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testing-backlog-report\"/>
    </mc:Choice>
  </mc:AlternateContent>
  <bookViews>
    <workbookView xWindow="0" yWindow="0" windowWidth="19440" windowHeight="7155" tabRatio="931"/>
  </bookViews>
  <sheets>
    <sheet name="Highlevel Bench Mark" sheetId="6" r:id="rId1"/>
    <sheet name="Metrics" sheetId="81" r:id="rId2"/>
    <sheet name="Metrics - Paetec" sheetId="101" r:id="rId3"/>
    <sheet name="Metrics - Nuvox" sheetId="121" r:id="rId4"/>
    <sheet name="Extract" sheetId="122" r:id="rId5"/>
    <sheet name="Norlight Open-Closed" sheetId="96" r:id="rId6"/>
    <sheet name="Request Tickets" sheetId="97" r:id="rId7"/>
    <sheet name="RIS Tickets" sheetId="109" r:id="rId8"/>
    <sheet name="Nuvox Support" sheetId="113" r:id="rId9"/>
    <sheet name="Nuvox Request" sheetId="114" r:id="rId10"/>
    <sheet name="PAETEC Request" sheetId="115" r:id="rId11"/>
    <sheet name="PAETEC RIS" sheetId="118" r:id="rId12"/>
    <sheet name="Calc" sheetId="83" r:id="rId13"/>
    <sheet name="temp" sheetId="110" r:id="rId14"/>
    <sheet name="Extract -prev" sheetId="111" r:id="rId15"/>
    <sheet name="Paetec -prev" sheetId="100" r:id="rId16"/>
    <sheet name="Novox -Prev" sheetId="119" r:id="rId17"/>
    <sheet name="PAETEC Support" sheetId="123" r:id="rId18"/>
  </sheets>
  <definedNames>
    <definedName name="_xlnm._FilterDatabase" localSheetId="12" hidden="1">Calc!$D$1:$I$253</definedName>
    <definedName name="_xlnm._FilterDatabase" localSheetId="4" hidden="1">Extract!$A$1:$AB$1100</definedName>
    <definedName name="_xlnm._FilterDatabase" localSheetId="14" hidden="1">'Extract -prev'!$A$1:$AB$1</definedName>
    <definedName name="_xlnm._FilterDatabase" localSheetId="5" hidden="1">'Norlight Open-Closed'!$A$1:$Y$14</definedName>
    <definedName name="_xlnm._FilterDatabase" localSheetId="16" hidden="1">'Novox -Prev'!$H$1:$H$1</definedName>
    <definedName name="_xlnm._FilterDatabase" localSheetId="8" hidden="1">'Nuvox Support'!$A$1:$AB$1</definedName>
    <definedName name="_xlnm._FilterDatabase" localSheetId="15" hidden="1">'Paetec -prev'!$A$1:$AD$2222</definedName>
    <definedName name="_xlnm._FilterDatabase" localSheetId="10" hidden="1">'PAETEC Request'!$A$1:$Y$40</definedName>
    <definedName name="_xlnm._FilterDatabase" localSheetId="17" hidden="1">'PAETEC Support'!$A$1:$AB$381</definedName>
    <definedName name="_xlnm._FilterDatabase" localSheetId="6" hidden="1">'Request Tickets'!$A$1:$Y$2</definedName>
    <definedName name="_xlnm._FilterDatabase" localSheetId="7" hidden="1">'RIS Tickets'!$A$1:$S$46</definedName>
    <definedName name="_xlnm._FilterDatabase" localSheetId="13" hidden="1">temp!$A$1:$A$2222</definedName>
    <definedName name="all_ticket_count" localSheetId="10">Calc!#REF!</definedName>
    <definedName name="all_ticket_count">Calc!#REF!</definedName>
    <definedName name="closed_ticket">Calc!$B$8</definedName>
    <definedName name="cls_tkt_avl">Calc!$N$3</definedName>
    <definedName name="File_path">Calc!$B$5</definedName>
    <definedName name="i_cls_avl">Calc!$N$9</definedName>
    <definedName name="i_opn_avl">Calc!$N$8</definedName>
    <definedName name="iowa_closed">Calc!$B$14</definedName>
    <definedName name="iowa_open">Calc!$B$13</definedName>
    <definedName name="Main_file_name">Calc!$B$6</definedName>
    <definedName name="mn_fl_avl">Calc!$N$1</definedName>
    <definedName name="norlight_closed">Calc!$B$10</definedName>
    <definedName name="norlight_open">Calc!$B$9</definedName>
    <definedName name="norlight_open_tickets">Calc!$B$22</definedName>
    <definedName name="nr_cls_avl">Calc!$N$5</definedName>
    <definedName name="nr_opn_avl">Calc!$N$4</definedName>
    <definedName name="open_ticket">Calc!$B$7</definedName>
    <definedName name="opn_tkt_avl">Calc!$N$2</definedName>
    <definedName name="p_tickets_received">Calc!$B$27</definedName>
    <definedName name="p_tickets_resolved">Calc!$B$28</definedName>
    <definedName name="paetec">Calc!$B$17</definedName>
    <definedName name="paetec_closed">Calc!$B$18</definedName>
    <definedName name="paetech">Calc!$B$17</definedName>
    <definedName name="pat_avl">Calc!$N$12</definedName>
    <definedName name="pat_c_avl">Calc!$N$13</definedName>
    <definedName name="pivot1">Metrics!$B$9</definedName>
    <definedName name="pivot2">Metrics!$B$19</definedName>
    <definedName name="range_to_up" localSheetId="10">#REF!</definedName>
    <definedName name="range_to_up">#REF!</definedName>
    <definedName name="range_to_update" localSheetId="10">Calc!#REF!</definedName>
    <definedName name="range_to_update">Calc!#REF!</definedName>
    <definedName name="req_opn_avl">Calc!$N$10</definedName>
    <definedName name="request_open">Calc!$B$15</definedName>
    <definedName name="ris_open">Calc!$B$16</definedName>
    <definedName name="ris_opn_avl">Calc!$N$11</definedName>
    <definedName name="ticket_resolved_same_day">Calc!$B$21</definedName>
    <definedName name="tickets_received">Calc!$B$19</definedName>
    <definedName name="tickets_resolved">Calc!$B$20</definedName>
    <definedName name="tt">Calc!$U$2</definedName>
    <definedName name="wm_cls_avl">Calc!$N$7</definedName>
    <definedName name="wm_opn_avl">Calc!$N$6</definedName>
    <definedName name="wmes_audit_closed">Calc!$B$12</definedName>
    <definedName name="wmes_audit_open">Calc!$B$11</definedName>
    <definedName name="Yesterday_last_received">Calc!$B$2</definedName>
    <definedName name="Yesterday_last_resolved">Calc!$B$3</definedName>
    <definedName name="yesterday_resolved_ticket__on_same_day">Calc!$B$4</definedName>
  </definedNames>
  <calcPr calcId="152511"/>
  <pivotCaches>
    <pivotCache cacheId="4" r:id="rId19"/>
    <pivotCache cacheId="5" r:id="rId20"/>
    <pivotCache cacheId="6" r:id="rId21"/>
    <pivotCache cacheId="7" r:id="rId22"/>
  </pivotCaches>
</workbook>
</file>

<file path=xl/calcChain.xml><?xml version="1.0" encoding="utf-8"?>
<calcChain xmlns="http://schemas.openxmlformats.org/spreadsheetml/2006/main">
  <c r="A3" i="110" l="1"/>
  <c r="A4" i="110"/>
  <c r="A5" i="110"/>
  <c r="A6" i="110"/>
  <c r="A7" i="110"/>
  <c r="A8" i="110"/>
  <c r="A9" i="110"/>
  <c r="A10" i="110"/>
  <c r="A11" i="110"/>
  <c r="A12" i="110"/>
  <c r="A13" i="110"/>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14" i="110"/>
  <c r="A115" i="110"/>
  <c r="A116" i="110"/>
  <c r="A117" i="110"/>
  <c r="A118" i="110"/>
  <c r="A119" i="110"/>
  <c r="A120" i="110"/>
  <c r="A121" i="110"/>
  <c r="A122" i="110"/>
  <c r="A123" i="110"/>
  <c r="A124" i="110"/>
  <c r="A125" i="110"/>
  <c r="A126" i="110"/>
  <c r="A127" i="110"/>
  <c r="A128" i="110"/>
  <c r="A129" i="110"/>
  <c r="A130" i="110"/>
  <c r="A131" i="110"/>
  <c r="A132" i="110"/>
  <c r="A133" i="110"/>
  <c r="A134" i="110"/>
  <c r="A135" i="110"/>
  <c r="A136" i="110"/>
  <c r="A137" i="110"/>
  <c r="A138" i="110"/>
  <c r="A139" i="110"/>
  <c r="A140" i="110"/>
  <c r="A141" i="110"/>
  <c r="A142" i="110"/>
  <c r="A143" i="110"/>
  <c r="A144" i="110"/>
  <c r="A145" i="110"/>
  <c r="A146" i="110"/>
  <c r="A147" i="110"/>
  <c r="A148" i="110"/>
  <c r="A149" i="110"/>
  <c r="A150" i="110"/>
  <c r="A151" i="110"/>
  <c r="A152" i="110"/>
  <c r="A153" i="110"/>
  <c r="A154" i="110"/>
  <c r="A155" i="110"/>
  <c r="A156" i="110"/>
  <c r="A157" i="110"/>
  <c r="A158" i="110"/>
  <c r="A159" i="110"/>
  <c r="A160" i="110"/>
  <c r="A161" i="110"/>
  <c r="A162" i="110"/>
  <c r="A163" i="110"/>
  <c r="A164" i="110"/>
  <c r="A165" i="110"/>
  <c r="A166" i="110"/>
  <c r="A167" i="110"/>
  <c r="A168" i="110"/>
  <c r="A169" i="110"/>
  <c r="A170" i="110"/>
  <c r="A171" i="110"/>
  <c r="A172" i="110"/>
  <c r="A173" i="110"/>
  <c r="A174" i="110"/>
  <c r="A175" i="110"/>
  <c r="A176" i="110"/>
  <c r="A177" i="110"/>
  <c r="A178" i="110"/>
  <c r="A179" i="110"/>
  <c r="A180" i="110"/>
  <c r="A181" i="110"/>
  <c r="A182" i="110"/>
  <c r="A183" i="110"/>
  <c r="A184" i="110"/>
  <c r="A185" i="110"/>
  <c r="A186" i="110"/>
  <c r="A187" i="110"/>
  <c r="A188" i="110"/>
  <c r="A189" i="110"/>
  <c r="A190" i="110"/>
  <c r="A191" i="110"/>
  <c r="A192" i="110"/>
  <c r="A193" i="110"/>
  <c r="A194" i="110"/>
  <c r="A195" i="110"/>
  <c r="A196" i="110"/>
  <c r="A197" i="110"/>
  <c r="A198" i="110"/>
  <c r="A199" i="110"/>
  <c r="A200" i="110"/>
  <c r="A201" i="110"/>
  <c r="A202" i="110"/>
  <c r="A203" i="110"/>
  <c r="A204" i="110"/>
  <c r="A205" i="110"/>
  <c r="A206" i="110"/>
  <c r="A207" i="110"/>
  <c r="A208" i="110"/>
  <c r="A209" i="110"/>
  <c r="A210" i="110"/>
  <c r="A211" i="110"/>
  <c r="A212" i="110"/>
  <c r="A213" i="110"/>
  <c r="A214" i="110"/>
  <c r="A215" i="110"/>
  <c r="A216" i="110"/>
  <c r="A217" i="110"/>
  <c r="A218" i="110"/>
  <c r="A219" i="110"/>
  <c r="A220" i="110"/>
  <c r="A221" i="110"/>
  <c r="A222" i="110"/>
  <c r="A223" i="110"/>
  <c r="A224" i="110"/>
  <c r="A225" i="110"/>
  <c r="A226" i="110"/>
  <c r="A227" i="110"/>
  <c r="A228" i="110"/>
  <c r="A229" i="110"/>
  <c r="A230" i="110"/>
  <c r="A231" i="110"/>
  <c r="A232" i="110"/>
  <c r="A233" i="110"/>
  <c r="A234" i="110"/>
  <c r="A235" i="110"/>
  <c r="A236" i="110"/>
  <c r="A237" i="110"/>
  <c r="A238" i="110"/>
  <c r="A239" i="110"/>
  <c r="A240" i="110"/>
  <c r="A241" i="110"/>
  <c r="A242" i="110"/>
  <c r="A243" i="110"/>
  <c r="A244" i="110"/>
  <c r="A245" i="110"/>
  <c r="A246" i="110"/>
  <c r="A247" i="110"/>
  <c r="A248" i="110"/>
  <c r="A249" i="110"/>
  <c r="A250" i="110"/>
  <c r="A251" i="110"/>
  <c r="A252" i="110"/>
  <c r="A253" i="110"/>
  <c r="A254" i="110"/>
  <c r="A255" i="110"/>
  <c r="A256" i="110"/>
  <c r="A257" i="110"/>
  <c r="A258" i="110"/>
  <c r="A259" i="110"/>
  <c r="A260" i="110"/>
  <c r="A261" i="110"/>
  <c r="A262" i="110"/>
  <c r="A263" i="110"/>
  <c r="A264" i="110"/>
  <c r="A265" i="110"/>
  <c r="A266" i="110"/>
  <c r="A267" i="110"/>
  <c r="A268" i="110"/>
  <c r="A269" i="110"/>
  <c r="A270" i="110"/>
  <c r="A271" i="110"/>
  <c r="A272" i="110"/>
  <c r="A273" i="110"/>
  <c r="A274" i="110"/>
  <c r="A275" i="110"/>
  <c r="A276" i="110"/>
  <c r="A277" i="110"/>
  <c r="A278" i="110"/>
  <c r="A279" i="110"/>
  <c r="A280" i="110"/>
  <c r="A281" i="110"/>
  <c r="A282" i="110"/>
  <c r="A283" i="110"/>
  <c r="A284" i="110"/>
  <c r="A285" i="110"/>
  <c r="A286" i="110"/>
  <c r="A287" i="110"/>
  <c r="A288" i="110"/>
  <c r="A289" i="110"/>
  <c r="A290" i="110"/>
  <c r="A291" i="110"/>
  <c r="A292" i="110"/>
  <c r="A293" i="110"/>
  <c r="A294" i="110"/>
  <c r="A295" i="110"/>
  <c r="A296" i="110"/>
  <c r="A297" i="110"/>
  <c r="A298" i="110"/>
  <c r="A299" i="110"/>
  <c r="A300" i="110"/>
  <c r="A301" i="110"/>
  <c r="A302" i="110"/>
  <c r="A303" i="110"/>
  <c r="A304" i="110"/>
  <c r="A305" i="110"/>
  <c r="A306" i="110"/>
  <c r="A307" i="110"/>
  <c r="A308" i="110"/>
  <c r="A309" i="110"/>
  <c r="A310" i="110"/>
  <c r="A311" i="110"/>
  <c r="A312" i="110"/>
  <c r="A313" i="110"/>
  <c r="A314" i="110"/>
  <c r="A315" i="110"/>
  <c r="A316" i="110"/>
  <c r="A317" i="110"/>
  <c r="A318" i="110"/>
  <c r="A319" i="110"/>
  <c r="A320" i="110"/>
  <c r="A321" i="110"/>
  <c r="A322" i="110"/>
  <c r="A323" i="110"/>
  <c r="A324" i="110"/>
  <c r="A325" i="110"/>
  <c r="A326" i="110"/>
  <c r="A327" i="110"/>
  <c r="A328" i="110"/>
  <c r="A329" i="110"/>
  <c r="A330" i="110"/>
  <c r="A331" i="110"/>
  <c r="A332" i="110"/>
  <c r="A333" i="110"/>
  <c r="A334" i="110"/>
  <c r="A335" i="110"/>
  <c r="A336" i="110"/>
  <c r="A337" i="110"/>
  <c r="A338" i="110"/>
  <c r="A339" i="110"/>
  <c r="A340" i="110"/>
  <c r="A341" i="110"/>
  <c r="A342" i="110"/>
  <c r="A343" i="110"/>
  <c r="A344" i="110"/>
  <c r="A345" i="110"/>
  <c r="A346" i="110"/>
  <c r="A347" i="110"/>
  <c r="A348" i="110"/>
  <c r="A349" i="110"/>
  <c r="A350" i="110"/>
  <c r="A351" i="110"/>
  <c r="A352" i="110"/>
  <c r="A353" i="110"/>
  <c r="A354" i="110"/>
  <c r="A355" i="110"/>
  <c r="A356" i="110"/>
  <c r="A357" i="110"/>
  <c r="A358" i="110"/>
  <c r="A359" i="110"/>
  <c r="A360" i="110"/>
  <c r="A361" i="110"/>
  <c r="A362" i="110"/>
  <c r="A363" i="110"/>
  <c r="A364" i="110"/>
  <c r="A365" i="110"/>
  <c r="A366" i="110"/>
  <c r="A367" i="110"/>
  <c r="A368" i="110"/>
  <c r="A369" i="110"/>
  <c r="A370" i="110"/>
  <c r="A371" i="110"/>
  <c r="A372" i="110"/>
  <c r="A373" i="110"/>
  <c r="A374" i="110"/>
  <c r="A375" i="110"/>
  <c r="A376" i="110"/>
  <c r="A377" i="110"/>
  <c r="A378" i="110"/>
  <c r="A379" i="110"/>
  <c r="A380" i="110"/>
  <c r="A381" i="110"/>
  <c r="A382" i="110"/>
  <c r="A383" i="110"/>
  <c r="A384" i="110"/>
  <c r="A385" i="110"/>
  <c r="A386" i="110"/>
  <c r="A387" i="110"/>
  <c r="A388" i="110"/>
  <c r="A389" i="110"/>
  <c r="A390" i="110"/>
  <c r="A391" i="110"/>
  <c r="A392" i="110"/>
  <c r="A393" i="110"/>
  <c r="A394" i="110"/>
  <c r="A395" i="110"/>
  <c r="A396" i="110"/>
  <c r="A397" i="110"/>
  <c r="A398" i="110"/>
  <c r="A399" i="110"/>
  <c r="A400" i="110"/>
  <c r="A401" i="110"/>
  <c r="A402" i="110"/>
  <c r="A403" i="110"/>
  <c r="A404" i="110"/>
  <c r="A405" i="110"/>
  <c r="A406" i="110"/>
  <c r="A407" i="110"/>
  <c r="A408" i="110"/>
  <c r="A409" i="110"/>
  <c r="A410" i="110"/>
  <c r="A411" i="110"/>
  <c r="A412" i="110"/>
  <c r="A413" i="110"/>
  <c r="A414" i="110"/>
  <c r="A415" i="110"/>
  <c r="A416" i="110"/>
  <c r="A417" i="110"/>
  <c r="A418" i="110"/>
  <c r="A419" i="110"/>
  <c r="A420" i="110"/>
  <c r="A421" i="110"/>
  <c r="A422" i="110"/>
  <c r="A423" i="110"/>
  <c r="A424" i="110"/>
  <c r="A425" i="110"/>
  <c r="A426" i="110"/>
  <c r="A427" i="110"/>
  <c r="A428" i="110"/>
  <c r="A429" i="110"/>
  <c r="A430" i="110"/>
  <c r="A431" i="110"/>
  <c r="A432" i="110"/>
  <c r="A433" i="110"/>
  <c r="A434" i="110"/>
  <c r="A435" i="110"/>
  <c r="A436" i="110"/>
  <c r="A437" i="110"/>
  <c r="A438" i="110"/>
  <c r="A439" i="110"/>
  <c r="A440" i="110"/>
  <c r="A441" i="110"/>
  <c r="A442" i="110"/>
  <c r="A443" i="110"/>
  <c r="A444" i="110"/>
  <c r="A445" i="110"/>
  <c r="A446" i="110"/>
  <c r="A447" i="110"/>
  <c r="A448" i="110"/>
  <c r="A449" i="110"/>
  <c r="A450" i="110"/>
  <c r="A451" i="110"/>
  <c r="A452" i="110"/>
  <c r="A453" i="110"/>
  <c r="A454" i="110"/>
  <c r="A455" i="110"/>
  <c r="A456" i="110"/>
  <c r="A457" i="110"/>
  <c r="A458" i="110"/>
  <c r="A459" i="110"/>
  <c r="A460" i="110"/>
  <c r="A461" i="110"/>
  <c r="A462" i="110"/>
  <c r="A463" i="110"/>
  <c r="A464" i="110"/>
  <c r="A465" i="110"/>
  <c r="A466" i="110"/>
  <c r="A467" i="110"/>
  <c r="A468" i="110"/>
  <c r="A469" i="110"/>
  <c r="A470" i="110"/>
  <c r="A471" i="110"/>
  <c r="A472" i="110"/>
  <c r="A473" i="110"/>
  <c r="A474" i="110"/>
  <c r="A475" i="110"/>
  <c r="A476" i="110"/>
  <c r="A477" i="110"/>
  <c r="A478" i="110"/>
  <c r="A479" i="110"/>
  <c r="A480" i="110"/>
  <c r="A481" i="110"/>
  <c r="A482" i="110"/>
  <c r="A483" i="110"/>
  <c r="A484" i="110"/>
  <c r="A485" i="110"/>
  <c r="A486" i="110"/>
  <c r="A487" i="110"/>
  <c r="A488" i="110"/>
  <c r="A489" i="110"/>
  <c r="A490" i="110"/>
  <c r="A491" i="110"/>
  <c r="A492" i="110"/>
  <c r="A493" i="110"/>
  <c r="A494" i="110"/>
  <c r="A495" i="110"/>
  <c r="A496" i="110"/>
  <c r="A497" i="110"/>
  <c r="A498" i="110"/>
  <c r="A499" i="110"/>
  <c r="A500" i="110"/>
  <c r="A501" i="110"/>
  <c r="A502" i="110"/>
  <c r="A503" i="110"/>
  <c r="A504" i="110"/>
  <c r="A505" i="110"/>
  <c r="A506" i="110"/>
  <c r="A507" i="110"/>
  <c r="A508" i="110"/>
  <c r="A509" i="110"/>
  <c r="A510" i="110"/>
  <c r="A511" i="110"/>
  <c r="A512" i="110"/>
  <c r="A513" i="110"/>
  <c r="A514" i="110"/>
  <c r="A515" i="110"/>
  <c r="A516" i="110"/>
  <c r="A517" i="110"/>
  <c r="A518" i="110"/>
  <c r="A519" i="110"/>
  <c r="A520" i="110"/>
  <c r="A521" i="110"/>
  <c r="A522" i="110"/>
  <c r="A523" i="110"/>
  <c r="A524" i="110"/>
  <c r="A525" i="110"/>
  <c r="A526" i="110"/>
  <c r="A527" i="110"/>
  <c r="A528" i="110"/>
  <c r="A529" i="110"/>
  <c r="A530" i="110"/>
  <c r="A531" i="110"/>
  <c r="A532" i="110"/>
  <c r="A533" i="110"/>
  <c r="A534" i="110"/>
  <c r="A535" i="110"/>
  <c r="A536" i="110"/>
  <c r="A537" i="110"/>
  <c r="A538" i="110"/>
  <c r="A539" i="110"/>
  <c r="A540" i="110"/>
  <c r="A541" i="110"/>
  <c r="A542" i="110"/>
  <c r="A543" i="110"/>
  <c r="A544" i="110"/>
  <c r="A545" i="110"/>
  <c r="A546" i="110"/>
  <c r="A547" i="110"/>
  <c r="A548" i="110"/>
  <c r="A549" i="110"/>
  <c r="A550" i="110"/>
  <c r="A551" i="110"/>
  <c r="A552" i="110"/>
  <c r="A553" i="110"/>
  <c r="A554" i="110"/>
  <c r="A555" i="110"/>
  <c r="A556" i="110"/>
  <c r="A557" i="110"/>
  <c r="A558" i="110"/>
  <c r="A559" i="110"/>
  <c r="A560" i="110"/>
  <c r="A561" i="110"/>
  <c r="A562" i="110"/>
  <c r="A563" i="110"/>
  <c r="A564" i="110"/>
  <c r="A565" i="110"/>
  <c r="A566" i="110"/>
  <c r="A567" i="110"/>
  <c r="A568" i="110"/>
  <c r="A569" i="110"/>
  <c r="A570" i="110"/>
  <c r="A571" i="110"/>
  <c r="A572" i="110"/>
  <c r="A573" i="110"/>
  <c r="A574" i="110"/>
  <c r="A575" i="110"/>
  <c r="A576" i="110"/>
  <c r="A577" i="110"/>
  <c r="A578" i="110"/>
  <c r="A579" i="110"/>
  <c r="A580" i="110"/>
  <c r="A581" i="110"/>
  <c r="A582" i="110"/>
  <c r="A583" i="110"/>
  <c r="A584" i="110"/>
  <c r="A585" i="110"/>
  <c r="A586" i="110"/>
  <c r="A587" i="110"/>
  <c r="A588" i="110"/>
  <c r="A589" i="110"/>
  <c r="A590" i="110"/>
  <c r="A591" i="110"/>
  <c r="A592" i="110"/>
  <c r="A593" i="110"/>
  <c r="A594" i="110"/>
  <c r="A595" i="110"/>
  <c r="A596" i="110"/>
  <c r="A597" i="110"/>
  <c r="A598" i="110"/>
  <c r="A599" i="110"/>
  <c r="A600" i="110"/>
  <c r="A601" i="110"/>
  <c r="A602" i="110"/>
  <c r="A603" i="110"/>
  <c r="A604" i="110"/>
  <c r="A605" i="110"/>
  <c r="A606" i="110"/>
  <c r="A607" i="110"/>
  <c r="A608" i="110"/>
  <c r="A609" i="110"/>
  <c r="A610" i="110"/>
  <c r="A611" i="110"/>
  <c r="A612" i="110"/>
  <c r="A613" i="110"/>
  <c r="A614" i="110"/>
  <c r="A615" i="110"/>
  <c r="A616" i="110"/>
  <c r="A617" i="110"/>
  <c r="A618" i="110"/>
  <c r="A619" i="110"/>
  <c r="A620" i="110"/>
  <c r="A621" i="110"/>
  <c r="A622" i="110"/>
  <c r="A623" i="110"/>
  <c r="A624" i="110"/>
  <c r="A625" i="110"/>
  <c r="A626" i="110"/>
  <c r="A627" i="110"/>
  <c r="A628" i="110"/>
  <c r="A629" i="110"/>
  <c r="A630" i="110"/>
  <c r="A631" i="110"/>
  <c r="A632" i="110"/>
  <c r="A633" i="110"/>
  <c r="A634" i="110"/>
  <c r="A635" i="110"/>
  <c r="A636" i="110"/>
  <c r="A637" i="110"/>
  <c r="A638" i="110"/>
  <c r="A639" i="110"/>
  <c r="A640" i="110"/>
  <c r="A641" i="110"/>
  <c r="A642" i="110"/>
  <c r="A643" i="110"/>
  <c r="A644" i="110"/>
  <c r="A645" i="110"/>
  <c r="A646" i="110"/>
  <c r="A647" i="110"/>
  <c r="A648" i="110"/>
  <c r="A649" i="110"/>
  <c r="A650" i="110"/>
  <c r="A651" i="110"/>
  <c r="A652" i="110"/>
  <c r="A653" i="110"/>
  <c r="A654" i="110"/>
  <c r="A655" i="110"/>
  <c r="A656" i="110"/>
  <c r="A657" i="110"/>
  <c r="A658" i="110"/>
  <c r="A659" i="110"/>
  <c r="A660" i="110"/>
  <c r="A661" i="110"/>
  <c r="A662" i="110"/>
  <c r="A663" i="110"/>
  <c r="A664" i="110"/>
  <c r="A665" i="110"/>
  <c r="A666" i="110"/>
  <c r="A667" i="110"/>
  <c r="A668" i="110"/>
  <c r="A669" i="110"/>
  <c r="A670" i="110"/>
  <c r="A671" i="110"/>
  <c r="A672" i="110"/>
  <c r="A673" i="110"/>
  <c r="A674" i="110"/>
  <c r="A675" i="110"/>
  <c r="A676" i="110"/>
  <c r="A677" i="110"/>
  <c r="A678" i="110"/>
  <c r="A679" i="110"/>
  <c r="A680" i="110"/>
  <c r="A681" i="110"/>
  <c r="A682" i="110"/>
  <c r="A683" i="110"/>
  <c r="A684" i="110"/>
  <c r="A685" i="110"/>
  <c r="A686" i="110"/>
  <c r="A687" i="110"/>
  <c r="A688" i="110"/>
  <c r="A689" i="110"/>
  <c r="A690" i="110"/>
  <c r="A691" i="110"/>
  <c r="A692" i="110"/>
  <c r="A693" i="110"/>
  <c r="A694" i="110"/>
  <c r="A695" i="110"/>
  <c r="A696" i="110"/>
  <c r="A697" i="110"/>
  <c r="A698" i="110"/>
  <c r="A699" i="110"/>
  <c r="A700" i="110"/>
  <c r="A701" i="110"/>
  <c r="A702" i="110"/>
  <c r="A703" i="110"/>
  <c r="A704" i="110"/>
  <c r="A705" i="110"/>
  <c r="A706" i="110"/>
  <c r="A707" i="110"/>
  <c r="A708" i="110"/>
  <c r="A709" i="110"/>
  <c r="A710" i="110"/>
  <c r="A711" i="110"/>
  <c r="A712" i="110"/>
  <c r="A713" i="110"/>
  <c r="A714" i="110"/>
  <c r="A715" i="110"/>
  <c r="A716" i="110"/>
  <c r="A717" i="110"/>
  <c r="A718" i="110"/>
  <c r="A719" i="110"/>
  <c r="A720" i="110"/>
  <c r="A721" i="110"/>
  <c r="A722" i="110"/>
  <c r="A723" i="110"/>
  <c r="A724" i="110"/>
  <c r="A725" i="110"/>
  <c r="A726" i="110"/>
  <c r="A727" i="110"/>
  <c r="A728" i="110"/>
  <c r="A729" i="110"/>
  <c r="A730" i="110"/>
  <c r="A731" i="110"/>
  <c r="A732" i="110"/>
  <c r="A733" i="110"/>
  <c r="A734" i="110"/>
  <c r="A735" i="110"/>
  <c r="A736" i="110"/>
  <c r="A737" i="110"/>
  <c r="A738" i="110"/>
  <c r="A739" i="110"/>
  <c r="A740" i="110"/>
  <c r="A741" i="110"/>
  <c r="A742" i="110"/>
  <c r="A743" i="110"/>
  <c r="A744" i="110"/>
  <c r="A745" i="110"/>
  <c r="A746" i="110"/>
  <c r="A747" i="110"/>
  <c r="A748" i="110"/>
  <c r="A749" i="110"/>
  <c r="A750" i="110"/>
  <c r="A751" i="110"/>
  <c r="A752" i="110"/>
  <c r="A753" i="110"/>
  <c r="A754" i="110"/>
  <c r="A755" i="110"/>
  <c r="A756" i="110"/>
  <c r="A757" i="110"/>
  <c r="A758" i="110"/>
  <c r="A759" i="110"/>
  <c r="A760" i="110"/>
  <c r="A761" i="110"/>
  <c r="A762" i="110"/>
  <c r="A763" i="110"/>
  <c r="A764" i="110"/>
  <c r="A765" i="110"/>
  <c r="A766" i="110"/>
  <c r="A767" i="110"/>
  <c r="A768" i="110"/>
  <c r="A769" i="110"/>
  <c r="A770" i="110"/>
  <c r="A771" i="110"/>
  <c r="A772" i="110"/>
  <c r="A773" i="110"/>
  <c r="A774" i="110"/>
  <c r="A775" i="110"/>
  <c r="A776" i="110"/>
  <c r="A777" i="110"/>
  <c r="A778" i="110"/>
  <c r="A779" i="110"/>
  <c r="A780" i="110"/>
  <c r="A781" i="110"/>
  <c r="A782" i="110"/>
  <c r="A783" i="110"/>
  <c r="A784" i="110"/>
  <c r="A785" i="110"/>
  <c r="A786" i="110"/>
  <c r="A787" i="110"/>
  <c r="A788" i="110"/>
  <c r="A789" i="110"/>
  <c r="A790" i="110"/>
  <c r="A791" i="110"/>
  <c r="A792" i="110"/>
  <c r="A793" i="110"/>
  <c r="A794" i="110"/>
  <c r="A795" i="110"/>
  <c r="A796" i="110"/>
  <c r="A797" i="110"/>
  <c r="A798" i="110"/>
  <c r="A799" i="110"/>
  <c r="A800" i="110"/>
  <c r="A801" i="110"/>
  <c r="A802" i="110"/>
  <c r="A803" i="110"/>
  <c r="A804" i="110"/>
  <c r="A805" i="110"/>
  <c r="A806" i="110"/>
  <c r="A807" i="110"/>
  <c r="A808" i="110"/>
  <c r="A809" i="110"/>
  <c r="A810" i="110"/>
  <c r="A811" i="110"/>
  <c r="A812" i="110"/>
  <c r="A813" i="110"/>
  <c r="A814" i="110"/>
  <c r="A815" i="110"/>
  <c r="A816" i="110"/>
  <c r="A817" i="110"/>
  <c r="A818" i="110"/>
  <c r="A819" i="110"/>
  <c r="A820" i="110"/>
  <c r="A821" i="110"/>
  <c r="A822" i="110"/>
  <c r="A823" i="110"/>
  <c r="A824" i="110"/>
  <c r="A825" i="110"/>
  <c r="A826" i="110"/>
  <c r="A827" i="110"/>
  <c r="A828" i="110"/>
  <c r="A829" i="110"/>
  <c r="A830" i="110"/>
  <c r="A831" i="110"/>
  <c r="A832" i="110"/>
  <c r="A833" i="110"/>
  <c r="A834" i="110"/>
  <c r="A835" i="110"/>
  <c r="A836" i="110"/>
  <c r="A837" i="110"/>
  <c r="A838" i="110"/>
  <c r="A839" i="110"/>
  <c r="A840" i="110"/>
  <c r="A841" i="110"/>
  <c r="A842" i="110"/>
  <c r="A843" i="110"/>
  <c r="A844" i="110"/>
  <c r="A845" i="110"/>
  <c r="A846" i="110"/>
  <c r="A847" i="110"/>
  <c r="A848" i="110"/>
  <c r="A849" i="110"/>
  <c r="A850" i="110"/>
  <c r="A851" i="110"/>
  <c r="A852" i="110"/>
  <c r="A853" i="110"/>
  <c r="A854" i="110"/>
  <c r="A855" i="110"/>
  <c r="A856" i="110"/>
  <c r="A857" i="110"/>
  <c r="A858" i="110"/>
  <c r="A859" i="110"/>
  <c r="A860" i="110"/>
  <c r="A861" i="110"/>
  <c r="A862" i="110"/>
  <c r="A863" i="110"/>
  <c r="A864" i="110"/>
  <c r="A865" i="110"/>
  <c r="A866" i="110"/>
  <c r="A867" i="110"/>
  <c r="A868" i="110"/>
  <c r="A869" i="110"/>
  <c r="A870" i="110"/>
  <c r="A871" i="110"/>
  <c r="A872" i="110"/>
  <c r="A873" i="110"/>
  <c r="A874" i="110"/>
  <c r="A875" i="110"/>
  <c r="A876" i="110"/>
  <c r="A877" i="110"/>
  <c r="A878" i="110"/>
  <c r="A879" i="110"/>
  <c r="A880" i="110"/>
  <c r="A881" i="110"/>
  <c r="A882" i="110"/>
  <c r="A883" i="110"/>
  <c r="A884" i="110"/>
  <c r="A885" i="110"/>
  <c r="A886" i="110"/>
  <c r="A887" i="110"/>
  <c r="A888" i="110"/>
  <c r="A889" i="110"/>
  <c r="A890" i="110"/>
  <c r="A891" i="110"/>
  <c r="A892" i="110"/>
  <c r="A893" i="110"/>
  <c r="A894" i="110"/>
  <c r="A895" i="110"/>
  <c r="A896" i="110"/>
  <c r="A897" i="110"/>
  <c r="A898" i="110"/>
  <c r="A899" i="110"/>
  <c r="A900" i="110"/>
  <c r="A901" i="110"/>
  <c r="A902" i="110"/>
  <c r="A903" i="110"/>
  <c r="A904" i="110"/>
  <c r="A905" i="110"/>
  <c r="A906" i="110"/>
  <c r="A907" i="110"/>
  <c r="A908" i="110"/>
  <c r="A909" i="110"/>
  <c r="A910" i="110"/>
  <c r="A911" i="110"/>
  <c r="A912" i="110"/>
  <c r="A913" i="110"/>
  <c r="A914" i="110"/>
  <c r="A915" i="110"/>
  <c r="A916" i="110"/>
  <c r="A917" i="110"/>
  <c r="A918" i="110"/>
  <c r="A919" i="110"/>
  <c r="A920" i="110"/>
  <c r="A921" i="110"/>
  <c r="A922" i="110"/>
  <c r="A923" i="110"/>
  <c r="A924" i="110"/>
  <c r="A925" i="110"/>
  <c r="A926" i="110"/>
  <c r="A927" i="110"/>
  <c r="A928" i="110"/>
  <c r="A929" i="110"/>
  <c r="A930" i="110"/>
  <c r="A931" i="110"/>
  <c r="A932" i="110"/>
  <c r="A933" i="110"/>
  <c r="A934" i="110"/>
  <c r="A935" i="110"/>
  <c r="A936" i="110"/>
  <c r="A937" i="110"/>
  <c r="A938" i="110"/>
  <c r="A939" i="110"/>
  <c r="A940" i="110"/>
  <c r="A941" i="110"/>
  <c r="A942" i="110"/>
  <c r="A943" i="110"/>
  <c r="A944" i="110"/>
  <c r="A945" i="110"/>
  <c r="A946" i="110"/>
  <c r="A947" i="110"/>
  <c r="A948" i="110"/>
  <c r="A949" i="110"/>
  <c r="A950" i="110"/>
  <c r="A951" i="110"/>
  <c r="A952" i="110"/>
  <c r="A953" i="110"/>
  <c r="A954" i="110"/>
  <c r="A955" i="110"/>
  <c r="A956" i="110"/>
  <c r="A957" i="110"/>
  <c r="A958" i="110"/>
  <c r="A959" i="110"/>
  <c r="A960" i="110"/>
  <c r="A961" i="110"/>
  <c r="A962" i="110"/>
  <c r="A963" i="110"/>
  <c r="A964" i="110"/>
  <c r="A965" i="110"/>
  <c r="A966" i="110"/>
  <c r="A967" i="110"/>
  <c r="A968" i="110"/>
  <c r="A969" i="110"/>
  <c r="A970" i="110"/>
  <c r="A971" i="110"/>
  <c r="A972" i="110"/>
  <c r="A973" i="110"/>
  <c r="A974" i="110"/>
  <c r="A975" i="110"/>
  <c r="A976" i="110"/>
  <c r="A977" i="110"/>
  <c r="A978" i="110"/>
  <c r="A979" i="110"/>
  <c r="A980" i="110"/>
  <c r="A981" i="110"/>
  <c r="A982" i="110"/>
  <c r="A983" i="110"/>
  <c r="A984" i="110"/>
  <c r="A985" i="110"/>
  <c r="A986" i="110"/>
  <c r="A987" i="110"/>
  <c r="A988" i="110"/>
  <c r="A989" i="110"/>
  <c r="A990" i="110"/>
  <c r="A991" i="110"/>
  <c r="A992" i="110"/>
  <c r="A993" i="110"/>
  <c r="A994" i="110"/>
  <c r="A995" i="110"/>
  <c r="A996" i="110"/>
  <c r="A997" i="110"/>
  <c r="A998" i="110"/>
  <c r="A999" i="110"/>
  <c r="A1000" i="110"/>
  <c r="A1001" i="110"/>
  <c r="A1002" i="110"/>
  <c r="A1003" i="110"/>
  <c r="A1004" i="110"/>
  <c r="A1005" i="110"/>
  <c r="A1006" i="110"/>
  <c r="A1007" i="110"/>
  <c r="A1008" i="110"/>
  <c r="A1009" i="110"/>
  <c r="A1010" i="110"/>
  <c r="A1011" i="110"/>
  <c r="A1012" i="110"/>
  <c r="A1013" i="110"/>
  <c r="A1014" i="110"/>
  <c r="A1015" i="110"/>
  <c r="A1016" i="110"/>
  <c r="A1017" i="110"/>
  <c r="A1018" i="110"/>
  <c r="A1019" i="110"/>
  <c r="A1020" i="110"/>
  <c r="A1021" i="110"/>
  <c r="A1022" i="110"/>
  <c r="A1023" i="110"/>
  <c r="A1024" i="110"/>
  <c r="A1025" i="110"/>
  <c r="A1026" i="110"/>
  <c r="A1027" i="110"/>
  <c r="A1028" i="110"/>
  <c r="A1029" i="110"/>
  <c r="A1030" i="110"/>
  <c r="A1031" i="110"/>
  <c r="A1032" i="110"/>
  <c r="A1033" i="110"/>
  <c r="A1034" i="110"/>
  <c r="A1035" i="110"/>
  <c r="A1036" i="110"/>
  <c r="A1037" i="110"/>
  <c r="A1038" i="110"/>
  <c r="A1039" i="110"/>
  <c r="A1040" i="110"/>
  <c r="A1041" i="110"/>
  <c r="A1042" i="110"/>
  <c r="A1043" i="110"/>
  <c r="A1044" i="110"/>
  <c r="A1045" i="110"/>
  <c r="A1046" i="110"/>
  <c r="A1047" i="110"/>
  <c r="A1048" i="110"/>
  <c r="A1049" i="110"/>
  <c r="A1050" i="110"/>
  <c r="A1051" i="110"/>
  <c r="A1052" i="110"/>
  <c r="A1053" i="110"/>
  <c r="A1054" i="110"/>
  <c r="A1055" i="110"/>
  <c r="A1056" i="110"/>
  <c r="A1057" i="110"/>
  <c r="A1058" i="110"/>
  <c r="A1059" i="110"/>
  <c r="A1060" i="110"/>
  <c r="A1061" i="110"/>
  <c r="A1062" i="110"/>
  <c r="A1063" i="110"/>
  <c r="A1064" i="110"/>
  <c r="A1065" i="110"/>
  <c r="A1066" i="110"/>
  <c r="A1067" i="110"/>
  <c r="A1068" i="110"/>
  <c r="A1069" i="110"/>
  <c r="A1070" i="110"/>
  <c r="A1071" i="110"/>
  <c r="A1072" i="110"/>
  <c r="A1073" i="110"/>
  <c r="A1074" i="110"/>
  <c r="A1075" i="110"/>
  <c r="A1076" i="110"/>
  <c r="A1077" i="110"/>
  <c r="A1078" i="110"/>
  <c r="A1079" i="110"/>
  <c r="A1080" i="110"/>
  <c r="A1081" i="110"/>
  <c r="A1082" i="110"/>
  <c r="A1083" i="110"/>
  <c r="A1084" i="110"/>
  <c r="A1085" i="110"/>
  <c r="A1086" i="110"/>
  <c r="A1087" i="110"/>
  <c r="A1088" i="110"/>
  <c r="A1089" i="110"/>
  <c r="A1090" i="110"/>
  <c r="A1091" i="110"/>
  <c r="A1092" i="110"/>
  <c r="A1093" i="110"/>
  <c r="A1094" i="110"/>
  <c r="A1095" i="110"/>
  <c r="A1096" i="110"/>
  <c r="A1097" i="110"/>
  <c r="A1098" i="110"/>
  <c r="A1099" i="110"/>
  <c r="A1100" i="110"/>
  <c r="A1101" i="110"/>
  <c r="A1102" i="110"/>
  <c r="A1103" i="110"/>
  <c r="A1104" i="110"/>
  <c r="A1105" i="110"/>
  <c r="A1106" i="110"/>
  <c r="A1107" i="110"/>
  <c r="A1108" i="110"/>
  <c r="A1109" i="110"/>
  <c r="A1110" i="110"/>
  <c r="A1111" i="110"/>
  <c r="A1112" i="110"/>
  <c r="A1113" i="110"/>
  <c r="A1114" i="110"/>
  <c r="A1115" i="110"/>
  <c r="A1116" i="110"/>
  <c r="A1117" i="110"/>
  <c r="A1118" i="110"/>
  <c r="A1119" i="110"/>
  <c r="A1120" i="110"/>
  <c r="A1121" i="110"/>
  <c r="A1122" i="110"/>
  <c r="A1123" i="110"/>
  <c r="A1124" i="110"/>
  <c r="A1125" i="110"/>
  <c r="A1126" i="110"/>
  <c r="A1127" i="110"/>
  <c r="A1128" i="110"/>
  <c r="A1129" i="110"/>
  <c r="A1130" i="110"/>
  <c r="A1131" i="110"/>
  <c r="A1132" i="110"/>
  <c r="A1133" i="110"/>
  <c r="A1134" i="110"/>
  <c r="A1135" i="110"/>
  <c r="A1136" i="110"/>
  <c r="A1137" i="110"/>
  <c r="A1138" i="110"/>
  <c r="A1139" i="110"/>
  <c r="A1140" i="110"/>
  <c r="A1141" i="110"/>
  <c r="A1142" i="110"/>
  <c r="A1143" i="110"/>
  <c r="A1144" i="110"/>
  <c r="A1145" i="110"/>
  <c r="A1146" i="110"/>
  <c r="A1147" i="110"/>
  <c r="A1148" i="110"/>
  <c r="A1149" i="110"/>
  <c r="A1150" i="110"/>
  <c r="A1151" i="110"/>
  <c r="A1152" i="110"/>
  <c r="A1153" i="110"/>
  <c r="A1154" i="110"/>
  <c r="A1155" i="110"/>
  <c r="A1156" i="110"/>
  <c r="A1157" i="110"/>
  <c r="A1158" i="110"/>
  <c r="A1159" i="110"/>
  <c r="A1160" i="110"/>
  <c r="A1161" i="110"/>
  <c r="A1162" i="110"/>
  <c r="A1163" i="110"/>
  <c r="A1164" i="110"/>
  <c r="A1165" i="110"/>
  <c r="A1166" i="110"/>
  <c r="A1167" i="110"/>
  <c r="A1168" i="110"/>
  <c r="A1169" i="110"/>
  <c r="A1170" i="110"/>
  <c r="A1171" i="110"/>
  <c r="A1172" i="110"/>
  <c r="A1173" i="110"/>
  <c r="A1174" i="110"/>
  <c r="A1175" i="110"/>
  <c r="A1176" i="110"/>
  <c r="A1177" i="110"/>
  <c r="A1178" i="110"/>
  <c r="A1179" i="110"/>
  <c r="A1180" i="110"/>
  <c r="A1181" i="110"/>
  <c r="A1182" i="110"/>
  <c r="A1183" i="110"/>
  <c r="A1184" i="110"/>
  <c r="A1185" i="110"/>
  <c r="A1186" i="110"/>
  <c r="A1187" i="110"/>
  <c r="A1188" i="110"/>
  <c r="A1189" i="110"/>
  <c r="A1190" i="110"/>
  <c r="A1191" i="110"/>
  <c r="A1192" i="110"/>
  <c r="A1193" i="110"/>
  <c r="A1194" i="110"/>
  <c r="A1195" i="110"/>
  <c r="A1196" i="110"/>
  <c r="A1197" i="110"/>
  <c r="A1198" i="110"/>
  <c r="A1199" i="110"/>
  <c r="A1200" i="110"/>
  <c r="A1201" i="110"/>
  <c r="A1202" i="110"/>
  <c r="A1203" i="110"/>
  <c r="A1204" i="110"/>
  <c r="A1205" i="110"/>
  <c r="A1206" i="110"/>
  <c r="A1207" i="110"/>
  <c r="A1208" i="110"/>
  <c r="A1209" i="110"/>
  <c r="A1210" i="110"/>
  <c r="A1211" i="110"/>
  <c r="A1212" i="110"/>
  <c r="A1213" i="110"/>
  <c r="A1214" i="110"/>
  <c r="A1215" i="110"/>
  <c r="A1216" i="110"/>
  <c r="A1217" i="110"/>
  <c r="A1218" i="110"/>
  <c r="A1219" i="110"/>
  <c r="A1220" i="110"/>
  <c r="A1221" i="110"/>
  <c r="A1222" i="110"/>
  <c r="A1223" i="110"/>
  <c r="A1224" i="110"/>
  <c r="A1225" i="110"/>
  <c r="A1226" i="110"/>
  <c r="A1227" i="110"/>
  <c r="A1228" i="110"/>
  <c r="A1229" i="110"/>
  <c r="A1230" i="110"/>
  <c r="A1231" i="110"/>
  <c r="A1232" i="110"/>
  <c r="A1233" i="110"/>
  <c r="A1234" i="110"/>
  <c r="A1235" i="110"/>
  <c r="A1236" i="110"/>
  <c r="A1237" i="110"/>
  <c r="A1238" i="110"/>
  <c r="A1239" i="110"/>
  <c r="A1240" i="110"/>
  <c r="A1241" i="110"/>
  <c r="A1242" i="110"/>
  <c r="A1243" i="110"/>
  <c r="A1244" i="110"/>
  <c r="A1245" i="110"/>
  <c r="A1246" i="110"/>
  <c r="A1247" i="110"/>
  <c r="A1248" i="110"/>
  <c r="A1249" i="110"/>
  <c r="A1250" i="110"/>
  <c r="A1251" i="110"/>
  <c r="A1252" i="110"/>
  <c r="A1253" i="110"/>
  <c r="A1254" i="110"/>
  <c r="A1255" i="110"/>
  <c r="A1256" i="110"/>
  <c r="A1257" i="110"/>
  <c r="A1258" i="110"/>
  <c r="A1259" i="110"/>
  <c r="A1260" i="110"/>
  <c r="A1261" i="110"/>
  <c r="A1262" i="110"/>
  <c r="A1263" i="110"/>
  <c r="A1264" i="110"/>
  <c r="A1265" i="110"/>
  <c r="A1266" i="110"/>
  <c r="A1267" i="110"/>
  <c r="A1268" i="110"/>
  <c r="A1269" i="110"/>
  <c r="A1270" i="110"/>
  <c r="A1271" i="110"/>
  <c r="A1272" i="110"/>
  <c r="A1273" i="110"/>
  <c r="A1274" i="110"/>
  <c r="A1275" i="110"/>
  <c r="A1276" i="110"/>
  <c r="A1277" i="110"/>
  <c r="A1278" i="110"/>
  <c r="A1279" i="110"/>
  <c r="A1280" i="110"/>
  <c r="A1281" i="110"/>
  <c r="A1282" i="110"/>
  <c r="A1283" i="110"/>
  <c r="A1284" i="110"/>
  <c r="A1285" i="110"/>
  <c r="A1286" i="110"/>
  <c r="A1287" i="110"/>
  <c r="A1288" i="110"/>
  <c r="A1289" i="110"/>
  <c r="A1290" i="110"/>
  <c r="A1291" i="110"/>
  <c r="A1292" i="110"/>
  <c r="A1293" i="110"/>
  <c r="A1294" i="110"/>
  <c r="A1295" i="110"/>
  <c r="A1296" i="110"/>
  <c r="A1297" i="110"/>
  <c r="A1298" i="110"/>
  <c r="A1299" i="110"/>
  <c r="A1300" i="110"/>
  <c r="A1301" i="110"/>
  <c r="A1302" i="110"/>
  <c r="A1303" i="110"/>
  <c r="A1304" i="110"/>
  <c r="A1305" i="110"/>
  <c r="A1306" i="110"/>
  <c r="A1307" i="110"/>
  <c r="A1308" i="110"/>
  <c r="A1309" i="110"/>
  <c r="A1310" i="110"/>
  <c r="A1311" i="110"/>
  <c r="A1312" i="110"/>
  <c r="A1313" i="110"/>
  <c r="A1314" i="110"/>
  <c r="A1315" i="110"/>
  <c r="A1316" i="110"/>
  <c r="A1317" i="110"/>
  <c r="A1318" i="110"/>
  <c r="A1319" i="110"/>
  <c r="A1320" i="110"/>
  <c r="A1321" i="110"/>
  <c r="A1322" i="110"/>
  <c r="A1323" i="110"/>
  <c r="A1324" i="110"/>
  <c r="A1325" i="110"/>
  <c r="A1326" i="110"/>
  <c r="A1327" i="110"/>
  <c r="A1328" i="110"/>
  <c r="A1329" i="110"/>
  <c r="A1330" i="110"/>
  <c r="A1331" i="110"/>
  <c r="A1332" i="110"/>
  <c r="A1333" i="110"/>
  <c r="A1334" i="110"/>
  <c r="A1335" i="110"/>
  <c r="A1336" i="110"/>
  <c r="A1337" i="110"/>
  <c r="A1338" i="110"/>
  <c r="A1339" i="110"/>
  <c r="A1340" i="110"/>
  <c r="A1341" i="110"/>
  <c r="A1342" i="110"/>
  <c r="A1343" i="110"/>
  <c r="A1344" i="110"/>
  <c r="A1345" i="110"/>
  <c r="A1346" i="110"/>
  <c r="A1347" i="110"/>
  <c r="A1348" i="110"/>
  <c r="A1349" i="110"/>
  <c r="A1350" i="110"/>
  <c r="A1351" i="110"/>
  <c r="A1352" i="110"/>
  <c r="A1353" i="110"/>
  <c r="A1354" i="110"/>
  <c r="A1355" i="110"/>
  <c r="A1356" i="110"/>
  <c r="A1357" i="110"/>
  <c r="A1358" i="110"/>
  <c r="A1359" i="110"/>
  <c r="A1360" i="110"/>
  <c r="A1361" i="110"/>
  <c r="A1362" i="110"/>
  <c r="A1363" i="110"/>
  <c r="A1364" i="110"/>
  <c r="A1365" i="110"/>
  <c r="A1366" i="110"/>
  <c r="A1367" i="110"/>
  <c r="A1368" i="110"/>
  <c r="A1369" i="110"/>
  <c r="A1370" i="110"/>
  <c r="A1371" i="110"/>
  <c r="A1372" i="110"/>
  <c r="A1373" i="110"/>
  <c r="A1374" i="110"/>
  <c r="A1375" i="110"/>
  <c r="A1376" i="110"/>
  <c r="A1377" i="110"/>
  <c r="A1378" i="110"/>
  <c r="A1379" i="110"/>
  <c r="A1380" i="110"/>
  <c r="A1381" i="110"/>
  <c r="A1382" i="110"/>
  <c r="A1383" i="110"/>
  <c r="A1384" i="110"/>
  <c r="A1385" i="110"/>
  <c r="A1386" i="110"/>
  <c r="A1387" i="110"/>
  <c r="A1388" i="110"/>
  <c r="A1389" i="110"/>
  <c r="A1390" i="110"/>
  <c r="A1391" i="110"/>
  <c r="A1392" i="110"/>
  <c r="A1393" i="110"/>
  <c r="A1394" i="110"/>
  <c r="A1395" i="110"/>
  <c r="A1396" i="110"/>
  <c r="A1397" i="110"/>
  <c r="A1398" i="110"/>
  <c r="A1399" i="110"/>
  <c r="A1400" i="110"/>
  <c r="A1401" i="110"/>
  <c r="A1402" i="110"/>
  <c r="A1403" i="110"/>
  <c r="A1404" i="110"/>
  <c r="A1405" i="110"/>
  <c r="A1406" i="110"/>
  <c r="A1407" i="110"/>
  <c r="A1408" i="110"/>
  <c r="A1409" i="110"/>
  <c r="A1410" i="110"/>
  <c r="A1411" i="110"/>
  <c r="A1412" i="110"/>
  <c r="A1413" i="110"/>
  <c r="A1414" i="110"/>
  <c r="A1415" i="110"/>
  <c r="A1416" i="110"/>
  <c r="A1417" i="110"/>
  <c r="A1418" i="110"/>
  <c r="A1419" i="110"/>
  <c r="A1420" i="110"/>
  <c r="A1421" i="110"/>
  <c r="A1422" i="110"/>
  <c r="A1423" i="110"/>
  <c r="A1424" i="110"/>
  <c r="A1425" i="110"/>
  <c r="A1426" i="110"/>
  <c r="A1427" i="110"/>
  <c r="A1428" i="110"/>
  <c r="A1429" i="110"/>
  <c r="A1430" i="110"/>
  <c r="A1431" i="110"/>
  <c r="A1432" i="110"/>
  <c r="A1433" i="110"/>
  <c r="A1434" i="110"/>
  <c r="A1435" i="110"/>
  <c r="A1436" i="110"/>
  <c r="A1437" i="110"/>
  <c r="A1438" i="110"/>
  <c r="A1439" i="110"/>
  <c r="A1440" i="110"/>
  <c r="A1441" i="110"/>
  <c r="A1442" i="110"/>
  <c r="A1443" i="110"/>
  <c r="A1444" i="110"/>
  <c r="A1445" i="110"/>
  <c r="A1446" i="110"/>
  <c r="A1447" i="110"/>
  <c r="A1448" i="110"/>
  <c r="A1449" i="110"/>
  <c r="A1450" i="110"/>
  <c r="A1451" i="110"/>
  <c r="A1452" i="110"/>
  <c r="A1453" i="110"/>
  <c r="A1454" i="110"/>
  <c r="A1455" i="110"/>
  <c r="A1456" i="110"/>
  <c r="A1457" i="110"/>
  <c r="A1458" i="110"/>
  <c r="A1459" i="110"/>
  <c r="A1460" i="110"/>
  <c r="A1461" i="110"/>
  <c r="A1462" i="110"/>
  <c r="A1463" i="110"/>
  <c r="A1464" i="110"/>
  <c r="A1465" i="110"/>
  <c r="A1466" i="110"/>
  <c r="A1467" i="110"/>
  <c r="A1468" i="110"/>
  <c r="A1469" i="110"/>
  <c r="A1470" i="110"/>
  <c r="A1471" i="110"/>
  <c r="A1472" i="110"/>
  <c r="A1473" i="110"/>
  <c r="A1474" i="110"/>
  <c r="A1475" i="110"/>
  <c r="A1476" i="110"/>
  <c r="A1477" i="110"/>
  <c r="A1478" i="110"/>
  <c r="A1479" i="110"/>
  <c r="A1480" i="110"/>
  <c r="A1481" i="110"/>
  <c r="A1482" i="110"/>
  <c r="A1483" i="110"/>
  <c r="A1484" i="110"/>
  <c r="A1485" i="110"/>
  <c r="A1486" i="110"/>
  <c r="A1487" i="110"/>
  <c r="A1488" i="110"/>
  <c r="A1489" i="110"/>
  <c r="A1490" i="110"/>
  <c r="A1491" i="110"/>
  <c r="A1492" i="110"/>
  <c r="A1493" i="110"/>
  <c r="A1494" i="110"/>
  <c r="A1495" i="110"/>
  <c r="A1496" i="110"/>
  <c r="A1497" i="110"/>
  <c r="A1498" i="110"/>
  <c r="A1499" i="110"/>
  <c r="A1500" i="110"/>
  <c r="A1501" i="110"/>
  <c r="A1502" i="110"/>
  <c r="A1503" i="110"/>
  <c r="A1504" i="110"/>
  <c r="A1505" i="110"/>
  <c r="A1506" i="110"/>
  <c r="A1507" i="110"/>
  <c r="A1508" i="110"/>
  <c r="A1509" i="110"/>
  <c r="A1510" i="110"/>
  <c r="A1511" i="110"/>
  <c r="A1512" i="110"/>
  <c r="A1513" i="110"/>
  <c r="A1514" i="110"/>
  <c r="A1515" i="110"/>
  <c r="A1516" i="110"/>
  <c r="A1517" i="110"/>
  <c r="A1518" i="110"/>
  <c r="A1519" i="110"/>
  <c r="A1520" i="110"/>
  <c r="A1521" i="110"/>
  <c r="A1522" i="110"/>
  <c r="A1523" i="110"/>
  <c r="A1524" i="110"/>
  <c r="A1525" i="110"/>
  <c r="A1526" i="110"/>
  <c r="A1527" i="110"/>
  <c r="A1528" i="110"/>
  <c r="A1529" i="110"/>
  <c r="A1530" i="110"/>
  <c r="A1531" i="110"/>
  <c r="A1532" i="110"/>
  <c r="A1533" i="110"/>
  <c r="A1534" i="110"/>
  <c r="A1535" i="110"/>
  <c r="A1536" i="110"/>
  <c r="A1537" i="110"/>
  <c r="A1538" i="110"/>
  <c r="A1539" i="110"/>
  <c r="A1540" i="110"/>
  <c r="A1541" i="110"/>
  <c r="A1542" i="110"/>
  <c r="A1543" i="110"/>
  <c r="A1544" i="110"/>
  <c r="A1545" i="110"/>
  <c r="A1546" i="110"/>
  <c r="A1547" i="110"/>
  <c r="A1548" i="110"/>
  <c r="A1549" i="110"/>
  <c r="A1550" i="110"/>
  <c r="A1551" i="110"/>
  <c r="A1552" i="110"/>
  <c r="A1553" i="110"/>
  <c r="A1554" i="110"/>
  <c r="A1555" i="110"/>
  <c r="A1556" i="110"/>
  <c r="A1557" i="110"/>
  <c r="A1558" i="110"/>
  <c r="A1559" i="110"/>
  <c r="A1560" i="110"/>
  <c r="A1561" i="110"/>
  <c r="A1562" i="110"/>
  <c r="A1563" i="110"/>
  <c r="A1564" i="110"/>
  <c r="A1565" i="110"/>
  <c r="A1566" i="110"/>
  <c r="A1567" i="110"/>
  <c r="A1568" i="110"/>
  <c r="A1569" i="110"/>
  <c r="A1570" i="110"/>
  <c r="A1571" i="110"/>
  <c r="A1572" i="110"/>
  <c r="A1573" i="110"/>
  <c r="A1574" i="110"/>
  <c r="A1575" i="110"/>
  <c r="A1576" i="110"/>
  <c r="A1577" i="110"/>
  <c r="A1578" i="110"/>
  <c r="A1579" i="110"/>
  <c r="A1580" i="110"/>
  <c r="A1581" i="110"/>
  <c r="A1582" i="110"/>
  <c r="A1583" i="110"/>
  <c r="A1584" i="110"/>
  <c r="A1585" i="110"/>
  <c r="A1586" i="110"/>
  <c r="A1587" i="110"/>
  <c r="A1588" i="110"/>
  <c r="A1589" i="110"/>
  <c r="A1590" i="110"/>
  <c r="A1591" i="110"/>
  <c r="A1592" i="110"/>
  <c r="A1593" i="110"/>
  <c r="A1594" i="110"/>
  <c r="A1595" i="110"/>
  <c r="A1596" i="110"/>
  <c r="A1597" i="110"/>
  <c r="A1598" i="110"/>
  <c r="A1599" i="110"/>
  <c r="A1600" i="110"/>
  <c r="A1601" i="110"/>
  <c r="A1602" i="110"/>
  <c r="A1603" i="110"/>
  <c r="A1604" i="110"/>
  <c r="A1605" i="110"/>
  <c r="A1606" i="110"/>
  <c r="A1607" i="110"/>
  <c r="A1608" i="110"/>
  <c r="A1609" i="110"/>
  <c r="A1610" i="110"/>
  <c r="A1611" i="110"/>
  <c r="A1612" i="110"/>
  <c r="A1613" i="110"/>
  <c r="A1614" i="110"/>
  <c r="A1615" i="110"/>
  <c r="A1616" i="110"/>
  <c r="A1617" i="110"/>
  <c r="A1618" i="110"/>
  <c r="A1619" i="110"/>
  <c r="A1620" i="110"/>
  <c r="A1621" i="110"/>
  <c r="A1622" i="110"/>
  <c r="A1623" i="110"/>
  <c r="A1624" i="110"/>
  <c r="A1625" i="110"/>
  <c r="A1626" i="110"/>
  <c r="A1627" i="110"/>
  <c r="A1628" i="110"/>
  <c r="A1629" i="110"/>
  <c r="A1630" i="110"/>
  <c r="A1631" i="110"/>
  <c r="A1632" i="110"/>
  <c r="A1633" i="110"/>
  <c r="A1634" i="110"/>
  <c r="A1635" i="110"/>
  <c r="A1636" i="110"/>
  <c r="A1637" i="110"/>
  <c r="A1638" i="110"/>
  <c r="A1639" i="110"/>
  <c r="A1640" i="110"/>
  <c r="A1641" i="110"/>
  <c r="A1642" i="110"/>
  <c r="A1643" i="110"/>
  <c r="A1644" i="110"/>
  <c r="A1645" i="110"/>
  <c r="A1646" i="110"/>
  <c r="A1647" i="110"/>
  <c r="A1648" i="110"/>
  <c r="A1649" i="110"/>
  <c r="A1650" i="110"/>
  <c r="A1651" i="110"/>
  <c r="A1652" i="110"/>
  <c r="A1653" i="110"/>
  <c r="A1654" i="110"/>
  <c r="A1655" i="110"/>
  <c r="A1656" i="110"/>
  <c r="A1657" i="110"/>
  <c r="A1658" i="110"/>
  <c r="A1659" i="110"/>
  <c r="A1660" i="110"/>
  <c r="A1661" i="110"/>
  <c r="A1662" i="110"/>
  <c r="A1663" i="110"/>
  <c r="A1664" i="110"/>
  <c r="A1665" i="110"/>
  <c r="A1666" i="110"/>
  <c r="A1667" i="110"/>
  <c r="A1668" i="110"/>
  <c r="A1669" i="110"/>
  <c r="A1670" i="110"/>
  <c r="A1671" i="110"/>
  <c r="A1672" i="110"/>
  <c r="A1673" i="110"/>
  <c r="A1674" i="110"/>
  <c r="A1675" i="110"/>
  <c r="A1676" i="110"/>
  <c r="A1677" i="110"/>
  <c r="A1678" i="110"/>
  <c r="A1679" i="110"/>
  <c r="A1680" i="110"/>
  <c r="A1681" i="110"/>
  <c r="A1682" i="110"/>
  <c r="A1683" i="110"/>
  <c r="A1684" i="110"/>
  <c r="A1685" i="110"/>
  <c r="A1686" i="110"/>
  <c r="A1687" i="110"/>
  <c r="A1688" i="110"/>
  <c r="A1689" i="110"/>
  <c r="A1690" i="110"/>
  <c r="A1691" i="110"/>
  <c r="A1692" i="110"/>
  <c r="A1693" i="110"/>
  <c r="A1694" i="110"/>
  <c r="A1695" i="110"/>
  <c r="A1696" i="110"/>
  <c r="A1697" i="110"/>
  <c r="A1698" i="110"/>
  <c r="A1699" i="110"/>
  <c r="A1700" i="110"/>
  <c r="A1701" i="110"/>
  <c r="A1702" i="110"/>
  <c r="A1703" i="110"/>
  <c r="A1704" i="110"/>
  <c r="A1705" i="110"/>
  <c r="A1706" i="110"/>
  <c r="A1707" i="110"/>
  <c r="A1708" i="110"/>
  <c r="A1709" i="110"/>
  <c r="A1710" i="110"/>
  <c r="A1711" i="110"/>
  <c r="A1712" i="110"/>
  <c r="A1713" i="110"/>
  <c r="A1714" i="110"/>
  <c r="A1715" i="110"/>
  <c r="A1716" i="110"/>
  <c r="A1717" i="110"/>
  <c r="A1718" i="110"/>
  <c r="A1719" i="110"/>
  <c r="A1720" i="110"/>
  <c r="A1721" i="110"/>
  <c r="A1722" i="110"/>
  <c r="A1723" i="110"/>
  <c r="A1724" i="110"/>
  <c r="A1725" i="110"/>
  <c r="A1726" i="110"/>
  <c r="A1727" i="110"/>
  <c r="A1728" i="110"/>
  <c r="A1729" i="110"/>
  <c r="A1730" i="110"/>
  <c r="A1731" i="110"/>
  <c r="A1732" i="110"/>
  <c r="A1733" i="110"/>
  <c r="A1734" i="110"/>
  <c r="A1735" i="110"/>
  <c r="A1736" i="110"/>
  <c r="A1737" i="110"/>
  <c r="A1738" i="110"/>
  <c r="A1739" i="110"/>
  <c r="A1740" i="110"/>
  <c r="A1741" i="110"/>
  <c r="A1742" i="110"/>
  <c r="A1743" i="110"/>
  <c r="A1744" i="110"/>
  <c r="A1745" i="110"/>
  <c r="A1746" i="110"/>
  <c r="A1747" i="110"/>
  <c r="A1748" i="110"/>
  <c r="A1749" i="110"/>
  <c r="A1750" i="110"/>
  <c r="A1751" i="110"/>
  <c r="A1752" i="110"/>
  <c r="A1753" i="110"/>
  <c r="A1754" i="110"/>
  <c r="A1755" i="110"/>
  <c r="A1756" i="110"/>
  <c r="A1757" i="110"/>
  <c r="A1758" i="110"/>
  <c r="A1759" i="110"/>
  <c r="A1760" i="110"/>
  <c r="A1761" i="110"/>
  <c r="A1762" i="110"/>
  <c r="A1763" i="110"/>
  <c r="A1764" i="110"/>
  <c r="A1765" i="110"/>
  <c r="A1766" i="110"/>
  <c r="A1767" i="110"/>
  <c r="A1768" i="110"/>
  <c r="A1769" i="110"/>
  <c r="A1770" i="110"/>
  <c r="A1771" i="110"/>
  <c r="A1772" i="110"/>
  <c r="A1773" i="110"/>
  <c r="A1774" i="110"/>
  <c r="A1775" i="110"/>
  <c r="A1776" i="110"/>
  <c r="A1777" i="110"/>
  <c r="A1778" i="110"/>
  <c r="A1779" i="110"/>
  <c r="A1780" i="110"/>
  <c r="A1781" i="110"/>
  <c r="A1782" i="110"/>
  <c r="A1783" i="110"/>
  <c r="A1784" i="110"/>
  <c r="A1785" i="110"/>
  <c r="A1786" i="110"/>
  <c r="A1787" i="110"/>
  <c r="A1788" i="110"/>
  <c r="A1789" i="110"/>
  <c r="A1790" i="110"/>
  <c r="A1791" i="110"/>
  <c r="A1792" i="110"/>
  <c r="A1793" i="110"/>
  <c r="A1794" i="110"/>
  <c r="A1795" i="110"/>
  <c r="A1796" i="110"/>
  <c r="A1797" i="110"/>
  <c r="A1798" i="110"/>
  <c r="A1799" i="110"/>
  <c r="A1800" i="110"/>
  <c r="A1801" i="110"/>
  <c r="A1802" i="110"/>
  <c r="A1803" i="110"/>
  <c r="A1804" i="110"/>
  <c r="A1805" i="110"/>
  <c r="A1806" i="110"/>
  <c r="A1807" i="110"/>
  <c r="A1808" i="110"/>
  <c r="A1809" i="110"/>
  <c r="A1810" i="110"/>
  <c r="A1811" i="110"/>
  <c r="A1812" i="110"/>
  <c r="A1813" i="110"/>
  <c r="A1814" i="110"/>
  <c r="A1815" i="110"/>
  <c r="A1816" i="110"/>
  <c r="A1817" i="110"/>
  <c r="A1818" i="110"/>
  <c r="A1819" i="110"/>
  <c r="A1820" i="110"/>
  <c r="A1821" i="110"/>
  <c r="A1822" i="110"/>
  <c r="A1823" i="110"/>
  <c r="A1824" i="110"/>
  <c r="A1825" i="110"/>
  <c r="A1826" i="110"/>
  <c r="A1827" i="110"/>
  <c r="A1828" i="110"/>
  <c r="A1829" i="110"/>
  <c r="A1830" i="110"/>
  <c r="A1831" i="110"/>
  <c r="A1832" i="110"/>
  <c r="A1833" i="110"/>
  <c r="A1834" i="110"/>
  <c r="A1835" i="110"/>
  <c r="A1836" i="110"/>
  <c r="A1837" i="110"/>
  <c r="A1838" i="110"/>
  <c r="A1839" i="110"/>
  <c r="A1840" i="110"/>
  <c r="A1841" i="110"/>
  <c r="A1842" i="110"/>
  <c r="A1843" i="110"/>
  <c r="A1844" i="110"/>
  <c r="A1845" i="110"/>
  <c r="A1846" i="110"/>
  <c r="A1847" i="110"/>
  <c r="A1848" i="110"/>
  <c r="A1849" i="110"/>
  <c r="A1850" i="110"/>
  <c r="A1851" i="110"/>
  <c r="A1852" i="110"/>
  <c r="A1853" i="110"/>
  <c r="A1854" i="110"/>
  <c r="A1855" i="110"/>
  <c r="A1856" i="110"/>
  <c r="A1857" i="110"/>
  <c r="A1858" i="110"/>
  <c r="A1859" i="110"/>
  <c r="A1860" i="110"/>
  <c r="A1861" i="110"/>
  <c r="A1862" i="110"/>
  <c r="A1863" i="110"/>
  <c r="A1864" i="110"/>
  <c r="A1865" i="110"/>
  <c r="A1866" i="110"/>
  <c r="A1867" i="110"/>
  <c r="A1868" i="110"/>
  <c r="A1869" i="110"/>
  <c r="A1870" i="110"/>
  <c r="A1871" i="110"/>
  <c r="A1872" i="110"/>
  <c r="A1873" i="110"/>
  <c r="A1874" i="110"/>
  <c r="A1875" i="110"/>
  <c r="A1876" i="110"/>
  <c r="A1877" i="110"/>
  <c r="A1878" i="110"/>
  <c r="A1879" i="110"/>
  <c r="A1880" i="110"/>
  <c r="A1881" i="110"/>
  <c r="A1882" i="110"/>
  <c r="A1883" i="110"/>
  <c r="A1884" i="110"/>
  <c r="A1885" i="110"/>
  <c r="A1886" i="110"/>
  <c r="A1887" i="110"/>
  <c r="A1888" i="110"/>
  <c r="A1889" i="110"/>
  <c r="A1890" i="110"/>
  <c r="A1891" i="110"/>
  <c r="A1892" i="110"/>
  <c r="A1893" i="110"/>
  <c r="A1894" i="110"/>
  <c r="A1895" i="110"/>
  <c r="A1896" i="110"/>
  <c r="A1897" i="110"/>
  <c r="A1898" i="110"/>
  <c r="A1899" i="110"/>
  <c r="A1900" i="110"/>
  <c r="A1901" i="110"/>
  <c r="A1902" i="110"/>
  <c r="A1903" i="110"/>
  <c r="A1904" i="110"/>
  <c r="A1905" i="110"/>
  <c r="A1906" i="110"/>
  <c r="A1907" i="110"/>
  <c r="A1908" i="110"/>
  <c r="A1909" i="110"/>
  <c r="A1910" i="110"/>
  <c r="A1911" i="110"/>
  <c r="A1912" i="110"/>
  <c r="A1913" i="110"/>
  <c r="A1914" i="110"/>
  <c r="A1915" i="110"/>
  <c r="A1916" i="110"/>
  <c r="A1917" i="110"/>
  <c r="A1918" i="110"/>
  <c r="A1919" i="110"/>
  <c r="A1920" i="110"/>
  <c r="A1921" i="110"/>
  <c r="A1922" i="110"/>
  <c r="A1923" i="110"/>
  <c r="A1924" i="110"/>
  <c r="A1925" i="110"/>
  <c r="A1926" i="110"/>
  <c r="A1927" i="110"/>
  <c r="A1928" i="110"/>
  <c r="A1929" i="110"/>
  <c r="A1930" i="110"/>
  <c r="A1931" i="110"/>
  <c r="A1932" i="110"/>
  <c r="A1933" i="110"/>
  <c r="A1934" i="110"/>
  <c r="A1935" i="110"/>
  <c r="A1936" i="110"/>
  <c r="A1937" i="110"/>
  <c r="A1938" i="110"/>
  <c r="A1939" i="110"/>
  <c r="A1940" i="110"/>
  <c r="A1941" i="110"/>
  <c r="A1942" i="110"/>
  <c r="A1943" i="110"/>
  <c r="A1944" i="110"/>
  <c r="A1945" i="110"/>
  <c r="A1946" i="110"/>
  <c r="A1947" i="110"/>
  <c r="A1948" i="110"/>
  <c r="A1949" i="110"/>
  <c r="A1950" i="110"/>
  <c r="A1951" i="110"/>
  <c r="A1952" i="110"/>
  <c r="A1953" i="110"/>
  <c r="A1954" i="110"/>
  <c r="A1955" i="110"/>
  <c r="A1956" i="110"/>
  <c r="A1957" i="110"/>
  <c r="A1958" i="110"/>
  <c r="A1959" i="110"/>
  <c r="A1960" i="110"/>
  <c r="A1961" i="110"/>
  <c r="A1962" i="110"/>
  <c r="A1963" i="110"/>
  <c r="A1964" i="110"/>
  <c r="A1965" i="110"/>
  <c r="A1966" i="110"/>
  <c r="A1967" i="110"/>
  <c r="A1968" i="110"/>
  <c r="A1969" i="110"/>
  <c r="A1970" i="110"/>
  <c r="A1971" i="110"/>
  <c r="A1972" i="110"/>
  <c r="A1973" i="110"/>
  <c r="A1974" i="110"/>
  <c r="A1975" i="110"/>
  <c r="A1976" i="110"/>
  <c r="A1977" i="110"/>
  <c r="A1978" i="110"/>
  <c r="A1979" i="110"/>
  <c r="A1980" i="110"/>
  <c r="A1981" i="110"/>
  <c r="A1982" i="110"/>
  <c r="A1983" i="110"/>
  <c r="A1984" i="110"/>
  <c r="A1985" i="110"/>
  <c r="A1986" i="110"/>
  <c r="A1987" i="110"/>
  <c r="A1988" i="110"/>
  <c r="A1989" i="110"/>
  <c r="A1990" i="110"/>
  <c r="A1991" i="110"/>
  <c r="A1992" i="110"/>
  <c r="A1993" i="110"/>
  <c r="A1994" i="110"/>
  <c r="A1995" i="110"/>
  <c r="A1996" i="110"/>
  <c r="A1997" i="110"/>
  <c r="A1998" i="110"/>
  <c r="A1999" i="110"/>
  <c r="A2000" i="110"/>
  <c r="A2001" i="110"/>
  <c r="A2002" i="110"/>
  <c r="A2003" i="110"/>
  <c r="A2004" i="110"/>
  <c r="A2005" i="110"/>
  <c r="A2006" i="110"/>
  <c r="A2007" i="110"/>
  <c r="A2008" i="110"/>
  <c r="A2009" i="110"/>
  <c r="A2010" i="110"/>
  <c r="A2011" i="110"/>
  <c r="A2012" i="110"/>
  <c r="A2013" i="110"/>
  <c r="A2014" i="110"/>
  <c r="A2015" i="110"/>
  <c r="A2016" i="110"/>
  <c r="A2017" i="110"/>
  <c r="A2018" i="110"/>
  <c r="A2019" i="110"/>
  <c r="A2020" i="110"/>
  <c r="A2021" i="110"/>
  <c r="A2022" i="110"/>
  <c r="A2023" i="110"/>
  <c r="A2024" i="110"/>
  <c r="A2025" i="110"/>
  <c r="A2026" i="110"/>
  <c r="A2027" i="110"/>
  <c r="A2028" i="110"/>
  <c r="A2029" i="110"/>
  <c r="A2030" i="110"/>
  <c r="A2031" i="110"/>
  <c r="A2032" i="110"/>
  <c r="A2033" i="110"/>
  <c r="A2034" i="110"/>
  <c r="A2035" i="110"/>
  <c r="A2036" i="110"/>
  <c r="A2037" i="110"/>
  <c r="A2038" i="110"/>
  <c r="A2039" i="110"/>
  <c r="A2040" i="110"/>
  <c r="A2041" i="110"/>
  <c r="A2042" i="110"/>
  <c r="A2043" i="110"/>
  <c r="A2044" i="110"/>
  <c r="A2045" i="110"/>
  <c r="A2046" i="110"/>
  <c r="A2047" i="110"/>
  <c r="A2048" i="110"/>
  <c r="A2049" i="110"/>
  <c r="A2050" i="110"/>
  <c r="A2051" i="110"/>
  <c r="A2052" i="110"/>
  <c r="A2053" i="110"/>
  <c r="A2054" i="110"/>
  <c r="A2055" i="110"/>
  <c r="A2056" i="110"/>
  <c r="A2057" i="110"/>
  <c r="A2058" i="110"/>
  <c r="A2059" i="110"/>
  <c r="A2060" i="110"/>
  <c r="A2061" i="110"/>
  <c r="A2062" i="110"/>
  <c r="A2063" i="110"/>
  <c r="A2064" i="110"/>
  <c r="A2065" i="110"/>
  <c r="A2066" i="110"/>
  <c r="A2067" i="110"/>
  <c r="A2068" i="110"/>
  <c r="A2069" i="110"/>
  <c r="A2070" i="110"/>
  <c r="A2071" i="110"/>
  <c r="A2072" i="110"/>
  <c r="A2073" i="110"/>
  <c r="A2074" i="110"/>
  <c r="A2075" i="110"/>
  <c r="A2076" i="110"/>
  <c r="A2077" i="110"/>
  <c r="A2078" i="110"/>
  <c r="A2079" i="110"/>
  <c r="A2080" i="110"/>
  <c r="A2081" i="110"/>
  <c r="A2082" i="110"/>
  <c r="A2083" i="110"/>
  <c r="A2084" i="110"/>
  <c r="A2085" i="110"/>
  <c r="A2086" i="110"/>
  <c r="A2087" i="110"/>
  <c r="A2088" i="110"/>
  <c r="A2089" i="110"/>
  <c r="A2090" i="110"/>
  <c r="A2091" i="110"/>
  <c r="A2092" i="110"/>
  <c r="A2093" i="110"/>
  <c r="A2094" i="110"/>
  <c r="A2095" i="110"/>
  <c r="A2096" i="110"/>
  <c r="A2097" i="110"/>
  <c r="A2098" i="110"/>
  <c r="A2099" i="110"/>
  <c r="A2100" i="110"/>
  <c r="A2101" i="110"/>
  <c r="A2102" i="110"/>
  <c r="A2103" i="110"/>
  <c r="A2104" i="110"/>
  <c r="A2105" i="110"/>
  <c r="A2106" i="110"/>
  <c r="A2107" i="110"/>
  <c r="A2108" i="110"/>
  <c r="A2109" i="110"/>
  <c r="A2110" i="110"/>
  <c r="A2111" i="110"/>
  <c r="A2112" i="110"/>
  <c r="A2113" i="110"/>
  <c r="A2114" i="110"/>
  <c r="A2115" i="110"/>
  <c r="A2116" i="110"/>
  <c r="A2117" i="110"/>
  <c r="A2118" i="110"/>
  <c r="A2119" i="110"/>
  <c r="A2120" i="110"/>
  <c r="A2121" i="110"/>
  <c r="A2122" i="110"/>
  <c r="A2123" i="110"/>
  <c r="A2124" i="110"/>
  <c r="A2125" i="110"/>
  <c r="A2126" i="110"/>
  <c r="A2127" i="110"/>
  <c r="A2128" i="110"/>
  <c r="A2129" i="110"/>
  <c r="A2130" i="110"/>
  <c r="A2131" i="110"/>
  <c r="A2132" i="110"/>
  <c r="A2133" i="110"/>
  <c r="A2134" i="110"/>
  <c r="A2135" i="110"/>
  <c r="A2136" i="110"/>
  <c r="A2137" i="110"/>
  <c r="A2138" i="110"/>
  <c r="A2139" i="110"/>
  <c r="A2140" i="110"/>
  <c r="A2141" i="110"/>
  <c r="A2142" i="110"/>
  <c r="A2143" i="110"/>
  <c r="A2144" i="110"/>
  <c r="A2145" i="110"/>
  <c r="A2146" i="110"/>
  <c r="A2147" i="110"/>
  <c r="A2148" i="110"/>
  <c r="A2149" i="110"/>
  <c r="A2150" i="110"/>
  <c r="A2151" i="110"/>
  <c r="A2152" i="110"/>
  <c r="A2153" i="110"/>
  <c r="A2154" i="110"/>
  <c r="A2155" i="110"/>
  <c r="A2156" i="110"/>
  <c r="A2157" i="110"/>
  <c r="A2158" i="110"/>
  <c r="A2159" i="110"/>
  <c r="A2160" i="110"/>
  <c r="A2161" i="110"/>
  <c r="A2162" i="110"/>
  <c r="A2163" i="110"/>
  <c r="A2164" i="110"/>
  <c r="A2165" i="110"/>
  <c r="A2166" i="110"/>
  <c r="A2167" i="110"/>
  <c r="A2168" i="110"/>
  <c r="A2169" i="110"/>
  <c r="A2170" i="110"/>
  <c r="A2171" i="110"/>
  <c r="A2172" i="110"/>
  <c r="A2173" i="110"/>
  <c r="A2174" i="110"/>
  <c r="A2175" i="110"/>
  <c r="A2176" i="110"/>
  <c r="A2177" i="110"/>
  <c r="A2178" i="110"/>
  <c r="A2179" i="110"/>
  <c r="A2180" i="110"/>
  <c r="A2181" i="110"/>
  <c r="A2182" i="110"/>
  <c r="A2183" i="110"/>
  <c r="A2184" i="110"/>
  <c r="A2185" i="110"/>
  <c r="A2186" i="110"/>
  <c r="A2187" i="110"/>
  <c r="A2188" i="110"/>
  <c r="A2189" i="110"/>
  <c r="A2190" i="110"/>
  <c r="A2191" i="110"/>
  <c r="A2192" i="110"/>
  <c r="A2193" i="110"/>
  <c r="A2194" i="110"/>
  <c r="A2195" i="110"/>
  <c r="A2196" i="110"/>
  <c r="A2197" i="110"/>
  <c r="A2198" i="110"/>
  <c r="A2199" i="110"/>
  <c r="A2200" i="110"/>
  <c r="A2201" i="110"/>
  <c r="A2202" i="110"/>
  <c r="A2203" i="110"/>
  <c r="A2204" i="110"/>
  <c r="A2205" i="110"/>
  <c r="A2206" i="110"/>
  <c r="A2207" i="110"/>
  <c r="A2208" i="110"/>
  <c r="A2209" i="110"/>
  <c r="A2210" i="110"/>
  <c r="A2211" i="110"/>
  <c r="A2212" i="110"/>
  <c r="A2213" i="110"/>
  <c r="A2214" i="110"/>
  <c r="A2215" i="110"/>
  <c r="A2216" i="110"/>
  <c r="A2217" i="110"/>
  <c r="A2218" i="110"/>
  <c r="A2219" i="110"/>
  <c r="A2220" i="110"/>
  <c r="A2221" i="110"/>
  <c r="A2222" i="110"/>
  <c r="A2" i="110"/>
  <c r="Z312" i="123"/>
  <c r="Z311" i="123"/>
  <c r="Z310" i="123"/>
  <c r="Z309" i="123"/>
  <c r="Z308" i="123"/>
  <c r="Z307" i="123"/>
  <c r="Z306" i="123"/>
  <c r="Z305" i="123"/>
  <c r="Z304" i="123"/>
  <c r="Z303" i="123"/>
  <c r="Z302" i="123"/>
  <c r="Z301" i="123"/>
  <c r="Z300" i="123"/>
  <c r="Z299" i="123"/>
  <c r="Z298" i="123"/>
  <c r="Z297" i="123"/>
  <c r="Z296" i="123"/>
  <c r="Z295" i="123"/>
  <c r="Z294" i="123"/>
  <c r="Z293" i="123"/>
  <c r="Z292" i="123"/>
  <c r="Z291" i="123"/>
  <c r="Z290" i="123"/>
  <c r="Z289" i="123"/>
  <c r="Z288" i="123"/>
  <c r="Z287" i="123"/>
  <c r="Z286" i="123"/>
  <c r="Z285" i="123"/>
  <c r="Z284" i="123"/>
  <c r="Z283" i="123"/>
  <c r="Z282" i="123"/>
  <c r="Z281" i="123"/>
  <c r="Z280" i="123"/>
  <c r="Z279" i="123"/>
  <c r="Z278" i="123"/>
  <c r="Z277" i="123"/>
  <c r="Z276" i="123"/>
  <c r="Z275" i="123"/>
  <c r="Z274" i="123"/>
  <c r="Z273" i="123"/>
  <c r="Z272" i="123"/>
  <c r="Z271" i="123"/>
  <c r="Z270" i="123"/>
  <c r="Z269" i="123"/>
  <c r="Z268" i="123"/>
  <c r="Z267" i="123"/>
  <c r="Z266" i="123"/>
  <c r="Z265" i="123"/>
  <c r="Z264" i="123"/>
  <c r="Z263" i="123"/>
  <c r="Z262" i="123"/>
  <c r="Z261" i="123"/>
  <c r="Z260" i="123"/>
  <c r="Z259" i="123"/>
  <c r="Z258" i="123"/>
  <c r="Z257" i="123"/>
  <c r="Z256" i="123"/>
  <c r="Z255" i="123"/>
  <c r="Z254" i="123"/>
  <c r="Z253" i="123"/>
  <c r="Z252" i="123"/>
  <c r="Z251" i="123"/>
  <c r="Z250" i="123"/>
  <c r="Z249" i="123"/>
  <c r="Z248" i="123"/>
  <c r="Z247" i="123"/>
  <c r="Z246" i="123"/>
  <c r="Z245" i="123"/>
  <c r="Z244" i="123"/>
  <c r="Z243" i="123"/>
  <c r="Z242" i="123"/>
  <c r="Z241" i="123"/>
  <c r="Z240" i="123"/>
  <c r="Z238" i="123"/>
  <c r="Z237" i="123"/>
  <c r="Z236" i="123"/>
  <c r="Z234" i="123"/>
  <c r="Z233" i="123"/>
  <c r="Z232" i="123"/>
  <c r="Z231" i="123"/>
  <c r="Z230" i="123"/>
  <c r="Z229" i="123"/>
  <c r="Z228" i="123"/>
  <c r="Z227" i="123"/>
  <c r="Z226" i="123"/>
  <c r="Z225" i="123"/>
  <c r="Z224" i="123"/>
  <c r="Z223" i="123"/>
  <c r="Z222" i="123"/>
  <c r="Z221" i="123"/>
  <c r="Z220" i="123"/>
  <c r="Z219" i="123"/>
  <c r="Z218" i="123"/>
  <c r="Z217" i="123"/>
  <c r="Z216" i="123"/>
  <c r="Z215" i="123"/>
  <c r="Z214" i="123"/>
  <c r="Z213" i="123"/>
  <c r="Z212" i="123"/>
  <c r="Z211" i="123"/>
  <c r="Z210" i="123"/>
  <c r="Z209" i="123"/>
  <c r="Z208" i="123"/>
  <c r="Z207" i="123"/>
  <c r="Z206" i="123"/>
  <c r="Z205" i="123"/>
  <c r="Z204" i="123"/>
  <c r="Z203" i="123"/>
  <c r="Z202" i="123"/>
  <c r="Z201" i="123"/>
  <c r="Z200" i="123"/>
  <c r="Z199" i="123"/>
  <c r="Z198" i="123"/>
  <c r="Z197" i="123"/>
  <c r="Z196" i="123"/>
  <c r="Z194" i="123"/>
  <c r="Z193" i="123"/>
  <c r="Z192" i="123"/>
  <c r="Z191" i="123"/>
  <c r="Z190" i="123"/>
  <c r="Z189" i="123"/>
  <c r="Z188" i="123"/>
  <c r="Z187" i="123"/>
  <c r="Z186" i="123"/>
  <c r="Z185" i="123"/>
  <c r="Z184" i="123"/>
  <c r="Z183" i="123"/>
  <c r="Z182" i="123"/>
  <c r="Z181" i="123"/>
  <c r="Z180" i="123"/>
  <c r="Z179" i="123"/>
  <c r="Z176" i="123"/>
  <c r="Z175" i="123"/>
  <c r="Z174" i="123"/>
  <c r="Z173" i="123"/>
  <c r="Z172" i="123"/>
  <c r="Z171" i="123"/>
  <c r="Z170" i="123"/>
  <c r="Z169" i="123"/>
  <c r="Z168" i="123"/>
  <c r="Z167" i="123"/>
  <c r="Z166" i="123"/>
  <c r="Z165" i="123"/>
  <c r="Z164" i="123"/>
  <c r="Z163" i="123"/>
  <c r="Z162" i="123"/>
  <c r="Z161" i="123"/>
  <c r="Z160" i="123"/>
  <c r="Z159" i="123"/>
  <c r="Z158" i="123"/>
  <c r="Z157" i="123"/>
  <c r="Z156" i="123"/>
  <c r="Z154" i="123"/>
  <c r="Z153" i="123"/>
  <c r="Z152" i="123"/>
  <c r="Z151" i="123"/>
  <c r="Z150" i="123"/>
  <c r="Z149" i="123"/>
  <c r="Z148" i="123"/>
  <c r="Z147" i="123"/>
  <c r="Z146" i="123"/>
  <c r="Z145" i="123"/>
  <c r="Z144" i="123"/>
  <c r="Z143" i="123"/>
  <c r="Z142" i="123"/>
  <c r="Z141" i="123"/>
  <c r="Z140" i="123"/>
  <c r="Z139" i="123"/>
  <c r="Z138" i="123"/>
  <c r="Z137" i="123"/>
  <c r="Z136" i="123"/>
  <c r="Z135" i="123"/>
  <c r="Z134" i="123"/>
  <c r="Z133" i="123"/>
  <c r="Z132" i="123"/>
  <c r="Z131" i="123"/>
  <c r="Z130" i="123"/>
  <c r="Z129" i="123"/>
  <c r="Z128" i="123"/>
  <c r="Z127" i="123"/>
  <c r="Z126" i="123"/>
  <c r="Z125" i="123"/>
  <c r="Z124" i="123"/>
  <c r="Z123" i="123"/>
  <c r="Z122" i="123"/>
  <c r="Z121" i="123"/>
  <c r="Z120" i="123"/>
  <c r="Z119" i="123"/>
  <c r="Z118" i="123"/>
  <c r="Z117" i="123"/>
  <c r="Z116" i="123"/>
  <c r="Z115" i="123"/>
  <c r="Z114" i="123"/>
  <c r="Z113" i="123"/>
  <c r="Z112" i="123"/>
  <c r="Z111" i="123"/>
  <c r="Z110" i="123"/>
  <c r="Z109" i="123"/>
  <c r="Z108" i="123"/>
  <c r="Z107" i="123"/>
  <c r="Z106" i="123"/>
  <c r="Z105" i="123"/>
  <c r="Z104" i="123"/>
  <c r="Z103" i="123"/>
  <c r="Z102" i="123"/>
  <c r="Z101" i="123"/>
  <c r="Z100" i="123"/>
  <c r="Z99" i="123"/>
  <c r="Z98" i="123"/>
  <c r="Z97" i="123"/>
  <c r="Z96" i="123"/>
  <c r="Z95" i="123"/>
  <c r="Z94" i="123"/>
  <c r="Z93" i="123"/>
  <c r="Z92" i="123"/>
  <c r="Z91" i="123"/>
  <c r="Z90" i="123"/>
  <c r="Z89" i="123"/>
  <c r="Z88" i="123"/>
  <c r="Z87" i="123"/>
  <c r="Z86" i="123"/>
  <c r="Z85" i="123"/>
  <c r="Z84" i="123"/>
  <c r="Z83" i="123"/>
  <c r="Z82" i="123"/>
  <c r="Z81" i="123"/>
  <c r="Z80" i="123"/>
  <c r="Z79" i="123"/>
  <c r="Z78" i="123"/>
  <c r="Z77" i="123"/>
  <c r="Z76" i="123"/>
  <c r="Z75" i="123"/>
  <c r="Z74" i="123"/>
  <c r="Z73" i="123"/>
  <c r="Z72" i="123"/>
  <c r="Z71" i="123"/>
  <c r="Z70" i="123"/>
  <c r="Z69" i="123"/>
  <c r="Z68" i="123"/>
  <c r="Z67" i="123"/>
  <c r="Z66" i="123"/>
  <c r="Z65" i="123"/>
  <c r="Z64" i="123"/>
  <c r="Z63" i="123"/>
  <c r="Z62" i="123"/>
  <c r="Z61" i="123"/>
  <c r="Z60" i="123"/>
  <c r="Z59" i="123"/>
  <c r="Z58" i="123"/>
  <c r="Z57" i="123"/>
  <c r="Z56" i="123"/>
  <c r="Z55" i="123"/>
  <c r="Z54" i="123"/>
  <c r="Z53" i="123"/>
  <c r="Z52" i="123"/>
  <c r="Z51" i="123"/>
  <c r="Z50" i="123"/>
  <c r="Z49" i="123"/>
  <c r="Z48" i="123"/>
  <c r="Z47" i="123"/>
  <c r="Z46" i="123"/>
  <c r="Z45" i="123"/>
  <c r="Z44" i="123"/>
  <c r="Z43" i="123"/>
  <c r="Z42" i="123"/>
  <c r="Z41" i="123"/>
  <c r="Z40" i="123"/>
  <c r="Z39" i="123"/>
  <c r="Z38" i="123"/>
  <c r="Z37" i="123"/>
  <c r="Z36" i="123"/>
  <c r="Z35" i="123"/>
  <c r="Z34" i="123"/>
  <c r="Z33" i="123"/>
  <c r="Z32" i="123"/>
  <c r="Z31" i="123"/>
  <c r="Z30" i="123"/>
  <c r="Z29" i="123"/>
  <c r="Z28" i="123"/>
  <c r="Z27" i="123"/>
  <c r="Z26" i="123"/>
  <c r="Z25" i="123"/>
  <c r="Z24" i="123"/>
  <c r="Z23" i="123"/>
  <c r="Z22" i="123"/>
  <c r="Z21" i="123"/>
  <c r="Z20" i="123"/>
  <c r="Z15" i="123"/>
  <c r="Z14" i="123"/>
  <c r="Z13" i="123"/>
  <c r="Z12" i="123"/>
  <c r="Z11" i="123"/>
  <c r="Z10" i="123"/>
  <c r="Z9" i="123"/>
  <c r="Z8" i="123"/>
  <c r="Z7" i="123"/>
  <c r="Z6" i="123"/>
  <c r="Z5" i="123"/>
  <c r="Z4" i="123"/>
  <c r="Z3" i="123"/>
  <c r="Z2" i="123"/>
  <c r="AA323" i="123"/>
  <c r="AA324" i="123"/>
  <c r="AA325" i="123"/>
  <c r="AA326" i="123"/>
  <c r="AA327" i="123"/>
  <c r="AA328" i="123"/>
  <c r="AA329" i="123"/>
  <c r="AA330" i="123"/>
  <c r="AA331" i="123"/>
  <c r="AA332" i="123"/>
  <c r="AA333" i="123"/>
  <c r="AA334" i="123"/>
  <c r="AA335" i="123"/>
  <c r="AA336" i="123"/>
  <c r="AA337" i="123"/>
  <c r="AA338" i="123"/>
  <c r="AA339" i="123"/>
  <c r="AA340" i="123"/>
  <c r="AA341" i="123"/>
  <c r="AA342" i="123"/>
  <c r="AA343" i="123"/>
  <c r="AA344" i="123"/>
  <c r="AA345" i="123"/>
  <c r="AA346" i="123"/>
  <c r="AA347" i="123"/>
  <c r="AA348" i="123"/>
  <c r="AA349" i="123"/>
  <c r="AA350" i="123"/>
  <c r="AA351" i="123"/>
  <c r="AA352" i="123"/>
  <c r="AA353" i="123"/>
  <c r="AA354" i="123"/>
  <c r="AA355" i="123"/>
  <c r="AA356" i="123"/>
  <c r="AA357" i="123"/>
  <c r="AA358" i="123"/>
  <c r="AA359" i="123"/>
  <c r="AA360" i="123"/>
  <c r="AA361" i="123"/>
  <c r="AA362" i="123"/>
  <c r="AA363" i="123"/>
  <c r="AA364" i="123"/>
  <c r="AA365" i="123"/>
  <c r="AA366" i="123"/>
  <c r="AA367" i="123"/>
  <c r="AA368" i="123"/>
  <c r="AA369" i="123"/>
  <c r="AA370" i="123"/>
  <c r="AA371" i="123"/>
  <c r="AA372" i="123"/>
  <c r="AA373" i="123"/>
  <c r="AA374" i="123"/>
  <c r="AA375" i="123"/>
  <c r="AA376" i="123"/>
  <c r="AA377" i="123"/>
  <c r="AA378" i="123"/>
  <c r="AA379" i="123"/>
  <c r="AA380" i="123"/>
  <c r="AA381" i="123"/>
  <c r="AA1001" i="122"/>
  <c r="AA1000" i="122"/>
  <c r="AA998" i="122"/>
  <c r="AA997" i="122"/>
  <c r="AA996" i="122"/>
  <c r="AA995" i="122"/>
  <c r="AA994" i="122"/>
  <c r="AA993" i="122"/>
  <c r="AA992" i="122"/>
  <c r="AA991" i="122"/>
  <c r="AA990" i="122"/>
  <c r="AA989" i="122"/>
  <c r="AA988" i="122"/>
  <c r="AA987" i="122"/>
  <c r="AA986" i="122"/>
  <c r="AA985" i="122"/>
  <c r="AA984" i="122"/>
  <c r="AA983" i="122"/>
  <c r="AA982" i="122"/>
  <c r="AA981" i="122"/>
  <c r="AA980" i="122"/>
  <c r="AA979" i="122"/>
  <c r="AA978" i="122"/>
  <c r="AA977" i="122"/>
  <c r="AA976" i="122"/>
  <c r="AA975" i="122"/>
  <c r="AA974" i="122"/>
  <c r="AA973" i="122"/>
  <c r="AA972" i="122"/>
  <c r="AA971" i="122"/>
  <c r="AA970" i="122"/>
  <c r="AA969" i="122"/>
  <c r="AA968" i="122"/>
  <c r="AA967" i="122"/>
  <c r="AA966" i="122"/>
  <c r="AA965" i="122"/>
  <c r="AA964" i="122"/>
  <c r="AA963" i="122"/>
  <c r="AA962" i="122"/>
  <c r="AA961" i="122"/>
  <c r="AA960" i="122"/>
  <c r="AA959" i="122"/>
  <c r="AA958" i="122"/>
  <c r="AA957" i="122"/>
  <c r="AA956" i="122"/>
  <c r="AA955" i="122"/>
  <c r="AA954" i="122"/>
  <c r="AA953" i="122"/>
  <c r="AA952" i="122"/>
  <c r="AA951" i="122"/>
  <c r="AA950" i="122"/>
  <c r="AA949" i="122"/>
  <c r="AA948" i="122"/>
  <c r="AA947" i="122"/>
  <c r="AA946" i="122"/>
  <c r="AA945" i="122"/>
  <c r="AA944" i="122"/>
  <c r="AA943" i="122"/>
  <c r="AA942" i="122"/>
  <c r="AA941" i="122"/>
  <c r="AA940" i="122"/>
  <c r="AA939" i="122"/>
  <c r="AA938" i="122"/>
  <c r="AA937" i="122"/>
  <c r="AA936" i="122"/>
  <c r="AA935" i="122"/>
  <c r="AA934" i="122"/>
  <c r="AA933" i="122"/>
  <c r="AA932" i="122"/>
  <c r="AA931" i="122"/>
  <c r="AA930" i="122"/>
  <c r="AA929" i="122"/>
  <c r="AA928" i="122"/>
  <c r="AA927" i="122"/>
  <c r="AA926" i="122"/>
  <c r="AA925" i="122"/>
  <c r="AA924" i="122"/>
  <c r="AA923" i="122"/>
  <c r="AA922" i="122"/>
  <c r="AA921" i="122"/>
  <c r="AA920" i="122"/>
  <c r="AA919" i="122"/>
  <c r="AA918" i="122"/>
  <c r="AA917" i="122"/>
  <c r="AA916" i="122"/>
  <c r="AA915" i="122"/>
  <c r="AA914" i="122"/>
  <c r="AA913" i="122"/>
  <c r="AA912" i="122"/>
  <c r="AA911" i="122"/>
  <c r="AA910" i="122"/>
  <c r="AA909" i="122"/>
  <c r="AA908" i="122"/>
  <c r="AA907" i="122"/>
  <c r="AA906" i="122"/>
  <c r="AA905" i="122"/>
  <c r="AA904" i="122"/>
  <c r="AA903" i="122"/>
  <c r="AA902" i="122"/>
  <c r="AA901" i="122"/>
  <c r="AA900" i="122"/>
  <c r="AA899" i="122"/>
  <c r="AA898" i="122"/>
  <c r="AA897" i="122"/>
  <c r="AA896" i="122"/>
  <c r="AA895" i="122"/>
  <c r="AA894" i="122"/>
  <c r="AA893" i="122"/>
  <c r="AA892" i="122"/>
  <c r="AA891" i="122"/>
  <c r="AA890" i="122"/>
  <c r="AA889" i="122"/>
  <c r="AA888" i="122"/>
  <c r="AA887" i="122"/>
  <c r="AA886" i="122"/>
  <c r="AA885" i="122"/>
  <c r="AA884" i="122"/>
  <c r="AA883" i="122"/>
  <c r="AA882" i="122"/>
  <c r="AA881" i="122"/>
  <c r="AA880" i="122"/>
  <c r="AA879" i="122"/>
  <c r="AA878" i="122"/>
  <c r="AA877" i="122"/>
  <c r="AA876" i="122"/>
  <c r="AA875" i="122"/>
  <c r="AA874" i="122"/>
  <c r="AA873" i="122"/>
  <c r="AA872" i="122"/>
  <c r="AA871" i="122"/>
  <c r="AA870" i="122"/>
  <c r="AA869" i="122"/>
  <c r="AA868" i="122"/>
  <c r="AA867" i="122"/>
  <c r="AA866" i="122"/>
  <c r="AA865" i="122"/>
  <c r="AA864" i="122"/>
  <c r="AA863" i="122"/>
  <c r="AA862" i="122"/>
  <c r="AA861" i="122"/>
  <c r="AA860" i="122"/>
  <c r="AA859" i="122"/>
  <c r="AA858" i="122"/>
  <c r="AA857" i="122"/>
  <c r="AA855" i="122"/>
  <c r="AA854" i="122"/>
  <c r="AA853" i="122"/>
  <c r="AA852" i="122"/>
  <c r="AA851" i="122"/>
  <c r="AA850" i="122"/>
  <c r="AA849" i="122"/>
  <c r="AA848" i="122"/>
  <c r="AA847" i="122"/>
  <c r="AA846" i="122"/>
  <c r="AA845" i="122"/>
  <c r="AA844" i="122"/>
  <c r="AA843" i="122"/>
  <c r="AA842" i="122"/>
  <c r="AA841" i="122"/>
  <c r="AA840" i="122"/>
  <c r="AA839" i="122"/>
  <c r="AA838" i="122"/>
  <c r="AA837" i="122"/>
  <c r="AA836" i="122"/>
  <c r="AA835" i="122"/>
  <c r="AA834" i="122"/>
  <c r="AA833" i="122"/>
  <c r="AA832" i="122"/>
  <c r="AA831" i="122"/>
  <c r="AA830" i="122"/>
  <c r="AA829" i="122"/>
  <c r="AA828" i="122"/>
  <c r="AA827" i="122"/>
  <c r="AA826" i="122"/>
  <c r="AA825" i="122"/>
  <c r="AA824" i="122"/>
  <c r="AA823" i="122"/>
  <c r="AA822" i="122"/>
  <c r="AA821" i="122"/>
  <c r="AA820" i="122"/>
  <c r="AA819" i="122"/>
  <c r="AA818" i="122"/>
  <c r="AA817" i="122"/>
  <c r="AA816" i="122"/>
  <c r="AA815" i="122"/>
  <c r="AA814" i="122"/>
  <c r="AA813" i="122"/>
  <c r="AA812" i="122"/>
  <c r="AA811" i="122"/>
  <c r="AA810" i="122"/>
  <c r="AA809" i="122"/>
  <c r="AA808" i="122"/>
  <c r="AA807" i="122"/>
  <c r="AA806" i="122"/>
  <c r="AA805" i="122"/>
  <c r="AA804" i="122"/>
  <c r="AA803" i="122"/>
  <c r="AA802" i="122"/>
  <c r="AA801" i="122"/>
  <c r="AA800" i="122"/>
  <c r="AA799" i="122"/>
  <c r="AA798" i="122"/>
  <c r="AA797" i="122"/>
  <c r="AA796" i="122"/>
  <c r="AA795" i="122"/>
  <c r="AA794" i="122"/>
  <c r="AA793" i="122"/>
  <c r="AA792" i="122"/>
  <c r="AA791" i="122"/>
  <c r="AA790" i="122"/>
  <c r="AA789" i="122"/>
  <c r="AA788" i="122"/>
  <c r="AA787" i="122"/>
  <c r="AA786" i="122"/>
  <c r="AA785" i="122"/>
  <c r="AA784" i="122"/>
  <c r="AA783" i="122"/>
  <c r="AA782" i="122"/>
  <c r="AA781" i="122"/>
  <c r="AA780" i="122"/>
  <c r="AA779" i="122"/>
  <c r="AA778" i="122"/>
  <c r="AA776" i="122"/>
  <c r="AA775" i="122"/>
  <c r="AA774" i="122"/>
  <c r="AA773" i="122"/>
  <c r="AA772" i="122"/>
  <c r="AA771" i="122"/>
  <c r="AA770" i="122"/>
  <c r="AA769" i="122"/>
  <c r="AA768" i="122"/>
  <c r="AA767" i="122"/>
  <c r="AA766" i="122"/>
  <c r="AA765" i="122"/>
  <c r="AA764" i="122"/>
  <c r="AA763" i="122"/>
  <c r="AA762" i="122"/>
  <c r="AA761" i="122"/>
  <c r="AA760" i="122"/>
  <c r="AA758" i="122"/>
  <c r="AA757" i="122"/>
  <c r="AA756" i="122"/>
  <c r="AA755" i="122"/>
  <c r="AA754" i="122"/>
  <c r="AA753" i="122"/>
  <c r="AA752" i="122"/>
  <c r="AA751" i="122"/>
  <c r="AA750" i="122"/>
  <c r="AA749" i="122"/>
  <c r="AA748" i="122"/>
  <c r="AA747" i="122"/>
  <c r="AA746" i="122"/>
  <c r="AA745" i="122"/>
  <c r="AA744" i="122"/>
  <c r="AA743" i="122"/>
  <c r="AA742" i="122"/>
  <c r="AA741" i="122"/>
  <c r="AA740" i="122"/>
  <c r="AA739" i="122"/>
  <c r="AA738" i="122"/>
  <c r="AA737" i="122"/>
  <c r="AA736" i="122"/>
  <c r="AA735" i="122"/>
  <c r="AA734" i="122"/>
  <c r="AA733" i="122"/>
  <c r="AA732" i="122"/>
  <c r="AA731" i="122"/>
  <c r="AA730" i="122"/>
  <c r="AA729" i="122"/>
  <c r="AA728" i="122"/>
  <c r="AA727" i="122"/>
  <c r="AA726" i="122"/>
  <c r="AA725" i="122"/>
  <c r="AA724" i="122"/>
  <c r="AA723" i="122"/>
  <c r="AA722" i="122"/>
  <c r="AA721" i="122"/>
  <c r="AA720" i="122"/>
  <c r="AA719" i="122"/>
  <c r="AA718" i="122"/>
  <c r="AA717" i="122"/>
  <c r="AA716" i="122"/>
  <c r="AA715" i="122"/>
  <c r="AA714" i="122"/>
  <c r="AA713" i="122"/>
  <c r="AA712" i="122"/>
  <c r="AA711" i="122"/>
  <c r="AA710" i="122"/>
  <c r="AA709" i="122"/>
  <c r="AA708" i="122"/>
  <c r="AA707" i="122"/>
  <c r="AA706" i="122"/>
  <c r="AA705" i="122"/>
  <c r="AA704" i="122"/>
  <c r="AA703" i="122"/>
  <c r="AA702" i="122"/>
  <c r="AA701" i="122"/>
  <c r="AA700" i="122"/>
  <c r="AA699" i="122"/>
  <c r="AA698" i="122"/>
  <c r="AA696" i="122"/>
  <c r="AA695" i="122"/>
  <c r="AA694" i="122"/>
  <c r="AA693" i="122"/>
  <c r="AA692" i="122"/>
  <c r="AA691" i="122"/>
  <c r="AA690" i="122"/>
  <c r="AA689" i="122"/>
  <c r="AA688" i="122"/>
  <c r="AA687" i="122"/>
  <c r="AA686" i="122"/>
  <c r="AA685" i="122"/>
  <c r="AA684" i="122"/>
  <c r="AA683" i="122"/>
  <c r="AA682" i="122"/>
  <c r="AA681" i="122"/>
  <c r="AA680" i="122"/>
  <c r="AA679" i="122"/>
  <c r="AA678" i="122"/>
  <c r="AA677" i="122"/>
  <c r="AA676" i="122"/>
  <c r="AA675" i="122"/>
  <c r="AA674" i="122"/>
  <c r="AA673" i="122"/>
  <c r="AA672" i="122"/>
  <c r="AA671" i="122"/>
  <c r="AA670" i="122"/>
  <c r="AA669" i="122"/>
  <c r="AA668" i="122"/>
  <c r="AA667" i="122"/>
  <c r="AA666" i="122"/>
  <c r="AA665" i="122"/>
  <c r="AA664" i="122"/>
  <c r="AA663" i="122"/>
  <c r="AA662" i="122"/>
  <c r="AA661" i="122"/>
  <c r="AA660" i="122"/>
  <c r="AA659" i="122"/>
  <c r="AA658" i="122"/>
  <c r="AA657" i="122"/>
  <c r="AA656" i="122"/>
  <c r="AA655" i="122"/>
  <c r="AA654" i="122"/>
  <c r="AA653" i="122"/>
  <c r="AA652" i="122"/>
  <c r="AA651" i="122"/>
  <c r="AA650" i="122"/>
  <c r="AA649" i="122"/>
  <c r="AA648" i="122"/>
  <c r="AA647" i="122"/>
  <c r="AA646" i="122"/>
  <c r="AA645" i="122"/>
  <c r="AA644" i="122"/>
  <c r="AA643" i="122"/>
  <c r="AA642" i="122"/>
  <c r="AA641" i="122"/>
  <c r="AA640" i="122"/>
  <c r="AA639" i="122"/>
  <c r="AA638" i="122"/>
  <c r="AA637" i="122"/>
  <c r="AA636" i="122"/>
  <c r="AA635" i="122"/>
  <c r="AA634" i="122"/>
  <c r="AA633" i="122"/>
  <c r="AA632" i="122"/>
  <c r="AA631" i="122"/>
  <c r="AA630" i="122"/>
  <c r="AA629" i="122"/>
  <c r="AA628" i="122"/>
  <c r="AA627" i="122"/>
  <c r="AA626" i="122"/>
  <c r="AA625" i="122"/>
  <c r="AA624" i="122"/>
  <c r="AA623" i="122"/>
  <c r="AA622" i="122"/>
  <c r="AA621" i="122"/>
  <c r="AA620" i="122"/>
  <c r="AA619" i="122"/>
  <c r="AA618" i="122"/>
  <c r="AA617" i="122"/>
  <c r="AA616" i="122"/>
  <c r="AA615" i="122"/>
  <c r="AA614" i="122"/>
  <c r="AA613" i="122"/>
  <c r="AA612" i="122"/>
  <c r="AA611" i="122"/>
  <c r="AA610" i="122"/>
  <c r="AA609" i="122"/>
  <c r="AA608" i="122"/>
  <c r="AA607" i="122"/>
  <c r="AA606" i="122"/>
  <c r="AA605" i="122"/>
  <c r="AA604" i="122"/>
  <c r="AA603" i="122"/>
  <c r="AA602" i="122"/>
  <c r="AA601" i="122"/>
  <c r="AA600" i="122"/>
  <c r="AA599" i="122"/>
  <c r="AA598" i="122"/>
  <c r="AA597" i="122"/>
  <c r="AA596" i="122"/>
  <c r="AA595" i="122"/>
  <c r="AA594" i="122"/>
  <c r="AA593" i="122"/>
  <c r="AA592" i="122"/>
  <c r="AA591" i="122"/>
  <c r="AA590" i="122"/>
  <c r="AA589" i="122"/>
  <c r="AA588" i="122"/>
  <c r="AA587" i="122"/>
  <c r="AA586" i="122"/>
  <c r="AA585" i="122"/>
  <c r="AA584" i="122"/>
  <c r="AA583" i="122"/>
  <c r="AA582" i="122"/>
  <c r="AA580" i="122"/>
  <c r="AA579" i="122"/>
  <c r="AA578" i="122"/>
  <c r="AA577" i="122"/>
  <c r="AA576" i="122"/>
  <c r="AA575" i="122"/>
  <c r="AA574" i="122"/>
  <c r="AA573" i="122"/>
  <c r="AA571" i="122"/>
  <c r="AA570" i="122"/>
  <c r="AA569" i="122"/>
  <c r="AA568" i="122"/>
  <c r="AA567" i="122"/>
  <c r="AA566" i="122"/>
  <c r="AA565" i="122"/>
  <c r="AA564" i="122"/>
  <c r="AA563" i="122"/>
  <c r="AA562" i="122"/>
  <c r="AA561" i="122"/>
  <c r="AA560" i="122"/>
  <c r="AA559" i="122"/>
  <c r="AA558" i="122"/>
  <c r="AA557" i="122"/>
  <c r="AA556" i="122"/>
  <c r="AA555" i="122"/>
  <c r="AA554" i="122"/>
  <c r="AA553" i="122"/>
  <c r="AA552" i="122"/>
  <c r="AA551" i="122"/>
  <c r="AA550" i="122"/>
  <c r="AA549" i="122"/>
  <c r="AA548" i="122"/>
  <c r="AA547" i="122"/>
  <c r="AA546" i="122"/>
  <c r="AA545" i="122"/>
  <c r="AA544" i="122"/>
  <c r="AA543" i="122"/>
  <c r="AA542" i="122"/>
  <c r="AA541" i="122"/>
  <c r="AA540" i="122"/>
  <c r="AA539" i="122"/>
  <c r="AA538" i="122"/>
  <c r="AA537" i="122"/>
  <c r="AA536" i="122"/>
  <c r="AA535" i="122"/>
  <c r="AA534" i="122"/>
  <c r="AA533" i="122"/>
  <c r="AA532" i="122"/>
  <c r="AA531" i="122"/>
  <c r="AA530" i="122"/>
  <c r="AA529" i="122"/>
  <c r="AA528" i="122"/>
  <c r="AA527" i="122"/>
  <c r="AA526" i="122"/>
  <c r="AA525" i="122"/>
  <c r="AA524" i="122"/>
  <c r="AA523" i="122"/>
  <c r="AA522" i="122"/>
  <c r="AA521" i="122"/>
  <c r="AA520" i="122"/>
  <c r="AA519" i="122"/>
  <c r="AA518" i="122"/>
  <c r="AA517" i="122"/>
  <c r="AA516" i="122"/>
  <c r="AA515" i="122"/>
  <c r="AA514" i="122"/>
  <c r="AA513" i="122"/>
  <c r="AA512" i="122"/>
  <c r="AA511" i="122"/>
  <c r="AA510" i="122"/>
  <c r="AA509" i="122"/>
  <c r="AA508" i="122"/>
  <c r="AA507" i="122"/>
  <c r="AA506" i="122"/>
  <c r="AA505" i="122"/>
  <c r="AA504" i="122"/>
  <c r="AA503" i="122"/>
  <c r="AA502" i="122"/>
  <c r="AA501" i="122"/>
  <c r="AA500" i="122"/>
  <c r="AA499" i="122"/>
  <c r="AA498" i="122"/>
  <c r="AA496" i="122"/>
  <c r="AA495" i="122"/>
  <c r="AA494" i="122"/>
  <c r="AA493" i="122"/>
  <c r="AA492" i="122"/>
  <c r="AA491" i="122"/>
  <c r="AA490" i="122"/>
  <c r="AA489" i="122"/>
  <c r="AA488" i="122"/>
  <c r="AA487" i="122"/>
  <c r="AA486" i="122"/>
  <c r="AA485" i="122"/>
  <c r="AA484" i="122"/>
  <c r="AA483" i="122"/>
  <c r="AA482" i="122"/>
  <c r="AA481" i="122"/>
  <c r="AA480" i="122"/>
  <c r="AA479" i="122"/>
  <c r="AA478" i="122"/>
  <c r="AA477" i="122"/>
  <c r="AA476" i="122"/>
  <c r="AA475" i="122"/>
  <c r="AA474" i="122"/>
  <c r="AA473" i="122"/>
  <c r="AA472" i="122"/>
  <c r="AA471" i="122"/>
  <c r="AA470" i="122"/>
  <c r="AA469" i="122"/>
  <c r="AA468" i="122"/>
  <c r="AA467" i="122"/>
  <c r="AA466" i="122"/>
  <c r="AA465" i="122"/>
  <c r="AA464" i="122"/>
  <c r="AA463" i="122"/>
  <c r="AA462" i="122"/>
  <c r="AA461" i="122"/>
  <c r="AA460" i="122"/>
  <c r="AA459" i="122"/>
  <c r="AA458" i="122"/>
  <c r="AA457" i="122"/>
  <c r="AA455" i="122"/>
  <c r="AA454" i="122"/>
  <c r="AA453" i="122"/>
  <c r="AA452" i="122"/>
  <c r="AA451" i="122"/>
  <c r="AA450" i="122"/>
  <c r="AA449" i="122"/>
  <c r="AA448" i="122"/>
  <c r="AA447" i="122"/>
  <c r="AA446" i="122"/>
  <c r="AA445" i="122"/>
  <c r="AA444" i="122"/>
  <c r="AA443" i="122"/>
  <c r="AA442" i="122"/>
  <c r="AA441" i="122"/>
  <c r="AA440" i="122"/>
  <c r="AA439" i="122"/>
  <c r="AA438" i="122"/>
  <c r="AA437" i="122"/>
  <c r="AA436" i="122"/>
  <c r="AA435" i="122"/>
  <c r="AA434" i="122"/>
  <c r="AA433" i="122"/>
  <c r="AA432" i="122"/>
  <c r="AA431" i="122"/>
  <c r="AA430" i="122"/>
  <c r="AA429" i="122"/>
  <c r="AA428" i="122"/>
  <c r="AA427" i="122"/>
  <c r="AA426" i="122"/>
  <c r="AA425" i="122"/>
  <c r="AA424" i="122"/>
  <c r="AA423" i="122"/>
  <c r="AA422" i="122"/>
  <c r="AA421" i="122"/>
  <c r="AA420" i="122"/>
  <c r="AA419" i="122"/>
  <c r="AA418" i="122"/>
  <c r="AA417" i="122"/>
  <c r="AA416" i="122"/>
  <c r="AA415" i="122"/>
  <c r="AA414" i="122"/>
  <c r="AA413" i="122"/>
  <c r="AA412" i="122"/>
  <c r="AA411" i="122"/>
  <c r="AA410" i="122"/>
  <c r="AA409" i="122"/>
  <c r="AA408" i="122"/>
  <c r="AA407" i="122"/>
  <c r="AA406" i="122"/>
  <c r="AA405" i="122"/>
  <c r="AA404" i="122"/>
  <c r="AA403" i="122"/>
  <c r="AA402" i="122"/>
  <c r="AA401" i="122"/>
  <c r="AA400" i="122"/>
  <c r="AA399" i="122"/>
  <c r="AA398" i="122"/>
  <c r="AA397" i="122"/>
  <c r="AA396" i="122"/>
  <c r="AA395" i="122"/>
  <c r="AA394" i="122"/>
  <c r="AA393" i="122"/>
  <c r="AA392" i="122"/>
  <c r="AA391" i="122"/>
  <c r="AA390" i="122"/>
  <c r="AA389" i="122"/>
  <c r="AA388" i="122"/>
  <c r="AA387" i="122"/>
  <c r="AA386" i="122"/>
  <c r="AA385" i="122"/>
  <c r="AA384" i="122"/>
  <c r="AA383" i="122"/>
  <c r="AA382" i="122"/>
  <c r="AA381" i="122"/>
  <c r="AA380" i="122"/>
  <c r="AA379" i="122"/>
  <c r="AA378" i="122"/>
  <c r="AA377" i="122"/>
  <c r="AA376" i="122"/>
  <c r="AA375" i="122"/>
  <c r="AA374" i="122"/>
  <c r="AA373" i="122"/>
  <c r="AA372" i="122"/>
  <c r="AA371" i="122"/>
  <c r="AA370" i="122"/>
  <c r="AA369" i="122"/>
  <c r="AA368" i="122"/>
  <c r="AA367" i="122"/>
  <c r="AA366" i="122"/>
  <c r="AA365" i="122"/>
  <c r="AA364" i="122"/>
  <c r="AA363" i="122"/>
  <c r="AA362" i="122"/>
  <c r="AA361" i="122"/>
  <c r="AA360" i="122"/>
  <c r="AA359" i="122"/>
  <c r="AA358" i="122"/>
  <c r="AA357" i="122"/>
  <c r="AA356" i="122"/>
  <c r="AA355" i="122"/>
  <c r="AA354" i="122"/>
  <c r="AA353" i="122"/>
  <c r="AA352" i="122"/>
  <c r="AA351" i="122"/>
  <c r="AA350" i="122"/>
  <c r="AA349" i="122"/>
  <c r="AA348" i="122"/>
  <c r="AA347" i="122"/>
  <c r="AA346" i="122"/>
  <c r="AA345" i="122"/>
  <c r="AA344" i="122"/>
  <c r="AA343" i="122"/>
  <c r="AA342" i="122"/>
  <c r="AA341" i="122"/>
  <c r="AA340" i="122"/>
  <c r="AA339" i="122"/>
  <c r="AA338" i="122"/>
  <c r="AA337" i="122"/>
  <c r="AA336" i="122"/>
  <c r="AA335" i="122"/>
  <c r="AA334" i="122"/>
  <c r="AA333" i="122"/>
  <c r="AA332" i="122"/>
  <c r="AA331" i="122"/>
  <c r="AA330" i="122"/>
  <c r="AA329" i="122"/>
  <c r="AA328" i="122"/>
  <c r="AA327" i="122"/>
  <c r="AA326" i="122"/>
  <c r="AA325" i="122"/>
  <c r="AA324" i="122"/>
  <c r="AA323" i="122"/>
  <c r="AA322" i="122"/>
  <c r="AA321" i="122"/>
  <c r="AA320" i="122"/>
  <c r="AA319" i="122"/>
  <c r="AA318" i="122"/>
  <c r="AA317" i="122"/>
  <c r="AA316" i="122"/>
  <c r="AA315" i="122"/>
  <c r="AA314" i="122"/>
  <c r="AA313" i="122"/>
  <c r="AA312" i="122"/>
  <c r="AA311" i="122"/>
  <c r="AA310" i="122"/>
  <c r="AA309" i="122"/>
  <c r="AA308" i="122"/>
  <c r="AA307" i="122"/>
  <c r="AA306" i="122"/>
  <c r="AA305" i="122"/>
  <c r="AA303" i="122"/>
  <c r="AA302" i="122"/>
  <c r="AA300" i="122"/>
  <c r="AA299" i="122"/>
  <c r="AA298" i="122"/>
  <c r="AA297" i="122"/>
  <c r="AA296" i="122"/>
  <c r="AA295" i="122"/>
  <c r="AA294" i="122"/>
  <c r="AA293" i="122"/>
  <c r="AA292" i="122"/>
  <c r="AA291" i="122"/>
  <c r="AA290" i="122"/>
  <c r="AA289" i="122"/>
  <c r="AA288" i="122"/>
  <c r="AA287" i="122"/>
  <c r="AA286" i="122"/>
  <c r="AA285" i="122"/>
  <c r="AA284" i="122"/>
  <c r="AA283" i="122"/>
  <c r="AA282" i="122"/>
  <c r="AA281" i="122"/>
  <c r="AA280" i="122"/>
  <c r="AA279" i="122"/>
  <c r="AA278" i="122"/>
  <c r="AA277" i="122"/>
  <c r="AA276" i="122"/>
  <c r="AA275" i="122"/>
  <c r="AA274" i="122"/>
  <c r="AA273" i="122"/>
  <c r="AA272" i="122"/>
  <c r="AA271" i="122"/>
  <c r="AA270" i="122"/>
  <c r="AA269" i="122"/>
  <c r="AA268" i="122"/>
  <c r="AA267" i="122"/>
  <c r="AA266" i="122"/>
  <c r="AA265" i="122"/>
  <c r="AA264" i="122"/>
  <c r="AA263" i="122"/>
  <c r="AA262" i="122"/>
  <c r="AA260" i="122"/>
  <c r="AA259" i="122"/>
  <c r="AA258" i="122"/>
  <c r="AA257" i="122"/>
  <c r="AA256" i="122"/>
  <c r="AA255" i="122"/>
  <c r="AA254" i="122"/>
  <c r="AA253" i="122"/>
  <c r="AA252" i="122"/>
  <c r="AA251" i="122"/>
  <c r="AA250" i="122"/>
  <c r="AA249" i="122"/>
  <c r="AA248" i="122"/>
  <c r="AA247" i="122"/>
  <c r="AA246" i="122"/>
  <c r="AA245" i="122"/>
  <c r="AA244" i="122"/>
  <c r="AA243" i="122"/>
  <c r="AA242" i="122"/>
  <c r="AA241" i="122"/>
  <c r="AA240" i="122"/>
  <c r="AA239" i="122"/>
  <c r="AA238" i="122"/>
  <c r="AA237" i="122"/>
  <c r="AA236" i="122"/>
  <c r="AA235" i="122"/>
  <c r="AA234" i="122"/>
  <c r="AA233" i="122"/>
  <c r="AA232" i="122"/>
  <c r="AA231" i="122"/>
  <c r="AA230" i="122"/>
  <c r="AA229" i="122"/>
  <c r="AA228" i="122"/>
  <c r="AA227" i="122"/>
  <c r="AA226" i="122"/>
  <c r="AA225" i="122"/>
  <c r="AA224" i="122"/>
  <c r="AA223" i="122"/>
  <c r="AA222" i="122"/>
  <c r="AA221" i="122"/>
  <c r="AA220" i="122"/>
  <c r="AA219" i="122"/>
  <c r="AA218" i="122"/>
  <c r="AA217" i="122"/>
  <c r="AA215" i="122"/>
  <c r="AA214" i="122"/>
  <c r="AA213" i="122"/>
  <c r="AA212" i="122"/>
  <c r="AA211" i="122"/>
  <c r="AA210" i="122"/>
  <c r="AA209" i="122"/>
  <c r="AA208" i="122"/>
  <c r="AA207" i="122"/>
  <c r="AA206" i="122"/>
  <c r="AA205" i="122"/>
  <c r="AA204" i="122"/>
  <c r="AA203" i="122"/>
  <c r="AA202" i="122"/>
  <c r="AA201" i="122"/>
  <c r="AA200" i="122"/>
  <c r="AA199" i="122"/>
  <c r="AA198" i="122"/>
  <c r="AA197" i="122"/>
  <c r="AA196" i="122"/>
  <c r="AA195" i="122"/>
  <c r="AA194" i="122"/>
  <c r="AA193" i="122"/>
  <c r="AA192" i="122"/>
  <c r="AA191" i="122"/>
  <c r="AA190" i="122"/>
  <c r="AA189" i="122"/>
  <c r="AA188" i="122"/>
  <c r="AA187" i="122"/>
  <c r="AA186" i="122"/>
  <c r="AA185" i="122"/>
  <c r="AA184" i="122"/>
  <c r="AA183" i="122"/>
  <c r="AA182" i="122"/>
  <c r="AA181" i="122"/>
  <c r="AA180" i="122"/>
  <c r="AA179" i="122"/>
  <c r="AA178" i="122"/>
  <c r="AA177" i="122"/>
  <c r="AA176" i="122"/>
  <c r="AA175" i="122"/>
  <c r="AA174" i="122"/>
  <c r="AA173" i="122"/>
  <c r="AA172" i="122"/>
  <c r="AA171" i="122"/>
  <c r="AA170" i="122"/>
  <c r="AA169" i="122"/>
  <c r="AA168" i="122"/>
  <c r="AA167" i="122"/>
  <c r="AA166" i="122"/>
  <c r="AA165" i="122"/>
  <c r="AA164" i="122"/>
  <c r="AA163" i="122"/>
  <c r="AA162" i="122"/>
  <c r="AA161" i="122"/>
  <c r="AA160" i="122"/>
  <c r="AA159" i="122"/>
  <c r="AA158" i="122"/>
  <c r="AA157" i="122"/>
  <c r="AA156" i="122"/>
  <c r="AA155" i="122"/>
  <c r="AA154" i="122"/>
  <c r="AA153" i="122"/>
  <c r="AA152" i="122"/>
  <c r="AA151" i="122"/>
  <c r="AA150" i="122"/>
  <c r="AA149" i="122"/>
  <c r="AA148" i="122"/>
  <c r="AA147" i="122"/>
  <c r="AA146" i="122"/>
  <c r="AA145" i="122"/>
  <c r="AA144" i="122"/>
  <c r="AA143" i="122"/>
  <c r="AA142" i="122"/>
  <c r="AA141" i="122"/>
  <c r="AA140" i="122"/>
  <c r="AA139" i="122"/>
  <c r="AA138" i="122"/>
  <c r="AA137" i="122"/>
  <c r="AA136" i="122"/>
  <c r="AA135" i="122"/>
  <c r="AA134" i="122"/>
  <c r="AA133" i="122"/>
  <c r="AA132" i="122"/>
  <c r="AA131" i="122"/>
  <c r="AA130" i="122"/>
  <c r="AA129" i="122"/>
  <c r="AA128" i="122"/>
  <c r="AA127" i="122"/>
  <c r="AA126" i="122"/>
  <c r="AA125" i="122"/>
  <c r="AA124" i="122"/>
  <c r="AA123" i="122"/>
  <c r="AA122" i="122"/>
  <c r="AA121" i="122"/>
  <c r="AA120" i="122"/>
  <c r="AA119" i="122"/>
  <c r="AA118" i="122"/>
  <c r="AA117" i="122"/>
  <c r="AA116" i="122"/>
  <c r="AA115" i="122"/>
  <c r="AA114" i="122"/>
  <c r="AA113" i="122"/>
  <c r="AA112" i="122"/>
  <c r="AA111" i="122"/>
  <c r="AA110" i="122"/>
  <c r="AA109" i="122"/>
  <c r="AA108" i="122"/>
  <c r="AA107" i="122"/>
  <c r="AA106" i="122"/>
  <c r="AA105" i="122"/>
  <c r="AA104" i="122"/>
  <c r="AA103" i="122"/>
  <c r="AA102" i="122"/>
  <c r="AA101" i="122"/>
  <c r="AA100" i="122"/>
  <c r="AA99" i="122"/>
  <c r="AA98" i="122"/>
  <c r="AA97" i="122"/>
  <c r="AA96" i="122"/>
  <c r="AA95" i="122"/>
  <c r="AA94" i="122"/>
  <c r="AA93" i="122"/>
  <c r="AA92" i="122"/>
  <c r="AA91" i="122"/>
  <c r="AA90" i="122"/>
  <c r="AA89" i="122"/>
  <c r="AA88" i="122"/>
  <c r="AA87" i="122"/>
  <c r="AA86" i="122"/>
  <c r="AA85" i="122"/>
  <c r="AA84" i="122"/>
  <c r="AA83" i="122"/>
  <c r="AA82" i="122"/>
  <c r="AA81" i="122"/>
  <c r="AA80" i="122"/>
  <c r="AA78" i="122"/>
  <c r="AA77" i="122"/>
  <c r="AA75" i="122"/>
  <c r="AA74" i="122"/>
  <c r="AA73" i="122"/>
  <c r="AA72" i="122"/>
  <c r="AA71" i="122"/>
  <c r="AA70" i="122"/>
  <c r="AA69" i="122"/>
  <c r="AA68" i="122"/>
  <c r="AA67" i="122"/>
  <c r="AA66" i="122"/>
  <c r="AA65" i="122"/>
  <c r="AA64" i="122"/>
  <c r="AA63" i="122"/>
  <c r="AA62" i="122"/>
  <c r="AA61" i="122"/>
  <c r="AA60" i="122"/>
  <c r="AA59" i="122"/>
  <c r="AA58" i="122"/>
  <c r="AA57" i="122"/>
  <c r="AA56" i="122"/>
  <c r="AA55" i="122"/>
  <c r="AA54" i="122"/>
  <c r="AA53" i="122"/>
  <c r="AA52" i="122"/>
  <c r="AA51" i="122"/>
  <c r="AA50" i="122"/>
  <c r="AA49" i="122"/>
  <c r="AA48" i="122"/>
  <c r="AA47" i="122"/>
  <c r="AA46" i="122"/>
  <c r="AA45" i="122"/>
  <c r="AA44" i="122"/>
  <c r="AA43" i="122"/>
  <c r="AA42" i="122"/>
  <c r="AA41" i="122"/>
  <c r="AA40" i="122"/>
  <c r="AA38" i="122"/>
  <c r="AA36" i="122"/>
  <c r="AA35" i="122"/>
  <c r="AA34" i="122"/>
  <c r="AA33" i="122"/>
  <c r="AA32" i="122"/>
  <c r="AA31" i="122"/>
  <c r="AA30" i="122"/>
  <c r="AA29" i="122"/>
  <c r="AA28" i="122"/>
  <c r="AA27" i="122"/>
  <c r="AA26" i="122"/>
  <c r="AA25" i="122"/>
  <c r="AA24" i="122"/>
  <c r="AA23" i="122"/>
  <c r="AA22" i="122"/>
  <c r="AA21" i="122"/>
  <c r="AA20" i="122"/>
  <c r="AA19" i="122"/>
  <c r="AA18" i="122"/>
  <c r="AA17" i="122"/>
  <c r="AA16" i="122"/>
  <c r="AA15" i="122"/>
  <c r="AA14" i="122"/>
  <c r="AA13" i="122"/>
  <c r="AA12" i="122"/>
  <c r="AA11" i="122"/>
  <c r="AA10" i="122"/>
  <c r="AA9" i="122"/>
  <c r="AA8" i="122"/>
  <c r="AA7" i="122"/>
  <c r="AA6" i="122"/>
  <c r="AA5" i="122"/>
  <c r="AA4" i="122"/>
  <c r="AA3" i="122"/>
  <c r="AA2" i="122"/>
  <c r="BMY7" i="6"/>
  <c r="BMY25" i="6"/>
  <c r="BMY26" i="6"/>
  <c r="BMY34" i="6"/>
  <c r="BMY35" i="6"/>
  <c r="BMY38" i="6"/>
  <c r="BMY39" i="6" s="1"/>
  <c r="BMY40" i="6"/>
  <c r="BMY41" i="6" s="1"/>
  <c r="BMX7" i="6" l="1"/>
  <c r="BMX25" i="6"/>
  <c r="BMX34" i="6"/>
  <c r="BMX35" i="6"/>
  <c r="BMX38" i="6"/>
  <c r="BMX39" i="6"/>
  <c r="BMX40" i="6"/>
  <c r="BMX41" i="6"/>
  <c r="BMW41" i="6" l="1"/>
  <c r="BMW40" i="6"/>
  <c r="BMW39" i="6"/>
  <c r="BMW38" i="6"/>
  <c r="BMW7" i="6"/>
  <c r="BMV7" i="6" l="1"/>
  <c r="BMV25" i="6"/>
  <c r="BMW25" i="6" s="1"/>
  <c r="BMV34" i="6"/>
  <c r="BMW34" i="6" s="1"/>
  <c r="BMV35" i="6"/>
  <c r="BMW35" i="6" s="1"/>
  <c r="BMV38" i="6"/>
  <c r="BMV39" i="6"/>
  <c r="BMV40" i="6"/>
  <c r="BMV41" i="6"/>
  <c r="BMU7" i="6" l="1"/>
  <c r="BMU25" i="6"/>
  <c r="BMU34" i="6"/>
  <c r="BMU35" i="6"/>
  <c r="BMU38" i="6"/>
  <c r="BMU39" i="6"/>
  <c r="BMU40" i="6"/>
  <c r="BMU41" i="6"/>
  <c r="BMT7" i="6" l="1"/>
  <c r="BMT25" i="6"/>
  <c r="BMT26" i="6"/>
  <c r="BMU26" i="6" s="1"/>
  <c r="BMV26" i="6" s="1"/>
  <c r="BMW26" i="6" s="1"/>
  <c r="BMX26" i="6" s="1"/>
  <c r="BMT34" i="6"/>
  <c r="BMT35" i="6"/>
  <c r="BMT38" i="6"/>
  <c r="BMT39" i="6"/>
  <c r="BMT40" i="6"/>
  <c r="BMT41" i="6"/>
  <c r="BMS7" i="6" l="1"/>
  <c r="BMS25" i="6"/>
  <c r="BMS34" i="6"/>
  <c r="BMS35" i="6"/>
  <c r="BMS38" i="6"/>
  <c r="BMS39" i="6" s="1"/>
  <c r="BMS40" i="6"/>
  <c r="BMS41" i="6" s="1"/>
  <c r="BMR7" i="6" l="1"/>
  <c r="BMR25" i="6"/>
  <c r="BMR34" i="6"/>
  <c r="BMR35" i="6"/>
  <c r="BMR38" i="6"/>
  <c r="BMR39" i="6" s="1"/>
  <c r="BMR40" i="6"/>
  <c r="BMR41" i="6" s="1"/>
  <c r="BMQ7" i="6" l="1"/>
  <c r="BMQ25" i="6"/>
  <c r="BMQ26" i="6"/>
  <c r="BMR26" i="6" s="1"/>
  <c r="BMS26" i="6" s="1"/>
  <c r="BMQ34" i="6"/>
  <c r="BMQ35" i="6"/>
  <c r="BMQ38" i="6"/>
  <c r="BMQ39" i="6" s="1"/>
  <c r="BMQ40" i="6"/>
  <c r="BMQ41" i="6" s="1"/>
  <c r="BMP7" i="6" l="1"/>
  <c r="BMP25" i="6"/>
  <c r="BMP34" i="6"/>
  <c r="BMP35" i="6"/>
  <c r="BMP38" i="6"/>
  <c r="BMP39" i="6"/>
  <c r="BMP40" i="6"/>
  <c r="BMP41" i="6"/>
  <c r="BMO7" i="6" l="1"/>
  <c r="BMO25" i="6"/>
  <c r="BMO34" i="6"/>
  <c r="BMO35" i="6"/>
  <c r="BMO38" i="6"/>
  <c r="BMO39" i="6" s="1"/>
  <c r="BMO40" i="6"/>
  <c r="BMO41" i="6" s="1"/>
  <c r="BMN7" i="6" l="1"/>
  <c r="BMN25" i="6"/>
  <c r="BMN34" i="6"/>
  <c r="BMN35" i="6"/>
  <c r="BMN38" i="6"/>
  <c r="BMN39" i="6"/>
  <c r="BMN40" i="6"/>
  <c r="BMN41" i="6" s="1"/>
  <c r="BMM7" i="6" l="1"/>
  <c r="BMM25" i="6"/>
  <c r="BMM34" i="6"/>
  <c r="BMM35" i="6"/>
  <c r="BMM38" i="6"/>
  <c r="BMM39" i="6" s="1"/>
  <c r="BMM40" i="6"/>
  <c r="BMM41" i="6"/>
  <c r="BML7" i="6" l="1"/>
  <c r="BML25" i="6"/>
  <c r="BML34" i="6"/>
  <c r="BML35" i="6"/>
  <c r="BML38" i="6"/>
  <c r="BML39" i="6" s="1"/>
  <c r="BML40" i="6"/>
  <c r="BML41" i="6" s="1"/>
  <c r="BMK25" i="6" l="1"/>
  <c r="BMK7" i="6"/>
  <c r="BMK34" i="6"/>
  <c r="BMK35" i="6"/>
  <c r="BMK38" i="6"/>
  <c r="BMK39" i="6"/>
  <c r="BMK40" i="6"/>
  <c r="BMK41" i="6"/>
  <c r="BMJ7" i="6" l="1"/>
  <c r="BMJ25" i="6"/>
  <c r="BMJ34" i="6"/>
  <c r="BMJ35" i="6"/>
  <c r="BMJ38" i="6"/>
  <c r="BMJ39" i="6"/>
  <c r="BMJ40" i="6"/>
  <c r="BMJ41" i="6" s="1"/>
  <c r="BMI7" i="6" l="1"/>
  <c r="BMI25" i="6"/>
  <c r="BMI34" i="6"/>
  <c r="BMI35" i="6"/>
  <c r="BMI38" i="6"/>
  <c r="BMI39" i="6"/>
  <c r="BMI40" i="6"/>
  <c r="BMI41" i="6"/>
  <c r="BMH7" i="6" l="1"/>
  <c r="BMH25" i="6"/>
  <c r="BMH34" i="6"/>
  <c r="BMH35" i="6"/>
  <c r="BMH38" i="6"/>
  <c r="BMH39" i="6" s="1"/>
  <c r="BMH40" i="6"/>
  <c r="BMH41" i="6"/>
  <c r="BMG7" i="6" l="1"/>
  <c r="BMG25" i="6"/>
  <c r="BMG34" i="6"/>
  <c r="BMG35" i="6"/>
  <c r="BMG38" i="6"/>
  <c r="BMG39" i="6"/>
  <c r="BMG40" i="6"/>
  <c r="BMG41" i="6" s="1"/>
  <c r="BMF7" i="6" l="1"/>
  <c r="BMF25" i="6"/>
  <c r="BMF34" i="6"/>
  <c r="BMF35" i="6"/>
  <c r="BMF38" i="6"/>
  <c r="BMF39" i="6"/>
  <c r="BMF40" i="6"/>
  <c r="BMF41" i="6"/>
  <c r="BME7" i="6"/>
  <c r="BME25" i="6"/>
  <c r="BME34" i="6"/>
  <c r="BME35" i="6"/>
  <c r="BME38" i="6"/>
  <c r="BME39" i="6" s="1"/>
  <c r="BME40" i="6"/>
  <c r="BME41" i="6"/>
  <c r="BMD7" i="6" l="1"/>
  <c r="BMD25" i="6"/>
  <c r="BMD34" i="6"/>
  <c r="BMD35" i="6"/>
  <c r="BMD38" i="6"/>
  <c r="BMD39" i="6" s="1"/>
  <c r="BMD40" i="6"/>
  <c r="BMD41" i="6"/>
  <c r="BMC7" i="6" l="1"/>
  <c r="BMC25" i="6"/>
  <c r="BMC34" i="6"/>
  <c r="BMC35" i="6"/>
  <c r="BMC38" i="6"/>
  <c r="BMC39" i="6"/>
  <c r="BMC40" i="6"/>
  <c r="BMC41" i="6"/>
  <c r="BMB7" i="6" l="1"/>
  <c r="BMB25" i="6"/>
  <c r="BMB34" i="6"/>
  <c r="BMB35" i="6"/>
  <c r="BMB38" i="6"/>
  <c r="BMB39" i="6"/>
  <c r="BMB40" i="6"/>
  <c r="BMB41" i="6"/>
  <c r="BMA7" i="6" l="1"/>
  <c r="BMA25" i="6"/>
  <c r="BMA34" i="6"/>
  <c r="BMA35" i="6"/>
  <c r="BMA38" i="6"/>
  <c r="BMA39" i="6"/>
  <c r="BMA40" i="6"/>
  <c r="BMA41" i="6" s="1"/>
  <c r="BLZ7" i="6" l="1"/>
  <c r="BLZ25" i="6"/>
  <c r="BLZ34" i="6"/>
  <c r="BLZ35" i="6"/>
  <c r="BLZ38" i="6"/>
  <c r="BLZ39" i="6" s="1"/>
  <c r="BLZ40" i="6"/>
  <c r="BLZ41" i="6" s="1"/>
  <c r="BLY7" i="6" l="1"/>
  <c r="BLY25" i="6"/>
  <c r="BLY34" i="6"/>
  <c r="BLY35" i="6"/>
  <c r="BLY38" i="6"/>
  <c r="BLY39" i="6"/>
  <c r="BLY40" i="6"/>
  <c r="BLY41" i="6"/>
  <c r="BLX7" i="6" l="1"/>
  <c r="BLX25" i="6"/>
  <c r="BLX34" i="6"/>
  <c r="BLX35" i="6"/>
  <c r="BLX38" i="6"/>
  <c r="BLX39" i="6"/>
  <c r="BLX40" i="6"/>
  <c r="BLX41" i="6"/>
  <c r="BLW7" i="6" l="1"/>
  <c r="BLW25" i="6"/>
  <c r="BLW26" i="6"/>
  <c r="BLX26" i="6" s="1"/>
  <c r="BLY26" i="6" s="1"/>
  <c r="BLZ26" i="6" s="1"/>
  <c r="BMA26" i="6" s="1"/>
  <c r="BMB26" i="6" s="1"/>
  <c r="BMC26" i="6" s="1"/>
  <c r="BMD26" i="6" s="1"/>
  <c r="BME26" i="6" s="1"/>
  <c r="BMF26" i="6" s="1"/>
  <c r="BMG26" i="6" s="1"/>
  <c r="BMH26" i="6" s="1"/>
  <c r="BMI26" i="6" s="1"/>
  <c r="BMJ26" i="6" s="1"/>
  <c r="BMK26" i="6" s="1"/>
  <c r="BML26" i="6" s="1"/>
  <c r="BMM26" i="6" s="1"/>
  <c r="BMN26" i="6" s="1"/>
  <c r="BMO26" i="6" s="1"/>
  <c r="BMP26" i="6" s="1"/>
  <c r="BLW34" i="6"/>
  <c r="BLW35" i="6"/>
  <c r="BLW38" i="6"/>
  <c r="BLW39" i="6"/>
  <c r="BLW40" i="6"/>
  <c r="BLW41" i="6"/>
  <c r="BLV7" i="6" l="1"/>
  <c r="BLV25" i="6"/>
  <c r="BLV26" i="6"/>
  <c r="BLV34" i="6"/>
  <c r="BLV35" i="6"/>
  <c r="BLV38" i="6"/>
  <c r="BLV39" i="6" s="1"/>
  <c r="BLV40" i="6"/>
  <c r="BLV41" i="6" s="1"/>
  <c r="BLU7" i="6" l="1"/>
  <c r="BLU25" i="6"/>
  <c r="BLU26" i="6"/>
  <c r="BLU34" i="6"/>
  <c r="BLU35" i="6"/>
  <c r="BLU38" i="6"/>
  <c r="BLU39" i="6"/>
  <c r="BLU40" i="6"/>
  <c r="BLU41" i="6"/>
  <c r="BGS48" i="6" l="1"/>
  <c r="BGS57" i="6"/>
  <c r="BGS58" i="6" s="1"/>
  <c r="BGS66" i="6"/>
  <c r="BGS67" i="6"/>
  <c r="T31" i="83" l="1"/>
  <c r="BDK48" i="6" l="1"/>
  <c r="BDK57" i="6"/>
  <c r="BDK58" i="6" s="1"/>
  <c r="BBR16" i="6" l="1"/>
  <c r="BBR42" i="6" l="1"/>
  <c r="BBR40" i="6"/>
  <c r="BBR41" i="6" s="1"/>
  <c r="BBR38" i="6"/>
  <c r="BBR39" i="6" s="1"/>
  <c r="BBR35" i="6"/>
  <c r="BBR34" i="6"/>
  <c r="BBR25" i="6"/>
  <c r="BBS25" i="6" l="1"/>
  <c r="BBT25" i="6" s="1"/>
  <c r="BBU25" i="6" s="1"/>
  <c r="BBV25" i="6" s="1"/>
  <c r="BBW25" i="6" s="1"/>
  <c r="BBX25" i="6" s="1"/>
  <c r="BBY25" i="6" s="1"/>
  <c r="BBZ25" i="6" s="1"/>
  <c r="BCA25" i="6" s="1"/>
  <c r="BCB25" i="6" s="1"/>
  <c r="BCC25" i="6" s="1"/>
  <c r="BCD25" i="6" s="1"/>
  <c r="BCE25" i="6" s="1"/>
  <c r="BCF25" i="6" s="1"/>
  <c r="BCG25" i="6" s="1"/>
  <c r="BCH25" i="6" s="1"/>
  <c r="BCI25" i="6" s="1"/>
  <c r="BCJ25" i="6" s="1"/>
  <c r="BCK25" i="6" s="1"/>
  <c r="BCL25" i="6" s="1"/>
  <c r="BCM25" i="6" s="1"/>
  <c r="BCN25" i="6" s="1"/>
  <c r="BCO25" i="6" s="1"/>
  <c r="BCP25" i="6" s="1"/>
  <c r="BCQ25" i="6" s="1"/>
  <c r="BCR25" i="6" s="1"/>
  <c r="BCS25" i="6" s="1"/>
  <c r="BCT25" i="6" s="1"/>
  <c r="BCU25" i="6" s="1"/>
  <c r="BCV25" i="6" s="1"/>
  <c r="BCW25" i="6" s="1"/>
  <c r="BCX25" i="6" s="1"/>
  <c r="BCY25" i="6" s="1"/>
  <c r="BCZ25" i="6" s="1"/>
  <c r="BDA25" i="6" s="1"/>
  <c r="BDB25" i="6" s="1"/>
  <c r="BDC25" i="6" s="1"/>
  <c r="BDD25" i="6" s="1"/>
  <c r="BDE25" i="6" s="1"/>
  <c r="BDF25" i="6" s="1"/>
  <c r="BDG25" i="6" s="1"/>
  <c r="BDH25" i="6" s="1"/>
  <c r="BDI25" i="6" s="1"/>
  <c r="BDJ25" i="6" s="1"/>
  <c r="BDK25" i="6" s="1"/>
  <c r="BDL25" i="6" s="1"/>
  <c r="BDM25" i="6" s="1"/>
  <c r="BDN25" i="6" s="1"/>
  <c r="BDO25" i="6" s="1"/>
  <c r="BDP25" i="6" s="1"/>
  <c r="BDQ25" i="6" s="1"/>
  <c r="BDR25" i="6" s="1"/>
  <c r="BDS25" i="6" s="1"/>
  <c r="BDT25" i="6" s="1"/>
  <c r="BDU25" i="6" s="1"/>
  <c r="BDV25" i="6" s="1"/>
  <c r="BDW25" i="6" s="1"/>
  <c r="BDX25" i="6" s="1"/>
  <c r="BDY25" i="6" s="1"/>
  <c r="BDZ25" i="6" s="1"/>
  <c r="BEA25" i="6" s="1"/>
  <c r="BEB25" i="6" s="1"/>
  <c r="BEC25" i="6" s="1"/>
  <c r="BED25" i="6" s="1"/>
  <c r="BEE25" i="6" s="1"/>
  <c r="BEF25" i="6" s="1"/>
  <c r="BEG25" i="6" s="1"/>
  <c r="BEH25" i="6" s="1"/>
  <c r="BEI25" i="6" s="1"/>
  <c r="BEJ25" i="6" s="1"/>
  <c r="BEK25" i="6" s="1"/>
  <c r="BEL25" i="6" s="1"/>
  <c r="BEM25" i="6" s="1"/>
  <c r="BEN25" i="6" s="1"/>
  <c r="BEO25" i="6" s="1"/>
  <c r="BEP25" i="6" s="1"/>
  <c r="BEQ25" i="6" s="1"/>
  <c r="BER25" i="6" s="1"/>
  <c r="BES25" i="6" s="1"/>
  <c r="BET25" i="6" s="1"/>
  <c r="BEU25" i="6" s="1"/>
  <c r="BEV25" i="6" s="1"/>
  <c r="BEW25" i="6" s="1"/>
  <c r="BEX25" i="6" s="1"/>
  <c r="BEY25" i="6" s="1"/>
  <c r="BEZ25" i="6" s="1"/>
  <c r="BFA25" i="6" s="1"/>
  <c r="BFB25" i="6" s="1"/>
  <c r="BFC25" i="6" s="1"/>
  <c r="BFD25" i="6" s="1"/>
  <c r="BFE25" i="6" s="1"/>
  <c r="BFF25" i="6" s="1"/>
  <c r="BFG25" i="6" s="1"/>
  <c r="BFH25" i="6" s="1"/>
  <c r="BFI25" i="6" s="1"/>
  <c r="BFJ25" i="6" s="1"/>
  <c r="BFK25" i="6" s="1"/>
  <c r="BFL25" i="6" s="1"/>
  <c r="BFM25" i="6" s="1"/>
  <c r="BFN25" i="6" s="1"/>
  <c r="BFO25" i="6" s="1"/>
  <c r="BFP25" i="6" s="1"/>
  <c r="BFQ25" i="6" s="1"/>
  <c r="BFR25" i="6" s="1"/>
  <c r="BFS25" i="6" s="1"/>
  <c r="BFT25" i="6" s="1"/>
  <c r="BFU25" i="6" s="1"/>
  <c r="BFV25" i="6" s="1"/>
  <c r="BFW25" i="6" s="1"/>
  <c r="BFX25" i="6" s="1"/>
  <c r="BFY25" i="6" s="1"/>
  <c r="BFZ25" i="6" s="1"/>
  <c r="BGA25" i="6" s="1"/>
  <c r="BGB25" i="6" s="1"/>
  <c r="BGC25" i="6" s="1"/>
  <c r="BGD25" i="6" s="1"/>
  <c r="BGE25" i="6" s="1"/>
  <c r="BGF25" i="6" s="1"/>
  <c r="BGG25" i="6" s="1"/>
  <c r="BGH25" i="6" s="1"/>
  <c r="BGI25" i="6" s="1"/>
  <c r="BGJ25" i="6" s="1"/>
  <c r="BGK25" i="6" s="1"/>
  <c r="BGL25" i="6" s="1"/>
  <c r="BGM25" i="6" s="1"/>
  <c r="BGN25" i="6" s="1"/>
  <c r="BGO25" i="6" s="1"/>
  <c r="BGP25" i="6" s="1"/>
  <c r="BGQ25" i="6" s="1"/>
  <c r="BGR25" i="6" s="1"/>
  <c r="BGS25" i="6" s="1"/>
  <c r="BGT25" i="6" s="1"/>
  <c r="BGU25" i="6" s="1"/>
  <c r="BGV25" i="6" s="1"/>
  <c r="BGW25" i="6" s="1"/>
  <c r="BGX25" i="6" s="1"/>
  <c r="BGY25" i="6" s="1"/>
  <c r="BGZ25" i="6" s="1"/>
  <c r="BHA25" i="6" s="1"/>
  <c r="BHB25" i="6" s="1"/>
  <c r="BHC25" i="6" s="1"/>
  <c r="BHD25" i="6" s="1"/>
  <c r="BHE25" i="6" s="1"/>
  <c r="BHF25" i="6" s="1"/>
  <c r="BHG25" i="6" s="1"/>
  <c r="BHH25" i="6" s="1"/>
  <c r="BHI25" i="6" s="1"/>
  <c r="BHJ25" i="6" s="1"/>
  <c r="BHK25" i="6" s="1"/>
  <c r="BHL25" i="6" s="1"/>
  <c r="BHM25" i="6" s="1"/>
  <c r="BHN25" i="6" s="1"/>
  <c r="BHO25" i="6" s="1"/>
  <c r="BHP25" i="6" s="1"/>
  <c r="BHQ25" i="6" s="1"/>
  <c r="BHR25" i="6" s="1"/>
  <c r="BHS25" i="6" s="1"/>
  <c r="BHT25" i="6" s="1"/>
  <c r="BHU25" i="6" s="1"/>
  <c r="BHV25" i="6" s="1"/>
  <c r="BHW25" i="6" s="1"/>
  <c r="BHX25" i="6" s="1"/>
  <c r="BHY25" i="6" s="1"/>
  <c r="BHZ25" i="6" s="1"/>
  <c r="BIA25" i="6" s="1"/>
  <c r="BIB25" i="6" s="1"/>
  <c r="BIC25" i="6" s="1"/>
  <c r="BID25" i="6" s="1"/>
  <c r="BIE25" i="6" s="1"/>
  <c r="BIF25" i="6" s="1"/>
  <c r="BIG25" i="6" s="1"/>
  <c r="BIH25" i="6" s="1"/>
  <c r="BII25" i="6" s="1"/>
  <c r="BIJ25" i="6" s="1"/>
  <c r="BIK25" i="6" s="1"/>
  <c r="BIL25" i="6" s="1"/>
  <c r="BIM25" i="6" s="1"/>
  <c r="BIN25" i="6" s="1"/>
  <c r="BIO25" i="6" s="1"/>
  <c r="BIP25" i="6" s="1"/>
  <c r="BIQ25" i="6" s="1"/>
  <c r="BIR25" i="6" s="1"/>
  <c r="BIS25" i="6" s="1"/>
  <c r="BIT25" i="6" s="1"/>
  <c r="BIU25" i="6" s="1"/>
  <c r="BIV25" i="6" s="1"/>
  <c r="BIW25" i="6" s="1"/>
  <c r="BIX25" i="6" s="1"/>
  <c r="BIY25" i="6" s="1"/>
  <c r="BIZ25" i="6" s="1"/>
  <c r="BJA25" i="6" s="1"/>
  <c r="BJB25" i="6" s="1"/>
  <c r="BJC25" i="6" s="1"/>
  <c r="BJD25" i="6" s="1"/>
  <c r="BJE25" i="6" s="1"/>
  <c r="BJF25" i="6" s="1"/>
  <c r="BJG25" i="6" s="1"/>
  <c r="BJH25" i="6" s="1"/>
  <c r="BJI25" i="6" s="1"/>
  <c r="BJJ25" i="6" s="1"/>
  <c r="BJK25" i="6" s="1"/>
  <c r="BJL25" i="6" s="1"/>
  <c r="BJM25" i="6" s="1"/>
  <c r="BJN25" i="6" s="1"/>
  <c r="BJO25" i="6" s="1"/>
  <c r="BJP25" i="6" s="1"/>
  <c r="BJQ25" i="6" s="1"/>
  <c r="BJR25" i="6" s="1"/>
  <c r="BJS25" i="6" s="1"/>
  <c r="BJT25" i="6" s="1"/>
  <c r="BJU25" i="6" s="1"/>
  <c r="BJV25" i="6" s="1"/>
  <c r="BJW25" i="6" s="1"/>
  <c r="BJX25" i="6" s="1"/>
  <c r="BJY25" i="6" s="1"/>
  <c r="BJZ25" i="6" s="1"/>
  <c r="BKA25" i="6" s="1"/>
  <c r="BKB25" i="6" s="1"/>
  <c r="BKC25" i="6" s="1"/>
  <c r="BKD25" i="6" s="1"/>
  <c r="BKE25" i="6" s="1"/>
  <c r="BKF25" i="6" s="1"/>
  <c r="BKG25" i="6" s="1"/>
  <c r="BKH25" i="6" s="1"/>
  <c r="BKI25" i="6" s="1"/>
  <c r="BKJ25" i="6" s="1"/>
  <c r="BKK25" i="6" s="1"/>
  <c r="BKL25" i="6" s="1"/>
  <c r="BKM25" i="6" s="1"/>
  <c r="BKN25" i="6" s="1"/>
  <c r="BKO25" i="6" s="1"/>
  <c r="BKP25" i="6" s="1"/>
  <c r="BKQ25" i="6" s="1"/>
  <c r="BKR25" i="6" s="1"/>
  <c r="BKS25" i="6" s="1"/>
  <c r="BKT25" i="6" s="1"/>
  <c r="BKU25" i="6" s="1"/>
  <c r="BKV25" i="6" s="1"/>
  <c r="BKW25" i="6" s="1"/>
  <c r="BKX25" i="6" s="1"/>
  <c r="BKY25" i="6" s="1"/>
  <c r="BKZ25" i="6" s="1"/>
  <c r="BLA25" i="6" s="1"/>
  <c r="BLB25" i="6" s="1"/>
  <c r="BLC25" i="6" s="1"/>
  <c r="BLD25" i="6" s="1"/>
  <c r="BLE25" i="6" s="1"/>
  <c r="BLF25" i="6" s="1"/>
  <c r="BLG25" i="6" s="1"/>
  <c r="BLH25" i="6" s="1"/>
  <c r="BLI25" i="6" s="1"/>
  <c r="BLJ25" i="6" s="1"/>
  <c r="BLK25" i="6" s="1"/>
  <c r="BLL25" i="6" s="1"/>
  <c r="BLM25" i="6" s="1"/>
  <c r="BLN25" i="6" s="1"/>
  <c r="BLO25" i="6" s="1"/>
  <c r="BLP25" i="6" s="1"/>
  <c r="BLQ25" i="6" s="1"/>
  <c r="BLR25" i="6" s="1"/>
  <c r="BLS25" i="6" s="1"/>
  <c r="BLT25" i="6" s="1"/>
  <c r="BBS35" i="6"/>
  <c r="BBT35" i="6" s="1"/>
  <c r="BBU35" i="6" s="1"/>
  <c r="BBV35" i="6" s="1"/>
  <c r="BBW35" i="6" s="1"/>
  <c r="BBX35" i="6" s="1"/>
  <c r="BBY35" i="6" s="1"/>
  <c r="BBZ35" i="6" s="1"/>
  <c r="BCA35" i="6" s="1"/>
  <c r="BCB35" i="6" s="1"/>
  <c r="BCC35" i="6" s="1"/>
  <c r="BCD35" i="6" s="1"/>
  <c r="BCE35" i="6" s="1"/>
  <c r="BCF35" i="6" s="1"/>
  <c r="BCG35" i="6" s="1"/>
  <c r="BCH35" i="6" s="1"/>
  <c r="BCI35" i="6" s="1"/>
  <c r="BCJ35" i="6" s="1"/>
  <c r="BCK35" i="6" s="1"/>
  <c r="BCL35" i="6" s="1"/>
  <c r="BCM35" i="6" s="1"/>
  <c r="BCN35" i="6" s="1"/>
  <c r="BCO35" i="6" s="1"/>
  <c r="BCP35" i="6" s="1"/>
  <c r="BCQ35" i="6" s="1"/>
  <c r="BCR35" i="6" s="1"/>
  <c r="BCS35" i="6" s="1"/>
  <c r="BCT35" i="6" s="1"/>
  <c r="BCU35" i="6" s="1"/>
  <c r="BCV35" i="6" s="1"/>
  <c r="BCW35" i="6" s="1"/>
  <c r="BCX35" i="6" s="1"/>
  <c r="BCY35" i="6" s="1"/>
  <c r="BCZ35" i="6" s="1"/>
  <c r="BDA35" i="6" s="1"/>
  <c r="BDB35" i="6" s="1"/>
  <c r="BDC35" i="6" s="1"/>
  <c r="BDD35" i="6" s="1"/>
  <c r="BDE35" i="6" s="1"/>
  <c r="BDF35" i="6" s="1"/>
  <c r="BDG35" i="6" s="1"/>
  <c r="BDH35" i="6" s="1"/>
  <c r="BDI35" i="6" s="1"/>
  <c r="BDJ35" i="6" s="1"/>
  <c r="BDK35" i="6" s="1"/>
  <c r="BDL35" i="6" s="1"/>
  <c r="BDM35" i="6" s="1"/>
  <c r="BDN35" i="6" s="1"/>
  <c r="BDO35" i="6" s="1"/>
  <c r="BDP35" i="6" s="1"/>
  <c r="BDQ35" i="6" s="1"/>
  <c r="BDR35" i="6" s="1"/>
  <c r="BDS35" i="6" s="1"/>
  <c r="BDU35" i="6" s="1"/>
  <c r="BDV35" i="6" s="1"/>
  <c r="BDX35" i="6" s="1"/>
  <c r="BDY35" i="6" s="1"/>
  <c r="BEA35" i="6" s="1"/>
  <c r="BEB35" i="6" s="1"/>
  <c r="BEC35" i="6" s="1"/>
  <c r="BED35" i="6" s="1"/>
  <c r="BEE35" i="6" s="1"/>
  <c r="BEF35" i="6" s="1"/>
  <c r="BEG35" i="6" s="1"/>
  <c r="BEH35" i="6" s="1"/>
  <c r="BEI35" i="6" s="1"/>
  <c r="BEJ35" i="6" s="1"/>
  <c r="BEK35" i="6" s="1"/>
  <c r="BEL35" i="6" s="1"/>
  <c r="BEM35" i="6" s="1"/>
  <c r="BEN35" i="6" s="1"/>
  <c r="BEO35" i="6" s="1"/>
  <c r="BEP35" i="6" s="1"/>
  <c r="BEQ35" i="6" s="1"/>
  <c r="BER35" i="6" s="1"/>
  <c r="BES35" i="6" s="1"/>
  <c r="BET35" i="6" s="1"/>
  <c r="BEU35" i="6" s="1"/>
  <c r="BEV35" i="6" s="1"/>
  <c r="BEW35" i="6" s="1"/>
  <c r="BEX35" i="6" s="1"/>
  <c r="BEY35" i="6" s="1"/>
  <c r="BEZ35" i="6" s="1"/>
  <c r="BFA35" i="6" s="1"/>
  <c r="BFB35" i="6" s="1"/>
  <c r="BFC35" i="6" s="1"/>
  <c r="BFD35" i="6" s="1"/>
  <c r="BFE35" i="6" s="1"/>
  <c r="BFF35" i="6" s="1"/>
  <c r="BFG35" i="6" s="1"/>
  <c r="BFH35" i="6" s="1"/>
  <c r="BFI35" i="6" s="1"/>
  <c r="BFJ35" i="6" s="1"/>
  <c r="BFK35" i="6" s="1"/>
  <c r="BFL35" i="6" s="1"/>
  <c r="BFM35" i="6" s="1"/>
  <c r="BFN35" i="6" s="1"/>
  <c r="BFO35" i="6" s="1"/>
  <c r="BFP35" i="6" s="1"/>
  <c r="BFQ35" i="6" s="1"/>
  <c r="BFR35" i="6" s="1"/>
  <c r="BFS35" i="6" s="1"/>
  <c r="BFT35" i="6" s="1"/>
  <c r="BFU35" i="6" s="1"/>
  <c r="BFV35" i="6" s="1"/>
  <c r="BFW35" i="6" s="1"/>
  <c r="BFX35" i="6" s="1"/>
  <c r="BFY35" i="6" s="1"/>
  <c r="BFZ35" i="6" s="1"/>
  <c r="BGA35" i="6" s="1"/>
  <c r="BGB35" i="6" s="1"/>
  <c r="BGC35" i="6" s="1"/>
  <c r="BGD35" i="6" s="1"/>
  <c r="BGE35" i="6" s="1"/>
  <c r="BGF35" i="6" s="1"/>
  <c r="BGG35" i="6" s="1"/>
  <c r="BGH35" i="6" s="1"/>
  <c r="BGI35" i="6" s="1"/>
  <c r="BGJ35" i="6" s="1"/>
  <c r="BGK35" i="6" s="1"/>
  <c r="BGL35" i="6" s="1"/>
  <c r="BGM35" i="6" s="1"/>
  <c r="BGN35" i="6" s="1"/>
  <c r="BGO35" i="6" s="1"/>
  <c r="BGP35" i="6" s="1"/>
  <c r="BGQ35" i="6" s="1"/>
  <c r="BGR35" i="6" s="1"/>
  <c r="BGS35" i="6" s="1"/>
  <c r="BGT35" i="6" s="1"/>
  <c r="BGU35" i="6" s="1"/>
  <c r="BGV35" i="6" s="1"/>
  <c r="BGW35" i="6" s="1"/>
  <c r="BGX35" i="6" s="1"/>
  <c r="BGY35" i="6" s="1"/>
  <c r="BGZ35" i="6" s="1"/>
  <c r="BHA35" i="6" s="1"/>
  <c r="BHB35" i="6" s="1"/>
  <c r="BHC35" i="6" s="1"/>
  <c r="BHD35" i="6" s="1"/>
  <c r="BHE35" i="6" s="1"/>
  <c r="BHF35" i="6" s="1"/>
  <c r="BHG35" i="6" s="1"/>
  <c r="BHH35" i="6" s="1"/>
  <c r="BHI35" i="6" s="1"/>
  <c r="BHJ35" i="6" s="1"/>
  <c r="BHK35" i="6" s="1"/>
  <c r="BHL35" i="6" s="1"/>
  <c r="BHM35" i="6" s="1"/>
  <c r="BHN35" i="6" s="1"/>
  <c r="BHO35" i="6" s="1"/>
  <c r="BHP35" i="6" s="1"/>
  <c r="BHQ35" i="6" s="1"/>
  <c r="BHR35" i="6" s="1"/>
  <c r="BHS35" i="6" s="1"/>
  <c r="BHT35" i="6" s="1"/>
  <c r="BHU35" i="6" s="1"/>
  <c r="BHV35" i="6" s="1"/>
  <c r="BHW35" i="6" s="1"/>
  <c r="BHX35" i="6" s="1"/>
  <c r="BHY35" i="6" s="1"/>
  <c r="BHZ35" i="6" s="1"/>
  <c r="BIA35" i="6" s="1"/>
  <c r="BIB35" i="6" s="1"/>
  <c r="BIC35" i="6" s="1"/>
  <c r="BID35" i="6" s="1"/>
  <c r="BIE35" i="6" s="1"/>
  <c r="BIF35" i="6" s="1"/>
  <c r="BIG35" i="6" s="1"/>
  <c r="BIH35" i="6" s="1"/>
  <c r="BII35" i="6" s="1"/>
  <c r="BIJ35" i="6" s="1"/>
  <c r="BIK35" i="6" s="1"/>
  <c r="BIL35" i="6" s="1"/>
  <c r="BIM35" i="6" s="1"/>
  <c r="BIN35" i="6" s="1"/>
  <c r="BIO35" i="6" s="1"/>
  <c r="BIP35" i="6" s="1"/>
  <c r="BIQ35" i="6" s="1"/>
  <c r="BIR35" i="6" s="1"/>
  <c r="BIS35" i="6" s="1"/>
  <c r="BIT35" i="6" s="1"/>
  <c r="BIU35" i="6" s="1"/>
  <c r="BIV35" i="6" s="1"/>
  <c r="BIW35" i="6" s="1"/>
  <c r="BIX35" i="6" s="1"/>
  <c r="BIY35" i="6" s="1"/>
  <c r="BIZ35" i="6" s="1"/>
  <c r="BJA35" i="6" s="1"/>
  <c r="BJB35" i="6" s="1"/>
  <c r="BJC35" i="6" s="1"/>
  <c r="BJD35" i="6" s="1"/>
  <c r="BJE35" i="6" s="1"/>
  <c r="BJF35" i="6" s="1"/>
  <c r="BJG35" i="6" s="1"/>
  <c r="BJH35" i="6" s="1"/>
  <c r="BJI35" i="6" s="1"/>
  <c r="BJJ35" i="6" s="1"/>
  <c r="BJK35" i="6" s="1"/>
  <c r="BJL35" i="6" s="1"/>
  <c r="BJM35" i="6" s="1"/>
  <c r="BJN35" i="6" s="1"/>
  <c r="BJO35" i="6" s="1"/>
  <c r="BJP35" i="6" s="1"/>
  <c r="BJQ35" i="6" s="1"/>
  <c r="BJR35" i="6" s="1"/>
  <c r="BJS35" i="6" s="1"/>
  <c r="BJT35" i="6" s="1"/>
  <c r="BJU35" i="6" s="1"/>
  <c r="BJV35" i="6" s="1"/>
  <c r="BJW35" i="6" s="1"/>
  <c r="BJX35" i="6" s="1"/>
  <c r="BJY35" i="6" s="1"/>
  <c r="BJZ35" i="6" s="1"/>
  <c r="BKA35" i="6" s="1"/>
  <c r="BKB35" i="6" s="1"/>
  <c r="BKC35" i="6" s="1"/>
  <c r="BKD35" i="6" s="1"/>
  <c r="BKE35" i="6" s="1"/>
  <c r="BKF35" i="6" s="1"/>
  <c r="BKG35" i="6" s="1"/>
  <c r="BKH35" i="6" s="1"/>
  <c r="BKI35" i="6" s="1"/>
  <c r="BKJ35" i="6" s="1"/>
  <c r="BKK35" i="6" s="1"/>
  <c r="BKL35" i="6" s="1"/>
  <c r="BKM35" i="6" s="1"/>
  <c r="BKN35" i="6" s="1"/>
  <c r="BKO35" i="6" s="1"/>
  <c r="BKP35" i="6" s="1"/>
  <c r="BKQ35" i="6" s="1"/>
  <c r="BKR35" i="6" s="1"/>
  <c r="BKS35" i="6" s="1"/>
  <c r="BKT35" i="6" s="1"/>
  <c r="BKU35" i="6" s="1"/>
  <c r="BKV35" i="6" s="1"/>
  <c r="BKW35" i="6" s="1"/>
  <c r="BKX35" i="6" s="1"/>
  <c r="BKY35" i="6" s="1"/>
  <c r="BKZ35" i="6" s="1"/>
  <c r="BLA35" i="6" s="1"/>
  <c r="BLB35" i="6" s="1"/>
  <c r="BLC35" i="6" s="1"/>
  <c r="BLD35" i="6" s="1"/>
  <c r="BLE35" i="6" s="1"/>
  <c r="BLF35" i="6" s="1"/>
  <c r="BLG35" i="6" s="1"/>
  <c r="BLH35" i="6" s="1"/>
  <c r="BLI35" i="6" s="1"/>
  <c r="BLJ35" i="6" s="1"/>
  <c r="BLK35" i="6" s="1"/>
  <c r="BLL35" i="6" s="1"/>
  <c r="BLM35" i="6" s="1"/>
  <c r="BLN35" i="6" s="1"/>
  <c r="BLO35" i="6" s="1"/>
  <c r="BLP35" i="6" s="1"/>
  <c r="BLQ35" i="6" s="1"/>
  <c r="BLR35" i="6" s="1"/>
  <c r="BLS35" i="6" s="1"/>
  <c r="BLT35" i="6" s="1"/>
  <c r="BBR7" i="6"/>
  <c r="BBS7" i="6" s="1"/>
  <c r="BBT7" i="6" s="1"/>
  <c r="BBU7" i="6" s="1"/>
  <c r="BBV7" i="6" s="1"/>
  <c r="BBW7" i="6" s="1"/>
  <c r="BBX7" i="6" s="1"/>
  <c r="BBY7" i="6" s="1"/>
  <c r="BBZ7" i="6" s="1"/>
  <c r="BCA7" i="6" s="1"/>
  <c r="BCB7" i="6" s="1"/>
  <c r="BCC7" i="6" s="1"/>
  <c r="BCD7" i="6" s="1"/>
  <c r="BCE7" i="6" s="1"/>
  <c r="BCF7" i="6" s="1"/>
  <c r="BCG7" i="6" s="1"/>
  <c r="BCH7" i="6" s="1"/>
  <c r="BCI7" i="6" s="1"/>
  <c r="BCJ7" i="6" s="1"/>
  <c r="BCK7" i="6" s="1"/>
  <c r="BCL7" i="6" s="1"/>
  <c r="BCM7" i="6" s="1"/>
  <c r="BCN7" i="6" s="1"/>
  <c r="BCO7" i="6" s="1"/>
  <c r="BCP7" i="6" s="1"/>
  <c r="BCQ7" i="6" s="1"/>
  <c r="BCR7" i="6" s="1"/>
  <c r="BCS7" i="6" s="1"/>
  <c r="BCT7" i="6" s="1"/>
  <c r="BCU7" i="6" s="1"/>
  <c r="BCV7" i="6" s="1"/>
  <c r="BCW7" i="6" s="1"/>
  <c r="BCX7" i="6" s="1"/>
  <c r="BCY7" i="6" s="1"/>
  <c r="BCZ7" i="6" s="1"/>
  <c r="BDA7" i="6" s="1"/>
  <c r="BDB7" i="6" s="1"/>
  <c r="BDC7" i="6" s="1"/>
  <c r="BDD7" i="6" s="1"/>
  <c r="BDE7" i="6" s="1"/>
  <c r="BDF7" i="6" s="1"/>
  <c r="BDG7" i="6" s="1"/>
  <c r="BDH7" i="6" s="1"/>
  <c r="BDI7" i="6" s="1"/>
  <c r="BDJ7" i="6" s="1"/>
  <c r="BDK7" i="6" s="1"/>
  <c r="BDL7" i="6" s="1"/>
  <c r="BDM7" i="6" s="1"/>
  <c r="BDN7" i="6" s="1"/>
  <c r="BDO7" i="6" s="1"/>
  <c r="BDP7" i="6" s="1"/>
  <c r="BDQ7" i="6" s="1"/>
  <c r="BDR7" i="6" s="1"/>
  <c r="BDS7" i="6" s="1"/>
  <c r="BDT7" i="6" s="1"/>
  <c r="BDU7" i="6" s="1"/>
  <c r="BDV7" i="6" s="1"/>
  <c r="BDW7" i="6" s="1"/>
  <c r="BDX7" i="6" s="1"/>
  <c r="BDY7" i="6" s="1"/>
  <c r="BDZ7" i="6" s="1"/>
  <c r="BEA7" i="6" s="1"/>
  <c r="BEB7" i="6" s="1"/>
  <c r="BEC7" i="6" s="1"/>
  <c r="BED7" i="6" s="1"/>
  <c r="BEE7" i="6" s="1"/>
  <c r="BEF7" i="6" s="1"/>
  <c r="BEG7" i="6" s="1"/>
  <c r="BEH7" i="6" s="1"/>
  <c r="BEI7" i="6" s="1"/>
  <c r="BEJ7" i="6" s="1"/>
  <c r="BEK7" i="6" s="1"/>
  <c r="BEL7" i="6" s="1"/>
  <c r="BEM7" i="6" s="1"/>
  <c r="BEN7" i="6" s="1"/>
  <c r="BEO7" i="6" s="1"/>
  <c r="BEP7" i="6" s="1"/>
  <c r="BEQ7" i="6" s="1"/>
  <c r="BER7" i="6" s="1"/>
  <c r="BES7" i="6" s="1"/>
  <c r="BET7" i="6" s="1"/>
  <c r="BEU7" i="6" s="1"/>
  <c r="BEV7" i="6" s="1"/>
  <c r="BEW7" i="6" s="1"/>
  <c r="BEX7" i="6" s="1"/>
  <c r="BEY7" i="6" s="1"/>
  <c r="BEZ7" i="6" s="1"/>
  <c r="BFA7" i="6" s="1"/>
  <c r="BFB7" i="6" s="1"/>
  <c r="BFC7" i="6" s="1"/>
  <c r="BFD7" i="6" s="1"/>
  <c r="BFE7" i="6" s="1"/>
  <c r="BFF7" i="6" s="1"/>
  <c r="BFG7" i="6" s="1"/>
  <c r="BFH7" i="6" s="1"/>
  <c r="BFI7" i="6" s="1"/>
  <c r="BFJ7" i="6" s="1"/>
  <c r="BFK7" i="6" s="1"/>
  <c r="BFL7" i="6" s="1"/>
  <c r="BFM7" i="6" s="1"/>
  <c r="BFN7" i="6" s="1"/>
  <c r="BFO7" i="6" s="1"/>
  <c r="BFP7" i="6" s="1"/>
  <c r="BFQ7" i="6" s="1"/>
  <c r="BFR7" i="6" s="1"/>
  <c r="BFS7" i="6" s="1"/>
  <c r="BFT7" i="6" s="1"/>
  <c r="BFU7" i="6" s="1"/>
  <c r="BFV7" i="6" s="1"/>
  <c r="BFW7" i="6" s="1"/>
  <c r="BFX7" i="6" s="1"/>
  <c r="BFY7" i="6" s="1"/>
  <c r="BFZ7" i="6" s="1"/>
  <c r="BGA7" i="6" s="1"/>
  <c r="BGB7" i="6" s="1"/>
  <c r="BGC7" i="6" s="1"/>
  <c r="BGD7" i="6" s="1"/>
  <c r="BGE7" i="6" s="1"/>
  <c r="BGF7" i="6" s="1"/>
  <c r="BGG7" i="6" s="1"/>
  <c r="BGH7" i="6" s="1"/>
  <c r="BGI7" i="6" s="1"/>
  <c r="BGJ7" i="6" s="1"/>
  <c r="BGK7" i="6" s="1"/>
  <c r="BGL7" i="6" s="1"/>
  <c r="BGM7" i="6" s="1"/>
  <c r="BGN7" i="6" s="1"/>
  <c r="BGO7" i="6" s="1"/>
  <c r="BGP7" i="6" s="1"/>
  <c r="BGQ7" i="6" s="1"/>
  <c r="BGR7" i="6" s="1"/>
  <c r="BGS7" i="6" s="1"/>
  <c r="BGT7" i="6" s="1"/>
  <c r="BGU7" i="6" s="1"/>
  <c r="BGV7" i="6" s="1"/>
  <c r="BGW7" i="6" s="1"/>
  <c r="BGX7" i="6" s="1"/>
  <c r="BGY7" i="6" s="1"/>
  <c r="BGZ7" i="6" s="1"/>
  <c r="BHA7" i="6" s="1"/>
  <c r="BHB7" i="6" s="1"/>
  <c r="BHC7" i="6" s="1"/>
  <c r="BHD7" i="6" s="1"/>
  <c r="BHE7" i="6" s="1"/>
  <c r="BHF7" i="6" s="1"/>
  <c r="BHG7" i="6" s="1"/>
  <c r="BHH7" i="6" s="1"/>
  <c r="BHI7" i="6" s="1"/>
  <c r="BHJ7" i="6" s="1"/>
  <c r="BHK7" i="6" s="1"/>
  <c r="BHL7" i="6" s="1"/>
  <c r="BHM7" i="6" s="1"/>
  <c r="BHN7" i="6" s="1"/>
  <c r="BHO7" i="6" s="1"/>
  <c r="BHP7" i="6" s="1"/>
  <c r="BHQ7" i="6" s="1"/>
  <c r="BHR7" i="6" s="1"/>
  <c r="BHS7" i="6" s="1"/>
  <c r="BHT7" i="6" s="1"/>
  <c r="BHU7" i="6" s="1"/>
  <c r="BHV7" i="6" s="1"/>
  <c r="BHW7" i="6" s="1"/>
  <c r="BHX7" i="6" s="1"/>
  <c r="BHY7" i="6" s="1"/>
  <c r="BHZ7" i="6" s="1"/>
  <c r="BIA7" i="6" s="1"/>
  <c r="BIB7" i="6" s="1"/>
  <c r="BIC7" i="6" s="1"/>
  <c r="BID7" i="6" s="1"/>
  <c r="BIE7" i="6" s="1"/>
  <c r="BIF7" i="6" s="1"/>
  <c r="BIG7" i="6" s="1"/>
  <c r="BIH7" i="6" s="1"/>
  <c r="BII7" i="6" s="1"/>
  <c r="BIJ7" i="6" s="1"/>
  <c r="BIK7" i="6" s="1"/>
  <c r="BIL7" i="6" s="1"/>
  <c r="BIM7" i="6" s="1"/>
  <c r="BIN7" i="6" s="1"/>
  <c r="BIO7" i="6" s="1"/>
  <c r="BIP7" i="6" s="1"/>
  <c r="BIQ7" i="6" s="1"/>
  <c r="BIR7" i="6" s="1"/>
  <c r="BIS7" i="6" s="1"/>
  <c r="BIT7" i="6" s="1"/>
  <c r="BIU7" i="6" s="1"/>
  <c r="BIV7" i="6" s="1"/>
  <c r="BIW7" i="6" s="1"/>
  <c r="BIX7" i="6" s="1"/>
  <c r="BIY7" i="6" s="1"/>
  <c r="BIZ7" i="6" s="1"/>
  <c r="BJA7" i="6" s="1"/>
  <c r="BJB7" i="6" s="1"/>
  <c r="BJC7" i="6" s="1"/>
  <c r="BJD7" i="6" s="1"/>
  <c r="BJE7" i="6" s="1"/>
  <c r="BJF7" i="6" s="1"/>
  <c r="BJG7" i="6" s="1"/>
  <c r="BJH7" i="6" s="1"/>
  <c r="BJI7" i="6" s="1"/>
  <c r="BJJ7" i="6" s="1"/>
  <c r="BJK7" i="6" s="1"/>
  <c r="BJL7" i="6" s="1"/>
  <c r="BJM7" i="6" s="1"/>
  <c r="BJN7" i="6" s="1"/>
  <c r="BJO7" i="6" s="1"/>
  <c r="BJP7" i="6" s="1"/>
  <c r="BJQ7" i="6" s="1"/>
  <c r="BJR7" i="6" s="1"/>
  <c r="BJS7" i="6" s="1"/>
  <c r="BJT7" i="6" s="1"/>
  <c r="BJU7" i="6" s="1"/>
  <c r="BJV7" i="6" s="1"/>
  <c r="BJW7" i="6" s="1"/>
  <c r="BJX7" i="6" s="1"/>
  <c r="BJY7" i="6" s="1"/>
  <c r="BJZ7" i="6" s="1"/>
  <c r="BKA7" i="6" s="1"/>
  <c r="BKB7" i="6" s="1"/>
  <c r="BKC7" i="6" s="1"/>
  <c r="BKD7" i="6" s="1"/>
  <c r="BKE7" i="6" s="1"/>
  <c r="BKF7" i="6" s="1"/>
  <c r="BKG7" i="6" s="1"/>
  <c r="BKH7" i="6" s="1"/>
  <c r="BKI7" i="6" s="1"/>
  <c r="BKJ7" i="6" s="1"/>
  <c r="BKK7" i="6" s="1"/>
  <c r="BKL7" i="6" s="1"/>
  <c r="BKM7" i="6" s="1"/>
  <c r="BKN7" i="6" s="1"/>
  <c r="BKO7" i="6" s="1"/>
  <c r="BKP7" i="6" s="1"/>
  <c r="BKQ7" i="6" s="1"/>
  <c r="BKR7" i="6" s="1"/>
  <c r="BKS7" i="6" s="1"/>
  <c r="BKT7" i="6" s="1"/>
  <c r="BKU7" i="6" s="1"/>
  <c r="BKV7" i="6" s="1"/>
  <c r="BKW7" i="6" s="1"/>
  <c r="BKX7" i="6" s="1"/>
  <c r="BKY7" i="6" s="1"/>
  <c r="BKZ7" i="6" s="1"/>
  <c r="BLA7" i="6" s="1"/>
  <c r="BLB7" i="6" s="1"/>
  <c r="BLC7" i="6" s="1"/>
  <c r="BLD7" i="6" s="1"/>
  <c r="BLE7" i="6" s="1"/>
  <c r="BLF7" i="6" s="1"/>
  <c r="BLG7" i="6" s="1"/>
  <c r="BLH7" i="6" s="1"/>
  <c r="BLI7" i="6" s="1"/>
  <c r="BLJ7" i="6" s="1"/>
  <c r="BLK7" i="6" s="1"/>
  <c r="BLL7" i="6" s="1"/>
  <c r="BLM7" i="6" s="1"/>
  <c r="BLN7" i="6" s="1"/>
  <c r="BLO7" i="6" s="1"/>
  <c r="BLP7" i="6" s="1"/>
  <c r="BLQ7" i="6" s="1"/>
  <c r="BLR7" i="6" s="1"/>
  <c r="BLS7" i="6" s="1"/>
  <c r="BLT7" i="6" s="1"/>
  <c r="BBS34" i="6"/>
  <c r="BBT34" i="6" s="1"/>
  <c r="BBU34" i="6" s="1"/>
  <c r="BBV34" i="6" s="1"/>
  <c r="BBW34" i="6" s="1"/>
  <c r="BBX34" i="6" s="1"/>
  <c r="BBY34" i="6" s="1"/>
  <c r="BBZ34" i="6" s="1"/>
  <c r="BCA34" i="6" s="1"/>
  <c r="BCB34" i="6" s="1"/>
  <c r="BCC34" i="6" s="1"/>
  <c r="BCD34" i="6" s="1"/>
  <c r="BCE34" i="6" s="1"/>
  <c r="BCF34" i="6" s="1"/>
  <c r="BCG34" i="6" s="1"/>
  <c r="BCH34" i="6" s="1"/>
  <c r="BCI34" i="6" s="1"/>
  <c r="BCJ34" i="6" s="1"/>
  <c r="BCK34" i="6" s="1"/>
  <c r="BCL34" i="6" s="1"/>
  <c r="BCM34" i="6" s="1"/>
  <c r="BCN34" i="6" s="1"/>
  <c r="BCO34" i="6" s="1"/>
  <c r="BCP34" i="6" s="1"/>
  <c r="BCQ34" i="6" s="1"/>
  <c r="BCR34" i="6" s="1"/>
  <c r="BCS34" i="6" s="1"/>
  <c r="BCT34" i="6" s="1"/>
  <c r="BCU34" i="6" s="1"/>
  <c r="BCV34" i="6" s="1"/>
  <c r="BCW34" i="6" s="1"/>
  <c r="BCX34" i="6" s="1"/>
  <c r="BCY34" i="6" s="1"/>
  <c r="BCZ34" i="6" s="1"/>
  <c r="BDA34" i="6" s="1"/>
  <c r="BDB34" i="6" s="1"/>
  <c r="BDC34" i="6" s="1"/>
  <c r="BDD34" i="6" s="1"/>
  <c r="BDE34" i="6" s="1"/>
  <c r="BDF34" i="6" s="1"/>
  <c r="BDG34" i="6" s="1"/>
  <c r="BDH34" i="6" s="1"/>
  <c r="BDI34" i="6" s="1"/>
  <c r="BDJ34" i="6" s="1"/>
  <c r="BDK34" i="6" s="1"/>
  <c r="BDL34" i="6" s="1"/>
  <c r="BDM34" i="6" s="1"/>
  <c r="BDN34" i="6" s="1"/>
  <c r="BDO34" i="6" s="1"/>
  <c r="BDP34" i="6" s="1"/>
  <c r="BDQ34" i="6" s="1"/>
  <c r="BDR34" i="6" s="1"/>
  <c r="BDS34" i="6" s="1"/>
  <c r="BDT34" i="6" s="1"/>
  <c r="BDU34" i="6" s="1"/>
  <c r="BDV34" i="6" s="1"/>
  <c r="BDW34" i="6" s="1"/>
  <c r="BDX34" i="6" s="1"/>
  <c r="BDY34" i="6" s="1"/>
  <c r="BDZ34" i="6" s="1"/>
  <c r="BEA34" i="6" s="1"/>
  <c r="BEB34" i="6" s="1"/>
  <c r="BEC34" i="6" s="1"/>
  <c r="BED34" i="6" s="1"/>
  <c r="BEE34" i="6" s="1"/>
  <c r="BEF34" i="6" s="1"/>
  <c r="BEG34" i="6" s="1"/>
  <c r="BEH34" i="6" s="1"/>
  <c r="BEI34" i="6" s="1"/>
  <c r="BEJ34" i="6" s="1"/>
  <c r="BEK34" i="6" s="1"/>
  <c r="BEL34" i="6" s="1"/>
  <c r="BEM34" i="6" s="1"/>
  <c r="BEN34" i="6" s="1"/>
  <c r="BEO34" i="6" s="1"/>
  <c r="BEP34" i="6" s="1"/>
  <c r="BEQ34" i="6" s="1"/>
  <c r="BER34" i="6" s="1"/>
  <c r="BES34" i="6" s="1"/>
  <c r="BET34" i="6" s="1"/>
  <c r="BEU34" i="6" s="1"/>
  <c r="BEV34" i="6" s="1"/>
  <c r="BEW34" i="6" s="1"/>
  <c r="BEX34" i="6" s="1"/>
  <c r="BEY34" i="6" s="1"/>
  <c r="BEZ34" i="6" s="1"/>
  <c r="BFA34" i="6" s="1"/>
  <c r="BFB34" i="6" s="1"/>
  <c r="BFC34" i="6" s="1"/>
  <c r="BFD34" i="6" s="1"/>
  <c r="BFE34" i="6" s="1"/>
  <c r="BFF34" i="6" s="1"/>
  <c r="BFG34" i="6" s="1"/>
  <c r="BFH34" i="6" s="1"/>
  <c r="BFI34" i="6" s="1"/>
  <c r="BFJ34" i="6" s="1"/>
  <c r="BFK34" i="6" s="1"/>
  <c r="BFL34" i="6" s="1"/>
  <c r="BFM34" i="6" s="1"/>
  <c r="BFN34" i="6" s="1"/>
  <c r="BFO34" i="6" s="1"/>
  <c r="BFP34" i="6" s="1"/>
  <c r="BFQ34" i="6" s="1"/>
  <c r="BFR34" i="6" s="1"/>
  <c r="BFS34" i="6" s="1"/>
  <c r="BFT34" i="6" s="1"/>
  <c r="BFU34" i="6" s="1"/>
  <c r="BFV34" i="6" s="1"/>
  <c r="BFW34" i="6" s="1"/>
  <c r="BFX34" i="6" s="1"/>
  <c r="BFY34" i="6" s="1"/>
  <c r="BFZ34" i="6" s="1"/>
  <c r="BGA34" i="6" s="1"/>
  <c r="BGB34" i="6" s="1"/>
  <c r="BGC34" i="6" s="1"/>
  <c r="BGD34" i="6" s="1"/>
  <c r="BGE34" i="6" s="1"/>
  <c r="BGF34" i="6" s="1"/>
  <c r="BGG34" i="6" s="1"/>
  <c r="BGH34" i="6" s="1"/>
  <c r="BGI34" i="6" s="1"/>
  <c r="BGJ34" i="6" s="1"/>
  <c r="BGK34" i="6" s="1"/>
  <c r="BGL34" i="6" s="1"/>
  <c r="BGM34" i="6" s="1"/>
  <c r="BGN34" i="6" s="1"/>
  <c r="BGO34" i="6" s="1"/>
  <c r="BGP34" i="6" s="1"/>
  <c r="BGQ34" i="6" s="1"/>
  <c r="BGR34" i="6" s="1"/>
  <c r="BGS34" i="6" s="1"/>
  <c r="BGT34" i="6" s="1"/>
  <c r="BGU34" i="6" s="1"/>
  <c r="BGV34" i="6" s="1"/>
  <c r="BGW34" i="6" s="1"/>
  <c r="BGX34" i="6" s="1"/>
  <c r="BGY34" i="6" s="1"/>
  <c r="BGZ34" i="6" s="1"/>
  <c r="BHA34" i="6" s="1"/>
  <c r="BHB34" i="6" s="1"/>
  <c r="BHC34" i="6" s="1"/>
  <c r="BHD34" i="6" s="1"/>
  <c r="BHE34" i="6" s="1"/>
  <c r="BHF34" i="6" s="1"/>
  <c r="BHG34" i="6" s="1"/>
  <c r="BHH34" i="6" s="1"/>
  <c r="BHI34" i="6" s="1"/>
  <c r="BHJ34" i="6" s="1"/>
  <c r="BHK34" i="6" s="1"/>
  <c r="BHL34" i="6" s="1"/>
  <c r="BHM34" i="6" s="1"/>
  <c r="BHN34" i="6" s="1"/>
  <c r="BHO34" i="6" s="1"/>
  <c r="BHP34" i="6" s="1"/>
  <c r="BHQ34" i="6" s="1"/>
  <c r="BHR34" i="6" s="1"/>
  <c r="BHS34" i="6" s="1"/>
  <c r="BHT34" i="6" s="1"/>
  <c r="BHU34" i="6" s="1"/>
  <c r="BHV34" i="6" s="1"/>
  <c r="BHW34" i="6" s="1"/>
  <c r="BHX34" i="6" s="1"/>
  <c r="BHY34" i="6" s="1"/>
  <c r="BHZ34" i="6" s="1"/>
  <c r="BIA34" i="6" s="1"/>
  <c r="BIB34" i="6" s="1"/>
  <c r="BIC34" i="6" s="1"/>
  <c r="BID34" i="6" s="1"/>
  <c r="BIE34" i="6" s="1"/>
  <c r="BIF34" i="6" s="1"/>
  <c r="BIG34" i="6" s="1"/>
  <c r="BIH34" i="6" s="1"/>
  <c r="BII34" i="6" s="1"/>
  <c r="BIJ34" i="6" s="1"/>
  <c r="BIK34" i="6" s="1"/>
  <c r="BIL34" i="6" s="1"/>
  <c r="BIM34" i="6" s="1"/>
  <c r="BIN34" i="6" s="1"/>
  <c r="BIO34" i="6" s="1"/>
  <c r="BIP34" i="6" s="1"/>
  <c r="BIQ34" i="6" s="1"/>
  <c r="BIR34" i="6" s="1"/>
  <c r="BIS34" i="6" s="1"/>
  <c r="BIT34" i="6" s="1"/>
  <c r="BIU34" i="6" s="1"/>
  <c r="BIV34" i="6" s="1"/>
  <c r="BIW34" i="6" s="1"/>
  <c r="BIX34" i="6" s="1"/>
  <c r="BIY34" i="6" s="1"/>
  <c r="BIZ34" i="6" s="1"/>
  <c r="BJA34" i="6" s="1"/>
  <c r="BJB34" i="6" s="1"/>
  <c r="BJC34" i="6" s="1"/>
  <c r="BJD34" i="6" s="1"/>
  <c r="BJE34" i="6" s="1"/>
  <c r="BJF34" i="6" s="1"/>
  <c r="BJG34" i="6" s="1"/>
  <c r="BJH34" i="6" s="1"/>
  <c r="BJI34" i="6" s="1"/>
  <c r="BJJ34" i="6" s="1"/>
  <c r="BJK34" i="6" s="1"/>
  <c r="BJL34" i="6" s="1"/>
  <c r="BJM34" i="6" s="1"/>
  <c r="BJN34" i="6" s="1"/>
  <c r="BJO34" i="6" s="1"/>
  <c r="BJP34" i="6" s="1"/>
  <c r="BJQ34" i="6" s="1"/>
  <c r="BJR34" i="6" s="1"/>
  <c r="BJS34" i="6" s="1"/>
  <c r="BJT34" i="6" s="1"/>
  <c r="BJU34" i="6" s="1"/>
  <c r="BJV34" i="6" s="1"/>
  <c r="BJW34" i="6" s="1"/>
  <c r="BJX34" i="6" s="1"/>
  <c r="BJY34" i="6" s="1"/>
  <c r="BJZ34" i="6" s="1"/>
  <c r="BKA34" i="6" s="1"/>
  <c r="BKB34" i="6" s="1"/>
  <c r="BKC34" i="6" s="1"/>
  <c r="BKD34" i="6" s="1"/>
  <c r="BKE34" i="6" s="1"/>
  <c r="BKF34" i="6" s="1"/>
  <c r="BKG34" i="6" s="1"/>
  <c r="BKH34" i="6" s="1"/>
  <c r="BKI34" i="6" s="1"/>
  <c r="BKJ34" i="6" s="1"/>
  <c r="BKK34" i="6" s="1"/>
  <c r="BKL34" i="6" s="1"/>
  <c r="BKM34" i="6" s="1"/>
  <c r="BKN34" i="6" s="1"/>
  <c r="BKO34" i="6" s="1"/>
  <c r="BKP34" i="6" s="1"/>
  <c r="BKQ34" i="6" s="1"/>
  <c r="BKR34" i="6" s="1"/>
  <c r="BKS34" i="6" s="1"/>
  <c r="BKT34" i="6" s="1"/>
  <c r="BKU34" i="6" s="1"/>
  <c r="BKV34" i="6" s="1"/>
  <c r="BKW34" i="6" s="1"/>
  <c r="BKX34" i="6" s="1"/>
  <c r="BKY34" i="6" s="1"/>
  <c r="BKZ34" i="6" s="1"/>
  <c r="BLA34" i="6" s="1"/>
  <c r="BLB34" i="6" s="1"/>
  <c r="BLC34" i="6" s="1"/>
  <c r="BLD34" i="6" s="1"/>
  <c r="BLE34" i="6" s="1"/>
  <c r="BLF34" i="6" s="1"/>
  <c r="BLG34" i="6" s="1"/>
  <c r="BLH34" i="6" s="1"/>
  <c r="BLI34" i="6" s="1"/>
  <c r="BLJ34" i="6" s="1"/>
  <c r="BLK34" i="6" s="1"/>
  <c r="BLL34" i="6" s="1"/>
  <c r="BLM34" i="6" s="1"/>
  <c r="BLN34" i="6" s="1"/>
  <c r="BLO34" i="6" s="1"/>
  <c r="BLP34" i="6" s="1"/>
  <c r="BLQ34" i="6" s="1"/>
  <c r="BLR34" i="6" s="1"/>
  <c r="BLS34" i="6" s="1"/>
  <c r="BLT34" i="6" s="1"/>
  <c r="BBS40" i="6"/>
  <c r="BBS41" i="6" s="1"/>
  <c r="BBT40" i="6" l="1"/>
  <c r="BBR17" i="6"/>
  <c r="BBS16" i="6" s="1"/>
  <c r="BBT16" i="6" s="1"/>
  <c r="BBU16" i="6" s="1"/>
  <c r="BBT41" i="6" l="1"/>
  <c r="BBU40" i="6"/>
  <c r="BBU42" i="6"/>
  <c r="BBV16" i="6"/>
  <c r="BBW16" i="6" s="1"/>
  <c r="BBU17" i="6"/>
  <c r="BBS38" i="6"/>
  <c r="BBS17" i="6"/>
  <c r="BBS42" i="6"/>
  <c r="BBV40" i="6" l="1"/>
  <c r="BBU41" i="6"/>
  <c r="BBW42" i="6"/>
  <c r="BBX16" i="6"/>
  <c r="BBY16" i="6" s="1"/>
  <c r="BBZ16" i="6" s="1"/>
  <c r="BBW17" i="6"/>
  <c r="BBV42" i="6"/>
  <c r="BBV17" i="6"/>
  <c r="BBS39" i="6"/>
  <c r="BBT38" i="6"/>
  <c r="BBT17" i="6"/>
  <c r="BBT42" i="6"/>
  <c r="B45" i="83"/>
  <c r="BBT39" i="6" l="1"/>
  <c r="BBU38" i="6"/>
  <c r="BBW40" i="6"/>
  <c r="BBV41" i="6"/>
  <c r="BCA16" i="6"/>
  <c r="BCB16" i="6" s="1"/>
  <c r="BCC16" i="6" s="1"/>
  <c r="BBZ17" i="6"/>
  <c r="BBZ42" i="6"/>
  <c r="BBY17" i="6"/>
  <c r="BBY42" i="6"/>
  <c r="BBX42" i="6"/>
  <c r="BBX17" i="6"/>
  <c r="B27" i="83"/>
  <c r="B30" i="83"/>
  <c r="B29" i="83"/>
  <c r="BBV38" i="6" l="1"/>
  <c r="BBU39" i="6"/>
  <c r="BBX40" i="6"/>
  <c r="BBW41" i="6"/>
  <c r="BCC17" i="6"/>
  <c r="BCD16" i="6"/>
  <c r="BCE16" i="6" s="1"/>
  <c r="BCF16" i="6" s="1"/>
  <c r="BCC42" i="6"/>
  <c r="BCB17" i="6"/>
  <c r="BCB42" i="6"/>
  <c r="BCA17" i="6"/>
  <c r="BCA42" i="6"/>
  <c r="B28" i="83"/>
  <c r="BBY40" i="6" l="1"/>
  <c r="BBX41" i="6"/>
  <c r="BBW38" i="6"/>
  <c r="BBV39" i="6"/>
  <c r="BCF17" i="6"/>
  <c r="BCG16" i="6"/>
  <c r="BCH16" i="6" s="1"/>
  <c r="BCI16" i="6" s="1"/>
  <c r="BCJ16" i="6" s="1"/>
  <c r="BCK16" i="6" s="1"/>
  <c r="BCL16" i="6" s="1"/>
  <c r="BCM16" i="6" s="1"/>
  <c r="BCN16" i="6" s="1"/>
  <c r="BCO16" i="6" s="1"/>
  <c r="BCP16" i="6" s="1"/>
  <c r="BCF42" i="6"/>
  <c r="BCE17" i="6"/>
  <c r="BCE42" i="6"/>
  <c r="BCD17" i="6"/>
  <c r="BCD42" i="6"/>
  <c r="H16" i="83"/>
  <c r="I16" i="83"/>
  <c r="H17" i="83"/>
  <c r="I17" i="83"/>
  <c r="H18" i="83"/>
  <c r="I18" i="83"/>
  <c r="H19" i="83"/>
  <c r="I19" i="83"/>
  <c r="H20" i="83"/>
  <c r="I20" i="83"/>
  <c r="H21" i="83"/>
  <c r="I21" i="83"/>
  <c r="H22" i="83"/>
  <c r="I22" i="83"/>
  <c r="H23" i="83"/>
  <c r="I23" i="83"/>
  <c r="H24" i="83"/>
  <c r="I24" i="83"/>
  <c r="H25" i="83"/>
  <c r="I25" i="83"/>
  <c r="H26" i="83"/>
  <c r="I26" i="83"/>
  <c r="BCP17" i="6" l="1"/>
  <c r="BCP42" i="6"/>
  <c r="BCQ16" i="6"/>
  <c r="BCR16" i="6" s="1"/>
  <c r="BCS16" i="6" s="1"/>
  <c r="BCT16" i="6" s="1"/>
  <c r="BCU16" i="6" s="1"/>
  <c r="BCV16" i="6" s="1"/>
  <c r="BCO17" i="6"/>
  <c r="BCO42" i="6"/>
  <c r="BCN17" i="6"/>
  <c r="BCN42" i="6"/>
  <c r="BCM17" i="6"/>
  <c r="BCM42" i="6"/>
  <c r="BCL17" i="6"/>
  <c r="BCL42" i="6"/>
  <c r="BCK17" i="6"/>
  <c r="BCK42" i="6"/>
  <c r="BBX38" i="6"/>
  <c r="BBW39" i="6"/>
  <c r="BBY41" i="6"/>
  <c r="BBZ40" i="6"/>
  <c r="BCJ17" i="6"/>
  <c r="BCJ42" i="6"/>
  <c r="BCI17" i="6"/>
  <c r="BCI42" i="6"/>
  <c r="BCH17" i="6"/>
  <c r="BCH42" i="6"/>
  <c r="BCG17" i="6"/>
  <c r="BCG42" i="6"/>
  <c r="B44" i="83"/>
  <c r="BCV17" i="6" l="1"/>
  <c r="BCW16" i="6"/>
  <c r="BCV42" i="6"/>
  <c r="BCU42" i="6"/>
  <c r="BCU17" i="6"/>
  <c r="BCT17" i="6"/>
  <c r="BCT42" i="6"/>
  <c r="BCS17" i="6"/>
  <c r="BCS42" i="6"/>
  <c r="BCR17" i="6"/>
  <c r="BCR42" i="6"/>
  <c r="BCQ17" i="6"/>
  <c r="BCQ42" i="6"/>
  <c r="BCA40" i="6"/>
  <c r="BBZ41" i="6"/>
  <c r="BBY38" i="6"/>
  <c r="BBX39" i="6"/>
  <c r="B42" i="83"/>
  <c r="B26" i="83"/>
  <c r="B43" i="83"/>
  <c r="B46" i="83"/>
  <c r="B25" i="83"/>
  <c r="BCW17" i="6" l="1"/>
  <c r="BCX16" i="6"/>
  <c r="BCY16" i="6" s="1"/>
  <c r="BCZ16" i="6" s="1"/>
  <c r="BCW42" i="6"/>
  <c r="BBY39" i="6"/>
  <c r="BBZ38" i="6"/>
  <c r="BCA41" i="6"/>
  <c r="BCB40" i="6"/>
  <c r="AUV35" i="6"/>
  <c r="AUW35" i="6" s="1"/>
  <c r="AUX35" i="6" s="1"/>
  <c r="AUY35" i="6" s="1"/>
  <c r="AUZ35" i="6" s="1"/>
  <c r="AVA35" i="6" s="1"/>
  <c r="AVB35" i="6" s="1"/>
  <c r="AVC35" i="6" s="1"/>
  <c r="AVD35" i="6" s="1"/>
  <c r="AVE35" i="6" s="1"/>
  <c r="AVF35" i="6" s="1"/>
  <c r="AVG35" i="6" s="1"/>
  <c r="AVH35" i="6" s="1"/>
  <c r="AVI35" i="6" s="1"/>
  <c r="AVJ35" i="6" s="1"/>
  <c r="AVK35" i="6" s="1"/>
  <c r="AVL35" i="6" s="1"/>
  <c r="AVM35" i="6" s="1"/>
  <c r="AVN35" i="6" s="1"/>
  <c r="AVO35" i="6" s="1"/>
  <c r="AVP35" i="6" s="1"/>
  <c r="AVQ35" i="6" s="1"/>
  <c r="AVR35" i="6" s="1"/>
  <c r="AVS35" i="6" s="1"/>
  <c r="AVT35" i="6" s="1"/>
  <c r="AVU35" i="6" s="1"/>
  <c r="AVV35" i="6" s="1"/>
  <c r="AVW35" i="6" s="1"/>
  <c r="AVX35" i="6" s="1"/>
  <c r="AVY35" i="6" s="1"/>
  <c r="AVZ35" i="6" s="1"/>
  <c r="AWA35" i="6" s="1"/>
  <c r="AWB35" i="6" s="1"/>
  <c r="AWC35" i="6" s="1"/>
  <c r="AWD35" i="6" s="1"/>
  <c r="AWE35" i="6" s="1"/>
  <c r="AWF35" i="6" s="1"/>
  <c r="AWG35" i="6" s="1"/>
  <c r="AWH35" i="6" s="1"/>
  <c r="AWI35" i="6" s="1"/>
  <c r="AWJ35" i="6" s="1"/>
  <c r="AWK35" i="6" s="1"/>
  <c r="AWL35" i="6" s="1"/>
  <c r="AWM35" i="6" s="1"/>
  <c r="AWN35" i="6" s="1"/>
  <c r="AWO35" i="6" s="1"/>
  <c r="AWP35" i="6" s="1"/>
  <c r="AWQ35" i="6" s="1"/>
  <c r="AWR35" i="6" s="1"/>
  <c r="AWS35" i="6" s="1"/>
  <c r="AWT35" i="6" s="1"/>
  <c r="AWU35" i="6" s="1"/>
  <c r="AWV35" i="6" s="1"/>
  <c r="AWW35" i="6" s="1"/>
  <c r="AWX35" i="6" s="1"/>
  <c r="AWY35" i="6" s="1"/>
  <c r="AWZ35" i="6" s="1"/>
  <c r="AXA35" i="6" s="1"/>
  <c r="AXB35" i="6" s="1"/>
  <c r="AXC35" i="6" s="1"/>
  <c r="AXD35" i="6" s="1"/>
  <c r="AXE35" i="6" s="1"/>
  <c r="AXF35" i="6" s="1"/>
  <c r="AXG35" i="6" s="1"/>
  <c r="AXH35" i="6" s="1"/>
  <c r="AXI35" i="6" s="1"/>
  <c r="AXJ35" i="6" s="1"/>
  <c r="AXK35" i="6" s="1"/>
  <c r="AXL35" i="6" s="1"/>
  <c r="AXM35" i="6" s="1"/>
  <c r="AXN35" i="6" s="1"/>
  <c r="AXO35" i="6" s="1"/>
  <c r="AXP35" i="6" s="1"/>
  <c r="AXQ35" i="6" s="1"/>
  <c r="AXR35" i="6" s="1"/>
  <c r="AXS35" i="6" s="1"/>
  <c r="AXT35" i="6" s="1"/>
  <c r="AXU35" i="6" s="1"/>
  <c r="AXV35" i="6" s="1"/>
  <c r="AXW35" i="6" s="1"/>
  <c r="AXX35" i="6" s="1"/>
  <c r="AXY35" i="6" s="1"/>
  <c r="AXZ35" i="6" s="1"/>
  <c r="AYA35" i="6" s="1"/>
  <c r="AYB35" i="6" s="1"/>
  <c r="AYC35" i="6" s="1"/>
  <c r="AYD35" i="6" s="1"/>
  <c r="AYE35" i="6" s="1"/>
  <c r="AYF35" i="6" s="1"/>
  <c r="AYG35" i="6" s="1"/>
  <c r="AYH35" i="6" s="1"/>
  <c r="AYI35" i="6" s="1"/>
  <c r="AYJ35" i="6" s="1"/>
  <c r="AYK35" i="6" s="1"/>
  <c r="AYL35" i="6" s="1"/>
  <c r="AYM35" i="6" s="1"/>
  <c r="AYN35" i="6" s="1"/>
  <c r="AYO35" i="6" s="1"/>
  <c r="AYP35" i="6" s="1"/>
  <c r="AYQ35" i="6" s="1"/>
  <c r="AYR35" i="6" s="1"/>
  <c r="AYS35" i="6" s="1"/>
  <c r="AYT35" i="6" s="1"/>
  <c r="AYU35" i="6" s="1"/>
  <c r="AYV35" i="6" s="1"/>
  <c r="AYW35" i="6" s="1"/>
  <c r="AYX35" i="6" s="1"/>
  <c r="AYY35" i="6" s="1"/>
  <c r="AYZ35" i="6" s="1"/>
  <c r="AZA35" i="6" s="1"/>
  <c r="AZB35" i="6" s="1"/>
  <c r="AZC35" i="6" s="1"/>
  <c r="AUV34" i="6"/>
  <c r="AUW34" i="6" s="1"/>
  <c r="AUX34" i="6" s="1"/>
  <c r="AUY34" i="6" s="1"/>
  <c r="AUZ34" i="6" s="1"/>
  <c r="AVA34" i="6" s="1"/>
  <c r="AVB34" i="6" s="1"/>
  <c r="AVC34" i="6" s="1"/>
  <c r="AVD34" i="6" s="1"/>
  <c r="AVE34" i="6" s="1"/>
  <c r="AVF34" i="6" s="1"/>
  <c r="AVG34" i="6" s="1"/>
  <c r="AVH34" i="6" s="1"/>
  <c r="AVI34" i="6" s="1"/>
  <c r="AVJ34" i="6" s="1"/>
  <c r="AVK34" i="6" s="1"/>
  <c r="AVL34" i="6" s="1"/>
  <c r="AVM34" i="6" s="1"/>
  <c r="AVN34" i="6" s="1"/>
  <c r="AVO34" i="6" s="1"/>
  <c r="AVP34" i="6" s="1"/>
  <c r="AVQ34" i="6" s="1"/>
  <c r="AVR34" i="6" s="1"/>
  <c r="AVS34" i="6" s="1"/>
  <c r="AVT34" i="6" s="1"/>
  <c r="AVU34" i="6" s="1"/>
  <c r="AVV34" i="6" s="1"/>
  <c r="AVW34" i="6" s="1"/>
  <c r="AVX34" i="6" s="1"/>
  <c r="AVY34" i="6" s="1"/>
  <c r="AVZ34" i="6" s="1"/>
  <c r="AWA34" i="6" s="1"/>
  <c r="AWB34" i="6" s="1"/>
  <c r="AWC34" i="6" s="1"/>
  <c r="AWD34" i="6" s="1"/>
  <c r="AWE34" i="6" s="1"/>
  <c r="AWF34" i="6" s="1"/>
  <c r="AWG34" i="6" s="1"/>
  <c r="AWH34" i="6" s="1"/>
  <c r="AWI34" i="6" s="1"/>
  <c r="AWJ34" i="6" s="1"/>
  <c r="AWK34" i="6" s="1"/>
  <c r="AWL34" i="6" s="1"/>
  <c r="AWM34" i="6" s="1"/>
  <c r="AWN34" i="6" s="1"/>
  <c r="AWO34" i="6" s="1"/>
  <c r="AWP34" i="6" s="1"/>
  <c r="AWQ34" i="6" s="1"/>
  <c r="AWR34" i="6" s="1"/>
  <c r="AWS34" i="6" s="1"/>
  <c r="AWT34" i="6" s="1"/>
  <c r="AWU34" i="6" s="1"/>
  <c r="AWV34" i="6" s="1"/>
  <c r="AWW34" i="6" s="1"/>
  <c r="AWX34" i="6" s="1"/>
  <c r="AWY34" i="6" s="1"/>
  <c r="AWZ34" i="6" s="1"/>
  <c r="AXA34" i="6" s="1"/>
  <c r="AXB34" i="6" s="1"/>
  <c r="AXC34" i="6" s="1"/>
  <c r="AXD34" i="6" s="1"/>
  <c r="AXE34" i="6" s="1"/>
  <c r="AXF34" i="6" s="1"/>
  <c r="AXG34" i="6" s="1"/>
  <c r="AXH34" i="6" s="1"/>
  <c r="AXI34" i="6" s="1"/>
  <c r="AXJ34" i="6" s="1"/>
  <c r="AXK34" i="6" s="1"/>
  <c r="AXL34" i="6" s="1"/>
  <c r="AXM34" i="6" s="1"/>
  <c r="AXN34" i="6" s="1"/>
  <c r="AXO34" i="6" s="1"/>
  <c r="AXP34" i="6" s="1"/>
  <c r="AXQ34" i="6" s="1"/>
  <c r="AXR34" i="6" s="1"/>
  <c r="AXS34" i="6" s="1"/>
  <c r="AXT34" i="6" s="1"/>
  <c r="AXU34" i="6" s="1"/>
  <c r="AXV34" i="6" s="1"/>
  <c r="AXW34" i="6" s="1"/>
  <c r="AXX34" i="6" s="1"/>
  <c r="AXY34" i="6" s="1"/>
  <c r="AXZ34" i="6" s="1"/>
  <c r="AYA34" i="6" s="1"/>
  <c r="AYB34" i="6" s="1"/>
  <c r="AYC34" i="6" s="1"/>
  <c r="AYD34" i="6" s="1"/>
  <c r="AYE34" i="6" s="1"/>
  <c r="AYF34" i="6" s="1"/>
  <c r="AYG34" i="6" s="1"/>
  <c r="AYH34" i="6" s="1"/>
  <c r="AYI34" i="6" s="1"/>
  <c r="AYJ34" i="6" s="1"/>
  <c r="AYK34" i="6" s="1"/>
  <c r="AYL34" i="6" s="1"/>
  <c r="AYM34" i="6" s="1"/>
  <c r="AYN34" i="6" s="1"/>
  <c r="AYO34" i="6" s="1"/>
  <c r="AYP34" i="6" s="1"/>
  <c r="AYQ34" i="6" s="1"/>
  <c r="AYR34" i="6" s="1"/>
  <c r="AYS34" i="6" s="1"/>
  <c r="AYT34" i="6" s="1"/>
  <c r="AYU34" i="6" s="1"/>
  <c r="AYV34" i="6" s="1"/>
  <c r="AYW34" i="6" s="1"/>
  <c r="AYX34" i="6" s="1"/>
  <c r="AYY34" i="6" s="1"/>
  <c r="AYZ34" i="6" s="1"/>
  <c r="AZA34" i="6" s="1"/>
  <c r="AZB34" i="6" s="1"/>
  <c r="AZC34" i="6" s="1"/>
  <c r="AZD34" i="6" s="1"/>
  <c r="AZE34" i="6" s="1"/>
  <c r="AZF34" i="6" s="1"/>
  <c r="AZG34" i="6" s="1"/>
  <c r="AZH34" i="6" s="1"/>
  <c r="AZI34" i="6" s="1"/>
  <c r="AZJ34" i="6" s="1"/>
  <c r="AZK34" i="6" s="1"/>
  <c r="AZL34" i="6" s="1"/>
  <c r="AZM34" i="6" s="1"/>
  <c r="AZN34" i="6" s="1"/>
  <c r="AZO34" i="6" s="1"/>
  <c r="AZP34" i="6" s="1"/>
  <c r="AZQ34" i="6" s="1"/>
  <c r="AZR34" i="6" s="1"/>
  <c r="AZS34" i="6" s="1"/>
  <c r="AZT34" i="6" s="1"/>
  <c r="AZU34" i="6" s="1"/>
  <c r="AZV34" i="6" s="1"/>
  <c r="AZW34" i="6" s="1"/>
  <c r="AZX34" i="6" s="1"/>
  <c r="AZY34" i="6" s="1"/>
  <c r="AZZ34" i="6" s="1"/>
  <c r="BAA34" i="6" s="1"/>
  <c r="BAB34" i="6" s="1"/>
  <c r="BAC34" i="6" s="1"/>
  <c r="BAD34" i="6" s="1"/>
  <c r="BAE34" i="6" s="1"/>
  <c r="BAF34" i="6" s="1"/>
  <c r="BAG34" i="6" s="1"/>
  <c r="BAH34" i="6" s="1"/>
  <c r="BAI34" i="6" s="1"/>
  <c r="BAJ34" i="6" s="1"/>
  <c r="BAK34" i="6" s="1"/>
  <c r="BAL34" i="6" s="1"/>
  <c r="BAM34" i="6" s="1"/>
  <c r="BAN34" i="6" s="1"/>
  <c r="BAO34" i="6" s="1"/>
  <c r="BAP34" i="6" s="1"/>
  <c r="BAQ34" i="6" s="1"/>
  <c r="BAR34" i="6" s="1"/>
  <c r="BAS34" i="6" s="1"/>
  <c r="BAT34" i="6" s="1"/>
  <c r="BAU34" i="6" s="1"/>
  <c r="BAV34" i="6" s="1"/>
  <c r="BAW34" i="6" s="1"/>
  <c r="BAX34" i="6" s="1"/>
  <c r="BAY34" i="6" s="1"/>
  <c r="BAZ34" i="6" s="1"/>
  <c r="BBA34" i="6" s="1"/>
  <c r="BBB34" i="6" s="1"/>
  <c r="BBC34" i="6" s="1"/>
  <c r="BBD34" i="6" s="1"/>
  <c r="BBE34" i="6" s="1"/>
  <c r="BBF34" i="6" s="1"/>
  <c r="BBG34" i="6" s="1"/>
  <c r="BBH34" i="6" s="1"/>
  <c r="BBI34" i="6" s="1"/>
  <c r="BBJ34" i="6" s="1"/>
  <c r="BBK34" i="6" s="1"/>
  <c r="BBL34" i="6" s="1"/>
  <c r="BBM34" i="6" s="1"/>
  <c r="BBN34" i="6" s="1"/>
  <c r="BBO34" i="6" s="1"/>
  <c r="BBP34" i="6" s="1"/>
  <c r="BCZ17" i="6" l="1"/>
  <c r="BDA16" i="6"/>
  <c r="BCZ42" i="6"/>
  <c r="BCY17" i="6"/>
  <c r="BCY42" i="6"/>
  <c r="BCX17" i="6"/>
  <c r="BCX42" i="6"/>
  <c r="BCB41" i="6"/>
  <c r="BCC40" i="6"/>
  <c r="BBZ39" i="6"/>
  <c r="BCA38" i="6"/>
  <c r="AZD35" i="6"/>
  <c r="AZE35" i="6" s="1"/>
  <c r="AZF35" i="6" s="1"/>
  <c r="AZG35" i="6" s="1"/>
  <c r="AZH35" i="6" s="1"/>
  <c r="AZI35" i="6" s="1"/>
  <c r="AZJ35" i="6" s="1"/>
  <c r="AZK35" i="6" s="1"/>
  <c r="AZL35" i="6" s="1"/>
  <c r="AZM35" i="6" s="1"/>
  <c r="AZN35" i="6" s="1"/>
  <c r="AZO35" i="6" s="1"/>
  <c r="AZP35" i="6" s="1"/>
  <c r="AZQ35" i="6" s="1"/>
  <c r="AZR35" i="6" s="1"/>
  <c r="AZS35" i="6" s="1"/>
  <c r="AZT35" i="6" s="1"/>
  <c r="AZU35" i="6" s="1"/>
  <c r="AZV35" i="6" s="1"/>
  <c r="AZW35" i="6" s="1"/>
  <c r="AZX35" i="6" s="1"/>
  <c r="AZY35" i="6" s="1"/>
  <c r="AZZ35" i="6" s="1"/>
  <c r="BAA35" i="6" s="1"/>
  <c r="BAB35" i="6" s="1"/>
  <c r="BAC35" i="6" s="1"/>
  <c r="BAD35" i="6" s="1"/>
  <c r="BAE35" i="6" s="1"/>
  <c r="BAF35" i="6" s="1"/>
  <c r="BAG35" i="6" s="1"/>
  <c r="BAH35" i="6" s="1"/>
  <c r="BAI35" i="6" s="1"/>
  <c r="BAJ35" i="6" s="1"/>
  <c r="BAK35" i="6" s="1"/>
  <c r="BAL35" i="6" s="1"/>
  <c r="BAM35" i="6" s="1"/>
  <c r="BAN35" i="6" s="1"/>
  <c r="BAO35" i="6" s="1"/>
  <c r="BAP35" i="6" s="1"/>
  <c r="BAQ35" i="6" s="1"/>
  <c r="BAR35" i="6" s="1"/>
  <c r="BAS35" i="6" s="1"/>
  <c r="BAT35" i="6" s="1"/>
  <c r="BAU35" i="6" s="1"/>
  <c r="BAV35" i="6" s="1"/>
  <c r="BAW35" i="6" s="1"/>
  <c r="BAX35" i="6" s="1"/>
  <c r="BAY35" i="6" s="1"/>
  <c r="BAZ35" i="6" s="1"/>
  <c r="BBA35" i="6" s="1"/>
  <c r="BBB35" i="6" s="1"/>
  <c r="BBC35" i="6" s="1"/>
  <c r="BBD35" i="6" s="1"/>
  <c r="BBE35" i="6" s="1"/>
  <c r="BBF35" i="6" s="1"/>
  <c r="BBG35" i="6" s="1"/>
  <c r="BBH35" i="6" s="1"/>
  <c r="BBI35" i="6" s="1"/>
  <c r="BBJ35" i="6" s="1"/>
  <c r="BBK35" i="6" s="1"/>
  <c r="BBL35" i="6" s="1"/>
  <c r="BBM35" i="6" s="1"/>
  <c r="BBN35" i="6" s="1"/>
  <c r="BBO35" i="6" s="1"/>
  <c r="BBP35" i="6" s="1"/>
  <c r="ASF17" i="6"/>
  <c r="ASG16" i="6" s="1"/>
  <c r="ASG42" i="6" s="1"/>
  <c r="ASF42" i="6"/>
  <c r="BDA17" i="6" l="1"/>
  <c r="BDB16" i="6"/>
  <c r="BDC16" i="6" s="1"/>
  <c r="BDA42" i="6"/>
  <c r="BCA39" i="6"/>
  <c r="BCB38" i="6"/>
  <c r="BCC41" i="6"/>
  <c r="BCD40" i="6"/>
  <c r="ASG17" i="6"/>
  <c r="ASH16" i="6" s="1"/>
  <c r="ASH17" i="6" s="1"/>
  <c r="ASI16" i="6" s="1"/>
  <c r="ASE17" i="6"/>
  <c r="ASE42" i="6"/>
  <c r="BDC17" i="6" l="1"/>
  <c r="BDD16" i="6"/>
  <c r="BDC42" i="6"/>
  <c r="BDB17" i="6"/>
  <c r="BDB42" i="6"/>
  <c r="BCE40" i="6"/>
  <c r="BCD41" i="6"/>
  <c r="BCB39" i="6"/>
  <c r="BCC38" i="6"/>
  <c r="ASH42" i="6"/>
  <c r="ASI17" i="6"/>
  <c r="ASJ16" i="6" s="1"/>
  <c r="ASI42" i="6"/>
  <c r="BDD17" i="6" l="1"/>
  <c r="BDE16" i="6"/>
  <c r="BDF16" i="6" s="1"/>
  <c r="BDG16" i="6" s="1"/>
  <c r="BDD42" i="6"/>
  <c r="BCC39" i="6"/>
  <c r="BCD38" i="6"/>
  <c r="BCE41" i="6"/>
  <c r="BCF40" i="6"/>
  <c r="ASJ17" i="6"/>
  <c r="ASK16" i="6" s="1"/>
  <c r="ASJ42" i="6"/>
  <c r="BDG17" i="6" l="1"/>
  <c r="BDH16" i="6"/>
  <c r="BDI16" i="6" s="1"/>
  <c r="BDJ16" i="6" s="1"/>
  <c r="BDK16" i="6" s="1"/>
  <c r="BDL16" i="6" s="1"/>
  <c r="BDM16" i="6" s="1"/>
  <c r="BDG42" i="6"/>
  <c r="BDF17" i="6"/>
  <c r="BDF42" i="6"/>
  <c r="BDE17" i="6"/>
  <c r="BDE42" i="6"/>
  <c r="BCF41" i="6"/>
  <c r="BCG40" i="6"/>
  <c r="BCE38" i="6"/>
  <c r="BCD39" i="6"/>
  <c r="ASK17" i="6"/>
  <c r="ASL16" i="6" s="1"/>
  <c r="ASK42" i="6"/>
  <c r="BDM17" i="6" l="1"/>
  <c r="BDN16" i="6"/>
  <c r="BDM42" i="6"/>
  <c r="BDL17" i="6"/>
  <c r="BDL42" i="6"/>
  <c r="BDK17" i="6"/>
  <c r="BDK42" i="6"/>
  <c r="BDJ17" i="6"/>
  <c r="BDJ42" i="6"/>
  <c r="BDI17" i="6"/>
  <c r="BDI42" i="6"/>
  <c r="BDH17" i="6"/>
  <c r="BDH42" i="6"/>
  <c r="BCH40" i="6"/>
  <c r="BCG41" i="6"/>
  <c r="BCE39" i="6"/>
  <c r="BCF38" i="6"/>
  <c r="ASL42" i="6"/>
  <c r="ASL17" i="6"/>
  <c r="ASM16" i="6" s="1"/>
  <c r="BDO16" i="6" l="1"/>
  <c r="BDP16" i="6" s="1"/>
  <c r="BDQ16" i="6" s="1"/>
  <c r="BDN17" i="6"/>
  <c r="BDN42" i="6"/>
  <c r="BCF39" i="6"/>
  <c r="BCG38" i="6"/>
  <c r="BCH41" i="6"/>
  <c r="BCI40" i="6"/>
  <c r="ASM42" i="6"/>
  <c r="ASM17" i="6"/>
  <c r="ASN16" i="6" s="1"/>
  <c r="BDQ17" i="6" l="1"/>
  <c r="BDR16" i="6"/>
  <c r="BDQ42" i="6"/>
  <c r="BDP17" i="6"/>
  <c r="BDP42" i="6"/>
  <c r="BDO42" i="6"/>
  <c r="BDO17" i="6"/>
  <c r="BCI41" i="6"/>
  <c r="BCJ40" i="6"/>
  <c r="BCH38" i="6"/>
  <c r="BCG39" i="6"/>
  <c r="ASN17" i="6"/>
  <c r="ASO16" i="6" s="1"/>
  <c r="ASN42" i="6"/>
  <c r="BDR17" i="6" l="1"/>
  <c r="BDS16" i="6"/>
  <c r="BDS42" i="6" s="1"/>
  <c r="BDR42" i="6"/>
  <c r="BCJ41" i="6"/>
  <c r="BCK40" i="6"/>
  <c r="BCH39" i="6"/>
  <c r="BCI38" i="6"/>
  <c r="ASO42" i="6"/>
  <c r="ASO17" i="6"/>
  <c r="ASP16" i="6" s="1"/>
  <c r="BDT16" i="6" l="1"/>
  <c r="BDU16" i="6" s="1"/>
  <c r="BDV16" i="6" s="1"/>
  <c r="BDW16" i="6" s="1"/>
  <c r="BDX16" i="6" s="1"/>
  <c r="BDY16" i="6" s="1"/>
  <c r="BDZ16" i="6" s="1"/>
  <c r="BEA16" i="6" s="1"/>
  <c r="BEB16" i="6" s="1"/>
  <c r="BEC16" i="6" s="1"/>
  <c r="BED16" i="6" s="1"/>
  <c r="BEE16" i="6" s="1"/>
  <c r="BEF16" i="6" s="1"/>
  <c r="BDS17" i="6"/>
  <c r="BCK41" i="6"/>
  <c r="BCL40" i="6"/>
  <c r="BCI39" i="6"/>
  <c r="BCJ38" i="6"/>
  <c r="ASP17" i="6"/>
  <c r="ASQ16" i="6" s="1"/>
  <c r="ASP42" i="6"/>
  <c r="BEF17" i="6" l="1"/>
  <c r="BEG16" i="6"/>
  <c r="BEH16" i="6" s="1"/>
  <c r="BEI16" i="6" s="1"/>
  <c r="BEJ16" i="6" s="1"/>
  <c r="BEL16" i="6" s="1"/>
  <c r="BEM16" i="6" s="1"/>
  <c r="BEN16" i="6" s="1"/>
  <c r="BEO16" i="6" s="1"/>
  <c r="BEF42" i="6"/>
  <c r="BEE17" i="6"/>
  <c r="BEE42" i="6"/>
  <c r="BED17" i="6"/>
  <c r="BED42" i="6"/>
  <c r="BEC17" i="6"/>
  <c r="BEC42" i="6"/>
  <c r="BEB17" i="6"/>
  <c r="BEB42" i="6"/>
  <c r="BEA17" i="6"/>
  <c r="BEA42" i="6"/>
  <c r="BDZ17" i="6"/>
  <c r="BDZ42" i="6"/>
  <c r="BDU42" i="6"/>
  <c r="BDX42" i="6"/>
  <c r="BDW42" i="6"/>
  <c r="BDT42" i="6"/>
  <c r="BDV42" i="6"/>
  <c r="BDX17" i="6"/>
  <c r="BDT17" i="6"/>
  <c r="BDU17" i="6"/>
  <c r="BDV17" i="6"/>
  <c r="BDW17" i="6"/>
  <c r="BDY17" i="6"/>
  <c r="BDY42" i="6"/>
  <c r="BCJ39" i="6"/>
  <c r="BCK38" i="6"/>
  <c r="BCL41" i="6"/>
  <c r="BCM40" i="6"/>
  <c r="ASQ42" i="6"/>
  <c r="ASQ17" i="6"/>
  <c r="ASR16" i="6" s="1"/>
  <c r="BEP16" i="6" l="1"/>
  <c r="BEO42" i="6"/>
  <c r="BEO17" i="6"/>
  <c r="BEN17" i="6"/>
  <c r="BEN42" i="6"/>
  <c r="BEM17" i="6"/>
  <c r="BEM42" i="6"/>
  <c r="BEL17" i="6"/>
  <c r="BEL42" i="6"/>
  <c r="BEK17" i="6"/>
  <c r="BEK42" i="6"/>
  <c r="BEJ17" i="6"/>
  <c r="BEJ42" i="6"/>
  <c r="BEI17" i="6"/>
  <c r="BEI42" i="6"/>
  <c r="BEH17" i="6"/>
  <c r="BEH42" i="6"/>
  <c r="BEG17" i="6"/>
  <c r="BEG42" i="6"/>
  <c r="BCM41" i="6"/>
  <c r="BCN40" i="6"/>
  <c r="BCK39" i="6"/>
  <c r="BCL38" i="6"/>
  <c r="ASR42" i="6"/>
  <c r="ASR17" i="6"/>
  <c r="ASS16" i="6" s="1"/>
  <c r="H13" i="83"/>
  <c r="I13" i="83"/>
  <c r="H14" i="83"/>
  <c r="I14" i="83"/>
  <c r="H15" i="83"/>
  <c r="I15" i="83"/>
  <c r="BEQ17" i="6" l="1"/>
  <c r="BER42" i="6"/>
  <c r="BEQ42" i="6"/>
  <c r="BEP17" i="6"/>
  <c r="BEP42" i="6"/>
  <c r="BCN41" i="6"/>
  <c r="BCO40" i="6"/>
  <c r="BCP40" i="6" s="1"/>
  <c r="BCL39" i="6"/>
  <c r="BCM38" i="6"/>
  <c r="ASS17" i="6"/>
  <c r="AST16" i="6" s="1"/>
  <c r="ASS42" i="6"/>
  <c r="I11" i="83"/>
  <c r="I12" i="83"/>
  <c r="H10" i="83"/>
  <c r="H11" i="83"/>
  <c r="H12" i="83"/>
  <c r="I3" i="83"/>
  <c r="I4" i="83"/>
  <c r="I5" i="83"/>
  <c r="I6" i="83"/>
  <c r="I7" i="83"/>
  <c r="I8" i="83"/>
  <c r="I9" i="83"/>
  <c r="I10" i="83"/>
  <c r="I2" i="83"/>
  <c r="H2" i="83"/>
  <c r="H6" i="83"/>
  <c r="H7" i="83"/>
  <c r="H8" i="83"/>
  <c r="H9" i="83"/>
  <c r="AHN16" i="6"/>
  <c r="AHN17" i="6" s="1"/>
  <c r="AHO16" i="6" s="1"/>
  <c r="AHO17" i="6" s="1"/>
  <c r="AHP16" i="6" s="1"/>
  <c r="AHP17" i="6" s="1"/>
  <c r="AHQ16" i="6" s="1"/>
  <c r="AHQ17" i="6" s="1"/>
  <c r="AHR16" i="6" s="1"/>
  <c r="AHR17" i="6" s="1"/>
  <c r="AHS16" i="6" s="1"/>
  <c r="H5" i="83"/>
  <c r="AFJ40" i="6"/>
  <c r="AFK40" i="6" s="1"/>
  <c r="AFK41" i="6" s="1"/>
  <c r="H4" i="83"/>
  <c r="H3" i="83"/>
  <c r="BES16" i="6" l="1"/>
  <c r="BER17" i="6"/>
  <c r="BCP41" i="6"/>
  <c r="BCQ40" i="6"/>
  <c r="BCM39" i="6"/>
  <c r="BCN38" i="6"/>
  <c r="BCO41" i="6"/>
  <c r="AST17" i="6"/>
  <c r="ASU16" i="6" s="1"/>
  <c r="AST42" i="6"/>
  <c r="AIZ42" i="6"/>
  <c r="AHS17" i="6"/>
  <c r="AHT16" i="6" s="1"/>
  <c r="AHT17" i="6" s="1"/>
  <c r="AHU16" i="6" s="1"/>
  <c r="AHU17" i="6" s="1"/>
  <c r="AHV16" i="6" s="1"/>
  <c r="AHS42" i="6"/>
  <c r="AFJ41" i="6"/>
  <c r="AHR42" i="6"/>
  <c r="AHQ42" i="6"/>
  <c r="AFL40" i="6"/>
  <c r="ADH26" i="6"/>
  <c r="ADI26" i="6" s="1"/>
  <c r="ADJ26" i="6" s="1"/>
  <c r="ADK26" i="6" s="1"/>
  <c r="ADL26" i="6" s="1"/>
  <c r="ADM26" i="6" s="1"/>
  <c r="ADN26" i="6" s="1"/>
  <c r="ADO26" i="6" s="1"/>
  <c r="ADP26" i="6" s="1"/>
  <c r="ADQ26" i="6" s="1"/>
  <c r="ADR26" i="6" s="1"/>
  <c r="ADS26" i="6" s="1"/>
  <c r="ADT26" i="6" s="1"/>
  <c r="ADU26" i="6" s="1"/>
  <c r="ADV26" i="6" s="1"/>
  <c r="ADW26" i="6" s="1"/>
  <c r="ADX26" i="6" s="1"/>
  <c r="ADY26" i="6" s="1"/>
  <c r="ADZ26" i="6" s="1"/>
  <c r="AEA26" i="6" s="1"/>
  <c r="AEB26" i="6" s="1"/>
  <c r="AEC26" i="6" s="1"/>
  <c r="AED26" i="6" s="1"/>
  <c r="AEE26" i="6" s="1"/>
  <c r="AEF26" i="6" s="1"/>
  <c r="AEG26" i="6" s="1"/>
  <c r="AEH26" i="6" s="1"/>
  <c r="AEI26" i="6" s="1"/>
  <c r="AEJ26" i="6" s="1"/>
  <c r="AEK26" i="6" s="1"/>
  <c r="AEL26" i="6" s="1"/>
  <c r="AEM26" i="6" s="1"/>
  <c r="AEN26" i="6" s="1"/>
  <c r="AEO26" i="6" s="1"/>
  <c r="AEP26" i="6" s="1"/>
  <c r="AEQ26" i="6" s="1"/>
  <c r="AER26" i="6" s="1"/>
  <c r="AES26" i="6" s="1"/>
  <c r="AET26" i="6" s="1"/>
  <c r="AEU26" i="6" s="1"/>
  <c r="AEV26" i="6" s="1"/>
  <c r="AEW26" i="6" s="1"/>
  <c r="AEX26" i="6" s="1"/>
  <c r="AEY26" i="6" s="1"/>
  <c r="AEZ26" i="6" s="1"/>
  <c r="AFA26" i="6" s="1"/>
  <c r="AFB26" i="6" s="1"/>
  <c r="AFC26" i="6" s="1"/>
  <c r="AFD26" i="6" s="1"/>
  <c r="AFE26" i="6" s="1"/>
  <c r="AFF26" i="6" s="1"/>
  <c r="AFG26" i="6" s="1"/>
  <c r="AFH26" i="6" s="1"/>
  <c r="AFI26" i="6" s="1"/>
  <c r="AFJ26" i="6" s="1"/>
  <c r="AFK26" i="6" s="1"/>
  <c r="AFL26" i="6" s="1"/>
  <c r="AFM26" i="6" s="1"/>
  <c r="AFN26" i="6" s="1"/>
  <c r="AFO26" i="6" s="1"/>
  <c r="AFP26" i="6" s="1"/>
  <c r="AFQ26" i="6" s="1"/>
  <c r="AFR26" i="6" s="1"/>
  <c r="AFS26" i="6" s="1"/>
  <c r="AFT26" i="6" s="1"/>
  <c r="AFU26" i="6" s="1"/>
  <c r="AFV26" i="6" s="1"/>
  <c r="AFW26" i="6" s="1"/>
  <c r="AFX26" i="6" s="1"/>
  <c r="AFY26" i="6" s="1"/>
  <c r="AFZ26" i="6" s="1"/>
  <c r="AGA26" i="6" s="1"/>
  <c r="AGB26" i="6" s="1"/>
  <c r="AGC26" i="6" s="1"/>
  <c r="AGD26" i="6" s="1"/>
  <c r="AGE26" i="6" s="1"/>
  <c r="AGF26" i="6" s="1"/>
  <c r="AGG26" i="6" s="1"/>
  <c r="AGH26" i="6" s="1"/>
  <c r="AGI26" i="6" s="1"/>
  <c r="AGJ26" i="6" s="1"/>
  <c r="AGK26" i="6" s="1"/>
  <c r="AGL26" i="6" s="1"/>
  <c r="AGM26" i="6" s="1"/>
  <c r="AGN26" i="6" s="1"/>
  <c r="AGO26" i="6" s="1"/>
  <c r="AGP26" i="6" s="1"/>
  <c r="AGQ26" i="6" s="1"/>
  <c r="AGR26" i="6" s="1"/>
  <c r="AGS26" i="6" s="1"/>
  <c r="AGT26" i="6" s="1"/>
  <c r="AGU26" i="6" s="1"/>
  <c r="AGV26" i="6" s="1"/>
  <c r="AGW26" i="6" s="1"/>
  <c r="AGX26" i="6" s="1"/>
  <c r="AGY26" i="6" s="1"/>
  <c r="AGZ26" i="6" s="1"/>
  <c r="AHA26" i="6" s="1"/>
  <c r="AHB26" i="6" s="1"/>
  <c r="AHC26" i="6" s="1"/>
  <c r="AHD26" i="6" s="1"/>
  <c r="AHE26" i="6" s="1"/>
  <c r="AHF26" i="6" s="1"/>
  <c r="AHG26" i="6" s="1"/>
  <c r="AHH26" i="6" s="1"/>
  <c r="AHI26" i="6" s="1"/>
  <c r="AHJ26" i="6" s="1"/>
  <c r="AHK26" i="6" s="1"/>
  <c r="AHL26" i="6" s="1"/>
  <c r="AHM26" i="6" s="1"/>
  <c r="AHN26" i="6" s="1"/>
  <c r="AHO26" i="6" s="1"/>
  <c r="AHP26" i="6" s="1"/>
  <c r="AHQ26" i="6" s="1"/>
  <c r="AHR26" i="6" s="1"/>
  <c r="AHS26" i="6" s="1"/>
  <c r="AHT26" i="6" s="1"/>
  <c r="AHU26" i="6" s="1"/>
  <c r="AHV26" i="6" s="1"/>
  <c r="AHW26" i="6" s="1"/>
  <c r="AHX26" i="6" s="1"/>
  <c r="AHY26" i="6" s="1"/>
  <c r="AHZ26" i="6" s="1"/>
  <c r="AIA26" i="6" s="1"/>
  <c r="AIB26" i="6" s="1"/>
  <c r="AIC26" i="6" s="1"/>
  <c r="AID26" i="6" s="1"/>
  <c r="AIE26" i="6" s="1"/>
  <c r="AIF26" i="6" s="1"/>
  <c r="AIG26" i="6" s="1"/>
  <c r="AIH26" i="6" s="1"/>
  <c r="AII26" i="6" s="1"/>
  <c r="AIJ26" i="6" s="1"/>
  <c r="AIK26" i="6" s="1"/>
  <c r="AIL26" i="6" s="1"/>
  <c r="AIM26" i="6" s="1"/>
  <c r="AIN26" i="6" s="1"/>
  <c r="AIO26" i="6" s="1"/>
  <c r="AIP26" i="6" s="1"/>
  <c r="AIQ26" i="6" s="1"/>
  <c r="AIR26" i="6" s="1"/>
  <c r="AIS26" i="6" s="1"/>
  <c r="AIT26" i="6" s="1"/>
  <c r="AIU26" i="6" s="1"/>
  <c r="AIV26" i="6" s="1"/>
  <c r="AIW26" i="6" s="1"/>
  <c r="AIX26" i="6" s="1"/>
  <c r="AIY26" i="6" s="1"/>
  <c r="AIZ26" i="6" s="1"/>
  <c r="AJA26" i="6" s="1"/>
  <c r="AJB26" i="6" s="1"/>
  <c r="AJC26" i="6" s="1"/>
  <c r="AJD26" i="6" s="1"/>
  <c r="AJE26" i="6" s="1"/>
  <c r="AJF26" i="6" s="1"/>
  <c r="AJG26" i="6" s="1"/>
  <c r="AJH26" i="6" s="1"/>
  <c r="AJI26" i="6" s="1"/>
  <c r="AJJ26" i="6" s="1"/>
  <c r="AJK26" i="6" s="1"/>
  <c r="AJL26" i="6" s="1"/>
  <c r="AJM26" i="6" s="1"/>
  <c r="AJN26" i="6" s="1"/>
  <c r="AJO26" i="6" s="1"/>
  <c r="AJP26" i="6" s="1"/>
  <c r="AJQ26" i="6" s="1"/>
  <c r="AJR26" i="6" s="1"/>
  <c r="AJS26" i="6" s="1"/>
  <c r="AJT26" i="6" s="1"/>
  <c r="AJU26" i="6" s="1"/>
  <c r="AJV26" i="6" s="1"/>
  <c r="AJW26" i="6" s="1"/>
  <c r="AJX26" i="6" s="1"/>
  <c r="AJY26" i="6" s="1"/>
  <c r="AJZ26" i="6" s="1"/>
  <c r="AKA26" i="6" s="1"/>
  <c r="AKB26" i="6" s="1"/>
  <c r="AKC26" i="6" s="1"/>
  <c r="AKD26" i="6" s="1"/>
  <c r="AKE26" i="6" s="1"/>
  <c r="AKF26" i="6" s="1"/>
  <c r="AKG26" i="6" s="1"/>
  <c r="AKH26" i="6" s="1"/>
  <c r="AKI26" i="6" s="1"/>
  <c r="AKJ26" i="6" s="1"/>
  <c r="AKK26" i="6" s="1"/>
  <c r="AKL26" i="6" s="1"/>
  <c r="AKM26" i="6" s="1"/>
  <c r="AKN26" i="6" s="1"/>
  <c r="AKO26" i="6" s="1"/>
  <c r="AKP26" i="6" s="1"/>
  <c r="AKQ26" i="6" s="1"/>
  <c r="AKR26" i="6" s="1"/>
  <c r="AKS26" i="6" s="1"/>
  <c r="AKT26" i="6" s="1"/>
  <c r="AKU26" i="6" s="1"/>
  <c r="AKV26" i="6" s="1"/>
  <c r="AKW26" i="6" s="1"/>
  <c r="AKX26" i="6" s="1"/>
  <c r="AKY26" i="6" s="1"/>
  <c r="AKZ26" i="6" s="1"/>
  <c r="ALA26" i="6" s="1"/>
  <c r="ALB26" i="6" s="1"/>
  <c r="ALC26" i="6" s="1"/>
  <c r="ALD26" i="6" s="1"/>
  <c r="ALE26" i="6" s="1"/>
  <c r="ALF26" i="6" s="1"/>
  <c r="ALG26" i="6" s="1"/>
  <c r="ALH26" i="6" s="1"/>
  <c r="ALI26" i="6" s="1"/>
  <c r="ALJ26" i="6" s="1"/>
  <c r="ALK26" i="6" s="1"/>
  <c r="ALL26" i="6" s="1"/>
  <c r="ALM26" i="6" s="1"/>
  <c r="ALN26" i="6" s="1"/>
  <c r="ALO26" i="6" s="1"/>
  <c r="ALP26" i="6" s="1"/>
  <c r="ALQ26" i="6" s="1"/>
  <c r="ALR26" i="6" s="1"/>
  <c r="ALS26" i="6" s="1"/>
  <c r="ALT26" i="6" s="1"/>
  <c r="ALU26" i="6" s="1"/>
  <c r="ALV26" i="6" s="1"/>
  <c r="ALW26" i="6" s="1"/>
  <c r="ALX26" i="6" s="1"/>
  <c r="ALY26" i="6" s="1"/>
  <c r="ALZ26" i="6" s="1"/>
  <c r="AMA26" i="6" s="1"/>
  <c r="AMB26" i="6" s="1"/>
  <c r="AMC26" i="6" s="1"/>
  <c r="AMD26" i="6" s="1"/>
  <c r="AME26" i="6" s="1"/>
  <c r="AMF26" i="6" s="1"/>
  <c r="AMG26" i="6" s="1"/>
  <c r="AMH26" i="6" s="1"/>
  <c r="AMI26" i="6" s="1"/>
  <c r="AMJ26" i="6" s="1"/>
  <c r="AMK26" i="6" s="1"/>
  <c r="AML26" i="6" s="1"/>
  <c r="AMM26" i="6" s="1"/>
  <c r="AMN26" i="6" s="1"/>
  <c r="AMO26" i="6" s="1"/>
  <c r="AMP26" i="6" s="1"/>
  <c r="AMQ26" i="6" s="1"/>
  <c r="AMR26" i="6" s="1"/>
  <c r="AMS26" i="6" s="1"/>
  <c r="AMT26" i="6" s="1"/>
  <c r="AMU26" i="6" s="1"/>
  <c r="AMV26" i="6" s="1"/>
  <c r="AMW26" i="6" s="1"/>
  <c r="AMX26" i="6" s="1"/>
  <c r="AMY26" i="6" s="1"/>
  <c r="AMZ26" i="6" s="1"/>
  <c r="ANA26" i="6" s="1"/>
  <c r="ANB26" i="6" s="1"/>
  <c r="ANC26" i="6" s="1"/>
  <c r="AND26" i="6" s="1"/>
  <c r="ANE26" i="6" s="1"/>
  <c r="ANF26" i="6" s="1"/>
  <c r="ANG26" i="6" s="1"/>
  <c r="ANH26" i="6" s="1"/>
  <c r="ANI26" i="6" s="1"/>
  <c r="ANJ26" i="6" s="1"/>
  <c r="ANK26" i="6" s="1"/>
  <c r="ANL26" i="6" s="1"/>
  <c r="ANM26" i="6" s="1"/>
  <c r="ANN26" i="6" s="1"/>
  <c r="ANO26" i="6" s="1"/>
  <c r="ANP26" i="6" s="1"/>
  <c r="ANQ26" i="6" s="1"/>
  <c r="ANR26" i="6" s="1"/>
  <c r="ANS26" i="6" s="1"/>
  <c r="ANT26" i="6" s="1"/>
  <c r="ANU26" i="6" s="1"/>
  <c r="ANV26" i="6" s="1"/>
  <c r="ANW26" i="6" s="1"/>
  <c r="ANX26" i="6" s="1"/>
  <c r="ANY26" i="6" s="1"/>
  <c r="ANZ26" i="6" s="1"/>
  <c r="AOA26" i="6" s="1"/>
  <c r="AOB26" i="6" s="1"/>
  <c r="AOC26" i="6" s="1"/>
  <c r="AOD26" i="6" s="1"/>
  <c r="AOE26" i="6" s="1"/>
  <c r="AOF26" i="6" s="1"/>
  <c r="AOG26" i="6" s="1"/>
  <c r="AOH26" i="6" s="1"/>
  <c r="AOI26" i="6" s="1"/>
  <c r="AOJ26" i="6" s="1"/>
  <c r="AOK26" i="6" s="1"/>
  <c r="AOL26" i="6" s="1"/>
  <c r="AOM26" i="6" s="1"/>
  <c r="AON26" i="6" s="1"/>
  <c r="AOO26" i="6" s="1"/>
  <c r="AOP26" i="6" s="1"/>
  <c r="AOQ26" i="6" s="1"/>
  <c r="AOR26" i="6" s="1"/>
  <c r="AOS26" i="6" s="1"/>
  <c r="AOT26" i="6" s="1"/>
  <c r="AOU26" i="6" s="1"/>
  <c r="AOV26" i="6" s="1"/>
  <c r="AOW26" i="6" s="1"/>
  <c r="AOX26" i="6" s="1"/>
  <c r="AOY26" i="6" s="1"/>
  <c r="AOZ26" i="6" s="1"/>
  <c r="APA26" i="6" s="1"/>
  <c r="APB26" i="6" s="1"/>
  <c r="APC26" i="6" s="1"/>
  <c r="APD26" i="6" s="1"/>
  <c r="APE26" i="6" s="1"/>
  <c r="APF26" i="6" s="1"/>
  <c r="APG26" i="6" s="1"/>
  <c r="APH26" i="6" s="1"/>
  <c r="API26" i="6" s="1"/>
  <c r="APJ26" i="6" s="1"/>
  <c r="APK26" i="6" s="1"/>
  <c r="APL26" i="6" s="1"/>
  <c r="APM26" i="6" s="1"/>
  <c r="APN26" i="6" s="1"/>
  <c r="APO26" i="6" s="1"/>
  <c r="APP26" i="6" s="1"/>
  <c r="APQ26" i="6" s="1"/>
  <c r="APR26" i="6" s="1"/>
  <c r="APS26" i="6" s="1"/>
  <c r="APT26" i="6" s="1"/>
  <c r="APU26" i="6" s="1"/>
  <c r="APV26" i="6" s="1"/>
  <c r="APW26" i="6" s="1"/>
  <c r="APX26" i="6" s="1"/>
  <c r="APY26" i="6" s="1"/>
  <c r="APZ26" i="6" s="1"/>
  <c r="AQA26" i="6" s="1"/>
  <c r="AQB26" i="6" s="1"/>
  <c r="AQC26" i="6" s="1"/>
  <c r="AQD26" i="6" s="1"/>
  <c r="AQE26" i="6" s="1"/>
  <c r="AQF26" i="6" s="1"/>
  <c r="AQG26" i="6" s="1"/>
  <c r="AQH26" i="6" s="1"/>
  <c r="AQI26" i="6" s="1"/>
  <c r="AQJ26" i="6" s="1"/>
  <c r="AQK26" i="6" s="1"/>
  <c r="AQL26" i="6" s="1"/>
  <c r="AQM26" i="6" s="1"/>
  <c r="AQN26" i="6" s="1"/>
  <c r="AQO26" i="6" s="1"/>
  <c r="AQP26" i="6" s="1"/>
  <c r="AQQ26" i="6" s="1"/>
  <c r="AQR26" i="6" s="1"/>
  <c r="AQS26" i="6" s="1"/>
  <c r="AQT26" i="6" s="1"/>
  <c r="AQU26" i="6" s="1"/>
  <c r="AQV26" i="6" s="1"/>
  <c r="AQW26" i="6" s="1"/>
  <c r="AQX26" i="6" s="1"/>
  <c r="AQY26" i="6" s="1"/>
  <c r="AQZ26" i="6" s="1"/>
  <c r="ARA26" i="6" s="1"/>
  <c r="ARB26" i="6" s="1"/>
  <c r="ARC26" i="6" s="1"/>
  <c r="ARD26" i="6" s="1"/>
  <c r="ARE26" i="6" s="1"/>
  <c r="ARF26" i="6" s="1"/>
  <c r="ARG26" i="6" s="1"/>
  <c r="ARH26" i="6" s="1"/>
  <c r="ARI26" i="6" s="1"/>
  <c r="ARJ26" i="6" s="1"/>
  <c r="ARK26" i="6" s="1"/>
  <c r="ARL26" i="6" s="1"/>
  <c r="ARM26" i="6" s="1"/>
  <c r="ARN26" i="6" s="1"/>
  <c r="ARO26" i="6" s="1"/>
  <c r="ARP26" i="6" s="1"/>
  <c r="ARQ26" i="6" s="1"/>
  <c r="ARR26" i="6" s="1"/>
  <c r="ARS26" i="6" s="1"/>
  <c r="ART26" i="6" s="1"/>
  <c r="ARU26" i="6" s="1"/>
  <c r="ARV26" i="6" s="1"/>
  <c r="ARW26" i="6" s="1"/>
  <c r="ARX26" i="6" s="1"/>
  <c r="ARY26" i="6" s="1"/>
  <c r="ARZ26" i="6" s="1"/>
  <c r="ASA26" i="6" s="1"/>
  <c r="ASB26" i="6" s="1"/>
  <c r="ASC26" i="6" s="1"/>
  <c r="ASD26" i="6" s="1"/>
  <c r="ASE26" i="6" s="1"/>
  <c r="ASF26" i="6" s="1"/>
  <c r="ASG26" i="6" s="1"/>
  <c r="ASH26" i="6" s="1"/>
  <c r="ASI26" i="6" s="1"/>
  <c r="ASJ26" i="6" s="1"/>
  <c r="ASK26" i="6" s="1"/>
  <c r="ASL26" i="6" s="1"/>
  <c r="ASM26" i="6" s="1"/>
  <c r="ASN26" i="6" s="1"/>
  <c r="ASO26" i="6" s="1"/>
  <c r="ASP26" i="6" s="1"/>
  <c r="ASQ26" i="6" s="1"/>
  <c r="ASR26" i="6" s="1"/>
  <c r="ASS26" i="6" s="1"/>
  <c r="AST26" i="6" s="1"/>
  <c r="ASU26" i="6" s="1"/>
  <c r="ASV26" i="6" s="1"/>
  <c r="ASW26" i="6" s="1"/>
  <c r="ASX26" i="6" s="1"/>
  <c r="ASY26" i="6" s="1"/>
  <c r="ASZ26" i="6" s="1"/>
  <c r="ATA26" i="6" s="1"/>
  <c r="ATB26" i="6" s="1"/>
  <c r="ATC26" i="6" s="1"/>
  <c r="ATD26" i="6" s="1"/>
  <c r="ATE26" i="6" s="1"/>
  <c r="ATF26" i="6" s="1"/>
  <c r="ATG26" i="6" s="1"/>
  <c r="ATH26" i="6" s="1"/>
  <c r="ATI26" i="6" s="1"/>
  <c r="ATJ26" i="6" s="1"/>
  <c r="ATK26" i="6" s="1"/>
  <c r="ATL26" i="6" s="1"/>
  <c r="ATM26" i="6" s="1"/>
  <c r="ATN26" i="6" s="1"/>
  <c r="ATO26" i="6" s="1"/>
  <c r="ATP26" i="6" s="1"/>
  <c r="ATQ26" i="6" s="1"/>
  <c r="ATR26" i="6" s="1"/>
  <c r="ATS26" i="6" s="1"/>
  <c r="ATT26" i="6" s="1"/>
  <c r="ATU26" i="6" s="1"/>
  <c r="ATV26" i="6" s="1"/>
  <c r="ATW26" i="6" s="1"/>
  <c r="ATX26" i="6" s="1"/>
  <c r="ATY26" i="6" s="1"/>
  <c r="ATZ26" i="6" s="1"/>
  <c r="AUA26" i="6" s="1"/>
  <c r="AUB26" i="6" s="1"/>
  <c r="AUC26" i="6" s="1"/>
  <c r="AUD26" i="6" s="1"/>
  <c r="AUE26" i="6" s="1"/>
  <c r="AUF26" i="6" s="1"/>
  <c r="AUG26" i="6" s="1"/>
  <c r="AUH26" i="6" s="1"/>
  <c r="AUI26" i="6" s="1"/>
  <c r="AUJ26" i="6" s="1"/>
  <c r="AUK26" i="6" s="1"/>
  <c r="AUL26" i="6" s="1"/>
  <c r="AUM26" i="6" s="1"/>
  <c r="AUN26" i="6" s="1"/>
  <c r="AUO26" i="6" s="1"/>
  <c r="AUP26" i="6" s="1"/>
  <c r="AUQ26" i="6" s="1"/>
  <c r="AUR26" i="6" s="1"/>
  <c r="AUS26" i="6" s="1"/>
  <c r="AUT26" i="6" s="1"/>
  <c r="AUU26" i="6" s="1"/>
  <c r="AUV26" i="6" s="1"/>
  <c r="AUW26" i="6" s="1"/>
  <c r="AUX26" i="6" s="1"/>
  <c r="AUY26" i="6" s="1"/>
  <c r="AUZ26" i="6" s="1"/>
  <c r="AVA26" i="6" s="1"/>
  <c r="AVB26" i="6" s="1"/>
  <c r="AVC26" i="6" s="1"/>
  <c r="AVD26" i="6" s="1"/>
  <c r="AVE26" i="6" s="1"/>
  <c r="AVF26" i="6" s="1"/>
  <c r="AVG26" i="6" s="1"/>
  <c r="AVH26" i="6" s="1"/>
  <c r="AVI26" i="6" s="1"/>
  <c r="AVJ26" i="6" s="1"/>
  <c r="AVK26" i="6" s="1"/>
  <c r="AVL26" i="6" s="1"/>
  <c r="AVM26" i="6" s="1"/>
  <c r="AVN26" i="6" s="1"/>
  <c r="AVO26" i="6" s="1"/>
  <c r="AVP26" i="6" s="1"/>
  <c r="AVQ26" i="6" s="1"/>
  <c r="AVR26" i="6" s="1"/>
  <c r="AVS26" i="6" s="1"/>
  <c r="AVT26" i="6" s="1"/>
  <c r="AVU26" i="6" s="1"/>
  <c r="AVV26" i="6" s="1"/>
  <c r="AVW26" i="6" s="1"/>
  <c r="AVX26" i="6" s="1"/>
  <c r="AVY26" i="6" s="1"/>
  <c r="AVZ26" i="6" s="1"/>
  <c r="AWA26" i="6" s="1"/>
  <c r="AWB26" i="6" s="1"/>
  <c r="AWC26" i="6" s="1"/>
  <c r="AWD26" i="6" s="1"/>
  <c r="AWE26" i="6" s="1"/>
  <c r="AWF26" i="6" s="1"/>
  <c r="AWG26" i="6" s="1"/>
  <c r="AWH26" i="6" s="1"/>
  <c r="AWI26" i="6" s="1"/>
  <c r="AWJ26" i="6" s="1"/>
  <c r="AWK26" i="6" s="1"/>
  <c r="AWL26" i="6" s="1"/>
  <c r="AWM26" i="6" s="1"/>
  <c r="AWN26" i="6" s="1"/>
  <c r="AWO26" i="6" s="1"/>
  <c r="AWP26" i="6" s="1"/>
  <c r="AWQ26" i="6" s="1"/>
  <c r="AWR26" i="6" s="1"/>
  <c r="AWS26" i="6" s="1"/>
  <c r="AWT26" i="6" s="1"/>
  <c r="AWU26" i="6" s="1"/>
  <c r="AWV26" i="6" s="1"/>
  <c r="AWW26" i="6" s="1"/>
  <c r="AWX26" i="6" s="1"/>
  <c r="AWY26" i="6" s="1"/>
  <c r="AWZ26" i="6" s="1"/>
  <c r="AXA26" i="6" s="1"/>
  <c r="AXB26" i="6" s="1"/>
  <c r="AXC26" i="6" s="1"/>
  <c r="AXD26" i="6" s="1"/>
  <c r="AXE26" i="6" s="1"/>
  <c r="AXF26" i="6" s="1"/>
  <c r="AXG26" i="6" s="1"/>
  <c r="AXH26" i="6" s="1"/>
  <c r="AXI26" i="6" s="1"/>
  <c r="AXJ26" i="6" s="1"/>
  <c r="AXK26" i="6" s="1"/>
  <c r="AXL26" i="6" s="1"/>
  <c r="AXM26" i="6" s="1"/>
  <c r="AXN26" i="6" s="1"/>
  <c r="AXO26" i="6" s="1"/>
  <c r="AXP26" i="6" s="1"/>
  <c r="AXQ26" i="6" s="1"/>
  <c r="AXR26" i="6" s="1"/>
  <c r="AXS26" i="6" s="1"/>
  <c r="AXT26" i="6" s="1"/>
  <c r="AXU26" i="6" s="1"/>
  <c r="AXV26" i="6" s="1"/>
  <c r="AXW26" i="6" s="1"/>
  <c r="AXX26" i="6" s="1"/>
  <c r="AXY26" i="6" s="1"/>
  <c r="AXZ26" i="6" s="1"/>
  <c r="AYA26" i="6" s="1"/>
  <c r="AYB26" i="6" s="1"/>
  <c r="AYC26" i="6" s="1"/>
  <c r="AYD26" i="6" s="1"/>
  <c r="AYE26" i="6" s="1"/>
  <c r="AYF26" i="6" s="1"/>
  <c r="AYG26" i="6" s="1"/>
  <c r="AYH26" i="6" s="1"/>
  <c r="AYI26" i="6" s="1"/>
  <c r="AYJ26" i="6" s="1"/>
  <c r="AYK26" i="6" s="1"/>
  <c r="AYL26" i="6" s="1"/>
  <c r="AYM26" i="6" s="1"/>
  <c r="AYN26" i="6" s="1"/>
  <c r="AYO26" i="6" s="1"/>
  <c r="AYP26" i="6" s="1"/>
  <c r="AYQ26" i="6" s="1"/>
  <c r="AYR26" i="6" s="1"/>
  <c r="AYS26" i="6" s="1"/>
  <c r="AYT26" i="6" s="1"/>
  <c r="AYU26" i="6" s="1"/>
  <c r="AYV26" i="6" s="1"/>
  <c r="AYW26" i="6" s="1"/>
  <c r="AYX26" i="6" s="1"/>
  <c r="AYY26" i="6" s="1"/>
  <c r="AYZ26" i="6" s="1"/>
  <c r="AZA26" i="6" s="1"/>
  <c r="AZB26" i="6" s="1"/>
  <c r="AZC26" i="6" s="1"/>
  <c r="AZD26" i="6" s="1"/>
  <c r="AZE26" i="6" s="1"/>
  <c r="AZF26" i="6" s="1"/>
  <c r="AZG26" i="6" s="1"/>
  <c r="AZH26" i="6" s="1"/>
  <c r="AZI26" i="6" s="1"/>
  <c r="AZJ26" i="6" s="1"/>
  <c r="AZK26" i="6" s="1"/>
  <c r="AZL26" i="6" s="1"/>
  <c r="AZM26" i="6" s="1"/>
  <c r="AZN26" i="6" s="1"/>
  <c r="AZO26" i="6" s="1"/>
  <c r="AZP26" i="6" s="1"/>
  <c r="AZQ26" i="6" s="1"/>
  <c r="AZR26" i="6" s="1"/>
  <c r="AZS26" i="6" s="1"/>
  <c r="AZT26" i="6" s="1"/>
  <c r="AZU26" i="6" s="1"/>
  <c r="AZV26" i="6" s="1"/>
  <c r="AZW26" i="6" s="1"/>
  <c r="AZX26" i="6" s="1"/>
  <c r="AZY26" i="6" s="1"/>
  <c r="AZZ26" i="6" s="1"/>
  <c r="BAA26" i="6" s="1"/>
  <c r="BAB26" i="6" s="1"/>
  <c r="BAC26" i="6" s="1"/>
  <c r="BAD26" i="6" s="1"/>
  <c r="BAE26" i="6" s="1"/>
  <c r="BAF26" i="6" s="1"/>
  <c r="BAG26" i="6" s="1"/>
  <c r="BAH26" i="6" s="1"/>
  <c r="BAI26" i="6" s="1"/>
  <c r="BAJ26" i="6" s="1"/>
  <c r="BAK26" i="6" s="1"/>
  <c r="BAL26" i="6" s="1"/>
  <c r="BAM26" i="6" s="1"/>
  <c r="BAN26" i="6" s="1"/>
  <c r="BAO26" i="6" s="1"/>
  <c r="BAP26" i="6" s="1"/>
  <c r="BAQ26" i="6" s="1"/>
  <c r="BAR26" i="6" s="1"/>
  <c r="BAS26" i="6" s="1"/>
  <c r="BAT26" i="6" s="1"/>
  <c r="BAU26" i="6" s="1"/>
  <c r="BAV26" i="6" s="1"/>
  <c r="BAW26" i="6" s="1"/>
  <c r="BAX26" i="6" s="1"/>
  <c r="BAY26" i="6" s="1"/>
  <c r="BAZ26" i="6" s="1"/>
  <c r="BBA26" i="6" s="1"/>
  <c r="BBB26" i="6" s="1"/>
  <c r="BBC26" i="6" s="1"/>
  <c r="BBD26" i="6" s="1"/>
  <c r="BBE26" i="6" s="1"/>
  <c r="BBF26" i="6" s="1"/>
  <c r="BBG26" i="6" s="1"/>
  <c r="BBH26" i="6" s="1"/>
  <c r="BBI26" i="6" s="1"/>
  <c r="BBJ26" i="6" s="1"/>
  <c r="BBK26" i="6" s="1"/>
  <c r="BBL26" i="6" s="1"/>
  <c r="BBM26" i="6" s="1"/>
  <c r="BBN26" i="6" s="1"/>
  <c r="BBO26" i="6" s="1"/>
  <c r="BBP26" i="6" s="1"/>
  <c r="BBQ26" i="6" s="1"/>
  <c r="BBR26" i="6" s="1"/>
  <c r="BBS26" i="6" s="1"/>
  <c r="BBT26" i="6" s="1"/>
  <c r="BBU26" i="6" s="1"/>
  <c r="BBV26" i="6" s="1"/>
  <c r="BBW26" i="6" s="1"/>
  <c r="BBX26" i="6" s="1"/>
  <c r="BBY26" i="6" s="1"/>
  <c r="BBZ26" i="6" s="1"/>
  <c r="BCA26" i="6" s="1"/>
  <c r="BCB26" i="6" s="1"/>
  <c r="BCC26" i="6" s="1"/>
  <c r="BCD26" i="6" s="1"/>
  <c r="BCE26" i="6" s="1"/>
  <c r="BCF26" i="6" s="1"/>
  <c r="BCG26" i="6" s="1"/>
  <c r="BCH26" i="6" s="1"/>
  <c r="BCI26" i="6" s="1"/>
  <c r="BCJ26" i="6" s="1"/>
  <c r="BCK26" i="6" s="1"/>
  <c r="BCL26" i="6" s="1"/>
  <c r="BCM26" i="6" s="1"/>
  <c r="BCN26" i="6" s="1"/>
  <c r="BCO26" i="6" s="1"/>
  <c r="BCP26" i="6" s="1"/>
  <c r="BCQ26" i="6" s="1"/>
  <c r="BCR26" i="6" s="1"/>
  <c r="BCS26" i="6" s="1"/>
  <c r="BCT26" i="6" s="1"/>
  <c r="BCU26" i="6" s="1"/>
  <c r="BCV26" i="6" s="1"/>
  <c r="BCW26" i="6" s="1"/>
  <c r="BCX26" i="6" s="1"/>
  <c r="BCY26" i="6" s="1"/>
  <c r="BCZ26" i="6" s="1"/>
  <c r="BDA26" i="6" s="1"/>
  <c r="BDB26" i="6" s="1"/>
  <c r="BDC26" i="6" s="1"/>
  <c r="BDD26" i="6" s="1"/>
  <c r="BDE26" i="6" s="1"/>
  <c r="BDF26" i="6" s="1"/>
  <c r="BDG26" i="6" s="1"/>
  <c r="BDH26" i="6" s="1"/>
  <c r="BDI26" i="6" s="1"/>
  <c r="BDJ26" i="6" s="1"/>
  <c r="BDK26" i="6" s="1"/>
  <c r="BDL26" i="6" s="1"/>
  <c r="BDM26" i="6" s="1"/>
  <c r="BDN26" i="6" s="1"/>
  <c r="BDO26" i="6" s="1"/>
  <c r="BDP26" i="6" s="1"/>
  <c r="BDQ26" i="6" s="1"/>
  <c r="BDR26" i="6" s="1"/>
  <c r="BDS26" i="6" s="1"/>
  <c r="BDT26" i="6" s="1"/>
  <c r="BDW26" i="6" s="1"/>
  <c r="BDX26" i="6" s="1"/>
  <c r="BDY26" i="6" s="1"/>
  <c r="BDZ26" i="6" s="1"/>
  <c r="BEA26" i="6" s="1"/>
  <c r="BEB26" i="6" s="1"/>
  <c r="BEC26" i="6" s="1"/>
  <c r="BED26" i="6" s="1"/>
  <c r="BEE26" i="6" s="1"/>
  <c r="BEF26" i="6" s="1"/>
  <c r="BEG26" i="6" s="1"/>
  <c r="BEH26" i="6" s="1"/>
  <c r="BEI26" i="6" s="1"/>
  <c r="BEJ26" i="6" s="1"/>
  <c r="BEK26" i="6" s="1"/>
  <c r="BEL26" i="6" s="1"/>
  <c r="BEM26" i="6" s="1"/>
  <c r="BEN26" i="6" s="1"/>
  <c r="BEO26" i="6" s="1"/>
  <c r="BEP26" i="6" s="1"/>
  <c r="BEQ26" i="6" s="1"/>
  <c r="BER26" i="6" s="1"/>
  <c r="BES26" i="6" s="1"/>
  <c r="BET26" i="6" s="1"/>
  <c r="BEU26" i="6" s="1"/>
  <c r="BEV26" i="6" s="1"/>
  <c r="BEW26" i="6" s="1"/>
  <c r="BEX26" i="6" s="1"/>
  <c r="BEY26" i="6" s="1"/>
  <c r="BEZ26" i="6" s="1"/>
  <c r="BFA26" i="6" s="1"/>
  <c r="BFB26" i="6" s="1"/>
  <c r="BFC26" i="6" s="1"/>
  <c r="BFD26" i="6" s="1"/>
  <c r="BFE26" i="6" s="1"/>
  <c r="BFF26" i="6" s="1"/>
  <c r="BFG26" i="6" s="1"/>
  <c r="BFH26" i="6" s="1"/>
  <c r="BFI26" i="6" s="1"/>
  <c r="BFJ26" i="6" s="1"/>
  <c r="BFK26" i="6" s="1"/>
  <c r="BFL26" i="6" s="1"/>
  <c r="BFM26" i="6" s="1"/>
  <c r="BFN26" i="6" s="1"/>
  <c r="BFO26" i="6" s="1"/>
  <c r="BFP26" i="6" s="1"/>
  <c r="BFQ26" i="6" s="1"/>
  <c r="BFR26" i="6" s="1"/>
  <c r="BFS26" i="6" s="1"/>
  <c r="BFT26" i="6" s="1"/>
  <c r="BFU26" i="6" s="1"/>
  <c r="BFV26" i="6" s="1"/>
  <c r="BFW26" i="6" s="1"/>
  <c r="BFX26" i="6" s="1"/>
  <c r="BFY26" i="6" s="1"/>
  <c r="BFZ26" i="6" s="1"/>
  <c r="BGA26" i="6" s="1"/>
  <c r="BGB26" i="6" s="1"/>
  <c r="BGC26" i="6" s="1"/>
  <c r="BGD26" i="6" s="1"/>
  <c r="BGE26" i="6" s="1"/>
  <c r="BGF26" i="6" s="1"/>
  <c r="BGG26" i="6" s="1"/>
  <c r="BGH26" i="6" s="1"/>
  <c r="BGI26" i="6" s="1"/>
  <c r="BGJ26" i="6" s="1"/>
  <c r="BGK26" i="6" s="1"/>
  <c r="BGL26" i="6" s="1"/>
  <c r="BGM26" i="6" s="1"/>
  <c r="BGN26" i="6" s="1"/>
  <c r="BGO26" i="6" s="1"/>
  <c r="BGP26" i="6" s="1"/>
  <c r="BGQ26" i="6" s="1"/>
  <c r="BGR26" i="6" s="1"/>
  <c r="BGS26" i="6" s="1"/>
  <c r="BGT26" i="6" s="1"/>
  <c r="BGU26" i="6" s="1"/>
  <c r="BGV26" i="6" s="1"/>
  <c r="BGW26" i="6" s="1"/>
  <c r="BGX26" i="6" s="1"/>
  <c r="BGY26" i="6" s="1"/>
  <c r="BGZ26" i="6" s="1"/>
  <c r="BHA26" i="6" s="1"/>
  <c r="BHB26" i="6" s="1"/>
  <c r="BHC26" i="6" s="1"/>
  <c r="BHD26" i="6" s="1"/>
  <c r="BHE26" i="6" s="1"/>
  <c r="BHF26" i="6" s="1"/>
  <c r="BHG26" i="6" s="1"/>
  <c r="BHH26" i="6" s="1"/>
  <c r="BHI26" i="6" s="1"/>
  <c r="BHJ26" i="6" s="1"/>
  <c r="BHK26" i="6" s="1"/>
  <c r="BHL26" i="6" s="1"/>
  <c r="BHM26" i="6" s="1"/>
  <c r="BHN26" i="6" s="1"/>
  <c r="BHO26" i="6" s="1"/>
  <c r="BHP26" i="6" s="1"/>
  <c r="BHQ26" i="6" s="1"/>
  <c r="BHR26" i="6" s="1"/>
  <c r="BHS26" i="6" s="1"/>
  <c r="BHT26" i="6" s="1"/>
  <c r="BHU26" i="6" s="1"/>
  <c r="BHV26" i="6" s="1"/>
  <c r="BHW26" i="6" s="1"/>
  <c r="BHX26" i="6" s="1"/>
  <c r="BHY26" i="6" s="1"/>
  <c r="BHZ26" i="6" s="1"/>
  <c r="BIA26" i="6" s="1"/>
  <c r="BIB26" i="6" s="1"/>
  <c r="BIC26" i="6" s="1"/>
  <c r="BID26" i="6" s="1"/>
  <c r="BIE26" i="6" s="1"/>
  <c r="BIF26" i="6" s="1"/>
  <c r="BIG26" i="6" s="1"/>
  <c r="BIH26" i="6" s="1"/>
  <c r="BII26" i="6" s="1"/>
  <c r="BIJ26" i="6" s="1"/>
  <c r="BIK26" i="6" s="1"/>
  <c r="BIL26" i="6" s="1"/>
  <c r="BIM26" i="6" s="1"/>
  <c r="BIN26" i="6" s="1"/>
  <c r="BIO26" i="6" s="1"/>
  <c r="BIP26" i="6" s="1"/>
  <c r="BIQ26" i="6" s="1"/>
  <c r="BIR26" i="6" s="1"/>
  <c r="BIS26" i="6" s="1"/>
  <c r="BIT26" i="6" s="1"/>
  <c r="BIU26" i="6" s="1"/>
  <c r="BIV26" i="6" s="1"/>
  <c r="BIW26" i="6" s="1"/>
  <c r="BIX26" i="6" s="1"/>
  <c r="BIY26" i="6" s="1"/>
  <c r="BIZ26" i="6" s="1"/>
  <c r="BJA26" i="6" s="1"/>
  <c r="BJB26" i="6" s="1"/>
  <c r="BJC26" i="6" s="1"/>
  <c r="BJD26" i="6" s="1"/>
  <c r="BJE26" i="6" s="1"/>
  <c r="BJF26" i="6" s="1"/>
  <c r="BJG26" i="6" s="1"/>
  <c r="BJH26" i="6" s="1"/>
  <c r="BJI26" i="6" s="1"/>
  <c r="BJJ26" i="6" s="1"/>
  <c r="BJK26" i="6" s="1"/>
  <c r="BJL26" i="6" s="1"/>
  <c r="BJM26" i="6" s="1"/>
  <c r="BJN26" i="6" s="1"/>
  <c r="BJO26" i="6" s="1"/>
  <c r="BJP26" i="6" s="1"/>
  <c r="BJQ26" i="6" s="1"/>
  <c r="BJR26" i="6" s="1"/>
  <c r="BJS26" i="6" s="1"/>
  <c r="BJT26" i="6" s="1"/>
  <c r="BJU26" i="6" s="1"/>
  <c r="BJV26" i="6" s="1"/>
  <c r="BJW26" i="6" s="1"/>
  <c r="BJX26" i="6" s="1"/>
  <c r="BJY26" i="6" s="1"/>
  <c r="BJZ26" i="6" s="1"/>
  <c r="BKA26" i="6" s="1"/>
  <c r="BKB26" i="6" s="1"/>
  <c r="BKC26" i="6" s="1"/>
  <c r="BKD26" i="6" s="1"/>
  <c r="BKE26" i="6" s="1"/>
  <c r="BKF26" i="6" s="1"/>
  <c r="BKG26" i="6" s="1"/>
  <c r="BKH26" i="6" s="1"/>
  <c r="BKI26" i="6" s="1"/>
  <c r="BKJ26" i="6" s="1"/>
  <c r="BKK26" i="6" s="1"/>
  <c r="BKL26" i="6" s="1"/>
  <c r="BKM26" i="6" s="1"/>
  <c r="BKN26" i="6" s="1"/>
  <c r="BKO26" i="6" s="1"/>
  <c r="BKP26" i="6" s="1"/>
  <c r="BKQ26" i="6" s="1"/>
  <c r="BKR26" i="6" s="1"/>
  <c r="BKS26" i="6" s="1"/>
  <c r="BKT26" i="6" s="1"/>
  <c r="BKU26" i="6" s="1"/>
  <c r="BKV26" i="6" s="1"/>
  <c r="BKW26" i="6" s="1"/>
  <c r="BKX26" i="6" s="1"/>
  <c r="BKY26" i="6" s="1"/>
  <c r="BKZ26" i="6" s="1"/>
  <c r="BLA26" i="6" s="1"/>
  <c r="BLB26" i="6" s="1"/>
  <c r="BLC26" i="6" s="1"/>
  <c r="BLD26" i="6" s="1"/>
  <c r="BLE26" i="6" s="1"/>
  <c r="BLF26" i="6" s="1"/>
  <c r="BLG26" i="6" s="1"/>
  <c r="BLH26" i="6" s="1"/>
  <c r="BLI26" i="6" s="1"/>
  <c r="BLJ26" i="6" s="1"/>
  <c r="BLK26" i="6" s="1"/>
  <c r="BLL26" i="6" s="1"/>
  <c r="BLM26" i="6" s="1"/>
  <c r="BLN26" i="6" s="1"/>
  <c r="BLO26" i="6" s="1"/>
  <c r="BLP26" i="6" s="1"/>
  <c r="BLQ26" i="6" s="1"/>
  <c r="BLR26" i="6" s="1"/>
  <c r="BLS26" i="6" s="1"/>
  <c r="BLT26" i="6" s="1"/>
  <c r="ADH16" i="6"/>
  <c r="ADH17" i="6" s="1"/>
  <c r="ADI16" i="6" s="1"/>
  <c r="ADI17" i="6" s="1"/>
  <c r="ADJ16" i="6" s="1"/>
  <c r="ADG42" i="6"/>
  <c r="ADF42" i="6"/>
  <c r="BET16" i="6" l="1"/>
  <c r="BES42" i="6"/>
  <c r="BES17" i="6"/>
  <c r="BCQ41" i="6"/>
  <c r="BCR40" i="6"/>
  <c r="BCN39" i="6"/>
  <c r="BCO38" i="6"/>
  <c r="BCP38" i="6" s="1"/>
  <c r="ASU17" i="6"/>
  <c r="ASV16" i="6" s="1"/>
  <c r="ASU42" i="6"/>
  <c r="AHT42" i="6"/>
  <c r="AHU42" i="6"/>
  <c r="AHV17" i="6"/>
  <c r="AHW16" i="6" s="1"/>
  <c r="AHV42" i="6"/>
  <c r="AFL41" i="6"/>
  <c r="AFM40" i="6"/>
  <c r="ADH42" i="6"/>
  <c r="ADJ17" i="6"/>
  <c r="ADK16" i="6" s="1"/>
  <c r="ADK17" i="6" s="1"/>
  <c r="ADL16" i="6" s="1"/>
  <c r="ADJ42" i="6"/>
  <c r="ADI42" i="6"/>
  <c r="AAE26" i="6"/>
  <c r="AAF26" i="6" s="1"/>
  <c r="AAG26" i="6" s="1"/>
  <c r="AAH26" i="6" s="1"/>
  <c r="AAI26" i="6" s="1"/>
  <c r="AAJ26" i="6" s="1"/>
  <c r="AAK26" i="6" s="1"/>
  <c r="AAL26" i="6" s="1"/>
  <c r="AAM26" i="6" s="1"/>
  <c r="AAN26" i="6" s="1"/>
  <c r="AAO26" i="6" s="1"/>
  <c r="AAP26" i="6" s="1"/>
  <c r="AAQ26" i="6" s="1"/>
  <c r="AAR26" i="6" s="1"/>
  <c r="AAS26" i="6" s="1"/>
  <c r="AAT26" i="6" s="1"/>
  <c r="AAU26" i="6" s="1"/>
  <c r="AAV26" i="6" s="1"/>
  <c r="AAW26" i="6" s="1"/>
  <c r="AAX26" i="6" s="1"/>
  <c r="AAY26" i="6" s="1"/>
  <c r="AAZ26" i="6" s="1"/>
  <c r="ABA26" i="6" s="1"/>
  <c r="ABB26" i="6" s="1"/>
  <c r="ABC26" i="6" s="1"/>
  <c r="ABD26" i="6" s="1"/>
  <c r="ABE26" i="6" s="1"/>
  <c r="ABF26" i="6" s="1"/>
  <c r="ABG26" i="6" s="1"/>
  <c r="ABH26" i="6" s="1"/>
  <c r="ABI26" i="6" s="1"/>
  <c r="ABJ26" i="6" s="1"/>
  <c r="ABK26" i="6" s="1"/>
  <c r="ABL26" i="6" s="1"/>
  <c r="ABM26" i="6" s="1"/>
  <c r="ABN26" i="6" s="1"/>
  <c r="ABO26" i="6" s="1"/>
  <c r="ABP26" i="6" s="1"/>
  <c r="ABQ26" i="6" s="1"/>
  <c r="ABR26" i="6" s="1"/>
  <c r="ABS26" i="6" s="1"/>
  <c r="ABT26" i="6" s="1"/>
  <c r="ABU26" i="6" s="1"/>
  <c r="ABV26" i="6" s="1"/>
  <c r="ABW26" i="6" s="1"/>
  <c r="ABX26" i="6" s="1"/>
  <c r="ABY26" i="6" s="1"/>
  <c r="ABZ26" i="6" s="1"/>
  <c r="ACA26" i="6" s="1"/>
  <c r="ACB26" i="6" s="1"/>
  <c r="ACC26" i="6" s="1"/>
  <c r="ACD26" i="6" s="1"/>
  <c r="ACE26" i="6" s="1"/>
  <c r="ACF26" i="6" s="1"/>
  <c r="ACG26" i="6" s="1"/>
  <c r="ACH26" i="6" s="1"/>
  <c r="ACI26" i="6" s="1"/>
  <c r="ACJ26" i="6" s="1"/>
  <c r="ACK26" i="6" s="1"/>
  <c r="ACL26" i="6" s="1"/>
  <c r="ACM26" i="6" s="1"/>
  <c r="ACN26" i="6" s="1"/>
  <c r="ACO26" i="6" s="1"/>
  <c r="ACP26" i="6" s="1"/>
  <c r="ACQ26" i="6" s="1"/>
  <c r="ACR26" i="6" s="1"/>
  <c r="ACS26" i="6" s="1"/>
  <c r="ACT26" i="6" s="1"/>
  <c r="ACU26" i="6" s="1"/>
  <c r="ACV26" i="6" s="1"/>
  <c r="ACW26" i="6" s="1"/>
  <c r="ACX26" i="6" s="1"/>
  <c r="ACY26" i="6" s="1"/>
  <c r="ACZ26" i="6" s="1"/>
  <c r="ADA26" i="6" s="1"/>
  <c r="ADB26" i="6" s="1"/>
  <c r="BEU16" i="6" l="1"/>
  <c r="BEV16" i="6" s="1"/>
  <c r="BET42" i="6"/>
  <c r="BET17" i="6"/>
  <c r="BCP39" i="6"/>
  <c r="BCQ38" i="6"/>
  <c r="BCR41" i="6"/>
  <c r="BCS40" i="6"/>
  <c r="BCO39" i="6"/>
  <c r="ASV17" i="6"/>
  <c r="ASW16" i="6" s="1"/>
  <c r="ASV42" i="6"/>
  <c r="AHW17" i="6"/>
  <c r="AHX16" i="6" s="1"/>
  <c r="AHW42" i="6"/>
  <c r="ADK42" i="6"/>
  <c r="AFM41" i="6"/>
  <c r="AFN40" i="6"/>
  <c r="ADL17" i="6"/>
  <c r="ADM16" i="6" s="1"/>
  <c r="ADL42" i="6"/>
  <c r="AAE25" i="6"/>
  <c r="AAF25" i="6" s="1"/>
  <c r="AAG25" i="6" s="1"/>
  <c r="AAH25" i="6" s="1"/>
  <c r="AAI25" i="6" s="1"/>
  <c r="AAJ25" i="6" s="1"/>
  <c r="AAK25" i="6" s="1"/>
  <c r="AAL25" i="6" s="1"/>
  <c r="AAM25" i="6" s="1"/>
  <c r="AAN25" i="6" s="1"/>
  <c r="AAO25" i="6" s="1"/>
  <c r="AAP25" i="6" s="1"/>
  <c r="AAQ25" i="6" s="1"/>
  <c r="AAR25" i="6" s="1"/>
  <c r="AAS25" i="6" s="1"/>
  <c r="AAT25" i="6" s="1"/>
  <c r="AAU25" i="6" s="1"/>
  <c r="AAV25" i="6" s="1"/>
  <c r="AAW25" i="6" s="1"/>
  <c r="AAX25" i="6" s="1"/>
  <c r="AAY25" i="6" s="1"/>
  <c r="AAZ25" i="6" s="1"/>
  <c r="ABA25" i="6" s="1"/>
  <c r="ABB25" i="6" s="1"/>
  <c r="ABC25" i="6" s="1"/>
  <c r="ABD25" i="6" s="1"/>
  <c r="ABE25" i="6" s="1"/>
  <c r="ABF25" i="6" s="1"/>
  <c r="ABG25" i="6" s="1"/>
  <c r="ABH25" i="6" s="1"/>
  <c r="ABI25" i="6" s="1"/>
  <c r="ABJ25" i="6" s="1"/>
  <c r="ABK25" i="6" s="1"/>
  <c r="ABL25" i="6" s="1"/>
  <c r="ABM25" i="6" s="1"/>
  <c r="ABN25" i="6" s="1"/>
  <c r="ABO25" i="6" s="1"/>
  <c r="ABP25" i="6" s="1"/>
  <c r="ABQ25" i="6" s="1"/>
  <c r="ABR25" i="6" s="1"/>
  <c r="ABS25" i="6" s="1"/>
  <c r="ABT25" i="6" s="1"/>
  <c r="ABU25" i="6" s="1"/>
  <c r="ABV25" i="6" s="1"/>
  <c r="ABW25" i="6" s="1"/>
  <c r="ABX25" i="6" s="1"/>
  <c r="ABY25" i="6" s="1"/>
  <c r="ABZ25" i="6" s="1"/>
  <c r="ACA25" i="6" s="1"/>
  <c r="ACB25" i="6" s="1"/>
  <c r="ACC25" i="6" s="1"/>
  <c r="ACD25" i="6" s="1"/>
  <c r="ACE25" i="6" s="1"/>
  <c r="ACF25" i="6" s="1"/>
  <c r="ACG25" i="6" s="1"/>
  <c r="ACH25" i="6" s="1"/>
  <c r="ACI25" i="6" s="1"/>
  <c r="ACJ25" i="6" s="1"/>
  <c r="ACK25" i="6" s="1"/>
  <c r="ACL25" i="6" s="1"/>
  <c r="ACM25" i="6" s="1"/>
  <c r="ACN25" i="6" s="1"/>
  <c r="ACO25" i="6" s="1"/>
  <c r="ACP25" i="6" s="1"/>
  <c r="ACQ25" i="6" s="1"/>
  <c r="ACR25" i="6" s="1"/>
  <c r="ACS25" i="6" s="1"/>
  <c r="ACT25" i="6" s="1"/>
  <c r="ACU25" i="6" s="1"/>
  <c r="ACV25" i="6" s="1"/>
  <c r="ACW25" i="6" s="1"/>
  <c r="ACX25" i="6" s="1"/>
  <c r="ACY25" i="6" s="1"/>
  <c r="ACZ25" i="6" s="1"/>
  <c r="ADA25" i="6" s="1"/>
  <c r="ADB25" i="6" s="1"/>
  <c r="ADC25" i="6" s="1"/>
  <c r="ADD25" i="6" s="1"/>
  <c r="ADE25" i="6" s="1"/>
  <c r="ADF25" i="6" s="1"/>
  <c r="ADG25" i="6" s="1"/>
  <c r="ADH25" i="6" s="1"/>
  <c r="ADI25" i="6" s="1"/>
  <c r="ADJ25" i="6" s="1"/>
  <c r="ADK25" i="6" s="1"/>
  <c r="ADL25" i="6" s="1"/>
  <c r="ADM25" i="6" s="1"/>
  <c r="ADN25" i="6" s="1"/>
  <c r="ADO25" i="6" s="1"/>
  <c r="ADP25" i="6" s="1"/>
  <c r="ADQ25" i="6" s="1"/>
  <c r="ADR25" i="6" s="1"/>
  <c r="ADS25" i="6" s="1"/>
  <c r="ADT25" i="6" s="1"/>
  <c r="ADU25" i="6" s="1"/>
  <c r="ADV25" i="6" s="1"/>
  <c r="ADW25" i="6" s="1"/>
  <c r="ADX25" i="6" s="1"/>
  <c r="ADY25" i="6" s="1"/>
  <c r="ADZ25" i="6" s="1"/>
  <c r="AEA25" i="6" s="1"/>
  <c r="AEB25" i="6" s="1"/>
  <c r="AEC25" i="6" s="1"/>
  <c r="AED25" i="6" s="1"/>
  <c r="AEE25" i="6" s="1"/>
  <c r="AEF25" i="6" s="1"/>
  <c r="AEG25" i="6" s="1"/>
  <c r="AEH25" i="6" s="1"/>
  <c r="AEI25" i="6" s="1"/>
  <c r="AEJ25" i="6" s="1"/>
  <c r="AEK25" i="6" s="1"/>
  <c r="AEL25" i="6" s="1"/>
  <c r="AEM25" i="6" s="1"/>
  <c r="AEN25" i="6" s="1"/>
  <c r="AEO25" i="6" s="1"/>
  <c r="AEP25" i="6" s="1"/>
  <c r="AEQ25" i="6" s="1"/>
  <c r="AER25" i="6" s="1"/>
  <c r="AES25" i="6" s="1"/>
  <c r="AET25" i="6" s="1"/>
  <c r="AEU25" i="6" s="1"/>
  <c r="AEV25" i="6" s="1"/>
  <c r="AEW25" i="6" s="1"/>
  <c r="AEX25" i="6" s="1"/>
  <c r="AEY25" i="6" s="1"/>
  <c r="AEZ25" i="6" s="1"/>
  <c r="AFA25" i="6" s="1"/>
  <c r="AFB25" i="6" s="1"/>
  <c r="AFC25" i="6" s="1"/>
  <c r="AFD25" i="6" s="1"/>
  <c r="AFE25" i="6" s="1"/>
  <c r="AFF25" i="6" s="1"/>
  <c r="AFG25" i="6" s="1"/>
  <c r="AFH25" i="6" s="1"/>
  <c r="AFI25" i="6" s="1"/>
  <c r="AFJ25" i="6" s="1"/>
  <c r="AFK25" i="6" s="1"/>
  <c r="AFL25" i="6" s="1"/>
  <c r="AFM25" i="6" s="1"/>
  <c r="AFN25" i="6" s="1"/>
  <c r="AFO25" i="6" s="1"/>
  <c r="AFP25" i="6" s="1"/>
  <c r="AFQ25" i="6" s="1"/>
  <c r="AFR25" i="6" s="1"/>
  <c r="AFS25" i="6" s="1"/>
  <c r="AFT25" i="6" s="1"/>
  <c r="AFU25" i="6" s="1"/>
  <c r="AFV25" i="6" s="1"/>
  <c r="AFW25" i="6" s="1"/>
  <c r="AFX25" i="6" s="1"/>
  <c r="AFY25" i="6" s="1"/>
  <c r="AFZ25" i="6" s="1"/>
  <c r="AGA25" i="6" s="1"/>
  <c r="AGB25" i="6" s="1"/>
  <c r="AGC25" i="6" s="1"/>
  <c r="AGD25" i="6" s="1"/>
  <c r="AGE25" i="6" s="1"/>
  <c r="AGF25" i="6" s="1"/>
  <c r="AGG25" i="6" s="1"/>
  <c r="AGH25" i="6" s="1"/>
  <c r="AGI25" i="6" s="1"/>
  <c r="AGJ25" i="6" s="1"/>
  <c r="AGK25" i="6" s="1"/>
  <c r="AGL25" i="6" s="1"/>
  <c r="AGM25" i="6" s="1"/>
  <c r="AGN25" i="6" s="1"/>
  <c r="AGO25" i="6" s="1"/>
  <c r="AGP25" i="6" s="1"/>
  <c r="AGQ25" i="6" s="1"/>
  <c r="AGR25" i="6" s="1"/>
  <c r="AGS25" i="6" s="1"/>
  <c r="AGT25" i="6" s="1"/>
  <c r="AGU25" i="6" s="1"/>
  <c r="AGV25" i="6" s="1"/>
  <c r="AGW25" i="6" s="1"/>
  <c r="AGX25" i="6" s="1"/>
  <c r="AGY25" i="6" s="1"/>
  <c r="AGZ25" i="6" s="1"/>
  <c r="AHA25" i="6" s="1"/>
  <c r="AHB25" i="6" s="1"/>
  <c r="AHC25" i="6" s="1"/>
  <c r="AHD25" i="6" s="1"/>
  <c r="AHE25" i="6" s="1"/>
  <c r="AHF25" i="6" s="1"/>
  <c r="AHG25" i="6" s="1"/>
  <c r="AHH25" i="6" s="1"/>
  <c r="AHI25" i="6" s="1"/>
  <c r="AHJ25" i="6" s="1"/>
  <c r="AHK25" i="6" s="1"/>
  <c r="AHL25" i="6" s="1"/>
  <c r="AHM25" i="6" s="1"/>
  <c r="AHN25" i="6" s="1"/>
  <c r="AHO25" i="6" s="1"/>
  <c r="AHP25" i="6" s="1"/>
  <c r="AHQ25" i="6" s="1"/>
  <c r="AHR25" i="6" s="1"/>
  <c r="AHS25" i="6" s="1"/>
  <c r="AHT25" i="6" s="1"/>
  <c r="AHU25" i="6" s="1"/>
  <c r="AHV25" i="6" s="1"/>
  <c r="AHW25" i="6" s="1"/>
  <c r="AHX25" i="6" s="1"/>
  <c r="AHY25" i="6" s="1"/>
  <c r="AHZ25" i="6" s="1"/>
  <c r="AIA25" i="6" s="1"/>
  <c r="AIB25" i="6" s="1"/>
  <c r="AIC25" i="6" s="1"/>
  <c r="AID25" i="6" s="1"/>
  <c r="AIE25" i="6" s="1"/>
  <c r="AIF25" i="6" s="1"/>
  <c r="AIG25" i="6" s="1"/>
  <c r="AIH25" i="6" s="1"/>
  <c r="AII25" i="6" s="1"/>
  <c r="AIJ25" i="6" s="1"/>
  <c r="AIK25" i="6" s="1"/>
  <c r="AIL25" i="6" s="1"/>
  <c r="AIM25" i="6" s="1"/>
  <c r="AIN25" i="6" s="1"/>
  <c r="AIO25" i="6" s="1"/>
  <c r="AIP25" i="6" s="1"/>
  <c r="AIQ25" i="6" s="1"/>
  <c r="AIR25" i="6" s="1"/>
  <c r="AIS25" i="6" s="1"/>
  <c r="AIT25" i="6" s="1"/>
  <c r="AIU25" i="6" s="1"/>
  <c r="AIV25" i="6" s="1"/>
  <c r="AIW25" i="6" s="1"/>
  <c r="AIX25" i="6" s="1"/>
  <c r="AIY25" i="6" s="1"/>
  <c r="AIZ25" i="6" s="1"/>
  <c r="AJA25" i="6" s="1"/>
  <c r="AJB25" i="6" s="1"/>
  <c r="AJC25" i="6" s="1"/>
  <c r="AJD25" i="6" s="1"/>
  <c r="AJE25" i="6" s="1"/>
  <c r="AJF25" i="6" s="1"/>
  <c r="AJG25" i="6" s="1"/>
  <c r="AJH25" i="6" s="1"/>
  <c r="AJI25" i="6" s="1"/>
  <c r="AJJ25" i="6" s="1"/>
  <c r="AJK25" i="6" s="1"/>
  <c r="AJL25" i="6" s="1"/>
  <c r="AJM25" i="6" s="1"/>
  <c r="AJN25" i="6" s="1"/>
  <c r="AJO25" i="6" s="1"/>
  <c r="AJP25" i="6" s="1"/>
  <c r="AJQ25" i="6" s="1"/>
  <c r="AJR25" i="6" s="1"/>
  <c r="AJS25" i="6" s="1"/>
  <c r="AJT25" i="6" s="1"/>
  <c r="AJU25" i="6" s="1"/>
  <c r="AJV25" i="6" s="1"/>
  <c r="AJW25" i="6" s="1"/>
  <c r="AJX25" i="6" s="1"/>
  <c r="AJY25" i="6" s="1"/>
  <c r="AJZ25" i="6" s="1"/>
  <c r="AKA25" i="6" s="1"/>
  <c r="AKB25" i="6" s="1"/>
  <c r="AKC25" i="6" s="1"/>
  <c r="AKD25" i="6" s="1"/>
  <c r="AKE25" i="6" s="1"/>
  <c r="AKF25" i="6" s="1"/>
  <c r="AKG25" i="6" s="1"/>
  <c r="AKH25" i="6" s="1"/>
  <c r="AKI25" i="6" s="1"/>
  <c r="AKJ25" i="6" s="1"/>
  <c r="AKK25" i="6" s="1"/>
  <c r="AKL25" i="6" s="1"/>
  <c r="AKM25" i="6" s="1"/>
  <c r="AKN25" i="6" s="1"/>
  <c r="AKO25" i="6" s="1"/>
  <c r="AKP25" i="6" s="1"/>
  <c r="AKQ25" i="6" s="1"/>
  <c r="AKR25" i="6" s="1"/>
  <c r="AKS25" i="6" s="1"/>
  <c r="AKT25" i="6" s="1"/>
  <c r="AKU25" i="6" s="1"/>
  <c r="AKV25" i="6" s="1"/>
  <c r="AKW25" i="6" s="1"/>
  <c r="AKX25" i="6" s="1"/>
  <c r="AKY25" i="6" s="1"/>
  <c r="AKZ25" i="6" s="1"/>
  <c r="ALA25" i="6" s="1"/>
  <c r="ALB25" i="6" s="1"/>
  <c r="ALC25" i="6" s="1"/>
  <c r="ALD25" i="6" s="1"/>
  <c r="ALE25" i="6" s="1"/>
  <c r="ALF25" i="6" s="1"/>
  <c r="ALG25" i="6" s="1"/>
  <c r="ALH25" i="6" s="1"/>
  <c r="ALI25" i="6" s="1"/>
  <c r="ALJ25" i="6" s="1"/>
  <c r="ALK25" i="6" s="1"/>
  <c r="ALL25" i="6" s="1"/>
  <c r="ALM25" i="6" s="1"/>
  <c r="ALN25" i="6" s="1"/>
  <c r="ALO25" i="6" s="1"/>
  <c r="ALP25" i="6" s="1"/>
  <c r="ALQ25" i="6" s="1"/>
  <c r="ALR25" i="6" s="1"/>
  <c r="ALS25" i="6" s="1"/>
  <c r="ALT25" i="6" s="1"/>
  <c r="ALU25" i="6" s="1"/>
  <c r="ALV25" i="6" s="1"/>
  <c r="ALW25" i="6" s="1"/>
  <c r="ALX25" i="6" s="1"/>
  <c r="ALY25" i="6" s="1"/>
  <c r="ALZ25" i="6" s="1"/>
  <c r="AMA25" i="6" s="1"/>
  <c r="AMB25" i="6" s="1"/>
  <c r="AMC25" i="6" s="1"/>
  <c r="AMD25" i="6" s="1"/>
  <c r="AME25" i="6" s="1"/>
  <c r="AMF25" i="6" s="1"/>
  <c r="AMG25" i="6" s="1"/>
  <c r="AMH25" i="6" s="1"/>
  <c r="AMI25" i="6" s="1"/>
  <c r="AMJ25" i="6" s="1"/>
  <c r="AMK25" i="6" s="1"/>
  <c r="AML25" i="6" s="1"/>
  <c r="AMM25" i="6" s="1"/>
  <c r="AMN25" i="6" s="1"/>
  <c r="AMO25" i="6" s="1"/>
  <c r="AMP25" i="6" s="1"/>
  <c r="AMQ25" i="6" s="1"/>
  <c r="AMR25" i="6" s="1"/>
  <c r="AMS25" i="6" s="1"/>
  <c r="AMT25" i="6" s="1"/>
  <c r="AMU25" i="6" s="1"/>
  <c r="AMV25" i="6" s="1"/>
  <c r="AMW25" i="6" s="1"/>
  <c r="AMX25" i="6" s="1"/>
  <c r="AMY25" i="6" s="1"/>
  <c r="AMZ25" i="6" s="1"/>
  <c r="ANA25" i="6" s="1"/>
  <c r="ANB25" i="6" s="1"/>
  <c r="ANC25" i="6" s="1"/>
  <c r="AND25" i="6" s="1"/>
  <c r="ANE25" i="6" s="1"/>
  <c r="ANF25" i="6" s="1"/>
  <c r="ANG25" i="6" s="1"/>
  <c r="ANH25" i="6" s="1"/>
  <c r="ANI25" i="6" s="1"/>
  <c r="ANJ25" i="6" s="1"/>
  <c r="ANK25" i="6" s="1"/>
  <c r="ANL25" i="6" s="1"/>
  <c r="ANM25" i="6" s="1"/>
  <c r="ANN25" i="6" s="1"/>
  <c r="ANO25" i="6" s="1"/>
  <c r="ANP25" i="6" s="1"/>
  <c r="ANQ25" i="6" s="1"/>
  <c r="ANR25" i="6" s="1"/>
  <c r="ANS25" i="6" s="1"/>
  <c r="ANT25" i="6" s="1"/>
  <c r="ANU25" i="6" s="1"/>
  <c r="ANV25" i="6" s="1"/>
  <c r="ANW25" i="6" s="1"/>
  <c r="ANX25" i="6" s="1"/>
  <c r="ANY25" i="6" s="1"/>
  <c r="ANZ25" i="6" s="1"/>
  <c r="AOA25" i="6" s="1"/>
  <c r="AOB25" i="6" s="1"/>
  <c r="AOC25" i="6" s="1"/>
  <c r="AOD25" i="6" s="1"/>
  <c r="AOE25" i="6" s="1"/>
  <c r="AOF25" i="6" s="1"/>
  <c r="AOG25" i="6" s="1"/>
  <c r="AOH25" i="6" s="1"/>
  <c r="AOI25" i="6" s="1"/>
  <c r="AOJ25" i="6" s="1"/>
  <c r="AOK25" i="6" s="1"/>
  <c r="AOL25" i="6" s="1"/>
  <c r="AOM25" i="6" s="1"/>
  <c r="AON25" i="6" s="1"/>
  <c r="AOO25" i="6" s="1"/>
  <c r="AOP25" i="6" s="1"/>
  <c r="AOQ25" i="6" s="1"/>
  <c r="AOR25" i="6" s="1"/>
  <c r="AOS25" i="6" s="1"/>
  <c r="AOT25" i="6" s="1"/>
  <c r="AOU25" i="6" s="1"/>
  <c r="AOV25" i="6" s="1"/>
  <c r="AOW25" i="6" s="1"/>
  <c r="AOX25" i="6" s="1"/>
  <c r="AOY25" i="6" s="1"/>
  <c r="AOZ25" i="6" s="1"/>
  <c r="APA25" i="6" s="1"/>
  <c r="APB25" i="6" s="1"/>
  <c r="APC25" i="6" s="1"/>
  <c r="APD25" i="6" s="1"/>
  <c r="APE25" i="6" s="1"/>
  <c r="APF25" i="6" s="1"/>
  <c r="APG25" i="6" s="1"/>
  <c r="APH25" i="6" s="1"/>
  <c r="API25" i="6" s="1"/>
  <c r="APJ25" i="6" s="1"/>
  <c r="APK25" i="6" s="1"/>
  <c r="APL25" i="6" s="1"/>
  <c r="APM25" i="6" s="1"/>
  <c r="APN25" i="6" s="1"/>
  <c r="APO25" i="6" s="1"/>
  <c r="APP25" i="6" s="1"/>
  <c r="APQ25" i="6" s="1"/>
  <c r="APR25" i="6" s="1"/>
  <c r="APS25" i="6" s="1"/>
  <c r="APT25" i="6" s="1"/>
  <c r="APU25" i="6" s="1"/>
  <c r="APV25" i="6" s="1"/>
  <c r="APW25" i="6" s="1"/>
  <c r="APX25" i="6" s="1"/>
  <c r="APY25" i="6" s="1"/>
  <c r="APZ25" i="6" s="1"/>
  <c r="AQA25" i="6" s="1"/>
  <c r="AQB25" i="6" s="1"/>
  <c r="AQC25" i="6" s="1"/>
  <c r="AQD25" i="6" s="1"/>
  <c r="AQE25" i="6" s="1"/>
  <c r="AQF25" i="6" s="1"/>
  <c r="AQG25" i="6" s="1"/>
  <c r="AQH25" i="6" s="1"/>
  <c r="AQI25" i="6" s="1"/>
  <c r="AQJ25" i="6" s="1"/>
  <c r="AQK25" i="6" s="1"/>
  <c r="AQL25" i="6" s="1"/>
  <c r="AQM25" i="6" s="1"/>
  <c r="AQN25" i="6" s="1"/>
  <c r="AQO25" i="6" s="1"/>
  <c r="AQP25" i="6" s="1"/>
  <c r="AQQ25" i="6" s="1"/>
  <c r="AQR25" i="6" s="1"/>
  <c r="AQS25" i="6" s="1"/>
  <c r="AQT25" i="6" s="1"/>
  <c r="AQU25" i="6" s="1"/>
  <c r="AQV25" i="6" s="1"/>
  <c r="AQW25" i="6" s="1"/>
  <c r="AQX25" i="6" s="1"/>
  <c r="AQY25" i="6" s="1"/>
  <c r="AQZ25" i="6" s="1"/>
  <c r="ARA25" i="6" s="1"/>
  <c r="ARB25" i="6" s="1"/>
  <c r="ARC25" i="6" s="1"/>
  <c r="ARD25" i="6" s="1"/>
  <c r="ARE25" i="6" s="1"/>
  <c r="ARF25" i="6" s="1"/>
  <c r="ARG25" i="6" s="1"/>
  <c r="ARH25" i="6" s="1"/>
  <c r="ARI25" i="6" s="1"/>
  <c r="ARJ25" i="6" s="1"/>
  <c r="ARK25" i="6" s="1"/>
  <c r="ARL25" i="6" s="1"/>
  <c r="ARM25" i="6" s="1"/>
  <c r="ARN25" i="6" s="1"/>
  <c r="ARO25" i="6" s="1"/>
  <c r="ARP25" i="6" s="1"/>
  <c r="ARQ25" i="6" s="1"/>
  <c r="ARR25" i="6" s="1"/>
  <c r="ARS25" i="6" s="1"/>
  <c r="ART25" i="6" s="1"/>
  <c r="ARU25" i="6" s="1"/>
  <c r="ARV25" i="6" s="1"/>
  <c r="ARW25" i="6" s="1"/>
  <c r="ARX25" i="6" s="1"/>
  <c r="ARY25" i="6" s="1"/>
  <c r="ARZ25" i="6" s="1"/>
  <c r="ASA25" i="6" s="1"/>
  <c r="ASB25" i="6" s="1"/>
  <c r="ASC25" i="6" s="1"/>
  <c r="ASD25" i="6" s="1"/>
  <c r="ASE25" i="6" s="1"/>
  <c r="ASF25" i="6" s="1"/>
  <c r="ASG25" i="6" s="1"/>
  <c r="ASH25" i="6" s="1"/>
  <c r="ASI25" i="6" s="1"/>
  <c r="ASJ25" i="6" s="1"/>
  <c r="ASK25" i="6" s="1"/>
  <c r="ASL25" i="6" s="1"/>
  <c r="ASM25" i="6" s="1"/>
  <c r="ASN25" i="6" s="1"/>
  <c r="ASO25" i="6" s="1"/>
  <c r="ASP25" i="6" s="1"/>
  <c r="ASQ25" i="6" s="1"/>
  <c r="ASR25" i="6" s="1"/>
  <c r="ASS25" i="6" s="1"/>
  <c r="AST25" i="6" s="1"/>
  <c r="ASU25" i="6" s="1"/>
  <c r="ASV25" i="6" s="1"/>
  <c r="ASW25" i="6" s="1"/>
  <c r="ASX25" i="6" s="1"/>
  <c r="ASY25" i="6" s="1"/>
  <c r="ASZ25" i="6" s="1"/>
  <c r="ATA25" i="6" s="1"/>
  <c r="ATB25" i="6" s="1"/>
  <c r="ATC25" i="6" s="1"/>
  <c r="ATD25" i="6" s="1"/>
  <c r="ATE25" i="6" s="1"/>
  <c r="ATF25" i="6" s="1"/>
  <c r="ATG25" i="6" s="1"/>
  <c r="ATH25" i="6" s="1"/>
  <c r="ATI25" i="6" s="1"/>
  <c r="ATJ25" i="6" s="1"/>
  <c r="ATK25" i="6" s="1"/>
  <c r="ATL25" i="6" s="1"/>
  <c r="ATM25" i="6" s="1"/>
  <c r="ATN25" i="6" s="1"/>
  <c r="ATO25" i="6" s="1"/>
  <c r="ATP25" i="6" s="1"/>
  <c r="ATQ25" i="6" s="1"/>
  <c r="ATR25" i="6" s="1"/>
  <c r="ATS25" i="6" s="1"/>
  <c r="ATT25" i="6" s="1"/>
  <c r="ATU25" i="6" s="1"/>
  <c r="ATV25" i="6" s="1"/>
  <c r="ATW25" i="6" s="1"/>
  <c r="ATX25" i="6" s="1"/>
  <c r="ATY25" i="6" s="1"/>
  <c r="ATZ25" i="6" s="1"/>
  <c r="AUA25" i="6" s="1"/>
  <c r="AUB25" i="6" s="1"/>
  <c r="AUC25" i="6" s="1"/>
  <c r="AUD25" i="6" s="1"/>
  <c r="AUE25" i="6" s="1"/>
  <c r="AUF25" i="6" s="1"/>
  <c r="AUG25" i="6" s="1"/>
  <c r="AUH25" i="6" s="1"/>
  <c r="AUI25" i="6" s="1"/>
  <c r="AUJ25" i="6" s="1"/>
  <c r="AUK25" i="6" s="1"/>
  <c r="AUL25" i="6" s="1"/>
  <c r="AUM25" i="6" s="1"/>
  <c r="AUN25" i="6" s="1"/>
  <c r="AUO25" i="6" s="1"/>
  <c r="AUP25" i="6" s="1"/>
  <c r="AUQ25" i="6" s="1"/>
  <c r="AUR25" i="6" s="1"/>
  <c r="AUS25" i="6" s="1"/>
  <c r="AUT25" i="6" s="1"/>
  <c r="AUU25" i="6" s="1"/>
  <c r="AUV25" i="6" s="1"/>
  <c r="AUW25" i="6" s="1"/>
  <c r="AUX25" i="6" s="1"/>
  <c r="AUY25" i="6" s="1"/>
  <c r="AUZ25" i="6" s="1"/>
  <c r="AVA25" i="6" s="1"/>
  <c r="AVB25" i="6" s="1"/>
  <c r="AVC25" i="6" s="1"/>
  <c r="AVD25" i="6" s="1"/>
  <c r="AVE25" i="6" s="1"/>
  <c r="AVF25" i="6" s="1"/>
  <c r="AVG25" i="6" s="1"/>
  <c r="AVH25" i="6" s="1"/>
  <c r="AVI25" i="6" s="1"/>
  <c r="AVJ25" i="6" s="1"/>
  <c r="AVK25" i="6" s="1"/>
  <c r="AVL25" i="6" s="1"/>
  <c r="AVM25" i="6" s="1"/>
  <c r="AVN25" i="6" s="1"/>
  <c r="AVO25" i="6" s="1"/>
  <c r="AVP25" i="6" s="1"/>
  <c r="AVQ25" i="6" s="1"/>
  <c r="AVR25" i="6" s="1"/>
  <c r="AVS25" i="6" s="1"/>
  <c r="AVT25" i="6" s="1"/>
  <c r="AVU25" i="6" s="1"/>
  <c r="AVV25" i="6" s="1"/>
  <c r="AVW25" i="6" s="1"/>
  <c r="AVX25" i="6" s="1"/>
  <c r="AVY25" i="6" s="1"/>
  <c r="AVZ25" i="6" s="1"/>
  <c r="AWA25" i="6" s="1"/>
  <c r="AWB25" i="6" s="1"/>
  <c r="AWC25" i="6" s="1"/>
  <c r="AWD25" i="6" s="1"/>
  <c r="AWE25" i="6" s="1"/>
  <c r="AWF25" i="6" s="1"/>
  <c r="AWG25" i="6" s="1"/>
  <c r="AWH25" i="6" s="1"/>
  <c r="AWI25" i="6" s="1"/>
  <c r="AWJ25" i="6" s="1"/>
  <c r="AWK25" i="6" s="1"/>
  <c r="AWL25" i="6" s="1"/>
  <c r="AWM25" i="6" s="1"/>
  <c r="AWN25" i="6" s="1"/>
  <c r="AWO25" i="6" s="1"/>
  <c r="AWP25" i="6" s="1"/>
  <c r="AWQ25" i="6" s="1"/>
  <c r="AWR25" i="6" s="1"/>
  <c r="AWS25" i="6" s="1"/>
  <c r="AWT25" i="6" s="1"/>
  <c r="AWU25" i="6" s="1"/>
  <c r="AWV25" i="6" s="1"/>
  <c r="AWW25" i="6" s="1"/>
  <c r="AWX25" i="6" s="1"/>
  <c r="AWY25" i="6" s="1"/>
  <c r="AWZ25" i="6" s="1"/>
  <c r="AXA25" i="6" s="1"/>
  <c r="AXB25" i="6" s="1"/>
  <c r="AXC25" i="6" s="1"/>
  <c r="AXD25" i="6" s="1"/>
  <c r="AXE25" i="6" s="1"/>
  <c r="AXF25" i="6" s="1"/>
  <c r="AXG25" i="6" s="1"/>
  <c r="AXH25" i="6" s="1"/>
  <c r="AXI25" i="6" s="1"/>
  <c r="AXJ25" i="6" s="1"/>
  <c r="AXK25" i="6" s="1"/>
  <c r="AXL25" i="6" s="1"/>
  <c r="AXM25" i="6" s="1"/>
  <c r="AXN25" i="6" s="1"/>
  <c r="AXO25" i="6" s="1"/>
  <c r="AXP25" i="6" s="1"/>
  <c r="AXQ25" i="6" s="1"/>
  <c r="AXR25" i="6" s="1"/>
  <c r="AXS25" i="6" s="1"/>
  <c r="AXT25" i="6" s="1"/>
  <c r="AXU25" i="6" s="1"/>
  <c r="AXV25" i="6" s="1"/>
  <c r="AXW25" i="6" s="1"/>
  <c r="AXX25" i="6" s="1"/>
  <c r="AXY25" i="6" s="1"/>
  <c r="AXZ25" i="6" s="1"/>
  <c r="AYA25" i="6" s="1"/>
  <c r="AYB25" i="6" s="1"/>
  <c r="AYC25" i="6" s="1"/>
  <c r="AYD25" i="6" s="1"/>
  <c r="AYE25" i="6" s="1"/>
  <c r="AYF25" i="6" s="1"/>
  <c r="AYG25" i="6" s="1"/>
  <c r="AYH25" i="6" s="1"/>
  <c r="AYI25" i="6" s="1"/>
  <c r="AYJ25" i="6" s="1"/>
  <c r="AYK25" i="6" s="1"/>
  <c r="AYL25" i="6" s="1"/>
  <c r="AYM25" i="6" s="1"/>
  <c r="AYN25" i="6" s="1"/>
  <c r="AYO25" i="6" s="1"/>
  <c r="AYP25" i="6" s="1"/>
  <c r="AYQ25" i="6" s="1"/>
  <c r="AYR25" i="6" s="1"/>
  <c r="AYS25" i="6" s="1"/>
  <c r="AYT25" i="6" s="1"/>
  <c r="AYU25" i="6" s="1"/>
  <c r="AYV25" i="6" s="1"/>
  <c r="AYW25" i="6" s="1"/>
  <c r="AYX25" i="6" s="1"/>
  <c r="AYY25" i="6" s="1"/>
  <c r="AYZ25" i="6" s="1"/>
  <c r="AZA25" i="6" s="1"/>
  <c r="AZB25" i="6" s="1"/>
  <c r="AZC25" i="6" s="1"/>
  <c r="AZD25" i="6" s="1"/>
  <c r="AZE25" i="6" s="1"/>
  <c r="AZF25" i="6" s="1"/>
  <c r="AZG25" i="6" s="1"/>
  <c r="AZH25" i="6" s="1"/>
  <c r="AZI25" i="6" s="1"/>
  <c r="AZJ25" i="6" s="1"/>
  <c r="AZK25" i="6" s="1"/>
  <c r="AZL25" i="6" s="1"/>
  <c r="AZM25" i="6" s="1"/>
  <c r="AZN25" i="6" s="1"/>
  <c r="AZO25" i="6" s="1"/>
  <c r="AZP25" i="6" s="1"/>
  <c r="AZQ25" i="6" s="1"/>
  <c r="AZR25" i="6" s="1"/>
  <c r="AZS25" i="6" s="1"/>
  <c r="AZT25" i="6" s="1"/>
  <c r="AZU25" i="6" s="1"/>
  <c r="AZV25" i="6" s="1"/>
  <c r="AZW25" i="6" s="1"/>
  <c r="AZX25" i="6" s="1"/>
  <c r="AZY25" i="6" s="1"/>
  <c r="AZZ25" i="6" s="1"/>
  <c r="BAA25" i="6" s="1"/>
  <c r="BAB25" i="6" s="1"/>
  <c r="BAC25" i="6" s="1"/>
  <c r="BAD25" i="6" s="1"/>
  <c r="BAE25" i="6" s="1"/>
  <c r="BAF25" i="6" s="1"/>
  <c r="BAG25" i="6" s="1"/>
  <c r="BAH25" i="6" s="1"/>
  <c r="BAI25" i="6" s="1"/>
  <c r="BAJ25" i="6" s="1"/>
  <c r="BAK25" i="6" s="1"/>
  <c r="BAL25" i="6" s="1"/>
  <c r="BAM25" i="6" s="1"/>
  <c r="BAN25" i="6" s="1"/>
  <c r="BAO25" i="6" s="1"/>
  <c r="BAP25" i="6" s="1"/>
  <c r="BAQ25" i="6" s="1"/>
  <c r="BAR25" i="6" s="1"/>
  <c r="BAS25" i="6" s="1"/>
  <c r="BAT25" i="6" s="1"/>
  <c r="BAU25" i="6" s="1"/>
  <c r="BAV25" i="6" s="1"/>
  <c r="BAW25" i="6" s="1"/>
  <c r="BAX25" i="6" s="1"/>
  <c r="BAY25" i="6" s="1"/>
  <c r="BAZ25" i="6" s="1"/>
  <c r="BBA25" i="6" s="1"/>
  <c r="BBB25" i="6" s="1"/>
  <c r="BBC25" i="6" s="1"/>
  <c r="BBD25" i="6" s="1"/>
  <c r="BBE25" i="6" s="1"/>
  <c r="BBF25" i="6" s="1"/>
  <c r="BBG25" i="6" s="1"/>
  <c r="BBH25" i="6" s="1"/>
  <c r="BBI25" i="6" s="1"/>
  <c r="BBJ25" i="6" s="1"/>
  <c r="BBK25" i="6" s="1"/>
  <c r="BBL25" i="6" s="1"/>
  <c r="BBM25" i="6" s="1"/>
  <c r="BBN25" i="6" s="1"/>
  <c r="BBO25" i="6" s="1"/>
  <c r="BBP25" i="6" s="1"/>
  <c r="ZZ7" i="6"/>
  <c r="AAA7" i="6" s="1"/>
  <c r="AAB7" i="6" s="1"/>
  <c r="AAC7" i="6" s="1"/>
  <c r="AAD7" i="6" s="1"/>
  <c r="AAE7" i="6" s="1"/>
  <c r="AAF7" i="6" s="1"/>
  <c r="AAG7" i="6" s="1"/>
  <c r="AAH7" i="6" s="1"/>
  <c r="AAI7" i="6" s="1"/>
  <c r="AAJ7" i="6" s="1"/>
  <c r="AAK7" i="6" s="1"/>
  <c r="AAL7" i="6" s="1"/>
  <c r="AAM7" i="6" s="1"/>
  <c r="AAN7" i="6" s="1"/>
  <c r="AAO7" i="6" s="1"/>
  <c r="AAP7" i="6" s="1"/>
  <c r="AAQ7" i="6" s="1"/>
  <c r="AAR7" i="6" s="1"/>
  <c r="AAS7" i="6" s="1"/>
  <c r="AAT7" i="6" s="1"/>
  <c r="AAU7" i="6" s="1"/>
  <c r="AAV7" i="6" s="1"/>
  <c r="AAW7" i="6" s="1"/>
  <c r="AAX7" i="6" s="1"/>
  <c r="AAY7" i="6" s="1"/>
  <c r="AAZ7" i="6" s="1"/>
  <c r="ABA7" i="6" s="1"/>
  <c r="ABB7" i="6" s="1"/>
  <c r="ABC7" i="6" s="1"/>
  <c r="ABD7" i="6" s="1"/>
  <c r="ABE7" i="6" s="1"/>
  <c r="ABF7" i="6" s="1"/>
  <c r="ABG7" i="6" s="1"/>
  <c r="ABH7" i="6" s="1"/>
  <c r="ABI7" i="6" s="1"/>
  <c r="ABJ7" i="6" s="1"/>
  <c r="ABK7" i="6" s="1"/>
  <c r="ABL7" i="6" s="1"/>
  <c r="ABM7" i="6" s="1"/>
  <c r="ABN7" i="6" s="1"/>
  <c r="ABO7" i="6" s="1"/>
  <c r="ABP7" i="6" s="1"/>
  <c r="ABQ7" i="6" s="1"/>
  <c r="ABR7" i="6" s="1"/>
  <c r="ABS7" i="6" s="1"/>
  <c r="ABT7" i="6" s="1"/>
  <c r="ABU7" i="6" s="1"/>
  <c r="ABV7" i="6" s="1"/>
  <c r="ABW7" i="6" s="1"/>
  <c r="ABX7" i="6" s="1"/>
  <c r="ABY7" i="6" s="1"/>
  <c r="ABZ7" i="6" s="1"/>
  <c r="ACA7" i="6" s="1"/>
  <c r="ACB7" i="6" s="1"/>
  <c r="ACC7" i="6" s="1"/>
  <c r="ACD7" i="6" s="1"/>
  <c r="ACE7" i="6" s="1"/>
  <c r="ACF7" i="6" s="1"/>
  <c r="ACG7" i="6" s="1"/>
  <c r="ACH7" i="6" s="1"/>
  <c r="ACI7" i="6" s="1"/>
  <c r="ACJ7" i="6" s="1"/>
  <c r="ACK7" i="6" s="1"/>
  <c r="ACL7" i="6" s="1"/>
  <c r="ACM7" i="6" s="1"/>
  <c r="ACN7" i="6" s="1"/>
  <c r="ACO7" i="6" s="1"/>
  <c r="ACP7" i="6" s="1"/>
  <c r="ACQ7" i="6" s="1"/>
  <c r="ACR7" i="6" s="1"/>
  <c r="ACS7" i="6" s="1"/>
  <c r="ACT7" i="6" s="1"/>
  <c r="ACU7" i="6" s="1"/>
  <c r="ACV7" i="6" s="1"/>
  <c r="ACW7" i="6" s="1"/>
  <c r="ACX7" i="6" s="1"/>
  <c r="ACY7" i="6" s="1"/>
  <c r="ACZ7" i="6" s="1"/>
  <c r="ADA7" i="6" s="1"/>
  <c r="ADB7" i="6" s="1"/>
  <c r="ADC7" i="6" s="1"/>
  <c r="ADD7" i="6" s="1"/>
  <c r="ADE7" i="6" s="1"/>
  <c r="ADF7" i="6" s="1"/>
  <c r="ADG7" i="6" s="1"/>
  <c r="ADH7" i="6" s="1"/>
  <c r="ADI7" i="6" s="1"/>
  <c r="ADJ7" i="6" s="1"/>
  <c r="ADK7" i="6" s="1"/>
  <c r="ADL7" i="6" s="1"/>
  <c r="ADM7" i="6" s="1"/>
  <c r="ADN7" i="6" s="1"/>
  <c r="ADO7" i="6" s="1"/>
  <c r="ADP7" i="6" s="1"/>
  <c r="ADQ7" i="6" s="1"/>
  <c r="ADR7" i="6" s="1"/>
  <c r="ADS7" i="6" s="1"/>
  <c r="ADT7" i="6" s="1"/>
  <c r="ADU7" i="6" s="1"/>
  <c r="ADV7" i="6" s="1"/>
  <c r="ADW7" i="6" s="1"/>
  <c r="ADX7" i="6" s="1"/>
  <c r="ADY7" i="6" s="1"/>
  <c r="ADZ7" i="6" s="1"/>
  <c r="AEA7" i="6" s="1"/>
  <c r="AEB7" i="6" s="1"/>
  <c r="AEC7" i="6" s="1"/>
  <c r="AED7" i="6" s="1"/>
  <c r="AEE7" i="6" s="1"/>
  <c r="AEF7" i="6" s="1"/>
  <c r="AEG7" i="6" s="1"/>
  <c r="AEH7" i="6" s="1"/>
  <c r="AEI7" i="6" s="1"/>
  <c r="AEJ7" i="6" s="1"/>
  <c r="AEK7" i="6" s="1"/>
  <c r="AEL7" i="6" s="1"/>
  <c r="AEM7" i="6" s="1"/>
  <c r="AEN7" i="6" s="1"/>
  <c r="AEO7" i="6" s="1"/>
  <c r="AEP7" i="6" s="1"/>
  <c r="AEQ7" i="6" s="1"/>
  <c r="AER7" i="6" s="1"/>
  <c r="AES7" i="6" s="1"/>
  <c r="AET7" i="6" s="1"/>
  <c r="AEU7" i="6" s="1"/>
  <c r="AEV7" i="6" s="1"/>
  <c r="AEW7" i="6" s="1"/>
  <c r="AEX7" i="6" s="1"/>
  <c r="AEY7" i="6" s="1"/>
  <c r="AEZ7" i="6" s="1"/>
  <c r="AFA7" i="6" s="1"/>
  <c r="AFB7" i="6" s="1"/>
  <c r="AFC7" i="6" s="1"/>
  <c r="AFD7" i="6" s="1"/>
  <c r="AFE7" i="6" s="1"/>
  <c r="AFF7" i="6" s="1"/>
  <c r="AFG7" i="6" s="1"/>
  <c r="AFH7" i="6" s="1"/>
  <c r="AFI7" i="6" s="1"/>
  <c r="AFJ7" i="6" s="1"/>
  <c r="AFK7" i="6" s="1"/>
  <c r="AFL7" i="6" s="1"/>
  <c r="AFM7" i="6" s="1"/>
  <c r="AFN7" i="6" s="1"/>
  <c r="AFO7" i="6" s="1"/>
  <c r="AFP7" i="6" s="1"/>
  <c r="AFQ7" i="6" s="1"/>
  <c r="AFR7" i="6" s="1"/>
  <c r="AFS7" i="6" s="1"/>
  <c r="AFT7" i="6" s="1"/>
  <c r="AFU7" i="6" s="1"/>
  <c r="AFV7" i="6" s="1"/>
  <c r="AFW7" i="6" s="1"/>
  <c r="AFX7" i="6" s="1"/>
  <c r="AFY7" i="6" s="1"/>
  <c r="AFZ7" i="6" s="1"/>
  <c r="AGA7" i="6" s="1"/>
  <c r="AGB7" i="6" s="1"/>
  <c r="AGC7" i="6" s="1"/>
  <c r="AGD7" i="6" s="1"/>
  <c r="AGE7" i="6" s="1"/>
  <c r="AGF7" i="6" s="1"/>
  <c r="AGG7" i="6" s="1"/>
  <c r="AGH7" i="6" s="1"/>
  <c r="AGI7" i="6" s="1"/>
  <c r="AGJ7" i="6" s="1"/>
  <c r="AGK7" i="6" s="1"/>
  <c r="AGL7" i="6" s="1"/>
  <c r="AGM7" i="6" s="1"/>
  <c r="AGN7" i="6" s="1"/>
  <c r="AGO7" i="6" s="1"/>
  <c r="AGP7" i="6" s="1"/>
  <c r="AGQ7" i="6" s="1"/>
  <c r="AGR7" i="6" s="1"/>
  <c r="AGS7" i="6" s="1"/>
  <c r="AGT7" i="6" s="1"/>
  <c r="AGU7" i="6" s="1"/>
  <c r="AGV7" i="6" s="1"/>
  <c r="AGW7" i="6" s="1"/>
  <c r="AGX7" i="6" s="1"/>
  <c r="AGY7" i="6" s="1"/>
  <c r="AGZ7" i="6" s="1"/>
  <c r="AHA7" i="6" s="1"/>
  <c r="AHB7" i="6" s="1"/>
  <c r="AHC7" i="6" s="1"/>
  <c r="AHD7" i="6" s="1"/>
  <c r="AHE7" i="6" s="1"/>
  <c r="AHF7" i="6" s="1"/>
  <c r="AHG7" i="6" s="1"/>
  <c r="AHH7" i="6" s="1"/>
  <c r="AHI7" i="6" s="1"/>
  <c r="AHJ7" i="6" s="1"/>
  <c r="AHK7" i="6" s="1"/>
  <c r="AHL7" i="6" s="1"/>
  <c r="AHM7" i="6" s="1"/>
  <c r="AHN7" i="6" s="1"/>
  <c r="AHO7" i="6" s="1"/>
  <c r="AHP7" i="6" s="1"/>
  <c r="AHQ7" i="6" s="1"/>
  <c r="AHR7" i="6" s="1"/>
  <c r="AHS7" i="6" s="1"/>
  <c r="AHT7" i="6" s="1"/>
  <c r="AHU7" i="6" s="1"/>
  <c r="AHV7" i="6" s="1"/>
  <c r="AHW7" i="6" s="1"/>
  <c r="AHX7" i="6" s="1"/>
  <c r="AHY7" i="6" s="1"/>
  <c r="AHZ7" i="6" s="1"/>
  <c r="AIA7" i="6" s="1"/>
  <c r="AIB7" i="6" s="1"/>
  <c r="AIC7" i="6" s="1"/>
  <c r="AID7" i="6" s="1"/>
  <c r="AIE7" i="6" s="1"/>
  <c r="AIF7" i="6" s="1"/>
  <c r="AIG7" i="6" s="1"/>
  <c r="AIH7" i="6" s="1"/>
  <c r="AII7" i="6" s="1"/>
  <c r="AIJ7" i="6" s="1"/>
  <c r="AIK7" i="6" s="1"/>
  <c r="AIL7" i="6" s="1"/>
  <c r="AIM7" i="6" s="1"/>
  <c r="AIN7" i="6" s="1"/>
  <c r="AIO7" i="6" s="1"/>
  <c r="AIP7" i="6" s="1"/>
  <c r="AIQ7" i="6" s="1"/>
  <c r="AIR7" i="6" s="1"/>
  <c r="AIS7" i="6" s="1"/>
  <c r="AIT7" i="6" s="1"/>
  <c r="AIU7" i="6" s="1"/>
  <c r="AIV7" i="6" s="1"/>
  <c r="AIW7" i="6" s="1"/>
  <c r="AIX7" i="6" s="1"/>
  <c r="AIY7" i="6" s="1"/>
  <c r="AIZ7" i="6" s="1"/>
  <c r="AJA7" i="6" s="1"/>
  <c r="AJB7" i="6" s="1"/>
  <c r="AJC7" i="6" s="1"/>
  <c r="AJD7" i="6" s="1"/>
  <c r="AJE7" i="6" s="1"/>
  <c r="AJF7" i="6" s="1"/>
  <c r="AJG7" i="6" s="1"/>
  <c r="AJH7" i="6" s="1"/>
  <c r="AJI7" i="6" s="1"/>
  <c r="AJJ7" i="6" s="1"/>
  <c r="AJK7" i="6" s="1"/>
  <c r="AJL7" i="6" s="1"/>
  <c r="AJM7" i="6" s="1"/>
  <c r="AJN7" i="6" s="1"/>
  <c r="AJO7" i="6" s="1"/>
  <c r="AJP7" i="6" s="1"/>
  <c r="AJQ7" i="6" s="1"/>
  <c r="AJR7" i="6" s="1"/>
  <c r="AJS7" i="6" s="1"/>
  <c r="AJT7" i="6" s="1"/>
  <c r="AJU7" i="6" s="1"/>
  <c r="AJV7" i="6" s="1"/>
  <c r="AJW7" i="6" s="1"/>
  <c r="AJX7" i="6" s="1"/>
  <c r="AJY7" i="6" s="1"/>
  <c r="AJZ7" i="6" s="1"/>
  <c r="AKA7" i="6" s="1"/>
  <c r="AKB7" i="6" s="1"/>
  <c r="AKC7" i="6" s="1"/>
  <c r="AKD7" i="6" s="1"/>
  <c r="AKE7" i="6" s="1"/>
  <c r="AKF7" i="6" s="1"/>
  <c r="AKG7" i="6" s="1"/>
  <c r="AKH7" i="6" s="1"/>
  <c r="AKI7" i="6" s="1"/>
  <c r="AKJ7" i="6" s="1"/>
  <c r="AKK7" i="6" s="1"/>
  <c r="AKL7" i="6" s="1"/>
  <c r="AKM7" i="6" s="1"/>
  <c r="AKN7" i="6" s="1"/>
  <c r="AKO7" i="6" s="1"/>
  <c r="AKP7" i="6" s="1"/>
  <c r="AKQ7" i="6" s="1"/>
  <c r="AKR7" i="6" s="1"/>
  <c r="AKS7" i="6" s="1"/>
  <c r="AKT7" i="6" s="1"/>
  <c r="AKU7" i="6" s="1"/>
  <c r="AKV7" i="6" s="1"/>
  <c r="AKW7" i="6" s="1"/>
  <c r="AKX7" i="6" s="1"/>
  <c r="AKY7" i="6" s="1"/>
  <c r="AKZ7" i="6" s="1"/>
  <c r="ALA7" i="6" s="1"/>
  <c r="ALB7" i="6" s="1"/>
  <c r="ALC7" i="6" s="1"/>
  <c r="ALD7" i="6" s="1"/>
  <c r="ALE7" i="6" s="1"/>
  <c r="ALF7" i="6" s="1"/>
  <c r="ALG7" i="6" s="1"/>
  <c r="ALH7" i="6" s="1"/>
  <c r="ALI7" i="6" s="1"/>
  <c r="ALJ7" i="6" s="1"/>
  <c r="ALK7" i="6" s="1"/>
  <c r="ALL7" i="6" s="1"/>
  <c r="ALM7" i="6" s="1"/>
  <c r="ALN7" i="6" s="1"/>
  <c r="ALO7" i="6" s="1"/>
  <c r="ALP7" i="6" s="1"/>
  <c r="ALQ7" i="6" s="1"/>
  <c r="ALR7" i="6" s="1"/>
  <c r="ALS7" i="6" s="1"/>
  <c r="ALT7" i="6" s="1"/>
  <c r="ALU7" i="6" s="1"/>
  <c r="ALV7" i="6" s="1"/>
  <c r="ALW7" i="6" s="1"/>
  <c r="ALX7" i="6" s="1"/>
  <c r="ALY7" i="6" s="1"/>
  <c r="ALZ7" i="6" s="1"/>
  <c r="AMA7" i="6" s="1"/>
  <c r="AMB7" i="6" s="1"/>
  <c r="AMC7" i="6" s="1"/>
  <c r="AMD7" i="6" s="1"/>
  <c r="AME7" i="6" s="1"/>
  <c r="AMF7" i="6" s="1"/>
  <c r="AMG7" i="6" s="1"/>
  <c r="AMH7" i="6" s="1"/>
  <c r="AMI7" i="6" s="1"/>
  <c r="AMJ7" i="6" s="1"/>
  <c r="AMK7" i="6" s="1"/>
  <c r="AML7" i="6" s="1"/>
  <c r="AMM7" i="6" s="1"/>
  <c r="AMN7" i="6" s="1"/>
  <c r="AMO7" i="6" s="1"/>
  <c r="AMP7" i="6" s="1"/>
  <c r="AMQ7" i="6" s="1"/>
  <c r="AMR7" i="6" s="1"/>
  <c r="AMS7" i="6" s="1"/>
  <c r="AMT7" i="6" s="1"/>
  <c r="AMU7" i="6" s="1"/>
  <c r="AMV7" i="6" s="1"/>
  <c r="AMW7" i="6" s="1"/>
  <c r="AMX7" i="6" s="1"/>
  <c r="AMY7" i="6" s="1"/>
  <c r="AMZ7" i="6" s="1"/>
  <c r="ANA7" i="6" s="1"/>
  <c r="ANB7" i="6" s="1"/>
  <c r="ANC7" i="6" s="1"/>
  <c r="AND7" i="6" s="1"/>
  <c r="ANE7" i="6" s="1"/>
  <c r="ANF7" i="6" s="1"/>
  <c r="ANG7" i="6" s="1"/>
  <c r="ANH7" i="6" s="1"/>
  <c r="ANI7" i="6" s="1"/>
  <c r="ANJ7" i="6" s="1"/>
  <c r="ANK7" i="6" s="1"/>
  <c r="ANL7" i="6" s="1"/>
  <c r="ANM7" i="6" s="1"/>
  <c r="ANN7" i="6" s="1"/>
  <c r="ANO7" i="6" s="1"/>
  <c r="ANP7" i="6" s="1"/>
  <c r="ANQ7" i="6" s="1"/>
  <c r="ANR7" i="6" s="1"/>
  <c r="ANS7" i="6" s="1"/>
  <c r="ANT7" i="6" s="1"/>
  <c r="ANU7" i="6" s="1"/>
  <c r="ANV7" i="6" s="1"/>
  <c r="ANW7" i="6" s="1"/>
  <c r="ANX7" i="6" s="1"/>
  <c r="ANY7" i="6" s="1"/>
  <c r="ANZ7" i="6" s="1"/>
  <c r="AOA7" i="6" s="1"/>
  <c r="AOB7" i="6" s="1"/>
  <c r="AOC7" i="6" s="1"/>
  <c r="AOD7" i="6" s="1"/>
  <c r="AOE7" i="6" s="1"/>
  <c r="AOF7" i="6" s="1"/>
  <c r="AOG7" i="6" s="1"/>
  <c r="AOH7" i="6" s="1"/>
  <c r="AOI7" i="6" s="1"/>
  <c r="AOJ7" i="6" s="1"/>
  <c r="AOK7" i="6" s="1"/>
  <c r="AOL7" i="6" s="1"/>
  <c r="AOM7" i="6" s="1"/>
  <c r="AON7" i="6" s="1"/>
  <c r="AOO7" i="6" s="1"/>
  <c r="AOP7" i="6" s="1"/>
  <c r="AOQ7" i="6" s="1"/>
  <c r="AOR7" i="6" s="1"/>
  <c r="AOS7" i="6" s="1"/>
  <c r="AOT7" i="6" s="1"/>
  <c r="AOU7" i="6" s="1"/>
  <c r="AOV7" i="6" s="1"/>
  <c r="AOW7" i="6" s="1"/>
  <c r="AOX7" i="6" s="1"/>
  <c r="AOY7" i="6" s="1"/>
  <c r="AOZ7" i="6" s="1"/>
  <c r="APA7" i="6" s="1"/>
  <c r="APB7" i="6" s="1"/>
  <c r="APC7" i="6" s="1"/>
  <c r="APD7" i="6" s="1"/>
  <c r="APE7" i="6" s="1"/>
  <c r="APF7" i="6" s="1"/>
  <c r="APG7" i="6" s="1"/>
  <c r="APH7" i="6" s="1"/>
  <c r="API7" i="6" s="1"/>
  <c r="APJ7" i="6" s="1"/>
  <c r="APK7" i="6" s="1"/>
  <c r="APL7" i="6" s="1"/>
  <c r="APM7" i="6" s="1"/>
  <c r="APN7" i="6" s="1"/>
  <c r="APO7" i="6" s="1"/>
  <c r="APP7" i="6" s="1"/>
  <c r="APQ7" i="6" s="1"/>
  <c r="APR7" i="6" s="1"/>
  <c r="APS7" i="6" s="1"/>
  <c r="APT7" i="6" s="1"/>
  <c r="APU7" i="6" s="1"/>
  <c r="APV7" i="6" s="1"/>
  <c r="APW7" i="6" s="1"/>
  <c r="APX7" i="6" s="1"/>
  <c r="APY7" i="6" s="1"/>
  <c r="APZ7" i="6" s="1"/>
  <c r="AQA7" i="6" s="1"/>
  <c r="AQB7" i="6" s="1"/>
  <c r="AQC7" i="6" s="1"/>
  <c r="AQD7" i="6" s="1"/>
  <c r="AQE7" i="6" s="1"/>
  <c r="AQF7" i="6" s="1"/>
  <c r="AQG7" i="6" s="1"/>
  <c r="AQH7" i="6" s="1"/>
  <c r="AQI7" i="6" s="1"/>
  <c r="AQJ7" i="6" s="1"/>
  <c r="AQK7" i="6" s="1"/>
  <c r="AQL7" i="6" s="1"/>
  <c r="AQM7" i="6" s="1"/>
  <c r="AQN7" i="6" s="1"/>
  <c r="AQO7" i="6" s="1"/>
  <c r="AQP7" i="6" s="1"/>
  <c r="AQQ7" i="6" s="1"/>
  <c r="AQR7" i="6" s="1"/>
  <c r="AQS7" i="6" s="1"/>
  <c r="AQT7" i="6" s="1"/>
  <c r="AQU7" i="6" s="1"/>
  <c r="AQV7" i="6" s="1"/>
  <c r="AQW7" i="6" s="1"/>
  <c r="AQX7" i="6" s="1"/>
  <c r="AQY7" i="6" s="1"/>
  <c r="AQZ7" i="6" s="1"/>
  <c r="ARA7" i="6" s="1"/>
  <c r="ARB7" i="6" s="1"/>
  <c r="ARC7" i="6" s="1"/>
  <c r="ARD7" i="6" s="1"/>
  <c r="ARE7" i="6" s="1"/>
  <c r="ARF7" i="6" s="1"/>
  <c r="ARG7" i="6" s="1"/>
  <c r="ARH7" i="6" s="1"/>
  <c r="ARI7" i="6" s="1"/>
  <c r="ARJ7" i="6" s="1"/>
  <c r="ARK7" i="6" s="1"/>
  <c r="ARL7" i="6" s="1"/>
  <c r="ARM7" i="6" s="1"/>
  <c r="ARN7" i="6" s="1"/>
  <c r="ARO7" i="6" s="1"/>
  <c r="ARP7" i="6" s="1"/>
  <c r="ARQ7" i="6" s="1"/>
  <c r="ARR7" i="6" s="1"/>
  <c r="ARS7" i="6" s="1"/>
  <c r="ART7" i="6" s="1"/>
  <c r="ARU7" i="6" s="1"/>
  <c r="ARV7" i="6" s="1"/>
  <c r="ARW7" i="6" s="1"/>
  <c r="ARX7" i="6" s="1"/>
  <c r="ARY7" i="6" s="1"/>
  <c r="ARZ7" i="6" s="1"/>
  <c r="ASA7" i="6" s="1"/>
  <c r="ASB7" i="6" s="1"/>
  <c r="ASC7" i="6" s="1"/>
  <c r="ASD7" i="6" s="1"/>
  <c r="ASE7" i="6" s="1"/>
  <c r="ASF7" i="6" s="1"/>
  <c r="ASG7" i="6" s="1"/>
  <c r="ASH7" i="6" s="1"/>
  <c r="ASI7" i="6" s="1"/>
  <c r="ASJ7" i="6" s="1"/>
  <c r="ASK7" i="6" s="1"/>
  <c r="ASL7" i="6" s="1"/>
  <c r="ASM7" i="6" s="1"/>
  <c r="ASN7" i="6" s="1"/>
  <c r="ASO7" i="6" s="1"/>
  <c r="ASP7" i="6" s="1"/>
  <c r="ASQ7" i="6" s="1"/>
  <c r="ASR7" i="6" s="1"/>
  <c r="ASS7" i="6" s="1"/>
  <c r="AST7" i="6" s="1"/>
  <c r="ASU7" i="6" s="1"/>
  <c r="ASV7" i="6" s="1"/>
  <c r="ASW7" i="6" s="1"/>
  <c r="ASX7" i="6" s="1"/>
  <c r="ASY7" i="6" s="1"/>
  <c r="ASZ7" i="6" s="1"/>
  <c r="ATA7" i="6" s="1"/>
  <c r="ATB7" i="6" s="1"/>
  <c r="ATC7" i="6" s="1"/>
  <c r="ATD7" i="6" s="1"/>
  <c r="ATE7" i="6" s="1"/>
  <c r="ATF7" i="6" s="1"/>
  <c r="ATG7" i="6" s="1"/>
  <c r="ATH7" i="6" s="1"/>
  <c r="ATI7" i="6" s="1"/>
  <c r="ATJ7" i="6" s="1"/>
  <c r="ATK7" i="6" s="1"/>
  <c r="ATL7" i="6" s="1"/>
  <c r="ATM7" i="6" s="1"/>
  <c r="ATN7" i="6" s="1"/>
  <c r="ATO7" i="6" s="1"/>
  <c r="ATP7" i="6" s="1"/>
  <c r="ATQ7" i="6" s="1"/>
  <c r="ATR7" i="6" s="1"/>
  <c r="ATS7" i="6" s="1"/>
  <c r="ATT7" i="6" s="1"/>
  <c r="ATU7" i="6" s="1"/>
  <c r="ATV7" i="6" s="1"/>
  <c r="ATW7" i="6" s="1"/>
  <c r="ATX7" i="6" s="1"/>
  <c r="ATY7" i="6" s="1"/>
  <c r="ATZ7" i="6" s="1"/>
  <c r="AUA7" i="6" s="1"/>
  <c r="AUB7" i="6" s="1"/>
  <c r="AUC7" i="6" s="1"/>
  <c r="AUD7" i="6" s="1"/>
  <c r="AUE7" i="6" s="1"/>
  <c r="AUF7" i="6" s="1"/>
  <c r="AUG7" i="6" s="1"/>
  <c r="AUH7" i="6" s="1"/>
  <c r="AUI7" i="6" s="1"/>
  <c r="AUJ7" i="6" s="1"/>
  <c r="AUK7" i="6" s="1"/>
  <c r="AUL7" i="6" s="1"/>
  <c r="AUM7" i="6" s="1"/>
  <c r="AUN7" i="6" s="1"/>
  <c r="AUO7" i="6" s="1"/>
  <c r="AUP7" i="6" s="1"/>
  <c r="AUQ7" i="6" s="1"/>
  <c r="AUR7" i="6" s="1"/>
  <c r="AUS7" i="6" s="1"/>
  <c r="AUT7" i="6" s="1"/>
  <c r="AUU7" i="6" s="1"/>
  <c r="AUV7" i="6" s="1"/>
  <c r="AUW7" i="6" s="1"/>
  <c r="AUX7" i="6" s="1"/>
  <c r="AUY7" i="6" s="1"/>
  <c r="AUZ7" i="6" s="1"/>
  <c r="AVA7" i="6" s="1"/>
  <c r="AVB7" i="6" s="1"/>
  <c r="AVC7" i="6" s="1"/>
  <c r="AVD7" i="6" s="1"/>
  <c r="AVE7" i="6" s="1"/>
  <c r="AVF7" i="6" s="1"/>
  <c r="AVG7" i="6" s="1"/>
  <c r="AVH7" i="6" s="1"/>
  <c r="AVI7" i="6" s="1"/>
  <c r="AVJ7" i="6" s="1"/>
  <c r="AVK7" i="6" s="1"/>
  <c r="AVL7" i="6" s="1"/>
  <c r="AVM7" i="6" s="1"/>
  <c r="AVN7" i="6" s="1"/>
  <c r="AVO7" i="6" s="1"/>
  <c r="AVP7" i="6" s="1"/>
  <c r="AVQ7" i="6" s="1"/>
  <c r="AVR7" i="6" s="1"/>
  <c r="AVS7" i="6" s="1"/>
  <c r="AVT7" i="6" s="1"/>
  <c r="AVU7" i="6" s="1"/>
  <c r="AVV7" i="6" s="1"/>
  <c r="AVW7" i="6" s="1"/>
  <c r="AVX7" i="6" s="1"/>
  <c r="AVY7" i="6" s="1"/>
  <c r="AVZ7" i="6" s="1"/>
  <c r="AWA7" i="6" s="1"/>
  <c r="AWB7" i="6" s="1"/>
  <c r="AWC7" i="6" s="1"/>
  <c r="AWD7" i="6" s="1"/>
  <c r="AWE7" i="6" s="1"/>
  <c r="AWF7" i="6" s="1"/>
  <c r="AWG7" i="6" s="1"/>
  <c r="AWH7" i="6" s="1"/>
  <c r="AWI7" i="6" s="1"/>
  <c r="AWJ7" i="6" s="1"/>
  <c r="AWK7" i="6" s="1"/>
  <c r="AWL7" i="6" s="1"/>
  <c r="AWM7" i="6" s="1"/>
  <c r="AWN7" i="6" s="1"/>
  <c r="AWO7" i="6" s="1"/>
  <c r="AWP7" i="6" s="1"/>
  <c r="AWQ7" i="6" s="1"/>
  <c r="AWR7" i="6" s="1"/>
  <c r="AWS7" i="6" s="1"/>
  <c r="AWT7" i="6" s="1"/>
  <c r="AWU7" i="6" s="1"/>
  <c r="AWV7" i="6" s="1"/>
  <c r="AWW7" i="6" s="1"/>
  <c r="AWX7" i="6" s="1"/>
  <c r="AWY7" i="6" s="1"/>
  <c r="AWZ7" i="6" s="1"/>
  <c r="AXA7" i="6" s="1"/>
  <c r="AXB7" i="6" s="1"/>
  <c r="AXC7" i="6" s="1"/>
  <c r="AXD7" i="6" s="1"/>
  <c r="AXE7" i="6" s="1"/>
  <c r="AXF7" i="6" s="1"/>
  <c r="AXG7" i="6" s="1"/>
  <c r="AXH7" i="6" s="1"/>
  <c r="AXI7" i="6" s="1"/>
  <c r="AXJ7" i="6" s="1"/>
  <c r="AXK7" i="6" s="1"/>
  <c r="AXL7" i="6" s="1"/>
  <c r="AXM7" i="6" s="1"/>
  <c r="AXN7" i="6" s="1"/>
  <c r="AXO7" i="6" s="1"/>
  <c r="AXP7" i="6" s="1"/>
  <c r="AXQ7" i="6" s="1"/>
  <c r="AXR7" i="6" s="1"/>
  <c r="AXS7" i="6" s="1"/>
  <c r="AXT7" i="6" s="1"/>
  <c r="AXU7" i="6" s="1"/>
  <c r="AXV7" i="6" s="1"/>
  <c r="AXW7" i="6" s="1"/>
  <c r="AXX7" i="6" s="1"/>
  <c r="AXY7" i="6" s="1"/>
  <c r="AXZ7" i="6" s="1"/>
  <c r="AYA7" i="6" s="1"/>
  <c r="AYB7" i="6" s="1"/>
  <c r="AYC7" i="6" s="1"/>
  <c r="AYD7" i="6" s="1"/>
  <c r="AYE7" i="6" s="1"/>
  <c r="AYF7" i="6" s="1"/>
  <c r="AYG7" i="6" s="1"/>
  <c r="AYH7" i="6" s="1"/>
  <c r="AYI7" i="6" s="1"/>
  <c r="AYJ7" i="6" s="1"/>
  <c r="AYK7" i="6" s="1"/>
  <c r="AYL7" i="6" s="1"/>
  <c r="AYM7" i="6" s="1"/>
  <c r="AYN7" i="6" s="1"/>
  <c r="AYO7" i="6" s="1"/>
  <c r="AYP7" i="6" s="1"/>
  <c r="AYQ7" i="6" s="1"/>
  <c r="AYR7" i="6" s="1"/>
  <c r="AYS7" i="6" s="1"/>
  <c r="AYT7" i="6" s="1"/>
  <c r="AYU7" i="6" s="1"/>
  <c r="AYV7" i="6" s="1"/>
  <c r="AYW7" i="6" s="1"/>
  <c r="AYX7" i="6" s="1"/>
  <c r="AYY7" i="6" s="1"/>
  <c r="AYZ7" i="6" s="1"/>
  <c r="AZA7" i="6" s="1"/>
  <c r="AZB7" i="6" s="1"/>
  <c r="AZC7" i="6" s="1"/>
  <c r="AZD7" i="6" s="1"/>
  <c r="AZE7" i="6" s="1"/>
  <c r="AZF7" i="6" s="1"/>
  <c r="AZG7" i="6" s="1"/>
  <c r="AZH7" i="6" s="1"/>
  <c r="AZI7" i="6" s="1"/>
  <c r="AZJ7" i="6" s="1"/>
  <c r="AZK7" i="6" s="1"/>
  <c r="AZL7" i="6" s="1"/>
  <c r="AZM7" i="6" s="1"/>
  <c r="AZN7" i="6" s="1"/>
  <c r="AZO7" i="6" s="1"/>
  <c r="AZP7" i="6" s="1"/>
  <c r="AZQ7" i="6" s="1"/>
  <c r="AZR7" i="6" s="1"/>
  <c r="AZS7" i="6" s="1"/>
  <c r="AZT7" i="6" s="1"/>
  <c r="AZU7" i="6" s="1"/>
  <c r="AZV7" i="6" s="1"/>
  <c r="AZW7" i="6" s="1"/>
  <c r="AZX7" i="6" s="1"/>
  <c r="AZY7" i="6" s="1"/>
  <c r="AZZ7" i="6" s="1"/>
  <c r="BAA7" i="6" s="1"/>
  <c r="BAB7" i="6" s="1"/>
  <c r="BAC7" i="6" s="1"/>
  <c r="BAD7" i="6" s="1"/>
  <c r="BAE7" i="6" s="1"/>
  <c r="BAF7" i="6" s="1"/>
  <c r="BAG7" i="6" s="1"/>
  <c r="BAH7" i="6" s="1"/>
  <c r="BAI7" i="6" s="1"/>
  <c r="BAJ7" i="6" s="1"/>
  <c r="BAK7" i="6" s="1"/>
  <c r="BAL7" i="6" s="1"/>
  <c r="BAM7" i="6" s="1"/>
  <c r="BAN7" i="6" s="1"/>
  <c r="BAO7" i="6" s="1"/>
  <c r="BAP7" i="6" s="1"/>
  <c r="BAQ7" i="6" s="1"/>
  <c r="BAR7" i="6" s="1"/>
  <c r="BAS7" i="6" s="1"/>
  <c r="BAT7" i="6" s="1"/>
  <c r="BAU7" i="6" s="1"/>
  <c r="BAV7" i="6" s="1"/>
  <c r="BAW7" i="6" s="1"/>
  <c r="BAX7" i="6" s="1"/>
  <c r="BAY7" i="6" s="1"/>
  <c r="BAZ7" i="6" s="1"/>
  <c r="BBA7" i="6" s="1"/>
  <c r="BBB7" i="6" s="1"/>
  <c r="BBC7" i="6" s="1"/>
  <c r="BBD7" i="6" s="1"/>
  <c r="BBE7" i="6" s="1"/>
  <c r="BBF7" i="6" s="1"/>
  <c r="BBG7" i="6" s="1"/>
  <c r="BBH7" i="6" s="1"/>
  <c r="BBI7" i="6" s="1"/>
  <c r="BBJ7" i="6" s="1"/>
  <c r="BBK7" i="6" s="1"/>
  <c r="BBL7" i="6" s="1"/>
  <c r="BBM7" i="6" s="1"/>
  <c r="BBN7" i="6" s="1"/>
  <c r="BBO7" i="6" s="1"/>
  <c r="BBP7" i="6" s="1"/>
  <c r="BEU42" i="6" l="1"/>
  <c r="BEU17" i="6"/>
  <c r="BCS41" i="6"/>
  <c r="BCT40" i="6"/>
  <c r="BCQ39" i="6"/>
  <c r="BCR38" i="6"/>
  <c r="ASW17" i="6"/>
  <c r="ASX16" i="6" s="1"/>
  <c r="ASW42" i="6"/>
  <c r="AHX17" i="6"/>
  <c r="AHY16" i="6" s="1"/>
  <c r="AHX42" i="6"/>
  <c r="AFO40" i="6"/>
  <c r="AFN41" i="6"/>
  <c r="ADM17" i="6"/>
  <c r="ADN16" i="6" s="1"/>
  <c r="ADM42" i="6"/>
  <c r="ADE42" i="6"/>
  <c r="BEW16" i="6" l="1"/>
  <c r="BEX16" i="6" s="1"/>
  <c r="BEY16" i="6" s="1"/>
  <c r="BEZ16" i="6" s="1"/>
  <c r="BFA16" i="6" s="1"/>
  <c r="BFB16" i="6" s="1"/>
  <c r="BFC16" i="6" s="1"/>
  <c r="BFD16" i="6" s="1"/>
  <c r="BFE16" i="6" s="1"/>
  <c r="BFF16" i="6" s="1"/>
  <c r="BFG16" i="6" s="1"/>
  <c r="BFH16" i="6" s="1"/>
  <c r="BFI16" i="6" s="1"/>
  <c r="BFJ16" i="6" s="1"/>
  <c r="BFK16" i="6" s="1"/>
  <c r="BFL16" i="6" s="1"/>
  <c r="BEV42" i="6"/>
  <c r="BEV17" i="6"/>
  <c r="BCR39" i="6"/>
  <c r="BCS38" i="6"/>
  <c r="BCT41" i="6"/>
  <c r="BCU40" i="6"/>
  <c r="ASX17" i="6"/>
  <c r="ASY16" i="6" s="1"/>
  <c r="ASX42" i="6"/>
  <c r="AHY17" i="6"/>
  <c r="AHZ16" i="6" s="1"/>
  <c r="AHY42" i="6"/>
  <c r="AFP40" i="6"/>
  <c r="AFO41" i="6"/>
  <c r="ADN17" i="6"/>
  <c r="ADO16" i="6" s="1"/>
  <c r="ADN42" i="6"/>
  <c r="B23" i="83"/>
  <c r="B24" i="83"/>
  <c r="BFL17" i="6" l="1"/>
  <c r="BFL42" i="6"/>
  <c r="BFM16" i="6"/>
  <c r="BFN16" i="6" s="1"/>
  <c r="BFO16" i="6" s="1"/>
  <c r="BFP16" i="6" s="1"/>
  <c r="BFQ16" i="6" s="1"/>
  <c r="BFR16" i="6" s="1"/>
  <c r="BFS16" i="6" s="1"/>
  <c r="BFK17" i="6"/>
  <c r="BFK42" i="6"/>
  <c r="BFJ17" i="6"/>
  <c r="BFJ42" i="6"/>
  <c r="BFI17" i="6"/>
  <c r="BFI42" i="6"/>
  <c r="BFH17" i="6"/>
  <c r="BFH42" i="6"/>
  <c r="BFG17" i="6"/>
  <c r="BFG42" i="6"/>
  <c r="BFF17" i="6"/>
  <c r="BFF42" i="6"/>
  <c r="BFE17" i="6"/>
  <c r="BFE42" i="6"/>
  <c r="BFD42" i="6"/>
  <c r="BFD17" i="6"/>
  <c r="BFC17" i="6"/>
  <c r="BFC42" i="6"/>
  <c r="BFB17" i="6"/>
  <c r="BFB42" i="6"/>
  <c r="BFA17" i="6"/>
  <c r="BFA42" i="6"/>
  <c r="BEZ17" i="6"/>
  <c r="BEZ42" i="6"/>
  <c r="BEY17" i="6"/>
  <c r="BEY42" i="6"/>
  <c r="BEX42" i="6"/>
  <c r="BEX17" i="6"/>
  <c r="BEW42" i="6"/>
  <c r="BEW17" i="6"/>
  <c r="BCU41" i="6"/>
  <c r="BCV40" i="6"/>
  <c r="BCS39" i="6"/>
  <c r="BCT38" i="6"/>
  <c r="ASY42" i="6"/>
  <c r="ASY17" i="6"/>
  <c r="ASZ16" i="6" s="1"/>
  <c r="AHZ17" i="6"/>
  <c r="AIA16" i="6" s="1"/>
  <c r="AHZ42" i="6"/>
  <c r="AFQ40" i="6"/>
  <c r="AFP41" i="6"/>
  <c r="ADO17" i="6"/>
  <c r="ADP16" i="6" s="1"/>
  <c r="ADO42" i="6"/>
  <c r="U32" i="83"/>
  <c r="BFS17" i="6" l="1"/>
  <c r="BFT16" i="6"/>
  <c r="BFU16" i="6" s="1"/>
  <c r="BFV16" i="6" s="1"/>
  <c r="BFS42" i="6"/>
  <c r="BFR17" i="6"/>
  <c r="BFR42" i="6"/>
  <c r="BFQ17" i="6"/>
  <c r="BFQ42" i="6"/>
  <c r="BFP17" i="6"/>
  <c r="BFP42" i="6"/>
  <c r="BFO17" i="6"/>
  <c r="BFO42" i="6"/>
  <c r="BFN42" i="6"/>
  <c r="BFN17" i="6"/>
  <c r="BFM17" i="6"/>
  <c r="BFM42" i="6"/>
  <c r="BCT39" i="6"/>
  <c r="BCU38" i="6"/>
  <c r="BCV41" i="6"/>
  <c r="BCW40" i="6"/>
  <c r="ASZ42" i="6"/>
  <c r="ASZ17" i="6"/>
  <c r="ATA16" i="6" s="1"/>
  <c r="AIA17" i="6"/>
  <c r="AIB16" i="6" s="1"/>
  <c r="AIA42" i="6"/>
  <c r="AFR40" i="6"/>
  <c r="AFQ41" i="6"/>
  <c r="ADP42" i="6"/>
  <c r="ADP17" i="6"/>
  <c r="ADQ16" i="6" s="1"/>
  <c r="T32" i="83"/>
  <c r="U33" i="83"/>
  <c r="V33" i="83"/>
  <c r="B16" i="83" s="1"/>
  <c r="V32" i="83"/>
  <c r="B40" i="6"/>
  <c r="B41" i="6" s="1"/>
  <c r="B38" i="6"/>
  <c r="B39" i="6" s="1"/>
  <c r="G16" i="6"/>
  <c r="C16" i="6"/>
  <c r="C42" i="6" s="1"/>
  <c r="B16" i="6"/>
  <c r="CD9" i="6"/>
  <c r="CE9" i="6" s="1"/>
  <c r="H9" i="6"/>
  <c r="I9" i="6" s="1"/>
  <c r="C9" i="6"/>
  <c r="D16" i="6" s="1"/>
  <c r="FY6" i="6"/>
  <c r="FX6" i="6"/>
  <c r="B7" i="83" l="1"/>
  <c r="B15" i="83"/>
  <c r="B18" i="83"/>
  <c r="M13" i="83" s="1"/>
  <c r="N13" i="83" s="1"/>
  <c r="B8" i="83"/>
  <c r="BFV17" i="6"/>
  <c r="BFV42" i="6"/>
  <c r="BFW16" i="6"/>
  <c r="BFX16" i="6" s="1"/>
  <c r="BFY16" i="6" s="1"/>
  <c r="BFU17" i="6"/>
  <c r="BFU42" i="6"/>
  <c r="BFT17" i="6"/>
  <c r="BFT42" i="6"/>
  <c r="BCW41" i="6"/>
  <c r="BCX40" i="6"/>
  <c r="BCU39" i="6"/>
  <c r="BCV38" i="6"/>
  <c r="B17" i="83"/>
  <c r="M12" i="83" s="1"/>
  <c r="B6" i="83"/>
  <c r="ATA42" i="6"/>
  <c r="ATA17" i="6"/>
  <c r="ATB16" i="6" s="1"/>
  <c r="B10" i="83"/>
  <c r="AIB42" i="6"/>
  <c r="AIB17" i="6"/>
  <c r="AIC16" i="6" s="1"/>
  <c r="AFR41" i="6"/>
  <c r="AFS40" i="6"/>
  <c r="ADQ42" i="6"/>
  <c r="ADQ17" i="6"/>
  <c r="ADR16" i="6" s="1"/>
  <c r="B9" i="83"/>
  <c r="B13" i="83"/>
  <c r="B11" i="83"/>
  <c r="B14" i="83"/>
  <c r="B12" i="83"/>
  <c r="S42" i="83"/>
  <c r="S33" i="83"/>
  <c r="S41" i="83"/>
  <c r="S40" i="83"/>
  <c r="S37" i="83"/>
  <c r="S36" i="83"/>
  <c r="S35" i="83"/>
  <c r="S34" i="83"/>
  <c r="S32" i="83"/>
  <c r="S39" i="83"/>
  <c r="S38" i="83"/>
  <c r="J9" i="6"/>
  <c r="D42" i="6"/>
  <c r="CF9" i="6"/>
  <c r="D9" i="6"/>
  <c r="B42" i="6"/>
  <c r="B17" i="6"/>
  <c r="G42" i="6"/>
  <c r="G40" i="6"/>
  <c r="C17" i="6"/>
  <c r="G17" i="6"/>
  <c r="H16" i="6" s="1"/>
  <c r="C38" i="6"/>
  <c r="G38" i="6"/>
  <c r="C40" i="6"/>
  <c r="BFY17" i="6" l="1"/>
  <c r="BFY42" i="6"/>
  <c r="BFZ16" i="6"/>
  <c r="BGA16" i="6" s="1"/>
  <c r="BGB16" i="6" s="1"/>
  <c r="BFX17" i="6"/>
  <c r="BFX42" i="6"/>
  <c r="BFW17" i="6"/>
  <c r="BFW42" i="6"/>
  <c r="BCX41" i="6"/>
  <c r="BCY40" i="6"/>
  <c r="BCV39" i="6"/>
  <c r="BCW38" i="6"/>
  <c r="ATB42" i="6"/>
  <c r="ATB17" i="6"/>
  <c r="ATC16" i="6" s="1"/>
  <c r="AIC17" i="6"/>
  <c r="AID16" i="6" s="1"/>
  <c r="AIC42" i="6"/>
  <c r="AFS41" i="6"/>
  <c r="AFT40" i="6"/>
  <c r="ADR17" i="6"/>
  <c r="ADS16" i="6" s="1"/>
  <c r="ADR42" i="6"/>
  <c r="H42" i="6"/>
  <c r="H17" i="6"/>
  <c r="I16" i="6" s="1"/>
  <c r="G41" i="6"/>
  <c r="H40" i="6"/>
  <c r="E16" i="6"/>
  <c r="E9" i="6"/>
  <c r="G39" i="6"/>
  <c r="H38" i="6"/>
  <c r="C41" i="6"/>
  <c r="D40" i="6"/>
  <c r="C39" i="6"/>
  <c r="D38" i="6"/>
  <c r="CG9" i="6"/>
  <c r="K9" i="6"/>
  <c r="D17" i="6"/>
  <c r="BGC16" i="6" l="1"/>
  <c r="BGD16" i="6" s="1"/>
  <c r="BGE16" i="6" s="1"/>
  <c r="BGB17" i="6"/>
  <c r="BGB42" i="6"/>
  <c r="BGA17" i="6"/>
  <c r="BGA42" i="6"/>
  <c r="BFZ17" i="6"/>
  <c r="BFZ42" i="6"/>
  <c r="BCY41" i="6"/>
  <c r="BCZ40" i="6"/>
  <c r="BCW39" i="6"/>
  <c r="BCX38" i="6"/>
  <c r="ATC42" i="6"/>
  <c r="ATC17" i="6"/>
  <c r="ATD16" i="6" s="1"/>
  <c r="AID42" i="6"/>
  <c r="AID17" i="6"/>
  <c r="AIE16" i="6" s="1"/>
  <c r="AFT41" i="6"/>
  <c r="AFU40" i="6"/>
  <c r="ADS17" i="6"/>
  <c r="ADT16" i="6" s="1"/>
  <c r="ADS42" i="6"/>
  <c r="L9" i="6"/>
  <c r="E42" i="6"/>
  <c r="E17" i="6"/>
  <c r="CH9" i="6"/>
  <c r="D39" i="6"/>
  <c r="E38" i="6"/>
  <c r="D41" i="6"/>
  <c r="E40" i="6"/>
  <c r="H39" i="6"/>
  <c r="I38" i="6"/>
  <c r="F16" i="6"/>
  <c r="F9" i="6"/>
  <c r="H41" i="6"/>
  <c r="I40" i="6"/>
  <c r="I42" i="6"/>
  <c r="I17" i="6"/>
  <c r="J16" i="6" s="1"/>
  <c r="BGE42" i="6" l="1"/>
  <c r="BGF16" i="6"/>
  <c r="BGG16" i="6" s="1"/>
  <c r="BGH16" i="6" s="1"/>
  <c r="BGI16" i="6" s="1"/>
  <c r="BGJ16" i="6" s="1"/>
  <c r="BGK16" i="6" s="1"/>
  <c r="BGL16" i="6" s="1"/>
  <c r="BGM16" i="6" s="1"/>
  <c r="BGN16" i="6" s="1"/>
  <c r="BGO16" i="6" s="1"/>
  <c r="BGP16" i="6" s="1"/>
  <c r="BGQ16" i="6" s="1"/>
  <c r="BGR16" i="6" s="1"/>
  <c r="BGS16" i="6" s="1"/>
  <c r="BGT16" i="6" s="1"/>
  <c r="BGU16" i="6" s="1"/>
  <c r="BGV16" i="6" s="1"/>
  <c r="BGE17" i="6"/>
  <c r="BGD17" i="6"/>
  <c r="BGD42" i="6"/>
  <c r="BGC17" i="6"/>
  <c r="BGC42" i="6"/>
  <c r="BCX39" i="6"/>
  <c r="BCY38" i="6"/>
  <c r="BDA40" i="6"/>
  <c r="BCZ41" i="6"/>
  <c r="ATD17" i="6"/>
  <c r="ATE16" i="6" s="1"/>
  <c r="ATD42" i="6"/>
  <c r="AIE42" i="6"/>
  <c r="AIE17" i="6"/>
  <c r="AIF16" i="6" s="1"/>
  <c r="AFV40" i="6"/>
  <c r="AFU41" i="6"/>
  <c r="ADT17" i="6"/>
  <c r="ADU16" i="6" s="1"/>
  <c r="ADT42" i="6"/>
  <c r="I41" i="6"/>
  <c r="J40" i="6"/>
  <c r="I39" i="6"/>
  <c r="J38" i="6"/>
  <c r="F42" i="6"/>
  <c r="F17" i="6"/>
  <c r="M9" i="6"/>
  <c r="J42" i="6"/>
  <c r="J17" i="6"/>
  <c r="K16" i="6" s="1"/>
  <c r="E41" i="6"/>
  <c r="F40" i="6"/>
  <c r="F41" i="6" s="1"/>
  <c r="E39" i="6"/>
  <c r="F38" i="6"/>
  <c r="F39" i="6" s="1"/>
  <c r="CI9" i="6"/>
  <c r="BGV17" i="6" l="1"/>
  <c r="BGW16" i="6"/>
  <c r="BGX16" i="6" s="1"/>
  <c r="BGV42" i="6"/>
  <c r="BGU17" i="6"/>
  <c r="BGU42" i="6"/>
  <c r="BGT17" i="6"/>
  <c r="BGT42" i="6"/>
  <c r="BGS17" i="6"/>
  <c r="BGS42" i="6"/>
  <c r="BGR17" i="6"/>
  <c r="BGR42" i="6"/>
  <c r="BGQ17" i="6"/>
  <c r="BGQ42" i="6"/>
  <c r="BGP17" i="6"/>
  <c r="BGP42" i="6"/>
  <c r="BGO17" i="6"/>
  <c r="BGO42" i="6"/>
  <c r="BGN17" i="6"/>
  <c r="BGN42" i="6"/>
  <c r="BGM17" i="6"/>
  <c r="BGM42" i="6"/>
  <c r="BGL17" i="6"/>
  <c r="BGL42" i="6"/>
  <c r="BGK17" i="6"/>
  <c r="BGK42" i="6"/>
  <c r="BGJ17" i="6"/>
  <c r="BGJ42" i="6"/>
  <c r="BGI17" i="6"/>
  <c r="BGI42" i="6"/>
  <c r="BGH17" i="6"/>
  <c r="BGH42" i="6"/>
  <c r="BGG42" i="6"/>
  <c r="BGG17" i="6"/>
  <c r="BGF17" i="6"/>
  <c r="BGF42" i="6"/>
  <c r="BCY39" i="6"/>
  <c r="BCZ38" i="6"/>
  <c r="BDA41" i="6"/>
  <c r="BDB40" i="6"/>
  <c r="ATE17" i="6"/>
  <c r="ATF16" i="6" s="1"/>
  <c r="ATE42" i="6"/>
  <c r="AIF42" i="6"/>
  <c r="AIF17" i="6"/>
  <c r="AIG16" i="6" s="1"/>
  <c r="AFW40" i="6"/>
  <c r="AFV41" i="6"/>
  <c r="ADU17" i="6"/>
  <c r="ADV16" i="6" s="1"/>
  <c r="ADU42" i="6"/>
  <c r="CJ9" i="6"/>
  <c r="K42" i="6"/>
  <c r="K17" i="6"/>
  <c r="L16" i="6" s="1"/>
  <c r="N9" i="6"/>
  <c r="J39" i="6"/>
  <c r="K38" i="6"/>
  <c r="K39" i="6" s="1"/>
  <c r="J41" i="6"/>
  <c r="K40" i="6"/>
  <c r="K41" i="6" s="1"/>
  <c r="BGX17" i="6" l="1"/>
  <c r="BGY16" i="6"/>
  <c r="BGZ16" i="6" s="1"/>
  <c r="BHA16" i="6" s="1"/>
  <c r="BHB16" i="6" s="1"/>
  <c r="BHC16" i="6" s="1"/>
  <c r="BHD16" i="6" s="1"/>
  <c r="BGX42" i="6"/>
  <c r="BGW17" i="6"/>
  <c r="BGW42" i="6"/>
  <c r="BDC40" i="6"/>
  <c r="BDB41" i="6"/>
  <c r="BDA38" i="6"/>
  <c r="BCZ39" i="6"/>
  <c r="ATF17" i="6"/>
  <c r="ATG16" i="6" s="1"/>
  <c r="ATF42" i="6"/>
  <c r="AIG42" i="6"/>
  <c r="AIG17" i="6"/>
  <c r="AIH16" i="6" s="1"/>
  <c r="AFX40" i="6"/>
  <c r="AFW41" i="6"/>
  <c r="ADV17" i="6"/>
  <c r="ADW16" i="6" s="1"/>
  <c r="ADV42" i="6"/>
  <c r="O9" i="6"/>
  <c r="L42" i="6"/>
  <c r="L40" i="6"/>
  <c r="L38" i="6"/>
  <c r="L17" i="6"/>
  <c r="M16" i="6" s="1"/>
  <c r="CK9" i="6"/>
  <c r="BHD17" i="6" l="1"/>
  <c r="BHE16" i="6"/>
  <c r="BHD42" i="6"/>
  <c r="BHC17" i="6"/>
  <c r="BHC42" i="6"/>
  <c r="BHB42" i="6"/>
  <c r="BHB17" i="6"/>
  <c r="BHA42" i="6"/>
  <c r="BHA17" i="6"/>
  <c r="BGZ42" i="6"/>
  <c r="BGZ17" i="6"/>
  <c r="BGY42" i="6"/>
  <c r="BGY17" i="6"/>
  <c r="BDA39" i="6"/>
  <c r="BDB38" i="6"/>
  <c r="BDC41" i="6"/>
  <c r="BDD40" i="6"/>
  <c r="ATG17" i="6"/>
  <c r="ATH16" i="6" s="1"/>
  <c r="ATG42" i="6"/>
  <c r="AIH17" i="6"/>
  <c r="AII16" i="6" s="1"/>
  <c r="AIH42" i="6"/>
  <c r="AFY40" i="6"/>
  <c r="AFX41" i="6"/>
  <c r="ADW17" i="6"/>
  <c r="ADX16" i="6" s="1"/>
  <c r="ADW42" i="6"/>
  <c r="L39" i="6"/>
  <c r="M38" i="6"/>
  <c r="CL9" i="6"/>
  <c r="M42" i="6"/>
  <c r="M17" i="6"/>
  <c r="N16" i="6" s="1"/>
  <c r="L41" i="6"/>
  <c r="M40" i="6"/>
  <c r="P9" i="6"/>
  <c r="BHE42" i="6" l="1"/>
  <c r="BHF16" i="6"/>
  <c r="BHG16" i="6" s="1"/>
  <c r="BHE17" i="6"/>
  <c r="BDD41" i="6"/>
  <c r="BDE40" i="6"/>
  <c r="BDC38" i="6"/>
  <c r="BDB39" i="6"/>
  <c r="ATH42" i="6"/>
  <c r="ATH17" i="6"/>
  <c r="ATI16" i="6" s="1"/>
  <c r="AII17" i="6"/>
  <c r="AIJ16" i="6" s="1"/>
  <c r="AII42" i="6"/>
  <c r="AFY41" i="6"/>
  <c r="AFZ40" i="6"/>
  <c r="ADX17" i="6"/>
  <c r="ADY16" i="6" s="1"/>
  <c r="ADX42" i="6"/>
  <c r="Q9" i="6"/>
  <c r="M41" i="6"/>
  <c r="N40" i="6"/>
  <c r="N42" i="6"/>
  <c r="N17" i="6"/>
  <c r="O16" i="6" s="1"/>
  <c r="CM9" i="6"/>
  <c r="M39" i="6"/>
  <c r="N38" i="6"/>
  <c r="BHG42" i="6" l="1"/>
  <c r="BHG17" i="6"/>
  <c r="BHH16" i="6"/>
  <c r="BHI16" i="6" s="1"/>
  <c r="BHJ16" i="6" s="1"/>
  <c r="BHK16" i="6" s="1"/>
  <c r="BHL16" i="6" s="1"/>
  <c r="BHM16" i="6" s="1"/>
  <c r="BHN16" i="6" s="1"/>
  <c r="BHO16" i="6" s="1"/>
  <c r="BHP16" i="6" s="1"/>
  <c r="BHQ16" i="6" s="1"/>
  <c r="BHR16" i="6" s="1"/>
  <c r="BHS16" i="6" s="1"/>
  <c r="BHT16" i="6" s="1"/>
  <c r="BHU16" i="6" s="1"/>
  <c r="BHV16" i="6" s="1"/>
  <c r="BHW16" i="6" s="1"/>
  <c r="BHX16" i="6" s="1"/>
  <c r="BHY16" i="6" s="1"/>
  <c r="BHZ16" i="6" s="1"/>
  <c r="BIA16" i="6" s="1"/>
  <c r="BIB16" i="6" s="1"/>
  <c r="BIC16" i="6" s="1"/>
  <c r="BHF17" i="6"/>
  <c r="BHF42" i="6"/>
  <c r="BDF40" i="6"/>
  <c r="BDE41" i="6"/>
  <c r="BDC39" i="6"/>
  <c r="BDD38" i="6"/>
  <c r="ATI17" i="6"/>
  <c r="ATJ16" i="6" s="1"/>
  <c r="ATI42" i="6"/>
  <c r="AIJ17" i="6"/>
  <c r="AIK16" i="6" s="1"/>
  <c r="AIJ42" i="6"/>
  <c r="AGA40" i="6"/>
  <c r="AFZ41" i="6"/>
  <c r="ADY42" i="6"/>
  <c r="ADY17" i="6"/>
  <c r="ADZ16" i="6" s="1"/>
  <c r="N39" i="6"/>
  <c r="O38" i="6"/>
  <c r="CN9" i="6"/>
  <c r="O42" i="6"/>
  <c r="O17" i="6"/>
  <c r="P16" i="6" s="1"/>
  <c r="N41" i="6"/>
  <c r="O40" i="6"/>
  <c r="R9" i="6"/>
  <c r="BIC42" i="6" l="1"/>
  <c r="BID16" i="6"/>
  <c r="BIC17" i="6"/>
  <c r="BIB42" i="6"/>
  <c r="BIB17" i="6"/>
  <c r="BIA17" i="6"/>
  <c r="BIA42" i="6"/>
  <c r="BHZ17" i="6"/>
  <c r="BHZ42" i="6"/>
  <c r="BHY17" i="6"/>
  <c r="BHY42" i="6"/>
  <c r="BHX17" i="6"/>
  <c r="BHX42" i="6"/>
  <c r="BHW17" i="6"/>
  <c r="BHW42" i="6"/>
  <c r="BHV17" i="6"/>
  <c r="BHV42" i="6"/>
  <c r="BHU17" i="6"/>
  <c r="BHU42" i="6"/>
  <c r="BHT17" i="6"/>
  <c r="BHT42" i="6"/>
  <c r="BHS42" i="6"/>
  <c r="BHS17" i="6"/>
  <c r="BHR17" i="6"/>
  <c r="BHR42" i="6"/>
  <c r="BHQ42" i="6"/>
  <c r="BHQ17" i="6"/>
  <c r="BHP17" i="6"/>
  <c r="BHP42" i="6"/>
  <c r="BHO17" i="6"/>
  <c r="BHO42" i="6"/>
  <c r="BHN17" i="6"/>
  <c r="BHN42" i="6"/>
  <c r="BHM17" i="6"/>
  <c r="BHM42" i="6"/>
  <c r="BHL42" i="6"/>
  <c r="BHL17" i="6"/>
  <c r="BHK17" i="6"/>
  <c r="BHK42" i="6"/>
  <c r="BHJ17" i="6"/>
  <c r="BHJ42" i="6"/>
  <c r="BHI17" i="6"/>
  <c r="BHI42" i="6"/>
  <c r="BHH42" i="6"/>
  <c r="BHH17" i="6"/>
  <c r="BDF41" i="6"/>
  <c r="BDG40" i="6"/>
  <c r="BDD39" i="6"/>
  <c r="BDE38" i="6"/>
  <c r="ATJ42" i="6"/>
  <c r="ATJ17" i="6"/>
  <c r="ATK16" i="6" s="1"/>
  <c r="AIK17" i="6"/>
  <c r="AIL16" i="6" s="1"/>
  <c r="AIK42" i="6"/>
  <c r="AGA41" i="6"/>
  <c r="AGB40" i="6"/>
  <c r="ADZ42" i="6"/>
  <c r="ADZ17" i="6"/>
  <c r="AEA16" i="6" s="1"/>
  <c r="O41" i="6"/>
  <c r="P40" i="6"/>
  <c r="P41" i="6" s="1"/>
  <c r="S9" i="6"/>
  <c r="P42" i="6"/>
  <c r="P17" i="6"/>
  <c r="Q16" i="6" s="1"/>
  <c r="CO9" i="6"/>
  <c r="O39" i="6"/>
  <c r="P38" i="6"/>
  <c r="P39" i="6" s="1"/>
  <c r="BIE16" i="6" l="1"/>
  <c r="BIF16" i="6" s="1"/>
  <c r="BIG16" i="6" s="1"/>
  <c r="BIH16" i="6" s="1"/>
  <c r="BII16" i="6" s="1"/>
  <c r="BIJ16" i="6" s="1"/>
  <c r="BIK16" i="6" s="1"/>
  <c r="BIL16" i="6" s="1"/>
  <c r="BIM16" i="6" s="1"/>
  <c r="BIN16" i="6" s="1"/>
  <c r="BID17" i="6"/>
  <c r="BID42" i="6"/>
  <c r="BDG41" i="6"/>
  <c r="BDH40" i="6"/>
  <c r="BDF38" i="6"/>
  <c r="BDE39" i="6"/>
  <c r="ATK42" i="6"/>
  <c r="ATK17" i="6"/>
  <c r="ATL16" i="6" s="1"/>
  <c r="AIL17" i="6"/>
  <c r="AIM16" i="6" s="1"/>
  <c r="AIL42" i="6"/>
  <c r="AGC40" i="6"/>
  <c r="AGB41" i="6"/>
  <c r="AEA42" i="6"/>
  <c r="AEA17" i="6"/>
  <c r="AEB16" i="6" s="1"/>
  <c r="CP9" i="6"/>
  <c r="Q42" i="6"/>
  <c r="Q40" i="6"/>
  <c r="Q38" i="6"/>
  <c r="Q17" i="6"/>
  <c r="R16" i="6" s="1"/>
  <c r="T9" i="6"/>
  <c r="BIN17" i="6" l="1"/>
  <c r="BIO16" i="6"/>
  <c r="BIP16" i="6" s="1"/>
  <c r="BIN42" i="6"/>
  <c r="BIM17" i="6"/>
  <c r="BIM42" i="6"/>
  <c r="BIL17" i="6"/>
  <c r="BIL42" i="6"/>
  <c r="BIK17" i="6"/>
  <c r="BIK42" i="6"/>
  <c r="BIJ17" i="6"/>
  <c r="BIJ42" i="6"/>
  <c r="BII42" i="6"/>
  <c r="BII17" i="6"/>
  <c r="BIH17" i="6"/>
  <c r="BIH42" i="6"/>
  <c r="BIG17" i="6"/>
  <c r="BIG42" i="6"/>
  <c r="BIF17" i="6"/>
  <c r="BIF42" i="6"/>
  <c r="BIE17" i="6"/>
  <c r="BIE42" i="6"/>
  <c r="BDH41" i="6"/>
  <c r="BDI40" i="6"/>
  <c r="BDF39" i="6"/>
  <c r="BDG38" i="6"/>
  <c r="ATL17" i="6"/>
  <c r="ATM16" i="6" s="1"/>
  <c r="ATL42" i="6"/>
  <c r="AIM42" i="6"/>
  <c r="AIM17" i="6"/>
  <c r="AIN16" i="6" s="1"/>
  <c r="AIN17" i="6" s="1"/>
  <c r="AIO16" i="6" s="1"/>
  <c r="AIO17" i="6" s="1"/>
  <c r="AIP16" i="6" s="1"/>
  <c r="AGD40" i="6"/>
  <c r="AGC41" i="6"/>
  <c r="AEB17" i="6"/>
  <c r="AEC16" i="6" s="1"/>
  <c r="AEB42" i="6"/>
  <c r="U9" i="6"/>
  <c r="Q39" i="6"/>
  <c r="R38" i="6"/>
  <c r="R42" i="6"/>
  <c r="R17" i="6"/>
  <c r="S16" i="6" s="1"/>
  <c r="Q41" i="6"/>
  <c r="R40" i="6"/>
  <c r="CQ9" i="6"/>
  <c r="BIP17" i="6" l="1"/>
  <c r="BIP42" i="6"/>
  <c r="BIQ16" i="6"/>
  <c r="BIO17" i="6"/>
  <c r="BIO42" i="6"/>
  <c r="BDJ40" i="6"/>
  <c r="BDI41" i="6"/>
  <c r="BDG39" i="6"/>
  <c r="BDH38" i="6"/>
  <c r="ATM17" i="6"/>
  <c r="ATN16" i="6" s="1"/>
  <c r="ATM42" i="6"/>
  <c r="AIP17" i="6"/>
  <c r="AIQ16" i="6" s="1"/>
  <c r="AIP42" i="6"/>
  <c r="AIN42" i="6"/>
  <c r="AGD41" i="6"/>
  <c r="AGE40" i="6"/>
  <c r="AEC42" i="6"/>
  <c r="AEC17" i="6"/>
  <c r="AED16" i="6" s="1"/>
  <c r="CR9" i="6"/>
  <c r="R41" i="6"/>
  <c r="S40" i="6"/>
  <c r="S42" i="6"/>
  <c r="S17" i="6"/>
  <c r="T16" i="6" s="1"/>
  <c r="R39" i="6"/>
  <c r="S38" i="6"/>
  <c r="V9" i="6"/>
  <c r="BIR16" i="6" l="1"/>
  <c r="BIQ17" i="6"/>
  <c r="BIQ42" i="6"/>
  <c r="BDH39" i="6"/>
  <c r="BDI38" i="6"/>
  <c r="BDJ41" i="6"/>
  <c r="BDK40" i="6"/>
  <c r="ATN42" i="6"/>
  <c r="ATN17" i="6"/>
  <c r="ATO16" i="6" s="1"/>
  <c r="AIQ17" i="6"/>
  <c r="AIR16" i="6" s="1"/>
  <c r="AIQ42" i="6"/>
  <c r="AIO42" i="6"/>
  <c r="AGE41" i="6"/>
  <c r="AGF40" i="6"/>
  <c r="AED42" i="6"/>
  <c r="AED17" i="6"/>
  <c r="AEE16" i="6" s="1"/>
  <c r="W9" i="6"/>
  <c r="S39" i="6"/>
  <c r="T38" i="6"/>
  <c r="T42" i="6"/>
  <c r="T17" i="6"/>
  <c r="U16" i="6" s="1"/>
  <c r="S41" i="6"/>
  <c r="T40" i="6"/>
  <c r="CS9" i="6"/>
  <c r="BIR42" i="6" l="1"/>
  <c r="BIS16" i="6"/>
  <c r="BIT16" i="6" s="1"/>
  <c r="BIU16" i="6" s="1"/>
  <c r="BIV16" i="6" s="1"/>
  <c r="BIR17" i="6"/>
  <c r="BDK41" i="6"/>
  <c r="BDL40" i="6"/>
  <c r="BDI39" i="6"/>
  <c r="BDJ38" i="6"/>
  <c r="ATO17" i="6"/>
  <c r="ATP16" i="6" s="1"/>
  <c r="ATO42" i="6"/>
  <c r="AIR17" i="6"/>
  <c r="AIS16" i="6" s="1"/>
  <c r="AIR42" i="6"/>
  <c r="AGG40" i="6"/>
  <c r="AGF41" i="6"/>
  <c r="AEE42" i="6"/>
  <c r="AEE17" i="6"/>
  <c r="AEF16" i="6" s="1"/>
  <c r="CT9" i="6"/>
  <c r="T41" i="6"/>
  <c r="U40" i="6"/>
  <c r="U42" i="6"/>
  <c r="U17" i="6"/>
  <c r="V16" i="6" s="1"/>
  <c r="T39" i="6"/>
  <c r="U38" i="6"/>
  <c r="X9" i="6"/>
  <c r="BIV42" i="6" l="1"/>
  <c r="BIV17" i="6"/>
  <c r="BIW16" i="6"/>
  <c r="BIU42" i="6"/>
  <c r="BIU17" i="6"/>
  <c r="BIT17" i="6"/>
  <c r="BIT42" i="6"/>
  <c r="BIS17" i="6"/>
  <c r="BIS42" i="6"/>
  <c r="BDL41" i="6"/>
  <c r="BDM40" i="6"/>
  <c r="BDJ39" i="6"/>
  <c r="BDK38" i="6"/>
  <c r="ATP17" i="6"/>
  <c r="ATQ16" i="6" s="1"/>
  <c r="ATP42" i="6"/>
  <c r="AIS17" i="6"/>
  <c r="AIT16" i="6" s="1"/>
  <c r="AIS42" i="6"/>
  <c r="AGH40" i="6"/>
  <c r="AGG41" i="6"/>
  <c r="AEF17" i="6"/>
  <c r="AEG16" i="6" s="1"/>
  <c r="AEF42" i="6"/>
  <c r="V42" i="6"/>
  <c r="V17" i="6"/>
  <c r="W16" i="6" s="1"/>
  <c r="Y9" i="6"/>
  <c r="U39" i="6"/>
  <c r="V38" i="6"/>
  <c r="U41" i="6"/>
  <c r="V40" i="6"/>
  <c r="CU9" i="6"/>
  <c r="BIX16" i="6" l="1"/>
  <c r="BIY16" i="6" s="1"/>
  <c r="BIW17" i="6"/>
  <c r="BIW42" i="6"/>
  <c r="BDM41" i="6"/>
  <c r="BDN40" i="6"/>
  <c r="BDK39" i="6"/>
  <c r="BDL38" i="6"/>
  <c r="ATQ17" i="6"/>
  <c r="ATR16" i="6" s="1"/>
  <c r="ATQ42" i="6"/>
  <c r="AIT17" i="6"/>
  <c r="AIU16" i="6" s="1"/>
  <c r="AIT42" i="6"/>
  <c r="AGH41" i="6"/>
  <c r="AGI40" i="6"/>
  <c r="AEG42" i="6"/>
  <c r="AEG17" i="6"/>
  <c r="AEH16" i="6" s="1"/>
  <c r="CV9" i="6"/>
  <c r="V39" i="6"/>
  <c r="W38" i="6"/>
  <c r="V41" i="6"/>
  <c r="W40" i="6"/>
  <c r="Z9" i="6"/>
  <c r="W42" i="6"/>
  <c r="W17" i="6"/>
  <c r="X16" i="6" s="1"/>
  <c r="BIY17" i="6" l="1"/>
  <c r="BIZ16" i="6"/>
  <c r="BJA16" i="6" s="1"/>
  <c r="BJB16" i="6" s="1"/>
  <c r="BJC16" i="6" s="1"/>
  <c r="BJD16" i="6" s="1"/>
  <c r="BJE16" i="6" s="1"/>
  <c r="BJF16" i="6" s="1"/>
  <c r="BJG16" i="6" s="1"/>
  <c r="BJH16" i="6" s="1"/>
  <c r="BJI16" i="6" s="1"/>
  <c r="BJJ16" i="6" s="1"/>
  <c r="BIY42" i="6"/>
  <c r="BIX17" i="6"/>
  <c r="BIX42" i="6"/>
  <c r="BDL39" i="6"/>
  <c r="BDM38" i="6"/>
  <c r="BDO40" i="6"/>
  <c r="BDN41" i="6"/>
  <c r="ATR42" i="6"/>
  <c r="ATR17" i="6"/>
  <c r="ATS16" i="6" s="1"/>
  <c r="AIU17" i="6"/>
  <c r="AIV16" i="6" s="1"/>
  <c r="AIU42" i="6"/>
  <c r="AGI41" i="6"/>
  <c r="AGJ40" i="6"/>
  <c r="AEH42" i="6"/>
  <c r="AEH17" i="6"/>
  <c r="AEI16" i="6" s="1"/>
  <c r="X42" i="6"/>
  <c r="X17" i="6"/>
  <c r="Y16" i="6" s="1"/>
  <c r="W41" i="6"/>
  <c r="X40" i="6"/>
  <c r="AA9" i="6"/>
  <c r="W39" i="6"/>
  <c r="X38" i="6"/>
  <c r="CW9" i="6"/>
  <c r="BJJ42" i="6" l="1"/>
  <c r="BJK16" i="6"/>
  <c r="BJL16" i="6" s="1"/>
  <c r="BJJ17" i="6"/>
  <c r="BJI17" i="6"/>
  <c r="BJI42" i="6"/>
  <c r="BJH17" i="6"/>
  <c r="BJH42" i="6"/>
  <c r="BJG17" i="6"/>
  <c r="BJG42" i="6"/>
  <c r="BJF17" i="6"/>
  <c r="BJF42" i="6"/>
  <c r="BJE17" i="6"/>
  <c r="BJE42" i="6"/>
  <c r="BJD17" i="6"/>
  <c r="BJD42" i="6"/>
  <c r="BJC17" i="6"/>
  <c r="BJC42" i="6"/>
  <c r="BJB17" i="6"/>
  <c r="BJB42" i="6"/>
  <c r="BJA17" i="6"/>
  <c r="BJA42" i="6"/>
  <c r="BIZ17" i="6"/>
  <c r="BIZ42" i="6"/>
  <c r="BDM39" i="6"/>
  <c r="BDN38" i="6"/>
  <c r="BDO41" i="6"/>
  <c r="BDP40" i="6"/>
  <c r="ATS17" i="6"/>
  <c r="ATT16" i="6" s="1"/>
  <c r="ATS42" i="6"/>
  <c r="AIV17" i="6"/>
  <c r="AIW16" i="6" s="1"/>
  <c r="AIV42" i="6"/>
  <c r="AGJ41" i="6"/>
  <c r="AGK40" i="6"/>
  <c r="AEI42" i="6"/>
  <c r="AEI17" i="6"/>
  <c r="AEJ16" i="6" s="1"/>
  <c r="CX9" i="6"/>
  <c r="X39" i="6"/>
  <c r="Y38" i="6"/>
  <c r="AB9" i="6"/>
  <c r="X41" i="6"/>
  <c r="Y40" i="6"/>
  <c r="Y42" i="6"/>
  <c r="Y17" i="6"/>
  <c r="Z16" i="6" s="1"/>
  <c r="BJL17" i="6" l="1"/>
  <c r="BJM16" i="6"/>
  <c r="BJN16" i="6" s="1"/>
  <c r="BJO16" i="6" s="1"/>
  <c r="BJP16" i="6" s="1"/>
  <c r="BJQ16" i="6" s="1"/>
  <c r="BJR16" i="6" s="1"/>
  <c r="BJL42" i="6"/>
  <c r="BJK17" i="6"/>
  <c r="BJK42" i="6"/>
  <c r="BDQ40" i="6"/>
  <c r="BDP41" i="6"/>
  <c r="BDO38" i="6"/>
  <c r="BDN39" i="6"/>
  <c r="ATT42" i="6"/>
  <c r="ATT17" i="6"/>
  <c r="ATU16" i="6" s="1"/>
  <c r="AIW17" i="6"/>
  <c r="AIX16" i="6" s="1"/>
  <c r="AIW42" i="6"/>
  <c r="AGK41" i="6"/>
  <c r="AGL40" i="6"/>
  <c r="AEJ17" i="6"/>
  <c r="AEK16" i="6" s="1"/>
  <c r="AEJ42" i="6"/>
  <c r="AC9" i="6"/>
  <c r="Z42" i="6"/>
  <c r="Z17" i="6"/>
  <c r="AA16" i="6" s="1"/>
  <c r="Y41" i="6"/>
  <c r="Z40" i="6"/>
  <c r="Y39" i="6"/>
  <c r="Z38" i="6"/>
  <c r="CY9" i="6"/>
  <c r="BJR42" i="6" l="1"/>
  <c r="BJR17" i="6"/>
  <c r="BJS16" i="6"/>
  <c r="BJQ42" i="6"/>
  <c r="BJQ17" i="6"/>
  <c r="BJP17" i="6"/>
  <c r="BJP42" i="6"/>
  <c r="BJO42" i="6"/>
  <c r="BJO17" i="6"/>
  <c r="BJN17" i="6"/>
  <c r="BJN42" i="6"/>
  <c r="BJM42" i="6"/>
  <c r="BJM17" i="6"/>
  <c r="BDO39" i="6"/>
  <c r="BDP38" i="6"/>
  <c r="BDQ41" i="6"/>
  <c r="BDR40" i="6"/>
  <c r="ATU17" i="6"/>
  <c r="ATV16" i="6" s="1"/>
  <c r="ATU42" i="6"/>
  <c r="AIX17" i="6"/>
  <c r="AIY16" i="6" s="1"/>
  <c r="AIX42" i="6"/>
  <c r="AGM40" i="6"/>
  <c r="AGL41" i="6"/>
  <c r="AEK17" i="6"/>
  <c r="AEL16" i="6" s="1"/>
  <c r="AEK42" i="6"/>
  <c r="CZ9" i="6"/>
  <c r="Z39" i="6"/>
  <c r="AA38" i="6"/>
  <c r="Z41" i="6"/>
  <c r="AA40" i="6"/>
  <c r="AA42" i="6"/>
  <c r="AA17" i="6"/>
  <c r="AB16" i="6" s="1"/>
  <c r="AD9" i="6"/>
  <c r="BJT16" i="6" l="1"/>
  <c r="BJU16" i="6" s="1"/>
  <c r="BJV16" i="6" s="1"/>
  <c r="BJW16" i="6" s="1"/>
  <c r="BJX16" i="6" s="1"/>
  <c r="BJY16" i="6" s="1"/>
  <c r="BJZ16" i="6" s="1"/>
  <c r="BKA16" i="6" s="1"/>
  <c r="BKB16" i="6" s="1"/>
  <c r="BKC16" i="6" s="1"/>
  <c r="BKD16" i="6" s="1"/>
  <c r="BKE16" i="6" s="1"/>
  <c r="BKF16" i="6" s="1"/>
  <c r="BKG16" i="6" s="1"/>
  <c r="BKH16" i="6" s="1"/>
  <c r="BKI16" i="6" s="1"/>
  <c r="BKJ16" i="6" s="1"/>
  <c r="BKK16" i="6" s="1"/>
  <c r="BKL16" i="6" s="1"/>
  <c r="BKM16" i="6" s="1"/>
  <c r="BKN16" i="6" s="1"/>
  <c r="BKO16" i="6" s="1"/>
  <c r="BKP16" i="6" s="1"/>
  <c r="BKQ16" i="6" s="1"/>
  <c r="BKR16" i="6" s="1"/>
  <c r="BKS16" i="6" s="1"/>
  <c r="BKT16" i="6" s="1"/>
  <c r="BJS17" i="6"/>
  <c r="BJS42" i="6"/>
  <c r="BDR41" i="6"/>
  <c r="BDS40" i="6"/>
  <c r="BDQ38" i="6"/>
  <c r="BDP39" i="6"/>
  <c r="ATV42" i="6"/>
  <c r="ATV17" i="6"/>
  <c r="ATW16" i="6" s="1"/>
  <c r="AIY17" i="6"/>
  <c r="AJA16" i="6" s="1"/>
  <c r="AIY42" i="6"/>
  <c r="AGM41" i="6"/>
  <c r="AGN40" i="6"/>
  <c r="AEL17" i="6"/>
  <c r="AEM16" i="6" s="1"/>
  <c r="AEL42" i="6"/>
  <c r="AE9" i="6"/>
  <c r="AB42" i="6"/>
  <c r="AB17" i="6"/>
  <c r="AC16" i="6" s="1"/>
  <c r="AA41" i="6"/>
  <c r="AB40" i="6"/>
  <c r="AA39" i="6"/>
  <c r="AB38" i="6"/>
  <c r="DA9" i="6"/>
  <c r="BKT42" i="6" l="1"/>
  <c r="BKU16" i="6"/>
  <c r="BKT17" i="6"/>
  <c r="BKS42" i="6"/>
  <c r="BKS17" i="6"/>
  <c r="BKR42" i="6"/>
  <c r="BKR17" i="6"/>
  <c r="BKQ17" i="6"/>
  <c r="BKQ42" i="6"/>
  <c r="BKP42" i="6"/>
  <c r="BKP17" i="6"/>
  <c r="BKO42" i="6"/>
  <c r="BKO17" i="6"/>
  <c r="BKN17" i="6"/>
  <c r="BKN42" i="6"/>
  <c r="BKM17" i="6"/>
  <c r="BKM42" i="6"/>
  <c r="BKL17" i="6"/>
  <c r="BKL42" i="6"/>
  <c r="BKK17" i="6"/>
  <c r="BKK42" i="6"/>
  <c r="BKJ17" i="6"/>
  <c r="BKJ42" i="6"/>
  <c r="BKI42" i="6"/>
  <c r="BKI17" i="6"/>
  <c r="BKH42" i="6"/>
  <c r="BKH17" i="6"/>
  <c r="BKG17" i="6"/>
  <c r="BKG42" i="6"/>
  <c r="BKF42" i="6"/>
  <c r="BKF17" i="6"/>
  <c r="BKE42" i="6"/>
  <c r="BKE17" i="6"/>
  <c r="BKD42" i="6"/>
  <c r="BKD17" i="6"/>
  <c r="BKC17" i="6"/>
  <c r="BKC42" i="6"/>
  <c r="BKB17" i="6"/>
  <c r="BKB42" i="6"/>
  <c r="BKA42" i="6"/>
  <c r="BKA17" i="6"/>
  <c r="BJZ42" i="6"/>
  <c r="BJZ17" i="6"/>
  <c r="BJY42" i="6"/>
  <c r="BJY17" i="6"/>
  <c r="BJX17" i="6"/>
  <c r="BJX42" i="6"/>
  <c r="BJW17" i="6"/>
  <c r="BJW42" i="6"/>
  <c r="BJV17" i="6"/>
  <c r="BJV42" i="6"/>
  <c r="BJU17" i="6"/>
  <c r="BJU42" i="6"/>
  <c r="BJT17" i="6"/>
  <c r="BJT42" i="6"/>
  <c r="BDT40" i="6"/>
  <c r="BDS41" i="6"/>
  <c r="BDQ39" i="6"/>
  <c r="BDR38" i="6"/>
  <c r="ATW17" i="6"/>
  <c r="ATX16" i="6" s="1"/>
  <c r="ATW42" i="6"/>
  <c r="AJA42" i="6"/>
  <c r="AJA17" i="6"/>
  <c r="AJB16" i="6" s="1"/>
  <c r="AGO40" i="6"/>
  <c r="AGN41" i="6"/>
  <c r="AEM17" i="6"/>
  <c r="AEN16" i="6" s="1"/>
  <c r="AEM42" i="6"/>
  <c r="DB9" i="6"/>
  <c r="AB39" i="6"/>
  <c r="AC38" i="6"/>
  <c r="AB41" i="6"/>
  <c r="AC40" i="6"/>
  <c r="AC42" i="6"/>
  <c r="AC17" i="6"/>
  <c r="AD16" i="6" s="1"/>
  <c r="AF9" i="6"/>
  <c r="BKV16" i="6" l="1"/>
  <c r="BKU42" i="6"/>
  <c r="BKU17" i="6"/>
  <c r="BDR39" i="6"/>
  <c r="BDS38" i="6"/>
  <c r="BDU40" i="6"/>
  <c r="BDT41" i="6"/>
  <c r="ATX42" i="6"/>
  <c r="ATX17" i="6"/>
  <c r="ATY16" i="6" s="1"/>
  <c r="AJB17" i="6"/>
  <c r="AJC16" i="6" s="1"/>
  <c r="AJB42" i="6"/>
  <c r="AGP40" i="6"/>
  <c r="AGO41" i="6"/>
  <c r="AEN17" i="6"/>
  <c r="AEO16" i="6" s="1"/>
  <c r="AEN42" i="6"/>
  <c r="AG9" i="6"/>
  <c r="AD42" i="6"/>
  <c r="AD17" i="6"/>
  <c r="AE16" i="6" s="1"/>
  <c r="AC41" i="6"/>
  <c r="AD40" i="6"/>
  <c r="AC39" i="6"/>
  <c r="AD38" i="6"/>
  <c r="DC9" i="6"/>
  <c r="BKW16" i="6" l="1"/>
  <c r="BKV42" i="6"/>
  <c r="BKV17" i="6"/>
  <c r="BDT38" i="6"/>
  <c r="BDS39" i="6"/>
  <c r="BDU41" i="6"/>
  <c r="BDV40" i="6"/>
  <c r="ATY17" i="6"/>
  <c r="ATZ16" i="6" s="1"/>
  <c r="ATY42" i="6"/>
  <c r="AJC17" i="6"/>
  <c r="AJD16" i="6" s="1"/>
  <c r="AJC42" i="6"/>
  <c r="AGP41" i="6"/>
  <c r="AGQ40" i="6"/>
  <c r="AEO17" i="6"/>
  <c r="AEP16" i="6" s="1"/>
  <c r="AEO42" i="6"/>
  <c r="DD9" i="6"/>
  <c r="AD41" i="6"/>
  <c r="AE40" i="6"/>
  <c r="AD39" i="6"/>
  <c r="AE38" i="6"/>
  <c r="AE42" i="6"/>
  <c r="AE17" i="6"/>
  <c r="AF16" i="6" s="1"/>
  <c r="AH9" i="6"/>
  <c r="BKX16" i="6" l="1"/>
  <c r="BKW17" i="6"/>
  <c r="BKW42" i="6"/>
  <c r="BDV41" i="6"/>
  <c r="BDW40" i="6"/>
  <c r="BDU38" i="6"/>
  <c r="BDT39" i="6"/>
  <c r="ATZ17" i="6"/>
  <c r="AUA16" i="6" s="1"/>
  <c r="ATZ42" i="6"/>
  <c r="AJD17" i="6"/>
  <c r="AJE16" i="6" s="1"/>
  <c r="AJD42" i="6"/>
  <c r="AGQ41" i="6"/>
  <c r="AGR40" i="6"/>
  <c r="AEP17" i="6"/>
  <c r="AEQ16" i="6" s="1"/>
  <c r="AEP42" i="6"/>
  <c r="AF42" i="6"/>
  <c r="AF17" i="6"/>
  <c r="AG16" i="6" s="1"/>
  <c r="AE41" i="6"/>
  <c r="AF40" i="6"/>
  <c r="AI9" i="6"/>
  <c r="AE39" i="6"/>
  <c r="AF38" i="6"/>
  <c r="DE9" i="6"/>
  <c r="BKY16" i="6" l="1"/>
  <c r="BKX42" i="6"/>
  <c r="BKX17" i="6"/>
  <c r="BDW41" i="6"/>
  <c r="BDX40" i="6"/>
  <c r="BDU39" i="6"/>
  <c r="BDV38" i="6"/>
  <c r="AUA17" i="6"/>
  <c r="AUB16" i="6" s="1"/>
  <c r="AUA42" i="6"/>
  <c r="AJE17" i="6"/>
  <c r="AJF16" i="6" s="1"/>
  <c r="AJE42" i="6"/>
  <c r="AGS40" i="6"/>
  <c r="AGR41" i="6"/>
  <c r="AEQ17" i="6"/>
  <c r="AER16" i="6" s="1"/>
  <c r="AEQ42" i="6"/>
  <c r="AF39" i="6"/>
  <c r="AG38" i="6"/>
  <c r="AF41" i="6"/>
  <c r="AG40" i="6"/>
  <c r="DF9" i="6"/>
  <c r="AJ9" i="6"/>
  <c r="AG42" i="6"/>
  <c r="AG17" i="6"/>
  <c r="AH16" i="6" s="1"/>
  <c r="BKZ16" i="6" l="1"/>
  <c r="BKY42" i="6"/>
  <c r="BKY17" i="6"/>
  <c r="BDX41" i="6"/>
  <c r="BDY40" i="6"/>
  <c r="BDV39" i="6"/>
  <c r="BDW38" i="6"/>
  <c r="AUB42" i="6"/>
  <c r="AUB17" i="6"/>
  <c r="AUC16" i="6" s="1"/>
  <c r="AJF17" i="6"/>
  <c r="AJG16" i="6" s="1"/>
  <c r="AJF42" i="6"/>
  <c r="AGT40" i="6"/>
  <c r="AGS41" i="6"/>
  <c r="AER17" i="6"/>
  <c r="AES16" i="6" s="1"/>
  <c r="AER42" i="6"/>
  <c r="AG41" i="6"/>
  <c r="AH40" i="6"/>
  <c r="AK9" i="6"/>
  <c r="AH42" i="6"/>
  <c r="AH17" i="6"/>
  <c r="AI16" i="6" s="1"/>
  <c r="DG9" i="6"/>
  <c r="AG39" i="6"/>
  <c r="AH38" i="6"/>
  <c r="BLA16" i="6" l="1"/>
  <c r="BKZ42" i="6"/>
  <c r="BKZ17" i="6"/>
  <c r="BDW39" i="6"/>
  <c r="BDX38" i="6"/>
  <c r="BDY41" i="6"/>
  <c r="BDZ40" i="6"/>
  <c r="AUC42" i="6"/>
  <c r="AUC17" i="6"/>
  <c r="AUD16" i="6" s="1"/>
  <c r="AJG17" i="6"/>
  <c r="AJH16" i="6" s="1"/>
  <c r="AJG42" i="6"/>
  <c r="AGT41" i="6"/>
  <c r="AGU40" i="6"/>
  <c r="AES17" i="6"/>
  <c r="AET16" i="6" s="1"/>
  <c r="AES42" i="6"/>
  <c r="AH39" i="6"/>
  <c r="AI38" i="6"/>
  <c r="DH9" i="6"/>
  <c r="AL9" i="6"/>
  <c r="AI42" i="6"/>
  <c r="AI17" i="6"/>
  <c r="AJ16" i="6" s="1"/>
  <c r="AH41" i="6"/>
  <c r="AI40" i="6"/>
  <c r="BLA42" i="6" l="1"/>
  <c r="BLB16" i="6"/>
  <c r="BLA17" i="6"/>
  <c r="BDZ41" i="6"/>
  <c r="BEA40" i="6"/>
  <c r="BDY38" i="6"/>
  <c r="BDX39" i="6"/>
  <c r="AUD17" i="6"/>
  <c r="AUE16" i="6" s="1"/>
  <c r="AUD42" i="6"/>
  <c r="AJH17" i="6"/>
  <c r="AJI16" i="6" s="1"/>
  <c r="AJH42" i="6"/>
  <c r="AGV40" i="6"/>
  <c r="AGU41" i="6"/>
  <c r="AET17" i="6"/>
  <c r="AEU16" i="6" s="1"/>
  <c r="AET42" i="6"/>
  <c r="AI41" i="6"/>
  <c r="AJ40" i="6"/>
  <c r="AM9" i="6"/>
  <c r="AJ42" i="6"/>
  <c r="AJ17" i="6"/>
  <c r="AK16" i="6" s="1"/>
  <c r="DI9" i="6"/>
  <c r="AI39" i="6"/>
  <c r="AJ38" i="6"/>
  <c r="BLC16" i="6" l="1"/>
  <c r="BLB17" i="6"/>
  <c r="BLB42" i="6"/>
  <c r="BEA41" i="6"/>
  <c r="BEB40" i="6"/>
  <c r="BDY39" i="6"/>
  <c r="BDZ38" i="6"/>
  <c r="AUE17" i="6"/>
  <c r="AUF16" i="6" s="1"/>
  <c r="AUE42" i="6"/>
  <c r="AJI17" i="6"/>
  <c r="AJJ16" i="6" s="1"/>
  <c r="AJI42" i="6"/>
  <c r="AGW40" i="6"/>
  <c r="AGV41" i="6"/>
  <c r="AEU17" i="6"/>
  <c r="AEV16" i="6" s="1"/>
  <c r="AEU42" i="6"/>
  <c r="AJ39" i="6"/>
  <c r="AK38" i="6"/>
  <c r="DJ9" i="6"/>
  <c r="AN9" i="6"/>
  <c r="AK42" i="6"/>
  <c r="AK17" i="6"/>
  <c r="AL16" i="6" s="1"/>
  <c r="AJ41" i="6"/>
  <c r="AK40" i="6"/>
  <c r="BLD16" i="6" l="1"/>
  <c r="BLC42" i="6"/>
  <c r="BLC17" i="6"/>
  <c r="BEC40" i="6"/>
  <c r="BEB41" i="6"/>
  <c r="BDZ39" i="6"/>
  <c r="BEA38" i="6"/>
  <c r="AUF17" i="6"/>
  <c r="AUG16" i="6" s="1"/>
  <c r="AUF42" i="6"/>
  <c r="AJJ42" i="6"/>
  <c r="AJJ17" i="6"/>
  <c r="AJK16" i="6" s="1"/>
  <c r="AGW41" i="6"/>
  <c r="AGX40" i="6"/>
  <c r="AEV17" i="6"/>
  <c r="AEW16" i="6" s="1"/>
  <c r="AEV42" i="6"/>
  <c r="AL42" i="6"/>
  <c r="AL17" i="6"/>
  <c r="AM16" i="6" s="1"/>
  <c r="AO9" i="6"/>
  <c r="AK41" i="6"/>
  <c r="AL40" i="6"/>
  <c r="AK39" i="6"/>
  <c r="AL38" i="6"/>
  <c r="BLE16" i="6" l="1"/>
  <c r="BLD42" i="6"/>
  <c r="BLD17" i="6"/>
  <c r="BEA39" i="6"/>
  <c r="BEB38" i="6"/>
  <c r="BEC41" i="6"/>
  <c r="BED40" i="6"/>
  <c r="AUG17" i="6"/>
  <c r="AUH16" i="6" s="1"/>
  <c r="AUG42" i="6"/>
  <c r="AJK17" i="6"/>
  <c r="AJL16" i="6" s="1"/>
  <c r="AJK42" i="6"/>
  <c r="AGX41" i="6"/>
  <c r="AGY40" i="6"/>
  <c r="AEW17" i="6"/>
  <c r="AEX16" i="6" s="1"/>
  <c r="AEW42" i="6"/>
  <c r="AL39" i="6"/>
  <c r="AM38" i="6"/>
  <c r="AL41" i="6"/>
  <c r="AM40" i="6"/>
  <c r="AP9" i="6"/>
  <c r="AM42" i="6"/>
  <c r="AM17" i="6"/>
  <c r="AN16" i="6" s="1"/>
  <c r="BLF16" i="6" l="1"/>
  <c r="BLE17" i="6"/>
  <c r="BLE42" i="6"/>
  <c r="BEE40" i="6"/>
  <c r="BED41" i="6"/>
  <c r="BEC38" i="6"/>
  <c r="BEB39" i="6"/>
  <c r="AUH17" i="6"/>
  <c r="AUI16" i="6" s="1"/>
  <c r="AUH42" i="6"/>
  <c r="AJL17" i="6"/>
  <c r="AJM16" i="6" s="1"/>
  <c r="AJL42" i="6"/>
  <c r="AGY41" i="6"/>
  <c r="AGZ40" i="6"/>
  <c r="AEX17" i="6"/>
  <c r="AEY16" i="6" s="1"/>
  <c r="AEX42" i="6"/>
  <c r="AN42" i="6"/>
  <c r="AN17" i="6"/>
  <c r="AO16" i="6" s="1"/>
  <c r="AQ9" i="6"/>
  <c r="AM41" i="6"/>
  <c r="AN40" i="6"/>
  <c r="AM39" i="6"/>
  <c r="AN38" i="6"/>
  <c r="BLG16" i="6" l="1"/>
  <c r="BLF42" i="6"/>
  <c r="BLF17" i="6"/>
  <c r="BEC39" i="6"/>
  <c r="BED38" i="6"/>
  <c r="BEF40" i="6"/>
  <c r="BEE41" i="6"/>
  <c r="AUI42" i="6"/>
  <c r="AUI17" i="6"/>
  <c r="AUJ16" i="6" s="1"/>
  <c r="AJM17" i="6"/>
  <c r="AJN16" i="6" s="1"/>
  <c r="AJM42" i="6"/>
  <c r="AGZ41" i="6"/>
  <c r="AHA40" i="6"/>
  <c r="AEY17" i="6"/>
  <c r="AEZ16" i="6" s="1"/>
  <c r="AEY42" i="6"/>
  <c r="AN39" i="6"/>
  <c r="AO38" i="6"/>
  <c r="AN41" i="6"/>
  <c r="AO40" i="6"/>
  <c r="AR9" i="6"/>
  <c r="AO42" i="6"/>
  <c r="AO17" i="6"/>
  <c r="AP16" i="6" s="1"/>
  <c r="BLH16" i="6" l="1"/>
  <c r="BLG42" i="6"/>
  <c r="BLG17" i="6"/>
  <c r="BEE38" i="6"/>
  <c r="BED39" i="6"/>
  <c r="BEF41" i="6"/>
  <c r="BEG40" i="6"/>
  <c r="AUJ17" i="6"/>
  <c r="AUK16" i="6" s="1"/>
  <c r="AUJ42" i="6"/>
  <c r="AJN17" i="6"/>
  <c r="AJO16" i="6" s="1"/>
  <c r="AJN42" i="6"/>
  <c r="AHB40" i="6"/>
  <c r="AHA41" i="6"/>
  <c r="AEZ17" i="6"/>
  <c r="AFA16" i="6" s="1"/>
  <c r="AEZ42" i="6"/>
  <c r="AS9" i="6"/>
  <c r="AP42" i="6"/>
  <c r="AP17" i="6"/>
  <c r="AQ16" i="6" s="1"/>
  <c r="AO41" i="6"/>
  <c r="AP40" i="6"/>
  <c r="AO39" i="6"/>
  <c r="AP38" i="6"/>
  <c r="BLI16" i="6" l="1"/>
  <c r="BLH17" i="6"/>
  <c r="BLH42" i="6"/>
  <c r="BEH40" i="6"/>
  <c r="BEG41" i="6"/>
  <c r="BEF38" i="6"/>
  <c r="BEE39" i="6"/>
  <c r="AUK17" i="6"/>
  <c r="AUL16" i="6" s="1"/>
  <c r="AUK42" i="6"/>
  <c r="AJO17" i="6"/>
  <c r="AJP16" i="6" s="1"/>
  <c r="AJO42" i="6"/>
  <c r="AHC40" i="6"/>
  <c r="AHB41" i="6"/>
  <c r="AFA17" i="6"/>
  <c r="AFB16" i="6" s="1"/>
  <c r="AFA42" i="6"/>
  <c r="AP39" i="6"/>
  <c r="AQ38" i="6"/>
  <c r="AQ42" i="6"/>
  <c r="AQ17" i="6"/>
  <c r="AR16" i="6" s="1"/>
  <c r="AP41" i="6"/>
  <c r="AQ40" i="6"/>
  <c r="AT9" i="6"/>
  <c r="BLJ16" i="6" l="1"/>
  <c r="BLI42" i="6"/>
  <c r="BLI17" i="6"/>
  <c r="BEF39" i="6"/>
  <c r="BEG38" i="6"/>
  <c r="BEH41" i="6"/>
  <c r="BEI40" i="6"/>
  <c r="AUL17" i="6"/>
  <c r="AUM16" i="6" s="1"/>
  <c r="AUL42" i="6"/>
  <c r="AJP17" i="6"/>
  <c r="AJQ16" i="6" s="1"/>
  <c r="AJP42" i="6"/>
  <c r="AHD40" i="6"/>
  <c r="AHC41" i="6"/>
  <c r="AFB17" i="6"/>
  <c r="AFC16" i="6" s="1"/>
  <c r="AFB42" i="6"/>
  <c r="AR42" i="6"/>
  <c r="AR17" i="6"/>
  <c r="AS16" i="6" s="1"/>
  <c r="AU9" i="6"/>
  <c r="AQ41" i="6"/>
  <c r="AR40" i="6"/>
  <c r="AQ39" i="6"/>
  <c r="AR38" i="6"/>
  <c r="BLK16" i="6" l="1"/>
  <c r="BLJ17" i="6"/>
  <c r="BLJ42" i="6"/>
  <c r="BEI41" i="6"/>
  <c r="BEJ40" i="6"/>
  <c r="BEH38" i="6"/>
  <c r="BEG39" i="6"/>
  <c r="AUM17" i="6"/>
  <c r="AUN16" i="6" s="1"/>
  <c r="AUM42" i="6"/>
  <c r="AJQ17" i="6"/>
  <c r="AJR16" i="6" s="1"/>
  <c r="AJQ42" i="6"/>
  <c r="AHE40" i="6"/>
  <c r="AHD41" i="6"/>
  <c r="AFC17" i="6"/>
  <c r="AFD16" i="6" s="1"/>
  <c r="AFC42" i="6"/>
  <c r="AR39" i="6"/>
  <c r="AS38" i="6"/>
  <c r="AV9" i="6"/>
  <c r="AR41" i="6"/>
  <c r="AS40" i="6"/>
  <c r="AS42" i="6"/>
  <c r="AS17" i="6"/>
  <c r="AT16" i="6" s="1"/>
  <c r="BLL16" i="6" l="1"/>
  <c r="BLK17" i="6"/>
  <c r="BLK42" i="6"/>
  <c r="BEJ41" i="6"/>
  <c r="BEK40" i="6"/>
  <c r="BEH39" i="6"/>
  <c r="BEI38" i="6"/>
  <c r="AUN17" i="6"/>
  <c r="AUO16" i="6" s="1"/>
  <c r="AUN42" i="6"/>
  <c r="AJR17" i="6"/>
  <c r="AJS16" i="6" s="1"/>
  <c r="AJR42" i="6"/>
  <c r="AHE41" i="6"/>
  <c r="AHF40" i="6"/>
  <c r="AFD17" i="6"/>
  <c r="AFE16" i="6" s="1"/>
  <c r="AFD42" i="6"/>
  <c r="AT42" i="6"/>
  <c r="AT17" i="6"/>
  <c r="AU16" i="6" s="1"/>
  <c r="AW9" i="6"/>
  <c r="AS41" i="6"/>
  <c r="AT40" i="6"/>
  <c r="AS39" i="6"/>
  <c r="AT38" i="6"/>
  <c r="BLM16" i="6" l="1"/>
  <c r="BLL17" i="6"/>
  <c r="BLL42" i="6"/>
  <c r="BEI39" i="6"/>
  <c r="BEJ38" i="6"/>
  <c r="BEL40" i="6"/>
  <c r="BEK41" i="6"/>
  <c r="AUO42" i="6"/>
  <c r="AUO17" i="6"/>
  <c r="AUP16" i="6" s="1"/>
  <c r="AJS17" i="6"/>
  <c r="AJT16" i="6" s="1"/>
  <c r="AJS42" i="6"/>
  <c r="AHF41" i="6"/>
  <c r="AHG40" i="6"/>
  <c r="AFE17" i="6"/>
  <c r="AFF16" i="6" s="1"/>
  <c r="AFE42" i="6"/>
  <c r="AT41" i="6"/>
  <c r="AU40" i="6"/>
  <c r="AX9" i="6"/>
  <c r="AT39" i="6"/>
  <c r="AU38" i="6"/>
  <c r="AU42" i="6"/>
  <c r="AU17" i="6"/>
  <c r="AV16" i="6" s="1"/>
  <c r="BLN16" i="6" l="1"/>
  <c r="BLM17" i="6"/>
  <c r="BLM42" i="6"/>
  <c r="BEJ39" i="6"/>
  <c r="BEK38" i="6"/>
  <c r="BEL41" i="6"/>
  <c r="BEM40" i="6"/>
  <c r="AUP17" i="6"/>
  <c r="AUQ16" i="6" s="1"/>
  <c r="AUP42" i="6"/>
  <c r="AJT17" i="6"/>
  <c r="AJU16" i="6" s="1"/>
  <c r="AJT42" i="6"/>
  <c r="AHH40" i="6"/>
  <c r="AHG41" i="6"/>
  <c r="AFF17" i="6"/>
  <c r="AFG16" i="6" s="1"/>
  <c r="AFF42" i="6"/>
  <c r="AV42" i="6"/>
  <c r="AV17" i="6"/>
  <c r="AW16" i="6" s="1"/>
  <c r="AU39" i="6"/>
  <c r="AV38" i="6"/>
  <c r="AY9" i="6"/>
  <c r="AU41" i="6"/>
  <c r="AV40" i="6"/>
  <c r="BLO16" i="6" l="1"/>
  <c r="BLN17" i="6"/>
  <c r="BLN42" i="6"/>
  <c r="BEM41" i="6"/>
  <c r="BEN40" i="6"/>
  <c r="BEL38" i="6"/>
  <c r="BEK39" i="6"/>
  <c r="AUQ17" i="6"/>
  <c r="AUR16" i="6" s="1"/>
  <c r="AUQ42" i="6"/>
  <c r="AJU17" i="6"/>
  <c r="AJV16" i="6" s="1"/>
  <c r="AJU42" i="6"/>
  <c r="AHH41" i="6"/>
  <c r="AHI40" i="6"/>
  <c r="AFG17" i="6"/>
  <c r="AFH16" i="6" s="1"/>
  <c r="AFG42" i="6"/>
  <c r="AV41" i="6"/>
  <c r="AW40" i="6"/>
  <c r="AV39" i="6"/>
  <c r="AW38" i="6"/>
  <c r="AZ9" i="6"/>
  <c r="AW42" i="6"/>
  <c r="AW17" i="6"/>
  <c r="AX16" i="6" s="1"/>
  <c r="BLP16" i="6" l="1"/>
  <c r="BLO42" i="6"/>
  <c r="BLO17" i="6"/>
  <c r="BEN41" i="6"/>
  <c r="BEO40" i="6"/>
  <c r="BEL39" i="6"/>
  <c r="BEM38" i="6"/>
  <c r="AUR17" i="6"/>
  <c r="AUS16" i="6" s="1"/>
  <c r="AUR42" i="6"/>
  <c r="AJV17" i="6"/>
  <c r="AJW16" i="6" s="1"/>
  <c r="AJV42" i="6"/>
  <c r="AHI41" i="6"/>
  <c r="AHJ40" i="6"/>
  <c r="AFH17" i="6"/>
  <c r="AFI16" i="6" s="1"/>
  <c r="AFH42" i="6"/>
  <c r="AW39" i="6"/>
  <c r="AX38" i="6"/>
  <c r="BA9" i="6"/>
  <c r="AX42" i="6"/>
  <c r="AX17" i="6"/>
  <c r="AY16" i="6" s="1"/>
  <c r="AW41" i="6"/>
  <c r="AX40" i="6"/>
  <c r="BLP17" i="6" l="1"/>
  <c r="BLQ16" i="6"/>
  <c r="BLR16" i="6" s="1"/>
  <c r="BLS16" i="6" s="1"/>
  <c r="BLT16" i="6" s="1"/>
  <c r="BLU16" i="6" s="1"/>
  <c r="BLV16" i="6" s="1"/>
  <c r="BLW16" i="6" s="1"/>
  <c r="BLP42" i="6"/>
  <c r="BEM39" i="6"/>
  <c r="BEN38" i="6"/>
  <c r="BEP40" i="6"/>
  <c r="BEO41" i="6"/>
  <c r="AUS42" i="6"/>
  <c r="AUS17" i="6"/>
  <c r="AUT16" i="6" s="1"/>
  <c r="AJW17" i="6"/>
  <c r="AJX16" i="6" s="1"/>
  <c r="AJW42" i="6"/>
  <c r="AHJ41" i="6"/>
  <c r="AHK40" i="6"/>
  <c r="AFI17" i="6"/>
  <c r="AFJ16" i="6" s="1"/>
  <c r="AFI42" i="6"/>
  <c r="AX41" i="6"/>
  <c r="AY40" i="6"/>
  <c r="BB9" i="6"/>
  <c r="AY42" i="6"/>
  <c r="AY17" i="6"/>
  <c r="AZ16" i="6" s="1"/>
  <c r="AX39" i="6"/>
  <c r="AY38" i="6"/>
  <c r="BLW42" i="6" l="1"/>
  <c r="BLX16" i="6"/>
  <c r="BLY16" i="6" s="1"/>
  <c r="BLZ16" i="6" s="1"/>
  <c r="BMA16" i="6" s="1"/>
  <c r="BMB16" i="6" s="1"/>
  <c r="BMC16" i="6" s="1"/>
  <c r="BMD16" i="6" s="1"/>
  <c r="BME16" i="6" s="1"/>
  <c r="BLW17" i="6"/>
  <c r="BLV17" i="6"/>
  <c r="BLV42" i="6"/>
  <c r="BLU42" i="6"/>
  <c r="BLU17" i="6"/>
  <c r="BLT17" i="6"/>
  <c r="BLT42" i="6"/>
  <c r="BLS17" i="6"/>
  <c r="BLS42" i="6"/>
  <c r="BLR42" i="6"/>
  <c r="BLR17" i="6"/>
  <c r="BLQ42" i="6"/>
  <c r="BLQ17" i="6"/>
  <c r="BEN39" i="6"/>
  <c r="BEO38" i="6"/>
  <c r="BEP41" i="6"/>
  <c r="BEQ40" i="6"/>
  <c r="AUT17" i="6"/>
  <c r="AUU16" i="6" s="1"/>
  <c r="AUT42" i="6"/>
  <c r="AJX17" i="6"/>
  <c r="AJY16" i="6" s="1"/>
  <c r="AJX42" i="6"/>
  <c r="AHK41" i="6"/>
  <c r="AHL40" i="6"/>
  <c r="AFJ17" i="6"/>
  <c r="AFK16" i="6" s="1"/>
  <c r="AFJ42" i="6"/>
  <c r="AY39" i="6"/>
  <c r="AZ38" i="6"/>
  <c r="BC9" i="6"/>
  <c r="AZ42" i="6"/>
  <c r="AZ17" i="6"/>
  <c r="BA16" i="6" s="1"/>
  <c r="AY41" i="6"/>
  <c r="AZ40" i="6"/>
  <c r="BME17" i="6" l="1"/>
  <c r="BMF16" i="6"/>
  <c r="BMG16" i="6" s="1"/>
  <c r="BMH16" i="6" s="1"/>
  <c r="BMI16" i="6" s="1"/>
  <c r="BMJ16" i="6" s="1"/>
  <c r="BMK16" i="6" s="1"/>
  <c r="BML16" i="6" s="1"/>
  <c r="BMM16" i="6" s="1"/>
  <c r="BME42" i="6"/>
  <c r="BMD42" i="6"/>
  <c r="BMD17" i="6"/>
  <c r="BMC42" i="6"/>
  <c r="BMC17" i="6"/>
  <c r="BMB17" i="6"/>
  <c r="BMB42" i="6"/>
  <c r="BMA17" i="6"/>
  <c r="BMA42" i="6"/>
  <c r="BLZ17" i="6"/>
  <c r="BLZ42" i="6"/>
  <c r="BLY42" i="6"/>
  <c r="BLY17" i="6"/>
  <c r="BLX17" i="6"/>
  <c r="BLX42" i="6"/>
  <c r="BEQ41" i="6"/>
  <c r="BER40" i="6"/>
  <c r="BEO39" i="6"/>
  <c r="BEP38" i="6"/>
  <c r="AUU17" i="6"/>
  <c r="AUV16" i="6" s="1"/>
  <c r="AUU42" i="6"/>
  <c r="AJY42" i="6"/>
  <c r="AJY17" i="6"/>
  <c r="AJZ16" i="6" s="1"/>
  <c r="AHM40" i="6"/>
  <c r="AHL41" i="6"/>
  <c r="AFK17" i="6"/>
  <c r="AFL16" i="6" s="1"/>
  <c r="AFK42" i="6"/>
  <c r="AZ41" i="6"/>
  <c r="BA40" i="6"/>
  <c r="BD9" i="6"/>
  <c r="BA42" i="6"/>
  <c r="BA17" i="6"/>
  <c r="BB16" i="6" s="1"/>
  <c r="AZ39" i="6"/>
  <c r="BA38" i="6"/>
  <c r="BMM17" i="6" l="1"/>
  <c r="BMM42" i="6"/>
  <c r="BMN16" i="6"/>
  <c r="BML17" i="6"/>
  <c r="BML42" i="6"/>
  <c r="BMK42" i="6"/>
  <c r="BMK17" i="6"/>
  <c r="BMJ17" i="6"/>
  <c r="BMJ42" i="6"/>
  <c r="BMI42" i="6"/>
  <c r="BMI17" i="6"/>
  <c r="BMH17" i="6"/>
  <c r="BMH42" i="6"/>
  <c r="BMG17" i="6"/>
  <c r="BMG42" i="6"/>
  <c r="BMF42" i="6"/>
  <c r="BMF17" i="6"/>
  <c r="BEP39" i="6"/>
  <c r="BEQ38" i="6"/>
  <c r="BER41" i="6"/>
  <c r="BES40" i="6"/>
  <c r="AUV17" i="6"/>
  <c r="AUW16" i="6" s="1"/>
  <c r="AUV42" i="6"/>
  <c r="AJZ42" i="6"/>
  <c r="AJZ17" i="6"/>
  <c r="AKA16" i="6" s="1"/>
  <c r="AHM41" i="6"/>
  <c r="AHN40" i="6"/>
  <c r="AFL17" i="6"/>
  <c r="AFM16" i="6" s="1"/>
  <c r="AFL42" i="6"/>
  <c r="BA39" i="6"/>
  <c r="BB38" i="6"/>
  <c r="BE9" i="6"/>
  <c r="BB42" i="6"/>
  <c r="BB17" i="6"/>
  <c r="BC16" i="6" s="1"/>
  <c r="BA41" i="6"/>
  <c r="BB40" i="6"/>
  <c r="BMO16" i="6" l="1"/>
  <c r="BMP16" i="6" s="1"/>
  <c r="BMQ16" i="6" s="1"/>
  <c r="BMN17" i="6"/>
  <c r="BMN42" i="6"/>
  <c r="BET40" i="6"/>
  <c r="BES41" i="6"/>
  <c r="BEQ39" i="6"/>
  <c r="BER38" i="6"/>
  <c r="AUW17" i="6"/>
  <c r="AUX16" i="6" s="1"/>
  <c r="AUW42" i="6"/>
  <c r="AKA17" i="6"/>
  <c r="AKB16" i="6" s="1"/>
  <c r="AKA42" i="6"/>
  <c r="AHN41" i="6"/>
  <c r="AHO40" i="6"/>
  <c r="AFM17" i="6"/>
  <c r="AFN16" i="6" s="1"/>
  <c r="AFM42" i="6"/>
  <c r="BB41" i="6"/>
  <c r="BC40" i="6"/>
  <c r="BF9" i="6"/>
  <c r="BC42" i="6"/>
  <c r="BC17" i="6"/>
  <c r="BD16" i="6" s="1"/>
  <c r="BB39" i="6"/>
  <c r="BC38" i="6"/>
  <c r="BMQ17" i="6" l="1"/>
  <c r="BMQ42" i="6"/>
  <c r="BMR16" i="6"/>
  <c r="BMS16" i="6" s="1"/>
  <c r="BMT16" i="6" s="1"/>
  <c r="BMU16" i="6" s="1"/>
  <c r="BMV16" i="6" s="1"/>
  <c r="BMW16" i="6" s="1"/>
  <c r="BMX16" i="6" s="1"/>
  <c r="BMY16" i="6" s="1"/>
  <c r="BMP17" i="6"/>
  <c r="BMP42" i="6"/>
  <c r="BMO17" i="6"/>
  <c r="BMO42" i="6"/>
  <c r="BER39" i="6"/>
  <c r="BES38" i="6"/>
  <c r="BEU40" i="6"/>
  <c r="BET41" i="6"/>
  <c r="AUX42" i="6"/>
  <c r="AUX17" i="6"/>
  <c r="AUY16" i="6" s="1"/>
  <c r="AKB42" i="6"/>
  <c r="AKB17" i="6"/>
  <c r="AKC16" i="6" s="1"/>
  <c r="AHP40" i="6"/>
  <c r="AHO41" i="6"/>
  <c r="AFN17" i="6"/>
  <c r="AFO16" i="6" s="1"/>
  <c r="AFN42" i="6"/>
  <c r="BD42" i="6"/>
  <c r="BD17" i="6"/>
  <c r="BE16" i="6" s="1"/>
  <c r="BG9" i="6"/>
  <c r="BC39" i="6"/>
  <c r="BD38" i="6"/>
  <c r="BC41" i="6"/>
  <c r="BD40" i="6"/>
  <c r="BMY17" i="6" l="1"/>
  <c r="BMY42" i="6"/>
  <c r="BMX17" i="6"/>
  <c r="BMX42" i="6"/>
  <c r="BMW42" i="6"/>
  <c r="BMW17" i="6"/>
  <c r="BMV42" i="6"/>
  <c r="BMV17" i="6"/>
  <c r="BMU42" i="6"/>
  <c r="BMU17" i="6"/>
  <c r="BMT42" i="6"/>
  <c r="BMT17" i="6"/>
  <c r="BMS17" i="6"/>
  <c r="BMS42" i="6"/>
  <c r="BMR17" i="6"/>
  <c r="BMR42" i="6"/>
  <c r="BET38" i="6"/>
  <c r="BES39" i="6"/>
  <c r="BEU41" i="6"/>
  <c r="BEV40" i="6"/>
  <c r="AUY17" i="6"/>
  <c r="AUZ16" i="6" s="1"/>
  <c r="AUY42" i="6"/>
  <c r="AKC17" i="6"/>
  <c r="AKD16" i="6" s="1"/>
  <c r="AKC42" i="6"/>
  <c r="AHP41" i="6"/>
  <c r="AHQ40" i="6"/>
  <c r="AFO17" i="6"/>
  <c r="AFP16" i="6" s="1"/>
  <c r="AFO42" i="6"/>
  <c r="BD41" i="6"/>
  <c r="BE40" i="6"/>
  <c r="BD39" i="6"/>
  <c r="BE38" i="6"/>
  <c r="BH9" i="6"/>
  <c r="BE42" i="6"/>
  <c r="BE17" i="6"/>
  <c r="BF16" i="6" s="1"/>
  <c r="BEW40" i="6" l="1"/>
  <c r="BEV41" i="6"/>
  <c r="BEU38" i="6"/>
  <c r="BET39" i="6"/>
  <c r="AUZ17" i="6"/>
  <c r="AVA16" i="6" s="1"/>
  <c r="AUZ42" i="6"/>
  <c r="AKD17" i="6"/>
  <c r="AKE16" i="6" s="1"/>
  <c r="AKD42" i="6"/>
  <c r="AHQ41" i="6"/>
  <c r="AHR40" i="6"/>
  <c r="AFP17" i="6"/>
  <c r="AFQ16" i="6" s="1"/>
  <c r="AFP42" i="6"/>
  <c r="BI9" i="6"/>
  <c r="BF42" i="6"/>
  <c r="BF17" i="6"/>
  <c r="BG16" i="6" s="1"/>
  <c r="BE39" i="6"/>
  <c r="BF38" i="6"/>
  <c r="BE41" i="6"/>
  <c r="BF40" i="6"/>
  <c r="BEU39" i="6" l="1"/>
  <c r="BEV38" i="6"/>
  <c r="BEX40" i="6"/>
  <c r="BEW41" i="6"/>
  <c r="AVA42" i="6"/>
  <c r="AVA17" i="6"/>
  <c r="AVB16" i="6" s="1"/>
  <c r="AKE17" i="6"/>
  <c r="AKF16" i="6" s="1"/>
  <c r="AKE42" i="6"/>
  <c r="AHR41" i="6"/>
  <c r="AHS40" i="6"/>
  <c r="AFQ17" i="6"/>
  <c r="AFR16" i="6" s="1"/>
  <c r="AFQ42" i="6"/>
  <c r="BF41" i="6"/>
  <c r="BG40" i="6"/>
  <c r="BG42" i="6"/>
  <c r="BG17" i="6"/>
  <c r="BH16" i="6" s="1"/>
  <c r="BF39" i="6"/>
  <c r="BG38" i="6"/>
  <c r="BJ9" i="6"/>
  <c r="BEW38" i="6" l="1"/>
  <c r="BEV39" i="6"/>
  <c r="BEX41" i="6"/>
  <c r="BEY40" i="6"/>
  <c r="AVB42" i="6"/>
  <c r="AVB17" i="6"/>
  <c r="AVC16" i="6" s="1"/>
  <c r="AKF17" i="6"/>
  <c r="AKG16" i="6" s="1"/>
  <c r="AKF42" i="6"/>
  <c r="AHT40" i="6"/>
  <c r="AHS41" i="6"/>
  <c r="AFR17" i="6"/>
  <c r="AFS16" i="6" s="1"/>
  <c r="AFR42" i="6"/>
  <c r="BG39" i="6"/>
  <c r="BH38" i="6"/>
  <c r="BK9" i="6"/>
  <c r="BH42" i="6"/>
  <c r="BH17" i="6"/>
  <c r="BI16" i="6" s="1"/>
  <c r="BG41" i="6"/>
  <c r="BH40" i="6"/>
  <c r="BEY41" i="6" l="1"/>
  <c r="BEZ40" i="6"/>
  <c r="BEX38" i="6"/>
  <c r="BEW39" i="6"/>
  <c r="AVC17" i="6"/>
  <c r="AVD16" i="6" s="1"/>
  <c r="AVC42" i="6"/>
  <c r="AKG17" i="6"/>
  <c r="AKH16" i="6" s="1"/>
  <c r="AKG42" i="6"/>
  <c r="AHU40" i="6"/>
  <c r="AHT41" i="6"/>
  <c r="AFS17" i="6"/>
  <c r="AFT16" i="6" s="1"/>
  <c r="AFS42" i="6"/>
  <c r="BI42" i="6"/>
  <c r="BI17" i="6"/>
  <c r="BJ16" i="6" s="1"/>
  <c r="BL9" i="6"/>
  <c r="BH41" i="6"/>
  <c r="BI40" i="6"/>
  <c r="BH39" i="6"/>
  <c r="BI38" i="6"/>
  <c r="BEZ41" i="6" l="1"/>
  <c r="BFA40" i="6"/>
  <c r="BEX39" i="6"/>
  <c r="BEY38" i="6"/>
  <c r="AVD17" i="6"/>
  <c r="AVE16" i="6" s="1"/>
  <c r="AVD42" i="6"/>
  <c r="AKH17" i="6"/>
  <c r="AKI16" i="6" s="1"/>
  <c r="AKH42" i="6"/>
  <c r="AHV40" i="6"/>
  <c r="AHU41" i="6"/>
  <c r="AFT17" i="6"/>
  <c r="AFU16" i="6" s="1"/>
  <c r="AFT42" i="6"/>
  <c r="BI39" i="6"/>
  <c r="BJ38" i="6"/>
  <c r="BI41" i="6"/>
  <c r="BJ40" i="6"/>
  <c r="BM9" i="6"/>
  <c r="BJ42" i="6"/>
  <c r="BJ17" i="6"/>
  <c r="BK16" i="6" s="1"/>
  <c r="BEY39" i="6" l="1"/>
  <c r="BEZ38" i="6"/>
  <c r="BFA41" i="6"/>
  <c r="BFB40" i="6"/>
  <c r="AVE17" i="6"/>
  <c r="AVF16" i="6" s="1"/>
  <c r="AVE42" i="6"/>
  <c r="AKI17" i="6"/>
  <c r="AKJ16" i="6" s="1"/>
  <c r="AKI42" i="6"/>
  <c r="AHW40" i="6"/>
  <c r="AHV41" i="6"/>
  <c r="AFU17" i="6"/>
  <c r="AFV16" i="6" s="1"/>
  <c r="AFU42" i="6"/>
  <c r="BK42" i="6"/>
  <c r="BK17" i="6"/>
  <c r="BL16" i="6" s="1"/>
  <c r="BN9" i="6"/>
  <c r="BJ41" i="6"/>
  <c r="BK40" i="6"/>
  <c r="BJ39" i="6"/>
  <c r="BK38" i="6"/>
  <c r="BFB41" i="6" l="1"/>
  <c r="BFC40" i="6"/>
  <c r="BEZ39" i="6"/>
  <c r="BFA38" i="6"/>
  <c r="AVF17" i="6"/>
  <c r="AVG16" i="6" s="1"/>
  <c r="AVF42" i="6"/>
  <c r="AKJ17" i="6"/>
  <c r="AKK16" i="6" s="1"/>
  <c r="AKJ42" i="6"/>
  <c r="AHW41" i="6"/>
  <c r="AHX40" i="6"/>
  <c r="AFV17" i="6"/>
  <c r="AFW16" i="6" s="1"/>
  <c r="AFV42" i="6"/>
  <c r="BK39" i="6"/>
  <c r="BL38" i="6"/>
  <c r="BK41" i="6"/>
  <c r="BL40" i="6"/>
  <c r="BO9" i="6"/>
  <c r="BL42" i="6"/>
  <c r="BL17" i="6"/>
  <c r="BM16" i="6" s="1"/>
  <c r="BFA39" i="6" l="1"/>
  <c r="BFB38" i="6"/>
  <c r="BFC41" i="6"/>
  <c r="BFD40" i="6"/>
  <c r="AVG17" i="6"/>
  <c r="AVH16" i="6" s="1"/>
  <c r="AVG42" i="6"/>
  <c r="AKK17" i="6"/>
  <c r="AKL16" i="6" s="1"/>
  <c r="AKK42" i="6"/>
  <c r="AHX41" i="6"/>
  <c r="AHY40" i="6"/>
  <c r="AFW17" i="6"/>
  <c r="AFX16" i="6" s="1"/>
  <c r="AFW42" i="6"/>
  <c r="BM42" i="6"/>
  <c r="BM17" i="6"/>
  <c r="BN16" i="6" s="1"/>
  <c r="BP9" i="6"/>
  <c r="BL41" i="6"/>
  <c r="BM40" i="6"/>
  <c r="BL39" i="6"/>
  <c r="BM38" i="6"/>
  <c r="BFD41" i="6" l="1"/>
  <c r="BFE40" i="6"/>
  <c r="BFB39" i="6"/>
  <c r="BFC38" i="6"/>
  <c r="AVH17" i="6"/>
  <c r="AVI16" i="6" s="1"/>
  <c r="AVH42" i="6"/>
  <c r="AKL17" i="6"/>
  <c r="AKM16" i="6" s="1"/>
  <c r="AKL42" i="6"/>
  <c r="AHY41" i="6"/>
  <c r="AHZ40" i="6"/>
  <c r="AFX17" i="6"/>
  <c r="AFY16" i="6" s="1"/>
  <c r="AFX42" i="6"/>
  <c r="BM39" i="6"/>
  <c r="BN38" i="6"/>
  <c r="BM41" i="6"/>
  <c r="BN40" i="6"/>
  <c r="BQ9" i="6"/>
  <c r="BN42" i="6"/>
  <c r="BN17" i="6"/>
  <c r="BO16" i="6" s="1"/>
  <c r="BFC39" i="6" l="1"/>
  <c r="BFD38" i="6"/>
  <c r="BFE41" i="6"/>
  <c r="BFF40" i="6"/>
  <c r="AVI17" i="6"/>
  <c r="AVJ16" i="6" s="1"/>
  <c r="AVI42" i="6"/>
  <c r="AKM17" i="6"/>
  <c r="AKN16" i="6" s="1"/>
  <c r="AKM42" i="6"/>
  <c r="AIA40" i="6"/>
  <c r="AHZ41" i="6"/>
  <c r="AFY17" i="6"/>
  <c r="AFZ16" i="6" s="1"/>
  <c r="AFY42" i="6"/>
  <c r="BO42" i="6"/>
  <c r="BO17" i="6"/>
  <c r="BP16" i="6" s="1"/>
  <c r="BR9" i="6"/>
  <c r="BN41" i="6"/>
  <c r="BO40" i="6"/>
  <c r="BN39" i="6"/>
  <c r="BO38" i="6"/>
  <c r="BFF41" i="6" l="1"/>
  <c r="BFG40" i="6"/>
  <c r="BFD39" i="6"/>
  <c r="BFE38" i="6"/>
  <c r="AVJ17" i="6"/>
  <c r="AVK16" i="6" s="1"/>
  <c r="AVJ42" i="6"/>
  <c r="AKN17" i="6"/>
  <c r="AKO16" i="6" s="1"/>
  <c r="AKN42" i="6"/>
  <c r="AIA41" i="6"/>
  <c r="AIB40" i="6"/>
  <c r="AFZ17" i="6"/>
  <c r="AGA16" i="6" s="1"/>
  <c r="AFZ42" i="6"/>
  <c r="BO39" i="6"/>
  <c r="BP38" i="6"/>
  <c r="BS9" i="6"/>
  <c r="BO41" i="6"/>
  <c r="BP40" i="6"/>
  <c r="BP42" i="6"/>
  <c r="BP17" i="6"/>
  <c r="BQ16" i="6" s="1"/>
  <c r="BFE39" i="6" l="1"/>
  <c r="BFF38" i="6"/>
  <c r="BFH40" i="6"/>
  <c r="BFG41" i="6"/>
  <c r="AVK17" i="6"/>
  <c r="AVL16" i="6" s="1"/>
  <c r="AVK42" i="6"/>
  <c r="AKO17" i="6"/>
  <c r="AKP16" i="6" s="1"/>
  <c r="AKO42" i="6"/>
  <c r="AIC40" i="6"/>
  <c r="AIB41" i="6"/>
  <c r="AGA17" i="6"/>
  <c r="AGB16" i="6" s="1"/>
  <c r="AGA42" i="6"/>
  <c r="BQ42" i="6"/>
  <c r="BQ17" i="6"/>
  <c r="BR16" i="6" s="1"/>
  <c r="BT9" i="6"/>
  <c r="BP41" i="6"/>
  <c r="BQ40" i="6"/>
  <c r="BP39" i="6"/>
  <c r="BQ38" i="6"/>
  <c r="BFF39" i="6" l="1"/>
  <c r="BFG38" i="6"/>
  <c r="BFI40" i="6"/>
  <c r="BFH41" i="6"/>
  <c r="AVL17" i="6"/>
  <c r="AVM16" i="6" s="1"/>
  <c r="AVL42" i="6"/>
  <c r="AKP17" i="6"/>
  <c r="AKQ16" i="6" s="1"/>
  <c r="AKP42" i="6"/>
  <c r="AID40" i="6"/>
  <c r="AIC41" i="6"/>
  <c r="AGB17" i="6"/>
  <c r="AGC16" i="6" s="1"/>
  <c r="AGB42" i="6"/>
  <c r="BQ39" i="6"/>
  <c r="BR38" i="6"/>
  <c r="BQ41" i="6"/>
  <c r="BR40" i="6"/>
  <c r="BU9" i="6"/>
  <c r="BR42" i="6"/>
  <c r="BR17" i="6"/>
  <c r="BS16" i="6" s="1"/>
  <c r="BFH38" i="6" l="1"/>
  <c r="BFG39" i="6"/>
  <c r="BFJ40" i="6"/>
  <c r="BFI41" i="6"/>
  <c r="AVM17" i="6"/>
  <c r="AVN16" i="6" s="1"/>
  <c r="AVM42" i="6"/>
  <c r="AKQ17" i="6"/>
  <c r="AKR16" i="6" s="1"/>
  <c r="AKQ42" i="6"/>
  <c r="AIE40" i="6"/>
  <c r="AID41" i="6"/>
  <c r="AGC17" i="6"/>
  <c r="AGD16" i="6" s="1"/>
  <c r="AGC42" i="6"/>
  <c r="BS42" i="6"/>
  <c r="BS17" i="6"/>
  <c r="BT16" i="6" s="1"/>
  <c r="BV9" i="6"/>
  <c r="BR41" i="6"/>
  <c r="BS40" i="6"/>
  <c r="BR39" i="6"/>
  <c r="BS38" i="6"/>
  <c r="BFK40" i="6" l="1"/>
  <c r="BFJ41" i="6"/>
  <c r="BFI38" i="6"/>
  <c r="BFH39" i="6"/>
  <c r="AVN17" i="6"/>
  <c r="AVO16" i="6" s="1"/>
  <c r="AVN42" i="6"/>
  <c r="AKR17" i="6"/>
  <c r="AKS16" i="6" s="1"/>
  <c r="AKR42" i="6"/>
  <c r="AIF40" i="6"/>
  <c r="AIE41" i="6"/>
  <c r="AGD42" i="6"/>
  <c r="AGD17" i="6"/>
  <c r="AGE16" i="6" s="1"/>
  <c r="BS39" i="6"/>
  <c r="BT38" i="6"/>
  <c r="BS41" i="6"/>
  <c r="BT40" i="6"/>
  <c r="BW9" i="6"/>
  <c r="BT42" i="6"/>
  <c r="BT17" i="6"/>
  <c r="BU16" i="6" s="1"/>
  <c r="BFJ38" i="6" l="1"/>
  <c r="BFI39" i="6"/>
  <c r="BFL40" i="6"/>
  <c r="BFK41" i="6"/>
  <c r="AVO17" i="6"/>
  <c r="AVP16" i="6" s="1"/>
  <c r="AVO42" i="6"/>
  <c r="AKS17" i="6"/>
  <c r="AKT16" i="6" s="1"/>
  <c r="AKS42" i="6"/>
  <c r="AIF41" i="6"/>
  <c r="AIG40" i="6"/>
  <c r="AGE17" i="6"/>
  <c r="AGF16" i="6" s="1"/>
  <c r="AGE42" i="6"/>
  <c r="BU42" i="6"/>
  <c r="BU17" i="6"/>
  <c r="BV16" i="6" s="1"/>
  <c r="BX9" i="6"/>
  <c r="BT41" i="6"/>
  <c r="BU40" i="6"/>
  <c r="BT39" i="6"/>
  <c r="BU38" i="6"/>
  <c r="BFL41" i="6" l="1"/>
  <c r="BFM40" i="6"/>
  <c r="BFK38" i="6"/>
  <c r="BFJ39" i="6"/>
  <c r="AVP17" i="6"/>
  <c r="AVQ16" i="6" s="1"/>
  <c r="AVP42" i="6"/>
  <c r="AKT42" i="6"/>
  <c r="AKT17" i="6"/>
  <c r="AKU16" i="6" s="1"/>
  <c r="AIG41" i="6"/>
  <c r="AIH40" i="6"/>
  <c r="AGF17" i="6"/>
  <c r="AGG16" i="6" s="1"/>
  <c r="AGF42" i="6"/>
  <c r="BU39" i="6"/>
  <c r="BV38" i="6"/>
  <c r="BU41" i="6"/>
  <c r="BV40" i="6"/>
  <c r="BY9" i="6"/>
  <c r="BV42" i="6"/>
  <c r="BV17" i="6"/>
  <c r="BW16" i="6" s="1"/>
  <c r="BFM41" i="6" l="1"/>
  <c r="BFN40" i="6"/>
  <c r="BFL38" i="6"/>
  <c r="BFK39" i="6"/>
  <c r="AVQ17" i="6"/>
  <c r="AVR16" i="6" s="1"/>
  <c r="AVQ42" i="6"/>
  <c r="AKU42" i="6"/>
  <c r="AKU17" i="6"/>
  <c r="AKV16" i="6" s="1"/>
  <c r="AIH41" i="6"/>
  <c r="AII40" i="6"/>
  <c r="AGG17" i="6"/>
  <c r="AGH16" i="6" s="1"/>
  <c r="AGG42" i="6"/>
  <c r="BW42" i="6"/>
  <c r="BW17" i="6"/>
  <c r="BX16" i="6" s="1"/>
  <c r="BZ9" i="6"/>
  <c r="BV41" i="6"/>
  <c r="BW40" i="6"/>
  <c r="BV39" i="6"/>
  <c r="BW38" i="6"/>
  <c r="BFN41" i="6" l="1"/>
  <c r="BFO40" i="6"/>
  <c r="BFL39" i="6"/>
  <c r="BFM38" i="6"/>
  <c r="AVR42" i="6"/>
  <c r="AVR17" i="6"/>
  <c r="AVS16" i="6" s="1"/>
  <c r="AKV42" i="6"/>
  <c r="AKV17" i="6"/>
  <c r="AKW16" i="6" s="1"/>
  <c r="AIJ40" i="6"/>
  <c r="AII41" i="6"/>
  <c r="AGH17" i="6"/>
  <c r="AGI16" i="6" s="1"/>
  <c r="AGH42" i="6"/>
  <c r="BW41" i="6"/>
  <c r="BX40" i="6"/>
  <c r="CA9" i="6"/>
  <c r="BW39" i="6"/>
  <c r="BX38" i="6"/>
  <c r="BX42" i="6"/>
  <c r="BX17" i="6"/>
  <c r="BY16" i="6" s="1"/>
  <c r="BFM39" i="6" l="1"/>
  <c r="BFN38" i="6"/>
  <c r="BFP40" i="6"/>
  <c r="BFO41" i="6"/>
  <c r="AVS17" i="6"/>
  <c r="AVT16" i="6" s="1"/>
  <c r="AVS42" i="6"/>
  <c r="AKW42" i="6"/>
  <c r="AKW17" i="6"/>
  <c r="AKX16" i="6" s="1"/>
  <c r="AIK40" i="6"/>
  <c r="AIJ41" i="6"/>
  <c r="AGI17" i="6"/>
  <c r="AGJ16" i="6" s="1"/>
  <c r="AGI42" i="6"/>
  <c r="BY42" i="6"/>
  <c r="BY17" i="6"/>
  <c r="BZ16" i="6" s="1"/>
  <c r="BX39" i="6"/>
  <c r="BY38" i="6"/>
  <c r="BX41" i="6"/>
  <c r="BY40" i="6"/>
  <c r="BFN39" i="6" l="1"/>
  <c r="BFO38" i="6"/>
  <c r="BFP41" i="6"/>
  <c r="BFQ40" i="6"/>
  <c r="AVT17" i="6"/>
  <c r="AVU16" i="6" s="1"/>
  <c r="AVT42" i="6"/>
  <c r="AKX42" i="6"/>
  <c r="AKX17" i="6"/>
  <c r="AKY16" i="6" s="1"/>
  <c r="AIL40" i="6"/>
  <c r="AIK41" i="6"/>
  <c r="AGJ17" i="6"/>
  <c r="AGK16" i="6" s="1"/>
  <c r="AGK17" i="6" s="1"/>
  <c r="AGL16" i="6" s="1"/>
  <c r="AGL17" i="6" s="1"/>
  <c r="AGM16" i="6" s="1"/>
  <c r="AGM17" i="6" s="1"/>
  <c r="AGN16" i="6" s="1"/>
  <c r="AGJ42" i="6"/>
  <c r="BY41" i="6"/>
  <c r="BZ40" i="6"/>
  <c r="BY39" i="6"/>
  <c r="BZ38" i="6"/>
  <c r="BZ42" i="6"/>
  <c r="BZ17" i="6"/>
  <c r="CA16" i="6" s="1"/>
  <c r="BFQ41" i="6" l="1"/>
  <c r="BFR40" i="6"/>
  <c r="BFP38" i="6"/>
  <c r="BFO39" i="6"/>
  <c r="AVU17" i="6"/>
  <c r="AVV16" i="6" s="1"/>
  <c r="AVU42" i="6"/>
  <c r="AKY42" i="6"/>
  <c r="AKY17" i="6"/>
  <c r="AKZ16" i="6" s="1"/>
  <c r="AIM40" i="6"/>
  <c r="AIL41" i="6"/>
  <c r="AGN17" i="6"/>
  <c r="AGO16" i="6" s="1"/>
  <c r="AGN42" i="6"/>
  <c r="AGK42" i="6"/>
  <c r="CA42" i="6"/>
  <c r="CA17" i="6"/>
  <c r="CB16" i="6" s="1"/>
  <c r="BZ39" i="6"/>
  <c r="CA38" i="6"/>
  <c r="BZ41" i="6"/>
  <c r="CA40" i="6"/>
  <c r="BFR41" i="6" l="1"/>
  <c r="BFS40" i="6"/>
  <c r="BFP39" i="6"/>
  <c r="BFQ38" i="6"/>
  <c r="AVV17" i="6"/>
  <c r="AVW16" i="6" s="1"/>
  <c r="AVV42" i="6"/>
  <c r="AKZ42" i="6"/>
  <c r="AKZ17" i="6"/>
  <c r="ALA16" i="6" s="1"/>
  <c r="AIN40" i="6"/>
  <c r="AIM41" i="6"/>
  <c r="AGO17" i="6"/>
  <c r="AGP16" i="6" s="1"/>
  <c r="AGO42" i="6"/>
  <c r="AGL42" i="6"/>
  <c r="CA41" i="6"/>
  <c r="CB40" i="6"/>
  <c r="CA39" i="6"/>
  <c r="CB38" i="6"/>
  <c r="CB42" i="6"/>
  <c r="CB17" i="6"/>
  <c r="CC16" i="6" s="1"/>
  <c r="BFQ39" i="6" l="1"/>
  <c r="BFR38" i="6"/>
  <c r="BFS41" i="6"/>
  <c r="BFT40" i="6"/>
  <c r="AVW17" i="6"/>
  <c r="AVX16" i="6" s="1"/>
  <c r="AVW42" i="6"/>
  <c r="ALA42" i="6"/>
  <c r="ALA17" i="6"/>
  <c r="ALB16" i="6" s="1"/>
  <c r="AIN41" i="6"/>
  <c r="AIO40" i="6"/>
  <c r="AGP17" i="6"/>
  <c r="AGQ16" i="6" s="1"/>
  <c r="AGP42" i="6"/>
  <c r="AGM42" i="6"/>
  <c r="CC42" i="6"/>
  <c r="CC17" i="6"/>
  <c r="CD16" i="6" s="1"/>
  <c r="CB39" i="6"/>
  <c r="CC38" i="6"/>
  <c r="CB41" i="6"/>
  <c r="CC40" i="6"/>
  <c r="BFT41" i="6" l="1"/>
  <c r="BFU40" i="6"/>
  <c r="BFR39" i="6"/>
  <c r="BFS38" i="6"/>
  <c r="AVX17" i="6"/>
  <c r="AVY16" i="6" s="1"/>
  <c r="AVX42" i="6"/>
  <c r="ALB42" i="6"/>
  <c r="ALB17" i="6"/>
  <c r="ALC16" i="6" s="1"/>
  <c r="AIO41" i="6"/>
  <c r="AIP40" i="6"/>
  <c r="AGQ17" i="6"/>
  <c r="AGR16" i="6" s="1"/>
  <c r="AGQ42" i="6"/>
  <c r="CC41" i="6"/>
  <c r="CD40" i="6"/>
  <c r="CC39" i="6"/>
  <c r="CD38" i="6"/>
  <c r="CD42" i="6"/>
  <c r="CD17" i="6"/>
  <c r="CE16" i="6" s="1"/>
  <c r="BFS39" i="6" l="1"/>
  <c r="BFT38" i="6"/>
  <c r="BFV40" i="6"/>
  <c r="BFU41" i="6"/>
  <c r="AVY17" i="6"/>
  <c r="AVZ16" i="6" s="1"/>
  <c r="AVY42" i="6"/>
  <c r="ALC42" i="6"/>
  <c r="ALC17" i="6"/>
  <c r="ALD16" i="6" s="1"/>
  <c r="AIQ40" i="6"/>
  <c r="AIP41" i="6"/>
  <c r="AGR17" i="6"/>
  <c r="AGS16" i="6" s="1"/>
  <c r="AGR42" i="6"/>
  <c r="CE42" i="6"/>
  <c r="CE17" i="6"/>
  <c r="CF16" i="6" s="1"/>
  <c r="CD39" i="6"/>
  <c r="CE38" i="6"/>
  <c r="CD41" i="6"/>
  <c r="CE40" i="6"/>
  <c r="BFT39" i="6" l="1"/>
  <c r="BFU38" i="6"/>
  <c r="BFW40" i="6"/>
  <c r="BFV41" i="6"/>
  <c r="AVZ17" i="6"/>
  <c r="AWA16" i="6" s="1"/>
  <c r="AVZ42" i="6"/>
  <c r="ALD42" i="6"/>
  <c r="ALD17" i="6"/>
  <c r="ALE16" i="6" s="1"/>
  <c r="AIQ41" i="6"/>
  <c r="AIR40" i="6"/>
  <c r="AGS17" i="6"/>
  <c r="AGT16" i="6" s="1"/>
  <c r="AGS42" i="6"/>
  <c r="CE39" i="6"/>
  <c r="CF38" i="6"/>
  <c r="CE41" i="6"/>
  <c r="CF40" i="6"/>
  <c r="CF42" i="6"/>
  <c r="CF17" i="6"/>
  <c r="CG16" i="6" s="1"/>
  <c r="BFV38" i="6" l="1"/>
  <c r="BFU39" i="6"/>
  <c r="BFW41" i="6"/>
  <c r="BFX40" i="6"/>
  <c r="AWA17" i="6"/>
  <c r="AWB16" i="6" s="1"/>
  <c r="AWA42" i="6"/>
  <c r="ALE42" i="6"/>
  <c r="ALE17" i="6"/>
  <c r="ALF16" i="6" s="1"/>
  <c r="AIR41" i="6"/>
  <c r="AIS40" i="6"/>
  <c r="AGT17" i="6"/>
  <c r="AGU16" i="6" s="1"/>
  <c r="AGT42" i="6"/>
  <c r="CG42" i="6"/>
  <c r="CG17" i="6"/>
  <c r="CH16" i="6" s="1"/>
  <c r="CF41" i="6"/>
  <c r="CG40" i="6"/>
  <c r="CF39" i="6"/>
  <c r="CG38" i="6"/>
  <c r="BFX41" i="6" l="1"/>
  <c r="BFY40" i="6"/>
  <c r="BFW38" i="6"/>
  <c r="BFV39" i="6"/>
  <c r="AWB17" i="6"/>
  <c r="AWC16" i="6" s="1"/>
  <c r="AWB42" i="6"/>
  <c r="ALF42" i="6"/>
  <c r="ALF17" i="6"/>
  <c r="ALG16" i="6" s="1"/>
  <c r="AIT40" i="6"/>
  <c r="AIS41" i="6"/>
  <c r="AGU17" i="6"/>
  <c r="AGV16" i="6" s="1"/>
  <c r="AGU42" i="6"/>
  <c r="CG39" i="6"/>
  <c r="CH38" i="6"/>
  <c r="CG41" i="6"/>
  <c r="CH40" i="6"/>
  <c r="CH42" i="6"/>
  <c r="CH17" i="6"/>
  <c r="CI16" i="6" s="1"/>
  <c r="BFY41" i="6" l="1"/>
  <c r="BFZ40" i="6"/>
  <c r="BFW39" i="6"/>
  <c r="BFX38" i="6"/>
  <c r="AWC42" i="6"/>
  <c r="AWC17" i="6"/>
  <c r="AWD16" i="6" s="1"/>
  <c r="ALG42" i="6"/>
  <c r="ALG17" i="6"/>
  <c r="ALH16" i="6" s="1"/>
  <c r="AIT41" i="6"/>
  <c r="AIU40" i="6"/>
  <c r="AGV17" i="6"/>
  <c r="AGW16" i="6" s="1"/>
  <c r="AGV42" i="6"/>
  <c r="CI42" i="6"/>
  <c r="CI17" i="6"/>
  <c r="CJ16" i="6" s="1"/>
  <c r="CH41" i="6"/>
  <c r="CI40" i="6"/>
  <c r="CH39" i="6"/>
  <c r="CI38" i="6"/>
  <c r="BFX39" i="6" l="1"/>
  <c r="BFY38" i="6"/>
  <c r="BFZ41" i="6"/>
  <c r="BGA40" i="6"/>
  <c r="AWD17" i="6"/>
  <c r="AWE16" i="6" s="1"/>
  <c r="AWD42" i="6"/>
  <c r="ALH42" i="6"/>
  <c r="ALH17" i="6"/>
  <c r="ALI16" i="6" s="1"/>
  <c r="AIU41" i="6"/>
  <c r="AIV40" i="6"/>
  <c r="AGW42" i="6"/>
  <c r="AGW17" i="6"/>
  <c r="AGX16" i="6" s="1"/>
  <c r="CI39" i="6"/>
  <c r="CJ38" i="6"/>
  <c r="CI41" i="6"/>
  <c r="CJ40" i="6"/>
  <c r="CJ42" i="6"/>
  <c r="CJ17" i="6"/>
  <c r="CK16" i="6" s="1"/>
  <c r="BGA41" i="6" l="1"/>
  <c r="BGB40" i="6"/>
  <c r="BFY39" i="6"/>
  <c r="BFZ38" i="6"/>
  <c r="AWE42" i="6"/>
  <c r="AWE17" i="6"/>
  <c r="AWF16" i="6" s="1"/>
  <c r="ALI42" i="6"/>
  <c r="ALI17" i="6"/>
  <c r="ALJ16" i="6" s="1"/>
  <c r="AIW40" i="6"/>
  <c r="AIV41" i="6"/>
  <c r="AGX42" i="6"/>
  <c r="AGX17" i="6"/>
  <c r="AGY16" i="6" s="1"/>
  <c r="CK42" i="6"/>
  <c r="CK17" i="6"/>
  <c r="CL16" i="6" s="1"/>
  <c r="CJ41" i="6"/>
  <c r="CK40" i="6"/>
  <c r="CJ39" i="6"/>
  <c r="CK38" i="6"/>
  <c r="BFZ39" i="6" l="1"/>
  <c r="BGA38" i="6"/>
  <c r="BGC40" i="6"/>
  <c r="BGB41" i="6"/>
  <c r="AWF17" i="6"/>
  <c r="AWG16" i="6" s="1"/>
  <c r="AWF42" i="6"/>
  <c r="ALJ42" i="6"/>
  <c r="ALJ17" i="6"/>
  <c r="ALK16" i="6" s="1"/>
  <c r="AIW41" i="6"/>
  <c r="AIX40" i="6"/>
  <c r="AGY42" i="6"/>
  <c r="AGY17" i="6"/>
  <c r="AGZ16" i="6" s="1"/>
  <c r="CK39" i="6"/>
  <c r="CL38" i="6"/>
  <c r="CK41" i="6"/>
  <c r="CL40" i="6"/>
  <c r="CL42" i="6"/>
  <c r="CL17" i="6"/>
  <c r="CM16" i="6" s="1"/>
  <c r="BGA39" i="6" l="1"/>
  <c r="BGB38" i="6"/>
  <c r="BGC41" i="6"/>
  <c r="BGD40" i="6"/>
  <c r="AWG42" i="6"/>
  <c r="AWG17" i="6"/>
  <c r="AWH16" i="6" s="1"/>
  <c r="ALK42" i="6"/>
  <c r="ALK17" i="6"/>
  <c r="ALL16" i="6" s="1"/>
  <c r="AIX41" i="6"/>
  <c r="AIY40" i="6"/>
  <c r="AGZ42" i="6"/>
  <c r="AGZ17" i="6"/>
  <c r="AHA16" i="6" s="1"/>
  <c r="CM42" i="6"/>
  <c r="CM17" i="6"/>
  <c r="CN16" i="6" s="1"/>
  <c r="CL41" i="6"/>
  <c r="CM40" i="6"/>
  <c r="CL39" i="6"/>
  <c r="CM38" i="6"/>
  <c r="BGD41" i="6" l="1"/>
  <c r="BGE40" i="6"/>
  <c r="BGC38" i="6"/>
  <c r="BGB39" i="6"/>
  <c r="AWH17" i="6"/>
  <c r="AWI16" i="6" s="1"/>
  <c r="AWH42" i="6"/>
  <c r="ALL17" i="6"/>
  <c r="ALM16" i="6" s="1"/>
  <c r="ALL42" i="6"/>
  <c r="AIY41" i="6"/>
  <c r="AIZ40" i="6"/>
  <c r="AHA42" i="6"/>
  <c r="AHA17" i="6"/>
  <c r="AHB16" i="6" s="1"/>
  <c r="CM39" i="6"/>
  <c r="CN38" i="6"/>
  <c r="CM41" i="6"/>
  <c r="CN40" i="6"/>
  <c r="CN42" i="6"/>
  <c r="CN17" i="6"/>
  <c r="CO16" i="6" s="1"/>
  <c r="BGF40" i="6" l="1"/>
  <c r="BGE41" i="6"/>
  <c r="BGC39" i="6"/>
  <c r="BGD38" i="6"/>
  <c r="AWI17" i="6"/>
  <c r="AWJ16" i="6" s="1"/>
  <c r="AWI42" i="6"/>
  <c r="ALM17" i="6"/>
  <c r="ALN16" i="6" s="1"/>
  <c r="ALM42" i="6"/>
  <c r="AJA40" i="6"/>
  <c r="AIZ41" i="6"/>
  <c r="AHB42" i="6"/>
  <c r="AHB17" i="6"/>
  <c r="AHC16" i="6" s="1"/>
  <c r="CO42" i="6"/>
  <c r="CO17" i="6"/>
  <c r="CP16" i="6" s="1"/>
  <c r="CN41" i="6"/>
  <c r="CO40" i="6"/>
  <c r="CN39" i="6"/>
  <c r="CO38" i="6"/>
  <c r="BGD39" i="6" l="1"/>
  <c r="BGE38" i="6"/>
  <c r="BGF41" i="6"/>
  <c r="BGG40" i="6"/>
  <c r="AWJ42" i="6"/>
  <c r="AWJ17" i="6"/>
  <c r="AWK16" i="6" s="1"/>
  <c r="ALN17" i="6"/>
  <c r="ALO16" i="6" s="1"/>
  <c r="ALN42" i="6"/>
  <c r="AJA41" i="6"/>
  <c r="AJB40" i="6"/>
  <c r="AHC42" i="6"/>
  <c r="AHC17" i="6"/>
  <c r="AHD16" i="6" s="1"/>
  <c r="CO39" i="6"/>
  <c r="CP38" i="6"/>
  <c r="CO41" i="6"/>
  <c r="CP40" i="6"/>
  <c r="CP42" i="6"/>
  <c r="CP17" i="6"/>
  <c r="CQ16" i="6" s="1"/>
  <c r="BGH40" i="6" l="1"/>
  <c r="BGG41" i="6"/>
  <c r="BGF38" i="6"/>
  <c r="BGE39" i="6"/>
  <c r="AWK42" i="6"/>
  <c r="AWK17" i="6"/>
  <c r="AWL16" i="6" s="1"/>
  <c r="ALO17" i="6"/>
  <c r="ALP16" i="6" s="1"/>
  <c r="ALO42" i="6"/>
  <c r="AJC40" i="6"/>
  <c r="AJB41" i="6"/>
  <c r="AHD42" i="6"/>
  <c r="AHD17" i="6"/>
  <c r="AHE16" i="6" s="1"/>
  <c r="CQ42" i="6"/>
  <c r="CQ17" i="6"/>
  <c r="CR16" i="6" s="1"/>
  <c r="CP41" i="6"/>
  <c r="CQ40" i="6"/>
  <c r="CP39" i="6"/>
  <c r="CQ38" i="6"/>
  <c r="BGG38" i="6" l="1"/>
  <c r="BGF39" i="6"/>
  <c r="BGI40" i="6"/>
  <c r="BGH41" i="6"/>
  <c r="AWL17" i="6"/>
  <c r="AWM16" i="6" s="1"/>
  <c r="AWL42" i="6"/>
  <c r="ALP17" i="6"/>
  <c r="ALQ16" i="6" s="1"/>
  <c r="ALP42" i="6"/>
  <c r="AJC41" i="6"/>
  <c r="AJD40" i="6"/>
  <c r="AHE17" i="6"/>
  <c r="AHF16" i="6" s="1"/>
  <c r="AHE42" i="6"/>
  <c r="CQ39" i="6"/>
  <c r="CR38" i="6"/>
  <c r="CQ41" i="6"/>
  <c r="CR40" i="6"/>
  <c r="CR42" i="6"/>
  <c r="CR17" i="6"/>
  <c r="CS16" i="6" s="1"/>
  <c r="BGI41" i="6" l="1"/>
  <c r="BGJ40" i="6"/>
  <c r="BGH38" i="6"/>
  <c r="BGG39" i="6"/>
  <c r="AWM17" i="6"/>
  <c r="AWN16" i="6" s="1"/>
  <c r="AWM42" i="6"/>
  <c r="ALQ17" i="6"/>
  <c r="ALR16" i="6" s="1"/>
  <c r="ALQ42" i="6"/>
  <c r="AJD41" i="6"/>
  <c r="AJE40" i="6"/>
  <c r="AHF42" i="6"/>
  <c r="AHF17" i="6"/>
  <c r="AHG16" i="6" s="1"/>
  <c r="CS42" i="6"/>
  <c r="CS17" i="6"/>
  <c r="CT16" i="6" s="1"/>
  <c r="CR41" i="6"/>
  <c r="CS40" i="6"/>
  <c r="CR39" i="6"/>
  <c r="CS38" i="6"/>
  <c r="BGJ41" i="6" l="1"/>
  <c r="BGK40" i="6"/>
  <c r="BGH39" i="6"/>
  <c r="BGI38" i="6"/>
  <c r="AWN17" i="6"/>
  <c r="AWO16" i="6" s="1"/>
  <c r="AWN42" i="6"/>
  <c r="ALR17" i="6"/>
  <c r="ALS16" i="6" s="1"/>
  <c r="ALR42" i="6"/>
  <c r="AJE41" i="6"/>
  <c r="AJF40" i="6"/>
  <c r="AHG17" i="6"/>
  <c r="AHH16" i="6" s="1"/>
  <c r="AHG42" i="6"/>
  <c r="CS39" i="6"/>
  <c r="CT38" i="6"/>
  <c r="CS41" i="6"/>
  <c r="CT40" i="6"/>
  <c r="CT42" i="6"/>
  <c r="CT17" i="6"/>
  <c r="CU16" i="6" s="1"/>
  <c r="BGI39" i="6" l="1"/>
  <c r="BGJ38" i="6"/>
  <c r="BGL40" i="6"/>
  <c r="BGK41" i="6"/>
  <c r="AWO17" i="6"/>
  <c r="AWP16" i="6" s="1"/>
  <c r="AWO42" i="6"/>
  <c r="ALS17" i="6"/>
  <c r="ALT16" i="6" s="1"/>
  <c r="ALS42" i="6"/>
  <c r="AJG40" i="6"/>
  <c r="AJF41" i="6"/>
  <c r="AHH17" i="6"/>
  <c r="AHI16" i="6" s="1"/>
  <c r="AHH42" i="6"/>
  <c r="CU42" i="6"/>
  <c r="CU17" i="6"/>
  <c r="CV16" i="6" s="1"/>
  <c r="CT41" i="6"/>
  <c r="CU40" i="6"/>
  <c r="CT39" i="6"/>
  <c r="CU38" i="6"/>
  <c r="BGJ39" i="6" l="1"/>
  <c r="BGK38" i="6"/>
  <c r="BGL41" i="6"/>
  <c r="BGM40" i="6"/>
  <c r="AWP42" i="6"/>
  <c r="AWP17" i="6"/>
  <c r="AWQ16" i="6" s="1"/>
  <c r="ALT17" i="6"/>
  <c r="ALU16" i="6" s="1"/>
  <c r="ALT42" i="6"/>
  <c r="AJH40" i="6"/>
  <c r="AJG41" i="6"/>
  <c r="AHI17" i="6"/>
  <c r="AHJ16" i="6" s="1"/>
  <c r="AHJ17" i="6" s="1"/>
  <c r="AHI42" i="6"/>
  <c r="CU39" i="6"/>
  <c r="CV38" i="6"/>
  <c r="CU41" i="6"/>
  <c r="CV40" i="6"/>
  <c r="CV42" i="6"/>
  <c r="CV17" i="6"/>
  <c r="CW16" i="6" s="1"/>
  <c r="BGM41" i="6" l="1"/>
  <c r="BGN40" i="6"/>
  <c r="BGL38" i="6"/>
  <c r="BGK39" i="6"/>
  <c r="AWQ42" i="6"/>
  <c r="AWQ17" i="6"/>
  <c r="AWR16" i="6" s="1"/>
  <c r="ALU17" i="6"/>
  <c r="ALV16" i="6" s="1"/>
  <c r="ALU42" i="6"/>
  <c r="AJH41" i="6"/>
  <c r="AJI40" i="6"/>
  <c r="AHJ42" i="6"/>
  <c r="CW42" i="6"/>
  <c r="CW17" i="6"/>
  <c r="CX16" i="6" s="1"/>
  <c r="CV41" i="6"/>
  <c r="CW40" i="6"/>
  <c r="CV39" i="6"/>
  <c r="CW38" i="6"/>
  <c r="BGO40" i="6" l="1"/>
  <c r="BGN41" i="6"/>
  <c r="BGL39" i="6"/>
  <c r="BGM38" i="6"/>
  <c r="AWR42" i="6"/>
  <c r="AWR17" i="6"/>
  <c r="AWS16" i="6" s="1"/>
  <c r="ALV42" i="6"/>
  <c r="ALV17" i="6"/>
  <c r="ALW16" i="6" s="1"/>
  <c r="AJI41" i="6"/>
  <c r="AJJ40" i="6"/>
  <c r="CW39" i="6"/>
  <c r="CX38" i="6"/>
  <c r="CW41" i="6"/>
  <c r="CX40" i="6"/>
  <c r="CX42" i="6"/>
  <c r="CX17" i="6"/>
  <c r="CY16" i="6" s="1"/>
  <c r="BGO41" i="6" l="1"/>
  <c r="BGP40" i="6"/>
  <c r="BGM39" i="6"/>
  <c r="BGN38" i="6"/>
  <c r="AWS17" i="6"/>
  <c r="AWT16" i="6" s="1"/>
  <c r="AWS42" i="6"/>
  <c r="ALW17" i="6"/>
  <c r="ALX16" i="6" s="1"/>
  <c r="ALW42" i="6"/>
  <c r="AJJ41" i="6"/>
  <c r="AJK40" i="6"/>
  <c r="CY42" i="6"/>
  <c r="CY17" i="6"/>
  <c r="CZ16" i="6" s="1"/>
  <c r="CX41" i="6"/>
  <c r="CY40" i="6"/>
  <c r="CX39" i="6"/>
  <c r="CY38" i="6"/>
  <c r="BGQ40" i="6" l="1"/>
  <c r="BGP41" i="6"/>
  <c r="BGO38" i="6"/>
  <c r="BGN39" i="6"/>
  <c r="AWT17" i="6"/>
  <c r="AWU16" i="6" s="1"/>
  <c r="AWT42" i="6"/>
  <c r="ALX17" i="6"/>
  <c r="ALY16" i="6" s="1"/>
  <c r="ALX42" i="6"/>
  <c r="AJK41" i="6"/>
  <c r="AJL40" i="6"/>
  <c r="CY39" i="6"/>
  <c r="CZ38" i="6"/>
  <c r="CY41" i="6"/>
  <c r="CZ40" i="6"/>
  <c r="CZ42" i="6"/>
  <c r="CZ17" i="6"/>
  <c r="DA16" i="6" s="1"/>
  <c r="BGO39" i="6" l="1"/>
  <c r="BGP38" i="6"/>
  <c r="BGR40" i="6"/>
  <c r="BGQ41" i="6"/>
  <c r="AWU42" i="6"/>
  <c r="AWU17" i="6"/>
  <c r="AWV16" i="6" s="1"/>
  <c r="ALY17" i="6"/>
  <c r="ALZ16" i="6" s="1"/>
  <c r="ALY42" i="6"/>
  <c r="AJL41" i="6"/>
  <c r="AJM40" i="6"/>
  <c r="DA42" i="6"/>
  <c r="DA17" i="6"/>
  <c r="DB16" i="6" s="1"/>
  <c r="CZ41" i="6"/>
  <c r="DA40" i="6"/>
  <c r="CZ39" i="6"/>
  <c r="DA38" i="6"/>
  <c r="BGR41" i="6" l="1"/>
  <c r="BGS40" i="6"/>
  <c r="BGQ38" i="6"/>
  <c r="BGP39" i="6"/>
  <c r="AWV17" i="6"/>
  <c r="AWW16" i="6" s="1"/>
  <c r="AWV42" i="6"/>
  <c r="ALZ17" i="6"/>
  <c r="AMA16" i="6" s="1"/>
  <c r="ALZ42" i="6"/>
  <c r="AJM41" i="6"/>
  <c r="AJN40" i="6"/>
  <c r="DA39" i="6"/>
  <c r="DB38" i="6"/>
  <c r="DA41" i="6"/>
  <c r="DB40" i="6"/>
  <c r="DB42" i="6"/>
  <c r="DB17" i="6"/>
  <c r="DC16" i="6" s="1"/>
  <c r="BGR38" i="6" l="1"/>
  <c r="BGQ39" i="6"/>
  <c r="BGS41" i="6"/>
  <c r="BGT40" i="6"/>
  <c r="AWW17" i="6"/>
  <c r="AWX16" i="6" s="1"/>
  <c r="AWW42" i="6"/>
  <c r="AMA17" i="6"/>
  <c r="AMB16" i="6" s="1"/>
  <c r="AMA42" i="6"/>
  <c r="AJN41" i="6"/>
  <c r="AJO40" i="6"/>
  <c r="DC42" i="6"/>
  <c r="DC17" i="6"/>
  <c r="DD16" i="6" s="1"/>
  <c r="DB41" i="6"/>
  <c r="DC40" i="6"/>
  <c r="DB39" i="6"/>
  <c r="DC38" i="6"/>
  <c r="BGT41" i="6" l="1"/>
  <c r="BGU40" i="6"/>
  <c r="BGR39" i="6"/>
  <c r="BGS38" i="6"/>
  <c r="AWX17" i="6"/>
  <c r="AWY16" i="6" s="1"/>
  <c r="AWX42" i="6"/>
  <c r="AMB17" i="6"/>
  <c r="AMC16" i="6" s="1"/>
  <c r="AMB42" i="6"/>
  <c r="AJO41" i="6"/>
  <c r="AJP40" i="6"/>
  <c r="DC39" i="6"/>
  <c r="DD38" i="6"/>
  <c r="DC41" i="6"/>
  <c r="DD40" i="6"/>
  <c r="DD42" i="6"/>
  <c r="DD17" i="6"/>
  <c r="DE16" i="6" s="1"/>
  <c r="BGS39" i="6" l="1"/>
  <c r="BGT38" i="6"/>
  <c r="BGU41" i="6"/>
  <c r="BGV40" i="6"/>
  <c r="AWY42" i="6"/>
  <c r="AWY17" i="6"/>
  <c r="AWZ16" i="6" s="1"/>
  <c r="AMC17" i="6"/>
  <c r="AMD16" i="6" s="1"/>
  <c r="AMC42" i="6"/>
  <c r="AJQ40" i="6"/>
  <c r="AJP41" i="6"/>
  <c r="DE42" i="6"/>
  <c r="DE17" i="6"/>
  <c r="DF16" i="6" s="1"/>
  <c r="DD41" i="6"/>
  <c r="DE40" i="6"/>
  <c r="DD39" i="6"/>
  <c r="DE38" i="6"/>
  <c r="BGV41" i="6" l="1"/>
  <c r="BGW40" i="6"/>
  <c r="BGT39" i="6"/>
  <c r="BGU38" i="6"/>
  <c r="AWZ17" i="6"/>
  <c r="AXA16" i="6" s="1"/>
  <c r="AWZ42" i="6"/>
  <c r="AMD17" i="6"/>
  <c r="AME16" i="6" s="1"/>
  <c r="AMD42" i="6"/>
  <c r="AJQ41" i="6"/>
  <c r="AJR40" i="6"/>
  <c r="DE39" i="6"/>
  <c r="DF38" i="6"/>
  <c r="DE41" i="6"/>
  <c r="DF40" i="6"/>
  <c r="DF42" i="6"/>
  <c r="DF17" i="6"/>
  <c r="DG16" i="6" s="1"/>
  <c r="BGU39" i="6" l="1"/>
  <c r="BGV38" i="6"/>
  <c r="BGW41" i="6"/>
  <c r="BGX40" i="6"/>
  <c r="AXA17" i="6"/>
  <c r="AXB16" i="6" s="1"/>
  <c r="AXA42" i="6"/>
  <c r="AME17" i="6"/>
  <c r="AMF16" i="6" s="1"/>
  <c r="AME42" i="6"/>
  <c r="AJR41" i="6"/>
  <c r="AJS40" i="6"/>
  <c r="DG42" i="6"/>
  <c r="DG17" i="6"/>
  <c r="DH16" i="6" s="1"/>
  <c r="DF41" i="6"/>
  <c r="DG40" i="6"/>
  <c r="DF39" i="6"/>
  <c r="DG38" i="6"/>
  <c r="BGX41" i="6" l="1"/>
  <c r="BGY40" i="6"/>
  <c r="BGV39" i="6"/>
  <c r="BGW38" i="6"/>
  <c r="AXB17" i="6"/>
  <c r="AXC16" i="6" s="1"/>
  <c r="AXB42" i="6"/>
  <c r="AMF17" i="6"/>
  <c r="AMG16" i="6" s="1"/>
  <c r="AMF42" i="6"/>
  <c r="AJS41" i="6"/>
  <c r="AJT40" i="6"/>
  <c r="DG39" i="6"/>
  <c r="DH38" i="6"/>
  <c r="DG41" i="6"/>
  <c r="DH40" i="6"/>
  <c r="DH42" i="6"/>
  <c r="DH17" i="6"/>
  <c r="DI16" i="6" s="1"/>
  <c r="BGW39" i="6" l="1"/>
  <c r="BGX38" i="6"/>
  <c r="BGZ40" i="6"/>
  <c r="BGY41" i="6"/>
  <c r="AXC17" i="6"/>
  <c r="AXD16" i="6" s="1"/>
  <c r="AXC42" i="6"/>
  <c r="AMG17" i="6"/>
  <c r="AMH16" i="6" s="1"/>
  <c r="AMG42" i="6"/>
  <c r="AJU40" i="6"/>
  <c r="AJT41" i="6"/>
  <c r="DI42" i="6"/>
  <c r="DI17" i="6"/>
  <c r="DJ16" i="6" s="1"/>
  <c r="DH41" i="6"/>
  <c r="DI40" i="6"/>
  <c r="DH39" i="6"/>
  <c r="DI38" i="6"/>
  <c r="BHA40" i="6" l="1"/>
  <c r="BGZ41" i="6"/>
  <c r="BGY38" i="6"/>
  <c r="BGX39" i="6"/>
  <c r="AXD17" i="6"/>
  <c r="AXE16" i="6" s="1"/>
  <c r="AXD42" i="6"/>
  <c r="AMH17" i="6"/>
  <c r="AMI16" i="6" s="1"/>
  <c r="AMH42" i="6"/>
  <c r="AJV40" i="6"/>
  <c r="AJU41" i="6"/>
  <c r="DI39" i="6"/>
  <c r="DJ38" i="6"/>
  <c r="DI41" i="6"/>
  <c r="DJ40" i="6"/>
  <c r="DJ42" i="6"/>
  <c r="DJ17" i="6"/>
  <c r="DK16" i="6" s="1"/>
  <c r="BGZ38" i="6" l="1"/>
  <c r="BGY39" i="6"/>
  <c r="BHB40" i="6"/>
  <c r="BHA41" i="6"/>
  <c r="AXE42" i="6"/>
  <c r="AXE17" i="6"/>
  <c r="AXF16" i="6" s="1"/>
  <c r="AMI17" i="6"/>
  <c r="AMJ16" i="6" s="1"/>
  <c r="AMI42" i="6"/>
  <c r="AJV41" i="6"/>
  <c r="AJW40" i="6"/>
  <c r="DK42" i="6"/>
  <c r="DK17" i="6"/>
  <c r="DL16" i="6" s="1"/>
  <c r="DJ41" i="6"/>
  <c r="DK40" i="6"/>
  <c r="DJ39" i="6"/>
  <c r="DK38" i="6"/>
  <c r="BHC40" i="6" l="1"/>
  <c r="BHB41" i="6"/>
  <c r="BHA38" i="6"/>
  <c r="BGZ39" i="6"/>
  <c r="AXF42" i="6"/>
  <c r="AXF17" i="6"/>
  <c r="AXG16" i="6" s="1"/>
  <c r="AMJ42" i="6"/>
  <c r="AMJ17" i="6"/>
  <c r="AMK16" i="6" s="1"/>
  <c r="AJW41" i="6"/>
  <c r="AJX40" i="6"/>
  <c r="DK39" i="6"/>
  <c r="DL38" i="6"/>
  <c r="DK41" i="6"/>
  <c r="DL40" i="6"/>
  <c r="DL42" i="6"/>
  <c r="DL17" i="6"/>
  <c r="DM16" i="6" s="1"/>
  <c r="BHC41" i="6" l="1"/>
  <c r="BHD40" i="6"/>
  <c r="BHB38" i="6"/>
  <c r="BHA39" i="6"/>
  <c r="AXG42" i="6"/>
  <c r="AXG17" i="6"/>
  <c r="AXH16" i="6" s="1"/>
  <c r="AMK17" i="6"/>
  <c r="AML16" i="6" s="1"/>
  <c r="AMK42" i="6"/>
  <c r="AJX41" i="6"/>
  <c r="AJY40" i="6"/>
  <c r="DM42" i="6"/>
  <c r="DM17" i="6"/>
  <c r="DN16" i="6" s="1"/>
  <c r="DL41" i="6"/>
  <c r="DM40" i="6"/>
  <c r="DL39" i="6"/>
  <c r="DM38" i="6"/>
  <c r="BHD41" i="6" l="1"/>
  <c r="BHE40" i="6"/>
  <c r="BHC38" i="6"/>
  <c r="BHB39" i="6"/>
  <c r="AXH42" i="6"/>
  <c r="AXH17" i="6"/>
  <c r="AXI16" i="6" s="1"/>
  <c r="AML17" i="6"/>
  <c r="AMM16" i="6" s="1"/>
  <c r="AML42" i="6"/>
  <c r="AJZ40" i="6"/>
  <c r="AJY41" i="6"/>
  <c r="DM39" i="6"/>
  <c r="DN38" i="6"/>
  <c r="DM41" i="6"/>
  <c r="DN40" i="6"/>
  <c r="DN42" i="6"/>
  <c r="DN17" i="6"/>
  <c r="DO16" i="6" s="1"/>
  <c r="BHF40" i="6" l="1"/>
  <c r="BHE41" i="6"/>
  <c r="BHC39" i="6"/>
  <c r="BHD38" i="6"/>
  <c r="AXI17" i="6"/>
  <c r="AXJ16" i="6" s="1"/>
  <c r="AXI42" i="6"/>
  <c r="AMM42" i="6"/>
  <c r="AMM17" i="6"/>
  <c r="AMN16" i="6" s="1"/>
  <c r="AKA40" i="6"/>
  <c r="AJZ41" i="6"/>
  <c r="DO42" i="6"/>
  <c r="DO17" i="6"/>
  <c r="DP16" i="6" s="1"/>
  <c r="DN41" i="6"/>
  <c r="DO40" i="6"/>
  <c r="DN39" i="6"/>
  <c r="DO38" i="6"/>
  <c r="BHD39" i="6" l="1"/>
  <c r="BHE38" i="6"/>
  <c r="BHF41" i="6"/>
  <c r="BHG40" i="6"/>
  <c r="AXJ42" i="6"/>
  <c r="AXJ17" i="6"/>
  <c r="AXK16" i="6" s="1"/>
  <c r="AMN17" i="6"/>
  <c r="AMO16" i="6" s="1"/>
  <c r="AMN42" i="6"/>
  <c r="AKA41" i="6"/>
  <c r="AKB40" i="6"/>
  <c r="DO41" i="6"/>
  <c r="DP40" i="6"/>
  <c r="DO39" i="6"/>
  <c r="DP38" i="6"/>
  <c r="DP42" i="6"/>
  <c r="DP17" i="6"/>
  <c r="DQ16" i="6" s="1"/>
  <c r="BHH40" i="6" l="1"/>
  <c r="BHG41" i="6"/>
  <c r="BHF38" i="6"/>
  <c r="BHE39" i="6"/>
  <c r="AXK42" i="6"/>
  <c r="AXK17" i="6"/>
  <c r="AXL16" i="6" s="1"/>
  <c r="AMO17" i="6"/>
  <c r="AMP16" i="6" s="1"/>
  <c r="AMO42" i="6"/>
  <c r="AKB41" i="6"/>
  <c r="AKC40" i="6"/>
  <c r="DQ42" i="6"/>
  <c r="DQ17" i="6"/>
  <c r="DR16" i="6" s="1"/>
  <c r="DP39" i="6"/>
  <c r="DQ38" i="6"/>
  <c r="DP41" i="6"/>
  <c r="DQ40" i="6"/>
  <c r="BHG38" i="6" l="1"/>
  <c r="BHF39" i="6"/>
  <c r="BHI40" i="6"/>
  <c r="BHH41" i="6"/>
  <c r="AXL17" i="6"/>
  <c r="AXM16" i="6" s="1"/>
  <c r="AXL42" i="6"/>
  <c r="AMP17" i="6"/>
  <c r="AMQ16" i="6" s="1"/>
  <c r="AMP42" i="6"/>
  <c r="AKC41" i="6"/>
  <c r="AKD40" i="6"/>
  <c r="DQ41" i="6"/>
  <c r="DR40" i="6"/>
  <c r="DQ39" i="6"/>
  <c r="DR38" i="6"/>
  <c r="DR42" i="6"/>
  <c r="DR17" i="6"/>
  <c r="DS16" i="6" s="1"/>
  <c r="BHI41" i="6" l="1"/>
  <c r="BHJ40" i="6"/>
  <c r="BHG39" i="6"/>
  <c r="BHH38" i="6"/>
  <c r="AXM42" i="6"/>
  <c r="AXM17" i="6"/>
  <c r="AXN16" i="6" s="1"/>
  <c r="AMQ17" i="6"/>
  <c r="AMR16" i="6" s="1"/>
  <c r="AMQ42" i="6"/>
  <c r="AKE40" i="6"/>
  <c r="AKD41" i="6"/>
  <c r="DS42" i="6"/>
  <c r="DS17" i="6"/>
  <c r="DT16" i="6" s="1"/>
  <c r="DR39" i="6"/>
  <c r="DS38" i="6"/>
  <c r="DR41" i="6"/>
  <c r="DS40" i="6"/>
  <c r="BHH39" i="6" l="1"/>
  <c r="BHI38" i="6"/>
  <c r="BHJ41" i="6"/>
  <c r="BHK40" i="6"/>
  <c r="AXN42" i="6"/>
  <c r="AXN17" i="6"/>
  <c r="AXO16" i="6" s="1"/>
  <c r="AMR17" i="6"/>
  <c r="AMS16" i="6" s="1"/>
  <c r="AMR42" i="6"/>
  <c r="AKF40" i="6"/>
  <c r="AKE41" i="6"/>
  <c r="DS41" i="6"/>
  <c r="DT40" i="6"/>
  <c r="DS39" i="6"/>
  <c r="DT38" i="6"/>
  <c r="DT42" i="6"/>
  <c r="DT17" i="6"/>
  <c r="DU16" i="6" s="1"/>
  <c r="BHK41" i="6" l="1"/>
  <c r="BHL40" i="6"/>
  <c r="BHJ38" i="6"/>
  <c r="BHI39" i="6"/>
  <c r="AXO17" i="6"/>
  <c r="AXP16" i="6" s="1"/>
  <c r="AXO42" i="6"/>
  <c r="AMS17" i="6"/>
  <c r="AMT16" i="6" s="1"/>
  <c r="AMS42" i="6"/>
  <c r="AKG40" i="6"/>
  <c r="AKF41" i="6"/>
  <c r="DU42" i="6"/>
  <c r="DU17" i="6"/>
  <c r="DV16" i="6" s="1"/>
  <c r="DT39" i="6"/>
  <c r="DU38" i="6"/>
  <c r="DT41" i="6"/>
  <c r="DU40" i="6"/>
  <c r="BHM40" i="6" l="1"/>
  <c r="BHL41" i="6"/>
  <c r="BHK38" i="6"/>
  <c r="BHJ39" i="6"/>
  <c r="AXP17" i="6"/>
  <c r="AXQ16" i="6" s="1"/>
  <c r="AXP42" i="6"/>
  <c r="AMT42" i="6"/>
  <c r="AMT17" i="6"/>
  <c r="AMU16" i="6" s="1"/>
  <c r="AKG41" i="6"/>
  <c r="AKH40" i="6"/>
  <c r="DU41" i="6"/>
  <c r="DV40" i="6"/>
  <c r="DU39" i="6"/>
  <c r="DV38" i="6"/>
  <c r="DV42" i="6"/>
  <c r="DV17" i="6"/>
  <c r="DW16" i="6" s="1"/>
  <c r="BHL38" i="6" l="1"/>
  <c r="BHK39" i="6"/>
  <c r="BHN40" i="6"/>
  <c r="BHM41" i="6"/>
  <c r="AXQ17" i="6"/>
  <c r="AXR16" i="6" s="1"/>
  <c r="AXR17" i="6" s="1"/>
  <c r="AXQ42" i="6"/>
  <c r="AMU17" i="6"/>
  <c r="AMV16" i="6" s="1"/>
  <c r="AMU42" i="6"/>
  <c r="AKI40" i="6"/>
  <c r="AKH41" i="6"/>
  <c r="DW42" i="6"/>
  <c r="DW17" i="6"/>
  <c r="DX16" i="6" s="1"/>
  <c r="DV39" i="6"/>
  <c r="DW38" i="6"/>
  <c r="DV41" i="6"/>
  <c r="DW40" i="6"/>
  <c r="BHN41" i="6" l="1"/>
  <c r="BHO40" i="6"/>
  <c r="BHM38" i="6"/>
  <c r="BHL39" i="6"/>
  <c r="AXS16" i="6"/>
  <c r="AXR42" i="6"/>
  <c r="AMV17" i="6"/>
  <c r="AMW16" i="6" s="1"/>
  <c r="AMV42" i="6"/>
  <c r="AKJ40" i="6"/>
  <c r="AKI41" i="6"/>
  <c r="DW41" i="6"/>
  <c r="DX40" i="6"/>
  <c r="DW39" i="6"/>
  <c r="DX38" i="6"/>
  <c r="DX42" i="6"/>
  <c r="DX17" i="6"/>
  <c r="DY16" i="6" s="1"/>
  <c r="BHP40" i="6" l="1"/>
  <c r="BHO41" i="6"/>
  <c r="BHN38" i="6"/>
  <c r="BHM39" i="6"/>
  <c r="AXS17" i="6"/>
  <c r="AXT16" i="6" s="1"/>
  <c r="AXS42" i="6"/>
  <c r="AMW17" i="6"/>
  <c r="AMX16" i="6" s="1"/>
  <c r="AMW42" i="6"/>
  <c r="AKK40" i="6"/>
  <c r="AKJ41" i="6"/>
  <c r="DY42" i="6"/>
  <c r="DY17" i="6"/>
  <c r="DZ16" i="6" s="1"/>
  <c r="DX39" i="6"/>
  <c r="DY38" i="6"/>
  <c r="DX41" i="6"/>
  <c r="DY40" i="6"/>
  <c r="BHN39" i="6" l="1"/>
  <c r="BHO38" i="6"/>
  <c r="BHP41" i="6"/>
  <c r="BHQ40" i="6"/>
  <c r="AXT17" i="6"/>
  <c r="AXU16" i="6" s="1"/>
  <c r="AXT42" i="6"/>
  <c r="AMX42" i="6"/>
  <c r="AMX17" i="6"/>
  <c r="AMY16" i="6" s="1"/>
  <c r="AKL40" i="6"/>
  <c r="AKK41" i="6"/>
  <c r="DY41" i="6"/>
  <c r="DZ40" i="6"/>
  <c r="DY39" i="6"/>
  <c r="DZ38" i="6"/>
  <c r="DZ42" i="6"/>
  <c r="DZ17" i="6"/>
  <c r="EA16" i="6" s="1"/>
  <c r="BHR40" i="6" l="1"/>
  <c r="BHQ41" i="6"/>
  <c r="BHP38" i="6"/>
  <c r="BHO39" i="6"/>
  <c r="AXU17" i="6"/>
  <c r="AXV16" i="6" s="1"/>
  <c r="AXU42" i="6"/>
  <c r="AMY17" i="6"/>
  <c r="AMZ16" i="6" s="1"/>
  <c r="AMY42" i="6"/>
  <c r="AKM40" i="6"/>
  <c r="AKL41" i="6"/>
  <c r="EA42" i="6"/>
  <c r="EA17" i="6"/>
  <c r="EB16" i="6" s="1"/>
  <c r="DZ39" i="6"/>
  <c r="EA38" i="6"/>
  <c r="DZ41" i="6"/>
  <c r="EA40" i="6"/>
  <c r="BHP39" i="6" l="1"/>
  <c r="BHQ38" i="6"/>
  <c r="BHR41" i="6"/>
  <c r="BHS40" i="6"/>
  <c r="AXV17" i="6"/>
  <c r="AXW16" i="6" s="1"/>
  <c r="AXV42" i="6"/>
  <c r="AMZ17" i="6"/>
  <c r="ANA16" i="6" s="1"/>
  <c r="AMZ42" i="6"/>
  <c r="AKM41" i="6"/>
  <c r="AKN40" i="6"/>
  <c r="EA41" i="6"/>
  <c r="EB40" i="6"/>
  <c r="EA39" i="6"/>
  <c r="EB38" i="6"/>
  <c r="EB42" i="6"/>
  <c r="EB17" i="6"/>
  <c r="EC16" i="6" s="1"/>
  <c r="BHS41" i="6" l="1"/>
  <c r="BHT40" i="6"/>
  <c r="BHR38" i="6"/>
  <c r="BHQ39" i="6"/>
  <c r="AXW42" i="6"/>
  <c r="AXW17" i="6"/>
  <c r="AXX16" i="6" s="1"/>
  <c r="ANA42" i="6"/>
  <c r="ANA17" i="6"/>
  <c r="ANB16" i="6" s="1"/>
  <c r="AKN41" i="6"/>
  <c r="AKO40" i="6"/>
  <c r="EC42" i="6"/>
  <c r="EC17" i="6"/>
  <c r="ED16" i="6" s="1"/>
  <c r="EB39" i="6"/>
  <c r="EC38" i="6"/>
  <c r="EB41" i="6"/>
  <c r="EC40" i="6"/>
  <c r="BHU40" i="6" l="1"/>
  <c r="BHT41" i="6"/>
  <c r="BHS38" i="6"/>
  <c r="BHR39" i="6"/>
  <c r="AXX42" i="6"/>
  <c r="AXX17" i="6"/>
  <c r="AXY16" i="6" s="1"/>
  <c r="ANB17" i="6"/>
  <c r="ANC16" i="6" s="1"/>
  <c r="ANB42" i="6"/>
  <c r="AKO41" i="6"/>
  <c r="AKP40" i="6"/>
  <c r="EC39" i="6"/>
  <c r="ED38" i="6"/>
  <c r="EC41" i="6"/>
  <c r="ED40" i="6"/>
  <c r="ED42" i="6"/>
  <c r="ED17" i="6"/>
  <c r="EE16" i="6" s="1"/>
  <c r="BHT38" i="6" l="1"/>
  <c r="BHS39" i="6"/>
  <c r="BHV40" i="6"/>
  <c r="BHU41" i="6"/>
  <c r="AXY42" i="6"/>
  <c r="AXY17" i="6"/>
  <c r="AXZ16" i="6" s="1"/>
  <c r="ANC17" i="6"/>
  <c r="AND16" i="6" s="1"/>
  <c r="ANC42" i="6"/>
  <c r="AKQ40" i="6"/>
  <c r="AKP41" i="6"/>
  <c r="EE42" i="6"/>
  <c r="EE17" i="6"/>
  <c r="EF16" i="6" s="1"/>
  <c r="ED41" i="6"/>
  <c r="EE40" i="6"/>
  <c r="ED39" i="6"/>
  <c r="EE38" i="6"/>
  <c r="BHW40" i="6" l="1"/>
  <c r="BHV41" i="6"/>
  <c r="BHU38" i="6"/>
  <c r="BHT39" i="6"/>
  <c r="AXZ42" i="6"/>
  <c r="AXZ17" i="6"/>
  <c r="AYA16" i="6" s="1"/>
  <c r="AND42" i="6"/>
  <c r="AND17" i="6"/>
  <c r="ANE16" i="6" s="1"/>
  <c r="AKQ41" i="6"/>
  <c r="AKR40" i="6"/>
  <c r="EE41" i="6"/>
  <c r="EF40" i="6"/>
  <c r="EE39" i="6"/>
  <c r="EF38" i="6"/>
  <c r="EF42" i="6"/>
  <c r="EF17" i="6"/>
  <c r="EG16" i="6" s="1"/>
  <c r="BHV38" i="6" l="1"/>
  <c r="BHU39" i="6"/>
  <c r="BHX40" i="6"/>
  <c r="BHW41" i="6"/>
  <c r="AYA17" i="6"/>
  <c r="AYB16" i="6" s="1"/>
  <c r="AYA42" i="6"/>
  <c r="ANE17" i="6"/>
  <c r="ANF16" i="6" s="1"/>
  <c r="ANE42" i="6"/>
  <c r="AKR41" i="6"/>
  <c r="AKS40" i="6"/>
  <c r="EG42" i="6"/>
  <c r="EG17" i="6"/>
  <c r="EH16" i="6" s="1"/>
  <c r="EF39" i="6"/>
  <c r="EG38" i="6"/>
  <c r="EF41" i="6"/>
  <c r="EG40" i="6"/>
  <c r="BHX41" i="6" l="1"/>
  <c r="BHY40" i="6"/>
  <c r="BHW38" i="6"/>
  <c r="BHV39" i="6"/>
  <c r="AYB17" i="6"/>
  <c r="AYC16" i="6" s="1"/>
  <c r="AYB42" i="6"/>
  <c r="ANF17" i="6"/>
  <c r="ANG16" i="6" s="1"/>
  <c r="ANF42" i="6"/>
  <c r="AKS41" i="6"/>
  <c r="AKT40" i="6"/>
  <c r="EG41" i="6"/>
  <c r="EH40" i="6"/>
  <c r="EG39" i="6"/>
  <c r="EH38" i="6"/>
  <c r="EH42" i="6"/>
  <c r="EH17" i="6"/>
  <c r="EI16" i="6" s="1"/>
  <c r="BHZ40" i="6" l="1"/>
  <c r="BHY41" i="6"/>
  <c r="BHX38" i="6"/>
  <c r="BHW39" i="6"/>
  <c r="AYC17" i="6"/>
  <c r="AYD16" i="6" s="1"/>
  <c r="AYC42" i="6"/>
  <c r="ANG17" i="6"/>
  <c r="ANH16" i="6" s="1"/>
  <c r="ANG42" i="6"/>
  <c r="AKT41" i="6"/>
  <c r="AKU40" i="6"/>
  <c r="EI42" i="6"/>
  <c r="EI17" i="6"/>
  <c r="EJ16" i="6" s="1"/>
  <c r="EH39" i="6"/>
  <c r="EI38" i="6"/>
  <c r="EH41" i="6"/>
  <c r="EI40" i="6"/>
  <c r="BHX39" i="6" l="1"/>
  <c r="BHY38" i="6"/>
  <c r="BHZ41" i="6"/>
  <c r="BIA40" i="6"/>
  <c r="AYD17" i="6"/>
  <c r="AYE16" i="6" s="1"/>
  <c r="AYD42" i="6"/>
  <c r="ANH17" i="6"/>
  <c r="ANI16" i="6" s="1"/>
  <c r="ANH42" i="6"/>
  <c r="AKU41" i="6"/>
  <c r="AKV40" i="6"/>
  <c r="EI41" i="6"/>
  <c r="EJ40" i="6"/>
  <c r="EI39" i="6"/>
  <c r="EJ38" i="6"/>
  <c r="EJ42" i="6"/>
  <c r="EJ17" i="6"/>
  <c r="EK16" i="6" s="1"/>
  <c r="BIA41" i="6" l="1"/>
  <c r="BIB40" i="6"/>
  <c r="BHZ38" i="6"/>
  <c r="BHY39" i="6"/>
  <c r="AYE42" i="6"/>
  <c r="AYE17" i="6"/>
  <c r="AYF16" i="6" s="1"/>
  <c r="ANI17" i="6"/>
  <c r="ANJ16" i="6" s="1"/>
  <c r="ANI42" i="6"/>
  <c r="AKV41" i="6"/>
  <c r="AKW40" i="6"/>
  <c r="EK42" i="6"/>
  <c r="EK17" i="6"/>
  <c r="EL16" i="6" s="1"/>
  <c r="EJ39" i="6"/>
  <c r="EK38" i="6"/>
  <c r="EJ41" i="6"/>
  <c r="EK40" i="6"/>
  <c r="BIB41" i="6" l="1"/>
  <c r="BIC40" i="6"/>
  <c r="BIA38" i="6"/>
  <c r="BHZ39" i="6"/>
  <c r="AYF17" i="6"/>
  <c r="AYG16" i="6" s="1"/>
  <c r="AYF42" i="6"/>
  <c r="ANJ17" i="6"/>
  <c r="ANK16" i="6" s="1"/>
  <c r="ANJ42" i="6"/>
  <c r="AKW41" i="6"/>
  <c r="AKX40" i="6"/>
  <c r="EK41" i="6"/>
  <c r="EL40" i="6"/>
  <c r="EK39" i="6"/>
  <c r="EL38" i="6"/>
  <c r="EL42" i="6"/>
  <c r="EL17" i="6"/>
  <c r="EM16" i="6" s="1"/>
  <c r="BID40" i="6" l="1"/>
  <c r="BIC41" i="6"/>
  <c r="BIA39" i="6"/>
  <c r="BIB38" i="6"/>
  <c r="AYG17" i="6"/>
  <c r="AYH16" i="6" s="1"/>
  <c r="AYG42" i="6"/>
  <c r="ANK17" i="6"/>
  <c r="ANL16" i="6" s="1"/>
  <c r="ANK42" i="6"/>
  <c r="AKX41" i="6"/>
  <c r="AKY40" i="6"/>
  <c r="EM42" i="6"/>
  <c r="EM17" i="6"/>
  <c r="EN16" i="6" s="1"/>
  <c r="EL39" i="6"/>
  <c r="EM38" i="6"/>
  <c r="EL41" i="6"/>
  <c r="EM40" i="6"/>
  <c r="BIB39" i="6" l="1"/>
  <c r="BIC38" i="6"/>
  <c r="BID41" i="6"/>
  <c r="BIE40" i="6"/>
  <c r="AYH17" i="6"/>
  <c r="AYI16" i="6" s="1"/>
  <c r="AYH42" i="6"/>
  <c r="ANL17" i="6"/>
  <c r="ANM16" i="6" s="1"/>
  <c r="ANL42" i="6"/>
  <c r="AKY41" i="6"/>
  <c r="AKZ40" i="6"/>
  <c r="EM41" i="6"/>
  <c r="EN40" i="6"/>
  <c r="EM39" i="6"/>
  <c r="EN38" i="6"/>
  <c r="EN42" i="6"/>
  <c r="EN17" i="6"/>
  <c r="EO16" i="6" s="1"/>
  <c r="BIE41" i="6" l="1"/>
  <c r="BIF40" i="6"/>
  <c r="BID38" i="6"/>
  <c r="BIC39" i="6"/>
  <c r="AYI17" i="6"/>
  <c r="AYJ16" i="6" s="1"/>
  <c r="AYI42" i="6"/>
  <c r="ANM17" i="6"/>
  <c r="ANN16" i="6" s="1"/>
  <c r="ANM42" i="6"/>
  <c r="AKZ41" i="6"/>
  <c r="ALA40" i="6"/>
  <c r="EO42" i="6"/>
  <c r="EO17" i="6"/>
  <c r="EP16" i="6" s="1"/>
  <c r="EN39" i="6"/>
  <c r="EO38" i="6"/>
  <c r="EN41" i="6"/>
  <c r="EO40" i="6"/>
  <c r="BIE38" i="6" l="1"/>
  <c r="BID39" i="6"/>
  <c r="BIF41" i="6"/>
  <c r="BIG40" i="6"/>
  <c r="AYJ17" i="6"/>
  <c r="AYK16" i="6" s="1"/>
  <c r="AYJ42" i="6"/>
  <c r="ANN17" i="6"/>
  <c r="ANO16" i="6" s="1"/>
  <c r="ANN42" i="6"/>
  <c r="ALA41" i="6"/>
  <c r="ALB40" i="6"/>
  <c r="EO41" i="6"/>
  <c r="EP40" i="6"/>
  <c r="EO39" i="6"/>
  <c r="EP38" i="6"/>
  <c r="EP42" i="6"/>
  <c r="EP17" i="6"/>
  <c r="EQ16" i="6" s="1"/>
  <c r="BIG41" i="6" l="1"/>
  <c r="BIH40" i="6"/>
  <c r="BIE39" i="6"/>
  <c r="BIF38" i="6"/>
  <c r="AYK17" i="6"/>
  <c r="AYL16" i="6" s="1"/>
  <c r="AYK42" i="6"/>
  <c r="ANO17" i="6"/>
  <c r="ANP16" i="6" s="1"/>
  <c r="ANO42" i="6"/>
  <c r="ALB41" i="6"/>
  <c r="ALC40" i="6"/>
  <c r="EQ42" i="6"/>
  <c r="EQ17" i="6"/>
  <c r="ER16" i="6" s="1"/>
  <c r="EP39" i="6"/>
  <c r="EQ38" i="6"/>
  <c r="EP41" i="6"/>
  <c r="EQ40" i="6"/>
  <c r="BIF39" i="6" l="1"/>
  <c r="BIG38" i="6"/>
  <c r="BIH41" i="6"/>
  <c r="BII40" i="6"/>
  <c r="AYL17" i="6"/>
  <c r="AYM16" i="6" s="1"/>
  <c r="AYL42" i="6"/>
  <c r="ANP17" i="6"/>
  <c r="ANQ16" i="6" s="1"/>
  <c r="ANP42" i="6"/>
  <c r="ALC41" i="6"/>
  <c r="ALD40" i="6"/>
  <c r="EQ41" i="6"/>
  <c r="ER40" i="6"/>
  <c r="EQ39" i="6"/>
  <c r="ER38" i="6"/>
  <c r="ER42" i="6"/>
  <c r="ER17" i="6"/>
  <c r="ES16" i="6" s="1"/>
  <c r="BIJ40" i="6" l="1"/>
  <c r="BII41" i="6"/>
  <c r="BIG39" i="6"/>
  <c r="BIH38" i="6"/>
  <c r="AYM17" i="6"/>
  <c r="AYN16" i="6" s="1"/>
  <c r="AYM42" i="6"/>
  <c r="ANQ17" i="6"/>
  <c r="ANR16" i="6" s="1"/>
  <c r="ANQ42" i="6"/>
  <c r="ALD41" i="6"/>
  <c r="ALE40" i="6"/>
  <c r="ES42" i="6"/>
  <c r="ES17" i="6"/>
  <c r="ET16" i="6" s="1"/>
  <c r="ER39" i="6"/>
  <c r="ES38" i="6"/>
  <c r="ER41" i="6"/>
  <c r="ES40" i="6"/>
  <c r="BIH39" i="6" l="1"/>
  <c r="BII38" i="6"/>
  <c r="BIK40" i="6"/>
  <c r="BIJ41" i="6"/>
  <c r="AYN17" i="6"/>
  <c r="AYO16" i="6" s="1"/>
  <c r="AYN42" i="6"/>
  <c r="ANR17" i="6"/>
  <c r="ANS16" i="6" s="1"/>
  <c r="ANR42" i="6"/>
  <c r="ALE41" i="6"/>
  <c r="ALF40" i="6"/>
  <c r="ES39" i="6"/>
  <c r="ET38" i="6"/>
  <c r="ES41" i="6"/>
  <c r="ET40" i="6"/>
  <c r="ET42" i="6"/>
  <c r="ET17" i="6"/>
  <c r="EU16" i="6" s="1"/>
  <c r="BIK41" i="6" l="1"/>
  <c r="BIL40" i="6"/>
  <c r="BII39" i="6"/>
  <c r="BIJ38" i="6"/>
  <c r="AYO17" i="6"/>
  <c r="AYP16" i="6" s="1"/>
  <c r="AYO42" i="6"/>
  <c r="ANS17" i="6"/>
  <c r="ANT16" i="6" s="1"/>
  <c r="ANS42" i="6"/>
  <c r="ALF41" i="6"/>
  <c r="ALG40" i="6"/>
  <c r="EU42" i="6"/>
  <c r="EU17" i="6"/>
  <c r="EV16" i="6" s="1"/>
  <c r="ET41" i="6"/>
  <c r="EU40" i="6"/>
  <c r="ET39" i="6"/>
  <c r="EU38" i="6"/>
  <c r="BIL41" i="6" l="1"/>
  <c r="BIM40" i="6"/>
  <c r="BIJ39" i="6"/>
  <c r="BIK38" i="6"/>
  <c r="AYP42" i="6"/>
  <c r="AYP17" i="6"/>
  <c r="AYQ16" i="6" s="1"/>
  <c r="ANT17" i="6"/>
  <c r="ANU16" i="6" s="1"/>
  <c r="ANT42" i="6"/>
  <c r="ALH40" i="6"/>
  <c r="ALG41" i="6"/>
  <c r="EU39" i="6"/>
  <c r="EV38" i="6"/>
  <c r="EU41" i="6"/>
  <c r="EV40" i="6"/>
  <c r="EV42" i="6"/>
  <c r="EV17" i="6"/>
  <c r="EW16" i="6" s="1"/>
  <c r="BIK39" i="6" l="1"/>
  <c r="BIL38" i="6"/>
  <c r="BIM41" i="6"/>
  <c r="BIN40" i="6"/>
  <c r="AYQ17" i="6"/>
  <c r="AYR16" i="6" s="1"/>
  <c r="AYQ42" i="6"/>
  <c r="ANU17" i="6"/>
  <c r="ANV16" i="6" s="1"/>
  <c r="ANU42" i="6"/>
  <c r="ALI40" i="6"/>
  <c r="ALH41" i="6"/>
  <c r="EW42" i="6"/>
  <c r="EW17" i="6"/>
  <c r="EX16" i="6" s="1"/>
  <c r="EV41" i="6"/>
  <c r="EW40" i="6"/>
  <c r="EV39" i="6"/>
  <c r="EW38" i="6"/>
  <c r="BIN41" i="6" l="1"/>
  <c r="BIO40" i="6"/>
  <c r="BIM38" i="6"/>
  <c r="BIL39" i="6"/>
  <c r="AYR17" i="6"/>
  <c r="AYS16" i="6" s="1"/>
  <c r="AYR42" i="6"/>
  <c r="ANV17" i="6"/>
  <c r="ANW16" i="6" s="1"/>
  <c r="ANV42" i="6"/>
  <c r="ALI41" i="6"/>
  <c r="ALJ40" i="6"/>
  <c r="EW39" i="6"/>
  <c r="EX38" i="6"/>
  <c r="EW41" i="6"/>
  <c r="EX40" i="6"/>
  <c r="EX42" i="6"/>
  <c r="EX17" i="6"/>
  <c r="EY16" i="6" s="1"/>
  <c r="BIP40" i="6" l="1"/>
  <c r="BIO41" i="6"/>
  <c r="BIM39" i="6"/>
  <c r="BIN38" i="6"/>
  <c r="AYS17" i="6"/>
  <c r="AYT16" i="6" s="1"/>
  <c r="AYS42" i="6"/>
  <c r="ANW17" i="6"/>
  <c r="ANX16" i="6" s="1"/>
  <c r="ANW42" i="6"/>
  <c r="ALJ41" i="6"/>
  <c r="ALK40" i="6"/>
  <c r="EY42" i="6"/>
  <c r="EY17" i="6"/>
  <c r="EZ16" i="6" s="1"/>
  <c r="EX41" i="6"/>
  <c r="EY40" i="6"/>
  <c r="EX39" i="6"/>
  <c r="EY38" i="6"/>
  <c r="BIO38" i="6" l="1"/>
  <c r="BIN39" i="6"/>
  <c r="BIP41" i="6"/>
  <c r="BIQ40" i="6"/>
  <c r="AYT17" i="6"/>
  <c r="AYU16" i="6" s="1"/>
  <c r="AYT42" i="6"/>
  <c r="ANX17" i="6"/>
  <c r="ANY16" i="6" s="1"/>
  <c r="ANX42" i="6"/>
  <c r="ALK41" i="6"/>
  <c r="ALL40" i="6"/>
  <c r="EY39" i="6"/>
  <c r="EZ38" i="6"/>
  <c r="EY41" i="6"/>
  <c r="EZ40" i="6"/>
  <c r="EZ42" i="6"/>
  <c r="EZ17" i="6"/>
  <c r="FA16" i="6" s="1"/>
  <c r="BIQ41" i="6" l="1"/>
  <c r="BIR40" i="6"/>
  <c r="BIP38" i="6"/>
  <c r="BIO39" i="6"/>
  <c r="AYU17" i="6"/>
  <c r="AYV16" i="6" s="1"/>
  <c r="AYU42" i="6"/>
  <c r="ANY17" i="6"/>
  <c r="ANZ16" i="6" s="1"/>
  <c r="ANY42" i="6"/>
  <c r="ALL41" i="6"/>
  <c r="ALM40" i="6"/>
  <c r="FA42" i="6"/>
  <c r="FA17" i="6"/>
  <c r="FB16" i="6" s="1"/>
  <c r="EZ41" i="6"/>
  <c r="FA40" i="6"/>
  <c r="EZ39" i="6"/>
  <c r="FA38" i="6"/>
  <c r="BIS40" i="6" l="1"/>
  <c r="BIR41" i="6"/>
  <c r="BIQ38" i="6"/>
  <c r="BIP39" i="6"/>
  <c r="AYV17" i="6"/>
  <c r="AYW16" i="6" s="1"/>
  <c r="AYV42" i="6"/>
  <c r="ANZ17" i="6"/>
  <c r="AOA16" i="6" s="1"/>
  <c r="ANZ42" i="6"/>
  <c r="ALN40" i="6"/>
  <c r="ALM41" i="6"/>
  <c r="FA39" i="6"/>
  <c r="FB38" i="6"/>
  <c r="FA41" i="6"/>
  <c r="FB40" i="6"/>
  <c r="FB42" i="6"/>
  <c r="FB17" i="6"/>
  <c r="FC16" i="6" s="1"/>
  <c r="BIQ39" i="6" l="1"/>
  <c r="BIR38" i="6"/>
  <c r="BIS41" i="6"/>
  <c r="BIT40" i="6"/>
  <c r="AYW17" i="6"/>
  <c r="AYX16" i="6" s="1"/>
  <c r="AYW42" i="6"/>
  <c r="AOA42" i="6"/>
  <c r="AOA17" i="6"/>
  <c r="AOB16" i="6" s="1"/>
  <c r="ALN41" i="6"/>
  <c r="ALO40" i="6"/>
  <c r="FC42" i="6"/>
  <c r="FC17" i="6"/>
  <c r="FD16" i="6" s="1"/>
  <c r="FB41" i="6"/>
  <c r="FC40" i="6"/>
  <c r="FB39" i="6"/>
  <c r="FC38" i="6"/>
  <c r="BIU40" i="6" l="1"/>
  <c r="BIT41" i="6"/>
  <c r="BIS38" i="6"/>
  <c r="BIR39" i="6"/>
  <c r="AYX17" i="6"/>
  <c r="AYY16" i="6" s="1"/>
  <c r="AYX42" i="6"/>
  <c r="AOB42" i="6"/>
  <c r="AOB17" i="6"/>
  <c r="AOC16" i="6" s="1"/>
  <c r="ALO41" i="6"/>
  <c r="ALP40" i="6"/>
  <c r="FC39" i="6"/>
  <c r="FD38" i="6"/>
  <c r="FC41" i="6"/>
  <c r="FD40" i="6"/>
  <c r="FD42" i="6"/>
  <c r="FD17" i="6"/>
  <c r="FE16" i="6" s="1"/>
  <c r="BIS39" i="6" l="1"/>
  <c r="BIT38" i="6"/>
  <c r="BIV40" i="6"/>
  <c r="BIU41" i="6"/>
  <c r="AYY17" i="6"/>
  <c r="AYZ16" i="6" s="1"/>
  <c r="AYY42" i="6"/>
  <c r="AOC17" i="6"/>
  <c r="AOD16" i="6" s="1"/>
  <c r="AOC42" i="6"/>
  <c r="ALQ40" i="6"/>
  <c r="ALP41" i="6"/>
  <c r="FE42" i="6"/>
  <c r="FE17" i="6"/>
  <c r="FF16" i="6" s="1"/>
  <c r="FD41" i="6"/>
  <c r="FE40" i="6"/>
  <c r="FD39" i="6"/>
  <c r="FE38" i="6"/>
  <c r="BIT39" i="6" l="1"/>
  <c r="BIU38" i="6"/>
  <c r="BIV41" i="6"/>
  <c r="BIW40" i="6"/>
  <c r="AYZ42" i="6"/>
  <c r="AYZ17" i="6"/>
  <c r="AZA16" i="6" s="1"/>
  <c r="AOD17" i="6"/>
  <c r="AOE16" i="6" s="1"/>
  <c r="AOD42" i="6"/>
  <c r="ALR40" i="6"/>
  <c r="ALQ41" i="6"/>
  <c r="FE39" i="6"/>
  <c r="FF38" i="6"/>
  <c r="FE41" i="6"/>
  <c r="FF40" i="6"/>
  <c r="FF42" i="6"/>
  <c r="FF17" i="6"/>
  <c r="FG16" i="6" s="1"/>
  <c r="BIW41" i="6" l="1"/>
  <c r="BIX40" i="6"/>
  <c r="BIV38" i="6"/>
  <c r="BIU39" i="6"/>
  <c r="AZA17" i="6"/>
  <c r="AZB16" i="6" s="1"/>
  <c r="AZA42" i="6"/>
  <c r="AOE17" i="6"/>
  <c r="AOF16" i="6" s="1"/>
  <c r="AOE42" i="6"/>
  <c r="ALS40" i="6"/>
  <c r="ALR41" i="6"/>
  <c r="FG42" i="6"/>
  <c r="FG17" i="6"/>
  <c r="FH16" i="6" s="1"/>
  <c r="FF41" i="6"/>
  <c r="FG40" i="6"/>
  <c r="FF39" i="6"/>
  <c r="FG38" i="6"/>
  <c r="BIX41" i="6" l="1"/>
  <c r="BIY40" i="6"/>
  <c r="BIW38" i="6"/>
  <c r="BIV39" i="6"/>
  <c r="AZB17" i="6"/>
  <c r="AZC16" i="6" s="1"/>
  <c r="AZB42" i="6"/>
  <c r="AOF17" i="6"/>
  <c r="AOG16" i="6" s="1"/>
  <c r="AOF42" i="6"/>
  <c r="ALS41" i="6"/>
  <c r="ALT40" i="6"/>
  <c r="FG41" i="6"/>
  <c r="FH40" i="6"/>
  <c r="FG39" i="6"/>
  <c r="FH38" i="6"/>
  <c r="FH42" i="6"/>
  <c r="FH17" i="6"/>
  <c r="FI16" i="6" s="1"/>
  <c r="BIY41" i="6" l="1"/>
  <c r="BIZ40" i="6"/>
  <c r="BIW39" i="6"/>
  <c r="BIX38" i="6"/>
  <c r="AZC17" i="6"/>
  <c r="AZD16" i="6" s="1"/>
  <c r="AZC42" i="6"/>
  <c r="AOG17" i="6"/>
  <c r="AOH16" i="6" s="1"/>
  <c r="AOG42" i="6"/>
  <c r="ALT41" i="6"/>
  <c r="ALU40" i="6"/>
  <c r="FI42" i="6"/>
  <c r="FI17" i="6"/>
  <c r="FJ16" i="6" s="1"/>
  <c r="FH39" i="6"/>
  <c r="FI38" i="6"/>
  <c r="FH41" i="6"/>
  <c r="FI40" i="6"/>
  <c r="BIX39" i="6" l="1"/>
  <c r="BIY38" i="6"/>
  <c r="BIZ41" i="6"/>
  <c r="BJA40" i="6"/>
  <c r="AZD17" i="6"/>
  <c r="AZE16" i="6" s="1"/>
  <c r="AZE17" i="6" s="1"/>
  <c r="AZD42" i="6"/>
  <c r="AOH17" i="6"/>
  <c r="AOI16" i="6" s="1"/>
  <c r="AOH42" i="6"/>
  <c r="ALV40" i="6"/>
  <c r="ALU41" i="6"/>
  <c r="FI41" i="6"/>
  <c r="FJ40" i="6"/>
  <c r="FI39" i="6"/>
  <c r="FJ38" i="6"/>
  <c r="FJ42" i="6"/>
  <c r="FJ17" i="6"/>
  <c r="FK16" i="6" s="1"/>
  <c r="BJA41" i="6" l="1"/>
  <c r="BJB40" i="6"/>
  <c r="BIY39" i="6"/>
  <c r="BIZ38" i="6"/>
  <c r="AZF16" i="6"/>
  <c r="AZE42" i="6"/>
  <c r="AOI17" i="6"/>
  <c r="AOJ16" i="6" s="1"/>
  <c r="AOI42" i="6"/>
  <c r="ALV41" i="6"/>
  <c r="ALW40" i="6"/>
  <c r="FK42" i="6"/>
  <c r="FK17" i="6"/>
  <c r="FL16" i="6" s="1"/>
  <c r="FJ39" i="6"/>
  <c r="FK38" i="6"/>
  <c r="FJ41" i="6"/>
  <c r="FK40" i="6"/>
  <c r="BIZ39" i="6" l="1"/>
  <c r="BJA38" i="6"/>
  <c r="BJB41" i="6"/>
  <c r="BJC40" i="6"/>
  <c r="AZF17" i="6"/>
  <c r="AZG16" i="6" s="1"/>
  <c r="AZF42" i="6"/>
  <c r="AOJ17" i="6"/>
  <c r="AOK16" i="6" s="1"/>
  <c r="AOJ42" i="6"/>
  <c r="ALW41" i="6"/>
  <c r="ALX40" i="6"/>
  <c r="FK41" i="6"/>
  <c r="FL40" i="6"/>
  <c r="FK39" i="6"/>
  <c r="FL38" i="6"/>
  <c r="FL42" i="6"/>
  <c r="FL17" i="6"/>
  <c r="FM16" i="6" s="1"/>
  <c r="BJD40" i="6" l="1"/>
  <c r="BJC41" i="6"/>
  <c r="BJA39" i="6"/>
  <c r="BJB38" i="6"/>
  <c r="AZG17" i="6"/>
  <c r="AZH16" i="6" s="1"/>
  <c r="AZG42" i="6"/>
  <c r="AOK17" i="6"/>
  <c r="AOL16" i="6" s="1"/>
  <c r="AOK42" i="6"/>
  <c r="ALX41" i="6"/>
  <c r="ALY40" i="6"/>
  <c r="FM42" i="6"/>
  <c r="FM17" i="6"/>
  <c r="FN16" i="6" s="1"/>
  <c r="FL39" i="6"/>
  <c r="FM38" i="6"/>
  <c r="FL41" i="6"/>
  <c r="FM40" i="6"/>
  <c r="BJB39" i="6" l="1"/>
  <c r="BJC38" i="6"/>
  <c r="BJD41" i="6"/>
  <c r="BJE40" i="6"/>
  <c r="AZH17" i="6"/>
  <c r="AZI16" i="6" s="1"/>
  <c r="AZH42" i="6"/>
  <c r="AOL17" i="6"/>
  <c r="AOM16" i="6" s="1"/>
  <c r="AOL42" i="6"/>
  <c r="ALY41" i="6"/>
  <c r="ALZ40" i="6"/>
  <c r="FM41" i="6"/>
  <c r="FN40" i="6"/>
  <c r="FM39" i="6"/>
  <c r="FN38" i="6"/>
  <c r="FN42" i="6"/>
  <c r="FN17" i="6"/>
  <c r="FO16" i="6" s="1"/>
  <c r="BJE41" i="6" l="1"/>
  <c r="BJF40" i="6"/>
  <c r="BJD38" i="6"/>
  <c r="BJC39" i="6"/>
  <c r="AZI17" i="6"/>
  <c r="AZJ16" i="6" s="1"/>
  <c r="AZI42" i="6"/>
  <c r="AOM17" i="6"/>
  <c r="AON16" i="6" s="1"/>
  <c r="AOM42" i="6"/>
  <c r="ALZ41" i="6"/>
  <c r="AMA40" i="6"/>
  <c r="FO42" i="6"/>
  <c r="FO17" i="6"/>
  <c r="FP16" i="6" s="1"/>
  <c r="FN39" i="6"/>
  <c r="FO38" i="6"/>
  <c r="FN41" i="6"/>
  <c r="FO40" i="6"/>
  <c r="BJE38" i="6" l="1"/>
  <c r="BJD39" i="6"/>
  <c r="BJF41" i="6"/>
  <c r="BJG40" i="6"/>
  <c r="AZJ17" i="6"/>
  <c r="AZK16" i="6" s="1"/>
  <c r="AZJ42" i="6"/>
  <c r="AON17" i="6"/>
  <c r="AOO16" i="6" s="1"/>
  <c r="AON42" i="6"/>
  <c r="AMA41" i="6"/>
  <c r="AMB40" i="6"/>
  <c r="FO41" i="6"/>
  <c r="FP40" i="6"/>
  <c r="FO39" i="6"/>
  <c r="FP38" i="6"/>
  <c r="FP42" i="6"/>
  <c r="FP17" i="6"/>
  <c r="FQ16" i="6" s="1"/>
  <c r="BJG41" i="6" l="1"/>
  <c r="BJH40" i="6"/>
  <c r="BJF38" i="6"/>
  <c r="BJE39" i="6"/>
  <c r="AZK17" i="6"/>
  <c r="AZL16" i="6" s="1"/>
  <c r="AZK42" i="6"/>
  <c r="AOO17" i="6"/>
  <c r="AOP16" i="6" s="1"/>
  <c r="AOO42" i="6"/>
  <c r="AMC40" i="6"/>
  <c r="AMB41" i="6"/>
  <c r="FQ42" i="6"/>
  <c r="FQ17" i="6"/>
  <c r="FR16" i="6" s="1"/>
  <c r="FP39" i="6"/>
  <c r="FQ38" i="6"/>
  <c r="FP41" i="6"/>
  <c r="FQ40" i="6"/>
  <c r="BJG38" i="6" l="1"/>
  <c r="BJF39" i="6"/>
  <c r="BJI40" i="6"/>
  <c r="BJH41" i="6"/>
  <c r="AZL17" i="6"/>
  <c r="AZM16" i="6" s="1"/>
  <c r="AZL42" i="6"/>
  <c r="AOP17" i="6"/>
  <c r="AOQ16" i="6" s="1"/>
  <c r="AOP42" i="6"/>
  <c r="AMC41" i="6"/>
  <c r="AMD40" i="6"/>
  <c r="FQ41" i="6"/>
  <c r="FR40" i="6"/>
  <c r="FQ39" i="6"/>
  <c r="FR38" i="6"/>
  <c r="FR42" i="6"/>
  <c r="FR17" i="6"/>
  <c r="FS16" i="6" s="1"/>
  <c r="BJJ40" i="6" l="1"/>
  <c r="BJI41" i="6"/>
  <c r="BJH38" i="6"/>
  <c r="BJG39" i="6"/>
  <c r="AZM17" i="6"/>
  <c r="AZN16" i="6" s="1"/>
  <c r="AZM42" i="6"/>
  <c r="AOQ17" i="6"/>
  <c r="AOR16" i="6" s="1"/>
  <c r="AOQ42" i="6"/>
  <c r="AMD41" i="6"/>
  <c r="AME40" i="6"/>
  <c r="FS42" i="6"/>
  <c r="FS17" i="6"/>
  <c r="FT16" i="6" s="1"/>
  <c r="FR39" i="6"/>
  <c r="FS38" i="6"/>
  <c r="FR41" i="6"/>
  <c r="FS40" i="6"/>
  <c r="BJI38" i="6" l="1"/>
  <c r="BJH39" i="6"/>
  <c r="BJK40" i="6"/>
  <c r="BJJ41" i="6"/>
  <c r="AZN17" i="6"/>
  <c r="AZO16" i="6" s="1"/>
  <c r="AZN42" i="6"/>
  <c r="AOR17" i="6"/>
  <c r="AOS16" i="6" s="1"/>
  <c r="AOR42" i="6"/>
  <c r="AME41" i="6"/>
  <c r="AMF40" i="6"/>
  <c r="FS41" i="6"/>
  <c r="FT40" i="6"/>
  <c r="FS39" i="6"/>
  <c r="FT38" i="6"/>
  <c r="FT42" i="6"/>
  <c r="FT17" i="6"/>
  <c r="FU16" i="6" s="1"/>
  <c r="BJK41" i="6" l="1"/>
  <c r="BJL40" i="6"/>
  <c r="BJJ38" i="6"/>
  <c r="BJI39" i="6"/>
  <c r="AZO17" i="6"/>
  <c r="AZP16" i="6" s="1"/>
  <c r="AZO42" i="6"/>
  <c r="AOS17" i="6"/>
  <c r="AOT16" i="6" s="1"/>
  <c r="AOS42" i="6"/>
  <c r="AMF41" i="6"/>
  <c r="AMG40" i="6"/>
  <c r="FU42" i="6"/>
  <c r="FU17" i="6"/>
  <c r="FV16" i="6" s="1"/>
  <c r="FT39" i="6"/>
  <c r="FU38" i="6"/>
  <c r="FT41" i="6"/>
  <c r="FU40" i="6"/>
  <c r="BJK38" i="6" l="1"/>
  <c r="BJJ39" i="6"/>
  <c r="BJL41" i="6"/>
  <c r="BJM40" i="6"/>
  <c r="AZP17" i="6"/>
  <c r="AZQ16" i="6" s="1"/>
  <c r="AZP42" i="6"/>
  <c r="AOT17" i="6"/>
  <c r="AOU16" i="6" s="1"/>
  <c r="AOT42" i="6"/>
  <c r="AMG41" i="6"/>
  <c r="AMH40" i="6"/>
  <c r="FU41" i="6"/>
  <c r="FV40" i="6"/>
  <c r="FU39" i="6"/>
  <c r="FV38" i="6"/>
  <c r="FV42" i="6"/>
  <c r="FV17" i="6"/>
  <c r="FW16" i="6" s="1"/>
  <c r="BJN40" i="6" l="1"/>
  <c r="BJM41" i="6"/>
  <c r="BJL38" i="6"/>
  <c r="BJK39" i="6"/>
  <c r="AZQ42" i="6"/>
  <c r="AZQ17" i="6"/>
  <c r="AZR16" i="6" s="1"/>
  <c r="AOU42" i="6"/>
  <c r="AOU17" i="6"/>
  <c r="AOV16" i="6" s="1"/>
  <c r="AMI40" i="6"/>
  <c r="AMH41" i="6"/>
  <c r="FW42" i="6"/>
  <c r="FW17" i="6"/>
  <c r="FX16" i="6" s="1"/>
  <c r="FV39" i="6"/>
  <c r="FW38" i="6"/>
  <c r="FV41" i="6"/>
  <c r="FW40" i="6"/>
  <c r="BJM38" i="6" l="1"/>
  <c r="BJL39" i="6"/>
  <c r="BJO40" i="6"/>
  <c r="BJN41" i="6"/>
  <c r="AZR42" i="6"/>
  <c r="AZR17" i="6"/>
  <c r="AZS16" i="6" s="1"/>
  <c r="AOV17" i="6"/>
  <c r="AOW16" i="6" s="1"/>
  <c r="AOV42" i="6"/>
  <c r="AMJ40" i="6"/>
  <c r="AMI41" i="6"/>
  <c r="FW41" i="6"/>
  <c r="FX40" i="6"/>
  <c r="FW39" i="6"/>
  <c r="FX38" i="6"/>
  <c r="FX42" i="6"/>
  <c r="FX17" i="6"/>
  <c r="FY16" i="6" s="1"/>
  <c r="BJP40" i="6" l="1"/>
  <c r="BJO41" i="6"/>
  <c r="BJN38" i="6"/>
  <c r="BJM39" i="6"/>
  <c r="AZS42" i="6"/>
  <c r="AZS17" i="6"/>
  <c r="AZT16" i="6" s="1"/>
  <c r="AOW17" i="6"/>
  <c r="AOX16" i="6" s="1"/>
  <c r="AOW42" i="6"/>
  <c r="AMJ41" i="6"/>
  <c r="AMK40" i="6"/>
  <c r="FY42" i="6"/>
  <c r="FY17" i="6"/>
  <c r="FZ16" i="6" s="1"/>
  <c r="FX39" i="6"/>
  <c r="FY38" i="6"/>
  <c r="FX41" i="6"/>
  <c r="FY40" i="6"/>
  <c r="BJN39" i="6" l="1"/>
  <c r="BJO38" i="6"/>
  <c r="BJP41" i="6"/>
  <c r="BJQ40" i="6"/>
  <c r="AZT17" i="6"/>
  <c r="AZU16" i="6" s="1"/>
  <c r="AZT42" i="6"/>
  <c r="AOX17" i="6"/>
  <c r="AOY16" i="6" s="1"/>
  <c r="AOX42" i="6"/>
  <c r="AMK41" i="6"/>
  <c r="AML40" i="6"/>
  <c r="FY41" i="6"/>
  <c r="FZ40" i="6"/>
  <c r="FY39" i="6"/>
  <c r="FZ38" i="6"/>
  <c r="FZ42" i="6"/>
  <c r="FZ17" i="6"/>
  <c r="GA16" i="6" s="1"/>
  <c r="BJQ41" i="6" l="1"/>
  <c r="BJR40" i="6"/>
  <c r="BJP38" i="6"/>
  <c r="BJO39" i="6"/>
  <c r="AZU17" i="6"/>
  <c r="AZV16" i="6" s="1"/>
  <c r="AZU42" i="6"/>
  <c r="AOY17" i="6"/>
  <c r="AOZ16" i="6" s="1"/>
  <c r="AOY42" i="6"/>
  <c r="AML41" i="6"/>
  <c r="AMM40" i="6"/>
  <c r="GA42" i="6"/>
  <c r="GA17" i="6"/>
  <c r="GB16" i="6" s="1"/>
  <c r="FZ39" i="6"/>
  <c r="GA38" i="6"/>
  <c r="FZ41" i="6"/>
  <c r="GA40" i="6"/>
  <c r="BJQ38" i="6" l="1"/>
  <c r="BJP39" i="6"/>
  <c r="BJR41" i="6"/>
  <c r="BJS40" i="6"/>
  <c r="AZV17" i="6"/>
  <c r="AZW16" i="6" s="1"/>
  <c r="AZV42" i="6"/>
  <c r="AOZ17" i="6"/>
  <c r="APA16" i="6" s="1"/>
  <c r="AOZ42" i="6"/>
  <c r="AMM41" i="6"/>
  <c r="AMN40" i="6"/>
  <c r="GA41" i="6"/>
  <c r="GB40" i="6"/>
  <c r="GA39" i="6"/>
  <c r="GB38" i="6"/>
  <c r="GB42" i="6"/>
  <c r="GB17" i="6"/>
  <c r="GC16" i="6" s="1"/>
  <c r="BJT40" i="6" l="1"/>
  <c r="BJS41" i="6"/>
  <c r="BJR38" i="6"/>
  <c r="BJQ39" i="6"/>
  <c r="AZW17" i="6"/>
  <c r="AZX16" i="6" s="1"/>
  <c r="AZW42" i="6"/>
  <c r="APA17" i="6"/>
  <c r="APB16" i="6" s="1"/>
  <c r="APA42" i="6"/>
  <c r="AMN41" i="6"/>
  <c r="AMO40" i="6"/>
  <c r="GC42" i="6"/>
  <c r="GC17" i="6"/>
  <c r="GD16" i="6" s="1"/>
  <c r="GB39" i="6"/>
  <c r="GC38" i="6"/>
  <c r="GB41" i="6"/>
  <c r="GC40" i="6"/>
  <c r="BJR39" i="6" l="1"/>
  <c r="BJS38" i="6"/>
  <c r="BJT41" i="6"/>
  <c r="BJU40" i="6"/>
  <c r="AZX17" i="6"/>
  <c r="AZY16" i="6" s="1"/>
  <c r="AZX42" i="6"/>
  <c r="APB17" i="6"/>
  <c r="APC16" i="6" s="1"/>
  <c r="APB42" i="6"/>
  <c r="AMO41" i="6"/>
  <c r="AMP40" i="6"/>
  <c r="GC41" i="6"/>
  <c r="GD40" i="6"/>
  <c r="GC39" i="6"/>
  <c r="GD38" i="6"/>
  <c r="GD42" i="6"/>
  <c r="GD17" i="6"/>
  <c r="GE16" i="6" s="1"/>
  <c r="BJV40" i="6" l="1"/>
  <c r="BJU41" i="6"/>
  <c r="BJT38" i="6"/>
  <c r="BJS39" i="6"/>
  <c r="AZY17" i="6"/>
  <c r="AZZ16" i="6" s="1"/>
  <c r="AZY42" i="6"/>
  <c r="APC17" i="6"/>
  <c r="APD16" i="6" s="1"/>
  <c r="APC42" i="6"/>
  <c r="AMQ40" i="6"/>
  <c r="AMP41" i="6"/>
  <c r="GE42" i="6"/>
  <c r="GE17" i="6"/>
  <c r="GF16" i="6" s="1"/>
  <c r="GD39" i="6"/>
  <c r="GE38" i="6"/>
  <c r="GD41" i="6"/>
  <c r="GE40" i="6"/>
  <c r="BJT39" i="6" l="1"/>
  <c r="BJU38" i="6"/>
  <c r="BJV41" i="6"/>
  <c r="BJW40" i="6"/>
  <c r="AZZ17" i="6"/>
  <c r="BAA16" i="6" s="1"/>
  <c r="AZZ42" i="6"/>
  <c r="APD17" i="6"/>
  <c r="APE16" i="6" s="1"/>
  <c r="APD42" i="6"/>
  <c r="AMR40" i="6"/>
  <c r="AMQ41" i="6"/>
  <c r="GE41" i="6"/>
  <c r="GF40" i="6"/>
  <c r="GE39" i="6"/>
  <c r="GF38" i="6"/>
  <c r="GF42" i="6"/>
  <c r="GF17" i="6"/>
  <c r="GG16" i="6" s="1"/>
  <c r="BJX40" i="6" l="1"/>
  <c r="BJW41" i="6"/>
  <c r="BJU39" i="6"/>
  <c r="BJV38" i="6"/>
  <c r="BAA17" i="6"/>
  <c r="BAB16" i="6" s="1"/>
  <c r="BAA42" i="6"/>
  <c r="APE17" i="6"/>
  <c r="APF16" i="6" s="1"/>
  <c r="APE42" i="6"/>
  <c r="AMR41" i="6"/>
  <c r="AMS40" i="6"/>
  <c r="GG42" i="6"/>
  <c r="GG17" i="6"/>
  <c r="GH16" i="6" s="1"/>
  <c r="GF39" i="6"/>
  <c r="GG38" i="6"/>
  <c r="GF41" i="6"/>
  <c r="GG40" i="6"/>
  <c r="BJV39" i="6" l="1"/>
  <c r="BJW38" i="6"/>
  <c r="BJX41" i="6"/>
  <c r="BJY40" i="6"/>
  <c r="BAB17" i="6"/>
  <c r="BAC16" i="6" s="1"/>
  <c r="BAB42" i="6"/>
  <c r="APF42" i="6"/>
  <c r="APF17" i="6"/>
  <c r="APG16" i="6" s="1"/>
  <c r="AMS41" i="6"/>
  <c r="AMT40" i="6"/>
  <c r="GG41" i="6"/>
  <c r="GH40" i="6"/>
  <c r="GG39" i="6"/>
  <c r="GH38" i="6"/>
  <c r="GH42" i="6"/>
  <c r="GH17" i="6"/>
  <c r="GI16" i="6" s="1"/>
  <c r="BJZ40" i="6" l="1"/>
  <c r="BJY41" i="6"/>
  <c r="BJW39" i="6"/>
  <c r="BJX38" i="6"/>
  <c r="BAC17" i="6"/>
  <c r="BAD16" i="6" s="1"/>
  <c r="BAC42" i="6"/>
  <c r="APG17" i="6"/>
  <c r="APH16" i="6" s="1"/>
  <c r="APG42" i="6"/>
  <c r="AMT41" i="6"/>
  <c r="AMU40" i="6"/>
  <c r="GI42" i="6"/>
  <c r="GI17" i="6"/>
  <c r="GJ16" i="6" s="1"/>
  <c r="GI38" i="6"/>
  <c r="GH39" i="6"/>
  <c r="GH41" i="6"/>
  <c r="GI40" i="6"/>
  <c r="BJY38" i="6" l="1"/>
  <c r="BJX39" i="6"/>
  <c r="BKA40" i="6"/>
  <c r="BJZ41" i="6"/>
  <c r="BAD17" i="6"/>
  <c r="BAE16" i="6" s="1"/>
  <c r="BAD42" i="6"/>
  <c r="APH17" i="6"/>
  <c r="API16" i="6" s="1"/>
  <c r="APH42" i="6"/>
  <c r="AMU41" i="6"/>
  <c r="AMV40" i="6"/>
  <c r="GI41" i="6"/>
  <c r="GJ40" i="6"/>
  <c r="GI39" i="6"/>
  <c r="GJ38" i="6"/>
  <c r="GJ42" i="6"/>
  <c r="GJ17" i="6"/>
  <c r="GK16" i="6" s="1"/>
  <c r="BKB40" i="6" l="1"/>
  <c r="BKA41" i="6"/>
  <c r="BJZ38" i="6"/>
  <c r="BJY39" i="6"/>
  <c r="BAE42" i="6"/>
  <c r="BAE17" i="6"/>
  <c r="BAF16" i="6" s="1"/>
  <c r="API17" i="6"/>
  <c r="APJ16" i="6" s="1"/>
  <c r="API42" i="6"/>
  <c r="AMV41" i="6"/>
  <c r="AMW40" i="6"/>
  <c r="GK42" i="6"/>
  <c r="GK17" i="6"/>
  <c r="GL16" i="6" s="1"/>
  <c r="GK38" i="6"/>
  <c r="GJ39" i="6"/>
  <c r="GJ41" i="6"/>
  <c r="GK40" i="6"/>
  <c r="BKA38" i="6" l="1"/>
  <c r="BJZ39" i="6"/>
  <c r="BKC40" i="6"/>
  <c r="BKB41" i="6"/>
  <c r="BAF17" i="6"/>
  <c r="BAG16" i="6" s="1"/>
  <c r="BAF42" i="6"/>
  <c r="APJ17" i="6"/>
  <c r="APK16" i="6" s="1"/>
  <c r="APJ42" i="6"/>
  <c r="AMX40" i="6"/>
  <c r="AMW41" i="6"/>
  <c r="GK39" i="6"/>
  <c r="GL38" i="6"/>
  <c r="GK41" i="6"/>
  <c r="GL40" i="6"/>
  <c r="GL42" i="6"/>
  <c r="GL17" i="6"/>
  <c r="GM16" i="6" s="1"/>
  <c r="BKC41" i="6" l="1"/>
  <c r="BKD40" i="6"/>
  <c r="BKA39" i="6"/>
  <c r="BKB38" i="6"/>
  <c r="BAG17" i="6"/>
  <c r="BAH16" i="6" s="1"/>
  <c r="BAG42" i="6"/>
  <c r="APK17" i="6"/>
  <c r="APL16" i="6" s="1"/>
  <c r="APK42" i="6"/>
  <c r="AMX41" i="6"/>
  <c r="AMY40" i="6"/>
  <c r="GM42" i="6"/>
  <c r="GM17" i="6"/>
  <c r="GN16" i="6" s="1"/>
  <c r="GL41" i="6"/>
  <c r="GM40" i="6"/>
  <c r="GM38" i="6"/>
  <c r="GL39" i="6"/>
  <c r="BKB39" i="6" l="1"/>
  <c r="BKC38" i="6"/>
  <c r="BKE40" i="6"/>
  <c r="BKD41" i="6"/>
  <c r="BAH17" i="6"/>
  <c r="BAI16" i="6" s="1"/>
  <c r="BAH42" i="6"/>
  <c r="APL42" i="6"/>
  <c r="APL17" i="6"/>
  <c r="APM16" i="6" s="1"/>
  <c r="AMZ40" i="6"/>
  <c r="AMY41" i="6"/>
  <c r="GM39" i="6"/>
  <c r="GN38" i="6"/>
  <c r="GM41" i="6"/>
  <c r="GN40" i="6"/>
  <c r="GN42" i="6"/>
  <c r="GN17" i="6"/>
  <c r="GO16" i="6" s="1"/>
  <c r="BKF40" i="6" l="1"/>
  <c r="BKE41" i="6"/>
  <c r="BKD38" i="6"/>
  <c r="BKC39" i="6"/>
  <c r="BAI17" i="6"/>
  <c r="BAJ16" i="6" s="1"/>
  <c r="BAI42" i="6"/>
  <c r="APM17" i="6"/>
  <c r="APN16" i="6" s="1"/>
  <c r="APM42" i="6"/>
  <c r="ANA40" i="6"/>
  <c r="AMZ41" i="6"/>
  <c r="GO42" i="6"/>
  <c r="GO17" i="6"/>
  <c r="GP16" i="6" s="1"/>
  <c r="GN41" i="6"/>
  <c r="GO40" i="6"/>
  <c r="GO38" i="6"/>
  <c r="GN39" i="6"/>
  <c r="BKE38" i="6" l="1"/>
  <c r="BKD39" i="6"/>
  <c r="BKG40" i="6"/>
  <c r="BKF41" i="6"/>
  <c r="BAJ17" i="6"/>
  <c r="BAK16" i="6" s="1"/>
  <c r="BAJ42" i="6"/>
  <c r="APN17" i="6"/>
  <c r="APO16" i="6" s="1"/>
  <c r="APN42" i="6"/>
  <c r="ANA41" i="6"/>
  <c r="ANB40" i="6"/>
  <c r="GO39" i="6"/>
  <c r="GP38" i="6"/>
  <c r="GO41" i="6"/>
  <c r="GP40" i="6"/>
  <c r="GP42" i="6"/>
  <c r="GP17" i="6"/>
  <c r="GQ16" i="6" s="1"/>
  <c r="BKG41" i="6" l="1"/>
  <c r="BKH40" i="6"/>
  <c r="BKF38" i="6"/>
  <c r="BKE39" i="6"/>
  <c r="BAK17" i="6"/>
  <c r="BAL16" i="6" s="1"/>
  <c r="BAK42" i="6"/>
  <c r="APO17" i="6"/>
  <c r="APP16" i="6" s="1"/>
  <c r="APO42" i="6"/>
  <c r="ANB41" i="6"/>
  <c r="ANC40" i="6"/>
  <c r="GQ42" i="6"/>
  <c r="GQ17" i="6"/>
  <c r="GR16" i="6" s="1"/>
  <c r="GP41" i="6"/>
  <c r="GQ40" i="6"/>
  <c r="GQ38" i="6"/>
  <c r="GP39" i="6"/>
  <c r="BKI40" i="6" l="1"/>
  <c r="BKH41" i="6"/>
  <c r="BKG38" i="6"/>
  <c r="BKF39" i="6"/>
  <c r="BAL17" i="6"/>
  <c r="BAM16" i="6" s="1"/>
  <c r="BAL42" i="6"/>
  <c r="APP17" i="6"/>
  <c r="APQ16" i="6" s="1"/>
  <c r="APP42" i="6"/>
  <c r="ANC41" i="6"/>
  <c r="AND40" i="6"/>
  <c r="GQ39" i="6"/>
  <c r="GR38" i="6"/>
  <c r="GQ41" i="6"/>
  <c r="GR40" i="6"/>
  <c r="GR42" i="6"/>
  <c r="GR17" i="6"/>
  <c r="GS16" i="6" s="1"/>
  <c r="BKG39" i="6" l="1"/>
  <c r="BKH38" i="6"/>
  <c r="BKJ40" i="6"/>
  <c r="BKI41" i="6"/>
  <c r="BAM17" i="6"/>
  <c r="BAN16" i="6" s="1"/>
  <c r="BAM42" i="6"/>
  <c r="APQ17" i="6"/>
  <c r="APR16" i="6" s="1"/>
  <c r="APQ42" i="6"/>
  <c r="AND41" i="6"/>
  <c r="ANE40" i="6"/>
  <c r="GS42" i="6"/>
  <c r="GS17" i="6"/>
  <c r="GT16" i="6" s="1"/>
  <c r="GR41" i="6"/>
  <c r="GS40" i="6"/>
  <c r="GS38" i="6"/>
  <c r="GR39" i="6"/>
  <c r="BKJ41" i="6" l="1"/>
  <c r="BKK40" i="6"/>
  <c r="BKH39" i="6"/>
  <c r="BKI38" i="6"/>
  <c r="BAN17" i="6"/>
  <c r="BAO16" i="6" s="1"/>
  <c r="BAN42" i="6"/>
  <c r="APR17" i="6"/>
  <c r="APS16" i="6" s="1"/>
  <c r="APR42" i="6"/>
  <c r="ANF40" i="6"/>
  <c r="ANE41" i="6"/>
  <c r="GS39" i="6"/>
  <c r="GT38" i="6"/>
  <c r="GS41" i="6"/>
  <c r="GT40" i="6"/>
  <c r="GT42" i="6"/>
  <c r="GT17" i="6"/>
  <c r="GU16" i="6" s="1"/>
  <c r="BKI39" i="6" l="1"/>
  <c r="BKJ38" i="6"/>
  <c r="BKL40" i="6"/>
  <c r="BKK41" i="6"/>
  <c r="BAO17" i="6"/>
  <c r="BAP16" i="6" s="1"/>
  <c r="BAO42" i="6"/>
  <c r="APS42" i="6"/>
  <c r="APS17" i="6"/>
  <c r="APT16" i="6" s="1"/>
  <c r="ANF41" i="6"/>
  <c r="ANG40" i="6"/>
  <c r="GU42" i="6"/>
  <c r="GU17" i="6"/>
  <c r="GV16" i="6" s="1"/>
  <c r="GT41" i="6"/>
  <c r="GU40" i="6"/>
  <c r="GU38" i="6"/>
  <c r="GT39" i="6"/>
  <c r="BKJ39" i="6" l="1"/>
  <c r="BKK38" i="6"/>
  <c r="BKL41" i="6"/>
  <c r="BKM40" i="6"/>
  <c r="BAP17" i="6"/>
  <c r="BAQ16" i="6" s="1"/>
  <c r="BAP42" i="6"/>
  <c r="APT17" i="6"/>
  <c r="APU16" i="6" s="1"/>
  <c r="APT42" i="6"/>
  <c r="ANG41" i="6"/>
  <c r="ANH40" i="6"/>
  <c r="GU39" i="6"/>
  <c r="GV38" i="6"/>
  <c r="GU41" i="6"/>
  <c r="GV40" i="6"/>
  <c r="GV42" i="6"/>
  <c r="GV17" i="6"/>
  <c r="GW16" i="6" s="1"/>
  <c r="BKM41" i="6" l="1"/>
  <c r="BKN40" i="6"/>
  <c r="BKK39" i="6"/>
  <c r="BKL38" i="6"/>
  <c r="BAQ42" i="6"/>
  <c r="BAQ17" i="6"/>
  <c r="BAR16" i="6" s="1"/>
  <c r="APU17" i="6"/>
  <c r="APV16" i="6" s="1"/>
  <c r="APU42" i="6"/>
  <c r="ANH41" i="6"/>
  <c r="ANI40" i="6"/>
  <c r="GW42" i="6"/>
  <c r="GW17" i="6"/>
  <c r="GX16" i="6" s="1"/>
  <c r="GV41" i="6"/>
  <c r="GW40" i="6"/>
  <c r="GW38" i="6"/>
  <c r="GV39" i="6"/>
  <c r="BKM38" i="6" l="1"/>
  <c r="BKL39" i="6"/>
  <c r="BKO40" i="6"/>
  <c r="BKN41" i="6"/>
  <c r="BAR17" i="6"/>
  <c r="BAS16" i="6" s="1"/>
  <c r="BAR42" i="6"/>
  <c r="APV17" i="6"/>
  <c r="APW16" i="6" s="1"/>
  <c r="APV42" i="6"/>
  <c r="ANI41" i="6"/>
  <c r="ANJ40" i="6"/>
  <c r="GW39" i="6"/>
  <c r="GX38" i="6"/>
  <c r="GW41" i="6"/>
  <c r="GX40" i="6"/>
  <c r="GX42" i="6"/>
  <c r="GX17" i="6"/>
  <c r="GY16" i="6" s="1"/>
  <c r="BKP40" i="6" l="1"/>
  <c r="BKO41" i="6"/>
  <c r="BKN38" i="6"/>
  <c r="BKM39" i="6"/>
  <c r="BAS17" i="6"/>
  <c r="BAT16" i="6" s="1"/>
  <c r="BAS42" i="6"/>
  <c r="APW17" i="6"/>
  <c r="APX16" i="6" s="1"/>
  <c r="APW42" i="6"/>
  <c r="ANJ41" i="6"/>
  <c r="ANK40" i="6"/>
  <c r="GY42" i="6"/>
  <c r="GY17" i="6"/>
  <c r="GZ16" i="6" s="1"/>
  <c r="GX41" i="6"/>
  <c r="GY40" i="6"/>
  <c r="GY38" i="6"/>
  <c r="GX39" i="6"/>
  <c r="BKO38" i="6" l="1"/>
  <c r="BKN39" i="6"/>
  <c r="BKQ40" i="6"/>
  <c r="BKP41" i="6"/>
  <c r="BAT17" i="6"/>
  <c r="BAU16" i="6" s="1"/>
  <c r="BAT42" i="6"/>
  <c r="APX17" i="6"/>
  <c r="APY16" i="6" s="1"/>
  <c r="APX42" i="6"/>
  <c r="ANK41" i="6"/>
  <c r="ANL40" i="6"/>
  <c r="GY39" i="6"/>
  <c r="GZ38" i="6"/>
  <c r="GY41" i="6"/>
  <c r="GZ40" i="6"/>
  <c r="GZ42" i="6"/>
  <c r="GZ17" i="6"/>
  <c r="HA16" i="6" s="1"/>
  <c r="BKQ41" i="6" l="1"/>
  <c r="BKR40" i="6"/>
  <c r="BKP38" i="6"/>
  <c r="BKO39" i="6"/>
  <c r="BAU17" i="6"/>
  <c r="BAV16" i="6" s="1"/>
  <c r="BAU42" i="6"/>
  <c r="APY17" i="6"/>
  <c r="APZ16" i="6" s="1"/>
  <c r="APY42" i="6"/>
  <c r="ANL41" i="6"/>
  <c r="ANM40" i="6"/>
  <c r="HA42" i="6"/>
  <c r="HA17" i="6"/>
  <c r="HB16" i="6" s="1"/>
  <c r="GZ41" i="6"/>
  <c r="HA40" i="6"/>
  <c r="HA38" i="6"/>
  <c r="GZ39" i="6"/>
  <c r="BKQ38" i="6" l="1"/>
  <c r="BKP39" i="6"/>
  <c r="BKS40" i="6"/>
  <c r="BKR41" i="6"/>
  <c r="BAV17" i="6"/>
  <c r="BAW16" i="6" s="1"/>
  <c r="BAV42" i="6"/>
  <c r="APZ17" i="6"/>
  <c r="AQA16" i="6" s="1"/>
  <c r="APZ42" i="6"/>
  <c r="ANN40" i="6"/>
  <c r="ANM41" i="6"/>
  <c r="HA39" i="6"/>
  <c r="HB38" i="6"/>
  <c r="HA41" i="6"/>
  <c r="HB40" i="6"/>
  <c r="HB42" i="6"/>
  <c r="HB17" i="6"/>
  <c r="HC16" i="6" s="1"/>
  <c r="BKT40" i="6" l="1"/>
  <c r="BKS41" i="6"/>
  <c r="BKQ39" i="6"/>
  <c r="BKR38" i="6"/>
  <c r="BAW17" i="6"/>
  <c r="BAX16" i="6" s="1"/>
  <c r="BAW42" i="6"/>
  <c r="AQA17" i="6"/>
  <c r="AQB16" i="6" s="1"/>
  <c r="AQA42" i="6"/>
  <c r="ANN41" i="6"/>
  <c r="ANO40" i="6"/>
  <c r="HC42" i="6"/>
  <c r="HC17" i="6"/>
  <c r="HD16" i="6" s="1"/>
  <c r="HB41" i="6"/>
  <c r="HC40" i="6"/>
  <c r="HC38" i="6"/>
  <c r="HB39" i="6"/>
  <c r="BKS38" i="6" l="1"/>
  <c r="BKR39" i="6"/>
  <c r="BKU40" i="6"/>
  <c r="BKT41" i="6"/>
  <c r="BAX17" i="6"/>
  <c r="BAY16" i="6" s="1"/>
  <c r="BAX42" i="6"/>
  <c r="AQB17" i="6"/>
  <c r="AQC16" i="6" s="1"/>
  <c r="AQB42" i="6"/>
  <c r="ANO41" i="6"/>
  <c r="ANP40" i="6"/>
  <c r="HC39" i="6"/>
  <c r="HD38" i="6"/>
  <c r="HC41" i="6"/>
  <c r="HD40" i="6"/>
  <c r="HD42" i="6"/>
  <c r="HD17" i="6"/>
  <c r="HE16" i="6" s="1"/>
  <c r="BKU41" i="6" l="1"/>
  <c r="BKV40" i="6"/>
  <c r="BKS39" i="6"/>
  <c r="BKT38" i="6"/>
  <c r="BAY17" i="6"/>
  <c r="BAZ16" i="6" s="1"/>
  <c r="BAY42" i="6"/>
  <c r="AQC17" i="6"/>
  <c r="AQD16" i="6" s="1"/>
  <c r="AQC42" i="6"/>
  <c r="ANP41" i="6"/>
  <c r="ANQ40" i="6"/>
  <c r="HE42" i="6"/>
  <c r="HE17" i="6"/>
  <c r="HF16" i="6" s="1"/>
  <c r="HD41" i="6"/>
  <c r="HE40" i="6"/>
  <c r="HE38" i="6"/>
  <c r="HD39" i="6"/>
  <c r="BKU38" i="6" l="1"/>
  <c r="BKT39" i="6"/>
  <c r="BKW40" i="6"/>
  <c r="BKV41" i="6"/>
  <c r="BAZ17" i="6"/>
  <c r="BBA16" i="6" s="1"/>
  <c r="BAZ42" i="6"/>
  <c r="AQD17" i="6"/>
  <c r="AQE16" i="6" s="1"/>
  <c r="AQD42" i="6"/>
  <c r="ANR40" i="6"/>
  <c r="ANQ41" i="6"/>
  <c r="HE39" i="6"/>
  <c r="HF38" i="6"/>
  <c r="HE41" i="6"/>
  <c r="HF40" i="6"/>
  <c r="HF42" i="6"/>
  <c r="HF17" i="6"/>
  <c r="HG16" i="6" s="1"/>
  <c r="BKW41" i="6" l="1"/>
  <c r="BKX40" i="6"/>
  <c r="BKV38" i="6"/>
  <c r="BKU39" i="6"/>
  <c r="BBA17" i="6"/>
  <c r="BBB16" i="6" s="1"/>
  <c r="BBA42" i="6"/>
  <c r="AQE17" i="6"/>
  <c r="AQF16" i="6" s="1"/>
  <c r="AQE42" i="6"/>
  <c r="ANR41" i="6"/>
  <c r="ANS40" i="6"/>
  <c r="HG42" i="6"/>
  <c r="HG17" i="6"/>
  <c r="HH16" i="6" s="1"/>
  <c r="HF41" i="6"/>
  <c r="HG40" i="6"/>
  <c r="HG38" i="6"/>
  <c r="HF39" i="6"/>
  <c r="BKW38" i="6" l="1"/>
  <c r="BKV39" i="6"/>
  <c r="BKY40" i="6"/>
  <c r="BKX41" i="6"/>
  <c r="BBB17" i="6"/>
  <c r="BBC16" i="6" s="1"/>
  <c r="BBB42" i="6"/>
  <c r="AQF17" i="6"/>
  <c r="AQG16" i="6" s="1"/>
  <c r="AQF42" i="6"/>
  <c r="ANS41" i="6"/>
  <c r="ANT40" i="6"/>
  <c r="HG39" i="6"/>
  <c r="HH38" i="6"/>
  <c r="HG41" i="6"/>
  <c r="HH40" i="6"/>
  <c r="HH42" i="6"/>
  <c r="HH17" i="6"/>
  <c r="HI16" i="6" s="1"/>
  <c r="BKZ40" i="6" l="1"/>
  <c r="BKY41" i="6"/>
  <c r="BKW39" i="6"/>
  <c r="BKX38" i="6"/>
  <c r="BBC17" i="6"/>
  <c r="BBD16" i="6" s="1"/>
  <c r="BBC42" i="6"/>
  <c r="AQG17" i="6"/>
  <c r="AQH16" i="6" s="1"/>
  <c r="AQG42" i="6"/>
  <c r="ANT41" i="6"/>
  <c r="ANU40" i="6"/>
  <c r="HI42" i="6"/>
  <c r="HI17" i="6"/>
  <c r="HJ16" i="6" s="1"/>
  <c r="HH41" i="6"/>
  <c r="HI40" i="6"/>
  <c r="HI38" i="6"/>
  <c r="HH39" i="6"/>
  <c r="BKX39" i="6" l="1"/>
  <c r="BKY38" i="6"/>
  <c r="BKZ41" i="6"/>
  <c r="BLA40" i="6"/>
  <c r="BBD17" i="6"/>
  <c r="BBE16" i="6" s="1"/>
  <c r="BBD42" i="6"/>
  <c r="AQH42" i="6"/>
  <c r="AQH17" i="6"/>
  <c r="AQI16" i="6" s="1"/>
  <c r="ANU41" i="6"/>
  <c r="ANV40" i="6"/>
  <c r="HI39" i="6"/>
  <c r="HJ38" i="6"/>
  <c r="HI41" i="6"/>
  <c r="HJ40" i="6"/>
  <c r="HJ42" i="6"/>
  <c r="HJ17" i="6"/>
  <c r="HK16" i="6" s="1"/>
  <c r="BLB40" i="6" l="1"/>
  <c r="BLA41" i="6"/>
  <c r="BKZ38" i="6"/>
  <c r="BKY39" i="6"/>
  <c r="BBE17" i="6"/>
  <c r="BBF16" i="6" s="1"/>
  <c r="BBE42" i="6"/>
  <c r="AQI17" i="6"/>
  <c r="AQJ16" i="6" s="1"/>
  <c r="AQI42" i="6"/>
  <c r="ANW40" i="6"/>
  <c r="ANV41" i="6"/>
  <c r="HK42" i="6"/>
  <c r="HK17" i="6"/>
  <c r="HL16" i="6" s="1"/>
  <c r="HJ41" i="6"/>
  <c r="HK40" i="6"/>
  <c r="HK38" i="6"/>
  <c r="HJ39" i="6"/>
  <c r="BLA38" i="6" l="1"/>
  <c r="BKZ39" i="6"/>
  <c r="BLC40" i="6"/>
  <c r="BLB41" i="6"/>
  <c r="BBF17" i="6"/>
  <c r="BBG16" i="6" s="1"/>
  <c r="BBF42" i="6"/>
  <c r="AQJ17" i="6"/>
  <c r="AQK16" i="6" s="1"/>
  <c r="AQJ42" i="6"/>
  <c r="ANX40" i="6"/>
  <c r="ANW41" i="6"/>
  <c r="HK39" i="6"/>
  <c r="HL38" i="6"/>
  <c r="HK41" i="6"/>
  <c r="HL40" i="6"/>
  <c r="HL42" i="6"/>
  <c r="HL17" i="6"/>
  <c r="HM16" i="6" s="1"/>
  <c r="BLC41" i="6" l="1"/>
  <c r="BLD40" i="6"/>
  <c r="BLB38" i="6"/>
  <c r="BLA39" i="6"/>
  <c r="BBG42" i="6"/>
  <c r="BBG17" i="6"/>
  <c r="BBH16" i="6" s="1"/>
  <c r="AQK17" i="6"/>
  <c r="AQL16" i="6" s="1"/>
  <c r="AQK42" i="6"/>
  <c r="ANX41" i="6"/>
  <c r="ANY40" i="6"/>
  <c r="HM42" i="6"/>
  <c r="HM17" i="6"/>
  <c r="HN16" i="6" s="1"/>
  <c r="HL41" i="6"/>
  <c r="HM40" i="6"/>
  <c r="HM38" i="6"/>
  <c r="HL39" i="6"/>
  <c r="BLB39" i="6" l="1"/>
  <c r="BLC38" i="6"/>
  <c r="BLE40" i="6"/>
  <c r="BLD41" i="6"/>
  <c r="BBH42" i="6"/>
  <c r="BBH17" i="6"/>
  <c r="BBI16" i="6" s="1"/>
  <c r="AQL17" i="6"/>
  <c r="AQM16" i="6" s="1"/>
  <c r="AQL42" i="6"/>
  <c r="ANY41" i="6"/>
  <c r="ANZ40" i="6"/>
  <c r="HM39" i="6"/>
  <c r="HN38" i="6"/>
  <c r="HM41" i="6"/>
  <c r="HN40" i="6"/>
  <c r="HN42" i="6"/>
  <c r="HN17" i="6"/>
  <c r="HO16" i="6" s="1"/>
  <c r="BLF40" i="6" l="1"/>
  <c r="BLE41" i="6"/>
  <c r="BLD38" i="6"/>
  <c r="BLC39" i="6"/>
  <c r="BBI17" i="6"/>
  <c r="BBJ16" i="6" s="1"/>
  <c r="BBI42" i="6"/>
  <c r="AQM17" i="6"/>
  <c r="AQN16" i="6" s="1"/>
  <c r="AQM42" i="6"/>
  <c r="ANZ41" i="6"/>
  <c r="AOA40" i="6"/>
  <c r="HO42" i="6"/>
  <c r="HO17" i="6"/>
  <c r="HP16" i="6" s="1"/>
  <c r="HN41" i="6"/>
  <c r="HO40" i="6"/>
  <c r="HO38" i="6"/>
  <c r="HN39" i="6"/>
  <c r="BLD39" i="6" l="1"/>
  <c r="BLE38" i="6"/>
  <c r="BLG40" i="6"/>
  <c r="BLF41" i="6"/>
  <c r="BBJ17" i="6"/>
  <c r="BBK16" i="6" s="1"/>
  <c r="BBJ42" i="6"/>
  <c r="AQN17" i="6"/>
  <c r="AQO16" i="6" s="1"/>
  <c r="AQN42" i="6"/>
  <c r="AOB40" i="6"/>
  <c r="AOA41" i="6"/>
  <c r="HO39" i="6"/>
  <c r="HP38" i="6"/>
  <c r="HO41" i="6"/>
  <c r="HP40" i="6"/>
  <c r="HP42" i="6"/>
  <c r="HP17" i="6"/>
  <c r="HQ16" i="6" s="1"/>
  <c r="BLG41" i="6" l="1"/>
  <c r="BLH40" i="6"/>
  <c r="BLF38" i="6"/>
  <c r="BLE39" i="6"/>
  <c r="BBK17" i="6"/>
  <c r="BBL16" i="6" s="1"/>
  <c r="BBK42" i="6"/>
  <c r="AQO17" i="6"/>
  <c r="AQP16" i="6" s="1"/>
  <c r="AQO42" i="6"/>
  <c r="AOC40" i="6"/>
  <c r="AOB41" i="6"/>
  <c r="HQ42" i="6"/>
  <c r="HQ17" i="6"/>
  <c r="HR16" i="6" s="1"/>
  <c r="HP41" i="6"/>
  <c r="HQ40" i="6"/>
  <c r="HQ38" i="6"/>
  <c r="HP39" i="6"/>
  <c r="BLG38" i="6" l="1"/>
  <c r="BLF39" i="6"/>
  <c r="BLH41" i="6"/>
  <c r="BLI40" i="6"/>
  <c r="BBL17" i="6"/>
  <c r="BBM16" i="6" s="1"/>
  <c r="BBL42" i="6"/>
  <c r="AQP17" i="6"/>
  <c r="AQQ16" i="6" s="1"/>
  <c r="AQP42" i="6"/>
  <c r="AOC41" i="6"/>
  <c r="AOD40" i="6"/>
  <c r="HQ39" i="6"/>
  <c r="HR38" i="6"/>
  <c r="HQ41" i="6"/>
  <c r="HR40" i="6"/>
  <c r="HR42" i="6"/>
  <c r="HR17" i="6"/>
  <c r="HS16" i="6" s="1"/>
  <c r="BLJ40" i="6" l="1"/>
  <c r="BLI41" i="6"/>
  <c r="BLH38" i="6"/>
  <c r="BLG39" i="6"/>
  <c r="BBM17" i="6"/>
  <c r="BBN16" i="6" s="1"/>
  <c r="BBM42" i="6"/>
  <c r="AQQ17" i="6"/>
  <c r="AQR16" i="6" s="1"/>
  <c r="AQQ42" i="6"/>
  <c r="AOE40" i="6"/>
  <c r="AOD41" i="6"/>
  <c r="HS42" i="6"/>
  <c r="HS17" i="6"/>
  <c r="HT16" i="6" s="1"/>
  <c r="HR41" i="6"/>
  <c r="HS40" i="6"/>
  <c r="HS38" i="6"/>
  <c r="HR39" i="6"/>
  <c r="BLH39" i="6" l="1"/>
  <c r="BLI38" i="6"/>
  <c r="BLK40" i="6"/>
  <c r="BLJ41" i="6"/>
  <c r="BBN17" i="6"/>
  <c r="BBO16" i="6" s="1"/>
  <c r="BBN42" i="6"/>
  <c r="AQR17" i="6"/>
  <c r="AQS16" i="6" s="1"/>
  <c r="AQR42" i="6"/>
  <c r="AOE41" i="6"/>
  <c r="AOF40" i="6"/>
  <c r="HS39" i="6"/>
  <c r="HT38" i="6"/>
  <c r="HS41" i="6"/>
  <c r="HT40" i="6"/>
  <c r="HT42" i="6"/>
  <c r="HT17" i="6"/>
  <c r="HU16" i="6" s="1"/>
  <c r="BLL40" i="6" l="1"/>
  <c r="BLK41" i="6"/>
  <c r="BLJ38" i="6"/>
  <c r="BLI39" i="6"/>
  <c r="BBO17" i="6"/>
  <c r="BBP16" i="6" s="1"/>
  <c r="BBO42" i="6"/>
  <c r="AQS17" i="6"/>
  <c r="AQT16" i="6" s="1"/>
  <c r="AQS42" i="6"/>
  <c r="AOG40" i="6"/>
  <c r="AOF41" i="6"/>
  <c r="HU42" i="6"/>
  <c r="HU17" i="6"/>
  <c r="HV16" i="6" s="1"/>
  <c r="HT41" i="6"/>
  <c r="HU40" i="6"/>
  <c r="HU38" i="6"/>
  <c r="HT39" i="6"/>
  <c r="BLK38" i="6" l="1"/>
  <c r="BLJ39" i="6"/>
  <c r="BLL41" i="6"/>
  <c r="BLM40" i="6"/>
  <c r="BBP17" i="6"/>
  <c r="BBQ16" i="6" s="1"/>
  <c r="BBP42" i="6"/>
  <c r="AQT42" i="6"/>
  <c r="AQT17" i="6"/>
  <c r="AQU16" i="6" s="1"/>
  <c r="AOG41" i="6"/>
  <c r="AOH40" i="6"/>
  <c r="HU39" i="6"/>
  <c r="HV38" i="6"/>
  <c r="HU41" i="6"/>
  <c r="HV40" i="6"/>
  <c r="HV42" i="6"/>
  <c r="HV17" i="6"/>
  <c r="HW16" i="6" s="1"/>
  <c r="BLN40" i="6" l="1"/>
  <c r="BLM41" i="6"/>
  <c r="BLL38" i="6"/>
  <c r="BLK39" i="6"/>
  <c r="AQU17" i="6"/>
  <c r="AQV16" i="6" s="1"/>
  <c r="AQU42" i="6"/>
  <c r="AOI40" i="6"/>
  <c r="AOH41" i="6"/>
  <c r="HW42" i="6"/>
  <c r="HW17" i="6"/>
  <c r="HX16" i="6" s="1"/>
  <c r="HV41" i="6"/>
  <c r="HW40" i="6"/>
  <c r="HW38" i="6"/>
  <c r="HV39" i="6"/>
  <c r="BLM38" i="6" l="1"/>
  <c r="BLL39" i="6"/>
  <c r="BLN41" i="6"/>
  <c r="BLO40" i="6"/>
  <c r="AQV17" i="6"/>
  <c r="AQW16" i="6" s="1"/>
  <c r="AQV42" i="6"/>
  <c r="AOI41" i="6"/>
  <c r="AOJ40" i="6"/>
  <c r="HW39" i="6"/>
  <c r="HX38" i="6"/>
  <c r="HW41" i="6"/>
  <c r="HX40" i="6"/>
  <c r="HX42" i="6"/>
  <c r="HX17" i="6"/>
  <c r="HY16" i="6" s="1"/>
  <c r="BLP40" i="6" l="1"/>
  <c r="BLO41" i="6"/>
  <c r="BLM39" i="6"/>
  <c r="BLN38" i="6"/>
  <c r="AQW17" i="6"/>
  <c r="AQX16" i="6" s="1"/>
  <c r="AQW42" i="6"/>
  <c r="AOJ41" i="6"/>
  <c r="AOK40" i="6"/>
  <c r="HY42" i="6"/>
  <c r="HY17" i="6"/>
  <c r="HZ16" i="6" s="1"/>
  <c r="HX41" i="6"/>
  <c r="HY40" i="6"/>
  <c r="HY38" i="6"/>
  <c r="HX39" i="6"/>
  <c r="BLO38" i="6" l="1"/>
  <c r="BLN39" i="6"/>
  <c r="BLP41" i="6"/>
  <c r="BLQ40" i="6"/>
  <c r="AQX42" i="6"/>
  <c r="AQX17" i="6"/>
  <c r="AQY16" i="6" s="1"/>
  <c r="AOL40" i="6"/>
  <c r="AOK41" i="6"/>
  <c r="HY41" i="6"/>
  <c r="HZ40" i="6"/>
  <c r="HY39" i="6"/>
  <c r="HZ38" i="6"/>
  <c r="HZ42" i="6"/>
  <c r="HZ17" i="6"/>
  <c r="IA16" i="6" s="1"/>
  <c r="BLQ41" i="6" l="1"/>
  <c r="BLR40" i="6"/>
  <c r="BLP38" i="6"/>
  <c r="BLO39" i="6"/>
  <c r="AQY17" i="6"/>
  <c r="AQZ16" i="6" s="1"/>
  <c r="AQY42" i="6"/>
  <c r="AOM40" i="6"/>
  <c r="AOL41" i="6"/>
  <c r="IA42" i="6"/>
  <c r="IA17" i="6"/>
  <c r="IB16" i="6" s="1"/>
  <c r="IA38" i="6"/>
  <c r="HZ39" i="6"/>
  <c r="HZ41" i="6"/>
  <c r="IA40" i="6"/>
  <c r="BLS40" i="6" l="1"/>
  <c r="BLR41" i="6"/>
  <c r="BLQ38" i="6"/>
  <c r="BLP39" i="6"/>
  <c r="AQZ42" i="6"/>
  <c r="AQZ17" i="6"/>
  <c r="ARA16" i="6" s="1"/>
  <c r="AON40" i="6"/>
  <c r="AOM41" i="6"/>
  <c r="IA41" i="6"/>
  <c r="IB40" i="6"/>
  <c r="IA39" i="6"/>
  <c r="IB38" i="6"/>
  <c r="IB42" i="6"/>
  <c r="IB17" i="6"/>
  <c r="IC16" i="6" s="1"/>
  <c r="BLQ39" i="6" l="1"/>
  <c r="BLR38" i="6"/>
  <c r="BLS41" i="6"/>
  <c r="BLT40" i="6"/>
  <c r="BLT41" i="6" s="1"/>
  <c r="ARA42" i="6"/>
  <c r="ARA17" i="6"/>
  <c r="ARB16" i="6" s="1"/>
  <c r="AON41" i="6"/>
  <c r="AOO40" i="6"/>
  <c r="IC42" i="6"/>
  <c r="IC17" i="6"/>
  <c r="ID16" i="6" s="1"/>
  <c r="IC38" i="6"/>
  <c r="IB39" i="6"/>
  <c r="IB41" i="6"/>
  <c r="IC40" i="6"/>
  <c r="BLS38" i="6" l="1"/>
  <c r="BLR39" i="6"/>
  <c r="ARB17" i="6"/>
  <c r="ARC16" i="6" s="1"/>
  <c r="ARB42" i="6"/>
  <c r="AOP40" i="6"/>
  <c r="AOO41" i="6"/>
  <c r="IC41" i="6"/>
  <c r="ID40" i="6"/>
  <c r="IC39" i="6"/>
  <c r="ID38" i="6"/>
  <c r="ID42" i="6"/>
  <c r="ID17" i="6"/>
  <c r="IE16" i="6" s="1"/>
  <c r="BLS39" i="6" l="1"/>
  <c r="BLT38" i="6"/>
  <c r="BLT39" i="6" s="1"/>
  <c r="ARC17" i="6"/>
  <c r="ARD16" i="6" s="1"/>
  <c r="ARC42" i="6"/>
  <c r="AOQ40" i="6"/>
  <c r="AOP41" i="6"/>
  <c r="IE42" i="6"/>
  <c r="IE17" i="6"/>
  <c r="IF16" i="6" s="1"/>
  <c r="IE38" i="6"/>
  <c r="ID39" i="6"/>
  <c r="ID41" i="6"/>
  <c r="IE40" i="6"/>
  <c r="ARD17" i="6" l="1"/>
  <c r="ARE16" i="6" s="1"/>
  <c r="ARD42" i="6"/>
  <c r="AOQ41" i="6"/>
  <c r="AOR40" i="6"/>
  <c r="IE41" i="6"/>
  <c r="IF40" i="6"/>
  <c r="IE39" i="6"/>
  <c r="IF38" i="6"/>
  <c r="IF42" i="6"/>
  <c r="IF17" i="6"/>
  <c r="IG16" i="6" s="1"/>
  <c r="ARE17" i="6" l="1"/>
  <c r="ARF16" i="6" s="1"/>
  <c r="ARE42" i="6"/>
  <c r="AOS40" i="6"/>
  <c r="AOR41" i="6"/>
  <c r="IG42" i="6"/>
  <c r="IG17" i="6"/>
  <c r="IH16" i="6" s="1"/>
  <c r="IG38" i="6"/>
  <c r="IF39" i="6"/>
  <c r="IF41" i="6"/>
  <c r="IG40" i="6"/>
  <c r="ARF42" i="6" l="1"/>
  <c r="ARF17" i="6"/>
  <c r="ARG16" i="6" s="1"/>
  <c r="AOT40" i="6"/>
  <c r="AOS41" i="6"/>
  <c r="IG41" i="6"/>
  <c r="IH40" i="6"/>
  <c r="IG39" i="6"/>
  <c r="IH38" i="6"/>
  <c r="IH42" i="6"/>
  <c r="IH17" i="6"/>
  <c r="II16" i="6" s="1"/>
  <c r="ARG17" i="6" l="1"/>
  <c r="ARH16" i="6" s="1"/>
  <c r="ARG42" i="6"/>
  <c r="AOT41" i="6"/>
  <c r="AOU40" i="6"/>
  <c r="II42" i="6"/>
  <c r="II17" i="6"/>
  <c r="IJ16" i="6" s="1"/>
  <c r="II38" i="6"/>
  <c r="IH39" i="6"/>
  <c r="IH41" i="6"/>
  <c r="II40" i="6"/>
  <c r="ARH42" i="6" l="1"/>
  <c r="ARH17" i="6"/>
  <c r="ARI16" i="6" s="1"/>
  <c r="AOU41" i="6"/>
  <c r="AOV40" i="6"/>
  <c r="II39" i="6"/>
  <c r="IJ38" i="6"/>
  <c r="II41" i="6"/>
  <c r="IJ40" i="6"/>
  <c r="IJ42" i="6"/>
  <c r="IJ17" i="6"/>
  <c r="IK16" i="6" s="1"/>
  <c r="ARI17" i="6" l="1"/>
  <c r="ARJ16" i="6" s="1"/>
  <c r="ARI42" i="6"/>
  <c r="AOW40" i="6"/>
  <c r="AOV41" i="6"/>
  <c r="IK42" i="6"/>
  <c r="IK17" i="6"/>
  <c r="IL16" i="6" s="1"/>
  <c r="IJ41" i="6"/>
  <c r="IK40" i="6"/>
  <c r="IK38" i="6"/>
  <c r="IJ39" i="6"/>
  <c r="ARJ17" i="6" l="1"/>
  <c r="ARK16" i="6" s="1"/>
  <c r="ARJ42" i="6"/>
  <c r="AOW41" i="6"/>
  <c r="AOX40" i="6"/>
  <c r="IK39" i="6"/>
  <c r="IL38" i="6"/>
  <c r="IK41" i="6"/>
  <c r="IL40" i="6"/>
  <c r="IL42" i="6"/>
  <c r="IL17" i="6"/>
  <c r="IM16" i="6" s="1"/>
  <c r="ARK17" i="6" l="1"/>
  <c r="ARL16" i="6" s="1"/>
  <c r="ARK42" i="6"/>
  <c r="AOX41" i="6"/>
  <c r="AOY40" i="6"/>
  <c r="IM42" i="6"/>
  <c r="IM17" i="6"/>
  <c r="IN16" i="6" s="1"/>
  <c r="IL41" i="6"/>
  <c r="IM40" i="6"/>
  <c r="IM38" i="6"/>
  <c r="IL39" i="6"/>
  <c r="ARL17" i="6" l="1"/>
  <c r="ARM16" i="6" s="1"/>
  <c r="ARL42" i="6"/>
  <c r="AOZ40" i="6"/>
  <c r="AOY41" i="6"/>
  <c r="IM39" i="6"/>
  <c r="IN38" i="6"/>
  <c r="IM41" i="6"/>
  <c r="IN40" i="6"/>
  <c r="IN42" i="6"/>
  <c r="IN17" i="6"/>
  <c r="IO16" i="6" s="1"/>
  <c r="ARM17" i="6" l="1"/>
  <c r="ARN16" i="6" s="1"/>
  <c r="ARM42" i="6"/>
  <c r="AOZ41" i="6"/>
  <c r="APA40" i="6"/>
  <c r="IO42" i="6"/>
  <c r="IO17" i="6"/>
  <c r="IP16" i="6" s="1"/>
  <c r="IN41" i="6"/>
  <c r="IO40" i="6"/>
  <c r="IO38" i="6"/>
  <c r="IN39" i="6"/>
  <c r="ARN42" i="6" l="1"/>
  <c r="ARN17" i="6"/>
  <c r="ARO16" i="6" s="1"/>
  <c r="APB40" i="6"/>
  <c r="APA41" i="6"/>
  <c r="IO39" i="6"/>
  <c r="IP38" i="6"/>
  <c r="IO41" i="6"/>
  <c r="IP40" i="6"/>
  <c r="IP42" i="6"/>
  <c r="IP17" i="6"/>
  <c r="IQ16" i="6" s="1"/>
  <c r="ARO42" i="6" l="1"/>
  <c r="ARO17" i="6"/>
  <c r="ARP16" i="6" s="1"/>
  <c r="APC40" i="6"/>
  <c r="APB41" i="6"/>
  <c r="IQ42" i="6"/>
  <c r="IQ17" i="6"/>
  <c r="IR16" i="6" s="1"/>
  <c r="IP41" i="6"/>
  <c r="IQ40" i="6"/>
  <c r="IQ38" i="6"/>
  <c r="IP39" i="6"/>
  <c r="ARP42" i="6" l="1"/>
  <c r="ARP17" i="6"/>
  <c r="ARQ16" i="6" s="1"/>
  <c r="APD40" i="6"/>
  <c r="APC41" i="6"/>
  <c r="IQ39" i="6"/>
  <c r="IR38" i="6"/>
  <c r="IQ41" i="6"/>
  <c r="IR40" i="6"/>
  <c r="IR42" i="6"/>
  <c r="IR17" i="6"/>
  <c r="IS16" i="6" s="1"/>
  <c r="ARQ42" i="6" l="1"/>
  <c r="ARQ17" i="6"/>
  <c r="ARR16" i="6" s="1"/>
  <c r="APD41" i="6"/>
  <c r="APE40" i="6"/>
  <c r="IS42" i="6"/>
  <c r="IS17" i="6"/>
  <c r="IT16" i="6" s="1"/>
  <c r="IR41" i="6"/>
  <c r="IS40" i="6"/>
  <c r="IS38" i="6"/>
  <c r="IR39" i="6"/>
  <c r="ARR17" i="6" l="1"/>
  <c r="ARS16" i="6" s="1"/>
  <c r="ARR42" i="6"/>
  <c r="APE41" i="6"/>
  <c r="APF40" i="6"/>
  <c r="IS39" i="6"/>
  <c r="IT38" i="6"/>
  <c r="IS41" i="6"/>
  <c r="IT40" i="6"/>
  <c r="IT42" i="6"/>
  <c r="IT17" i="6"/>
  <c r="IU16" i="6" s="1"/>
  <c r="ARS42" i="6" l="1"/>
  <c r="ARS17" i="6"/>
  <c r="ART16" i="6" s="1"/>
  <c r="APF41" i="6"/>
  <c r="APG40" i="6"/>
  <c r="IU42" i="6"/>
  <c r="IU17" i="6"/>
  <c r="IV16" i="6" s="1"/>
  <c r="IT41" i="6"/>
  <c r="IU40" i="6"/>
  <c r="IU38" i="6"/>
  <c r="IT39" i="6"/>
  <c r="ART17" i="6" l="1"/>
  <c r="ARU16" i="6" s="1"/>
  <c r="ART42" i="6"/>
  <c r="APH40" i="6"/>
  <c r="APG41" i="6"/>
  <c r="IU39" i="6"/>
  <c r="IV38" i="6"/>
  <c r="IU41" i="6"/>
  <c r="IV40" i="6"/>
  <c r="IV42" i="6"/>
  <c r="IV17" i="6"/>
  <c r="IW16" i="6" s="1"/>
  <c r="ARU42" i="6" l="1"/>
  <c r="ARU17" i="6"/>
  <c r="ARV16" i="6" s="1"/>
  <c r="APH41" i="6"/>
  <c r="API40" i="6"/>
  <c r="IW42" i="6"/>
  <c r="IW17" i="6"/>
  <c r="IX16" i="6" s="1"/>
  <c r="IV41" i="6"/>
  <c r="IW40" i="6"/>
  <c r="IW38" i="6"/>
  <c r="IV39" i="6"/>
  <c r="ARV17" i="6" l="1"/>
  <c r="ARW16" i="6" s="1"/>
  <c r="ARV42" i="6"/>
  <c r="API41" i="6"/>
  <c r="APJ40" i="6"/>
  <c r="IW39" i="6"/>
  <c r="IX38" i="6"/>
  <c r="IW41" i="6"/>
  <c r="IX40" i="6"/>
  <c r="IX42" i="6"/>
  <c r="IX17" i="6"/>
  <c r="IY16" i="6" s="1"/>
  <c r="ARW17" i="6" l="1"/>
  <c r="ARX16" i="6" s="1"/>
  <c r="ARW42" i="6"/>
  <c r="APJ41" i="6"/>
  <c r="APK40" i="6"/>
  <c r="IY42" i="6"/>
  <c r="IY17" i="6"/>
  <c r="IZ16" i="6" s="1"/>
  <c r="IX41" i="6"/>
  <c r="IY40" i="6"/>
  <c r="IY38" i="6"/>
  <c r="IX39" i="6"/>
  <c r="ARX17" i="6" l="1"/>
  <c r="ARY16" i="6" s="1"/>
  <c r="ARX42" i="6"/>
  <c r="APK41" i="6"/>
  <c r="APL40" i="6"/>
  <c r="IY39" i="6"/>
  <c r="IZ38" i="6"/>
  <c r="IY41" i="6"/>
  <c r="IZ40" i="6"/>
  <c r="IZ42" i="6"/>
  <c r="IZ17" i="6"/>
  <c r="JA16" i="6" s="1"/>
  <c r="ARY17" i="6" l="1"/>
  <c r="ARZ16" i="6" s="1"/>
  <c r="ARY42" i="6"/>
  <c r="APL41" i="6"/>
  <c r="APM40" i="6"/>
  <c r="JA42" i="6"/>
  <c r="JA17" i="6"/>
  <c r="JB16" i="6" s="1"/>
  <c r="IZ41" i="6"/>
  <c r="JA40" i="6"/>
  <c r="JA38" i="6"/>
  <c r="IZ39" i="6"/>
  <c r="ARZ17" i="6" l="1"/>
  <c r="ASA16" i="6" s="1"/>
  <c r="ARZ42" i="6"/>
  <c r="APM41" i="6"/>
  <c r="APN40" i="6"/>
  <c r="JA39" i="6"/>
  <c r="JB38" i="6"/>
  <c r="JA41" i="6"/>
  <c r="JB40" i="6"/>
  <c r="JB42" i="6"/>
  <c r="JB17" i="6"/>
  <c r="JC16" i="6" s="1"/>
  <c r="ASA42" i="6" l="1"/>
  <c r="ASA17" i="6"/>
  <c r="ASB16" i="6" s="1"/>
  <c r="APN41" i="6"/>
  <c r="APO40" i="6"/>
  <c r="JC42" i="6"/>
  <c r="JC17" i="6"/>
  <c r="JD16" i="6" s="1"/>
  <c r="JB41" i="6"/>
  <c r="JC40" i="6"/>
  <c r="JC38" i="6"/>
  <c r="JB39" i="6"/>
  <c r="ASB17" i="6" l="1"/>
  <c r="ASC16" i="6" s="1"/>
  <c r="ASB42" i="6"/>
  <c r="APO41" i="6"/>
  <c r="APP40" i="6"/>
  <c r="JC39" i="6"/>
  <c r="JD38" i="6"/>
  <c r="JC41" i="6"/>
  <c r="JD40" i="6"/>
  <c r="JD42" i="6"/>
  <c r="JD17" i="6"/>
  <c r="JE16" i="6" s="1"/>
  <c r="ASC17" i="6" l="1"/>
  <c r="ASD16" i="6" s="1"/>
  <c r="ASC42" i="6"/>
  <c r="APP41" i="6"/>
  <c r="APQ40" i="6"/>
  <c r="JE42" i="6"/>
  <c r="JE17" i="6"/>
  <c r="JF16" i="6" s="1"/>
  <c r="JD41" i="6"/>
  <c r="JE40" i="6"/>
  <c r="JE38" i="6"/>
  <c r="JD39" i="6"/>
  <c r="ASD42" i="6" l="1"/>
  <c r="ASD17" i="6"/>
  <c r="APQ41" i="6"/>
  <c r="APR40" i="6"/>
  <c r="JE39" i="6"/>
  <c r="JF38" i="6"/>
  <c r="JE41" i="6"/>
  <c r="JF40" i="6"/>
  <c r="JF42" i="6"/>
  <c r="JF17" i="6"/>
  <c r="JG16" i="6" s="1"/>
  <c r="APS40" i="6" l="1"/>
  <c r="APR41" i="6"/>
  <c r="JG42" i="6"/>
  <c r="JG17" i="6"/>
  <c r="JH16" i="6" s="1"/>
  <c r="JF41" i="6"/>
  <c r="JG40" i="6"/>
  <c r="JG38" i="6"/>
  <c r="JF39" i="6"/>
  <c r="APT40" i="6" l="1"/>
  <c r="APS41" i="6"/>
  <c r="JG39" i="6"/>
  <c r="JH38" i="6"/>
  <c r="JG41" i="6"/>
  <c r="JH40" i="6"/>
  <c r="JH42" i="6"/>
  <c r="JH17" i="6"/>
  <c r="JI16" i="6" s="1"/>
  <c r="APU40" i="6" l="1"/>
  <c r="APT41" i="6"/>
  <c r="JI42" i="6"/>
  <c r="JI17" i="6"/>
  <c r="JJ16" i="6" s="1"/>
  <c r="JH41" i="6"/>
  <c r="JI40" i="6"/>
  <c r="JI38" i="6"/>
  <c r="JH39" i="6"/>
  <c r="APV40" i="6" l="1"/>
  <c r="APU41" i="6"/>
  <c r="JI39" i="6"/>
  <c r="JJ38" i="6"/>
  <c r="JI41" i="6"/>
  <c r="JJ40" i="6"/>
  <c r="JJ42" i="6"/>
  <c r="JJ17" i="6"/>
  <c r="JK16" i="6" s="1"/>
  <c r="APV41" i="6" l="1"/>
  <c r="APW40" i="6"/>
  <c r="JK42" i="6"/>
  <c r="JK17" i="6"/>
  <c r="JL16" i="6" s="1"/>
  <c r="JJ41" i="6"/>
  <c r="JK40" i="6"/>
  <c r="JK38" i="6"/>
  <c r="JJ39" i="6"/>
  <c r="APX40" i="6" l="1"/>
  <c r="APW41" i="6"/>
  <c r="JK39" i="6"/>
  <c r="JL38" i="6"/>
  <c r="JK41" i="6"/>
  <c r="JL40" i="6"/>
  <c r="JL42" i="6"/>
  <c r="JL17" i="6"/>
  <c r="JM16" i="6" s="1"/>
  <c r="APX41" i="6" l="1"/>
  <c r="APY40" i="6"/>
  <c r="JM42" i="6"/>
  <c r="JM17" i="6"/>
  <c r="JN16" i="6" s="1"/>
  <c r="JL41" i="6"/>
  <c r="JM40" i="6"/>
  <c r="JM38" i="6"/>
  <c r="JL39" i="6"/>
  <c r="APY41" i="6" l="1"/>
  <c r="APZ40" i="6"/>
  <c r="JM39" i="6"/>
  <c r="JN38" i="6"/>
  <c r="JM41" i="6"/>
  <c r="JN40" i="6"/>
  <c r="JN42" i="6"/>
  <c r="JN17" i="6"/>
  <c r="JO16" i="6" s="1"/>
  <c r="APZ41" i="6" l="1"/>
  <c r="AQA40" i="6"/>
  <c r="JO42" i="6"/>
  <c r="JO17" i="6"/>
  <c r="JP16" i="6" s="1"/>
  <c r="JN41" i="6"/>
  <c r="JO40" i="6"/>
  <c r="JO38" i="6"/>
  <c r="JN39" i="6"/>
  <c r="AQB40" i="6" l="1"/>
  <c r="AQA41" i="6"/>
  <c r="JO41" i="6"/>
  <c r="JP40" i="6"/>
  <c r="JO39" i="6"/>
  <c r="JP38" i="6"/>
  <c r="JP42" i="6"/>
  <c r="JP17" i="6"/>
  <c r="JQ16" i="6" s="1"/>
  <c r="AQC40" i="6" l="1"/>
  <c r="AQB41" i="6"/>
  <c r="JQ42" i="6"/>
  <c r="JQ17" i="6"/>
  <c r="JR16" i="6" s="1"/>
  <c r="JQ38" i="6"/>
  <c r="JP39" i="6"/>
  <c r="JP41" i="6"/>
  <c r="JQ40" i="6"/>
  <c r="AQD40" i="6" l="1"/>
  <c r="AQC41" i="6"/>
  <c r="JQ39" i="6"/>
  <c r="JR38" i="6"/>
  <c r="JQ41" i="6"/>
  <c r="JR40" i="6"/>
  <c r="JR42" i="6"/>
  <c r="JR17" i="6"/>
  <c r="JS16" i="6" s="1"/>
  <c r="AQE40" i="6" l="1"/>
  <c r="AQD41" i="6"/>
  <c r="JS42" i="6"/>
  <c r="JS17" i="6"/>
  <c r="JT16" i="6" s="1"/>
  <c r="JR41" i="6"/>
  <c r="JS40" i="6"/>
  <c r="JS38" i="6"/>
  <c r="JR39" i="6"/>
  <c r="AQF40" i="6" l="1"/>
  <c r="AQE41" i="6"/>
  <c r="JS39" i="6"/>
  <c r="JT38" i="6"/>
  <c r="JS41" i="6"/>
  <c r="JT40" i="6"/>
  <c r="JT42" i="6"/>
  <c r="JT17" i="6"/>
  <c r="JU16" i="6" s="1"/>
  <c r="AQG40" i="6" l="1"/>
  <c r="AQF41" i="6"/>
  <c r="JU42" i="6"/>
  <c r="JU17" i="6"/>
  <c r="JV16" i="6" s="1"/>
  <c r="JT41" i="6"/>
  <c r="JU40" i="6"/>
  <c r="JU38" i="6"/>
  <c r="JT39" i="6"/>
  <c r="AQH40" i="6" l="1"/>
  <c r="AQG41" i="6"/>
  <c r="JU39" i="6"/>
  <c r="JV38" i="6"/>
  <c r="JU41" i="6"/>
  <c r="JV40" i="6"/>
  <c r="JV42" i="6"/>
  <c r="JV17" i="6"/>
  <c r="JW16" i="6" s="1"/>
  <c r="AQI40" i="6" l="1"/>
  <c r="AQH41" i="6"/>
  <c r="JW42" i="6"/>
  <c r="JW17" i="6"/>
  <c r="JX16" i="6" s="1"/>
  <c r="JV41" i="6"/>
  <c r="JW40" i="6"/>
  <c r="JW38" i="6"/>
  <c r="JV39" i="6"/>
  <c r="AQJ40" i="6" l="1"/>
  <c r="AQI41" i="6"/>
  <c r="JW39" i="6"/>
  <c r="JX38" i="6"/>
  <c r="JW41" i="6"/>
  <c r="JX40" i="6"/>
  <c r="JX42" i="6"/>
  <c r="JX17" i="6"/>
  <c r="JY16" i="6" s="1"/>
  <c r="AQK40" i="6" l="1"/>
  <c r="AQJ41" i="6"/>
  <c r="JY42" i="6"/>
  <c r="JY17" i="6"/>
  <c r="JZ16" i="6" s="1"/>
  <c r="JX41" i="6"/>
  <c r="JY40" i="6"/>
  <c r="JY38" i="6"/>
  <c r="JX39" i="6"/>
  <c r="AQK41" i="6" l="1"/>
  <c r="AQL40" i="6"/>
  <c r="JY39" i="6"/>
  <c r="JZ38" i="6"/>
  <c r="JY41" i="6"/>
  <c r="JZ40" i="6"/>
  <c r="JZ42" i="6"/>
  <c r="JZ17" i="6"/>
  <c r="KA16" i="6" s="1"/>
  <c r="AQL41" i="6" l="1"/>
  <c r="AQM40" i="6"/>
  <c r="KA42" i="6"/>
  <c r="KA17" i="6"/>
  <c r="KB16" i="6" s="1"/>
  <c r="JZ41" i="6"/>
  <c r="KA40" i="6"/>
  <c r="KA38" i="6"/>
  <c r="JZ39" i="6"/>
  <c r="AQM41" i="6" l="1"/>
  <c r="AQN40" i="6"/>
  <c r="KA39" i="6"/>
  <c r="KB38" i="6"/>
  <c r="KA41" i="6"/>
  <c r="KB40" i="6"/>
  <c r="KB42" i="6"/>
  <c r="KB17" i="6"/>
  <c r="KC16" i="6" s="1"/>
  <c r="AQO40" i="6" l="1"/>
  <c r="AQN41" i="6"/>
  <c r="KC42" i="6"/>
  <c r="KC17" i="6"/>
  <c r="KD16" i="6" s="1"/>
  <c r="KB41" i="6"/>
  <c r="KC40" i="6"/>
  <c r="KC38" i="6"/>
  <c r="KB39" i="6"/>
  <c r="AQO41" i="6" l="1"/>
  <c r="AQP40" i="6"/>
  <c r="KC39" i="6"/>
  <c r="KD38" i="6"/>
  <c r="KC41" i="6"/>
  <c r="KD40" i="6"/>
  <c r="KD42" i="6"/>
  <c r="KD17" i="6"/>
  <c r="KE16" i="6" s="1"/>
  <c r="AQP41" i="6" l="1"/>
  <c r="AQQ40" i="6"/>
  <c r="KE42" i="6"/>
  <c r="KE17" i="6"/>
  <c r="KF16" i="6" s="1"/>
  <c r="KD41" i="6"/>
  <c r="KE40" i="6"/>
  <c r="KE38" i="6"/>
  <c r="KD39" i="6"/>
  <c r="AQQ41" i="6" l="1"/>
  <c r="AQR40" i="6"/>
  <c r="KE39" i="6"/>
  <c r="KF38" i="6"/>
  <c r="KE41" i="6"/>
  <c r="KF40" i="6"/>
  <c r="KF42" i="6"/>
  <c r="KF17" i="6"/>
  <c r="KG16" i="6" s="1"/>
  <c r="AQR41" i="6" l="1"/>
  <c r="AQS40" i="6"/>
  <c r="KG42" i="6"/>
  <c r="KG17" i="6"/>
  <c r="KH16" i="6" s="1"/>
  <c r="KF41" i="6"/>
  <c r="KG40" i="6"/>
  <c r="KG38" i="6"/>
  <c r="KF39" i="6"/>
  <c r="AQT40" i="6" l="1"/>
  <c r="AQS41" i="6"/>
  <c r="KG39" i="6"/>
  <c r="KH38" i="6"/>
  <c r="KG41" i="6"/>
  <c r="KH40" i="6"/>
  <c r="KH42" i="6"/>
  <c r="KH17" i="6"/>
  <c r="KI16" i="6" s="1"/>
  <c r="AQT41" i="6" l="1"/>
  <c r="AQU40" i="6"/>
  <c r="KI42" i="6"/>
  <c r="KI17" i="6"/>
  <c r="KJ16" i="6" s="1"/>
  <c r="KH41" i="6"/>
  <c r="KI40" i="6"/>
  <c r="KI38" i="6"/>
  <c r="KH39" i="6"/>
  <c r="AQV40" i="6" l="1"/>
  <c r="AQU41" i="6"/>
  <c r="KI41" i="6"/>
  <c r="KJ40" i="6"/>
  <c r="KI39" i="6"/>
  <c r="KJ38" i="6"/>
  <c r="KJ42" i="6"/>
  <c r="KJ17" i="6"/>
  <c r="KK16" i="6" s="1"/>
  <c r="AQW40" i="6" l="1"/>
  <c r="AQV41" i="6"/>
  <c r="KK42" i="6"/>
  <c r="KK17" i="6"/>
  <c r="KL16" i="6" s="1"/>
  <c r="KK38" i="6"/>
  <c r="KJ39" i="6"/>
  <c r="KJ41" i="6"/>
  <c r="KK40" i="6"/>
  <c r="AQX40" i="6" l="1"/>
  <c r="AQW41" i="6"/>
  <c r="KK41" i="6"/>
  <c r="KL40" i="6"/>
  <c r="KK39" i="6"/>
  <c r="KL38" i="6"/>
  <c r="KL42" i="6"/>
  <c r="KL17" i="6"/>
  <c r="KM16" i="6" s="1"/>
  <c r="AQX41" i="6" l="1"/>
  <c r="AQY40" i="6"/>
  <c r="KM42" i="6"/>
  <c r="KM17" i="6"/>
  <c r="KN16" i="6" s="1"/>
  <c r="KM38" i="6"/>
  <c r="KL39" i="6"/>
  <c r="KL41" i="6"/>
  <c r="KM40" i="6"/>
  <c r="AQZ40" i="6" l="1"/>
  <c r="AQY41" i="6"/>
  <c r="KM41" i="6"/>
  <c r="KN40" i="6"/>
  <c r="KM39" i="6"/>
  <c r="KN38" i="6"/>
  <c r="KN42" i="6"/>
  <c r="KN17" i="6"/>
  <c r="KO16" i="6" s="1"/>
  <c r="ARA40" i="6" l="1"/>
  <c r="AQZ41" i="6"/>
  <c r="KO42" i="6"/>
  <c r="KO17" i="6"/>
  <c r="KP16" i="6" s="1"/>
  <c r="KO38" i="6"/>
  <c r="KN39" i="6"/>
  <c r="KN41" i="6"/>
  <c r="KO40" i="6"/>
  <c r="ARB40" i="6" l="1"/>
  <c r="ARA41" i="6"/>
  <c r="KO39" i="6"/>
  <c r="KP38" i="6"/>
  <c r="KO41" i="6"/>
  <c r="KP40" i="6"/>
  <c r="KP42" i="6"/>
  <c r="KP17" i="6"/>
  <c r="KQ16" i="6" s="1"/>
  <c r="ARC40" i="6" l="1"/>
  <c r="ARB41" i="6"/>
  <c r="KQ42" i="6"/>
  <c r="KQ17" i="6"/>
  <c r="KR16" i="6" s="1"/>
  <c r="KQ40" i="6"/>
  <c r="KP41" i="6"/>
  <c r="KQ38" i="6"/>
  <c r="KP39" i="6"/>
  <c r="ARD40" i="6" l="1"/>
  <c r="ARC41" i="6"/>
  <c r="KQ39" i="6"/>
  <c r="KR38" i="6"/>
  <c r="KQ41" i="6"/>
  <c r="KR40" i="6"/>
  <c r="KR42" i="6"/>
  <c r="KR17" i="6"/>
  <c r="KS16" i="6" s="1"/>
  <c r="ARE40" i="6" l="1"/>
  <c r="ARD41" i="6"/>
  <c r="KS42" i="6"/>
  <c r="KS17" i="6"/>
  <c r="KT16" i="6" s="1"/>
  <c r="KS40" i="6"/>
  <c r="KR41" i="6"/>
  <c r="KS38" i="6"/>
  <c r="KR39" i="6"/>
  <c r="ARF40" i="6" l="1"/>
  <c r="ARE41" i="6"/>
  <c r="KS39" i="6"/>
  <c r="KT38" i="6"/>
  <c r="KS41" i="6"/>
  <c r="KT40" i="6"/>
  <c r="KT42" i="6"/>
  <c r="KT17" i="6"/>
  <c r="KU16" i="6" s="1"/>
  <c r="ARG40" i="6" l="1"/>
  <c r="ARF41" i="6"/>
  <c r="KU42" i="6"/>
  <c r="KU17" i="6"/>
  <c r="KV16" i="6" s="1"/>
  <c r="KU40" i="6"/>
  <c r="KT41" i="6"/>
  <c r="KU38" i="6"/>
  <c r="KT39" i="6"/>
  <c r="ARG41" i="6" l="1"/>
  <c r="ARH40" i="6"/>
  <c r="KU39" i="6"/>
  <c r="KV38" i="6"/>
  <c r="KU41" i="6"/>
  <c r="KV40" i="6"/>
  <c r="KV42" i="6"/>
  <c r="KV17" i="6"/>
  <c r="KW16" i="6" s="1"/>
  <c r="ARI40" i="6" l="1"/>
  <c r="ARH41" i="6"/>
  <c r="KW42" i="6"/>
  <c r="KW17" i="6"/>
  <c r="KX16" i="6" s="1"/>
  <c r="KW40" i="6"/>
  <c r="KV41" i="6"/>
  <c r="KW38" i="6"/>
  <c r="KV39" i="6"/>
  <c r="ARJ40" i="6" l="1"/>
  <c r="ARI41" i="6"/>
  <c r="KW39" i="6"/>
  <c r="KX38" i="6"/>
  <c r="KW41" i="6"/>
  <c r="KX40" i="6"/>
  <c r="KX42" i="6"/>
  <c r="KX17" i="6"/>
  <c r="KY16" i="6" s="1"/>
  <c r="ARK40" i="6" l="1"/>
  <c r="ARJ41" i="6"/>
  <c r="KY42" i="6"/>
  <c r="KY17" i="6"/>
  <c r="KZ16" i="6" s="1"/>
  <c r="KY40" i="6"/>
  <c r="KX41" i="6"/>
  <c r="KY38" i="6"/>
  <c r="KX39" i="6"/>
  <c r="ARL40" i="6" l="1"/>
  <c r="ARK41" i="6"/>
  <c r="KY39" i="6"/>
  <c r="KZ38" i="6"/>
  <c r="KY41" i="6"/>
  <c r="KZ40" i="6"/>
  <c r="KZ42" i="6"/>
  <c r="KZ17" i="6"/>
  <c r="LA16" i="6" s="1"/>
  <c r="ARL41" i="6" l="1"/>
  <c r="ARM40" i="6"/>
  <c r="LA42" i="6"/>
  <c r="LA17" i="6"/>
  <c r="LB16" i="6" s="1"/>
  <c r="LA40" i="6"/>
  <c r="KZ41" i="6"/>
  <c r="LA38" i="6"/>
  <c r="KZ39" i="6"/>
  <c r="ARM41" i="6" l="1"/>
  <c r="ARN40" i="6"/>
  <c r="LA39" i="6"/>
  <c r="LB38" i="6"/>
  <c r="LA41" i="6"/>
  <c r="LB40" i="6"/>
  <c r="LB42" i="6"/>
  <c r="LB17" i="6"/>
  <c r="LC16" i="6" s="1"/>
  <c r="ARO40" i="6" l="1"/>
  <c r="ARN41" i="6"/>
  <c r="LC42" i="6"/>
  <c r="LC17" i="6"/>
  <c r="LD16" i="6" s="1"/>
  <c r="LC40" i="6"/>
  <c r="LB41" i="6"/>
  <c r="LC38" i="6"/>
  <c r="LB39" i="6"/>
  <c r="ARO41" i="6" l="1"/>
  <c r="ARP40" i="6"/>
  <c r="LC39" i="6"/>
  <c r="LD38" i="6"/>
  <c r="LC41" i="6"/>
  <c r="LD40" i="6"/>
  <c r="LD42" i="6"/>
  <c r="LD17" i="6"/>
  <c r="LE16" i="6" s="1"/>
  <c r="ARQ40" i="6" l="1"/>
  <c r="ARP41" i="6"/>
  <c r="LE42" i="6"/>
  <c r="LE17" i="6"/>
  <c r="LF16" i="6" s="1"/>
  <c r="LE40" i="6"/>
  <c r="LD41" i="6"/>
  <c r="LE38" i="6"/>
  <c r="LD39" i="6"/>
  <c r="ARR40" i="6" l="1"/>
  <c r="ARQ41" i="6"/>
  <c r="LE39" i="6"/>
  <c r="LF38" i="6"/>
  <c r="LE41" i="6"/>
  <c r="LF40" i="6"/>
  <c r="LF42" i="6"/>
  <c r="LF17" i="6"/>
  <c r="LG16" i="6" s="1"/>
  <c r="ARS40" i="6" l="1"/>
  <c r="ARR41" i="6"/>
  <c r="LG42" i="6"/>
  <c r="LG17" i="6"/>
  <c r="LH16" i="6" s="1"/>
  <c r="LG40" i="6"/>
  <c r="LF41" i="6"/>
  <c r="LG38" i="6"/>
  <c r="LF39" i="6"/>
  <c r="ART40" i="6" l="1"/>
  <c r="ARS41" i="6"/>
  <c r="LG39" i="6"/>
  <c r="LH38" i="6"/>
  <c r="LG41" i="6"/>
  <c r="LH40" i="6"/>
  <c r="LH42" i="6"/>
  <c r="LH17" i="6"/>
  <c r="LI16" i="6" s="1"/>
  <c r="ARU40" i="6" l="1"/>
  <c r="ART41" i="6"/>
  <c r="LI42" i="6"/>
  <c r="LI17" i="6"/>
  <c r="LJ16" i="6" s="1"/>
  <c r="LI40" i="6"/>
  <c r="LH41" i="6"/>
  <c r="LI38" i="6"/>
  <c r="LH39" i="6"/>
  <c r="ARU41" i="6" l="1"/>
  <c r="ARV40" i="6"/>
  <c r="LI39" i="6"/>
  <c r="LJ38" i="6"/>
  <c r="LI41" i="6"/>
  <c r="LJ40" i="6"/>
  <c r="LJ42" i="6"/>
  <c r="LJ17" i="6"/>
  <c r="LK16" i="6" s="1"/>
  <c r="ARW40" i="6" l="1"/>
  <c r="ARV41" i="6"/>
  <c r="LK42" i="6"/>
  <c r="LK17" i="6"/>
  <c r="LL16" i="6" s="1"/>
  <c r="LK40" i="6"/>
  <c r="LJ41" i="6"/>
  <c r="LK38" i="6"/>
  <c r="LJ39" i="6"/>
  <c r="ARX40" i="6" l="1"/>
  <c r="ARW41" i="6"/>
  <c r="LK39" i="6"/>
  <c r="LL38" i="6"/>
  <c r="LK41" i="6"/>
  <c r="LL40" i="6"/>
  <c r="LL42" i="6"/>
  <c r="LL17" i="6"/>
  <c r="LM16" i="6" s="1"/>
  <c r="ARX41" i="6" l="1"/>
  <c r="ARY40" i="6"/>
  <c r="LM42" i="6"/>
  <c r="LM17" i="6"/>
  <c r="LN16" i="6" s="1"/>
  <c r="LM40" i="6"/>
  <c r="LL41" i="6"/>
  <c r="LM38" i="6"/>
  <c r="LL39" i="6"/>
  <c r="ARZ40" i="6" l="1"/>
  <c r="ARY41" i="6"/>
  <c r="LM39" i="6"/>
  <c r="LN38" i="6"/>
  <c r="LM41" i="6"/>
  <c r="LN40" i="6"/>
  <c r="LN42" i="6"/>
  <c r="LN17" i="6"/>
  <c r="LO16" i="6" s="1"/>
  <c r="ASA40" i="6" l="1"/>
  <c r="ARZ41" i="6"/>
  <c r="LO42" i="6"/>
  <c r="LO17" i="6"/>
  <c r="LP16" i="6" s="1"/>
  <c r="LO40" i="6"/>
  <c r="LN41" i="6"/>
  <c r="LO38" i="6"/>
  <c r="LN39" i="6"/>
  <c r="ASA41" i="6" l="1"/>
  <c r="ASB40" i="6"/>
  <c r="LO39" i="6"/>
  <c r="LP38" i="6"/>
  <c r="LO41" i="6"/>
  <c r="LP40" i="6"/>
  <c r="LP42" i="6"/>
  <c r="LP17" i="6"/>
  <c r="LQ16" i="6" s="1"/>
  <c r="ASC40" i="6" l="1"/>
  <c r="ASB41" i="6"/>
  <c r="LQ42" i="6"/>
  <c r="LQ17" i="6"/>
  <c r="LR16" i="6" s="1"/>
  <c r="LQ40" i="6"/>
  <c r="LP41" i="6"/>
  <c r="LQ38" i="6"/>
  <c r="LP39" i="6"/>
  <c r="ASC41" i="6" l="1"/>
  <c r="ASD40" i="6"/>
  <c r="LQ39" i="6"/>
  <c r="LR38" i="6"/>
  <c r="LQ41" i="6"/>
  <c r="LR40" i="6"/>
  <c r="LR42" i="6"/>
  <c r="LR17" i="6"/>
  <c r="LS16" i="6" s="1"/>
  <c r="ASE40" i="6" l="1"/>
  <c r="ASD41" i="6"/>
  <c r="LS42" i="6"/>
  <c r="LS17" i="6"/>
  <c r="LT16" i="6" s="1"/>
  <c r="LS40" i="6"/>
  <c r="LR41" i="6"/>
  <c r="LS38" i="6"/>
  <c r="LR39" i="6"/>
  <c r="ASF40" i="6" l="1"/>
  <c r="ASE41" i="6"/>
  <c r="LS39" i="6"/>
  <c r="LT38" i="6"/>
  <c r="LS41" i="6"/>
  <c r="LT40" i="6"/>
  <c r="LT42" i="6"/>
  <c r="LT17" i="6"/>
  <c r="LU16" i="6" s="1"/>
  <c r="ASG40" i="6" l="1"/>
  <c r="ASF41" i="6"/>
  <c r="LU42" i="6"/>
  <c r="LU17" i="6"/>
  <c r="LV16" i="6" s="1"/>
  <c r="LU40" i="6"/>
  <c r="LT41" i="6"/>
  <c r="LU38" i="6"/>
  <c r="LT39" i="6"/>
  <c r="ASH40" i="6" l="1"/>
  <c r="ASG41" i="6"/>
  <c r="LU39" i="6"/>
  <c r="LV38" i="6"/>
  <c r="LU41" i="6"/>
  <c r="LV40" i="6"/>
  <c r="LV42" i="6"/>
  <c r="LV17" i="6"/>
  <c r="LW16" i="6" s="1"/>
  <c r="ASH41" i="6" l="1"/>
  <c r="ASI40" i="6"/>
  <c r="LW42" i="6"/>
  <c r="LW17" i="6"/>
  <c r="LX16" i="6" s="1"/>
  <c r="LW40" i="6"/>
  <c r="LV41" i="6"/>
  <c r="LW38" i="6"/>
  <c r="LV39" i="6"/>
  <c r="ASI41" i="6" l="1"/>
  <c r="ASJ40" i="6"/>
  <c r="LW39" i="6"/>
  <c r="LX38" i="6"/>
  <c r="LW41" i="6"/>
  <c r="LX40" i="6"/>
  <c r="LX42" i="6"/>
  <c r="LX17" i="6"/>
  <c r="LY16" i="6" s="1"/>
  <c r="ASJ41" i="6" l="1"/>
  <c r="ASK40" i="6"/>
  <c r="LY42" i="6"/>
  <c r="LY17" i="6"/>
  <c r="LZ16" i="6" s="1"/>
  <c r="LY40" i="6"/>
  <c r="LX41" i="6"/>
  <c r="LY38" i="6"/>
  <c r="LX39" i="6"/>
  <c r="ASL40" i="6" l="1"/>
  <c r="ASK41" i="6"/>
  <c r="LY39" i="6"/>
  <c r="LZ38" i="6"/>
  <c r="LY41" i="6"/>
  <c r="LZ40" i="6"/>
  <c r="LZ42" i="6"/>
  <c r="LZ17" i="6"/>
  <c r="MA16" i="6" s="1"/>
  <c r="ASL41" i="6" l="1"/>
  <c r="ASM40" i="6"/>
  <c r="MA42" i="6"/>
  <c r="MA17" i="6"/>
  <c r="MB16" i="6" s="1"/>
  <c r="MA40" i="6"/>
  <c r="LZ41" i="6"/>
  <c r="MA38" i="6"/>
  <c r="LZ39" i="6"/>
  <c r="ASN40" i="6" l="1"/>
  <c r="ASM41" i="6"/>
  <c r="MA39" i="6"/>
  <c r="MB38" i="6"/>
  <c r="MA41" i="6"/>
  <c r="MB40" i="6"/>
  <c r="MB42" i="6"/>
  <c r="MB17" i="6"/>
  <c r="MC16" i="6" s="1"/>
  <c r="ASO40" i="6" l="1"/>
  <c r="ASN41" i="6"/>
  <c r="MC42" i="6"/>
  <c r="MC17" i="6"/>
  <c r="MD16" i="6" s="1"/>
  <c r="MC40" i="6"/>
  <c r="MB41" i="6"/>
  <c r="MC38" i="6"/>
  <c r="MB39" i="6"/>
  <c r="ASO41" i="6" l="1"/>
  <c r="ASP40" i="6"/>
  <c r="MC39" i="6"/>
  <c r="MD38" i="6"/>
  <c r="MC41" i="6"/>
  <c r="MD40" i="6"/>
  <c r="MD42" i="6"/>
  <c r="MD17" i="6"/>
  <c r="ME16" i="6" s="1"/>
  <c r="ASQ40" i="6" l="1"/>
  <c r="ASP41" i="6"/>
  <c r="ME42" i="6"/>
  <c r="ME17" i="6"/>
  <c r="MF16" i="6" s="1"/>
  <c r="ME40" i="6"/>
  <c r="MD41" i="6"/>
  <c r="ME38" i="6"/>
  <c r="MD39" i="6"/>
  <c r="ASR40" i="6" l="1"/>
  <c r="ASQ41" i="6"/>
  <c r="ME39" i="6"/>
  <c r="MF38" i="6"/>
  <c r="ME41" i="6"/>
  <c r="MF40" i="6"/>
  <c r="MF42" i="6"/>
  <c r="MF17" i="6"/>
  <c r="MG16" i="6" s="1"/>
  <c r="ASS40" i="6" l="1"/>
  <c r="ASR41" i="6"/>
  <c r="MG42" i="6"/>
  <c r="MG17" i="6"/>
  <c r="MH16" i="6" s="1"/>
  <c r="MG40" i="6"/>
  <c r="MF41" i="6"/>
  <c r="MG38" i="6"/>
  <c r="MF39" i="6"/>
  <c r="AST40" i="6" l="1"/>
  <c r="ASS41" i="6"/>
  <c r="MG39" i="6"/>
  <c r="MH38" i="6"/>
  <c r="MG41" i="6"/>
  <c r="MH40" i="6"/>
  <c r="MH42" i="6"/>
  <c r="MH17" i="6"/>
  <c r="MI16" i="6" s="1"/>
  <c r="ASU40" i="6" l="1"/>
  <c r="AST41" i="6"/>
  <c r="MI42" i="6"/>
  <c r="MI17" i="6"/>
  <c r="MJ16" i="6" s="1"/>
  <c r="MI40" i="6"/>
  <c r="MH41" i="6"/>
  <c r="MI38" i="6"/>
  <c r="MH39" i="6"/>
  <c r="ASV40" i="6" l="1"/>
  <c r="ASU41" i="6"/>
  <c r="MI39" i="6"/>
  <c r="MJ38" i="6"/>
  <c r="MI41" i="6"/>
  <c r="MJ40" i="6"/>
  <c r="MJ42" i="6"/>
  <c r="MJ17" i="6"/>
  <c r="MK16" i="6" s="1"/>
  <c r="ASW40" i="6" l="1"/>
  <c r="ASV41" i="6"/>
  <c r="MK42" i="6"/>
  <c r="MK17" i="6"/>
  <c r="ML16" i="6" s="1"/>
  <c r="MK40" i="6"/>
  <c r="MJ41" i="6"/>
  <c r="MK38" i="6"/>
  <c r="MJ39" i="6"/>
  <c r="ASX40" i="6" l="1"/>
  <c r="ASW41" i="6"/>
  <c r="MK39" i="6"/>
  <c r="ML38" i="6"/>
  <c r="MK41" i="6"/>
  <c r="ML40" i="6"/>
  <c r="ML42" i="6"/>
  <c r="ML17" i="6"/>
  <c r="MM16" i="6" s="1"/>
  <c r="ASX41" i="6" l="1"/>
  <c r="ASY40" i="6"/>
  <c r="MM42" i="6"/>
  <c r="MM17" i="6"/>
  <c r="MN16" i="6" s="1"/>
  <c r="MM40" i="6"/>
  <c r="ML41" i="6"/>
  <c r="MM38" i="6"/>
  <c r="ML39" i="6"/>
  <c r="ASZ40" i="6" l="1"/>
  <c r="ASY41" i="6"/>
  <c r="MM39" i="6"/>
  <c r="MN38" i="6"/>
  <c r="MM41" i="6"/>
  <c r="MN40" i="6"/>
  <c r="MN42" i="6"/>
  <c r="MN17" i="6"/>
  <c r="MO16" i="6" s="1"/>
  <c r="ATA40" i="6" l="1"/>
  <c r="ASZ41" i="6"/>
  <c r="MO42" i="6"/>
  <c r="MO17" i="6"/>
  <c r="MP16" i="6" s="1"/>
  <c r="MO40" i="6"/>
  <c r="MN41" i="6"/>
  <c r="MO38" i="6"/>
  <c r="MN39" i="6"/>
  <c r="ATB40" i="6" l="1"/>
  <c r="ATA41" i="6"/>
  <c r="MO39" i="6"/>
  <c r="MP38" i="6"/>
  <c r="MO41" i="6"/>
  <c r="MP40" i="6"/>
  <c r="MP42" i="6"/>
  <c r="MP17" i="6"/>
  <c r="MQ16" i="6" s="1"/>
  <c r="ATB41" i="6" l="1"/>
  <c r="ATC40" i="6"/>
  <c r="MQ42" i="6"/>
  <c r="MQ17" i="6"/>
  <c r="MR16" i="6" s="1"/>
  <c r="MQ40" i="6"/>
  <c r="MP41" i="6"/>
  <c r="MQ38" i="6"/>
  <c r="MP39" i="6"/>
  <c r="ATD40" i="6" l="1"/>
  <c r="ATC41" i="6"/>
  <c r="MQ39" i="6"/>
  <c r="MR38" i="6"/>
  <c r="MQ41" i="6"/>
  <c r="MR40" i="6"/>
  <c r="MR42" i="6"/>
  <c r="MR17" i="6"/>
  <c r="MS16" i="6" s="1"/>
  <c r="ATE40" i="6" l="1"/>
  <c r="ATD41" i="6"/>
  <c r="MS42" i="6"/>
  <c r="MS17" i="6"/>
  <c r="MT16" i="6" s="1"/>
  <c r="MS40" i="6"/>
  <c r="MR41" i="6"/>
  <c r="MS38" i="6"/>
  <c r="MR39" i="6"/>
  <c r="ATF40" i="6" l="1"/>
  <c r="ATE41" i="6"/>
  <c r="MS39" i="6"/>
  <c r="MT38" i="6"/>
  <c r="MS41" i="6"/>
  <c r="MT40" i="6"/>
  <c r="MT42" i="6"/>
  <c r="MT17" i="6"/>
  <c r="MU16" i="6" s="1"/>
  <c r="ATG40" i="6" l="1"/>
  <c r="ATF41" i="6"/>
  <c r="MU42" i="6"/>
  <c r="MU17" i="6"/>
  <c r="MV16" i="6" s="1"/>
  <c r="MU40" i="6"/>
  <c r="MT41" i="6"/>
  <c r="MU38" i="6"/>
  <c r="MT39" i="6"/>
  <c r="ATH40" i="6" l="1"/>
  <c r="ATG41" i="6"/>
  <c r="MU39" i="6"/>
  <c r="MV38" i="6"/>
  <c r="MU41" i="6"/>
  <c r="MV40" i="6"/>
  <c r="MV42" i="6"/>
  <c r="MV17" i="6"/>
  <c r="MW16" i="6" s="1"/>
  <c r="ATH41" i="6" l="1"/>
  <c r="ATI40" i="6"/>
  <c r="MW42" i="6"/>
  <c r="MW17" i="6"/>
  <c r="MX16" i="6" s="1"/>
  <c r="MW40" i="6"/>
  <c r="MV41" i="6"/>
  <c r="MW38" i="6"/>
  <c r="MV39" i="6"/>
  <c r="ATI41" i="6" l="1"/>
  <c r="ATJ40" i="6"/>
  <c r="MW39" i="6"/>
  <c r="MX38" i="6"/>
  <c r="MW41" i="6"/>
  <c r="MX40" i="6"/>
  <c r="MX42" i="6"/>
  <c r="MX17" i="6"/>
  <c r="MY16" i="6" s="1"/>
  <c r="ATK40" i="6" l="1"/>
  <c r="ATJ41" i="6"/>
  <c r="MY42" i="6"/>
  <c r="MY17" i="6"/>
  <c r="MZ16" i="6" s="1"/>
  <c r="MY40" i="6"/>
  <c r="MX41" i="6"/>
  <c r="MY38" i="6"/>
  <c r="MX39" i="6"/>
  <c r="ATK41" i="6" l="1"/>
  <c r="ATL40" i="6"/>
  <c r="MY39" i="6"/>
  <c r="MZ38" i="6"/>
  <c r="MY41" i="6"/>
  <c r="MZ40" i="6"/>
  <c r="MZ42" i="6"/>
  <c r="MZ17" i="6"/>
  <c r="NA16" i="6" s="1"/>
  <c r="ATM40" i="6" l="1"/>
  <c r="ATL41" i="6"/>
  <c r="NA42" i="6"/>
  <c r="NA17" i="6"/>
  <c r="NB16" i="6" s="1"/>
  <c r="NA40" i="6"/>
  <c r="MZ41" i="6"/>
  <c r="NA38" i="6"/>
  <c r="MZ39" i="6"/>
  <c r="ATN40" i="6" l="1"/>
  <c r="ATM41" i="6"/>
  <c r="NA39" i="6"/>
  <c r="NB38" i="6"/>
  <c r="NA41" i="6"/>
  <c r="NB40" i="6"/>
  <c r="NB42" i="6"/>
  <c r="NB17" i="6"/>
  <c r="NC16" i="6" s="1"/>
  <c r="ATO40" i="6" l="1"/>
  <c r="ATN41" i="6"/>
  <c r="NC42" i="6"/>
  <c r="NC17" i="6"/>
  <c r="ND16" i="6" s="1"/>
  <c r="NC40" i="6"/>
  <c r="NB41" i="6"/>
  <c r="NC38" i="6"/>
  <c r="NB39" i="6"/>
  <c r="ATO41" i="6" l="1"/>
  <c r="ATP40" i="6"/>
  <c r="NC39" i="6"/>
  <c r="ND38" i="6"/>
  <c r="NC41" i="6"/>
  <c r="ND40" i="6"/>
  <c r="ND42" i="6"/>
  <c r="ND17" i="6"/>
  <c r="NE16" i="6" s="1"/>
  <c r="ATP41" i="6" l="1"/>
  <c r="ATQ40" i="6"/>
  <c r="NE42" i="6"/>
  <c r="NE17" i="6"/>
  <c r="NF16" i="6" s="1"/>
  <c r="NE40" i="6"/>
  <c r="ND41" i="6"/>
  <c r="NE38" i="6"/>
  <c r="ND39" i="6"/>
  <c r="ATQ41" i="6" l="1"/>
  <c r="ATR40" i="6"/>
  <c r="NE39" i="6"/>
  <c r="NF38" i="6"/>
  <c r="NE41" i="6"/>
  <c r="NF40" i="6"/>
  <c r="NF42" i="6"/>
  <c r="NF17" i="6"/>
  <c r="NG16" i="6" s="1"/>
  <c r="ATS40" i="6" l="1"/>
  <c r="ATR41" i="6"/>
  <c r="NG42" i="6"/>
  <c r="NG17" i="6"/>
  <c r="NH16" i="6" s="1"/>
  <c r="NG40" i="6"/>
  <c r="NF41" i="6"/>
  <c r="NG38" i="6"/>
  <c r="NF39" i="6"/>
  <c r="ATS41" i="6" l="1"/>
  <c r="ATT40" i="6"/>
  <c r="NG39" i="6"/>
  <c r="NH38" i="6"/>
  <c r="NG41" i="6"/>
  <c r="NH40" i="6"/>
  <c r="NH42" i="6"/>
  <c r="NH17" i="6"/>
  <c r="NI16" i="6" s="1"/>
  <c r="ATU40" i="6" l="1"/>
  <c r="ATT41" i="6"/>
  <c r="NI42" i="6"/>
  <c r="NI17" i="6"/>
  <c r="NJ16" i="6" s="1"/>
  <c r="NI40" i="6"/>
  <c r="NH41" i="6"/>
  <c r="NI38" i="6"/>
  <c r="NH39" i="6"/>
  <c r="ATU41" i="6" l="1"/>
  <c r="ATV40" i="6"/>
  <c r="NI39" i="6"/>
  <c r="NJ38" i="6"/>
  <c r="NI41" i="6"/>
  <c r="NJ40" i="6"/>
  <c r="NJ42" i="6"/>
  <c r="NJ17" i="6"/>
  <c r="NK16" i="6" s="1"/>
  <c r="ATW40" i="6" l="1"/>
  <c r="ATV41" i="6"/>
  <c r="NK42" i="6"/>
  <c r="NK17" i="6"/>
  <c r="NL16" i="6" s="1"/>
  <c r="NK40" i="6"/>
  <c r="NJ41" i="6"/>
  <c r="NK38" i="6"/>
  <c r="NJ39" i="6"/>
  <c r="ATX40" i="6" l="1"/>
  <c r="ATW41" i="6"/>
  <c r="NK39" i="6"/>
  <c r="NL38" i="6"/>
  <c r="NK41" i="6"/>
  <c r="NL40" i="6"/>
  <c r="NL42" i="6"/>
  <c r="NL17" i="6"/>
  <c r="NM16" i="6" s="1"/>
  <c r="ATY40" i="6" l="1"/>
  <c r="ATX41" i="6"/>
  <c r="NM42" i="6"/>
  <c r="NM17" i="6"/>
  <c r="NN16" i="6" s="1"/>
  <c r="NM40" i="6"/>
  <c r="NL41" i="6"/>
  <c r="NM38" i="6"/>
  <c r="NL39" i="6"/>
  <c r="ATZ40" i="6" l="1"/>
  <c r="ATY41" i="6"/>
  <c r="NM39" i="6"/>
  <c r="NN38" i="6"/>
  <c r="NM41" i="6"/>
  <c r="NN40" i="6"/>
  <c r="NN42" i="6"/>
  <c r="NN17" i="6"/>
  <c r="NO16" i="6" s="1"/>
  <c r="AUA40" i="6" l="1"/>
  <c r="ATZ41" i="6"/>
  <c r="NO42" i="6"/>
  <c r="NO17" i="6"/>
  <c r="NP16" i="6" s="1"/>
  <c r="NO40" i="6"/>
  <c r="NN41" i="6"/>
  <c r="NO38" i="6"/>
  <c r="NN39" i="6"/>
  <c r="AUA41" i="6" l="1"/>
  <c r="AUB40" i="6"/>
  <c r="NO39" i="6"/>
  <c r="NP38" i="6"/>
  <c r="NO41" i="6"/>
  <c r="NP40" i="6"/>
  <c r="NP42" i="6"/>
  <c r="NP17" i="6"/>
  <c r="NQ16" i="6" s="1"/>
  <c r="AUC40" i="6" l="1"/>
  <c r="AUB41" i="6"/>
  <c r="NQ42" i="6"/>
  <c r="NQ17" i="6"/>
  <c r="NR16" i="6" s="1"/>
  <c r="NQ40" i="6"/>
  <c r="NP41" i="6"/>
  <c r="NQ38" i="6"/>
  <c r="NP39" i="6"/>
  <c r="AUD40" i="6" l="1"/>
  <c r="AUC41" i="6"/>
  <c r="NQ39" i="6"/>
  <c r="NR38" i="6"/>
  <c r="NQ41" i="6"/>
  <c r="NR40" i="6"/>
  <c r="NR42" i="6"/>
  <c r="NR17" i="6"/>
  <c r="NS16" i="6" s="1"/>
  <c r="AUE40" i="6" l="1"/>
  <c r="AUD41" i="6"/>
  <c r="NS42" i="6"/>
  <c r="NS17" i="6"/>
  <c r="NT16" i="6" s="1"/>
  <c r="NS40" i="6"/>
  <c r="NR41" i="6"/>
  <c r="NS38" i="6"/>
  <c r="NR39" i="6"/>
  <c r="AUE41" i="6" l="1"/>
  <c r="AUF40" i="6"/>
  <c r="NS39" i="6"/>
  <c r="NT38" i="6"/>
  <c r="NS41" i="6"/>
  <c r="NT40" i="6"/>
  <c r="NT42" i="6"/>
  <c r="NT17" i="6"/>
  <c r="NU16" i="6" s="1"/>
  <c r="AUG40" i="6" l="1"/>
  <c r="AUF41" i="6"/>
  <c r="NU42" i="6"/>
  <c r="NU17" i="6"/>
  <c r="NV16" i="6" s="1"/>
  <c r="NU40" i="6"/>
  <c r="NT41" i="6"/>
  <c r="NU38" i="6"/>
  <c r="NT39" i="6"/>
  <c r="AUH40" i="6" l="1"/>
  <c r="AUG41" i="6"/>
  <c r="NU39" i="6"/>
  <c r="NV38" i="6"/>
  <c r="NU41" i="6"/>
  <c r="NV40" i="6"/>
  <c r="NV42" i="6"/>
  <c r="NV17" i="6"/>
  <c r="NW16" i="6" s="1"/>
  <c r="AUI40" i="6" l="1"/>
  <c r="AUH41" i="6"/>
  <c r="NW42" i="6"/>
  <c r="NW17" i="6"/>
  <c r="NX16" i="6" s="1"/>
  <c r="NV41" i="6"/>
  <c r="NW40" i="6"/>
  <c r="NW38" i="6"/>
  <c r="NV39" i="6"/>
  <c r="AUJ40" i="6" l="1"/>
  <c r="AUI41" i="6"/>
  <c r="NW41" i="6"/>
  <c r="NX40" i="6"/>
  <c r="NW39" i="6"/>
  <c r="NX38" i="6"/>
  <c r="NX42" i="6"/>
  <c r="NX17" i="6"/>
  <c r="NY16" i="6" s="1"/>
  <c r="AUK40" i="6" l="1"/>
  <c r="AUJ41" i="6"/>
  <c r="NY42" i="6"/>
  <c r="NY17" i="6"/>
  <c r="NZ16" i="6" s="1"/>
  <c r="NY38" i="6"/>
  <c r="NX39" i="6"/>
  <c r="NX41" i="6"/>
  <c r="NY40" i="6"/>
  <c r="AUL40" i="6" l="1"/>
  <c r="AUK41" i="6"/>
  <c r="NY41" i="6"/>
  <c r="NZ40" i="6"/>
  <c r="NY39" i="6"/>
  <c r="NZ38" i="6"/>
  <c r="NZ42" i="6"/>
  <c r="NZ17" i="6"/>
  <c r="OA16" i="6" s="1"/>
  <c r="AUM40" i="6" l="1"/>
  <c r="AUL41" i="6"/>
  <c r="OA42" i="6"/>
  <c r="OA17" i="6"/>
  <c r="OB16" i="6" s="1"/>
  <c r="OA38" i="6"/>
  <c r="NZ39" i="6"/>
  <c r="NZ41" i="6"/>
  <c r="OA40" i="6"/>
  <c r="AUM41" i="6" l="1"/>
  <c r="AUN40" i="6"/>
  <c r="OA39" i="6"/>
  <c r="OB38" i="6"/>
  <c r="OA41" i="6"/>
  <c r="OB40" i="6"/>
  <c r="OB42" i="6"/>
  <c r="OB17" i="6"/>
  <c r="OC16" i="6" s="1"/>
  <c r="AUO40" i="6" l="1"/>
  <c r="AUN41" i="6"/>
  <c r="OC42" i="6"/>
  <c r="OC17" i="6"/>
  <c r="OD16" i="6" s="1"/>
  <c r="OB41" i="6"/>
  <c r="OC40" i="6"/>
  <c r="OC38" i="6"/>
  <c r="OB39" i="6"/>
  <c r="AUP40" i="6" l="1"/>
  <c r="AUO41" i="6"/>
  <c r="OC39" i="6"/>
  <c r="OD38" i="6"/>
  <c r="OC41" i="6"/>
  <c r="OD40" i="6"/>
  <c r="OD42" i="6"/>
  <c r="OD17" i="6"/>
  <c r="OE16" i="6" s="1"/>
  <c r="AUQ40" i="6" l="1"/>
  <c r="AUP41" i="6"/>
  <c r="OE42" i="6"/>
  <c r="OE17" i="6"/>
  <c r="OF16" i="6" s="1"/>
  <c r="OD41" i="6"/>
  <c r="OE40" i="6"/>
  <c r="OE38" i="6"/>
  <c r="OD39" i="6"/>
  <c r="AUQ41" i="6" l="1"/>
  <c r="AUR40" i="6"/>
  <c r="OE39" i="6"/>
  <c r="OF38" i="6"/>
  <c r="OE41" i="6"/>
  <c r="OF40" i="6"/>
  <c r="OF42" i="6"/>
  <c r="OF17" i="6"/>
  <c r="OG16" i="6" s="1"/>
  <c r="AUS40" i="6" l="1"/>
  <c r="AUR41" i="6"/>
  <c r="OG42" i="6"/>
  <c r="OG17" i="6"/>
  <c r="OH16" i="6" s="1"/>
  <c r="OF41" i="6"/>
  <c r="OG40" i="6"/>
  <c r="OG38" i="6"/>
  <c r="OF39" i="6"/>
  <c r="AUT40" i="6" l="1"/>
  <c r="AUS41" i="6"/>
  <c r="OG39" i="6"/>
  <c r="OH38" i="6"/>
  <c r="OG41" i="6"/>
  <c r="OH40" i="6"/>
  <c r="OH42" i="6"/>
  <c r="OH17" i="6"/>
  <c r="OI16" i="6" s="1"/>
  <c r="AUT41" i="6" l="1"/>
  <c r="AUU40" i="6"/>
  <c r="OI42" i="6"/>
  <c r="OI17" i="6"/>
  <c r="OJ16" i="6" s="1"/>
  <c r="OH41" i="6"/>
  <c r="OI40" i="6"/>
  <c r="OI38" i="6"/>
  <c r="OH39" i="6"/>
  <c r="AUU41" i="6" l="1"/>
  <c r="AUV40" i="6"/>
  <c r="OI39" i="6"/>
  <c r="OJ38" i="6"/>
  <c r="OI41" i="6"/>
  <c r="OJ40" i="6"/>
  <c r="OJ42" i="6"/>
  <c r="OJ17" i="6"/>
  <c r="OK16" i="6" s="1"/>
  <c r="AUV41" i="6" l="1"/>
  <c r="AUW40" i="6"/>
  <c r="OK42" i="6"/>
  <c r="OK17" i="6"/>
  <c r="OL16" i="6" s="1"/>
  <c r="OJ41" i="6"/>
  <c r="OK40" i="6"/>
  <c r="OK38" i="6"/>
  <c r="OJ39" i="6"/>
  <c r="AUW41" i="6" l="1"/>
  <c r="AUX40" i="6"/>
  <c r="OK39" i="6"/>
  <c r="OL38" i="6"/>
  <c r="OK41" i="6"/>
  <c r="OL40" i="6"/>
  <c r="OL42" i="6"/>
  <c r="OL17" i="6"/>
  <c r="OM16" i="6" s="1"/>
  <c r="AUY40" i="6" l="1"/>
  <c r="AUX41" i="6"/>
  <c r="OM42" i="6"/>
  <c r="OM17" i="6"/>
  <c r="ON16" i="6" s="1"/>
  <c r="OL41" i="6"/>
  <c r="OM40" i="6"/>
  <c r="OM38" i="6"/>
  <c r="OL39" i="6"/>
  <c r="AUY41" i="6" l="1"/>
  <c r="AUZ40" i="6"/>
  <c r="OM41" i="6"/>
  <c r="ON40" i="6"/>
  <c r="OM39" i="6"/>
  <c r="ON38" i="6"/>
  <c r="ON42" i="6"/>
  <c r="ON17" i="6"/>
  <c r="OO16" i="6" s="1"/>
  <c r="AUZ41" i="6" l="1"/>
  <c r="AVA40" i="6"/>
  <c r="OO42" i="6"/>
  <c r="OO17" i="6"/>
  <c r="OP16" i="6" s="1"/>
  <c r="OO38" i="6"/>
  <c r="ON39" i="6"/>
  <c r="ON41" i="6"/>
  <c r="OO40" i="6"/>
  <c r="AVB40" i="6" l="1"/>
  <c r="AVA41" i="6"/>
  <c r="OO41" i="6"/>
  <c r="OP40" i="6"/>
  <c r="OO39" i="6"/>
  <c r="OP38" i="6"/>
  <c r="OP42" i="6"/>
  <c r="OP17" i="6"/>
  <c r="OQ16" i="6" s="1"/>
  <c r="AVC40" i="6" l="1"/>
  <c r="AVB41" i="6"/>
  <c r="OQ42" i="6"/>
  <c r="OQ17" i="6"/>
  <c r="OR16" i="6" s="1"/>
  <c r="OQ38" i="6"/>
  <c r="OP39" i="6"/>
  <c r="OP41" i="6"/>
  <c r="OQ40" i="6"/>
  <c r="AVD40" i="6" l="1"/>
  <c r="AVC41" i="6"/>
  <c r="OQ39" i="6"/>
  <c r="OR38" i="6"/>
  <c r="OQ41" i="6"/>
  <c r="OR40" i="6"/>
  <c r="OR42" i="6"/>
  <c r="OR17" i="6"/>
  <c r="OS16" i="6" s="1"/>
  <c r="AVD41" i="6" l="1"/>
  <c r="AVE40" i="6"/>
  <c r="OS42" i="6"/>
  <c r="OS17" i="6"/>
  <c r="OT16" i="6" s="1"/>
  <c r="OR41" i="6"/>
  <c r="OS40" i="6"/>
  <c r="OS38" i="6"/>
  <c r="OR39" i="6"/>
  <c r="AVE41" i="6" l="1"/>
  <c r="AVF40" i="6"/>
  <c r="OS39" i="6"/>
  <c r="OT38" i="6"/>
  <c r="OS41" i="6"/>
  <c r="OT40" i="6"/>
  <c r="OT42" i="6"/>
  <c r="OT17" i="6"/>
  <c r="OU16" i="6" s="1"/>
  <c r="AVF41" i="6" l="1"/>
  <c r="AVG40" i="6"/>
  <c r="OU42" i="6"/>
  <c r="OU17" i="6"/>
  <c r="OV16" i="6" s="1"/>
  <c r="OT41" i="6"/>
  <c r="OU40" i="6"/>
  <c r="OU38" i="6"/>
  <c r="OT39" i="6"/>
  <c r="AVG41" i="6" l="1"/>
  <c r="AVH40" i="6"/>
  <c r="OU39" i="6"/>
  <c r="OV38" i="6"/>
  <c r="OU41" i="6"/>
  <c r="OV40" i="6"/>
  <c r="OV42" i="6"/>
  <c r="OV17" i="6"/>
  <c r="OW16" i="6" s="1"/>
  <c r="AVH41" i="6" l="1"/>
  <c r="AVI40" i="6"/>
  <c r="OW42" i="6"/>
  <c r="OW17" i="6"/>
  <c r="OX16" i="6" s="1"/>
  <c r="OV41" i="6"/>
  <c r="OW40" i="6"/>
  <c r="OW38" i="6"/>
  <c r="OV39" i="6"/>
  <c r="AVI41" i="6" l="1"/>
  <c r="AVJ40" i="6"/>
  <c r="OW41" i="6"/>
  <c r="OX40" i="6"/>
  <c r="OW39" i="6"/>
  <c r="OX38" i="6"/>
  <c r="OX42" i="6"/>
  <c r="OX17" i="6"/>
  <c r="OY16" i="6" s="1"/>
  <c r="AVJ41" i="6" l="1"/>
  <c r="AVK40" i="6"/>
  <c r="OY42" i="6"/>
  <c r="OY17" i="6"/>
  <c r="OZ16" i="6" s="1"/>
  <c r="OY38" i="6"/>
  <c r="OX39" i="6"/>
  <c r="OX41" i="6"/>
  <c r="OY40" i="6"/>
  <c r="AVL40" i="6" l="1"/>
  <c r="AVK41" i="6"/>
  <c r="OY41" i="6"/>
  <c r="OZ40" i="6"/>
  <c r="OY39" i="6"/>
  <c r="OZ38" i="6"/>
  <c r="OZ42" i="6"/>
  <c r="OZ17" i="6"/>
  <c r="PA16" i="6" s="1"/>
  <c r="AVL41" i="6" l="1"/>
  <c r="AVM40" i="6"/>
  <c r="PA42" i="6"/>
  <c r="PA17" i="6"/>
  <c r="PB16" i="6" s="1"/>
  <c r="PA38" i="6"/>
  <c r="OZ39" i="6"/>
  <c r="OZ41" i="6"/>
  <c r="PA40" i="6"/>
  <c r="AVN40" i="6" l="1"/>
  <c r="AVM41" i="6"/>
  <c r="PA39" i="6"/>
  <c r="PB38" i="6"/>
  <c r="PA41" i="6"/>
  <c r="PB40" i="6"/>
  <c r="PB42" i="6"/>
  <c r="PB17" i="6"/>
  <c r="PC16" i="6" s="1"/>
  <c r="AVN41" i="6" l="1"/>
  <c r="AVO40" i="6"/>
  <c r="PC42" i="6"/>
  <c r="PC17" i="6"/>
  <c r="PD16" i="6" s="1"/>
  <c r="PB41" i="6"/>
  <c r="PC40" i="6"/>
  <c r="PC38" i="6"/>
  <c r="PB39" i="6"/>
  <c r="AVO41" i="6" l="1"/>
  <c r="AVP40" i="6"/>
  <c r="PC39" i="6"/>
  <c r="PD38" i="6"/>
  <c r="PC41" i="6"/>
  <c r="PD40" i="6"/>
  <c r="PD42" i="6"/>
  <c r="PD17" i="6"/>
  <c r="PE16" i="6" s="1"/>
  <c r="AVP41" i="6" l="1"/>
  <c r="AVQ40" i="6"/>
  <c r="PE42" i="6"/>
  <c r="PE17" i="6"/>
  <c r="PF16" i="6" s="1"/>
  <c r="PD41" i="6"/>
  <c r="PE40" i="6"/>
  <c r="PE38" i="6"/>
  <c r="PD39" i="6"/>
  <c r="R32" i="83"/>
  <c r="AVQ41" i="6" l="1"/>
  <c r="AVR40" i="6"/>
  <c r="PE39" i="6"/>
  <c r="PF38" i="6"/>
  <c r="PE41" i="6"/>
  <c r="PF40" i="6"/>
  <c r="PF42" i="6"/>
  <c r="PF17" i="6"/>
  <c r="PG16" i="6" s="1"/>
  <c r="AVS40" i="6" l="1"/>
  <c r="AVR41" i="6"/>
  <c r="PG42" i="6"/>
  <c r="PG17" i="6"/>
  <c r="PH16" i="6" s="1"/>
  <c r="PF41" i="6"/>
  <c r="PG40" i="6"/>
  <c r="PG38" i="6"/>
  <c r="PF39" i="6"/>
  <c r="AVT40" i="6" l="1"/>
  <c r="AVS41" i="6"/>
  <c r="PG39" i="6"/>
  <c r="PH38" i="6"/>
  <c r="PG41" i="6"/>
  <c r="PH40" i="6"/>
  <c r="PH42" i="6"/>
  <c r="PH17" i="6"/>
  <c r="PI16" i="6" s="1"/>
  <c r="M2" i="83"/>
  <c r="N2" i="83" s="1"/>
  <c r="M3" i="83"/>
  <c r="N3" i="83" s="1"/>
  <c r="M4" i="83"/>
  <c r="N4" i="83" s="1"/>
  <c r="M5" i="83"/>
  <c r="N5" i="83" s="1"/>
  <c r="M6" i="83"/>
  <c r="N6" i="83" s="1"/>
  <c r="M7" i="83"/>
  <c r="N7" i="83" s="1"/>
  <c r="M8" i="83"/>
  <c r="N8" i="83" s="1"/>
  <c r="M9" i="83"/>
  <c r="N9" i="83" s="1"/>
  <c r="M10" i="83"/>
  <c r="N10" i="83" s="1"/>
  <c r="M11" i="83"/>
  <c r="N11" i="83" s="1"/>
  <c r="N12" i="83"/>
  <c r="M1" i="83"/>
  <c r="N1" i="83" s="1"/>
  <c r="AVT41" i="6" l="1"/>
  <c r="AVU40" i="6"/>
  <c r="PI42" i="6"/>
  <c r="PI17" i="6"/>
  <c r="PJ16" i="6" s="1"/>
  <c r="PH41" i="6"/>
  <c r="PI40" i="6"/>
  <c r="PI38" i="6"/>
  <c r="PH39" i="6"/>
  <c r="AVV40" i="6" l="1"/>
  <c r="AVU41" i="6"/>
  <c r="PI41" i="6"/>
  <c r="PJ40" i="6"/>
  <c r="PI39" i="6"/>
  <c r="PJ38" i="6"/>
  <c r="PJ42" i="6"/>
  <c r="PJ17" i="6"/>
  <c r="PK16" i="6" s="1"/>
  <c r="AVV41" i="6" l="1"/>
  <c r="AVW40" i="6"/>
  <c r="PK42" i="6"/>
  <c r="PK17" i="6"/>
  <c r="PL16" i="6" s="1"/>
  <c r="PK38" i="6"/>
  <c r="PJ39" i="6"/>
  <c r="PJ41" i="6"/>
  <c r="PK40" i="6"/>
  <c r="AVW41" i="6" l="1"/>
  <c r="AVX40" i="6"/>
  <c r="PK39" i="6"/>
  <c r="PL38" i="6"/>
  <c r="PK41" i="6"/>
  <c r="PL40" i="6"/>
  <c r="PL42" i="6"/>
  <c r="PL17" i="6"/>
  <c r="PM16" i="6" s="1"/>
  <c r="AVX41" i="6" l="1"/>
  <c r="AVY40" i="6"/>
  <c r="PM42" i="6"/>
  <c r="PM17" i="6"/>
  <c r="PN16" i="6" s="1"/>
  <c r="PL41" i="6"/>
  <c r="PM40" i="6"/>
  <c r="PM38" i="6"/>
  <c r="PL39" i="6"/>
  <c r="AVY41" i="6" l="1"/>
  <c r="AVZ40" i="6"/>
  <c r="PM39" i="6"/>
  <c r="PN38" i="6"/>
  <c r="PM41" i="6"/>
  <c r="PN40" i="6"/>
  <c r="PN42" i="6"/>
  <c r="PN17" i="6"/>
  <c r="PO16" i="6" s="1"/>
  <c r="AVZ41" i="6" l="1"/>
  <c r="AWA40" i="6"/>
  <c r="PO42" i="6"/>
  <c r="PO17" i="6"/>
  <c r="PP16" i="6" s="1"/>
  <c r="PN41" i="6"/>
  <c r="PO40" i="6"/>
  <c r="PO38" i="6"/>
  <c r="PN39" i="6"/>
  <c r="AWB40" i="6" l="1"/>
  <c r="AWA41" i="6"/>
  <c r="PO41" i="6"/>
  <c r="PP40" i="6"/>
  <c r="PO39" i="6"/>
  <c r="PP38" i="6"/>
  <c r="PP42" i="6"/>
  <c r="PP17" i="6"/>
  <c r="PQ16" i="6" s="1"/>
  <c r="AWB41" i="6" l="1"/>
  <c r="AWC40" i="6"/>
  <c r="PQ42" i="6"/>
  <c r="PQ17" i="6"/>
  <c r="PR16" i="6" s="1"/>
  <c r="PQ38" i="6"/>
  <c r="PP39" i="6"/>
  <c r="PP41" i="6"/>
  <c r="PQ40" i="6"/>
  <c r="AWC41" i="6" l="1"/>
  <c r="AWD40" i="6"/>
  <c r="PQ39" i="6"/>
  <c r="PR38" i="6"/>
  <c r="PQ41" i="6"/>
  <c r="PR40" i="6"/>
  <c r="PR42" i="6"/>
  <c r="PR17" i="6"/>
  <c r="PS16" i="6" s="1"/>
  <c r="AWD41" i="6" l="1"/>
  <c r="AWE40" i="6"/>
  <c r="PS42" i="6"/>
  <c r="PS17" i="6"/>
  <c r="PT16" i="6" s="1"/>
  <c r="PR41" i="6"/>
  <c r="PS40" i="6"/>
  <c r="PS38" i="6"/>
  <c r="PR39" i="6"/>
  <c r="AWF40" i="6" l="1"/>
  <c r="AWE41" i="6"/>
  <c r="PS39" i="6"/>
  <c r="PT38" i="6"/>
  <c r="PS41" i="6"/>
  <c r="PT40" i="6"/>
  <c r="PT42" i="6"/>
  <c r="PT17" i="6"/>
  <c r="PU16" i="6" s="1"/>
  <c r="AWF41" i="6" l="1"/>
  <c r="AWG40" i="6"/>
  <c r="PT41" i="6"/>
  <c r="PU40" i="6"/>
  <c r="PU42" i="6"/>
  <c r="PU17" i="6"/>
  <c r="PV16" i="6" s="1"/>
  <c r="PU38" i="6"/>
  <c r="PT39" i="6"/>
  <c r="AWG41" i="6" l="1"/>
  <c r="AWH40" i="6"/>
  <c r="PU39" i="6"/>
  <c r="PV38" i="6"/>
  <c r="PV42" i="6"/>
  <c r="PV17" i="6"/>
  <c r="PW16" i="6" s="1"/>
  <c r="PU41" i="6"/>
  <c r="PV40" i="6"/>
  <c r="AWH41" i="6" l="1"/>
  <c r="AWI40" i="6"/>
  <c r="PV41" i="6"/>
  <c r="PW40" i="6"/>
  <c r="PW42" i="6"/>
  <c r="PW17" i="6"/>
  <c r="PX16" i="6" s="1"/>
  <c r="PW38" i="6"/>
  <c r="PV39" i="6"/>
  <c r="AWI41" i="6" l="1"/>
  <c r="AWJ40" i="6"/>
  <c r="PW39" i="6"/>
  <c r="PX38" i="6"/>
  <c r="PX42" i="6"/>
  <c r="PX17" i="6"/>
  <c r="PY16" i="6" s="1"/>
  <c r="PW41" i="6"/>
  <c r="PX40" i="6"/>
  <c r="AWK40" i="6" l="1"/>
  <c r="AWJ41" i="6"/>
  <c r="PX41" i="6"/>
  <c r="PY40" i="6"/>
  <c r="PY42" i="6"/>
  <c r="PY17" i="6"/>
  <c r="PZ16" i="6" s="1"/>
  <c r="PY38" i="6"/>
  <c r="PX39" i="6"/>
  <c r="AWL40" i="6" l="1"/>
  <c r="AWK41" i="6"/>
  <c r="PY39" i="6"/>
  <c r="PZ38" i="6"/>
  <c r="PZ42" i="6"/>
  <c r="PZ17" i="6"/>
  <c r="QA16" i="6" s="1"/>
  <c r="PY41" i="6"/>
  <c r="PZ40" i="6"/>
  <c r="AWL41" i="6" l="1"/>
  <c r="AWM40" i="6"/>
  <c r="PZ41" i="6"/>
  <c r="QA40" i="6"/>
  <c r="QA42" i="6"/>
  <c r="QA17" i="6"/>
  <c r="QB16" i="6" s="1"/>
  <c r="QA38" i="6"/>
  <c r="PZ39" i="6"/>
  <c r="AWM41" i="6" l="1"/>
  <c r="AWN40" i="6"/>
  <c r="QA39" i="6"/>
  <c r="QB38" i="6"/>
  <c r="QB42" i="6"/>
  <c r="QB17" i="6"/>
  <c r="QC16" i="6" s="1"/>
  <c r="QA41" i="6"/>
  <c r="QB40" i="6"/>
  <c r="AWN41" i="6" l="1"/>
  <c r="AWO40" i="6"/>
  <c r="QC42" i="6"/>
  <c r="QC17" i="6"/>
  <c r="QD16" i="6" s="1"/>
  <c r="QB41" i="6"/>
  <c r="QC40" i="6"/>
  <c r="QC38" i="6"/>
  <c r="QB39" i="6"/>
  <c r="AWO41" i="6" l="1"/>
  <c r="AWP40" i="6"/>
  <c r="QC39" i="6"/>
  <c r="QD38" i="6"/>
  <c r="QC41" i="6"/>
  <c r="QD40" i="6"/>
  <c r="QD42" i="6"/>
  <c r="QD17" i="6"/>
  <c r="QE16" i="6" s="1"/>
  <c r="AWQ40" i="6" l="1"/>
  <c r="AWP41" i="6"/>
  <c r="QE42" i="6"/>
  <c r="QE17" i="6"/>
  <c r="QF16" i="6" s="1"/>
  <c r="QD41" i="6"/>
  <c r="QE40" i="6"/>
  <c r="QE38" i="6"/>
  <c r="QD39" i="6"/>
  <c r="AWR40" i="6" l="1"/>
  <c r="AWQ41" i="6"/>
  <c r="QE41" i="6"/>
  <c r="QF40" i="6"/>
  <c r="QG40" i="6" s="1"/>
  <c r="QE39" i="6"/>
  <c r="QF38" i="6"/>
  <c r="QG38" i="6" s="1"/>
  <c r="QF42" i="6"/>
  <c r="QF17" i="6"/>
  <c r="QG16" i="6" s="1"/>
  <c r="AWS40" i="6" l="1"/>
  <c r="AWR41" i="6"/>
  <c r="QG42" i="6"/>
  <c r="QG17" i="6"/>
  <c r="QH16" i="6" s="1"/>
  <c r="QG39" i="6"/>
  <c r="QH38" i="6"/>
  <c r="QG41" i="6"/>
  <c r="QH40" i="6"/>
  <c r="QF39" i="6"/>
  <c r="QF41" i="6"/>
  <c r="AWS41" i="6" l="1"/>
  <c r="AWT40" i="6"/>
  <c r="QH41" i="6"/>
  <c r="QI40" i="6"/>
  <c r="QH39" i="6"/>
  <c r="QI38" i="6"/>
  <c r="QH42" i="6"/>
  <c r="QH17" i="6"/>
  <c r="QI16" i="6" s="1"/>
  <c r="AWT41" i="6" l="1"/>
  <c r="AWU40" i="6"/>
  <c r="QI39" i="6"/>
  <c r="QJ38" i="6"/>
  <c r="QK38" i="6" s="1"/>
  <c r="QI41" i="6"/>
  <c r="QJ40" i="6"/>
  <c r="QK40" i="6" s="1"/>
  <c r="QI17" i="6"/>
  <c r="QJ16" i="6" s="1"/>
  <c r="QI42" i="6"/>
  <c r="AWU41" i="6" l="1"/>
  <c r="AWV40" i="6"/>
  <c r="QK41" i="6"/>
  <c r="QL40" i="6"/>
  <c r="QK39" i="6"/>
  <c r="QL38" i="6"/>
  <c r="QJ41" i="6"/>
  <c r="QJ39" i="6"/>
  <c r="QJ42" i="6"/>
  <c r="QJ17" i="6"/>
  <c r="QK16" i="6" s="1"/>
  <c r="AWV41" i="6" l="1"/>
  <c r="AWW40" i="6"/>
  <c r="QK42" i="6"/>
  <c r="QK17" i="6"/>
  <c r="QL16" i="6" s="1"/>
  <c r="QL39" i="6"/>
  <c r="QM38" i="6"/>
  <c r="QL41" i="6"/>
  <c r="QM40" i="6"/>
  <c r="AWW41" i="6" l="1"/>
  <c r="AWX40" i="6"/>
  <c r="QM41" i="6"/>
  <c r="QN40" i="6"/>
  <c r="QM39" i="6"/>
  <c r="QN38" i="6"/>
  <c r="QL42" i="6"/>
  <c r="QL17" i="6"/>
  <c r="QM16" i="6" s="1"/>
  <c r="AWX41" i="6" l="1"/>
  <c r="AWY40" i="6"/>
  <c r="QN41" i="6"/>
  <c r="QO40" i="6"/>
  <c r="QN39" i="6"/>
  <c r="QO38" i="6"/>
  <c r="QM42" i="6"/>
  <c r="QM17" i="6"/>
  <c r="QN16" i="6" s="1"/>
  <c r="AWZ40" i="6" l="1"/>
  <c r="AWY41" i="6"/>
  <c r="QO39" i="6"/>
  <c r="QP38" i="6"/>
  <c r="QO41" i="6"/>
  <c r="QP40" i="6"/>
  <c r="QN17" i="6"/>
  <c r="QO16" i="6" s="1"/>
  <c r="QN42" i="6"/>
  <c r="AWZ41" i="6" l="1"/>
  <c r="AXA40" i="6"/>
  <c r="QP41" i="6"/>
  <c r="QQ40" i="6"/>
  <c r="QP39" i="6"/>
  <c r="QQ38" i="6"/>
  <c r="QO17" i="6"/>
  <c r="QP16" i="6" s="1"/>
  <c r="QO42" i="6"/>
  <c r="AXA41" i="6" l="1"/>
  <c r="AXB40" i="6"/>
  <c r="QQ39" i="6"/>
  <c r="QR38" i="6"/>
  <c r="QQ41" i="6"/>
  <c r="QR40" i="6"/>
  <c r="QP42" i="6"/>
  <c r="QP17" i="6"/>
  <c r="QQ16" i="6" s="1"/>
  <c r="AXC40" i="6" l="1"/>
  <c r="AXB41" i="6"/>
  <c r="QR41" i="6"/>
  <c r="QS40" i="6"/>
  <c r="QR39" i="6"/>
  <c r="QS38" i="6"/>
  <c r="QQ42" i="6"/>
  <c r="QQ17" i="6"/>
  <c r="QR16" i="6" s="1"/>
  <c r="AXC41" i="6" l="1"/>
  <c r="AXD40" i="6"/>
  <c r="QR42" i="6"/>
  <c r="QR17" i="6"/>
  <c r="QS16" i="6" s="1"/>
  <c r="QS39" i="6"/>
  <c r="QT38" i="6"/>
  <c r="QS41" i="6"/>
  <c r="QT40" i="6"/>
  <c r="AXE40" i="6" l="1"/>
  <c r="AXD41" i="6"/>
  <c r="QT41" i="6"/>
  <c r="QU40" i="6"/>
  <c r="QT39" i="6"/>
  <c r="QU38" i="6"/>
  <c r="QS42" i="6"/>
  <c r="QS17" i="6"/>
  <c r="QT16" i="6" s="1"/>
  <c r="AXF40" i="6" l="1"/>
  <c r="AXE41" i="6"/>
  <c r="QT42" i="6"/>
  <c r="QT17" i="6"/>
  <c r="QU16" i="6" s="1"/>
  <c r="QU39" i="6"/>
  <c r="QV38" i="6"/>
  <c r="QU41" i="6"/>
  <c r="QV40" i="6"/>
  <c r="AXG40" i="6" l="1"/>
  <c r="AXF41" i="6"/>
  <c r="QV41" i="6"/>
  <c r="QW40" i="6"/>
  <c r="QV39" i="6"/>
  <c r="QW38" i="6"/>
  <c r="QU42" i="6"/>
  <c r="QU17" i="6"/>
  <c r="QV16" i="6" s="1"/>
  <c r="AXH40" i="6" l="1"/>
  <c r="AXG41" i="6"/>
  <c r="QV42" i="6"/>
  <c r="QV17" i="6"/>
  <c r="QW16" i="6" s="1"/>
  <c r="QW39" i="6"/>
  <c r="QX38" i="6"/>
  <c r="QW41" i="6"/>
  <c r="QX40" i="6"/>
  <c r="AXI40" i="6" l="1"/>
  <c r="AXH41" i="6"/>
  <c r="QX41" i="6"/>
  <c r="QY40" i="6"/>
  <c r="QX39" i="6"/>
  <c r="QY38" i="6"/>
  <c r="QW42" i="6"/>
  <c r="QW17" i="6"/>
  <c r="QX16" i="6" s="1"/>
  <c r="AXI41" i="6" l="1"/>
  <c r="AXJ40" i="6"/>
  <c r="QY39" i="6"/>
  <c r="QZ38" i="6"/>
  <c r="QX42" i="6"/>
  <c r="QX17" i="6"/>
  <c r="QY16" i="6" s="1"/>
  <c r="QY41" i="6"/>
  <c r="QZ40" i="6"/>
  <c r="AXJ41" i="6" l="1"/>
  <c r="AXK40" i="6"/>
  <c r="QZ41" i="6"/>
  <c r="RA40" i="6"/>
  <c r="QY42" i="6"/>
  <c r="QY17" i="6"/>
  <c r="QZ16" i="6" s="1"/>
  <c r="QZ39" i="6"/>
  <c r="RA38" i="6"/>
  <c r="AXK41" i="6" l="1"/>
  <c r="AXL40" i="6"/>
  <c r="RA39" i="6"/>
  <c r="RB38" i="6"/>
  <c r="QZ42" i="6"/>
  <c r="QZ17" i="6"/>
  <c r="RA16" i="6" s="1"/>
  <c r="RA41" i="6"/>
  <c r="RB40" i="6"/>
  <c r="AXL41" i="6" l="1"/>
  <c r="AXM40" i="6"/>
  <c r="RA42" i="6"/>
  <c r="RA17" i="6"/>
  <c r="RB16" i="6" s="1"/>
  <c r="RB41" i="6"/>
  <c r="RC40" i="6"/>
  <c r="RB39" i="6"/>
  <c r="RC38" i="6"/>
  <c r="AXN40" i="6" l="1"/>
  <c r="AXM41" i="6"/>
  <c r="RC39" i="6"/>
  <c r="RD38" i="6"/>
  <c r="RC41" i="6"/>
  <c r="RD40" i="6"/>
  <c r="RB17" i="6"/>
  <c r="RC16" i="6" s="1"/>
  <c r="RB42" i="6"/>
  <c r="AXO40" i="6" l="1"/>
  <c r="AXN41" i="6"/>
  <c r="RC42" i="6"/>
  <c r="RC17" i="6"/>
  <c r="RD16" i="6" s="1"/>
  <c r="RD41" i="6"/>
  <c r="RE40" i="6"/>
  <c r="RD39" i="6"/>
  <c r="RE38" i="6"/>
  <c r="AXO41" i="6" l="1"/>
  <c r="AXP40" i="6"/>
  <c r="RE39" i="6"/>
  <c r="RF38" i="6"/>
  <c r="RE41" i="6"/>
  <c r="RF40" i="6"/>
  <c r="RD42" i="6"/>
  <c r="RD17" i="6"/>
  <c r="RE16" i="6" s="1"/>
  <c r="AXP41" i="6" l="1"/>
  <c r="AXQ40" i="6"/>
  <c r="RE42" i="6"/>
  <c r="RE17" i="6"/>
  <c r="RF16" i="6" s="1"/>
  <c r="RF41" i="6"/>
  <c r="RG40" i="6"/>
  <c r="RF39" i="6"/>
  <c r="RG38" i="6"/>
  <c r="AXQ41" i="6" l="1"/>
  <c r="AXR40" i="6"/>
  <c r="RG39" i="6"/>
  <c r="RH38" i="6"/>
  <c r="RG41" i="6"/>
  <c r="RH40" i="6"/>
  <c r="RF42" i="6"/>
  <c r="RF17" i="6"/>
  <c r="RG16" i="6" s="1"/>
  <c r="AXR41" i="6" l="1"/>
  <c r="AXS40" i="6"/>
  <c r="RG42" i="6"/>
  <c r="RG17" i="6"/>
  <c r="RH16" i="6" s="1"/>
  <c r="RH41" i="6"/>
  <c r="RI40" i="6"/>
  <c r="RH39" i="6"/>
  <c r="RI38" i="6"/>
  <c r="AXS41" i="6" l="1"/>
  <c r="AXT40" i="6"/>
  <c r="RJ40" i="6"/>
  <c r="RI41" i="6"/>
  <c r="RJ38" i="6"/>
  <c r="RI39" i="6"/>
  <c r="RH42" i="6"/>
  <c r="RH17" i="6"/>
  <c r="RI16" i="6" s="1"/>
  <c r="AXT41" i="6" l="1"/>
  <c r="AXU40" i="6"/>
  <c r="RJ39" i="6"/>
  <c r="RK38" i="6"/>
  <c r="RJ41" i="6"/>
  <c r="RK40" i="6"/>
  <c r="RI17" i="6"/>
  <c r="RJ16" i="6" s="1"/>
  <c r="RI42" i="6"/>
  <c r="AXU41" i="6" l="1"/>
  <c r="AXV40" i="6"/>
  <c r="RJ17" i="6"/>
  <c r="RK16" i="6" s="1"/>
  <c r="RJ42" i="6"/>
  <c r="RK41" i="6"/>
  <c r="RL40" i="6"/>
  <c r="RK39" i="6"/>
  <c r="RL38" i="6"/>
  <c r="AXV41" i="6" l="1"/>
  <c r="AXW40" i="6"/>
  <c r="RK17" i="6"/>
  <c r="RL16" i="6" s="1"/>
  <c r="RK42" i="6"/>
  <c r="RL39" i="6"/>
  <c r="RM38" i="6"/>
  <c r="RL41" i="6"/>
  <c r="RM40" i="6"/>
  <c r="AXX40" i="6" l="1"/>
  <c r="AXW41" i="6"/>
  <c r="RL17" i="6"/>
  <c r="RM16" i="6" s="1"/>
  <c r="RL42" i="6"/>
  <c r="RM41" i="6"/>
  <c r="RN40" i="6"/>
  <c r="RM39" i="6"/>
  <c r="RN38" i="6"/>
  <c r="AXX41" i="6" l="1"/>
  <c r="AXY40" i="6"/>
  <c r="RM17" i="6"/>
  <c r="RN16" i="6" s="1"/>
  <c r="RM42" i="6"/>
  <c r="RN39" i="6"/>
  <c r="RO38" i="6"/>
  <c r="RN41" i="6"/>
  <c r="RO40" i="6"/>
  <c r="AXY41" i="6" l="1"/>
  <c r="AXZ40" i="6"/>
  <c r="RN17" i="6"/>
  <c r="RO16" i="6" s="1"/>
  <c r="RN42" i="6"/>
  <c r="RO41" i="6"/>
  <c r="RP40" i="6"/>
  <c r="RO39" i="6"/>
  <c r="RP38" i="6"/>
  <c r="AXZ41" i="6" l="1"/>
  <c r="AYA40" i="6"/>
  <c r="RO17" i="6"/>
  <c r="RP16" i="6" s="1"/>
  <c r="RO42" i="6"/>
  <c r="RP39" i="6"/>
  <c r="RQ38" i="6"/>
  <c r="RP41" i="6"/>
  <c r="RQ40" i="6"/>
  <c r="AYB40" i="6" l="1"/>
  <c r="AYA41" i="6"/>
  <c r="RP17" i="6"/>
  <c r="RQ16" i="6" s="1"/>
  <c r="RP42" i="6"/>
  <c r="RQ41" i="6"/>
  <c r="RR40" i="6"/>
  <c r="RQ39" i="6"/>
  <c r="RR38" i="6"/>
  <c r="AYC40" i="6" l="1"/>
  <c r="AYB41" i="6"/>
  <c r="RQ17" i="6"/>
  <c r="RR16" i="6" s="1"/>
  <c r="RQ42" i="6"/>
  <c r="RR39" i="6"/>
  <c r="RS38" i="6"/>
  <c r="RR41" i="6"/>
  <c r="RS40" i="6"/>
  <c r="AYD40" i="6" l="1"/>
  <c r="AYC41" i="6"/>
  <c r="RR17" i="6"/>
  <c r="RS16" i="6" s="1"/>
  <c r="RR42" i="6"/>
  <c r="RS41" i="6"/>
  <c r="RT40" i="6"/>
  <c r="RS39" i="6"/>
  <c r="RT38" i="6"/>
  <c r="AYD41" i="6" l="1"/>
  <c r="AYE40" i="6"/>
  <c r="RS17" i="6"/>
  <c r="RT16" i="6" s="1"/>
  <c r="RS42" i="6"/>
  <c r="RT39" i="6"/>
  <c r="RU38" i="6"/>
  <c r="RT41" i="6"/>
  <c r="RU40" i="6"/>
  <c r="AYE41" i="6" l="1"/>
  <c r="AYF40" i="6"/>
  <c r="RT17" i="6"/>
  <c r="RU16" i="6" s="1"/>
  <c r="RT42" i="6"/>
  <c r="RU41" i="6"/>
  <c r="RV40" i="6"/>
  <c r="RU39" i="6"/>
  <c r="RV38" i="6"/>
  <c r="AYF41" i="6" l="1"/>
  <c r="AYG40" i="6"/>
  <c r="RU17" i="6"/>
  <c r="RV16" i="6" s="1"/>
  <c r="RU42" i="6"/>
  <c r="RV39" i="6"/>
  <c r="RW38" i="6"/>
  <c r="RV41" i="6"/>
  <c r="RW40" i="6"/>
  <c r="AYG41" i="6" l="1"/>
  <c r="AYH40" i="6"/>
  <c r="RV17" i="6"/>
  <c r="RW16" i="6" s="1"/>
  <c r="RV42" i="6"/>
  <c r="RW41" i="6"/>
  <c r="RX40" i="6"/>
  <c r="RW39" i="6"/>
  <c r="RX38" i="6"/>
  <c r="AYH41" i="6" l="1"/>
  <c r="AYI40" i="6"/>
  <c r="RX39" i="6"/>
  <c r="RY38" i="6"/>
  <c r="RX41" i="6"/>
  <c r="RY40" i="6"/>
  <c r="RW17" i="6"/>
  <c r="RX16" i="6" s="1"/>
  <c r="RW42" i="6"/>
  <c r="AYI41" i="6" l="1"/>
  <c r="AYJ40" i="6"/>
  <c r="AYK40" i="6" s="1"/>
  <c r="RY41" i="6"/>
  <c r="RZ40" i="6"/>
  <c r="RY39" i="6"/>
  <c r="RZ38" i="6"/>
  <c r="RX17" i="6"/>
  <c r="RY16" i="6" s="1"/>
  <c r="RX42" i="6"/>
  <c r="AYK41" i="6" l="1"/>
  <c r="AYL40" i="6"/>
  <c r="AYJ41" i="6"/>
  <c r="RZ39" i="6"/>
  <c r="SA38" i="6"/>
  <c r="RZ41" i="6"/>
  <c r="SA40" i="6"/>
  <c r="RY17" i="6"/>
  <c r="RZ16" i="6" s="1"/>
  <c r="RY42" i="6"/>
  <c r="AYM40" i="6" l="1"/>
  <c r="AYL41" i="6"/>
  <c r="RZ17" i="6"/>
  <c r="SA16" i="6" s="1"/>
  <c r="RZ42" i="6"/>
  <c r="SB40" i="6"/>
  <c r="SA41" i="6"/>
  <c r="SB38" i="6"/>
  <c r="SA39" i="6"/>
  <c r="AYM41" i="6" l="1"/>
  <c r="AYN40" i="6"/>
  <c r="SC38" i="6"/>
  <c r="SB39" i="6"/>
  <c r="SC40" i="6"/>
  <c r="SB41" i="6"/>
  <c r="SA17" i="6"/>
  <c r="SB16" i="6" s="1"/>
  <c r="SA42" i="6"/>
  <c r="AYN41" i="6" l="1"/>
  <c r="AYO40" i="6"/>
  <c r="SB17" i="6"/>
  <c r="SC16" i="6" s="1"/>
  <c r="SB42" i="6"/>
  <c r="SC41" i="6"/>
  <c r="SD40" i="6"/>
  <c r="SC39" i="6"/>
  <c r="SD38" i="6"/>
  <c r="AYO41" i="6" l="1"/>
  <c r="AYP40" i="6"/>
  <c r="SC17" i="6"/>
  <c r="SD16" i="6" s="1"/>
  <c r="SC42" i="6"/>
  <c r="SD39" i="6"/>
  <c r="SE38" i="6"/>
  <c r="SD41" i="6"/>
  <c r="SE40" i="6"/>
  <c r="AYQ40" i="6" l="1"/>
  <c r="AYP41" i="6"/>
  <c r="SD17" i="6"/>
  <c r="SE16" i="6" s="1"/>
  <c r="SD42" i="6"/>
  <c r="SF40" i="6"/>
  <c r="SE41" i="6"/>
  <c r="SF38" i="6"/>
  <c r="SE39" i="6"/>
  <c r="AYR40" i="6" l="1"/>
  <c r="AYQ41" i="6"/>
  <c r="SF41" i="6"/>
  <c r="SG40" i="6"/>
  <c r="SE17" i="6"/>
  <c r="SF16" i="6" s="1"/>
  <c r="SE42" i="6"/>
  <c r="SF39" i="6"/>
  <c r="SG38" i="6"/>
  <c r="AYS40" i="6" l="1"/>
  <c r="AYR41" i="6"/>
  <c r="SF17" i="6"/>
  <c r="SG16" i="6" s="1"/>
  <c r="SF42" i="6"/>
  <c r="SG39" i="6"/>
  <c r="SH38" i="6"/>
  <c r="SG41" i="6"/>
  <c r="SH40" i="6"/>
  <c r="AYT40" i="6" l="1"/>
  <c r="AYS41" i="6"/>
  <c r="SG17" i="6"/>
  <c r="SH16" i="6" s="1"/>
  <c r="SG42" i="6"/>
  <c r="SH41" i="6"/>
  <c r="SI40" i="6"/>
  <c r="SH39" i="6"/>
  <c r="SI38" i="6"/>
  <c r="AYU40" i="6" l="1"/>
  <c r="AYT41" i="6"/>
  <c r="SH17" i="6"/>
  <c r="SI16" i="6" s="1"/>
  <c r="SH42" i="6"/>
  <c r="SI39" i="6"/>
  <c r="SJ38" i="6"/>
  <c r="SI41" i="6"/>
  <c r="SJ40" i="6"/>
  <c r="AYU41" i="6" l="1"/>
  <c r="AYV40" i="6"/>
  <c r="SI17" i="6"/>
  <c r="SJ16" i="6" s="1"/>
  <c r="SI42" i="6"/>
  <c r="SJ41" i="6"/>
  <c r="SK40" i="6"/>
  <c r="SJ39" i="6"/>
  <c r="SK38" i="6"/>
  <c r="AYV41" i="6" l="1"/>
  <c r="AYW40" i="6"/>
  <c r="SK39" i="6"/>
  <c r="SL38" i="6"/>
  <c r="SK41" i="6"/>
  <c r="SL40" i="6"/>
  <c r="SJ17" i="6"/>
  <c r="SK16" i="6" s="1"/>
  <c r="SJ42" i="6"/>
  <c r="AYW41" i="6" l="1"/>
  <c r="AYX40" i="6"/>
  <c r="SK17" i="6"/>
  <c r="SL16" i="6" s="1"/>
  <c r="SK42" i="6"/>
  <c r="SL41" i="6"/>
  <c r="SM40" i="6"/>
  <c r="SL39" i="6"/>
  <c r="SM38" i="6"/>
  <c r="AYX41" i="6" l="1"/>
  <c r="AYY40" i="6"/>
  <c r="SL17" i="6"/>
  <c r="SM16" i="6" s="1"/>
  <c r="SL42" i="6"/>
  <c r="SM39" i="6"/>
  <c r="SN38" i="6"/>
  <c r="SM41" i="6"/>
  <c r="SN40" i="6"/>
  <c r="AYY41" i="6" l="1"/>
  <c r="AYZ40" i="6"/>
  <c r="SM17" i="6"/>
  <c r="SN16" i="6" s="1"/>
  <c r="SM42" i="6"/>
  <c r="SO40" i="6"/>
  <c r="SN41" i="6"/>
  <c r="SO38" i="6"/>
  <c r="SN39" i="6"/>
  <c r="AYZ41" i="6" l="1"/>
  <c r="AZA40" i="6"/>
  <c r="SO39" i="6"/>
  <c r="SP38" i="6"/>
  <c r="SN17" i="6"/>
  <c r="SO16" i="6" s="1"/>
  <c r="SN42" i="6"/>
  <c r="SO41" i="6"/>
  <c r="SP40" i="6"/>
  <c r="AZB40" i="6" l="1"/>
  <c r="AZA41" i="6"/>
  <c r="SO42" i="6"/>
  <c r="SO17" i="6"/>
  <c r="SP16" i="6" s="1"/>
  <c r="SP41" i="6"/>
  <c r="SQ40" i="6"/>
  <c r="SP39" i="6"/>
  <c r="SQ38" i="6"/>
  <c r="AZB41" i="6" l="1"/>
  <c r="AZC40" i="6"/>
  <c r="SR38" i="6"/>
  <c r="SQ39" i="6"/>
  <c r="SQ41" i="6"/>
  <c r="SR40" i="6"/>
  <c r="SP17" i="6"/>
  <c r="SQ16" i="6" s="1"/>
  <c r="SP42" i="6"/>
  <c r="AZC41" i="6" l="1"/>
  <c r="AZD40" i="6"/>
  <c r="SQ17" i="6"/>
  <c r="SR16" i="6" s="1"/>
  <c r="SQ42" i="6"/>
  <c r="SR39" i="6"/>
  <c r="SS38" i="6"/>
  <c r="SR41" i="6"/>
  <c r="SS40" i="6"/>
  <c r="AZE40" i="6" l="1"/>
  <c r="AZD41" i="6"/>
  <c r="SR17" i="6"/>
  <c r="SS16" i="6" s="1"/>
  <c r="SR42" i="6"/>
  <c r="SS41" i="6"/>
  <c r="ST40" i="6"/>
  <c r="SS39" i="6"/>
  <c r="ST38" i="6"/>
  <c r="AZE41" i="6" l="1"/>
  <c r="AZF40" i="6"/>
  <c r="SS17" i="6"/>
  <c r="ST16" i="6" s="1"/>
  <c r="SS42" i="6"/>
  <c r="ST39" i="6"/>
  <c r="SU38" i="6"/>
  <c r="ST41" i="6"/>
  <c r="SU40" i="6"/>
  <c r="AZG40" i="6" l="1"/>
  <c r="AZF41" i="6"/>
  <c r="ST17" i="6"/>
  <c r="SU16" i="6" s="1"/>
  <c r="ST42" i="6"/>
  <c r="SU41" i="6"/>
  <c r="SV40" i="6"/>
  <c r="SU39" i="6"/>
  <c r="SV38" i="6"/>
  <c r="AZH40" i="6" l="1"/>
  <c r="AZG41" i="6"/>
  <c r="SU17" i="6"/>
  <c r="SV16" i="6" s="1"/>
  <c r="SU42" i="6"/>
  <c r="SV39" i="6"/>
  <c r="SW38" i="6"/>
  <c r="SV41" i="6"/>
  <c r="SW40" i="6"/>
  <c r="AZH41" i="6" l="1"/>
  <c r="AZI40" i="6"/>
  <c r="SV17" i="6"/>
  <c r="SW16" i="6" s="1"/>
  <c r="SV42" i="6"/>
  <c r="SW41" i="6"/>
  <c r="SX40" i="6"/>
  <c r="SW39" i="6"/>
  <c r="SX38" i="6"/>
  <c r="AZI41" i="6" l="1"/>
  <c r="AZJ40" i="6"/>
  <c r="SX39" i="6"/>
  <c r="SY38" i="6"/>
  <c r="SW17" i="6"/>
  <c r="SX16" i="6" s="1"/>
  <c r="SW42" i="6"/>
  <c r="SX41" i="6"/>
  <c r="SY40" i="6"/>
  <c r="AZJ41" i="6" l="1"/>
  <c r="AZK40" i="6"/>
  <c r="SY41" i="6"/>
  <c r="SZ40" i="6"/>
  <c r="SY39" i="6"/>
  <c r="SZ38" i="6"/>
  <c r="SX17" i="6"/>
  <c r="SY16" i="6" s="1"/>
  <c r="SX42" i="6"/>
  <c r="AZK41" i="6" l="1"/>
  <c r="AZL40" i="6"/>
  <c r="SZ39" i="6"/>
  <c r="TA38" i="6"/>
  <c r="SZ41" i="6"/>
  <c r="TA40" i="6"/>
  <c r="SY17" i="6"/>
  <c r="SZ16" i="6" s="1"/>
  <c r="SY42" i="6"/>
  <c r="AZL41" i="6" l="1"/>
  <c r="AZM40" i="6"/>
  <c r="TA41" i="6"/>
  <c r="TB40" i="6"/>
  <c r="TA39" i="6"/>
  <c r="TB38" i="6"/>
  <c r="SZ17" i="6"/>
  <c r="TA16" i="6" s="1"/>
  <c r="SZ42" i="6"/>
  <c r="AZM41" i="6" l="1"/>
  <c r="AZN40" i="6"/>
  <c r="TB39" i="6"/>
  <c r="TC38" i="6"/>
  <c r="TB41" i="6"/>
  <c r="TC40" i="6"/>
  <c r="TA17" i="6"/>
  <c r="TB16" i="6" s="1"/>
  <c r="TA42" i="6"/>
  <c r="AZO40" i="6" l="1"/>
  <c r="AZN41" i="6"/>
  <c r="TC41" i="6"/>
  <c r="TD40" i="6"/>
  <c r="TC39" i="6"/>
  <c r="TD38" i="6"/>
  <c r="TB17" i="6"/>
  <c r="TC16" i="6" s="1"/>
  <c r="TB42" i="6"/>
  <c r="AZO41" i="6" l="1"/>
  <c r="AZP40" i="6"/>
  <c r="TE38" i="6"/>
  <c r="TD39" i="6"/>
  <c r="TE40" i="6"/>
  <c r="TD41" i="6"/>
  <c r="TC42" i="6"/>
  <c r="TC17" i="6"/>
  <c r="TD16" i="6" s="1"/>
  <c r="AZP41" i="6" l="1"/>
  <c r="AZQ40" i="6"/>
  <c r="TE41" i="6"/>
  <c r="TF40" i="6"/>
  <c r="TE39" i="6"/>
  <c r="TF38" i="6"/>
  <c r="TD17" i="6"/>
  <c r="TE16" i="6" s="1"/>
  <c r="TD42" i="6"/>
  <c r="AZR40" i="6" l="1"/>
  <c r="AZQ41" i="6"/>
  <c r="TE17" i="6"/>
  <c r="TF16" i="6" s="1"/>
  <c r="TE42" i="6"/>
  <c r="TF39" i="6"/>
  <c r="TG38" i="6"/>
  <c r="TF41" i="6"/>
  <c r="TG40" i="6"/>
  <c r="AZS40" i="6" l="1"/>
  <c r="AZR41" i="6"/>
  <c r="TF17" i="6"/>
  <c r="TG16" i="6" s="1"/>
  <c r="TF42" i="6"/>
  <c r="TG41" i="6"/>
  <c r="TH40" i="6"/>
  <c r="TG39" i="6"/>
  <c r="TH38" i="6"/>
  <c r="AZT40" i="6" l="1"/>
  <c r="AZS41" i="6"/>
  <c r="TG17" i="6"/>
  <c r="TH16" i="6" s="1"/>
  <c r="TG42" i="6"/>
  <c r="TH39" i="6"/>
  <c r="TI38" i="6"/>
  <c r="TH41" i="6"/>
  <c r="TI40" i="6"/>
  <c r="AZT41" i="6" l="1"/>
  <c r="AZU40" i="6"/>
  <c r="TI41" i="6"/>
  <c r="TJ40" i="6"/>
  <c r="TI39" i="6"/>
  <c r="TJ38" i="6"/>
  <c r="TH17" i="6"/>
  <c r="TI16" i="6" s="1"/>
  <c r="TH42" i="6"/>
  <c r="AZU41" i="6" l="1"/>
  <c r="AZV40" i="6"/>
  <c r="TI17" i="6"/>
  <c r="TJ16" i="6" s="1"/>
  <c r="TI42" i="6"/>
  <c r="TJ39" i="6"/>
  <c r="TK38" i="6"/>
  <c r="TJ41" i="6"/>
  <c r="TK40" i="6"/>
  <c r="AZV41" i="6" l="1"/>
  <c r="AZW40" i="6"/>
  <c r="TJ17" i="6"/>
  <c r="TK16" i="6" s="1"/>
  <c r="TJ42" i="6"/>
  <c r="TK41" i="6"/>
  <c r="TL40" i="6"/>
  <c r="TK39" i="6"/>
  <c r="TL38" i="6"/>
  <c r="AZX40" i="6" l="1"/>
  <c r="AZW41" i="6"/>
  <c r="TK17" i="6"/>
  <c r="TL16" i="6" s="1"/>
  <c r="TK42" i="6"/>
  <c r="TM38" i="6"/>
  <c r="TL39" i="6"/>
  <c r="TM40" i="6"/>
  <c r="TL41" i="6"/>
  <c r="AZY40" i="6" l="1"/>
  <c r="AZX41" i="6"/>
  <c r="TM41" i="6"/>
  <c r="TN40" i="6"/>
  <c r="TM39" i="6"/>
  <c r="TN38" i="6"/>
  <c r="TL17" i="6"/>
  <c r="TM16" i="6" s="1"/>
  <c r="TL42" i="6"/>
  <c r="AZZ40" i="6" l="1"/>
  <c r="AZY41" i="6"/>
  <c r="TM17" i="6"/>
  <c r="TN16" i="6" s="1"/>
  <c r="TM42" i="6"/>
  <c r="TN39" i="6"/>
  <c r="TO38" i="6"/>
  <c r="TN41" i="6"/>
  <c r="TO40" i="6"/>
  <c r="AZZ41" i="6" l="1"/>
  <c r="BAA40" i="6"/>
  <c r="TN17" i="6"/>
  <c r="TO16" i="6" s="1"/>
  <c r="TN42" i="6"/>
  <c r="TO41" i="6"/>
  <c r="TP40" i="6"/>
  <c r="TO39" i="6"/>
  <c r="TP38" i="6"/>
  <c r="BAA41" i="6" l="1"/>
  <c r="BAB40" i="6"/>
  <c r="TO17" i="6"/>
  <c r="TP16" i="6" s="1"/>
  <c r="TO42" i="6"/>
  <c r="TP39" i="6"/>
  <c r="TQ38" i="6"/>
  <c r="TP41" i="6"/>
  <c r="TQ40" i="6"/>
  <c r="BAB41" i="6" l="1"/>
  <c r="BAC40" i="6"/>
  <c r="TP17" i="6"/>
  <c r="TQ16" i="6" s="1"/>
  <c r="TP42" i="6"/>
  <c r="TQ41" i="6"/>
  <c r="TR40" i="6"/>
  <c r="TQ39" i="6"/>
  <c r="TR38" i="6"/>
  <c r="BAC41" i="6" l="1"/>
  <c r="BAD40" i="6"/>
  <c r="TQ17" i="6"/>
  <c r="TR16" i="6" s="1"/>
  <c r="TQ42" i="6"/>
  <c r="TR39" i="6"/>
  <c r="TS38" i="6"/>
  <c r="TR41" i="6"/>
  <c r="TS40" i="6"/>
  <c r="BAD41" i="6" l="1"/>
  <c r="BAE40" i="6"/>
  <c r="TR17" i="6"/>
  <c r="TS16" i="6" s="1"/>
  <c r="TR42" i="6"/>
  <c r="TS41" i="6"/>
  <c r="TT40" i="6"/>
  <c r="TS39" i="6"/>
  <c r="TT38" i="6"/>
  <c r="BAF40" i="6" l="1"/>
  <c r="BAE41" i="6"/>
  <c r="TS17" i="6"/>
  <c r="TT16" i="6" s="1"/>
  <c r="TS42" i="6"/>
  <c r="TT39" i="6"/>
  <c r="TU38" i="6"/>
  <c r="TT41" i="6"/>
  <c r="TU40" i="6"/>
  <c r="BAF41" i="6" l="1"/>
  <c r="BAG40" i="6"/>
  <c r="TT17" i="6"/>
  <c r="TU16" i="6" s="1"/>
  <c r="TT42" i="6"/>
  <c r="TV40" i="6"/>
  <c r="TU41" i="6"/>
  <c r="TV38" i="6"/>
  <c r="TU39" i="6"/>
  <c r="BAG41" i="6" l="1"/>
  <c r="BAH40" i="6"/>
  <c r="TV41" i="6"/>
  <c r="TW40" i="6"/>
  <c r="TU17" i="6"/>
  <c r="TV16" i="6" s="1"/>
  <c r="TU42" i="6"/>
  <c r="TV39" i="6"/>
  <c r="TW38" i="6"/>
  <c r="BAI40" i="6" l="1"/>
  <c r="BAH41" i="6"/>
  <c r="TV17" i="6"/>
  <c r="TW16" i="6" s="1"/>
  <c r="TV42" i="6"/>
  <c r="TW39" i="6"/>
  <c r="TX38" i="6"/>
  <c r="TW41" i="6"/>
  <c r="TX40" i="6"/>
  <c r="BAI41" i="6" l="1"/>
  <c r="BAJ40" i="6"/>
  <c r="TW17" i="6"/>
  <c r="TX16" i="6" s="1"/>
  <c r="TW42" i="6"/>
  <c r="TX41" i="6"/>
  <c r="TY40" i="6"/>
  <c r="TX39" i="6"/>
  <c r="TY38" i="6"/>
  <c r="BAJ41" i="6" l="1"/>
  <c r="BAK40" i="6"/>
  <c r="TX17" i="6"/>
  <c r="TY16" i="6" s="1"/>
  <c r="TX42" i="6"/>
  <c r="TY39" i="6"/>
  <c r="TZ38" i="6"/>
  <c r="TY41" i="6"/>
  <c r="TZ40" i="6"/>
  <c r="BAL40" i="6" l="1"/>
  <c r="BAK41" i="6"/>
  <c r="TY17" i="6"/>
  <c r="TZ16" i="6" s="1"/>
  <c r="TY42" i="6"/>
  <c r="TZ41" i="6"/>
  <c r="UA40" i="6"/>
  <c r="TZ39" i="6"/>
  <c r="UA38" i="6"/>
  <c r="BAL41" i="6" l="1"/>
  <c r="BAM40" i="6"/>
  <c r="TZ17" i="6"/>
  <c r="UA16" i="6" s="1"/>
  <c r="TZ42" i="6"/>
  <c r="UA39" i="6"/>
  <c r="UB38" i="6"/>
  <c r="UA41" i="6"/>
  <c r="UB40" i="6"/>
  <c r="BAN40" i="6" l="1"/>
  <c r="BAM41" i="6"/>
  <c r="UA17" i="6"/>
  <c r="UB16" i="6" s="1"/>
  <c r="UA42" i="6"/>
  <c r="UB41" i="6"/>
  <c r="UC40" i="6"/>
  <c r="UB39" i="6"/>
  <c r="UC38" i="6"/>
  <c r="BAN41" i="6" l="1"/>
  <c r="BAO40" i="6"/>
  <c r="UB17" i="6"/>
  <c r="UC16" i="6" s="1"/>
  <c r="UB42" i="6"/>
  <c r="UC39" i="6"/>
  <c r="UD38" i="6"/>
  <c r="UC41" i="6"/>
  <c r="UD40" i="6"/>
  <c r="BAP40" i="6" l="1"/>
  <c r="BAO41" i="6"/>
  <c r="UC17" i="6"/>
  <c r="UD16" i="6" s="1"/>
  <c r="UC42" i="6"/>
  <c r="UD41" i="6"/>
  <c r="UE40" i="6"/>
  <c r="UD39" i="6"/>
  <c r="UE38" i="6"/>
  <c r="BAP41" i="6" l="1"/>
  <c r="BAQ40" i="6"/>
  <c r="UD17" i="6"/>
  <c r="UE16" i="6" s="1"/>
  <c r="UD42" i="6"/>
  <c r="UE39" i="6"/>
  <c r="UF38" i="6"/>
  <c r="UE41" i="6"/>
  <c r="UF40" i="6"/>
  <c r="BAR40" i="6" l="1"/>
  <c r="BAQ41" i="6"/>
  <c r="UE17" i="6"/>
  <c r="UF16" i="6" s="1"/>
  <c r="UE42" i="6"/>
  <c r="UF41" i="6"/>
  <c r="UG40" i="6"/>
  <c r="UF39" i="6"/>
  <c r="UG38" i="6"/>
  <c r="BAR41" i="6" l="1"/>
  <c r="BAS40" i="6"/>
  <c r="UF17" i="6"/>
  <c r="UG16" i="6" s="1"/>
  <c r="UF42" i="6"/>
  <c r="UG39" i="6"/>
  <c r="UH38" i="6"/>
  <c r="UG41" i="6"/>
  <c r="UH40" i="6"/>
  <c r="BAS41" i="6" l="1"/>
  <c r="BAT40" i="6"/>
  <c r="UG17" i="6"/>
  <c r="UH16" i="6" s="1"/>
  <c r="UG42" i="6"/>
  <c r="UH41" i="6"/>
  <c r="UI40" i="6"/>
  <c r="UH39" i="6"/>
  <c r="UI38" i="6"/>
  <c r="BAT41" i="6" l="1"/>
  <c r="BAU40" i="6"/>
  <c r="UH17" i="6"/>
  <c r="UI16" i="6" s="1"/>
  <c r="UH42" i="6"/>
  <c r="UI39" i="6"/>
  <c r="UJ38" i="6"/>
  <c r="UI41" i="6"/>
  <c r="UJ40" i="6"/>
  <c r="BAU41" i="6" l="1"/>
  <c r="BAV40" i="6"/>
  <c r="UI17" i="6"/>
  <c r="UJ16" i="6" s="1"/>
  <c r="UI42" i="6"/>
  <c r="UJ41" i="6"/>
  <c r="UK40" i="6"/>
  <c r="UJ39" i="6"/>
  <c r="UK38" i="6"/>
  <c r="BAV41" i="6" l="1"/>
  <c r="BAW40" i="6"/>
  <c r="UJ17" i="6"/>
  <c r="UK16" i="6" s="1"/>
  <c r="UJ42" i="6"/>
  <c r="UK39" i="6"/>
  <c r="UL38" i="6"/>
  <c r="UK41" i="6"/>
  <c r="UL40" i="6"/>
  <c r="BAX40" i="6" l="1"/>
  <c r="BAW41" i="6"/>
  <c r="UK17" i="6"/>
  <c r="UL16" i="6" s="1"/>
  <c r="UK42" i="6"/>
  <c r="UM40" i="6"/>
  <c r="UL41" i="6"/>
  <c r="UM38" i="6"/>
  <c r="UL39" i="6"/>
  <c r="BAX41" i="6" l="1"/>
  <c r="BAY40" i="6"/>
  <c r="UN40" i="6"/>
  <c r="UM41" i="6"/>
  <c r="UL17" i="6"/>
  <c r="UM16" i="6" s="1"/>
  <c r="UL42" i="6"/>
  <c r="UN38" i="6"/>
  <c r="UM39" i="6"/>
  <c r="BAY41" i="6" l="1"/>
  <c r="BAZ40" i="6"/>
  <c r="UM17" i="6"/>
  <c r="UN16" i="6" s="1"/>
  <c r="UM42" i="6"/>
  <c r="UN41" i="6"/>
  <c r="UO40" i="6"/>
  <c r="UN39" i="6"/>
  <c r="UO38" i="6"/>
  <c r="BAZ41" i="6" l="1"/>
  <c r="BBA40" i="6"/>
  <c r="UN17" i="6"/>
  <c r="UO16" i="6" s="1"/>
  <c r="UN42" i="6"/>
  <c r="UP38" i="6"/>
  <c r="UO39" i="6"/>
  <c r="UP40" i="6"/>
  <c r="UO41" i="6"/>
  <c r="BBA41" i="6" l="1"/>
  <c r="BBB40" i="6"/>
  <c r="UP39" i="6"/>
  <c r="UQ38" i="6"/>
  <c r="UO17" i="6"/>
  <c r="UP16" i="6" s="1"/>
  <c r="UO42" i="6"/>
  <c r="UP41" i="6"/>
  <c r="UQ40" i="6"/>
  <c r="BBB41" i="6" l="1"/>
  <c r="BBC40" i="6"/>
  <c r="UP17" i="6"/>
  <c r="UQ16" i="6" s="1"/>
  <c r="UP42" i="6"/>
  <c r="UQ41" i="6"/>
  <c r="UR40" i="6"/>
  <c r="UQ39" i="6"/>
  <c r="UR38" i="6"/>
  <c r="BBD40" i="6" l="1"/>
  <c r="BBC41" i="6"/>
  <c r="UQ17" i="6"/>
  <c r="UR16" i="6" s="1"/>
  <c r="UQ42" i="6"/>
  <c r="UR39" i="6"/>
  <c r="US38" i="6"/>
  <c r="UR41" i="6"/>
  <c r="US40" i="6"/>
  <c r="BBD41" i="6" l="1"/>
  <c r="BBE40" i="6"/>
  <c r="UR17" i="6"/>
  <c r="US16" i="6" s="1"/>
  <c r="UR42" i="6"/>
  <c r="US41" i="6"/>
  <c r="UT40" i="6"/>
  <c r="US39" i="6"/>
  <c r="UT38" i="6"/>
  <c r="BBF40" i="6" l="1"/>
  <c r="BBE41" i="6"/>
  <c r="US17" i="6"/>
  <c r="UT16" i="6" s="1"/>
  <c r="US42" i="6"/>
  <c r="UT39" i="6"/>
  <c r="UU38" i="6"/>
  <c r="UT41" i="6"/>
  <c r="UU40" i="6"/>
  <c r="BBF41" i="6" l="1"/>
  <c r="BBG40" i="6"/>
  <c r="UT17" i="6"/>
  <c r="UU16" i="6" s="1"/>
  <c r="UT42" i="6"/>
  <c r="UU41" i="6"/>
  <c r="UV40" i="6"/>
  <c r="UU39" i="6"/>
  <c r="UV38" i="6"/>
  <c r="BBH40" i="6" l="1"/>
  <c r="BBG41" i="6"/>
  <c r="UU17" i="6"/>
  <c r="UV16" i="6" s="1"/>
  <c r="UU42" i="6"/>
  <c r="UV39" i="6"/>
  <c r="UW38" i="6"/>
  <c r="UV41" i="6"/>
  <c r="UW40" i="6"/>
  <c r="BBI40" i="6" l="1"/>
  <c r="BBH41" i="6"/>
  <c r="UV17" i="6"/>
  <c r="UW16" i="6" s="1"/>
  <c r="UV42" i="6"/>
  <c r="UW41" i="6"/>
  <c r="UX40" i="6"/>
  <c r="UW39" i="6"/>
  <c r="UX38" i="6"/>
  <c r="BBI41" i="6" l="1"/>
  <c r="BBJ40" i="6"/>
  <c r="UW17" i="6"/>
  <c r="UX16" i="6" s="1"/>
  <c r="UW42" i="6"/>
  <c r="UX39" i="6"/>
  <c r="UY38" i="6"/>
  <c r="UX41" i="6"/>
  <c r="UY40" i="6"/>
  <c r="BBJ41" i="6" l="1"/>
  <c r="BBK40" i="6"/>
  <c r="UX17" i="6"/>
  <c r="UY16" i="6" s="1"/>
  <c r="UX42" i="6"/>
  <c r="UY41" i="6"/>
  <c r="UZ40" i="6"/>
  <c r="UY39" i="6"/>
  <c r="UZ38" i="6"/>
  <c r="BBK41" i="6" l="1"/>
  <c r="BBL40" i="6"/>
  <c r="UY17" i="6"/>
  <c r="UZ16" i="6" s="1"/>
  <c r="UY42" i="6"/>
  <c r="UZ39" i="6"/>
  <c r="VA38" i="6"/>
  <c r="UZ41" i="6"/>
  <c r="VA40" i="6"/>
  <c r="BBL41" i="6" l="1"/>
  <c r="BBM40" i="6"/>
  <c r="UZ17" i="6"/>
  <c r="VA16" i="6" s="1"/>
  <c r="UZ42" i="6"/>
  <c r="VA41" i="6"/>
  <c r="VB40" i="6"/>
  <c r="VA39" i="6"/>
  <c r="VB38" i="6"/>
  <c r="BBM41" i="6" l="1"/>
  <c r="BBN40" i="6"/>
  <c r="VA17" i="6"/>
  <c r="VB16" i="6" s="1"/>
  <c r="VA42" i="6"/>
  <c r="VC38" i="6"/>
  <c r="VB39" i="6"/>
  <c r="VB41" i="6"/>
  <c r="VC40" i="6"/>
  <c r="BBN41" i="6" l="1"/>
  <c r="BBO40" i="6"/>
  <c r="VC39" i="6"/>
  <c r="VD38" i="6"/>
  <c r="VB17" i="6"/>
  <c r="VC16" i="6" s="1"/>
  <c r="VB42" i="6"/>
  <c r="VC41" i="6"/>
  <c r="VD40" i="6"/>
  <c r="BBO41" i="6" l="1"/>
  <c r="BBP40" i="6"/>
  <c r="VC17" i="6"/>
  <c r="VD16" i="6" s="1"/>
  <c r="VC42" i="6"/>
  <c r="VD41" i="6"/>
  <c r="VE40" i="6"/>
  <c r="VD39" i="6"/>
  <c r="VE38" i="6"/>
  <c r="BBP41" i="6" l="1"/>
  <c r="VD17" i="6"/>
  <c r="VE16" i="6" s="1"/>
  <c r="VD42" i="6"/>
  <c r="VE39" i="6"/>
  <c r="VF38" i="6"/>
  <c r="VE41" i="6"/>
  <c r="VF40" i="6"/>
  <c r="VE17" i="6" l="1"/>
  <c r="VF16" i="6" s="1"/>
  <c r="VE42" i="6"/>
  <c r="VF41" i="6"/>
  <c r="VG40" i="6"/>
  <c r="VF39" i="6"/>
  <c r="VG38" i="6"/>
  <c r="VF17" i="6" l="1"/>
  <c r="VG16" i="6" s="1"/>
  <c r="VF42" i="6"/>
  <c r="VG39" i="6"/>
  <c r="VH38" i="6"/>
  <c r="VG41" i="6"/>
  <c r="VH40" i="6"/>
  <c r="VG17" i="6" l="1"/>
  <c r="VH16" i="6" s="1"/>
  <c r="VG42" i="6"/>
  <c r="VH41" i="6"/>
  <c r="VI40" i="6"/>
  <c r="VH39" i="6"/>
  <c r="VI38" i="6"/>
  <c r="VH17" i="6" l="1"/>
  <c r="VI16" i="6" s="1"/>
  <c r="VH42" i="6"/>
  <c r="VI39" i="6"/>
  <c r="VJ38" i="6"/>
  <c r="VI41" i="6"/>
  <c r="VJ40" i="6"/>
  <c r="VI17" i="6" l="1"/>
  <c r="VJ16" i="6" s="1"/>
  <c r="VI42" i="6"/>
  <c r="VJ41" i="6"/>
  <c r="VK40" i="6"/>
  <c r="VJ39" i="6"/>
  <c r="VK38" i="6"/>
  <c r="VJ17" i="6" l="1"/>
  <c r="VK16" i="6" s="1"/>
  <c r="VJ42" i="6"/>
  <c r="VK39" i="6"/>
  <c r="VL38" i="6"/>
  <c r="VK41" i="6"/>
  <c r="VL40" i="6"/>
  <c r="VK17" i="6" l="1"/>
  <c r="VL16" i="6" s="1"/>
  <c r="VK42" i="6"/>
  <c r="VL41" i="6"/>
  <c r="VM40" i="6"/>
  <c r="VL39" i="6"/>
  <c r="VM38" i="6"/>
  <c r="VL17" i="6" l="1"/>
  <c r="VM16" i="6" s="1"/>
  <c r="VL42" i="6"/>
  <c r="VM39" i="6"/>
  <c r="VN38" i="6"/>
  <c r="VM41" i="6"/>
  <c r="VN40" i="6"/>
  <c r="VM17" i="6" l="1"/>
  <c r="VN16" i="6" s="1"/>
  <c r="VM42" i="6"/>
  <c r="VN41" i="6"/>
  <c r="VO40" i="6"/>
  <c r="VN39" i="6"/>
  <c r="VO38" i="6"/>
  <c r="VN17" i="6" l="1"/>
  <c r="VO16" i="6" s="1"/>
  <c r="VN42" i="6"/>
  <c r="VO39" i="6"/>
  <c r="VP38" i="6"/>
  <c r="VO41" i="6"/>
  <c r="VP40" i="6"/>
  <c r="VO17" i="6" l="1"/>
  <c r="VP16" i="6" s="1"/>
  <c r="VO42" i="6"/>
  <c r="VQ40" i="6"/>
  <c r="VP41" i="6"/>
  <c r="VQ38" i="6"/>
  <c r="VP39" i="6"/>
  <c r="VP17" i="6" l="1"/>
  <c r="VQ16" i="6" s="1"/>
  <c r="VP42" i="6"/>
  <c r="VR38" i="6"/>
  <c r="VQ39" i="6"/>
  <c r="VQ41" i="6"/>
  <c r="VR40" i="6"/>
  <c r="VQ17" i="6" l="1"/>
  <c r="VR16" i="6" s="1"/>
  <c r="VQ42" i="6"/>
  <c r="VR39" i="6"/>
  <c r="VS38" i="6"/>
  <c r="VR41" i="6"/>
  <c r="VS40" i="6"/>
  <c r="VR17" i="6" l="1"/>
  <c r="VS16" i="6" s="1"/>
  <c r="VR42" i="6"/>
  <c r="VS41" i="6"/>
  <c r="VT40" i="6"/>
  <c r="VS39" i="6"/>
  <c r="VT38" i="6"/>
  <c r="VS17" i="6" l="1"/>
  <c r="VT16" i="6" s="1"/>
  <c r="VS42" i="6"/>
  <c r="VT39" i="6"/>
  <c r="VU38" i="6"/>
  <c r="VT41" i="6"/>
  <c r="VU40" i="6"/>
  <c r="VT17" i="6" l="1"/>
  <c r="VU16" i="6" s="1"/>
  <c r="VT42" i="6"/>
  <c r="VU41" i="6"/>
  <c r="VV40" i="6"/>
  <c r="VU39" i="6"/>
  <c r="VV38" i="6"/>
  <c r="VU17" i="6" l="1"/>
  <c r="VV16" i="6" s="1"/>
  <c r="VU42" i="6"/>
  <c r="VW38" i="6"/>
  <c r="VV39" i="6"/>
  <c r="VW40" i="6"/>
  <c r="VV41" i="6"/>
  <c r="VW41" i="6" l="1"/>
  <c r="VX40" i="6"/>
  <c r="VW39" i="6"/>
  <c r="VX38" i="6"/>
  <c r="VV17" i="6"/>
  <c r="VW16" i="6" s="1"/>
  <c r="VV42" i="6"/>
  <c r="VX39" i="6" l="1"/>
  <c r="VY38" i="6"/>
  <c r="VX41" i="6"/>
  <c r="VY40" i="6"/>
  <c r="VW42" i="6"/>
  <c r="VW17" i="6"/>
  <c r="VX16" i="6" s="1"/>
  <c r="VX17" i="6" l="1"/>
  <c r="VY16" i="6" s="1"/>
  <c r="VX42" i="6"/>
  <c r="VY41" i="6"/>
  <c r="VZ40" i="6"/>
  <c r="VY39" i="6"/>
  <c r="VZ38" i="6"/>
  <c r="VY17" i="6" l="1"/>
  <c r="VZ16" i="6" s="1"/>
  <c r="VY42" i="6"/>
  <c r="VZ39" i="6"/>
  <c r="WA38" i="6"/>
  <c r="VZ41" i="6"/>
  <c r="WA40" i="6"/>
  <c r="VZ17" i="6" l="1"/>
  <c r="WA16" i="6" s="1"/>
  <c r="VZ42" i="6"/>
  <c r="WA41" i="6"/>
  <c r="WB40" i="6"/>
  <c r="WA39" i="6"/>
  <c r="WB38" i="6"/>
  <c r="WA17" i="6" l="1"/>
  <c r="WB16" i="6" s="1"/>
  <c r="WA42" i="6"/>
  <c r="WC38" i="6"/>
  <c r="WB39" i="6"/>
  <c r="WC40" i="6"/>
  <c r="WB41" i="6"/>
  <c r="WC41" i="6" l="1"/>
  <c r="WD40" i="6"/>
  <c r="WC39" i="6"/>
  <c r="WD38" i="6"/>
  <c r="WB17" i="6"/>
  <c r="WC16" i="6" s="1"/>
  <c r="WB42" i="6"/>
  <c r="WC17" i="6" l="1"/>
  <c r="WD16" i="6" s="1"/>
  <c r="WC42" i="6"/>
  <c r="WD39" i="6"/>
  <c r="WE38" i="6"/>
  <c r="WD41" i="6"/>
  <c r="WE40" i="6"/>
  <c r="WD17" i="6" l="1"/>
  <c r="WE16" i="6" s="1"/>
  <c r="WD42" i="6"/>
  <c r="WE41" i="6"/>
  <c r="WF40" i="6"/>
  <c r="WE39" i="6"/>
  <c r="WF38" i="6"/>
  <c r="WE17" i="6" l="1"/>
  <c r="WF16" i="6" s="1"/>
  <c r="WE42" i="6"/>
  <c r="WF39" i="6"/>
  <c r="WG38" i="6"/>
  <c r="WF41" i="6"/>
  <c r="WG40" i="6"/>
  <c r="WF17" i="6" l="1"/>
  <c r="WG16" i="6" s="1"/>
  <c r="WF42" i="6"/>
  <c r="WG41" i="6"/>
  <c r="WH40" i="6"/>
  <c r="WG39" i="6"/>
  <c r="WH38" i="6"/>
  <c r="WG17" i="6" l="1"/>
  <c r="WH16" i="6" s="1"/>
  <c r="WG42" i="6"/>
  <c r="WH39" i="6"/>
  <c r="WI38" i="6"/>
  <c r="WH41" i="6"/>
  <c r="WI40" i="6"/>
  <c r="WH17" i="6" l="1"/>
  <c r="WI16" i="6" s="1"/>
  <c r="WH42" i="6"/>
  <c r="WI41" i="6"/>
  <c r="WJ40" i="6"/>
  <c r="WI39" i="6"/>
  <c r="WJ38" i="6"/>
  <c r="WI17" i="6" l="1"/>
  <c r="WJ16" i="6" s="1"/>
  <c r="WI42" i="6"/>
  <c r="WJ39" i="6"/>
  <c r="WK38" i="6"/>
  <c r="WJ41" i="6"/>
  <c r="WK40" i="6"/>
  <c r="WK41" i="6" l="1"/>
  <c r="WL40" i="6"/>
  <c r="WJ17" i="6"/>
  <c r="WK16" i="6" s="1"/>
  <c r="WJ42" i="6"/>
  <c r="WK39" i="6"/>
  <c r="WL38" i="6"/>
  <c r="WL39" i="6" l="1"/>
  <c r="WM38" i="6"/>
  <c r="WK17" i="6"/>
  <c r="WL16" i="6" s="1"/>
  <c r="WK42" i="6"/>
  <c r="WL41" i="6"/>
  <c r="WM40" i="6"/>
  <c r="WL17" i="6" l="1"/>
  <c r="WM16" i="6" s="1"/>
  <c r="WL42" i="6"/>
  <c r="WM41" i="6"/>
  <c r="WN40" i="6"/>
  <c r="WM39" i="6"/>
  <c r="WN38" i="6"/>
  <c r="WM17" i="6" l="1"/>
  <c r="WN16" i="6" s="1"/>
  <c r="WM42" i="6"/>
  <c r="WN39" i="6"/>
  <c r="WO38" i="6"/>
  <c r="WN41" i="6"/>
  <c r="WO40" i="6"/>
  <c r="WN17" i="6" l="1"/>
  <c r="WO16" i="6" s="1"/>
  <c r="WN42" i="6"/>
  <c r="WO41" i="6"/>
  <c r="WP40" i="6"/>
  <c r="WO39" i="6"/>
  <c r="WP38" i="6"/>
  <c r="WO17" i="6" l="1"/>
  <c r="WP16" i="6" s="1"/>
  <c r="WO42" i="6"/>
  <c r="WP39" i="6"/>
  <c r="WQ38" i="6"/>
  <c r="WP41" i="6"/>
  <c r="WQ40" i="6"/>
  <c r="WP17" i="6" l="1"/>
  <c r="WQ16" i="6" s="1"/>
  <c r="WP42" i="6"/>
  <c r="WQ41" i="6"/>
  <c r="WR40" i="6"/>
  <c r="WQ39" i="6"/>
  <c r="WR38" i="6"/>
  <c r="WQ17" i="6" l="1"/>
  <c r="WR16" i="6" s="1"/>
  <c r="WQ42" i="6"/>
  <c r="WR39" i="6"/>
  <c r="WS38" i="6"/>
  <c r="WR41" i="6"/>
  <c r="WS40" i="6"/>
  <c r="WS41" i="6" l="1"/>
  <c r="WT40" i="6"/>
  <c r="WS39" i="6"/>
  <c r="WT38" i="6"/>
  <c r="WR17" i="6"/>
  <c r="WS16" i="6" s="1"/>
  <c r="WR42" i="6"/>
  <c r="WT39" i="6" l="1"/>
  <c r="WU38" i="6"/>
  <c r="WT41" i="6"/>
  <c r="WU40" i="6"/>
  <c r="WS17" i="6"/>
  <c r="WT16" i="6" s="1"/>
  <c r="WS42" i="6"/>
  <c r="WU41" i="6" l="1"/>
  <c r="WV40" i="6"/>
  <c r="WU39" i="6"/>
  <c r="WV38" i="6"/>
  <c r="WT17" i="6"/>
  <c r="WU16" i="6" s="1"/>
  <c r="WT42" i="6"/>
  <c r="WV39" i="6" l="1"/>
  <c r="WW38" i="6"/>
  <c r="WU17" i="6"/>
  <c r="WV16" i="6" s="1"/>
  <c r="WU42" i="6"/>
  <c r="WV41" i="6"/>
  <c r="WW40" i="6"/>
  <c r="WV17" i="6" l="1"/>
  <c r="WW16" i="6" s="1"/>
  <c r="WV42" i="6"/>
  <c r="WW41" i="6"/>
  <c r="WX40" i="6"/>
  <c r="WW39" i="6"/>
  <c r="WX38" i="6"/>
  <c r="WW17" i="6" l="1"/>
  <c r="WX16" i="6" s="1"/>
  <c r="WW42" i="6"/>
  <c r="WX39" i="6"/>
  <c r="WY38" i="6"/>
  <c r="WX41" i="6"/>
  <c r="WY40" i="6"/>
  <c r="WX17" i="6" l="1"/>
  <c r="WY16" i="6" s="1"/>
  <c r="WX42" i="6"/>
  <c r="WY41" i="6"/>
  <c r="WZ40" i="6"/>
  <c r="WY39" i="6"/>
  <c r="WZ38" i="6"/>
  <c r="WY17" i="6" l="1"/>
  <c r="WZ16" i="6" s="1"/>
  <c r="WY42" i="6"/>
  <c r="WZ39" i="6"/>
  <c r="XA38" i="6"/>
  <c r="WZ41" i="6"/>
  <c r="XA40" i="6"/>
  <c r="WZ17" i="6" l="1"/>
  <c r="XA16" i="6" s="1"/>
  <c r="WZ42" i="6"/>
  <c r="XA41" i="6"/>
  <c r="XB40" i="6"/>
  <c r="XA39" i="6"/>
  <c r="XB38" i="6"/>
  <c r="XA17" i="6" l="1"/>
  <c r="XB16" i="6" s="1"/>
  <c r="XA42" i="6"/>
  <c r="XB39" i="6"/>
  <c r="XC38" i="6"/>
  <c r="XB41" i="6"/>
  <c r="XC40" i="6"/>
  <c r="XB17" i="6" l="1"/>
  <c r="XC16" i="6" s="1"/>
  <c r="XB42" i="6"/>
  <c r="XC41" i="6"/>
  <c r="XD40" i="6"/>
  <c r="XC39" i="6"/>
  <c r="XD38" i="6"/>
  <c r="XC17" i="6" l="1"/>
  <c r="XD16" i="6" s="1"/>
  <c r="XC42" i="6"/>
  <c r="XD39" i="6"/>
  <c r="XE38" i="6"/>
  <c r="XD41" i="6"/>
  <c r="XE40" i="6"/>
  <c r="XE41" i="6" l="1"/>
  <c r="XF40" i="6"/>
  <c r="XE39" i="6"/>
  <c r="XF38" i="6"/>
  <c r="XD17" i="6"/>
  <c r="XE16" i="6" s="1"/>
  <c r="XD42" i="6"/>
  <c r="XF39" i="6" l="1"/>
  <c r="XG38" i="6"/>
  <c r="XF41" i="6"/>
  <c r="XG40" i="6"/>
  <c r="XE17" i="6"/>
  <c r="XF16" i="6" s="1"/>
  <c r="XE42" i="6"/>
  <c r="XG41" i="6" l="1"/>
  <c r="XH40" i="6"/>
  <c r="XF17" i="6"/>
  <c r="XG16" i="6" s="1"/>
  <c r="XF42" i="6"/>
  <c r="XG39" i="6"/>
  <c r="XH38" i="6"/>
  <c r="XH39" i="6" l="1"/>
  <c r="XI38" i="6"/>
  <c r="XG17" i="6"/>
  <c r="XH16" i="6" s="1"/>
  <c r="XG42" i="6"/>
  <c r="XH41" i="6"/>
  <c r="XI40" i="6"/>
  <c r="XI41" i="6" l="1"/>
  <c r="XJ40" i="6"/>
  <c r="XH17" i="6"/>
  <c r="XI16" i="6" s="1"/>
  <c r="XH42" i="6"/>
  <c r="XI39" i="6"/>
  <c r="XJ38" i="6"/>
  <c r="XJ39" i="6" l="1"/>
  <c r="XK38" i="6"/>
  <c r="XI17" i="6"/>
  <c r="XJ16" i="6" s="1"/>
  <c r="XI42" i="6"/>
  <c r="XJ41" i="6"/>
  <c r="XK40" i="6"/>
  <c r="XK41" i="6" l="1"/>
  <c r="XL40" i="6"/>
  <c r="XJ17" i="6"/>
  <c r="XK16" i="6" s="1"/>
  <c r="XJ42" i="6"/>
  <c r="XK39" i="6"/>
  <c r="XL38" i="6"/>
  <c r="XM38" i="6" l="1"/>
  <c r="XL39" i="6"/>
  <c r="XK17" i="6"/>
  <c r="XL16" i="6" s="1"/>
  <c r="XK42" i="6"/>
  <c r="XM40" i="6"/>
  <c r="XL41" i="6"/>
  <c r="XM39" i="6" l="1"/>
  <c r="XN38" i="6"/>
  <c r="XM41" i="6"/>
  <c r="XN40" i="6"/>
  <c r="XL17" i="6"/>
  <c r="XM16" i="6" s="1"/>
  <c r="XL42" i="6"/>
  <c r="XN41" i="6" l="1"/>
  <c r="XO40" i="6"/>
  <c r="XN39" i="6"/>
  <c r="XO38" i="6"/>
  <c r="XM17" i="6"/>
  <c r="XN16" i="6" s="1"/>
  <c r="XM42" i="6"/>
  <c r="XN17" i="6" l="1"/>
  <c r="XO16" i="6" s="1"/>
  <c r="XN42" i="6"/>
  <c r="XO39" i="6"/>
  <c r="XP38" i="6"/>
  <c r="XO41" i="6"/>
  <c r="XP40" i="6"/>
  <c r="XO17" i="6" l="1"/>
  <c r="XP16" i="6" s="1"/>
  <c r="XO42" i="6"/>
  <c r="XP41" i="6"/>
  <c r="XQ40" i="6"/>
  <c r="XQ38" i="6"/>
  <c r="XP39" i="6"/>
  <c r="XQ39" i="6" l="1"/>
  <c r="XR38" i="6"/>
  <c r="XP17" i="6"/>
  <c r="XQ16" i="6" s="1"/>
  <c r="XP42" i="6"/>
  <c r="XQ41" i="6"/>
  <c r="XR40" i="6"/>
  <c r="XQ17" i="6" l="1"/>
  <c r="XR16" i="6" s="1"/>
  <c r="XQ42" i="6"/>
  <c r="XR41" i="6"/>
  <c r="XS40" i="6"/>
  <c r="XR39" i="6"/>
  <c r="XS38" i="6"/>
  <c r="XS39" i="6" l="1"/>
  <c r="XT38" i="6"/>
  <c r="XR17" i="6"/>
  <c r="XS16" i="6" s="1"/>
  <c r="XR42" i="6"/>
  <c r="XS41" i="6"/>
  <c r="XT40" i="6"/>
  <c r="XS17" i="6" l="1"/>
  <c r="XT16" i="6" s="1"/>
  <c r="XS42" i="6"/>
  <c r="XT41" i="6"/>
  <c r="XU40" i="6"/>
  <c r="XT39" i="6"/>
  <c r="XU38" i="6"/>
  <c r="XU41" i="6" l="1"/>
  <c r="XV40" i="6"/>
  <c r="XT17" i="6"/>
  <c r="XU16" i="6" s="1"/>
  <c r="XT42" i="6"/>
  <c r="XU39" i="6"/>
  <c r="XV38" i="6"/>
  <c r="XV39" i="6" l="1"/>
  <c r="XW38" i="6"/>
  <c r="XU17" i="6"/>
  <c r="XV16" i="6" s="1"/>
  <c r="XU42" i="6"/>
  <c r="XV41" i="6"/>
  <c r="XW40" i="6"/>
  <c r="XW41" i="6" l="1"/>
  <c r="XX40" i="6"/>
  <c r="XW39" i="6"/>
  <c r="XX38" i="6"/>
  <c r="XV17" i="6"/>
  <c r="XW16" i="6" s="1"/>
  <c r="XV42" i="6"/>
  <c r="XX39" i="6" l="1"/>
  <c r="XY38" i="6"/>
  <c r="XW17" i="6"/>
  <c r="XX16" i="6" s="1"/>
  <c r="XW42" i="6"/>
  <c r="XX41" i="6"/>
  <c r="XY40" i="6"/>
  <c r="XY41" i="6" l="1"/>
  <c r="XZ40" i="6"/>
  <c r="XX17" i="6"/>
  <c r="XY16" i="6" s="1"/>
  <c r="XX42" i="6"/>
  <c r="XY39" i="6"/>
  <c r="XZ38" i="6"/>
  <c r="XZ39" i="6" l="1"/>
  <c r="YA38" i="6"/>
  <c r="XY17" i="6"/>
  <c r="XZ16" i="6" s="1"/>
  <c r="XY42" i="6"/>
  <c r="XZ41" i="6"/>
  <c r="YA40" i="6"/>
  <c r="YA41" i="6" l="1"/>
  <c r="YB40" i="6"/>
  <c r="XZ17" i="6"/>
  <c r="YA16" i="6" s="1"/>
  <c r="XZ42" i="6"/>
  <c r="YA39" i="6"/>
  <c r="YB38" i="6"/>
  <c r="YB39" i="6" l="1"/>
  <c r="YC38" i="6"/>
  <c r="YA17" i="6"/>
  <c r="YB16" i="6" s="1"/>
  <c r="YA42" i="6"/>
  <c r="YB41" i="6"/>
  <c r="YC40" i="6"/>
  <c r="YC41" i="6" l="1"/>
  <c r="YD40" i="6"/>
  <c r="YC39" i="6"/>
  <c r="YD38" i="6"/>
  <c r="YB17" i="6"/>
  <c r="YC16" i="6" s="1"/>
  <c r="YB42" i="6"/>
  <c r="YD39" i="6" l="1"/>
  <c r="YE38" i="6"/>
  <c r="YC17" i="6"/>
  <c r="YD16" i="6" s="1"/>
  <c r="YC42" i="6"/>
  <c r="YD41" i="6"/>
  <c r="YE40" i="6"/>
  <c r="YE41" i="6" l="1"/>
  <c r="YF40" i="6"/>
  <c r="YE39" i="6"/>
  <c r="YF38" i="6"/>
  <c r="YD17" i="6"/>
  <c r="YE16" i="6" s="1"/>
  <c r="YD42" i="6"/>
  <c r="YF39" i="6" l="1"/>
  <c r="YG38" i="6"/>
  <c r="YE17" i="6"/>
  <c r="YF16" i="6" s="1"/>
  <c r="YE42" i="6"/>
  <c r="YF41" i="6"/>
  <c r="YG40" i="6"/>
  <c r="YG41" i="6" l="1"/>
  <c r="YH40" i="6"/>
  <c r="YF17" i="6"/>
  <c r="YG16" i="6" s="1"/>
  <c r="YF42" i="6"/>
  <c r="YG39" i="6"/>
  <c r="YH38" i="6"/>
  <c r="YH39" i="6" l="1"/>
  <c r="YI38" i="6"/>
  <c r="YG17" i="6"/>
  <c r="YH16" i="6" s="1"/>
  <c r="YG42" i="6"/>
  <c r="YH41" i="6"/>
  <c r="YI40" i="6"/>
  <c r="YI41" i="6" l="1"/>
  <c r="YJ40" i="6"/>
  <c r="YH17" i="6"/>
  <c r="YI16" i="6" s="1"/>
  <c r="YH42" i="6"/>
  <c r="YI39" i="6"/>
  <c r="YJ38" i="6"/>
  <c r="YJ39" i="6" l="1"/>
  <c r="YK38" i="6"/>
  <c r="YI17" i="6"/>
  <c r="YJ16" i="6" s="1"/>
  <c r="YI42" i="6"/>
  <c r="YJ41" i="6"/>
  <c r="YK40" i="6"/>
  <c r="YK41" i="6" l="1"/>
  <c r="YL40" i="6"/>
  <c r="YJ17" i="6"/>
  <c r="YK16" i="6" s="1"/>
  <c r="YJ42" i="6"/>
  <c r="YK39" i="6"/>
  <c r="YL38" i="6"/>
  <c r="YL39" i="6" l="1"/>
  <c r="YM38" i="6"/>
  <c r="YK17" i="6"/>
  <c r="YL16" i="6" s="1"/>
  <c r="YK42" i="6"/>
  <c r="YL41" i="6"/>
  <c r="YM40" i="6"/>
  <c r="YM41" i="6" l="1"/>
  <c r="YN40" i="6"/>
  <c r="YL17" i="6"/>
  <c r="YM16" i="6" s="1"/>
  <c r="YL42" i="6"/>
  <c r="YM39" i="6"/>
  <c r="YN38" i="6"/>
  <c r="YN39" i="6" l="1"/>
  <c r="YO38" i="6"/>
  <c r="YM17" i="6"/>
  <c r="YN16" i="6" s="1"/>
  <c r="YM42" i="6"/>
  <c r="YO40" i="6"/>
  <c r="YN41" i="6"/>
  <c r="YO39" i="6" l="1"/>
  <c r="YP38" i="6"/>
  <c r="YO41" i="6"/>
  <c r="YP40" i="6"/>
  <c r="YN17" i="6"/>
  <c r="YO16" i="6" s="1"/>
  <c r="YN42" i="6"/>
  <c r="YP41" i="6" l="1"/>
  <c r="YQ40" i="6"/>
  <c r="YP39" i="6"/>
  <c r="YQ38" i="6"/>
  <c r="YO17" i="6"/>
  <c r="YP16" i="6" s="1"/>
  <c r="YO42" i="6"/>
  <c r="YQ39" i="6" l="1"/>
  <c r="YR38" i="6"/>
  <c r="YQ41" i="6"/>
  <c r="YR40" i="6"/>
  <c r="YP17" i="6"/>
  <c r="YQ16" i="6" s="1"/>
  <c r="YP42" i="6"/>
  <c r="YQ17" i="6" l="1"/>
  <c r="YR16" i="6" s="1"/>
  <c r="YQ42" i="6"/>
  <c r="YR41" i="6"/>
  <c r="YS40" i="6"/>
  <c r="YR39" i="6"/>
  <c r="YS38" i="6"/>
  <c r="YT38" i="6" l="1"/>
  <c r="YS39" i="6"/>
  <c r="YR17" i="6"/>
  <c r="YS16" i="6" s="1"/>
  <c r="YR42" i="6"/>
  <c r="YT40" i="6"/>
  <c r="YS41" i="6"/>
  <c r="YS17" i="6" l="1"/>
  <c r="YT16" i="6" s="1"/>
  <c r="YS42" i="6"/>
  <c r="YT39" i="6"/>
  <c r="YU38" i="6"/>
  <c r="YT41" i="6"/>
  <c r="YU40" i="6"/>
  <c r="YU39" i="6" l="1"/>
  <c r="YV38" i="6"/>
  <c r="YT17" i="6"/>
  <c r="YU16" i="6" s="1"/>
  <c r="YT42" i="6"/>
  <c r="YU41" i="6"/>
  <c r="YV40" i="6"/>
  <c r="YV41" i="6" l="1"/>
  <c r="YW40" i="6"/>
  <c r="YU17" i="6"/>
  <c r="YV16" i="6" s="1"/>
  <c r="YU42" i="6"/>
  <c r="YV39" i="6"/>
  <c r="YW38" i="6"/>
  <c r="YW39" i="6" l="1"/>
  <c r="YX38" i="6"/>
  <c r="YW41" i="6"/>
  <c r="YX40" i="6"/>
  <c r="YV17" i="6"/>
  <c r="YW16" i="6" s="1"/>
  <c r="YV42" i="6"/>
  <c r="YX41" i="6" l="1"/>
  <c r="YY40" i="6"/>
  <c r="YX39" i="6"/>
  <c r="YY38" i="6"/>
  <c r="YW17" i="6"/>
  <c r="YX16" i="6" s="1"/>
  <c r="YW42" i="6"/>
  <c r="YY39" i="6" l="1"/>
  <c r="YZ38" i="6"/>
  <c r="YY41" i="6"/>
  <c r="YZ40" i="6"/>
  <c r="YX17" i="6"/>
  <c r="YY16" i="6" s="1"/>
  <c r="YX42" i="6"/>
  <c r="YZ41" i="6" l="1"/>
  <c r="ZA40" i="6"/>
  <c r="YZ39" i="6"/>
  <c r="ZA38" i="6"/>
  <c r="YY17" i="6"/>
  <c r="YZ16" i="6" s="1"/>
  <c r="YY42" i="6"/>
  <c r="ZA39" i="6" l="1"/>
  <c r="ZB38" i="6"/>
  <c r="ZA41" i="6"/>
  <c r="ZB40" i="6"/>
  <c r="YZ17" i="6"/>
  <c r="ZA16" i="6" s="1"/>
  <c r="YZ42" i="6"/>
  <c r="ZC40" i="6" l="1"/>
  <c r="ZB41" i="6"/>
  <c r="ZC38" i="6"/>
  <c r="ZB39" i="6"/>
  <c r="ZA17" i="6"/>
  <c r="ZB16" i="6" s="1"/>
  <c r="ZA42" i="6"/>
  <c r="ZC41" i="6" l="1"/>
  <c r="ZD40" i="6"/>
  <c r="ZC39" i="6"/>
  <c r="ZD38" i="6"/>
  <c r="ZB42" i="6"/>
  <c r="ZB17" i="6"/>
  <c r="ZC16" i="6" s="1"/>
  <c r="ZD39" i="6" l="1"/>
  <c r="ZE38" i="6"/>
  <c r="ZD41" i="6"/>
  <c r="ZE40" i="6"/>
  <c r="ZC42" i="6"/>
  <c r="ZC17" i="6"/>
  <c r="ZD16" i="6" s="1"/>
  <c r="ZE41" i="6" l="1"/>
  <c r="ZF40" i="6"/>
  <c r="ZE39" i="6"/>
  <c r="ZF38" i="6"/>
  <c r="ZD17" i="6"/>
  <c r="ZE16" i="6" s="1"/>
  <c r="ZD42" i="6"/>
  <c r="ZF39" i="6" l="1"/>
  <c r="ZG38" i="6"/>
  <c r="ZF41" i="6"/>
  <c r="ZG40" i="6"/>
  <c r="ZE17" i="6"/>
  <c r="ZF16" i="6" s="1"/>
  <c r="ZE42" i="6"/>
  <c r="ZF17" i="6" l="1"/>
  <c r="ZG16" i="6" s="1"/>
  <c r="ZF42" i="6"/>
  <c r="ZG41" i="6"/>
  <c r="ZH40" i="6"/>
  <c r="ZG39" i="6"/>
  <c r="ZH38" i="6"/>
  <c r="ZH39" i="6" l="1"/>
  <c r="ZI38" i="6"/>
  <c r="ZH41" i="6"/>
  <c r="ZI40" i="6"/>
  <c r="ZG17" i="6"/>
  <c r="ZH16" i="6" s="1"/>
  <c r="ZG42" i="6"/>
  <c r="ZI41" i="6" l="1"/>
  <c r="ZJ40" i="6"/>
  <c r="ZI39" i="6"/>
  <c r="ZJ38" i="6"/>
  <c r="ZH17" i="6"/>
  <c r="ZI16" i="6" s="1"/>
  <c r="ZH42" i="6"/>
  <c r="ZJ39" i="6" l="1"/>
  <c r="ZK38" i="6"/>
  <c r="ZJ41" i="6"/>
  <c r="ZK40" i="6"/>
  <c r="ZI17" i="6"/>
  <c r="ZJ16" i="6" s="1"/>
  <c r="ZI42" i="6"/>
  <c r="ZJ17" i="6" l="1"/>
  <c r="ZK16" i="6" s="1"/>
  <c r="ZJ42" i="6"/>
  <c r="ZK41" i="6"/>
  <c r="ZL40" i="6"/>
  <c r="ZK39" i="6"/>
  <c r="ZL38" i="6"/>
  <c r="ZL39" i="6" l="1"/>
  <c r="ZM38" i="6"/>
  <c r="ZL41" i="6"/>
  <c r="ZM40" i="6"/>
  <c r="ZK17" i="6"/>
  <c r="ZL16" i="6" s="1"/>
  <c r="ZK42" i="6"/>
  <c r="ZM41" i="6" l="1"/>
  <c r="ZN40" i="6"/>
  <c r="ZM39" i="6"/>
  <c r="ZN38" i="6"/>
  <c r="ZL17" i="6"/>
  <c r="ZM16" i="6" s="1"/>
  <c r="ZL42" i="6"/>
  <c r="ZN39" i="6" l="1"/>
  <c r="ZO38" i="6"/>
  <c r="ZM17" i="6"/>
  <c r="ZN16" i="6" s="1"/>
  <c r="ZM42" i="6"/>
  <c r="ZN41" i="6"/>
  <c r="ZO40" i="6"/>
  <c r="ZO41" i="6" l="1"/>
  <c r="ZP40" i="6"/>
  <c r="ZO39" i="6"/>
  <c r="ZP38" i="6"/>
  <c r="ZN17" i="6"/>
  <c r="ZO16" i="6" s="1"/>
  <c r="ZN42" i="6"/>
  <c r="ZP39" i="6" l="1"/>
  <c r="ZQ38" i="6"/>
  <c r="ZP41" i="6"/>
  <c r="ZQ40" i="6"/>
  <c r="ZO17" i="6"/>
  <c r="ZP16" i="6" s="1"/>
  <c r="ZO42" i="6"/>
  <c r="ZQ41" i="6" l="1"/>
  <c r="ZR40" i="6"/>
  <c r="ZQ39" i="6"/>
  <c r="ZR38" i="6"/>
  <c r="ZP17" i="6"/>
  <c r="ZQ16" i="6" s="1"/>
  <c r="ZP42" i="6"/>
  <c r="ZR39" i="6" l="1"/>
  <c r="ZS38" i="6"/>
  <c r="ZR41" i="6"/>
  <c r="ZS40" i="6"/>
  <c r="ZQ17" i="6"/>
  <c r="ZR16" i="6" s="1"/>
  <c r="ZQ42" i="6"/>
  <c r="ZR17" i="6" l="1"/>
  <c r="ZS16" i="6" s="1"/>
  <c r="ZR42" i="6"/>
  <c r="ZS41" i="6"/>
  <c r="ZT40" i="6"/>
  <c r="ZS39" i="6"/>
  <c r="ZT38" i="6"/>
  <c r="ZS17" i="6" l="1"/>
  <c r="ZT16" i="6" s="1"/>
  <c r="ZS42" i="6"/>
  <c r="ZU38" i="6"/>
  <c r="ZT39" i="6"/>
  <c r="ZT41" i="6"/>
  <c r="ZU40" i="6"/>
  <c r="ZU39" i="6" l="1"/>
  <c r="ZV38" i="6"/>
  <c r="ZT17" i="6"/>
  <c r="ZU16" i="6" s="1"/>
  <c r="ZT42" i="6"/>
  <c r="ZU41" i="6"/>
  <c r="ZV40" i="6"/>
  <c r="ZU17" i="6" l="1"/>
  <c r="ZV16" i="6" s="1"/>
  <c r="ZU42" i="6"/>
  <c r="ZV41" i="6"/>
  <c r="ZW40" i="6"/>
  <c r="ZV39" i="6"/>
  <c r="ZW38" i="6"/>
  <c r="ZV17" i="6" l="1"/>
  <c r="ZW16" i="6" s="1"/>
  <c r="ZV42" i="6"/>
  <c r="ZW39" i="6"/>
  <c r="ZX38" i="6"/>
  <c r="ZW41" i="6"/>
  <c r="ZX40" i="6"/>
  <c r="ZW17" i="6" l="1"/>
  <c r="ZX16" i="6" s="1"/>
  <c r="ZW42" i="6"/>
  <c r="ZX41" i="6"/>
  <c r="ZY40" i="6"/>
  <c r="ZX39" i="6"/>
  <c r="ZY38" i="6"/>
  <c r="ZY39" i="6" l="1"/>
  <c r="ZZ38" i="6"/>
  <c r="ZY41" i="6"/>
  <c r="ZZ40" i="6"/>
  <c r="ZX17" i="6"/>
  <c r="ZY16" i="6" s="1"/>
  <c r="ZX42" i="6"/>
  <c r="ZZ41" i="6" l="1"/>
  <c r="AAA40" i="6"/>
  <c r="ZZ39" i="6"/>
  <c r="AAA38" i="6"/>
  <c r="ZY17" i="6"/>
  <c r="ZZ16" i="6" s="1"/>
  <c r="ZY42" i="6"/>
  <c r="AAA39" i="6" l="1"/>
  <c r="AAB38" i="6"/>
  <c r="AAB40" i="6"/>
  <c r="AAA41" i="6"/>
  <c r="ZZ17" i="6"/>
  <c r="AAA16" i="6" s="1"/>
  <c r="ZZ42" i="6"/>
  <c r="AAB41" i="6" l="1"/>
  <c r="AAC40" i="6"/>
  <c r="AAA17" i="6"/>
  <c r="AAB16" i="6" s="1"/>
  <c r="AAA42" i="6"/>
  <c r="AAB39" i="6"/>
  <c r="AAC38" i="6"/>
  <c r="AAB17" i="6" l="1"/>
  <c r="AAC16" i="6" s="1"/>
  <c r="AAB42" i="6"/>
  <c r="AAC39" i="6"/>
  <c r="AAD38" i="6"/>
  <c r="AAC41" i="6"/>
  <c r="AAD40" i="6"/>
  <c r="AAD41" i="6" l="1"/>
  <c r="AAE40" i="6"/>
  <c r="AAD39" i="6"/>
  <c r="AAE38" i="6"/>
  <c r="AAC17" i="6"/>
  <c r="AAD16" i="6" s="1"/>
  <c r="AAC42" i="6"/>
  <c r="AAE39" i="6" l="1"/>
  <c r="AAF38" i="6"/>
  <c r="AAE41" i="6"/>
  <c r="AAF40" i="6"/>
  <c r="AAD17" i="6"/>
  <c r="AAE16" i="6" s="1"/>
  <c r="AAD42" i="6"/>
  <c r="AAF41" i="6" l="1"/>
  <c r="AAG40" i="6"/>
  <c r="AAF39" i="6"/>
  <c r="AAG38" i="6"/>
  <c r="AAE42" i="6"/>
  <c r="AAE17" i="6"/>
  <c r="AAF16" i="6" s="1"/>
  <c r="AAG39" i="6" l="1"/>
  <c r="AAH38" i="6"/>
  <c r="AAG41" i="6"/>
  <c r="AAH40" i="6"/>
  <c r="AAF17" i="6"/>
  <c r="AAG16" i="6" s="1"/>
  <c r="AAF42" i="6"/>
  <c r="AAH41" i="6" l="1"/>
  <c r="AAI40" i="6"/>
  <c r="AAH39" i="6"/>
  <c r="AAI38" i="6"/>
  <c r="AAG17" i="6"/>
  <c r="AAH16" i="6" s="1"/>
  <c r="AAG42" i="6"/>
  <c r="AAI39" i="6" l="1"/>
  <c r="AAJ38" i="6"/>
  <c r="AAI41" i="6"/>
  <c r="AAJ40" i="6"/>
  <c r="AAH17" i="6"/>
  <c r="AAI16" i="6" s="1"/>
  <c r="AAH42" i="6"/>
  <c r="AAK40" i="6" l="1"/>
  <c r="AAJ41" i="6"/>
  <c r="AAJ39" i="6"/>
  <c r="AAK38" i="6"/>
  <c r="AAI17" i="6"/>
  <c r="AAJ16" i="6" s="1"/>
  <c r="AAI42" i="6"/>
  <c r="AAK39" i="6" l="1"/>
  <c r="AAL38" i="6"/>
  <c r="AAK41" i="6"/>
  <c r="AAL40" i="6"/>
  <c r="AAJ17" i="6"/>
  <c r="AAK16" i="6" s="1"/>
  <c r="AAJ42" i="6"/>
  <c r="AAM40" i="6" l="1"/>
  <c r="AAL41" i="6"/>
  <c r="AAL39" i="6"/>
  <c r="AAM38" i="6"/>
  <c r="AAK17" i="6"/>
  <c r="AAL16" i="6" s="1"/>
  <c r="AAK42" i="6"/>
  <c r="AAN38" i="6" l="1"/>
  <c r="AAM39" i="6"/>
  <c r="AAL17" i="6"/>
  <c r="AAM16" i="6" s="1"/>
  <c r="AAL42" i="6"/>
  <c r="AAN40" i="6"/>
  <c r="AAM41" i="6"/>
  <c r="AAO40" i="6" l="1"/>
  <c r="AAN41" i="6"/>
  <c r="AAM17" i="6"/>
  <c r="AAN16" i="6" s="1"/>
  <c r="AAM42" i="6"/>
  <c r="AAO38" i="6"/>
  <c r="AAN39" i="6"/>
  <c r="AAP38" i="6" l="1"/>
  <c r="AAO39" i="6"/>
  <c r="AAN17" i="6"/>
  <c r="AAO16" i="6" s="1"/>
  <c r="AAN42" i="6"/>
  <c r="AAP40" i="6"/>
  <c r="AAO41" i="6"/>
  <c r="AAP41" i="6" l="1"/>
  <c r="AAQ40" i="6"/>
  <c r="AAO42" i="6"/>
  <c r="AAO17" i="6"/>
  <c r="AAP16" i="6" s="1"/>
  <c r="AAP39" i="6"/>
  <c r="AAQ38" i="6"/>
  <c r="AAR38" i="6" l="1"/>
  <c r="AAQ39" i="6"/>
  <c r="AAP17" i="6"/>
  <c r="AAQ16" i="6" s="1"/>
  <c r="AAP42" i="6"/>
  <c r="AAR40" i="6"/>
  <c r="AAQ41" i="6"/>
  <c r="AAS40" i="6" l="1"/>
  <c r="AAR41" i="6"/>
  <c r="AAQ17" i="6"/>
  <c r="AAR16" i="6" s="1"/>
  <c r="AAQ42" i="6"/>
  <c r="AAS38" i="6"/>
  <c r="AAR39" i="6"/>
  <c r="AAT38" i="6" l="1"/>
  <c r="AAS39" i="6"/>
  <c r="AAR17" i="6"/>
  <c r="AAS16" i="6" s="1"/>
  <c r="AAR42" i="6"/>
  <c r="AAT40" i="6"/>
  <c r="AAS41" i="6"/>
  <c r="AAU40" i="6" l="1"/>
  <c r="AAT41" i="6"/>
  <c r="AAS17" i="6"/>
  <c r="AAT16" i="6" s="1"/>
  <c r="AAS42" i="6"/>
  <c r="AAU38" i="6"/>
  <c r="AAT39" i="6"/>
  <c r="AAU39" i="6" l="1"/>
  <c r="AAV38" i="6"/>
  <c r="AAT17" i="6"/>
  <c r="AAU16" i="6" s="1"/>
  <c r="AAT42" i="6"/>
  <c r="AAV40" i="6"/>
  <c r="AAU41" i="6"/>
  <c r="AAV39" i="6" l="1"/>
  <c r="AAW38" i="6"/>
  <c r="AAV41" i="6"/>
  <c r="AAW40" i="6"/>
  <c r="AAU17" i="6"/>
  <c r="AAV16" i="6" s="1"/>
  <c r="AAU42" i="6"/>
  <c r="AAW41" i="6" l="1"/>
  <c r="AAX40" i="6"/>
  <c r="AAV17" i="6"/>
  <c r="AAW16" i="6" s="1"/>
  <c r="AAV42" i="6"/>
  <c r="AAW39" i="6"/>
  <c r="AAX38" i="6"/>
  <c r="AAX39" i="6" l="1"/>
  <c r="AAY38" i="6"/>
  <c r="AAW17" i="6"/>
  <c r="AAX16" i="6" s="1"/>
  <c r="AAW42" i="6"/>
  <c r="AAX41" i="6"/>
  <c r="AAY40" i="6"/>
  <c r="AAX17" i="6" l="1"/>
  <c r="AAY16" i="6" s="1"/>
  <c r="AAX42" i="6"/>
  <c r="AAY41" i="6"/>
  <c r="AAZ40" i="6"/>
  <c r="AAZ38" i="6"/>
  <c r="AAY39" i="6"/>
  <c r="AAZ41" i="6" l="1"/>
  <c r="ABA40" i="6"/>
  <c r="AAZ39" i="6"/>
  <c r="ABA38" i="6"/>
  <c r="AAY17" i="6"/>
  <c r="AAZ16" i="6" s="1"/>
  <c r="AAY42" i="6"/>
  <c r="ABA39" i="6" l="1"/>
  <c r="ABB38" i="6"/>
  <c r="ABA41" i="6"/>
  <c r="ABB40" i="6"/>
  <c r="AAZ17" i="6"/>
  <c r="ABA16" i="6" s="1"/>
  <c r="AAZ42" i="6"/>
  <c r="ABC40" i="6" l="1"/>
  <c r="ABB41" i="6"/>
  <c r="ABA17" i="6"/>
  <c r="ABB16" i="6" s="1"/>
  <c r="ABA42" i="6"/>
  <c r="ABB39" i="6"/>
  <c r="ABC38" i="6"/>
  <c r="ABC41" i="6" l="1"/>
  <c r="ABD40" i="6"/>
  <c r="ABC39" i="6"/>
  <c r="ABD38" i="6"/>
  <c r="ABB17" i="6"/>
  <c r="ABC16" i="6" s="1"/>
  <c r="ABB42" i="6"/>
  <c r="ABD39" i="6" l="1"/>
  <c r="ABE38" i="6"/>
  <c r="ABE40" i="6"/>
  <c r="ABD41" i="6"/>
  <c r="ABC17" i="6"/>
  <c r="ABD16" i="6" s="1"/>
  <c r="ABC42" i="6"/>
  <c r="ABD17" i="6" l="1"/>
  <c r="ABE16" i="6" s="1"/>
  <c r="ABD42" i="6"/>
  <c r="ABF40" i="6"/>
  <c r="ABE41" i="6"/>
  <c r="ABE39" i="6"/>
  <c r="ABF38" i="6"/>
  <c r="ABF39" i="6" l="1"/>
  <c r="ABG38" i="6"/>
  <c r="ABF41" i="6"/>
  <c r="ABG40" i="6"/>
  <c r="ABE17" i="6"/>
  <c r="ABF16" i="6" s="1"/>
  <c r="ABE42" i="6"/>
  <c r="ABF17" i="6" l="1"/>
  <c r="ABG16" i="6" s="1"/>
  <c r="ABF42" i="6"/>
  <c r="ABH40" i="6"/>
  <c r="ABG41" i="6"/>
  <c r="ABG39" i="6"/>
  <c r="ABH38" i="6"/>
  <c r="ABH41" i="6" l="1"/>
  <c r="ABI40" i="6"/>
  <c r="ABG17" i="6"/>
  <c r="ABH16" i="6" s="1"/>
  <c r="ABG42" i="6"/>
  <c r="ABH39" i="6"/>
  <c r="ABI38" i="6"/>
  <c r="ABI39" i="6" l="1"/>
  <c r="ABJ38" i="6"/>
  <c r="ABH17" i="6"/>
  <c r="ABI16" i="6" s="1"/>
  <c r="ABH42" i="6"/>
  <c r="ABI41" i="6"/>
  <c r="ABJ40" i="6"/>
  <c r="ABJ41" i="6" l="1"/>
  <c r="ABK40" i="6"/>
  <c r="ABI17" i="6"/>
  <c r="ABJ16" i="6" s="1"/>
  <c r="ABI42" i="6"/>
  <c r="ABJ39" i="6"/>
  <c r="ABK38" i="6"/>
  <c r="ABK39" i="6" l="1"/>
  <c r="ABL38" i="6"/>
  <c r="ABJ17" i="6"/>
  <c r="ABK16" i="6" s="1"/>
  <c r="ABJ42" i="6"/>
  <c r="ABK41" i="6"/>
  <c r="ABL40" i="6"/>
  <c r="ABL41" i="6" l="1"/>
  <c r="ABM40" i="6"/>
  <c r="ABK17" i="6"/>
  <c r="ABL16" i="6" s="1"/>
  <c r="ABK42" i="6"/>
  <c r="ABL39" i="6"/>
  <c r="ABM38" i="6"/>
  <c r="ABM39" i="6" l="1"/>
  <c r="ABN38" i="6"/>
  <c r="ABL17" i="6"/>
  <c r="ABM16" i="6" s="1"/>
  <c r="ABL42" i="6"/>
  <c r="ABM41" i="6"/>
  <c r="ABN40" i="6"/>
  <c r="ABO40" i="6" l="1"/>
  <c r="ABN41" i="6"/>
  <c r="ABM17" i="6"/>
  <c r="ABN16" i="6" s="1"/>
  <c r="ABM42" i="6"/>
  <c r="ABN39" i="6"/>
  <c r="ABO38" i="6"/>
  <c r="ABO39" i="6" l="1"/>
  <c r="ABP38" i="6"/>
  <c r="ABN17" i="6"/>
  <c r="ABO16" i="6" s="1"/>
  <c r="ABN42" i="6"/>
  <c r="ABP40" i="6"/>
  <c r="ABO41" i="6"/>
  <c r="ABP41" i="6" l="1"/>
  <c r="ABQ40" i="6"/>
  <c r="ABO17" i="6"/>
  <c r="ABP16" i="6" s="1"/>
  <c r="ABO42" i="6"/>
  <c r="ABP39" i="6"/>
  <c r="ABQ38" i="6"/>
  <c r="ABQ39" i="6" l="1"/>
  <c r="ABR38" i="6"/>
  <c r="ABP17" i="6"/>
  <c r="ABQ16" i="6" s="1"/>
  <c r="ABP42" i="6"/>
  <c r="ABQ41" i="6"/>
  <c r="ABR40" i="6"/>
  <c r="ABR41" i="6" l="1"/>
  <c r="ABS40" i="6"/>
  <c r="ABR39" i="6"/>
  <c r="ABS38" i="6"/>
  <c r="ABQ17" i="6"/>
  <c r="ABR16" i="6" s="1"/>
  <c r="ABQ42" i="6"/>
  <c r="ABT38" i="6" l="1"/>
  <c r="ABS39" i="6"/>
  <c r="ABT40" i="6"/>
  <c r="ABS41" i="6"/>
  <c r="ABR17" i="6"/>
  <c r="ABS16" i="6" s="1"/>
  <c r="ABR42" i="6"/>
  <c r="ABU38" i="6" l="1"/>
  <c r="ABT39" i="6"/>
  <c r="ABS17" i="6"/>
  <c r="ABT16" i="6" s="1"/>
  <c r="ABS42" i="6"/>
  <c r="ABU40" i="6"/>
  <c r="ABT41" i="6"/>
  <c r="ABU41" i="6" l="1"/>
  <c r="ABV40" i="6"/>
  <c r="ABU39" i="6"/>
  <c r="ABV38" i="6"/>
  <c r="ABT17" i="6"/>
  <c r="ABU16" i="6" s="1"/>
  <c r="ABT42" i="6"/>
  <c r="ABU17" i="6" l="1"/>
  <c r="ABV16" i="6" s="1"/>
  <c r="ABU42" i="6"/>
  <c r="ABW38" i="6"/>
  <c r="ABV39" i="6"/>
  <c r="ABW40" i="6"/>
  <c r="ABV41" i="6"/>
  <c r="ABV17" i="6" l="1"/>
  <c r="ABW16" i="6" s="1"/>
  <c r="ABV42" i="6"/>
  <c r="ABX40" i="6"/>
  <c r="ABW41" i="6"/>
  <c r="ABW39" i="6"/>
  <c r="ABX38" i="6"/>
  <c r="ABW17" i="6" l="1"/>
  <c r="ABX16" i="6" s="1"/>
  <c r="ABW42" i="6"/>
  <c r="ABX41" i="6"/>
  <c r="ABY40" i="6"/>
  <c r="ABX39" i="6"/>
  <c r="ABY38" i="6"/>
  <c r="ABX17" i="6" l="1"/>
  <c r="ABY16" i="6" s="1"/>
  <c r="ABX42" i="6"/>
  <c r="ABY39" i="6"/>
  <c r="ABZ38" i="6"/>
  <c r="ABY41" i="6"/>
  <c r="ABZ40" i="6"/>
  <c r="ABY42" i="6" l="1"/>
  <c r="ABY17" i="6"/>
  <c r="ABZ16" i="6" s="1"/>
  <c r="ABZ41" i="6"/>
  <c r="ACA40" i="6"/>
  <c r="ACA38" i="6"/>
  <c r="ABZ39" i="6"/>
  <c r="ACA41" i="6" l="1"/>
  <c r="ACB40" i="6"/>
  <c r="ACA39" i="6"/>
  <c r="ACB38" i="6"/>
  <c r="ABZ17" i="6"/>
  <c r="ACA16" i="6" s="1"/>
  <c r="ABZ42" i="6"/>
  <c r="ACB39" i="6" l="1"/>
  <c r="ACC38" i="6"/>
  <c r="ACB41" i="6"/>
  <c r="ACC40" i="6"/>
  <c r="ACA17" i="6"/>
  <c r="ACB16" i="6" s="1"/>
  <c r="ACA42" i="6"/>
  <c r="ACB17" i="6" l="1"/>
  <c r="ACC16" i="6" s="1"/>
  <c r="ACB42" i="6"/>
  <c r="ACC41" i="6"/>
  <c r="ACD40" i="6"/>
  <c r="ACC39" i="6"/>
  <c r="ACD38" i="6"/>
  <c r="ACD39" i="6" l="1"/>
  <c r="ACE38" i="6"/>
  <c r="ACC17" i="6"/>
  <c r="ACD16" i="6" s="1"/>
  <c r="ACC42" i="6"/>
  <c r="ACD41" i="6"/>
  <c r="ACE40" i="6"/>
  <c r="ACF40" i="6" l="1"/>
  <c r="ACE41" i="6"/>
  <c r="ACD17" i="6"/>
  <c r="ACE16" i="6" s="1"/>
  <c r="ACD42" i="6"/>
  <c r="ACE39" i="6"/>
  <c r="ACF38" i="6"/>
  <c r="ACF39" i="6" l="1"/>
  <c r="ACG38" i="6"/>
  <c r="ACE17" i="6"/>
  <c r="ACF16" i="6" s="1"/>
  <c r="ACE42" i="6"/>
  <c r="ACG40" i="6"/>
  <c r="ACF41" i="6"/>
  <c r="ACG41" i="6" l="1"/>
  <c r="ACH40" i="6"/>
  <c r="ACF17" i="6"/>
  <c r="ACG16" i="6" s="1"/>
  <c r="ACF42" i="6"/>
  <c r="ACG39" i="6"/>
  <c r="ACH38" i="6"/>
  <c r="ACI38" i="6" l="1"/>
  <c r="ACH39" i="6"/>
  <c r="ACG17" i="6"/>
  <c r="ACH16" i="6" s="1"/>
  <c r="ACG42" i="6"/>
  <c r="ACH41" i="6"/>
  <c r="ACI40" i="6"/>
  <c r="ACJ40" i="6" l="1"/>
  <c r="ACI41" i="6"/>
  <c r="ACH17" i="6"/>
  <c r="ACI16" i="6" s="1"/>
  <c r="ACH42" i="6"/>
  <c r="ACI39" i="6"/>
  <c r="ACJ38" i="6"/>
  <c r="ACI17" i="6" l="1"/>
  <c r="ACJ16" i="6" s="1"/>
  <c r="ACI42" i="6"/>
  <c r="ACJ41" i="6"/>
  <c r="ACK40" i="6"/>
  <c r="ACK38" i="6"/>
  <c r="ACJ39" i="6"/>
  <c r="ACK39" i="6" l="1"/>
  <c r="ACL38" i="6"/>
  <c r="ACJ17" i="6"/>
  <c r="ACK16" i="6" s="1"/>
  <c r="ACJ42" i="6"/>
  <c r="ACK41" i="6"/>
  <c r="ACL40" i="6"/>
  <c r="ACM40" i="6" l="1"/>
  <c r="ACL41" i="6"/>
  <c r="ACK17" i="6"/>
  <c r="ACL16" i="6" s="1"/>
  <c r="ACK42" i="6"/>
  <c r="ACL39" i="6"/>
  <c r="ACM38" i="6"/>
  <c r="ACM39" i="6" l="1"/>
  <c r="ACN38" i="6"/>
  <c r="ACL17" i="6"/>
  <c r="ACM16" i="6" s="1"/>
  <c r="ACL42" i="6"/>
  <c r="ACN40" i="6"/>
  <c r="ACM41" i="6"/>
  <c r="ACO40" i="6" l="1"/>
  <c r="ACN41" i="6"/>
  <c r="ACM17" i="6"/>
  <c r="ACN16" i="6" s="1"/>
  <c r="ACM42" i="6"/>
  <c r="ACN39" i="6"/>
  <c r="ACO38" i="6"/>
  <c r="ACN17" i="6" l="1"/>
  <c r="ACO16" i="6" s="1"/>
  <c r="ACN42" i="6"/>
  <c r="ACO41" i="6"/>
  <c r="ACP40" i="6"/>
  <c r="ACO39" i="6"/>
  <c r="ACP38" i="6"/>
  <c r="ACP39" i="6" l="1"/>
  <c r="ACQ38" i="6"/>
  <c r="ACO17" i="6"/>
  <c r="ACP16" i="6" s="1"/>
  <c r="ACO42" i="6"/>
  <c r="ACQ40" i="6"/>
  <c r="ACP41" i="6"/>
  <c r="ACQ41" i="6" l="1"/>
  <c r="ACR40" i="6"/>
  <c r="ACP17" i="6"/>
  <c r="ACQ16" i="6" s="1"/>
  <c r="ACP42" i="6"/>
  <c r="ACQ39" i="6"/>
  <c r="ACR38" i="6"/>
  <c r="ACR39" i="6" l="1"/>
  <c r="ACS38" i="6"/>
  <c r="ACQ17" i="6"/>
  <c r="ACR16" i="6" s="1"/>
  <c r="ACQ42" i="6"/>
  <c r="ACS40" i="6"/>
  <c r="ACR41" i="6"/>
  <c r="ACS41" i="6" l="1"/>
  <c r="ACT40" i="6"/>
  <c r="ACR17" i="6"/>
  <c r="ACS16" i="6" s="1"/>
  <c r="ACR42" i="6"/>
  <c r="ACT38" i="6"/>
  <c r="ACS39" i="6"/>
  <c r="ACT39" i="6" l="1"/>
  <c r="ACU38" i="6"/>
  <c r="ACS17" i="6"/>
  <c r="ACT16" i="6" s="1"/>
  <c r="ACS42" i="6"/>
  <c r="ACU40" i="6"/>
  <c r="ACT41" i="6"/>
  <c r="ACV40" i="6" l="1"/>
  <c r="ACU41" i="6"/>
  <c r="ACT17" i="6"/>
  <c r="ACU16" i="6" s="1"/>
  <c r="ACT42" i="6"/>
  <c r="ACU39" i="6"/>
  <c r="ACV38" i="6"/>
  <c r="ACV39" i="6" l="1"/>
  <c r="ACW38" i="6"/>
  <c r="ACU17" i="6"/>
  <c r="ACV16" i="6" s="1"/>
  <c r="ACU42" i="6"/>
  <c r="ACV41" i="6"/>
  <c r="ACW40" i="6"/>
  <c r="ACV17" i="6" l="1"/>
  <c r="ACW16" i="6" s="1"/>
  <c r="ACV42" i="6"/>
  <c r="ACW41" i="6"/>
  <c r="ACX40" i="6"/>
  <c r="ACW39" i="6"/>
  <c r="ACX38" i="6"/>
  <c r="ACX39" i="6" l="1"/>
  <c r="ACY38" i="6"/>
  <c r="ACY40" i="6"/>
  <c r="ACX41" i="6"/>
  <c r="ACW17" i="6"/>
  <c r="ACX16" i="6" s="1"/>
  <c r="ACW42" i="6"/>
  <c r="ACX17" i="6" l="1"/>
  <c r="ACY16" i="6" s="1"/>
  <c r="ACX42" i="6"/>
  <c r="ACY41" i="6"/>
  <c r="ACZ40" i="6"/>
  <c r="ACY39" i="6"/>
  <c r="ACZ38" i="6"/>
  <c r="ADA40" i="6" l="1"/>
  <c r="ACZ41" i="6"/>
  <c r="ACY17" i="6"/>
  <c r="ACZ16" i="6" s="1"/>
  <c r="ACY42" i="6"/>
  <c r="ADA38" i="6"/>
  <c r="ACZ39" i="6"/>
  <c r="ADB38" i="6" l="1"/>
  <c r="ADA39" i="6"/>
  <c r="ACZ17" i="6"/>
  <c r="ADA16" i="6" s="1"/>
  <c r="ACZ42" i="6"/>
  <c r="ADB40" i="6"/>
  <c r="ADA41" i="6"/>
  <c r="ADC40" i="6" l="1"/>
  <c r="ADB41" i="6"/>
  <c r="ADA17" i="6"/>
  <c r="ADB16" i="6" s="1"/>
  <c r="ADA42" i="6"/>
  <c r="ADC38" i="6"/>
  <c r="ADB39" i="6"/>
  <c r="ADD38" i="6" l="1"/>
  <c r="ADC39" i="6"/>
  <c r="ADB17" i="6"/>
  <c r="ADC16" i="6" s="1"/>
  <c r="ADB42" i="6"/>
  <c r="ADD40" i="6"/>
  <c r="ADC41" i="6"/>
  <c r="ADD41" i="6" l="1"/>
  <c r="ADE40" i="6"/>
  <c r="ADC42" i="6"/>
  <c r="ADC17" i="6"/>
  <c r="ADD16" i="6" s="1"/>
  <c r="ADD39" i="6"/>
  <c r="ADE38" i="6"/>
  <c r="ADF38" i="6" l="1"/>
  <c r="ADE39" i="6"/>
  <c r="ADD17" i="6"/>
  <c r="ADD42" i="6"/>
  <c r="ADF40" i="6"/>
  <c r="ADE41" i="6"/>
  <c r="ADF41" i="6" l="1"/>
  <c r="ADG40" i="6"/>
  <c r="ADF39" i="6"/>
  <c r="ADG38" i="6"/>
  <c r="ADG39" i="6" l="1"/>
  <c r="ADH38" i="6"/>
  <c r="ADG41" i="6"/>
  <c r="ADH40" i="6"/>
  <c r="ADH41" i="6" l="1"/>
  <c r="ADI40" i="6"/>
  <c r="ADH39" i="6"/>
  <c r="ADI38" i="6"/>
  <c r="ADI39" i="6" l="1"/>
  <c r="ADJ38" i="6"/>
  <c r="ADJ40" i="6"/>
  <c r="ADI41" i="6"/>
  <c r="ADJ39" i="6" l="1"/>
  <c r="ADK38" i="6"/>
  <c r="ADJ41" i="6"/>
  <c r="ADK40" i="6"/>
  <c r="ADK41" i="6" l="1"/>
  <c r="ADL40" i="6"/>
  <c r="ADK39" i="6"/>
  <c r="ADL38" i="6"/>
  <c r="ADL39" i="6" l="1"/>
  <c r="ADM38" i="6"/>
  <c r="ADL41" i="6"/>
  <c r="ADM40" i="6"/>
  <c r="ADM41" i="6" l="1"/>
  <c r="ADN40" i="6"/>
  <c r="ADM39" i="6"/>
  <c r="ADN38" i="6"/>
  <c r="ADN39" i="6" l="1"/>
  <c r="ADO38" i="6"/>
  <c r="ADN41" i="6"/>
  <c r="ADO40" i="6"/>
  <c r="ADP40" i="6" l="1"/>
  <c r="ADO41" i="6"/>
  <c r="ADP38" i="6"/>
  <c r="ADO39" i="6"/>
  <c r="ADQ38" i="6" l="1"/>
  <c r="ADP39" i="6"/>
  <c r="ADQ40" i="6"/>
  <c r="ADP41" i="6"/>
  <c r="ADQ41" i="6" l="1"/>
  <c r="ADR40" i="6"/>
  <c r="ADR38" i="6"/>
  <c r="ADQ39" i="6"/>
  <c r="ADR39" i="6" l="1"/>
  <c r="ADS38" i="6"/>
  <c r="ADR41" i="6"/>
  <c r="ADS40" i="6"/>
  <c r="ADT40" i="6" l="1"/>
  <c r="ADS41" i="6"/>
  <c r="ADS39" i="6"/>
  <c r="ADT38" i="6"/>
  <c r="ADT39" i="6" l="1"/>
  <c r="ADU38" i="6"/>
  <c r="ADU40" i="6"/>
  <c r="ADT41" i="6"/>
  <c r="ADU41" i="6" l="1"/>
  <c r="ADV40" i="6"/>
  <c r="ADU39" i="6"/>
  <c r="ADV38" i="6"/>
  <c r="ADV39" i="6" l="1"/>
  <c r="ADW38" i="6"/>
  <c r="ADV41" i="6"/>
  <c r="ADW40" i="6"/>
  <c r="ADW41" i="6" l="1"/>
  <c r="ADX40" i="6"/>
  <c r="ADW39" i="6"/>
  <c r="ADX38" i="6"/>
  <c r="ADY38" i="6" l="1"/>
  <c r="ADX39" i="6"/>
  <c r="ADY40" i="6"/>
  <c r="ADX41" i="6"/>
  <c r="ADZ40" i="6" l="1"/>
  <c r="ADY41" i="6"/>
  <c r="ADZ38" i="6"/>
  <c r="ADY39" i="6"/>
  <c r="ADZ39" i="6" l="1"/>
  <c r="AEA38" i="6"/>
  <c r="ADZ41" i="6"/>
  <c r="AEA40" i="6"/>
  <c r="AEB40" i="6" l="1"/>
  <c r="AEA41" i="6"/>
  <c r="AEB38" i="6"/>
  <c r="AEA39" i="6"/>
  <c r="AEC38" i="6" l="1"/>
  <c r="AEB39" i="6"/>
  <c r="AEC40" i="6"/>
  <c r="AEB41" i="6"/>
  <c r="AED40" i="6" l="1"/>
  <c r="AEC41" i="6"/>
  <c r="AED38" i="6"/>
  <c r="AEC39" i="6"/>
  <c r="AED39" i="6" l="1"/>
  <c r="AEE38" i="6"/>
  <c r="AED41" i="6"/>
  <c r="AEE40" i="6"/>
  <c r="AEF40" i="6" l="1"/>
  <c r="AEE41" i="6"/>
  <c r="AEF38" i="6"/>
  <c r="AEE39" i="6"/>
  <c r="AEG38" i="6" l="1"/>
  <c r="AEF39" i="6"/>
  <c r="AEG40" i="6"/>
  <c r="AEF41" i="6"/>
  <c r="AEG41" i="6" l="1"/>
  <c r="AEH40" i="6"/>
  <c r="AEG39" i="6"/>
  <c r="AEH38" i="6"/>
  <c r="AEI38" i="6" l="1"/>
  <c r="AEH39" i="6"/>
  <c r="AEI40" i="6"/>
  <c r="AEH41" i="6"/>
  <c r="AEI41" i="6" l="1"/>
  <c r="AEJ40" i="6"/>
  <c r="AEI39" i="6"/>
  <c r="AEJ38" i="6"/>
  <c r="AEK40" i="6" l="1"/>
  <c r="AEJ41" i="6"/>
  <c r="AEK38" i="6"/>
  <c r="AEJ39" i="6"/>
  <c r="AEK39" i="6" l="1"/>
  <c r="AEL38" i="6"/>
  <c r="AEK41" i="6"/>
  <c r="AEL40" i="6"/>
  <c r="AEM40" i="6" l="1"/>
  <c r="AEL41" i="6"/>
  <c r="AEL39" i="6"/>
  <c r="AEM38" i="6"/>
  <c r="AEM39" i="6" l="1"/>
  <c r="AEN38" i="6"/>
  <c r="AEM41" i="6"/>
  <c r="AEN40" i="6"/>
  <c r="AEN39" i="6" l="1"/>
  <c r="AEO38" i="6"/>
  <c r="AEN41" i="6"/>
  <c r="AEO40" i="6"/>
  <c r="AEO41" i="6" l="1"/>
  <c r="AEP40" i="6"/>
  <c r="AEO39" i="6"/>
  <c r="AEP38" i="6"/>
  <c r="AEP39" i="6" l="1"/>
  <c r="AEQ38" i="6"/>
  <c r="AEP41" i="6"/>
  <c r="AEQ40" i="6"/>
  <c r="AER40" i="6" l="1"/>
  <c r="AEQ41" i="6"/>
  <c r="AEQ39" i="6"/>
  <c r="AER38" i="6"/>
  <c r="AER39" i="6" l="1"/>
  <c r="AES38" i="6"/>
  <c r="AES40" i="6"/>
  <c r="AER41" i="6"/>
  <c r="AES41" i="6" l="1"/>
  <c r="AET40" i="6"/>
  <c r="AES39" i="6"/>
  <c r="AET38" i="6"/>
  <c r="AET39" i="6" l="1"/>
  <c r="AEU38" i="6"/>
  <c r="AEU40" i="6"/>
  <c r="AET41" i="6"/>
  <c r="AEV40" i="6" l="1"/>
  <c r="AEU41" i="6"/>
  <c r="AEV38" i="6"/>
  <c r="AEU39" i="6"/>
  <c r="AEV39" i="6" l="1"/>
  <c r="AEW38" i="6"/>
  <c r="AEV41" i="6"/>
  <c r="AEW40" i="6"/>
  <c r="AEW39" i="6" l="1"/>
  <c r="AEX38" i="6"/>
  <c r="AEW41" i="6"/>
  <c r="AEX40" i="6"/>
  <c r="AEX41" i="6" l="1"/>
  <c r="AEY40" i="6"/>
  <c r="AEX39" i="6"/>
  <c r="AEY38" i="6"/>
  <c r="AEY39" i="6" l="1"/>
  <c r="AEZ38" i="6"/>
  <c r="AEY41" i="6"/>
  <c r="AEZ40" i="6"/>
  <c r="AFA38" i="6" l="1"/>
  <c r="AEZ39" i="6"/>
  <c r="AFA40" i="6"/>
  <c r="AEZ41" i="6"/>
  <c r="AFA41" i="6" l="1"/>
  <c r="AFB40" i="6"/>
  <c r="AFA39" i="6"/>
  <c r="AFB38" i="6"/>
  <c r="AFC38" i="6" l="1"/>
  <c r="AFB39" i="6"/>
  <c r="AFB41" i="6"/>
  <c r="AFC40" i="6"/>
  <c r="AFC41" i="6" l="1"/>
  <c r="AFD40" i="6"/>
  <c r="AFC39" i="6"/>
  <c r="AFD38" i="6"/>
  <c r="AFD39" i="6" l="1"/>
  <c r="AFE38" i="6"/>
  <c r="AFD41" i="6"/>
  <c r="AFE40" i="6"/>
  <c r="AFE41" i="6" l="1"/>
  <c r="AFF40" i="6"/>
  <c r="AFF38" i="6"/>
  <c r="AFE39" i="6"/>
  <c r="AFF39" i="6" l="1"/>
  <c r="AFG38" i="6"/>
  <c r="AFF41" i="6"/>
  <c r="AFG40" i="6"/>
  <c r="AFG41" i="6" l="1"/>
  <c r="AFH40" i="6"/>
  <c r="AFG39" i="6"/>
  <c r="AFH38" i="6"/>
  <c r="AFI38" i="6" l="1"/>
  <c r="AFH39" i="6"/>
  <c r="AFI40" i="6"/>
  <c r="AFI41" i="6" s="1"/>
  <c r="AFH41" i="6"/>
  <c r="AFJ38" i="6" l="1"/>
  <c r="AFI39" i="6"/>
  <c r="AFK38" i="6" l="1"/>
  <c r="AFJ39" i="6"/>
  <c r="AFK39" i="6" l="1"/>
  <c r="AFL38" i="6"/>
  <c r="AFM38" i="6" l="1"/>
  <c r="AFL39" i="6"/>
  <c r="AFM39" i="6" l="1"/>
  <c r="AFN38" i="6"/>
  <c r="AFN39" i="6" l="1"/>
  <c r="AFO38" i="6"/>
  <c r="AFO39" i="6" l="1"/>
  <c r="AFP38" i="6"/>
  <c r="AFP39" i="6" l="1"/>
  <c r="AFQ38" i="6"/>
  <c r="AFQ39" i="6" l="1"/>
  <c r="AFR38" i="6"/>
  <c r="AFR39" i="6" l="1"/>
  <c r="AFS38" i="6"/>
  <c r="AFT38" i="6" l="1"/>
  <c r="AFS39" i="6"/>
  <c r="AFT39" i="6" l="1"/>
  <c r="AFU38" i="6"/>
  <c r="AFV38" i="6" l="1"/>
  <c r="AFU39" i="6"/>
  <c r="AFW38" i="6" l="1"/>
  <c r="AFV39" i="6"/>
  <c r="AFW39" i="6" l="1"/>
  <c r="AFX38" i="6"/>
  <c r="AFY38" i="6" l="1"/>
  <c r="AFX39" i="6"/>
  <c r="AFY39" i="6" l="1"/>
  <c r="AFZ38" i="6"/>
  <c r="AGA38" i="6" l="1"/>
  <c r="AFZ39" i="6"/>
  <c r="AGA39" i="6" l="1"/>
  <c r="AGB38" i="6"/>
  <c r="AGC38" i="6" l="1"/>
  <c r="AGB39" i="6"/>
  <c r="AGD38" i="6" l="1"/>
  <c r="AGC39" i="6"/>
  <c r="AGD39" i="6" l="1"/>
  <c r="AGE38" i="6"/>
  <c r="AGE39" i="6" l="1"/>
  <c r="AGF38" i="6"/>
  <c r="AGG38" i="6" l="1"/>
  <c r="AGF39" i="6"/>
  <c r="AGH38" i="6" l="1"/>
  <c r="AGG39" i="6"/>
  <c r="AGH39" i="6" l="1"/>
  <c r="AGI38" i="6"/>
  <c r="AGI39" i="6" l="1"/>
  <c r="AGJ38" i="6"/>
  <c r="AGJ39" i="6" l="1"/>
  <c r="AGK38" i="6"/>
  <c r="AGK39" i="6" l="1"/>
  <c r="AGL38" i="6"/>
  <c r="AGL39" i="6" l="1"/>
  <c r="AGM38" i="6"/>
  <c r="AGM39" i="6" l="1"/>
  <c r="AGN38" i="6"/>
  <c r="AGO38" i="6" l="1"/>
  <c r="AGN39" i="6"/>
  <c r="AGP38" i="6" l="1"/>
  <c r="AGO39" i="6"/>
  <c r="AGP39" i="6" l="1"/>
  <c r="AGQ38" i="6"/>
  <c r="AGQ39" i="6" l="1"/>
  <c r="AGR38" i="6"/>
  <c r="AGS38" i="6" l="1"/>
  <c r="AGR39" i="6"/>
  <c r="AGT38" i="6" l="1"/>
  <c r="AGS39" i="6"/>
  <c r="AGT39" i="6" l="1"/>
  <c r="AGU38" i="6"/>
  <c r="AGV38" i="6" l="1"/>
  <c r="AGU39" i="6"/>
  <c r="AGW38" i="6" l="1"/>
  <c r="AGV39" i="6"/>
  <c r="AGW39" i="6" l="1"/>
  <c r="AGX38" i="6"/>
  <c r="AGX39" i="6" l="1"/>
  <c r="AGY38" i="6"/>
  <c r="AGZ38" i="6" l="1"/>
  <c r="AGY39" i="6"/>
  <c r="AGZ39" i="6" l="1"/>
  <c r="AHA38" i="6"/>
  <c r="AHB38" i="6" l="1"/>
  <c r="AHA39" i="6"/>
  <c r="AHC38" i="6" l="1"/>
  <c r="AHB39" i="6"/>
  <c r="AHD38" i="6" l="1"/>
  <c r="AHC39" i="6"/>
  <c r="AHE38" i="6" l="1"/>
  <c r="AHD39" i="6"/>
  <c r="AHE39" i="6" l="1"/>
  <c r="AHF38" i="6"/>
  <c r="AHF39" i="6" l="1"/>
  <c r="AHG38" i="6"/>
  <c r="AHH38" i="6" l="1"/>
  <c r="AHG39" i="6"/>
  <c r="AHH39" i="6" l="1"/>
  <c r="AHI38" i="6"/>
  <c r="AHI39" i="6" l="1"/>
  <c r="AHJ38" i="6"/>
  <c r="AHJ39" i="6" l="1"/>
  <c r="AHK38" i="6"/>
  <c r="AHK39" i="6" l="1"/>
  <c r="AHL38" i="6"/>
  <c r="AHM38" i="6" l="1"/>
  <c r="AHL39" i="6"/>
  <c r="AHM39" i="6" l="1"/>
  <c r="AHN38" i="6"/>
  <c r="AHN39" i="6" l="1"/>
  <c r="AHO38" i="6"/>
  <c r="AHP38" i="6" l="1"/>
  <c r="AHO39" i="6"/>
  <c r="AHK16" i="6"/>
  <c r="AHK17" i="6" s="1"/>
  <c r="AHP39" i="6" l="1"/>
  <c r="AHQ38" i="6"/>
  <c r="AHK42" i="6"/>
  <c r="AHL16" i="6"/>
  <c r="AHQ39" i="6" l="1"/>
  <c r="AHR38" i="6"/>
  <c r="AHL42" i="6"/>
  <c r="AHM16" i="6"/>
  <c r="AHR39" i="6" l="1"/>
  <c r="AHS38" i="6"/>
  <c r="AHM42" i="6"/>
  <c r="AHS39" i="6" l="1"/>
  <c r="AHT38" i="6"/>
  <c r="AHN42" i="6"/>
  <c r="AHT39" i="6" l="1"/>
  <c r="AHU38" i="6"/>
  <c r="AHO42" i="6"/>
  <c r="AHV38" i="6" l="1"/>
  <c r="AHU39" i="6"/>
  <c r="AHP42" i="6"/>
  <c r="AHW38" i="6" l="1"/>
  <c r="AHV39" i="6"/>
  <c r="AHW39" i="6" l="1"/>
  <c r="AHX38" i="6"/>
  <c r="AHX39" i="6" l="1"/>
  <c r="AHY38" i="6"/>
  <c r="AHY39" i="6" l="1"/>
  <c r="AHZ38" i="6"/>
  <c r="AIA38" i="6" l="1"/>
  <c r="AHZ39" i="6"/>
  <c r="AIA39" i="6" l="1"/>
  <c r="AIB38" i="6"/>
  <c r="AIC38" i="6" l="1"/>
  <c r="AIB39" i="6"/>
  <c r="AID38" i="6" l="1"/>
  <c r="AIC39" i="6"/>
  <c r="AIE38" i="6" l="1"/>
  <c r="AID39" i="6"/>
  <c r="AIF38" i="6" l="1"/>
  <c r="AIE39" i="6"/>
  <c r="AIG38" i="6" l="1"/>
  <c r="AIF39" i="6"/>
  <c r="AIG39" i="6" l="1"/>
  <c r="AIH38" i="6"/>
  <c r="AIH39" i="6" l="1"/>
  <c r="AII38" i="6"/>
  <c r="AII39" i="6" l="1"/>
  <c r="AIJ38" i="6"/>
  <c r="AIJ39" i="6" l="1"/>
  <c r="AIK38" i="6"/>
  <c r="AIL38" i="6" l="1"/>
  <c r="AIK39" i="6"/>
  <c r="AIM38" i="6" l="1"/>
  <c r="AIL39" i="6"/>
  <c r="AIN38" i="6" l="1"/>
  <c r="AIM39" i="6"/>
  <c r="AIN39" i="6" l="1"/>
  <c r="AIO38" i="6"/>
  <c r="AIO39" i="6" l="1"/>
  <c r="AIP38" i="6"/>
  <c r="AIQ38" i="6" l="1"/>
  <c r="AIP39" i="6"/>
  <c r="AIQ39" i="6" l="1"/>
  <c r="AIR38" i="6"/>
  <c r="AIR39" i="6" l="1"/>
  <c r="AIS38" i="6"/>
  <c r="AIT38" i="6" l="1"/>
  <c r="AIS39" i="6"/>
  <c r="AIT39" i="6" l="1"/>
  <c r="AIU38" i="6"/>
  <c r="AIU39" i="6" l="1"/>
  <c r="AIV38" i="6"/>
  <c r="AIV39" i="6" l="1"/>
  <c r="AIW38" i="6"/>
  <c r="AIW39" i="6" l="1"/>
  <c r="AIX38" i="6"/>
  <c r="AIX39" i="6" l="1"/>
  <c r="AIY38" i="6"/>
  <c r="AIY39" i="6" l="1"/>
  <c r="AIZ38" i="6"/>
  <c r="AIZ39" i="6" l="1"/>
  <c r="AJA38" i="6"/>
  <c r="AJA39" i="6" l="1"/>
  <c r="AJB38" i="6"/>
  <c r="AJB39" i="6" l="1"/>
  <c r="AJC38" i="6"/>
  <c r="AJC39" i="6" l="1"/>
  <c r="AJD38" i="6"/>
  <c r="AJD39" i="6" l="1"/>
  <c r="AJE38" i="6"/>
  <c r="AJE39" i="6" l="1"/>
  <c r="AJF38" i="6"/>
  <c r="AJG38" i="6" l="1"/>
  <c r="AJF39" i="6"/>
  <c r="AJH38" i="6" l="1"/>
  <c r="AJG39" i="6"/>
  <c r="AJI38" i="6" l="1"/>
  <c r="AJH39" i="6"/>
  <c r="AJI39" i="6" l="1"/>
  <c r="AJJ38" i="6"/>
  <c r="AJJ39" i="6" l="1"/>
  <c r="AJK38" i="6"/>
  <c r="AJK39" i="6" l="1"/>
  <c r="AJL38" i="6"/>
  <c r="AJL39" i="6" l="1"/>
  <c r="AJM38" i="6"/>
  <c r="AJM39" i="6" l="1"/>
  <c r="AJN38" i="6"/>
  <c r="AJN39" i="6" l="1"/>
  <c r="AJO38" i="6"/>
  <c r="AJO39" i="6" l="1"/>
  <c r="AJP38" i="6"/>
  <c r="AJQ38" i="6" l="1"/>
  <c r="AJP39" i="6"/>
  <c r="AJQ39" i="6" l="1"/>
  <c r="AJR38" i="6"/>
  <c r="AJR39" i="6" l="1"/>
  <c r="AJS38" i="6"/>
  <c r="AJS39" i="6" l="1"/>
  <c r="AJT38" i="6"/>
  <c r="AJU38" i="6" l="1"/>
  <c r="AJT39" i="6"/>
  <c r="AJV38" i="6" l="1"/>
  <c r="AJU39" i="6"/>
  <c r="AJV39" i="6" l="1"/>
  <c r="AJW38" i="6"/>
  <c r="AJW39" i="6" l="1"/>
  <c r="AJX38" i="6"/>
  <c r="AJX39" i="6" l="1"/>
  <c r="AJY38" i="6"/>
  <c r="AJZ38" i="6" l="1"/>
  <c r="AJY39" i="6"/>
  <c r="AJZ39" i="6" l="1"/>
  <c r="AKA38" i="6"/>
  <c r="AKA39" i="6" l="1"/>
  <c r="AKB38" i="6"/>
  <c r="AKB39" i="6" l="1"/>
  <c r="AKC38" i="6"/>
  <c r="AKC39" i="6" l="1"/>
  <c r="AKD38" i="6"/>
  <c r="AKE38" i="6" l="1"/>
  <c r="AKD39" i="6"/>
  <c r="AKF38" i="6" l="1"/>
  <c r="AKE39" i="6"/>
  <c r="AKF39" i="6" l="1"/>
  <c r="AKG38" i="6"/>
  <c r="AKG39" i="6" l="1"/>
  <c r="AKH38" i="6"/>
  <c r="AKH39" i="6" l="1"/>
  <c r="AKI38" i="6"/>
  <c r="AKJ38" i="6" l="1"/>
  <c r="AKI39" i="6"/>
  <c r="AKK38" i="6" l="1"/>
  <c r="AKJ39" i="6"/>
  <c r="AKL38" i="6" l="1"/>
  <c r="AKK39" i="6"/>
  <c r="AKL39" i="6" l="1"/>
  <c r="AKM38" i="6"/>
  <c r="AKM39" i="6" l="1"/>
  <c r="AKN38" i="6"/>
  <c r="AKN39" i="6" l="1"/>
  <c r="AKO38" i="6"/>
  <c r="AKO39" i="6" l="1"/>
  <c r="AKP38" i="6"/>
  <c r="AKQ38" i="6" l="1"/>
  <c r="AKP39" i="6"/>
  <c r="AKQ39" i="6" l="1"/>
  <c r="AKR38" i="6"/>
  <c r="AKR39" i="6" l="1"/>
  <c r="AKS38" i="6"/>
  <c r="AKS39" i="6" l="1"/>
  <c r="AKT38" i="6"/>
  <c r="AKT39" i="6" l="1"/>
  <c r="AKU38" i="6"/>
  <c r="AKU39" i="6" l="1"/>
  <c r="AKV38" i="6"/>
  <c r="AKW38" i="6" l="1"/>
  <c r="AKV39" i="6"/>
  <c r="AKW39" i="6" l="1"/>
  <c r="AKX38" i="6"/>
  <c r="AKX39" i="6" l="1"/>
  <c r="AKY38" i="6"/>
  <c r="AKY39" i="6" l="1"/>
  <c r="AKZ38" i="6"/>
  <c r="AKZ39" i="6" l="1"/>
  <c r="ALA38" i="6"/>
  <c r="ALA39" i="6" l="1"/>
  <c r="ALB38" i="6"/>
  <c r="ALB39" i="6" l="1"/>
  <c r="ALC38" i="6"/>
  <c r="ALD38" i="6" l="1"/>
  <c r="ALC39" i="6"/>
  <c r="ALD39" i="6" l="1"/>
  <c r="ALE38" i="6"/>
  <c r="ALF38" i="6" l="1"/>
  <c r="ALE39" i="6"/>
  <c r="ALF39" i="6" l="1"/>
  <c r="ALG38" i="6"/>
  <c r="ALH38" i="6" l="1"/>
  <c r="ALG39" i="6"/>
  <c r="ALI38" i="6" l="1"/>
  <c r="ALH39" i="6"/>
  <c r="ALJ38" i="6" l="1"/>
  <c r="ALI39" i="6"/>
  <c r="ALJ39" i="6" l="1"/>
  <c r="ALK38" i="6"/>
  <c r="ALK39" i="6" l="1"/>
  <c r="ALL38" i="6"/>
  <c r="ALL39" i="6" l="1"/>
  <c r="ALM38" i="6"/>
  <c r="ALN38" i="6" l="1"/>
  <c r="ALM39" i="6"/>
  <c r="ALN39" i="6" l="1"/>
  <c r="ALO38" i="6"/>
  <c r="ALO39" i="6" l="1"/>
  <c r="ALP38" i="6"/>
  <c r="ALQ38" i="6" l="1"/>
  <c r="ALP39" i="6"/>
  <c r="ALQ39" i="6" l="1"/>
  <c r="ALR38" i="6"/>
  <c r="ALS38" i="6" l="1"/>
  <c r="ALR39" i="6"/>
  <c r="ALS39" i="6" l="1"/>
  <c r="ALT38" i="6"/>
  <c r="ALT39" i="6" l="1"/>
  <c r="ALU38" i="6"/>
  <c r="ALV38" i="6" l="1"/>
  <c r="ALU39" i="6"/>
  <c r="ALV39" i="6" l="1"/>
  <c r="ALW38" i="6"/>
  <c r="ALW39" i="6" l="1"/>
  <c r="ALX38" i="6"/>
  <c r="ALY38" i="6" l="1"/>
  <c r="ALX39" i="6"/>
  <c r="ALY39" i="6" l="1"/>
  <c r="ALZ38" i="6"/>
  <c r="ALZ39" i="6" l="1"/>
  <c r="AMA38" i="6"/>
  <c r="AMA39" i="6" l="1"/>
  <c r="AMB38" i="6"/>
  <c r="AMB39" i="6" l="1"/>
  <c r="AMC38" i="6"/>
  <c r="AMC39" i="6" l="1"/>
  <c r="AMD38" i="6"/>
  <c r="AMD39" i="6" l="1"/>
  <c r="AME38" i="6"/>
  <c r="AME39" i="6" l="1"/>
  <c r="AMF38" i="6"/>
  <c r="AMF39" i="6" l="1"/>
  <c r="AMG38" i="6"/>
  <c r="AMG39" i="6" l="1"/>
  <c r="AMH38" i="6"/>
  <c r="AMH39" i="6" l="1"/>
  <c r="AMI38" i="6"/>
  <c r="AMJ38" i="6" l="1"/>
  <c r="AMI39" i="6"/>
  <c r="AMJ39" i="6" l="1"/>
  <c r="AMK38" i="6"/>
  <c r="AMK39" i="6" l="1"/>
  <c r="AML38" i="6"/>
  <c r="AMM38" i="6" l="1"/>
  <c r="AML39" i="6"/>
  <c r="AMM39" i="6" l="1"/>
  <c r="AMN38" i="6"/>
  <c r="AMN39" i="6" l="1"/>
  <c r="AMO38" i="6"/>
  <c r="AMO39" i="6" l="1"/>
  <c r="AMP38" i="6"/>
  <c r="AMQ38" i="6" l="1"/>
  <c r="AMP39" i="6"/>
  <c r="AMR38" i="6" l="1"/>
  <c r="AMQ39" i="6"/>
  <c r="AMR39" i="6" l="1"/>
  <c r="AMS38" i="6"/>
  <c r="AMS39" i="6" l="1"/>
  <c r="AMT38" i="6"/>
  <c r="AMT39" i="6" l="1"/>
  <c r="AMU38" i="6"/>
  <c r="AMU39" i="6" l="1"/>
  <c r="AMV38" i="6"/>
  <c r="AMW38" i="6" l="1"/>
  <c r="AMV39" i="6"/>
  <c r="AMX38" i="6" l="1"/>
  <c r="AMW39" i="6"/>
  <c r="AMX39" i="6" l="1"/>
  <c r="AMY38" i="6"/>
  <c r="AMZ38" i="6" l="1"/>
  <c r="AMY39" i="6"/>
  <c r="AMZ39" i="6" l="1"/>
  <c r="ANA38" i="6"/>
  <c r="ANA39" i="6" l="1"/>
  <c r="ANB38" i="6"/>
  <c r="ANB39" i="6" l="1"/>
  <c r="ANC38" i="6"/>
  <c r="ANC39" i="6" l="1"/>
  <c r="AND38" i="6"/>
  <c r="AND39" i="6" l="1"/>
  <c r="ANE38" i="6"/>
  <c r="ANF38" i="6" l="1"/>
  <c r="ANE39" i="6"/>
  <c r="ANF39" i="6" l="1"/>
  <c r="ANG38" i="6"/>
  <c r="ANG39" i="6" l="1"/>
  <c r="ANH38" i="6"/>
  <c r="ANI38" i="6" l="1"/>
  <c r="ANH39" i="6"/>
  <c r="ANJ38" i="6" l="1"/>
  <c r="ANI39" i="6"/>
  <c r="ANJ39" i="6" l="1"/>
  <c r="ANK38" i="6"/>
  <c r="ANK39" i="6" l="1"/>
  <c r="ANL38" i="6"/>
  <c r="ANL39" i="6" l="1"/>
  <c r="ANM38" i="6"/>
  <c r="ANM39" i="6" l="1"/>
  <c r="ANN38" i="6"/>
  <c r="ANN39" i="6" l="1"/>
  <c r="ANO38" i="6"/>
  <c r="ANO39" i="6" l="1"/>
  <c r="ANP38" i="6"/>
  <c r="ANP39" i="6" l="1"/>
  <c r="ANQ38" i="6"/>
  <c r="ANR38" i="6" l="1"/>
  <c r="ANQ39" i="6"/>
  <c r="ANR39" i="6" l="1"/>
  <c r="ANS38" i="6"/>
  <c r="ANS39" i="6" l="1"/>
  <c r="ANT38" i="6"/>
  <c r="ANT39" i="6" l="1"/>
  <c r="ANU38" i="6"/>
  <c r="ANU39" i="6" l="1"/>
  <c r="ANV38" i="6"/>
  <c r="ANV39" i="6" l="1"/>
  <c r="ANW38" i="6"/>
  <c r="ANW39" i="6" l="1"/>
  <c r="ANX38" i="6"/>
  <c r="ANX39" i="6" l="1"/>
  <c r="ANY38" i="6"/>
  <c r="ANY39" i="6" l="1"/>
  <c r="ANZ38" i="6"/>
  <c r="ANZ39" i="6" l="1"/>
  <c r="AOA38" i="6"/>
  <c r="AOA39" i="6" l="1"/>
  <c r="AOB38" i="6"/>
  <c r="AOB39" i="6" l="1"/>
  <c r="AOC38" i="6"/>
  <c r="AOC39" i="6" l="1"/>
  <c r="AOD38" i="6"/>
  <c r="AOE38" i="6" l="1"/>
  <c r="AOD39" i="6"/>
  <c r="AOF38" i="6" l="1"/>
  <c r="AOE39" i="6"/>
  <c r="AOF39" i="6" l="1"/>
  <c r="AOG38" i="6"/>
  <c r="AOG39" i="6" l="1"/>
  <c r="AOH38" i="6"/>
  <c r="AOH39" i="6" l="1"/>
  <c r="AOI38" i="6"/>
  <c r="AOI39" i="6" l="1"/>
  <c r="AOJ38" i="6"/>
  <c r="AOJ39" i="6" l="1"/>
  <c r="AOK38" i="6"/>
  <c r="AOK39" i="6" l="1"/>
  <c r="AOL38" i="6"/>
  <c r="AOL39" i="6" l="1"/>
  <c r="AOM38" i="6"/>
  <c r="AOM39" i="6" l="1"/>
  <c r="AON38" i="6"/>
  <c r="AON39" i="6" l="1"/>
  <c r="AOO38" i="6"/>
  <c r="AOO39" i="6" l="1"/>
  <c r="AOP38" i="6"/>
  <c r="AOP39" i="6" l="1"/>
  <c r="AOQ38" i="6"/>
  <c r="AOQ39" i="6" l="1"/>
  <c r="AOR38" i="6"/>
  <c r="AOR39" i="6" l="1"/>
  <c r="AOS38" i="6"/>
  <c r="AOS39" i="6" l="1"/>
  <c r="AOT38" i="6"/>
  <c r="AOT39" i="6" l="1"/>
  <c r="AOU38" i="6"/>
  <c r="AOU39" i="6" l="1"/>
  <c r="AOV38" i="6"/>
  <c r="AOV39" i="6" l="1"/>
  <c r="AOW38" i="6"/>
  <c r="AOW39" i="6" l="1"/>
  <c r="AOX38" i="6"/>
  <c r="AOX39" i="6" l="1"/>
  <c r="AOY38" i="6"/>
  <c r="AOY39" i="6" l="1"/>
  <c r="AOZ38" i="6"/>
  <c r="AOZ39" i="6" l="1"/>
  <c r="APA38" i="6"/>
  <c r="APA39" i="6" l="1"/>
  <c r="APB38" i="6"/>
  <c r="APB39" i="6" l="1"/>
  <c r="APC38" i="6"/>
  <c r="APC39" i="6" l="1"/>
  <c r="APD38" i="6"/>
  <c r="APE38" i="6" l="1"/>
  <c r="APD39" i="6"/>
  <c r="APE39" i="6" l="1"/>
  <c r="APF38" i="6"/>
  <c r="APF39" i="6" l="1"/>
  <c r="APG38" i="6"/>
  <c r="APH38" i="6" l="1"/>
  <c r="APG39" i="6"/>
  <c r="APH39" i="6" l="1"/>
  <c r="API38" i="6"/>
  <c r="API39" i="6" l="1"/>
  <c r="APJ38" i="6"/>
  <c r="APJ39" i="6" l="1"/>
  <c r="APK38" i="6"/>
  <c r="APK39" i="6" l="1"/>
  <c r="APL38" i="6"/>
  <c r="APL39" i="6" l="1"/>
  <c r="APM38" i="6"/>
  <c r="APM39" i="6" l="1"/>
  <c r="APN38" i="6"/>
  <c r="APN39" i="6" l="1"/>
  <c r="APO38" i="6"/>
  <c r="APO39" i="6" l="1"/>
  <c r="APP38" i="6"/>
  <c r="APP39" i="6" l="1"/>
  <c r="APQ38" i="6"/>
  <c r="APQ39" i="6" l="1"/>
  <c r="APR38" i="6"/>
  <c r="APR39" i="6" l="1"/>
  <c r="APS38" i="6"/>
  <c r="APS39" i="6" l="1"/>
  <c r="APT38" i="6"/>
  <c r="APT39" i="6" l="1"/>
  <c r="APU38" i="6"/>
  <c r="APV38" i="6" l="1"/>
  <c r="APU39" i="6"/>
  <c r="APV39" i="6" l="1"/>
  <c r="APW38" i="6"/>
  <c r="APX38" i="6" l="1"/>
  <c r="APW39" i="6"/>
  <c r="APX39" i="6" l="1"/>
  <c r="APY38" i="6"/>
  <c r="APY39" i="6" l="1"/>
  <c r="APZ38" i="6"/>
  <c r="APZ39" i="6" l="1"/>
  <c r="AQA38" i="6"/>
  <c r="AQA39" i="6" l="1"/>
  <c r="AQB38" i="6"/>
  <c r="AQC38" i="6" l="1"/>
  <c r="AQB39" i="6"/>
  <c r="AQC39" i="6" l="1"/>
  <c r="AQD38" i="6"/>
  <c r="AQD39" i="6" l="1"/>
  <c r="AQE38" i="6"/>
  <c r="AQE39" i="6" l="1"/>
  <c r="AQF38" i="6"/>
  <c r="AQG38" i="6" l="1"/>
  <c r="AQF39" i="6"/>
  <c r="AQH38" i="6" l="1"/>
  <c r="AQG39" i="6"/>
  <c r="AQI38" i="6" l="1"/>
  <c r="AQH39" i="6"/>
  <c r="AQJ38" i="6" l="1"/>
  <c r="AQI39" i="6"/>
  <c r="AQK38" i="6" l="1"/>
  <c r="AQJ39" i="6"/>
  <c r="AQK39" i="6" l="1"/>
  <c r="AQL38" i="6"/>
  <c r="AQL39" i="6" l="1"/>
  <c r="AQM38" i="6"/>
  <c r="AQN38" i="6" l="1"/>
  <c r="AQM39" i="6"/>
  <c r="AQN39" i="6" l="1"/>
  <c r="AQO38" i="6"/>
  <c r="AQO39" i="6" l="1"/>
  <c r="AQP38" i="6"/>
  <c r="AQP39" i="6" l="1"/>
  <c r="AQQ38" i="6"/>
  <c r="AQQ39" i="6" l="1"/>
  <c r="AQR38" i="6"/>
  <c r="AQR39" i="6" l="1"/>
  <c r="AQS38" i="6"/>
  <c r="AQT38" i="6" l="1"/>
  <c r="AQS39" i="6"/>
  <c r="AQU38" i="6" l="1"/>
  <c r="AQT39" i="6"/>
  <c r="AQV38" i="6" l="1"/>
  <c r="AQU39" i="6"/>
  <c r="AQW38" i="6" l="1"/>
  <c r="AQV39" i="6"/>
  <c r="AQX38" i="6" l="1"/>
  <c r="AQW39" i="6"/>
  <c r="AQX39" i="6" l="1"/>
  <c r="AQY38" i="6"/>
  <c r="AQZ38" i="6" l="1"/>
  <c r="AQY39" i="6"/>
  <c r="ARA38" i="6" l="1"/>
  <c r="AQZ39" i="6"/>
  <c r="ARB38" i="6" l="1"/>
  <c r="ARA39" i="6"/>
  <c r="ARC38" i="6" l="1"/>
  <c r="ARB39" i="6"/>
  <c r="ARD38" i="6" l="1"/>
  <c r="ARC39" i="6"/>
  <c r="ARE38" i="6" l="1"/>
  <c r="ARD39" i="6"/>
  <c r="ARF38" i="6" l="1"/>
  <c r="ARE39" i="6"/>
  <c r="ARG38" i="6" l="1"/>
  <c r="ARF39" i="6"/>
  <c r="ARG39" i="6" l="1"/>
  <c r="ARH38" i="6"/>
  <c r="ARI38" i="6" l="1"/>
  <c r="ARH39" i="6"/>
  <c r="ARJ38" i="6" l="1"/>
  <c r="ARI39" i="6"/>
  <c r="ARK38" i="6" l="1"/>
  <c r="ARJ39" i="6"/>
  <c r="ARL38" i="6" l="1"/>
  <c r="ARK39" i="6"/>
  <c r="ARL39" i="6" l="1"/>
  <c r="ARM38" i="6"/>
  <c r="ARM39" i="6" l="1"/>
  <c r="ARN38" i="6"/>
  <c r="ARO38" i="6" l="1"/>
  <c r="ARN39" i="6"/>
  <c r="ARP38" i="6" l="1"/>
  <c r="ARO39" i="6"/>
  <c r="ARQ38" i="6" l="1"/>
  <c r="ARP39" i="6"/>
  <c r="ARR38" i="6" l="1"/>
  <c r="ARQ39" i="6"/>
  <c r="ARS38" i="6" l="1"/>
  <c r="ARR39" i="6"/>
  <c r="ART38" i="6" l="1"/>
  <c r="ARS39" i="6"/>
  <c r="ARU38" i="6" l="1"/>
  <c r="ART39" i="6"/>
  <c r="ARU39" i="6" l="1"/>
  <c r="ARV38" i="6"/>
  <c r="ARW38" i="6" l="1"/>
  <c r="ARV39" i="6"/>
  <c r="ARX38" i="6" l="1"/>
  <c r="ARW39" i="6"/>
  <c r="ARX39" i="6" l="1"/>
  <c r="ARY38" i="6"/>
  <c r="ARZ38" i="6" l="1"/>
  <c r="ARY39" i="6"/>
  <c r="ASA38" i="6" l="1"/>
  <c r="ARZ39" i="6"/>
  <c r="ASB38" i="6" l="1"/>
  <c r="ASA39" i="6"/>
  <c r="ASB39" i="6" l="1"/>
  <c r="ASC38" i="6"/>
  <c r="ASC39" i="6" l="1"/>
  <c r="ASD38" i="6"/>
  <c r="ASE38" i="6" l="1"/>
  <c r="ASD39" i="6"/>
  <c r="ASF38" i="6" l="1"/>
  <c r="ASE39" i="6"/>
  <c r="ASG38" i="6" l="1"/>
  <c r="ASF39" i="6"/>
  <c r="ASH38" i="6" l="1"/>
  <c r="ASG39" i="6"/>
  <c r="ASH39" i="6" l="1"/>
  <c r="ASI38" i="6"/>
  <c r="ASJ38" i="6" l="1"/>
  <c r="ASI39" i="6"/>
  <c r="ASJ39" i="6" l="1"/>
  <c r="ASK38" i="6"/>
  <c r="ASL38" i="6" l="1"/>
  <c r="ASK39" i="6"/>
  <c r="ASL39" i="6" l="1"/>
  <c r="ASM38" i="6"/>
  <c r="ASN38" i="6" l="1"/>
  <c r="ASM39" i="6"/>
  <c r="ASO38" i="6" l="1"/>
  <c r="ASN39" i="6"/>
  <c r="ASO39" i="6" l="1"/>
  <c r="ASP38" i="6"/>
  <c r="ASP39" i="6" l="1"/>
  <c r="ASQ38" i="6"/>
  <c r="ASR38" i="6" l="1"/>
  <c r="ASQ39" i="6"/>
  <c r="ASR39" i="6" l="1"/>
  <c r="ASS38" i="6"/>
  <c r="AST38" i="6" l="1"/>
  <c r="ASS39" i="6"/>
  <c r="ASU38" i="6" l="1"/>
  <c r="AST39" i="6"/>
  <c r="ASV38" i="6" l="1"/>
  <c r="ASU39" i="6"/>
  <c r="ASW38" i="6" l="1"/>
  <c r="ASV39" i="6"/>
  <c r="ASX38" i="6" l="1"/>
  <c r="ASW39" i="6"/>
  <c r="ASX39" i="6" l="1"/>
  <c r="ASY38" i="6"/>
  <c r="ASZ38" i="6" l="1"/>
  <c r="ASY39" i="6"/>
  <c r="ATA38" i="6" l="1"/>
  <c r="ASZ39" i="6"/>
  <c r="ATA39" i="6" l="1"/>
  <c r="ATB38" i="6"/>
  <c r="ATB39" i="6" l="1"/>
  <c r="ATC38" i="6"/>
  <c r="ATD38" i="6" l="1"/>
  <c r="ATC39" i="6"/>
  <c r="ATE38" i="6" l="1"/>
  <c r="ATD39" i="6"/>
  <c r="ATF38" i="6" l="1"/>
  <c r="ATE39" i="6"/>
  <c r="ATG38" i="6" l="1"/>
  <c r="ATF39" i="6"/>
  <c r="ATH38" i="6" l="1"/>
  <c r="ATG39" i="6"/>
  <c r="ATH39" i="6" l="1"/>
  <c r="ATI38" i="6"/>
  <c r="ATI39" i="6" l="1"/>
  <c r="ATJ38" i="6"/>
  <c r="ATK38" i="6" l="1"/>
  <c r="ATJ39" i="6"/>
  <c r="ATK39" i="6" l="1"/>
  <c r="ATL38" i="6"/>
  <c r="ATM38" i="6" l="1"/>
  <c r="ATL39" i="6"/>
  <c r="ATN38" i="6" l="1"/>
  <c r="ATM39" i="6"/>
  <c r="ATO38" i="6" l="1"/>
  <c r="ATN39" i="6"/>
  <c r="ATO39" i="6" l="1"/>
  <c r="ATP38" i="6"/>
  <c r="ATP39" i="6" l="1"/>
  <c r="ATQ38" i="6"/>
  <c r="ATQ39" i="6" l="1"/>
  <c r="ATR38" i="6"/>
  <c r="ATS38" i="6" l="1"/>
  <c r="ATR39" i="6"/>
  <c r="ATS39" i="6" l="1"/>
  <c r="ATT38" i="6"/>
  <c r="ATU38" i="6" l="1"/>
  <c r="ATT39" i="6"/>
  <c r="ATU39" i="6" l="1"/>
  <c r="ATV38" i="6"/>
  <c r="ATW38" i="6" l="1"/>
  <c r="ATV39" i="6"/>
  <c r="ATW39" i="6" l="1"/>
  <c r="ATX38" i="6"/>
  <c r="ATY38" i="6" l="1"/>
  <c r="ATX39" i="6"/>
  <c r="ATZ38" i="6" l="1"/>
  <c r="ATY39" i="6"/>
  <c r="ATZ39" i="6" l="1"/>
  <c r="AUA38" i="6"/>
  <c r="AUA39" i="6" l="1"/>
  <c r="AUB38" i="6"/>
  <c r="AUC38" i="6" l="1"/>
  <c r="AUB39" i="6"/>
  <c r="AUD38" i="6" l="1"/>
  <c r="AUC39" i="6"/>
  <c r="AUD39" i="6" l="1"/>
  <c r="AUE38" i="6"/>
  <c r="AUE39" i="6" l="1"/>
  <c r="AUF38" i="6"/>
  <c r="AUG38" i="6" l="1"/>
  <c r="AUF39" i="6"/>
  <c r="AUH38" i="6" l="1"/>
  <c r="AUG39" i="6"/>
  <c r="AUI38" i="6" l="1"/>
  <c r="AUH39" i="6"/>
  <c r="AUJ38" i="6" l="1"/>
  <c r="AUI39" i="6"/>
  <c r="AUK38" i="6" l="1"/>
  <c r="AUJ39" i="6"/>
  <c r="AUL38" i="6" l="1"/>
  <c r="AUK39" i="6"/>
  <c r="AUM38" i="6" l="1"/>
  <c r="AUL39" i="6"/>
  <c r="AUM39" i="6" l="1"/>
  <c r="AUN38" i="6"/>
  <c r="AUN39" i="6" l="1"/>
  <c r="AUO38" i="6"/>
  <c r="AUP38" i="6" l="1"/>
  <c r="AUO39" i="6"/>
  <c r="AUQ38" i="6" l="1"/>
  <c r="AUP39" i="6"/>
  <c r="AUQ39" i="6" l="1"/>
  <c r="AUR38" i="6"/>
  <c r="AUR39" i="6" l="1"/>
  <c r="AUS38" i="6"/>
  <c r="AUT38" i="6" l="1"/>
  <c r="AUS39" i="6"/>
  <c r="AUT39" i="6" l="1"/>
  <c r="AUU38" i="6"/>
  <c r="AUU39" i="6" l="1"/>
  <c r="AUV38" i="6"/>
  <c r="AUV39" i="6" l="1"/>
  <c r="AUW38" i="6"/>
  <c r="AUW39" i="6" l="1"/>
  <c r="AUX38" i="6"/>
  <c r="AUY38" i="6" l="1"/>
  <c r="AUX39" i="6"/>
  <c r="AUY39" i="6" l="1"/>
  <c r="AUZ38" i="6"/>
  <c r="AVA38" i="6" l="1"/>
  <c r="AUZ39" i="6"/>
  <c r="AVB38" i="6" l="1"/>
  <c r="AVA39" i="6"/>
  <c r="AVC38" i="6" l="1"/>
  <c r="AVB39" i="6"/>
  <c r="AVD38" i="6" l="1"/>
  <c r="AVC39" i="6"/>
  <c r="AVD39" i="6" l="1"/>
  <c r="AVE38" i="6"/>
  <c r="AVE39" i="6" l="1"/>
  <c r="AVF38" i="6"/>
  <c r="AVF39" i="6" l="1"/>
  <c r="AVG38" i="6"/>
  <c r="AVG39" i="6" l="1"/>
  <c r="AVH38" i="6"/>
  <c r="AVH39" i="6" l="1"/>
  <c r="AVI38" i="6"/>
  <c r="AVI39" i="6" l="1"/>
  <c r="AVJ38" i="6"/>
  <c r="AVJ39" i="6" l="1"/>
  <c r="AVK38" i="6"/>
  <c r="AVL38" i="6" l="1"/>
  <c r="AVK39" i="6"/>
  <c r="AVL39" i="6" l="1"/>
  <c r="AVM38" i="6"/>
  <c r="AVN38" i="6" l="1"/>
  <c r="AVM39" i="6"/>
  <c r="AVN39" i="6" l="1"/>
  <c r="AVO38" i="6"/>
  <c r="AVO39" i="6" l="1"/>
  <c r="AVP38" i="6"/>
  <c r="AVP39" i="6" l="1"/>
  <c r="AVQ38" i="6"/>
  <c r="AVQ39" i="6" l="1"/>
  <c r="AVR38" i="6"/>
  <c r="AVS38" i="6" l="1"/>
  <c r="AVR39" i="6"/>
  <c r="AVT38" i="6" l="1"/>
  <c r="AVS39" i="6"/>
  <c r="AVT39" i="6" l="1"/>
  <c r="AVU38" i="6"/>
  <c r="AVU39" i="6" l="1"/>
  <c r="AVV38" i="6"/>
  <c r="AVV39" i="6" l="1"/>
  <c r="AVW38" i="6"/>
  <c r="AVW39" i="6" l="1"/>
  <c r="AVX38" i="6"/>
  <c r="AVX39" i="6" l="1"/>
  <c r="AVY38" i="6"/>
  <c r="AVY39" i="6" l="1"/>
  <c r="AVZ38" i="6"/>
  <c r="AWA38" i="6" l="1"/>
  <c r="AVZ39" i="6"/>
  <c r="AWB38" i="6" l="1"/>
  <c r="AWA39" i="6"/>
  <c r="AWC38" i="6" l="1"/>
  <c r="AWB39" i="6"/>
  <c r="AWC39" i="6" l="1"/>
  <c r="AWD38" i="6"/>
  <c r="AWD39" i="6" l="1"/>
  <c r="AWE38" i="6"/>
  <c r="AWF38" i="6" l="1"/>
  <c r="AWE39" i="6"/>
  <c r="AWF39" i="6" l="1"/>
  <c r="AWG38" i="6"/>
  <c r="AWH38" i="6" l="1"/>
  <c r="AWG39" i="6"/>
  <c r="AWI38" i="6" l="1"/>
  <c r="AWH39" i="6"/>
  <c r="AWI39" i="6" l="1"/>
  <c r="AWJ38" i="6"/>
  <c r="AWK38" i="6" l="1"/>
  <c r="AWJ39" i="6"/>
  <c r="AWL38" i="6" l="1"/>
  <c r="AWK39" i="6"/>
  <c r="AWL39" i="6" l="1"/>
  <c r="AWM38" i="6"/>
  <c r="AWN38" i="6" l="1"/>
  <c r="AWM39" i="6"/>
  <c r="AWN39" i="6" l="1"/>
  <c r="AWO38" i="6"/>
  <c r="AWO39" i="6" l="1"/>
  <c r="AWP38" i="6"/>
  <c r="AWQ38" i="6" l="1"/>
  <c r="AWP39" i="6"/>
  <c r="AWR38" i="6" l="1"/>
  <c r="AWQ39" i="6"/>
  <c r="AWS38" i="6" l="1"/>
  <c r="AWR39" i="6"/>
  <c r="AWT38" i="6" l="1"/>
  <c r="AWS39" i="6"/>
  <c r="AWU38" i="6" l="1"/>
  <c r="AWT39" i="6"/>
  <c r="AWV38" i="6" l="1"/>
  <c r="AWU39" i="6"/>
  <c r="AWW38" i="6" l="1"/>
  <c r="AWV39" i="6"/>
  <c r="AWX38" i="6" l="1"/>
  <c r="AWW39" i="6"/>
  <c r="AWX39" i="6" l="1"/>
  <c r="AWY38" i="6"/>
  <c r="AWZ38" i="6" l="1"/>
  <c r="AWY39" i="6"/>
  <c r="AWZ39" i="6" l="1"/>
  <c r="AXA38" i="6"/>
  <c r="AXA39" i="6" l="1"/>
  <c r="AXB38" i="6"/>
  <c r="AXC38" i="6" l="1"/>
  <c r="AXB39" i="6"/>
  <c r="AXC39" i="6" l="1"/>
  <c r="AXD38" i="6"/>
  <c r="AXE38" i="6" l="1"/>
  <c r="AXD39" i="6"/>
  <c r="AXF38" i="6" l="1"/>
  <c r="AXE39" i="6"/>
  <c r="AXG38" i="6" l="1"/>
  <c r="AXF39" i="6"/>
  <c r="AXH38" i="6" l="1"/>
  <c r="AXG39" i="6"/>
  <c r="AXI38" i="6" l="1"/>
  <c r="AXH39" i="6"/>
  <c r="AXI39" i="6" l="1"/>
  <c r="AXJ38" i="6"/>
  <c r="AXK38" i="6" l="1"/>
  <c r="AXJ39" i="6"/>
  <c r="AXK39" i="6" l="1"/>
  <c r="AXL38" i="6"/>
  <c r="AXL39" i="6" l="1"/>
  <c r="AXM38" i="6"/>
  <c r="AXM39" i="6" l="1"/>
  <c r="AXN38" i="6"/>
  <c r="AXO38" i="6" l="1"/>
  <c r="AXN39" i="6"/>
  <c r="AXO39" i="6" l="1"/>
  <c r="AXP38" i="6"/>
  <c r="AXP39" i="6" l="1"/>
  <c r="AXQ38" i="6"/>
  <c r="AXR38" i="6" l="1"/>
  <c r="AXQ39" i="6"/>
  <c r="AXR39" i="6" l="1"/>
  <c r="AXS38" i="6"/>
  <c r="AXS39" i="6" l="1"/>
  <c r="AXT38" i="6"/>
  <c r="AXT39" i="6" l="1"/>
  <c r="AXU38" i="6"/>
  <c r="AXU39" i="6" l="1"/>
  <c r="AXV38" i="6"/>
  <c r="AXV39" i="6" l="1"/>
  <c r="AXW38" i="6"/>
  <c r="AXX38" i="6" l="1"/>
  <c r="AXW39" i="6"/>
  <c r="AXY38" i="6" l="1"/>
  <c r="AXX39" i="6"/>
  <c r="AXY39" i="6" l="1"/>
  <c r="AXZ38" i="6"/>
  <c r="AYA38" i="6" l="1"/>
  <c r="AXZ39" i="6"/>
  <c r="AYB38" i="6" l="1"/>
  <c r="AYA39" i="6"/>
  <c r="AYC38" i="6" l="1"/>
  <c r="AYB39" i="6"/>
  <c r="AYD38" i="6" l="1"/>
  <c r="AYC39" i="6"/>
  <c r="AYD39" i="6" l="1"/>
  <c r="AYE38" i="6"/>
  <c r="AYE39" i="6" l="1"/>
  <c r="AYF38" i="6"/>
  <c r="AYF39" i="6" l="1"/>
  <c r="AYG38" i="6"/>
  <c r="AYG39" i="6" l="1"/>
  <c r="AYH38" i="6"/>
  <c r="AYH39" i="6" l="1"/>
  <c r="AYI38" i="6"/>
  <c r="AYI39" i="6" l="1"/>
  <c r="AYJ38" i="6"/>
  <c r="AYK38" i="6" s="1"/>
  <c r="AYK39" i="6" l="1"/>
  <c r="AYL38" i="6"/>
  <c r="AYJ39" i="6"/>
  <c r="AYM38" i="6" l="1"/>
  <c r="AYL39" i="6"/>
  <c r="AYM39" i="6" l="1"/>
  <c r="AYN38" i="6"/>
  <c r="AYN39" i="6" l="1"/>
  <c r="AYO38" i="6"/>
  <c r="AYO39" i="6" l="1"/>
  <c r="AYP38" i="6"/>
  <c r="AYQ38" i="6" l="1"/>
  <c r="AYP39" i="6"/>
  <c r="AYR38" i="6" l="1"/>
  <c r="AYQ39" i="6"/>
  <c r="AYS38" i="6" l="1"/>
  <c r="AYR39" i="6"/>
  <c r="AYT38" i="6" l="1"/>
  <c r="AYS39" i="6"/>
  <c r="AYU38" i="6" l="1"/>
  <c r="AYT39" i="6"/>
  <c r="AYU39" i="6" l="1"/>
  <c r="AYV38" i="6"/>
  <c r="AYV39" i="6" l="1"/>
  <c r="AYW38" i="6"/>
  <c r="AYW39" i="6" l="1"/>
  <c r="AYX38" i="6"/>
  <c r="AYX39" i="6" l="1"/>
  <c r="AYY38" i="6"/>
  <c r="AYY39" i="6" l="1"/>
  <c r="AYZ38" i="6"/>
  <c r="AZA38" i="6" l="1"/>
  <c r="AYZ39" i="6"/>
  <c r="AZB38" i="6" l="1"/>
  <c r="AZA39" i="6"/>
  <c r="AZB39" i="6" l="1"/>
  <c r="AZC38" i="6"/>
  <c r="AZC39" i="6" l="1"/>
  <c r="AZD38" i="6"/>
  <c r="AZE38" i="6" l="1"/>
  <c r="AZD39" i="6"/>
  <c r="AZE39" i="6" l="1"/>
  <c r="AZF38" i="6"/>
  <c r="AZF39" i="6" l="1"/>
  <c r="AZG38" i="6"/>
  <c r="AZG39" i="6" l="1"/>
  <c r="AZH38" i="6"/>
  <c r="AZH39" i="6" l="1"/>
  <c r="AZI38" i="6"/>
  <c r="AZI39" i="6" l="1"/>
  <c r="AZJ38" i="6"/>
  <c r="AZJ39" i="6" l="1"/>
  <c r="AZK38" i="6"/>
  <c r="AZK39" i="6" l="1"/>
  <c r="AZL38" i="6"/>
  <c r="AZL39" i="6" l="1"/>
  <c r="AZM38" i="6"/>
  <c r="AZM39" i="6" l="1"/>
  <c r="AZN38" i="6"/>
  <c r="AZO38" i="6" l="1"/>
  <c r="AZN39" i="6"/>
  <c r="AZO39" i="6" l="1"/>
  <c r="AZP38" i="6"/>
  <c r="AZQ38" i="6" l="1"/>
  <c r="AZP39" i="6"/>
  <c r="AZR38" i="6" l="1"/>
  <c r="AZQ39" i="6"/>
  <c r="AZS38" i="6" l="1"/>
  <c r="AZR39" i="6"/>
  <c r="AZT38" i="6" l="1"/>
  <c r="AZS39" i="6"/>
  <c r="AZT39" i="6" l="1"/>
  <c r="AZU38" i="6"/>
  <c r="AZU39" i="6" l="1"/>
  <c r="AZV38" i="6"/>
  <c r="AZV39" i="6" l="1"/>
  <c r="AZW38" i="6"/>
  <c r="AZX38" i="6" l="1"/>
  <c r="AZW39" i="6"/>
  <c r="AZY38" i="6" l="1"/>
  <c r="AZX39" i="6"/>
  <c r="AZZ38" i="6" l="1"/>
  <c r="AZY39" i="6"/>
  <c r="AZZ39" i="6" l="1"/>
  <c r="BAA38" i="6"/>
  <c r="BAA39" i="6" l="1"/>
  <c r="BAB38" i="6"/>
  <c r="BAB39" i="6" l="1"/>
  <c r="BAC38" i="6"/>
  <c r="BAC39" i="6" l="1"/>
  <c r="BAD38" i="6"/>
  <c r="BAD39" i="6" l="1"/>
  <c r="BAE38" i="6"/>
  <c r="BAF38" i="6" l="1"/>
  <c r="BAE39" i="6"/>
  <c r="BAG38" i="6" l="1"/>
  <c r="BAF39" i="6"/>
  <c r="BAH38" i="6" l="1"/>
  <c r="BAG39" i="6"/>
  <c r="BAH39" i="6" l="1"/>
  <c r="BAI38" i="6"/>
  <c r="BAI39" i="6" l="1"/>
  <c r="BAJ38" i="6"/>
  <c r="BAJ39" i="6" l="1"/>
  <c r="BAK38" i="6"/>
  <c r="BAL38" i="6" l="1"/>
  <c r="BAK39" i="6"/>
  <c r="BAL39" i="6" l="1"/>
  <c r="BAM38" i="6"/>
  <c r="BAN38" i="6" l="1"/>
  <c r="BAM39" i="6"/>
  <c r="BAN39" i="6" l="1"/>
  <c r="BAO38" i="6"/>
  <c r="BAP38" i="6" l="1"/>
  <c r="BAO39" i="6"/>
  <c r="BAP39" i="6" l="1"/>
  <c r="BAQ38" i="6"/>
  <c r="BAR38" i="6" l="1"/>
  <c r="BAQ39" i="6"/>
  <c r="BAR39" i="6" l="1"/>
  <c r="BAS38" i="6"/>
  <c r="BAS39" i="6" l="1"/>
  <c r="BAT38" i="6"/>
  <c r="BAT39" i="6" l="1"/>
  <c r="BAU38" i="6"/>
  <c r="BAU39" i="6" l="1"/>
  <c r="BAV38" i="6"/>
  <c r="BAV39" i="6" l="1"/>
  <c r="BAW38" i="6"/>
  <c r="BAW39" i="6" l="1"/>
  <c r="BAX38" i="6"/>
  <c r="BAX39" i="6" l="1"/>
  <c r="BAY38" i="6"/>
  <c r="BAY39" i="6" l="1"/>
  <c r="BAZ38" i="6"/>
  <c r="BAZ39" i="6" l="1"/>
  <c r="BBA38" i="6"/>
  <c r="BBA39" i="6" l="1"/>
  <c r="BBB38" i="6"/>
  <c r="BBB39" i="6" l="1"/>
  <c r="BBC38" i="6"/>
  <c r="BBD38" i="6" l="1"/>
  <c r="BBC39" i="6"/>
  <c r="BBD39" i="6" l="1"/>
  <c r="BBE38" i="6"/>
  <c r="BBE39" i="6" l="1"/>
  <c r="BBF38" i="6"/>
  <c r="BBF39" i="6" l="1"/>
  <c r="BBG38" i="6"/>
  <c r="BBH38" i="6" l="1"/>
  <c r="BBG39" i="6"/>
  <c r="BBH39" i="6" l="1"/>
  <c r="BBI38" i="6"/>
  <c r="BBJ38" i="6" l="1"/>
  <c r="BBI39" i="6"/>
  <c r="BBJ39" i="6" l="1"/>
  <c r="BBK38" i="6"/>
  <c r="BBK39" i="6" l="1"/>
  <c r="BBL38" i="6"/>
  <c r="BBL39" i="6" l="1"/>
  <c r="BBM38" i="6"/>
  <c r="BBM39" i="6" l="1"/>
  <c r="BBN38" i="6"/>
  <c r="BBN39" i="6" l="1"/>
  <c r="BBO38" i="6"/>
  <c r="BBO39" i="6" l="1"/>
  <c r="BBP38" i="6"/>
  <c r="BBP39" i="6" l="1"/>
</calcChain>
</file>

<file path=xl/sharedStrings.xml><?xml version="1.0" encoding="utf-8"?>
<sst xmlns="http://schemas.openxmlformats.org/spreadsheetml/2006/main" count="62852" uniqueCount="6023">
  <si>
    <t>Assigned Group*+</t>
  </si>
  <si>
    <t>Service Type*</t>
  </si>
  <si>
    <t>Incident ID*+</t>
  </si>
  <si>
    <t>Reported Date+</t>
  </si>
  <si>
    <t>Last Resolved Date</t>
  </si>
  <si>
    <t>Assignee+</t>
  </si>
  <si>
    <t>Priority*</t>
  </si>
  <si>
    <t>Status*</t>
  </si>
  <si>
    <t>SLM Status</t>
  </si>
  <si>
    <t>Summary*</t>
  </si>
  <si>
    <t>Re-Opened Date</t>
  </si>
  <si>
    <t>Product Categorization Tier 1</t>
  </si>
  <si>
    <t>Product Categorization Tier 2</t>
  </si>
  <si>
    <t>Product Categorization Tier 3</t>
  </si>
  <si>
    <t>dttmImpactStart</t>
  </si>
  <si>
    <t>dttmImpactStop</t>
  </si>
  <si>
    <t>First Name*+</t>
  </si>
  <si>
    <t>Variation</t>
  </si>
  <si>
    <t>Monday</t>
  </si>
  <si>
    <t>Tuesday</t>
  </si>
  <si>
    <t>Wednesday</t>
  </si>
  <si>
    <t>Thursday</t>
  </si>
  <si>
    <t>Friday</t>
  </si>
  <si>
    <t>New Tickets - Opened</t>
  </si>
  <si>
    <t>Backlog Tickets - Resolved</t>
  </si>
  <si>
    <t>Backlog Tickets - Count</t>
  </si>
  <si>
    <t>Ticket Count</t>
  </si>
  <si>
    <t>Total Ticket Volume</t>
  </si>
  <si>
    <t>Resolution Benchmark - 5 FTE</t>
  </si>
  <si>
    <t>Resolution Benchmark - 8 FTE</t>
  </si>
  <si>
    <t>Days to Resolve - 5 FTE</t>
  </si>
  <si>
    <t>Days to Resolve - 8 FTE</t>
  </si>
  <si>
    <t>New Tickets - Resolved (from prior days)</t>
  </si>
  <si>
    <t>Days to Resolve (All tickets) - 8 FTE</t>
  </si>
  <si>
    <t>* 8/1 the Backlog Tickets - Count was manually verified and updated.
* Starting 8/8 and each Monday thereafter, the resolution benchmark is reset to use the Total Ticket Volume.
** Monday counts may include new and resolved tickets from the weekend.</t>
  </si>
  <si>
    <t>MSS - Ticket Backlog</t>
  </si>
  <si>
    <r>
      <rPr>
        <b/>
        <sz val="11"/>
        <color indexed="8"/>
        <rFont val="Calibri"/>
        <family val="2"/>
      </rPr>
      <t>Note:</t>
    </r>
    <r>
      <rPr>
        <sz val="11"/>
        <color theme="1"/>
        <rFont val="Calibri"/>
        <family val="2"/>
        <scheme val="minor"/>
      </rPr>
      <t xml:space="preserve"> The INC#8009703 came on 8/2/2011 has been transferred to Transport Engineering Group. We have captured this ticket count as resolved in 08/02/2011 New Tickets - Resolved</t>
    </r>
  </si>
  <si>
    <r>
      <rPr>
        <b/>
        <sz val="11"/>
        <color indexed="8"/>
        <rFont val="Calibri"/>
        <family val="2"/>
      </rPr>
      <t>Note:</t>
    </r>
    <r>
      <rPr>
        <sz val="11"/>
        <color theme="1"/>
        <rFont val="Calibri"/>
        <family val="2"/>
        <scheme val="minor"/>
      </rPr>
      <t xml:space="preserve"> The INC#7984649 came on 7/30/2011 has been transferred to Transport Engineering Group. We have captured this ticket count as resolved in 08/05/2011 Backlog Tickets - Resolved</t>
    </r>
  </si>
  <si>
    <r>
      <rPr>
        <b/>
        <sz val="11"/>
        <color theme="1"/>
        <rFont val="Calibri"/>
        <family val="2"/>
        <scheme val="minor"/>
      </rPr>
      <t>Note on 8/11/2011:</t>
    </r>
    <r>
      <rPr>
        <sz val="11"/>
        <color theme="1"/>
        <rFont val="Calibri"/>
        <family val="2"/>
        <scheme val="minor"/>
      </rPr>
      <t xml:space="preserve"> 2 tickets has been reopened by user INC#8045090 and INC#8062525. We have captured these ticket count as New Ticket - Opened.
1 ticket has been reassigned to Transport Engineering Group. We have captured this ticket count as resolved in 08/11/2011 New Tickets - Resolved</t>
    </r>
  </si>
  <si>
    <r>
      <rPr>
        <b/>
        <sz val="11"/>
        <color theme="1"/>
        <rFont val="Calibri"/>
        <family val="2"/>
        <scheme val="minor"/>
      </rPr>
      <t xml:space="preserve">Note on 8/19/2011: 
</t>
    </r>
    <r>
      <rPr>
        <sz val="11"/>
        <color theme="1"/>
        <rFont val="Calibri"/>
        <family val="2"/>
        <scheme val="minor"/>
      </rPr>
      <t>1.</t>
    </r>
    <r>
      <rPr>
        <b/>
        <sz val="11"/>
        <color theme="1"/>
        <rFont val="Calibri"/>
        <family val="2"/>
        <scheme val="minor"/>
      </rPr>
      <t xml:space="preserve"> </t>
    </r>
    <r>
      <rPr>
        <sz val="11"/>
        <color theme="1"/>
        <rFont val="Calibri"/>
        <family val="2"/>
        <scheme val="minor"/>
      </rPr>
      <t>INC#7873787 was reopened by user. We have captured this ticket count as New Ticket - Opened.
2. INC#7882926 created on 7/22/2011 and assigned to our group on 8/18/2011. Captured this ticket count as New Ticket - Opened.</t>
    </r>
  </si>
  <si>
    <t>Data</t>
  </si>
  <si>
    <t>Training</t>
  </si>
  <si>
    <r>
      <rPr>
        <b/>
        <sz val="11"/>
        <color theme="1"/>
        <rFont val="Calibri"/>
        <family val="2"/>
        <scheme val="minor"/>
      </rPr>
      <t>Note on 8/25/2011:</t>
    </r>
    <r>
      <rPr>
        <sz val="11"/>
        <color theme="1"/>
        <rFont val="Calibri"/>
        <family val="2"/>
        <scheme val="minor"/>
      </rPr>
      <t xml:space="preserve"> The INC#8229092, INC#8236301 and INC#8306408 was reassigned to Transport Engineering group. We have captured these tickets count in New Tickets Resolved.</t>
    </r>
  </si>
  <si>
    <r>
      <rPr>
        <b/>
        <sz val="11"/>
        <color theme="1"/>
        <rFont val="Calibri"/>
        <family val="2"/>
        <scheme val="minor"/>
      </rPr>
      <t>Note on 8/23/2011:</t>
    </r>
    <r>
      <rPr>
        <sz val="11"/>
        <color theme="1"/>
        <rFont val="Calibri"/>
        <family val="2"/>
        <scheme val="minor"/>
      </rPr>
      <t xml:space="preserve"> The INC#8242082 was reassigned to our group and it has been resolved. We have captured this ticket count in New Tickets Opened.</t>
    </r>
  </si>
  <si>
    <r>
      <rPr>
        <b/>
        <sz val="11"/>
        <color indexed="8"/>
        <rFont val="Calibri"/>
        <family val="2"/>
      </rPr>
      <t>Note:</t>
    </r>
    <r>
      <rPr>
        <sz val="11"/>
        <color theme="1"/>
        <rFont val="Calibri"/>
        <family val="2"/>
        <scheme val="minor"/>
      </rPr>
      <t xml:space="preserve"> 3 tickets has been reopened by user INC#8019314, INC#8022993 and INC#7970367. We have captured these ticket count as New Ticket - Opened.</t>
    </r>
  </si>
  <si>
    <r>
      <rPr>
        <b/>
        <sz val="11"/>
        <color theme="1"/>
        <rFont val="Calibri"/>
        <family val="2"/>
        <scheme val="minor"/>
      </rPr>
      <t>Note on 8/26/2011:</t>
    </r>
    <r>
      <rPr>
        <sz val="11"/>
        <color theme="1"/>
        <rFont val="Calibri"/>
        <family val="2"/>
        <scheme val="minor"/>
      </rPr>
      <t xml:space="preserve"> 
1. The INC#8271020 and INC#8323829 was reassigned to Transport Engineering group. INC#8320427 was reassigned to DRS Administration Group. We have captured these tickets count in New Tickets Resolved.
2. The INC#8311533 was reopened, we have captured this ticket count as New Ticket - Opened.</t>
    </r>
  </si>
  <si>
    <r>
      <rPr>
        <b/>
        <sz val="11"/>
        <color theme="1"/>
        <rFont val="Calibri"/>
        <family val="2"/>
        <scheme val="minor"/>
      </rPr>
      <t xml:space="preserve">Note on 8/29/2011: </t>
    </r>
    <r>
      <rPr>
        <sz val="11"/>
        <color theme="1"/>
        <rFont val="Calibri"/>
        <family val="2"/>
        <scheme val="minor"/>
      </rPr>
      <t xml:space="preserve">
1. The INC#8051920, INC#8329751, INC#8333038 and INC#8340006 was reassigned to Transport Engineering group. We have captured these tickets count in New Tickets - Resolved.
2. INC#7882926 was reassigned to DRS Group. We have captured these tickets count in Backlog Tickets -Resolved.
3. The INC#7882926 was reassigned to DRS group, we have captured this ticket count as New Ticket - Opened.</t>
    </r>
  </si>
  <si>
    <r>
      <rPr>
        <b/>
        <sz val="11"/>
        <color theme="1"/>
        <rFont val="Calibri"/>
        <family val="2"/>
        <scheme val="minor"/>
      </rPr>
      <t xml:space="preserve">Note on 8/30/2011: </t>
    </r>
    <r>
      <rPr>
        <sz val="11"/>
        <color theme="1"/>
        <rFont val="Calibri"/>
        <family val="2"/>
        <scheme val="minor"/>
      </rPr>
      <t xml:space="preserve">
1. The INC#8305010 and INC#8319370 was reassigned to Transport Engineering group. We have captured these tickets count in New Tickets - Resolved.
2. From 8/26/2011 ALU team is working on 13 tickets which was assigned to our Group.</t>
    </r>
  </si>
  <si>
    <r>
      <rPr>
        <b/>
        <sz val="11"/>
        <color theme="1"/>
        <rFont val="Calibri"/>
        <family val="2"/>
        <scheme val="minor"/>
      </rPr>
      <t xml:space="preserve">Note on 8/31/2011: </t>
    </r>
    <r>
      <rPr>
        <sz val="11"/>
        <color theme="1"/>
        <rFont val="Calibri"/>
        <family val="2"/>
        <scheme val="minor"/>
      </rPr>
      <t xml:space="preserve">
1. The INC#7504573 and INC#7564892 was resolved by ASAP team which was wrongly assigned to Network group. We have captured these tickets count in Backlog Tickets - Resolved.
2. The INC#8228494, INC#8288999 and INC#8382861 was resolved by ASAP team which was wrongly assigned to Network group. We have captured these tickets count in New Tickets - Resolved.
3. From 8/26/2011 ALU team is working on 13 tickets which was assigned to our Group.</t>
    </r>
  </si>
  <si>
    <r>
      <rPr>
        <b/>
        <sz val="11"/>
        <color theme="1"/>
        <rFont val="Calibri"/>
        <family val="2"/>
        <scheme val="minor"/>
      </rPr>
      <t xml:space="preserve">Note on 9/5/2011: </t>
    </r>
    <r>
      <rPr>
        <sz val="11"/>
        <color theme="1"/>
        <rFont val="Calibri"/>
        <family val="2"/>
        <scheme val="minor"/>
      </rPr>
      <t xml:space="preserve">
1. The INC#6959254 was reassigned to Transport Group. We have captured these tickets count in New Tickets - Resolved (from Prior days).
2. The INC#7504573,  INC#7564892, INC#7642837, INC#8228494, INC#8288999 and INC#8382861 was resolved by ASAP team which was wrongly assigned to Network group. We have captured these tickets count in New Tickets - Opened.
3. From 8/26/2011 ALU team is working on 13 tickets which was assigned to our Group.</t>
    </r>
  </si>
  <si>
    <r>
      <rPr>
        <b/>
        <sz val="11"/>
        <color theme="1"/>
        <rFont val="Calibri"/>
        <family val="2"/>
        <scheme val="minor"/>
      </rPr>
      <t xml:space="preserve">Note on 9/7/2011: </t>
    </r>
    <r>
      <rPr>
        <sz val="11"/>
        <color theme="1"/>
        <rFont val="Calibri"/>
        <family val="2"/>
        <scheme val="minor"/>
      </rPr>
      <t xml:space="preserve">
1. The INC#8329464 was reassigned to BTAC South Group and INC#8428402 was reassigned to  DRS Administration Group. We have captured these tickets count in New Tickets - Resolved (from Prior days).</t>
    </r>
  </si>
  <si>
    <r>
      <rPr>
        <b/>
        <sz val="11"/>
        <color theme="1"/>
        <rFont val="Calibri"/>
        <family val="2"/>
        <scheme val="minor"/>
      </rPr>
      <t xml:space="preserve">Note on 9/8/2011: </t>
    </r>
    <r>
      <rPr>
        <sz val="11"/>
        <color theme="1"/>
        <rFont val="Calibri"/>
        <family val="2"/>
        <scheme val="minor"/>
      </rPr>
      <t xml:space="preserve">
1. The INC#8392928 was reassigned to Transport Group, we have captured these tickets count in New Tickets - Resolved (from Prior days).
2. The INC#8437842 and INC#8471577 was assigned to our gorup and it got resolved. We have captured these tickets count in New Tickets - Opened.</t>
    </r>
  </si>
  <si>
    <r>
      <rPr>
        <b/>
        <sz val="11"/>
        <color theme="1"/>
        <rFont val="Calibri"/>
        <family val="2"/>
        <scheme val="minor"/>
      </rPr>
      <t xml:space="preserve">Note on 9/8/2011: </t>
    </r>
    <r>
      <rPr>
        <sz val="11"/>
        <color theme="1"/>
        <rFont val="Calibri"/>
        <family val="2"/>
        <scheme val="minor"/>
      </rPr>
      <t xml:space="preserve">
1. The INC#8264782, INC#8472398, INC#8493789 and INC#8501377 was reassigned to Transport Group, we have captured these tickets count in New Tickets - Resolved (from Prior days).</t>
    </r>
  </si>
  <si>
    <r>
      <rPr>
        <b/>
        <sz val="11"/>
        <color theme="1"/>
        <rFont val="Calibri"/>
        <family val="2"/>
        <scheme val="minor"/>
      </rPr>
      <t xml:space="preserve">Note on 9/12/2011: </t>
    </r>
    <r>
      <rPr>
        <sz val="11"/>
        <color theme="1"/>
        <rFont val="Calibri"/>
        <family val="2"/>
        <scheme val="minor"/>
      </rPr>
      <t xml:space="preserve">
1. The INC#7565964 was changed from Incident to RIS, we have captured this ticket count in Backlog Tickets - Resolved.
The INC#8329464 was reassigned from DRS  Admin Group, we have captured this tickets count in New Tickets - Opened.</t>
    </r>
  </si>
  <si>
    <r>
      <rPr>
        <b/>
        <sz val="11"/>
        <color theme="1"/>
        <rFont val="Calibri"/>
        <family val="2"/>
        <scheme val="minor"/>
      </rPr>
      <t>Note on 9/13/2011:</t>
    </r>
    <r>
      <rPr>
        <sz val="11"/>
        <color theme="1"/>
        <rFont val="Calibri"/>
        <family val="2"/>
        <scheme val="minor"/>
      </rPr>
      <t xml:space="preserve"> 
1. The INC#8185974, INC#8194667, INC#8499295, INC#8540905 and INC#8546021 was reassigned to Transport Group, we have captured this tickets count in New Tickets - Resolved (from prior).
2. The INC#8538673 was resolved but it was changed to our group so we have captured this ticket count in New Tickets - Opened.</t>
    </r>
  </si>
  <si>
    <r>
      <rPr>
        <b/>
        <sz val="11"/>
        <color theme="1"/>
        <rFont val="Calibri"/>
        <family val="2"/>
        <scheme val="minor"/>
      </rPr>
      <t>Note on 9/15/2011:</t>
    </r>
    <r>
      <rPr>
        <sz val="11"/>
        <color theme="1"/>
        <rFont val="Calibri"/>
        <family val="2"/>
        <scheme val="minor"/>
      </rPr>
      <t xml:space="preserve"> 
1. The INC#7962768, INC#8555203, INC#8569169 and INC#8570522 was reassigned to other Groups, we have captured this tickets count in New Tickets - Resolved (from prior) and 1 ticket in Backlog Tickets - Resolved.</t>
    </r>
  </si>
  <si>
    <r>
      <rPr>
        <b/>
        <sz val="11"/>
        <color theme="1"/>
        <rFont val="Calibri"/>
        <family val="2"/>
        <scheme val="minor"/>
      </rPr>
      <t>Note on 9/16/2011:</t>
    </r>
    <r>
      <rPr>
        <sz val="11"/>
        <color theme="1"/>
        <rFont val="Calibri"/>
        <family val="2"/>
        <scheme val="minor"/>
      </rPr>
      <t xml:space="preserve"> 
The INC#8493789 and INC#8583108 was reopened from Transport Group, we have captured this tickets count in New Tickets - Opened.</t>
    </r>
  </si>
  <si>
    <t>Thnrsday</t>
  </si>
  <si>
    <r>
      <rPr>
        <b/>
        <sz val="11"/>
        <color theme="1"/>
        <rFont val="Calibri"/>
        <family val="2"/>
        <scheme val="minor"/>
      </rPr>
      <t>Note on 9/19/2011:</t>
    </r>
    <r>
      <rPr>
        <sz val="11"/>
        <color theme="1"/>
        <rFont val="Calibri"/>
        <family val="2"/>
        <scheme val="minor"/>
      </rPr>
      <t xml:space="preserve"> 
The INC#7624221 and INC#8572602 was reassigned to our group, we have captured this tickets count in New Tickets - Opened.</t>
    </r>
  </si>
  <si>
    <r>
      <rPr>
        <b/>
        <sz val="11"/>
        <color theme="1"/>
        <rFont val="Calibri"/>
        <family val="2"/>
        <scheme val="minor"/>
      </rPr>
      <t>Note on 9/20/2011:</t>
    </r>
    <r>
      <rPr>
        <sz val="11"/>
        <color theme="1"/>
        <rFont val="Calibri"/>
        <family val="2"/>
        <scheme val="minor"/>
      </rPr>
      <t xml:space="preserve"> 
1. The INC#7221551, INC#7222094, INC#7237119, INC#7238629, INC#7240330 and INC#7282421 was resolved but it was changed to our group so we have captured this ticket count in New Tickets - Opened.
2. The INC#8621721 was reassigned to Transport Group, we have captured this tickets count in New Tickets - Resolved (from prior).</t>
    </r>
  </si>
  <si>
    <r>
      <rPr>
        <b/>
        <sz val="11"/>
        <color theme="1"/>
        <rFont val="Calibri"/>
        <family val="2"/>
        <scheme val="minor"/>
      </rPr>
      <t>Note on 9/21/2011:</t>
    </r>
    <r>
      <rPr>
        <sz val="11"/>
        <color theme="1"/>
        <rFont val="Calibri"/>
        <family val="2"/>
        <scheme val="minor"/>
      </rPr>
      <t xml:space="preserve"> 
1. The INC#8202950 and INC#8613714 was reassigned to our group, we have captured this tickets count in New Tickets - Opened.
2. The INC#8621721 was reassigned to Network Operations Group, we have captured this tickets count in New Tickets - Resolved (from prior).</t>
    </r>
  </si>
  <si>
    <r>
      <rPr>
        <b/>
        <sz val="11"/>
        <color theme="1"/>
        <rFont val="Calibri"/>
        <family val="2"/>
        <scheme val="minor"/>
      </rPr>
      <t>Note on 9/22/2011:</t>
    </r>
    <r>
      <rPr>
        <sz val="11"/>
        <color theme="1"/>
        <rFont val="Calibri"/>
        <family val="2"/>
        <scheme val="minor"/>
      </rPr>
      <t xml:space="preserve"> 
1. The INC#7282539 was reassigned to our group, we have captured this tickets count in New Tickets - Opened.
2. The INC#8619466, INC#8641769 and INC#8653793 was reassigned to other Group, we have captured this tickets count in New Tickets - Resolved (from prior).</t>
    </r>
  </si>
  <si>
    <r>
      <rPr>
        <b/>
        <sz val="11"/>
        <color theme="1"/>
        <rFont val="Calibri"/>
        <family val="2"/>
        <scheme val="minor"/>
      </rPr>
      <t>Note on 9/23/2011:</t>
    </r>
    <r>
      <rPr>
        <sz val="11"/>
        <color theme="1"/>
        <rFont val="Calibri"/>
        <family val="2"/>
        <scheme val="minor"/>
      </rPr>
      <t xml:space="preserve"> 
The INC#8597994, INC#8678553, INC#8678627, INC#8678800 and INC#8679152 was reassigned to other Groups, we have captured this tickets count in New Tickets - Resolved (from prior).</t>
    </r>
  </si>
  <si>
    <r>
      <rPr>
        <b/>
        <sz val="11"/>
        <color theme="1"/>
        <rFont val="Calibri"/>
        <family val="2"/>
        <scheme val="minor"/>
      </rPr>
      <t>Note on 9/26/2011:</t>
    </r>
    <r>
      <rPr>
        <sz val="11"/>
        <color theme="1"/>
        <rFont val="Calibri"/>
        <family val="2"/>
        <scheme val="minor"/>
      </rPr>
      <t xml:space="preserve"> 
1. The INC#8613698 and INC#8614247 was reassigned to other Groups, we have captured this tickets count in New Tickets - Resolved (from prior).
2. The INC#7310075 and INC#8566359 was reassigned from our group, we have captured this tickets count in New Tickets - Opened.</t>
    </r>
  </si>
  <si>
    <r>
      <rPr>
        <b/>
        <sz val="11"/>
        <color theme="1"/>
        <rFont val="Calibri"/>
        <family val="2"/>
        <scheme val="minor"/>
      </rPr>
      <t>Note on 9/27/2011:</t>
    </r>
    <r>
      <rPr>
        <sz val="11"/>
        <color theme="1"/>
        <rFont val="Calibri"/>
        <family val="2"/>
        <scheme val="minor"/>
      </rPr>
      <t xml:space="preserve"> 
The INC#8147668, INC#8308142, INC#8366752, INC#8583021, INC#8598044, INC#8611146, INC#8612412, INC#8640973, INC#8672211, INC#8702346, INC#8703646 and INC#8703769 was reassigned to other Groups, we have captured this tickets count in New Tickets - Resolved (from prior).</t>
    </r>
  </si>
  <si>
    <r>
      <rPr>
        <b/>
        <sz val="11"/>
        <color theme="1"/>
        <rFont val="Calibri"/>
        <family val="2"/>
        <scheme val="minor"/>
      </rPr>
      <t>Note on 9/28/2011:</t>
    </r>
    <r>
      <rPr>
        <sz val="11"/>
        <color theme="1"/>
        <rFont val="Calibri"/>
        <family val="2"/>
        <scheme val="minor"/>
      </rPr>
      <t xml:space="preserve"> 
1. The INC#8656090, INC#8687745 and INC#8725773 was reassigned to other Groups, we have captured this tickets count in New Tickets - Resolved (from prior).
2. The INC#8726549 and INC#8728302 was reassigned from our group, we have captured this tickets count in New Tickets - Opened.</t>
    </r>
  </si>
  <si>
    <r>
      <rPr>
        <b/>
        <sz val="11"/>
        <color theme="1"/>
        <rFont val="Calibri"/>
        <family val="2"/>
        <scheme val="minor"/>
      </rPr>
      <t>Note on 9/29/2011:</t>
    </r>
    <r>
      <rPr>
        <sz val="11"/>
        <color theme="1"/>
        <rFont val="Calibri"/>
        <family val="2"/>
        <scheme val="minor"/>
      </rPr>
      <t xml:space="preserve"> 
1. The INC#8604253 was reassigned to other Groups, we have captured this tickets count in New Tickets - Resolved (from prior).
2. The INC#8147766, INC#8583021 and INC#8744288 was reassigned from our group, we have captured this tickets count in New Tickets - Opened.</t>
    </r>
  </si>
  <si>
    <r>
      <rPr>
        <b/>
        <sz val="11"/>
        <color theme="1"/>
        <rFont val="Calibri"/>
        <family val="2"/>
        <scheme val="minor"/>
      </rPr>
      <t>Note on 9/30/2011:</t>
    </r>
    <r>
      <rPr>
        <sz val="11"/>
        <color theme="1"/>
        <rFont val="Calibri"/>
        <family val="2"/>
        <scheme val="minor"/>
      </rPr>
      <t xml:space="preserve"> 
1. The INC#8426717, INC#8677890 and INC#8752515 was reassigned to other Groups and resolved, we have captured this tickets count in New Tickets - Resolved (from prior).
2. The INC#8766025 and INC#8770986 was reassigned from our group, we have captured this tickets count in New Tickets - Opened.</t>
    </r>
  </si>
  <si>
    <r>
      <rPr>
        <b/>
        <sz val="11"/>
        <color theme="1"/>
        <rFont val="Calibri"/>
        <family val="2"/>
        <scheme val="minor"/>
      </rPr>
      <t>Note on 10/3/2011:</t>
    </r>
    <r>
      <rPr>
        <sz val="11"/>
        <color theme="1"/>
        <rFont val="Calibri"/>
        <family val="2"/>
        <scheme val="minor"/>
      </rPr>
      <t xml:space="preserve"> 
The 4 tickets was reassigned from our group, we have captured this tickets count in New Tickets - Opened.</t>
    </r>
  </si>
  <si>
    <r>
      <rPr>
        <b/>
        <sz val="11"/>
        <color theme="1"/>
        <rFont val="Calibri"/>
        <family val="2"/>
        <scheme val="minor"/>
      </rPr>
      <t>Note on 10/4/2011:</t>
    </r>
    <r>
      <rPr>
        <sz val="11"/>
        <color theme="1"/>
        <rFont val="Calibri"/>
        <family val="2"/>
        <scheme val="minor"/>
      </rPr>
      <t xml:space="preserve"> 
1 tickets was reassigned to other Group, we have captured this tickets count in New Tickets - Resolved (from prior).</t>
    </r>
  </si>
  <si>
    <r>
      <rPr>
        <b/>
        <sz val="11"/>
        <color theme="1"/>
        <rFont val="Calibri"/>
        <family val="2"/>
        <scheme val="minor"/>
      </rPr>
      <t>Note on 10/6/2011:</t>
    </r>
    <r>
      <rPr>
        <sz val="11"/>
        <color theme="1"/>
        <rFont val="Calibri"/>
        <family val="2"/>
        <scheme val="minor"/>
      </rPr>
      <t xml:space="preserve"> 
The tickets INC#8147766, INC#8329464, INC#8490120, INC#8583021 and INC#8764453 was reassigned to other Group, we have captured this tickets count in New Tickets - Resolved (from prior).</t>
    </r>
  </si>
  <si>
    <r>
      <rPr>
        <b/>
        <sz val="11"/>
        <color theme="1"/>
        <rFont val="Calibri"/>
        <family val="2"/>
        <scheme val="minor"/>
      </rPr>
      <t>Note on 10/7/2011:</t>
    </r>
    <r>
      <rPr>
        <sz val="11"/>
        <color theme="1"/>
        <rFont val="Calibri"/>
        <family val="2"/>
        <scheme val="minor"/>
      </rPr>
      <t xml:space="preserve"> 
1. The tickets INC#8747726, INC#8772540, INC#8791642 and INC#8851109 was reassigned to other Group, we have captured this tickets count in New Tickets - Resolved (from prior).
2. The INC#8816060 tickets was reassigned to other Group, we have captured this tickets count in New Tickets - Opened.</t>
    </r>
  </si>
  <si>
    <r>
      <rPr>
        <b/>
        <sz val="11"/>
        <color theme="1"/>
        <rFont val="Calibri"/>
        <family val="2"/>
        <scheme val="minor"/>
      </rPr>
      <t>Note on 10/10/2011:</t>
    </r>
    <r>
      <rPr>
        <sz val="11"/>
        <color theme="1"/>
        <rFont val="Calibri"/>
        <family val="2"/>
        <scheme val="minor"/>
      </rPr>
      <t xml:space="preserve"> 
1. The tickets INC#8775041, INC#8777507, INC#8814811, INC#8842370, INC#8846882, INC#8849382 and INC#8851468 was reassigned to other Group, we have captured this tickets count in New Tickets - Resolved (from prior).
2. The ticket INC#8816669 was changed from Incident to RIS, we have captured this tickets count in New Tickets - Resolved (from prior).</t>
    </r>
  </si>
  <si>
    <r>
      <rPr>
        <b/>
        <sz val="11"/>
        <color theme="1"/>
        <rFont val="Calibri"/>
        <family val="2"/>
        <scheme val="minor"/>
      </rPr>
      <t>Note on 10/11/2011:</t>
    </r>
    <r>
      <rPr>
        <sz val="11"/>
        <color theme="1"/>
        <rFont val="Calibri"/>
        <family val="2"/>
        <scheme val="minor"/>
      </rPr>
      <t xml:space="preserve"> 
1. The tickets INC#8874914 and INC#8877499 was reassigned to other Group, we have captured this tickets count in New Tickets - Resolved (from prior).
2. The ticket INC#8791642 and INC#8851468 was was reassigned to other Group, we have captured this tickets count in New Tickets - Opened.</t>
    </r>
  </si>
  <si>
    <r>
      <rPr>
        <b/>
        <sz val="11"/>
        <color theme="1"/>
        <rFont val="Calibri"/>
        <family val="2"/>
        <scheme val="minor"/>
      </rPr>
      <t>Note on 10/12/2011:</t>
    </r>
    <r>
      <rPr>
        <sz val="11"/>
        <color theme="1"/>
        <rFont val="Calibri"/>
        <family val="2"/>
        <scheme val="minor"/>
      </rPr>
      <t xml:space="preserve"> 
1. The tickets INC#8729822, INC#8791642, INC#8861057, INC#8875504 and INC#8903765 was reassigned to other Group, we have captured this tickets count in New Tickets - Resolved (from prior).
2. The ticket INC#8772540 was was reassigned to other Group, we have captured this tickets count in New Tickets - Opened.</t>
    </r>
  </si>
  <si>
    <r>
      <rPr>
        <b/>
        <sz val="11"/>
        <color theme="1"/>
        <rFont val="Calibri"/>
        <family val="2"/>
        <scheme val="minor"/>
      </rPr>
      <t xml:space="preserve">Note on 10/14/2011: </t>
    </r>
    <r>
      <rPr>
        <sz val="11"/>
        <color theme="1"/>
        <rFont val="Calibri"/>
        <family val="2"/>
        <scheme val="minor"/>
      </rPr>
      <t xml:space="preserve">
The tickets INC#8815012 and INC#8850075 was reassigned to other Group, we have captured this tickets count in New Tickets - Resolved (from prior).</t>
    </r>
  </si>
  <si>
    <r>
      <rPr>
        <b/>
        <sz val="11"/>
        <color theme="1"/>
        <rFont val="Calibri"/>
        <family val="2"/>
        <scheme val="minor"/>
      </rPr>
      <t xml:space="preserve">Note on 10/18/2011: </t>
    </r>
    <r>
      <rPr>
        <sz val="11"/>
        <color theme="1"/>
        <rFont val="Calibri"/>
        <family val="2"/>
        <scheme val="minor"/>
      </rPr>
      <t xml:space="preserve">
1. The New Tickets - Opened count includes the tickets received from 15th to 17th October 2011.
2. The tickets INC#8308142, INC#8909324, INC#8926840, INC#8929893 and INC#8936987 was reassigned to other Group and INC#8699720 was changed to RIS, we have captured this tickets count in New Tickets - Resolved (from prior).</t>
    </r>
  </si>
  <si>
    <r>
      <rPr>
        <b/>
        <sz val="11"/>
        <color theme="1"/>
        <rFont val="Calibri"/>
        <family val="2"/>
        <scheme val="minor"/>
      </rPr>
      <t xml:space="preserve">Note on 10/19/2011: </t>
    </r>
    <r>
      <rPr>
        <sz val="11"/>
        <color theme="1"/>
        <rFont val="Calibri"/>
        <family val="2"/>
        <scheme val="minor"/>
      </rPr>
      <t xml:space="preserve">
The tickets INC#8965688 was changed as a Request ticket, INC#8966159, INC#8966386 and INC#8980047 was reassigned to other Group, we have captured this tickets count in New Tickets - Resolved (from prior).</t>
    </r>
  </si>
  <si>
    <r>
      <rPr>
        <b/>
        <sz val="11"/>
        <color theme="1"/>
        <rFont val="Calibri"/>
        <family val="2"/>
        <scheme val="minor"/>
      </rPr>
      <t xml:space="preserve">Note on 10/20/2011: </t>
    </r>
    <r>
      <rPr>
        <sz val="11"/>
        <color theme="1"/>
        <rFont val="Calibri"/>
        <family val="2"/>
        <scheme val="minor"/>
      </rPr>
      <t xml:space="preserve">
The tickets INC#8950194, INC#8958386 and INC#8984022 was reassigned to other Group, we have captured this tickets count in New Tickets - Resolved (from prior).</t>
    </r>
  </si>
  <si>
    <r>
      <rPr>
        <b/>
        <sz val="11"/>
        <color theme="1"/>
        <rFont val="Calibri"/>
        <family val="2"/>
        <scheme val="minor"/>
      </rPr>
      <t>Note on 10/21/2011:</t>
    </r>
    <r>
      <rPr>
        <sz val="11"/>
        <color theme="1"/>
        <rFont val="Calibri"/>
        <family val="2"/>
        <scheme val="minor"/>
      </rPr>
      <t xml:space="preserve"> 
1. The tickets INC#8892800 and INC#9004429 was reassigned to other Group, we have captured this tickets count in New Tickets - Resolved (from prior).
2. The ticket INC#8950194 and INC#8958386 was reassigned from other Group, we have captured this tickets count in New Tickets - Opened.</t>
    </r>
  </si>
  <si>
    <r>
      <rPr>
        <b/>
        <sz val="11"/>
        <color theme="1"/>
        <rFont val="Calibri"/>
        <family val="2"/>
        <scheme val="minor"/>
      </rPr>
      <t xml:space="preserve">Note on 10/24/2011: </t>
    </r>
    <r>
      <rPr>
        <sz val="11"/>
        <color theme="1"/>
        <rFont val="Calibri"/>
        <family val="2"/>
        <scheme val="minor"/>
      </rPr>
      <t xml:space="preserve">
The tickets INC#6223560 and INC#8161121 was changed to Request and INC#8989871 and INC#9026740 was reassigned to other Group, we have captured this tickets count in New Tickets - Resolved (from prior).</t>
    </r>
  </si>
  <si>
    <r>
      <rPr>
        <b/>
        <sz val="11"/>
        <color theme="1"/>
        <rFont val="Calibri"/>
        <family val="2"/>
        <scheme val="minor"/>
      </rPr>
      <t>Note on 10/25/2011:</t>
    </r>
    <r>
      <rPr>
        <sz val="11"/>
        <color theme="1"/>
        <rFont val="Calibri"/>
        <family val="2"/>
        <scheme val="minor"/>
      </rPr>
      <t xml:space="preserve"> 
1. The tickets INC#9020871 and INC#9034316 was reassigned to other Group, we have captured this tickets count in New Tickets - Resolved (from prior).
2. The ticket INC#8555203 was reassigned from other Group, we have captured this tickets count in New Tickets - Opened.</t>
    </r>
  </si>
  <si>
    <r>
      <rPr>
        <b/>
        <sz val="11"/>
        <color theme="1"/>
        <rFont val="Calibri"/>
        <family val="2"/>
        <scheme val="minor"/>
      </rPr>
      <t xml:space="preserve">Note on 10/27/2011: </t>
    </r>
    <r>
      <rPr>
        <sz val="11"/>
        <color theme="1"/>
        <rFont val="Calibri"/>
        <family val="2"/>
        <scheme val="minor"/>
      </rPr>
      <t xml:space="preserve">
The tickets INC#8926365 was changed to RIS and INC#9035782, INC#9038343, INC#9058071 and INC#9067360 was reassigned to other Group, we have captured this tickets count in New Tickets - Resolved (from prior).</t>
    </r>
  </si>
  <si>
    <r>
      <rPr>
        <b/>
        <sz val="11"/>
        <color theme="1"/>
        <rFont val="Calibri"/>
        <family val="2"/>
        <scheme val="minor"/>
      </rPr>
      <t>Note on 10/28/2011:</t>
    </r>
    <r>
      <rPr>
        <sz val="11"/>
        <color theme="1"/>
        <rFont val="Calibri"/>
        <family val="2"/>
        <scheme val="minor"/>
      </rPr>
      <t xml:space="preserve"> 
1. The tickets INC#8997412, INC#9058757, INC#9074819, INC#9092199 and INC#9092529 was reassigned to other Group, we have captured this tickets count in New Tickets - Resolved (from prior).
2. The ticket INC#8412318 was reassigned from other Group, we have captured this tickets count in New Tickets - Opened.</t>
    </r>
  </si>
  <si>
    <r>
      <rPr>
        <b/>
        <sz val="11"/>
        <color theme="1"/>
        <rFont val="Calibri"/>
        <family val="2"/>
        <scheme val="minor"/>
      </rPr>
      <t>Note on 10/31/2011:</t>
    </r>
    <r>
      <rPr>
        <sz val="11"/>
        <color theme="1"/>
        <rFont val="Calibri"/>
        <family val="2"/>
        <scheme val="minor"/>
      </rPr>
      <t xml:space="preserve"> 
1. The tickets INC#9016154 was changed to RIS and INC#9067664 was reassigned to other Group, we have captured this tickets count in New Tickets - Resolved (from prior).
2. The ticket INC#9057833 was reassigned from other Group, we have captured this tickets count in New Tickets - Opened.</t>
    </r>
  </si>
  <si>
    <r>
      <rPr>
        <b/>
        <sz val="11"/>
        <color theme="1"/>
        <rFont val="Calibri"/>
        <family val="2"/>
        <scheme val="minor"/>
      </rPr>
      <t>Note on 11/1/2011:</t>
    </r>
    <r>
      <rPr>
        <sz val="11"/>
        <color theme="1"/>
        <rFont val="Calibri"/>
        <family val="2"/>
        <scheme val="minor"/>
      </rPr>
      <t xml:space="preserve"> 
1. The tickets INC#9057833 was changed to RIS and INC#9117054 was reassigned to other Group, we have captured this tickets count in New Tickets - Resolved (from prior).
2. The ticket INC#8702346 was reassigned from other Group, we have captured this tickets count in New Tickets - Opened.</t>
    </r>
  </si>
  <si>
    <r>
      <rPr>
        <b/>
        <sz val="11"/>
        <color theme="1"/>
        <rFont val="Calibri"/>
        <family val="2"/>
        <scheme val="minor"/>
      </rPr>
      <t>Note on 11/2/2011:</t>
    </r>
    <r>
      <rPr>
        <sz val="11"/>
        <color theme="1"/>
        <rFont val="Calibri"/>
        <family val="2"/>
        <scheme val="minor"/>
      </rPr>
      <t xml:space="preserve"> 
1. The ticket INC#8998001 and INC#9011005 was reassigned from other Group, we have captured this tickets count in New Tickets - Opened.</t>
    </r>
  </si>
  <si>
    <r>
      <rPr>
        <b/>
        <sz val="11"/>
        <color theme="1"/>
        <rFont val="Calibri"/>
        <family val="2"/>
        <scheme val="minor"/>
      </rPr>
      <t>Note on 11/3/2011:</t>
    </r>
    <r>
      <rPr>
        <sz val="11"/>
        <color theme="1"/>
        <rFont val="Calibri"/>
        <family val="2"/>
        <scheme val="minor"/>
      </rPr>
      <t xml:space="preserve"> 
1. The tickets INC#8587007 was changed to RIS and INC#8517246, INC#9074484, INC#9160244, INC#9163667, INC#9164883 and INC#9165734  was reassigned to other Group, we have captured this tickets count in New Tickets - Resolved (from prior).
</t>
    </r>
  </si>
  <si>
    <r>
      <rPr>
        <b/>
        <sz val="11"/>
        <color theme="1"/>
        <rFont val="Calibri"/>
        <family val="2"/>
        <scheme val="minor"/>
      </rPr>
      <t>Note on 11/4/2011:</t>
    </r>
    <r>
      <rPr>
        <sz val="11"/>
        <color theme="1"/>
        <rFont val="Calibri"/>
        <family val="2"/>
        <scheme val="minor"/>
      </rPr>
      <t xml:space="preserve"> 
1. The ticket INC#7337747, INC#9150001, INC#9153237, INC#9160016, INC#9175012 and INC#9176715 was reassigned from other Group, we have captured this tickets count in New Tickets - Opened.
</t>
    </r>
  </si>
  <si>
    <r>
      <rPr>
        <b/>
        <sz val="11"/>
        <color theme="1"/>
        <rFont val="Calibri"/>
        <family val="2"/>
        <scheme val="minor"/>
      </rPr>
      <t>Note on 11/7/2011:</t>
    </r>
    <r>
      <rPr>
        <sz val="11"/>
        <color theme="1"/>
        <rFont val="Calibri"/>
        <family val="2"/>
        <scheme val="minor"/>
      </rPr>
      <t xml:space="preserve"> 
1. The ticket INC#9192861 was reassigned to other Group, we have captured this tickets count in New Tickets - Resolved (from prior).
</t>
    </r>
  </si>
  <si>
    <t>Medium</t>
  </si>
  <si>
    <t>Within the Service Target</t>
  </si>
  <si>
    <t>IT Application</t>
  </si>
  <si>
    <t>In Progress</t>
  </si>
  <si>
    <r>
      <rPr>
        <b/>
        <sz val="11"/>
        <color theme="1"/>
        <rFont val="Calibri"/>
        <family val="2"/>
        <scheme val="minor"/>
      </rPr>
      <t>Note on 11/8/2011:</t>
    </r>
    <r>
      <rPr>
        <sz val="11"/>
        <color theme="1"/>
        <rFont val="Calibri"/>
        <family val="2"/>
        <scheme val="minor"/>
      </rPr>
      <t xml:space="preserve"> 
1. The ticket INC#9024436, INC#9103084, INC#9107035, INC#9145960, INC#9188921, INC#9189644, INC#9189667, INC#9200985 and INC#9205197 was reassigned to other Group and INC#9164272 was changed to RIS, we have captured this tickets count in New Tickets - Resolved (from prior).
2. The ticket INC#8621721 was reassigned from other Group, we have captured this tickets count in New Tickets - Opened.</t>
    </r>
  </si>
  <si>
    <r>
      <rPr>
        <b/>
        <sz val="11"/>
        <color theme="1"/>
        <rFont val="Calibri"/>
        <family val="2"/>
        <scheme val="minor"/>
      </rPr>
      <t>Note on 11/9/2011:</t>
    </r>
    <r>
      <rPr>
        <sz val="11"/>
        <color theme="1"/>
        <rFont val="Calibri"/>
        <family val="2"/>
        <scheme val="minor"/>
      </rPr>
      <t xml:space="preserve"> 
1. The ticket INC#8303683, INC#8324189 and INC#8994884 was reassigned to other Group
2. The ticket INC#9230863 was reassigned from other Group, we have captured this tickets count in New Tickets - Opened.</t>
    </r>
  </si>
  <si>
    <r>
      <rPr>
        <b/>
        <sz val="11"/>
        <color theme="1"/>
        <rFont val="Calibri"/>
        <family val="2"/>
        <scheme val="minor"/>
      </rPr>
      <t>Note on 11/10/2011:</t>
    </r>
    <r>
      <rPr>
        <sz val="11"/>
        <color theme="1"/>
        <rFont val="Calibri"/>
        <family val="2"/>
        <scheme val="minor"/>
      </rPr>
      <t xml:space="preserve"> 
1. The ticket INC#9200305 and INC#9202279 was reassigned to other Group, we have captured this tickets count in New Tickets - Resolved (from prior).
2. The ticket INC#8205461, INC#8205507 and INC#8252598 was reassigned from other Group, we have captured this tickets count in New Tickets - Opened.</t>
    </r>
  </si>
  <si>
    <r>
      <rPr>
        <b/>
        <sz val="11"/>
        <color theme="1"/>
        <rFont val="Calibri"/>
        <family val="2"/>
        <scheme val="minor"/>
      </rPr>
      <t>Note on 11/11/2011:</t>
    </r>
    <r>
      <rPr>
        <sz val="11"/>
        <color theme="1"/>
        <rFont val="Calibri"/>
        <family val="2"/>
        <scheme val="minor"/>
      </rPr>
      <t xml:space="preserve"> 
1. The ticket INC#9257531 was reassigned to other Group, we have captured this tickets count in New Tickets - Resolved (from prior).
</t>
    </r>
  </si>
  <si>
    <r>
      <rPr>
        <b/>
        <sz val="11"/>
        <color theme="1"/>
        <rFont val="Calibri"/>
        <family val="2"/>
        <scheme val="minor"/>
      </rPr>
      <t>Note on 11/14/2011:</t>
    </r>
    <r>
      <rPr>
        <sz val="11"/>
        <color theme="1"/>
        <rFont val="Calibri"/>
        <family val="2"/>
        <scheme val="minor"/>
      </rPr>
      <t xml:space="preserve"> 
1. The ticket INC#9184150, INC#8927073, INC#9255978, INC#9267725, INC#9267788, INC#9274972, INC#9275431 and INC#9277652  was reassigned to other Group, we have captured this tickets count in New Tickets - Resolved (from prior).
2. The ticket INC#9163564, INC#9163667 and INC#8944359 was reassigned from other Group, we have captured this tickets count in New Tickets - Opened.</t>
    </r>
  </si>
  <si>
    <r>
      <rPr>
        <b/>
        <sz val="11"/>
        <color theme="1"/>
        <rFont val="Calibri"/>
        <family val="2"/>
        <scheme val="minor"/>
      </rPr>
      <t>Note on 11/15/2011:</t>
    </r>
    <r>
      <rPr>
        <sz val="11"/>
        <color theme="1"/>
        <rFont val="Calibri"/>
        <family val="2"/>
        <scheme val="minor"/>
      </rPr>
      <t xml:space="preserve"> 
1. The ticket INC#9260918, INC#9272221 and INC#9275636 was reassigned to other Group, we have captured this tickets count in New Tickets - Resolved (from prior).
</t>
    </r>
  </si>
  <si>
    <r>
      <rPr>
        <b/>
        <sz val="11"/>
        <color theme="1"/>
        <rFont val="Calibri"/>
        <family val="2"/>
        <scheme val="minor"/>
      </rPr>
      <t>Note on 11/17/2011:</t>
    </r>
    <r>
      <rPr>
        <sz val="11"/>
        <color theme="1"/>
        <rFont val="Calibri"/>
        <family val="2"/>
        <scheme val="minor"/>
      </rPr>
      <t xml:space="preserve"> 
1. The ticket INC#9226549 and INC#9281492 was reassigned to other Group and INC#9258190 was changed to RIS, we have captured this tickets count in New Tickets - Resolved (from prior).
</t>
    </r>
  </si>
  <si>
    <r>
      <rPr>
        <b/>
        <sz val="11"/>
        <color theme="1"/>
        <rFont val="Calibri"/>
        <family val="2"/>
        <scheme val="minor"/>
      </rPr>
      <t>Note on 11/21/2011:</t>
    </r>
    <r>
      <rPr>
        <sz val="11"/>
        <color theme="1"/>
        <rFont val="Calibri"/>
        <family val="2"/>
        <scheme val="minor"/>
      </rPr>
      <t xml:space="preserve"> 
1. The ticket INC#9359720 and INC#9310831 was reassigned from other Group, we have captured this tickets count in New Tickets - Opened.</t>
    </r>
  </si>
  <si>
    <r>
      <rPr>
        <b/>
        <sz val="11"/>
        <color theme="1"/>
        <rFont val="Calibri"/>
        <family val="2"/>
        <scheme val="minor"/>
      </rPr>
      <t>Note on 11/18/2011:</t>
    </r>
    <r>
      <rPr>
        <sz val="11"/>
        <color theme="1"/>
        <rFont val="Calibri"/>
        <family val="2"/>
        <scheme val="minor"/>
      </rPr>
      <t xml:space="preserve"> 
1. The ticket INC#9309990 and INC#9310831 was reassigned to other Group, we have captured this tickets count in New Tickets - Resolved (from prior).</t>
    </r>
  </si>
  <si>
    <r>
      <rPr>
        <b/>
        <sz val="11"/>
        <color theme="1"/>
        <rFont val="Calibri"/>
        <family val="2"/>
        <scheme val="minor"/>
      </rPr>
      <t>Note on 11/22/2011:</t>
    </r>
    <r>
      <rPr>
        <sz val="11"/>
        <color theme="1"/>
        <rFont val="Calibri"/>
        <family val="2"/>
        <scheme val="minor"/>
      </rPr>
      <t xml:space="preserve"> 
1. The ticket INC#9310831, INC#9348817, INC#9370138 and INC#9380345 was reassigned to other Group, we have captured this tickets count in New Tickets - Resolved (from prior).</t>
    </r>
  </si>
  <si>
    <r>
      <rPr>
        <b/>
        <sz val="11"/>
        <color theme="1"/>
        <rFont val="Calibri"/>
        <family val="2"/>
        <scheme val="minor"/>
      </rPr>
      <t>Note on 11/23/2011:</t>
    </r>
    <r>
      <rPr>
        <sz val="11"/>
        <color theme="1"/>
        <rFont val="Calibri"/>
        <family val="2"/>
        <scheme val="minor"/>
      </rPr>
      <t xml:space="preserve"> 
1. The ticket INC#9319034, INC#9357756, INC#9365375, INC#9396617 and INC#9400397 was reassigned to other Group, we have captured this tickets count in New Tickets - Resolved (from prior).</t>
    </r>
  </si>
  <si>
    <r>
      <rPr>
        <b/>
        <sz val="11"/>
        <color theme="1"/>
        <rFont val="Calibri"/>
        <family val="2"/>
        <scheme val="minor"/>
      </rPr>
      <t>Note on 11/24/2011:</t>
    </r>
    <r>
      <rPr>
        <sz val="11"/>
        <color theme="1"/>
        <rFont val="Calibri"/>
        <family val="2"/>
        <scheme val="minor"/>
      </rPr>
      <t xml:space="preserve"> 
1. The ticket INC#9349723 and INC#9398244 was reassigned to other Group, we have captured this tickets count in New Tickets - Resolved (from prior).</t>
    </r>
  </si>
  <si>
    <r>
      <rPr>
        <b/>
        <sz val="11"/>
        <color theme="1"/>
        <rFont val="Calibri"/>
        <family val="2"/>
        <scheme val="minor"/>
      </rPr>
      <t>Note on 11/25/2011:</t>
    </r>
    <r>
      <rPr>
        <sz val="11"/>
        <color theme="1"/>
        <rFont val="Calibri"/>
        <family val="2"/>
        <scheme val="minor"/>
      </rPr>
      <t xml:space="preserve"> 
1. The ticket INC#8870530 was reassigned to other Group, we have captured this tickets count in New Tickets - Resolved (from prior).</t>
    </r>
  </si>
  <si>
    <r>
      <rPr>
        <b/>
        <sz val="11"/>
        <color theme="1"/>
        <rFont val="Calibri"/>
        <family val="2"/>
        <scheme val="minor"/>
      </rPr>
      <t>Note on 11/28/2011:</t>
    </r>
    <r>
      <rPr>
        <sz val="11"/>
        <color theme="1"/>
        <rFont val="Calibri"/>
        <family val="2"/>
        <scheme val="minor"/>
      </rPr>
      <t xml:space="preserve"> 
1. The ticket INC#9395623 and INC#9426883 was reassigned to other Group and INC#9409715 was changed to RIS, we have captured this tickets count in New Tickets - Resolved (from prior).</t>
    </r>
  </si>
  <si>
    <r>
      <rPr>
        <b/>
        <sz val="11"/>
        <color theme="1"/>
        <rFont val="Calibri"/>
        <family val="2"/>
        <scheme val="minor"/>
      </rPr>
      <t>Note on 11/29/2011:</t>
    </r>
    <r>
      <rPr>
        <sz val="11"/>
        <color theme="1"/>
        <rFont val="Calibri"/>
        <family val="2"/>
        <scheme val="minor"/>
      </rPr>
      <t xml:space="preserve"> 
1. The ticket INC#9438624, INC#9442631, INC#9448783 and INC#9453612 was reassigned to other Group, we have captured this tickets count in New Tickets - Resolved (from prior).</t>
    </r>
  </si>
  <si>
    <r>
      <rPr>
        <b/>
        <sz val="11"/>
        <color theme="1"/>
        <rFont val="Calibri"/>
        <family val="2"/>
        <scheme val="minor"/>
      </rPr>
      <t>Note on 11/30/2011:</t>
    </r>
    <r>
      <rPr>
        <sz val="11"/>
        <color theme="1"/>
        <rFont val="Calibri"/>
        <family val="2"/>
        <scheme val="minor"/>
      </rPr>
      <t xml:space="preserve"> 
1. The ticket INC#9466150 was reassigned to other Group and INC#9348571 was changed to RIS, we have captured this tickets count in New Tickets - Resolved (from prior).</t>
    </r>
  </si>
  <si>
    <t>Last Modified Date</t>
  </si>
  <si>
    <r>
      <rPr>
        <b/>
        <sz val="11"/>
        <color theme="1"/>
        <rFont val="Calibri"/>
        <family val="2"/>
        <scheme val="minor"/>
      </rPr>
      <t>Note on 12/02/2011:</t>
    </r>
    <r>
      <rPr>
        <sz val="11"/>
        <color theme="1"/>
        <rFont val="Calibri"/>
        <family val="2"/>
        <scheme val="minor"/>
      </rPr>
      <t xml:space="preserve"> 
The ticket INC#9407347, INC#9452233, INC#9494510 and INC#9499547 was reassigned to other Group, we have captured this tickets count in New Tickets - Resolved (from prior).</t>
    </r>
  </si>
  <si>
    <r>
      <rPr>
        <b/>
        <sz val="11"/>
        <color theme="1"/>
        <rFont val="Calibri"/>
        <family val="2"/>
        <scheme val="minor"/>
      </rPr>
      <t>Note on 12/05/2011:</t>
    </r>
    <r>
      <rPr>
        <sz val="11"/>
        <color theme="1"/>
        <rFont val="Calibri"/>
        <family val="2"/>
        <scheme val="minor"/>
      </rPr>
      <t xml:space="preserve"> 
The ticket INC#9489260 INC#9504012 was reassigned to other Group, we have captured this tickets count in New Tickets - Resolved (from prior).</t>
    </r>
  </si>
  <si>
    <r>
      <rPr>
        <b/>
        <sz val="11"/>
        <color theme="1"/>
        <rFont val="Calibri"/>
        <family val="2"/>
        <scheme val="minor"/>
      </rPr>
      <t>Note on 12/07/2011:</t>
    </r>
    <r>
      <rPr>
        <sz val="11"/>
        <color theme="1"/>
        <rFont val="Calibri"/>
        <family val="2"/>
        <scheme val="minor"/>
      </rPr>
      <t xml:space="preserve"> 
The ticket INC#9552311, INC#9553325, INC#9557514 and INC#9558343 was reassigned to other Group and INC#9198153 was changed to RIS, we have captured this tickets count in New Tickets - Resolved (from prior).</t>
    </r>
  </si>
  <si>
    <r>
      <rPr>
        <b/>
        <sz val="11"/>
        <color theme="1"/>
        <rFont val="Calibri"/>
        <family val="2"/>
        <scheme val="minor"/>
      </rPr>
      <t>Note on 12/08/2011:</t>
    </r>
    <r>
      <rPr>
        <sz val="11"/>
        <color theme="1"/>
        <rFont val="Calibri"/>
        <family val="2"/>
        <scheme val="minor"/>
      </rPr>
      <t xml:space="preserve"> 
The ticket INC#9494884, INC#9530468 and INC#9552036 was reassigned to other Group, we have captured this tickets count in New Tickets - Resolved (from prior).</t>
    </r>
  </si>
  <si>
    <r>
      <rPr>
        <b/>
        <sz val="11"/>
        <color theme="1"/>
        <rFont val="Calibri"/>
        <family val="2"/>
        <scheme val="minor"/>
      </rPr>
      <t>Note on 12/09/2011:</t>
    </r>
    <r>
      <rPr>
        <sz val="11"/>
        <color theme="1"/>
        <rFont val="Calibri"/>
        <family val="2"/>
        <scheme val="minor"/>
      </rPr>
      <t xml:space="preserve"> 
The ticket INC#9588225 and INC#9593397 was reassigned to other Group, we have captured this tickets count in New Tickets - Resolved (from prior).</t>
    </r>
  </si>
  <si>
    <r>
      <rPr>
        <b/>
        <sz val="11"/>
        <color theme="1"/>
        <rFont val="Calibri"/>
        <family val="2"/>
        <scheme val="minor"/>
      </rPr>
      <t>Note on 12/12/2011:</t>
    </r>
    <r>
      <rPr>
        <sz val="11"/>
        <color theme="1"/>
        <rFont val="Calibri"/>
        <family val="2"/>
        <scheme val="minor"/>
      </rPr>
      <t xml:space="preserve"> 
The ticket INC#8242362, INC#9587303, INC#9589853, INC#9610409  and INC#9610413 was reassigned to other Group, we have captured this tickets count in New Tickets - Resolved (from prior).</t>
    </r>
  </si>
  <si>
    <r>
      <rPr>
        <b/>
        <sz val="11"/>
        <color theme="1"/>
        <rFont val="Calibri"/>
        <family val="2"/>
        <scheme val="minor"/>
      </rPr>
      <t>Note on 12/13/2011:</t>
    </r>
    <r>
      <rPr>
        <sz val="11"/>
        <color theme="1"/>
        <rFont val="Calibri"/>
        <family val="2"/>
        <scheme val="minor"/>
      </rPr>
      <t xml:space="preserve"> 
1. The ticket INC#9485921 and INC#9597079 was reassigned to other Group and INC#7163036 was changed to Request, we have captured this tickets count in New Tickets - Resolved (from prior).
2. The ticket INC#9625459 was reassigned from other Group, we have captured this tickets count in New Tickets - Opened.</t>
    </r>
  </si>
  <si>
    <r>
      <rPr>
        <b/>
        <sz val="11"/>
        <color theme="1"/>
        <rFont val="Calibri"/>
        <family val="2"/>
        <scheme val="minor"/>
      </rPr>
      <t>Note on 12/14/2011:</t>
    </r>
    <r>
      <rPr>
        <sz val="11"/>
        <color theme="1"/>
        <rFont val="Calibri"/>
        <family val="2"/>
        <scheme val="minor"/>
      </rPr>
      <t xml:space="preserve"> 
1. 32 tickets have been reassigned from other Group, we have captured this tickets count in New Tickets - Opened.</t>
    </r>
  </si>
  <si>
    <r>
      <rPr>
        <b/>
        <sz val="11"/>
        <color theme="1"/>
        <rFont val="Calibri"/>
        <family val="2"/>
        <scheme val="minor"/>
      </rPr>
      <t>Note on 12/15/2011:</t>
    </r>
    <r>
      <rPr>
        <sz val="11"/>
        <color theme="1"/>
        <rFont val="Calibri"/>
        <family val="2"/>
        <scheme val="minor"/>
      </rPr>
      <t xml:space="preserve"> 
1. The ticket INC#9660680 and INC#9669159 was reassigned to other Group, we have captured this tickets count in New Tickets - Resolved (from prior).
2. The ticket INC#9649928 was reassigned from other Group, we have captured this tickets count in New Tickets - Opened.</t>
    </r>
  </si>
  <si>
    <r>
      <rPr>
        <b/>
        <sz val="11"/>
        <color theme="1"/>
        <rFont val="Calibri"/>
        <family val="2"/>
        <scheme val="minor"/>
      </rPr>
      <t>Note on 12/19/2011:</t>
    </r>
    <r>
      <rPr>
        <sz val="11"/>
        <color theme="1"/>
        <rFont val="Calibri"/>
        <family val="2"/>
        <scheme val="minor"/>
      </rPr>
      <t xml:space="preserve"> 
1. The ticket INC#9648467 and INC#9658256 was reassigned to other Group, we have captured this tickets count in New Tickets - Resolved (from prior).
2. The ticket INC#9485921 was reassigned from other Group, we have captured this tickets count in New Tickets - Opened.</t>
    </r>
  </si>
  <si>
    <r>
      <rPr>
        <b/>
        <sz val="11"/>
        <color theme="1"/>
        <rFont val="Calibri"/>
        <family val="2"/>
        <scheme val="minor"/>
      </rPr>
      <t>Note on 12/20/2011:</t>
    </r>
    <r>
      <rPr>
        <sz val="11"/>
        <color theme="1"/>
        <rFont val="Calibri"/>
        <family val="2"/>
        <scheme val="minor"/>
      </rPr>
      <t xml:space="preserve"> 
1. The ticket INC#9326761,INC#9613767, INC#9666004, INC#9675877, INC#9682836, INC#9701504, INC#9703390,INC#9708421 and INC#9708863 was reassigned to other Group and INC#9600778 was changed to RIS, we have captured this tickets count in New Tickets - Resolved (from prior).</t>
    </r>
  </si>
  <si>
    <r>
      <rPr>
        <b/>
        <sz val="11"/>
        <color theme="1"/>
        <rFont val="Calibri"/>
        <family val="2"/>
        <scheme val="minor"/>
      </rPr>
      <t>Note on 12/21/2011:</t>
    </r>
    <r>
      <rPr>
        <sz val="11"/>
        <color theme="1"/>
        <rFont val="Calibri"/>
        <family val="2"/>
        <scheme val="minor"/>
      </rPr>
      <t xml:space="preserve"> 
1. The ticket INC#9707836 and INC#9745269 was reassigned to other Group, we have captured this tickets count in New Tickets - Resolved (from prior).</t>
    </r>
  </si>
  <si>
    <r>
      <rPr>
        <b/>
        <sz val="11"/>
        <color theme="1"/>
        <rFont val="Calibri"/>
        <family val="2"/>
        <scheme val="minor"/>
      </rPr>
      <t>Note on 12/22/2011:</t>
    </r>
    <r>
      <rPr>
        <sz val="11"/>
        <color theme="1"/>
        <rFont val="Calibri"/>
        <family val="2"/>
        <scheme val="minor"/>
      </rPr>
      <t xml:space="preserve"> 
1. The ticket INC#9715482 and INC#9715694 was reassigned to other Group, we have captured this tickets count in New Tickets - Resolved (from prior).
2. The ticket INC#9150829,INC#9179299 and INC#9738491 was reassigned from other Group, we have captured this tickets count in New Tickets - Opened.</t>
    </r>
  </si>
  <si>
    <r>
      <rPr>
        <b/>
        <sz val="11"/>
        <color theme="1"/>
        <rFont val="Calibri"/>
        <family val="2"/>
        <scheme val="minor"/>
      </rPr>
      <t>Note on 12/23/2011:</t>
    </r>
    <r>
      <rPr>
        <sz val="11"/>
        <color theme="1"/>
        <rFont val="Calibri"/>
        <family val="2"/>
        <scheme val="minor"/>
      </rPr>
      <t xml:space="preserve"> 
1. The ticket INC#9629031, INC#9745423, INC#9752230 and INC#9770453 was reassigned to other Group, we have captured this tickets count in New Tickets - Resolved (from prior).</t>
    </r>
  </si>
  <si>
    <r>
      <rPr>
        <b/>
        <sz val="11"/>
        <color theme="1"/>
        <rFont val="Calibri"/>
        <family val="2"/>
        <scheme val="minor"/>
      </rPr>
      <t>Note on 12/26/2011:</t>
    </r>
    <r>
      <rPr>
        <sz val="11"/>
        <color theme="1"/>
        <rFont val="Calibri"/>
        <family val="2"/>
        <scheme val="minor"/>
      </rPr>
      <t xml:space="preserve"> 
1. The ticket INC#9790501 was reassigned to other Group, we have captured this tickets count in New Tickets - Resolved (from prior).
2. The ticket INC#9763282 was reassigned from other Group, we have captured this tickets count in New Tickets - Opened.</t>
    </r>
  </si>
  <si>
    <r>
      <rPr>
        <b/>
        <sz val="11"/>
        <color theme="1"/>
        <rFont val="Calibri"/>
        <family val="2"/>
        <scheme val="minor"/>
      </rPr>
      <t>Note on 12/27/2011:</t>
    </r>
    <r>
      <rPr>
        <sz val="11"/>
        <color theme="1"/>
        <rFont val="Calibri"/>
        <family val="2"/>
        <scheme val="minor"/>
      </rPr>
      <t xml:space="preserve"> 
1. The ticket INC#9787593 was reassigned to other Group, we have captured this tickets count in New Tickets - Resolved (from prior).</t>
    </r>
  </si>
  <si>
    <r>
      <rPr>
        <b/>
        <sz val="11"/>
        <color theme="1"/>
        <rFont val="Calibri"/>
        <family val="2"/>
        <scheme val="minor"/>
      </rPr>
      <t>Note on 12/28/2011:</t>
    </r>
    <r>
      <rPr>
        <sz val="11"/>
        <color theme="1"/>
        <rFont val="Calibri"/>
        <family val="2"/>
        <scheme val="minor"/>
      </rPr>
      <t xml:space="preserve"> 
1. The ticket INC#9792781 was reassigned to other Group and INC#9530265 was changed to RIS, we have captured this tickets count in New Tickets - Resolved (from prior).</t>
    </r>
  </si>
  <si>
    <r>
      <rPr>
        <b/>
        <sz val="11"/>
        <color theme="1"/>
        <rFont val="Calibri"/>
        <family val="2"/>
        <scheme val="minor"/>
      </rPr>
      <t>Note on 12/29/2011:</t>
    </r>
    <r>
      <rPr>
        <sz val="11"/>
        <color theme="1"/>
        <rFont val="Calibri"/>
        <family val="2"/>
        <scheme val="minor"/>
      </rPr>
      <t xml:space="preserve"> 
1. The ticket INC#9782610 and INC#9835632 was reassigned to other Group, we have captured this tickets count in New Tickets - Resolved (from prior).</t>
    </r>
  </si>
  <si>
    <r>
      <rPr>
        <b/>
        <sz val="11"/>
        <color theme="1"/>
        <rFont val="Calibri"/>
        <family val="2"/>
        <scheme val="minor"/>
      </rPr>
      <t>Note on 1/02/2012:</t>
    </r>
    <r>
      <rPr>
        <sz val="11"/>
        <color theme="1"/>
        <rFont val="Calibri"/>
        <family val="2"/>
        <scheme val="minor"/>
      </rPr>
      <t xml:space="preserve"> 
1. The ticket INC#9179299 was changed to RIS, we have captured this tickets count in New Tickets - Resolved (from prior).
2. For 165 tickets, Product Categorization status has to changed,  we have captured this tickets count in New Tickets - Opened. </t>
    </r>
  </si>
  <si>
    <r>
      <rPr>
        <b/>
        <sz val="11"/>
        <color theme="1"/>
        <rFont val="Calibri"/>
        <family val="2"/>
        <scheme val="minor"/>
      </rPr>
      <t>Note on 1/03/2012:</t>
    </r>
    <r>
      <rPr>
        <sz val="11"/>
        <color theme="1"/>
        <rFont val="Calibri"/>
        <family val="2"/>
        <scheme val="minor"/>
      </rPr>
      <t xml:space="preserve"> 
1. The ticket INC#9843880 and INC#9890010 was reassigned to other Group, we have captured this tickets count in New Tickets - Resolved (from prior).
2. 55 tickets has been reassigned from other Group, we have captured this tickets count in New Tickets - Opened.</t>
    </r>
  </si>
  <si>
    <r>
      <rPr>
        <b/>
        <sz val="11"/>
        <color theme="1"/>
        <rFont val="Calibri"/>
        <family val="2"/>
        <scheme val="minor"/>
      </rPr>
      <t>Note on 1/04/2012:</t>
    </r>
    <r>
      <rPr>
        <sz val="11"/>
        <color theme="1"/>
        <rFont val="Calibri"/>
        <family val="2"/>
        <scheme val="minor"/>
      </rPr>
      <t xml:space="preserve"> 
1. The ticket INC#9843928, INC#9851621, INC#9873202 and INC#9889354 was reassigned to other Group, we have captured this tickets count in New Tickets - Resolved (from prior).
2. The ticket  INC#9661682 and INC#9890010 was reassigned from other Group, we have captured this tickets count in New Tickets - Opened.</t>
    </r>
  </si>
  <si>
    <r>
      <rPr>
        <b/>
        <sz val="11"/>
        <color theme="1"/>
        <rFont val="Calibri"/>
        <family val="2"/>
        <scheme val="minor"/>
      </rPr>
      <t>Note on 1/05/2012:</t>
    </r>
    <r>
      <rPr>
        <sz val="11"/>
        <color theme="1"/>
        <rFont val="Calibri"/>
        <family val="2"/>
        <scheme val="minor"/>
      </rPr>
      <t xml:space="preserve"> 
1. The ticket INC#9830442 and INC#9847417 was reassigned to other Group and INC#9661682 was changed to RIS, we have captured this tickets count in New Tickets - Resolved (from prior).</t>
    </r>
  </si>
  <si>
    <r>
      <rPr>
        <b/>
        <sz val="11"/>
        <color theme="1"/>
        <rFont val="Calibri"/>
        <family val="2"/>
        <scheme val="minor"/>
      </rPr>
      <t>Note on 1/06/2012:</t>
    </r>
    <r>
      <rPr>
        <sz val="11"/>
        <color theme="1"/>
        <rFont val="Calibri"/>
        <family val="2"/>
        <scheme val="minor"/>
      </rPr>
      <t xml:space="preserve"> 
1. The ticket  INC#9480092 was reassigned from other Group, we have captured this tickets count in New Tickets - Opened.</t>
    </r>
  </si>
  <si>
    <r>
      <rPr>
        <b/>
        <sz val="11"/>
        <color theme="1"/>
        <rFont val="Calibri"/>
        <family val="2"/>
        <scheme val="minor"/>
      </rPr>
      <t>Note on 1/09/2012:</t>
    </r>
    <r>
      <rPr>
        <sz val="11"/>
        <color theme="1"/>
        <rFont val="Calibri"/>
        <family val="2"/>
        <scheme val="minor"/>
      </rPr>
      <t xml:space="preserve"> 
1. The ticket INC#9943515 was reassigned to other Group and INC#9668955 and INC#9275199 was changed to RIS, we have captured this tickets count in New Tickets - Resolved (from prior).</t>
    </r>
  </si>
  <si>
    <r>
      <rPr>
        <b/>
        <sz val="11"/>
        <color theme="1"/>
        <rFont val="Calibri"/>
        <family val="2"/>
        <scheme val="minor"/>
      </rPr>
      <t>Note on 1/10/2012:</t>
    </r>
    <r>
      <rPr>
        <sz val="11"/>
        <color theme="1"/>
        <rFont val="Calibri"/>
        <family val="2"/>
        <scheme val="minor"/>
      </rPr>
      <t xml:space="preserve"> 
1. The ticket INC#9937949 was reassigned to other Group, we have captured this tickets count in New Tickets - Resolved (from prior).
2. 192 tickets have been reassigned from other Group, we have captured this tickets count in New Tickets - Opened.</t>
    </r>
  </si>
  <si>
    <r>
      <rPr>
        <b/>
        <sz val="11"/>
        <color theme="1"/>
        <rFont val="Calibri"/>
        <family val="2"/>
        <scheme val="minor"/>
      </rPr>
      <t>Note on 1/11/2012:</t>
    </r>
    <r>
      <rPr>
        <sz val="11"/>
        <color theme="1"/>
        <rFont val="Calibri"/>
        <family val="2"/>
        <scheme val="minor"/>
      </rPr>
      <t xml:space="preserve"> 
1. 20 tickets have been reassigned from other Group, we have captured this tickets count in New Tickets - Opened.</t>
    </r>
  </si>
  <si>
    <r>
      <rPr>
        <b/>
        <sz val="11"/>
        <color theme="1"/>
        <rFont val="Calibri"/>
        <family val="2"/>
        <scheme val="minor"/>
      </rPr>
      <t>Note on 1/12/2012:</t>
    </r>
    <r>
      <rPr>
        <sz val="11"/>
        <color theme="1"/>
        <rFont val="Calibri"/>
        <family val="2"/>
        <scheme val="minor"/>
      </rPr>
      <t xml:space="preserve">
1. The ticket INC#9843191 was reassigned to other Group, we have captured this tickets count in New Tickets - Resolved (from prior).
2. The ticket INC#9944944 and INC#9944986 was reassigned from other Group, we have captured this tickets count in New Tickets - Opened.</t>
    </r>
  </si>
  <si>
    <r>
      <rPr>
        <b/>
        <sz val="11"/>
        <color theme="1"/>
        <rFont val="Calibri"/>
        <family val="2"/>
        <scheme val="minor"/>
      </rPr>
      <t>Note on 1/13/2012:</t>
    </r>
    <r>
      <rPr>
        <sz val="11"/>
        <color theme="1"/>
        <rFont val="Calibri"/>
        <family val="2"/>
        <scheme val="minor"/>
      </rPr>
      <t xml:space="preserve">
1. The ticket INC#9889062 and INC#9890513 was reassigned to other Group, we have captured this tickets count in New Tickets - Resolved (from prior).</t>
    </r>
  </si>
  <si>
    <r>
      <rPr>
        <b/>
        <sz val="11"/>
        <color theme="1"/>
        <rFont val="Calibri"/>
        <family val="2"/>
        <scheme val="minor"/>
      </rPr>
      <t>Note on 1/20/2012:</t>
    </r>
    <r>
      <rPr>
        <sz val="11"/>
        <color theme="1"/>
        <rFont val="Calibri"/>
        <family val="2"/>
        <scheme val="minor"/>
      </rPr>
      <t xml:space="preserve">
1. The ticket INC#10111067 was reassigned to other Group, we have captured this tickets count in New Tickets - Resolved (from prior).</t>
    </r>
  </si>
  <si>
    <r>
      <rPr>
        <b/>
        <sz val="11"/>
        <color theme="1"/>
        <rFont val="Calibri"/>
        <family val="2"/>
        <scheme val="minor"/>
      </rPr>
      <t>Note on 1/23/2012:</t>
    </r>
    <r>
      <rPr>
        <sz val="11"/>
        <color theme="1"/>
        <rFont val="Calibri"/>
        <family val="2"/>
        <scheme val="minor"/>
      </rPr>
      <t xml:space="preserve">
1. The ticket INC#9791052 and INC#9995544 was reassigned to other Group and INC#10084633 was changed to RIS, we have captured this tickets count in New Tickets - Resolved (from prior).</t>
    </r>
  </si>
  <si>
    <r>
      <rPr>
        <b/>
        <sz val="11"/>
        <color theme="1"/>
        <rFont val="Calibri"/>
        <family val="2"/>
        <scheme val="minor"/>
      </rPr>
      <t>Note on 1/24/2012:</t>
    </r>
    <r>
      <rPr>
        <sz val="11"/>
        <color theme="1"/>
        <rFont val="Calibri"/>
        <family val="2"/>
        <scheme val="minor"/>
      </rPr>
      <t xml:space="preserve">
1. The ticket INC#9219161 and INC#9662893 was reassigned from other Group, we have captured this tickets count in New Tickets - Opened.</t>
    </r>
  </si>
  <si>
    <r>
      <rPr>
        <b/>
        <sz val="11"/>
        <color theme="1"/>
        <rFont val="Calibri"/>
        <family val="2"/>
        <scheme val="minor"/>
      </rPr>
      <t>Note on 1/25/2012:</t>
    </r>
    <r>
      <rPr>
        <sz val="11"/>
        <color theme="1"/>
        <rFont val="Calibri"/>
        <family val="2"/>
        <scheme val="minor"/>
      </rPr>
      <t xml:space="preserve">
1. 54 tickets has been reassigned from other Group, we have captured this tickets count in New Tickets - Opened.</t>
    </r>
  </si>
  <si>
    <r>
      <rPr>
        <b/>
        <sz val="11"/>
        <color theme="1"/>
        <rFont val="Calibri"/>
        <family val="2"/>
        <scheme val="minor"/>
      </rPr>
      <t>Note on 1/30/2012:</t>
    </r>
    <r>
      <rPr>
        <sz val="11"/>
        <color theme="1"/>
        <rFont val="Calibri"/>
        <family val="2"/>
        <scheme val="minor"/>
      </rPr>
      <t xml:space="preserve"> 
1. The ticket INC#10174264 was reassigned to other Group, we have captured this tickets count in New Tickets - Resolved (from prior).
2. The ticket INC#8205412 and INC#10211643 was reassigned from other Group, we have captured this tickets count in New Tickets - Opened.</t>
    </r>
  </si>
  <si>
    <r>
      <rPr>
        <b/>
        <sz val="11"/>
        <color theme="1"/>
        <rFont val="Calibri"/>
        <family val="2"/>
        <scheme val="minor"/>
      </rPr>
      <t>Note on 1/31/2012:</t>
    </r>
    <r>
      <rPr>
        <sz val="11"/>
        <color theme="1"/>
        <rFont val="Calibri"/>
        <family val="2"/>
        <scheme val="minor"/>
      </rPr>
      <t xml:space="preserve"> 
1. The tickets INC#10213834 and INC#10214076 was reassigned to other Group and INC#10168828 was changed to RIS, we have captured this tickets count in New Tickets - Resolved (from prior).
2. The tickets INC#10000000, INC#10000050, INC#10187888, INC#10187911, INC#10188888, INC#10189859, INC#10190114, INC#10191386, INC#10195273, INC#10197293, INC#10197296 and INC#10206267 was reassigned from other Group, we have captured this tickets count in New Tickets - Opened.</t>
    </r>
  </si>
  <si>
    <t>Custom Validation Tickets - Count</t>
  </si>
  <si>
    <t>Custom Validation Tickets - Resolved</t>
  </si>
  <si>
    <r>
      <rPr>
        <b/>
        <sz val="11"/>
        <color theme="1"/>
        <rFont val="Calibri"/>
        <family val="2"/>
        <scheme val="minor"/>
      </rPr>
      <t>Note on 2/01/2012:</t>
    </r>
    <r>
      <rPr>
        <sz val="11"/>
        <color theme="1"/>
        <rFont val="Calibri"/>
        <family val="2"/>
        <scheme val="minor"/>
      </rPr>
      <t xml:space="preserve"> 
1. The tickets INC#10248047 was reassigned to other Group, INC#10223480 and INC#10252500 was changed to RIS, we have captured this tickets count in New Tickets - Resolved (from prior).
2. The tickets INC#7260457, INC#8701838, INC#10214076, INC#10259734, INC#10259807,INC#10260104, INC#10260126 and INC#10260159 was reassigned from other Group, we have captured this tickets count in New Tickets - Opened.</t>
    </r>
  </si>
  <si>
    <r>
      <rPr>
        <b/>
        <sz val="11"/>
        <color theme="1"/>
        <rFont val="Calibri"/>
        <family val="2"/>
        <scheme val="minor"/>
      </rPr>
      <t>Note on 2/02/2012:</t>
    </r>
    <r>
      <rPr>
        <sz val="11"/>
        <color theme="1"/>
        <rFont val="Calibri"/>
        <family val="2"/>
        <scheme val="minor"/>
      </rPr>
      <t xml:space="preserve"> 
1. 3 tickets related to Grandfathered issue was reassigned from other Group, we have captured this tickets count in New Tickets - Opened.</t>
    </r>
  </si>
  <si>
    <r>
      <rPr>
        <b/>
        <sz val="11"/>
        <color theme="1"/>
        <rFont val="Calibri"/>
        <family val="2"/>
        <scheme val="minor"/>
      </rPr>
      <t>Note on 2/03/2012:</t>
    </r>
    <r>
      <rPr>
        <sz val="11"/>
        <color theme="1"/>
        <rFont val="Calibri"/>
        <family val="2"/>
        <scheme val="minor"/>
      </rPr>
      <t xml:space="preserve"> 
1. INC#8935144 was reassigned to our group from Transport Engineering Group, we have captured this tickets count in New Tickets - Opened.
2. INC#10173155 was converted to Request ticket and INC#10222949 was changed to RIS ticket, we have captured this tickets count in New Tickets - Resolved (from prior days).</t>
    </r>
  </si>
  <si>
    <r>
      <rPr>
        <b/>
        <sz val="11"/>
        <color theme="1"/>
        <rFont val="Calibri"/>
        <family val="2"/>
        <scheme val="minor"/>
      </rPr>
      <t>Note on 2/06/2012:</t>
    </r>
    <r>
      <rPr>
        <sz val="11"/>
        <color theme="1"/>
        <rFont val="Calibri"/>
        <family val="2"/>
        <scheme val="minor"/>
      </rPr>
      <t xml:space="preserve"> 
1. INC#9466150 was reassigned to our group from Other Group, we have captured this tickets count in New Tickets - Opened.</t>
    </r>
  </si>
  <si>
    <r>
      <rPr>
        <b/>
        <sz val="11"/>
        <color theme="1"/>
        <rFont val="Calibri"/>
        <family val="2"/>
        <scheme val="minor"/>
      </rPr>
      <t>Note on 2/07/2012:</t>
    </r>
    <r>
      <rPr>
        <sz val="11"/>
        <color theme="1"/>
        <rFont val="Calibri"/>
        <family val="2"/>
        <scheme val="minor"/>
      </rPr>
      <t xml:space="preserve"> 
1.INC#10302466 was reassigned to our group from Other Group, we have captured this tickets count in New Tickets - Resolved (from prior days).</t>
    </r>
  </si>
  <si>
    <r>
      <rPr>
        <b/>
        <sz val="11"/>
        <color theme="1"/>
        <rFont val="Calibri"/>
        <family val="2"/>
        <scheme val="minor"/>
      </rPr>
      <t>Note on 2/08/2012:</t>
    </r>
    <r>
      <rPr>
        <sz val="11"/>
        <color theme="1"/>
        <rFont val="Calibri"/>
        <family val="2"/>
        <scheme val="minor"/>
      </rPr>
      <t xml:space="preserve"> 
1. INC#9925348 and INC#10335699 was reassigned to our group from Other Group, we have captured this tickets count in New Tickets - Opened.</t>
    </r>
  </si>
  <si>
    <r>
      <rPr>
        <b/>
        <sz val="11"/>
        <color theme="1"/>
        <rFont val="Calibri"/>
        <family val="2"/>
        <scheme val="minor"/>
      </rPr>
      <t>Note on 2/10/2012:</t>
    </r>
    <r>
      <rPr>
        <sz val="11"/>
        <color theme="1"/>
        <rFont val="Calibri"/>
        <family val="2"/>
        <scheme val="minor"/>
      </rPr>
      <t xml:space="preserve"> 
1. The tickets INC#10259747 was reassigned to other Group, we have captured this tickets count in New Tickets - Resolved (from prior).
2. The tickets INC#9760789,INC#9790501,INC#10344476,INC#10345493,INC#10347400  and INC#10350886  was reassigned from other Group, we have captured this tickets count in New Tickets - Opened.</t>
    </r>
  </si>
  <si>
    <r>
      <rPr>
        <b/>
        <sz val="11"/>
        <color theme="1"/>
        <rFont val="Calibri"/>
        <family val="2"/>
        <scheme val="minor"/>
      </rPr>
      <t>Note on 2/13/2012:</t>
    </r>
    <r>
      <rPr>
        <sz val="11"/>
        <color theme="1"/>
        <rFont val="Calibri"/>
        <family val="2"/>
        <scheme val="minor"/>
      </rPr>
      <t xml:space="preserve"> 
1. The tickets INC#10318383  was changed to RIS, we have captured this tickets count in New Tickets - Resolved (from prior).
2. The tickets INC#9058071, INC#10356621, INC#10358825 and INC#10362688 was reassigned from other Group, we have captured this tickets count in New Tickets - Opened.</t>
    </r>
  </si>
  <si>
    <r>
      <rPr>
        <b/>
        <sz val="11"/>
        <color theme="1"/>
        <rFont val="Calibri"/>
        <family val="2"/>
        <scheme val="minor"/>
      </rPr>
      <t>Note on 2/14/2012:</t>
    </r>
    <r>
      <rPr>
        <sz val="11"/>
        <color theme="1"/>
        <rFont val="Calibri"/>
        <family val="2"/>
        <scheme val="minor"/>
      </rPr>
      <t xml:space="preserve"> 
1. The tickets INC#10383473 was reassigned from other Group, we have captured this tickets count in New Tickets - Opened.</t>
    </r>
  </si>
  <si>
    <r>
      <rPr>
        <b/>
        <sz val="11"/>
        <color theme="1"/>
        <rFont val="Calibri"/>
        <family val="2"/>
        <scheme val="minor"/>
      </rPr>
      <t>Note on 2/15/2012:</t>
    </r>
    <r>
      <rPr>
        <sz val="11"/>
        <color theme="1"/>
        <rFont val="Calibri"/>
        <family val="2"/>
        <scheme val="minor"/>
      </rPr>
      <t xml:space="preserve"> 
1. The tickets INC#8653243 was reassigned to other Group, INC#7743470  was changed to RIS, we have captured this tickets count in New Tickets - Resolved (from prior).
2. The tickets INC#8706130, INC#8706593, INC#9280471, INC#9913801, INC#10253349, INC#10279899 and INC#10359438  was reassigned from other Group, we have captured this tickets count in New Tickets - Opened.</t>
    </r>
  </si>
  <si>
    <r>
      <rPr>
        <b/>
        <sz val="11"/>
        <color theme="1"/>
        <rFont val="Calibri"/>
        <family val="2"/>
        <scheme val="minor"/>
      </rPr>
      <t>Note on 2/17/2012:</t>
    </r>
    <r>
      <rPr>
        <sz val="11"/>
        <color theme="1"/>
        <rFont val="Calibri"/>
        <family val="2"/>
        <scheme val="minor"/>
      </rPr>
      <t xml:space="preserve"> 
1. The tickets INC#10437747 was reassigned to other Group, we have captured this tickets count in New Tickets - Resolved (from prior).
</t>
    </r>
  </si>
  <si>
    <r>
      <rPr>
        <b/>
        <sz val="11"/>
        <color theme="1"/>
        <rFont val="Calibri"/>
        <family val="2"/>
        <scheme val="minor"/>
      </rPr>
      <t>Note on 2/20/2012:</t>
    </r>
    <r>
      <rPr>
        <sz val="11"/>
        <color theme="1"/>
        <rFont val="Calibri"/>
        <family val="2"/>
        <scheme val="minor"/>
      </rPr>
      <t xml:space="preserve"> 
1. The tickets INC#10438576 and INC#10442667 was reassigned to other Group, we have captured this tickets count in New Tickets - Resolved (from prior).</t>
    </r>
  </si>
  <si>
    <r>
      <rPr>
        <b/>
        <sz val="11"/>
        <color theme="1"/>
        <rFont val="Calibri"/>
        <family val="2"/>
        <scheme val="minor"/>
      </rPr>
      <t>Note on 2/22/2012:</t>
    </r>
    <r>
      <rPr>
        <sz val="11"/>
        <color theme="1"/>
        <rFont val="Calibri"/>
        <family val="2"/>
        <scheme val="minor"/>
      </rPr>
      <t xml:space="preserve"> 
1. The tickets INC#9662807 was reassigned from other Group, we have captured this tickets count in New Tickets - Opened.</t>
    </r>
  </si>
  <si>
    <r>
      <rPr>
        <b/>
        <sz val="11"/>
        <color theme="1"/>
        <rFont val="Calibri"/>
        <family val="2"/>
        <scheme val="minor"/>
      </rPr>
      <t>Note on 2/23/2012:</t>
    </r>
    <r>
      <rPr>
        <sz val="11"/>
        <color theme="1"/>
        <rFont val="Calibri"/>
        <family val="2"/>
        <scheme val="minor"/>
      </rPr>
      <t xml:space="preserve"> 
1. The tickets INC#10295150  was changed to RIS, we have captured this tickets count in New Tickets - Resolved (from prior).</t>
    </r>
  </si>
  <si>
    <r>
      <rPr>
        <b/>
        <sz val="11"/>
        <color theme="1"/>
        <rFont val="Calibri"/>
        <family val="2"/>
        <scheme val="minor"/>
      </rPr>
      <t>Note on 2/27/2012:</t>
    </r>
    <r>
      <rPr>
        <sz val="11"/>
        <color theme="1"/>
        <rFont val="Calibri"/>
        <family val="2"/>
        <scheme val="minor"/>
      </rPr>
      <t xml:space="preserve"> 
1. The tickets INC#10512189 was reassigned from other Group, we have captured this tickets count in New Tickets - Opened.</t>
    </r>
  </si>
  <si>
    <r>
      <rPr>
        <b/>
        <sz val="11"/>
        <color theme="1"/>
        <rFont val="Calibri"/>
        <family val="2"/>
        <scheme val="minor"/>
      </rPr>
      <t>Note on 2/28/2012:</t>
    </r>
    <r>
      <rPr>
        <sz val="11"/>
        <color theme="1"/>
        <rFont val="Calibri"/>
        <family val="2"/>
        <scheme val="minor"/>
      </rPr>
      <t xml:space="preserve"> 
1. The tickets INC#10505716, INC#10505809 and INC#10505969 was reassigned to other Group, INC#10525399  was changed to RIS, we have captured this tickets count in New Tickets - Resolved (from prior).
2. The tickets INC#10492290  was reassigned from other Group, we have captured this tickets count in New Tickets - Opened.</t>
    </r>
  </si>
  <si>
    <r>
      <rPr>
        <b/>
        <sz val="11"/>
        <color theme="1"/>
        <rFont val="Calibri"/>
        <family val="2"/>
        <scheme val="minor"/>
      </rPr>
      <t>Note on 3/01/2012:</t>
    </r>
    <r>
      <rPr>
        <sz val="11"/>
        <color theme="1"/>
        <rFont val="Calibri"/>
        <family val="2"/>
        <scheme val="minor"/>
      </rPr>
      <t xml:space="preserve"> 
1. The tickets INC#10578309, INC#10595023 and INC#10596311 was reassigned to other Group, we have captured this tickets count in New Tickets - Resolved (from prior).
2. The tickets INC#10179035, INC#10410228 and INC#10427456 was reassigned from other Group, we have captured this tickets count in New Tickets - Opened.</t>
    </r>
  </si>
  <si>
    <r>
      <rPr>
        <b/>
        <sz val="11"/>
        <color theme="1"/>
        <rFont val="Calibri"/>
        <family val="2"/>
        <scheme val="minor"/>
      </rPr>
      <t>Note on 3/06/2012:</t>
    </r>
    <r>
      <rPr>
        <sz val="11"/>
        <color theme="1"/>
        <rFont val="Calibri"/>
        <family val="2"/>
        <scheme val="minor"/>
      </rPr>
      <t xml:space="preserve"> 
1. The ticket INC#8612412 was reassigned from other Group, we have captured this tickets count in New Tickets - Opened.</t>
    </r>
  </si>
  <si>
    <t>Notes</t>
  </si>
  <si>
    <t>Resolution</t>
  </si>
  <si>
    <t>Resolution Categorization Tier 1</t>
  </si>
  <si>
    <t>Resolution Categorization Tier 2</t>
  </si>
  <si>
    <r>
      <rPr>
        <b/>
        <sz val="11"/>
        <color theme="1"/>
        <rFont val="Calibri"/>
        <family val="2"/>
        <scheme val="minor"/>
      </rPr>
      <t>Note on 3/07/2012:</t>
    </r>
    <r>
      <rPr>
        <sz val="11"/>
        <color theme="1"/>
        <rFont val="Calibri"/>
        <family val="2"/>
        <scheme val="minor"/>
      </rPr>
      <t xml:space="preserve"> 
1. The tickets INC#9740006 and INC#10426436 was reassigned to other Group, INC#10459876, INC#10575393 and INC#10607907 was changed to RIS, we have captured this tickets count in New Tickets - Resolved (from prior).
2. The tickets INC#10664807 was reassigned from other Group, we have captured this tickets count in New Tickets - Opened.</t>
    </r>
  </si>
  <si>
    <r>
      <rPr>
        <b/>
        <sz val="11"/>
        <color theme="1"/>
        <rFont val="Calibri"/>
        <family val="2"/>
        <scheme val="minor"/>
      </rPr>
      <t>Note on 3/09/2012:</t>
    </r>
    <r>
      <rPr>
        <sz val="11"/>
        <color theme="1"/>
        <rFont val="Calibri"/>
        <family val="2"/>
        <scheme val="minor"/>
      </rPr>
      <t xml:space="preserve"> 
1. The tickets INC#10499758, INC#10268438 and INC#10683444 was reassigned to other Group, we have captured this tickets count in New Tickets - Resolved (from prior).</t>
    </r>
  </si>
  <si>
    <r>
      <rPr>
        <b/>
        <sz val="11"/>
        <color theme="1"/>
        <rFont val="Calibri"/>
        <family val="2"/>
        <scheme val="minor"/>
      </rPr>
      <t>Note on 3/12/2012:</t>
    </r>
    <r>
      <rPr>
        <sz val="11"/>
        <color theme="1"/>
        <rFont val="Calibri"/>
        <family val="2"/>
        <scheme val="minor"/>
      </rPr>
      <t xml:space="preserve"> 
1. The tickets INC#10677536 was reassigned from other Group, we have captured this tickets count in New Tickets - Opened.</t>
    </r>
  </si>
  <si>
    <r>
      <rPr>
        <b/>
        <sz val="11"/>
        <color theme="1"/>
        <rFont val="Calibri"/>
        <family val="2"/>
        <scheme val="minor"/>
      </rPr>
      <t>Note on 3/14/2012:</t>
    </r>
    <r>
      <rPr>
        <sz val="11"/>
        <color theme="1"/>
        <rFont val="Calibri"/>
        <family val="2"/>
        <scheme val="minor"/>
      </rPr>
      <t xml:space="preserve"> 
1. The tickets INC#10260808, INC#10349102, INC#10550154 and INC#10613287 was reassigned to other Group, we have captured this tickets count in New Tickets - Resolved (from prior).</t>
    </r>
  </si>
  <si>
    <t>Resolution Categorization Tier 3</t>
  </si>
  <si>
    <r>
      <rPr>
        <b/>
        <sz val="11"/>
        <color theme="1"/>
        <rFont val="Calibri"/>
        <family val="2"/>
        <scheme val="minor"/>
      </rPr>
      <t>Note on 3/16/2012:</t>
    </r>
    <r>
      <rPr>
        <sz val="11"/>
        <color theme="1"/>
        <rFont val="Calibri"/>
        <family val="2"/>
        <scheme val="minor"/>
      </rPr>
      <t xml:space="preserve"> 
1. The tickets INC#10460402 was changed to RIS, we have captured this tickets count in New Tickets - Resolved (from prior).</t>
    </r>
  </si>
  <si>
    <r>
      <rPr>
        <b/>
        <sz val="11"/>
        <color theme="1"/>
        <rFont val="Calibri"/>
        <family val="2"/>
        <scheme val="minor"/>
      </rPr>
      <t>Note on 3/21/2012:</t>
    </r>
    <r>
      <rPr>
        <sz val="11"/>
        <color theme="1"/>
        <rFont val="Calibri"/>
        <family val="2"/>
        <scheme val="minor"/>
      </rPr>
      <t xml:space="preserve"> 
1. The tickets INC#9760789 was changed to RIS, we have captured this tickets count in New Tickets - Resolved (from prior).
2. The tickets INC#10844843 and INC#10850630 was reassigned from other Group, we have captured this tickets count in New Tickets - Opened.</t>
    </r>
  </si>
  <si>
    <r>
      <rPr>
        <b/>
        <sz val="11"/>
        <color theme="1"/>
        <rFont val="Calibri"/>
        <family val="2"/>
        <scheme val="minor"/>
      </rPr>
      <t>Note on 3/22/2012:</t>
    </r>
    <r>
      <rPr>
        <sz val="11"/>
        <color theme="1"/>
        <rFont val="Calibri"/>
        <family val="2"/>
        <scheme val="minor"/>
      </rPr>
      <t xml:space="preserve"> 
1. The tickets INC#10779709 was reassigned to other Group, INC#10425019 and INC#10796346 was changed to RIS, we have captured this tickets count in New Tickets - Resolved (from prior)</t>
    </r>
  </si>
  <si>
    <r>
      <rPr>
        <b/>
        <sz val="11"/>
        <color theme="1"/>
        <rFont val="Calibri"/>
        <family val="2"/>
        <scheme val="minor"/>
      </rPr>
      <t>Note on 3/26/2012:</t>
    </r>
    <r>
      <rPr>
        <sz val="11"/>
        <color theme="1"/>
        <rFont val="Calibri"/>
        <family val="2"/>
        <scheme val="minor"/>
      </rPr>
      <t xml:space="preserve"> 
1. The tickets INC#10812650 was reassigned to other Group, INC#10841757 was changed to Request, we have captured this tickets count in New Tickets - Resolved (from prior)</t>
    </r>
  </si>
  <si>
    <r>
      <rPr>
        <b/>
        <sz val="11"/>
        <color theme="1"/>
        <rFont val="Calibri"/>
        <family val="2"/>
        <scheme val="minor"/>
      </rPr>
      <t>Note on 3/27/2012:</t>
    </r>
    <r>
      <rPr>
        <sz val="11"/>
        <color theme="1"/>
        <rFont val="Calibri"/>
        <family val="2"/>
        <scheme val="minor"/>
      </rPr>
      <t xml:space="preserve"> 
1. The tickets INC#10581554 and INC#10779561 was reassigned to other Group,  we have captured this tickets count in New Tickets - Resolved (from prior)</t>
    </r>
  </si>
  <si>
    <r>
      <rPr>
        <b/>
        <sz val="11"/>
        <color theme="1"/>
        <rFont val="Calibri"/>
        <family val="2"/>
        <scheme val="minor"/>
      </rPr>
      <t>Note on 3/28/2012:</t>
    </r>
    <r>
      <rPr>
        <sz val="11"/>
        <color theme="1"/>
        <rFont val="Calibri"/>
        <family val="2"/>
        <scheme val="minor"/>
      </rPr>
      <t xml:space="preserve"> 
1. The tickets INC#10574300 was reassigned to other Group, INC#10946446 was changed to RIS, we have captured this tickets count in New Tickets - Resolved (from prior).
2. The tickets INC#10767140 was reassigned from other Group, we have captured this tickets count in New Tickets - Opened.</t>
    </r>
  </si>
  <si>
    <r>
      <rPr>
        <b/>
        <sz val="11"/>
        <color theme="1"/>
        <rFont val="Calibri"/>
        <family val="2"/>
        <scheme val="minor"/>
      </rPr>
      <t>Note on 3/30/2012:</t>
    </r>
    <r>
      <rPr>
        <sz val="11"/>
        <color theme="1"/>
        <rFont val="Calibri"/>
        <family val="2"/>
        <scheme val="minor"/>
      </rPr>
      <t xml:space="preserve"> 
1. The tickets INC#10442233 was reassigned to other Group, INC#10971265 was changed to RIS, we have captured this tickets count in New Tickets - Resolved (from prior).</t>
    </r>
  </si>
  <si>
    <r>
      <rPr>
        <b/>
        <sz val="11"/>
        <color theme="1"/>
        <rFont val="Calibri"/>
        <family val="2"/>
        <scheme val="minor"/>
      </rPr>
      <t>Note on 4/02/2012:</t>
    </r>
    <r>
      <rPr>
        <sz val="11"/>
        <color theme="1"/>
        <rFont val="Calibri"/>
        <family val="2"/>
        <scheme val="minor"/>
      </rPr>
      <t xml:space="preserve"> 
1. The tickets INC#10473951 was reassigned to other Group, INC#10950559 was changed to RIS, we have captured this tickets count in New Tickets - Resolved (from prior).
2. The tickets INC#10919501 was reassigned from other Group, we have captured this tickets count in New Tickets - Opened.</t>
    </r>
  </si>
  <si>
    <r>
      <rPr>
        <b/>
        <sz val="11"/>
        <color theme="1"/>
        <rFont val="Calibri"/>
        <family val="2"/>
        <scheme val="minor"/>
      </rPr>
      <t>Note on 4/03/2012:</t>
    </r>
    <r>
      <rPr>
        <sz val="11"/>
        <color theme="1"/>
        <rFont val="Calibri"/>
        <family val="2"/>
        <scheme val="minor"/>
      </rPr>
      <t xml:space="preserve"> 
1. The tickets INC#10613287 and INC#10983276 was reassigned from other Group, we have captured this tickets count in New Tickets - Opened.</t>
    </r>
  </si>
  <si>
    <r>
      <rPr>
        <b/>
        <sz val="11"/>
        <color theme="1"/>
        <rFont val="Calibri"/>
        <family val="2"/>
        <scheme val="minor"/>
      </rPr>
      <t>Note on 4/04/2012:</t>
    </r>
    <r>
      <rPr>
        <sz val="11"/>
        <color theme="1"/>
        <rFont val="Calibri"/>
        <family val="2"/>
        <scheme val="minor"/>
      </rPr>
      <t xml:space="preserve"> 
1. The tickets INC#10027461, INC#11019738, INC#11019940,INC#11020129, INC#11021246, INC#11022808 and INC#11022991 was reassigned from other Group, we have captured this tickets count in New Tickets - Opened.</t>
    </r>
  </si>
  <si>
    <r>
      <rPr>
        <b/>
        <sz val="11"/>
        <color theme="1"/>
        <rFont val="Calibri"/>
        <family val="2"/>
        <scheme val="minor"/>
      </rPr>
      <t>Note on 4/06/2012:</t>
    </r>
    <r>
      <rPr>
        <sz val="11"/>
        <color theme="1"/>
        <rFont val="Calibri"/>
        <family val="2"/>
        <scheme val="minor"/>
      </rPr>
      <t xml:space="preserve"> 
1. The tickets INC#11053851 was reassigned from other Group, we have captured this tickets count in New Tickets - Opened.</t>
    </r>
  </si>
  <si>
    <r>
      <rPr>
        <b/>
        <sz val="11"/>
        <color theme="1"/>
        <rFont val="Calibri"/>
        <family val="2"/>
        <scheme val="minor"/>
      </rPr>
      <t>Note on 4/02/2012:</t>
    </r>
    <r>
      <rPr>
        <sz val="11"/>
        <color theme="1"/>
        <rFont val="Calibri"/>
        <family val="2"/>
        <scheme val="minor"/>
      </rPr>
      <t xml:space="preserve"> 
1. The tickets INC#11049008 was changed to RIS, we have captured this tickets count in New Tickets - Resolved (from prior).</t>
    </r>
  </si>
  <si>
    <r>
      <rPr>
        <b/>
        <sz val="11"/>
        <color theme="1"/>
        <rFont val="Calibri"/>
        <family val="2"/>
        <scheme val="minor"/>
      </rPr>
      <t>Note on 4/10/2012:</t>
    </r>
    <r>
      <rPr>
        <sz val="11"/>
        <color theme="1"/>
        <rFont val="Calibri"/>
        <family val="2"/>
        <scheme val="minor"/>
      </rPr>
      <t xml:space="preserve"> 
1. The tickets INC#11034555 and INC#11086364 was reassigned to other Group, INC#10734690 and INC#10828749 was changed to Request, we have captured this tickets count in New Tickets - Resolved (from prior).</t>
    </r>
  </si>
  <si>
    <r>
      <rPr>
        <b/>
        <sz val="11"/>
        <color theme="1"/>
        <rFont val="Calibri"/>
        <family val="2"/>
        <scheme val="minor"/>
      </rPr>
      <t>Note on 4/16/2012:</t>
    </r>
    <r>
      <rPr>
        <sz val="11"/>
        <color theme="1"/>
        <rFont val="Calibri"/>
        <family val="2"/>
        <scheme val="minor"/>
      </rPr>
      <t xml:space="preserve"> 
1. The tickets INC#11073763, INC#11084920 and INC#11123024 was reassigned to other Group, INC#10912695 was changed to Request, we have captured this tickets count in New Tickets - Resolved (from prior).</t>
    </r>
  </si>
  <si>
    <r>
      <rPr>
        <b/>
        <sz val="11"/>
        <color theme="1"/>
        <rFont val="Calibri"/>
        <family val="2"/>
        <scheme val="minor"/>
      </rPr>
      <t>Note on 4/18/2012:</t>
    </r>
    <r>
      <rPr>
        <sz val="11"/>
        <color theme="1"/>
        <rFont val="Calibri"/>
        <family val="2"/>
        <scheme val="minor"/>
      </rPr>
      <t xml:space="preserve"> 
1. The tickets INC#10210079, INC#10220124, INC#10418046, INC#10527957, INC#10584876, INC#10636880, INC#10728033, INC#10909601, INC#10965771, INC#10984300, INC#11065186, INC#11069698, INC#11095424, INC#11138097, INC#11150799, INC#11152128 and INC#11152643 was reassigned to other Group, INC#11162698 was changed to Request, we have captured this tickets count in New Tickets - Resolved (from prior).
2. The tickets INC#11173377 was reassigned from other Group, we have captured this tickets count in New Tickets - Opened.</t>
    </r>
  </si>
  <si>
    <r>
      <rPr>
        <b/>
        <sz val="11"/>
        <color theme="1"/>
        <rFont val="Calibri"/>
        <family val="2"/>
        <scheme val="minor"/>
      </rPr>
      <t>Note on 4/19/2012:</t>
    </r>
    <r>
      <rPr>
        <sz val="11"/>
        <color theme="1"/>
        <rFont val="Calibri"/>
        <family val="2"/>
        <scheme val="minor"/>
      </rPr>
      <t xml:space="preserve"> 
1. 47 tickets was reassigned to other Group, we have captured this tickets count in New Tickets - Resolved (from prior).</t>
    </r>
  </si>
  <si>
    <r>
      <rPr>
        <b/>
        <sz val="11"/>
        <color theme="1"/>
        <rFont val="Calibri"/>
        <family val="2"/>
        <scheme val="minor"/>
      </rPr>
      <t>Note on 4/20/2012:</t>
    </r>
    <r>
      <rPr>
        <sz val="11"/>
        <color theme="1"/>
        <rFont val="Calibri"/>
        <family val="2"/>
        <scheme val="minor"/>
      </rPr>
      <t xml:space="preserve"> 
1. The tickets INC#8702815, INC#10334551, INC#11110849, INC#11121818, INC#11150221, INC#11214391 and INC#11219961 was reassigned to other Group, INC#11238702 was changed to Request, we have captured this tickets count in New Tickets - Resolved (from prior).</t>
    </r>
  </si>
  <si>
    <r>
      <rPr>
        <b/>
        <sz val="11"/>
        <color theme="1"/>
        <rFont val="Calibri"/>
        <family val="2"/>
        <scheme val="minor"/>
      </rPr>
      <t>Note on 4/23/2012:</t>
    </r>
    <r>
      <rPr>
        <sz val="11"/>
        <color theme="1"/>
        <rFont val="Calibri"/>
        <family val="2"/>
        <scheme val="minor"/>
      </rPr>
      <t xml:space="preserve"> 
1. The tickets INC#10908195, INC#10983491, INC#11173377 and INC#11221078 was reassigned to other Group, INC#9528195, INC#10633672 and INC#11125947 was changed to RIS, we have captured this tickets count in New Tickets - Resolved (from prior).
2. The tickets INC#11149824 was reassigned from other Group, we have captured this tickets count in New Tickets - Opened.</t>
    </r>
  </si>
  <si>
    <r>
      <rPr>
        <b/>
        <sz val="11"/>
        <color theme="1"/>
        <rFont val="Calibri"/>
        <family val="2"/>
        <scheme val="minor"/>
      </rPr>
      <t>Note on 4/24/2012:</t>
    </r>
    <r>
      <rPr>
        <sz val="11"/>
        <color theme="1"/>
        <rFont val="Calibri"/>
        <family val="2"/>
        <scheme val="minor"/>
      </rPr>
      <t xml:space="preserve"> 
1. The tickets INC#11040815, INC#11091097, INC#11091234, INC#11094573, INC#11123573, INC#11139427, INC#11151893, INC#11155799 and INC#11157357 was reassigned to other Group, INC#10612867 was changed to RIS, we have captured this tickets count in New Tickets - Resolved (from prior).
2. The tickets INC#10779561, INC#10803259, INC#10956301, INC#11126870, INC#11127382 and INC#11250974 was reassigned from other Group, we have captured this tickets count in New Tickets - Opened.</t>
    </r>
  </si>
  <si>
    <r>
      <rPr>
        <b/>
        <sz val="11"/>
        <color theme="1"/>
        <rFont val="Calibri"/>
        <family val="2"/>
        <scheme val="minor"/>
      </rPr>
      <t>Note on 4/25/2012:</t>
    </r>
    <r>
      <rPr>
        <sz val="11"/>
        <color theme="1"/>
        <rFont val="Calibri"/>
        <family val="2"/>
        <scheme val="minor"/>
      </rPr>
      <t xml:space="preserve"> 
1. The tickets INC#10750728, INC#11020443 and INC#11249044 was reassigned to other Group, we have captured this tickets count in New Tickets - Resolved (from prior).</t>
    </r>
  </si>
  <si>
    <r>
      <rPr>
        <b/>
        <sz val="11"/>
        <color theme="1"/>
        <rFont val="Calibri"/>
        <family val="2"/>
        <scheme val="minor"/>
      </rPr>
      <t>Note on 4/26/2012:</t>
    </r>
    <r>
      <rPr>
        <sz val="11"/>
        <color theme="1"/>
        <rFont val="Calibri"/>
        <family val="2"/>
        <scheme val="minor"/>
      </rPr>
      <t xml:space="preserve"> 
1. The tickets INC#10585061, INC#10634616, INC#10752874, INC#10768288, INC#10879966, INC#11056620, INC#11195517, INC#11196074, INC#11257724 and INC#11303621 was reassigned to other Group, INC#8816154 and INC#10803259 was changed to RIS, INC#11237881 was changed to Request, we have captured this tickets count in New Tickets - Resolved (from prior).
</t>
    </r>
  </si>
  <si>
    <r>
      <rPr>
        <b/>
        <sz val="11"/>
        <color theme="1"/>
        <rFont val="Calibri"/>
        <family val="2"/>
        <scheme val="minor"/>
      </rPr>
      <t xml:space="preserve">Note on 4/27/2012: </t>
    </r>
    <r>
      <rPr>
        <sz val="11"/>
        <color theme="1"/>
        <rFont val="Calibri"/>
        <family val="2"/>
        <scheme val="minor"/>
      </rPr>
      <t xml:space="preserve">
1. The tickets INC000008819550,INC000010211215,INC000010499548,INC000010506387,INC000010512415,INC000010626535,INC000010627313,INC000010627915,INC000010786682,INC000010846508,INC000010858642,INC000010954613,INC000010956301,INC000010969336,INC000010998737,INC000011003817,INC000011016887,INC000011019817,INC000011020533,INC000011022991,INC000011032200,INC000011127382,INC000011303766 and INC000011317099 was reassigned to other Group, we have captured this tickets count in New Tickets - Resolved (from prior).
INC000011165848 was assigned to our group from other group, we have captured this tickets count in New Tickets -Opened.</t>
    </r>
  </si>
  <si>
    <r>
      <rPr>
        <b/>
        <sz val="11"/>
        <color theme="1"/>
        <rFont val="Calibri"/>
        <family val="2"/>
        <scheme val="minor"/>
      </rPr>
      <t>Note on 4/30/2012:</t>
    </r>
    <r>
      <rPr>
        <sz val="11"/>
        <color theme="1"/>
        <rFont val="Calibri"/>
        <family val="2"/>
        <scheme val="minor"/>
      </rPr>
      <t xml:space="preserve"> 
1. The tickets INC#11161389, INC#11205877 and INC#11221426 was reassigned to other Group, we have captured this tickets count in New Tickets - Resolved (from prior).
2. The tickets INC#11320040 and INC#11346597 was reassigned from other Group, we have captured this tickets count in New Tickets - Opened.</t>
    </r>
  </si>
  <si>
    <r>
      <rPr>
        <b/>
        <sz val="11"/>
        <color theme="1"/>
        <rFont val="Calibri"/>
        <family val="2"/>
        <scheme val="minor"/>
      </rPr>
      <t>Note on 5/02/2012:</t>
    </r>
    <r>
      <rPr>
        <sz val="11"/>
        <color theme="1"/>
        <rFont val="Calibri"/>
        <family val="2"/>
        <scheme val="minor"/>
      </rPr>
      <t xml:space="preserve"> 
1. The tickets INC#9495211, INC#9606596, INC#10279899, INC#10848421, INC#10962869, INC#11095018 and INC#11320040 was reassigned to other Group, INC#10781306 and INC#11065482 was changed to RIS,we have captured this tickets count in New Tickets - Resolved (from prior).
2. The tickets INC#10509036, INC#10549605, INC#11265885, INC#11342361, INC#11345952, INC#11348941 and INC#11352732 was reassigned from other Group, we have captured this tickets count in New Tickets - Opened.</t>
    </r>
  </si>
  <si>
    <r>
      <rPr>
        <b/>
        <sz val="11"/>
        <color theme="1"/>
        <rFont val="Calibri"/>
        <family val="2"/>
        <scheme val="minor"/>
      </rPr>
      <t>Note on 5/03/2012:</t>
    </r>
    <r>
      <rPr>
        <sz val="11"/>
        <color theme="1"/>
        <rFont val="Calibri"/>
        <family val="2"/>
        <scheme val="minor"/>
      </rPr>
      <t xml:space="preserve"> 
1. The tickets INC#10574231 and INC#10801097 was reassigned to other Group, we have captured this tickets count in New Tickets - Resolved (from prior).
2. 41 tickets was reassigned from other Group, we have captured this tickets count in New Tickets - Opened.</t>
    </r>
  </si>
  <si>
    <r>
      <rPr>
        <b/>
        <sz val="11"/>
        <color theme="1"/>
        <rFont val="Calibri"/>
        <family val="2"/>
        <scheme val="minor"/>
      </rPr>
      <t>Note on 5/04/2012:</t>
    </r>
    <r>
      <rPr>
        <sz val="11"/>
        <color theme="1"/>
        <rFont val="Calibri"/>
        <family val="2"/>
        <scheme val="minor"/>
      </rPr>
      <t xml:space="preserve"> 
1. The tickets INC#11072265, INC#11230899, INC#11250974, INC#11333124 and INC#11414814 was reassigned to other Group, INC#11231741 was changed to Request, we have captured this tickets count in New Tickets - Resolved (from prior).
2. The tickets INC#10506387, INC#11234325, INC#11386309 and INC#11400261 was reassigned from other Group, we have captured this tickets count in New Tickets - Opened.</t>
    </r>
  </si>
  <si>
    <r>
      <rPr>
        <b/>
        <sz val="11"/>
        <color theme="1"/>
        <rFont val="Calibri"/>
        <family val="2"/>
        <scheme val="minor"/>
      </rPr>
      <t>Note on 5/08/2012:</t>
    </r>
    <r>
      <rPr>
        <sz val="11"/>
        <color theme="1"/>
        <rFont val="Calibri"/>
        <family val="2"/>
        <scheme val="minor"/>
      </rPr>
      <t xml:space="preserve"> 
1. The tickets INC#10262840, INC#11388575, INC#11405734, INC#11431657 and INC#11465926 was reassigned to other Group, INC#11257598 was changed to RIS, we have captured this tickets count in New Tickets - Resolved (from prior).
2. The tickets INC#8819550 and INC#11445462 was reassigned from other Group, we have captured this tickets count in New Tickets - Opened.</t>
    </r>
  </si>
  <si>
    <r>
      <rPr>
        <b/>
        <sz val="11"/>
        <color theme="1"/>
        <rFont val="Calibri"/>
        <family val="2"/>
        <scheme val="minor"/>
      </rPr>
      <t>Note on 5/09/2012:</t>
    </r>
    <r>
      <rPr>
        <sz val="11"/>
        <color theme="1"/>
        <rFont val="Calibri"/>
        <family val="2"/>
        <scheme val="minor"/>
      </rPr>
      <t xml:space="preserve"> 
1. The tickets INC#11126557, INC#11411507, INC#11413913 and INC#11434683 was reassigned to other Group, INC#10898792 and INC#11156482 was changed to RIS, we have captured this tickets count in New Tickets - Resolved (from prior).
</t>
    </r>
  </si>
  <si>
    <r>
      <rPr>
        <b/>
        <sz val="11"/>
        <color theme="1"/>
        <rFont val="Calibri"/>
        <family val="2"/>
        <scheme val="minor"/>
      </rPr>
      <t>Note on 5/10/2012:</t>
    </r>
    <r>
      <rPr>
        <sz val="11"/>
        <color theme="1"/>
        <rFont val="Calibri"/>
        <family val="2"/>
        <scheme val="minor"/>
      </rPr>
      <t xml:space="preserve"> 
1. The tickets INC#10303354, INC#10305563, INC#10391583, INC#11257156 and INC#11265885 was reassigned to other Group, we have captured this tickets count in New Tickets - Resolved (from prior).
2. The tickets INC#11320040 and INC#11452817 was reassigned from other Group, we have captured this tickets count in New Tickets - Opened.</t>
    </r>
  </si>
  <si>
    <r>
      <rPr>
        <b/>
        <sz val="11"/>
        <color theme="1"/>
        <rFont val="Calibri"/>
        <family val="2"/>
        <scheme val="minor"/>
      </rPr>
      <t>Note on 5/11/2012:</t>
    </r>
    <r>
      <rPr>
        <sz val="11"/>
        <color theme="1"/>
        <rFont val="Calibri"/>
        <family val="2"/>
        <scheme val="minor"/>
      </rPr>
      <t xml:space="preserve"> 
1. The tickets INC#8819550, INC#10977455, INC#11039995, INC#11212208, INC#11464750 and INC#11496284 was reassigned to other Group, INC#8935144 was changed to RIS, we have captured this tickets count in New Tickets - Resolved (from prior).
</t>
    </r>
  </si>
  <si>
    <r>
      <rPr>
        <b/>
        <sz val="11"/>
        <color theme="1"/>
        <rFont val="Calibri"/>
        <family val="2"/>
        <scheme val="minor"/>
      </rPr>
      <t>Note on 5/14/2012:</t>
    </r>
    <r>
      <rPr>
        <sz val="11"/>
        <color theme="1"/>
        <rFont val="Calibri"/>
        <family val="2"/>
        <scheme val="minor"/>
      </rPr>
      <t xml:space="preserve"> 
1. The tickets INC000008928213, INC000010456415, INC000010467800, INC000010506387, INC000010511657, INC000010523339, INC000010599387, INC000010779561, INC000010843909, INC000011018090, INC000011032628, INC000011047574, INC000011297055, INC000011352732, INC000011371449, INC000011371576, INC000011371909, INC000011393810, INC000011394331, INC000011394779, INC000011399728, INC000011399855, INC000011402613, INC000011410107, INC000011431790, INC000011452817, INC000011464565, INC000011466293, INC000011474085, INC000011474088, INC000011474197, INC000011474252, INC000011474256, INC000011481972, INC000011481975, INC000011482337, INC000011482357, INC000011486135, INC000011495220, INC000011498711, INC000011498713, INC000011498747 INC000011529553 was reassigned to other Group. Captured in New tickets - Resolved (from prior days).
2. The tickets INC000011489589 and INC000011508068 was reassigned from other group. Captured in New Tickets - Opened.</t>
    </r>
  </si>
  <si>
    <r>
      <rPr>
        <b/>
        <sz val="11"/>
        <color theme="1"/>
        <rFont val="Calibri"/>
        <family val="2"/>
        <scheme val="minor"/>
      </rPr>
      <t>Note on 5/15/2012:</t>
    </r>
    <r>
      <rPr>
        <sz val="11"/>
        <color theme="1"/>
        <rFont val="Calibri"/>
        <family val="2"/>
        <scheme val="minor"/>
      </rPr>
      <t xml:space="preserve"> 
1. The tickets INC000011297055, INC000011352732, INC000011371449, INC000011371576, INC000011371909, INC000011394779, INC000011399728, INC000011481975, INC000011482337, INC000011498711, INC000011498747, INC000011529553, INC000011556945
was reassigned to other Group. Captured in New Tickets - Opened.
2. The tickets INC000010683255 was changed as RIS Incident and INC000011118505 was reassigned to other group. New tickets - Resolved (from prior days).</t>
    </r>
  </si>
  <si>
    <r>
      <rPr>
        <b/>
        <sz val="11"/>
        <color theme="1"/>
        <rFont val="Calibri"/>
        <family val="2"/>
        <scheme val="minor"/>
      </rPr>
      <t>Note on 5/16/2012:</t>
    </r>
    <r>
      <rPr>
        <sz val="11"/>
        <color theme="1"/>
        <rFont val="Calibri"/>
        <family val="2"/>
        <scheme val="minor"/>
      </rPr>
      <t xml:space="preserve"> 
1. The tickets INC000008487397, INC000010508428, INC000011342361, INC000011371426, INC000011383458, INC000011386500, INC000011386690, INC000011386807, INC000011386970, INC000011387038, INC000011393591, INC000011394620, INC000011394847, INC000011399178, INC000011399398, INC000011399924, INC000011400261, INC000011400442, INC000011400515, INC000011403026, INC000011403047, INC000011403099, INC000011424020, INC000011434498, INC000011445462, INC000011448479, INC000011449315, INC000011464549, INC000011464558, INC000011558632 was reassigned to other Group and resolved. Captured in New tickets - Resolved (from prior days).
2. The tickets INC000011399855, INC000011403026, INC000011482357 was reassigned from other group. Captured in New Tickets - Opened.</t>
    </r>
  </si>
  <si>
    <r>
      <rPr>
        <b/>
        <sz val="11"/>
        <color theme="1"/>
        <rFont val="Calibri"/>
        <family val="2"/>
        <scheme val="minor"/>
      </rPr>
      <t>Note on 5/17/2012:</t>
    </r>
    <r>
      <rPr>
        <sz val="11"/>
        <color theme="1"/>
        <rFont val="Calibri"/>
        <family val="2"/>
        <scheme val="minor"/>
      </rPr>
      <t xml:space="preserve"> 
1. The tickets  INC000011585554 was reassigned to other Group and resolved. Captured in New tickets - Resolved (from prior days).
2. The tickets INC000011575962 was reassigned from other group. Captured in New Tickets - Opened.</t>
    </r>
  </si>
  <si>
    <r>
      <rPr>
        <b/>
        <sz val="11"/>
        <color theme="1"/>
        <rFont val="Calibri"/>
        <family val="2"/>
        <scheme val="minor"/>
      </rPr>
      <t>Note on 5/18/2012:</t>
    </r>
    <r>
      <rPr>
        <sz val="11"/>
        <color theme="1"/>
        <rFont val="Calibri"/>
        <family val="2"/>
        <scheme val="minor"/>
      </rPr>
      <t xml:space="preserve"> 
1. The tickets  INC000011585554 was reassigned to other Group and resolved. Captured in New tickets - Resolved (from prior days).
2. The tickets INC000011575962 was reassigned from other group. Captured in New Tickets - Opened.</t>
    </r>
  </si>
  <si>
    <r>
      <rPr>
        <b/>
        <sz val="11"/>
        <color theme="1"/>
        <rFont val="Calibri"/>
        <family val="2"/>
        <scheme val="minor"/>
      </rPr>
      <t>Note on 5/21/2012:</t>
    </r>
    <r>
      <rPr>
        <sz val="11"/>
        <color theme="1"/>
        <rFont val="Calibri"/>
        <family val="2"/>
        <scheme val="minor"/>
      </rPr>
      <t xml:space="preserve"> 
1. The tickets  INC000011371449 was reassigned to other Group and resolved. Captured in New tickets - Resolved (from prior days).</t>
    </r>
  </si>
  <si>
    <r>
      <rPr>
        <b/>
        <sz val="11"/>
        <color theme="1"/>
        <rFont val="Calibri"/>
        <family val="2"/>
        <scheme val="minor"/>
      </rPr>
      <t>Note on 5/22/2012:</t>
    </r>
    <r>
      <rPr>
        <sz val="11"/>
        <color theme="1"/>
        <rFont val="Calibri"/>
        <family val="2"/>
        <scheme val="minor"/>
      </rPr>
      <t xml:space="preserve"> 
1. The tickets INC#11505609, INC#11599767 and INC#11599975 was reassigned to other Group, we have captured this tickets count in New Tickets - Resolved (from prior).
2. The tickets INC#11654184, INC#11654495 and INC#11654851 was reassigned from other Group, we have captured this tickets count in New Tickets - Opened.</t>
    </r>
  </si>
  <si>
    <r>
      <rPr>
        <b/>
        <sz val="11"/>
        <color theme="1"/>
        <rFont val="Calibri"/>
        <family val="2"/>
        <scheme val="minor"/>
      </rPr>
      <t>Note on 5/23/2012:</t>
    </r>
    <r>
      <rPr>
        <sz val="11"/>
        <color theme="1"/>
        <rFont val="Calibri"/>
        <family val="2"/>
        <scheme val="minor"/>
      </rPr>
      <t xml:space="preserve"> 
1. The tickets INC#11165848, INC#11257156, INC#11448823, INC#11488857 and INC#11631373 was reassigned to other Group, INC#11406609 was changed to Request,we have captured this tickets count in New Tickets - Resolved (from prior).</t>
    </r>
  </si>
  <si>
    <t>status_reason2(301810000)</t>
  </si>
  <si>
    <r>
      <rPr>
        <b/>
        <sz val="11"/>
        <color theme="1"/>
        <rFont val="Calibri"/>
        <family val="2"/>
        <scheme val="minor"/>
      </rPr>
      <t>Note on 5/24/2012:</t>
    </r>
    <r>
      <rPr>
        <sz val="11"/>
        <color theme="1"/>
        <rFont val="Calibri"/>
        <family val="2"/>
        <scheme val="minor"/>
      </rPr>
      <t xml:space="preserve"> 
1. The tickets INC#11484287 and INC#11655110 was reassigned to other Group, we have captured this tickets count in New Tickets - Resolved (from prior).</t>
    </r>
  </si>
  <si>
    <t>Norlight Conversion - Open</t>
  </si>
  <si>
    <r>
      <rPr>
        <b/>
        <sz val="11"/>
        <color theme="1"/>
        <rFont val="Calibri"/>
        <family val="2"/>
        <scheme val="minor"/>
      </rPr>
      <t>Note on 5/25/2012:</t>
    </r>
    <r>
      <rPr>
        <sz val="11"/>
        <color theme="1"/>
        <rFont val="Calibri"/>
        <family val="2"/>
        <scheme val="minor"/>
      </rPr>
      <t xml:space="preserve"> 
1. The tickets INC#10521965, INC#11568072, INC#11628929, INC#11659606 and INC#11694313 was reassigned to other Group, we have captured this tickets count in New Tickets - Resolved (from prior).
</t>
    </r>
  </si>
  <si>
    <r>
      <rPr>
        <b/>
        <sz val="11"/>
        <color theme="1"/>
        <rFont val="Calibri"/>
        <family val="2"/>
        <scheme val="minor"/>
      </rPr>
      <t>Note on 5/28/2012:</t>
    </r>
    <r>
      <rPr>
        <sz val="11"/>
        <color theme="1"/>
        <rFont val="Calibri"/>
        <family val="2"/>
        <scheme val="minor"/>
      </rPr>
      <t xml:space="preserve"> 
1. The ticket INC#11654805 was reassigned to other Group, we have captured this tickets count in New Tickets - Resolved (from prior).
2. The tickets INC#11568546 and INC#11706521 was reassigned from other Group, we have captured this tickets count in New Tickets - Opened.</t>
    </r>
  </si>
  <si>
    <r>
      <rPr>
        <b/>
        <sz val="11"/>
        <color theme="1"/>
        <rFont val="Calibri"/>
        <family val="2"/>
        <scheme val="minor"/>
      </rPr>
      <t>Note on 5/29/2012:</t>
    </r>
    <r>
      <rPr>
        <sz val="11"/>
        <color theme="1"/>
        <rFont val="Calibri"/>
        <family val="2"/>
        <scheme val="minor"/>
      </rPr>
      <t xml:space="preserve"> 
1. The ticket INC#10458834, INC#11628615 and INC#11702490 was reassigned to other Group, INC#11630817 and INC#11632650 was changed to Request, we have captured this tickets count in New Tickets - Resolved (from prior).</t>
    </r>
  </si>
  <si>
    <r>
      <rPr>
        <b/>
        <sz val="11"/>
        <color theme="1"/>
        <rFont val="Calibri"/>
        <family val="2"/>
        <scheme val="minor"/>
      </rPr>
      <t>Note on 5/30/2012:</t>
    </r>
    <r>
      <rPr>
        <sz val="11"/>
        <color theme="1"/>
        <rFont val="Calibri"/>
        <family val="2"/>
        <scheme val="minor"/>
      </rPr>
      <t xml:space="preserve"> 
1. The ticket INC#11622428, INC#11622700, INC#11683110, INC#11692777, INC#11706150 and INC#11746836 was reassigned to other Group, INC#11482492 was changed to Request, INC#10997392, INC#11017448, INC#11320040, INC#11568546 and INC#11690884 was changed to RIS, we have captured this tickets count in New Tickets - Resolved (from prior).
2. The tickets INC#11622754 and INC#11624545 was reassigned from other Group, we have captured this tickets count in New Tickets - Opened.</t>
    </r>
  </si>
  <si>
    <r>
      <rPr>
        <b/>
        <sz val="11"/>
        <color theme="1"/>
        <rFont val="Calibri"/>
        <family val="2"/>
        <scheme val="minor"/>
      </rPr>
      <t>Note on 5/31/2012:</t>
    </r>
    <r>
      <rPr>
        <sz val="11"/>
        <color theme="1"/>
        <rFont val="Calibri"/>
        <family val="2"/>
        <scheme val="minor"/>
      </rPr>
      <t xml:space="preserve"> 
1. The ticket INC#11609327, INC#11614394, INC#11690597, INC#11692355 and INC#11763628 was reassigned to other Group, INC#11727204 was changed to RIS, we have captured this tickets count in New Tickets - Resolved (from prior).
2. The tickets INC#11706549 and INC#11714190 was reassigned from other Group, we have captured this tickets count in New Tickets - Opened.</t>
    </r>
  </si>
  <si>
    <r>
      <rPr>
        <b/>
        <sz val="11"/>
        <color theme="1"/>
        <rFont val="Calibri"/>
        <family val="2"/>
        <scheme val="minor"/>
      </rPr>
      <t>Note on 6/01/2012:</t>
    </r>
    <r>
      <rPr>
        <sz val="11"/>
        <color theme="1"/>
        <rFont val="Calibri"/>
        <family val="2"/>
        <scheme val="minor"/>
      </rPr>
      <t xml:space="preserve"> 
1. The ticket INC#11706521 and INC#11728752 was reassigned to other Group, we have captured this tickets count in New Tickets - Resolved (from prior).</t>
    </r>
  </si>
  <si>
    <r>
      <rPr>
        <b/>
        <sz val="11"/>
        <color theme="1"/>
        <rFont val="Calibri"/>
        <family val="2"/>
        <scheme val="minor"/>
      </rPr>
      <t>Note on 6/04/2012:</t>
    </r>
    <r>
      <rPr>
        <sz val="11"/>
        <color theme="1"/>
        <rFont val="Calibri"/>
        <family val="2"/>
        <scheme val="minor"/>
      </rPr>
      <t xml:space="preserve"> 
1. The ticket INC#10948270 and INC#11654851 was reassigned to other Group, we have captured this tickets count in New Tickets - Resolved (from prior).
2. The tickets INC#11791474 and INC#11803014 was reassigned from other Group, we have captured this tickets count in New Tickets - Opened.</t>
    </r>
  </si>
  <si>
    <r>
      <rPr>
        <b/>
        <sz val="11"/>
        <color theme="1"/>
        <rFont val="Calibri"/>
        <family val="2"/>
        <scheme val="minor"/>
      </rPr>
      <t>Note on 6/05/2012:</t>
    </r>
    <r>
      <rPr>
        <sz val="11"/>
        <color theme="1"/>
        <rFont val="Calibri"/>
        <family val="2"/>
        <scheme val="minor"/>
      </rPr>
      <t xml:space="preserve"> 
1. The ticket INC#11716778 was reassigned to other Group, we have captured this tickets count in New Tickets - Resolved (from prior).
2. The tickets INC#11714550 and INC#11714738 was reassigned from other Group, we have captured this tickets count in New Tickets - Opened.</t>
    </r>
  </si>
  <si>
    <r>
      <rPr>
        <b/>
        <sz val="11"/>
        <color theme="1"/>
        <rFont val="Calibri"/>
        <family val="2"/>
        <scheme val="minor"/>
      </rPr>
      <t>Note on 6/06/2012:</t>
    </r>
    <r>
      <rPr>
        <sz val="11"/>
        <color theme="1"/>
        <rFont val="Calibri"/>
        <family val="2"/>
        <scheme val="minor"/>
      </rPr>
      <t xml:space="preserve"> 
1. The ticket INC#11828208 and INC#11851257 was reassigned to other Group, INC#11103121 was changed to Request, we have captured this tickets count in New Tickets - Resolved (from prior).</t>
    </r>
  </si>
  <si>
    <r>
      <rPr>
        <b/>
        <sz val="11"/>
        <color theme="1"/>
        <rFont val="Calibri"/>
        <family val="2"/>
        <scheme val="minor"/>
      </rPr>
      <t>Note on 6/07/2012:</t>
    </r>
    <r>
      <rPr>
        <sz val="11"/>
        <color theme="1"/>
        <rFont val="Calibri"/>
        <family val="2"/>
        <scheme val="minor"/>
      </rPr>
      <t xml:space="preserve"> 
1. The ticket INC#11765851, INC#11814857 and INC#11817081 was reassigned to other Group, we have captured this tickets count in New Tickets - Resolved (from prior).
2. The tickets INC#11776219, INC#11776454, INC#11865149 and INC#11880083 was reassigned from other Group, we have captured this tickets count in New Tickets - Opened.</t>
    </r>
  </si>
  <si>
    <r>
      <rPr>
        <b/>
        <sz val="11"/>
        <color theme="1"/>
        <rFont val="Calibri"/>
        <family val="2"/>
        <scheme val="minor"/>
      </rPr>
      <t>Note on 6/11/2012:</t>
    </r>
    <r>
      <rPr>
        <sz val="11"/>
        <color theme="1"/>
        <rFont val="Calibri"/>
        <family val="2"/>
        <scheme val="minor"/>
      </rPr>
      <t xml:space="preserve"> 
1. The ticket INC#11791474, INC#11899366 and INC#11899867 was reassigned to other Group, we have captured this tickets count in New Tickets - Resolved (from prior).</t>
    </r>
  </si>
  <si>
    <r>
      <rPr>
        <b/>
        <sz val="11"/>
        <color theme="1"/>
        <rFont val="Calibri"/>
        <family val="2"/>
        <scheme val="minor"/>
      </rPr>
      <t>Note on 6/12/2012:</t>
    </r>
    <r>
      <rPr>
        <sz val="11"/>
        <color theme="1"/>
        <rFont val="Calibri"/>
        <family val="2"/>
        <scheme val="minor"/>
      </rPr>
      <t xml:space="preserve"> 
1. The ticket INC#10998242 and INC#11712317 was reassigned to other Group, INC#11305602 was changed to Request, we have captured this tickets count in New Tickets - Resolved (from prior).
2. The tickets INC#11918437 was reassigned from other Group, we have captured this tickets count in New Tickets - Opened.</t>
    </r>
  </si>
  <si>
    <r>
      <rPr>
        <b/>
        <sz val="11"/>
        <color theme="1"/>
        <rFont val="Calibri"/>
        <family val="2"/>
        <scheme val="minor"/>
      </rPr>
      <t>Note on 6/13/2012:</t>
    </r>
    <r>
      <rPr>
        <sz val="11"/>
        <color theme="1"/>
        <rFont val="Calibri"/>
        <family val="2"/>
        <scheme val="minor"/>
      </rPr>
      <t xml:space="preserve"> 
1. The ticket INC#11819757, INC#11825948 and INC#11955740 was reassigned to other Group, we have captured this tickets count in New Tickets - Resolved (from prior).
2. The tickets INC#11935806 and INC#11953876 was reassigned from other Group, we have captured this tickets count in New Tickets - Opened.</t>
    </r>
  </si>
  <si>
    <r>
      <rPr>
        <b/>
        <sz val="11"/>
        <color theme="1"/>
        <rFont val="Calibri"/>
        <family val="2"/>
        <scheme val="minor"/>
      </rPr>
      <t>Note on 6/14/2012:</t>
    </r>
    <r>
      <rPr>
        <sz val="11"/>
        <color theme="1"/>
        <rFont val="Calibri"/>
        <family val="2"/>
        <scheme val="minor"/>
      </rPr>
      <t xml:space="preserve"> 
1. The tickets INC#9995544 was reassigned from other Group, we have captured this tickets count in New Tickets - Opened.</t>
    </r>
  </si>
  <si>
    <r>
      <rPr>
        <b/>
        <sz val="11"/>
        <color theme="1"/>
        <rFont val="Calibri"/>
        <family val="2"/>
        <scheme val="minor"/>
      </rPr>
      <t>Note on 6/15/2012:</t>
    </r>
    <r>
      <rPr>
        <sz val="11"/>
        <color theme="1"/>
        <rFont val="Calibri"/>
        <family val="2"/>
        <scheme val="minor"/>
      </rPr>
      <t xml:space="preserve"> 
1. The ticket INC#11941288 was reassigned to other Group, we have captured this tickets count in New Tickets - Resolved (from prior).
2. The tickets INC#11949826 and INC#11993510 was reassigned from other Group, we have captured this tickets count in New Tickets - Opened.</t>
    </r>
  </si>
  <si>
    <r>
      <rPr>
        <b/>
        <sz val="11"/>
        <color theme="1"/>
        <rFont val="Calibri"/>
        <family val="2"/>
        <scheme val="minor"/>
      </rPr>
      <t>Note on 6/19/2012:</t>
    </r>
    <r>
      <rPr>
        <sz val="11"/>
        <color theme="1"/>
        <rFont val="Calibri"/>
        <family val="2"/>
        <scheme val="minor"/>
      </rPr>
      <t xml:space="preserve"> 
1. The ticket INC#12002683 was reassigned to other Group, INC#11782424 and INC#11783056 was changed to RIS, we have captured this tickets count in New Tickets - Resolved (from prior).</t>
    </r>
  </si>
  <si>
    <r>
      <rPr>
        <b/>
        <sz val="11"/>
        <color theme="1"/>
        <rFont val="Calibri"/>
        <family val="2"/>
        <scheme val="minor"/>
      </rPr>
      <t>Note on 6/20/2012:</t>
    </r>
    <r>
      <rPr>
        <sz val="11"/>
        <color theme="1"/>
        <rFont val="Calibri"/>
        <family val="2"/>
        <scheme val="minor"/>
      </rPr>
      <t xml:space="preserve"> 
1. The ticket INC#11690433, INC#12050193 and INC#12053126 was reassigned to other Group, INC#11702389 and INC#11908414 was changed to Request, we have captured this tickets count in New Tickets - Resolved (from prior).</t>
    </r>
  </si>
  <si>
    <r>
      <rPr>
        <b/>
        <sz val="11"/>
        <color theme="1"/>
        <rFont val="Calibri"/>
        <family val="2"/>
        <scheme val="minor"/>
      </rPr>
      <t>Note on 6/21/2012:</t>
    </r>
    <r>
      <rPr>
        <sz val="11"/>
        <color theme="1"/>
        <rFont val="Calibri"/>
        <family val="2"/>
        <scheme val="minor"/>
      </rPr>
      <t xml:space="preserve"> 
1. The ticket INC#11157470 and INC#12012722 was reassigned to other Group, INC#10509606 and INC#10935532 was changed to Request, we have captured this tickets count in New Tickets - Resolved (from prior).</t>
    </r>
  </si>
  <si>
    <r>
      <rPr>
        <b/>
        <sz val="11"/>
        <color theme="1"/>
        <rFont val="Calibri"/>
        <family val="2"/>
        <scheme val="minor"/>
      </rPr>
      <t>Note on 6/22/2012:</t>
    </r>
    <r>
      <rPr>
        <sz val="11"/>
        <color theme="1"/>
        <rFont val="Calibri"/>
        <family val="2"/>
        <scheme val="minor"/>
      </rPr>
      <t xml:space="preserve"> 
1. The ticket INC#11065938 and INC#12046986 was reassigned to other Group, INC#11999656 was changed to RIS, we have captured this tickets count in New Tickets - Resolved (from prior).</t>
    </r>
  </si>
  <si>
    <r>
      <rPr>
        <b/>
        <sz val="11"/>
        <color theme="1"/>
        <rFont val="Calibri"/>
        <family val="2"/>
        <scheme val="minor"/>
      </rPr>
      <t>Note on 6/25/2012:</t>
    </r>
    <r>
      <rPr>
        <sz val="11"/>
        <color theme="1"/>
        <rFont val="Calibri"/>
        <family val="2"/>
        <scheme val="minor"/>
      </rPr>
      <t xml:space="preserve"> 
1. The ticket INC#11949437, INC#11987844 and INC#12009307 was reassigned to other Group, we have captured this tickets count in New Tickets - Resolved (from prior).
2. The tickets INC#11486240 was reassigned from other Group, we have captured this tickets count in New Tickets - Opened.</t>
    </r>
  </si>
  <si>
    <r>
      <rPr>
        <b/>
        <sz val="11"/>
        <color theme="1"/>
        <rFont val="Calibri"/>
        <family val="2"/>
        <scheme val="minor"/>
      </rPr>
      <t>Note on 6/27/2012:</t>
    </r>
    <r>
      <rPr>
        <sz val="11"/>
        <color theme="1"/>
        <rFont val="Calibri"/>
        <family val="2"/>
        <scheme val="minor"/>
      </rPr>
      <t xml:space="preserve"> 
1. The ticket INC#11486240, INC#12056902 and INC#12117749 was reassigned to other Group, we have captured this tickets count in New Tickets - Resolved (from prior).
2. The tickets INC#11122264, INC#11128073, INC#11712611 and INC#12127416 was reassigned from other Group, we have captured this tickets count in New Tickets - Opened.</t>
    </r>
  </si>
  <si>
    <r>
      <rPr>
        <b/>
        <sz val="11"/>
        <color theme="1"/>
        <rFont val="Calibri"/>
        <family val="2"/>
        <scheme val="minor"/>
      </rPr>
      <t xml:space="preserve">Note on 6/29/2012: </t>
    </r>
    <r>
      <rPr>
        <sz val="11"/>
        <color theme="1"/>
        <rFont val="Calibri"/>
        <family val="2"/>
        <scheme val="minor"/>
      </rPr>
      <t xml:space="preserve">
1. The ticket INC000012169368, INC000012195139 and INC000012073326 was reassigned to other Group, INC000012099442 was converted to RIS ticket, we have captured these tickets count in New Tickets - Resolved (from prior).
2. The tickets INC000009309365 and INC000009310693 was reassigned from other Group, we have captured this tickets count in New Tickets - Opened.</t>
    </r>
  </si>
  <si>
    <r>
      <rPr>
        <b/>
        <sz val="11"/>
        <color theme="1"/>
        <rFont val="Calibri"/>
        <family val="2"/>
        <scheme val="minor"/>
      </rPr>
      <t xml:space="preserve">Note on 7/03/2012: </t>
    </r>
    <r>
      <rPr>
        <sz val="11"/>
        <color theme="1"/>
        <rFont val="Calibri"/>
        <family val="2"/>
        <scheme val="minor"/>
      </rPr>
      <t xml:space="preserve">
1. The ticket INC000012117014, INC000012120541, INC000012171692, INC000012200396 and INC000012152943 was reassigned to other Group, we have captured these tickets count in New Tickets - Resolved (from prior).</t>
    </r>
  </si>
  <si>
    <r>
      <rPr>
        <b/>
        <sz val="11"/>
        <color theme="1"/>
        <rFont val="Calibri"/>
        <family val="2"/>
        <scheme val="minor"/>
      </rPr>
      <t xml:space="preserve">Note on 7/04/2012: </t>
    </r>
    <r>
      <rPr>
        <sz val="11"/>
        <color theme="1"/>
        <rFont val="Calibri"/>
        <family val="2"/>
        <scheme val="minor"/>
      </rPr>
      <t xml:space="preserve">
1. The ticket INC000010902793 and INC000011119238 was converted to Request ticket, INC000012225312 was converted to RIS, we have captured these tickets count in New Tickets - Resolved (from prior).
2. The ticket INC000011893625 was reassigned from other Group, we have captured this in New Tickets Opened.</t>
    </r>
  </si>
  <si>
    <r>
      <rPr>
        <b/>
        <sz val="11"/>
        <color theme="1"/>
        <rFont val="Calibri"/>
        <family val="2"/>
        <scheme val="minor"/>
      </rPr>
      <t xml:space="preserve">Note on 7/05/2012: </t>
    </r>
    <r>
      <rPr>
        <sz val="11"/>
        <color theme="1"/>
        <rFont val="Calibri"/>
        <family val="2"/>
        <scheme val="minor"/>
      </rPr>
      <t xml:space="preserve">
The ticket INC000011990605 was Reassigned to other Group, we have captured these tickets count in New Tickets - Resolved (from prior).</t>
    </r>
  </si>
  <si>
    <r>
      <rPr>
        <b/>
        <sz val="11"/>
        <color theme="1"/>
        <rFont val="Calibri"/>
        <family val="2"/>
        <scheme val="minor"/>
      </rPr>
      <t xml:space="preserve">Note on 7/09/2012: </t>
    </r>
    <r>
      <rPr>
        <sz val="11"/>
        <color theme="1"/>
        <rFont val="Calibri"/>
        <family val="2"/>
        <scheme val="minor"/>
      </rPr>
      <t xml:space="preserve">
8 tickets was Reassigned to other Group, we have captured these tickets count in New Tickets - Resolved (from prior).</t>
    </r>
  </si>
  <si>
    <r>
      <rPr>
        <b/>
        <sz val="11"/>
        <color theme="1"/>
        <rFont val="Calibri"/>
        <family val="2"/>
        <scheme val="minor"/>
      </rPr>
      <t xml:space="preserve">Note on 7/11/2012: </t>
    </r>
    <r>
      <rPr>
        <sz val="11"/>
        <color theme="1"/>
        <rFont val="Calibri"/>
        <family val="2"/>
        <scheme val="minor"/>
      </rPr>
      <t xml:space="preserve">
1. The INC000012127633, INC000012155588, INC000012209217, INC000012215612, INC000012236589, INC000012308370, INC000012309490, INC000012321946 and INC000012325157 tickets was Reassigned to other Group, we have captured these tickets count in New Tickets - Resolved (from prior).</t>
    </r>
  </si>
  <si>
    <r>
      <rPr>
        <b/>
        <sz val="11"/>
        <color theme="1"/>
        <rFont val="Calibri"/>
        <family val="2"/>
        <scheme val="minor"/>
      </rPr>
      <t xml:space="preserve">Note on 7/12/2012: </t>
    </r>
    <r>
      <rPr>
        <sz val="11"/>
        <color theme="1"/>
        <rFont val="Calibri"/>
        <family val="2"/>
        <scheme val="minor"/>
      </rPr>
      <t xml:space="preserve">
1. The INC000012154169, INC000012236471, INC000012306833, INC000012309404, INC000012321565, INC000012324983, INC000012327023 and INC000012392651 tickets was Reassigned to other Group, we have captured these tickets count in New Tickets - Resolved (from prior).</t>
    </r>
  </si>
  <si>
    <r>
      <rPr>
        <b/>
        <sz val="11"/>
        <color theme="1"/>
        <rFont val="Calibri"/>
        <family val="2"/>
        <scheme val="minor"/>
      </rPr>
      <t xml:space="preserve">Note on 7/13/2012: </t>
    </r>
    <r>
      <rPr>
        <sz val="11"/>
        <color theme="1"/>
        <rFont val="Calibri"/>
        <family val="2"/>
        <scheme val="minor"/>
      </rPr>
      <t xml:space="preserve">
1. The INC000012220119, INC000012307853, INC000012322302, INC000012330769, INC000012362461, INC000012366148, INC000012366513, INC000012370324, INC000012370451 and INC000012397432
tickets was Reassigned to other Group, we have captured these tickets count in New Tickets - Resolved (from prior).
2. The INC000012403698 tickets was Reassigned from other Group, we have captured these tickets count in New Tickets - Opened.</t>
    </r>
  </si>
  <si>
    <r>
      <rPr>
        <b/>
        <sz val="11"/>
        <color theme="1"/>
        <rFont val="Calibri"/>
        <family val="2"/>
        <scheme val="minor"/>
      </rPr>
      <t xml:space="preserve">Note on 7/16/2012: </t>
    </r>
    <r>
      <rPr>
        <sz val="11"/>
        <color theme="1"/>
        <rFont val="Calibri"/>
        <family val="2"/>
        <scheme val="minor"/>
      </rPr>
      <t xml:space="preserve">
1. The INC000010935458 and INC000011600821 tickets was Reassigned to other Group, we have captured these tickets count in New Tickets - Resolved (from prior).
2. The INC000012157692, INC000012194743, INC000012208885, INC000012222089 and INC000012425695
 tickets was Reassigned from other Group, we have captured these tickets count in New Tickets - Opened.</t>
    </r>
  </si>
  <si>
    <r>
      <rPr>
        <b/>
        <sz val="11"/>
        <color theme="1"/>
        <rFont val="Calibri"/>
        <family val="2"/>
        <scheme val="minor"/>
      </rPr>
      <t xml:space="preserve">Note on 7/17/2012: </t>
    </r>
    <r>
      <rPr>
        <sz val="11"/>
        <color theme="1"/>
        <rFont val="Calibri"/>
        <family val="2"/>
        <scheme val="minor"/>
      </rPr>
      <t xml:space="preserve">
1. The INC000012438265 and INC000012444084 tickets was Reassigned to other Group, we have captured these tickets count in New Tickets - Resolved (from prior).
2. The INC000012448447 and INC000012448613 tickets was Reassigned from other Group, we have captured these tickets count in New Tickets - Opened.</t>
    </r>
  </si>
  <si>
    <r>
      <rPr>
        <b/>
        <sz val="11"/>
        <color theme="1"/>
        <rFont val="Calibri"/>
        <family val="2"/>
        <scheme val="minor"/>
      </rPr>
      <t xml:space="preserve">Note on 7/18/2012: </t>
    </r>
    <r>
      <rPr>
        <sz val="11"/>
        <color theme="1"/>
        <rFont val="Calibri"/>
        <family val="2"/>
        <scheme val="minor"/>
      </rPr>
      <t xml:space="preserve">
1. The INC000012399817, INC000012428146, INC000012445958, INC000012476511, INC000012476528 and INC000012483131 tickets was Reassigned to other Group, we have captured these tickets count in New Tickets - Resolved (from prior).
2. The INC000012321978 ticket was Reassigned from other Group, we have captured these tickets count in New Tickets - Opened.</t>
    </r>
  </si>
  <si>
    <r>
      <rPr>
        <b/>
        <sz val="11"/>
        <color theme="1"/>
        <rFont val="Calibri"/>
        <family val="2"/>
        <scheme val="minor"/>
      </rPr>
      <t xml:space="preserve">Note on 7/19/2012: </t>
    </r>
    <r>
      <rPr>
        <sz val="11"/>
        <color theme="1"/>
        <rFont val="Calibri"/>
        <family val="2"/>
        <scheme val="minor"/>
      </rPr>
      <t xml:space="preserve">
1. The INC000012444405, INC000012472323 and INC000012499402 tickets was Reassigned to other Group, we have captured these tickets count in New Tickets - Resolved (from prior).
2. The INC000008749889, INC000012202538 and INC000012399817 tickets was Reassigned from other Group, we have captured these tickets count in New Tickets - Opened.</t>
    </r>
  </si>
  <si>
    <r>
      <rPr>
        <b/>
        <sz val="11"/>
        <color theme="1"/>
        <rFont val="Calibri"/>
        <family val="2"/>
        <scheme val="minor"/>
      </rPr>
      <t xml:space="preserve">Note on 7/20/2012: </t>
    </r>
    <r>
      <rPr>
        <sz val="11"/>
        <color theme="1"/>
        <rFont val="Calibri"/>
        <family val="2"/>
        <scheme val="minor"/>
      </rPr>
      <t xml:space="preserve">
1. The INC000012480146, INC000012504846 and INC000012513978 tickets was Reassigned to other Group, we have captured these tickets count in New Tickets - Resolved (from prior).
2. The INC000012307853 and INC000012518104 tickets was Reassigned from other Group, we have captured these tickets count in New Tickets - Opened.</t>
    </r>
  </si>
  <si>
    <r>
      <rPr>
        <b/>
        <sz val="11"/>
        <color theme="1"/>
        <rFont val="Calibri"/>
        <family val="2"/>
        <scheme val="minor"/>
      </rPr>
      <t xml:space="preserve">Note on 7/25/2012: </t>
    </r>
    <r>
      <rPr>
        <sz val="11"/>
        <color theme="1"/>
        <rFont val="Calibri"/>
        <family val="2"/>
        <scheme val="minor"/>
      </rPr>
      <t xml:space="preserve">
1. The INC12445436 and INC12604516 tickets was Reassigned from other Group, we have captured these tickets count in New Tickets - Opened.</t>
    </r>
  </si>
  <si>
    <r>
      <rPr>
        <b/>
        <sz val="11"/>
        <color theme="1"/>
        <rFont val="Calibri"/>
        <family val="2"/>
        <scheme val="minor"/>
      </rPr>
      <t xml:space="preserve">Note on 7/26/2012: </t>
    </r>
    <r>
      <rPr>
        <sz val="11"/>
        <color theme="1"/>
        <rFont val="Calibri"/>
        <family val="2"/>
        <scheme val="minor"/>
      </rPr>
      <t xml:space="preserve">
1. The INC12479127 and INC12607864 tickets was Reassigned to other Group, we have captured these tickets count in New Tickets - Resolved (from prior).
2. The INC9063611, INC12083580, INC12249976, INC12554984, INC12556068, INC12603915 and INC12608712 tickets was Reassigned from other Group, we have captured these tickets count in New Tickets - Opened.</t>
    </r>
  </si>
  <si>
    <r>
      <rPr>
        <b/>
        <sz val="11"/>
        <color theme="1"/>
        <rFont val="Calibri"/>
        <family val="2"/>
        <scheme val="minor"/>
      </rPr>
      <t xml:space="preserve">Note on 7/27/2012: </t>
    </r>
    <r>
      <rPr>
        <sz val="11"/>
        <color theme="1"/>
        <rFont val="Calibri"/>
        <family val="2"/>
        <scheme val="minor"/>
      </rPr>
      <t xml:space="preserve">
1. The INC12097731, INC12624495, INC12624863 and INC12629934 tickets was Reassigned to other Group, we have captured these tickets count in New Tickets - Resolved (from prior).
2. The INC12631918 and INC12640620 tickets was Reassigned from other Group, we have captured these tickets count in New Tickets - Opened.</t>
    </r>
  </si>
  <si>
    <r>
      <rPr>
        <b/>
        <sz val="11"/>
        <color theme="1"/>
        <rFont val="Calibri"/>
        <family val="2"/>
        <scheme val="minor"/>
      </rPr>
      <t xml:space="preserve">Note on 7/30/2012: </t>
    </r>
    <r>
      <rPr>
        <sz val="11"/>
        <color theme="1"/>
        <rFont val="Calibri"/>
        <family val="2"/>
        <scheme val="minor"/>
      </rPr>
      <t xml:space="preserve">
1. The INC12623667 ticket was Reassigned to other Group, we have captured these tickets count in New Tickets - Resolved (from prior).
2. The INC12604596 and INC12612710 tickets was Reassigned from other Group, we have captured these tickets count in New Tickets - Opened.</t>
    </r>
  </si>
  <si>
    <r>
      <rPr>
        <b/>
        <sz val="11"/>
        <color theme="1"/>
        <rFont val="Calibri"/>
        <family val="2"/>
        <scheme val="minor"/>
      </rPr>
      <t xml:space="preserve">Note on 7/31/2012: </t>
    </r>
    <r>
      <rPr>
        <sz val="11"/>
        <color theme="1"/>
        <rFont val="Calibri"/>
        <family val="2"/>
        <scheme val="minor"/>
      </rPr>
      <t xml:space="preserve">
1. The INC12613510, INC12643222 and INC12643987 ticket was Reassigned to other Group, we have captured these tickets count in New Tickets - Resolved (from prior).
2. The INC12322825, INC12649098, INC12660125,  INC12663645,  INC12671568,  INC12688988 and INC12689072 tickets was Reassigned from other Group, we have captured these tickets count in New Tickets - Opened.</t>
    </r>
  </si>
  <si>
    <t>Last Name*+</t>
  </si>
  <si>
    <t>Additional Tickets/Problem Tickets</t>
  </si>
  <si>
    <r>
      <rPr>
        <b/>
        <sz val="11"/>
        <color theme="1"/>
        <rFont val="Calibri"/>
        <family val="2"/>
        <scheme val="minor"/>
      </rPr>
      <t xml:space="preserve">Note on 8/01/2012: </t>
    </r>
    <r>
      <rPr>
        <sz val="11"/>
        <color theme="1"/>
        <rFont val="Calibri"/>
        <family val="2"/>
        <scheme val="minor"/>
      </rPr>
      <t xml:space="preserve">
1. The INC11159649, INC11248673, INC11248791, INC12662003, INC12667648  and INC12704934 tickets was Reassigned from other Group, we have captured these tickets count in New Tickets - Opened.
2. Added a new row "Additional Tickets/Problem Tickets" which includes 10 Problem tickets and 25 tickets with Product Categorization other than ASAP/Access Service And Provisioning. These tickets have been reassigned to our group and the team is working on these. </t>
    </r>
  </si>
  <si>
    <r>
      <rPr>
        <b/>
        <sz val="11"/>
        <color theme="1"/>
        <rFont val="Calibri"/>
        <family val="2"/>
        <scheme val="minor"/>
      </rPr>
      <t xml:space="preserve">Note on 8/02/2012: </t>
    </r>
    <r>
      <rPr>
        <sz val="11"/>
        <color theme="1"/>
        <rFont val="Calibri"/>
        <family val="2"/>
        <scheme val="minor"/>
      </rPr>
      <t xml:space="preserve">
1. The INC12702505 tickets was Reassigned from other Group, we have captured these tickets count in New Tickets - Opened.</t>
    </r>
  </si>
  <si>
    <r>
      <rPr>
        <b/>
        <sz val="11"/>
        <color theme="1"/>
        <rFont val="Calibri"/>
        <family val="2"/>
        <scheme val="minor"/>
      </rPr>
      <t xml:space="preserve">Note on 8/03/2012: </t>
    </r>
    <r>
      <rPr>
        <sz val="11"/>
        <color theme="1"/>
        <rFont val="Calibri"/>
        <family val="2"/>
        <scheme val="minor"/>
      </rPr>
      <t xml:space="preserve">
1. The INC12722229 ticket was Reassigned to other Group, we have captured these tickets count in New Tickets - Resolved (from prior).
2. The INC8775434, INC8846571, INC9072103 and INC12742604 tickets was Reassigned from other Group, we have captured these tickets count in New Tickets - Opened.</t>
    </r>
  </si>
  <si>
    <r>
      <rPr>
        <b/>
        <sz val="11"/>
        <color theme="1"/>
        <rFont val="Calibri"/>
        <family val="2"/>
        <scheme val="minor"/>
      </rPr>
      <t xml:space="preserve">Note on 8/06/2012: </t>
    </r>
    <r>
      <rPr>
        <sz val="11"/>
        <color theme="1"/>
        <rFont val="Calibri"/>
        <family val="2"/>
        <scheme val="minor"/>
      </rPr>
      <t xml:space="preserve">
1. The INC12445436 ticket was changed to RIS, we have captured these tickets count in New Tickets - Resolved (from prior).
2. The INC10350102 and INC10843582 tickets was Reassigned from other Group, we have captured these tickets count in New Tickets - Opened.</t>
    </r>
  </si>
  <si>
    <r>
      <rPr>
        <b/>
        <sz val="11"/>
        <color theme="1"/>
        <rFont val="Calibri"/>
        <family val="2"/>
        <scheme val="minor"/>
      </rPr>
      <t xml:space="preserve">Note on 8/07/2012: </t>
    </r>
    <r>
      <rPr>
        <sz val="11"/>
        <color theme="1"/>
        <rFont val="Calibri"/>
        <family val="2"/>
        <scheme val="minor"/>
      </rPr>
      <t xml:space="preserve">
1. The INC12776047 and INC12761720 tickets was Reassigned to other Group, we have captured these tickets count in New Tickets - Resolved (from prior).
2. The INC12629153 ticket was Reassigned from other Group, we have captured these tickets count in New Tickets - Opened.</t>
    </r>
  </si>
  <si>
    <r>
      <rPr>
        <b/>
        <sz val="11"/>
        <color theme="1"/>
        <rFont val="Calibri"/>
        <family val="2"/>
        <scheme val="minor"/>
      </rPr>
      <t xml:space="preserve">Note on 8/08/2012: </t>
    </r>
    <r>
      <rPr>
        <sz val="11"/>
        <color theme="1"/>
        <rFont val="Calibri"/>
        <family val="2"/>
        <scheme val="minor"/>
      </rPr>
      <t xml:space="preserve">
1. The INC12750101, INC12757733 and INC12803655 tickets was Reassigned to other Group, we have captured these tickets count in New Tickets - Resolved (from prior).
2. The INC12664001 and INC12800230 ticket was Reassigned from other Group, we have captured these tickets count in New Tickets - Opened.</t>
    </r>
  </si>
  <si>
    <r>
      <rPr>
        <b/>
        <sz val="11"/>
        <color theme="1"/>
        <rFont val="Calibri"/>
        <family val="2"/>
        <scheme val="minor"/>
      </rPr>
      <t xml:space="preserve">Note on 8/10/2012: </t>
    </r>
    <r>
      <rPr>
        <sz val="11"/>
        <color theme="1"/>
        <rFont val="Calibri"/>
        <family val="2"/>
        <scheme val="minor"/>
      </rPr>
      <t xml:space="preserve">
1. The INC12742386 and INC12839787 tickets was Reassigned to other Group, INC12157692 and INC12839787 has been converted to a Request, we have captured these tickets count in New Tickets - Resolved (from prior).
2. The INC12785340, INC12827812 and INC12829854 ticket was Reassigned from other Group, we have captured these tickets count in New Tickets - Opened.</t>
    </r>
  </si>
  <si>
    <r>
      <rPr>
        <b/>
        <sz val="11"/>
        <color theme="1"/>
        <rFont val="Calibri"/>
        <family val="2"/>
        <scheme val="minor"/>
      </rPr>
      <t xml:space="preserve">Note on 8/14/2012: </t>
    </r>
    <r>
      <rPr>
        <sz val="11"/>
        <color theme="1"/>
        <rFont val="Calibri"/>
        <family val="2"/>
        <scheme val="minor"/>
      </rPr>
      <t xml:space="preserve">
1. The INC12321978, INC12782957, INC12805565 and INC12868755 tickets was Reassigned to other Group, we have captured these tickets count in New Tickets - Resolved (from prior).
2. The INC7955398, INC11352938, INC12154592 and INC12826885 ticket was Reassigned from other Group, we have captured these tickets count in New Tickets - Opened.</t>
    </r>
  </si>
  <si>
    <r>
      <rPr>
        <b/>
        <sz val="11"/>
        <color theme="1"/>
        <rFont val="Calibri"/>
        <family val="2"/>
        <scheme val="minor"/>
      </rPr>
      <t xml:space="preserve">Note on 8/16/2012: </t>
    </r>
    <r>
      <rPr>
        <sz val="11"/>
        <color theme="1"/>
        <rFont val="Calibri"/>
        <family val="2"/>
        <scheme val="minor"/>
      </rPr>
      <t xml:space="preserve">
1. The INC12513359, INC12643224, INC12858955 and INC12888572 tickets was Reassigned to other Group, we have captured these tickets count in New Tickets - Resolved (from prior).
2. The INC10965771, INC12328188, INC12825638, INC12911377, INC12912259, INC12912960, INC12913219, INC12919664, INC12920276, INC12920645, INC12921005, INC12921352 and INC12922697 ticket was Reassigned from other Group, we have captured these tickets count in New Tickets - Opened.</t>
    </r>
  </si>
  <si>
    <r>
      <rPr>
        <b/>
        <sz val="11"/>
        <color theme="1"/>
        <rFont val="Calibri"/>
        <family val="2"/>
        <scheme val="minor"/>
      </rPr>
      <t xml:space="preserve">Note on 8/17/2012: </t>
    </r>
    <r>
      <rPr>
        <sz val="11"/>
        <color theme="1"/>
        <rFont val="Calibri"/>
        <family val="2"/>
        <scheme val="minor"/>
      </rPr>
      <t xml:space="preserve">
1. The INC12918873, INC12950632 and INC12957919 tickets was Reassigned to other Group, INC12958436 was converted to Request, we have captured these tickets count in New Tickets - Resolved (from prior).
2. The INC8745659 and INC12965625 ticket was Reassigned from other Group, we have captured these tickets count in New Tickets - Opened.</t>
    </r>
  </si>
  <si>
    <r>
      <rPr>
        <b/>
        <sz val="11"/>
        <color theme="1"/>
        <rFont val="Calibri"/>
        <family val="2"/>
        <scheme val="minor"/>
      </rPr>
      <t xml:space="preserve">Note on 8/20/2012: </t>
    </r>
    <r>
      <rPr>
        <sz val="11"/>
        <color theme="1"/>
        <rFont val="Calibri"/>
        <family val="2"/>
        <scheme val="minor"/>
      </rPr>
      <t xml:space="preserve">
1. The INC12953388 ticket was Reassigned to other Group, we have captured these tickets count in New Tickets - Resolved (from prior).</t>
    </r>
  </si>
  <si>
    <r>
      <rPr>
        <b/>
        <sz val="11"/>
        <color theme="1"/>
        <rFont val="Calibri"/>
        <family val="2"/>
        <scheme val="minor"/>
      </rPr>
      <t xml:space="preserve">Note on 8/21/2012: </t>
    </r>
    <r>
      <rPr>
        <sz val="11"/>
        <color theme="1"/>
        <rFont val="Calibri"/>
        <family val="2"/>
        <scheme val="minor"/>
      </rPr>
      <t xml:space="preserve">
1. The INC12921034 ticket was Reassigned to other Group, INC12749050 was converted to Request, we have captured these tickets count in New Tickets - Resolved (from prior).
2. The INC11674727, INC12966432 and INC12987444 ticket was Reassigned from other Group, we have captured these tickets count in New Tickets - Opened.</t>
    </r>
  </si>
  <si>
    <r>
      <rPr>
        <b/>
        <sz val="11"/>
        <color theme="1"/>
        <rFont val="Calibri"/>
        <family val="2"/>
        <scheme val="minor"/>
      </rPr>
      <t xml:space="preserve">Note on 8/22/2012: </t>
    </r>
    <r>
      <rPr>
        <sz val="11"/>
        <color theme="1"/>
        <rFont val="Calibri"/>
        <family val="2"/>
        <scheme val="minor"/>
      </rPr>
      <t xml:space="preserve">
1. The INC11352938, INC13017201 and INC13018514 ticket was Reassigned to other Group, INC11674727 was converted to RIS, we have captured these tickets count in New Tickets - Resolved (from prior).
2. The INC12988698 ticket was Reassigned from other Group, we have captured these tickets count in New Tickets - Opened.</t>
    </r>
  </si>
  <si>
    <r>
      <rPr>
        <b/>
        <sz val="11"/>
        <color theme="1"/>
        <rFont val="Calibri"/>
        <family val="2"/>
        <scheme val="minor"/>
      </rPr>
      <t xml:space="preserve">Note on 8/23/2012: </t>
    </r>
    <r>
      <rPr>
        <sz val="11"/>
        <color theme="1"/>
        <rFont val="Calibri"/>
        <family val="2"/>
        <scheme val="minor"/>
      </rPr>
      <t xml:space="preserve">
1. The INC13030147 ticket was Reassigned to other Group, we have captured these tickets count in New Tickets - Resolved (from prior).
2. The INC12994209, INC13017201, INC13022917, INC13048739 and INC13053492 ticket was Reassigned from other Group, we have captured these tickets count in New Tickets - Opened.</t>
    </r>
  </si>
  <si>
    <r>
      <rPr>
        <b/>
        <sz val="11"/>
        <color theme="1"/>
        <rFont val="Calibri"/>
        <family val="2"/>
        <scheme val="minor"/>
      </rPr>
      <t xml:space="preserve">Note on 8/24/2012: </t>
    </r>
    <r>
      <rPr>
        <sz val="11"/>
        <color theme="1"/>
        <rFont val="Calibri"/>
        <family val="2"/>
        <scheme val="minor"/>
      </rPr>
      <t xml:space="preserve">
1. The INC10545912 ticket was converted to Request, we have captured these tickets count in New Tickets - Resolved (from prior).
2. The INC12983094 and INC13055956 ticket was Reassigned from other Group, we have captured these tickets count in New Tickets - Opened.</t>
    </r>
  </si>
  <si>
    <r>
      <rPr>
        <b/>
        <sz val="11"/>
        <color theme="1"/>
        <rFont val="Calibri"/>
        <family val="2"/>
        <scheme val="minor"/>
      </rPr>
      <t xml:space="preserve">Note on 8/27/2012: </t>
    </r>
    <r>
      <rPr>
        <sz val="11"/>
        <color theme="1"/>
        <rFont val="Calibri"/>
        <family val="2"/>
        <scheme val="minor"/>
      </rPr>
      <t xml:space="preserve">
1. The INC12988698 ticket was Reassigned to other Group, INC11251794 was converted to Request, we have captured these tickets count in New Tickets - Resolved (from prior).
2. The INC13089814 and INC13090379 ticket was Reassigned from other Group, we have captured these tickets count in New Tickets - Opened.</t>
    </r>
  </si>
  <si>
    <r>
      <rPr>
        <b/>
        <sz val="11"/>
        <color theme="1"/>
        <rFont val="Calibri"/>
        <family val="2"/>
        <scheme val="minor"/>
      </rPr>
      <t xml:space="preserve">Note on 8/28/2012: </t>
    </r>
    <r>
      <rPr>
        <sz val="11"/>
        <color theme="1"/>
        <rFont val="Calibri"/>
        <family val="2"/>
        <scheme val="minor"/>
      </rPr>
      <t xml:space="preserve">
1. The INC13099544 ticket was Reassigned to other Group, INC13098682 ticket was converted to Request, we have captured these tickets count in New Tickets - Resolved (from prior).
2. The INC11230163 ticket was Reassigned from other Group, we have captured these tickets count in New Tickets - Opened.</t>
    </r>
  </si>
  <si>
    <r>
      <rPr>
        <b/>
        <sz val="11"/>
        <color theme="1"/>
        <rFont val="Calibri"/>
        <family val="2"/>
        <scheme val="minor"/>
      </rPr>
      <t xml:space="preserve">Note on 8/29/2012: </t>
    </r>
    <r>
      <rPr>
        <sz val="11"/>
        <color theme="1"/>
        <rFont val="Calibri"/>
        <family val="2"/>
        <scheme val="minor"/>
      </rPr>
      <t xml:space="preserve">
1. The INC8775434 ticket was Reassigned to other Group, INC10362961 and INC10819884 tickets was converted to Request, we have captured these tickets count in New Tickets - Resolved (from prior).
2. The INC12495666, INC12920810, INC12988698, INC13133639 and INC13133749 tickets was Reassigned from other Group, we have captured these tickets count in New Tickets - Opened.</t>
    </r>
  </si>
  <si>
    <r>
      <rPr>
        <b/>
        <sz val="11"/>
        <color theme="1"/>
        <rFont val="Calibri"/>
        <family val="2"/>
        <scheme val="minor"/>
      </rPr>
      <t xml:space="preserve">Note on 8/30/2012: </t>
    </r>
    <r>
      <rPr>
        <sz val="11"/>
        <color theme="1"/>
        <rFont val="Calibri"/>
        <family val="2"/>
        <scheme val="minor"/>
      </rPr>
      <t xml:space="preserve">
1. The INC12355839, INC12983094 and INC12988698 ticket was Reassigned to other Group, INC10490675, INC12013897 and INC12740779 tickets was converted to Request, we have captured these tickets count in New Tickets - Resolved (from prior).
2. The INC13093394 ticket was Reassigned from other Group, we have captured these tickets count in New Tickets - Opened.</t>
    </r>
  </si>
  <si>
    <r>
      <rPr>
        <b/>
        <sz val="11"/>
        <color theme="1"/>
        <rFont val="Calibri"/>
        <family val="2"/>
        <scheme val="minor"/>
      </rPr>
      <t xml:space="preserve">Note on 8/31/2012: </t>
    </r>
    <r>
      <rPr>
        <sz val="11"/>
        <color theme="1"/>
        <rFont val="Calibri"/>
        <family val="2"/>
        <scheme val="minor"/>
      </rPr>
      <t xml:space="preserve">
1. The INC12988698, INC13151680, INC13151816, INC13168516, INC13169223 and INC13169726 ticket was Reassigned from other Group, we have captured these tickets count in New Tickets - Opened.</t>
    </r>
  </si>
  <si>
    <r>
      <rPr>
        <b/>
        <sz val="11"/>
        <color theme="1"/>
        <rFont val="Calibri"/>
        <family val="2"/>
        <scheme val="minor"/>
      </rPr>
      <t xml:space="preserve">Note on 9/03/2012: </t>
    </r>
    <r>
      <rPr>
        <sz val="11"/>
        <color theme="1"/>
        <rFont val="Calibri"/>
        <family val="2"/>
        <scheme val="minor"/>
      </rPr>
      <t xml:space="preserve">
1. The INC13169726 and INC13175922 ticket was Reassigned to other Group, we have captured these tickets count in New Tickets - Resolved (from prior).
2. The INC12680502 ticket was Reassigned from other Group, we have captured these tickets count in New Tickets - Opened.</t>
    </r>
  </si>
  <si>
    <r>
      <rPr>
        <b/>
        <sz val="11"/>
        <color theme="1"/>
        <rFont val="Calibri"/>
        <family val="2"/>
        <scheme val="minor"/>
      </rPr>
      <t xml:space="preserve">Note on 9/05/2012: </t>
    </r>
    <r>
      <rPr>
        <sz val="11"/>
        <color theme="1"/>
        <rFont val="Calibri"/>
        <family val="2"/>
        <scheme val="minor"/>
      </rPr>
      <t xml:space="preserve">
1. The INC8913724, INC9275431 and INC13201223 ticket was Reassigned from other Group, we have captured these tickets count in New Tickets - Opened.</t>
    </r>
  </si>
  <si>
    <r>
      <rPr>
        <b/>
        <sz val="11"/>
        <color theme="1"/>
        <rFont val="Calibri"/>
        <family val="2"/>
        <scheme val="minor"/>
      </rPr>
      <t xml:space="preserve">Note on 9/05/2012: </t>
    </r>
    <r>
      <rPr>
        <sz val="11"/>
        <color theme="1"/>
        <rFont val="Calibri"/>
        <family val="2"/>
        <scheme val="minor"/>
      </rPr>
      <t xml:space="preserve">
1. The INC000013162850, INC000013187882 and INC000013236815 ticket was Reassigned to other Group, we have captured these tickets count in New Tickets - Resolved (from prior days).
2. The INC000011544478 ticket was converted to request, we have captured these tickets count in New Tickets - Resolved (from prior days).</t>
    </r>
  </si>
  <si>
    <r>
      <rPr>
        <b/>
        <sz val="11"/>
        <color theme="1"/>
        <rFont val="Calibri"/>
        <family val="2"/>
        <scheme val="minor"/>
      </rPr>
      <t xml:space="preserve">Note on 9/07/2012: </t>
    </r>
    <r>
      <rPr>
        <sz val="11"/>
        <color theme="1"/>
        <rFont val="Calibri"/>
        <family val="2"/>
        <scheme val="minor"/>
      </rPr>
      <t xml:space="preserve">
1. The INC13171022, INC13258830 and INC13262428 ticket was Reassigned to other Group, INC12954128 ticket was converted to Request, we have captured these tickets count in New Tickets - Resolved (from prior).
2. The INC13062032 and INC13147354 tickets was Reassigned from other Group, we have captured these tickets count in New Tickets - Opened.</t>
    </r>
  </si>
  <si>
    <r>
      <rPr>
        <b/>
        <sz val="11"/>
        <color theme="1"/>
        <rFont val="Calibri"/>
        <family val="2"/>
        <scheme val="minor"/>
      </rPr>
      <t xml:space="preserve">Note on 9/10/2012: </t>
    </r>
    <r>
      <rPr>
        <sz val="11"/>
        <color theme="1"/>
        <rFont val="Calibri"/>
        <family val="2"/>
        <scheme val="minor"/>
      </rPr>
      <t xml:space="preserve">
1. The INC13262041, INC13273670, INC13274167, INC13274863 and INC13277510 ticket was Reassigned to other Group, we have captured these tickets count in New Tickets - Resolved (from prior).
2. The INC13236815 and INC13287411 tickets was Reassigned from other Group, we have captured these tickets count in New Tickets - Opened.</t>
    </r>
  </si>
  <si>
    <r>
      <rPr>
        <b/>
        <sz val="11"/>
        <color theme="1"/>
        <rFont val="Calibri"/>
        <family val="2"/>
        <scheme val="minor"/>
      </rPr>
      <t xml:space="preserve">Note on 9/11/2012: </t>
    </r>
    <r>
      <rPr>
        <sz val="11"/>
        <color theme="1"/>
        <rFont val="Calibri"/>
        <family val="2"/>
        <scheme val="minor"/>
      </rPr>
      <t xml:space="preserve">
1. The INC13266209 has been converted to request, we have captured these tickets count in New Tickets - Resolved (from prior).
2. The INC10456415 and INC13280897 tickets was Reassigned from other Group, we have captured these tickets count in New Tickets - Opened.</t>
    </r>
  </si>
  <si>
    <r>
      <rPr>
        <b/>
        <sz val="11"/>
        <color theme="1"/>
        <rFont val="Calibri"/>
        <family val="2"/>
        <scheme val="minor"/>
      </rPr>
      <t xml:space="preserve">Note on 9/12/2012: </t>
    </r>
    <r>
      <rPr>
        <sz val="11"/>
        <color theme="1"/>
        <rFont val="Calibri"/>
        <family val="2"/>
        <scheme val="minor"/>
      </rPr>
      <t xml:space="preserve">
1. The INC13335788, INC13336028 and INC13336346 tickets was Reassigned from other Group, we have captured these tickets count in New Tickets - Opened.</t>
    </r>
  </si>
  <si>
    <r>
      <rPr>
        <b/>
        <sz val="11"/>
        <color theme="1"/>
        <rFont val="Calibri"/>
        <family val="2"/>
        <scheme val="minor"/>
      </rPr>
      <t xml:space="preserve">Note on 9/13/2012: </t>
    </r>
    <r>
      <rPr>
        <sz val="11"/>
        <color theme="1"/>
        <rFont val="Calibri"/>
        <family val="2"/>
        <scheme val="minor"/>
      </rPr>
      <t xml:space="preserve">
1. The INC13346588 ticket was Reassigned to other Group, INC12640676 ticket was converted to RIS, we have captured these tickets count in New Tickets - Resolved (from prior).
2. The INC13349069 and INC13353863 tickets was Reassigned from other Group, we have captured these tickets count in New Tickets - Opened.</t>
    </r>
  </si>
  <si>
    <r>
      <rPr>
        <b/>
        <sz val="11"/>
        <color theme="1"/>
        <rFont val="Calibri"/>
        <family val="2"/>
        <scheme val="minor"/>
      </rPr>
      <t xml:space="preserve">Note on 9/14/2012: </t>
    </r>
    <r>
      <rPr>
        <sz val="11"/>
        <color theme="1"/>
        <rFont val="Calibri"/>
        <family val="2"/>
        <scheme val="minor"/>
      </rPr>
      <t xml:space="preserve">
1. The INC10456415, INC13253245, INC13336028 and INC13349069 ticket was Reassigned to other Group, INC13351906 ticket was converted to RIS, we have captured these tickets count in New Tickets - Resolved (from prior).
2. The INC13171022 tickets was Reassigned from other Group, we have captured these tickets count in New Tickets - Opened.</t>
    </r>
  </si>
  <si>
    <r>
      <rPr>
        <b/>
        <sz val="11"/>
        <color theme="1"/>
        <rFont val="Calibri"/>
        <family val="2"/>
        <scheme val="minor"/>
      </rPr>
      <t xml:space="preserve">Note on 9/18/2012: </t>
    </r>
    <r>
      <rPr>
        <sz val="11"/>
        <color theme="1"/>
        <rFont val="Calibri"/>
        <family val="2"/>
        <scheme val="minor"/>
      </rPr>
      <t xml:space="preserve">
1. The INC11631882, INC12802198 and INC13395685 tickets was Reassigned from other Group, we have captured these tickets count in New Tickets - Opened.</t>
    </r>
  </si>
  <si>
    <r>
      <rPr>
        <b/>
        <sz val="11"/>
        <color theme="1"/>
        <rFont val="Calibri"/>
        <family val="2"/>
        <scheme val="minor"/>
      </rPr>
      <t xml:space="preserve">Note on 9/20/2012: </t>
    </r>
    <r>
      <rPr>
        <sz val="11"/>
        <color theme="1"/>
        <rFont val="Calibri"/>
        <family val="2"/>
        <scheme val="minor"/>
      </rPr>
      <t xml:space="preserve">
1. The INC13429768 ticket was Reassigned to other Group, we have captured these tickets count in New Tickets - Resolved (from prior).
2. The INC13333605 and INC13427128 tickets was Reassigned from other Group, we have captured these tickets count in New Tickets - Opened.</t>
    </r>
  </si>
  <si>
    <r>
      <rPr>
        <b/>
        <sz val="11"/>
        <color theme="1"/>
        <rFont val="Calibri"/>
        <family val="2"/>
        <scheme val="minor"/>
      </rPr>
      <t xml:space="preserve">Note on 9/21/2012: </t>
    </r>
    <r>
      <rPr>
        <sz val="11"/>
        <color theme="1"/>
        <rFont val="Calibri"/>
        <family val="2"/>
        <scheme val="minor"/>
      </rPr>
      <t xml:space="preserve">
1. The INC13236815 ticket was Reassigned to other Group, INC13444908 ticket was converted to Request, we have captured these tickets count in New Tickets - Resolved (from prior).
2. The INC13353434 tickets was Reassigned from other Group, we have captured these tickets count in New Tickets - Opened.</t>
    </r>
  </si>
  <si>
    <r>
      <rPr>
        <b/>
        <sz val="11"/>
        <color theme="1"/>
        <rFont val="Calibri"/>
        <family val="2"/>
        <scheme val="minor"/>
      </rPr>
      <t xml:space="preserve">Note on 9/24/2012: </t>
    </r>
    <r>
      <rPr>
        <sz val="11"/>
        <color theme="1"/>
        <rFont val="Calibri"/>
        <family val="2"/>
        <scheme val="minor"/>
      </rPr>
      <t xml:space="preserve">
1. The INC13353434 ticket was converted to RIS, we have captured these tickets count in New Tickets - Resolved (from prior).</t>
    </r>
  </si>
  <si>
    <r>
      <rPr>
        <b/>
        <sz val="11"/>
        <color theme="1"/>
        <rFont val="Calibri"/>
        <family val="2"/>
        <scheme val="minor"/>
      </rPr>
      <t xml:space="preserve">Note on 9/25/2012: </t>
    </r>
    <r>
      <rPr>
        <sz val="11"/>
        <color theme="1"/>
        <rFont val="Calibri"/>
        <family val="2"/>
        <scheme val="minor"/>
      </rPr>
      <t xml:space="preserve">
1. The INC13467141 ticket was Reassigned to other Group, we have captured these tickets count in New Tickets - Resolved (from prior).
2. The INC13047976, INC13256936 and INC13498417 tickets was Reassigned from other Group, we have captured these tickets count in New Tickets - Opened.</t>
    </r>
  </si>
  <si>
    <r>
      <rPr>
        <b/>
        <sz val="11"/>
        <color theme="1"/>
        <rFont val="Calibri"/>
        <family val="2"/>
        <scheme val="minor"/>
      </rPr>
      <t xml:space="preserve">Note on 9/26/2012: </t>
    </r>
    <r>
      <rPr>
        <sz val="11"/>
        <color theme="1"/>
        <rFont val="Calibri"/>
        <family val="2"/>
        <scheme val="minor"/>
      </rPr>
      <t xml:space="preserve">
1. The INC13532540 ticket was Reassigned to other Group, we have captured these tickets count in New Tickets - Resolved (from prior).
2. The INC9162912, INC13540525 and INC13545106 tickets was Reassigned from other Group, we have captured these tickets count in New Tickets - Opened.</t>
    </r>
  </si>
  <si>
    <r>
      <rPr>
        <b/>
        <sz val="11"/>
        <color theme="1"/>
        <rFont val="Calibri"/>
        <family val="2"/>
        <scheme val="minor"/>
      </rPr>
      <t xml:space="preserve">Note on 9/27/2012: </t>
    </r>
    <r>
      <rPr>
        <sz val="11"/>
        <color theme="1"/>
        <rFont val="Calibri"/>
        <family val="2"/>
        <scheme val="minor"/>
      </rPr>
      <t xml:space="preserve">
1. The INC13564025 ticket was Reassigned to other Group, INC13304581 ticket has been converted to Request, we have captured these tickets count in New Tickets - Resolved (from prior).
2. The INC9766515, INC12835380, INC13236815, INC13361747 and INC13367218 tickets was Reassigned from other Group, we have captured these tickets count in New Tickets - Opened.</t>
    </r>
  </si>
  <si>
    <r>
      <rPr>
        <b/>
        <sz val="11"/>
        <color theme="1"/>
        <rFont val="Calibri"/>
        <family val="2"/>
        <scheme val="minor"/>
      </rPr>
      <t xml:space="preserve">Note on 9/28/2012: </t>
    </r>
    <r>
      <rPr>
        <sz val="11"/>
        <color theme="1"/>
        <rFont val="Calibri"/>
        <family val="2"/>
        <scheme val="minor"/>
      </rPr>
      <t xml:space="preserve">
1. The INC12774119 ticket was Reassigned from other Group, we have captured these tickets count in New Tickets - Opened.</t>
    </r>
  </si>
  <si>
    <r>
      <rPr>
        <b/>
        <sz val="11"/>
        <color theme="1"/>
        <rFont val="Calibri"/>
        <family val="2"/>
        <scheme val="minor"/>
      </rPr>
      <t xml:space="preserve">Note on 10/01/2012: </t>
    </r>
    <r>
      <rPr>
        <sz val="11"/>
        <color theme="1"/>
        <rFont val="Calibri"/>
        <family val="2"/>
        <scheme val="minor"/>
      </rPr>
      <t xml:space="preserve">
1. The INC13545106 ticket was Reassigned to other Group, we have captured these tickets count in New Tickets - Resolved (from prior).
2. The INC12970711 ticket was Reassigned from other Group, we have captured these tickets count in New Tickets - Opened.</t>
    </r>
  </si>
  <si>
    <r>
      <rPr>
        <b/>
        <sz val="11"/>
        <color theme="1"/>
        <rFont val="Calibri"/>
        <family val="2"/>
        <scheme val="minor"/>
      </rPr>
      <t xml:space="preserve">Note on 10/04/2012: </t>
    </r>
    <r>
      <rPr>
        <sz val="11"/>
        <color theme="1"/>
        <rFont val="Calibri"/>
        <family val="2"/>
        <scheme val="minor"/>
      </rPr>
      <t xml:space="preserve">
1. The INC13386972, INC13641030, INC13643504, INC13655786 and INC13657859 ticket was Reassigned to other Group, we have captured these tickets count in New Tickets - Resolved (from prior).</t>
    </r>
  </si>
  <si>
    <r>
      <rPr>
        <b/>
        <sz val="11"/>
        <color theme="1"/>
        <rFont val="Calibri"/>
        <family val="2"/>
        <scheme val="minor"/>
      </rPr>
      <t xml:space="preserve">Note on 10/05/2012: </t>
    </r>
    <r>
      <rPr>
        <sz val="11"/>
        <color theme="1"/>
        <rFont val="Calibri"/>
        <family val="2"/>
        <scheme val="minor"/>
      </rPr>
      <t xml:space="preserve">
1. The INC13670900 ticket was Reassigned to other Group, we have captured these tickets count in New Tickets - Resolved (from prior).
2. The INC13505003 ticket was Reassigned from other Group, we have captured these tickets count in New Tickets - Opened.</t>
    </r>
  </si>
  <si>
    <r>
      <rPr>
        <b/>
        <sz val="11"/>
        <color theme="1"/>
        <rFont val="Calibri"/>
        <family val="2"/>
        <scheme val="minor"/>
      </rPr>
      <t xml:space="preserve">Note on 10/08/2012: </t>
    </r>
    <r>
      <rPr>
        <sz val="11"/>
        <color theme="1"/>
        <rFont val="Calibri"/>
        <family val="2"/>
        <scheme val="minor"/>
      </rPr>
      <t xml:space="preserve">
1. The INC13571593, INC13641158 and INC13689949 ticket was Reassigned to other Group, we have captured these tickets count in New Tickets - Resolved (from prior).
2. The INC13676577 ticket was Reassigned from other Group, we have captured these tickets count in New Tickets - Opened.</t>
    </r>
  </si>
  <si>
    <r>
      <rPr>
        <b/>
        <sz val="11"/>
        <color theme="1"/>
        <rFont val="Calibri"/>
        <family val="2"/>
        <scheme val="minor"/>
      </rPr>
      <t xml:space="preserve">Note on 10/09/2012: </t>
    </r>
    <r>
      <rPr>
        <sz val="11"/>
        <color theme="1"/>
        <rFont val="Calibri"/>
        <family val="2"/>
        <scheme val="minor"/>
      </rPr>
      <t xml:space="preserve">
1. The INC13526993 ticket has been converted to a Request, we have captured these tickets count in New Tickets - Resolved (from prior)</t>
    </r>
  </si>
  <si>
    <r>
      <rPr>
        <b/>
        <sz val="11"/>
        <color theme="1"/>
        <rFont val="Calibri"/>
        <family val="2"/>
        <scheme val="minor"/>
      </rPr>
      <t xml:space="preserve">Note on 10/10/2012: </t>
    </r>
    <r>
      <rPr>
        <sz val="11"/>
        <color theme="1"/>
        <rFont val="Calibri"/>
        <family val="2"/>
        <scheme val="minor"/>
      </rPr>
      <t xml:space="preserve">
1. The INC13735037 ticket was Reassigned to other Group, we have captured these tickets count in New Tickets - Resolved (from prior).
2. The INC13742585 ticket was Reassigned from other Group, we have captured these tickets count in New Tickets - Opened.</t>
    </r>
  </si>
  <si>
    <r>
      <rPr>
        <b/>
        <sz val="11"/>
        <color theme="1"/>
        <rFont val="Calibri"/>
        <family val="2"/>
        <scheme val="minor"/>
      </rPr>
      <t xml:space="preserve">Note on 10/11/2012: </t>
    </r>
    <r>
      <rPr>
        <sz val="11"/>
        <color theme="1"/>
        <rFont val="Calibri"/>
        <family val="2"/>
        <scheme val="minor"/>
      </rPr>
      <t xml:space="preserve">
1. The INC10677658, INC13684685, INC13755161, INC13756494 and INC13760234 tickets was Reassigned from other Group, we have captured these tickets count in New Tickets - Opened.</t>
    </r>
  </si>
  <si>
    <r>
      <rPr>
        <b/>
        <sz val="11"/>
        <color theme="1"/>
        <rFont val="Calibri"/>
        <family val="2"/>
        <scheme val="minor"/>
      </rPr>
      <t xml:space="preserve">Note on 10/12/2012: </t>
    </r>
    <r>
      <rPr>
        <sz val="11"/>
        <color theme="1"/>
        <rFont val="Calibri"/>
        <family val="2"/>
        <scheme val="minor"/>
      </rPr>
      <t xml:space="preserve">
1. The INC8691606 and INC13776615 tickets was Reassigned from other Group, we have captured these tickets count in New Tickets - Opened.</t>
    </r>
  </si>
  <si>
    <r>
      <rPr>
        <b/>
        <sz val="11"/>
        <color theme="1"/>
        <rFont val="Calibri"/>
        <family val="2"/>
        <scheme val="minor"/>
      </rPr>
      <t xml:space="preserve">Note on 10/15/2012: </t>
    </r>
    <r>
      <rPr>
        <sz val="11"/>
        <color theme="1"/>
        <rFont val="Calibri"/>
        <family val="2"/>
        <scheme val="minor"/>
      </rPr>
      <t xml:space="preserve">
1. The INC13776651 and INC13785402 ticket was Reassigned to other Group, we have captured these tickets count in New Tickets - Resolved (from prior).
2. The INC12755944, INC13789278 and INC13792653 ticket was Reassigned from other Group, we have captured these tickets count in New Tickets - Opened.</t>
    </r>
  </si>
  <si>
    <r>
      <rPr>
        <b/>
        <sz val="11"/>
        <color theme="1"/>
        <rFont val="Calibri"/>
        <family val="2"/>
        <scheme val="minor"/>
      </rPr>
      <t xml:space="preserve">Note on 10/16/2012: </t>
    </r>
    <r>
      <rPr>
        <sz val="11"/>
        <color theme="1"/>
        <rFont val="Calibri"/>
        <family val="2"/>
        <scheme val="minor"/>
      </rPr>
      <t xml:space="preserve">
1. The INC10677658 and INC12755944 ticket was Reassigned to other Group, INC10903181 ticket has been converted to a Request, we have captured these tickets count in New Tickets - Resolved (from prior).</t>
    </r>
  </si>
  <si>
    <r>
      <rPr>
        <b/>
        <sz val="11"/>
        <color theme="1"/>
        <rFont val="Calibri"/>
        <family val="2"/>
        <scheme val="minor"/>
      </rPr>
      <t xml:space="preserve">Note on 10/17/2012: </t>
    </r>
    <r>
      <rPr>
        <sz val="11"/>
        <color theme="1"/>
        <rFont val="Calibri"/>
        <family val="2"/>
        <scheme val="minor"/>
      </rPr>
      <t xml:space="preserve">
1. The INC13837856 ticket was Reassigned to other Group, we have captured these tickets count in New Tickets - Resolved (from prior).</t>
    </r>
  </si>
  <si>
    <r>
      <rPr>
        <b/>
        <sz val="11"/>
        <color theme="1"/>
        <rFont val="Calibri"/>
        <family val="2"/>
        <scheme val="minor"/>
      </rPr>
      <t xml:space="preserve">Note on 10/18/2012: </t>
    </r>
    <r>
      <rPr>
        <sz val="11"/>
        <color theme="1"/>
        <rFont val="Calibri"/>
        <family val="2"/>
        <scheme val="minor"/>
      </rPr>
      <t xml:space="preserve">
1. The INC13512868 ticket was converted to a Request, we have captured these tickets count in New Tickets - Resolved (from prior).
2. The INC13844683 ticket was Reassigned from other Group, we have captured these tickets count in New Tickets - Opened.</t>
    </r>
  </si>
  <si>
    <r>
      <rPr>
        <b/>
        <sz val="11"/>
        <color theme="1"/>
        <rFont val="Calibri"/>
        <family val="2"/>
        <scheme val="minor"/>
      </rPr>
      <t xml:space="preserve">Note on 10/19/2012: </t>
    </r>
    <r>
      <rPr>
        <sz val="11"/>
        <color theme="1"/>
        <rFont val="Calibri"/>
        <family val="2"/>
        <scheme val="minor"/>
      </rPr>
      <t xml:space="preserve">
1. The INC13804095 ticket was transferred to another group, we have captured these tickets count in New Tickets - Resolved (from prior).</t>
    </r>
  </si>
  <si>
    <r>
      <rPr>
        <b/>
        <sz val="11"/>
        <color theme="1"/>
        <rFont val="Calibri"/>
        <family val="2"/>
        <scheme val="minor"/>
      </rPr>
      <t xml:space="preserve">Note on 10/22/2012: </t>
    </r>
    <r>
      <rPr>
        <sz val="11"/>
        <color theme="1"/>
        <rFont val="Calibri"/>
        <family val="2"/>
        <scheme val="minor"/>
      </rPr>
      <t xml:space="preserve">
1. The INC13879156 ticket was transferred to another group, INC13790239 ticket was converted to a Request, we have captured these tickets count in New Tickets - Resolved (from prior).
2. The INC13548673 ticket was Reassigned from other Group, we have captured these tickets count in New Tickets - Opened.</t>
    </r>
  </si>
  <si>
    <r>
      <rPr>
        <b/>
        <sz val="11"/>
        <color theme="1"/>
        <rFont val="Calibri"/>
        <family val="2"/>
        <scheme val="minor"/>
      </rPr>
      <t xml:space="preserve">Note on 10/24/2012: </t>
    </r>
    <r>
      <rPr>
        <sz val="11"/>
        <color theme="1"/>
        <rFont val="Calibri"/>
        <family val="2"/>
        <scheme val="minor"/>
      </rPr>
      <t xml:space="preserve">
1. The INC13893597 ticket was transferred to another group, we have captured these tickets count in New Tickets - Resolved (from prior).</t>
    </r>
  </si>
  <si>
    <r>
      <rPr>
        <b/>
        <sz val="11"/>
        <color theme="1"/>
        <rFont val="Calibri"/>
        <family val="2"/>
        <scheme val="minor"/>
      </rPr>
      <t xml:space="preserve">Note on 10/25/2012: </t>
    </r>
    <r>
      <rPr>
        <sz val="11"/>
        <color theme="1"/>
        <rFont val="Calibri"/>
        <family val="2"/>
        <scheme val="minor"/>
      </rPr>
      <t xml:space="preserve">
1. The INC13923100, INC13936526 and INC13945841 ticket was transferred to another group, we have captured these tickets count in New Tickets - Resolved (from prior).
2. The INC13369900 ticket was Reassigned from other Group, we have captured these tickets count in New Tickets - Opened.</t>
    </r>
  </si>
  <si>
    <r>
      <rPr>
        <b/>
        <sz val="11"/>
        <color theme="1"/>
        <rFont val="Calibri"/>
        <family val="2"/>
        <scheme val="minor"/>
      </rPr>
      <t xml:space="preserve">Note on 10/26/2012: </t>
    </r>
    <r>
      <rPr>
        <sz val="11"/>
        <color theme="1"/>
        <rFont val="Calibri"/>
        <family val="2"/>
        <scheme val="minor"/>
      </rPr>
      <t xml:space="preserve">
1. The INC8691606, INC13901475 and INC13945019 ticket was transferred to another group, we have captured these tickets count in New Tickets - Resolved (from prior).
2. The INC13848917 ticket was Reassigned from other Group, we have captured these tickets count in New Tickets - Opened.</t>
    </r>
  </si>
  <si>
    <r>
      <rPr>
        <b/>
        <sz val="11"/>
        <color theme="1"/>
        <rFont val="Calibri"/>
        <family val="2"/>
        <scheme val="minor"/>
      </rPr>
      <t xml:space="preserve">Note on 10/31/2012: </t>
    </r>
    <r>
      <rPr>
        <sz val="11"/>
        <color theme="1"/>
        <rFont val="Calibri"/>
        <family val="2"/>
        <scheme val="minor"/>
      </rPr>
      <t xml:space="preserve">
1. The INC13878790 ticket was Reassigned from other Group, we have captured these tickets count in New Tickets - Opened.</t>
    </r>
  </si>
  <si>
    <r>
      <rPr>
        <b/>
        <sz val="11"/>
        <color theme="1"/>
        <rFont val="Calibri"/>
        <family val="2"/>
        <scheme val="minor"/>
      </rPr>
      <t xml:space="preserve">Note on 11/01/2012: </t>
    </r>
    <r>
      <rPr>
        <sz val="11"/>
        <color theme="1"/>
        <rFont val="Calibri"/>
        <family val="2"/>
        <scheme val="minor"/>
      </rPr>
      <t xml:space="preserve">
1. The INC13929129 ticket was Reassigned from other Group, we have captured these tickets count in New Tickets - Opened.</t>
    </r>
  </si>
  <si>
    <r>
      <rPr>
        <b/>
        <sz val="11"/>
        <color theme="1"/>
        <rFont val="Calibri"/>
        <family val="2"/>
        <scheme val="minor"/>
      </rPr>
      <t xml:space="preserve">Note on 11/02/2012: </t>
    </r>
    <r>
      <rPr>
        <sz val="11"/>
        <color theme="1"/>
        <rFont val="Calibri"/>
        <family val="2"/>
        <scheme val="minor"/>
      </rPr>
      <t xml:space="preserve">
1. The INC14058689 ticket was Reassigned from other Group, we have captured these tickets count in New Tickets - Opened.</t>
    </r>
  </si>
  <si>
    <t>Pending</t>
  </si>
  <si>
    <t>Conversion Issue</t>
  </si>
  <si>
    <r>
      <rPr>
        <b/>
        <sz val="11"/>
        <color theme="1"/>
        <rFont val="Calibri"/>
        <family val="2"/>
        <scheme val="minor"/>
      </rPr>
      <t xml:space="preserve">Note on 11/05/2012: </t>
    </r>
    <r>
      <rPr>
        <sz val="11"/>
        <color theme="1"/>
        <rFont val="Calibri"/>
        <family val="2"/>
        <scheme val="minor"/>
      </rPr>
      <t xml:space="preserve">
1. The INC13402422 and INC13879156 ticket was converted to a Request, we have captured these tickets count in New Tickets - Resolved (from prior).
2. The INC14077121 ticket was Reassigned from other Group, we have captured these tickets count in New Tickets - Opened.</t>
    </r>
  </si>
  <si>
    <r>
      <rPr>
        <b/>
        <sz val="11"/>
        <color theme="1"/>
        <rFont val="Calibri"/>
        <family val="2"/>
        <scheme val="minor"/>
      </rPr>
      <t xml:space="preserve">Note on 11/06/2012: </t>
    </r>
    <r>
      <rPr>
        <sz val="11"/>
        <color theme="1"/>
        <rFont val="Calibri"/>
        <family val="2"/>
        <scheme val="minor"/>
      </rPr>
      <t xml:space="preserve">
1. The INC14058938 ticket was converted to a Request, we have captured these tickets count in New Tickets - Resolved (from prior).
2. The INC14081669 ticket was Reassigned from other Group, we have captured these tickets count in New Tickets - Opened.</t>
    </r>
  </si>
  <si>
    <r>
      <rPr>
        <b/>
        <sz val="11"/>
        <color theme="1"/>
        <rFont val="Calibri"/>
        <family val="2"/>
        <scheme val="minor"/>
      </rPr>
      <t xml:space="preserve">Note on 11/07/2012: </t>
    </r>
    <r>
      <rPr>
        <sz val="11"/>
        <color theme="1"/>
        <rFont val="Calibri"/>
        <family val="2"/>
        <scheme val="minor"/>
      </rPr>
      <t xml:space="preserve">
1. The INC14080881 ticket was converted to a Request, we have captured these tickets count in New Tickets - Resolved (from prior).</t>
    </r>
  </si>
  <si>
    <r>
      <rPr>
        <b/>
        <sz val="11"/>
        <color theme="1"/>
        <rFont val="Calibri"/>
        <family val="2"/>
        <scheme val="minor"/>
      </rPr>
      <t xml:space="preserve">Note on 11/08/2012: </t>
    </r>
    <r>
      <rPr>
        <sz val="11"/>
        <color theme="1"/>
        <rFont val="Calibri"/>
        <family val="2"/>
        <scheme val="minor"/>
      </rPr>
      <t xml:space="preserve">
1. The INC14113923 ticket was transferred to another group, we have captured these tickets count in New Tickets - Resolved (from prior).</t>
    </r>
  </si>
  <si>
    <r>
      <rPr>
        <b/>
        <sz val="11"/>
        <color theme="1"/>
        <rFont val="Calibri"/>
        <family val="2"/>
        <scheme val="minor"/>
      </rPr>
      <t xml:space="preserve">Note on 11/16/2012: </t>
    </r>
    <r>
      <rPr>
        <sz val="11"/>
        <color theme="1"/>
        <rFont val="Calibri"/>
        <family val="2"/>
        <scheme val="minor"/>
      </rPr>
      <t xml:space="preserve">
1. The INC13783968 and INC13801084 ticket was converted to a Request, we have captured these tickets count in New Tickets - Resolved (from prior).
2. The INC14225096 ticket was Reassigned from other Group, we have captured these tickets count in New Tickets - Opened.</t>
    </r>
  </si>
  <si>
    <r>
      <rPr>
        <b/>
        <sz val="11"/>
        <color theme="1"/>
        <rFont val="Calibri"/>
        <family val="2"/>
        <scheme val="minor"/>
      </rPr>
      <t xml:space="preserve">Note on 11/20/2012: </t>
    </r>
    <r>
      <rPr>
        <sz val="11"/>
        <color theme="1"/>
        <rFont val="Calibri"/>
        <family val="2"/>
        <scheme val="minor"/>
      </rPr>
      <t xml:space="preserve">
1. The INC13941950, INC14250947, INC14251465 and INC14266381 tickets was transferred to another groups, we have captured these tickets count in New Tickets - Resolved (from prior).</t>
    </r>
  </si>
  <si>
    <r>
      <rPr>
        <b/>
        <sz val="11"/>
        <color theme="1"/>
        <rFont val="Calibri"/>
        <family val="2"/>
        <scheme val="minor"/>
      </rPr>
      <t xml:space="preserve">Note on 11/21/2012: </t>
    </r>
    <r>
      <rPr>
        <sz val="11"/>
        <color theme="1"/>
        <rFont val="Calibri"/>
        <family val="2"/>
        <scheme val="minor"/>
      </rPr>
      <t xml:space="preserve">
1. The INC13739360, INC14033447, INC14251756 and INC14270149 ticket was converted to a Request, we have captured these tickets count in New Tickets - Resolved (from prior).</t>
    </r>
  </si>
  <si>
    <r>
      <rPr>
        <b/>
        <sz val="11"/>
        <color theme="1"/>
        <rFont val="Calibri"/>
        <family val="2"/>
        <scheme val="minor"/>
      </rPr>
      <t xml:space="preserve">Note on 11/22/2012: </t>
    </r>
    <r>
      <rPr>
        <sz val="11"/>
        <color theme="1"/>
        <rFont val="Calibri"/>
        <family val="2"/>
        <scheme val="minor"/>
      </rPr>
      <t xml:space="preserve">
1. The INC14162877 ticket was Reassigned to other Group and INC13768328 ticket was converted to a Request, we have captured these tickets count in New Tickets - Resolved (from prior).</t>
    </r>
  </si>
  <si>
    <r>
      <rPr>
        <b/>
        <sz val="11"/>
        <color theme="1"/>
        <rFont val="Calibri"/>
        <family val="2"/>
        <scheme val="minor"/>
      </rPr>
      <t xml:space="preserve">Note on 11/28/2012: </t>
    </r>
    <r>
      <rPr>
        <sz val="11"/>
        <color theme="1"/>
        <rFont val="Calibri"/>
        <family val="2"/>
        <scheme val="minor"/>
      </rPr>
      <t xml:space="preserve">
1. The INC13771273 ticket was converted to a Request, we have captured these tickets count in New Tickets - Resolved (from prior).</t>
    </r>
  </si>
  <si>
    <r>
      <rPr>
        <b/>
        <sz val="11"/>
        <color theme="1"/>
        <rFont val="Calibri"/>
        <family val="2"/>
        <scheme val="minor"/>
      </rPr>
      <t xml:space="preserve">Note on 11/29/2012: </t>
    </r>
    <r>
      <rPr>
        <sz val="11"/>
        <color theme="1"/>
        <rFont val="Calibri"/>
        <family val="2"/>
        <scheme val="minor"/>
      </rPr>
      <t xml:space="preserve">
1. The INC14058319, INC14364817, INC14384950 and INC14391075 ticket was Reassigned from other Group, we have captured these tickets count in New Tickets - Opened.</t>
    </r>
  </si>
  <si>
    <r>
      <rPr>
        <b/>
        <sz val="11"/>
        <color theme="1"/>
        <rFont val="Calibri"/>
        <family val="2"/>
        <scheme val="minor"/>
      </rPr>
      <t xml:space="preserve">Note on 11/30/2012: </t>
    </r>
    <r>
      <rPr>
        <sz val="11"/>
        <color theme="1"/>
        <rFont val="Calibri"/>
        <family val="2"/>
        <scheme val="minor"/>
      </rPr>
      <t xml:space="preserve">
1. The INC14058319 was Reassigned to other Group, we have captured these tickets count in New Tickets - Resolved (from prior).
2. The INC12539066 and INC14309119 ticket was Reassigned from other Group, we have captured these tickets count in New Tickets - Opened.</t>
    </r>
  </si>
  <si>
    <r>
      <rPr>
        <b/>
        <sz val="11"/>
        <color theme="1"/>
        <rFont val="Calibri"/>
        <family val="2"/>
        <scheme val="minor"/>
      </rPr>
      <t xml:space="preserve">Note on 12/06/2012: </t>
    </r>
    <r>
      <rPr>
        <sz val="11"/>
        <color theme="1"/>
        <rFont val="Calibri"/>
        <family val="2"/>
        <scheme val="minor"/>
      </rPr>
      <t xml:space="preserve">
1. The INC14436352 ticket was Reassigned from other Group, we have captured these tickets count in New Tickets - Opened.</t>
    </r>
  </si>
  <si>
    <r>
      <rPr>
        <b/>
        <sz val="11"/>
        <color theme="1"/>
        <rFont val="Calibri"/>
        <family val="2"/>
        <scheme val="minor"/>
      </rPr>
      <t xml:space="preserve">Note on 12/07/2012: </t>
    </r>
    <r>
      <rPr>
        <sz val="11"/>
        <color theme="1"/>
        <rFont val="Calibri"/>
        <family val="2"/>
        <scheme val="minor"/>
      </rPr>
      <t xml:space="preserve">
1. The INC14481821 ticket was Reassigned from other Group, we have captured these tickets count in New Tickets - Opened.</t>
    </r>
  </si>
  <si>
    <r>
      <rPr>
        <b/>
        <sz val="11"/>
        <color theme="1"/>
        <rFont val="Calibri"/>
        <family val="2"/>
        <scheme val="minor"/>
      </rPr>
      <t xml:space="preserve">Note on 12/11/2012: </t>
    </r>
    <r>
      <rPr>
        <sz val="11"/>
        <color theme="1"/>
        <rFont val="Calibri"/>
        <family val="2"/>
        <scheme val="minor"/>
      </rPr>
      <t xml:space="preserve">
1. The INC14129265 and INC14490453 ticket was converted to a Request, we have captured these tickets count in New Tickets - Resolved (from prior).</t>
    </r>
  </si>
  <si>
    <r>
      <rPr>
        <b/>
        <sz val="11"/>
        <color theme="1"/>
        <rFont val="Calibri"/>
        <family val="2"/>
        <scheme val="minor"/>
      </rPr>
      <t xml:space="preserve">Note on 12/12/2012: </t>
    </r>
    <r>
      <rPr>
        <sz val="11"/>
        <color theme="1"/>
        <rFont val="Calibri"/>
        <family val="2"/>
        <scheme val="minor"/>
      </rPr>
      <t xml:space="preserve">
1. The INC13538566 and INC14370542 was converted to a Request, we have captured these tickets count in New Tickets - Resolved (from prior).
2. The INC14569746 ticket was Reassigned from other Group, we have captured these tickets count in New Tickets - Opened.</t>
    </r>
  </si>
  <si>
    <r>
      <rPr>
        <b/>
        <sz val="11"/>
        <color theme="1"/>
        <rFont val="Calibri"/>
        <family val="2"/>
        <scheme val="minor"/>
      </rPr>
      <t xml:space="preserve">Note on 12/18/2012: </t>
    </r>
    <r>
      <rPr>
        <sz val="11"/>
        <color theme="1"/>
        <rFont val="Calibri"/>
        <family val="2"/>
        <scheme val="minor"/>
      </rPr>
      <t xml:space="preserve">
1. The INC14517060 ticket was Reassigned from other Group, we have captured these tickets count in New Tickets - Opened.</t>
    </r>
  </si>
  <si>
    <r>
      <rPr>
        <b/>
        <sz val="11"/>
        <color theme="1"/>
        <rFont val="Calibri"/>
        <family val="2"/>
        <scheme val="minor"/>
      </rPr>
      <t xml:space="preserve">Note on 12/19/2012: </t>
    </r>
    <r>
      <rPr>
        <sz val="11"/>
        <color theme="1"/>
        <rFont val="Calibri"/>
        <family val="2"/>
        <scheme val="minor"/>
      </rPr>
      <t xml:space="preserve">
1. The INC14517060 and INC14653893 was Reassigned to other Group, we have captured these tickets count in New Tickets - Resolved (from prior).
2. The INC14614392 ticket was Reassigned from other Group, we have captured these tickets count in New Tickets - Opened.</t>
    </r>
  </si>
  <si>
    <r>
      <rPr>
        <b/>
        <sz val="11"/>
        <color theme="1"/>
        <rFont val="Calibri"/>
        <family val="2"/>
        <scheme val="minor"/>
      </rPr>
      <t xml:space="preserve">Note on 12/21/2012: </t>
    </r>
    <r>
      <rPr>
        <sz val="11"/>
        <color theme="1"/>
        <rFont val="Calibri"/>
        <family val="2"/>
        <scheme val="minor"/>
      </rPr>
      <t xml:space="preserve">
1. The INC14116519, INC14147296, INC14689265 and INC14695944 ticket was Reassigned to other Groups and INC14640466 was converted to a Request , we have captured these tickets count in New Tickets - Resolved (from prior days).</t>
    </r>
  </si>
  <si>
    <r>
      <rPr>
        <b/>
        <sz val="11"/>
        <color theme="1"/>
        <rFont val="Calibri"/>
        <family val="2"/>
        <scheme val="minor"/>
      </rPr>
      <t xml:space="preserve">Note on 12/24/2012: </t>
    </r>
    <r>
      <rPr>
        <sz val="11"/>
        <color theme="1"/>
        <rFont val="Calibri"/>
        <family val="2"/>
        <scheme val="minor"/>
      </rPr>
      <t xml:space="preserve">
1. The INC14151870, INC14289984, INC14375318 and INC14510920 was Reassigned to other Group, we have captured these tickets count in New Tickets - Resolved (from prior).
2. The INC14706443 ticket was Reassigned from other Group, we have captured these tickets count in New Tickets - Opened.</t>
    </r>
  </si>
  <si>
    <r>
      <rPr>
        <b/>
        <sz val="11"/>
        <color theme="1"/>
        <rFont val="Calibri"/>
        <family val="2"/>
        <scheme val="minor"/>
      </rPr>
      <t xml:space="preserve">Note on 12/26/2012: </t>
    </r>
    <r>
      <rPr>
        <sz val="11"/>
        <color theme="1"/>
        <rFont val="Calibri"/>
        <family val="2"/>
        <scheme val="minor"/>
      </rPr>
      <t xml:space="preserve">
1. The INC13894715 was converted to a RIS, we have captured these tickets count in New Tickets - Resolved (from prior).</t>
    </r>
  </si>
  <si>
    <t>Assigned</t>
  </si>
  <si>
    <t>Michelle</t>
  </si>
  <si>
    <r>
      <rPr>
        <b/>
        <sz val="11"/>
        <color theme="1"/>
        <rFont val="Calibri"/>
        <family val="2"/>
        <scheme val="minor"/>
      </rPr>
      <t xml:space="preserve">Note on 12/31/2012: </t>
    </r>
    <r>
      <rPr>
        <sz val="11"/>
        <color theme="1"/>
        <rFont val="Calibri"/>
        <family val="2"/>
        <scheme val="minor"/>
      </rPr>
      <t xml:space="preserve">
1. The INC14621087 was Reassigned to other Group, we have captured these tickets count in New Tickets - Resolved (from prior).</t>
    </r>
  </si>
  <si>
    <t>Row Labels</t>
  </si>
  <si>
    <t>Grand Total</t>
  </si>
  <si>
    <t>Count of Incident ID*+</t>
  </si>
  <si>
    <t>Column Labels</t>
  </si>
  <si>
    <r>
      <rPr>
        <b/>
        <sz val="11"/>
        <color theme="1"/>
        <rFont val="Calibri"/>
        <family val="2"/>
        <scheme val="minor"/>
      </rPr>
      <t xml:space="preserve">Note on 01/02/2013: </t>
    </r>
    <r>
      <rPr>
        <sz val="11"/>
        <color theme="1"/>
        <rFont val="Calibri"/>
        <family val="2"/>
        <scheme val="minor"/>
      </rPr>
      <t xml:space="preserve">
1. The INC14741668 and INC14742543 was Reassigned to other Group, we have captured these tickets count in New Tickets - Resolved (from prior).
2. The INC14803919 and INC14804286 ticket was Reassigned from other Group, we have captured these tickets count in New Tickets - Opened.</t>
    </r>
  </si>
  <si>
    <r>
      <rPr>
        <b/>
        <sz val="11"/>
        <color theme="1"/>
        <rFont val="Calibri"/>
        <family val="2"/>
        <scheme val="minor"/>
      </rPr>
      <t xml:space="preserve">Note on 01/03/2013: </t>
    </r>
    <r>
      <rPr>
        <sz val="11"/>
        <color theme="1"/>
        <rFont val="Calibri"/>
        <family val="2"/>
        <scheme val="minor"/>
      </rPr>
      <t xml:space="preserve">
1. The INC14783987 was Reassigned to other Group and INC14484526 was converted to a Request, we have captured these tickets count in New Tickets - Resolved (from prior).
2. The INC13931894 ticket was Reassigned from other Group, we have captured these tickets count in New Tickets - Opened.</t>
    </r>
  </si>
  <si>
    <r>
      <rPr>
        <b/>
        <sz val="11"/>
        <color theme="1"/>
        <rFont val="Calibri"/>
        <family val="2"/>
        <scheme val="minor"/>
      </rPr>
      <t xml:space="preserve">Note on 01/07/2013: </t>
    </r>
    <r>
      <rPr>
        <sz val="11"/>
        <color theme="1"/>
        <rFont val="Calibri"/>
        <family val="2"/>
        <scheme val="minor"/>
      </rPr>
      <t xml:space="preserve">
1. The INC14856042 and INC14877475 tickets was Reassigned from other Group, we have captured these tickets count in New Tickets - Opened.</t>
    </r>
  </si>
  <si>
    <r>
      <rPr>
        <b/>
        <sz val="11"/>
        <color theme="1"/>
        <rFont val="Calibri"/>
        <family val="2"/>
        <scheme val="minor"/>
      </rPr>
      <t xml:space="preserve">Note on 01/08/2013: </t>
    </r>
    <r>
      <rPr>
        <sz val="11"/>
        <color theme="1"/>
        <rFont val="Calibri"/>
        <family val="2"/>
        <scheme val="minor"/>
      </rPr>
      <t xml:space="preserve">
1. The INC13931894 and INC13959973 was Reassigned to other Group and INC14892246 was converted to a Request, we have captured these tickets count in New Tickets - Resolved (from prior).</t>
    </r>
  </si>
  <si>
    <r>
      <rPr>
        <b/>
        <sz val="11"/>
        <color theme="1"/>
        <rFont val="Calibri"/>
        <family val="2"/>
        <scheme val="minor"/>
      </rPr>
      <t xml:space="preserve">Note on 01/10/2013: </t>
    </r>
    <r>
      <rPr>
        <sz val="11"/>
        <color theme="1"/>
        <rFont val="Calibri"/>
        <family val="2"/>
        <scheme val="minor"/>
      </rPr>
      <t xml:space="preserve">
1. The INC14927019 was Reassigned to other Group, we have captured these tickets count in New Tickets - Resolved (from prior).
2. The INC14323939, INC14375318 and INC14434827 tickets was Reassigned from other Group, we have captured these tickets count in New Tickets - Opened.</t>
    </r>
  </si>
  <si>
    <r>
      <rPr>
        <b/>
        <sz val="11"/>
        <color theme="1"/>
        <rFont val="Calibri"/>
        <family val="2"/>
        <scheme val="minor"/>
      </rPr>
      <t xml:space="preserve">Note on 01/10/2013: </t>
    </r>
    <r>
      <rPr>
        <sz val="11"/>
        <color theme="1"/>
        <rFont val="Calibri"/>
        <family val="2"/>
        <scheme val="minor"/>
      </rPr>
      <t xml:space="preserve">
1. The INC15020172 ticket was Reassigned from other Group, we have captured these tickets count in New Tickets - Opened.</t>
    </r>
  </si>
  <si>
    <r>
      <rPr>
        <b/>
        <sz val="11"/>
        <color theme="1"/>
        <rFont val="Calibri"/>
        <family val="2"/>
        <scheme val="minor"/>
      </rPr>
      <t xml:space="preserve">Note on 01/18/2013: </t>
    </r>
    <r>
      <rPr>
        <sz val="11"/>
        <color theme="1"/>
        <rFont val="Calibri"/>
        <family val="2"/>
        <scheme val="minor"/>
      </rPr>
      <t xml:space="preserve">
1. The INC14375318 was Reassigned to other Group and INC14315353 was converted to a Request, we have captured these tickets count in New Tickets - Resolved (from prior).</t>
    </r>
  </si>
  <si>
    <t>Tammy</t>
  </si>
  <si>
    <r>
      <rPr>
        <b/>
        <sz val="11"/>
        <color theme="1"/>
        <rFont val="Calibri"/>
        <family val="2"/>
        <scheme val="minor"/>
      </rPr>
      <t xml:space="preserve">Note on 01/23/2013: </t>
    </r>
    <r>
      <rPr>
        <sz val="11"/>
        <color theme="1"/>
        <rFont val="Calibri"/>
        <family val="2"/>
        <scheme val="minor"/>
      </rPr>
      <t xml:space="preserve">
1. The INC15092214 was Reassigned to other Group, we have captured these tickets count in New Tickets - Resolved (from prior).</t>
    </r>
  </si>
  <si>
    <r>
      <rPr>
        <b/>
        <sz val="11"/>
        <color theme="1"/>
        <rFont val="Calibri"/>
        <family val="2"/>
        <scheme val="minor"/>
      </rPr>
      <t xml:space="preserve">Note on 01/28/2013: </t>
    </r>
    <r>
      <rPr>
        <sz val="11"/>
        <color theme="1"/>
        <rFont val="Calibri"/>
        <family val="2"/>
        <scheme val="minor"/>
      </rPr>
      <t xml:space="preserve">
1. The INC14189118, INC14478358, INC14597198, INC14747758, INC15152484 and INC15170277 ticket was Reassigned from other Group, we have captured these tickets count in New Tickets - Opened.</t>
    </r>
  </si>
  <si>
    <r>
      <rPr>
        <b/>
        <sz val="11"/>
        <color theme="1"/>
        <rFont val="Calibri"/>
        <family val="2"/>
        <scheme val="minor"/>
      </rPr>
      <t xml:space="preserve">Note on 01/29/2013: </t>
    </r>
    <r>
      <rPr>
        <sz val="11"/>
        <color theme="1"/>
        <rFont val="Calibri"/>
        <family val="2"/>
        <scheme val="minor"/>
      </rPr>
      <t xml:space="preserve">
1. The INC14597198 ticket was Reassigned to other Group, we have captured these tickets count in New Tickets - Resolved.</t>
    </r>
  </si>
  <si>
    <r>
      <rPr>
        <b/>
        <sz val="11"/>
        <color theme="1"/>
        <rFont val="Calibri"/>
        <family val="2"/>
        <scheme val="minor"/>
      </rPr>
      <t xml:space="preserve">Note on 01/30/2013: </t>
    </r>
    <r>
      <rPr>
        <sz val="11"/>
        <color theme="1"/>
        <rFont val="Calibri"/>
        <family val="2"/>
        <scheme val="minor"/>
      </rPr>
      <t xml:space="preserve">
1. The INC13989090 ticket was converted to a Request, we have captured these tickets count in New Tickets - Resolved.</t>
    </r>
  </si>
  <si>
    <r>
      <rPr>
        <b/>
        <sz val="11"/>
        <color theme="1"/>
        <rFont val="Calibri"/>
        <family val="2"/>
        <scheme val="minor"/>
      </rPr>
      <t xml:space="preserve">Note on 01/31/2013: </t>
    </r>
    <r>
      <rPr>
        <sz val="11"/>
        <color theme="1"/>
        <rFont val="Calibri"/>
        <family val="2"/>
        <scheme val="minor"/>
      </rPr>
      <t xml:space="preserve">
1. The INC15074205, INC15216939, INC15227115 and INC15233180 ticket was Reassigned from other Group, we have captured these tickets count in New Tickets - Opened.</t>
    </r>
  </si>
  <si>
    <r>
      <rPr>
        <b/>
        <sz val="11"/>
        <color theme="1"/>
        <rFont val="Calibri"/>
        <family val="2"/>
        <scheme val="minor"/>
      </rPr>
      <t xml:space="preserve">Note on 02/01/2013: </t>
    </r>
    <r>
      <rPr>
        <sz val="11"/>
        <color theme="1"/>
        <rFont val="Calibri"/>
        <family val="2"/>
        <scheme val="minor"/>
      </rPr>
      <t xml:space="preserve">
1. The INC15205254 was converted to RIS, we have captured these tickets count in New Tickets - Resolved (from prior).
2. The INC14747911 tickets was Reassigned from other Group, we have captured these tickets count in New Tickets - Opened.</t>
    </r>
  </si>
  <si>
    <r>
      <rPr>
        <b/>
        <sz val="11"/>
        <color theme="1"/>
        <rFont val="Calibri"/>
        <family val="2"/>
        <scheme val="minor"/>
      </rPr>
      <t xml:space="preserve">Note on 02/04/2013: </t>
    </r>
    <r>
      <rPr>
        <sz val="11"/>
        <color theme="1"/>
        <rFont val="Calibri"/>
        <family val="2"/>
        <scheme val="minor"/>
      </rPr>
      <t xml:space="preserve">
1. The INC14766991, INC14783966, INC14798340, INC14974201 and INC15027761 tickets was Reassigned from other Group, we have captured these tickets count in New Tickets - Opened.</t>
    </r>
  </si>
  <si>
    <r>
      <rPr>
        <b/>
        <sz val="11"/>
        <color theme="1"/>
        <rFont val="Calibri"/>
        <family val="2"/>
        <scheme val="minor"/>
      </rPr>
      <t xml:space="preserve">Note on 02/06/2013: </t>
    </r>
    <r>
      <rPr>
        <sz val="11"/>
        <color theme="1"/>
        <rFont val="Calibri"/>
        <family val="2"/>
        <scheme val="minor"/>
      </rPr>
      <t xml:space="preserve">
1. The INC14977480, INC15054939, INC15074661, INC15306685, INC15306829, INC15308719 and INC15309089 tickets was Reassigned from other Group, we have captured these tickets count in New Tickets - Opened.</t>
    </r>
  </si>
  <si>
    <r>
      <rPr>
        <b/>
        <sz val="11"/>
        <color theme="1"/>
        <rFont val="Calibri"/>
        <family val="2"/>
        <scheme val="minor"/>
      </rPr>
      <t xml:space="preserve">Note on 02/07/2013: </t>
    </r>
    <r>
      <rPr>
        <sz val="11"/>
        <color theme="1"/>
        <rFont val="Calibri"/>
        <family val="2"/>
        <scheme val="minor"/>
      </rPr>
      <t xml:space="preserve">
1. The INC15315138 ticket was Reassigned to other Group, we have captured these tickets count in New Tickets - Resolved.</t>
    </r>
  </si>
  <si>
    <r>
      <rPr>
        <b/>
        <sz val="11"/>
        <color theme="1"/>
        <rFont val="Calibri"/>
        <family val="2"/>
        <scheme val="minor"/>
      </rPr>
      <t>Note on 02/08/2013:</t>
    </r>
    <r>
      <rPr>
        <sz val="11"/>
        <color theme="1"/>
        <rFont val="Calibri"/>
        <family val="2"/>
        <scheme val="minor"/>
      </rPr>
      <t xml:space="preserve"> 
1. The tickets INC9909696, INC15211757, INC15212063, INC15339606, INC15342243, INC15343297 and INC15344880 was Reassigned from other Group, we have captured these tickets count in New Tickets - Opened.
2. The INC15326772 ticket was Reassigned to other Group, we have captured these tickets count in New Tickets - Resolved.</t>
    </r>
  </si>
  <si>
    <r>
      <rPr>
        <b/>
        <sz val="11"/>
        <color theme="1"/>
        <rFont val="Calibri"/>
        <family val="2"/>
        <scheme val="minor"/>
      </rPr>
      <t>Note on 02/11/2013:</t>
    </r>
    <r>
      <rPr>
        <sz val="11"/>
        <color theme="1"/>
        <rFont val="Calibri"/>
        <family val="2"/>
        <scheme val="minor"/>
      </rPr>
      <t xml:space="preserve"> 
1. The tickets INC15364041 and INC15363641 was Reassigned from other Group, we have captured these tickets count in New Tickets - Opened.</t>
    </r>
  </si>
  <si>
    <r>
      <rPr>
        <b/>
        <sz val="11"/>
        <color theme="1"/>
        <rFont val="Calibri"/>
        <family val="2"/>
        <scheme val="minor"/>
      </rPr>
      <t>Note on 02/12/2013:</t>
    </r>
    <r>
      <rPr>
        <sz val="11"/>
        <color theme="1"/>
        <rFont val="Calibri"/>
        <family val="2"/>
        <scheme val="minor"/>
      </rPr>
      <t xml:space="preserve"> 
1. The tickets INC15374164 was Reassigned from other Group, we have captured these tickets count in New Tickets - Opened.
2. The INC14895256 ticket was converted to a request ticket, we have captured this ticket count in New Tickets - Resolved.</t>
    </r>
  </si>
  <si>
    <r>
      <rPr>
        <b/>
        <sz val="11"/>
        <color theme="1"/>
        <rFont val="Calibri"/>
        <family val="2"/>
        <scheme val="minor"/>
      </rPr>
      <t>Note on 02/13/2013:</t>
    </r>
    <r>
      <rPr>
        <sz val="11"/>
        <color theme="1"/>
        <rFont val="Calibri"/>
        <family val="2"/>
        <scheme val="minor"/>
      </rPr>
      <t xml:space="preserve"> 
1. The INC15339606 ticket was reassigned to other group, we have captured this ticket count in New Tickets - Resolved.</t>
    </r>
  </si>
  <si>
    <r>
      <rPr>
        <b/>
        <sz val="11"/>
        <color theme="1"/>
        <rFont val="Calibri"/>
        <family val="2"/>
        <scheme val="minor"/>
      </rPr>
      <t>Note on 02/14/2013:</t>
    </r>
    <r>
      <rPr>
        <sz val="11"/>
        <color theme="1"/>
        <rFont val="Calibri"/>
        <family val="2"/>
        <scheme val="minor"/>
      </rPr>
      <t xml:space="preserve"> 
1. The INC15363201 ticket was reassigned to other group, we have captured this ticket count in New Tickets - Resolved.</t>
    </r>
  </si>
  <si>
    <r>
      <rPr>
        <b/>
        <sz val="11"/>
        <color theme="1"/>
        <rFont val="Calibri"/>
        <family val="2"/>
        <scheme val="minor"/>
      </rPr>
      <t>Note on 02/15/2013:</t>
    </r>
    <r>
      <rPr>
        <sz val="11"/>
        <color theme="1"/>
        <rFont val="Calibri"/>
        <family val="2"/>
        <scheme val="minor"/>
      </rPr>
      <t xml:space="preserve"> 
1. The INC15434556, INC15435186, INC15435337 and INC15435452 ticket was reassigned from other group, we have captured this ticket count in New Tickets - Opened.</t>
    </r>
  </si>
  <si>
    <r>
      <rPr>
        <b/>
        <sz val="11"/>
        <color theme="1"/>
        <rFont val="Calibri"/>
        <family val="2"/>
        <scheme val="minor"/>
      </rPr>
      <t>Note on 02/20/2013:</t>
    </r>
    <r>
      <rPr>
        <sz val="11"/>
        <color theme="1"/>
        <rFont val="Calibri"/>
        <family val="2"/>
        <scheme val="minor"/>
      </rPr>
      <t xml:space="preserve"> 
1. The INC15490974 ticket was reassigned to other group, we have captured this ticket count in New Tickets - Resolved.
2. TheINC15500279 ticket was reassigned from other group, we have captured this ticket count in New Tickets - Opened.</t>
    </r>
  </si>
  <si>
    <r>
      <rPr>
        <b/>
        <sz val="11"/>
        <color theme="1"/>
        <rFont val="Calibri"/>
        <family val="2"/>
        <scheme val="minor"/>
      </rPr>
      <t>Note on 02/21/2013:</t>
    </r>
    <r>
      <rPr>
        <sz val="11"/>
        <color theme="1"/>
        <rFont val="Calibri"/>
        <family val="2"/>
        <scheme val="minor"/>
      </rPr>
      <t xml:space="preserve"> 
The INC15512989 and INC15521355 ticket was reassigned from other group, we have captured this ticket count in New Tickets - Opened.</t>
    </r>
  </si>
  <si>
    <r>
      <rPr>
        <b/>
        <sz val="11"/>
        <color theme="1"/>
        <rFont val="Calibri"/>
        <family val="2"/>
        <scheme val="minor"/>
      </rPr>
      <t>Note on 02/22/2013:</t>
    </r>
    <r>
      <rPr>
        <sz val="11"/>
        <color theme="1"/>
        <rFont val="Calibri"/>
        <family val="2"/>
        <scheme val="minor"/>
      </rPr>
      <t xml:space="preserve"> 
1. The INC15331190 changed as a request ticket and INC15352992 was assigned to other group, we have captured this ticket count in New Tickets - Resolved.
2. TheIN15450495, INC15521940 and INC15531687 ticket was reassigned from other group, we have captured this ticket count in New Tickets - Opened.</t>
    </r>
  </si>
  <si>
    <r>
      <rPr>
        <b/>
        <sz val="11"/>
        <color theme="1"/>
        <rFont val="Calibri"/>
        <family val="2"/>
        <scheme val="minor"/>
      </rPr>
      <t>Note on 02/25/2013:</t>
    </r>
    <r>
      <rPr>
        <sz val="11"/>
        <color theme="1"/>
        <rFont val="Calibri"/>
        <family val="2"/>
        <scheme val="minor"/>
      </rPr>
      <t xml:space="preserve"> 
1. The INC000015529386, INC000015537244 and INC000015549516 was assigned to other group, we have captured this ticket count in New Tickets - Resolved.</t>
    </r>
  </si>
  <si>
    <r>
      <rPr>
        <b/>
        <sz val="11"/>
        <color theme="1"/>
        <rFont val="Calibri"/>
        <family val="2"/>
        <scheme val="minor"/>
      </rPr>
      <t>Note on 02/26/2013:</t>
    </r>
    <r>
      <rPr>
        <sz val="11"/>
        <color theme="1"/>
        <rFont val="Calibri"/>
        <family val="2"/>
        <scheme val="minor"/>
      </rPr>
      <t xml:space="preserve"> 
1. The INC15524458 ticket was changed as RIS ticket and the INC15552391 was changed as an request ticket, we have captured this ticket count in New Tickets - Resolved.
2. The INC15498213 ticket was reassigned from other group, we have captured this ticket count in New Tickets - Opened.</t>
    </r>
  </si>
  <si>
    <r>
      <rPr>
        <b/>
        <sz val="11"/>
        <color theme="1"/>
        <rFont val="Calibri"/>
        <family val="2"/>
        <scheme val="minor"/>
      </rPr>
      <t>Note on 02/27/2013:</t>
    </r>
    <r>
      <rPr>
        <sz val="11"/>
        <color theme="1"/>
        <rFont val="Calibri"/>
        <family val="2"/>
        <scheme val="minor"/>
      </rPr>
      <t xml:space="preserve"> 
The INC000015559169 and INC000015591177 ticket was reassigned from other group, we have captured this ticket count in New Tickets - Opened.</t>
    </r>
  </si>
  <si>
    <r>
      <rPr>
        <b/>
        <sz val="11"/>
        <color theme="1"/>
        <rFont val="Calibri"/>
        <family val="2"/>
        <scheme val="minor"/>
      </rPr>
      <t>Note on 02/28/2013:</t>
    </r>
    <r>
      <rPr>
        <sz val="11"/>
        <color theme="1"/>
        <rFont val="Calibri"/>
        <family val="2"/>
        <scheme val="minor"/>
      </rPr>
      <t xml:space="preserve"> 
The INC000015421509, INC000015561096, INC000015598007 and INC000015601647 ticket was reassigned to other group and INC000015447979 was changed to a request ticket, we have captured this ticket count in New Tickets - Resolved.</t>
    </r>
  </si>
  <si>
    <r>
      <rPr>
        <b/>
        <sz val="11"/>
        <color theme="1"/>
        <rFont val="Calibri"/>
        <family val="2"/>
        <scheme val="minor"/>
      </rPr>
      <t>Note on 03/01/2013:</t>
    </r>
    <r>
      <rPr>
        <sz val="11"/>
        <color theme="1"/>
        <rFont val="Calibri"/>
        <family val="2"/>
        <scheme val="minor"/>
      </rPr>
      <t xml:space="preserve"> 
1. The INC15423269 ticket was changed as RIS ticket, we have captured this ticket count in New Tickets - Resolved.
2. The INC15598007 ticket was reassigned from other group, we have captured this ticket count in New Tickets - Opened.</t>
    </r>
  </si>
  <si>
    <r>
      <rPr>
        <b/>
        <sz val="11"/>
        <color theme="1"/>
        <rFont val="Calibri"/>
        <family val="2"/>
        <scheme val="minor"/>
      </rPr>
      <t>Note on 03/04/2013:</t>
    </r>
    <r>
      <rPr>
        <sz val="11"/>
        <color theme="1"/>
        <rFont val="Calibri"/>
        <family val="2"/>
        <scheme val="minor"/>
      </rPr>
      <t xml:space="preserve"> 
There are 22 tickets Re-assigned from other group. We have captured this in New Tickets - Opened. Please refer Re-assigned Ticket tab for more details.</t>
    </r>
  </si>
  <si>
    <r>
      <rPr>
        <b/>
        <sz val="11"/>
        <color theme="1"/>
        <rFont val="Calibri"/>
        <family val="2"/>
        <scheme val="minor"/>
      </rPr>
      <t>Note on 03/05/2013:</t>
    </r>
    <r>
      <rPr>
        <sz val="11"/>
        <color theme="1"/>
        <rFont val="Calibri"/>
        <family val="2"/>
        <scheme val="minor"/>
      </rPr>
      <t xml:space="preserve"> 
1. The INC15434556, INC15607128 and INC15634867 ticket was reassigned to other group, we have captured this ticket count in New Tickets - Resolved.
2. The INC15651722 ticket was reassigned from other group, we have captured this ticket count in New Tickets - Opened.</t>
    </r>
  </si>
  <si>
    <r>
      <rPr>
        <b/>
        <sz val="11"/>
        <color theme="1"/>
        <rFont val="Calibri"/>
        <family val="2"/>
        <scheme val="minor"/>
      </rPr>
      <t>Note on 03/06/2013:</t>
    </r>
    <r>
      <rPr>
        <sz val="11"/>
        <color theme="1"/>
        <rFont val="Calibri"/>
        <family val="2"/>
        <scheme val="minor"/>
      </rPr>
      <t xml:space="preserve"> 
1. The INC15616222 ticket was changed to a request ticket, we have captured this ticket count in New Tickets - Resolved.</t>
    </r>
  </si>
  <si>
    <t>Thrusday</t>
  </si>
  <si>
    <r>
      <rPr>
        <b/>
        <sz val="11"/>
        <color theme="1"/>
        <rFont val="Calibri"/>
        <family val="2"/>
        <scheme val="minor"/>
      </rPr>
      <t>Note on 03/07/2013:</t>
    </r>
    <r>
      <rPr>
        <sz val="11"/>
        <color theme="1"/>
        <rFont val="Calibri"/>
        <family val="2"/>
        <scheme val="minor"/>
      </rPr>
      <t xml:space="preserve"> 
1. The INC9909696 ticket was changed to a request ticket, we have captured this ticket count in New Tickets - Resolved.
2. The INC15694864 ticket was reassigned from DRS group, we have captured this ticket count in New Tickets - Opened.</t>
    </r>
  </si>
  <si>
    <r>
      <rPr>
        <b/>
        <sz val="11"/>
        <color theme="1"/>
        <rFont val="Calibri"/>
        <family val="2"/>
        <scheme val="minor"/>
      </rPr>
      <t>Note on 03/08/2013:</t>
    </r>
    <r>
      <rPr>
        <sz val="11"/>
        <color theme="1"/>
        <rFont val="Calibri"/>
        <family val="2"/>
        <scheme val="minor"/>
      </rPr>
      <t xml:space="preserve"> 
1. The INC15671428 ticket was changed to a request ticket, we have captured this ticket count in New Tickets - Resolved.
2. The INC15639549 ticket was reassigned from other group, we have captured this ticket count in New Tickets - Opened.</t>
    </r>
  </si>
  <si>
    <r>
      <rPr>
        <b/>
        <sz val="11"/>
        <color theme="1"/>
        <rFont val="Calibri"/>
        <family val="2"/>
        <scheme val="minor"/>
      </rPr>
      <t>Note on 03/12/2013:</t>
    </r>
    <r>
      <rPr>
        <sz val="11"/>
        <color theme="1"/>
        <rFont val="Calibri"/>
        <family val="2"/>
        <scheme val="minor"/>
      </rPr>
      <t xml:space="preserve"> 
1. The INC000015546625 , INC000015679611,INC000015706021 was assigned to our group after KPI crossed and  we have captured this ticket count in New Tickets - Open.</t>
    </r>
  </si>
  <si>
    <r>
      <rPr>
        <b/>
        <sz val="11"/>
        <color theme="1"/>
        <rFont val="Calibri"/>
        <family val="2"/>
        <scheme val="minor"/>
      </rPr>
      <t>Note on 03/13/2013:</t>
    </r>
    <r>
      <rPr>
        <sz val="11"/>
        <color theme="1"/>
        <rFont val="Calibri"/>
        <family val="2"/>
        <scheme val="minor"/>
      </rPr>
      <t xml:space="preserve"> 
The INC13743598 was assigned to our group after KPI crossed and  we have captured this ticket count in New Tickets - Open.</t>
    </r>
  </si>
  <si>
    <r>
      <rPr>
        <b/>
        <sz val="11"/>
        <color theme="1"/>
        <rFont val="Calibri"/>
        <family val="2"/>
        <scheme val="minor"/>
      </rPr>
      <t>Note on 03/14/2013:</t>
    </r>
    <r>
      <rPr>
        <sz val="11"/>
        <color theme="1"/>
        <rFont val="Calibri"/>
        <family val="2"/>
        <scheme val="minor"/>
      </rPr>
      <t xml:space="preserve"> 
1. The INC15786955 was re assigned to our group, we have captured this ticket count in New Tickets - Open.
2. The INC15729609 was assigned to other group, we have captured this ticket count in New Tickets - Resolved.</t>
    </r>
  </si>
  <si>
    <r>
      <rPr>
        <b/>
        <sz val="11"/>
        <color theme="1"/>
        <rFont val="Calibri"/>
        <family val="2"/>
        <scheme val="minor"/>
      </rPr>
      <t>Note on 03/15/2013:</t>
    </r>
    <r>
      <rPr>
        <sz val="11"/>
        <color theme="1"/>
        <rFont val="Calibri"/>
        <family val="2"/>
        <scheme val="minor"/>
      </rPr>
      <t xml:space="preserve"> 
1. The INC15614196 and INC15716093 was re assigned to our group, we have captured this ticket count in New Tickets - Open.
2. The INC13743598 was re assigned to other group, we have captured this ticket count in New Tickets - Resolved.</t>
    </r>
  </si>
  <si>
    <r>
      <rPr>
        <b/>
        <sz val="11"/>
        <color theme="1"/>
        <rFont val="Calibri"/>
        <family val="2"/>
        <scheme val="minor"/>
      </rPr>
      <t>Note on 03/18/2013:</t>
    </r>
    <r>
      <rPr>
        <sz val="11"/>
        <color theme="1"/>
        <rFont val="Calibri"/>
        <family val="2"/>
        <scheme val="minor"/>
      </rPr>
      <t xml:space="preserve"> 
1. The INC15816370 was re assigned to our group, we have captured this ticket count in New Tickets - Open.</t>
    </r>
  </si>
  <si>
    <r>
      <rPr>
        <b/>
        <sz val="11"/>
        <color theme="1"/>
        <rFont val="Calibri"/>
        <family val="2"/>
        <scheme val="minor"/>
      </rPr>
      <t>Note on 03/19/2013:</t>
    </r>
    <r>
      <rPr>
        <sz val="11"/>
        <color theme="1"/>
        <rFont val="Calibri"/>
        <family val="2"/>
        <scheme val="minor"/>
      </rPr>
      <t xml:space="preserve"> 
1. The INC15817888 was re assigned to our group, we have captured this ticket count in New Tickets - Open.
2. The INC15379145 was changed to a request ticket, we have captured this ticket in New Tickets - Resolved.</t>
    </r>
  </si>
  <si>
    <r>
      <rPr>
        <b/>
        <sz val="11"/>
        <color theme="1"/>
        <rFont val="Calibri"/>
        <family val="2"/>
        <scheme val="minor"/>
      </rPr>
      <t>Note on 03/26/2013:</t>
    </r>
    <r>
      <rPr>
        <sz val="11"/>
        <color theme="1"/>
        <rFont val="Calibri"/>
        <family val="2"/>
        <scheme val="minor"/>
      </rPr>
      <t xml:space="preserve"> 
The INC15942614 was re assigned to other group, we have captured this ticket count in New Tickets - Resolved.</t>
    </r>
  </si>
  <si>
    <t>Committed Delivery Date</t>
  </si>
  <si>
    <t>Impact Stop Date</t>
  </si>
  <si>
    <t>Requested Resolution Date+</t>
  </si>
  <si>
    <t>Staus Reason</t>
  </si>
  <si>
    <t>Days Until Due</t>
  </si>
  <si>
    <t>Days from Report to Commit</t>
  </si>
  <si>
    <r>
      <rPr>
        <b/>
        <sz val="11"/>
        <color theme="1"/>
        <rFont val="Calibri"/>
        <family val="2"/>
        <scheme val="minor"/>
      </rPr>
      <t>Note on 03/28/2013:</t>
    </r>
    <r>
      <rPr>
        <sz val="11"/>
        <color theme="1"/>
        <rFont val="Calibri"/>
        <family val="2"/>
        <scheme val="minor"/>
      </rPr>
      <t xml:space="preserve"> 
The INC15962285 was re assigned from other group, we have captured this ticket count in New Tickets - Opened.</t>
    </r>
  </si>
  <si>
    <r>
      <rPr>
        <b/>
        <sz val="11"/>
        <color theme="1"/>
        <rFont val="Calibri"/>
        <family val="2"/>
        <scheme val="minor"/>
      </rPr>
      <t>Note on 04/01/2013:</t>
    </r>
    <r>
      <rPr>
        <sz val="11"/>
        <color theme="1"/>
        <rFont val="Calibri"/>
        <family val="2"/>
        <scheme val="minor"/>
      </rPr>
      <t xml:space="preserve"> 
The INC15957557 and INC15989190 was re assigned to other group, we have captured this ticket count in New Tickets - Resolved.</t>
    </r>
  </si>
  <si>
    <r>
      <rPr>
        <b/>
        <sz val="11"/>
        <color theme="1"/>
        <rFont val="Calibri"/>
        <family val="2"/>
        <scheme val="minor"/>
      </rPr>
      <t>Note on 04/02/2013:</t>
    </r>
    <r>
      <rPr>
        <sz val="11"/>
        <color theme="1"/>
        <rFont val="Calibri"/>
        <family val="2"/>
        <scheme val="minor"/>
      </rPr>
      <t xml:space="preserve"> 
The INC15342243, INC15918531, INC15962935 and INC16023121 was re assigned to other group, we have captured this ticket count in New Tickets - Resolved.</t>
    </r>
  </si>
  <si>
    <r>
      <rPr>
        <b/>
        <sz val="11"/>
        <color theme="1"/>
        <rFont val="Calibri"/>
        <family val="2"/>
        <scheme val="minor"/>
      </rPr>
      <t>Note on 04/03/2013:</t>
    </r>
    <r>
      <rPr>
        <sz val="11"/>
        <color theme="1"/>
        <rFont val="Calibri"/>
        <family val="2"/>
        <scheme val="minor"/>
      </rPr>
      <t xml:space="preserve"> 
The INC16048906 and INC15988551  was re assigned to other group, we have captured this ticket count in New Tickets - Resolved.</t>
    </r>
  </si>
  <si>
    <r>
      <rPr>
        <b/>
        <sz val="11"/>
        <color theme="1"/>
        <rFont val="Calibri"/>
        <family val="2"/>
        <scheme val="minor"/>
      </rPr>
      <t>Note on 04/04/2013:</t>
    </r>
    <r>
      <rPr>
        <sz val="11"/>
        <color theme="1"/>
        <rFont val="Calibri"/>
        <family val="2"/>
        <scheme val="minor"/>
      </rPr>
      <t xml:space="preserve"> 
The INC16042333  was re assigned to other group, we have captured this ticket count in New Tickets - Resolved.</t>
    </r>
  </si>
  <si>
    <r>
      <rPr>
        <b/>
        <sz val="11"/>
        <color theme="1"/>
        <rFont val="Calibri"/>
        <family val="2"/>
        <scheme val="minor"/>
      </rPr>
      <t>Note on 04/05/2013:</t>
    </r>
    <r>
      <rPr>
        <sz val="11"/>
        <color theme="1"/>
        <rFont val="Calibri"/>
        <family val="2"/>
        <scheme val="minor"/>
      </rPr>
      <t xml:space="preserve"> 
The INC16055146  was re assigned to other group, we have captured this ticket count in New Tickets - Resolved.</t>
    </r>
  </si>
  <si>
    <r>
      <rPr>
        <b/>
        <sz val="11"/>
        <color theme="1"/>
        <rFont val="Calibri"/>
        <family val="2"/>
        <scheme val="minor"/>
      </rPr>
      <t>Note on 04/08/2013:</t>
    </r>
    <r>
      <rPr>
        <sz val="11"/>
        <color theme="1"/>
        <rFont val="Calibri"/>
        <family val="2"/>
        <scheme val="minor"/>
      </rPr>
      <t xml:space="preserve"> 
1. The INC15957943, INC15958840, INC15995287, INC16040937, INC16041047 and INC16049935  was re assigned to other group, we have captured this ticket count in New Tickets - Resolved.
2. The INC16056846  was re assigned from other group, we have captured this ticket count in New Tickets - Opened.</t>
    </r>
  </si>
  <si>
    <r>
      <rPr>
        <b/>
        <sz val="11"/>
        <color theme="1"/>
        <rFont val="Calibri"/>
        <family val="2"/>
        <scheme val="minor"/>
      </rPr>
      <t>Note on 04/09/2013:</t>
    </r>
    <r>
      <rPr>
        <sz val="11"/>
        <color theme="1"/>
        <rFont val="Calibri"/>
        <family val="2"/>
        <scheme val="minor"/>
      </rPr>
      <t xml:space="preserve"> 
1. The INC16003854 was changed to request ticket and the INC16028127 and INC16028159  was re assigned to other group, we have captured this ticket count in New Tickets - Resolved.</t>
    </r>
  </si>
  <si>
    <r>
      <rPr>
        <b/>
        <sz val="11"/>
        <color theme="1"/>
        <rFont val="Calibri"/>
        <family val="2"/>
        <scheme val="minor"/>
      </rPr>
      <t>Note on 04/10/2013:</t>
    </r>
    <r>
      <rPr>
        <sz val="11"/>
        <color theme="1"/>
        <rFont val="Calibri"/>
        <family val="2"/>
        <scheme val="minor"/>
      </rPr>
      <t xml:space="preserve"> 
1. The INC16117179 and INC16118859 was re assigned to other group, we have captured this ticket count in New Tickets - Resolved.</t>
    </r>
  </si>
  <si>
    <r>
      <rPr>
        <b/>
        <sz val="11"/>
        <color theme="1"/>
        <rFont val="Calibri"/>
        <family val="2"/>
        <scheme val="minor"/>
      </rPr>
      <t>Note on 04/17/2013:</t>
    </r>
    <r>
      <rPr>
        <sz val="11"/>
        <color theme="1"/>
        <rFont val="Calibri"/>
        <family val="2"/>
        <scheme val="minor"/>
      </rPr>
      <t xml:space="preserve"> 
1. The INC15275972  and INC16042096 was changed to request ticket, INC16186112 was re assigned to other group and INC16186112 was changed to an RIS ticket, we have captured this ticket count in New Tickets - Resolved.</t>
    </r>
  </si>
  <si>
    <t>Thusday</t>
  </si>
  <si>
    <r>
      <rPr>
        <b/>
        <sz val="11"/>
        <color theme="1"/>
        <rFont val="Calibri"/>
        <family val="2"/>
        <scheme val="minor"/>
      </rPr>
      <t>Note on 04/18/2013:</t>
    </r>
    <r>
      <rPr>
        <sz val="11"/>
        <color theme="1"/>
        <rFont val="Calibri"/>
        <family val="2"/>
        <scheme val="minor"/>
      </rPr>
      <t xml:space="preserve"> 
1. The INC16222311, INC16222972 &amp; INC16224361 was re assigned to other group, we have captured this ticket count in New Tickets - Resolved.</t>
    </r>
  </si>
  <si>
    <r>
      <rPr>
        <b/>
        <sz val="11"/>
        <color theme="1"/>
        <rFont val="Calibri"/>
        <family val="2"/>
        <scheme val="minor"/>
      </rPr>
      <t>Note on 04/19/2013:</t>
    </r>
    <r>
      <rPr>
        <sz val="11"/>
        <color theme="1"/>
        <rFont val="Calibri"/>
        <family val="2"/>
        <scheme val="minor"/>
      </rPr>
      <t xml:space="preserve"> 
1. The INC16235643 was re assigned to other group, we have captured this ticket count in New Tickets - Resolved.</t>
    </r>
  </si>
  <si>
    <r>
      <rPr>
        <b/>
        <sz val="11"/>
        <color theme="1"/>
        <rFont val="Calibri"/>
        <family val="2"/>
        <scheme val="minor"/>
      </rPr>
      <t>Note on 04/22/2013:</t>
    </r>
    <r>
      <rPr>
        <sz val="11"/>
        <color theme="1"/>
        <rFont val="Calibri"/>
        <family val="2"/>
        <scheme val="minor"/>
      </rPr>
      <t xml:space="preserve"> 
1. The INC15971724 was cahnged to Request ticket, INC16259887 and INC16260487 was re assigned to other group, we have captured this ticket count in New Tickets - Resolved.</t>
    </r>
  </si>
  <si>
    <r>
      <rPr>
        <b/>
        <sz val="11"/>
        <color theme="1"/>
        <rFont val="Calibri"/>
        <family val="2"/>
        <scheme val="minor"/>
      </rPr>
      <t>Note on 04/26/2013:</t>
    </r>
    <r>
      <rPr>
        <sz val="11"/>
        <color theme="1"/>
        <rFont val="Calibri"/>
        <family val="2"/>
        <scheme val="minor"/>
      </rPr>
      <t xml:space="preserve"> 
1. The INC15630835 and INC16277918 was re assigned to other group, we have captured this ticket count in New Tickets - Opened.</t>
    </r>
  </si>
  <si>
    <r>
      <rPr>
        <b/>
        <sz val="11"/>
        <color theme="1"/>
        <rFont val="Calibri"/>
        <family val="2"/>
        <scheme val="minor"/>
      </rPr>
      <t>Note on 04/30/2013:</t>
    </r>
    <r>
      <rPr>
        <sz val="11"/>
        <color theme="1"/>
        <rFont val="Calibri"/>
        <family val="2"/>
        <scheme val="minor"/>
      </rPr>
      <t xml:space="preserve"> 
1. The INC16297266 was re assigned to other group, we have captured this ticket count in New Tickets - Opened.</t>
    </r>
  </si>
  <si>
    <r>
      <rPr>
        <b/>
        <sz val="11"/>
        <color theme="1"/>
        <rFont val="Calibri"/>
        <family val="2"/>
        <scheme val="minor"/>
      </rPr>
      <t>Note on 05/03/2013:</t>
    </r>
    <r>
      <rPr>
        <sz val="11"/>
        <color theme="1"/>
        <rFont val="Calibri"/>
        <family val="2"/>
        <scheme val="minor"/>
      </rPr>
      <t xml:space="preserve"> 
1. INC000016321293 was re assigned to other group, we have captured this ticket count in New Tickets - Resolved.</t>
    </r>
  </si>
  <si>
    <r>
      <rPr>
        <b/>
        <sz val="11"/>
        <color theme="1"/>
        <rFont val="Calibri"/>
        <family val="2"/>
        <scheme val="minor"/>
      </rPr>
      <t>Note on 05/07/2013:</t>
    </r>
    <r>
      <rPr>
        <sz val="11"/>
        <color theme="1"/>
        <rFont val="Calibri"/>
        <family val="2"/>
        <scheme val="minor"/>
      </rPr>
      <t xml:space="preserve"> 
1. The INC16454794 was re assigned to other group. We have captured this ticket count in New Tickets - Resolved.</t>
    </r>
  </si>
  <si>
    <r>
      <rPr>
        <b/>
        <sz val="11"/>
        <color theme="1"/>
        <rFont val="Calibri"/>
        <family val="2"/>
        <scheme val="minor"/>
      </rPr>
      <t>Note on 05/06/2013:</t>
    </r>
    <r>
      <rPr>
        <sz val="11"/>
        <color theme="1"/>
        <rFont val="Calibri"/>
        <family val="2"/>
        <scheme val="minor"/>
      </rPr>
      <t xml:space="preserve"> 
1. The INC16351221, INC16351242 and INC16434805 was re assigned to other group and the INC16165914 was changed to a request ticket. We have captured these 4 tickets count in New Tickets - Resolved.</t>
    </r>
  </si>
  <si>
    <r>
      <rPr>
        <b/>
        <sz val="11"/>
        <color theme="1"/>
        <rFont val="Calibri"/>
        <family val="2"/>
        <scheme val="minor"/>
      </rPr>
      <t>Note on 05/03/2013:</t>
    </r>
    <r>
      <rPr>
        <sz val="11"/>
        <color theme="1"/>
        <rFont val="Calibri"/>
        <family val="2"/>
        <scheme val="minor"/>
      </rPr>
      <t xml:space="preserve"> 
1. The INC16297266 was re assigned to other group, we have captured this ticket count in New Tickets - Opened.</t>
    </r>
  </si>
  <si>
    <r>
      <rPr>
        <b/>
        <sz val="11"/>
        <color theme="1"/>
        <rFont val="Calibri"/>
        <family val="2"/>
        <scheme val="minor"/>
      </rPr>
      <t>Note on 05/08/2013:</t>
    </r>
    <r>
      <rPr>
        <sz val="11"/>
        <color theme="1"/>
        <rFont val="Calibri"/>
        <family val="2"/>
        <scheme val="minor"/>
      </rPr>
      <t xml:space="preserve"> 
1. The INC16407975 and INC16409799 was re assigned to other group. We have captured this ticket count in New Tickets - Resolved.
2. The INC13802406 was re assigned from other group. We have captured this ticket count in New Tickets - Opened.</t>
    </r>
  </si>
  <si>
    <t/>
  </si>
  <si>
    <r>
      <rPr>
        <b/>
        <sz val="11"/>
        <color theme="1"/>
        <rFont val="Calibri"/>
        <family val="2"/>
        <scheme val="minor"/>
      </rPr>
      <t>Note on 05/09/2013:</t>
    </r>
    <r>
      <rPr>
        <sz val="11"/>
        <color theme="1"/>
        <rFont val="Calibri"/>
        <family val="2"/>
        <scheme val="minor"/>
      </rPr>
      <t xml:space="preserve"> 
1. The INC16454508 was re assigned to other group and the INC15283939 was changed to a request ticket. We have captured these 2 tickets count in New Tickets - Resolved.
2. The INC16258813 was re assigned from other group. We have captured this ticket count in New Tickets - Opened.</t>
    </r>
  </si>
  <si>
    <t>Yesterday last received</t>
  </si>
  <si>
    <t>Yesterday last resolved</t>
  </si>
  <si>
    <t>File path</t>
  </si>
  <si>
    <t>Main file name</t>
  </si>
  <si>
    <t>open ticket</t>
  </si>
  <si>
    <t>closed ticket</t>
  </si>
  <si>
    <t>norlight open</t>
  </si>
  <si>
    <t>norlight closed</t>
  </si>
  <si>
    <t>wmes audit open</t>
  </si>
  <si>
    <t>wmes audit closed</t>
  </si>
  <si>
    <t>iowa open</t>
  </si>
  <si>
    <t>iowa closed</t>
  </si>
  <si>
    <t>request open</t>
  </si>
  <si>
    <t>ris open</t>
  </si>
  <si>
    <t>paetec</t>
  </si>
  <si>
    <t>tickets received</t>
  </si>
  <si>
    <t>resolved on same day</t>
  </si>
  <si>
    <t>tickets resolved(total)</t>
  </si>
  <si>
    <t>ticket resolved same day</t>
  </si>
  <si>
    <t>norlight open tickets</t>
  </si>
  <si>
    <t>WMES Audit open tickets</t>
  </si>
  <si>
    <t>IOWA Conversion open tickets</t>
  </si>
  <si>
    <t>Request Tickets count</t>
  </si>
  <si>
    <t>RIS tickets count</t>
  </si>
  <si>
    <t>Ticket_Queue_Details.xls</t>
  </si>
  <si>
    <t>_</t>
  </si>
  <si>
    <r>
      <rPr>
        <b/>
        <sz val="11"/>
        <color theme="1"/>
        <rFont val="Calibri"/>
        <family val="2"/>
        <scheme val="minor"/>
      </rPr>
      <t>Note on 05/10/2013:</t>
    </r>
    <r>
      <rPr>
        <sz val="11"/>
        <color theme="1"/>
        <rFont val="Calibri"/>
        <family val="2"/>
        <scheme val="minor"/>
      </rPr>
      <t xml:space="preserve"> 
1. The INC8597994 was re assigned from other group. We have captured this ticket ticket count in New Tickets - Opened.</t>
    </r>
  </si>
  <si>
    <r>
      <rPr>
        <b/>
        <sz val="11"/>
        <color theme="1"/>
        <rFont val="Calibri"/>
        <family val="2"/>
        <scheme val="minor"/>
      </rPr>
      <t>Note on 05/13/2013:</t>
    </r>
    <r>
      <rPr>
        <sz val="11"/>
        <color theme="1"/>
        <rFont val="Calibri"/>
        <family val="2"/>
        <scheme val="minor"/>
      </rPr>
      <t xml:space="preserve"> 
1. The INC16438852 was re assigned from other group. We have captured this ticket ticket count in New Tickets - Opened.
2. The INC16526125 and INC16527470 was re assigned to other group. We have captured this ticket ticket count in New Tickets - Resolved.</t>
    </r>
  </si>
  <si>
    <r>
      <rPr>
        <b/>
        <sz val="11"/>
        <color theme="1"/>
        <rFont val="Calibri"/>
        <family val="2"/>
        <scheme val="minor"/>
      </rPr>
      <t>Note on 05/14/2013:</t>
    </r>
    <r>
      <rPr>
        <sz val="11"/>
        <color theme="1"/>
        <rFont val="Calibri"/>
        <family val="2"/>
        <scheme val="minor"/>
      </rPr>
      <t xml:space="preserve"> 
1. The INC16542578 was re assigned from other group. We have captured this ticket ticket count in New Tickets - Opened.
2. The INC16476195 was re assigned to other group. We have captured this ticket ticket count in New Tickets - Resolved.</t>
    </r>
  </si>
  <si>
    <r>
      <rPr>
        <b/>
        <sz val="11"/>
        <color theme="1"/>
        <rFont val="Calibri"/>
        <family val="2"/>
        <scheme val="minor"/>
      </rPr>
      <t>Note on 05/16/2013:</t>
    </r>
    <r>
      <rPr>
        <sz val="11"/>
        <color theme="1"/>
        <rFont val="Calibri"/>
        <family val="2"/>
        <scheme val="minor"/>
      </rPr>
      <t xml:space="preserve"> 
The INC16438852 was changed as a request ticket. We have captured this ticket ticket count in New Tickets - Resolved.</t>
    </r>
  </si>
  <si>
    <r>
      <rPr>
        <b/>
        <sz val="11"/>
        <color theme="1"/>
        <rFont val="Calibri"/>
        <family val="2"/>
        <scheme val="minor"/>
      </rPr>
      <t>Note on 05/17/2013:</t>
    </r>
    <r>
      <rPr>
        <sz val="11"/>
        <color theme="1"/>
        <rFont val="Calibri"/>
        <family val="2"/>
        <scheme val="minor"/>
      </rPr>
      <t xml:space="preserve"> 
The INC16542838, INC16567159, INC16577908, INC16578255, INC16595837 and INC16600089 was re assigned to other groups and the INC16599914 was converted to a RIS ticket. We have captured this ticket ticket count in New Tickets - Resolved.</t>
    </r>
  </si>
  <si>
    <r>
      <rPr>
        <b/>
        <sz val="11"/>
        <color theme="1"/>
        <rFont val="Calibri"/>
        <family val="2"/>
        <scheme val="minor"/>
      </rPr>
      <t>Note on 05/22/2013:</t>
    </r>
    <r>
      <rPr>
        <sz val="11"/>
        <color theme="1"/>
        <rFont val="Calibri"/>
        <family val="2"/>
        <scheme val="minor"/>
      </rPr>
      <t xml:space="preserve"> 
The INC16659288 was re assigned from other group. We have captured this ticket ticket count in New Tickets - Opened.</t>
    </r>
  </si>
  <si>
    <r>
      <rPr>
        <b/>
        <sz val="11"/>
        <color theme="1"/>
        <rFont val="Calibri"/>
        <family val="2"/>
        <scheme val="minor"/>
      </rPr>
      <t>Note on 05/23/2013:</t>
    </r>
    <r>
      <rPr>
        <sz val="11"/>
        <color theme="1"/>
        <rFont val="Calibri"/>
        <family val="2"/>
        <scheme val="minor"/>
      </rPr>
      <t xml:space="preserve"> 
The INC16278253 and  was changed to request and INC16665069 was re assigned to other group. We have captured these tickets count in New Tickets - Resolved (from prior day).</t>
    </r>
  </si>
  <si>
    <t>mismatch ticket count</t>
  </si>
  <si>
    <r>
      <rPr>
        <b/>
        <sz val="11"/>
        <color theme="1"/>
        <rFont val="Calibri"/>
        <family val="2"/>
        <scheme val="minor"/>
      </rPr>
      <t>Note on 05/27/2013:</t>
    </r>
    <r>
      <rPr>
        <sz val="11"/>
        <color theme="1"/>
        <rFont val="Calibri"/>
        <family val="2"/>
        <scheme val="minor"/>
      </rPr>
      <t xml:space="preserve"> 
The INC16627740 was re assigned to other group. We have captured these tickets count in New Tickets - Resolved (from prior day).</t>
    </r>
  </si>
  <si>
    <r>
      <rPr>
        <b/>
        <sz val="11"/>
        <color theme="1"/>
        <rFont val="Calibri"/>
        <family val="2"/>
        <scheme val="minor"/>
      </rPr>
      <t>Note on 05/29/2013:</t>
    </r>
    <r>
      <rPr>
        <sz val="11"/>
        <color theme="1"/>
        <rFont val="Calibri"/>
        <family val="2"/>
        <scheme val="minor"/>
      </rPr>
      <t xml:space="preserve"> 
The INC16665270 was re assigned from other group. We have captured these tickets count in New Tickets - Opened.</t>
    </r>
  </si>
  <si>
    <r>
      <rPr>
        <b/>
        <sz val="11"/>
        <color theme="1"/>
        <rFont val="Calibri"/>
        <family val="2"/>
        <scheme val="minor"/>
      </rPr>
      <t>Note on 05/30/2013:</t>
    </r>
    <r>
      <rPr>
        <sz val="11"/>
        <color theme="1"/>
        <rFont val="Calibri"/>
        <family val="2"/>
        <scheme val="minor"/>
      </rPr>
      <t xml:space="preserve"> 
1. The INC16691240,  INC16757672 and INC16761176 was re assigned to other group. We have captured these tickets count in New Tickets - Resolved (from prior days).
2. The INC16650427 was re assigned from other group. We have captured these tickets count in New Tickets - Opened.</t>
    </r>
  </si>
  <si>
    <r>
      <rPr>
        <b/>
        <sz val="11"/>
        <color theme="1"/>
        <rFont val="Calibri"/>
        <family val="2"/>
        <scheme val="minor"/>
      </rPr>
      <t>Note on 05/31/2013:</t>
    </r>
    <r>
      <rPr>
        <sz val="11"/>
        <color theme="1"/>
        <rFont val="Calibri"/>
        <family val="2"/>
        <scheme val="minor"/>
      </rPr>
      <t xml:space="preserve"> 
1. The  INC16622612 was changed to a request ticket and INC16778554 was re assigned to other group. We have captured these tickets count in New Tickets - Resolved (from prior days).
2. The 63 tickets was re assigned from other group. We have captured these tickets count in New Tickets - Opened. Please refer 'Assigned after KPI crossed' tab.</t>
    </r>
  </si>
  <si>
    <r>
      <rPr>
        <b/>
        <sz val="11"/>
        <color theme="1"/>
        <rFont val="Calibri"/>
        <family val="2"/>
        <scheme val="minor"/>
      </rPr>
      <t>Note on 06/03/2013:</t>
    </r>
    <r>
      <rPr>
        <sz val="11"/>
        <color theme="1"/>
        <rFont val="Calibri"/>
        <family val="2"/>
        <scheme val="minor"/>
      </rPr>
      <t xml:space="preserve"> 
1. 16 tickets was re assigned to other groups. We have captured these tickets count in New Tickets - Resolved. Please refer 'Assigned after KPI crossed' tab.</t>
    </r>
  </si>
  <si>
    <r>
      <rPr>
        <b/>
        <sz val="11"/>
        <color theme="1"/>
        <rFont val="Calibri"/>
        <family val="2"/>
        <scheme val="minor"/>
      </rPr>
      <t>Note on 06/04/2013:</t>
    </r>
    <r>
      <rPr>
        <sz val="11"/>
        <color theme="1"/>
        <rFont val="Calibri"/>
        <family val="2"/>
        <scheme val="minor"/>
      </rPr>
      <t xml:space="preserve"> 
1. The INC16839307 and INC16838996 tickets was re assigned from other groups. We have captured these tickets count in New Tickets - Opened. 
2. The INC16793689, INC16803622 and INC16807889 tickets was re assigned to other groups. We have captured these tickets count in New Tickets - Resolved.</t>
    </r>
  </si>
  <si>
    <r>
      <rPr>
        <b/>
        <sz val="11"/>
        <color theme="1"/>
        <rFont val="Calibri"/>
        <family val="2"/>
        <scheme val="minor"/>
      </rPr>
      <t>Note on 06/05/2013:</t>
    </r>
    <r>
      <rPr>
        <sz val="11"/>
        <color theme="1"/>
        <rFont val="Calibri"/>
        <family val="2"/>
        <scheme val="minor"/>
      </rPr>
      <t xml:space="preserve"> 
1. The INC16836455 tickets was re assigned from other groups. We have captured these tickets count in New Tickets - Opened. 
2. The INC16833069 and INC16840800 tickets was re assigned to other groups. We have captured these tickets count in New Tickets - Resolved.</t>
    </r>
  </si>
  <si>
    <r>
      <rPr>
        <b/>
        <sz val="11"/>
        <color theme="1"/>
        <rFont val="Calibri"/>
        <family val="2"/>
        <scheme val="minor"/>
      </rPr>
      <t>Note on 06/06/2013:</t>
    </r>
    <r>
      <rPr>
        <sz val="11"/>
        <color theme="1"/>
        <rFont val="Calibri"/>
        <family val="2"/>
        <scheme val="minor"/>
      </rPr>
      <t xml:space="preserve"> 
1. The INC16802042 tickets was re assigned from other groups. We have captured these tickets count in New Tickets - Opened. 
2. The INC16787102 and INC16860732 tickets was re assigned to other groups and INC16832969 ticket was changed to Request ticket. We have captured these tickets count in New Tickets - Resolved.</t>
    </r>
  </si>
  <si>
    <r>
      <rPr>
        <b/>
        <sz val="11"/>
        <color theme="1"/>
        <rFont val="Calibri"/>
        <family val="2"/>
        <scheme val="minor"/>
      </rPr>
      <t>Note on 06/07/2013:</t>
    </r>
    <r>
      <rPr>
        <sz val="11"/>
        <color theme="1"/>
        <rFont val="Calibri"/>
        <family val="2"/>
        <scheme val="minor"/>
      </rPr>
      <t xml:space="preserve"> 
1. The INC16871940 and  INC16875739 tickets was re assigned to other groups. We have captured these tickets count in New Tickets - Resolved. 
2. The INC16787102 ticket was re assigned from other groups. We have captured these tickets count in New Tickets - Opened.</t>
    </r>
  </si>
  <si>
    <r>
      <rPr>
        <b/>
        <sz val="11"/>
        <color theme="1"/>
        <rFont val="Calibri"/>
        <family val="2"/>
        <scheme val="minor"/>
      </rPr>
      <t>Note on 06/10/2013:</t>
    </r>
    <r>
      <rPr>
        <sz val="11"/>
        <color theme="1"/>
        <rFont val="Calibri"/>
        <family val="2"/>
        <scheme val="minor"/>
      </rPr>
      <t xml:space="preserve"> 
1. The INC000016860884, INC000016875422 and INC000016877841 tickets was re assigned from other groups. We have captured these tickets count in New Tickets - Opened. 
2. The INC16875422 tickets was re assigned to other groups. We have captured these tickets count in New Tickets - Resolved.</t>
    </r>
  </si>
  <si>
    <r>
      <rPr>
        <b/>
        <sz val="11"/>
        <color theme="1"/>
        <rFont val="Calibri"/>
        <family val="2"/>
        <scheme val="minor"/>
      </rPr>
      <t>Note on 06/11/2013:</t>
    </r>
    <r>
      <rPr>
        <sz val="11"/>
        <color theme="1"/>
        <rFont val="Calibri"/>
        <family val="2"/>
        <scheme val="minor"/>
      </rPr>
      <t xml:space="preserve"> 
1. The INC16833885 tickets was re assigned from other groups. We have captured these tickets count in New Tickets - Opened. 
2. The INC16907220 tickets was re assigned to other groups. We have captured these tickets count in New Tickets - Resolved.</t>
    </r>
  </si>
  <si>
    <r>
      <rPr>
        <b/>
        <sz val="11"/>
        <color theme="1"/>
        <rFont val="Calibri"/>
        <family val="2"/>
        <scheme val="minor"/>
      </rPr>
      <t>Note on 06/12/2013:</t>
    </r>
    <r>
      <rPr>
        <sz val="11"/>
        <color theme="1"/>
        <rFont val="Calibri"/>
        <family val="2"/>
        <scheme val="minor"/>
      </rPr>
      <t xml:space="preserve"> 
1. The INC16859735 and INC16335817 tickets was re assigned from other groups. We have captured these tickets count in New Tickets - Opened. 
2. The INC16941463 tickets was re assigned to other groups. We have captured these tickets count in New Tickets - Resolved.</t>
    </r>
  </si>
  <si>
    <r>
      <rPr>
        <b/>
        <sz val="11"/>
        <color theme="1"/>
        <rFont val="Calibri"/>
        <family val="2"/>
        <scheme val="minor"/>
      </rPr>
      <t>Note on 06/13/2013:</t>
    </r>
    <r>
      <rPr>
        <sz val="11"/>
        <color theme="1"/>
        <rFont val="Calibri"/>
        <family val="2"/>
        <scheme val="minor"/>
      </rPr>
      <t xml:space="preserve"> 
1. The INC16859735 and INC16335817 tickets was re assigned from other groups. We have captured these tickets count in New Tickets - Opened. 
2. The INC16861822 was converted to request and the INC16930164 and INC16950449 tickets was re assigned to other groups. We have captured these tickets count in New Tickets - Resolved.</t>
    </r>
  </si>
  <si>
    <r>
      <rPr>
        <b/>
        <sz val="11"/>
        <color theme="1"/>
        <rFont val="Calibri"/>
        <family val="2"/>
        <scheme val="minor"/>
      </rPr>
      <t>Note on 06/14/2013:</t>
    </r>
    <r>
      <rPr>
        <sz val="11"/>
        <color theme="1"/>
        <rFont val="Calibri"/>
        <family val="2"/>
        <scheme val="minor"/>
      </rPr>
      <t xml:space="preserve"> 
1. The INC16969136 tickets was re assigned from other groups. We have captured these tickets count in New Tickets - Opened. 
2. The INC16969305 and INC16315137 was re assigned to other groups. We have captured these tickets count in New Tickets - Resolved.</t>
    </r>
  </si>
  <si>
    <r>
      <rPr>
        <b/>
        <sz val="11"/>
        <color theme="1"/>
        <rFont val="Calibri"/>
        <family val="2"/>
        <scheme val="minor"/>
      </rPr>
      <t>Note on 06/17/2013:</t>
    </r>
    <r>
      <rPr>
        <sz val="11"/>
        <color theme="1"/>
        <rFont val="Calibri"/>
        <family val="2"/>
        <scheme val="minor"/>
      </rPr>
      <t xml:space="preserve"> 
1. The INC000016985381 was changed to a request ticket and INC16990675 and  INC16994763 was re assigned to other groups. We have captured these tickets count in New Tickets - Resolved. 
2. The INC17004862 was cancelled by user and INC16315137 was re assigned to other groups. We have captured these tickets count in New Tickets - Opened.</t>
    </r>
  </si>
  <si>
    <r>
      <rPr>
        <b/>
        <sz val="11"/>
        <color theme="1"/>
        <rFont val="Calibri"/>
        <family val="2"/>
        <scheme val="minor"/>
      </rPr>
      <t>Note on 06/19/2013:</t>
    </r>
    <r>
      <rPr>
        <sz val="11"/>
        <color theme="1"/>
        <rFont val="Calibri"/>
        <family val="2"/>
        <scheme val="minor"/>
      </rPr>
      <t xml:space="preserve"> 
1. The INC16985999 was re assigned to other groups. We have captured these tickets count in New Tickets - Resolved. 
2. The INC16982439, INC16889490, INC16887274, INC16850790, INC16850500, INC16839338 and INC16689168 was re assigned to other groups. We have captured these tickets count in New Tickets - Opened.</t>
    </r>
  </si>
  <si>
    <r>
      <rPr>
        <b/>
        <sz val="11"/>
        <color theme="1"/>
        <rFont val="Calibri"/>
        <family val="2"/>
        <scheme val="minor"/>
      </rPr>
      <t>Note on 06/20/2013:</t>
    </r>
    <r>
      <rPr>
        <sz val="11"/>
        <color theme="1"/>
        <rFont val="Calibri"/>
        <family val="2"/>
        <scheme val="minor"/>
      </rPr>
      <t xml:space="preserve"> 
1. The INC16850500, INC16889490, INC16982439, INC16988152, INC17034588 and INC17040447 was re assigned to other groups. We have captured these tickets count in New Tickets - Resolved. 
2. The INC16996964 and INC17034535 was re assigned from other groups. We have captured these tickets count in New Tickets - Opened.</t>
    </r>
  </si>
  <si>
    <r>
      <rPr>
        <b/>
        <sz val="11"/>
        <color theme="1"/>
        <rFont val="Calibri"/>
        <family val="2"/>
        <scheme val="minor"/>
      </rPr>
      <t>Note on 06/21/2013:</t>
    </r>
    <r>
      <rPr>
        <sz val="11"/>
        <color theme="1"/>
        <rFont val="Calibri"/>
        <family val="2"/>
        <scheme val="minor"/>
      </rPr>
      <t xml:space="preserve"> 
1. The  INC16996964 was changed to a request ticket and INC17059707 was re assigned to other groups. We have captured these tickets count in New Tickets - Resolved. 
2. The INC16933241 and INC16960234 was re assigned from other groups. We have captured these tickets count in New Tickets - Opened.</t>
    </r>
  </si>
  <si>
    <r>
      <rPr>
        <b/>
        <sz val="11"/>
        <color theme="1"/>
        <rFont val="Calibri"/>
        <family val="2"/>
        <scheme val="minor"/>
      </rPr>
      <t>Note on 06/24/2013:</t>
    </r>
    <r>
      <rPr>
        <sz val="11"/>
        <color theme="1"/>
        <rFont val="Calibri"/>
        <family val="2"/>
        <scheme val="minor"/>
      </rPr>
      <t xml:space="preserve"> 
1. The INC000017034535 was changed to a request ticket and INC000017071650 was re assigned to other groups. We have captured these tickets count in New Tickets - Resolved. </t>
    </r>
  </si>
  <si>
    <r>
      <rPr>
        <b/>
        <sz val="11"/>
        <color theme="1"/>
        <rFont val="Calibri"/>
        <family val="2"/>
        <scheme val="minor"/>
      </rPr>
      <t>Note on 06/25/2013:</t>
    </r>
    <r>
      <rPr>
        <sz val="11"/>
        <color theme="1"/>
        <rFont val="Calibri"/>
        <family val="2"/>
        <scheme val="minor"/>
      </rPr>
      <t xml:space="preserve"> 
1. The INC16856370 and INC16860209 was changed to a request ticket. We have captured these tickets count in New Tickets - Resolved. 
2. The INC17074205 and INC17093233 was re assigned from other groups. We have captured these tickets count in New Tickets - Opened.</t>
    </r>
  </si>
  <si>
    <r>
      <rPr>
        <b/>
        <sz val="11"/>
        <color theme="1"/>
        <rFont val="Calibri"/>
        <family val="2"/>
        <scheme val="minor"/>
      </rPr>
      <t>Note on 06/27/2013:</t>
    </r>
    <r>
      <rPr>
        <sz val="11"/>
        <color theme="1"/>
        <rFont val="Calibri"/>
        <family val="2"/>
        <scheme val="minor"/>
      </rPr>
      <t xml:space="preserve"> 
1. The INC16651011 was changed to a request ticket and INC17102447, INC17134396 and INC17136886 was assigned to other groups. We have captured these tickets count in New Tickets - Resolved. 
2. The INC17152647 and INC17057936 was re assigned from other groups. We have captured these tickets count in New Tickets - Opened.</t>
    </r>
  </si>
  <si>
    <r>
      <rPr>
        <b/>
        <sz val="11"/>
        <color theme="1"/>
        <rFont val="Calibri"/>
        <family val="2"/>
        <scheme val="minor"/>
      </rPr>
      <t>Note on 06/28/2013:</t>
    </r>
    <r>
      <rPr>
        <sz val="11"/>
        <color theme="1"/>
        <rFont val="Calibri"/>
        <family val="2"/>
        <scheme val="minor"/>
      </rPr>
      <t xml:space="preserve"> 
1. The INC17003294 and INC17034857 was changed to a request ticket. We have captured these tickets count in New Tickets - Resolved. 
2. The INC16871454 and INC16871610 was re assigned from other groups. We have captured these tickets count in New Tickets - Opened.</t>
    </r>
  </si>
  <si>
    <r>
      <rPr>
        <b/>
        <sz val="11"/>
        <color theme="1"/>
        <rFont val="Calibri"/>
        <family val="2"/>
        <scheme val="minor"/>
      </rPr>
      <t>Note on 07/03/2013:</t>
    </r>
    <r>
      <rPr>
        <sz val="11"/>
        <color theme="1"/>
        <rFont val="Calibri"/>
        <family val="2"/>
        <scheme val="minor"/>
      </rPr>
      <t xml:space="preserve"> 
1. 7 tickets was changed moved to other group from 29th June to 3rd July 2013. We have captured these tickets count in New Tickets - Resolved. </t>
    </r>
  </si>
  <si>
    <r>
      <rPr>
        <b/>
        <sz val="11"/>
        <color theme="1"/>
        <rFont val="Calibri"/>
        <family val="2"/>
        <scheme val="minor"/>
      </rPr>
      <t>Note on 07/04/2013:</t>
    </r>
    <r>
      <rPr>
        <sz val="11"/>
        <color theme="1"/>
        <rFont val="Calibri"/>
        <family val="2"/>
        <scheme val="minor"/>
      </rPr>
      <t xml:space="preserve"> 
1. INC17006173 and INC17152050 tickets was changed to a request ticket and INC17252479 was moved to other group. We have captured these tickets count in New Tickets - Resolved. </t>
    </r>
  </si>
  <si>
    <r>
      <rPr>
        <b/>
        <sz val="11"/>
        <color theme="1"/>
        <rFont val="Calibri"/>
        <family val="2"/>
        <scheme val="minor"/>
      </rPr>
      <t>Note on 07/05/2013:</t>
    </r>
    <r>
      <rPr>
        <sz val="11"/>
        <color theme="1"/>
        <rFont val="Calibri"/>
        <family val="2"/>
        <scheme val="minor"/>
      </rPr>
      <t xml:space="preserve"> 
1. INC17267705 tickets was moved to other group. We have captured these tickets count in New Tickets - Resolved. 
2. INC17251747 tickets was reassigned from other group. We have captured these tickets count in New Tickets - Opened. </t>
    </r>
  </si>
  <si>
    <r>
      <rPr>
        <b/>
        <sz val="11"/>
        <color theme="1"/>
        <rFont val="Calibri"/>
        <family val="2"/>
        <scheme val="minor"/>
      </rPr>
      <t>Note on 07/08/2013:</t>
    </r>
    <r>
      <rPr>
        <sz val="11"/>
        <color theme="1"/>
        <rFont val="Calibri"/>
        <family val="2"/>
        <scheme val="minor"/>
      </rPr>
      <t xml:space="preserve"> 
1. INC16606256 was changed to a Request ticket and INC17189163, INC17201914 and INC17271176  tickets was moved to other group. We have captured these tickets count in New Tickets - Resolved. </t>
    </r>
  </si>
  <si>
    <r>
      <rPr>
        <b/>
        <sz val="11"/>
        <color theme="1"/>
        <rFont val="Calibri"/>
        <family val="2"/>
        <scheme val="minor"/>
      </rPr>
      <t>Note on 07/09/2013:</t>
    </r>
    <r>
      <rPr>
        <sz val="11"/>
        <color theme="1"/>
        <rFont val="Calibri"/>
        <family val="2"/>
        <scheme val="minor"/>
      </rPr>
      <t xml:space="preserve"> 
1.INC000016838101,INC000016851510,INC000016859175 &amp; INC000016984115 tickets were changed to a Request tickets. We have captured these tickets count in New Tickets - Resolved. 
2.INC000017137456 was  re assigned from other groups. We have captured these tickets count in New Tickets - Opened.</t>
    </r>
  </si>
  <si>
    <r>
      <rPr>
        <b/>
        <sz val="11"/>
        <color theme="1"/>
        <rFont val="Calibri"/>
        <family val="2"/>
        <scheme val="minor"/>
      </rPr>
      <t>Note on 07/10/2013:</t>
    </r>
    <r>
      <rPr>
        <sz val="11"/>
        <color theme="1"/>
        <rFont val="Calibri"/>
        <family val="2"/>
        <scheme val="minor"/>
      </rPr>
      <t xml:space="preserve"> 
1. The INC000017300162 and INC000017326283 were moved to other group. We have captured these tickets count in New Tickets - Resolved. 
2. INC000017254523 was re assigned from other groups. We have captured these tickets count in New Tickets - Opened.
3.INC000017345181 was a sev-2 ticket received for paetech.We have captured these tickets count in New Tickets - Opened &amp; Resolved.</t>
    </r>
  </si>
  <si>
    <r>
      <rPr>
        <b/>
        <sz val="11"/>
        <color theme="1"/>
        <rFont val="Calibri"/>
        <family val="2"/>
        <scheme val="minor"/>
      </rPr>
      <t>Note on 07/11/2013:</t>
    </r>
    <r>
      <rPr>
        <sz val="11"/>
        <color theme="1"/>
        <rFont val="Calibri"/>
        <family val="2"/>
        <scheme val="minor"/>
      </rPr>
      <t xml:space="preserve"> 
1. INC000017344687 was moved to other group. We have captured these tickets count in New Tickets - Resolved. 
2. INC000017154831 was re assigned from other groups. We have captured these tickets count in New Tickets - Opened.
3.INC000017368937 was a sev-2 ticket received for paetech.We have captured these tickets count in New Tickets - Opened &amp; Resolved.</t>
    </r>
  </si>
  <si>
    <r>
      <rPr>
        <b/>
        <sz val="11"/>
        <color theme="1"/>
        <rFont val="Calibri"/>
        <family val="2"/>
        <scheme val="minor"/>
      </rPr>
      <t>Note on 07/12/2013:</t>
    </r>
    <r>
      <rPr>
        <sz val="11"/>
        <color theme="1"/>
        <rFont val="Calibri"/>
        <family val="2"/>
        <scheme val="minor"/>
      </rPr>
      <t xml:space="preserve"> 
1. INC000017379168 is a duplicate ticket.We have captured these tickets count in New Tickets - Opened &amp; Resolved.
2.  INC000017327309 changed to a Request tickets. We have captured these tickets count in New Tickets - Resolved. </t>
    </r>
  </si>
  <si>
    <r>
      <rPr>
        <b/>
        <sz val="11"/>
        <color theme="1"/>
        <rFont val="Calibri"/>
        <family val="2"/>
        <scheme val="minor"/>
      </rPr>
      <t>Note on 07/15/2013:</t>
    </r>
    <r>
      <rPr>
        <sz val="11"/>
        <color theme="1"/>
        <rFont val="Calibri"/>
        <family val="2"/>
        <scheme val="minor"/>
      </rPr>
      <t xml:space="preserve"> 
1.INC000017408232 &amp; INC000017408355 were sev-2 ticket received for paetech.We have captured these tickets count in New Tickets - Opened &amp; Resolved.
2. INC000017386291 was moved to other group. We have captured this ticket count in New Tickets - Resolved. </t>
    </r>
  </si>
  <si>
    <r>
      <rPr>
        <b/>
        <sz val="11"/>
        <color theme="1"/>
        <rFont val="Calibri"/>
        <family val="2"/>
        <scheme val="minor"/>
      </rPr>
      <t>Note on 07/16/2013:</t>
    </r>
    <r>
      <rPr>
        <sz val="11"/>
        <color theme="1"/>
        <rFont val="Calibri"/>
        <family val="2"/>
        <scheme val="minor"/>
      </rPr>
      <t xml:space="preserve"> 
1.INC000017404601 was moved to other group. We have captured this ticket count in New Tickets - Resolved. </t>
    </r>
  </si>
  <si>
    <r>
      <rPr>
        <b/>
        <sz val="11"/>
        <color theme="1"/>
        <rFont val="Calibri"/>
        <family val="2"/>
        <scheme val="minor"/>
      </rPr>
      <t>Note on 07/17/2013:</t>
    </r>
    <r>
      <rPr>
        <sz val="11"/>
        <color theme="1"/>
        <rFont val="Calibri"/>
        <family val="2"/>
        <scheme val="minor"/>
      </rPr>
      <t xml:space="preserve"> 
1.INC000017447516 is Paetech (SEV-3) Server disk space issue
 ticket. We have captured this ticket count in New Tickets - Opened. 
2. INC000017035502 was moved to other group. We have captured this ticket count in New Tickets - Resolved.</t>
    </r>
  </si>
  <si>
    <r>
      <rPr>
        <b/>
        <sz val="11"/>
        <color theme="1"/>
        <rFont val="Calibri"/>
        <family val="2"/>
        <scheme val="minor"/>
      </rPr>
      <t>Note on 07/18/2013:</t>
    </r>
    <r>
      <rPr>
        <sz val="11"/>
        <color theme="1"/>
        <rFont val="Calibri"/>
        <family val="2"/>
        <scheme val="minor"/>
      </rPr>
      <t xml:space="preserve"> 
1. INC000017187332 was moved to other group. We have captured this ticket count in New Tickets - Resolved.
2. INC000017399102 was chnaged to request ticket. We have captured this ticket count in New Tickets - Resolved.
3. INC000017479579 is Paetech (SEV-2) ticket. We have captured this ticket count in New Tickets - Opened. </t>
    </r>
  </si>
  <si>
    <r>
      <rPr>
        <b/>
        <sz val="11"/>
        <color theme="1"/>
        <rFont val="Calibri"/>
        <family val="2"/>
        <scheme val="minor"/>
      </rPr>
      <t>Note on 07/19/2013:</t>
    </r>
    <r>
      <rPr>
        <sz val="11"/>
        <color theme="1"/>
        <rFont val="Calibri"/>
        <family val="2"/>
        <scheme val="minor"/>
      </rPr>
      <t xml:space="preserve"> 
1. INC000017473143 was moved to other group. We have captured this ticket count in New Tickets - Resolved.
2. INC000017380757 was chnaged to request ticket. We have captured this ticket count in New Tickets - Resolved.
3. INC000017497279 is a SEV-2 ticket for (CITRIX login issue). We have captured this ticket count in New Tickets - Opened &amp;  -Resolved.. </t>
    </r>
  </si>
  <si>
    <r>
      <rPr>
        <b/>
        <sz val="11"/>
        <color theme="1"/>
        <rFont val="Calibri"/>
        <family val="2"/>
        <scheme val="minor"/>
      </rPr>
      <t>Note on 07/23/2013:</t>
    </r>
    <r>
      <rPr>
        <sz val="11"/>
        <color theme="1"/>
        <rFont val="Calibri"/>
        <family val="2"/>
        <scheme val="minor"/>
      </rPr>
      <t xml:space="preserve"> 
1. INC000017467355 &amp; INC000017506957 was moved to other group. We have captured this ticket count in New Tickets - Resolved.
2. INC000017003489 was re assigned from other groups. We have captured these tickets count in New Tickets - Opened.
</t>
    </r>
  </si>
  <si>
    <r>
      <rPr>
        <b/>
        <sz val="11"/>
        <color theme="1"/>
        <rFont val="Calibri"/>
        <family val="2"/>
        <scheme val="minor"/>
      </rPr>
      <t>Note on 07/24/2013:</t>
    </r>
    <r>
      <rPr>
        <sz val="11"/>
        <color theme="1"/>
        <rFont val="Calibri"/>
        <family val="2"/>
        <scheme val="minor"/>
      </rPr>
      <t xml:space="preserve"> 
1. INC000017503314 was moved to other group. We have captured this ticket count in New Tickets - Resolved.</t>
    </r>
  </si>
  <si>
    <r>
      <rPr>
        <b/>
        <sz val="11"/>
        <color theme="1"/>
        <rFont val="Calibri"/>
        <family val="2"/>
        <scheme val="minor"/>
      </rPr>
      <t>Note on 07/26/2013:</t>
    </r>
    <r>
      <rPr>
        <sz val="11"/>
        <color theme="1"/>
        <rFont val="Calibri"/>
        <family val="2"/>
        <scheme val="minor"/>
      </rPr>
      <t xml:space="preserve"> 
1. INC000017577987 was moved to other group. We have captured this ticket count in New Tickets - Resolved.
2. INC000017003489 was chnaged to request ticket. We have captured this ticket count in New Tickets - Resolved. </t>
    </r>
  </si>
  <si>
    <r>
      <rPr>
        <b/>
        <sz val="11"/>
        <color theme="1"/>
        <rFont val="Calibri"/>
        <family val="2"/>
        <scheme val="minor"/>
      </rPr>
      <t>Note on 07/29/2013:</t>
    </r>
    <r>
      <rPr>
        <sz val="11"/>
        <color theme="1"/>
        <rFont val="Calibri"/>
        <family val="2"/>
        <scheme val="minor"/>
      </rPr>
      <t xml:space="preserve"> 
1. INC000017506584 and INC000017577410 was moved to other group. We have captured this ticket count in New Tickets - Resolved.
2. INC000017559054 was chnaged to request ticket. We have captured this ticket count in New Tickets - Resolved. </t>
    </r>
  </si>
  <si>
    <r>
      <rPr>
        <b/>
        <sz val="11"/>
        <color theme="1"/>
        <rFont val="Calibri"/>
        <family val="2"/>
        <scheme val="minor"/>
      </rPr>
      <t>Note on 07/30/2013:</t>
    </r>
    <r>
      <rPr>
        <sz val="11"/>
        <color theme="1"/>
        <rFont val="Calibri"/>
        <family val="2"/>
        <scheme val="minor"/>
      </rPr>
      <t xml:space="preserve"> 
1. INC000017404189 was moved to other group. We have captured this ticket count in New Tickets - Resolved.
2. INC000017567976 was changed to request ticket. We have captured this ticket count in New Tickets - Resolved. </t>
    </r>
  </si>
  <si>
    <r>
      <rPr>
        <b/>
        <sz val="11"/>
        <color theme="1"/>
        <rFont val="Calibri"/>
        <family val="2"/>
        <scheme val="minor"/>
      </rPr>
      <t>Note on 08/1/2013:</t>
    </r>
    <r>
      <rPr>
        <sz val="11"/>
        <color theme="1"/>
        <rFont val="Calibri"/>
        <family val="2"/>
        <scheme val="minor"/>
      </rPr>
      <t xml:space="preserve"> 
1. INC000017655943, INC000017657554 and INC000017660292 were moved to other group. We have captured this ticket count in New Tickets - Resolved.
2. INC000017607650 was changed to request ticket. We have captured this ticket count in New Tickets - Resolved. 
3.INC000017673218 was a sev-2 ticket received for paetech.We have captured these tickets count in New Tickets - Opened &amp; Resolved.</t>
    </r>
  </si>
  <si>
    <r>
      <rPr>
        <b/>
        <sz val="11"/>
        <color theme="1"/>
        <rFont val="Calibri"/>
        <family val="2"/>
        <scheme val="minor"/>
      </rPr>
      <t>Note on 08/2/2013:</t>
    </r>
    <r>
      <rPr>
        <sz val="11"/>
        <color theme="1"/>
        <rFont val="Calibri"/>
        <family val="2"/>
        <scheme val="minor"/>
      </rPr>
      <t xml:space="preserve"> 
1. INC000017591289 and INC000017660660 were moved to other group. We have captured this ticket count in New Tickets - Resolved.
2. INC000017266339 was changed to request ticket. We have captured this ticket count in New Tickets - Resolved. 
</t>
    </r>
  </si>
  <si>
    <r>
      <rPr>
        <b/>
        <sz val="11"/>
        <color theme="1"/>
        <rFont val="Calibri"/>
        <family val="2"/>
        <scheme val="minor"/>
      </rPr>
      <t>Note on 08/5/2013:</t>
    </r>
    <r>
      <rPr>
        <sz val="11"/>
        <color theme="1"/>
        <rFont val="Calibri"/>
        <family val="2"/>
        <scheme val="minor"/>
      </rPr>
      <t xml:space="preserve"> 
1. INC000016752557 and INC000017675107 were moved to other group. We have captured this ticket count in New Tickets - Resolved.</t>
    </r>
  </si>
  <si>
    <r>
      <rPr>
        <b/>
        <sz val="11"/>
        <color theme="1"/>
        <rFont val="Calibri"/>
        <family val="2"/>
        <scheme val="minor"/>
      </rPr>
      <t>Note on 08/6/2013:</t>
    </r>
    <r>
      <rPr>
        <sz val="11"/>
        <color theme="1"/>
        <rFont val="Calibri"/>
        <family val="2"/>
        <scheme val="minor"/>
      </rPr>
      <t xml:space="preserve"> 
1. INC000017185253 was moved to other group. We have captured this ticket count in New Tickets - Resolved.</t>
    </r>
  </si>
  <si>
    <r>
      <rPr>
        <b/>
        <sz val="11"/>
        <color theme="1"/>
        <rFont val="Calibri"/>
        <family val="2"/>
        <scheme val="minor"/>
      </rPr>
      <t>Note on 08/7/2013:</t>
    </r>
    <r>
      <rPr>
        <sz val="11"/>
        <color theme="1"/>
        <rFont val="Calibri"/>
        <family val="2"/>
        <scheme val="minor"/>
      </rPr>
      <t xml:space="preserve"> 
1. INC000017724266 was moved to other group and INC000017731273 was changed to an RIS ticket. We have captured this ticket count in New Tickets - Resolved.</t>
    </r>
  </si>
  <si>
    <r>
      <rPr>
        <b/>
        <sz val="11"/>
        <color theme="1"/>
        <rFont val="Calibri"/>
        <family val="2"/>
        <scheme val="minor"/>
      </rPr>
      <t>Note on 08/8/2013:</t>
    </r>
    <r>
      <rPr>
        <sz val="11"/>
        <color theme="1"/>
        <rFont val="Calibri"/>
        <family val="2"/>
        <scheme val="minor"/>
      </rPr>
      <t xml:space="preserve"> 
1.INC000017764258 is a SEV-3 ticket for BPQ access issue.  We have captured this ticket count in New Tickets - Opened. 
2.INC000017739236 was converted to request and INC000017763132 was converted to RIS. We have captured this ticket count in New Tickets - Resolved.</t>
    </r>
  </si>
  <si>
    <t>=(COUNTA('Norlight Open-Closed'!C:C)-COUNTA('Norlight Open-Closed'!E:E))</t>
  </si>
  <si>
    <t>=(COUNTA('Request Tickets'!C:C)-1)</t>
  </si>
  <si>
    <t>=(COUNTA('RIS Tickets'!C:C)-1)</t>
  </si>
  <si>
    <r>
      <rPr>
        <b/>
        <sz val="11"/>
        <color theme="1"/>
        <rFont val="Calibri"/>
        <family val="2"/>
        <scheme val="minor"/>
      </rPr>
      <t>Note on 08/9/2013:</t>
    </r>
    <r>
      <rPr>
        <sz val="11"/>
        <color theme="1"/>
        <rFont val="Calibri"/>
        <family val="2"/>
        <scheme val="minor"/>
      </rPr>
      <t xml:space="preserve"> 
1. INC000017660847 was moved to other group.  We have captured this ticket count in New Tickets - Resolved. 
2. INC000016930698, INC000017558693 were converted to request . We have captured this ticket count in New Tickets - Resolved.</t>
    </r>
  </si>
  <si>
    <r>
      <rPr>
        <b/>
        <sz val="11"/>
        <color theme="1"/>
        <rFont val="Calibri"/>
        <family val="2"/>
        <scheme val="minor"/>
      </rPr>
      <t>Note on 08/12/2013:</t>
    </r>
    <r>
      <rPr>
        <sz val="11"/>
        <color theme="1"/>
        <rFont val="Calibri"/>
        <family val="2"/>
        <scheme val="minor"/>
      </rPr>
      <t xml:space="preserve"> 
1. INC000017687300 was moved to other group.  We have captured this ticket count in New Tickets - Resolved. 
2. INC000017298837 was converted to request . We have captured this ticket count in New Tickets - Resolved.</t>
    </r>
  </si>
  <si>
    <r>
      <rPr>
        <b/>
        <sz val="11"/>
        <color theme="1"/>
        <rFont val="Calibri"/>
        <family val="2"/>
        <scheme val="minor"/>
      </rPr>
      <t>Note on 08/13/2013:</t>
    </r>
    <r>
      <rPr>
        <sz val="11"/>
        <color theme="1"/>
        <rFont val="Calibri"/>
        <family val="2"/>
        <scheme val="minor"/>
      </rPr>
      <t xml:space="preserve"> 
1. INC000017701671 was converted to request . We have captured this ticket count in New Tickets - Resolved.</t>
    </r>
  </si>
  <si>
    <r>
      <rPr>
        <b/>
        <sz val="11"/>
        <color theme="1"/>
        <rFont val="Calibri"/>
        <family val="2"/>
        <scheme val="minor"/>
      </rPr>
      <t>Note on 08/14/2013:</t>
    </r>
    <r>
      <rPr>
        <sz val="11"/>
        <color theme="1"/>
        <rFont val="Calibri"/>
        <family val="2"/>
        <scheme val="minor"/>
      </rPr>
      <t xml:space="preserve"> 
1. INC000017333015 was converted to request . We have captured this ticket count in New Tickets - Resolved.
2. INC000017709336 and INC000017832570 were moved to other group.  We have captured this ticket count in New Tickets - Resolved. </t>
    </r>
  </si>
  <si>
    <r>
      <rPr>
        <b/>
        <sz val="11"/>
        <color theme="1"/>
        <rFont val="Calibri"/>
        <family val="2"/>
        <scheme val="minor"/>
      </rPr>
      <t>Note on 08/16/2013:</t>
    </r>
    <r>
      <rPr>
        <sz val="11"/>
        <color theme="1"/>
        <rFont val="Calibri"/>
        <family val="2"/>
        <scheme val="minor"/>
      </rPr>
      <t xml:space="preserve"> 
1. INC000017874458 &amp; INC000017602972   was converted to request . We have captured this ticket count in New Tickets - Opened &amp; Resolved.
2. INC000017900337 was a SEV-2 ticket for Paetec.  We have captured this ticket count in New Tickets - Opened.</t>
    </r>
  </si>
  <si>
    <r>
      <rPr>
        <b/>
        <sz val="11"/>
        <color theme="1"/>
        <rFont val="Calibri"/>
        <family val="2"/>
        <scheme val="minor"/>
      </rPr>
      <t>Note on 08/19/2013:</t>
    </r>
    <r>
      <rPr>
        <sz val="11"/>
        <color theme="1"/>
        <rFont val="Calibri"/>
        <family val="2"/>
        <scheme val="minor"/>
      </rPr>
      <t xml:space="preserve"> 
1.INC000017052983  moved to other group . We have captured this ticket count in New Tickets -  Resolved.
</t>
    </r>
  </si>
  <si>
    <r>
      <rPr>
        <b/>
        <sz val="11"/>
        <color theme="1"/>
        <rFont val="Calibri"/>
        <family val="2"/>
        <scheme val="minor"/>
      </rPr>
      <t>Note on 08/20/2013:</t>
    </r>
    <r>
      <rPr>
        <sz val="11"/>
        <color theme="1"/>
        <rFont val="Calibri"/>
        <family val="2"/>
        <scheme val="minor"/>
      </rPr>
      <t xml:space="preserve"> 
1.INC000017888790  was converted to request . We have captured this ticket count in New Tickets - Resolved.
2.INC000017908575 moved to other group . We have captured this ticket count in New Tickets -  Resolved.
</t>
    </r>
  </si>
  <si>
    <r>
      <rPr>
        <b/>
        <sz val="11"/>
        <color theme="1"/>
        <rFont val="Calibri"/>
        <family val="2"/>
        <scheme val="minor"/>
      </rPr>
      <t>Note on 08/21/2013:</t>
    </r>
    <r>
      <rPr>
        <sz val="11"/>
        <color theme="1"/>
        <rFont val="Calibri"/>
        <family val="2"/>
        <scheme val="minor"/>
      </rPr>
      <t xml:space="preserve"> 
1.INC000017909531moved to other group . We have captured this ticket count in New Tickets -  Resolved.
</t>
    </r>
  </si>
  <si>
    <r>
      <rPr>
        <b/>
        <sz val="11"/>
        <color theme="1"/>
        <rFont val="Calibri"/>
        <family val="2"/>
        <scheme val="minor"/>
      </rPr>
      <t>Note on 08/22/2013:</t>
    </r>
    <r>
      <rPr>
        <sz val="11"/>
        <color theme="1"/>
        <rFont val="Calibri"/>
        <family val="2"/>
        <scheme val="minor"/>
      </rPr>
      <t xml:space="preserve"> 
1. INC000017554702 was converted to request . We have captured this ticket count in New Tickets - Resolved.
2.INC000017909355 moved to other group . We have captured this ticket count in New Tickets -  Resolved.
</t>
    </r>
  </si>
  <si>
    <r>
      <rPr>
        <b/>
        <sz val="11"/>
        <color theme="1"/>
        <rFont val="Calibri"/>
        <family val="2"/>
        <scheme val="minor"/>
      </rPr>
      <t>Note on 08/26/2013:</t>
    </r>
    <r>
      <rPr>
        <sz val="11"/>
        <color theme="1"/>
        <rFont val="Calibri"/>
        <family val="2"/>
        <scheme val="minor"/>
      </rPr>
      <t xml:space="preserve"> 
1.  INC000017301752 ,INC000017998554 &amp; INC000017990176 were moved to other group . We have captured this ticket count in New Tickets -  Resolved.
</t>
    </r>
  </si>
  <si>
    <r>
      <rPr>
        <b/>
        <sz val="11"/>
        <color theme="1"/>
        <rFont val="Calibri"/>
        <family val="2"/>
        <scheme val="minor"/>
      </rPr>
      <t>Note on 08/27/2013:</t>
    </r>
    <r>
      <rPr>
        <sz val="11"/>
        <color theme="1"/>
        <rFont val="Calibri"/>
        <family val="2"/>
        <scheme val="minor"/>
      </rPr>
      <t xml:space="preserve"> 
1.  INC000017703008 &amp; INC000017988880 were moved to other group . We have captured this ticket count in New Tickets -  Resolved.
2. INC000017964627  was converted to request . We have captured this ticket count in New Tickets - Resolved.</t>
    </r>
  </si>
  <si>
    <r>
      <rPr>
        <b/>
        <sz val="11"/>
        <color theme="1"/>
        <rFont val="Calibri"/>
        <family val="2"/>
        <scheme val="minor"/>
      </rPr>
      <t>Note on 08/28/2013:</t>
    </r>
    <r>
      <rPr>
        <sz val="11"/>
        <color theme="1"/>
        <rFont val="Calibri"/>
        <family val="2"/>
        <scheme val="minor"/>
      </rPr>
      <t xml:space="preserve"> 
1.  INC000017946671 was moved to other group . We have captured this ticket count in New Tickets -  Resolved.
2.  INC000018053688,INC000018064639 &amp; INC000018027684 were converted from RIS to Incidents. We have captured this ticket count in New Tickets - Opened.</t>
    </r>
  </si>
  <si>
    <r>
      <rPr>
        <b/>
        <sz val="11"/>
        <color theme="1"/>
        <rFont val="Calibri"/>
        <family val="2"/>
        <scheme val="minor"/>
      </rPr>
      <t>Note on 08/29/2013:</t>
    </r>
    <r>
      <rPr>
        <sz val="11"/>
        <color theme="1"/>
        <rFont val="Calibri"/>
        <family val="2"/>
        <scheme val="minor"/>
      </rPr>
      <t xml:space="preserve"> 
1.  INC000016687663 &amp; INC000018053090  were moved to other group . We have captured this ticket count in New Tickets -  Resolved.
2. INC000017959698  was converted to request . We have captured this ticket count in New Tickets - Resolved.</t>
    </r>
  </si>
  <si>
    <r>
      <rPr>
        <b/>
        <sz val="11"/>
        <color theme="1"/>
        <rFont val="Calibri"/>
        <family val="2"/>
        <scheme val="minor"/>
      </rPr>
      <t>Note on 09/01/2013:</t>
    </r>
    <r>
      <rPr>
        <sz val="11"/>
        <color theme="1"/>
        <rFont val="Calibri"/>
        <family val="2"/>
        <scheme val="minor"/>
      </rPr>
      <t xml:space="preserve"> 
1.  INC000017992613 were moved to other group . We have captured this ticket count in New Tickets -  Resolved.
2. INC000017621834  was converted to request . We have captured this ticket count in New Tickets - Resolved.</t>
    </r>
  </si>
  <si>
    <r>
      <rPr>
        <b/>
        <sz val="11"/>
        <color theme="1"/>
        <rFont val="Calibri"/>
        <family val="2"/>
        <scheme val="minor"/>
      </rPr>
      <t>Note on 09/05/2013:</t>
    </r>
    <r>
      <rPr>
        <sz val="11"/>
        <color theme="1"/>
        <rFont val="Calibri"/>
        <family val="2"/>
        <scheme val="minor"/>
      </rPr>
      <t xml:space="preserve"> 
1. INC000017800188  was converted to request . We have captured this ticket count in New Tickets - Resolved.
2. INC000018178150 - sev 2 ticket  We have captured this ticket count in New Tickets - Resolved.</t>
    </r>
  </si>
  <si>
    <r>
      <rPr>
        <b/>
        <sz val="11"/>
        <color theme="1"/>
        <rFont val="Calibri"/>
        <family val="2"/>
        <scheme val="minor"/>
      </rPr>
      <t>Note on 09/06/2013:</t>
    </r>
    <r>
      <rPr>
        <sz val="11"/>
        <color theme="1"/>
        <rFont val="Calibri"/>
        <family val="2"/>
        <scheme val="minor"/>
      </rPr>
      <t xml:space="preserve"> 
1. INC000018053688 were moved to other group . We have captured this ticket count in New Tickets -  Resolved.
</t>
    </r>
  </si>
  <si>
    <r>
      <rPr>
        <b/>
        <sz val="11"/>
        <color theme="1"/>
        <rFont val="Calibri"/>
        <family val="2"/>
        <scheme val="minor"/>
      </rPr>
      <t>Note on 09/10/2013:</t>
    </r>
    <r>
      <rPr>
        <sz val="11"/>
        <color theme="1"/>
        <rFont val="Calibri"/>
        <family val="2"/>
        <scheme val="minor"/>
      </rPr>
      <t xml:space="preserve"> 
1. INC000017019787 was converted to request . We have captured this ticket count in New Tickets - Resolved.</t>
    </r>
  </si>
  <si>
    <r>
      <rPr>
        <b/>
        <sz val="11"/>
        <color theme="1"/>
        <rFont val="Calibri"/>
        <family val="2"/>
        <scheme val="minor"/>
      </rPr>
      <t>Note on 09/11/2013:</t>
    </r>
    <r>
      <rPr>
        <sz val="11"/>
        <color theme="1"/>
        <rFont val="Calibri"/>
        <family val="2"/>
        <scheme val="minor"/>
      </rPr>
      <t xml:space="preserve"> 
1. INC000018161720 &amp; INC000018231067 were moved to other group . We have captured this ticket count in New Tickets -  Resolved.</t>
    </r>
  </si>
  <si>
    <r>
      <rPr>
        <b/>
        <sz val="11"/>
        <color theme="1"/>
        <rFont val="Calibri"/>
        <family val="2"/>
        <scheme val="minor"/>
      </rPr>
      <t>Note on 09/13/2013:</t>
    </r>
    <r>
      <rPr>
        <sz val="11"/>
        <color theme="1"/>
        <rFont val="Calibri"/>
        <family val="2"/>
        <scheme val="minor"/>
      </rPr>
      <t xml:space="preserve"> 
1. INC000018283624 was converted to request . We have captured this ticket count in New Tickets -  Resolved.
2. INC000018166982 was moved to other group . We have captured this ticket count in New Tickets -  Resolved.</t>
    </r>
  </si>
  <si>
    <r>
      <rPr>
        <b/>
        <sz val="11"/>
        <color theme="1"/>
        <rFont val="Calibri"/>
        <family val="2"/>
        <scheme val="minor"/>
      </rPr>
      <t>Note on 09/17/2013:</t>
    </r>
    <r>
      <rPr>
        <sz val="11"/>
        <color theme="1"/>
        <rFont val="Calibri"/>
        <family val="2"/>
        <scheme val="minor"/>
      </rPr>
      <t xml:space="preserve"> 
1. INC000018298067 was moved to other group.We have captured this ticket count in New Tickets -  Resolved.</t>
    </r>
  </si>
  <si>
    <r>
      <rPr>
        <b/>
        <sz val="11"/>
        <color theme="1"/>
        <rFont val="Calibri"/>
        <family val="2"/>
        <scheme val="minor"/>
      </rPr>
      <t>Note on 09/18/2013:</t>
    </r>
    <r>
      <rPr>
        <sz val="11"/>
        <color theme="1"/>
        <rFont val="Calibri"/>
        <family val="2"/>
        <scheme val="minor"/>
      </rPr>
      <t xml:space="preserve"> 
1. INC000018347141 was moved to other group.We have captured this ticket count in New Tickets -  Resolved.
2. INC000018153194 was converted to Request.We have captured this ticket count in New Tickets -  Resolved.</t>
    </r>
  </si>
  <si>
    <r>
      <rPr>
        <b/>
        <sz val="11"/>
        <color theme="1"/>
        <rFont val="Calibri"/>
        <family val="2"/>
        <scheme val="minor"/>
      </rPr>
      <t>Note on 09/19/2013:</t>
    </r>
    <r>
      <rPr>
        <sz val="11"/>
        <color theme="1"/>
        <rFont val="Calibri"/>
        <family val="2"/>
        <scheme val="minor"/>
      </rPr>
      <t xml:space="preserve"> 
1. INC000018335209, INC000018341223 and INC000018341972 were moved to other group.We have captured this ticket count in New Tickets -  Resolved.
</t>
    </r>
  </si>
  <si>
    <r>
      <rPr>
        <b/>
        <sz val="11"/>
        <color theme="1"/>
        <rFont val="Calibri"/>
        <family val="2"/>
        <scheme val="minor"/>
      </rPr>
      <t>Note on 09/20/2013:</t>
    </r>
    <r>
      <rPr>
        <sz val="11"/>
        <color theme="1"/>
        <rFont val="Calibri"/>
        <family val="2"/>
        <scheme val="minor"/>
      </rPr>
      <t xml:space="preserve"> 
1. INC000018283682 was converted to request ticket .We have captured this ticket count in New Tickets -  Resolved.
</t>
    </r>
  </si>
  <si>
    <r>
      <rPr>
        <b/>
        <sz val="11"/>
        <color theme="1"/>
        <rFont val="Calibri"/>
        <family val="2"/>
        <scheme val="minor"/>
      </rPr>
      <t>Note on 09/23/2013:</t>
    </r>
    <r>
      <rPr>
        <sz val="11"/>
        <color theme="1"/>
        <rFont val="Calibri"/>
        <family val="2"/>
        <scheme val="minor"/>
      </rPr>
      <t xml:space="preserve"> 
1. INC000018400650 was a Sev2 incident.We have captured this ticket count in New Tickets -  Resolved and open</t>
    </r>
  </si>
  <si>
    <r>
      <rPr>
        <b/>
        <sz val="11"/>
        <color theme="1"/>
        <rFont val="Calibri"/>
        <family val="2"/>
        <scheme val="minor"/>
      </rPr>
      <t>Note on 09/24/2013:</t>
    </r>
    <r>
      <rPr>
        <sz val="11"/>
        <color theme="1"/>
        <rFont val="Calibri"/>
        <family val="2"/>
        <scheme val="minor"/>
      </rPr>
      <t xml:space="preserve"> 
1. INC000018383609 , INC000018384108was moved to other group.We have captured this ticket count in New Tickets -  Resolved.
2. INC000018386237 was converted to request ticket .We have captured this ticket count in New Tickets -  Resolved.</t>
    </r>
  </si>
  <si>
    <r>
      <rPr>
        <b/>
        <sz val="11"/>
        <color theme="1"/>
        <rFont val="Calibri"/>
        <family val="2"/>
        <scheme val="minor"/>
      </rPr>
      <t>Note on 09/25/2013:</t>
    </r>
    <r>
      <rPr>
        <sz val="11"/>
        <color theme="1"/>
        <rFont val="Calibri"/>
        <family val="2"/>
        <scheme val="minor"/>
      </rPr>
      <t xml:space="preserve"> 
1. INC000018383309 , INC000018416938 was moved to other group.We have captured this ticket count in New Tickets -  Resolved.
</t>
    </r>
  </si>
  <si>
    <r>
      <rPr>
        <b/>
        <sz val="11"/>
        <color theme="1"/>
        <rFont val="Calibri"/>
        <family val="2"/>
        <scheme val="minor"/>
      </rPr>
      <t>Note on 09/27/2013:</t>
    </r>
    <r>
      <rPr>
        <sz val="11"/>
        <color theme="1"/>
        <rFont val="Calibri"/>
        <family val="2"/>
        <scheme val="minor"/>
      </rPr>
      <t xml:space="preserve"> 
1. INC000018230748 , INC000018382119 was moved to other group.We have captured this ticket count in New Tickets -  Resolved.
</t>
    </r>
  </si>
  <si>
    <r>
      <rPr>
        <b/>
        <sz val="11"/>
        <color theme="1"/>
        <rFont val="Calibri"/>
        <family val="2"/>
        <scheme val="minor"/>
      </rPr>
      <t>Note on 09/30/2013:</t>
    </r>
    <r>
      <rPr>
        <sz val="11"/>
        <color theme="1"/>
        <rFont val="Calibri"/>
        <family val="2"/>
        <scheme val="minor"/>
      </rPr>
      <t xml:space="preserve"> 
1. INC000018466323 &amp; INC000018447017 were  moved to other group.We have captured this ticket count in New Tickets -  Resolved.
2. INC000018410987 &amp; INC000018169651 were converted to request. We have captured this ticket count in New Tickets -  Resolved.
</t>
    </r>
  </si>
  <si>
    <r>
      <rPr>
        <b/>
        <sz val="11"/>
        <color theme="1"/>
        <rFont val="Calibri"/>
        <family val="2"/>
        <scheme val="minor"/>
      </rPr>
      <t>Note on 10/01/2013:</t>
    </r>
    <r>
      <rPr>
        <sz val="11"/>
        <color theme="1"/>
        <rFont val="Calibri"/>
        <family val="2"/>
        <scheme val="minor"/>
      </rPr>
      <t xml:space="preserve"> 
1. INC000018442010 &amp; INC000018479746 were  moved to other group.We have captured this ticket count in New Tickets -  Resolved.
2. INC000018460709 was converted to request. We have captured this ticket count in New Tickets -  Resolved.
</t>
    </r>
  </si>
  <si>
    <r>
      <rPr>
        <b/>
        <sz val="11"/>
        <color theme="1"/>
        <rFont val="Calibri"/>
        <family val="2"/>
        <scheme val="minor"/>
      </rPr>
      <t>Note on 10/03/2013:</t>
    </r>
    <r>
      <rPr>
        <sz val="11"/>
        <color theme="1"/>
        <rFont val="Calibri"/>
        <family val="2"/>
        <scheme val="minor"/>
      </rPr>
      <t xml:space="preserve"> 
1. INC000018417273 was converted to request. We have captured this ticket count in New Tickets -  Resolved.
</t>
    </r>
  </si>
  <si>
    <r>
      <rPr>
        <b/>
        <sz val="11"/>
        <color theme="1"/>
        <rFont val="Calibri"/>
        <family val="2"/>
        <scheme val="minor"/>
      </rPr>
      <t>Note on 10/04/2013:</t>
    </r>
    <r>
      <rPr>
        <sz val="11"/>
        <color theme="1"/>
        <rFont val="Calibri"/>
        <family val="2"/>
        <scheme val="minor"/>
      </rPr>
      <t xml:space="preserve"> 
1. INC000018007009 was converted to request. We have captured this ticket count in New Tickets -  Resolved.
</t>
    </r>
  </si>
  <si>
    <r>
      <rPr>
        <b/>
        <sz val="11"/>
        <color theme="1"/>
        <rFont val="Calibri"/>
        <family val="2"/>
        <scheme val="minor"/>
      </rPr>
      <t>Note on 10/07/2013:</t>
    </r>
    <r>
      <rPr>
        <sz val="11"/>
        <color theme="1"/>
        <rFont val="Calibri"/>
        <family val="2"/>
        <scheme val="minor"/>
      </rPr>
      <t xml:space="preserve"> 
1. INC000018588677 is a Paetec Sev-2 ticket. We have captured this ticket count in New Tickets -  Opened.
2 INC000018532357 was transferred to other group. We have captured this ticket count in New Tickets -  Resolved</t>
    </r>
  </si>
  <si>
    <r>
      <rPr>
        <b/>
        <sz val="11"/>
        <color theme="1"/>
        <rFont val="Calibri"/>
        <family val="2"/>
        <scheme val="minor"/>
      </rPr>
      <t>Note on 10/08/2013:</t>
    </r>
    <r>
      <rPr>
        <sz val="11"/>
        <color theme="1"/>
        <rFont val="Calibri"/>
        <family val="2"/>
        <scheme val="minor"/>
      </rPr>
      <t xml:space="preserve"> 
1. INC000018605930 is a  Sev-2 ticket . We have captured this ticket count in New Tickets -  Opened.
2 INC000018501320 was transferred to other group. We have captured this ticket count in New Tickets -  Resolved</t>
    </r>
  </si>
  <si>
    <r>
      <rPr>
        <b/>
        <sz val="11"/>
        <color theme="1"/>
        <rFont val="Calibri"/>
        <family val="2"/>
        <scheme val="minor"/>
      </rPr>
      <t>Note on 10/09/2013:</t>
    </r>
    <r>
      <rPr>
        <sz val="11"/>
        <color theme="1"/>
        <rFont val="Calibri"/>
        <family val="2"/>
        <scheme val="minor"/>
      </rPr>
      <t xml:space="preserve"> 
1. INC000018618016 is a  Sev-2 ticket . We have captured this ticket count in New Tickets -  Opened.
2 INC000018564196 was transferred to other group. We have captured this ticket count in New Tickets -  Resolved</t>
    </r>
  </si>
  <si>
    <r>
      <rPr>
        <b/>
        <sz val="11"/>
        <color theme="1"/>
        <rFont val="Calibri"/>
        <family val="2"/>
        <scheme val="minor"/>
      </rPr>
      <t>Note on 10/10/2013:</t>
    </r>
    <r>
      <rPr>
        <sz val="11"/>
        <color theme="1"/>
        <rFont val="Calibri"/>
        <family val="2"/>
        <scheme val="minor"/>
      </rPr>
      <t xml:space="preserve"> 
1. INC000018630009 is a  Sev-2 (Paetec) ticket . We have captured this ticket count in New Tickets -  Opened.
2 INC000018634187 was transferred to other group. We have captured this ticket count in New Tickets -  Resolved
3. INC000018549286 &amp; INC000018565347 were converted to request. We have captured these ticket count in New Tickets -  Resolved</t>
    </r>
  </si>
  <si>
    <r>
      <rPr>
        <b/>
        <sz val="11"/>
        <color theme="1"/>
        <rFont val="Calibri"/>
        <family val="2"/>
        <scheme val="minor"/>
      </rPr>
      <t>Note on 10/11/2013:</t>
    </r>
    <r>
      <rPr>
        <sz val="11"/>
        <color theme="1"/>
        <rFont val="Calibri"/>
        <family val="2"/>
        <scheme val="minor"/>
      </rPr>
      <t xml:space="preserve"> 
1. INC000018453146 7 INC000018572321  were converted to request. We have captured these ticket count in New Tickets -  Resolved
2. INC000018598752 &amp; INC000018625532 were  transferred to other group. We have captured these ticket count in New Tickets -  Resolved</t>
    </r>
  </si>
  <si>
    <r>
      <rPr>
        <b/>
        <sz val="11"/>
        <color theme="1"/>
        <rFont val="Calibri"/>
        <family val="2"/>
        <scheme val="minor"/>
      </rPr>
      <t>Note on 10/16/2013:</t>
    </r>
    <r>
      <rPr>
        <sz val="11"/>
        <color theme="1"/>
        <rFont val="Calibri"/>
        <family val="2"/>
        <scheme val="minor"/>
      </rPr>
      <t xml:space="preserve"> 
1. INC000018642310 were converted to request. We have captured these ticket count in New Tickets -  Resolved
2. INC000018568551 , INC000018642503 &amp; INC000018650533 were  transferred to other group. We have captured these ticket count in New Tickets -  Resolved</t>
    </r>
  </si>
  <si>
    <r>
      <rPr>
        <b/>
        <sz val="11"/>
        <color theme="1"/>
        <rFont val="Calibri"/>
        <family val="2"/>
        <scheme val="minor"/>
      </rPr>
      <t>Note on 10/17/2013:</t>
    </r>
    <r>
      <rPr>
        <sz val="11"/>
        <color theme="1"/>
        <rFont val="Calibri"/>
        <family val="2"/>
        <scheme val="minor"/>
      </rPr>
      <t xml:space="preserve"> 
1. INC000018707218 were converted to request. We have captured these ticket count in New Tickets -  Resolved
2. INC000018658974 , INC000018706363 were  transferred to other group. We have captured these ticket count in New Tickets -  Resolved</t>
    </r>
  </si>
  <si>
    <r>
      <rPr>
        <b/>
        <sz val="11"/>
        <color theme="1"/>
        <rFont val="Calibri"/>
        <family val="2"/>
        <scheme val="minor"/>
      </rPr>
      <t>Note on 10/18/2013:</t>
    </r>
    <r>
      <rPr>
        <sz val="11"/>
        <color theme="1"/>
        <rFont val="Calibri"/>
        <family val="2"/>
        <scheme val="minor"/>
      </rPr>
      <t xml:space="preserve"> 
1. INC000018501476 were converted to request. We have captured these ticket count in New Tickets -  Resolved
2. INC000018722286 were  transferred to other group. We have captured these ticket count in New Tickets -  Resolved</t>
    </r>
  </si>
  <si>
    <r>
      <rPr>
        <b/>
        <sz val="11"/>
        <color theme="1"/>
        <rFont val="Calibri"/>
        <family val="2"/>
        <scheme val="minor"/>
      </rPr>
      <t>Note on 10/23/2013:</t>
    </r>
    <r>
      <rPr>
        <sz val="11"/>
        <color theme="1"/>
        <rFont val="Calibri"/>
        <family val="2"/>
        <scheme val="minor"/>
      </rPr>
      <t xml:space="preserve"> 
1.INC000018722866 &amp; INC000018750608 were  transferred to other group. We have captured these ticket count in New Tickets -  Resolved</t>
    </r>
  </si>
  <si>
    <r>
      <rPr>
        <b/>
        <sz val="11"/>
        <color theme="1"/>
        <rFont val="Calibri"/>
        <family val="2"/>
        <scheme val="minor"/>
      </rPr>
      <t>Note on 10/24/2013:</t>
    </r>
    <r>
      <rPr>
        <sz val="11"/>
        <color theme="1"/>
        <rFont val="Calibri"/>
        <family val="2"/>
        <scheme val="minor"/>
      </rPr>
      <t xml:space="preserve"> 
1. INC000018798793 was transferred to other group. We have captured these ticket count in New Tickets -  Resolved</t>
    </r>
  </si>
  <si>
    <r>
      <rPr>
        <b/>
        <sz val="11"/>
        <color theme="1"/>
        <rFont val="Calibri"/>
        <family val="2"/>
        <scheme val="minor"/>
      </rPr>
      <t>Note on 10/28/2013:</t>
    </r>
    <r>
      <rPr>
        <sz val="11"/>
        <color theme="1"/>
        <rFont val="Calibri"/>
        <family val="2"/>
        <scheme val="minor"/>
      </rPr>
      <t xml:space="preserve"> 
1. INC000018829036 was transferred to other group. We have captured these ticket count in New Tickets -  Resolved</t>
    </r>
  </si>
  <si>
    <r>
      <rPr>
        <b/>
        <sz val="11"/>
        <color theme="1"/>
        <rFont val="Calibri"/>
        <family val="2"/>
        <scheme val="minor"/>
      </rPr>
      <t>Note on 10/29/2013:</t>
    </r>
    <r>
      <rPr>
        <sz val="11"/>
        <color theme="1"/>
        <rFont val="Calibri"/>
        <family val="2"/>
        <scheme val="minor"/>
      </rPr>
      <t xml:space="preserve"> 
1. INC000018866965 was transferred to other group. We have captured these ticket count in New Tickets -  Resolved &amp; Opened
2. INC000018610999 was transferred to other group. We have captured these ticket count in New Tickets -  Resolved </t>
    </r>
  </si>
  <si>
    <r>
      <rPr>
        <b/>
        <sz val="11"/>
        <color theme="1"/>
        <rFont val="Calibri"/>
        <family val="2"/>
        <scheme val="minor"/>
      </rPr>
      <t>Note on 10/30/2013:</t>
    </r>
    <r>
      <rPr>
        <sz val="11"/>
        <color theme="1"/>
        <rFont val="Calibri"/>
        <family val="2"/>
        <scheme val="minor"/>
      </rPr>
      <t xml:space="preserve"> 
1. INC000018880110 &amp; INC000018880618  was transferred to other group. We have captured these ticket count in New Tickets -  Resolved &amp; Opened
</t>
    </r>
  </si>
  <si>
    <r>
      <rPr>
        <b/>
        <sz val="11"/>
        <color theme="1"/>
        <rFont val="Calibri"/>
        <family val="2"/>
        <scheme val="minor"/>
      </rPr>
      <t>Note on 10/31/2013:</t>
    </r>
    <r>
      <rPr>
        <sz val="11"/>
        <color theme="1"/>
        <rFont val="Calibri"/>
        <family val="2"/>
        <scheme val="minor"/>
      </rPr>
      <t xml:space="preserve"> 
1. INC000018883704  was transferred to other group. We have captured these ticket count in New Tickets -  Resolved &amp; Opened
</t>
    </r>
  </si>
  <si>
    <r>
      <rPr>
        <b/>
        <sz val="11"/>
        <color theme="1"/>
        <rFont val="Calibri"/>
        <family val="2"/>
        <scheme val="minor"/>
      </rPr>
      <t>Note on 11/05/2013:</t>
    </r>
    <r>
      <rPr>
        <sz val="11"/>
        <color theme="1"/>
        <rFont val="Calibri"/>
        <family val="2"/>
        <scheme val="minor"/>
      </rPr>
      <t xml:space="preserve"> 
1. 2 Incident tickets receved in ITSM .</t>
    </r>
    <r>
      <rPr>
        <b/>
        <sz val="11"/>
        <color theme="1"/>
        <rFont val="Calibri"/>
        <family val="2"/>
        <scheme val="minor"/>
      </rPr>
      <t xml:space="preserve"> </t>
    </r>
    <r>
      <rPr>
        <sz val="11"/>
        <color theme="1"/>
        <rFont val="Calibri"/>
        <family val="2"/>
        <scheme val="minor"/>
      </rPr>
      <t xml:space="preserve">We have captured these ticket count in New Tickets -  Opened
2. 6 RIS tckets receved in ITSM . We have captured these ticket count in New Tickets -  Opened
</t>
    </r>
  </si>
  <si>
    <t>Software Application/System</t>
  </si>
  <si>
    <t>Other Type of Software</t>
  </si>
  <si>
    <t>Windstream Application Problem:  ASAP/Access Service And Provisioning, Not PAETEC Imaged</t>
  </si>
  <si>
    <r>
      <rPr>
        <b/>
        <sz val="11"/>
        <color theme="1"/>
        <rFont val="Calibri"/>
        <family val="2"/>
        <scheme val="minor"/>
      </rPr>
      <t>Note on 11/06/2013:</t>
    </r>
    <r>
      <rPr>
        <sz val="11"/>
        <color theme="1"/>
        <rFont val="Calibri"/>
        <family val="2"/>
        <scheme val="minor"/>
      </rPr>
      <t xml:space="preserve"> 
1. </t>
    </r>
    <r>
      <rPr>
        <sz val="11"/>
        <color theme="1"/>
        <rFont val="Calibri"/>
        <family val="2"/>
        <scheme val="minor"/>
      </rPr>
      <t xml:space="preserve"> 8 RIS tckets Opened in ITSM . We have captured these ticket count in New Tickets -  Opened
</t>
    </r>
  </si>
  <si>
    <t>No</t>
  </si>
  <si>
    <t>Yes</t>
  </si>
  <si>
    <r>
      <rPr>
        <b/>
        <sz val="11"/>
        <color theme="1"/>
        <rFont val="Calibri"/>
        <family val="2"/>
        <scheme val="minor"/>
      </rPr>
      <t>Note on 11/11/2013:</t>
    </r>
    <r>
      <rPr>
        <sz val="11"/>
        <color theme="1"/>
        <rFont val="Calibri"/>
        <family val="2"/>
        <scheme val="minor"/>
      </rPr>
      <t xml:space="preserve"> 
1. INC000000038274 was converted to RIS. We have captured these ticket count in New Tickets -  Resolved &amp; Opened.
2.INC000000032868 was converted to Request. We have captured these ticket count in New Tickets -  Resolved
3. INC000000036960 was transfered to other group. We have captured these ticket count in New Tickets -  Resolved</t>
    </r>
  </si>
  <si>
    <t>todays resolved ticket</t>
  </si>
  <si>
    <t>todays Received ticket</t>
  </si>
  <si>
    <t>Previous resolved ticket (on same day)</t>
  </si>
  <si>
    <r>
      <rPr>
        <b/>
        <sz val="11"/>
        <color theme="1"/>
        <rFont val="Calibri"/>
        <family val="2"/>
        <scheme val="minor"/>
      </rPr>
      <t>Note on 11/12/2013:</t>
    </r>
    <r>
      <rPr>
        <sz val="11"/>
        <color theme="1"/>
        <rFont val="Calibri"/>
        <family val="2"/>
        <scheme val="minor"/>
      </rPr>
      <t xml:space="preserve"> 
1. INC000000039546 was converted to Request. We have captured these ticket count in New Tickets -  Resolved  &amp; Opened.
2. INC000000036808 &amp; INC000018235675 were converted to Request. We have captured these ticket count in New Tickets -  Resolved
</t>
    </r>
  </si>
  <si>
    <r>
      <rPr>
        <b/>
        <sz val="11"/>
        <color theme="1"/>
        <rFont val="Calibri"/>
        <family val="2"/>
        <scheme val="minor"/>
      </rPr>
      <t>Note on 11/13/2013:</t>
    </r>
    <r>
      <rPr>
        <sz val="11"/>
        <color theme="1"/>
        <rFont val="Calibri"/>
        <family val="2"/>
        <scheme val="minor"/>
      </rPr>
      <t xml:space="preserve"> 
1.INC000000039524 were moved to other queue. We have captured these ticket count in New Tickets -  Resolved
</t>
    </r>
  </si>
  <si>
    <r>
      <rPr>
        <b/>
        <sz val="11"/>
        <color theme="1"/>
        <rFont val="Calibri"/>
        <family val="2"/>
        <scheme val="minor"/>
      </rPr>
      <t>Note on 11/14/2013:</t>
    </r>
    <r>
      <rPr>
        <sz val="11"/>
        <color theme="1"/>
        <rFont val="Calibri"/>
        <family val="2"/>
        <scheme val="minor"/>
      </rPr>
      <t xml:space="preserve"> 
1. INC000000041619 was  moved to other queue. We have captured these ticket count in New Tickets -  Resolved
</t>
    </r>
  </si>
  <si>
    <r>
      <rPr>
        <b/>
        <sz val="11"/>
        <color theme="1"/>
        <rFont val="Calibri"/>
        <family val="2"/>
        <scheme val="minor"/>
      </rPr>
      <t>Note on 11/15/2013:</t>
    </r>
    <r>
      <rPr>
        <sz val="11"/>
        <color theme="1"/>
        <rFont val="Calibri"/>
        <family val="2"/>
        <scheme val="minor"/>
      </rPr>
      <t xml:space="preserve"> 
1. INC000000042429 was  moved to other queue. We have captured these ticket count in New Tickets -  Resolved
2. INC000000042402 was converted to Request. We have captured these ticket count in New Tickets -  Resolved</t>
    </r>
  </si>
  <si>
    <r>
      <rPr>
        <b/>
        <sz val="11"/>
        <color theme="1"/>
        <rFont val="Calibri"/>
        <family val="2"/>
        <scheme val="minor"/>
      </rPr>
      <t>Note on 11/19/2013:</t>
    </r>
    <r>
      <rPr>
        <sz val="11"/>
        <color theme="1"/>
        <rFont val="Calibri"/>
        <family val="2"/>
        <scheme val="minor"/>
      </rPr>
      <t xml:space="preserve"> 
1. INC000000047454 &amp; INC000000047886 are a Paetech ticket. We have captured these ticket count in New Tickets -  Resolved &amp; Opened
</t>
    </r>
  </si>
  <si>
    <r>
      <rPr>
        <b/>
        <sz val="11"/>
        <color theme="1"/>
        <rFont val="Calibri"/>
        <family val="2"/>
        <scheme val="minor"/>
      </rPr>
      <t>Note on 11/20/2013:</t>
    </r>
    <r>
      <rPr>
        <sz val="11"/>
        <color theme="1"/>
        <rFont val="Calibri"/>
        <family val="2"/>
        <scheme val="minor"/>
      </rPr>
      <t xml:space="preserve"> 
1. INC000000047886 was transferred to other queue. We have captured these ticket count in New Tickets -  Resolved 
</t>
    </r>
  </si>
  <si>
    <r>
      <rPr>
        <b/>
        <sz val="11"/>
        <color theme="1"/>
        <rFont val="Calibri"/>
        <family val="2"/>
        <scheme val="minor"/>
      </rPr>
      <t>Note on 11/27/2013:</t>
    </r>
    <r>
      <rPr>
        <sz val="11"/>
        <color theme="1"/>
        <rFont val="Calibri"/>
        <family val="2"/>
        <scheme val="minor"/>
      </rPr>
      <t xml:space="preserve"> 
1.  INC000000057114 was converted to request. We have captured these ticket count in New Tickets -  Resolved &amp; Opened
2. INC000000056940 was converted to request. We have captured these ticket count in New Tickets -  Resolved 
</t>
    </r>
  </si>
  <si>
    <t>Case Type*</t>
  </si>
  <si>
    <t>Incident</t>
  </si>
  <si>
    <t>SLM Real Time Status</t>
  </si>
  <si>
    <t>Impact Start Date/Time+</t>
  </si>
  <si>
    <t>Impact Stop Date/Time+</t>
  </si>
  <si>
    <t>First Name+</t>
  </si>
  <si>
    <t>Last Name+</t>
  </si>
  <si>
    <t>Status Reason</t>
  </si>
  <si>
    <r>
      <rPr>
        <b/>
        <sz val="11"/>
        <color theme="1"/>
        <rFont val="Calibri"/>
        <family val="2"/>
        <scheme val="minor"/>
      </rPr>
      <t>Note on 11/28/2013:</t>
    </r>
    <r>
      <rPr>
        <sz val="11"/>
        <color theme="1"/>
        <rFont val="Calibri"/>
        <family val="2"/>
        <scheme val="minor"/>
      </rPr>
      <t xml:space="preserve"> 
1.  INC000000055757 was Paetech SEV2 ticket. We have captured these ticket count in New Tickets -  Resolved &amp; Opened
2. INC000000058147 was transferred to other group. We have captured these ticket count in New Tickets -  Resolved 
</t>
    </r>
  </si>
  <si>
    <r>
      <rPr>
        <b/>
        <sz val="11"/>
        <color theme="1"/>
        <rFont val="Calibri"/>
        <family val="2"/>
        <scheme val="minor"/>
      </rPr>
      <t>Note on 11/29/2013:</t>
    </r>
    <r>
      <rPr>
        <sz val="11"/>
        <color theme="1"/>
        <rFont val="Calibri"/>
        <family val="2"/>
        <scheme val="minor"/>
      </rPr>
      <t xml:space="preserve"> 
1.  INC000018742266 was re-created in ITSM. We have captured this ticket count in New Tickets -  Resolved 
</t>
    </r>
  </si>
  <si>
    <t xml:space="preserve">Note on 12/03/2013: 
1.  INC000000059307 was transferred to other group. We have captured this ticket count in New Tickets -  Resolved </t>
  </si>
  <si>
    <r>
      <rPr>
        <b/>
        <sz val="11"/>
        <color theme="1"/>
        <rFont val="Calibri"/>
        <family val="2"/>
        <scheme val="minor"/>
      </rPr>
      <t xml:space="preserve">Note on 12/06/2013: </t>
    </r>
    <r>
      <rPr>
        <sz val="11"/>
        <color theme="1"/>
        <rFont val="Calibri"/>
        <family val="2"/>
        <scheme val="minor"/>
      </rPr>
      <t xml:space="preserve">
1.  INC000000065476 was transferred to other group. We have captured this ticket count in New Tickets -  Resolved </t>
    </r>
  </si>
  <si>
    <t>Closed</t>
  </si>
  <si>
    <r>
      <rPr>
        <b/>
        <sz val="11"/>
        <color theme="1"/>
        <rFont val="Calibri"/>
        <family val="2"/>
        <scheme val="minor"/>
      </rPr>
      <t xml:space="preserve">Note on 12/12/2013: </t>
    </r>
    <r>
      <rPr>
        <sz val="11"/>
        <color theme="1"/>
        <rFont val="Calibri"/>
        <family val="2"/>
        <scheme val="minor"/>
      </rPr>
      <t xml:space="preserve">
1.  INC000000070361 was converted to request. We have captured these ticket count in New Tickets -  Resolved
2. INC000000072304 was transferred to other group. We have captured this ticket count in New Tickets -  Resolved </t>
    </r>
  </si>
  <si>
    <r>
      <rPr>
        <b/>
        <sz val="11"/>
        <color theme="1"/>
        <rFont val="Calibri"/>
        <family val="2"/>
        <scheme val="minor"/>
      </rPr>
      <t xml:space="preserve">Note on 12/13/2013: </t>
    </r>
    <r>
      <rPr>
        <sz val="11"/>
        <color theme="1"/>
        <rFont val="Calibri"/>
        <family val="2"/>
        <scheme val="minor"/>
      </rPr>
      <t xml:space="preserve">
1.  INC000000074248 was transferred to other group. We have captured this ticket count in New Tickets -  Resolved  </t>
    </r>
  </si>
  <si>
    <r>
      <rPr>
        <b/>
        <sz val="11"/>
        <color theme="1"/>
        <rFont val="Calibri"/>
        <family val="2"/>
        <scheme val="minor"/>
      </rPr>
      <t xml:space="preserve">Note on 12/16/2013: </t>
    </r>
    <r>
      <rPr>
        <sz val="11"/>
        <color theme="1"/>
        <rFont val="Calibri"/>
        <family val="2"/>
        <scheme val="minor"/>
      </rPr>
      <t xml:space="preserve">
1.  INC000000064342 was converted to request. We have captured these ticket count in New Tickets -  Resolved</t>
    </r>
  </si>
  <si>
    <r>
      <rPr>
        <b/>
        <sz val="11"/>
        <color theme="1"/>
        <rFont val="Calibri"/>
        <family val="2"/>
        <scheme val="minor"/>
      </rPr>
      <t xml:space="preserve">Note on 12/16/2013: </t>
    </r>
    <r>
      <rPr>
        <sz val="11"/>
        <color theme="1"/>
        <rFont val="Calibri"/>
        <family val="2"/>
        <scheme val="minor"/>
      </rPr>
      <t xml:space="preserve">
1.  INC000000077551  is a  Sev-2 (Paetec) ticket . We have captured this ticket count in New Tickets -  Opened.</t>
    </r>
  </si>
  <si>
    <r>
      <rPr>
        <b/>
        <sz val="11"/>
        <color theme="1"/>
        <rFont val="Calibri"/>
        <family val="2"/>
        <scheme val="minor"/>
      </rPr>
      <t xml:space="preserve">Note on 12/24/2013: </t>
    </r>
    <r>
      <rPr>
        <sz val="11"/>
        <color theme="1"/>
        <rFont val="Calibri"/>
        <family val="2"/>
        <scheme val="minor"/>
      </rPr>
      <t xml:space="preserve">
1.  INC000000052579,INC000000078150 &amp; INC000000078497 were converted to request . We have captured this ticket count in New Tickets -  Resolved.</t>
    </r>
  </si>
  <si>
    <r>
      <rPr>
        <b/>
        <sz val="11"/>
        <color theme="1"/>
        <rFont val="Calibri"/>
        <family val="2"/>
        <scheme val="minor"/>
      </rPr>
      <t xml:space="preserve">Note on 12/30/2013: </t>
    </r>
    <r>
      <rPr>
        <sz val="11"/>
        <color theme="1"/>
        <rFont val="Calibri"/>
        <family val="2"/>
        <scheme val="minor"/>
      </rPr>
      <t xml:space="preserve">
1.  INC000000080852 &amp; INC000000087971 were moved to other group . We have captured this ticket count in New Tickets -  Resolved.</t>
    </r>
  </si>
  <si>
    <r>
      <rPr>
        <b/>
        <sz val="11"/>
        <color theme="1"/>
        <rFont val="Calibri"/>
        <family val="2"/>
        <scheme val="minor"/>
      </rPr>
      <t xml:space="preserve">Note on 12/31/2013: </t>
    </r>
    <r>
      <rPr>
        <sz val="11"/>
        <color theme="1"/>
        <rFont val="Calibri"/>
        <family val="2"/>
        <scheme val="minor"/>
      </rPr>
      <t xml:space="preserve">
1.  INC000000067255 was coverted to request . We have captured this ticket count in New Tickets -  Resolved.</t>
    </r>
  </si>
  <si>
    <r>
      <rPr>
        <b/>
        <sz val="11"/>
        <color theme="1"/>
        <rFont val="Calibri"/>
        <family val="2"/>
        <scheme val="minor"/>
      </rPr>
      <t xml:space="preserve">Note on 12/31/2013: </t>
    </r>
    <r>
      <rPr>
        <sz val="11"/>
        <color theme="1"/>
        <rFont val="Calibri"/>
        <family val="2"/>
        <scheme val="minor"/>
      </rPr>
      <t xml:space="preserve">
1. INC000000091703 was moved to other group  . We have captured this ticket count in New Tickets -  Resolved &amp; Opened.</t>
    </r>
  </si>
  <si>
    <r>
      <rPr>
        <b/>
        <sz val="11"/>
        <color theme="1"/>
        <rFont val="Calibri"/>
        <family val="2"/>
        <scheme val="minor"/>
      </rPr>
      <t xml:space="preserve">Note on 01/06/2014: </t>
    </r>
    <r>
      <rPr>
        <sz val="11"/>
        <color theme="1"/>
        <rFont val="Calibri"/>
        <family val="2"/>
        <scheme val="minor"/>
      </rPr>
      <t xml:space="preserve">
1. INC000000085834 was coverted to request . We have captured this ticket count in New Tickets -  Resolved.</t>
    </r>
  </si>
  <si>
    <r>
      <rPr>
        <b/>
        <sz val="11"/>
        <color theme="1"/>
        <rFont val="Calibri"/>
        <family val="2"/>
        <scheme val="minor"/>
      </rPr>
      <t xml:space="preserve">Note on 01/15/2014: </t>
    </r>
    <r>
      <rPr>
        <sz val="11"/>
        <color theme="1"/>
        <rFont val="Calibri"/>
        <family val="2"/>
        <scheme val="minor"/>
      </rPr>
      <t xml:space="preserve">
1. INC000000103204 was moved to other group . We have captured this ticket count in New Tickets -  Resolved.</t>
    </r>
  </si>
  <si>
    <r>
      <rPr>
        <b/>
        <sz val="11"/>
        <color theme="1"/>
        <rFont val="Calibri"/>
        <family val="2"/>
        <scheme val="minor"/>
      </rPr>
      <t xml:space="preserve">Note on 01/16/2014: </t>
    </r>
    <r>
      <rPr>
        <sz val="11"/>
        <color theme="1"/>
        <rFont val="Calibri"/>
        <family val="2"/>
        <scheme val="minor"/>
      </rPr>
      <t xml:space="preserve">
1. INC000000103350 was moved to other group . We have captured this ticket count in New Tickets -  Resolved.</t>
    </r>
  </si>
  <si>
    <t>SOX/PCI</t>
  </si>
  <si>
    <t>High</t>
  </si>
  <si>
    <r>
      <rPr>
        <b/>
        <sz val="11"/>
        <color theme="1"/>
        <rFont val="Calibri"/>
        <family val="2"/>
        <scheme val="minor"/>
      </rPr>
      <t xml:space="preserve">Note on 01/21/2014: </t>
    </r>
    <r>
      <rPr>
        <sz val="11"/>
        <color theme="1"/>
        <rFont val="Calibri"/>
        <family val="2"/>
        <scheme val="minor"/>
      </rPr>
      <t xml:space="preserve">
1. INC000000108245 was moved to other group . We have captured this ticket count in New Tickets -  Resolved.</t>
    </r>
  </si>
  <si>
    <r>
      <rPr>
        <b/>
        <sz val="11"/>
        <color theme="1"/>
        <rFont val="Calibri"/>
        <family val="2"/>
        <scheme val="minor"/>
      </rPr>
      <t xml:space="preserve">Note on 01/24/2014: </t>
    </r>
    <r>
      <rPr>
        <sz val="11"/>
        <color theme="1"/>
        <rFont val="Calibri"/>
        <family val="2"/>
        <scheme val="minor"/>
      </rPr>
      <t xml:space="preserve">
1. INC000000111861 was converted to a request . We have captured this ticket count in New Tickets -  Resolved.</t>
    </r>
  </si>
  <si>
    <r>
      <rPr>
        <b/>
        <sz val="11"/>
        <color theme="1"/>
        <rFont val="Calibri"/>
        <family val="2"/>
        <scheme val="minor"/>
      </rPr>
      <t xml:space="preserve">Note on 01/28/2014: </t>
    </r>
    <r>
      <rPr>
        <sz val="11"/>
        <color theme="1"/>
        <rFont val="Calibri"/>
        <family val="2"/>
        <scheme val="minor"/>
      </rPr>
      <t xml:space="preserve">
1. INC000000102041 was converted to a request . We have captured this ticket count in New Tickets -  Resolved.
2. INC000000117252 - was moved to other group  . We have captured this ticket count in New Tickets -  Resolved &amp; Opened.</t>
    </r>
  </si>
  <si>
    <r>
      <rPr>
        <b/>
        <sz val="11"/>
        <color theme="1"/>
        <rFont val="Calibri"/>
        <family val="2"/>
        <scheme val="minor"/>
      </rPr>
      <t xml:space="preserve">Note on 01/30/2014: </t>
    </r>
    <r>
      <rPr>
        <sz val="11"/>
        <color theme="1"/>
        <rFont val="Calibri"/>
        <family val="2"/>
        <scheme val="minor"/>
      </rPr>
      <t xml:space="preserve">
1. INC000000121700 - was moved to other group  . We have captured this ticket count in New Tickets -  Resolved &amp; Opened.</t>
    </r>
  </si>
  <si>
    <r>
      <rPr>
        <b/>
        <sz val="11"/>
        <color theme="1"/>
        <rFont val="Calibri"/>
        <family val="2"/>
        <scheme val="minor"/>
      </rPr>
      <t xml:space="preserve">Note on 01/31/2014: </t>
    </r>
    <r>
      <rPr>
        <sz val="11"/>
        <color theme="1"/>
        <rFont val="Calibri"/>
        <family val="2"/>
        <scheme val="minor"/>
      </rPr>
      <t xml:space="preserve">
1. INC000000124202 and INC000000124205 - was moved to other group  . We have captured this ticket count in New Tickets -  Resolved &amp; Opened.</t>
    </r>
  </si>
  <si>
    <r>
      <rPr>
        <b/>
        <sz val="11"/>
        <color theme="1"/>
        <rFont val="Calibri"/>
        <family val="2"/>
        <scheme val="minor"/>
      </rPr>
      <t xml:space="preserve">Note on 02/3/2014: </t>
    </r>
    <r>
      <rPr>
        <sz val="11"/>
        <color theme="1"/>
        <rFont val="Calibri"/>
        <family val="2"/>
        <scheme val="minor"/>
      </rPr>
      <t xml:space="preserve">
1.INC000000124142 was converted to request  . We have captured this ticket count in New Tickets -  Resolved .</t>
    </r>
  </si>
  <si>
    <t>Janice</t>
  </si>
  <si>
    <r>
      <rPr>
        <b/>
        <sz val="11"/>
        <color theme="1"/>
        <rFont val="Calibri"/>
        <family val="2"/>
        <scheme val="minor"/>
      </rPr>
      <t xml:space="preserve">Note on 02/6/2014: </t>
    </r>
    <r>
      <rPr>
        <sz val="11"/>
        <color theme="1"/>
        <rFont val="Calibri"/>
        <family val="2"/>
        <scheme val="minor"/>
      </rPr>
      <t xml:space="preserve">
1. INC000000127337 was moved to other group . We have captured this ticket count in New Tickets -  Resolved .</t>
    </r>
  </si>
  <si>
    <r>
      <rPr>
        <b/>
        <sz val="11"/>
        <color theme="1"/>
        <rFont val="Calibri"/>
        <family val="2"/>
        <scheme val="minor"/>
      </rPr>
      <t xml:space="preserve">Note on 03/5/2014: </t>
    </r>
    <r>
      <rPr>
        <sz val="11"/>
        <color theme="1"/>
        <rFont val="Calibri"/>
        <family val="2"/>
        <scheme val="minor"/>
      </rPr>
      <t xml:space="preserve">
1. INC000000157863 was converted to request . We have captured this ticket count in New Tickets -  Resolved .</t>
    </r>
  </si>
  <si>
    <r>
      <rPr>
        <b/>
        <sz val="11"/>
        <color theme="1"/>
        <rFont val="Calibri"/>
        <family val="2"/>
        <scheme val="minor"/>
      </rPr>
      <t xml:space="preserve">Note on 03/11/2014: </t>
    </r>
    <r>
      <rPr>
        <sz val="11"/>
        <color theme="1"/>
        <rFont val="Calibri"/>
        <family val="2"/>
        <scheme val="minor"/>
      </rPr>
      <t xml:space="preserve">
1. INC000000146801 was converted to request . We have captured this ticket count in New Tickets -  Resolved .</t>
    </r>
  </si>
  <si>
    <r>
      <rPr>
        <b/>
        <sz val="11"/>
        <color theme="1"/>
        <rFont val="Calibri"/>
        <family val="2"/>
        <scheme val="minor"/>
      </rPr>
      <t xml:space="preserve">Note on 03/17/2014: </t>
    </r>
    <r>
      <rPr>
        <sz val="11"/>
        <color theme="1"/>
        <rFont val="Calibri"/>
        <family val="2"/>
        <scheme val="minor"/>
      </rPr>
      <t xml:space="preserve">
1. INC000000172398 was moved to other group . We have captured this ticket count in New Tickets -  Resolved . </t>
    </r>
  </si>
  <si>
    <r>
      <rPr>
        <b/>
        <sz val="11"/>
        <color theme="1"/>
        <rFont val="Calibri"/>
        <family val="2"/>
        <scheme val="minor"/>
      </rPr>
      <t xml:space="preserve">Note on 03/18/2014: </t>
    </r>
    <r>
      <rPr>
        <sz val="11"/>
        <color theme="1"/>
        <rFont val="Calibri"/>
        <family val="2"/>
        <scheme val="minor"/>
      </rPr>
      <t xml:space="preserve">
1. INC000000168986 &amp; INC000000170730 was converted to request . We have captured this ticket count in New Tickets -  Resolved . </t>
    </r>
  </si>
  <si>
    <r>
      <rPr>
        <b/>
        <sz val="11"/>
        <color theme="1"/>
        <rFont val="Calibri"/>
        <family val="2"/>
        <scheme val="minor"/>
      </rPr>
      <t xml:space="preserve">Note on 03/19/2014: </t>
    </r>
    <r>
      <rPr>
        <sz val="11"/>
        <color theme="1"/>
        <rFont val="Calibri"/>
        <family val="2"/>
        <scheme val="minor"/>
      </rPr>
      <t xml:space="preserve">
1. INC000000173185 &amp; INC000000173233 were moved to other group . We have captured these tickets count in New Tickets -  Resolved . </t>
    </r>
  </si>
  <si>
    <r>
      <rPr>
        <b/>
        <sz val="11"/>
        <color theme="1"/>
        <rFont val="Calibri"/>
        <family val="2"/>
        <scheme val="minor"/>
      </rPr>
      <t xml:space="preserve">Note on 03/20/2014: </t>
    </r>
    <r>
      <rPr>
        <sz val="11"/>
        <color theme="1"/>
        <rFont val="Calibri"/>
        <family val="2"/>
        <scheme val="minor"/>
      </rPr>
      <t xml:space="preserve">
1. INC000000115715 was converted to request . We have captured this ticket count in New Tickets -  Resolved . </t>
    </r>
  </si>
  <si>
    <t>Shankaran Ramamurthy</t>
  </si>
  <si>
    <t>User Request</t>
  </si>
  <si>
    <r>
      <rPr>
        <b/>
        <sz val="11"/>
        <color theme="1"/>
        <rFont val="Calibri"/>
        <family val="2"/>
        <scheme val="minor"/>
      </rPr>
      <t xml:space="preserve">Note on 04/04/2014: </t>
    </r>
    <r>
      <rPr>
        <sz val="11"/>
        <color theme="1"/>
        <rFont val="Calibri"/>
        <family val="2"/>
        <scheme val="minor"/>
      </rPr>
      <t xml:space="preserve">
1. INC000000180548 was converted to request . We have captured this ticket count in New Tickets -  Resolved . 
2. INC000000189661 was moved to other group . We have captured this ticket count in New Tickets -  Resolved . </t>
    </r>
  </si>
  <si>
    <r>
      <rPr>
        <b/>
        <sz val="11"/>
        <color theme="1"/>
        <rFont val="Calibri"/>
        <family val="2"/>
        <scheme val="minor"/>
      </rPr>
      <t xml:space="preserve">Note on 04/09/2014: </t>
    </r>
    <r>
      <rPr>
        <sz val="11"/>
        <color theme="1"/>
        <rFont val="Calibri"/>
        <family val="2"/>
        <scheme val="minor"/>
      </rPr>
      <t xml:space="preserve">
1. INC000000195461 was moved to other group . We have captured this ticket count in New Tickets -  Resolved . </t>
    </r>
  </si>
  <si>
    <r>
      <rPr>
        <b/>
        <sz val="11"/>
        <color theme="1"/>
        <rFont val="Calibri"/>
        <family val="2"/>
        <scheme val="minor"/>
      </rPr>
      <t xml:space="preserve">Note on 04/16/2014: </t>
    </r>
    <r>
      <rPr>
        <sz val="11"/>
        <color theme="1"/>
        <rFont val="Calibri"/>
        <family val="2"/>
        <scheme val="minor"/>
      </rPr>
      <t xml:space="preserve">
1. INC000000121416 was converted to a request . We have captured this ticket count in New Tickets -  Resolved . </t>
    </r>
  </si>
  <si>
    <r>
      <rPr>
        <b/>
        <sz val="11"/>
        <color theme="1"/>
        <rFont val="Calibri"/>
        <family val="2"/>
        <scheme val="minor"/>
      </rPr>
      <t xml:space="preserve">Note on 04/25/2014: </t>
    </r>
    <r>
      <rPr>
        <sz val="11"/>
        <color theme="1"/>
        <rFont val="Calibri"/>
        <family val="2"/>
        <scheme val="minor"/>
      </rPr>
      <t xml:space="preserve">
1. INC000000215984 was transferred to other group . We have captured this ticket count in New Tickets -  Resolved . </t>
    </r>
  </si>
  <si>
    <r>
      <rPr>
        <b/>
        <sz val="11"/>
        <color theme="1"/>
        <rFont val="Calibri"/>
        <family val="2"/>
        <scheme val="minor"/>
      </rPr>
      <t xml:space="preserve">Note on 04/28/2014: </t>
    </r>
    <r>
      <rPr>
        <sz val="11"/>
        <color theme="1"/>
        <rFont val="Calibri"/>
        <family val="2"/>
        <scheme val="minor"/>
      </rPr>
      <t xml:space="preserve">
1. INC000000215958 was converted to a request . We have captured this ticket count in New Tickets -  Resolved . </t>
    </r>
  </si>
  <si>
    <r>
      <rPr>
        <b/>
        <sz val="11"/>
        <color theme="1"/>
        <rFont val="Calibri"/>
        <family val="2"/>
        <scheme val="minor"/>
      </rPr>
      <t xml:space="preserve">Note on 04/29/2014: </t>
    </r>
    <r>
      <rPr>
        <sz val="11"/>
        <color theme="1"/>
        <rFont val="Calibri"/>
        <family val="2"/>
        <scheme val="minor"/>
      </rPr>
      <t xml:space="preserve">
1. INC000000217180 &amp; INC000000217227 were transferred to other group . We have captured this ticket count in New Tickets -  Resolved . </t>
    </r>
  </si>
  <si>
    <r>
      <rPr>
        <b/>
        <sz val="11"/>
        <color theme="1"/>
        <rFont val="Calibri"/>
        <family val="2"/>
        <scheme val="minor"/>
      </rPr>
      <t xml:space="preserve">Note on 05/02/2014: </t>
    </r>
    <r>
      <rPr>
        <sz val="11"/>
        <color theme="1"/>
        <rFont val="Calibri"/>
        <family val="2"/>
        <scheme val="minor"/>
      </rPr>
      <t xml:space="preserve">
1. INC000000217227 was transferred to other group . We have captured this ticket count in New Tickets -  Opened &amp; Resolved . </t>
    </r>
  </si>
  <si>
    <r>
      <rPr>
        <b/>
        <sz val="11"/>
        <color theme="1"/>
        <rFont val="Calibri"/>
        <family val="2"/>
        <scheme val="minor"/>
      </rPr>
      <t xml:space="preserve">Note on 05/07/2014: </t>
    </r>
    <r>
      <rPr>
        <sz val="11"/>
        <color theme="1"/>
        <rFont val="Calibri"/>
        <family val="2"/>
        <scheme val="minor"/>
      </rPr>
      <t xml:space="preserve">
1. INC000000228337  was transferred to other group . We have captured this ticket count in New Tickets -  Opened &amp; Resolved . </t>
    </r>
  </si>
  <si>
    <r>
      <rPr>
        <b/>
        <sz val="11"/>
        <color theme="1"/>
        <rFont val="Calibri"/>
        <family val="2"/>
        <scheme val="minor"/>
      </rPr>
      <t xml:space="preserve">Note on 05/08/2014: </t>
    </r>
    <r>
      <rPr>
        <sz val="11"/>
        <color theme="1"/>
        <rFont val="Calibri"/>
        <family val="2"/>
        <scheme val="minor"/>
      </rPr>
      <t xml:space="preserve">
1. INC000000226759 , INC000000223647  and INC000000227179 was transferred to other group . We have captured this ticket count in New Tickets -  Opened &amp; Resolved . </t>
    </r>
  </si>
  <si>
    <r>
      <rPr>
        <b/>
        <sz val="11"/>
        <color theme="1"/>
        <rFont val="Calibri"/>
        <family val="2"/>
        <scheme val="minor"/>
      </rPr>
      <t xml:space="preserve">Note on 05/12/2014: </t>
    </r>
    <r>
      <rPr>
        <sz val="11"/>
        <color theme="1"/>
        <rFont val="Calibri"/>
        <family val="2"/>
        <scheme val="minor"/>
      </rPr>
      <t xml:space="preserve">
1. INC0000002338069 was transferred to other group . We have captured this ticket count in New Tickets - Resolved . </t>
    </r>
  </si>
  <si>
    <r>
      <rPr>
        <b/>
        <sz val="11"/>
        <color theme="1"/>
        <rFont val="Calibri"/>
        <family val="2"/>
        <scheme val="minor"/>
      </rPr>
      <t xml:space="preserve">Note on 05/13/2014: </t>
    </r>
    <r>
      <rPr>
        <sz val="11"/>
        <color theme="1"/>
        <rFont val="Calibri"/>
        <family val="2"/>
        <scheme val="minor"/>
      </rPr>
      <t xml:space="preserve">
1. INC000000231807 &amp; INC000000234705 were transferred to other group . We have captured this ticket count in New Tickets - Resolved . 
2. INC000000234119 was converted to RIS.  We have captured this ticket count in New Tickets - Resolved . </t>
    </r>
  </si>
  <si>
    <r>
      <rPr>
        <b/>
        <sz val="11"/>
        <color theme="1"/>
        <rFont val="Calibri"/>
        <family val="2"/>
        <scheme val="minor"/>
      </rPr>
      <t xml:space="preserve">Note on 05/15/2014: </t>
    </r>
    <r>
      <rPr>
        <sz val="11"/>
        <color theme="1"/>
        <rFont val="Calibri"/>
        <family val="2"/>
        <scheme val="minor"/>
      </rPr>
      <t xml:space="preserve">
1. INC000000239705 was transferred to other group . We have captured this ticket count in New Tickets - Resolved &amp; opened . 
2. INC000000233654 was converted to Request.  We have captured this ticket count in New Tickets - Resolved . 
3.  INC000000237270 was transferred to other group . We have captured this ticket count in New Tickets - Resolved .</t>
    </r>
  </si>
  <si>
    <r>
      <rPr>
        <b/>
        <sz val="11"/>
        <color theme="1"/>
        <rFont val="Calibri"/>
        <family val="2"/>
        <scheme val="minor"/>
      </rPr>
      <t xml:space="preserve">Note on 05/26/2014: </t>
    </r>
    <r>
      <rPr>
        <sz val="11"/>
        <color theme="1"/>
        <rFont val="Calibri"/>
        <family val="2"/>
        <scheme val="minor"/>
      </rPr>
      <t xml:space="preserve">
1. INC000000248341 was converted to request. We have captured this ticket count in New Tickets - Resolved.</t>
    </r>
  </si>
  <si>
    <r>
      <rPr>
        <b/>
        <sz val="11"/>
        <color theme="1"/>
        <rFont val="Calibri"/>
        <family val="2"/>
        <scheme val="minor"/>
      </rPr>
      <t xml:space="preserve">Note on 05/27/2014: </t>
    </r>
    <r>
      <rPr>
        <sz val="11"/>
        <color theme="1"/>
        <rFont val="Calibri"/>
        <family val="2"/>
        <scheme val="minor"/>
      </rPr>
      <t xml:space="preserve">
1. INC000000227092 &amp; INC000000231755 were converted to request. We have captured these tickets count in New Tickets - Resolved.</t>
    </r>
  </si>
  <si>
    <r>
      <rPr>
        <b/>
        <sz val="11"/>
        <color theme="1"/>
        <rFont val="Calibri"/>
        <family val="2"/>
        <scheme val="minor"/>
      </rPr>
      <t xml:space="preserve">Note on 05/28/2014: </t>
    </r>
    <r>
      <rPr>
        <sz val="11"/>
        <color theme="1"/>
        <rFont val="Calibri"/>
        <family val="2"/>
        <scheme val="minor"/>
      </rPr>
      <t xml:space="preserve">
1. INC000000236679 was converted to request. We have captured this ticket count in New Tickets - Resolved.</t>
    </r>
  </si>
  <si>
    <r>
      <rPr>
        <b/>
        <sz val="11"/>
        <color theme="1"/>
        <rFont val="Calibri"/>
        <family val="2"/>
        <scheme val="minor"/>
      </rPr>
      <t xml:space="preserve">Note on 05/28/2014: </t>
    </r>
    <r>
      <rPr>
        <sz val="11"/>
        <color theme="1"/>
        <rFont val="Calibri"/>
        <family val="2"/>
        <scheme val="minor"/>
      </rPr>
      <t xml:space="preserve">
1. INC000000250669 was converted to request. We have captured this ticket count in New Tickets - Resolved.</t>
    </r>
  </si>
  <si>
    <t>Cumulative Inflow (from 1st june 2014)</t>
  </si>
  <si>
    <r>
      <rPr>
        <b/>
        <sz val="11"/>
        <color theme="1"/>
        <rFont val="Calibri"/>
        <family val="2"/>
        <scheme val="minor"/>
      </rPr>
      <t xml:space="preserve">Note on 06/06/2014: </t>
    </r>
    <r>
      <rPr>
        <sz val="11"/>
        <color theme="1"/>
        <rFont val="Calibri"/>
        <family val="2"/>
        <scheme val="minor"/>
      </rPr>
      <t xml:space="preserve">
1. INC000000236919 was converted to request. We have captured this ticket count in New Tickets - Resolved.</t>
    </r>
  </si>
  <si>
    <t>PAETEC Support Tickets - Resolved (from prior days)</t>
  </si>
  <si>
    <t xml:space="preserve"> </t>
  </si>
  <si>
    <t>paetec closed</t>
  </si>
  <si>
    <t>Paetec received</t>
  </si>
  <si>
    <t>Paetec resolved</t>
  </si>
  <si>
    <t>Paetec resolved same day</t>
  </si>
  <si>
    <t>PAETEC Support Tickets - Opened</t>
  </si>
  <si>
    <t>Paetec open tickets</t>
  </si>
  <si>
    <t>=((COUNTA('PAETEC Support'!A:A)-COUNTA('PAETEC Support'!E:E)))</t>
  </si>
  <si>
    <t>PAETEC Current open ticket volume</t>
  </si>
  <si>
    <t>=COUNTIF('PAETEC Support'!AA:AA,"Yes")</t>
  </si>
  <si>
    <t>=COUNTIF('PAETEC Support'!Z:Z,"Yes")</t>
  </si>
  <si>
    <t>=COUNTIF('PAETEC Support'!AB:AB,"Yes")</t>
  </si>
  <si>
    <r>
      <rPr>
        <b/>
        <sz val="11"/>
        <color theme="1"/>
        <rFont val="Calibri"/>
        <family val="2"/>
        <scheme val="minor"/>
      </rPr>
      <t xml:space="preserve">Note on 06/10/2014: </t>
    </r>
    <r>
      <rPr>
        <sz val="11"/>
        <color theme="1"/>
        <rFont val="Calibri"/>
        <family val="2"/>
        <scheme val="minor"/>
      </rPr>
      <t xml:space="preserve">
1. INC000000260939,INC000000263098 &amp; INC000000264445 were transferred to other group. We have captured this ticket count in New Tickets - Resolved.
2. INC000000265859 was converted to request. We have captured this ticket count in New Tickets - Resolved &amp; opened.</t>
    </r>
  </si>
  <si>
    <t>PAETEC Cumulative Inflow (from 9st june 2014)</t>
  </si>
  <si>
    <r>
      <rPr>
        <b/>
        <sz val="11"/>
        <color theme="1"/>
        <rFont val="Calibri"/>
        <family val="2"/>
        <scheme val="minor"/>
      </rPr>
      <t xml:space="preserve">Note on 06/12/2014: </t>
    </r>
    <r>
      <rPr>
        <sz val="11"/>
        <color theme="1"/>
        <rFont val="Calibri"/>
        <family val="2"/>
        <scheme val="minor"/>
      </rPr>
      <t xml:space="preserve">
1.  INC000000268306  was converted to request. We have captured this ticket count in New Tickets - Resolved &amp; opened.
2.  INC000000254863 (paetec) was  transferred to other group. We have captured this ticket count in New Tickets - Resolved.</t>
    </r>
  </si>
  <si>
    <t>Paetec tickets not available today</t>
  </si>
  <si>
    <r>
      <rPr>
        <b/>
        <sz val="11"/>
        <color theme="1"/>
        <rFont val="Calibri"/>
        <family val="2"/>
        <scheme val="minor"/>
      </rPr>
      <t xml:space="preserve">Note on 06/13/2014: </t>
    </r>
    <r>
      <rPr>
        <sz val="11"/>
        <color theme="1"/>
        <rFont val="Calibri"/>
        <family val="2"/>
        <scheme val="minor"/>
      </rPr>
      <t xml:space="preserve">
1.  INC000000270279 (WIN)  was converted to request. We have captured this ticket count in New Tickets - Resolved &amp; opened.
2.  INC000000265338 (paetec) was  transferred to other group. We have captured this ticket count in New Tickets - Resolved.</t>
    </r>
  </si>
  <si>
    <r>
      <rPr>
        <b/>
        <sz val="11"/>
        <color theme="1"/>
        <rFont val="Calibri"/>
        <family val="2"/>
        <scheme val="minor"/>
      </rPr>
      <t xml:space="preserve">Note on 06/16/2014: </t>
    </r>
    <r>
      <rPr>
        <sz val="11"/>
        <color theme="1"/>
        <rFont val="Calibri"/>
        <family val="2"/>
        <scheme val="minor"/>
      </rPr>
      <t xml:space="preserve">
1.  INC000000263645 (paetec) was  transferred to other group. We have captured this ticket count in New Tickets - Resolved.</t>
    </r>
  </si>
  <si>
    <t>New Tickets - Resolved (Same day)</t>
  </si>
  <si>
    <t>PAETEC Support Tickets - Resolved (Same day)</t>
  </si>
  <si>
    <r>
      <rPr>
        <b/>
        <sz val="11"/>
        <color theme="1"/>
        <rFont val="Calibri"/>
        <family val="2"/>
        <scheme val="minor"/>
      </rPr>
      <t xml:space="preserve">Note on 06/17/2014: </t>
    </r>
    <r>
      <rPr>
        <sz val="11"/>
        <color theme="1"/>
        <rFont val="Calibri"/>
        <family val="2"/>
        <scheme val="minor"/>
      </rPr>
      <t xml:space="preserve">
1.  INC000000270538 (paetec) was  transferred to other group. We have captured this ticket count in New Tickets - Resolved.</t>
    </r>
  </si>
  <si>
    <r>
      <rPr>
        <b/>
        <sz val="11"/>
        <color theme="1"/>
        <rFont val="Calibri"/>
        <family val="2"/>
        <scheme val="minor"/>
      </rPr>
      <t xml:space="preserve">Note on 06/23/2014: </t>
    </r>
    <r>
      <rPr>
        <sz val="11"/>
        <color theme="1"/>
        <rFont val="Calibri"/>
        <family val="2"/>
        <scheme val="minor"/>
      </rPr>
      <t xml:space="preserve">
1.  INC000000267820 ,INC000000266054 and INC000000231363 (Paetec)  was converted to request. We have captured this ticket count in New Tickets - Resolved &amp; opened.</t>
    </r>
  </si>
  <si>
    <r>
      <rPr>
        <b/>
        <sz val="11"/>
        <color theme="1"/>
        <rFont val="Calibri"/>
        <family val="2"/>
        <scheme val="minor"/>
      </rPr>
      <t xml:space="preserve">Note on 06/25/2014: </t>
    </r>
    <r>
      <rPr>
        <sz val="11"/>
        <color theme="1"/>
        <rFont val="Calibri"/>
        <family val="2"/>
        <scheme val="minor"/>
      </rPr>
      <t xml:space="preserve">
1.  INC000000223245 (WIN)  was converted to request. We have captured this ticket count in New Tickets - Resolved &amp; opened.
2.  INC000000274748 and INC000000248798 (paetec) was  transferred to other group. We have captured this ticket count in New Tickets - Resolved.</t>
    </r>
  </si>
  <si>
    <r>
      <rPr>
        <b/>
        <sz val="11"/>
        <color theme="1"/>
        <rFont val="Calibri"/>
        <family val="2"/>
        <scheme val="minor"/>
      </rPr>
      <t xml:space="preserve">Note on 06/26/2014: </t>
    </r>
    <r>
      <rPr>
        <sz val="11"/>
        <color theme="1"/>
        <rFont val="Calibri"/>
        <family val="2"/>
        <scheme val="minor"/>
      </rPr>
      <t xml:space="preserve">
1.  INC000000277289 (WIN)  was converted to RIS We have captured this ticket count in New Tickets - Resolved &amp; opened.
2.  INC000000277875 (WIN)  was converted to Request We have captured this ticket count in New Tickets - Resolved &amp; opened.
2.  INC000000253795 and INC000000261029 (paetec) was converted to Request We have captured this ticket count in New Tickets - Resolved &amp; opened.</t>
    </r>
  </si>
  <si>
    <r>
      <rPr>
        <b/>
        <sz val="11"/>
        <color theme="1"/>
        <rFont val="Calibri"/>
        <family val="2"/>
        <scheme val="minor"/>
      </rPr>
      <t xml:space="preserve">Note on 06/26/2014: </t>
    </r>
    <r>
      <rPr>
        <sz val="11"/>
        <color theme="1"/>
        <rFont val="Calibri"/>
        <family val="2"/>
        <scheme val="minor"/>
      </rPr>
      <t xml:space="preserve">
1.  INC000000282760 (WIN)  was  transferred to other group. We have captured this ticket count in New Tickets - Resolved.</t>
    </r>
  </si>
  <si>
    <r>
      <rPr>
        <b/>
        <sz val="11"/>
        <color theme="1"/>
        <rFont val="Calibri"/>
        <family val="2"/>
        <scheme val="minor"/>
      </rPr>
      <t xml:space="preserve">Note on 06/30/2014: </t>
    </r>
    <r>
      <rPr>
        <sz val="11"/>
        <color theme="1"/>
        <rFont val="Calibri"/>
        <family val="2"/>
        <scheme val="minor"/>
      </rPr>
      <t xml:space="preserve">
1.  INC000000283377  (WIN)  was converted to Request We have captured this ticket count in New Tickets - Resolved &amp; opened.</t>
    </r>
  </si>
  <si>
    <r>
      <rPr>
        <b/>
        <sz val="11"/>
        <color theme="1"/>
        <rFont val="Calibri"/>
        <family val="2"/>
        <scheme val="minor"/>
      </rPr>
      <t xml:space="preserve">Note on 07/1/2014: </t>
    </r>
    <r>
      <rPr>
        <sz val="11"/>
        <color theme="1"/>
        <rFont val="Calibri"/>
        <family val="2"/>
        <scheme val="minor"/>
      </rPr>
      <t xml:space="preserve">
1.  INC000000286042 was transferred to other group. We have captured this ticket count in New Tickets - Resolved &amp; opened.</t>
    </r>
  </si>
  <si>
    <r>
      <rPr>
        <b/>
        <sz val="11"/>
        <color theme="1"/>
        <rFont val="Calibri"/>
        <family val="2"/>
        <scheme val="minor"/>
      </rPr>
      <t xml:space="preserve">Note on 07/3/2014: </t>
    </r>
    <r>
      <rPr>
        <sz val="11"/>
        <color theme="1"/>
        <rFont val="Calibri"/>
        <family val="2"/>
        <scheme val="minor"/>
      </rPr>
      <t xml:space="preserve">
1.  INC000000281258 &amp; INC000000288499 was converted to Request. We have captured this tickets in Tickets - Resolved count .</t>
    </r>
  </si>
  <si>
    <r>
      <rPr>
        <b/>
        <sz val="11"/>
        <color theme="1"/>
        <rFont val="Calibri"/>
        <family val="2"/>
        <scheme val="minor"/>
      </rPr>
      <t xml:space="preserve">Note on 07/8/2014: </t>
    </r>
    <r>
      <rPr>
        <sz val="11"/>
        <color theme="1"/>
        <rFont val="Calibri"/>
        <family val="2"/>
        <scheme val="minor"/>
      </rPr>
      <t xml:space="preserve">
1.  INC000000293352 was transferred to other group. We have captured this tickets in Tickets - Resolved count .</t>
    </r>
  </si>
  <si>
    <r>
      <rPr>
        <b/>
        <sz val="11"/>
        <color theme="1"/>
        <rFont val="Calibri"/>
        <family val="2"/>
        <scheme val="minor"/>
      </rPr>
      <t xml:space="preserve">Note on 07/8/2014: </t>
    </r>
    <r>
      <rPr>
        <sz val="11"/>
        <color theme="1"/>
        <rFont val="Calibri"/>
        <family val="2"/>
        <scheme val="minor"/>
      </rPr>
      <t xml:space="preserve">
1.  INC000000292818 (Paetec) was transferred to other group. We have captured this tickets in Tickets - Resolved count .</t>
    </r>
  </si>
  <si>
    <r>
      <rPr>
        <b/>
        <sz val="11"/>
        <color theme="1"/>
        <rFont val="Calibri"/>
        <family val="2"/>
        <scheme val="minor"/>
      </rPr>
      <t xml:space="preserve">Note on 07/18/2014: </t>
    </r>
    <r>
      <rPr>
        <sz val="11"/>
        <color theme="1"/>
        <rFont val="Calibri"/>
        <family val="2"/>
        <scheme val="minor"/>
      </rPr>
      <t xml:space="preserve">
1.  INC000000283689 (WIN) was converted to a request. We have captured this tickets in Tickets - Resolved count .</t>
    </r>
  </si>
  <si>
    <r>
      <rPr>
        <b/>
        <sz val="11"/>
        <color theme="1"/>
        <rFont val="Calibri"/>
        <family val="2"/>
        <scheme val="minor"/>
      </rPr>
      <t xml:space="preserve">Note on 07/22/2014: </t>
    </r>
    <r>
      <rPr>
        <sz val="11"/>
        <color theme="1"/>
        <rFont val="Calibri"/>
        <family val="2"/>
        <scheme val="minor"/>
      </rPr>
      <t xml:space="preserve">
1.  INC000000306560 (Paetec) was transferred to other group. We have captured this ticket count in New Tickets - Resolved &amp; Opened.</t>
    </r>
  </si>
  <si>
    <r>
      <rPr>
        <b/>
        <sz val="11"/>
        <color theme="1"/>
        <rFont val="Calibri"/>
        <family val="2"/>
        <scheme val="minor"/>
      </rPr>
      <t xml:space="preserve">Note on 07/23/2014: </t>
    </r>
    <r>
      <rPr>
        <sz val="11"/>
        <color theme="1"/>
        <rFont val="Calibri"/>
        <family val="2"/>
        <scheme val="minor"/>
      </rPr>
      <t xml:space="preserve">
1. INC000000306350 (Paetec) was converted to request. We have captured this ticket count in New Tickets - Resolved.</t>
    </r>
  </si>
  <si>
    <r>
      <rPr>
        <b/>
        <sz val="11"/>
        <color theme="1"/>
        <rFont val="Calibri"/>
        <family val="2"/>
        <scheme val="minor"/>
      </rPr>
      <t xml:space="preserve">Note on 07/24/2014: </t>
    </r>
    <r>
      <rPr>
        <sz val="11"/>
        <color theme="1"/>
        <rFont val="Calibri"/>
        <family val="2"/>
        <scheme val="minor"/>
      </rPr>
      <t xml:space="preserve">
1. INC000000312387 (Win) was transferred to other group. We have captured this ticket count in New Tickets- Opened &amp; Resolved.
2. INC000000308100, INC000000307698 (Paetec) both tickets was transferred to other group. We have captured this ticket count in Paetec  -  Resolved.</t>
    </r>
  </si>
  <si>
    <r>
      <rPr>
        <b/>
        <sz val="11"/>
        <color theme="1"/>
        <rFont val="Calibri"/>
        <family val="2"/>
        <scheme val="minor"/>
      </rPr>
      <t xml:space="preserve">Note on 07/29/2014: </t>
    </r>
    <r>
      <rPr>
        <sz val="11"/>
        <color theme="1"/>
        <rFont val="Calibri"/>
        <family val="2"/>
        <scheme val="minor"/>
      </rPr>
      <t xml:space="preserve">
1. INC000000248295 (Paetec) was transferred to other group. We have captured this ticket count in New Tickets-  Resolved.
2. INC000000303552 (WIN) was converted to request. We have captured this ticket count in New Tickets-  Resolved.</t>
    </r>
  </si>
  <si>
    <r>
      <rPr>
        <b/>
        <sz val="11"/>
        <color theme="1"/>
        <rFont val="Calibri"/>
        <family val="2"/>
        <scheme val="minor"/>
      </rPr>
      <t xml:space="preserve">Note on 07/30/2014: </t>
    </r>
    <r>
      <rPr>
        <sz val="11"/>
        <color theme="1"/>
        <rFont val="Calibri"/>
        <family val="2"/>
        <scheme val="minor"/>
      </rPr>
      <t xml:space="preserve">
1.  INC000000309947 (Paetec) &amp; INC000000317103 (WIN) was converted to request. We have captured this ticket count in New Tickets-  Resolved.</t>
    </r>
  </si>
  <si>
    <r>
      <rPr>
        <b/>
        <sz val="11"/>
        <color theme="1"/>
        <rFont val="Calibri"/>
        <family val="2"/>
        <scheme val="minor"/>
      </rPr>
      <t xml:space="preserve">Note on 08/05/2014: </t>
    </r>
    <r>
      <rPr>
        <sz val="11"/>
        <color theme="1"/>
        <rFont val="Calibri"/>
        <family val="2"/>
        <scheme val="minor"/>
      </rPr>
      <t xml:space="preserve">
1. INC000000194966 (Paetec) was converted to request. We have captured this ticket count in New Tickets-  Resolved.</t>
    </r>
  </si>
  <si>
    <r>
      <rPr>
        <b/>
        <sz val="11"/>
        <color theme="1"/>
        <rFont val="Calibri"/>
        <family val="2"/>
        <scheme val="minor"/>
      </rPr>
      <t xml:space="preserve">Note on 08/06/2014: </t>
    </r>
    <r>
      <rPr>
        <sz val="11"/>
        <color theme="1"/>
        <rFont val="Calibri"/>
        <family val="2"/>
        <scheme val="minor"/>
      </rPr>
      <t xml:space="preserve">
1. INC000000320035 and  INC000000255173 (Paetec) was converted to request. We have captured this ticket count in New Tickets-  Resolved.</t>
    </r>
  </si>
  <si>
    <r>
      <rPr>
        <b/>
        <sz val="11"/>
        <color theme="1"/>
        <rFont val="Calibri"/>
        <family val="2"/>
        <scheme val="minor"/>
      </rPr>
      <t xml:space="preserve">Note on 08/07/2014: </t>
    </r>
    <r>
      <rPr>
        <sz val="11"/>
        <color theme="1"/>
        <rFont val="Calibri"/>
        <family val="2"/>
        <scheme val="minor"/>
      </rPr>
      <t xml:space="preserve">
1. INC000000325631 was moved to other group and We have captured this ticket count in New Tickets-  Resolved.</t>
    </r>
  </si>
  <si>
    <r>
      <rPr>
        <b/>
        <sz val="11"/>
        <color theme="1"/>
        <rFont val="Calibri"/>
        <family val="2"/>
        <scheme val="minor"/>
      </rPr>
      <t xml:space="preserve">Note on 08/13/2014: </t>
    </r>
    <r>
      <rPr>
        <sz val="11"/>
        <color theme="1"/>
        <rFont val="Calibri"/>
        <family val="2"/>
        <scheme val="minor"/>
      </rPr>
      <t xml:space="preserve">
1. INC000000254474 (win)  was converted to we have captured these tickets count in Resolved tickets.
2. INC000000329948 (win) moved to other group we have captured these tickets count in Resolved tickets.</t>
    </r>
  </si>
  <si>
    <r>
      <rPr>
        <b/>
        <sz val="11"/>
        <color theme="1"/>
        <rFont val="Calibri"/>
        <family val="2"/>
        <scheme val="minor"/>
      </rPr>
      <t xml:space="preserve">Note on 08/14/2014: </t>
    </r>
    <r>
      <rPr>
        <sz val="11"/>
        <color theme="1"/>
        <rFont val="Calibri"/>
        <family val="2"/>
        <scheme val="minor"/>
      </rPr>
      <t xml:space="preserve">
1. INC000000268290,INC000000273886 &amp; INC000000326031  (win)  was converted to Request  we have captured these tickets count in Resolved tickets.
2. INC000000333778 (PAETEC) was converted to RIS we have captured these tickets count in Opened &amp; Resolved tickets.
3. INC000000322965 (PAETEC) was moved to other group. we have captured these tickets count in Opened &amp; Resolved tickets.</t>
    </r>
  </si>
  <si>
    <r>
      <rPr>
        <b/>
        <sz val="11"/>
        <color theme="1"/>
        <rFont val="Calibri"/>
        <family val="2"/>
        <scheme val="minor"/>
      </rPr>
      <t xml:space="preserve">Note on 08/18/2014: </t>
    </r>
    <r>
      <rPr>
        <sz val="11"/>
        <color theme="1"/>
        <rFont val="Calibri"/>
        <family val="2"/>
        <scheme val="minor"/>
      </rPr>
      <t xml:space="preserve">
1. INC000000333513,INC000000333509 (Paetec)  was transferred to other group we  have captured these tickets count in Resolved tickets.
</t>
    </r>
  </si>
  <si>
    <r>
      <rPr>
        <b/>
        <sz val="11"/>
        <color theme="1"/>
        <rFont val="Calibri"/>
        <family val="2"/>
        <scheme val="minor"/>
      </rPr>
      <t xml:space="preserve">Note on 08/19/2014: </t>
    </r>
    <r>
      <rPr>
        <sz val="11"/>
        <color theme="1"/>
        <rFont val="Calibri"/>
        <family val="2"/>
        <scheme val="minor"/>
      </rPr>
      <t xml:space="preserve">
1. INC000000335190,INC000000336921 (win) was transferred  to other group we have captured these tickets count in Resolved tickets.
</t>
    </r>
  </si>
  <si>
    <r>
      <rPr>
        <b/>
        <sz val="11"/>
        <color theme="1"/>
        <rFont val="Calibri"/>
        <family val="2"/>
        <scheme val="minor"/>
      </rPr>
      <t xml:space="preserve">Note on 08/20/2014: </t>
    </r>
    <r>
      <rPr>
        <sz val="11"/>
        <color theme="1"/>
        <rFont val="Calibri"/>
        <family val="2"/>
        <scheme val="minor"/>
      </rPr>
      <t xml:space="preserve">
1. INC000000333511 (PAETEC) &amp; INC000000339653 (WIN) was transferred  to other group we have captured these tickets count in Resolved tickets.
</t>
    </r>
  </si>
  <si>
    <r>
      <rPr>
        <b/>
        <sz val="11"/>
        <color theme="1"/>
        <rFont val="Calibri"/>
        <family val="2"/>
        <scheme val="minor"/>
      </rPr>
      <t xml:space="preserve">Note on 08/12/2014: </t>
    </r>
    <r>
      <rPr>
        <sz val="11"/>
        <color theme="1"/>
        <rFont val="Calibri"/>
        <family val="2"/>
        <scheme val="minor"/>
      </rPr>
      <t xml:space="preserve">
1. INC000000339648 (Win) was converted to request we have captured this ticket Resolved tickets count. </t>
    </r>
  </si>
  <si>
    <r>
      <rPr>
        <b/>
        <sz val="11"/>
        <color theme="1"/>
        <rFont val="Calibri"/>
        <family val="2"/>
        <scheme val="minor"/>
      </rPr>
      <t xml:space="preserve">Note on 08/21/2014: </t>
    </r>
    <r>
      <rPr>
        <sz val="11"/>
        <color theme="1"/>
        <rFont val="Calibri"/>
        <family val="2"/>
        <scheme val="minor"/>
      </rPr>
      <t xml:space="preserve">
1. INC000000339648 (win)  was converted to request  we have captured this ticket count in Resolved tickets.
</t>
    </r>
  </si>
  <si>
    <r>
      <rPr>
        <b/>
        <sz val="11"/>
        <color theme="1"/>
        <rFont val="Calibri"/>
        <family val="2"/>
        <scheme val="minor"/>
      </rPr>
      <t xml:space="preserve">Note on 08/25/2014: </t>
    </r>
    <r>
      <rPr>
        <sz val="11"/>
        <color theme="1"/>
        <rFont val="Calibri"/>
        <family val="2"/>
        <scheme val="minor"/>
      </rPr>
      <t xml:space="preserve">
1. INC000000299885 (win)  was converted to request  we have captured this ticket count in Resolved tickets.
</t>
    </r>
  </si>
  <si>
    <r>
      <rPr>
        <b/>
        <sz val="11"/>
        <color theme="1"/>
        <rFont val="Calibri"/>
        <family val="2"/>
        <scheme val="minor"/>
      </rPr>
      <t xml:space="preserve">Note on 08/26/2014: </t>
    </r>
    <r>
      <rPr>
        <sz val="11"/>
        <color theme="1"/>
        <rFont val="Calibri"/>
        <family val="2"/>
        <scheme val="minor"/>
      </rPr>
      <t xml:space="preserve">
1. INC000000334009 , INC000000299795 , INC000000290054 and INC000000215482 (Paetec)  were converted to request  we have captured this ticket count in Resolved tickets.
2. INC000000340662 , INC000000340184 and INC000000328041 (Paetec)  was transferred to other group we  have captured these tickets count in Resolved tickets.</t>
    </r>
  </si>
  <si>
    <r>
      <rPr>
        <b/>
        <sz val="11"/>
        <color theme="1"/>
        <rFont val="Calibri"/>
        <family val="2"/>
        <scheme val="minor"/>
      </rPr>
      <t xml:space="preserve">Note on 08/26/2014: </t>
    </r>
    <r>
      <rPr>
        <sz val="11"/>
        <color theme="1"/>
        <rFont val="Calibri"/>
        <family val="2"/>
        <scheme val="minor"/>
      </rPr>
      <t xml:space="preserve">
1. INC000000347219 and INC000000347034 (Paetec)  was transferred to other group we  have captured these tickets count in Resolved tickets.</t>
    </r>
  </si>
  <si>
    <r>
      <rPr>
        <b/>
        <sz val="11"/>
        <color theme="1"/>
        <rFont val="Calibri"/>
        <family val="2"/>
        <scheme val="minor"/>
      </rPr>
      <t xml:space="preserve">Note on 08/28/2014: </t>
    </r>
    <r>
      <rPr>
        <sz val="11"/>
        <color theme="1"/>
        <rFont val="Calibri"/>
        <family val="2"/>
        <scheme val="minor"/>
      </rPr>
      <t xml:space="preserve">
1. IINC000000344196 (Paetec)  was transferred to other group we  have captured these tickets count in Resolved tickets.</t>
    </r>
  </si>
  <si>
    <r>
      <rPr>
        <b/>
        <sz val="11"/>
        <color theme="1"/>
        <rFont val="Calibri"/>
        <family val="2"/>
        <scheme val="minor"/>
      </rPr>
      <t xml:space="preserve">Note on 09/01/2014: </t>
    </r>
    <r>
      <rPr>
        <sz val="11"/>
        <color theme="1"/>
        <rFont val="Calibri"/>
        <family val="2"/>
        <scheme val="minor"/>
      </rPr>
      <t xml:space="preserve">
1.  INC000000346014 (Paetec)  was transferred to other group we  have captured these tickets count in Resolved tickets.</t>
    </r>
  </si>
  <si>
    <r>
      <rPr>
        <b/>
        <sz val="11"/>
        <color theme="1"/>
        <rFont val="Calibri"/>
        <family val="2"/>
        <scheme val="minor"/>
      </rPr>
      <t xml:space="preserve">Note on 09/03/2014: </t>
    </r>
    <r>
      <rPr>
        <sz val="11"/>
        <color theme="1"/>
        <rFont val="Calibri"/>
        <family val="2"/>
        <scheme val="minor"/>
      </rPr>
      <t xml:space="preserve">
1.  INC000000321498,INC000000327948, INC000000332494,INC000000336732 (win)  was converted to request we  have captured these tickets count in Resolved tickets.</t>
    </r>
  </si>
  <si>
    <r>
      <rPr>
        <b/>
        <sz val="11"/>
        <color theme="1"/>
        <rFont val="Calibri"/>
        <family val="2"/>
        <scheme val="minor"/>
      </rPr>
      <t xml:space="preserve">Note on 09/04/2014: </t>
    </r>
    <r>
      <rPr>
        <sz val="11"/>
        <color theme="1"/>
        <rFont val="Calibri"/>
        <family val="2"/>
        <scheme val="minor"/>
      </rPr>
      <t xml:space="preserve">
1.  INC000000336732, INC000000350531  (win) was converted to request we  have captured these tickets count in Resolved tickets.</t>
    </r>
  </si>
  <si>
    <r>
      <rPr>
        <b/>
        <sz val="11"/>
        <color theme="1"/>
        <rFont val="Calibri"/>
        <family val="2"/>
        <scheme val="minor"/>
      </rPr>
      <t xml:space="preserve">Note on 09/11/2014: </t>
    </r>
    <r>
      <rPr>
        <sz val="11"/>
        <color theme="1"/>
        <rFont val="Calibri"/>
        <family val="2"/>
        <scheme val="minor"/>
      </rPr>
      <t xml:space="preserve">
1.  INC000000342677 (Paetec) was transferred to other queue we have captured these tickets count in Resolved tickets.</t>
    </r>
  </si>
  <si>
    <t>IT-OSS - M6 (ASAP/TSG)</t>
  </si>
  <si>
    <t>IT-OSS - M6 (PAETEC)</t>
  </si>
  <si>
    <r>
      <rPr>
        <b/>
        <sz val="11"/>
        <color theme="1"/>
        <rFont val="Calibri"/>
        <family val="2"/>
        <scheme val="minor"/>
      </rPr>
      <t xml:space="preserve">Note on 09/15/2014: </t>
    </r>
    <r>
      <rPr>
        <sz val="11"/>
        <color theme="1"/>
        <rFont val="Calibri"/>
        <family val="2"/>
        <scheme val="minor"/>
      </rPr>
      <t xml:space="preserve">
1.  INC000000364897 &amp; INC000000364916 (WIN) was transferred to other queue. We have captured these tickets count in Resolved tickets.
2. INC000000357246 (WIN) &amp; INC000000354677 (PAETEC) was converted to RIS. We have captured these tickets count in Resolved tickets.</t>
    </r>
  </si>
  <si>
    <r>
      <rPr>
        <b/>
        <sz val="11"/>
        <color theme="1"/>
        <rFont val="Calibri"/>
        <family val="2"/>
        <scheme val="minor"/>
      </rPr>
      <t xml:space="preserve">Note on 09/16/2014: </t>
    </r>
    <r>
      <rPr>
        <sz val="11"/>
        <color theme="1"/>
        <rFont val="Calibri"/>
        <family val="2"/>
        <scheme val="minor"/>
      </rPr>
      <t xml:space="preserve">
1.  INC000000352117 , INC000000364896 &amp; INC000000364054 (WIN) was transferred to other queue. We have captured these tickets count in Resolved tickets.</t>
    </r>
  </si>
  <si>
    <r>
      <rPr>
        <b/>
        <sz val="11"/>
        <color theme="1"/>
        <rFont val="Calibri"/>
        <family val="2"/>
        <scheme val="minor"/>
      </rPr>
      <t xml:space="preserve">Note on 09/17/2014: </t>
    </r>
    <r>
      <rPr>
        <sz val="11"/>
        <color theme="1"/>
        <rFont val="Calibri"/>
        <family val="2"/>
        <scheme val="minor"/>
      </rPr>
      <t xml:space="preserve">
1.  INC000000368986 (WIN), INC000000367798 &amp; INC000000368353 (PAETEC) was transferred to other queue. We have captured these tickets count in Resolved tickets.
2. INC000000366447 (WIN) , INC000000360222 &amp; INC000000365775 (PAETEC) was converted to request. We have captured these tickets count in Resolved tickets.</t>
    </r>
  </si>
  <si>
    <r>
      <rPr>
        <b/>
        <sz val="11"/>
        <color theme="1"/>
        <rFont val="Calibri"/>
        <family val="2"/>
        <scheme val="minor"/>
      </rPr>
      <t xml:space="preserve">Note on 09/17/2014: </t>
    </r>
    <r>
      <rPr>
        <sz val="11"/>
        <color theme="1"/>
        <rFont val="Calibri"/>
        <family val="2"/>
        <scheme val="minor"/>
      </rPr>
      <t xml:space="preserve">
1.  INC000000361528 (PAETEC) was transferred to other queue. We have captured these tickets count in Resolved tickets.</t>
    </r>
  </si>
  <si>
    <r>
      <rPr>
        <b/>
        <sz val="11"/>
        <color theme="1"/>
        <rFont val="Calibri"/>
        <family val="2"/>
        <scheme val="minor"/>
      </rPr>
      <t xml:space="preserve">Note on 09/19/2014: </t>
    </r>
    <r>
      <rPr>
        <sz val="11"/>
        <color theme="1"/>
        <rFont val="Calibri"/>
        <family val="2"/>
        <scheme val="minor"/>
      </rPr>
      <t xml:space="preserve">
1.  INC000000377976 (WIN) was transferred to other queue. We have captured these tickets count in Resolved tickets.</t>
    </r>
  </si>
  <si>
    <r>
      <rPr>
        <b/>
        <sz val="11"/>
        <color theme="1"/>
        <rFont val="Calibri"/>
        <family val="2"/>
        <scheme val="minor"/>
      </rPr>
      <t xml:space="preserve">Note on 09/24/2014: </t>
    </r>
    <r>
      <rPr>
        <sz val="11"/>
        <color theme="1"/>
        <rFont val="Calibri"/>
        <family val="2"/>
        <scheme val="minor"/>
      </rPr>
      <t xml:space="preserve">
1.  INC000000357265 (Paetec) was transferred to other queue. We have captured these tickets count in Resolved tickets.</t>
    </r>
  </si>
  <si>
    <r>
      <rPr>
        <b/>
        <sz val="11"/>
        <color theme="1"/>
        <rFont val="Calibri"/>
        <family val="2"/>
        <scheme val="minor"/>
      </rPr>
      <t xml:space="preserve">Note on 09/30/2014: </t>
    </r>
    <r>
      <rPr>
        <sz val="11"/>
        <color theme="1"/>
        <rFont val="Calibri"/>
        <family val="2"/>
        <scheme val="minor"/>
      </rPr>
      <t xml:space="preserve">
1.  INC000000384753 Win was converted to a request. We have captured these tickets count in Resolved tickets.
1.  INC000000367315 and  INC000000321075 Paetec was transferred to other queue. We have captured these tickets count in Resolved tickets.</t>
    </r>
  </si>
  <si>
    <r>
      <rPr>
        <b/>
        <sz val="11"/>
        <color theme="1"/>
        <rFont val="Calibri"/>
        <family val="2"/>
        <scheme val="minor"/>
      </rPr>
      <t xml:space="preserve">Note on 10/01/2014: </t>
    </r>
    <r>
      <rPr>
        <sz val="11"/>
        <color theme="1"/>
        <rFont val="Calibri"/>
        <family val="2"/>
        <scheme val="minor"/>
      </rPr>
      <t xml:space="preserve">
1.  INC000000380038  This has been converted in request. We have captured these tickets count in Resolved tickets.
</t>
    </r>
  </si>
  <si>
    <r>
      <rPr>
        <b/>
        <sz val="11"/>
        <color theme="1"/>
        <rFont val="Calibri"/>
        <family val="2"/>
        <scheme val="minor"/>
      </rPr>
      <t xml:space="preserve">Note on 10/06/2014: </t>
    </r>
    <r>
      <rPr>
        <sz val="11"/>
        <color theme="1"/>
        <rFont val="Calibri"/>
        <family val="2"/>
        <scheme val="minor"/>
      </rPr>
      <t xml:space="preserve">
1.  INC000000387326 , INC000000387811 &amp; INC000000395428 (WIN) was transferred to other group. We have captured these tickets count in Resolved tickets.
</t>
    </r>
  </si>
  <si>
    <r>
      <rPr>
        <b/>
        <sz val="11"/>
        <color theme="1"/>
        <rFont val="Calibri"/>
        <family val="2"/>
        <scheme val="minor"/>
      </rPr>
      <t xml:space="preserve">Note on 10/07/2014: </t>
    </r>
    <r>
      <rPr>
        <sz val="11"/>
        <color theme="1"/>
        <rFont val="Calibri"/>
        <family val="2"/>
        <scheme val="minor"/>
      </rPr>
      <t xml:space="preserve">
1.  INC000000388077 (PAETEC) was transferred to other group. We have captured these tickets count in Resolved tickets.
2. INC000000386859 &amp; INC000000396639 (WIN) was converted to request ticket. We have captured these tickets count in Resolved tickets.
</t>
    </r>
  </si>
  <si>
    <r>
      <rPr>
        <b/>
        <sz val="11"/>
        <color theme="1"/>
        <rFont val="Calibri"/>
        <family val="2"/>
        <scheme val="minor"/>
      </rPr>
      <t xml:space="preserve">Note on 10/08/2014: </t>
    </r>
    <r>
      <rPr>
        <sz val="11"/>
        <color theme="1"/>
        <rFont val="Calibri"/>
        <family val="2"/>
        <scheme val="minor"/>
      </rPr>
      <t xml:space="preserve">
1.  INC000000385859 (WIN) was transferred to other group. We have captured these tickets count in Resolved tickets.
2. INC000000393212 (WIN) &amp; INC000000274465 (PAETEC) was converted to request ticket. We have captured these tickets count in Resolved tickets.
</t>
    </r>
  </si>
  <si>
    <r>
      <rPr>
        <b/>
        <sz val="11"/>
        <color theme="1"/>
        <rFont val="Calibri"/>
        <family val="2"/>
        <scheme val="minor"/>
      </rPr>
      <t xml:space="preserve">Note on 10/09/2014: </t>
    </r>
    <r>
      <rPr>
        <sz val="11"/>
        <color theme="1"/>
        <rFont val="Calibri"/>
        <family val="2"/>
        <scheme val="minor"/>
      </rPr>
      <t xml:space="preserve">
1.  INC000000390106 AND INC000000398055 (WIN) was transferred to other group. We have captured these tickets count in Resolved tickets.
2. INC000000380612 (WIN) was converted to request ticket. We have captured these tickets count in Resolved tickets.
</t>
    </r>
  </si>
  <si>
    <r>
      <rPr>
        <b/>
        <sz val="11"/>
        <color theme="1"/>
        <rFont val="Calibri"/>
        <family val="2"/>
        <scheme val="minor"/>
      </rPr>
      <t xml:space="preserve">Note on 10/10/2014: </t>
    </r>
    <r>
      <rPr>
        <sz val="11"/>
        <color theme="1"/>
        <rFont val="Calibri"/>
        <family val="2"/>
        <scheme val="minor"/>
      </rPr>
      <t xml:space="preserve">
1.  INC000000401800 &amp; INC000000393900 (PAETEC) was transferred to other group. We have captured these tickets count in Resolved tickets.</t>
    </r>
  </si>
  <si>
    <r>
      <rPr>
        <b/>
        <sz val="11"/>
        <color theme="1"/>
        <rFont val="Calibri"/>
        <family val="2"/>
        <scheme val="minor"/>
      </rPr>
      <t xml:space="preserve">Note on 10/13/2014: </t>
    </r>
    <r>
      <rPr>
        <sz val="11"/>
        <color theme="1"/>
        <rFont val="Calibri"/>
        <family val="2"/>
        <scheme val="minor"/>
      </rPr>
      <t xml:space="preserve">
1.  INC000000400793 &amp; INC000000396384 (PAETEC) was transferred to other group. We have captured these tickets count in Resolved tickets.</t>
    </r>
  </si>
  <si>
    <r>
      <rPr>
        <b/>
        <sz val="11"/>
        <color theme="1"/>
        <rFont val="Calibri"/>
        <family val="2"/>
        <scheme val="minor"/>
      </rPr>
      <t xml:space="preserve">Note on 10/13/2014: </t>
    </r>
    <r>
      <rPr>
        <sz val="11"/>
        <color theme="1"/>
        <rFont val="Calibri"/>
        <family val="2"/>
        <scheme val="minor"/>
      </rPr>
      <t xml:space="preserve">
1.  INC000000398935 (WIN) was transferred to other group. We have captured these tickets count in Resolved tickets.</t>
    </r>
  </si>
  <si>
    <r>
      <rPr>
        <b/>
        <sz val="11"/>
        <color theme="1"/>
        <rFont val="Calibri"/>
        <family val="2"/>
        <scheme val="minor"/>
      </rPr>
      <t xml:space="preserve">Note on 10/15/2014: </t>
    </r>
    <r>
      <rPr>
        <sz val="11"/>
        <color theme="1"/>
        <rFont val="Calibri"/>
        <family val="2"/>
        <scheme val="minor"/>
      </rPr>
      <t xml:space="preserve">
1.  INC000000399645 and INC000000399665 (WIN) was transferred to other group. We have captured these tickets count in Resolved tickets.
2.  INC000000394061 (PAETEC) was converted to a request. We have captured these tickets count in Resolved tickets.</t>
    </r>
  </si>
  <si>
    <r>
      <rPr>
        <b/>
        <sz val="11"/>
        <color theme="1"/>
        <rFont val="Calibri"/>
        <family val="2"/>
        <scheme val="minor"/>
      </rPr>
      <t xml:space="preserve">Note on 10/16/2014: </t>
    </r>
    <r>
      <rPr>
        <sz val="11"/>
        <color theme="1"/>
        <rFont val="Calibri"/>
        <family val="2"/>
        <scheme val="minor"/>
      </rPr>
      <t xml:space="preserve">
1.  INC000000408516 , INC000000394876 and  INC000000204051 (Paetec) was transferred to other group. We have captured these tickets count in Resolved tickets.
</t>
    </r>
  </si>
  <si>
    <r>
      <rPr>
        <b/>
        <sz val="11"/>
        <color theme="1"/>
        <rFont val="Calibri"/>
        <family val="2"/>
        <scheme val="minor"/>
      </rPr>
      <t xml:space="preserve">Note on 10/17/2014: </t>
    </r>
    <r>
      <rPr>
        <sz val="11"/>
        <color theme="1"/>
        <rFont val="Calibri"/>
        <family val="2"/>
        <scheme val="minor"/>
      </rPr>
      <t xml:space="preserve">
1.  INC000000410647 (Paetec) was converted to a request. We have captured these tickets count in Resolved tickets.
2.  INC000000399793 (Paetec) was transferred to other group. We have captured these tickets count in Resolved tickets.
</t>
    </r>
  </si>
  <si>
    <r>
      <t>Note on 10/20/2014: 
1)INC000000410003 (Paetec) was converted to a request. We have captured these tickets 
2) INC000000404675 was transferred to other group. We have captured these tickets count in Resolved tickets.</t>
    </r>
    <r>
      <rPr>
        <b/>
        <sz val="11"/>
        <color theme="1"/>
        <rFont val="Calibri"/>
        <family val="2"/>
        <scheme val="minor"/>
      </rPr>
      <t xml:space="preserve">
</t>
    </r>
    <r>
      <rPr>
        <sz val="11"/>
        <color theme="1"/>
        <rFont val="Calibri"/>
        <family val="2"/>
        <scheme val="minor"/>
      </rPr>
      <t xml:space="preserve">
</t>
    </r>
  </si>
  <si>
    <r>
      <t>Note on 10/21/2014: 
1) INC000000406182 and  INC000000408476 was transferred to other group. We have captured these tickets count in Resolved tickets.</t>
    </r>
    <r>
      <rPr>
        <b/>
        <sz val="11"/>
        <color theme="1"/>
        <rFont val="Calibri"/>
        <family val="2"/>
        <scheme val="minor"/>
      </rPr>
      <t xml:space="preserve">
</t>
    </r>
    <r>
      <rPr>
        <sz val="11"/>
        <color theme="1"/>
        <rFont val="Calibri"/>
        <family val="2"/>
        <scheme val="minor"/>
      </rPr>
      <t xml:space="preserve">
</t>
    </r>
  </si>
  <si>
    <r>
      <t>Note on 10/23/2014: 
1) INC000000414543 (WIN) and  INC000000403687 (PAETEC) was transferred to other group. We have captured these tickets count in Resolved tickets.</t>
    </r>
    <r>
      <rPr>
        <b/>
        <sz val="11"/>
        <color theme="1"/>
        <rFont val="Calibri"/>
        <family val="2"/>
        <scheme val="minor"/>
      </rPr>
      <t xml:space="preserve">
</t>
    </r>
    <r>
      <rPr>
        <sz val="11"/>
        <color theme="1"/>
        <rFont val="Calibri"/>
        <family val="2"/>
        <scheme val="minor"/>
      </rPr>
      <t xml:space="preserve">
</t>
    </r>
  </si>
  <si>
    <r>
      <t>Note on 10/24/2014: 
1) INC000000396132,INC000000409727,INC000000418176 &amp; INC000000418297 (PAETEC) were transferred to other group. We have captured these tickets count in Resolved tickets.</t>
    </r>
    <r>
      <rPr>
        <b/>
        <sz val="11"/>
        <color theme="1"/>
        <rFont val="Calibri"/>
        <family val="2"/>
        <scheme val="minor"/>
      </rPr>
      <t xml:space="preserve">
</t>
    </r>
    <r>
      <rPr>
        <sz val="11"/>
        <color theme="1"/>
        <rFont val="Calibri"/>
        <family val="2"/>
        <scheme val="minor"/>
      </rPr>
      <t xml:space="preserve">
</t>
    </r>
  </si>
  <si>
    <r>
      <t>Note on 10/27/2014: 
1)  INC000000419352, INC000000416604, INC000000414543 &amp; INC000000402338 (PAETEC) were transferred to other group. We have captured these tickets count in Resolved tickets.
2) INC000000419818 (WIN) was converted toa  request ticket. We have captured these tickets count in Resolved tickets.</t>
    </r>
    <r>
      <rPr>
        <b/>
        <sz val="11"/>
        <color theme="1"/>
        <rFont val="Calibri"/>
        <family val="2"/>
        <scheme val="minor"/>
      </rPr>
      <t xml:space="preserve">
</t>
    </r>
    <r>
      <rPr>
        <sz val="11"/>
        <color theme="1"/>
        <rFont val="Calibri"/>
        <family val="2"/>
        <scheme val="minor"/>
      </rPr>
      <t xml:space="preserve">
</t>
    </r>
  </si>
  <si>
    <r>
      <t xml:space="preserve">Note on 10/28/2014: 
1)  INC000000422389, INC000000420509 &amp; INC000000417062 (WIN) and INC000000419441,  INC000000419568 (PAETEC) were transferred to other group.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</si>
  <si>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10/29/2014: 
1)  INC000000422812, INC000000422346, INC000000422211, INC000000422193, INC000000419975, INC000000419007 &amp; INC000000406092 (PAETEC) were transferred to other group.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</si>
  <si>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10/30/2014: 
1)  INC000000422188 INC000000415935, INC000000409735 (PAETEC) and (WIN) INC000000425410,INC000000406986 were transferred to other group.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</si>
  <si>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10/31/2014: 
1)  INC000000426149 INC000000411775  (PAETEC) were transferred to other group.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</si>
  <si>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11/05/2014: 
1)  INC000000428160 (WIN) were transferred to other group. We have captured these tickets count in Resolved tickets.
</t>
    </r>
    <r>
      <rPr>
        <b/>
        <sz val="11"/>
        <color theme="1"/>
        <rFont val="Calibri"/>
        <family val="2"/>
        <scheme val="minor"/>
      </rPr>
      <t xml:space="preserve">
</t>
    </r>
    <r>
      <rPr>
        <sz val="11"/>
        <color theme="1"/>
        <rFont val="Calibri"/>
        <family val="2"/>
        <scheme val="minor"/>
      </rPr>
      <t xml:space="preserve">
</t>
    </r>
  </si>
  <si>
    <r>
      <t>Note on 11/06/2014: 
1)  INC000000404622 (WIN) was converted to a Request. We have captured these tickets count in Resolved tickets.
1)  INC000000431475 (PAETEC) was transferred to other group. We have captured these tickets count in Resolved tickets.</t>
    </r>
    <r>
      <rPr>
        <b/>
        <sz val="11"/>
        <color theme="1"/>
        <rFont val="Calibri"/>
        <family val="2"/>
        <scheme val="minor"/>
      </rPr>
      <t xml:space="preserve">
</t>
    </r>
    <r>
      <rPr>
        <sz val="11"/>
        <color theme="1"/>
        <rFont val="Calibri"/>
        <family val="2"/>
        <scheme val="minor"/>
      </rPr>
      <t xml:space="preserve">
</t>
    </r>
  </si>
  <si>
    <r>
      <t xml:space="preserve">Note on 11/07/2014: 
1)  INC000000432772 , INC000000432738 and INC000000432737 (PAETEC) was transferred to a request.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</si>
  <si>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11/10/2014: 
1)  INC000000314762 , INC000000409973 and INC000000412472 (WIN) was transferred to a request. We have captured these tickets count in Resolved tickets.
</t>
    </r>
    <r>
      <rPr>
        <b/>
        <sz val="11"/>
        <color theme="1"/>
        <rFont val="Calibri"/>
        <family val="2"/>
        <scheme val="minor"/>
      </rPr>
      <t xml:space="preserve">
</t>
    </r>
    <r>
      <rPr>
        <sz val="11"/>
        <color theme="1"/>
        <rFont val="Calibri"/>
        <family val="2"/>
        <scheme val="minor"/>
      </rPr>
      <t xml:space="preserve">
</t>
    </r>
  </si>
  <si>
    <r>
      <t xml:space="preserve">Note on 11/11/2014: 
1)  INC000000355040 (Paetec) was transferred to a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</si>
  <si>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11/14/2014: 
1)  INC000000355040 and INC000000437476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</si>
  <si>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11/18/2014: 
1)   INC000000449394 WIN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</si>
  <si>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11/19/2014: 
1)   INC000000450242 WIN was transferred  to other group. We have captured these ticket count in Resolved tickets.
2)   INC000000447979 , INC000000439873 and INC000000436419  WIN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</si>
  <si>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11/20/2014: 
1)   INC000000447673 WIN was transferred  to other group. We have captured these ticket count in Resolved tickets.
2)   INC000000450979 , INC000000450203 and INC000000378505  PAETEC was transferred  to other group. We have captured these ticket count in Resolved tickets.
3)   INC000000440698 and  PAETEC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</si>
  <si>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11/21/2014: 
1)   INC000000418665 WIN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</si>
  <si>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11/24/2014: 
1)  INC000000450060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</si>
  <si>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11/25/2014: 
1)  INC000000451867 &amp; INC000000427324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</si>
  <si>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t>N/A</t>
  </si>
  <si>
    <r>
      <t xml:space="preserve">Note on 12/01/2014: 
1)  INC000000459468 &amp; INC000000442763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</si>
  <si>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12/02/2014: 
1)  INC000000458868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</si>
  <si>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12/03/2014: 
1)  INC000000459752 and INC000000456372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</si>
  <si>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12/05/2014: 
1)  INC000000452825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</si>
  <si>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12/09/2014: 
1)  INC000000462146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</si>
  <si>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12/15/2014: 
1)  INC000000463317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</si>
  <si>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12/16/2014: 
1)  INC000000473272 and  INC000000469975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</si>
  <si>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12/17/2014: 
1)   INC000000473527 WIN was transferred  to other group. We have captured these ticket count in Resolved tickets.
2)   INC000000475144  and INC000000450979  WIN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</si>
  <si>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12/18/2014: 
INC000000472972 WIN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</si>
  <si>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12/19/2014: 
INC000000400682 WIN was transferred  to other group. We have captured these ticket count in Resolved tickets.
INC000000292374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</si>
  <si>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12/22/2014: 
INC000000414541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</si>
  <si>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t xml:space="preserve">Note on 12/24/2014: 
INC000000472135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</si>
  <si>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12/30/2014: </t>
    </r>
    <r>
      <rPr>
        <sz val="11"/>
        <color theme="1"/>
        <rFont val="Calibri"/>
        <family val="2"/>
        <scheme val="minor"/>
      </rPr>
      <t xml:space="preserve">
INC000000482001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</si>
  <si>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12/31/2014: </t>
    </r>
    <r>
      <rPr>
        <sz val="11"/>
        <color theme="1"/>
        <rFont val="Calibri"/>
        <family val="2"/>
        <scheme val="minor"/>
      </rPr>
      <t xml:space="preserve">
INC000000485152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</si>
  <si>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t>Circuit Status</t>
  </si>
  <si>
    <t>M6 (ASAP/TSG) Other Issue</t>
  </si>
  <si>
    <t>Paetech</t>
  </si>
  <si>
    <t>WINDSTREAM</t>
  </si>
  <si>
    <r>
      <rPr>
        <b/>
        <sz val="11"/>
        <color theme="1"/>
        <rFont val="Calibri"/>
        <family val="2"/>
        <scheme val="minor"/>
      </rPr>
      <t xml:space="preserve">Note on 02/11/2015: </t>
    </r>
    <r>
      <rPr>
        <sz val="11"/>
        <color theme="1"/>
        <rFont val="Calibri"/>
        <family val="2"/>
        <scheme val="minor"/>
      </rPr>
      <t xml:space="preserve">
INC000000520593 and INC000000437252 (PAETEC)   was transferred to other group. We have captured these ticket count in Resolved tickets.
</t>
    </r>
  </si>
  <si>
    <r>
      <rPr>
        <b/>
        <sz val="11"/>
        <color theme="1"/>
        <rFont val="Calibri"/>
        <family val="2"/>
        <scheme val="minor"/>
      </rPr>
      <t xml:space="preserve">Note on 02/10/2015: </t>
    </r>
    <r>
      <rPr>
        <sz val="11"/>
        <color theme="1"/>
        <rFont val="Calibri"/>
        <family val="2"/>
        <scheme val="minor"/>
      </rPr>
      <t xml:space="preserve">
INC000000524461 (PAETEC)   was transferred to other group. . We have captured these ticket count in Resolved tickets.
</t>
    </r>
  </si>
  <si>
    <r>
      <rPr>
        <b/>
        <sz val="11"/>
        <color theme="1"/>
        <rFont val="Calibri"/>
        <family val="2"/>
        <scheme val="minor"/>
      </rPr>
      <t xml:space="preserve">Note on 02/05/2015: </t>
    </r>
    <r>
      <rPr>
        <sz val="11"/>
        <color theme="1"/>
        <rFont val="Calibri"/>
        <family val="2"/>
        <scheme val="minor"/>
      </rPr>
      <t xml:space="preserve">
INC000000521176 , INC000000497182 and INC000000469343 (WIN)  was converted to a request. We have captured these ticket count in Resolved tickets.
INC000000521377 (WIN)  was moved to other group. We have captured these ticket count in Resolved tickets.
</t>
    </r>
  </si>
  <si>
    <r>
      <rPr>
        <b/>
        <sz val="11"/>
        <color theme="1"/>
        <rFont val="Calibri"/>
        <family val="2"/>
        <scheme val="minor"/>
      </rPr>
      <t xml:space="preserve">Note on 02/04/2015: </t>
    </r>
    <r>
      <rPr>
        <sz val="11"/>
        <color theme="1"/>
        <rFont val="Calibri"/>
        <family val="2"/>
        <scheme val="minor"/>
      </rPr>
      <t xml:space="preserve">
INC000000506063 (WIN)  was converted to a request. We have captured these ticket count in Resolved tickets.
INC000000514513 and  INC000000513912 (PAE)  was converted to a request. We have captured these ticket count in Resolved tickets.
</t>
    </r>
  </si>
  <si>
    <r>
      <rPr>
        <b/>
        <sz val="11"/>
        <color theme="1"/>
        <rFont val="Calibri"/>
        <family val="2"/>
        <scheme val="minor"/>
      </rPr>
      <t xml:space="preserve">Note on 01/07/2015: </t>
    </r>
    <r>
      <rPr>
        <sz val="11"/>
        <color theme="1"/>
        <rFont val="Calibri"/>
        <family val="2"/>
        <scheme val="minor"/>
      </rPr>
      <t xml:space="preserve">
INC000000488637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</si>
  <si>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01/08/2015: </t>
    </r>
    <r>
      <rPr>
        <sz val="11"/>
        <color theme="1"/>
        <rFont val="Calibri"/>
        <family val="2"/>
        <scheme val="minor"/>
      </rPr>
      <t xml:space="preserve">
INC000000491174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</si>
  <si>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01/09/2015: </t>
    </r>
    <r>
      <rPr>
        <sz val="11"/>
        <color theme="1"/>
        <rFont val="Calibri"/>
        <family val="2"/>
        <scheme val="minor"/>
      </rPr>
      <t xml:space="preserve">
INC000000493281 and  INC000000439491 (WIN)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</si>
  <si>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01/12/2015: </t>
    </r>
    <r>
      <rPr>
        <sz val="11"/>
        <color theme="1"/>
        <rFont val="Calibri"/>
        <family val="2"/>
        <scheme val="minor"/>
      </rPr>
      <t xml:space="preserve">
INC000000494309 (WIN) was converted to a request. We have captured these ticket count in Resolved tickets.
INC000000493905 (PAETEC) was transferred to other group.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</si>
  <si>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01/13/2015: </t>
    </r>
    <r>
      <rPr>
        <sz val="11"/>
        <color theme="1"/>
        <rFont val="Calibri"/>
        <family val="2"/>
        <scheme val="minor"/>
      </rPr>
      <t xml:space="preserve">
INC000000484653 (WIN) was transferred to other group. We have captured these ticket count in Resolved tickets.
INC000000381869 (PaeTec) was converted to a request. We have captured these ticket count in Resolved tickets.
</t>
    </r>
    <r>
      <rPr>
        <b/>
        <sz val="11"/>
        <color theme="1"/>
        <rFont val="Calibri"/>
        <family val="2"/>
        <scheme val="minor"/>
      </rPr>
      <t xml:space="preserve">
</t>
    </r>
    <r>
      <rPr>
        <sz val="11"/>
        <color theme="1"/>
        <rFont val="Calibri"/>
        <family val="2"/>
        <scheme val="minor"/>
      </rPr>
      <t xml:space="preserve">
</t>
    </r>
  </si>
  <si>
    <r>
      <rPr>
        <b/>
        <sz val="11"/>
        <color theme="1"/>
        <rFont val="Calibri"/>
        <family val="2"/>
        <scheme val="minor"/>
      </rPr>
      <t xml:space="preserve">Note on 01/14/2015: </t>
    </r>
    <r>
      <rPr>
        <sz val="11"/>
        <color theme="1"/>
        <rFont val="Calibri"/>
        <family val="2"/>
        <scheme val="minor"/>
      </rPr>
      <t xml:space="preserve">
INC000000497925 &amp; INC000000497724 (WIN) was transferred to other group. We have captured these ticket count in Resolved tickets.
</t>
    </r>
  </si>
  <si>
    <r>
      <rPr>
        <b/>
        <sz val="11"/>
        <color theme="1"/>
        <rFont val="Calibri"/>
        <family val="2"/>
        <scheme val="minor"/>
      </rPr>
      <t xml:space="preserve">Note on 01/14/2015: </t>
    </r>
    <r>
      <rPr>
        <sz val="11"/>
        <color theme="1"/>
        <rFont val="Calibri"/>
        <family val="2"/>
        <scheme val="minor"/>
      </rPr>
      <t xml:space="preserve">
INC000000500992 (WIN) was converted to a request. We have captured these ticket count in Resolved tickets.
</t>
    </r>
  </si>
  <si>
    <r>
      <rPr>
        <b/>
        <sz val="11"/>
        <color theme="1"/>
        <rFont val="Calibri"/>
        <family val="2"/>
        <scheme val="minor"/>
      </rPr>
      <t xml:space="preserve">Note on 01/23/2015: </t>
    </r>
    <r>
      <rPr>
        <sz val="11"/>
        <color theme="1"/>
        <rFont val="Calibri"/>
        <family val="2"/>
        <scheme val="minor"/>
      </rPr>
      <t xml:space="preserve">
INC000000507529 (WIN) was converted to a request. We have captured these ticket count in Resolved tickets.
</t>
    </r>
  </si>
  <si>
    <r>
      <rPr>
        <b/>
        <sz val="11"/>
        <color theme="1"/>
        <rFont val="Calibri"/>
        <family val="2"/>
        <scheme val="minor"/>
      </rPr>
      <t xml:space="preserve">Note on 01/27/2015: </t>
    </r>
    <r>
      <rPr>
        <sz val="11"/>
        <color theme="1"/>
        <rFont val="Calibri"/>
        <family val="2"/>
        <scheme val="minor"/>
      </rPr>
      <t xml:space="preserve">
INC000000508174,INC000000507295 (PAETEC)  was converted to a request. We have captured these ticket count in Resolved tickets.
</t>
    </r>
  </si>
  <si>
    <r>
      <rPr>
        <b/>
        <sz val="11"/>
        <color theme="1"/>
        <rFont val="Calibri"/>
        <family val="2"/>
        <scheme val="minor"/>
      </rPr>
      <t xml:space="preserve">Note on 01/28/2015: </t>
    </r>
    <r>
      <rPr>
        <sz val="11"/>
        <color theme="1"/>
        <rFont val="Calibri"/>
        <family val="2"/>
        <scheme val="minor"/>
      </rPr>
      <t xml:space="preserve">
INC000000510639,INC000000509895 (PAETEC)  was converted to a request. We have captured these ticket count in Resolved tickets.
</t>
    </r>
  </si>
  <si>
    <r>
      <rPr>
        <b/>
        <sz val="11"/>
        <color theme="1"/>
        <rFont val="Calibri"/>
        <family val="2"/>
        <scheme val="minor"/>
      </rPr>
      <t xml:space="preserve">Note on 01/29/2015: </t>
    </r>
    <r>
      <rPr>
        <sz val="11"/>
        <color theme="1"/>
        <rFont val="Calibri"/>
        <family val="2"/>
        <scheme val="minor"/>
      </rPr>
      <t xml:space="preserve">
INC000000510639 (WIN) and INC000000510781 (PAETEC) was converted to a request and . We have captured these ticket count in Resolved tickets.
</t>
    </r>
  </si>
  <si>
    <r>
      <rPr>
        <b/>
        <sz val="11"/>
        <color theme="1"/>
        <rFont val="Calibri"/>
        <family val="2"/>
        <scheme val="minor"/>
      </rPr>
      <t xml:space="preserve">Note on 01/30/2015: </t>
    </r>
    <r>
      <rPr>
        <sz val="11"/>
        <color theme="1"/>
        <rFont val="Calibri"/>
        <family val="2"/>
        <scheme val="minor"/>
      </rPr>
      <t xml:space="preserve">
INC000000514561,INC000000514344 and INC000000513403 (PAETEC)  was converted to a request. We have captured these ticket count in Resolved tickets.
</t>
    </r>
  </si>
  <si>
    <r>
      <rPr>
        <b/>
        <sz val="11"/>
        <color theme="1"/>
        <rFont val="Calibri"/>
        <family val="2"/>
        <scheme val="minor"/>
      </rPr>
      <t xml:space="preserve">Note on 02/23/2015: </t>
    </r>
    <r>
      <rPr>
        <sz val="11"/>
        <color theme="1"/>
        <rFont val="Calibri"/>
        <family val="2"/>
        <scheme val="minor"/>
      </rPr>
      <t xml:space="preserve">
INC000000523756 (WIN) was converted to a request. We have captured these ticket count in Resolved tickets.
</t>
    </r>
  </si>
  <si>
    <r>
      <rPr>
        <b/>
        <sz val="11"/>
        <color theme="1"/>
        <rFont val="Calibri"/>
        <family val="2"/>
        <scheme val="minor"/>
      </rPr>
      <t xml:space="preserve">Note on 02/25/2015: </t>
    </r>
    <r>
      <rPr>
        <sz val="11"/>
        <color theme="1"/>
        <rFont val="Calibri"/>
        <family val="2"/>
        <scheme val="minor"/>
      </rPr>
      <t xml:space="preserve">
INC000000547222 and INC000000545999 (PAETEC)   was transferred to other group. We have captured these ticket count in Resolved tickets.
</t>
    </r>
  </si>
  <si>
    <r>
      <rPr>
        <b/>
        <sz val="11"/>
        <color theme="1"/>
        <rFont val="Calibri"/>
        <family val="2"/>
        <scheme val="minor"/>
      </rPr>
      <t xml:space="preserve">Note on 02/26/2015: </t>
    </r>
    <r>
      <rPr>
        <sz val="11"/>
        <color theme="1"/>
        <rFont val="Calibri"/>
        <family val="2"/>
        <scheme val="minor"/>
      </rPr>
      <t xml:space="preserve">
INC000000538927 (WIN) was converted to a request. We have captured these ticket count in Resolved tickets.
</t>
    </r>
  </si>
  <si>
    <r>
      <rPr>
        <b/>
        <sz val="11"/>
        <color theme="1"/>
        <rFont val="Calibri"/>
        <family val="2"/>
        <scheme val="minor"/>
      </rPr>
      <t xml:space="preserve">Note on 03/05/2015: </t>
    </r>
    <r>
      <rPr>
        <sz val="11"/>
        <color theme="1"/>
        <rFont val="Calibri"/>
        <family val="2"/>
        <scheme val="minor"/>
      </rPr>
      <t xml:space="preserve">
INC000000536167 (WIN) was converted to a request. We have captured these ticket count in Resolved tickets.
</t>
    </r>
  </si>
  <si>
    <r>
      <rPr>
        <b/>
        <sz val="11"/>
        <color theme="1"/>
        <rFont val="Calibri"/>
        <family val="2"/>
        <scheme val="minor"/>
      </rPr>
      <t xml:space="preserve">Note on 03/06/2015: </t>
    </r>
    <r>
      <rPr>
        <sz val="11"/>
        <color theme="1"/>
        <rFont val="Calibri"/>
        <family val="2"/>
        <scheme val="minor"/>
      </rPr>
      <t xml:space="preserve">
INC000000554212 (Paetec) was transferred to other group. We have captured these ticket count in Resolved tickets.
</t>
    </r>
  </si>
  <si>
    <r>
      <rPr>
        <b/>
        <sz val="11"/>
        <color theme="1"/>
        <rFont val="Calibri"/>
        <family val="2"/>
        <scheme val="minor"/>
      </rPr>
      <t xml:space="preserve">Note on 03/12/2015: </t>
    </r>
    <r>
      <rPr>
        <sz val="11"/>
        <color theme="1"/>
        <rFont val="Calibri"/>
        <family val="2"/>
        <scheme val="minor"/>
      </rPr>
      <t xml:space="preserve">
INC000000571754 (WIN) was transferred to other group. We have captured these ticket count in Resolved tickets.
</t>
    </r>
  </si>
  <si>
    <r>
      <rPr>
        <b/>
        <sz val="11"/>
        <color theme="1"/>
        <rFont val="Calibri"/>
        <family val="2"/>
        <scheme val="minor"/>
      </rPr>
      <t xml:space="preserve">Note on 03/16/2015: </t>
    </r>
    <r>
      <rPr>
        <sz val="11"/>
        <color theme="1"/>
        <rFont val="Calibri"/>
        <family val="2"/>
        <scheme val="minor"/>
      </rPr>
      <t xml:space="preserve">
INC000000574168 (WIN) was transferred to other group. We have captured these ticket count in Resolved tickets.
</t>
    </r>
  </si>
  <si>
    <r>
      <rPr>
        <b/>
        <sz val="11"/>
        <color theme="1"/>
        <rFont val="Calibri"/>
        <family val="2"/>
        <scheme val="minor"/>
      </rPr>
      <t xml:space="preserve">Note on 03/17/2015: </t>
    </r>
    <r>
      <rPr>
        <sz val="11"/>
        <color theme="1"/>
        <rFont val="Calibri"/>
        <family val="2"/>
        <scheme val="minor"/>
      </rPr>
      <t xml:space="preserve">
INC000000580795 (WIN) was converted to a request. We have captured these ticket count in Resolved tickets.
</t>
    </r>
  </si>
  <si>
    <r>
      <rPr>
        <b/>
        <sz val="11"/>
        <color theme="1"/>
        <rFont val="Calibri"/>
        <family val="2"/>
        <scheme val="minor"/>
      </rPr>
      <t xml:space="preserve">Note on 03/20/2015: </t>
    </r>
    <r>
      <rPr>
        <sz val="11"/>
        <color theme="1"/>
        <rFont val="Calibri"/>
        <family val="2"/>
        <scheme val="minor"/>
      </rPr>
      <t xml:space="preserve">
INC000000608738 (WIN) was transferred to other group. We have captured these ticket count in Resolved tickets.
</t>
    </r>
  </si>
  <si>
    <r>
      <rPr>
        <b/>
        <sz val="11"/>
        <color theme="1"/>
        <rFont val="Calibri"/>
        <family val="2"/>
        <scheme val="minor"/>
      </rPr>
      <t xml:space="preserve">Note on 03/23/2015: </t>
    </r>
    <r>
      <rPr>
        <sz val="11"/>
        <color theme="1"/>
        <rFont val="Calibri"/>
        <family val="2"/>
        <scheme val="minor"/>
      </rPr>
      <t xml:space="preserve">
INC000000627258, INC000000627257, INC000000627361, INC000000627264 &amp; INC000000627353 (WIN) were raised and closed during OBF implementation by false ITO aleart. We have captured these ticket count in opened &amp; Resolved tickets.
</t>
    </r>
  </si>
  <si>
    <r>
      <rPr>
        <b/>
        <sz val="11"/>
        <color theme="1"/>
        <rFont val="Calibri"/>
        <family val="2"/>
        <scheme val="minor"/>
      </rPr>
      <t xml:space="preserve">Note on 03/24/2015: </t>
    </r>
    <r>
      <rPr>
        <sz val="11"/>
        <color theme="1"/>
        <rFont val="Calibri"/>
        <family val="2"/>
        <scheme val="minor"/>
      </rPr>
      <t xml:space="preserve">
 INC000000608290 (Paetec) was transferred to other group. We have captured these ticket count in  Resolved tickets.
INC000000461872 &amp; INC000000455124 (Paetec) were converted to request. We have captured these ticket count in  Resolved tickets.</t>
    </r>
  </si>
  <si>
    <r>
      <rPr>
        <b/>
        <sz val="11"/>
        <color theme="1"/>
        <rFont val="Calibri"/>
        <family val="2"/>
        <scheme val="minor"/>
      </rPr>
      <t xml:space="preserve">Note on 03/25/2015: </t>
    </r>
    <r>
      <rPr>
        <sz val="11"/>
        <color theme="1"/>
        <rFont val="Calibri"/>
        <family val="2"/>
        <scheme val="minor"/>
      </rPr>
      <t xml:space="preserve">
INC000000607558 ,INC000000575408 &amp; INC000000606731 (WIN) were transferred to other group. We have captured these ticket count in  Resolved tickets.
INC000000625859 (WIN) was converted to request. We have captured these ticket count in  Resolved tickets.</t>
    </r>
  </si>
  <si>
    <r>
      <rPr>
        <b/>
        <sz val="11"/>
        <color theme="1"/>
        <rFont val="Calibri"/>
        <family val="2"/>
        <scheme val="minor"/>
      </rPr>
      <t xml:space="preserve">Note on 03/26/2015: </t>
    </r>
    <r>
      <rPr>
        <sz val="11"/>
        <color theme="1"/>
        <rFont val="Calibri"/>
        <family val="2"/>
        <scheme val="minor"/>
      </rPr>
      <t xml:space="preserve">
INC000000636763 &amp; INC000000632707 (WIN) were transferred to other group. We have captured these ticket count in  Resolved tickets.
INC000000596130 (Paetec) was converted to request. We have captured these ticket count in  Resolved tickets.</t>
    </r>
  </si>
  <si>
    <r>
      <rPr>
        <b/>
        <sz val="11"/>
        <color theme="1"/>
        <rFont val="Calibri"/>
        <family val="2"/>
        <scheme val="minor"/>
      </rPr>
      <t xml:space="preserve">Note on 04/6/2015: </t>
    </r>
    <r>
      <rPr>
        <sz val="11"/>
        <color theme="1"/>
        <rFont val="Calibri"/>
        <family val="2"/>
        <scheme val="minor"/>
      </rPr>
      <t xml:space="preserve">
INC000000521947 was converted to a request. We have captured these ticket count in Resolved tickets.</t>
    </r>
  </si>
  <si>
    <r>
      <rPr>
        <b/>
        <sz val="11"/>
        <color theme="1"/>
        <rFont val="Calibri"/>
        <family val="2"/>
        <scheme val="minor"/>
      </rPr>
      <t xml:space="preserve">Note on 04/7/2015: </t>
    </r>
    <r>
      <rPr>
        <sz val="11"/>
        <color theme="1"/>
        <rFont val="Calibri"/>
        <family val="2"/>
        <scheme val="minor"/>
      </rPr>
      <t xml:space="preserve">
INC000000654870(Paetec) was converted to a request. We have captured these ticket count in Resolved tickets.</t>
    </r>
  </si>
  <si>
    <r>
      <rPr>
        <b/>
        <sz val="11"/>
        <color theme="1"/>
        <rFont val="Calibri"/>
        <family val="2"/>
        <scheme val="minor"/>
      </rPr>
      <t xml:space="preserve">Note on 04/8/2015: </t>
    </r>
    <r>
      <rPr>
        <sz val="11"/>
        <color theme="1"/>
        <rFont val="Calibri"/>
        <family val="2"/>
        <scheme val="minor"/>
      </rPr>
      <t xml:space="preserve">
INC000000656500 andINC000000633059 (Win) was converted to a request. We have captured these ticket count in Resolved tickets.</t>
    </r>
  </si>
  <si>
    <r>
      <rPr>
        <b/>
        <sz val="11"/>
        <color theme="1"/>
        <rFont val="Calibri"/>
        <family val="2"/>
        <scheme val="minor"/>
      </rPr>
      <t xml:space="preserve">Note on 04/15/2015: </t>
    </r>
    <r>
      <rPr>
        <sz val="11"/>
        <color theme="1"/>
        <rFont val="Calibri"/>
        <family val="2"/>
        <scheme val="minor"/>
      </rPr>
      <t xml:space="preserve">
INC000000668641 (Win)  was converted to a request. We have captured these ticket count in opened and Resolved tickets.
INC000000659082 , INC000000652697, INC000000563429  &amp; INC000000554212 (paetec) was converted to a request. We have captured these ticket count in Resolved tickets.</t>
    </r>
  </si>
  <si>
    <r>
      <rPr>
        <b/>
        <sz val="11"/>
        <color theme="1"/>
        <rFont val="Calibri"/>
        <family val="2"/>
        <scheme val="minor"/>
      </rPr>
      <t xml:space="preserve">Note on 04/16/2015: </t>
    </r>
    <r>
      <rPr>
        <sz val="11"/>
        <color theme="1"/>
        <rFont val="Calibri"/>
        <family val="2"/>
        <scheme val="minor"/>
      </rPr>
      <t xml:space="preserve">
INC000000671284 (Win)  was assigned to and resolved by Linda. We have captured these ticket count in opened and Resolved tickets.
INC000000656942 (Paetech) was converted to a request. We have captured these ticket count in Resolved tickets.</t>
    </r>
  </si>
  <si>
    <r>
      <rPr>
        <b/>
        <sz val="11"/>
        <color theme="1"/>
        <rFont val="Calibri"/>
        <family val="2"/>
        <scheme val="minor"/>
      </rPr>
      <t xml:space="preserve">Note on 04/17/2015: </t>
    </r>
    <r>
      <rPr>
        <sz val="11"/>
        <color theme="1"/>
        <rFont val="Calibri"/>
        <family val="2"/>
        <scheme val="minor"/>
      </rPr>
      <t xml:space="preserve">
INC000000525440 (WIN) was converted to a request. We have captured these ticket count in Resolved tickets.
 INC000000652815 (paetech) was transferred to different queue. We have captured these ticket count in Resolved tickets.</t>
    </r>
  </si>
  <si>
    <r>
      <rPr>
        <b/>
        <sz val="11"/>
        <color theme="1"/>
        <rFont val="Calibri"/>
        <family val="2"/>
        <scheme val="minor"/>
      </rPr>
      <t xml:space="preserve">Note on 04/30/2015: </t>
    </r>
    <r>
      <rPr>
        <sz val="11"/>
        <color theme="1"/>
        <rFont val="Calibri"/>
        <family val="2"/>
        <scheme val="minor"/>
      </rPr>
      <t xml:space="preserve">
INC000000685404 (WIN) was converted to a request. We have captured these ticket count in Resolved tickets.
</t>
    </r>
  </si>
  <si>
    <r>
      <rPr>
        <b/>
        <sz val="11"/>
        <color theme="1"/>
        <rFont val="Calibri"/>
        <family val="2"/>
        <scheme val="minor"/>
      </rPr>
      <t xml:space="preserve">Note on 05/05/2015: </t>
    </r>
    <r>
      <rPr>
        <sz val="11"/>
        <color theme="1"/>
        <rFont val="Calibri"/>
        <family val="2"/>
        <scheme val="minor"/>
      </rPr>
      <t xml:space="preserve">
INC000000387380 (WIN) was converted to a request. We have captured these ticket count in Resolved tickets.
</t>
    </r>
  </si>
  <si>
    <r>
      <rPr>
        <b/>
        <sz val="11"/>
        <color theme="1"/>
        <rFont val="Calibri"/>
        <family val="2"/>
        <scheme val="minor"/>
      </rPr>
      <t xml:space="preserve">Note on 05/06/2015: </t>
    </r>
    <r>
      <rPr>
        <sz val="11"/>
        <color theme="1"/>
        <rFont val="Calibri"/>
        <family val="2"/>
        <scheme val="minor"/>
      </rPr>
      <t xml:space="preserve">
INC000000691128 &amp; INC000000680869 (WIN) was converted to a request. We have captured these ticket count in Resolved tickets.
</t>
    </r>
  </si>
  <si>
    <r>
      <rPr>
        <b/>
        <sz val="11"/>
        <color theme="1"/>
        <rFont val="Calibri"/>
        <family val="2"/>
        <scheme val="minor"/>
      </rPr>
      <t xml:space="preserve">Note on 05/08/2015: </t>
    </r>
    <r>
      <rPr>
        <sz val="11"/>
        <color theme="1"/>
        <rFont val="Calibri"/>
        <family val="2"/>
        <scheme val="minor"/>
      </rPr>
      <t xml:space="preserve">
INC000000698281 (WIN) was transferred to other group. We have captured these ticket count in Resolved tickets.
</t>
    </r>
  </si>
  <si>
    <r>
      <rPr>
        <b/>
        <sz val="11"/>
        <color theme="1"/>
        <rFont val="Calibri"/>
        <family val="2"/>
        <scheme val="minor"/>
      </rPr>
      <t xml:space="preserve">Note on 05/18/2015: </t>
    </r>
    <r>
      <rPr>
        <sz val="11"/>
        <color theme="1"/>
        <rFont val="Calibri"/>
        <family val="2"/>
        <scheme val="minor"/>
      </rPr>
      <t xml:space="preserve">
INC000000698281 and INC000000709205 (WIN)  was converted to a request.  We have captured these ticket count in Resolved tickets.
</t>
    </r>
  </si>
  <si>
    <t>INC000000194859</t>
  </si>
  <si>
    <t>Detailed Description of Problem:  i need to have tn 423-587-9900 added to ASAP ACCOUNT # 4354463 PER icare RQST # 4032551 This tn should be ob the account, is showing is service for the customer but not showing on the account in ASAP. ALSO ACCOUNT # 4353716 I  need to have tn's 423-586-1214 and 423-587-8136 added the ASAP per ICARE RQST # 4032030</t>
  </si>
  <si>
    <r>
      <rPr>
        <b/>
        <sz val="11"/>
        <color theme="1"/>
        <rFont val="Calibri"/>
        <family val="2"/>
        <scheme val="minor"/>
      </rPr>
      <t xml:space="preserve">Note on 05/25/2015: </t>
    </r>
    <r>
      <rPr>
        <sz val="11"/>
        <color theme="1"/>
        <rFont val="Calibri"/>
        <family val="2"/>
        <scheme val="minor"/>
      </rPr>
      <t xml:space="preserve">
INC000000715886 &amp; INC000000685642 (WIN)  was converted to a request.  We have captured these ticket count in Resolved tickets.</t>
    </r>
  </si>
  <si>
    <r>
      <rPr>
        <b/>
        <sz val="11"/>
        <color theme="1"/>
        <rFont val="Calibri"/>
        <family val="2"/>
        <scheme val="minor"/>
      </rPr>
      <t xml:space="preserve">Note on 05/28/2015: </t>
    </r>
    <r>
      <rPr>
        <sz val="11"/>
        <color theme="1"/>
        <rFont val="Calibri"/>
        <family val="2"/>
        <scheme val="minor"/>
      </rPr>
      <t xml:space="preserve">
 INC000000711712 (WIN)  was converted to a request.  We have captured these ticket count in Resolved tickets.
INC000000717237(WIN) &amp; INC000000718082, INC000000715600 (Paetec)was transferred to other group.  We have captured these ticket count in Resolved tickets.</t>
    </r>
  </si>
  <si>
    <r>
      <rPr>
        <b/>
        <sz val="11"/>
        <color theme="1"/>
        <rFont val="Calibri"/>
        <family val="2"/>
        <scheme val="minor"/>
      </rPr>
      <t xml:space="preserve">Note on 06/02/2015: </t>
    </r>
    <r>
      <rPr>
        <sz val="11"/>
        <color theme="1"/>
        <rFont val="Calibri"/>
        <family val="2"/>
        <scheme val="minor"/>
      </rPr>
      <t xml:space="preserve">
INC000000727348 , INC000000727348 and INC000000717405 (WIN)was moved to other group.  We have captured these ticket count in both open and  Resolved tickets.
INC000000414804 (Pae) - was converted to a request and We have captured these ticket count in Resolved tickets.
</t>
    </r>
  </si>
  <si>
    <r>
      <rPr>
        <b/>
        <sz val="11"/>
        <color theme="1"/>
        <rFont val="Calibri"/>
        <family val="2"/>
        <scheme val="minor"/>
      </rPr>
      <t xml:space="preserve">Note on 05/29/2015: </t>
    </r>
    <r>
      <rPr>
        <sz val="11"/>
        <color theme="1"/>
        <rFont val="Calibri"/>
        <family val="2"/>
        <scheme val="minor"/>
      </rPr>
      <t xml:space="preserve">
INC000000606731  was converted to a request.  We have captured these ticket count in Resolved tickets.
</t>
    </r>
  </si>
  <si>
    <r>
      <rPr>
        <b/>
        <sz val="11"/>
        <color theme="1"/>
        <rFont val="Calibri"/>
        <family val="2"/>
        <scheme val="minor"/>
      </rPr>
      <t xml:space="preserve">Note on 06/03/2015: </t>
    </r>
    <r>
      <rPr>
        <sz val="11"/>
        <color theme="1"/>
        <rFont val="Calibri"/>
        <family val="2"/>
        <scheme val="minor"/>
      </rPr>
      <t xml:space="preserve">
INC000000660056 (Pae) - was converted to a request and We have captured these ticket count in Resolved tickets.
</t>
    </r>
  </si>
  <si>
    <r>
      <rPr>
        <b/>
        <sz val="11"/>
        <color theme="1"/>
        <rFont val="Calibri"/>
        <family val="2"/>
        <scheme val="minor"/>
      </rPr>
      <t xml:space="preserve">Note on 06/05/2015: </t>
    </r>
    <r>
      <rPr>
        <sz val="11"/>
        <color theme="1"/>
        <rFont val="Calibri"/>
        <family val="2"/>
        <scheme val="minor"/>
      </rPr>
      <t xml:space="preserve">
INC000000737548 , INC000000737731 and INC000000743154 (WIN)  - was moved to other group.  We have captured these ticket count in both open and  Resolved tickets.</t>
    </r>
  </si>
  <si>
    <r>
      <rPr>
        <b/>
        <sz val="11"/>
        <color theme="1"/>
        <rFont val="Calibri"/>
        <family val="2"/>
        <scheme val="minor"/>
      </rPr>
      <t xml:space="preserve">Note on 06/08/2015: </t>
    </r>
    <r>
      <rPr>
        <sz val="11"/>
        <color theme="1"/>
        <rFont val="Calibri"/>
        <family val="2"/>
        <scheme val="minor"/>
      </rPr>
      <t xml:space="preserve">
INC000000717622 (Win) - was converted to a request and We have captured these ticket count in Resolved tickets.</t>
    </r>
  </si>
  <si>
    <r>
      <rPr>
        <b/>
        <sz val="11"/>
        <color theme="1"/>
        <rFont val="Calibri"/>
        <family val="2"/>
        <scheme val="minor"/>
      </rPr>
      <t xml:space="preserve">Note on 06/10/2015: </t>
    </r>
    <r>
      <rPr>
        <sz val="11"/>
        <color theme="1"/>
        <rFont val="Calibri"/>
        <family val="2"/>
        <scheme val="minor"/>
      </rPr>
      <t xml:space="preserve">
INC000000744691 (WIN) was transferred to other group. We have captured these ticket count in Resolved tickets.
</t>
    </r>
  </si>
  <si>
    <t>Conversion Issue  As requested below, we have made changes to show the TNs  423-586-1214 and 423-587-8136 on to the account # 4353716. Please place a supplement correction and then process the reported  PSR #  13169270. Please let us know for any concerns.</t>
  </si>
  <si>
    <t>Robinson</t>
  </si>
  <si>
    <t>Calhoun</t>
  </si>
  <si>
    <r>
      <rPr>
        <b/>
        <sz val="11"/>
        <color theme="1"/>
        <rFont val="Calibri"/>
        <family val="2"/>
        <scheme val="minor"/>
      </rPr>
      <t xml:space="preserve">Note on 06/10/2015: </t>
    </r>
    <r>
      <rPr>
        <sz val="11"/>
        <color theme="1"/>
        <rFont val="Calibri"/>
        <family val="2"/>
        <scheme val="minor"/>
      </rPr>
      <t xml:space="preserve">
INC000000746217 (PAE) was transferred to other group. We have captured these ticket count in Resolved tickets.
</t>
    </r>
  </si>
  <si>
    <r>
      <rPr>
        <b/>
        <sz val="11"/>
        <color theme="1"/>
        <rFont val="Calibri"/>
        <family val="2"/>
        <scheme val="minor"/>
      </rPr>
      <t xml:space="preserve">Note on 06/12/2015: </t>
    </r>
    <r>
      <rPr>
        <sz val="11"/>
        <color theme="1"/>
        <rFont val="Calibri"/>
        <family val="2"/>
        <scheme val="minor"/>
      </rPr>
      <t xml:space="preserve">
INC000000750479 (Win) - was converted to a request and We have captured these ticket count in Resolved tickets.</t>
    </r>
  </si>
  <si>
    <r>
      <rPr>
        <b/>
        <sz val="11"/>
        <color theme="1"/>
        <rFont val="Calibri"/>
        <family val="2"/>
        <scheme val="minor"/>
      </rPr>
      <t xml:space="preserve">Note on 06/22/2015: </t>
    </r>
    <r>
      <rPr>
        <sz val="11"/>
        <color theme="1"/>
        <rFont val="Calibri"/>
        <family val="2"/>
        <scheme val="minor"/>
      </rPr>
      <t xml:space="preserve">
INC000000707675 (Win) &amp; - INC000000431470 , INC000000420257 was converted to a request and We have captured these ticket count in Resolved tickets.
INC000000750337 WIN was converted to a request and We have added in both opened and resolved.</t>
    </r>
  </si>
  <si>
    <r>
      <rPr>
        <b/>
        <sz val="11"/>
        <color theme="1"/>
        <rFont val="Calibri"/>
        <family val="2"/>
        <scheme val="minor"/>
      </rPr>
      <t xml:space="preserve">Note on 06/23/2015: </t>
    </r>
    <r>
      <rPr>
        <sz val="11"/>
        <color theme="1"/>
        <rFont val="Calibri"/>
        <family val="2"/>
        <scheme val="minor"/>
      </rPr>
      <t xml:space="preserve">
INC000000707675 (Win)  was transferred to other group. We have captured these ticket count in Resolved tickets.</t>
    </r>
  </si>
  <si>
    <t>MSS Cause Codes</t>
  </si>
  <si>
    <r>
      <rPr>
        <b/>
        <sz val="11"/>
        <color theme="1"/>
        <rFont val="Calibri"/>
        <family val="2"/>
        <scheme val="minor"/>
      </rPr>
      <t xml:space="preserve">Note on 06/29/2015: </t>
    </r>
    <r>
      <rPr>
        <sz val="11"/>
        <color theme="1"/>
        <rFont val="Calibri"/>
        <family val="2"/>
        <scheme val="minor"/>
      </rPr>
      <t xml:space="preserve">
INC000000767009 (Win)  was transferred to other group. We have captured these ticket count in Resolved tickets.</t>
    </r>
  </si>
  <si>
    <r>
      <rPr>
        <b/>
        <sz val="11"/>
        <color theme="1"/>
        <rFont val="Calibri"/>
        <family val="2"/>
        <scheme val="minor"/>
      </rPr>
      <t xml:space="preserve">Note on 07/01/2015: </t>
    </r>
    <r>
      <rPr>
        <sz val="11"/>
        <color theme="1"/>
        <rFont val="Calibri"/>
        <family val="2"/>
        <scheme val="minor"/>
      </rPr>
      <t xml:space="preserve">
INC000000792037, INC000000791881 (Win)  added in yesterdays's sheet it self.</t>
    </r>
  </si>
  <si>
    <r>
      <rPr>
        <b/>
        <sz val="11"/>
        <color theme="1"/>
        <rFont val="Calibri"/>
        <family val="2"/>
        <scheme val="minor"/>
      </rPr>
      <t xml:space="preserve">Note on 07/03/2015: </t>
    </r>
    <r>
      <rPr>
        <sz val="11"/>
        <color theme="1"/>
        <rFont val="Calibri"/>
        <family val="2"/>
        <scheme val="minor"/>
      </rPr>
      <t xml:space="preserve">
INC000000793685 &amp; INC000000768698 (Win)  was converted to request. We have captured these ticket count in Resolved tickets.</t>
    </r>
  </si>
  <si>
    <r>
      <rPr>
        <b/>
        <sz val="11"/>
        <color theme="1"/>
        <rFont val="Calibri"/>
        <family val="2"/>
        <scheme val="minor"/>
      </rPr>
      <t xml:space="preserve">Note on 07/08/2015: </t>
    </r>
    <r>
      <rPr>
        <sz val="11"/>
        <color theme="1"/>
        <rFont val="Calibri"/>
        <family val="2"/>
        <scheme val="minor"/>
      </rPr>
      <t xml:space="preserve">
INC000000794877 (Win)  was converted to request. We have captured these ticket count in Resolved tickets.</t>
    </r>
  </si>
  <si>
    <r>
      <rPr>
        <b/>
        <sz val="11"/>
        <color theme="1"/>
        <rFont val="Calibri"/>
        <family val="2"/>
        <scheme val="minor"/>
      </rPr>
      <t xml:space="preserve">Note on 07/08/2015: </t>
    </r>
    <r>
      <rPr>
        <sz val="11"/>
        <color theme="1"/>
        <rFont val="Calibri"/>
        <family val="2"/>
        <scheme val="minor"/>
      </rPr>
      <t xml:space="preserve">
INC000000800756 and INC000000705100 (Win)  was converted to request. We have captured these ticket count in Resolved tickets.</t>
    </r>
  </si>
  <si>
    <r>
      <rPr>
        <b/>
        <sz val="11"/>
        <color theme="1"/>
        <rFont val="Calibri"/>
        <family val="2"/>
        <scheme val="minor"/>
      </rPr>
      <t xml:space="preserve">Note on 07/14/2015: </t>
    </r>
    <r>
      <rPr>
        <sz val="11"/>
        <color theme="1"/>
        <rFont val="Calibri"/>
        <family val="2"/>
        <scheme val="minor"/>
      </rPr>
      <t xml:space="preserve">
INC000000802381 was transferred to other group and we have captured this in the resolved tickets</t>
    </r>
  </si>
  <si>
    <t>Singh</t>
  </si>
  <si>
    <r>
      <rPr>
        <b/>
        <sz val="11"/>
        <color theme="1"/>
        <rFont val="Calibri"/>
        <family val="2"/>
        <scheme val="minor"/>
      </rPr>
      <t xml:space="preserve">Note on 07/21/2015: </t>
    </r>
    <r>
      <rPr>
        <sz val="11"/>
        <color theme="1"/>
        <rFont val="Calibri"/>
        <family val="2"/>
        <scheme val="minor"/>
      </rPr>
      <t xml:space="preserve">
INC000000707675 (Win)  was transferred to other group. We have captured these ticket count in Resolved tickets.</t>
    </r>
  </si>
  <si>
    <r>
      <rPr>
        <b/>
        <sz val="11"/>
        <color theme="1"/>
        <rFont val="Calibri"/>
        <family val="2"/>
        <scheme val="minor"/>
      </rPr>
      <t xml:space="preserve">Note on 07/23/2015: </t>
    </r>
    <r>
      <rPr>
        <sz val="11"/>
        <color theme="1"/>
        <rFont val="Calibri"/>
        <family val="2"/>
        <scheme val="minor"/>
      </rPr>
      <t xml:space="preserve">
INC000000825949 and INC000000825776,INC000000825478 (Win)  was converted to request. We have captured these ticket count in Resolved tickets.</t>
    </r>
  </si>
  <si>
    <r>
      <rPr>
        <b/>
        <sz val="11"/>
        <color theme="1"/>
        <rFont val="Calibri"/>
        <family val="2"/>
        <scheme val="minor"/>
      </rPr>
      <t xml:space="preserve">Note on 08/04/2015: </t>
    </r>
    <r>
      <rPr>
        <sz val="11"/>
        <color theme="1"/>
        <rFont val="Calibri"/>
        <family val="2"/>
        <scheme val="minor"/>
      </rPr>
      <t xml:space="preserve">
INC000000785587 (Paetec)  was converted to request. We have captured these ticket count in Resolved tickets.</t>
    </r>
  </si>
  <si>
    <r>
      <rPr>
        <b/>
        <sz val="11"/>
        <color theme="1"/>
        <rFont val="Calibri"/>
        <family val="2"/>
        <scheme val="minor"/>
      </rPr>
      <t xml:space="preserve">Note on 08/10/2015: </t>
    </r>
    <r>
      <rPr>
        <sz val="11"/>
        <color theme="1"/>
        <rFont val="Calibri"/>
        <family val="2"/>
        <scheme val="minor"/>
      </rPr>
      <t xml:space="preserve">
INC000000785587 (Paetec)  was converted to request. We have captured these ticket count in Resolved tickets.</t>
    </r>
  </si>
  <si>
    <r>
      <rPr>
        <b/>
        <sz val="11"/>
        <color theme="1"/>
        <rFont val="Calibri"/>
        <family val="2"/>
        <scheme val="minor"/>
      </rPr>
      <t xml:space="preserve">Note on 08/12/2015: </t>
    </r>
    <r>
      <rPr>
        <sz val="11"/>
        <color theme="1"/>
        <rFont val="Calibri"/>
        <family val="2"/>
        <scheme val="minor"/>
      </rPr>
      <t xml:space="preserve">
INC000000856479 (WIN)  was converted to request. We have captured these ticket count in Resolved tickets.</t>
    </r>
  </si>
  <si>
    <r>
      <rPr>
        <b/>
        <sz val="11"/>
        <color theme="1"/>
        <rFont val="Calibri"/>
        <family val="2"/>
        <scheme val="minor"/>
      </rPr>
      <t xml:space="preserve">Note on 08/25/2015: </t>
    </r>
    <r>
      <rPr>
        <sz val="11"/>
        <color theme="1"/>
        <rFont val="Calibri"/>
        <family val="2"/>
        <scheme val="minor"/>
      </rPr>
      <t xml:space="preserve">
INC000000879492 (WIN) &amp; INC000000826463 (Paetec)  was transferred to other group. We have captured these ticket count in Resolved tickets.</t>
    </r>
  </si>
  <si>
    <r>
      <rPr>
        <b/>
        <sz val="11"/>
        <color theme="1"/>
        <rFont val="Calibri"/>
        <family val="2"/>
        <scheme val="minor"/>
      </rPr>
      <t xml:space="preserve">Note on 08/25/2015: </t>
    </r>
    <r>
      <rPr>
        <sz val="11"/>
        <color theme="1"/>
        <rFont val="Calibri"/>
        <family val="2"/>
        <scheme val="minor"/>
      </rPr>
      <t xml:space="preserve">
INC000000819331 was resolved. We have captured these ticket count in Resolved tickets.</t>
    </r>
  </si>
  <si>
    <r>
      <rPr>
        <b/>
        <sz val="11"/>
        <color theme="1"/>
        <rFont val="Calibri"/>
        <family val="2"/>
        <scheme val="minor"/>
      </rPr>
      <t xml:space="preserve">Note on 08/25/2015: </t>
    </r>
    <r>
      <rPr>
        <sz val="11"/>
        <color theme="1"/>
        <rFont val="Calibri"/>
        <family val="2"/>
        <scheme val="minor"/>
      </rPr>
      <t xml:space="preserve">
INC000000790513 was changed to RIS.</t>
    </r>
  </si>
  <si>
    <r>
      <rPr>
        <b/>
        <sz val="11"/>
        <color theme="1"/>
        <rFont val="Calibri"/>
        <family val="2"/>
        <scheme val="minor"/>
      </rPr>
      <t xml:space="preserve">Note on 08/26/2015: </t>
    </r>
    <r>
      <rPr>
        <sz val="11"/>
        <color theme="1"/>
        <rFont val="Calibri"/>
        <family val="2"/>
        <scheme val="minor"/>
      </rPr>
      <t xml:space="preserve">
INC000000974217 was assigned to a different group.</t>
    </r>
  </si>
  <si>
    <r>
      <rPr>
        <b/>
        <sz val="11"/>
        <color theme="1"/>
        <rFont val="Calibri"/>
        <family val="2"/>
        <scheme val="minor"/>
      </rPr>
      <t xml:space="preserve">Note on 08/26/2015: </t>
    </r>
    <r>
      <rPr>
        <sz val="11"/>
        <color theme="1"/>
        <rFont val="Calibri"/>
        <family val="2"/>
        <scheme val="minor"/>
      </rPr>
      <t xml:space="preserve">
INC000000973635 was assigned to a different group.</t>
    </r>
  </si>
  <si>
    <r>
      <rPr>
        <b/>
        <sz val="11"/>
        <color theme="1"/>
        <rFont val="Calibri"/>
        <family val="2"/>
        <scheme val="minor"/>
      </rPr>
      <t xml:space="preserve">Note on 08/27/2015: </t>
    </r>
    <r>
      <rPr>
        <sz val="11"/>
        <color theme="1"/>
        <rFont val="Calibri"/>
        <family val="2"/>
        <scheme val="minor"/>
      </rPr>
      <t xml:space="preserve">
INC000000976607 was assigned to a different group.</t>
    </r>
  </si>
  <si>
    <r>
      <rPr>
        <b/>
        <sz val="11"/>
        <color theme="1"/>
        <rFont val="Calibri"/>
        <family val="2"/>
        <scheme val="minor"/>
      </rPr>
      <t xml:space="preserve">Note on 08/27/2015: </t>
    </r>
    <r>
      <rPr>
        <sz val="11"/>
        <color theme="1"/>
        <rFont val="Calibri"/>
        <family val="2"/>
        <scheme val="minor"/>
      </rPr>
      <t xml:space="preserve">
INC000000843147 was assigned to a different group.</t>
    </r>
  </si>
  <si>
    <t>Note on 09/03/2015: 
INC000000981523 (WIN)  was converted to request. We have captured these ticket count in Resolved tickets.</t>
  </si>
  <si>
    <t>Note on 09/09/2015: 
INC000000974986 (WIN)  &amp; INC000000985333 (PAETEC) was converted to request. We have captured these ticket count in Resolved tickets.</t>
  </si>
  <si>
    <t>Note on 09/16/2015: 
INC000000995680, INC000000995675, INC000000995666, INC000000966689, INC000000966685,  (WIN)   was converted to request. We have captured these ticket count in Resolved tickets.</t>
  </si>
  <si>
    <t>Note on 09/21/2015: 
INC000000813250 INC000000998183  (WIN)   was converted to request. We have captured these ticket count in Resolved tickets.</t>
  </si>
  <si>
    <t>Note on 09/24/2015: 
INC000001007097 (WIN)  was converted to request. We have captured these ticket count in Resolved tickets.</t>
  </si>
  <si>
    <t>Note on 10/13/2015: 
INC000000866629 (WIN)  was converted to request. We have captured these ticket count in Resolved tickets.</t>
  </si>
  <si>
    <t>Note on 11/12/2015: 
INC000001067464 (WIN)  was transferred to other group. We have captured these ticket count in Resolved tickets.
INC000001066983 (WIN) transferred to nuvox captured in open.</t>
  </si>
  <si>
    <t>Note on 11/13/2015: 
INC000001069337, INC000001065032 (WIN)  was transferred to other group. We have captured these ticket count in Resolved tickets.</t>
  </si>
  <si>
    <t>Gayathri Murthy</t>
  </si>
  <si>
    <t>Note on 12/9/2015: 
INC000001093557 (WIN)  was transferred to other group. We have captured these ticket count in opened &amp; Resolved tickets.
INC000001090646 (paetec) was transferred to other group. We have captured these ticket count in  Resolved tickets.
INC000001089707 (paetec) was converted to a request.  We have captured these ticket count in  Resolved tickets.</t>
  </si>
  <si>
    <t>Note on 12/10/2015: 
INC000001089731 &amp; INC000001089586 (win) was converted to a request.  We have captured these ticket count in  Resolved tickets.</t>
  </si>
  <si>
    <t>Saturday</t>
  </si>
  <si>
    <t>Note on 12/10/2015: 
INC000001008998 (win) was converted to a request.  We have captured these ticket count in  Resolved tickets.</t>
  </si>
  <si>
    <t>Note on 01/04/2015: 
INC000001111631 (win) was moved to other group.  We have captured these ticket count in  Resolved tickets.</t>
  </si>
  <si>
    <t>Note on 01/05/2015: 
INC000001085869 (Paetec) was moved to other group.  We have captured these ticket count in  Resolved tickets.</t>
  </si>
  <si>
    <t>Note on 01/07/2015: 
INC000001116291(win) INC000001117040 &amp; INC000001115809  (Paetec) was moved to other group.  We have captured these ticket count in  Resolved tickets.</t>
  </si>
  <si>
    <t>Note on 01/07/2015: 
INC000001117404 (win) was converted to request.  We have captured these ticket count in  Resolved tickets.</t>
  </si>
  <si>
    <t>Balakrishnan Balasubramaniam</t>
  </si>
  <si>
    <t>Note on 01/27/2015: 
INC000001136838 transfered to other group, INC000001134193, INC000001129590,INC000001120794 converted to request
 (win) .  We have captured these ticket count in  Resolved tickets.</t>
  </si>
  <si>
    <t>Note on 02/2/2016: 
INC000001144936 was transferred to other group (win) .  We have captured these ticket count inopen and  Resolved tickets.</t>
  </si>
  <si>
    <t>Pavithra Mathivanan</t>
  </si>
  <si>
    <t>monday</t>
  </si>
  <si>
    <t>tuesday</t>
  </si>
  <si>
    <t>wednesday</t>
  </si>
  <si>
    <t>thursday</t>
  </si>
  <si>
    <t>friday</t>
  </si>
  <si>
    <t>RIS</t>
  </si>
  <si>
    <t>Ravindran Naarayanan</t>
  </si>
  <si>
    <t>Hemam</t>
  </si>
  <si>
    <t>Request</t>
  </si>
  <si>
    <t>Hemachandran Mohan</t>
  </si>
  <si>
    <t>Mcgill</t>
  </si>
  <si>
    <t>Nuvox Support Tickets - Opened</t>
  </si>
  <si>
    <t>Nuvox Support Tickets - Resolved (Same day)</t>
  </si>
  <si>
    <t>Nuvox Support Tickets - Resolved (from prior days)</t>
  </si>
  <si>
    <t>Nuvox Current open ticket volume</t>
  </si>
  <si>
    <t>Nuvox Cumulative Inflow (from 18th june 2016)</t>
  </si>
  <si>
    <t>hWin Request Tickets</t>
  </si>
  <si>
    <t>hWin RIS Tickets</t>
  </si>
  <si>
    <t xml:space="preserve">PAETEC  Request Tickets </t>
  </si>
  <si>
    <t xml:space="preserve">Nuvox  Request Tickets </t>
  </si>
  <si>
    <t>Note: 08/18/2016</t>
  </si>
  <si>
    <t>IT-OSS - M5 (NuVox)</t>
  </si>
  <si>
    <t>M5 (NuVox) Other Issue</t>
  </si>
  <si>
    <t>Paetec Request Tickets count</t>
  </si>
  <si>
    <t>Nuvox Request Tickets count</t>
  </si>
  <si>
    <t>Paetec RIS Tickets count</t>
  </si>
  <si>
    <t>PAETEC RIS Tickets</t>
  </si>
  <si>
    <t>Nuvox Incident Tickets Received count</t>
  </si>
  <si>
    <t>Nuvox Incident Tickets Resolved count</t>
  </si>
  <si>
    <t>Stephanie</t>
  </si>
  <si>
    <t>Tickets status from 1st Sep 2016 to till Date</t>
  </si>
  <si>
    <t>2 -ticket resolved after 31st Aug 16 after 5 PM.</t>
  </si>
  <si>
    <t>M5 (NuVox) ISR Issue, Other ISR issue</t>
  </si>
  <si>
    <t>INC000000194811</t>
  </si>
  <si>
    <t>Anand Baskaran</t>
  </si>
  <si>
    <t>Detailed Description of Problem:  i need to have tn 423-587-9900 added to ASAP ACCOUNT # 4354463 PER icare RQST # 4032551 This tn should be ob the account, is showing is service for the customer but not showing on the account in ASAP.</t>
  </si>
  <si>
    <t>Conversion Issue - As requested below, we have made changes to show the TN  423-587-9900 on to the account # 4354463. Please place a supplement correction and then process the reported  PSR #  13169131. Please let us know for any concerns.</t>
  </si>
  <si>
    <t>INC000000191366</t>
  </si>
  <si>
    <t>Aravindan Sridharan</t>
  </si>
  <si>
    <t>Detailed Description of Problem:  i need to have tn's 4235812220,4235817029,4235819984 and 4235860692 added to ASAP account 4350498 psr# 13152008. tn's showing in service for thhis customer but not on the account in ASAP. thank you</t>
  </si>
  <si>
    <t>As requested, we have made the changes to show the reported TN’s on to the account # 4350498.Upon your confirmation over IM ,We are  going ahead and marking this incident as resolved.</t>
  </si>
  <si>
    <t>INC000000188128</t>
  </si>
  <si>
    <t>Sumathi Shanmugavadivel</t>
  </si>
  <si>
    <t>Detailed Description of Problem:  I NEED TO HAVE TN 423-586-2942 ADDED TO ASAP ACCOUNT # 4356707 PSR # 1316552 PER ICARE RQST # 4027387. THE TN IS SHOWING IN SERVICE BUT NOT SHOWING ON THE ASAP ACCOUNT.. THANK YOU</t>
  </si>
  <si>
    <t>Conversion Issue  As requested, we have made changes to show the TN  423-586-2942 on to the account # 4356707. Please place a supplement correction and then try to copy the reported TN into the PSR #  13136552. Kindly let us know if you face any issues.</t>
  </si>
  <si>
    <t>INC000000188077</t>
  </si>
  <si>
    <t>Detailed Description of Problem:  I NEED TO HAVE TN 423-586-1272 ADDED TO ASAP ACCOUNT # 4338080, PSR # 13136427 PER ICARE RQST # 4028245. THE TN IS SHOWING IN SERVICE BUT NOT SHOWING ON THE ACCOUNT IN ASAP. THANK YOU</t>
  </si>
  <si>
    <t>Conversion Issue- As requested below, we have made the changes to show the TN# 4235861272 on to the account- 4338080. Could you please place a supplement correction and add the reported TN from existing services and then validate the order-13136427. Please try the same and let us know for any concerns.</t>
  </si>
  <si>
    <t>INC000000187963</t>
  </si>
  <si>
    <t>Detailed Description of Problem:  i ned to have tn 423-307-1459 added to ASAP account # 4359806 psr # 13136023 per ICARE RQST # 4027212. ht tn is showing in services but not showing on the ASAP account. thank you</t>
  </si>
  <si>
    <t>As requested, we have made changes to show the TN  423-307-1459 on to the account # 4359806.</t>
  </si>
  <si>
    <t>INC000000184748</t>
  </si>
  <si>
    <t>Detailed Description of Problem:  i need to have the following tn's added to the ASAP account # 4349752, psr # 13123088 per ICARE rqst # 4026138...423-317-0066 and 423-581-4547..these are showing in service for the customer jsut not showing on the account in ASAP.  thank you</t>
  </si>
  <si>
    <t>Conversion Issue - On our analysis we found that reported TN’s was not updated properly in backend related tables in conversion this caused the issue. Now we have corrected the issue. The reported TN’s added to the PSR-13123088  in the account-4349752. Please check the same and let us know for any concerns.</t>
  </si>
  <si>
    <t>INC000000180812</t>
  </si>
  <si>
    <t>Detailed Description of Problem:  can you please add 2 tn's 423-307-1605 and 423-307-8031 to ASAP account # 4357483 psr # 13100978? i need these two tn's added for the BPON to GPON order and the tns are showing in service  for the customer but not on the account in ASAP.</t>
  </si>
  <si>
    <t>As requested, we have made the changes to show the reported TN’s on to the account # 4357483.</t>
  </si>
  <si>
    <t>INC000000171249</t>
  </si>
  <si>
    <t>Windstream Application Problem:  ASAP/Access Service And Provisioning, Image Unknown</t>
  </si>
  <si>
    <t>Detailed Description of Problem:  Error indicates that I must have one MPTN for services. But I only see one on the account now.  Please advise on how I can resolve.  PSR 13053228 Account 4355765</t>
  </si>
  <si>
    <t>Assigned after KPI crossed. Created on: 3/14/2014 9:19:31 AM  Assigned on: 3/18/2014 10:34:45 AM Assigned By: Adam J  Leonardi Resolved On: 3/20/2014   Conversion Issue - On our analysis we found that the few products related items are not copied into the reported PSR-13053228 properly this caused the error while validating the order.  Now it has been corrected and the reported order validates without any issues as shown below. Please check the same and let us know for any concerns.</t>
  </si>
  <si>
    <t>INC000000162353</t>
  </si>
  <si>
    <t>Detailed Description of Problem:  i need tns 423-585-5857,423-585-5904 and 423-585-5922 add to ASAP psr # 13005752 account 4344115. the tn is stating in service but not showing on the account in ASAP</t>
  </si>
  <si>
    <t>Conversion Issue - As per our discussion through IM, we have implemented the fix in production the reported TN’s added into the account#4344115. Now the reported  PSR-13005752 without any issues as shown below. Could you please check and let us know if you face any issues.</t>
  </si>
  <si>
    <t>INC000000148211</t>
  </si>
  <si>
    <t>Windstream Application Problem:  NUVOX MSS, Not PAETEC Imaged</t>
  </si>
  <si>
    <t xml:space="preserve">Detailed Description of Problem:  From: WCI Code Admin Nuvox  Sent: Monday, February 10, 2014 5:28 PM To: Elgin, Janice; WCI Code Admin Nuvox Subject: RE: RQST_NO: 3999697 CUNO: 4359605 ACCT NAME: PLUMBERS SUPPLY -BOWLING GREEN  Sorry, I changed it in NuVox MSS TNI. We don’t work in ASAP TNI. You will need a ticket to get help on this one.  Roger Richter Code Administrator – WCI Code Admin NuVox  | Windstream WCI.Code.Admin.Nuvox@windstream.com     From: Elgin, Janice  Sent: Monday, February 10, 2014 3:31 PM To: WCI Code Admin Nuvox Subject: RE: RQST_NO: 3999697 CUNO: 4359605 ACCT NAME: PLUMBERS SUPPLY -BOWLING GREEN  in ASAP it's still claiming its in Service        Thanks,  Janice Elgin  ICARE Order Processing 864-331-7608  If you need to expedite, please use the Expedite Portal:   http://sdelivery.nuvox.com/index.php?option=com_weblinks&amp;catid=13&amp;Itemid=51  My goal is to provide World Class Customer Service. If at any time you feel that you are receiving less than World Class Customer Service, and you would like to speak with my manager, she can be reached at crystal.willis@windstream.com.   From: WCI Code Admin Nuvox  Sent: Monday, February 10, 2014 11:25 AM To: Elgin, Janice; WCI Code Admin Nuvox Subject: RE: RQST_NO: 3999697 CUNO: 4359605 ACCT NAME: PLUMBERS SUPPLY -BOWLING GREEN  2704670920 has been Disconnected in TNI.  Roger Richter Code Administrator – WCI Code Admin NuVox  | Windstream WCI.Code.Admin.Nuvox@windstream.com     From: Elgin, Janice  Sent: Monday, February 10, 2014 9:04 AM To: WCI Code Admin Nuvox Subject: RQST_NO: 3999697 CUNO: 4359605 ACCT NAME: PLUMBERS SUPPLY -BOWLING GREEN  Please place TN 2704670920 in pending disconnect.  We are doing an internal BTN change for a pending port out.  THIS IS AN INTERNAL BTN CHANGE FOR PORT. PLEASE CHANGE Current PRI BTN 270-782-8007 to  PRI BTN TO 270-467-0920 in RC7. NO NRC/MRC FOR THIS CHANGE.      Thanks,  Janice Elgin  ICARE Order Processing 864-331-7608  If you need to expedite, please use the Expedite Portal:   http://sdelivery.nuvox.com/index.php?option=com_weblinks&amp;catid=13&amp;Itemid=51  My goal is to provide World Class Customer Service. If at any time you feel that you are receiving less than World Class Customer Service, and you would like to speak with my manager, she can be reached at crystal.willis@windstream.com.   </t>
  </si>
  <si>
    <t>Conversion Issue - As discussed in IM, the reported TN-2704670920  not added to the order-12877011 due to conversion issue. Now it has been corrected and you were able to add TN to the required services without any issues. As the reported issue has been fixed. We are marking this incident as resolved. Please let us know for any concerns.</t>
  </si>
  <si>
    <t>Elgin</t>
  </si>
  <si>
    <t>INC000000127056</t>
  </si>
  <si>
    <t>Vijayan Balasubramanian</t>
  </si>
  <si>
    <t>Detailed Description of Problem:  Account number: 4348705 Account name: BELVIDERE NATIONAL BANK &amp; TRUST COMPANY  Error message below appeared as I was trying to complete the full disconnect on account 4348705 within PSR 12840783. Please review and advise.  PCR Send is required based on the value of Virtual Broadband Service Category: ATM and FR.  Thank you, Michelle</t>
  </si>
  <si>
    <t>On the reported order the custom attributes were missing for the internet circuits which caused the issue while order validation. Now it has been corrected  and the reported order validates successfully.</t>
  </si>
  <si>
    <t>INC000000122757</t>
  </si>
  <si>
    <t>Detailed Description of Problem:  Product Service Request - Order : 12818797 - Customer Name : SHORT ELLIOTT HENDRICKSON INC. Account number: 4344323  While trying to process the full disconnect on the account above, I received several errors:  1. PCR Send is required based on the value of Virtual Broadband Service Category: ATM and FR. 2. PCR Priority Code Send is required based on the value of Virtual Broadband Service Category: ATM and FR.  Please review and advise.  Thank you, Michelle</t>
  </si>
  <si>
    <t>Conversion Issue - On our analysis we found that custom attributes were not updated properly for the reported customer during conversion, this caused the issue while validating the reported PSR-12818797. Now it has been corrected and the reported order validates without any issues. Please check the same and let us know if you face any issues.</t>
  </si>
  <si>
    <t>Rajasekar Radhakrishnan</t>
  </si>
  <si>
    <t>Roshini Beulah</t>
  </si>
  <si>
    <t>Amanda</t>
  </si>
  <si>
    <t>Anitha Thangavel</t>
  </si>
  <si>
    <t>Naresh Elango</t>
  </si>
  <si>
    <t>Diwakar Vasu</t>
  </si>
  <si>
    <t>Gayatheri Manohar</t>
  </si>
  <si>
    <t>Krill</t>
  </si>
  <si>
    <t>Chaney</t>
  </si>
  <si>
    <t xml:space="preserve">Monday </t>
  </si>
  <si>
    <t>Miscellaneous</t>
  </si>
  <si>
    <t>No Issues Found</t>
  </si>
  <si>
    <t>Jennifer</t>
  </si>
  <si>
    <t>Jonathan</t>
  </si>
  <si>
    <t>Jacqueline</t>
  </si>
  <si>
    <t>Tiffany</t>
  </si>
  <si>
    <t>Mohamed Musthafa Kani</t>
  </si>
  <si>
    <t>MSS - Functional Training</t>
  </si>
  <si>
    <t>Process Issue - Others</t>
  </si>
  <si>
    <t>Delegation</t>
  </si>
  <si>
    <t>Elizabeth</t>
  </si>
  <si>
    <t>M6 (PAETEC) - Product Update</t>
  </si>
  <si>
    <t>Address Issue</t>
  </si>
  <si>
    <t>Mahalakshmi Nagalingam</t>
  </si>
  <si>
    <t>No Issue Found</t>
  </si>
  <si>
    <t>Telephone Number Issue</t>
  </si>
  <si>
    <t>Circuit Position Status</t>
  </si>
  <si>
    <t>Product Issue</t>
  </si>
  <si>
    <t>M5 (NuVox) PSR Issue, Other</t>
  </si>
  <si>
    <t>Delegation task issue</t>
  </si>
  <si>
    <t>Location Information</t>
  </si>
  <si>
    <t>Validation Issue</t>
  </si>
  <si>
    <t>User Resolved</t>
  </si>
  <si>
    <t>Cancelled</t>
  </si>
  <si>
    <t>Design not processed properly</t>
  </si>
  <si>
    <t>Incorrect Port Address</t>
  </si>
  <si>
    <t>Debra</t>
  </si>
  <si>
    <t>Donna</t>
  </si>
  <si>
    <t>Previous order Delegation issue</t>
  </si>
  <si>
    <t>James</t>
  </si>
  <si>
    <t>Royer</t>
  </si>
  <si>
    <t>Nicole</t>
  </si>
  <si>
    <t>Gaines</t>
  </si>
  <si>
    <t>Alka</t>
  </si>
  <si>
    <t>Khantwal</t>
  </si>
  <si>
    <t>INC000001967684</t>
  </si>
  <si>
    <t xml:space="preserve">Alternate contact phone number for yourself, if applicable: 7043191072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MSS PSR 1339036..... Received the attached error when attempting to "Finish Order"  What date and time did you start noticing this issue: 10/11/2017 2:04 PM </t>
  </si>
  <si>
    <t>M5 (NuVox) PSR Issue, Issue Disconnecting products</t>
  </si>
  <si>
    <t>Karl</t>
  </si>
  <si>
    <t>Bruster</t>
  </si>
  <si>
    <t>INC000001967191</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</si>
  <si>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We are unable to open term date field into MSS for these PSR.D1331181-CAP D1331221-CAP D1331190-CAP C1318219-CAP C1323481-CAP C1317953-CAP C1318798-CAP 1337019 1336927 C1326858-CAP C1317135-CAP C1321828-CAP What date and time did you start noticing this issue: 10/11/2017 12:00 AM </t>
  </si>
  <si>
    <t>Henderson</t>
  </si>
  <si>
    <t>Chambers</t>
  </si>
  <si>
    <t>Kumar</t>
  </si>
  <si>
    <t>Carol</t>
  </si>
  <si>
    <t>Sathishkumar</t>
  </si>
  <si>
    <t>Chellathurai</t>
  </si>
  <si>
    <t>Service Targets Breached</t>
  </si>
  <si>
    <t>Bradley</t>
  </si>
  <si>
    <t>Kenneth</t>
  </si>
  <si>
    <t>Cimino</t>
  </si>
  <si>
    <t>M5 (NuVox) PSR Issue, Circuit issue, Other Issue</t>
  </si>
  <si>
    <t>Krystal</t>
  </si>
  <si>
    <t>Hamby</t>
  </si>
  <si>
    <t>George</t>
  </si>
  <si>
    <t>Scherer</t>
  </si>
  <si>
    <t>INC000001997859</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</si>
  <si>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Circuit issue Select one of the following Circuit Issue types:  Description of issue and error if applicable (attach screenshots of any errors, etc.): Trying to close DD. M5 PSR 1329334 --------------------------- MetaSolv Solution --------------------------- A parent connection for this service request has other connections riding it, which are still in service.  All child connections must be disconnected from a parent connection before the order disconnecting the parent can have its Due Date completed.  The DD on row # 1 is violating the constraint.  The order number is 1329334. The Circuit ID is 22/HV--/591643/IP /NUVX/.  View Details? --------------------------- Yes   No    ---------------------------    </t>
  </si>
  <si>
    <t>INC000002001697</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</si>
  <si>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Other Description of issue and error if applicable (attach screenshots of any errors, etc.): Trying to close out DD task and get the following error  "Error in PSR Due Date.  Contact your System Administrator."  Please fix so I can close out the DD task on this order.  PSR # 1336985  AMCS Pine Lakes </t>
  </si>
  <si>
    <t>Deborah</t>
  </si>
  <si>
    <t>Lynch</t>
  </si>
  <si>
    <t>INC000002000283</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</si>
  <si>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DD error.  Please see attached What date and time did you start noticing this issue: 10/27/2017 12:00 AM </t>
  </si>
  <si>
    <t>INC000001999919</t>
  </si>
  <si>
    <t xml:space="preserve">Alternate contact phone number for yourself, if applicable: 864-331-7101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Cannot push an order from iCare to M5.  Others in the group are having the same trouble. What date and time did you start noticing this issue: 10/27/2017 10:45 AM </t>
  </si>
  <si>
    <t>Jeanetta</t>
  </si>
  <si>
    <t>INC000001999829</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</si>
  <si>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Issue Disconnecting products PSR #: PSR-1337660 Product names affected, description of issue, and error if applicable (attach screenshots of any errors, etc.): the ckt for the service request are not compete. </t>
  </si>
  <si>
    <t>The incorrect port address status caused the issue in completing the task and the same have been corrected</t>
  </si>
  <si>
    <t>The term dates are updated to the circuits .</t>
  </si>
  <si>
    <t>INC000002004131</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</si>
  <si>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 assignment 28 off M5 DS3 id 2802 /T3 /ORLDFLACK01/LKBRFLXAH20. It shows pending order 1048062 dated 4/19/2012. This service order was completed 2014 and this slot assignment is no longer needed.  What date and time did you start noticing this issue: 10/31/2017 2:05 PM </t>
  </si>
  <si>
    <t>INC000002004088</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</si>
  <si>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D1274736-LHDI Description of issue and error if applicable (attach screenshots of any errors, etc.): Can the "Cancel" supplement be reversed, and the order re-established? </t>
  </si>
  <si>
    <t>INC000002003178</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</si>
  <si>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Other Description of issue and error if applicable (attach screenshots of any errors, etc.): Trying to cancel PSR, but receiving the below error msg:  " Change not allowed.  You cannot make a change to 6789852247. The telephone number status conflicts with a status currently implemented." iCare request has already been cancelled. </t>
  </si>
  <si>
    <t>Jones</t>
  </si>
  <si>
    <t>Lokesh</t>
  </si>
  <si>
    <t>The hung circuit is removed.</t>
  </si>
  <si>
    <t>The incorrect telephone number status caused the issue in cancelling the order and the same have been corrected</t>
  </si>
  <si>
    <t>The child circuit('22/VCIV/642794/IP /NUVX/ ') that is still in service riding under the parent circuit('22/HV--/642821/IP /NUVX/ ') which is going to be disconnected in this order. The in-service child circuits must be moved under another in service circuit in prior, so that you could complete the DD task on this order.The same has been corrected.</t>
  </si>
  <si>
    <t>Jansi</t>
  </si>
  <si>
    <t>Rajkumar</t>
  </si>
  <si>
    <t>Incorrect Process on Change Order</t>
  </si>
  <si>
    <t>Balaji</t>
  </si>
  <si>
    <t>Rajamohan</t>
  </si>
  <si>
    <t>INC000002005932</t>
  </si>
  <si>
    <t xml:space="preserve">Alternate contact phone number for yourself, if applicable: 8643317673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M1317420KNVL Description of issue and error if applicable (attach screenshots of any errors, etc.): Please remove circuit id, 74/HC/716713/NUVX, from this order, as request to disco desiring to be placed by customer. </t>
  </si>
  <si>
    <t>Circuit removal from Order</t>
  </si>
  <si>
    <t>Antonio</t>
  </si>
  <si>
    <t>Menendez</t>
  </si>
  <si>
    <t>INC000002005826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</si>
  <si>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4435518 CASCADES RESIDENTS - CLUBHOUSE  PSR successfully sent to MSS-5. However, there is a pre-existing BTN Group in MSS.  Please contact App Ops.  (Failed in Disconencting the service ERROR : Miscellaneous Error: Change not allowed.  You cannot make a change to 5617404954.  The telephone number status conflicts with a status currently implemented..) What date and time did you start noticing this issue: 11/1/2017 1:45 PM </t>
  </si>
  <si>
    <t>The incorrect telephone number status has been corrected</t>
  </si>
  <si>
    <t>INC000002007527</t>
  </si>
  <si>
    <t xml:space="preserve">Alternate contact phone number for yourself, if applicable: 8643317673 Which Metasolv instance are you reporting this issue for? (select one): M5 (Nuvox) What type of issue are you reporting: Another issue Are you past the MetaSolv login: Yes Select the Issue type for M5 NuVox you are expriencing: ISR issue Select one of the following ISR issue types:  ISR #: M1313770NSVL Description of issue and error if applicable (attach screenshots of any errors, etc.): 70/HC--/536736/NUVX  circuit id was groomed on this order to NEW CFA: 2800/T3Z/13/NSVLTNMTXDZ/LVRGTNXA needs to be moved back in records to old issue CFA of OLD CFA: 2800/T3Z/08/LVRGTNXA/NSVLTN02BMD/  (T3T1-60-08), as there was a problem on groom and vendor moved back to old CFA per repair ticket INC000033122841,"this was part of a cfa change last night we moved the cross connects but nobody bothered to tell TDS telecom where the new cfa was I had them move it back to the old cfa and the customer came up.' Thanks! </t>
  </si>
  <si>
    <t>INC000002007308</t>
  </si>
  <si>
    <t>M5 (NuVox) ISR Issue, Adding circuit to order</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</si>
  <si>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M1314037LSVL Circuit(s) user is trying to add: 66/HC--/809658/IP/NUVX &amp; 66/HC--/879295/IP/NUVX  Description of issue and error if applicable (attach screenshots of any errors, etc.): Please remove the circuit # 66/HC--/809658/IP/NUVX &amp; 66/HC--/879295/IP/NUVX from the ISR # M1314037LSVL </t>
  </si>
  <si>
    <t>INC000002007059</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</si>
  <si>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REMOVE 26/HC/696508/IP/NUVX    FROM ISR:  M1332879-DRHM  ALSO REDUCE THE NUMBER OF CIRCUITS (QTY) ON THE ORDER TO 3 What date and time did you start noticing this issue: 11/2/2017 10:06 AM </t>
  </si>
  <si>
    <t>Padgett</t>
  </si>
  <si>
    <t>INC000002005207</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</si>
  <si>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C1340382-CAP  Description of issue and error if applicable (attach screenshots of any errors, etc.): Cannot add the Provisioning plan. It's greyed out.  </t>
  </si>
  <si>
    <t>Sharea</t>
  </si>
  <si>
    <t>Harris</t>
  </si>
  <si>
    <t>INC000002005199</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</si>
  <si>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REMOVE 34/HC--/694441/IP /NUVX/ FROM ISR:  M1337745-GNVL AND REDUCE THE QTY TO 6 What date and time did you start noticing this issue: 11/1/2017 10:04 AM </t>
  </si>
  <si>
    <t>Smith</t>
  </si>
  <si>
    <t>INC000002010232</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</si>
  <si>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M1336226-PMBH Description of issue and error if applicable (attach screenshots of any errors, etc.): Need DD task completed.  Order is complete but receiving reconciliation child account error.  I do not have access to reconcile the accounts. </t>
  </si>
  <si>
    <t>Shealy</t>
  </si>
  <si>
    <t>On adding the TN to the line channel with numbers the DD task could be completed</t>
  </si>
  <si>
    <t>Incorrect Process of Adding TN to PSR</t>
  </si>
  <si>
    <t>INC000002011634</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</si>
  <si>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4436074  COMMUNITY LIVING ADULT SUPPORT SERVICES  -  Team is not able to disconnect line services in MSS due to following error: Change not allowed. You cannot make a change to 3175487159. The telephone number status conflicts with a status currently implemented What date and time did you start noticing this issue: 11/6/2017 2:27 PM </t>
  </si>
  <si>
    <t>INC000002011056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</si>
  <si>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MSS PSR#1340439 received the  error when attempting to disconnect ISDN Trunk Group in MSS.  Getting the error: Error in procedure. Change not allowed.You cannot make a change to 7702501125. The telephone number status conflicts with a status currently implemented.   Email: Vishual.Pandita@windstream.com  What date and time did you start noticing this issue: 11/6/2017 11:33 AM </t>
  </si>
  <si>
    <t>Vishual</t>
  </si>
  <si>
    <t>Pandita</t>
  </si>
  <si>
    <t>INC000002010706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</si>
  <si>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16, 17, 19, 20, 21, 24 as they show pending on M5 NuVox DS3 ID: 2802.T3.ATLBGACLK00.LRVLGAOSH28. The service order 1239712  tied to each pending channel has completed in 2015 and the pending slot assignments are no longer needed. What date and time did you start noticing this issue: 11/6/2017 11:01 AM </t>
  </si>
  <si>
    <t>INC000002009451</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</si>
  <si>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M1333556-JCVL  Circuit(s) user is trying to add: 52/HC--/330400/IP /NUVX/ Description of issue and error if applicable (attach screenshots of any errors, etc.): Please remove the circuit# 52/HC--/330400/IP /NUVX/ from the ISR#M1333556-JCVL. </t>
  </si>
  <si>
    <t>INC000002008362</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</si>
  <si>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9, 10 as they show pending on M5 NuVox DS3 ID: 2800.T3.ATLNGAHPK08.ATLNGAADH11. The service orders tied to each pending channel has completed and the slot assignments are no longer needed. What date and time did you start noticing this issue: 11/3/2017 8:28 AM </t>
  </si>
  <si>
    <t>INC000002008356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</si>
  <si>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5, 6, 8, 13, 24 as they show pending on M5 NuVox DS3 ID:  2801.T3.ATLNGAHPK08.CNYRGAMAH02. The service orders tied to each pending channel has completed and the slot assignments are no longer needed.  What date and time did you start noticing this issue: 11/3/2017 8:19 AM </t>
  </si>
  <si>
    <t>The incorrect telephone number status has been corrected. Kindly check and let me know for any concern.</t>
  </si>
  <si>
    <t>The reported pending channels 16, 17, 19, 20, 21, 24 are cleared for the circuit 2802.T3.ATLBGACLK00.LRVLGAOSH28 .Kindly check and let me know for any concern.</t>
  </si>
  <si>
    <t>The reported channels 9,10 are cleared</t>
  </si>
  <si>
    <t>The pending channels 5, 6, 8, 13, 24,15 are cleared for the circuit '2801 /T3    /ATLNGAHPK08/CNYRGAMAH02 ' .</t>
  </si>
  <si>
    <t>The provisioning plan option is enabled fro the reported order. Kindly check and let me know for any concern.</t>
  </si>
  <si>
    <t>We could see that reported order 1339036 validates and provisioned</t>
  </si>
  <si>
    <t>Joseph</t>
  </si>
  <si>
    <t>The incorrect telephone number status caused the issue in disconnecting the TN and the same have been corrected</t>
  </si>
  <si>
    <t>The incorrect circuit status of the reported orders were corrected.</t>
  </si>
  <si>
    <t>INC000002015195</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</si>
  <si>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When trying to create an ISR in M5 and I get to the provisioning plan portion it's greyed out. It will not allow me to add a prov plan to my order.  What date and time did you start noticing this issue: 11/1/2017 12:00 AM </t>
  </si>
  <si>
    <t>INC000002013637</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</si>
  <si>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Account 4086902 CHI - WINCHESTER MEDICAL ASSOCIATES PSR 1339919 was completed in error by Vox Migration team, prior to related Disconnection request 4435337 completing in iCare. iCare request 4435337 has now been cancelled, but all services have been removed and the account shows disconnected in MSS (M5). Please revert status of Account 4086902 in MSS (M5) to  In Service. What date and time did you start noticing this issue: 11/7/2017 4:36 PM </t>
  </si>
  <si>
    <t>Weston</t>
  </si>
  <si>
    <t>INC000002017584</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</si>
  <si>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assist with these DD Errors.  Please see attached. What date and time did you start noticing this issue: 11/3/2017 12:00 AM </t>
  </si>
  <si>
    <t>Allen</t>
  </si>
  <si>
    <t>The reported cust_acct 4086902 is changed to inservice status.</t>
  </si>
  <si>
    <t>INC000002020051</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</si>
  <si>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Unable to complete the DLRD task on cancelled ISR C1323227-CAP.  I am getting the error that the circuit does not show as DLR issued, but I am not able to change the circuit status.  The circuit was disconnected via a PSR which is why I need to cancel this ISR.  Thank you for your help! What date and time did you start noticing this issue: 11/10/2017 10:53 AM </t>
  </si>
  <si>
    <t>Delorme</t>
  </si>
  <si>
    <t>The incorrect circuit status caused the issue in completing the task and the same have been corrected</t>
  </si>
  <si>
    <t>The provisioning plan option is enabled.on changing the jurisdiction code to '0',the issue is corrected.</t>
  </si>
  <si>
    <t>INC000002024382</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</si>
  <si>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Could you please assist with these DD errors?  See attached What date and time did you start noticing this issue: 11/13/2017 12:00 AM </t>
  </si>
  <si>
    <t>INC000002024334</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</si>
  <si>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C1282590-JCBH  Circuit(s) user is trying to add: 52HC433962NUVX Description of issue and error if applicable (attach screenshots of any errors, etc.): Please remove the circuit 52HC433962NUVX from the ISR#C1282590-JCBH. </t>
  </si>
  <si>
    <t>INC000002023952</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</si>
  <si>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26/HC--/101039//NSC is showing as disconnected however is still on 2800/T3Z/RLGHNCMOH0K/RLGHNCJO  ch 2.  PLEASE REMOVE  What date and time did you start noticing this issue: 11/13/2017 2:48 PM </t>
  </si>
  <si>
    <t>INC000002023505</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</si>
  <si>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4436197 CAPLE HOWDEN INSURANCE AGENCY  ERROR: AN ERROR OCCURED DURING THE CUSTOM VALIDATION PROCEDURE:  32701 is valid for WINTER PARK  FL on primary billing address. What date and time did you start noticing this issue: 11/13/2017 11:42 AM </t>
  </si>
  <si>
    <t>INC000002022446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</si>
  <si>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19, 22  as they show pending on M5 NuVox DS3 ID: 2801/T3/TAMSFLDEK07/GNDYFLXAH94. The service orders tied to each pending channel had completed years ago and the pending slot assignments are no longer needed. What date and time did you start noticing this issue: 11/13/2017 10:09 AM </t>
  </si>
  <si>
    <t>INC000002022421</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</si>
  <si>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4436454 TRADITIONAL TITLE SERVICES INC.  Team is not able to disconnect the DID 4045911048 due to following error: Unable to update the telephone number status. kindly do the needful What date and time did you start noticing this issue: 11/13/2017 11:03 AM </t>
  </si>
  <si>
    <t>INC000002022336</t>
  </si>
  <si>
    <t xml:space="preserve">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Issue Disconnecting products PSR #: 1327914 Product names affected, description of issue, and error if applicable (attach screenshots of any errors, etc.): VCID  CKT will not disconnect  70/vcid/842878/ip/nuvx </t>
  </si>
  <si>
    <t>The incorrect mapping of order caused the issue in completing the order and the same have been corrected.</t>
  </si>
  <si>
    <t>The pending entries riding under the channel 2 of circuit 2800 /T3Z   /RLGHNCMOH0K/RLGHNCJO is cleared</t>
  </si>
  <si>
    <t>The zip code for primary billing address in not valid.We could see that the zip code for winter park,FL is either of the four code(32789,32790,32792,32793).On correcting the zip code the validation code could be resolved.</t>
  </si>
  <si>
    <t>The pending entries in the reported channel 19,22 is cleared.</t>
  </si>
  <si>
    <t>The incorrect circuit status are caused the issue in completing the task and the same have been corrected.</t>
  </si>
  <si>
    <t>Service Target Warning</t>
  </si>
  <si>
    <t>Location Issue</t>
  </si>
  <si>
    <t>Dakotah</t>
  </si>
  <si>
    <t>Cantrell</t>
  </si>
  <si>
    <t>Amy</t>
  </si>
  <si>
    <t>Software</t>
  </si>
  <si>
    <t>Ronnie</t>
  </si>
  <si>
    <t>Byrd</t>
  </si>
  <si>
    <t>Jeyalakshmi Sivaselvaraj</t>
  </si>
  <si>
    <t>Santhosh Mahadevan</t>
  </si>
  <si>
    <t>Nix</t>
  </si>
  <si>
    <t>Andrew</t>
  </si>
  <si>
    <t>Incorrect Process on PIN Assignment</t>
  </si>
  <si>
    <t>(blank)</t>
  </si>
  <si>
    <t>INC000002137172</t>
  </si>
  <si>
    <t>Nuvox: Backfill TNS to MSS from RC</t>
  </si>
  <si>
    <t>INC000002166726</t>
  </si>
  <si>
    <t xml:space="preserve">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Error#ReturnCd :21040 - ReturnText: Unable to create delegated PSR Order in NGMSS. Error returned from API.: Message: Exception Thrown Importing Order.  Message: Invalid order information, please verify.  Error Code 30601:Miscellaneous Error: Error in executeCopyServItemProc SF_COPY_SR: 20:ORA-02291: integrity constraint  PSR#21850411  TN#7067789076 What date and time did you start noticing this issue: 2/6/18 9:48 PM </t>
  </si>
  <si>
    <t>Anoop</t>
  </si>
  <si>
    <t>INC000002225079</t>
  </si>
  <si>
    <t xml:space="preserve">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EXCEPTION Queue. PSR : 21777496  Telephone : 7068351416  Error : ReturnCd :21040 - ReturnText: Unable to create delegated PSR Order in NGMSS. Error returned from API.: Message: Exception Thrown Importing Order. Message: Unable to validate item 3 Product group 0. Error Code 30601:Miscellaneous Error: Error in executeCopyServItemProc -1.Error Code 30764:Unable to validate item 3 Product group 0.  What date and time did you start noticing this issue: 3/6/18 3:21 AM </t>
  </si>
  <si>
    <t>Gober</t>
  </si>
  <si>
    <t>Brown</t>
  </si>
  <si>
    <t>Incorrect Task Completion Process</t>
  </si>
  <si>
    <t>INC000002229821</t>
  </si>
  <si>
    <t xml:space="preserve">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DELEGORD task .Getting below error message.Task in EXCEPTN Work Queue,hWin PSR:20902977,Telephone:3866841235,Error Message:ReturnCd :21040 - ReturnText: Unable to create delegated PSR Order in NGMSS. Error returned from API.: Message: Exception Thrown Importing Order.  Message: Unable to validate item 1 Product group 0.  Error Code 30601:Miscellaneous Error: Error in executeCopyServItemProc -1.Error Code 30764:Unable to validate item 1 Product group 0. What date and time did you start noticing this issue: 3/7/18 12:00 AM </t>
  </si>
  <si>
    <t>MSS (hWIN &amp; TSG) Issue</t>
  </si>
  <si>
    <t>MSS (hPAE) Issue</t>
  </si>
  <si>
    <t>MSS (hPAE) - Starnet</t>
  </si>
  <si>
    <t>Paetec - MetaSolv (M6)Note: for Sev1/Sev2 incidents open tickets to the IT-OSS - M6 (PAETEC) group</t>
  </si>
  <si>
    <t>Lisa</t>
  </si>
  <si>
    <t>Kellison</t>
  </si>
  <si>
    <t>MSS (hPAE) Request</t>
  </si>
  <si>
    <t>Martha A Jackson</t>
  </si>
  <si>
    <t>Operations Sys Supp: EPAY</t>
  </si>
  <si>
    <t>INC000002229405</t>
  </si>
  <si>
    <t>EPay RIS - Create check and balance for ePay Validator files</t>
  </si>
  <si>
    <t>INC000002187232</t>
  </si>
  <si>
    <t>M6 (PAETEC) - ICB Case Fields Enhacement</t>
  </si>
  <si>
    <t>INC000002170442</t>
  </si>
  <si>
    <t>EPay RIS - Hide Pinless Debit Option in ePay</t>
  </si>
  <si>
    <t>Sharmila Ramasamy</t>
  </si>
  <si>
    <t>Carrier Access Billing Support</t>
  </si>
  <si>
    <t>Operations Sys Supp: Avbl Numb</t>
  </si>
  <si>
    <t>NareshKumar Nagarajan</t>
  </si>
  <si>
    <t>Operations Sys Supp: Car/LERG</t>
  </si>
  <si>
    <t>INC000002077355</t>
  </si>
  <si>
    <t>Komathi Muniraj</t>
  </si>
  <si>
    <t>Reseller Integration Utility</t>
  </si>
  <si>
    <t>INC000002068429</t>
  </si>
  <si>
    <t>M6 (PAETEC) - Provisioning Plan Updates</t>
  </si>
  <si>
    <t>Operations Sys Supp: Rapid Response</t>
  </si>
  <si>
    <t>Operations Sys Supp: Security</t>
  </si>
  <si>
    <t>INC000001952260</t>
  </si>
  <si>
    <t>C&amp;C-SD SWAT- PRILOC Contact auto population</t>
  </si>
  <si>
    <t>INC000001952244</t>
  </si>
  <si>
    <t>INC000001927139</t>
  </si>
  <si>
    <t>EPay RIS - change default on advance payment/deposit to be deposit first</t>
  </si>
  <si>
    <t>INC000001910759</t>
  </si>
  <si>
    <t>Senthil Kumar</t>
  </si>
  <si>
    <t>Enterprise Remedy RIS - OSR Changes</t>
  </si>
  <si>
    <t>INC000001850554</t>
  </si>
  <si>
    <t>EPay RIS - Check number is not showing on Remittance Processing Report.</t>
  </si>
  <si>
    <t>Low</t>
  </si>
  <si>
    <t>INC000000431300</t>
  </si>
  <si>
    <t>please create an OSR  to add a LDAP group( frevvo-designers ) in windstream ldap</t>
  </si>
  <si>
    <t>Operating System Software</t>
  </si>
  <si>
    <t>INC000000304633</t>
  </si>
  <si>
    <t>Stop sending ND trans type in ePay DSD and DSS files.</t>
  </si>
  <si>
    <t>INC000000260586</t>
  </si>
  <si>
    <t>Update Display Message in ePay for NOC descriptions.</t>
  </si>
  <si>
    <t>ICB Portal</t>
  </si>
  <si>
    <t>INC000000253517</t>
  </si>
  <si>
    <t>LOE Estimate for Xeta ePortal Enhancement</t>
  </si>
  <si>
    <t>Elrod</t>
  </si>
  <si>
    <t>Jason</t>
  </si>
  <si>
    <t>King</t>
  </si>
  <si>
    <t>Arivanand Murugesan</t>
  </si>
  <si>
    <t>MSS (hWIN &amp; TSG) Request</t>
  </si>
  <si>
    <t>INC000002307142</t>
  </si>
  <si>
    <t>INC000002304135</t>
  </si>
  <si>
    <t>Upgrade Available Number application server from Windows 2008 to Windows 2016.</t>
  </si>
  <si>
    <t>Sudhakar</t>
  </si>
  <si>
    <t>Elangovan</t>
  </si>
  <si>
    <t>Rebecca</t>
  </si>
  <si>
    <t>INC000002332538</t>
  </si>
  <si>
    <t>MSS (hPAE) - ICB Rate Validation</t>
  </si>
  <si>
    <t>Incorrect Serv Item Status</t>
  </si>
  <si>
    <t>Natasha</t>
  </si>
  <si>
    <t>INC000002353851</t>
  </si>
  <si>
    <t xml:space="preserve">Alternate contact phone number for yourself, if applicable: 704-617-2653 Which MSS instance are you reporting this issue for?: MSS (hPAE) What type of issue are you reporting?: Another issue Description of problem: (attach screenshots of any errors, etc.): AUTOSE task is not auto- closing once a PC has been assigned - example PSRs 7079813, 7079922, 7078607 What is your MSS Login ID?: e0015167 Customer Acct Number?: N/A PSR #?: 7079813, 7079922, 7078607 </t>
  </si>
  <si>
    <t>Elainna</t>
  </si>
  <si>
    <t>Knicely</t>
  </si>
  <si>
    <t>INC000002354491</t>
  </si>
  <si>
    <t>Upgrade Rapid Response application servers to OS Windows 2016</t>
  </si>
  <si>
    <t>INC000002340295</t>
  </si>
  <si>
    <t>Windstream Online Customer Portal Enhancement Request - Invoice Notifications</t>
  </si>
  <si>
    <t>April</t>
  </si>
  <si>
    <t>Falicia</t>
  </si>
  <si>
    <t>Tollison</t>
  </si>
  <si>
    <t>Madan Chenchuraju</t>
  </si>
  <si>
    <t>Sariga Suresh</t>
  </si>
  <si>
    <t>INC000002385096</t>
  </si>
  <si>
    <t>MSS (hPAE) - Narrowband - Update</t>
  </si>
  <si>
    <t>Kavitha Sekar</t>
  </si>
  <si>
    <t>Andrea</t>
  </si>
  <si>
    <t>Rama</t>
  </si>
  <si>
    <t>Sharma</t>
  </si>
  <si>
    <t>INC000002400135</t>
  </si>
  <si>
    <t>INC000002398026</t>
  </si>
  <si>
    <t>Catherine</t>
  </si>
  <si>
    <t>Tufts</t>
  </si>
  <si>
    <t xml:space="preserve">Which MSS instance are you reporting this issue for?: MSS (hWIN &amp; TSG) What type of issue are you reporting?: Another issue Description of problem: (attach screenshots of any errors, etc.): ReturnCd:21038 – ReturnText: One or more required Addresses have not been delegated to NGMSS phone 2814944334 What is your MSS Login ID?: e0125569 Customer Acct Number?: 3027556 PSR #?: 22573738 </t>
  </si>
  <si>
    <t>Becker</t>
  </si>
  <si>
    <t>Windstream Online Customer Portal Reported Issue - Circuit Data Missing/Inaccurate, MSS/ASAP (hWIN)</t>
  </si>
  <si>
    <t>INC000002442664</t>
  </si>
  <si>
    <t xml:space="preserve">What type of issue are you reporting?: Another Issue Which area are you having an issue with?: Missing/Inaccurate Account Data What type of Data?: Billing Accounts Missing/Inaccurate Select Billing System: PAETEC RevChain (RC8) What are you trying to do, and, what is happening? (attach screenshots of any errors, etc.): The customer is receiving order notifications which appear to be generated from WOL that are showing the incorrect services address for account # 166410.  The service address should be 300 State St, Suite 201, Rochester, NY 14614 What is the billing account number for the customer?: 166410 What date and time did you start noticing this issue?: 6/22/2018 12:00 AM </t>
  </si>
  <si>
    <t>Michael</t>
  </si>
  <si>
    <t>Vaughn</t>
  </si>
  <si>
    <t>INC000002460023</t>
  </si>
  <si>
    <t xml:space="preserve">Which MSS instance are you reporting this issue for?: MSS (hPAE) What type of issue are you reporting?: Another issue Description of problem: (attach screenshots of any errors, etc.): OSDA task is stuck in "Working" status.  See attached list of PSRs.  I attached one example screenshot as well. What is your MSS Login ID?: e0156132 Customer Acct Number?: Multiple PSR #?: Multiple </t>
  </si>
  <si>
    <t>Nardella</t>
  </si>
  <si>
    <t>Cross Reference mapping</t>
  </si>
  <si>
    <t>Incorrect Supplement Cancel</t>
  </si>
  <si>
    <t>Durgadevi</t>
  </si>
  <si>
    <t>Thangapandiyan</t>
  </si>
  <si>
    <t>Cassandra</t>
  </si>
  <si>
    <t>McCoy-Mutka</t>
  </si>
  <si>
    <t>INC000002463357</t>
  </si>
  <si>
    <t xml:space="preserve">Which MSS instance are you reporting this issue for?: MSS (hPAE) What type of issue are you reporting?: Another issue Description of problem: (attach screenshots of any errors, etc.): LNP Desired DD field is not populating at all or correctly in our M6 queue view vs. what the LNP report shows. What is your MSS Login ID?: cjb39613 Customer Acct Number?: 2416058 PSR #?: 7040674 </t>
  </si>
  <si>
    <t>Cynthia</t>
  </si>
  <si>
    <t>Lathif</t>
  </si>
  <si>
    <t>Syed</t>
  </si>
  <si>
    <t>Mathia</t>
  </si>
  <si>
    <t>INC000002481413</t>
  </si>
  <si>
    <t xml:space="preserve">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Telephone:7069473474 , Error Message:ReturnCd :21040 - ReturnText: Unable to create delegated PSR Order in NGMSS. Error returned from API.: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N9996541 Customer Acct Number?: 3804921 PSR #?: 22672086 </t>
  </si>
  <si>
    <t>INC000002482457</t>
  </si>
  <si>
    <t>EPay RIS - Add Location Code to ePay</t>
  </si>
  <si>
    <t>INC000002495792</t>
  </si>
  <si>
    <t xml:space="preserve">Which MSS instance are you reporting this issue for?: MSS (hPAE) What type of issue are you reporting?: Another issue Description of problem: (attach screenshots of any errors, etc.): After the hPAE MSS Move to Conway this past weekend, the print screen function is not working. See attached snapshot. What is your MSS Login ID?: BMCKOY </t>
  </si>
  <si>
    <t>Beatrice</t>
  </si>
  <si>
    <t>Mckoy</t>
  </si>
  <si>
    <t>Chanshini</t>
  </si>
  <si>
    <t>Redmond</t>
  </si>
  <si>
    <t>INC000002501266</t>
  </si>
  <si>
    <t xml:space="preserve">Which MSS instance are you reporting this issue for?: MSS (hWIN &amp; TSG) What type of issue are you reporting?: Another issue Description of problem: (attach screenshots of any errors, etc.): Unable to complete DELEGORD task.Telephone#6065986701,Error Message:ReturnCd :21040 - ReturnText: Unable to create delegated PSR Order in NGMSS. Error returned from API.: Message: Exception Thrown Importing Order.  Message: Unable to validate item 3 Product group 0. Error Code 31029:Service Item Broadband (32104958)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(32104958) cannot be disconnected because all its child items are not on this order.Error Code 30764:Unable to validate item 3 Product group 0. What is your MSS Login ID?: n9994207 Customer Acct Number?: 3155841 PSR #?: 22723785 </t>
  </si>
  <si>
    <t>INC000002521962</t>
  </si>
  <si>
    <t xml:space="preserve">Which MSS instance are you reporting this issue for?: MSS (hPAE) What type of issue are you reporting?: Another issue Description of problem: (attach screenshots of any errors, etc.): PSRs are for activating outbound VTNs. The VTN does not show on the LNP report like the other PSRs do. Examples of this working: 7129220, 7129253 &amp; others  7129304 VTN = 813-439-3399 7129691 VTN = 813-439-3180 What is your MSS Login ID?: e0170140 Customer Acct Number?: 200174223, 205348509 PSR #?: 7129304, 7129691 </t>
  </si>
  <si>
    <t>Jody</t>
  </si>
  <si>
    <t>NGMSS data issue</t>
  </si>
  <si>
    <t>Service item status</t>
  </si>
  <si>
    <t>Pietrantoni</t>
  </si>
  <si>
    <t>INC000002394625</t>
  </si>
  <si>
    <t>Larkins</t>
  </si>
  <si>
    <t>Ravindran</t>
  </si>
  <si>
    <t>Naarayanan</t>
  </si>
  <si>
    <t>Rate plan cleanup in M6</t>
  </si>
  <si>
    <t>Rate plan cleanup in M6. This is related with updating the MSS Rate plan utility which has some bugs. This was reported during Nuvox conversion backfill process. The package needs to be updated.  This is related with spira 73145</t>
  </si>
  <si>
    <t>Arivanand</t>
  </si>
  <si>
    <t>Murugesan</t>
  </si>
  <si>
    <t>Srinivasan</t>
  </si>
  <si>
    <t>Puthiran</t>
  </si>
  <si>
    <t>Vijai</t>
  </si>
  <si>
    <t>Elumalai</t>
  </si>
  <si>
    <t>Data Scrub Required</t>
  </si>
  <si>
    <t>Migration Issues (data missing)</t>
  </si>
  <si>
    <t>Barbara</t>
  </si>
  <si>
    <t>Maddox</t>
  </si>
  <si>
    <t>Ramkumar</t>
  </si>
  <si>
    <t>Karen</t>
  </si>
  <si>
    <t>Brian</t>
  </si>
  <si>
    <t>INC000002550242</t>
  </si>
  <si>
    <t xml:space="preserve">Which MSS instance are you reporting this issue for?: MSS (hWIN &amp; TSG) What type of issue are you reporting?: Another issue Description of problem: (attach screenshots of any errors, etc.): Unable to complete DELEGORD task.Telephone#6066834233,Error Message:ReturnCd :21040 - ReturnText: Unable to create delegated PSR Order in NGMSS. Error returned from API.: Message: Exception Thrown Importing Order.  Message: Unable to process item Suspend Product group 1528.  Error Code 30608:The Service Item 30832154 cannot be marked for Pending Disconnect on this Order. They are marked for Pending Disconnect on another order.Error Code 30766:Unable to process item Suspend Product group 1528.  What is your MSS Login ID?: n9994207 Customer Acct Number?: 4432373 PSR #?: 22090189 </t>
  </si>
  <si>
    <t>INC000002545145</t>
  </si>
  <si>
    <t>INC000002540889</t>
  </si>
  <si>
    <t xml:space="preserve">Which MSS instance are you reporting this issue for?: MSS (hWIN &amp; TSG) What type of issue are you reporting?: Another issue Description of problem: (attach screenshots of any errors, etc.): Unable to complete BBDES task.Telephone#3866591174,Error Message: v_return_cd: -1 v_return_text:Could not assign connectionsORA-01403: no data found What is your MSS Login ID?: n9994207 Customer Acct Number?: 6529202 PSR #?: 22834984 </t>
  </si>
  <si>
    <t>Leslie</t>
  </si>
  <si>
    <t>Shoemake</t>
  </si>
  <si>
    <t>Alecia</t>
  </si>
  <si>
    <t>David</t>
  </si>
  <si>
    <t>Nichols</t>
  </si>
  <si>
    <t>XML api issue</t>
  </si>
  <si>
    <t>Holly</t>
  </si>
  <si>
    <t>Shue</t>
  </si>
  <si>
    <t>2nd - UIF-2296 Windstream Online Customer Portal Rptd Issue - Billing Accts Missing/Inaccurate, PAETEC RevChain</t>
  </si>
  <si>
    <t>MSS (hPAE) - AUTOSE Task</t>
  </si>
  <si>
    <t>INC000002519176</t>
  </si>
  <si>
    <t>Raja G Kamidi</t>
  </si>
  <si>
    <t>Credit card processing with western Union</t>
  </si>
  <si>
    <t>Venkatarao Pandi</t>
  </si>
  <si>
    <t>INC000002507808</t>
  </si>
  <si>
    <t>ePay integration to Po3/Winlink</t>
  </si>
  <si>
    <t>INC000002507768</t>
  </si>
  <si>
    <t>Setup blackout controls for Conduent vendor</t>
  </si>
  <si>
    <t>INC000002507698</t>
  </si>
  <si>
    <t>Move EOIT Site Survey Documents from RRT to EPM</t>
  </si>
  <si>
    <t>INC000002496917</t>
  </si>
  <si>
    <t>Charles Francis</t>
  </si>
  <si>
    <t>OSR/Online Security Request RIS - Remove the requirement for Business Unit when changing a role i...</t>
  </si>
  <si>
    <t>2nd - MSS (hPAE) Issue</t>
  </si>
  <si>
    <t>2nd request - Hi Beatrice,  This is regarding the below ticket.  Description of problem: (attach screenshots of any errors, etc.): After the hPAE MSS Move to Conway this past weekend, the print screen function is not working. See attached snapshot.  Could you please let us know your suitable time to have a call and screen sharing session to troubleshoot the issue.  Regards, Ravi</t>
  </si>
  <si>
    <t>INC000002557376</t>
  </si>
  <si>
    <t>CABS/Carrier Access Billing System RIS - Modify threshold billing in CABS</t>
  </si>
  <si>
    <t>INC000002557374</t>
  </si>
  <si>
    <t>CABS/Carrier Access Billing System RIS - Implement OPVU Factor in CABS</t>
  </si>
  <si>
    <t>INC000002556464</t>
  </si>
  <si>
    <t>MSS (hPAE) - R/B New</t>
  </si>
  <si>
    <t>Michael J Sheriff</t>
  </si>
  <si>
    <t>Courtney</t>
  </si>
  <si>
    <t>Glover</t>
  </si>
  <si>
    <t>Fritch</t>
  </si>
  <si>
    <t>Wilson</t>
  </si>
  <si>
    <t>INC000002561513</t>
  </si>
  <si>
    <t>Synchronous upload speeds - SMB FTTP</t>
  </si>
  <si>
    <t>Operating System</t>
  </si>
  <si>
    <t>Justin</t>
  </si>
  <si>
    <t>Liles</t>
  </si>
  <si>
    <t>Mikayla</t>
  </si>
  <si>
    <t>Anderson</t>
  </si>
  <si>
    <t>Leah</t>
  </si>
  <si>
    <t>Winkler</t>
  </si>
  <si>
    <t>Gopinath</t>
  </si>
  <si>
    <t>Baskar</t>
  </si>
  <si>
    <t>INC000002566269</t>
  </si>
  <si>
    <t>ETAdirect (OFSC) Incident - CLLI/Bucket-WZ</t>
  </si>
  <si>
    <t xml:space="preserve">What is the e# or n# for the contact for this issue?: e0010080 User's First Name: Karen User's Last Name: Jech User's Job Title: Planner User's Organization: Provisioning &amp; Maintenance User's Department: ES OPs Service Delvry ISG 901 User's Phone Number: 877 832-4336 User's Email Address: Karen.Jech@windstream.com User's Site: Harrison - 202 Graham St What type of issue are you reporting?: Other Issue Other Issue: Wrong CLLI, Bucket, or Workzone on activity INC or Order #?: INC000038009023 What CLLI, Bucket, or Workzone was on the Activity?: Cilli: ATLNGAHPCA3 Bucket: GAATLN Work Zone: GAATLNHP What CLLI, Bucket, or Workzone is correct?: BUCKET: AZPHNX </t>
  </si>
  <si>
    <t>Jech</t>
  </si>
  <si>
    <t>Aravind Subrmanian</t>
  </si>
  <si>
    <t>M6 (Windstream ASAP/MSS/TSG)</t>
  </si>
  <si>
    <t>Ajith</t>
  </si>
  <si>
    <t>INC000002574393</t>
  </si>
  <si>
    <t xml:space="preserve">Which MSS instance are you reporting this issue for?: MSS (hWIN &amp; TSG) What type of issue are you reporting?: Another issue Description of problem: (attach screenshots of any errors, etc.):  v_return_cd: -2 v_return_text:ORA-01422: exact fetch returns more than requested number of rows What is your MSS Login ID?: E0182019 Customer Acct Number?: 2854066 PSR #?: 22785647 </t>
  </si>
  <si>
    <t>INC000002576959</t>
  </si>
  <si>
    <t xml:space="preserve">Which MSS instance are you reporting this issue for?: MSS (hPAE) What type of issue are you reporting?: Another issue Description of problem: (attach screenshots of any errors, etc.): WR5387055 PSR#7144295 we are anable to remove the PRI,S, FACILITY AND D CHANNEL from this PSR which is mentioned above because some services are copied wrong in this PSR we tried to cancel that PSR but supp is not canceling that PSR. So please resolve this issue asap. Please revert: grgnwsoeteam@sequentialtech.com What is your MSS Login ID?: n9948704 Customer Acct Number?: 4354033 PSR #?: 7144295  </t>
  </si>
  <si>
    <t>Suryapraba</t>
  </si>
  <si>
    <t>Kannaiyan</t>
  </si>
  <si>
    <t>Ramiladevi</t>
  </si>
  <si>
    <t>Jaishankar</t>
  </si>
  <si>
    <t>INC000002580302</t>
  </si>
  <si>
    <t>Venieca</t>
  </si>
  <si>
    <t>Hames</t>
  </si>
  <si>
    <t>Maria</t>
  </si>
  <si>
    <t>Muniz</t>
  </si>
  <si>
    <t>Lovullo</t>
  </si>
  <si>
    <t>INC000002582555</t>
  </si>
  <si>
    <t>MSS (hPAE) BondPrd</t>
  </si>
  <si>
    <t xml:space="preserve">Which MSS instance are you reporting this issue for?: MSS (hPAE) What type of issue are you reporting?: Another issue Description of problem: (attach screenshots of any errors, etc.): Please see screen shot attached. The ORDVAL task is erroring out then when you resend the gateway it processes. This is happening on other accounts with different users. What is your MSS Login ID?: e0158477 Customer Acct Number?: 2493257 PSR #?: 7156651 </t>
  </si>
  <si>
    <t>Danielle</t>
  </si>
  <si>
    <t>Hiler</t>
  </si>
  <si>
    <t>Resolved</t>
  </si>
  <si>
    <t>Krissy</t>
  </si>
  <si>
    <t>Maness</t>
  </si>
  <si>
    <t>Khadijah</t>
  </si>
  <si>
    <t>Thompson</t>
  </si>
  <si>
    <t>INC000002585747</t>
  </si>
  <si>
    <t>Loretta</t>
  </si>
  <si>
    <t>INC000002586910</t>
  </si>
  <si>
    <t xml:space="preserve">Alternate contact phone number for yourself, if applicable: 4078350533 Which MSS instance are you reporting this issue for?: MSS (hPAE) What type of issue are you reporting?: Another issue Description of problem: (attach screenshots of any errors, etc.): When creating a PSR, I go to copy existing service and it is not copying/carrying over ARC - Access Recovery Charge when trying to validate an order. This has not happened in the past. I can go in and manually add them to the POTS lines but shouldn't have to. I have attached a SNIP shot.   What is your MSS Login ID?: E0146631 Customer Acct Number?: 4360981 PSR #?: 7160617 </t>
  </si>
  <si>
    <t>Joel</t>
  </si>
  <si>
    <t>INC000002585961</t>
  </si>
  <si>
    <t xml:space="preserve">Which MSS instance are you reporting this issue for?: MSS (hPAE) What type of issue are you reporting?: Another issue Description of problem: (attach screenshots of any errors, etc.): Team is unable to inactivate services due to following error in M6 : The Circuits for this service request are not complete. Please complete (or reverse if the order has been cancelled) the required engineering before completing this task. Kindly complete the DD task. What is your MSS Login ID?: n9986092 Customer Acct Number?: 7061065 PSR #?: 7139162 </t>
  </si>
  <si>
    <t>INC000002585843</t>
  </si>
  <si>
    <t xml:space="preserve">Which MSS instance are you reporting this issue for?: MSS (hPAE) What type of issue are you reporting?: Another issue Description of problem: (attach screenshots of any errors, etc.): Win-request#5396463 / Account#4793130 / PSR#7159979 We are unable to copy branch the services( B Dynamic IP Lines , T1 Data circuit) as these are already disconnect on closed PSR#6580896 and status is showing pending disconnect on customer account. Kindly resolve the issue ASAP. Related screen shot is also attached for reference. Please revert: grgnwsoeteam@sequentialtech.com What is your MSS Login ID?: n9948704 Customer Acct Number?: 4793130 PSR #?: 7159979 </t>
  </si>
  <si>
    <t>This is a Records Only Update Request.  Please update the accounts and TNs as detailed in the Attached Spreadsheet.  These TNs do not need to be updated in Revchain.  Update to new Starnet account.</t>
  </si>
  <si>
    <t>We could see that a duplicate CLLI location which was being tagged to the order caused the reported issue and this has been cleared now.</t>
  </si>
  <si>
    <t>Nuvox Spira INC 74112 has been moved to Remedy. The MSS team (assuming Ravindran Naarayanan) is writing LOE to create the new product in M6 and then to backfill these TNs into M6. Working with Mike Knowlton and Chelsea Jamison</t>
  </si>
  <si>
    <t>Koperundevi</t>
  </si>
  <si>
    <t>Muniyandi</t>
  </si>
  <si>
    <t>ASAP Issue</t>
  </si>
  <si>
    <t>Gedeon</t>
  </si>
  <si>
    <t>tickets not available yesterday</t>
  </si>
  <si>
    <t>tickets not available today</t>
  </si>
  <si>
    <t>Suriya</t>
  </si>
  <si>
    <t>INC000002590630</t>
  </si>
  <si>
    <t>E911/Nebraska Issue - PSR 7123561</t>
  </si>
  <si>
    <t xml:space="preserve">Select the application you are encountering this problem with: E911/Nebraska What type of issue are you reporting?: Other Issue Summary of Issue : PSR 7123561 What are you trying to do, and, what is happening? (attach screenshots of any errors, etc.): 911 ALL task was scheduled for 7/31/2018.  Looks like it flowed to E911 on 08/20/2018 however for some reason the task was never closed in M6. What date and time did you start noticing this issue?: 9/4/2018 12:00 AM </t>
  </si>
  <si>
    <t>Sandra</t>
  </si>
  <si>
    <t>Mills</t>
  </si>
  <si>
    <t>Paetec tickets not available yesterday</t>
  </si>
  <si>
    <t>Hunt</t>
  </si>
  <si>
    <t>Migration</t>
  </si>
  <si>
    <t>INC000002595702</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</si>
  <si>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1261286235,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(26122879) cannot be disconnected because all its child items are not on this order. Error Code 30601:Miscellaneous Error: Error in executeCopyServItemProc SF_COPY_SR: 20:ORA-02291: integrity constraint (ASAP.FK_SR_LO__NE_LO_AD) violated - parent key not found.Error Code 31029:Service Item IPTV (26122879) cannot be disconnected because all its child items are not on this order.Error Code 30764:Unable to validate item 3 Product group 0. What is your MSS Login ID?: n9995231 Customer Acct Number?: 2867591 PSR #?: 21512677  </t>
  </si>
  <si>
    <t>INC000002594268</t>
  </si>
  <si>
    <t xml:space="preserve">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 5635474828, 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n9996541 Customer Acct Number?: 4681406 PSR #?: 22961808  </t>
  </si>
  <si>
    <t>Golden Gate Replication is not working. PSR's are falling into the EXCEPTN queue. What is your MSS Login ID?: e0013050, Customer Acct Number?: 706-279-8185 PSR #?: 22930178</t>
  </si>
  <si>
    <t>Alana</t>
  </si>
  <si>
    <t>Kirkpatrick</t>
  </si>
  <si>
    <t>Cindy</t>
  </si>
  <si>
    <t>Earwood</t>
  </si>
  <si>
    <t>Sarah</t>
  </si>
  <si>
    <t>Daniel</t>
  </si>
  <si>
    <t>Raya</t>
  </si>
  <si>
    <t>Susan</t>
  </si>
  <si>
    <t>Williams</t>
  </si>
  <si>
    <t>Syedibrahim K</t>
  </si>
  <si>
    <t>Kalibullah</t>
  </si>
  <si>
    <t>Description of problem: (attach screenshots of any errors, etc.): ReturnCd :21040 - ReturnText: Unable to create delegated PSR Order in NGMSS. Error returned from API.: Message: Exception Thrown Importing Order.  Message: Unable to validate item 3 Product group 0. Error Code 31029:Service Item Broadband (31836353)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(31836353) cannot be disconnected because all its child items are not on this order.Error Code 30764:Unable to validate item 3 Product group 0. What is your MSS Login ID?: E0182019 Customer Acct Number?: 5712480 PSR #?: 22850998</t>
  </si>
  <si>
    <t>INC000002597394</t>
  </si>
  <si>
    <t xml:space="preserve">Which MSS instance are you reporting this issue for?: MSS (hPAE) What type of issue are you reporting?: Another issue Description of problem: (attach screenshots of any errors, etc.): Win request WR5398384 Account no.5735413 WE ARE UNABLE TO SERACH ACCOUNT ON SERVICE REQUEST PAGE IN M6  BUT WE ARE UNABLE TO PULL ACCOUNT NO.   ON  ACCOUNT PAGE KINDLY RESOLVE THE ISSUE . Please revert: grgnwsoeteam@sequentialtech.com What is your MSS Login ID?: N9948704 Customer Acct Number?: 5735413 </t>
  </si>
  <si>
    <t>Esparza</t>
  </si>
  <si>
    <t>MSS (hPAE) Issue-snapback</t>
  </si>
  <si>
    <t>INC000002593602</t>
  </si>
  <si>
    <t xml:space="preserve">Which MSS instance are you reporting this issue for?: MSS (hPAE) What type of issue are you reporting?: Another issue Description of problem: (attach screenshots of any errors, etc.): Issue closing PSR 7140085 due to PSR's 7075911, 7075912, 7075954 and 7075979.  It may only be 7075979 holding it up.  I am not sure if I read the hierarchy correctly. What is your MSS Login ID?: credmond Customer Acct Number?: 61117277 PSR #?: 7140085 </t>
  </si>
  <si>
    <t>sruthi</t>
  </si>
  <si>
    <t>Ravichandran</t>
  </si>
  <si>
    <t>Manjubhashini</t>
  </si>
  <si>
    <t>Kalimuthu</t>
  </si>
  <si>
    <t>Ilango</t>
  </si>
  <si>
    <t>Nithya</t>
  </si>
  <si>
    <t>Chakkaravathi</t>
  </si>
  <si>
    <t>INC000002600244</t>
  </si>
  <si>
    <t xml:space="preserve">Which MSS instance are you reporting this issue for?: MSS (hPAE) What type of issue are you reporting?: Another issue Description of problem: (attach screenshots of any errors, etc.): Team is unable to inactivate account due to following error in M6: The circuits for this service request are not complete. Pleasse complete (Or reverse if the order has been cancelled) the required engineering before completing this task. Kindly inactivate the account. What is your MSS Login ID?: n9986092 Customer Acct Number?: 200244681 PSR #?: 7124197 </t>
  </si>
  <si>
    <t>INC000002310199</t>
  </si>
  <si>
    <t>MSS (NextGen) - Product Update</t>
  </si>
  <si>
    <t>Voice NOC and Engineering have groomed all customers on the Sylantro Feature Servers to Broadsoft feature servers. We need to globally modify the switch type in MSS NextGen to reflect the current Broadsoft switch device name instead of Sylantro.</t>
  </si>
  <si>
    <t>Wilfrid</t>
  </si>
  <si>
    <t>Monde</t>
  </si>
  <si>
    <t>INC000002603977</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</si>
  <si>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E0138057 Customer Acct Number?: 3043780 PSR #?: 23000579 </t>
  </si>
  <si>
    <t>Abhinaya</t>
  </si>
  <si>
    <t>Gopi</t>
  </si>
  <si>
    <t xml:space="preserve">Which MSS instance are you reporting this issue for?: MSS (hWIN &amp; TSG) What type of issue are you reporting?: Another issue Description of problem: (attach screenshots of any errors, etc.): unable to push the queue What is your MSS Login ID?: n9981516 </t>
  </si>
  <si>
    <t>Summer</t>
  </si>
  <si>
    <t>Douhne</t>
  </si>
  <si>
    <t>INC000002607421</t>
  </si>
  <si>
    <t xml:space="preserve">Which MSS instance are you reporting this issue for?: MSS (hWIN &amp; TSG) What type of issue are you reporting?: Another issue Description of problem: (attach screenshots of any errors, etc.): TRYING TO LOWER SPEED TO 6MB ON A SINGLE ADSL2 PIN. GETTING: BNG/ROUTER IS NOT COMPATIBLE TO PROVISION HIGH SPEED INTERNET PRODUCT 6MB/768.  7405873300 What is your MSS Login ID?: 0019414 Customer Acct Number?: 6560301 PSR #?: 23016313 </t>
  </si>
  <si>
    <t>Sudha Ragavan</t>
  </si>
  <si>
    <t>We could see that the design changes in the NGMSS has not been reflected in the legacy environment caused the reported issue.Now we have corrected it.</t>
  </si>
  <si>
    <t>Malik</t>
  </si>
  <si>
    <t>Gilliam</t>
  </si>
  <si>
    <t>Kristen</t>
  </si>
  <si>
    <t>Popp</t>
  </si>
  <si>
    <t>INC000002606223</t>
  </si>
  <si>
    <t xml:space="preserve">Which MSS instance are you reporting this issue for?: MSS (hPAE) What type of issue are you reporting?: Another issue Description of problem: (attach screenshots of any errors, etc.):  WR5387055 PSR#7144295 we are unable to remove the PRI,S, FACILITY AND D CHANNEL from this PSR which is mentioned above because some services are copied wrong in this PSR we tried to cancel that PSR but supp is not canceling that PSR. So please resolve this issue asap. Please revert: grgnwsoeteam@sequentialtech.com What is your MSS Login ID?: n9948704 Customer Acct Number?: 4354033 PSR #?: 7144295  </t>
  </si>
  <si>
    <t>Aaron</t>
  </si>
  <si>
    <t>Jasso</t>
  </si>
  <si>
    <t>Marcey</t>
  </si>
  <si>
    <t>Glass</t>
  </si>
  <si>
    <t>INC000002612981</t>
  </si>
  <si>
    <t xml:space="preserve">Which MSS instance are you reporting this issue for?: MSS (hWIN &amp; TSG) What type of issue are you reporting?: Another issue Description of problem: (attach screenshots of any errors, etc.): Unable to complete DELEGORD task.Telephone#4095799847,Error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n9994207 Customer Acct Number?: 3707623 PSR #?: 23029896  </t>
  </si>
  <si>
    <t>Combs</t>
  </si>
  <si>
    <t>INC000002611797</t>
  </si>
  <si>
    <t xml:space="preserve">Which MSS instance are you reporting this issue for?: MSS (hWIN &amp; TSG) What type of issue are you reporting?: Another issue Description of problem: (attach screenshots of any errors, etc.): Unable to complete DELEGORD task.Telephone#9038385487,Error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(32848988)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(32848988) cannot be disconnected because all its child items are not on this order.Error Code 30764:Unable to validate item 3 Product group 0.   What is your MSS Login ID?: n9994207 Customer Acct Number?: 6173605 PSR #?: 23022884 </t>
  </si>
  <si>
    <t>Linda</t>
  </si>
  <si>
    <t>Chandler</t>
  </si>
  <si>
    <t>Darien</t>
  </si>
  <si>
    <t>Trigleth</t>
  </si>
  <si>
    <t>Annamalai Dakshinamurthy</t>
  </si>
  <si>
    <t>Duplicate - MSS (hPAE) Issue</t>
  </si>
  <si>
    <t>Duplicate Ticket</t>
  </si>
  <si>
    <t>INC000002609718</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</si>
  <si>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7107523  7162458 </t>
  </si>
  <si>
    <t>INC000002609291</t>
  </si>
  <si>
    <t xml:space="preserve">Alternate contact phone number for yourself, if applicable: 8643318255 Which MSS instance are you reporting this issue for?: MSS (hPAE) What type of issue are you reporting?: Another issue Description of problem: (attach screenshots of any errors, etc.): Need the delegoct task closed. Please see screenshot What is your MSS Login ID?: e0145336 Customer Acct Number?: 67857068 PSR #?: 7160948 </t>
  </si>
  <si>
    <t>Sumer</t>
  </si>
  <si>
    <t>Barath Kumar M.A.</t>
  </si>
  <si>
    <t>Athithan M.V.</t>
  </si>
  <si>
    <t>INC000002616534</t>
  </si>
  <si>
    <t xml:space="preserve">Which MSS instance are you reporting this issue for?: MSS (hPAE) What type of issue are you reporting?: Another issue Description of problem: (attach screenshots of any errors, etc.): Gateway error: ReturnCd :-1 - ReturnText: ORA-01400: cannot insert NULL into ("ASAP"."CUST_ACCT_ADDR"."ADDRESS_ID") What is your MSS Login ID?: e0177219 Customer Acct Number?: 208494590 PSR #?: 7168350 </t>
  </si>
  <si>
    <t>Austin</t>
  </si>
  <si>
    <t>Gerber</t>
  </si>
  <si>
    <t>INC000002614423</t>
  </si>
  <si>
    <t xml:space="preserve">Which MSS instance are you reporting this issue for?: MSS (hPAE) What type of issue are you reporting?: Another issue Description of problem: (attach screenshots of any errors, etc.): Received the below jep. Can you please reconnect the other circuits on this PSR except for the ckt ids that are labeled in the below note. Thank you!   ****************ATTENTION OE**************** THE ONLY CIRCUITS THAT SHOULD BE DISCONNECTED ARE AS FOLLOW PER SHELLY BERRY WHO HAS BEEN WORKING WITH THE CUSTOMER  We have received your request to disconnect the following services: 10/HCGS/155354/134/PUA /DS1 10/HCGS/155355/134/PUA /DS1 10/HCGS/159777/134/PUA /DS1 on account 2026299    Hopefully someone is supping this to only disconnect these three ckts. I soft disco'd what i had on my order and i have had to put them back.  What is your MSS Login ID?: e0173376 Customer Acct Number?: 2026299 PSR #?: 7101888  </t>
  </si>
  <si>
    <t>Customer xref issues</t>
  </si>
  <si>
    <t>Incorrect Circuit User Data/Custom Attributes</t>
  </si>
  <si>
    <t>Nancy</t>
  </si>
  <si>
    <t>Harrison</t>
  </si>
  <si>
    <t>INC000002619381</t>
  </si>
  <si>
    <t xml:space="preserve">Which MSS instance are you reporting this issue for?: MSS (hWIN &amp; TSG) What type of issue are you reporting?: Another issue Description of problem: (attach screenshots of any errors, etc.): Unable to complete DELEGORD task.Telephone#8707730258,Error Message:ReturnCd :21049 - ReturnText: Unable to update PSR Order in NGMSS.: cvc-complex-type.2.4.b: The content of element 'mip:userData' is not complete. One of '{"http://www.metasolv.com/MIP/MIPCommonEntities":keyValue}' is expected.  What is your MSS Login ID?: n9994207 Customer Acct Number?: 6432071 PSR #?: 22253494 </t>
  </si>
  <si>
    <t>Dawn</t>
  </si>
  <si>
    <t>Krambeer</t>
  </si>
  <si>
    <t>MSS (hELNK) Issue</t>
  </si>
  <si>
    <t>We could see that the design changes in the NGMSS has not been reflected in the legacy environment caused the reported issue.Now we have corrected it</t>
  </si>
  <si>
    <t>Luke</t>
  </si>
  <si>
    <t>Misemer</t>
  </si>
  <si>
    <t>INC000002622441</t>
  </si>
  <si>
    <t xml:space="preserve">Which MSS instance are you reporting this issue for?: MSS (hPAE) What type of issue are you reporting?: Another issue Description of problem: (attach screenshots of any errors, etc.): Team is unable to put supplement due to error in M6: custom validation error: 1 there can only be one(1) b email product on a PSR. Please remove one  Kindly complete the DD task. What is your MSS Login ID?: n9986092 Customer Acct Number?: 7095102 PSR #?: 6978913 </t>
  </si>
  <si>
    <t>INC000002622078</t>
  </si>
  <si>
    <t xml:space="preserve">Alternate contact phone number for yourself, if applicable: 7043196852 Which MSS instance are you reporting this issue for?: MSS (hELNK) What type of issue are you reporting?: Another issue Description of problem: (attach screenshots of any errors, etc.): unable to remove TG in Raleigh G9 Genband without the following error..  Attempt to Unconfigure 9 TG 6090 WAKE INTERNAL MEDICINE 2011. PRI LAPD is unlocked or is being shutdown. but this is not one of the options listed to shut down PRI LAPD. RALEIGH G9 SLOT- S22-DC2-P3-D9  What is your MSS Login ID?: cheron Customer Acct Number?: 4733695 PSR #?: 7137029 </t>
  </si>
  <si>
    <t>Celio</t>
  </si>
  <si>
    <t>Heron</t>
  </si>
  <si>
    <t>INC000002621598</t>
  </si>
  <si>
    <t xml:space="preserve">Which MSS instance are you reporting this issue for?: MSS (hPAE) What type of issue are you reporting?: Another issue Description of problem: (attach screenshots of any errors, etc.): The account is showing disconnected in M6, but Toll Free lines are showing as "In Service". Please assist.  Find the enclosed screenshot for your reference.  What is your MSS Login ID?: N9948704 Customer Acct Number?: 4391427 </t>
  </si>
  <si>
    <t>INC000002621430</t>
  </si>
  <si>
    <t xml:space="preserve">Which MSS instance are you reporting this issue for?: MSS (hPAE) What type of issue are you reporting?: Another issue Description of problem: (attach screenshots of any errors, etc.): Win Request#5324940,Account Number#7004395, We are unable to disconnect the services on PSR#7170573  due to following error:-"There are In service children that are not on the order".So please resolve this issue and screen shots attached.For more information:- Please revert: grgnwsoeteam@sequentialtech.com  What is your MSS Login ID?: n9948704 Customer Acct Number?: 7004395 PSR #?: 7170573  </t>
  </si>
  <si>
    <t>INC000002627035</t>
  </si>
  <si>
    <t xml:space="preserve">Which MSS instance are you reporting this issue for?: MSS (hPAE) What type of issue are you reporting?: Another issue Description of problem: (attach screenshots of any errors, etc.): While disconnecting the following TN (217-431-3083) in M6 we are received the attached error, Kindly check and assist us.  Incases of any queries please contact    DL-WIN.CSS.Leads@prodapt.com What is your MSS Login ID?: N9996780 Customer Acct Number?: 639339411001 PSR #?: 7165317 </t>
  </si>
  <si>
    <t>INC000002625239</t>
  </si>
  <si>
    <t xml:space="preserve">Alternate contact phone number for yourself, if applicable: 3197907730 Which MSS instance are you reporting this issue for?: MSS (hPAE) What type of issue are you reporting?: Another issue Description of problem: (attach screenshots of any errors, etc.): I tried to sup back PSRs  7128182,  7126201, 7127737, 7127759,  7126325.  When I go into PROCESS SUPPLEMENT to open up AUTOSE and SCHEDLNP task  M6 does not respond it freezes up and I have to shut down M6.  I just tried to close PSR 7127737 and my M6 is fozen.  What is your MSS Login ID?: dlk40712 PSR #?: 7128182,  7126201, 7127737, 7127759,  7126325.  </t>
  </si>
  <si>
    <t xml:space="preserve">Which MSS instance are you reporting this issue for?: MSS (hWIN &amp; TSG) What type of issue are you reporting?: Another issue Description of problem: (attach screenshots of any errors, etc.): unable to push the nsp queue What is your MSS Login ID?: n9981514 </t>
  </si>
  <si>
    <t>The cancel was applied but was not reflected in the tabel level and the same is now corrected.</t>
  </si>
  <si>
    <t>INC000002629566</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</si>
  <si>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22252750 from MSShWin Domain: Unhandled process exception : com.windstream.mss.exceptions.BusinessException: javax.xml.ws.WebServiceException: Could not send Message. Tn# 5731562012 What is your MSS Login ID?: n9987263 Customer Acct Number?: 6429819 PSR #?: 22252750 </t>
  </si>
  <si>
    <t>INC000002629191</t>
  </si>
  <si>
    <t xml:space="preserve">Alternate contact phone number for yourself, if applicable: 7064282287 Which MSS instance are you reporting this issue for?: MSS (hPAE) What type of issue are you reporting?: Another issue Description of problem: (attach screenshots of any errors, etc.): Get the following message when trying to open an order in the Read Only: Error Locking Order.  When I log in I also get error message: A data-related error occurred.  Please use the detail button for more information.  But it allows me to continue into the system but am not able to open any orders to view.  My team mates are having the same issue. Their employee #'s are e0002186/e0125026/e0094496 What is your MSS Login ID?: e0056300 Customer Acct Number?: N/A PSR #?: N/A </t>
  </si>
  <si>
    <t>Angela</t>
  </si>
  <si>
    <t>Velasquez</t>
  </si>
  <si>
    <t>INC000002628407</t>
  </si>
  <si>
    <t xml:space="preserve">Which MSS instance are you reporting this issue for?: MSS (hPAE) What type of issue are you reporting?: Another issue Description of problem: (attach screenshots of any errors, etc.): Unable to cancel PSR 7125794. M6 crashes when I try to cancel What is your MSS Login ID?: jpp42198 Customer Acct Number?: 7043723 PSR #?: 7125794 </t>
  </si>
  <si>
    <t>Multiple mapping for the address and location has caused the reported issue and the same has been cleared.</t>
  </si>
  <si>
    <t>Dhilipkumar Gnanasekar</t>
  </si>
  <si>
    <t>INC000002631819</t>
  </si>
  <si>
    <t xml:space="preserve">Which MSS instance are you reporting this issue for?: MSS (hWIN &amp; TSG) What type of issue are you reporting?: Another issue Description of problem: (attach screenshots of any errors, etc.): Unable to complete BBDES task.Telephone#1581082037,Error Message: v_return_cd: -1 v_return_text:Could not assign connectionsORA-01403: no data found   What is your MSS Login ID?: n9994207 Customer Acct Number?: 6572791 PSR #?: 23071202 </t>
  </si>
  <si>
    <t>INC000002630441</t>
  </si>
  <si>
    <t xml:space="preserve">Which MSS instance are you reporting this issue for?: MSS (hPAE) What type of issue are you reporting?: Another issue Description of problem: (attach screenshots of any errors, etc.): Team is unable to remove the error M6: The circuits for this service request are not complete. Please complete(or reverse if the order has been cancelled) the required engineering before completing this task. kindly complete DD task  What is your MSS Login ID?: n9986092 Customer Acct Number?: 7014909 PSR #?: 7153659 </t>
  </si>
  <si>
    <t>Keshvi</t>
  </si>
  <si>
    <t>Arora</t>
  </si>
  <si>
    <t>CLLI Location - MSS (hPAE) Issue</t>
  </si>
  <si>
    <t>INC000002635835</t>
  </si>
  <si>
    <t xml:space="preserve">Which MSS instance are you reporting this issue for?: MSS (hWIN &amp; TSG) What type of issue are you reporting?: Another issue Description of problem: (attach screenshots of any errors, etc.): Unable to complete DELEGOCT task.Telephone#2296499820,Error Message:ReturnCd :-1 - ReturnText: lookups SERVICE_ID: 27349045 - ORA-01403: no data found  What is your MSS Login ID?: n9994207 Customer Acct Number?: 3912636 PSR #?: 22678374 </t>
  </si>
  <si>
    <t>INC000002635744</t>
  </si>
  <si>
    <t xml:space="preserve">Which MSS instance are you reporting this issue for?: MSS (hPAE) What type of issue are you reporting?: Another issue Description of problem: (attach screenshots of any errors, etc.): receiving this error on the DELEGORD task. ReturnCd :21059 - ReturnText: Unable to remove serv item in NGMSS.: The service item (4502103, 28291466) activity and status are invalid. Activity = New and Status = In Service. Please contact Customer Support. What is your MSS Login ID?: e0171449 Customer Acct Number?: 7011698 PSR #?: 6956617 </t>
  </si>
  <si>
    <t>INC000002635719</t>
  </si>
  <si>
    <t xml:space="preserve">Which MSS instance are you reporting this issue for?: MSS (hPAE) What type of issue are you reporting?: Another issue Description of problem: (attach screenshots of any errors, etc.): Gateway Events error status; DELEGDES; refer to attached (3 of 4; 9/24/18) What is your MSS Login ID?: e0171343 PSR #?: 7159057 7160595 7161441 7162150 7162739 7165844 17165860 7168323 7168499 7168505 </t>
  </si>
  <si>
    <t>INC000002635674</t>
  </si>
  <si>
    <t xml:space="preserve">Alternate contact phone number for yourself, if applicable: 7048870493 Which MSS instance are you reporting this issue for?: MSS (hPAE) What type of issue are you reporting?: Another issue Description of problem: (attach screenshots of any errors, etc.): per Jud Shumate toll free products 800-423-1712 800-915-2774 800-922-9439 are active on account but do not appear on the account when placing order to remove. please mirror resolution to trouble ticket REQ000001628634 What is your MSS Login ID?: e0104338 Customer Acct Number?: 4830538 PSR #?: n/a </t>
  </si>
  <si>
    <t>INC000002635519</t>
  </si>
  <si>
    <t xml:space="preserve">Which MSS instance are you reporting this issue for?: MSS (hPAE) What type of issue are you reporting?: Another issue Description of problem: (attach screenshots of any errors, etc.): Gateway Events error status; DELEGDES; refer to attached; (4 of 4; 9/24/18) What is your MSS Login ID?: e0171343 PSR #?: 7168513 7168523 7168526 7168554 7168580 7169213 7169394 7169402 7169653 7169663 7169728 7171694 7173653 </t>
  </si>
  <si>
    <t>INC000002635277</t>
  </si>
  <si>
    <t xml:space="preserve">Which MSS instance are you reporting this issue for?: MSS (hPAE) What type of issue are you reporting?: Another issue Description of problem: (attach screenshots of any errors, etc.): Unable to close task DELEGOCT What is your MSS Login ID?: e0095905 Customer Acct Number?: NA PSR #?: 7162083 </t>
  </si>
  <si>
    <t>INC000002635125</t>
  </si>
  <si>
    <t>Particular PSR hanging M6 session</t>
  </si>
  <si>
    <t>ticket to IT-OSS - M6 (PAETEC)    Paetec - MetaSolv (M6) Note: for Sev1/Sev2 incidents open tickets to the IT-OSS - M6 (PAETEC) ITSM group  Description of Problem: PSR 7167194 every time they try to close the task it hangs the entire M6 session (not responding).  Different users have tried it multiple times, they have to force close M6 and open back up again.  Error Message: no error  User ID: n9982481  CBR: 5034866251</t>
  </si>
  <si>
    <t>INC000002634590</t>
  </si>
  <si>
    <t xml:space="preserve">Alternate contact phone number for yourself, if applicable: 8643318255 Which MSS instance is this enhancement request/RIS request for?: MSS (hPAE) Details of request: NEED THE DELEGDES TASK COMPLETED ON PSR # 7160595...ACCT # 208513511. PLEASE SEE SCREENSHOT  Date these changes need to be active: 9/21/2018 </t>
  </si>
  <si>
    <t>INC000002634522</t>
  </si>
  <si>
    <t xml:space="preserve">Alternate contact phone number for yourself, if applicable: E0145336 Which MSS instance is this enhancement request/RIS request for?: MSS (hPAE) Details of request: NEED THE DELEGDES TASK COMPLETED ON PSR 7162150. ACCT # 208513437. PLEASE SEE SCREEN SHOT FOR ERROR  Date these changes need to be active: 9/21/2018 </t>
  </si>
  <si>
    <t>INC000002634319</t>
  </si>
  <si>
    <t xml:space="preserve">Which MSS instance are you reporting this issue for?: MSS (hPAE) What type of issue are you reporting?: Another issue Description of problem: (attach screenshots of any errors, etc.): Unable to make date changes in the task table.  7170989 What is your MSS Login ID?: e0169184 PSR #?: 7170989 </t>
  </si>
  <si>
    <t>Circuit Open on Another order</t>
  </si>
  <si>
    <t>INC000002638626</t>
  </si>
  <si>
    <t xml:space="preserve">Which MSS instance are you reporting this issue for?: MSS (hPAE) What type of issue are you reporting?: Another issue Description of problem: (attach screenshots of any errors, etc.): While trying to close the DD for the PSR # 7174899 which has been cancelled.  We are getting the below error “the DD on the row #2  is violating the constraint”.  Please assist in closing the DD task. What is your MSS Login ID?: n9946786 Customer Acct Number?: 7166565 PSR #?: 7174899 </t>
  </si>
  <si>
    <t>INC000002638130</t>
  </si>
  <si>
    <t xml:space="preserve">Alternate contact phone number for yourself, if applicable: 7043191257 Which MSS instance are you reporting this issue for?: MSS (hPAE) What type of issue are you reporting?: Another issue Description of problem: (attach screenshots of any errors, etc.): DELEGDES error  Horizon Yacht Inc ReturnCd :-1 - ReturnText: -2291 ORA-02291: integrity constraint (ASAP.FK_DLR_CIRCUIT) violated - parent key not found What is your MSS Login ID?: e0158021 Customer Acct Number?: 67146532 PSR #?: 7170887 </t>
  </si>
  <si>
    <t>INC000002636978</t>
  </si>
  <si>
    <t xml:space="preserve">Alternate contact phone number for yourself, if applicable: 7048870493 Which MSS instance are you reporting this issue for?: MSS (hPAE) What type of issue are you reporting?: Another issue Description of problem: (attach screenshots of any errors, etc.): I am receiving an error that the selected service item is on another open PSR. However there are no open PSRs on this account. I am trying to add Remote call forwarding 561-752-2666  What is your MSS Login ID?: e0104338 Customer Acct Number?: 2607525 PSR #?: 7175360 </t>
  </si>
  <si>
    <t>INC000002612018</t>
  </si>
  <si>
    <t>INC000002234186</t>
  </si>
  <si>
    <t>INC000002642291</t>
  </si>
  <si>
    <t xml:space="preserve">Which MSS instance are you reporting this issue for?: MSS (hPAE) What type of issue are you reporting?: Another issue Description of problem: (attach screenshots of any errors, etc.): Issue on DELEGORD task, error attached.  Please correct on PSR 7171217 What is your MSS Login ID?: credmond Customer Acct Number?: 2494784 PSR #?: 7171217 </t>
  </si>
  <si>
    <t>INC000002640947</t>
  </si>
  <si>
    <t xml:space="preserve">Which MSS instance are you reporting this issue for?: MSS (hPAE) What type of issue are you reporting?: Another issue Description of problem: (attach screenshots of any errors, etc.): I'm unable to close the CKTID task because of the error in the screenshot attached.  This is a DESIGN error, but I'm at the CKTID task.  Thank you! What is your MSS Login ID?: EGORMAN </t>
  </si>
  <si>
    <t>DeLorme</t>
  </si>
  <si>
    <t>INC000002640761</t>
  </si>
  <si>
    <t xml:space="preserve">Which MSS instance are you reporting this issue for?: MSS (hPAE) What type of issue are you reporting?: Another issue Description of problem: (attach screenshots of any errors, etc.): Delegoct erroring for: ReturnCd :-1 - ReturnText: exchange_carrier_circuit_id, of 770-445-2910-0 already exists.  Please change ecckt What is your MSS Login ID?: e0158935 Customer Acct Number?: 208513795 PSR #?: 7162895 </t>
  </si>
  <si>
    <t>INC000002640758</t>
  </si>
  <si>
    <t xml:space="preserve">Which MSS instance are you reporting this issue for?: MSS (hPAE) What type of issue are you reporting?: Another issue Description of problem: (attach screenshots of any errors, etc.): Delegoct erroring for ReturnCd :-1 - ReturnText: exchange_carrier_circuit_id, of 205-326-8664-0 already exists.  Please change ecckt What is your MSS Login ID?: e0158935 Customer Acct Number?: 208535444 PSR #?: 7169274 </t>
  </si>
  <si>
    <t>INC000002640369</t>
  </si>
  <si>
    <t xml:space="preserve">Alternate contact phone number for yourself, if applicable: 704-887-0746 Which MSS instance are you reporting this issue for?: MSS (hPAE) What type of issue are you reporting?: Another issue Description of problem: (attach screenshots of any errors, etc.): Circuit ID is not visible in column on the Work Queue View  This ticket is being opened for Bill Haupt: e0080329 704-887-0746 What is your MSS Login ID?: e0080329 Customer Acct Number?: 102855 PSR #?: 7170779 </t>
  </si>
  <si>
    <t>Farmer</t>
  </si>
  <si>
    <t>INC000002634539</t>
  </si>
  <si>
    <t>MSS (hPAE) - PSR Date Issue</t>
  </si>
  <si>
    <t>Ticket to:  IT-OSS - M6 (PAETEC) group  Description of Problem:  User states that in HPae M6 - The Product Service Request User Data information isn't populating the correct date automatically. User has to go in manually to update the date 'Original Negotiated Install date"  Example:  PSR: 7091515  SCREEN SHOT ATTACHED   Name: Ralston, Holly J  Corporate ID: e0175807   Phone: 319 790-2651      Email: Holly.J.Ralston@windstream.com  Site: Hiawatha - 1450 N Center Point Rd PO Bx 3177  Address: 1450 N Center Point Rd PO Bx 3177   Hiawatha IA 52233   United States</t>
  </si>
  <si>
    <t>Ralston</t>
  </si>
  <si>
    <t xml:space="preserve">Which MSS instance are you reporting this issue for?: MSS (hWIN &amp; TSG) What type of issue are you reporting?: Another issue Description of problem: (attach screenshots of any errors, etc.): unable to push the dslam queue What is your MSS Login ID?: n9981514 </t>
  </si>
  <si>
    <t>M6 (Windstream ASAP/DRS CUTS)</t>
  </si>
  <si>
    <t>INC000002643177</t>
  </si>
  <si>
    <t xml:space="preserve">Which MSS instance are you reporting this issue for?: MSS (hWIN &amp; TSG) What type of issue are you reporting?: Another issue Description of problem: (attach screenshots of any errors, etc.): Unable to complete DELEGORD task.Telephone#3866844912,Error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5 Product group 0. Error Code 30914:Termination Point A location is required for adding this connection. Error Code 30914:Termination Point A location is required for adding this connection.Error Code 30764:Unable to validate item 5 Product group 0.  What is your MSS Login ID?: n9994207 Customer Acct Number?: 3381400 PSR #?: 23068347 </t>
  </si>
  <si>
    <t>INC000002644521</t>
  </si>
  <si>
    <t xml:space="preserve">Which MSS instance are you reporting this issue for?: MSS (hPAE) What type of issue are you reporting?: Another issue Description of problem: (attach screenshots of any errors, etc.): Getting the following error message when trying to Supplement the order to change the circuit ID to 62/BBWO/054102/222/PUA/SDW. Custom Validation Error – 1 Dependent task NOC PROV or WOT2 is not available when trying to create a child task NFC COMP, If customer user data has ENT/SMB = ENT.  See attached screen shot.  Please change the circuit ID to 62/BBWO/054102/222/PUA/SDW What is your MSS Login ID?: e0171300 PSR #?: 7121985 </t>
  </si>
  <si>
    <t>INC000002644331</t>
  </si>
  <si>
    <t xml:space="preserve">Alternate contact phone number for yourself, if applicable: 7048870493 Which MSS instance are you reporting this issue for?: MSS (hPAE)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2 is violating the constraint. the order number is 6526127. the circuit id is 412-539-1087-0. This error is on DD in NGMSS.  What is your MSS Login ID?: e0104338 Customer Acct Number?: 4641629 PSR #?: ngmss 6526127 </t>
  </si>
  <si>
    <t>INC000002644226</t>
  </si>
  <si>
    <t xml:space="preserve">Alternate contact phone number for yourself, if applicable: 7043191302 Which MSS instance are you reporting this issue for?: MSS (hPAE) What type of issue are you reporting?: Another issue Description of problem: (attach screenshots of any errors, etc.):  --------------------------- Oracle Communications MetaSolv Solution --------------------------- The circuits for this service request are not complete.  Please complete (or reverse if the order has been cancelled) the required engineering before completing this task.   The DD on row # 2 is violating the constraint.  The order number is 7016072. The Circuit ID is 34/BBCO/102249/212/PUA /SDW. --------------------------- OK    ---------------------------  What is your MSS Login ID?: tnr42931 Customer Acct Number?: 204955237 PSR #?: 7016072 </t>
  </si>
  <si>
    <t>INC000002643792</t>
  </si>
  <si>
    <t xml:space="preserve">Which MSS instance are you reporting this issue for?: MSS (hPAE) What type of issue are you reporting?: Another issue Description of problem: (attach screenshots of any errors, etc.): While trying to close the DD for the PSR # 7172890 which has been cancelled.We are getting the below error “the DD on the row # 6  is violating the constraint”. Please assist in closing the DD task. What is your MSS Login ID?: n9946786 Customer Acct Number?: 7082112 PSR #?: 7172890 </t>
  </si>
  <si>
    <t>INC000002642971</t>
  </si>
  <si>
    <t xml:space="preserve">Alternate contact phone number for yourself, if applicable: 7043191257 Which MSS instance are you reporting this issue for?: MSS (hPAE) What type of issue are you reporting?: Another issue Description of problem: (attach screenshots of any errors, etc.): DELEGOCT Error BALLS FOODS - HEN HOUSE # 19 Gateway Err: ReturnCd :-1 - ReturnText: ASAP.SERVICE_REQUEST_CIRCUIT record not found - ORA-01403: no data found  What is your MSS Login ID?: e0158021 Customer Acct Number?: 7051455 PSR #?: 7175261 </t>
  </si>
  <si>
    <t>INC000002642802</t>
  </si>
  <si>
    <t xml:space="preserve">Which MSS instance are you reporting this issue for?: MSS (hPAE) What type of issue are you reporting?: Another issue Description of problem: (attach screenshots of any errors, etc.): Hi Team, We are unable to validate PSR# 7176907 on Account No# 5230448 due to validation Error, Custom Validation Error: -”There are more than one B MUG MONTHLY FEE active on the account. One one is allowed. ” So please solve the issue. Thanks Arvind Singh What is your MSS Login ID?: n9951457 Customer Acct Number?: 5230448 PSR #?: 7176907 </t>
  </si>
  <si>
    <t>Arvind</t>
  </si>
  <si>
    <t>Kumar Singh</t>
  </si>
  <si>
    <t>INC000002642626</t>
  </si>
  <si>
    <t xml:space="preserve">Alternate contact phone number for yourself, if applicable: 5853402671 Which MSS instance are you reporting this issue for?: MSS (hPAE) What type of issue are you reporting?: Another issue Description of problem: (attach screenshots of any errors, etc.): ERLTRANS GATEWAY failed with this errorThe response from the destination, bondprd_router, indicates that an error occurred. Response=Uncaught exception while processing event route: http://lx01s326:7070/axis2EservicesScpWS/services/GatewayEventSOAPReceiver: DG Error: Early Activations via RASP: ERLTRANS: Early Activations via RASP: ERLTRANS: MISIS: 9729422300 LATA/Rate Center not found for ANI 9729422300.Products Processed: New B VoIP Trunking  	at com.mslv.core.global.MSLVException.createMSLVException(MSLVException.java:169) 	at com.mslv.core.global.ErrorHandler.logFatalError(ErrorHandler.java:236) 	at com.mslv.core.global.ErrorHandler.logFatalError(ErrorHandler.java:194) 	at com.mslv.integration.messaging.HttpSender.send(HttpSender.java:61) 	at com.mslv.integration.handlers.OutboundEventHandler.sendOutboundMessage(OutboundEventHandler.java:97) 	at com.mslv.integration.IntegrationManager.processOutbound(IntegrationManager.java:200) 	at com.mslv.integration.integrationServer.IntegrationServerConsumer.executeEvent(Integratio What is your MSS Login ID?: MJK35325 Customer Acct Number?: 200188337 PSR #?: 7158467 </t>
  </si>
  <si>
    <t>Maurice</t>
  </si>
  <si>
    <t>Kotmel</t>
  </si>
  <si>
    <t>Frank</t>
  </si>
  <si>
    <t>Samp</t>
  </si>
  <si>
    <t>Windstream IT - Process</t>
  </si>
  <si>
    <t xml:space="preserve">Which MSS instance are you reporting this issue for?: MSS (hWIN &amp; TSG) What type of issue are you reporting?: Another issue Description of problem: (attach screenshots of any errors, etc.): Unable to push the queue  What is your MSS Login ID?: n9981515 </t>
  </si>
  <si>
    <t>INC000002645985</t>
  </si>
  <si>
    <t xml:space="preserve">Alternate contact phone number for yourself, if applicable: grgnwsoeteam@sequentialtech.com Which MSS instance are you reporting this issue for?: MSS (hPAE) What type of issue are you reporting?: Another issue Description of problem: (attach screenshots of any errors, etc.): WR5387055 PSR#7144295 we are unable to remove the PRI,S, FACILITY AND D CHANNEL from this PSR which is mentioned above because some services are copied wrong in this PSR we tried to cancel that PSR but supp is not canceling that PSR. So please resolve this issue asap.screenshot attached . Please revert: grgnwsoeteam@sequentialtech.com What is your MSS Login ID?: n9948704 Customer Acct Number?: 4354033 PSR #?: 7144295  </t>
  </si>
  <si>
    <t>Duplicate of incident #INC000002576959</t>
  </si>
  <si>
    <t>We are able to see that  reported circuit not related with the  PSR which caused reported issue and we have corrected the same.</t>
  </si>
  <si>
    <t>Issue: There are 2 active BUG MONTHLY FEE product present in the customer.  Resolution: Kindly add one of the BUG MONTHLY FEE into PSR and disconnect one of the BUG MONTHLY FEE to fix the validation issue .</t>
  </si>
  <si>
    <t>The reported DELEGDES issue for the PSR#7170887 was due to incorrect cross reference mapping between the circuits in NGMSS and the same has been corrected now.</t>
  </si>
  <si>
    <t>The reported Delegdes issue for PSRs#7159057 7160595 7161441 7162150 7162739 7165844 7165860 7168323 7168499 7168505 was due to circuits using the locations that are available only in NGMSS and not in Legacy system and the same has been corrected now.</t>
  </si>
  <si>
    <t>Duplicate of  the incident INC000002635719</t>
  </si>
  <si>
    <t>The reported issue was due to cyclic dependency between tasks and the same has been corrected now.</t>
  </si>
  <si>
    <t>Application Freezing</t>
  </si>
  <si>
    <t>For the reported PSR,we couldn't find any issue,since the order got completed already.</t>
  </si>
  <si>
    <t>The reported products were reconnected by the user by supplementing the PSR#7101888</t>
  </si>
  <si>
    <t>The reported Delegdes issue for PSR#7107523  7162458 was due to circuits using the locations that are available only in NGMSS and not in Legacy system and the same has been corrected now.</t>
  </si>
  <si>
    <t>The customer account #5735413 is being retrieved without any issues. ============================== No issues found</t>
  </si>
  <si>
    <t>INC000002648336</t>
  </si>
  <si>
    <t xml:space="preserve">Which MSS instance are you reporting this issue for?: MSS (hPAE) What type of issue are you reporting?: Another issue Description of problem: (attach screenshots of any errors, etc.): unable to close PSR 7172617 error attached What is your MSS Login ID?: sdaniel PSR #?: 7172617 </t>
  </si>
  <si>
    <t>INC000002648243</t>
  </si>
  <si>
    <t xml:space="preserve">Which MSS instance are you reporting this issue for?: MSS (hPAE) What type of issue are you reporting?: Another issue Description of problem: (attach screenshots of any errors, etc.): PSR#7176484 has a circuit id error in M6 for the below erro at the Dd task. Nextgen order already completed.  --------------------------- Oracle Communications MetaSolv Solution --------------------------- A parent connection for this service request has other connections riding it, which are still in service.  All child connections must be disconnected from a parent connection before the order disconnecting the parent can have its Due Date completed.   The DD on row # 383 is violating the constraint.  The order number is 6037028. The Circuit ID is 20/FEDO/922915/276/PUA /FED. --------------------------- OK    --------------------------- What is your MSS Login ID?: e0173294 Customer Acct Number?: 208589289 PSR #?: 7176484 </t>
  </si>
  <si>
    <t>INC000002647920</t>
  </si>
  <si>
    <t xml:space="preserve">Alternate contact phone number for yourself, if applicable: 8643318148 Which MSS instance are you reporting this issue for?: MSS (hPAE) What type of issue are you reporting?: Another issue Description of problem: (attach screenshots of any errors, etc.): getting error and when i try to sup and change the date m6 kick me out   What is your MSS Login ID?: e0145597 PSR #?: 7167303 </t>
  </si>
  <si>
    <t>Olletta</t>
  </si>
  <si>
    <t>Waller</t>
  </si>
  <si>
    <t>INC000002647766</t>
  </si>
  <si>
    <t xml:space="preserve">Which MSS instance are you reporting this issue for?: MSS (hPAE) What type of issue are you reporting?: Another issue Description of problem: (attach screenshots of any errors, etc.): Delegord Erroring see attachment What is your MSS Login ID?: e0158935 Customer Acct Number?: 4408719 PSR #?: 7170988 </t>
  </si>
  <si>
    <t>INC000002647638</t>
  </si>
  <si>
    <t xml:space="preserve">Which MSS instance are you reporting this issue for?: MSS (hPAE) What type of issue are you reporting?: Another issue Description of problem: (attach screenshots of any errors, etc.): need to validate a PSR that is to test Monday for cutover. I'm receiving error stating duplicate rate activities. But the only dup on disco piece of the PSR. Please see the screenshot attached. What is your MSS Login ID?: e0177219 Customer Acct Number?: 5338181 PSR #?: 7092392 </t>
  </si>
  <si>
    <t>INC000002647557</t>
  </si>
  <si>
    <t xml:space="preserve">Which MSS instance are you reporting this issue for?: MSS (hPAE) What type of issue are you reporting?: Another issue Description of problem: (attach screenshots of any errors, etc.): Gateway Events error status; DELEGDES, DELEGCK1; refer to attached. What is your MSS Login ID?: e0171343 PSR #?: 7086538 7139373 7164709 7177097 7177688 7178018 7178106 </t>
  </si>
  <si>
    <t>INC000002647399</t>
  </si>
  <si>
    <t xml:space="preserve">Alternate contact phone number for yourself, if applicable: 407 835 0317 Which MSS instance are you reporting this issue for?: MSS (hPAE) What type of issue are you reporting?: Another issue Description of problem: (attach screenshots of any errors, etc.): The provisioning plan is not working as designed.  This M6 PSR 7042288 on the Disco – Data, Voice &amp; Facility Prov plan had both T1 and Ethernet disconnecting so it should have generated T1 and Ethernet tasks, however, the T1 disco tasks (DORDT1, DORDFOC and LCOMPT1) are missing.   What is your MSS Login ID?: e0146281 Customer Acct Number?: 7155417 PSR #?: 7042288 </t>
  </si>
  <si>
    <t>Jensen</t>
  </si>
  <si>
    <t>INC000002647073</t>
  </si>
  <si>
    <t xml:space="preserve">Alternate contact phone number for yourself, if applicable: 407 835 0317 Which MSS instance are you reporting this issue for?: MSS (hPAE) What type of issue are you reporting?: Another issue Description of problem: (attach screenshots of any errors, etc.): The provisioning plan is not working as designed.  This M6 PSR 7043023 on the Disco - Data &amp; Facility Prov plan had both T1 and Ethernet disconnecting so it should have generated T1 and Ethernet tasks, however, the T1 disco tasks (DORDT1, DORDFOC and LCOMPT1) are missing.   What is your MSS Login ID?: E0146281 Customer Acct Number?: 7121367 PSR #?: 7043023 </t>
  </si>
  <si>
    <t>INC000002646785</t>
  </si>
  <si>
    <t xml:space="preserve">Which MSS instance are you reporting this issue for?: MSS (hPAE) What type of issue are you reporting?: Another issue Description of problem: (attach screenshots of any errors, etc.): Error at DELEGORD: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group 1007. The Service Item 28265352 had already been disconnected on another order..   Error Code 30606:The Service Item 28265352 had already been disconnected on another order. Error Code 30766:Unable to process item Line  Product group 1007. The Service Item 28265352 had already been disconnected on another order.."  Please see recently closed ticket INC000002643085 - this is part of the same issue (conflicting product status for installed lines between M6 and NGMSS) What is your MSS Login ID?: E0152070 Customer Acct Number?: 7200008 PSR #?: 7178388 </t>
  </si>
  <si>
    <t>INC000002646700</t>
  </si>
  <si>
    <t xml:space="preserve">Which MSS instance are you reporting this issue for?: MSS (hPAE) What type of issue are you reporting?: Another issue Description of problem: (attach screenshots of any errors, etc.): After completed the "order Information" page and then entering into the "Service" page we are getting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200203019 PSR #?: 7176385 </t>
  </si>
  <si>
    <t>INC000002646357</t>
  </si>
  <si>
    <t xml:space="preserve">Which MSS instance are you reporting this issue for?: MSS (hPAE) What type of issue are you reporting?: Another issue Description of problem: (attach screenshots of any errors, etc.): DELEGDES is giving the following error.  ReturnCd :-1 - ReturnText: Updating in CIRCUIT tableORA-02291: integrity constraint (ASAP.FK_CKT_NETWORK_LOCATION_A_CLLI) violated - parent key not found What is your MSS Login ID?: jml42141 Customer Acct Number?: 204700795 PSR #?: 6857355 </t>
  </si>
  <si>
    <t>INC000002646042</t>
  </si>
  <si>
    <t xml:space="preserve">Which MSS instance are you reporting this issue for?: MSS (hPAE) What type of issue are you reporting?: Another issue Description of problem: (attach screenshots of any errors, etc.): The correct rates are assigned with LD Caribbean as CAO.32978 Standard Caribbean &amp; LD IntraLATA as RDO.51402 IntraLATA - ICB but it won't allow me to 'remove' the dual rates to launch the PSR.  Validation error reads: Error Number - 30834 Error Text - Custom Validation Error: -1 Product Service Request: Invalid rate activity combinations..  Please manually remove the CDO.10358 &amp; CDO.51521 respectively so that I can launch this PSR.  Thank you. What is your MSS Login ID?: LMM44510 Customer Acct Number?: 639185553001 PSR #?: 7178252 </t>
  </si>
  <si>
    <t>INC000002645645</t>
  </si>
  <si>
    <t xml:space="preserve">Which MSS instance are you reporting this issue for?: MSS (hPAE) What type of issue are you reporting?: Another issue Description of problem: (attach screenshots of any errors, etc.): Please route to Arivanand Murugesan's Team.  IT-OSS Engineering  Can you please add the below account to the Starnet Wholesale Disconnect Tool 639266198001 What is your MSS Login ID?: e0114074 </t>
  </si>
  <si>
    <t>Ennis</t>
  </si>
  <si>
    <t>INC000002643130</t>
  </si>
  <si>
    <t>user has a issue with m6 hpae there is a holder she wants to get released no.7160060  tried to close the session but not working yet same issue its says order is already to taken by 71060060 so i routing the ticket</t>
  </si>
  <si>
    <t>Hopson</t>
  </si>
  <si>
    <t>INC000002654731</t>
  </si>
  <si>
    <t xml:space="preserve">Which MSS instance are you reporting this issue for?: MSS (hWIN &amp; TSG) What type of issue are you reporting?: Another issue Description of problem: (attach screenshots of any errors, etc.): Unable to push the queue What is your MSS Login ID?: n9981515 </t>
  </si>
  <si>
    <t>We could see the reported order has been processed and gets completed when we try to check the same. So, we are going ahead and marking this as close. KIndly reach us for any assistance in the future.</t>
  </si>
  <si>
    <t>INC000002654662</t>
  </si>
  <si>
    <t xml:space="preserve">Which MSS instance are you reporting this issue for?: MSS (hWIN &amp; TSG) What type of issue are you reporting?: Another issue Description of problem: (attach screenshots of any errors, etc.): No MSS record found for 2297624378 What is your MSS Login ID?: n9986869 </t>
  </si>
  <si>
    <t>We can see that the activity indicator was incorrect which was causing the issue, the same has been corrected and fixed.</t>
  </si>
  <si>
    <t>INC000002654645</t>
  </si>
  <si>
    <t xml:space="preserve">Which MSS instance are you reporting this issue for?: MSS (hWIN &amp; TSG) What type of issue are you reporting?: Another issue Description of problem: (attach screenshots of any errors, etc.): 7048479954- order stuck in NSP queue What is your MSS Login ID?: n9986863 </t>
  </si>
  <si>
    <t>Naveenkumar</t>
  </si>
  <si>
    <t>Haribabu</t>
  </si>
  <si>
    <t>INC000002654631</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</si>
  <si>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3694114 PSR #?: 6399982  </t>
  </si>
  <si>
    <t>We could see that the location related entries for the reported order-6399982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</si>
  <si>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Kanthavel</t>
  </si>
  <si>
    <t>INC000002654579</t>
  </si>
  <si>
    <t xml:space="preserve">Which MSS instance are you reporting this issue for?: MSS (hWIN &amp; TSG) What type of issue are you reporting?: Another issue Description of problem: (attach screenshots of any errors, etc.): unable to push the queue What is your MSS Login ID?: n9981515 </t>
  </si>
  <si>
    <t>We could see the reported order has been processed when we try to check the same and it looks complete in the system now. So, we are going ahead and marking this as close. KIndly reach us for any assistance in the future.</t>
  </si>
  <si>
    <t>INC000002654402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</si>
  <si>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3526591 PSR #?: 6192906 </t>
  </si>
  <si>
    <t>We could see that the location related entries for the reported order-6192906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</si>
  <si>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INC000002654379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</si>
  <si>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3545769 PSR #?: 5946208  </t>
  </si>
  <si>
    <t>We could see the order has been processed when we try to check the same and it looks good in the system, so we are going ahead and marking this as close. KIndly reach us for any assistance in the future.</t>
  </si>
  <si>
    <t>Suriyapriya</t>
  </si>
  <si>
    <t>Jothiramalingam</t>
  </si>
  <si>
    <t>INC000002654310</t>
  </si>
  <si>
    <t xml:space="preserve">Which MSS instance are you reporting this issue for?: MSS (hWIN &amp; TSG) What type of issue are you reporting?: Another issue Description of problem: (attach screenshots of any errors, etc.): 3863622108- order stuck in NSP What is your MSS Login ID?: n9986863 </t>
  </si>
  <si>
    <t>We can see that the incorrect location values which was causing the issue, the same has been corrected and fixed.</t>
  </si>
  <si>
    <t>INC000002654308</t>
  </si>
  <si>
    <t xml:space="preserve">Which MSS instance are you reporting this issue for?: MSS (hWIN &amp; TSG) What type of issue are you reporting?: Another issue Description of problem: (attach screenshots of any errors, etc.): 7067834694 order stuck in NSP queue What is your MSS Login ID?: n9986863 </t>
  </si>
  <si>
    <t>We could see the PCONDES task has marked an NOT REQUIRED in production. An incorrect process on supplement cancel in change order caused the issue. We have marked as Required and completed the order. Hence there is no action pending on our side. We are going ahead and marking this incident as resolved. Thanks.</t>
  </si>
  <si>
    <t>INC000002654283</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</si>
  <si>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3729737 PSR #?: 6389199  </t>
  </si>
  <si>
    <t>We could see that the location related entries for the reported order-6389199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</si>
  <si>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INC000002654275</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</si>
  <si>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3623600 PSR #?: 6479018  </t>
  </si>
  <si>
    <t>We could see the customer account were mapped incorrectly on the network location which were causing the issue, the same has been corrected and reported order is now processed, also looks complete in the system. So, we are going ahead and marking this as close. KIndly reach us for any assistance in the future.</t>
  </si>
  <si>
    <t>INC000002654132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</si>
  <si>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 NOT ABLE TO FIND CUSTOMER LOCATION What is your MSS Login ID?: N9979755 Customer Acct Number?: 5781948 PSR #?: 5317704  </t>
  </si>
  <si>
    <t>We could see that the location related entries for the reported order-5317704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</si>
  <si>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Kishore</t>
  </si>
  <si>
    <t>INC000002654126</t>
  </si>
  <si>
    <t xml:space="preserve">Which MSS instance are you reporting this issue for?: MSS (hWIN &amp; TSG) What type of issue are you reporting?: Another issue Description of problem: (attach screenshots of any errors, etc.): 4024235012   unable to submit nsp  What is your MSS Login ID?: n9986864 Customer Acct Number?: 3072117 PSR #?: 5926941  </t>
  </si>
  <si>
    <t>We could see the customer account mapped incorrectly with the network location which were caused the issue, we have corrected the same with the respective location . Reported order is processed now without any issues So, we are going ahead and marking this as close. Kindly reach us for any assistance in the future.</t>
  </si>
  <si>
    <t>INC000002654015</t>
  </si>
  <si>
    <t xml:space="preserve">Which MSS instance are you reporting this issue for?: MSS (hWIN &amp; TSG) What type of issue are you reporting?: Another issue Description of problem: (attach screenshots of any errors, etc.): Unable to complete DD task.Telephone#7047858923,Error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6513709 PSR #?: 22799550 </t>
  </si>
  <si>
    <t>We could see that the reported order-22799550 was not cancelled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</si>
  <si>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INC000002653998</t>
  </si>
  <si>
    <t xml:space="preserve">Which MSS instance are you reporting this issue for?: MSS (hWIN &amp; TSG) What type of issue are you reporting?: Another issue Description of problem: (attach screenshots of any errors, etc.): 4024233998   unable to submit nsp What is your MSS Login ID?: n9986864 Customer Acct Number?: 2989964 PSR #?: 6216939  </t>
  </si>
  <si>
    <t>We could see the location mapping were incorrectly updated on the data level which were causing the issue, the same has been corrected and reported order is now processed without any issues. So, we are going ahead and marking this as close. KIndly reach us for any assistance in the future.</t>
  </si>
  <si>
    <t>INC000002653951</t>
  </si>
  <si>
    <t xml:space="preserve">Which MSS instance are you reporting this issue for?: MSS (hWIN &amp; TSG) What type of issue are you reporting?: Another issue Description of problem: (attach screenshots of any errors, etc.): Unable to find BBCOMP QUEUE. Tn# 7044554999 What is your MSS Login ID?: n9987263 Customer Acct Number?: 6210117 PSR #?: 22497328 </t>
  </si>
  <si>
    <t>We could see the order has been cancel before it has been delegated to NG.Hence the order needs to get completed in Legacy.</t>
  </si>
  <si>
    <t>INC000002653946</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</si>
  <si>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6421009.  Message: nullError Code 30531:Error: This service item is missing values for label: AWGF with item alias: Broadband.Error Code 30531:Error: This service item is missing values for label: FT TO BB with item alias: Broadband.Error Code 30531:Error: This service item is missing values for label: MSS Exchange with item alias: Broadband.Error Code 30531:Error: This service item is missing values for label: MSS Wire Center with item alias: Broadband. Tn# 3866840292 What is your MSS Login ID?: n9987263 Customer Acct Number?: 5869614 PSR #?: 23021007 </t>
  </si>
  <si>
    <t>We could see that the reported order-23021007 was not delegated properly in NGMSS, which caused the issue.Now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t>
  </si>
  <si>
    <t>INC000002653937</t>
  </si>
  <si>
    <t xml:space="preserve">Which MSS instance are you reporting this issue for?: MSS (hWIN &amp; TSG) What type of issue are you reporting?: Another issue Description of problem: (attach screenshots of any errors, etc.): Unable to validate the PSR. Error: Error in procedure There are In Service children that are not on the order. The item cannot be disconnected. Tn# 7067790050 What is your MSS Login ID?: n9987263 Customer Acct Number?: 5555937 PSR #?: 23120966 </t>
  </si>
  <si>
    <t>We could see the cancellation order has been processed and looks flag finished. So, we are going ahead and marking this as close. Kindly reach us for any assistance in the future.</t>
  </si>
  <si>
    <t>INC000002653806</t>
  </si>
  <si>
    <t>Which MSS instance are you reporting this issue for?: MSS (hWIN &amp; TSG) What type of issue are you reporting?: Another issue Description of problem: (attach screenshots of any errors, etc.): ORA-20100: What is your MSS Login ID?: E0097536 Customer Acct Number?: 6582018 PSR #?: 23121282</t>
  </si>
  <si>
    <t>We could see the rate code information were updated incorrectly on the data level for the assignment which were causing the issue, the same has been corrected and reported order is now processed. So, we are going ahead and marking this as close. Kindly reach us for any assistance in the future.</t>
  </si>
  <si>
    <t>INC000002653772</t>
  </si>
  <si>
    <t xml:space="preserve">Which MSS instance are you reporting this issue for?: MSS (hWIN &amp; TSG) What type of issue are you reporting?: Another issue Description of problem: (attach screenshots of any errors, etc.): 6068492249   unable to submit nsp queue What is your MSS Login ID?: n9986864 Customer Acct Number?: 3254180 PSR #?: 6488211  </t>
  </si>
  <si>
    <t>We could see that the location related entries for the reported order-6488211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</si>
  <si>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INC000002653769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</si>
  <si>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4024645474 PSR #?: 6526271 </t>
  </si>
  <si>
    <t>Dillibabu</t>
  </si>
  <si>
    <t>Eakambaram</t>
  </si>
  <si>
    <t>INC000002653580</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</si>
  <si>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3469600 PSR #?: 6297269  </t>
  </si>
  <si>
    <t>We could see the location mapping were not mapped properly on the data level which was caused the issue, the same has been corrected and respective order is now processed without any issues. So, we are going ahead and marking this as close. KIndly reach us for any assistance in the future.</t>
  </si>
  <si>
    <t>INC000002653579</t>
  </si>
  <si>
    <t xml:space="preserve">Which MSS instance are you reporting this issue for?: MSS (hWIN &amp; TSG) What type of issue are you reporting?: Another issue Description of problem: (attach screenshots of any errors, etc.): 6068494442   unable to submit nsp queue What is your MSS Login ID?: n9986864 Customer Acct Number?: 3167064 PSR #?: 6485119  </t>
  </si>
  <si>
    <t>We could see  no issues with this request as the order has got completed without any issues.</t>
  </si>
  <si>
    <t>INC000002653560</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</si>
  <si>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8708276453 What is your MSS Login ID?: n9987263 Customer Acct Number?: 3669468 PSR #?: 23118102 </t>
  </si>
  <si>
    <t>We could see the incorrect status for the products in previous order in NG has caused the reported issue and the same has been corrected.</t>
  </si>
  <si>
    <t>INC000002653557</t>
  </si>
  <si>
    <t xml:space="preserve">Which MSS instance are you reporting this issue for?: MSS (hWIN &amp; TSG) What type of issue are you reporting?: Another issue Description of problem: (attach screenshots of any errors, etc.): 6067154090   unable to submit nsp queue What is your MSS Login ID?: n9986864 Customer Acct Number?: 6067154090 PSR #?: 3656987  </t>
  </si>
  <si>
    <t>We could see that the reported order-3656987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</si>
  <si>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INC000002653542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</si>
  <si>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4874884 PSR #?: 5935792  </t>
  </si>
  <si>
    <t>We could see the location were mapped incorrectly on the data level which were caused the issue, the same has been corrected and respective order is now processed without any issues. So, we are going ahead and marking this as close. KIndly reach us for any assistance in the future.</t>
  </si>
  <si>
    <t>INC000002653540</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</si>
  <si>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5055830069 What is your MSS Login ID?: n9987263 Customer Acct Number?: 5628272 PSR #?: 22356655 </t>
  </si>
  <si>
    <t>We could see that the design was not processed properly which caused the reported issue,which has been corrected now and the order is now complete.</t>
  </si>
  <si>
    <t>INC000002653525</t>
  </si>
  <si>
    <t xml:space="preserve">Which MSS instance are you reporting this issue for?: MSS (hWIN &amp; TSG) What type of issue are you reporting?: Another issue Description of problem: (attach screenshots of any errors, etc.): Unable to compete ADDASGN,Telephone#1751148083,Error Message:ORA-01403: no data found.  What is your MSS Login ID?: n9994207 Customer Acct Number?: 6580551 PSR #?: 23116208 </t>
  </si>
  <si>
    <t>We could see an incorrect port alias value related entry caused the issue which has been corrected now. You could able to complete the PCONDES task without any issues.Hence there is no action pending on our side. We are going ahead and marking this incident as resolved. Thanks.</t>
  </si>
  <si>
    <t>INC000002653519</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</si>
  <si>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3305620016 What is your MSS Login ID?: n9987263 Customer Acct Number?: 4882742 PSR #?: 23120540 </t>
  </si>
  <si>
    <t>The order in NGMSS has an open task which has caused the reported issue and the same has been cleared.Now the reported order validates with no errors</t>
  </si>
  <si>
    <t>INC000002653515</t>
  </si>
  <si>
    <t xml:space="preserve">Which MSS instance are you reporting this issue for?: MSS (hWIN &amp; TSG) What type of issue are you reporting?: Another issue Description of problem: (attach screenshots of any errors, etc.): 6068492378    unable to submit nsp queue What is your MSS Login ID?: n9986864 Customer Acct Number?: 3348112 PSR #?: 6470044  </t>
  </si>
  <si>
    <t>We could see that the location related entries for the reported order-6470044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</si>
  <si>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INC000002653510</t>
  </si>
  <si>
    <t xml:space="preserve">Which MSS instance are you reporting this issue for?: MSS (hWIN &amp; TSG) What type of issue are you reporting?: Another issue Description of problem: (attach screenshots of any errors, etc.): TN 9184852004 order stuck in nsp queue What is your MSS Login ID?: n9986862 </t>
  </si>
  <si>
    <t>We could see the location were not found on the data level which were caused the issue, we have corrected the same and respective order is processed now. So, we are going ahead and marking this as close. Kindly reach us for any assistance in the future.</t>
  </si>
  <si>
    <t>INC000002653463</t>
  </si>
  <si>
    <t xml:space="preserve">Which MSS instance are you reporting this issue for?: MSS (hWIN &amp; TSG) What type of issue are you reporting?: Another issue Description of problem: (attach screenshots of any errors, etc.): TN - 4055673629 order stuck in nsp queue What is your MSS Login ID?: n9986862 </t>
  </si>
  <si>
    <t>INC000002653444</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</si>
  <si>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3485842 PSR #?: 6470772  </t>
  </si>
  <si>
    <t>We have corrected the inappropriate customer location related entry in backend tables. The reported NSP and DD task has been completed in production. Hence there is no action pending on our side. We are going ahead and marking this incident as resolved. Thanks.</t>
  </si>
  <si>
    <t>INC000002653436</t>
  </si>
  <si>
    <t xml:space="preserve">Which MSS instance are you reporting this issue for?: MSS (hWIN &amp; TSG) What type of issue are you reporting?: Another issue Description of problem: (attach screenshots of any errors, etc.): Unable to complete BBDES task.Telephone#1600601731,Error Message: v_return_cd: -2 v_return_text:ORA-20100: The MSS Exchange is not found on the account.  What is your MSS Login ID?: n9994207 Customer Acct Number?: 6578426 PSR #?: 23120279 </t>
  </si>
  <si>
    <t>Incorrect activity ind for the order has caused the reported issue and the same has been corrected.</t>
  </si>
  <si>
    <t>INC000002653342</t>
  </si>
  <si>
    <t xml:space="preserve">Which MSS instance are you reporting this issue for?: MSS (hWIN &amp; TSG) What type of issue are you reporting?: Another issue Description of problem: (attach screenshots of any errors, etc.): ERROR: AN ERROR OCCURRED DURING THE CUSTOM PRE-VALIDATION PROCEDURE: -2 04A-20104: NOT ABLE TO FIND DSLAM WIRECENTER IN NEXTGEN MSS.  TN - 8066473009  PSR - 23125238  DW - DMMTTXXA  AWG - 1.086  FTB - 6300 What is your MSS Login ID?: e0174825 </t>
  </si>
  <si>
    <t>We could see the previous order on the NG-side were not processed properly which were caused the issue, the same has been corrected and now the respective order is validating without any issues.,So, we are going ahead and marking this as close. KIndly reach us for any assistance in the future.</t>
  </si>
  <si>
    <t>INC000002653337</t>
  </si>
  <si>
    <t xml:space="preserve">Which MSS instance are you reporting this issue for?: MSS (hWIN &amp; TSG) What type of issue are you reporting?: Another issue Description of problem: (attach screenshots of any errors, etc.): TN 3196953795 stuck in nsp queue What is your MSS Login ID?: n9986862 </t>
  </si>
  <si>
    <t>We could see that the PCONDES task was made not required which caused the reported issue,which was now corrected</t>
  </si>
  <si>
    <t>INC000002653128</t>
  </si>
  <si>
    <t xml:space="preserve">Which MSS instance are you reporting this issue for?: MSS (hWIN &amp; TSG) What type of issue are you reporting?: Another issue Description of problem: (attach screenshots of any errors, etc.): Unable to complete BBDES task.Telephone#6068439903,Error Message: v_return_cd: -2 v_return_text:ORA-20100: The MSS Exchange is not found on the account.   What is your MSS Login ID?: n9994207 Customer Acct Number?: 6578901 PSR #?: 23120640  </t>
  </si>
  <si>
    <t>INC000002653113</t>
  </si>
  <si>
    <t xml:space="preserve">Which MSS instance are you reporting this issue for?: MSS (hWIN &amp; TSG) What type of issue are you reporting?: Another issue Description of problem: (attach screenshots of any errors, etc.): Unable to complete BBDES task.Telephone#2298688564,Error Message: v_return_cd: -2 v_return_text:ORA-20100: CPE selected invalid.[Actiontec/T3200, Actiontec/T3200, Calix/844E, Arris/NVG343, Customer Provided]   What is your MSS Login ID?: n9994207 Customer Acct Number?: 6467043 PSR #?: 23119558 </t>
  </si>
  <si>
    <t>We could see that BBDES task for the reported order-23119558 was not processed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t>
  </si>
  <si>
    <t>INC000002652941</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</si>
  <si>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4026242319 What is your MSS Login ID?: n9987263 Customer Acct Number?: 6318794 PSR #?: 23110649 </t>
  </si>
  <si>
    <t>We could see the previous order were not processed properly in NGMSS which were causing the issue, the same has been corrected and respective order is validating without any issues now. So, we are going ahead and marking this as close. KIndly reach us for any assistance in the future.</t>
  </si>
  <si>
    <t>INC000002652825</t>
  </si>
  <si>
    <t xml:space="preserve">Which MSS instance are you reporting this issue for?: MSS (hWIN &amp; TSG) What type of issue are you reporting?: Another issue Description of problem: (attach screenshots of any errors, etc.): Unable to complete DD task.Telephone#4403555895,Error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5095561 PSR #?: 23024945  </t>
  </si>
  <si>
    <t>We could see that the change cancel was not processed properly which caused the reported issue and the same has been corrected now.</t>
  </si>
  <si>
    <t>INC000002652767</t>
  </si>
  <si>
    <t xml:space="preserve">Which MSS instance are you reporting this issue for?: MSS (hWIN &amp; TSG) What type of issue are you reporting?: Another issue Description of problem: (attach screenshots of any errors, etc.): Unable to complete DD task.Telephone#3931319070,Error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6202166 PSR #?: 23109028 </t>
  </si>
  <si>
    <t>INC000002652697</t>
  </si>
  <si>
    <t xml:space="preserve">Which MSS instance are you reporting this issue for?: MSS (hWIN &amp; TSG) What type of issue are you reporting?: Another issue Description of problem: (attach screenshots of any errors, etc.):  	THE MSS EXCHANGE IS NOT FOUND ON THE ACCOUNT What is your MSS Login ID?: E0181765 Customer Acct Number?: 6582790 PSR #?: 23127489 </t>
  </si>
  <si>
    <t>The incorrect order activity caused the issue in completing the BBDES and the same have been corrected and completed.</t>
  </si>
  <si>
    <t>INC000002652260</t>
  </si>
  <si>
    <t xml:space="preserve">Which MSS instance are you reporting this issue for?: MSS (hWIN &amp; TSG) What type of issue are you reporting?: Another issue Description of problem: (attach screenshots of any errors, etc.): Unable to complete DD task.Telephone#1601079042,Error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6570508 PSR #?: 23110804 </t>
  </si>
  <si>
    <t>Order cancelled</t>
  </si>
  <si>
    <t>The missing value label caused the issue and the same have been corrected and completed</t>
  </si>
  <si>
    <t>INC000002655041</t>
  </si>
  <si>
    <t xml:space="preserve">Which MSS instance are you reporting this issue for?: MSS (hWIN &amp; TSG) What type of issue are you reporting?: Another issue Description of problem: (attach screenshots of any errors, etc.): No MSS record found for 7064723325 What is your MSS Login ID?: n9981515 </t>
  </si>
  <si>
    <t>INC000002654836</t>
  </si>
  <si>
    <t xml:space="preserve">Which MSS instance are you reporting this issue for?: MSS (hWIN &amp; TSG) What type of issue are you reporting?: Another issue Description of problem: (attach screenshots of any errors, etc.): Unable to push the queue What is your MSS Login ID?: n9981516 </t>
  </si>
  <si>
    <t>INC000002654762</t>
  </si>
  <si>
    <t>INC000002654761</t>
  </si>
  <si>
    <t>INC000002654758</t>
  </si>
  <si>
    <t>INC000002654757</t>
  </si>
  <si>
    <t>INC000002654756</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</si>
  <si>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3511047 PSR #?: 6467275  </t>
  </si>
  <si>
    <t>INC000002654754</t>
  </si>
  <si>
    <t>INC000002654753</t>
  </si>
  <si>
    <t xml:space="preserve">Which MSS instance are you reporting this issue for?: MSS (hWIN &amp; TSG) What type of issue are you reporting?: Another issue Description of problem: (attach screenshots of any errors, etc.): Unable to push the Queue 7048468037 What is your MSS Login ID?: n9989129 </t>
  </si>
  <si>
    <t>Harish</t>
  </si>
  <si>
    <t>Sundaram</t>
  </si>
  <si>
    <t>INC000002654749</t>
  </si>
  <si>
    <t>INC000002654746</t>
  </si>
  <si>
    <t>INC000002654744</t>
  </si>
  <si>
    <t xml:space="preserve">Which MSS instance are you reporting this issue for?: MSS (hWIN &amp; TSG) What type of issue are you reporting?: Another issue Description of problem: (attach screenshots of any errors, etc.): No MSS record found for 7047924677 What is your MSS Login ID?: n9981515 </t>
  </si>
  <si>
    <t>INC000002654732</t>
  </si>
  <si>
    <t>INC000002654688</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</si>
  <si>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3815068 PSR #?: 6391596 </t>
  </si>
  <si>
    <t>INC000002654687</t>
  </si>
  <si>
    <t>INC000002654686</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</si>
  <si>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2948879 PSR #?: 6431483 </t>
  </si>
  <si>
    <t>INC000002654685</t>
  </si>
  <si>
    <t>INC000002654684</t>
  </si>
  <si>
    <t>INC000002654682</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</si>
  <si>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2878080 PSR #?: 6393383  </t>
  </si>
  <si>
    <t>INC000002654681</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</si>
  <si>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3076622 PSR #?: 6355600  </t>
  </si>
  <si>
    <t>INC000002654680</t>
  </si>
  <si>
    <t xml:space="preserve">Which MSS instance are you reporting this issue for?: MSS (hWIN &amp; TSG) What type of issue are you reporting?: Another issue Description of problem: (attach screenshots of any errors, etc.): Unable to push the Queue - 8307926988 What is your MSS Login ID?: n9986869 </t>
  </si>
  <si>
    <t>INC000002654679</t>
  </si>
  <si>
    <t xml:space="preserve">Which MSS instance are you reporting this issue for?: MSS (hWIN &amp; TSG) What type of issue are you reporting?: Another issue Description of problem: (attach screenshots of any errors, etc.): Unable to push the Queue - 9038352782 What is your MSS Login ID?: n9986869 </t>
  </si>
  <si>
    <t>INC000002654676</t>
  </si>
  <si>
    <t>INC000002654675</t>
  </si>
  <si>
    <t>INC000002654671</t>
  </si>
  <si>
    <t>INC000002654670</t>
  </si>
  <si>
    <t>INC000002654669</t>
  </si>
  <si>
    <t xml:space="preserve">Which MSS instance are you reporting this issue for?: MSS (hWIN &amp; TSG) What type of issue are you reporting?: Another issue Description of problem: (attach screenshots of any errors, etc.): Unable to push the Queue -9127541990 What is your MSS Login ID?: n9986869 </t>
  </si>
  <si>
    <t>INC000002654663</t>
  </si>
  <si>
    <t>INC000002654660</t>
  </si>
  <si>
    <t>INC000002654655</t>
  </si>
  <si>
    <t xml:space="preserve">Which MSS instance are you reporting this issue for?: MSS (hWIN &amp; TSG) What type of issue are you reporting?: Another issue Description of problem: (attach screenshots of any errors, etc.): Unable to push the NSP queue What is your MSS Login ID?: n9981513 </t>
  </si>
  <si>
    <t>INC000002654638</t>
  </si>
  <si>
    <t xml:space="preserve">Which MSS instance are you reporting this issue for?: MSS (hWIN &amp; TSG) What type of issue are you reporting?: Another issue Description of problem: (attach screenshots of any errors, etc.): ReturnCd :21038 - ReturnText: One or more required Addresses have not been delegated to NGMSS 7067822807 What is your MSS Login ID?: e0183530 Customer Acct Number?: 3313951 PSR #?: 23121586 </t>
  </si>
  <si>
    <t>INC000002654632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</si>
  <si>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3543735 PSR #?: 6460649  </t>
  </si>
  <si>
    <t>INC000002654628</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</si>
  <si>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3462059 PSR #?: 6440621  </t>
  </si>
  <si>
    <t>INC000002654627</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</si>
  <si>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3733121 PSR #?: 6387136  </t>
  </si>
  <si>
    <t>INC000002654602</t>
  </si>
  <si>
    <t xml:space="preserve">Which MSS instance are you reporting this issue for?: MSS (hWIN &amp; TSG) What type of issue are you reporting?: Another issue Description of problem: (attach screenshots of any errors, etc.): Unable to push the Queue 9197741469 What is your MSS Login ID?: n9989129 </t>
  </si>
  <si>
    <t>INC000002654600</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</si>
  <si>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7048446352 </t>
  </si>
  <si>
    <t>INC000002654599</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</si>
  <si>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7048828313 </t>
  </si>
  <si>
    <t>INC000002654598</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</si>
  <si>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n9984644 Customer Acct Number?: 3636956 PSR #?: 6363619  </t>
  </si>
  <si>
    <t>INC000002654597</t>
  </si>
  <si>
    <t>INC000002654596</t>
  </si>
  <si>
    <t>INC000002654595</t>
  </si>
  <si>
    <t>INC000002654594</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</si>
  <si>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9365444929 </t>
  </si>
  <si>
    <t>INC000002654592</t>
  </si>
  <si>
    <t xml:space="preserve">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3721646 PSR #?: 6501939 </t>
  </si>
  <si>
    <t>INC000002654588</t>
  </si>
  <si>
    <t>INC000002654582</t>
  </si>
  <si>
    <t xml:space="preserve">Which MSS instance are you reporting this issue for?: MSS (hWIN &amp; TSG) What type of issue are you reporting?: Another issue Description of problem: (attach screenshots of any errors, etc.): Unable to push the Queue - 4024664634 What is your MSS Login ID?: n9986869 </t>
  </si>
  <si>
    <t>INC000002654578</t>
  </si>
  <si>
    <t>INC000002654571</t>
  </si>
  <si>
    <t xml:space="preserve">Which MSS instance are you reporting this issue for?: MSS (hWIN &amp; TSG) What type of issue are you reporting?: Another issue Description of problem: (attach screenshots of any errors, etc.): 7048440145-order stuck in NSP What is your MSS Login ID?: n9986863 </t>
  </si>
  <si>
    <t>INC000002654569</t>
  </si>
  <si>
    <t xml:space="preserve">Which MSS instance are you reporting this issue for?: MSS (hWIN &amp; TSG) What type of issue are you reporting?: Another issue Description of problem: (attach screenshots of any errors, etc.): order is stuck in the BB_COMP queue  What is your MSS Login ID?: e0168378 Customer Acct Number?: 4736587 PSR #?: 20259179 </t>
  </si>
  <si>
    <t>Ashley</t>
  </si>
  <si>
    <t>Yauilla</t>
  </si>
  <si>
    <t>INC000002654567</t>
  </si>
  <si>
    <t xml:space="preserve">Which MSS instance are you reporting this issue for?: MSS (hWIN &amp; TSG) What type of issue are you reporting?: Another issue Description of problem: (attach screenshots of any errors, etc.): 7048149647- order stuck in NSP What is your MSS Login ID?: n9986863 </t>
  </si>
  <si>
    <t>INC000002654566</t>
  </si>
  <si>
    <t xml:space="preserve">Which MSS instance are you reporting this issue for?: MSS (hWIN &amp; TSG) What type of issue are you reporting?: Another issue Description of problem: (attach screenshots of any errors, etc.): 7048463977- order stuck in NSP What is your MSS Login ID?: n9986863 </t>
  </si>
  <si>
    <t>INC000002654558</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</si>
  <si>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3704784 PSR #?: 6365773  </t>
  </si>
  <si>
    <t>INC000002654484</t>
  </si>
  <si>
    <t xml:space="preserve">Which MSS instance are you reporting this issue for?: MSS (hWIN &amp; TSG) What type of issue are you reporting?: Another issue Description of problem: (attach screenshots of any errors, etc.): ERROR: AN ERROR OCCIRRED DURING THE CUSTOM PRE-VALIDATION PROCEDURE: -2 ORA-20103: THE TN REQUESTED IS ALREADY INSERVICE. What is your MSS Login ID?: E0180039 Customer Acct Number?: 6583402 PSR #?: 23131996 </t>
  </si>
  <si>
    <t>INC000002654423</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</si>
  <si>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3702305 PSR #?: 6369433  </t>
  </si>
  <si>
    <t>INC000002654399</t>
  </si>
  <si>
    <t xml:space="preserve">Which MSS instance are you reporting this issue for?: MSS (hWIN &amp; TSG) What type of issue are you reporting?: Another issue Description of problem: (attach screenshots of any errors, etc.): TN-7702076282 order stuck in nsp What is your MSS Login ID?: n9986862 </t>
  </si>
  <si>
    <t>INC000002654386</t>
  </si>
  <si>
    <t xml:space="preserve">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t>
  </si>
  <si>
    <t>INC000002654313</t>
  </si>
  <si>
    <t xml:space="preserve">Which MSS instance are you reporting this issue for?: MSS (hWIN &amp; TSG) What type of issue are you reporting?: Another issue Description of problem: (attach screenshots of any errors, etc.): 7047085658- order stuck in NSP What is your MSS Login ID?: n9986863 </t>
  </si>
  <si>
    <t>INC000002654309</t>
  </si>
  <si>
    <t xml:space="preserve">Which MSS instance are you reporting this issue for?: MSS (hWIN &amp; TSG) What type of issue are you reporting?: Another issue Description of problem: (attach screenshots of any errors, etc.): 9126543719- Order stuck in NSP queue What is your MSS Login ID?: n9986863 </t>
  </si>
  <si>
    <t>INC000002654289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</si>
  <si>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3719265 PSR #?: 6401634  </t>
  </si>
  <si>
    <t>INC000002654284</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</si>
  <si>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3676037 PSR #?: 6218310  </t>
  </si>
  <si>
    <t>INC000002654278</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</si>
  <si>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3688862 PSR #?: 6144550  </t>
  </si>
  <si>
    <t>INC000002654277</t>
  </si>
  <si>
    <t xml:space="preserve">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t>
  </si>
  <si>
    <t>INC000002654273</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</si>
  <si>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3692169 PSR #?: 6119147  </t>
  </si>
  <si>
    <t>INC000002654233</t>
  </si>
  <si>
    <t xml:space="preserve">Which MSS instance are you reporting this issue for?: MSS (hWIN &amp; TSG) What type of issue are you reporting?: Another issue Description of problem: (attach screenshots of any errors, etc.): Unable to compete ADDASGN,Telephone#1600604026,Error Message:Pin to which the customer is assigned is not compatible for the selected speed product. Please assign a compatible pin. What is your MSS Login ID?: n9994207 Customer Acct Number?: 6578145 PSR #?: 23105951  </t>
  </si>
  <si>
    <t>INC000002654219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</si>
  <si>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3491614 PSR #?: 5891979  </t>
  </si>
  <si>
    <t>INC000002654196</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</si>
  <si>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3688216 PSR #?: 5333152  </t>
  </si>
  <si>
    <t>INC000002654193</t>
  </si>
  <si>
    <t xml:space="preserve">Which MSS instance are you reporting this issue for?: MSS (hWIN &amp; TSG) What type of issue are you reporting?: Another issue Description of problem: (attach screenshots of any errors, etc.): 4027429603   unable to submit nsp What is your MSS Login ID?: n9986864 Customer Acct Number?: 2846894 PSR #?: 6209453  </t>
  </si>
  <si>
    <t>INC000002654139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</si>
  <si>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3541263 PSR #?: 6482603  </t>
  </si>
  <si>
    <t>INC000002654135</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</si>
  <si>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30461949 to the order as the Service Item is on another open PSR Order. The Preference to Copy Pending PSR Items is set to No..  Error Code 30602:Miscellaneous Error: Unable to copy item 30461949 to the order as the Service Item is on another open PSR Order. The Preference to Copy Pending PSR Items is set to No.Error Code 30766:Unable to process item 25Mb/1.5Mb Product group 1571. Miscellaneous Error: Unable to copy item 30461949 to the order as the Service Item is on another open PSR Order. The Preference to Copy Pending PSR Items is set to No.. Tn# 9408256424 What is your MSS Login ID?: n9987263 Customer Acct Number?: 6233910 PSR #?: 21929298 </t>
  </si>
  <si>
    <t>INC000002654128</t>
  </si>
  <si>
    <t xml:space="preserve">Which MSS instance are you reporting this issue for?: MSS (hWIN &amp; TSG) What type of issue are you reporting?: Another issue Description of problem: (attach screenshots of any errors, etc.): Unable to validate the PSR. Error: The tn requested is already inservices. Tn# 9035479225 What is your MSS Login ID?: n9987263 Customer Acct Number?: 6582173 PSR #?: 23121829 </t>
  </si>
  <si>
    <t>INC000002654127</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</si>
  <si>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3542067 PSR #?: 6491662  </t>
  </si>
  <si>
    <t>INC000002654101</t>
  </si>
  <si>
    <t xml:space="preserve">Which MSS instance are you reporting this issue for?: MSS (hWIN &amp; TSG) What type of issue are you reporting?: Another issue Description of problem: (attach screenshots of any errors, etc.): 4024353066   unable to submit nsp What is your MSS Login ID?: n9986864 Customer Acct Number?: 2842355 PSR #?: 6206113  </t>
  </si>
  <si>
    <t>INC000002654099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</si>
  <si>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3578756 PSR #?: 6280900  </t>
  </si>
  <si>
    <t>INC000002654090</t>
  </si>
  <si>
    <t xml:space="preserve">Which MSS instance are you reporting this issue for?: MSS (hWIN &amp; TSG) What type of issue are you reporting?: Another issue Description of problem: (attach screenshots of any errors, etc.): CANNOT CREATE A DELEGATED PSR//  What is your MSS Login ID?: e0179556 Customer Acct Number?: 346962 PSR #?: 23131176 </t>
  </si>
  <si>
    <t>INC000002654087</t>
  </si>
  <si>
    <t xml:space="preserve">Which MSS instance are you reporting this issue for?: MSS (hWIN &amp; TSG) What type of issue are you reporting?: Another issue Description of problem: (attach screenshots of any errors, etc.): Unable to find BBCOMP QUEUE. Tn# 7044555002 What is your MSS Login ID?: n9987263 Customer Acct Number?: 6210162 PSR #?: 22497327 </t>
  </si>
  <si>
    <t>INC000002654036</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</si>
  <si>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4024606066 What is your MSS Login ID?: n9987263 Customer Acct Number?: 6182855 PSR #?: 22562404 </t>
  </si>
  <si>
    <t>INC000002654032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</si>
  <si>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2859253 PSR #?: 6291868  </t>
  </si>
  <si>
    <t>INC000002654024</t>
  </si>
  <si>
    <t xml:space="preserve">Which MSS instance are you reporting this issue for?: MSS (hWIN &amp; TSG) What type of issue are you reporting?: Another issue Description of problem: (attach screenshots of any errors, etc.): 4024237192     What is your MSS Login ID?: n9986864 Customer Acct Number?: 2986960 PSR #?: 6217018  </t>
  </si>
  <si>
    <t>INC000002654022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</si>
  <si>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3470691 PSR #?: 6133173  </t>
  </si>
  <si>
    <t>INC000002654003</t>
  </si>
  <si>
    <t xml:space="preserve">Which MSS instance are you reporting this issue for?: MSS (hWIN &amp; TSG) What type of issue are you reporting?: Another issue Description of problem: (attach screenshots of any errors, etc.): 4024237192  unable to submit nsp What is your MSS Login ID?: n9986864 Customer Acct Number?: 2986960 PSR #?: 6217018  </t>
  </si>
  <si>
    <t>INC000002654002</t>
  </si>
  <si>
    <t xml:space="preserve">Which MSS instance are you reporting this issue for?: MSS (hWIN &amp; TSG) What type of issue are you reporting?: Another issue Description of problem: (attach screenshots of any errors, etc.): TN- 7046609483 order stuck in nsp What is your MSS Login ID?: n9986862 </t>
  </si>
  <si>
    <t>INC000002653997</t>
  </si>
  <si>
    <t xml:space="preserve">Which MSS instance are you reporting this issue for?: MSS (hWIN &amp; TSG) What type of issue are you reporting?: Another issue Description of problem: (attach screenshots of any errors, etc.): Unable to complete DELEGORD EXCEPTN QUEUE. Error: Golden Gate replication is not working OR there might be some Golden Gate replication delay. Please try re-activating the Gateway Event after some time. Tn# 3194553025 What is your MSS Login ID?: n9987263 Customer Acct Number?: 6431255 PSR #?: 22899854 </t>
  </si>
  <si>
    <t>INC000002653992</t>
  </si>
  <si>
    <t xml:space="preserve">Which MSS instance are you reporting this issue for?: MSS (hWIN &amp; TSG) What type of issue are you reporting?: Another issue Description of problem: (attach screenshots of any errors, etc.): Unable to validate the PSR. Error: No data found. Tn# 8142751191 What is your MSS Login ID?: n9987263 Customer Acct Number?: 5930035 PSR #?: 23123649 </t>
  </si>
  <si>
    <t>INC000002653989</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</si>
  <si>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5753540692 What is your MSS Login ID?: n9987263 Customer Acct Number?: 3588474 PSR #?: 22231105 </t>
  </si>
  <si>
    <t>INC000002653977</t>
  </si>
  <si>
    <t xml:space="preserve">Which MSS instance are you reporting this issue for?: MSS (hWIN &amp; TSG) What type of issue are you reporting?: Another issue Description of problem: (attach screenshots of any errors, etc.): Order shows PSR stuck in "DSLAMSUS". I am need to complete this disconnection. Neither BTAC or myself are unable to clear this through the DSLAM. What is your MSS Login ID?: e0180039 Customer Acct Number?: 5769522 PSR #?: 22662117 </t>
  </si>
  <si>
    <t>INC000002653969</t>
  </si>
  <si>
    <t xml:space="preserve">Which MSS instance are you reporting this issue for?: MSS (hWIN &amp; TSG) What type of issue are you reporting?: Another issue Description of problem: (attach screenshots of any errors, etc.): Unable to complete DELEGORD EXCEPTN QUEUE. Error: CIRCUIT DESIGN ID of 54318919 not found : ECCKT: 417-843-6376-0 - was not delegated in pervious order/historical order. Tn# 4178436376 What is your MSS Login ID?: n9987263 Customer Acct Number?: 6251639 PSR #?: 21102205 </t>
  </si>
  <si>
    <t>INC000002653947</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</si>
  <si>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2966721 PSR #?: 6312616  </t>
  </si>
  <si>
    <t>INC000002653943</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</si>
  <si>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3721486 PSR #?: 6496507  </t>
  </si>
  <si>
    <t>INC000002653938</t>
  </si>
  <si>
    <t xml:space="preserve">Which MSS instance are you reporting this issue for?: MSS (hWIN &amp; TSG) What type of issue are you reporting?: Another issue Description of problem: (attach screenshots of any errors, etc.): MSS EXCHANGE NOT FOUND ON THE ACCOUNT  What is your MSS Login ID?: E0181765 Customer Acct Number?: 6548719 PSR #?: 23131023 </t>
  </si>
  <si>
    <t>INC000002653934</t>
  </si>
  <si>
    <t xml:space="preserve">Which MSS instance are you reporting this issue for?: MSS (hWIN &amp; TSG) What type of issue are you reporting?: Another issue Description of problem: (attach screenshots of any errors, etc.): UNABLE TO COMPLETE MOVE ORDER  v_return_cd: -1 v_return_text:Could not assign connectionsORA-01400: cannot insert NULL into ("ASAP"."NS_COMP_REL"."NS_COMP_ID_CHILD") PHONE - 1721727272 What is your MSS Login ID?: E0138911 Customer Acct Number?: 6581576 PSR #?: 23130914 </t>
  </si>
  <si>
    <t>INC000002653932</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</si>
  <si>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3574139 PSR #?: 6474475  </t>
  </si>
  <si>
    <t>INC000002653798</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</si>
  <si>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3013493 PSR #?: 6485136 </t>
  </si>
  <si>
    <t>INC000002653783</t>
  </si>
  <si>
    <t xml:space="preserve">Which MSS instance are you reporting this issue for?: MSS (hWIN &amp; TSG) What type of issue are you reporting?: Another issue Description of problem: (attach screenshots of any errors, etc.): 2709282033    unable to submit nsp queue What is your MSS Login ID?: n9986864 Customer Acct Number?: 3801130 PSR #?: 6465679  </t>
  </si>
  <si>
    <t>INC000002653781</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</si>
  <si>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4024768770 PSR #?:  6435791 </t>
  </si>
  <si>
    <t>INC000002653777</t>
  </si>
  <si>
    <t xml:space="preserve">Which MSS instance are you reporting this issue for?: MSS (hWIN &amp; TSG) What type of issue are you reporting?: Another issue Description of problem: (attach screenshots of any errors, etc.): 2709283383   unable to push nsp queue What is your MSS Login ID?: n9986864 Customer Acct Number?: 3811668 PSR #?: 6351463  </t>
  </si>
  <si>
    <t>INC000002653742</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</si>
  <si>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6271009.  Message: nullError Code 30531:Error: This service item is missing values for label: AWGF with item alias: Broadband.Error Code 30531:Error: This service item is missing values for label: FT TO BB with item alias: Broadband. Tn# 6064751106 What is your MSS Login ID?: n9987263 Customer Acct Number?: 3176086 PSR #?: 22895222 </t>
  </si>
  <si>
    <t>INC000002653701</t>
  </si>
  <si>
    <t xml:space="preserve">Which MSS instance are you reporting this issue for?: MSS (hWIN &amp; TSG) What type of issue are you reporting?: Another issue Description of problem: (attach screenshots of any errors, etc.): Unable to complete BBDES task.Telephone#1581081030,Error Message: v_return_cd: -1 v_return_text:Could not assign connectionsORA-01403: no data found  What is your MSS Login ID?: n9994207 Customer Acct Number?: 6581881 PSR #?: 23120659  </t>
  </si>
  <si>
    <t>INC000002653574</t>
  </si>
  <si>
    <t xml:space="preserve">Which MSS instance are you reporting this issue for?: MSS (hWIN &amp; TSG) What type of issue are you reporting?: Another issue Description of problem: (attach screenshots of any errors, etc.): stuck in MODASGN q in hwin cannot locate in nextgen could not find in excptn q What is your MSS Login ID?: e0171804 Customer Acct Number?: 3256542 PSR #?: 22989051 </t>
  </si>
  <si>
    <t>INC000002653565</t>
  </si>
  <si>
    <t xml:space="preserve">Which MSS instance are you reporting this issue for?: MSS (hWIN &amp; TSG) What type of issue are you reporting?: Another issue Description of problem: (attach screenshots of any errors, etc.): Unable to Validate PSR,Telephone#5029211127,Error Message:Exact Fetch returns more than requested number of rows.  What is your MSS Login ID?: n9994207 Customer Acct Number?: 3943415 PSR #?: 23117614  </t>
  </si>
  <si>
    <t>INC000002653564</t>
  </si>
  <si>
    <t xml:space="preserve">Which MSS instance are you reporting this issue for?: MSS (hWIN &amp; TSG) What type of issue are you reporting?: Another issue Description of problem: (attach screenshots of any errors, etc.): 6068455016    unable to push nsp queue What is your MSS Login ID?: n9986864 Customer Acct Number?: 3118835 PSR #?: 6345996  </t>
  </si>
  <si>
    <t>INC000002653563</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</si>
  <si>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22277024 from MSShWin Domain: Unhandled process exception : com.windstream.mss.exceptions.BusinessException: javax.xml.ws.WebServiceException: Could not send Message. Tn# 8592633247 What is your MSS Login ID?: n9987263 Customer Acct Number?: 5940357 PSR #?: 22277024 </t>
  </si>
  <si>
    <t>INC000002653558</t>
  </si>
  <si>
    <t xml:space="preserve">Which MSS instance are you reporting this issue for?: MSS (hWIN &amp; TSG) What type of issue are you reporting?: Another issue Description of problem: (attach screenshots of any errors, etc.): TN 9184856715 order stuck in nsp queue What is your MSS Login ID?: n9986862 </t>
  </si>
  <si>
    <t>INC000002653545</t>
  </si>
  <si>
    <t xml:space="preserve">Which MSS instance are you reporting this issue for?: MSS (hWIN &amp; TSG) What type of issue are you reporting?: Another issue Description of problem: (attach screenshots of any errors, etc.): Unable to complete DELEGORD EXCEPTN QUEUE. Error: Parent key not found. Tn# 9123834325 What is your MSS Login ID?: n9987263 Customer Acct Number?: 4065078 PSR #?: 20463021 </t>
  </si>
  <si>
    <t>INC000002653543</t>
  </si>
  <si>
    <t xml:space="preserve">Which MSS instance are you reporting this issue for?: MSS (hWIN &amp; TSG) What type of issue are you reporting?: Another issue Description of problem: (attach screenshots of any errors, etc.): Unable to compete MODASGN,Telephone#1261685063,Error Message: v_return_cd: -1 v_return_text:DB Error: ORA-01403: no data found  What is your MSS Login ID?: n9994207 Customer Acct Number?: 6518060 PSR #?: 23110196 </t>
  </si>
  <si>
    <t>INC000002653534</t>
  </si>
  <si>
    <t xml:space="preserve">Which MSS instance are you reporting this issue for?: MSS (hWIN &amp; TSG) What type of issue are you reporting?: Another issue Description of problem: (attach screenshots of any errors, etc.): Unable to compete ADDASGN,Telephone#3931330006,Error Message: v_return_cd: -1 v_return_text:DB Error: ORA-01403: no data found  What is your MSS Login ID?: n9994207 Customer Acct Number?: 6427724 PSR #?: 22221133 </t>
  </si>
  <si>
    <t>INC000002653528</t>
  </si>
  <si>
    <t xml:space="preserve">Which MSS instance are you reporting this issue for?: MSS (hWIN &amp; TSG) What type of issue are you reporting?: Another issue Description of problem: (attach screenshots of any errors, etc.): Unable to validate the PSR. Error: Error in procedure There are in service children that are not on the order. The item cannot be disconnected. Tn# 6414374822 What is your MSS Login ID?: n9987263 Customer Acct Number?: 6291057 PSR #?: 23129989  </t>
  </si>
  <si>
    <t>INC000002653527</t>
  </si>
  <si>
    <t xml:space="preserve">Which MSS instance are you reporting this issue for?: MSS (hWIN &amp; TSG) What type of issue are you reporting?: Another issue Description of problem: (attach screenshots of any errors, etc.): TN-5639262662 order stuck in nsp queue What is your MSS Login ID?: n9986862 </t>
  </si>
  <si>
    <t>INC000002653516</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</si>
  <si>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6067877818 What is your MSS Login ID?: n9987263 Customer Acct Number?: 5396289 PSR #?: 22402788 </t>
  </si>
  <si>
    <t>INC000002653513</t>
  </si>
  <si>
    <t xml:space="preserve">Which MSS instance are you reporting this issue for?: MSS (hWIN &amp; TSG) What type of issue are you reporting?: Another issue Description of problem: (attach screenshots of any errors, etc.): 6068450360   unable to submit nsp queue What is your MSS Login ID?: n9986864 Customer Acct Number?: 3138743 PSR #?: 6370092  </t>
  </si>
  <si>
    <t>INC000002653512</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</si>
  <si>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21339811 had already been disconnected on another order..  Error Code 30606:The Service Item 21339811 had already been disconnected on another order.Error Code 30766:Unable to process item 6Mb/768K Product group 1471. The Service Item 21339811 had already been disconnected on another order.. Tn# 7066942237 What is your MSS Login ID?: n9987263 Customer Acct Number?: 5588265 PSR #?: 22934490 </t>
  </si>
  <si>
    <t>INC000002653459</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</si>
  <si>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3695926 PSR #?: 6471240  </t>
  </si>
  <si>
    <t>INC000002653448</t>
  </si>
  <si>
    <t xml:space="preserve">Which MSS instance are you reporting this issue for?: MSS (hWIN &amp; TSG) What type of issue are you reporting?: Another issue Description of problem: (attach screenshots of any errors, etc.): Unable to validate the PSR. Error: No data found. Tn# 7043774955 What is your MSS Login ID?: n9987263 Customer Acct Number?: 32711 PSR #?: 23114059 </t>
  </si>
  <si>
    <t>INC000002653446</t>
  </si>
  <si>
    <t xml:space="preserve">Which MSS instance are you reporting this issue for?: MSS (hWIN &amp; TSG) What type of issue are you reporting?: Another issue Description of problem: (attach screenshots of any errors, etc.): 6064762652- NSP stuck in queue What is your MSS Login ID?: n9986863 </t>
  </si>
  <si>
    <t>INC000002653432</t>
  </si>
  <si>
    <t xml:space="preserve">Which MSS instance are you reporting this issue for?: MSS (hWIN &amp; TSG) What type of issue are you reporting?: Another issue Description of problem: (attach screenshots of any errors, etc.): Unable to Validate PSR,Telephone#4026652215,Error Message:Error: An Error occurred during the Custom Pre-Validation Procedure: -2 ORA-20100: Same TN or Customer has an Open Order in NextGen MSS.  Please complete the Open Order in NextGen MSS and try to Validate in hWIN MSS.  What is your MSS Login ID?: n9994207 Customer Acct Number?: 5354904 PSR #?: 23121397 </t>
  </si>
  <si>
    <t>INC000002653426</t>
  </si>
  <si>
    <t xml:space="preserve">Which MSS instance are you reporting this issue for?: MSS (hWIN &amp; TSG) What type of issue are you reporting?: Another issue Description of problem: (attach screenshots of any errors, etc.): Unable to compete ADDASGN,Telephone#1981373119,Error Message:No valid pin assignment for Bonded customers  What is your MSS Login ID?: n9994207 Customer Acct Number?: 6576789 PSR #?: 23096560  </t>
  </si>
  <si>
    <t>INC000002653423</t>
  </si>
  <si>
    <t xml:space="preserve">Which MSS instance are you reporting this issue for?: MSS (hWIN &amp; TSG) What type of issue are you reporting?: Another issue Description of problem: (attach screenshots of any errors, etc.): Unable to compete ADDASGN,Telephone#1600606161,Error Message:ORA-01403: no data found.  What is your MSS Login ID?: n9994207 Customer Acct Number?: 6580743 PSR #?: 23116690  </t>
  </si>
  <si>
    <t>INC000002653415</t>
  </si>
  <si>
    <t xml:space="preserve">Which MSS instance are you reporting this issue for?: MSS (hWIN &amp; TSG) What type of issue are you reporting?: Another issue Description of problem: (attach screenshots of any errors, etc.): TN - 5158342300 STUCK IN NSP QUEUE What is your MSS Login ID?: n9986862 </t>
  </si>
  <si>
    <t>INC000002653343</t>
  </si>
  <si>
    <t xml:space="preserve">Which MSS instance are you reporting this issue for?: MSS (hWIN &amp; TSG) What type of issue are you reporting?: Another issue Description of problem: (attach screenshots of any errors, etc.): 6017924071 -STUCK IN NSP QUEUE What is your MSS Login ID?: n9986863 </t>
  </si>
  <si>
    <t>INC000002653247</t>
  </si>
  <si>
    <t xml:space="preserve">Which MSS instance are you reporting this issue for?: MSS (hWIN &amp; TSG) What type of issue are you reporting?: Another issue Description of problem: (attach screenshots of any errors, etc.): TN 7638563664 is stuck in the NSP queue. Unable to complete tasks. Receiving error:  What is your MSS Login ID?: e0166764 </t>
  </si>
  <si>
    <t>INC000002653233</t>
  </si>
  <si>
    <t xml:space="preserve">Which MSS instance are you reporting this issue for?: MSS (hWIN &amp; TSG) What type of issue are you reporting?: Another issue Description of problem: (attach screenshots of any errors, etc.): Same TN or Customer has an open order in NextGEn MSS. please complete the Open Order in NextGen MSS and try to Validate in hWIN mss called FP they state this is not part of a cut  What is your MSS Login ID?: e0171804 Customer Acct Number?: 2970817 PSR #?: 7082696 </t>
  </si>
  <si>
    <t>INC000002653227</t>
  </si>
  <si>
    <t xml:space="preserve">Which MSS instance are you reporting this issue for?: MSS (hWIN &amp; TSG) What type of issue are you reporting?: Another issue Description of problem: (attach screenshots of any errors, etc.): Unable to complete DD task.Telephone#6106895749,Error Message:Integrity Constraint (ASAP.FK_SR_LO_TY_SE_RE_SI) constraint - PARENT KEY NOT FOUND    What is your MSS Login ID?: n9994207 Customer Acct Number?: 4868418 PSR #?: 21876614  </t>
  </si>
  <si>
    <t>INC000002653217</t>
  </si>
  <si>
    <t xml:space="preserve">Which MSS instance are you reporting this issue for?: MSS (hWIN &amp; TSG) What type of issue are you reporting?: Another issue Description of problem: (attach screenshots of any errors, etc.): Unable to Validate PSR,Telephone#6106822660,Error Message:Exact Fetch returns more than requested of rows.  What is your MSS Login ID?: n9994207 Customer Acct Number?: 2764637 PSR #?: 23115549 </t>
  </si>
  <si>
    <t>INC000002653116</t>
  </si>
  <si>
    <t xml:space="preserve">Which MSS instance are you reporting this issue for?: MSS (hWIN &amp; TSG) What type of issue are you reporting?: Another issue Description of problem: (attach screenshots of any errors, etc.): Unable to complete BBDES task.Telephone#8308966070,Error Message: v_return_cd: -1 v_return_text:Could not assign connectionsORA-01400: cannot insert NULL into ("ASAP"."NS_COMP_REL"."NS_COMP_ID_CHILD")   What is your MSS Login ID?: n9994207 Customer Acct Number?: 4947814 PSR #?: 23120350 </t>
  </si>
  <si>
    <t>INC000002653023</t>
  </si>
  <si>
    <t xml:space="preserve">Which MSS instance are you reporting this issue for?: MSS (hWIN &amp; TSG) What type of issue are you reporting?: Another issue Description of problem: (attach screenshots of any errors, etc.): Unable to complete BBDES task.Telephone#2212357015,Error Message:THE MSS EXCHANGE IS NOT FOUND ON THE ACCOUNT  What is your MSS Login ID?: n9994207 Customer Acct Number?: 6573966 PSR #?: 23076127  </t>
  </si>
  <si>
    <t>INC000002653021</t>
  </si>
  <si>
    <t xml:space="preserve">Which MSS instance are you reporting this issue for?: MSS (hWIN &amp; TSG) What type of issue are you reporting?: Another issue Description of problem: (attach screenshots of any errors, etc.): an error occurred during the custom pre-validation procedure- disqualidied respons HBBSNMSTLNDAT00 DSLAM has alphanumeric characters in the pin values What is your MSS Login ID?: 0132518 Customer Acct Number?: 6555580 PSR #?: 23129570 </t>
  </si>
  <si>
    <t>INC000002652819</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</si>
  <si>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6379829.  Message: nullError Code 30531:Error: This service item is missing values for label: AWGF with item alias: Broadband.Error Code 30531:Error: This service item is missing values for label: FT TO BB with item alias: Broadband. Tn# 9037946583 What is your MSS Login ID?: n9987263 Customer Acct Number?: 3680835 PSR #?: 22986095 </t>
  </si>
  <si>
    <t>INC000002652779</t>
  </si>
  <si>
    <t xml:space="preserve">Which MSS instance are you reporting this issue for?: MSS (hWIN &amp; TSG) What type of issue are you reporting?: Another issue Description of problem: (attach screenshots of any errors, etc.): Unable to complete PCONDES MODASGN QUEUE. Error: Pin to which the customer is assigned is not compatible for the selected speed product. Please assign a compatible pin. Tn# 6784936694 What is your MSS Login ID?: n9987263 Customer Acct Number?: 6255785 PSR #?: 21301851 </t>
  </si>
  <si>
    <t>INC000002652777</t>
  </si>
  <si>
    <t xml:space="preserve">Which MSS instance are you reporting this issue for?: MSS (hWIN &amp; TSG) What type of issue are you reporting?: Another issue Description of problem: (attach screenshots of any errors, etc.): Unable to complete DELEGORD task.Telephone#2298961181,Error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n9994207 Customer Acct Number?: 6581011 PSR #?: 23117454 </t>
  </si>
  <si>
    <t>INC000002652775</t>
  </si>
  <si>
    <t xml:space="preserve">Which MSS instance are you reporting this issue for?: MSS (hWIN &amp; TSG) What type of issue are you reporting?: Another issue Description of problem: (attach screenshots of any errors, etc.): Unable to complete DELEGORD task.Telephone#8707438409,Error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41716321. PP:AT:BB: 51:25:232Error Code 85017:CaValueValidateManager: CA value record being changed or deleted is not found.  CA: Virtual Broadband Service Category; CaUsageId: 198; CaValueId: 41716321. PP:AT:BB: 51:25:232 What is your MSS Login ID?: n9994207 Customer Acct Number?: 3454868 PSR #?: 23122386  </t>
  </si>
  <si>
    <t>INC000002652716</t>
  </si>
  <si>
    <t xml:space="preserve">Which MSS instance are you reporting this issue for?: MSS (hWIN &amp; TSG) What type of issue are you reporting?: Another issue Description of problem: (attach screenshots of any errors, etc.): 2706999312   unable to push the queue  What is your MSS Login ID?: n9986864 Customer Acct Number?: 3298114 PSR #?: 6546835  </t>
  </si>
  <si>
    <t>INC000002652711</t>
  </si>
  <si>
    <t xml:space="preserve">Which MSS instance are you reporting this issue for?: MSS (hWIN &amp; TSG) What type of issue are you reporting?: Another issue Description of problem: (attach screenshots of any errors, etc.): 2211444011  unable to push the queue   What is your MSS Login ID?: n9986864 Customer Acct Number?: 6500788 PSR #?: 6545991  </t>
  </si>
  <si>
    <t>INC000002652704</t>
  </si>
  <si>
    <t xml:space="preserve">Which MSS instance are you reporting this issue for?: MSS (hWIN &amp; TSG) What type of issue are you reporting?: Another issue Description of problem: (attach screenshots of any errors, etc.): Unable to complete DELEGORD task.Telephone#2702592658,Error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33068921 had already been disconnected on another order..  Error Code 30606:The Service Item 33068921 had already been disconnected on another order.Error Code 30766:Unable to process item 50Mb/4Mb Product group 1573. The Service Item 33068921 had already been disconnected on another order..  What is your MSS Login ID?: n9994207 Customer Acct Number?: 5615693 PSR #?: 23121139 </t>
  </si>
  <si>
    <t>INC000002652695</t>
  </si>
  <si>
    <t xml:space="preserve">Which MSS instance are you reporting this issue for?: MSS (hWIN &amp; TSG) What type of issue are you reporting?: Another issue Description of problem: (attach screenshots of any errors, etc.): Unable to complete DELEGORD task.Telephone#2211955027,Error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n9994207 Customer Acct Number?: 6551731 PSR #?: 23126522 </t>
  </si>
  <si>
    <t>INC000002652621</t>
  </si>
  <si>
    <t xml:space="preserve">Which MSS instance are you reporting this issue for?: MSS (hWIN &amp; TSG) What type of issue are you reporting?: Another issue Description of problem: (attach screenshots of any errors, etc.): Unable to complete DD task.Telephone#8144982846,Error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3864015 PSR #?: 23122854  </t>
  </si>
  <si>
    <t>INC000002652617</t>
  </si>
  <si>
    <t xml:space="preserve">Which MSS instance are you reporting this issue for?: MSS (hWIN &amp; TSG) What type of issue are you reporting?: Another issue Description of problem: (attach screenshots of any errors, etc.): Unable to complete DD task.Telephone#7048474832,Error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3037436 PSR #?: 21518028 </t>
  </si>
  <si>
    <t>INC000002652567</t>
  </si>
  <si>
    <t xml:space="preserve">Alternate contact phone number for yourself, if applicable: 4403270150 Which MSS instance are you reporting this issue for?: MSS (hWIN &amp; TSG) What type of issue are you reporting?: Another issue Description of problem: (attach screenshots of any errors, etc.): ORA-20100: ERROR WHILE WORKING VCONDES: ERROR: ORA-20100: ORA-20100: SP_QUALIFY_DUALQUAL ORA-20100: NOT ABLE TO FIND CUSTOMER ASSIGNED WIRECENTER IN NEXTGEN MSS What is your MSS Login ID?: E0102188 Customer Acct Number?: 3471151 PSR #?: 23125938 </t>
  </si>
  <si>
    <t>INC000002652549</t>
  </si>
  <si>
    <t xml:space="preserve">Which MSS instance are you reporting this issue for?: MSS (hWIN &amp; TSG) What type of issue are you reporting?: Another issue Description of problem: (attach screenshots of any errors, etc.): Unable to complete DELEGOCT task.Telephone#8063851019,Error Message:ReturnCd :-1 - ReturnText: exchange_carrier_circuit_id, of 806-385-1019-0 already exists.  Please change ecckt  What is your MSS Login ID?: n9994207 Customer Acct Number?: 5878049 PSR #?: 23113516  </t>
  </si>
  <si>
    <t>INC000002652527</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</si>
  <si>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n9984650 Customer Acct Number?: 6533454 PSR #?: 6546186  </t>
  </si>
  <si>
    <t>INC000002651648</t>
  </si>
  <si>
    <t xml:space="preserve">Which MSS instance are you reporting this issue for?: MSS (hWIN &amp; TSG) What type of issue are you reporting?: Another issue Description of problem: (attach screenshots of any errors, etc.): ORA20100 SP_QUALIFY_DUALQUAL ORA-20100: Not able to find correct wire_centre for dual qual What is your MSS Login ID?: n9984645 Customer Acct Number?: 6579150 PSR #?: 6529880  </t>
  </si>
  <si>
    <t>INC000002651613</t>
  </si>
  <si>
    <t xml:space="preserve">Which MSS instance are you reporting this issue for?: MSS (hWIN &amp; TSG) What type of issue are you reporting?: Another issue Description of problem: (attach screenshots of any errors, etc.): 336-985-5402  ERROR-ReturnCd :21046 - ReturnText: Unable to complete supplement correction and/or due date: Exception thrown during Order API execution.  Message: Exception Thrown Supplementing Order 2185273.  Message: The order 2185273 does not validate. Therefore it cannot be supplemented.Error Code 240057:The order 2185273 does not validate. Therefore it cannot be supplemented. What is your MSS Login ID?: E0078373 Customer Acct Number?: 6017156 PSR #?: 19727411 </t>
  </si>
  <si>
    <t>INC000002651520</t>
  </si>
  <si>
    <t xml:space="preserve">Which MSS instance are you reporting this issue for?: MSS (hWIN &amp; TSG) What type of issue are you reporting?: Another issue Description of problem: (attach screenshots of any errors, etc.): Unable to complete DELEGORD task.Telephone#5056858987,Error Message:ReturnCd :21038 - ReturnText: One or more required Addresses have not been delegated to NGMSS What is your MSS Login ID?: n9994207 Customer Acct Number?: 6461141 PSR #?: 23120581 </t>
  </si>
  <si>
    <t>INC000002650615</t>
  </si>
  <si>
    <t xml:space="preserve">What type of issue are you reporting?: Another Issue Which area are you having an issue with?: Missing/Inaccurate Account Data What type of Data?: Circuit Data Missing/Inaccurate Select Provisioning System: MSS/ASAP (hWIN) What are you trying to do, and, what is happening? (attach screenshots of any errors, etc.): Need BAN 186SPDTISPDTT mapped to Carrier ID: 208471221, in the WSA Portal. What is the billing account number for the customer?: 186SPDTISPDTT What date and time did you start noticing this issue?: 10/1/2018 2:33 PM </t>
  </si>
  <si>
    <t>INC000002654948</t>
  </si>
  <si>
    <t xml:space="preserve">Which MSS instance are you reporting this issue for?: MSS (hPAE) What type of issue are you reporting?: Another issue Description of problem: (attach screenshots of any errors, etc.): DD circuit error  What is your MSS Login ID?: e0173376 Customer Acct Number?: 7044924 PSR #?: 7155203 </t>
  </si>
  <si>
    <t>Issue: The PSR#7155203 not supplement cancelled properly caused the NGMSS order to still supp correct mode.  Resolution: The NGMSS order has been cancelled manually and the circuit status were corrected in legacy M6 too.  Now try to complete the DD task in M6.   Note: Whenever the user supplement cancel the PSR in legacy , they have to give process supplement and proceed with task generation window and give OK., then only Delegord tasks will re-open and cancel the order in NGMSS .</t>
  </si>
  <si>
    <t>INC000002649018</t>
  </si>
  <si>
    <t xml:space="preserve">Alternate contact phone number for yourself, if applicable: 7064282287 Which MSS instance are you reporting this issue for?: MSS (hPAE) What type of issue are you reporting?: Another issue Description of problem: (attach screenshots of any errors, etc.): Error: One or more Gateway Events are in Error status on the DELEGDES task  for the Document Number 7146487 What is your MSS Login ID?: e0056300 PSR #?: 7146487 </t>
  </si>
  <si>
    <t>Resolution:The incorrect originating and terminating location of circuit were corrected to address  DELEGDES issue of PSR#7146487.  Now the DELEGDES gateway got completed.</t>
  </si>
  <si>
    <t>Resolution: The incorrect cyclic dependency between the CUTOVER and DATA DOWN tasks were removed and the now try to supplement the PSR#7167303.</t>
  </si>
  <si>
    <t>INC000002646254</t>
  </si>
  <si>
    <t>8452307282 &amp; 8452307300 have ported out and should be in "DISCONNECTED" status for us to be able to assign to the below acct  208612702 - MSS account number</t>
  </si>
  <si>
    <t>Resolution: The reported TN'  8452307282 &amp; 8452307300 was made to UnAvailable status since the customer(SMART CHOICE COMMUNICATIONS (COLO)) it belongs to was disconnected earlier.  Now,Please proceed with assign to 208612702 account in MSS.</t>
  </si>
  <si>
    <t>Christopher</t>
  </si>
  <si>
    <t>Dover</t>
  </si>
  <si>
    <t>For the reported PSR#,we could see that the circuit '770-445-2910-0' is already in Inservice state in NGMSS for the Elink legacy environment.As per MSS functionality,the same circuit can not be used as new circuit in  Hpae.Kindly try to delete the circuit or rename the circuit</t>
  </si>
  <si>
    <t>We are able to see that the product activity mismatch between the NGMSS and M6 in the previous order got the reported issue and we have corrected the same.The reported product  in the PSR#7170573  disconnecting without any issues hence we are moving ahead and marking this request as resolved.</t>
  </si>
  <si>
    <t>INC000002654565</t>
  </si>
  <si>
    <t xml:space="preserve">Alternate contact phone number for yourself, if applicable: 704-617-2653 Which MSS instance are you reporting this issue for?: MSS (hPAE) What type of issue are you reporting?: Another issue Description of problem: (attach screenshots of any errors, etc.): when the facility ckt id is being updated at the CKTID task and the 7th number is being dropped from the ckt id, it is allowing duplicate ckt ids to appear on orders - see attachment for example ans screen shots What is your MSS Login ID?: e0015167 Customer Acct Number?: N/A PSR #?: 7167426 &amp; 7167427 </t>
  </si>
  <si>
    <t>INC000002654489</t>
  </si>
  <si>
    <t xml:space="preserve">Which MSS instance are you reporting this issue for?: MSS (hPAE) What type of issue are you reporting?: Another issue Description of problem: (attach screenshots of any errors, etc.): Please move the TN's on this PSR.  What is your MSS Login ID?: n9989298 Customer Acct Number?: 99815 PSR #?: 7180900 </t>
  </si>
  <si>
    <t>INC000002654488</t>
  </si>
  <si>
    <t xml:space="preserve">Which MSS instance are you reporting this issue for?: MSS (hPAE) What type of issue are you reporting?: Another issue Description of problem: (attach screenshots of any errors, etc.): Please move the TN's on this PSR.  What is your MSS Login ID?: n9989298 Customer Acct Number?: 99815 PSR #?: 7180897 </t>
  </si>
  <si>
    <t>INC000002654486</t>
  </si>
  <si>
    <t xml:space="preserve">Which MSS instance are you reporting this issue for?: MSS (hPAE) What type of issue are you reporting?: Another issue Description of problem: (attach screenshots of any errors, etc.): Please move the TN's on this PSR.  What is your MSS Login ID?: n9989298 Customer Acct Number?: 99815 PSR #?: 7180894 </t>
  </si>
  <si>
    <t>INC000002654287</t>
  </si>
  <si>
    <t xml:space="preserve">Which MSS instance are you reporting this issue for?: MSS (hPAE) What type of issue are you reporting?: Another issue Description of problem: (attach screenshots of any errors, etc.): Please move the TN's on this PSR.  What is your MSS Login ID?: n9989298 Customer Acct Number?: 99815 PSR #?: 7180891 </t>
  </si>
  <si>
    <t>INC000002654267</t>
  </si>
  <si>
    <t xml:space="preserve">Which MSS instance are you reporting this issue for?: MSS (hPAE) What type of issue are you reporting?: Another issue Description of problem: (attach screenshots of any errors, etc.): UNABLE TO COMPLETE DELEGDES TASK IN M6 What is your MSS Login ID?: E0175021 Customer Acct Number?: 7058900 PSR #?: 7157613 </t>
  </si>
  <si>
    <t>Trisshaila</t>
  </si>
  <si>
    <t>INC000002654222</t>
  </si>
  <si>
    <t xml:space="preserve">Which MSS instance are you reporting this issue for?: MSS (hPAE) What type of issue are you reporting?: Another issue Description of problem: (attach screenshots of any errors, etc.): DELEGWRK ERROR UNABLE TO COMPLETE TASK What is your MSS Login ID?: E0175021 Customer Acct Number?: 5400715 PSR #?: 7135635 </t>
  </si>
  <si>
    <t>INC000002654220</t>
  </si>
  <si>
    <t xml:space="preserve">Which MSS instance are you reporting this issue for?: MSS (hPAE) What type of issue are you reporting?: Another issue Description of problem: (attach screenshots of any errors, etc.): DELEGWRK ERROR UNABLE TO CLOSE TASK What is your MSS Login ID?: E0175021 Customer Acct Number?: 4672685 PSR #?: 7170555 </t>
  </si>
  <si>
    <t>INC000002654210</t>
  </si>
  <si>
    <t xml:space="preserve">Which MSS instance are you reporting this issue for?: MSS (hPAE) What type of issue are you reporting?: Another issue Description of problem: (attach screenshots of any errors, etc.): PSR 7177893 for Alliant insurance has a DELEGOCT task that will not clear. please check asap as this is customer is a high priority.  What is your MSS Login ID?: e0163733 Customer Acct Number?: 205347110 PSR #?: 7177893 </t>
  </si>
  <si>
    <t>Rawnsley</t>
  </si>
  <si>
    <t>INC000002654143</t>
  </si>
  <si>
    <t xml:space="preserve">Alternate contact phone number for yourself, if applicable: 2562642767 Which MSS instance are you reporting this issue for?: MSS (hPAE) What type of issue are you reporting?: Another issue Description of problem: (attach screenshots of any errors, etc.): Under Line 3 - 978-448-3738 the LD Caribbean service has two rates listed.   CA0.32978 needs to be deleted so we can validate the order to complete.  What is your MSS Login ID?: E0177025 Customer Acct Number?: 208171467 PSR #?: 7180606 </t>
  </si>
  <si>
    <t>Milner</t>
  </si>
  <si>
    <t>INC000002654093</t>
  </si>
  <si>
    <t xml:space="preserve">Alternate contact phone number for yourself, if applicable: 7043191072 Which MSS instance are you reporting this issue for?: MSS (hPAE) What type of issue are you reporting?: Another issue Description of problem: (attach screenshots of any errors, etc.): M6 PSR 7178595.... Received the attached error when attempting to complete the DD task.  What is your MSS Login ID?: e0172450 Customer Acct Number?: 5201896 PSR #?: 7178595 </t>
  </si>
  <si>
    <t>INC000002654014</t>
  </si>
  <si>
    <t xml:space="preserve">Which MSS instance are you reporting this issue for?: MSS (hPAE) What type of issue are you reporting?: Another issue Description of problem: (attach screenshots of any errors, etc.): UNABLE TO COMPELTE DELEGORD TASK IN M6 What is your MSS Login ID?: E0175021 Customer Acct Number?: 7042646 PSR #?: 7158933 </t>
  </si>
  <si>
    <t>INC000002653928</t>
  </si>
  <si>
    <t xml:space="preserve">Which MSS instance are you reporting this issue for?: MSS (hPAE) What type of issue are you reporting?: Another issue Description of problem: (attach screenshots of any errors, etc.): Gateway Events error status; DELEGDES, DELEGCK1; refer to attached. What is your MSS Login ID?: e0171343 PSR #?: 7104788 7131132 7140057 7162165 7176402 7180091 7180378 </t>
  </si>
  <si>
    <t>INC000002653775</t>
  </si>
  <si>
    <t xml:space="preserve">Alternate contact phone number for yourself, if applicable: 720-323-1156 Which MSS instance are you reporting this issue for?: MSS (hPAE) What type of issue are you reporting?: Another issue Description of problem: (attach screenshots of any errors, etc.): There are certain Cancel PSR's that I'm unable to pull up when searching by PSR (No Matches Were Found For Your Search), but I'm able to access them from the TDS queue.  PSR 7137674 is a live example.  I'm going to leave this in my queue to recreate the issue till it has been identified and resolved. What is your MSS Login ID?: ASIMON Customer Acct Number?: 208367235 PSR #?: 7137674 </t>
  </si>
  <si>
    <t>Nathan</t>
  </si>
  <si>
    <t>Simon</t>
  </si>
  <si>
    <t>INC000002652932</t>
  </si>
  <si>
    <t xml:space="preserve">Which MSS instance are you reporting this issue for?: MSS (hPAE) What type of issue are you reporting?: Another issue Description of problem: (attach screenshots of any errors, etc.): Unable to close delegdes task- system task is erroring with the following error:   ReturnCd :-1 - ReturnText: Updating in CIRCUIT tableORA-02291: integrity constraint (ASAP.FK_CKT_NETWORK_LOCATION_A_CLLI) violated - parent key not found What is your MSS Login ID?: clm45677 Customer Acct Number?: 204857672 PSR #?: 7176402 </t>
  </si>
  <si>
    <t>INC000002652717</t>
  </si>
  <si>
    <t xml:space="preserve">Alternate contact phone number for yourself, if applicable: 7048870493 Which MSS instance are you reporting this issue for?: MSS (hPAE) What type of issue are you reporting?: Another issue Description of problem: (attach screenshots of any errors, etc.): DELEGORD Gateway Err: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12472003 had already been disconnected on another order..  Error Code 30606:The Service Item 12472003 had already been disconnected on another order.Error Code 30766:Unable to process item Dialtone/LD Trunk Product Product group 1000. The Service Item 12472003 had already been disconnected on another order..  VTN WAS RESTORED ON PSR 7063903 What is your MSS Login ID?: E0104338 Customer Acct Number?: 4718256 PSR #?: 7180400 </t>
  </si>
  <si>
    <t>INC000002652555</t>
  </si>
  <si>
    <t xml:space="preserve">Alternate contact phone number for yourself, if applicable: 3197901251 Which MSS instance are you reporting this issue for?: MSS (hPAE) What type of issue are you reporting?: Another issue Description of problem: (attach screenshots of any errors, etc.): Getting error on DELEGOCT and DELEGCK1 tasks : ReturnCd :-1 - ReturnText: SERVICE ID  of 84437529 not found What is your MSS Login ID?: akk39503 Customer Acct Number?: 208494824 PSR #?: 7131132 </t>
  </si>
  <si>
    <t>INC000002651686</t>
  </si>
  <si>
    <t>MSS (hPAE) - Design</t>
  </si>
  <si>
    <t xml:space="preserve">Which MSS instance are you reporting this issue for?: MSS (hPAE) What type of issue are you reporting?: Another issue Description of problem: (attach screenshots of any errors, etc.): Team is unable to complete DD task due to following gateway error in M6: The circuits for this service request are not complete.Please complete ( reverse if the order has been cancelled) the required engineering before completing this task. kindly complete the DD Task  What is your MSS Login ID?: n9986092 Customer Acct Number?: 7016859 PSR #?: 7164389 </t>
  </si>
  <si>
    <t>INC000002651673</t>
  </si>
  <si>
    <t xml:space="preserve">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complete the DD Task. What is your MSS Login ID?: n9986092 Customer Acct Number?: 7124799 PSR #?: 7158158 </t>
  </si>
  <si>
    <t>INC000002651554</t>
  </si>
  <si>
    <t xml:space="preserve">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complete the DD Task. What is your MSS Login ID?: n9986092 Customer Acct Number?: 7148653 PSR #?: 7154487 </t>
  </si>
  <si>
    <t>INC000002650805</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</si>
  <si>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6895031  7162261  7167915 </t>
  </si>
  <si>
    <t>INC000002650349</t>
  </si>
  <si>
    <t>MSS (hPAE) - hPAE Read Only</t>
  </si>
  <si>
    <t xml:space="preserve">Alternate contact phone number for yourself, if applicable: 8569861734 Which MSS instance are you reporting this issue for?: MSS (hPAE) What type of issue are you reporting?: Another issue Description of problem: (attach screenshots of any errors, etc.): I am getting a error that the website can not be null ? see attached ...   I dont see the url null  What is your MSS Login ID?: mxp46010 </t>
  </si>
  <si>
    <t>Marllo</t>
  </si>
  <si>
    <t>Polk</t>
  </si>
  <si>
    <t>INC000002650213</t>
  </si>
  <si>
    <t xml:space="preserve">Alternate contact phone number for yourself, if applicable: 8646725215 Which MSS instance are you reporting this issue for?: MSS (hPAE) What type of issue are you reporting?: Another issue Description of problem: (attach screenshots of any errors, etc.): When clicking on Pae M6 PSR 7175099 Unilens USA its shuts down my Paetec M6.  What is your MSS Login ID?: e0145746 PSR #?: 7175099 </t>
  </si>
  <si>
    <t>INC000002649953</t>
  </si>
  <si>
    <t xml:space="preserve">Which MSS instance are you reporting this issue for?: MSS (hPAE) What type of issue are you reporting?: Another issue Description of problem: (attach screenshots of any errors, etc.): I am trying to reopen the TRANSMAC task. What happens is a pop up comes up tbs.exe has stopped working and then M6 closes down. Attaching a screenshot. What is your MSS Login ID?: e0170140 Customer Acct Number?: 207578008 PSR #?: 7174722 </t>
  </si>
  <si>
    <t>INC000002649827</t>
  </si>
  <si>
    <t xml:space="preserve">Alternate contact phone number for yourself, if applicable: 7043191257 Which MSS instance are you reporting this issue for?: MSS (hPAE) What type of issue are you reporting?: Another issue Description of problem: (attach screenshots of any errors, etc.): DD ERROR HANLEY Parent connection  ***See Attachment**   I look ed  What is your MSS Login ID?: e0158021 Customer Acct Number?: 4398664 PSR #?: 7134139 </t>
  </si>
  <si>
    <t>MSS (hPAE) - Pending Services</t>
  </si>
  <si>
    <t>INC000002649613</t>
  </si>
  <si>
    <t xml:space="preserve">Alternate contact phone number for yourself, if applicable: 8643317945 Which MSS instance are you reporting this issue for?: MSS (hPAE) What type of issue are you reporting?: Another issue Description of problem: (attach screenshots of any errors, etc.): I am getting a circuit error when I try to close the DD on this order.   What is your MSS Login ID?: e0145513 Customer Acct Number?: 204876527 PSR #?: 6797359 </t>
  </si>
  <si>
    <t>Jarrett</t>
  </si>
  <si>
    <t>INC000002648708</t>
  </si>
  <si>
    <t xml:space="preserve">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7087364 PSR #?: 7177457 </t>
  </si>
  <si>
    <t>MSS (hPAE) - Duplicate Rates</t>
  </si>
  <si>
    <t>INC000002645983</t>
  </si>
  <si>
    <t xml:space="preserve">Which MSS instance are you reporting this issue for?: MSS (hPAE) What type of issue are you reporting?: Another issue Description of problem: (attach screenshots of any errors, etc.): trying to close the DD task on PSR 7161505 and getting the error that occurs when there are a lot of TNs and IT closes the DD on the back end. This PSR is stuck in DELEGORD as well - need this PSR and all tasks closed, thank you! What is your MSS Login ID?: rgecas </t>
  </si>
  <si>
    <t>INC000002645649</t>
  </si>
  <si>
    <t xml:space="preserve">Alternate contact phone number for yourself, if applicable: 7043191055 Which MSS instance are you reporting this issue for?: MSS (hPAE)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21544211 cannot be marked for Pending Disconnect on this Order. They are marked for Pending Disconnect on another order..  Error Code 30608:The Service Item 21544211 cannot be marked for Pending Disconnect on this Order. They are marked for Pending Disconnect on another order.Error Code 30766:Unable to process item Dialtone/LD Trunk Product Product group 1000. The Service Item 21544211 cannot be marked for Pending Disconnect on this Order. They are marked for Pending Disconnect on another order.. What is your MSS Login ID?: e0136192 Customer Acct Number?: 200204024 PSR #?: 7177483 </t>
  </si>
  <si>
    <t>INC000002644468</t>
  </si>
  <si>
    <t>MSS (hPAE) - Remove Product Line</t>
  </si>
  <si>
    <t xml:space="preserve">Which MSS instance are you reporting this issue for?: MSS (hPAE) What type of issue are you reporting?: Another issue Description of problem: (attach screenshots of any errors, etc.): Error message trying to delete TOLL FREE TN 63 What is your MSS Login ID?: e0167505 Customer Acct Number?: 205936218 PSR #?: 6988673 </t>
  </si>
  <si>
    <t>We could see that the reported line# 205-326-8664-0 was already active in another customer account #13077722. So change the line to clear the issue.</t>
  </si>
  <si>
    <t>INC000002636606</t>
  </si>
  <si>
    <t>MSS (hPAE) - Task Dates</t>
  </si>
  <si>
    <t xml:space="preserve">Alternate contact phone number for yourself, if applicable: 3197907223 Which MSS instance are you reporting this issue for?: MSS (hPAE) What type of issue are you reporting?: Another issue Description of problem: (attach screenshots of any errors, etc.): When trying to Supp PSR 7060785 the system does not process the sup once the Auto SDS task is reopened. M6 kicks us out and we have to restart M6. What is your MSS Login ID?: slw40453 Customer Acct Number?: 5345209 PSR #?: 7060785 </t>
  </si>
  <si>
    <t>Sondra</t>
  </si>
  <si>
    <t>INC000002655044</t>
  </si>
  <si>
    <t>INC000002630594</t>
  </si>
  <si>
    <t>Tim Schnitter</t>
  </si>
  <si>
    <t>Operations Sys Supp: CTS</t>
  </si>
  <si>
    <t>INC000002630494</t>
  </si>
  <si>
    <t>Kalyanakannan Dhakshinamoorthi</t>
  </si>
  <si>
    <t>Install CTS on new Linux servers</t>
  </si>
  <si>
    <t>INC000002622451</t>
  </si>
  <si>
    <t>MSS (hPAE) - Task Completion (AUTOSE)</t>
  </si>
  <si>
    <t>INC000002617534</t>
  </si>
  <si>
    <t>Automate loading process of fictitious numbers in Available Numbers Charlotte application.</t>
  </si>
  <si>
    <t>INC000002599344</t>
  </si>
  <si>
    <t>Analyze NetExpert to be moved to Linux</t>
  </si>
  <si>
    <t>INC000002588237</t>
  </si>
  <si>
    <t>To Implement MSS 6.3 Upgrade in PAETEC Instances.</t>
  </si>
  <si>
    <t>INC000002581017</t>
  </si>
  <si>
    <t>MSS (hPAE) Cross Network Phase II</t>
  </si>
  <si>
    <t>Customer Care: JOB</t>
  </si>
  <si>
    <t>INC000002565080</t>
  </si>
  <si>
    <t>Automate the Job Creation process in JDE</t>
  </si>
  <si>
    <t>MSS (hPAE) - Product Update - Validation</t>
  </si>
  <si>
    <t>INC000002657561</t>
  </si>
  <si>
    <t xml:space="preserve">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5372263 PSR #?: 6565844 </t>
  </si>
  <si>
    <t>We could see that the reported order-6565844 was not delegated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</si>
  <si>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INC000002657469</t>
  </si>
  <si>
    <t xml:space="preserve">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5221371 PSR #?: 6565823  </t>
  </si>
  <si>
    <t>INC000002657374</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</si>
  <si>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3619965 PSR #?: 6557789  </t>
  </si>
  <si>
    <t>We could see the order has been processed when we try to check the same and it looks good in the system now. So, we are going ahead and marking this as close. Kindly reach us for any assistance in the future.</t>
  </si>
  <si>
    <t>INC000002657359</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</si>
  <si>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6474374 PSR #?: 23132292 </t>
  </si>
  <si>
    <t>The incorrect order status in the NGMSS causing the reported issue has been corrected now and the order now gets validates without issues.</t>
  </si>
  <si>
    <t>Felecia</t>
  </si>
  <si>
    <t>Carrell</t>
  </si>
  <si>
    <t>INC000002656889</t>
  </si>
  <si>
    <t xml:space="preserve">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E0171804 Customer Acct Number?: 3322743 PSR #?: 23131052 </t>
  </si>
  <si>
    <t>The reported issue has been resolved as a part of INC000002656317.</t>
  </si>
  <si>
    <t>INC000002656329</t>
  </si>
  <si>
    <t xml:space="preserve">Which MSS instance are you reporting this issue for?: MSS (hWIN &amp; TSG) What type of issue are you reporting?: Another issue Description of problem: (attach screenshots of any errors, etc.): STUCK IN BBDES QUEUE CHECKED EXCPETIN ON HWIN AND NEXGEN SIDE NOTHIGN CAME UP CHECKED MY FILTER AS WELL NOT SURE WHY ITS STUCK IN BBDES QUEUE I NEED TO CANCEL PROCESS What is your MSS Login ID?: E0181765 Customer Acct Number?: 3353729 PSR #?: 23137351 </t>
  </si>
  <si>
    <t>We could see the cancellation order has been processed and looks complete in the system it seems already, so we are going ahead and marking this as close. Kindly reach us for any assistance in the future.</t>
  </si>
  <si>
    <t>INC000002656317</t>
  </si>
  <si>
    <t xml:space="preserve">Which MSS instance are you reporting this issue for?: MSS (hWIN &amp; TSG) What type of issue are you reporting?: Another issue Description of problem: (attach screenshots of any errors, etc.): FOUND RECORD HAS EXCEPTN ERROR IN DELEGOCT TASK-RETURN CD:-1-RETURN TEXT:ASAP_SERVICE_REQUEST_CIRCUIT RECORD NOT FOUND-ORA-01403:NO DATA FOUND/TRIED TO REACTIVATE BUT STILL REMAINED IN EXCEPTN-TRIED TO CANCEL TO REDO BUT WOULD NOT MOVE FROM EXCEPTN IN CANCELLATION What is your MSS Login ID?: e0023871 Customer Acct Number?: 3322743 PSR #?: 23131052 </t>
  </si>
  <si>
    <t>The physical circuit was not associated with the reported order caused the reported issue,which has been now corrected and the task is now complete.</t>
  </si>
  <si>
    <t>Circuit information</t>
  </si>
  <si>
    <t>INC000002655756</t>
  </si>
  <si>
    <t xml:space="preserve">Which MSS instance are you reporting this issue for?: MSS (hWIN &amp; TSG) What type of issue are you reporting?: Another issue Description of problem: (attach screenshots of any errors, etc.): 2813132090   unable to submit nsp What is your MSS Login ID?: n9986864 Customer Acct Number?: 5528862 PSR #?: 6276156  </t>
  </si>
  <si>
    <t>The disconect was not processed properly for the virtual which has caused the reported issue.</t>
  </si>
  <si>
    <t>Incorrect Process on Disconnect Order</t>
  </si>
  <si>
    <t>INC000002655097</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</si>
  <si>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4027126 PSR #?: 6557674  </t>
  </si>
  <si>
    <t>We could see the reported order has been processed and looks complete in the system already it seems, so we are going ahead and marking this as close. Kindly reach us for any assistance in the future.</t>
  </si>
  <si>
    <t>INC000002655090</t>
  </si>
  <si>
    <t xml:space="preserve">Which MSS instance are you reporting this issue for?: MSS (hWIN &amp; TSG) What type of issue are you reporting?: Another issue Description of problem: (attach screenshots of any errors, etc.): UNABLE TO PULL UP TELEPHONE # IN HWIN What is your MSS Login ID?: e0096577 Customer Acct Number?: 5980242 PSR #?: 23135307 </t>
  </si>
  <si>
    <t>We could see the reported order looks complete and also we could see the customer account mapping were collapsed which were caused the issue, the same has been corrected and respective mapping is made properly now, now its getting information on the customer search without any issues. So, we are going ahead and marking this as close. KIndly reach us for any assistance in the future.</t>
  </si>
  <si>
    <t>We could see no issues with this request as the aquarium record for the customer is proper as you can see through the screenshot attached.</t>
  </si>
  <si>
    <t>No issue found.</t>
  </si>
  <si>
    <t>We could see that the reported order-22967284  was completed in MSS,Hence, we are going ahead and marking this incident as resolved. Kindly let us know for any concerns and if you are facing any issues in future, please raise a new ticket, we will be glad to help on the ticket.</t>
  </si>
  <si>
    <t>We could see that the tasks for the reported order-23125530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</si>
  <si>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NSP is not copied from the previous order caused the issue and the same have been corrected and completed</t>
  </si>
  <si>
    <t>We could see the reported order has been processed and looks complete in the system it seems already, so we are going ahead and marking this as close. Kindly reach us for any assistance in the future.</t>
  </si>
  <si>
    <t>The design task was not processed properly in the reported PSR # 23040502 which caused the issue and the same has been corrected.</t>
  </si>
  <si>
    <t>We could see that the reported order-23104055  was completed in MSS,Hence, we are going ahead and marking this incident as resolved. Kindly let us know for any concerns and if you are facing any issues in future, please raise a new ticket, we will be glad to help on the ticket.</t>
  </si>
  <si>
    <t>We could see that the PCONDES and VCONDES  task were made not required which caused the reported issues,now we have corrected it.</t>
  </si>
  <si>
    <t>Order has been already completed in Production</t>
  </si>
  <si>
    <t>The incorrect locations that is mapped in the network locations caused the issue and the same have been corrected and completed</t>
  </si>
  <si>
    <t>We could see the reported order has been processed already it seems and looks complete in the system. So, we are going ahead and marking this as close. Kindly reach us for any assistance in the future.</t>
  </si>
  <si>
    <t>We could see no issues with this order as it was completed already.</t>
  </si>
  <si>
    <t>We could see that an incorrect provisioning plan (BB-Modify order w PIN CHg) has been selected for the wirecenter move order. Please cancel this reported order and place a proper order with correct provisioning plan. Hence there is no action pending on our side. We are going ahead and marking this incident as resolved. Thanks.</t>
  </si>
  <si>
    <t>Incorrect Provisioning Plan Selected</t>
  </si>
  <si>
    <t>We could see that the reported order-23000614  was completed in MSS, Hence, we are going ahead and marking this incident as resolved. Kindly let us know for any concerns and if you are facing any issues in future, please raise a new ticket, we will be glad to help on the ticket.</t>
  </si>
  <si>
    <t>The incorrect address id was tagged in the reported PSR # 23093807 which caused the issue and the same has been corrected.</t>
  </si>
  <si>
    <t>We can see that the task was not completed properly which was causing the issue, the same has been completed and fixed.</t>
  </si>
  <si>
    <t>We have corrected the circuit status for the reported customer# 7048149647 caused due to  migration and the issue got cleared.</t>
  </si>
  <si>
    <t>As per MIROR record, the DRS wire center 'VNBGKYXA ' is the provisioning wire center for 50/4 Mb Product.  Also customer currently in the 'VNBGKYXA'  wire center. So as per process old speed should be disconnected and new speed should be added under the same broadband product. But in the reported PSR we could see the old broadband is disconnected and new broadband products are added, this is incorrect process.  Kindly check the MIROR record for the customer and if the provisioning wire center is different from existing wire center for the new speed product, then place a BB move order.   Please cancel the reported order and place a new order with correct process. Hence there is no action pending on our side. We are going ahead and marking this incident as resolved. Thanks.</t>
  </si>
  <si>
    <t>Multiple mapping for the address and location has caused the reported issue and the same has been cleared</t>
  </si>
  <si>
    <t>Order has been completed in Production</t>
  </si>
  <si>
    <t>We have corrected the address issue for the reported customer# 9126543719 caused due to  migration and the issue got cleared.</t>
  </si>
  <si>
    <t>Order has been completed in Production already</t>
  </si>
  <si>
    <t>The incorrect pin assignment was made in the reported PSR # 23105951 which caused the issue and the same has been corrected.</t>
  </si>
  <si>
    <t>We can see that the reported order was completed but not flag finished, the same has been corrected and fixed.</t>
  </si>
  <si>
    <t>We have corrected the address issue for the reported customer# 3688216 caused due to  migration and the issue got cleared.</t>
  </si>
  <si>
    <t>The incorrect locations that is mapped in the network locations caused the issue and the same have been corrected and completed.</t>
  </si>
  <si>
    <t>The incorrect address id was tagged in the reported PSR # 6280900  which caused the issue and the same has been corrected.</t>
  </si>
  <si>
    <t>We can see that the previous order supplement was not delegated in the NG which was causing the issue, the same has been corrected and fixed. 	Now the reported order has been delegated successfully.</t>
  </si>
  <si>
    <t>We have corrected the circuit status for the reported customer# 7044555002 caused due to  migration and the issue got cleared.</t>
  </si>
  <si>
    <t>Incorrect address related entries were corrected to resolve the issue</t>
  </si>
  <si>
    <t>Order has been already completed in Production.</t>
  </si>
  <si>
    <t>The incorrect circuit issue status caused the reported issue and the same have been corrected and completed</t>
  </si>
  <si>
    <t>Circuit Issue Status</t>
  </si>
  <si>
    <t>The incorrect service item status in the order which caused the reported issue has been now corrected and the order now got delegated successfully</t>
  </si>
  <si>
    <t>The incorrect serv item status was tagged in the previous NG order which caused the issue and the same has been corrected.</t>
  </si>
  <si>
    <t>We can see that the reported TN doesnt have active MIROR records. 	Could you please check the same. 	If yes,Please cancel the reported order and place a disconnect order for the reported TN and proceed further.  As required information has been provided ,we are going ahead and marking this as resolved.</t>
  </si>
  <si>
    <t>We couldn't see any issue in completing the task for the reported order# 22662117 .</t>
  </si>
  <si>
    <t>This customer is no longer an active customer. Please cancel this PSR and then place a disconnect PSR to remove this customer from MSS. Hence there is no action pending on our side. We are going ahead and marking this incident as resolved. Thanks.</t>
  </si>
  <si>
    <t>Order has already been completed</t>
  </si>
  <si>
    <t>The incorrect order indicator caused the issue and the same have been corrected and completed</t>
  </si>
  <si>
    <t>The incorrect pin assignments in the previous order has been corrected to fix this issue,the task is now complete</t>
  </si>
  <si>
    <t>The incorrect address id was tagged in the reported PSR # 6474475 which caused the issue and the same has been corrected.</t>
  </si>
  <si>
    <t>We have corrected the address issue for the reported customer# 3013493 caused due to  migration and the issue got cleared.</t>
  </si>
  <si>
    <t>The design task was not processed properly in the reported PSR # 22989051 which caused the issue and the same has been corrected.</t>
  </si>
  <si>
    <t>We can see that there was duplicate entries in the broadband information which was causing the issue , the same has been corrected and fixed. 	Now the reported order is validating without any issues.</t>
  </si>
  <si>
    <t>Value Label</t>
  </si>
  <si>
    <t>We have corrected the address issue for the reported customer# 3118835 caused due to  migration and the issue got cleared.</t>
  </si>
  <si>
    <t>Duplicate incident of INC000002653558</t>
  </si>
  <si>
    <t>The hung assignment from the previous order caused the reported issue in completing the pcondes task and the same have been corrected</t>
  </si>
  <si>
    <t>The pending circuits has been found in the reported PSR # 22221133 which caused the issue and the same has been corrected.</t>
  </si>
  <si>
    <t>We have corrected the address issue for the reported customer# 5639262662  caused due to  migration and the issue got cleared.</t>
  </si>
  <si>
    <t>An incorrect circuit status caused the reported issue and the same has been cleared now.</t>
  </si>
  <si>
    <t>The cancel in the previous order is not delegated properly caused the reported issue and the same have been corrected and order delegated to ngmss</t>
  </si>
  <si>
    <t>The incorrect address id was tagged in the reported PSR # 6471240 which caused the issue and the same has been corrected.</t>
  </si>
  <si>
    <t>We have corrected the address issue for the reported customer# 6064762652 caused due to  migration and the issue got cleared.</t>
  </si>
  <si>
    <t>Incorrect order status caused the error and the same has been corrected to resolve the issue</t>
  </si>
  <si>
    <t>the reported order is already completed</t>
  </si>
  <si>
    <t>The incorrect address id was tagged in the reported PSR # 6550775 which caused the issue and the same has been corrected.</t>
  </si>
  <si>
    <t>We have corrected the product issue for the reported customer# 21876614  caused due to  previous order delegation and the issue got cleared.</t>
  </si>
  <si>
    <t>We could see an duplicate label and value info caused the issue which has been corrected now. The reported order validates without any error.Hence there is no action pending on our side. We are going ahead and marking this incident as resolved. Thanks.</t>
  </si>
  <si>
    <t>There was issue with the dslam and the same have been corrected by the engineering team and the order validates without any issues</t>
  </si>
  <si>
    <t>Ticket Transfer</t>
  </si>
  <si>
    <t>MSS Engineering Support</t>
  </si>
  <si>
    <t>We have corrected the delegation task issue for the reported customer# 23117454 caused due to  migration  and the issue got cleared.</t>
  </si>
  <si>
    <t>We have corrected the custom attribute related entry and the reported delegation task has been completed in production. Hence there is no action pending on our side. We are going ahead and marking this incident as resolved. Thanks.</t>
  </si>
  <si>
    <t>We could see that the tasks for the reported order-6545991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</si>
  <si>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that the cancel was not delegated properly to the NGMSS caused the reported issue,which has been now fixed and the order is now complete.</t>
  </si>
  <si>
    <t>We have corrected the circuit status for the reported customer# 23113516 caused due to  migration and the issue got cleared.</t>
  </si>
  <si>
    <t>We could not find any issue for the customer and we could able to complete task without any issues. Hence there is no action pending on our side. We are going ahead and marking this incident as resolved. Thanks.</t>
  </si>
  <si>
    <t>We could see that the address related entries for the reported order-23120581 was not updated properly in 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t>
  </si>
  <si>
    <t>We have corrected the label and value info. The reported DD task has been completed in production without any issues. Hence there is no action pending on our side. We are going ahead and marking this incident as resolved. Thanks.</t>
  </si>
  <si>
    <t>We have corrected the incorrect circuit activity indicator in backend table. The reported DD task has completed and the order has been flag finished in production. Hence there is no action pending on our side. We are going ahead and marking this incident as resolved. Thanks.</t>
  </si>
  <si>
    <t>Incorrect Data Entered in MIROR</t>
  </si>
  <si>
    <t>We have corrected the inappropriate customer account address related entry in backend tables. The reported delegation task has been completed in production. Hence there is no action pending on our side. We are going ahead and marking this incident as resolved. Thanks.</t>
  </si>
  <si>
    <t>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t>
  </si>
  <si>
    <t>INC000002659040</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</si>
  <si>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What is your MSS Login ID?: 0171804 Customer Acct Number?: 5179287 PSR #?: 23146999 </t>
  </si>
  <si>
    <t>INC000002658517</t>
  </si>
  <si>
    <t xml:space="preserve">Which MSS instance are you reporting this issue for?: MSS (hWIN &amp; TSG) What type of issue are you reporting?: Another issue Description of problem: (attach screenshots of any errors, etc.): ora-20100 could not get ng wirecetner info ora-01043 no data found What is your MSS Login ID?: e0149353 Customer Acct Number?: 6584225 PSR #?: 23139247 </t>
  </si>
  <si>
    <t>INC000002658485</t>
  </si>
  <si>
    <t xml:space="preserve">Which MSS instance are you reporting this issue for?: MSS (hWIN &amp; TSG) What type of issue are you reporting?: Another issue Description of problem: (attach screenshots of any errors, etc.): No MSS record found for 7042626908 What is your MSS Login ID?: n9981515 </t>
  </si>
  <si>
    <t>INC000002657593</t>
  </si>
  <si>
    <t xml:space="preserve">Which MSS instance are you reporting this issue for?: MSS (hWIN &amp; TSG) What type of issue are you reporting?: Another issue Description of problem: (attach screenshots of any errors, etc.): Unable to push the Restore Queue What is your MSS Login ID?: n9981513 Customer Acct Number?: 7049828843 </t>
  </si>
  <si>
    <t>INC000002657584</t>
  </si>
  <si>
    <t xml:space="preserve">Which MSS instance are you reporting this issue for?: MSS (hWIN &amp; TSG) What type of issue are you reporting?: Another issue Description of problem: (attach screenshots of any errors, etc.): No MSS record found What is your MSS Login ID?: n9984645 PSR #?: 6555610 </t>
  </si>
  <si>
    <t>INC000002657583</t>
  </si>
  <si>
    <t>INC000002657562</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</si>
  <si>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5895326 PSR #?: 6557917  </t>
  </si>
  <si>
    <t>INC000002657473</t>
  </si>
  <si>
    <t>INC000002657413</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</si>
  <si>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8703646617 </t>
  </si>
  <si>
    <t>INC000002657411</t>
  </si>
  <si>
    <t xml:space="preserve">Which MSS instance are you reporting this issue for?: MSS (hWIN &amp; TSG) What type of issue are you reporting?: Another issue Description of problem: (attach screenshots of any errors, etc.): Unable to push teh Restore Queue What is your MSS Login ID?: n9981513 Customer Acct Number?: 1981151021 </t>
  </si>
  <si>
    <t>INC000002657409</t>
  </si>
  <si>
    <t xml:space="preserve">Which MSS instance are you reporting this issue for?: MSS (hWIN &amp; TSG) What type of issue are you reporting?: Another issue Description of problem: (attach screenshots of any errors, etc.): No MSS record found for 7245432234 What is your MSS Login ID?: n9981514 </t>
  </si>
  <si>
    <t>INC000002657408</t>
  </si>
  <si>
    <t>INC000002657389</t>
  </si>
  <si>
    <t>INC000002657355</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</si>
  <si>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6102508 PSR #?: 23124000 </t>
  </si>
  <si>
    <t>INC000002657207</t>
  </si>
  <si>
    <t xml:space="preserve">Which MSS instance are you reporting this issue for?: MSS (hWIN &amp; TSG) What type of issue are you reporting?: Another issue Description of problem: (attach screenshots of any errors, etc.): Open PSR in BB COMP queue and not in BB COMP or EXCEPTN queue. What is your MSS Login ID?: e0175126 Customer Acct Number?: 6140740 PSR #?: 21769428 </t>
  </si>
  <si>
    <t>INC000002657069</t>
  </si>
  <si>
    <t xml:space="preserve">Which MSS instance are you reporting this issue for?: MSS (hWIN &amp; TSG) What type of issue are you reporting?: Another issue Description of problem: (attach screenshots of any errors, etc.): STUCK IN BB COMP IN HWIN.  PHONE # 1981173655 What is your MSS Login ID?: E0138911 Customer Acct Number?: 6577978 PSR #?: 23105505 </t>
  </si>
  <si>
    <t>INC000002657007</t>
  </si>
  <si>
    <t xml:space="preserve">Which MSS instance are you reporting this issue for?: MSS (hWIN &amp; TSG) What type of issue are you reporting?: Another issue Description of problem: (attach screenshots of any errors, etc.): There are In Service children that are not on the order.  The item cannot be disconnected. What is your MSS Login ID?: e0175126 Customer Acct Number?: 3132046 PSR #?: 23142386 </t>
  </si>
  <si>
    <t>INC000002656942</t>
  </si>
  <si>
    <t xml:space="preserve">Which MSS instance are you reporting this issue for?: MSS (hWIN &amp; TSG) What type of issue are you reporting?: Another issue Description of problem: (attach screenshots of any errors, etc.): STUCK IN BB-DI What is your MSS Login ID?: E0182240 Customer Acct Number?: 6579483 </t>
  </si>
  <si>
    <t>Delanie</t>
  </si>
  <si>
    <t>Gailey</t>
  </si>
  <si>
    <t>INC000002656734</t>
  </si>
  <si>
    <t xml:space="preserve">Which MSS instance are you reporting this issue for?: MSS (hWIN &amp; TSG) What type of issue are you reporting?: Another issue Description of problem: (attach screenshots of any errors, etc.): ORDER STUCK IN DSLAMSUS WORK QUEUE What is your MSS Login ID?: E0169411 Customer Acct Number?: 2851921 PSR #?: 22908271 </t>
  </si>
  <si>
    <t>INC000002656706</t>
  </si>
  <si>
    <t xml:space="preserve">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6583263 PSR #?: 23141820 </t>
  </si>
  <si>
    <t>INC000002656518</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</si>
  <si>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6530127 The Circuit ID is 6419323698/BB/MCCOMBS, ANDREW/51105400.  What is your MSS Login ID?: e0175126 Customer Acct Number?: 5001024 PSR #?: 6530127 </t>
  </si>
  <si>
    <t>INC000002656334</t>
  </si>
  <si>
    <t xml:space="preserve">Which MSS instance are you reporting this issue for?: MSS (hWIN &amp; TSG) What type of issue are you reporting?: Another issue Description of problem: (attach screenshots of any errors, etc.): SAME TN OR CUSTOMER HAS AN OPEN ORDER IN NEXTGEN MSS PLEASE COMPLET THE OPEN ORDER IN NEXTGEN MSS AND TRY TO VALIDATE IN HWIN MSS  TN-4026652323 WC CRSC DW CRSCNEXL What is your MSS Login ID?: E0139468 Customer Acct Number?: 4026652323 PSR #?: 23140921 </t>
  </si>
  <si>
    <t>Shanda</t>
  </si>
  <si>
    <t>Bryson</t>
  </si>
  <si>
    <t>INC000002656164</t>
  </si>
  <si>
    <t xml:space="preserve">Which MSS instance are you reporting this issue for?: MSS (hWIN &amp; TSG) What type of issue are you reporting?: Another issue Description of problem: (attach screenshots of any errors, etc.): I CANNOT PROCESS A DISC FOR BBD DUE TO SOMETHIGN PENDING. I AM TRYING TO DO A MOVE ORDER AND GET AN ERROR SAYING There are in service childern that are not on the order the item cannot be disc What is your MSS Login ID?: E0179556 PSR #?: 23139476 </t>
  </si>
  <si>
    <t>INC000002656146</t>
  </si>
  <si>
    <t>HWIN PASSWORD RESET</t>
  </si>
  <si>
    <t>CSO ID : E0126429  NAME : Applegate, Crystal A  PHONE NUMBER : 8008651498  Issue : User called in and said she is locked out of her windstream mss hwin acount. Unlocked her account but she was still getting the access denied error. She asked me to reset the password. She was good to go.  Hence, resolved the ticekt with user's confirmation.   Ticket Number : INC000002656146</t>
  </si>
  <si>
    <t>Crystal</t>
  </si>
  <si>
    <t>Applegate</t>
  </si>
  <si>
    <t>INC000002656121</t>
  </si>
  <si>
    <t xml:space="preserve">Which MSS instance are you reporting this issue for?: MSS (hWIN &amp; TSG) What type of issue are you reporting?: Another issue Description of problem: (attach screenshots of any errors, etc.): ORA-20100: ERROR WHILE WORKING VCONDES: ERROR: ORA-20100: COULD NOT GET NG WIRECENTER INFO ORA-01403: NO DATA FOUND  TN=5754929599 DW=HBBSNMXB AWG=1.000 FTB=1  What is your MSS Login ID?: e0115558 Customer Acct Number?: 6580056 PSR #?: 23114481 </t>
  </si>
  <si>
    <t>Shannon</t>
  </si>
  <si>
    <t>Edwards</t>
  </si>
  <si>
    <t>INC000002655962</t>
  </si>
  <si>
    <t xml:space="preserve">Which MSS instance are you reporting this issue for?: MSS (hWIN &amp; TSG) What type of issue are you reporting?: Another issue Description of problem: (attach screenshots of any errors, etc.): Error:  This service item has required labels with no values.  Please add values. What is your MSS Login ID?: e0175126 Customer Acct Number?: 6572489 PSR #?: 23139963 </t>
  </si>
  <si>
    <t>INC000002655878</t>
  </si>
  <si>
    <t xml:space="preserve">Which MSS instance are you reporting this issue for?: MSS (hWIN &amp; TSG) What type of issue are you reporting?: Another issue Description of problem: (attach screenshots of any errors, etc.): 2703841989   unable to submit queue What is your MSS Login ID?: n9986864 Customer Acct Number?: 4860219 PSR #?: 6559515  </t>
  </si>
  <si>
    <t>INC000002655563</t>
  </si>
  <si>
    <t xml:space="preserve">Which MSS instance are you reporting this issue for?: MSS (hWIN &amp; TSG) What type of issue are you reporting?: Another issue Description of problem: (attach screenshots of any errors, etc.): 6065983183   unable to submit nsp queue What is your MSS Login ID?: n9986864 Customer Acct Number?: 3117733 PSR #?: 5866663  </t>
  </si>
  <si>
    <t>INC000002655558</t>
  </si>
  <si>
    <t xml:space="preserve">Which MSS instance are you reporting this issue for?: MSS (hWIN &amp; TSG) What type of issue are you reporting?: Another issue Description of problem: (attach screenshots of any errors, etc.): the MSS AWFG IS NOT FOUND ON THE ACCOUNT  What is your MSS Login ID?: e0102195 Customer Acct Number?: 3360136 PSR #?: 23136773 </t>
  </si>
  <si>
    <t>INC000002655280</t>
  </si>
  <si>
    <t xml:space="preserve">Which MSS instance are you reporting this issue for?: MSS (hWIN &amp; TSG) What type of issue are you reporting?: Another issue Description of problem: (attach screenshots of any errors, etc.): Unable to complete DD task.Telephone#7048490060,Error Message:Unable to find NGMSS Provisioning order Number in HWIN. What is your MSS Login ID?: n9994207 Customer Acct Number?: 6509445 PSR #?: 23131696  </t>
  </si>
  <si>
    <t>INC000002656848</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</si>
  <si>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e171343 PSR #?: 1719236  7156114  7173653 </t>
  </si>
  <si>
    <t>Resolution:The incorrect originating and terminating location of circuit were fixed to address  DELEGDES issues on reported PSR's.  Now all the PSR's got DELEGDES gateway completed.</t>
  </si>
  <si>
    <t>INC000002656765</t>
  </si>
  <si>
    <t xml:space="preserve">Which MSS instance are you reporting this issue for?: MSS (hPAE) What type of issue are you reporting?: Another issue Description of problem: (attach screenshots of any errors, etc.): Team is unable to complete DD task due to error in M6: The circuits for this services request are not complete. Please complete (or reverse if the order has been cancelled) the required engineering before completing this task. Kindly complete the DD task What is your MSS Login ID?: n9986092 Customer Acct Number?: 7034819 PSR #?: 7154815 </t>
  </si>
  <si>
    <t>The reported issue was due to incorrect task dependency(DELEGDES task has been completed before DESIGN task) and same has been corrected now. The reported PSR#7154815 will complete now without any issues. Hence we are going ahead and marking this incident as resolved.</t>
  </si>
  <si>
    <t>INC000002656158</t>
  </si>
  <si>
    <t>/home/oracle file system exceeds 95.00% full for 30 minutes</t>
  </si>
  <si>
    <t xml:space="preserve"> Node Name: suns504.corp.paetec.com Application: FSMONITOR Object: FS=suns504:/home/oracle Message Group: DBA Time Generated: 10/03/2018 10:57:11 ITO Source Policy: FSMONITOR(1.437) Message Text: /home/oracle file system exceeds 95.00% full for 30 minutes</t>
  </si>
  <si>
    <t>False alert,server no longer being used</t>
  </si>
  <si>
    <t>Server Issue</t>
  </si>
  <si>
    <t>False Alerts</t>
  </si>
  <si>
    <t>ITO</t>
  </si>
  <si>
    <t>Open View</t>
  </si>
  <si>
    <t>INC000002655862</t>
  </si>
  <si>
    <t xml:space="preserve">Alternate contact phone number for yourself, if applicable: 7043191257 Which MSS instance are you reporting this issue for?: MSS (hPAE) What type of issue are you reporting?: Another issue Description of problem: (attach screenshots of any errors, etc.): DELEGORD ERROR ADT LLC-BONITA SPRINGS FL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12671415 had already been disconnected on another order..  Error Code 30606:The Service Item 12671415 had already been disconnected on another order.Error Code 30766:Unable to process item Line Product  Product group 1006. The Service Item 12671415 had already been disconnected on another order..   I look ed  What is your MSS Login ID?: e0158021 Customer Acct Number?: 4384307 PSR #?: 7177941 </t>
  </si>
  <si>
    <t>The reported DELEGORD error for the PSR#7177941 was due to previously cancelled PSR which did not update the product status properly in NGMSS and the same has been corrected now.</t>
  </si>
  <si>
    <t>INC000002655815</t>
  </si>
  <si>
    <t xml:space="preserve">Which MSS instance are you reporting this issue for?: MSS (hPAE) What type of issue are you reporting?: Another issue Description of problem: (attach screenshots of any errors, etc.): Gateway Err: ReturnCd :21040 - ReturnText: Unable to create delegated PSR Order in NGMSS. Error returned from API.: javax.xml.ws.soap.SOAPFaultException: org.openuri.WSException_Exception: Exception thrown during Order API execution.  Message: Exception Thrown Importing Order.  Message: Customer account 1929280 has open orders or has already been disconnected.  Error Code 31030:Customer account 1929280 has open orders or has already been disconnected. What is your MSS Login ID?: E0175021 Customer Acct Number?: 7118404 PSR #?: 7181485 </t>
  </si>
  <si>
    <t>The DELEGATION API will not work for the SUSPENDED/PEND DISC/DISCONNECTED state of the customers and now the status was corrected in NGMSS for out customer 7118404.Now the order got delegated to NGMSS. Hence we are going ahead and marking this incident as resolved.</t>
  </si>
  <si>
    <t>Customer status</t>
  </si>
  <si>
    <t>INC000002655778</t>
  </si>
  <si>
    <t xml:space="preserve">Which MSS instance are you reporting this issue for?: MSS (hPAE) What type of issue are you reporting?: Another issue Description of problem: (attach screenshots of any errors, etc.): Win Request#5409080, Account Number#5518103, We are unable to disconnect the services on PSR#7181063  due to following error:-"There are In service children that are not on the order".So please resolve this issue and also screen shot attached.For more information: Please revert: grgnwsoeteam@sequentialtech.com  What is your MSS Login ID?: n9948704 Customer Acct Number?: 5518103 PSR #?: 7181063  </t>
  </si>
  <si>
    <t>We are able to see that the previous order cancel is not reflected to  its corresponding NGMSS PSR so that the circuits got disconnected in NGMSS and the same got reflected to Hpae which caused the reported issue.We have corrected the same</t>
  </si>
  <si>
    <t>INC000002655679</t>
  </si>
  <si>
    <t>/u01 file system exceeds 95.00% full</t>
  </si>
  <si>
    <t xml:space="preserve"> Node Name: suns504.corp.paetec.com Application: FSMONITOR Object: /u01 Message Group: DBACORE Time Generated: 10/03/2018 10:17:11 ITO Source Policy: FSMONITOR(1.437) Message Text: /u01 file system exceeds 95.00% full</t>
  </si>
  <si>
    <t>INC000002654721</t>
  </si>
  <si>
    <t xml:space="preserve">Which MSS instance are you reporting this issue for?: MSS (hPAE) What type of issue are you reporting?: Another issue Description of problem: (attach screenshots of any errors, etc.): Receiving an error and not able to close out the task. Need to close the task. Please see attached error code. Need to close asap.  What is your MSS Login ID?: e0002186 PSR #?: 7028519 </t>
  </si>
  <si>
    <t>The reported Delegdes issue for PSR#7028519 was due to circuits using the locations that are available only in NGMSS and not in Legacy system and the same has been corrected now.</t>
  </si>
  <si>
    <t>Jackson</t>
  </si>
  <si>
    <t>Resolution: The reported TN's were added to the PSR#7180897 as per request.</t>
  </si>
  <si>
    <t>The reported issue was due to duplicate entries in location related tables due to delegation has been corrected now. The DELEGDES task got completed for reported PSR#7157613. Hence we are going ahead and marking this incident as resolved.</t>
  </si>
  <si>
    <t>Resolution: The DELEGWRK gateway event was re-initiated to fix the issue and now the DELEGWRK task got completed for PSR#7170555.</t>
  </si>
  <si>
    <t>As per your request, we have cleared the rate plan validation issue and the PSR#7180606 also flag-finished now.</t>
  </si>
  <si>
    <t>Price Issue</t>
  </si>
  <si>
    <t>The reported issue was due to incorrect task dependency(DELEGDES task has been completed before DESIGN task) and same has been corrected now. The reported PSR#7178595 will complete without any issues. Hence we are going ahead and marking this incident as resolved.</t>
  </si>
  <si>
    <t>The Delegord gateway for the PSR#7158933 got completed upon reactivating the gateway event.</t>
  </si>
  <si>
    <t>Slowness issue</t>
  </si>
  <si>
    <t>The reported issue was due to duplicate entries in location related tables due to delegation has been corrected now. The DELEGDES,DELEGCK1 tasks are got completed for reported PSR# 7104788 7131132 7140057 7162165 7176402 7180091 7180378. Hence we are going ahead and marking this incident as resolved.</t>
  </si>
  <si>
    <t>We could see that reported PSR#7176402, DELEGDES task got completed. Hence we are going ahead and marking this incident as resolved.</t>
  </si>
  <si>
    <t>Resolution: The incorrect previous order delegation issues were fixed and now the DELEGORD got completed for the PSR#7180400.</t>
  </si>
  <si>
    <t>The reported issue was due to duplicate entries in location related tables due to delegation has been corrected now. The DELEGDES task got completed for reported PSRs#6895031  7162261  7167915. Hence we are going ahead and marking this incident as resolved.</t>
  </si>
  <si>
    <t>The MSS Read Only server was down and now has been restarted.</t>
  </si>
  <si>
    <t>Server Restart</t>
  </si>
  <si>
    <t>The user was able to access the M6 order without any issues now. No issues found.</t>
  </si>
  <si>
    <t>The mentioned issue is due to the ghosted circuit position assignments.The circuit position assignment of the previous order cancel has not been updated properly and has been corrected now via back-end</t>
  </si>
  <si>
    <t>For the reported issue due to PSR cancellation not properly delegated to NGMSS during delegation and same has been corrected now. The reported PSR#6797359 will complete without any issues. Hence we are going ahead and marking this incident as resolved.</t>
  </si>
  <si>
    <t>We are able to see that the DELEGORD task of the reported PSR#7170988 have been completed already,hence we are moving ahead and marking this request as resolved.</t>
  </si>
  <si>
    <t>The reported issue was due to duplicate entries in location related tables due to delegation has been corrected now. The DELEGDES task got completed for reported PSR#6857355. Hence we are going ahead and marking this incident as resolved.</t>
  </si>
  <si>
    <t>For the reported PSR#7178252, we have removed the incorrect rate activity as per your request and the order validates without any error.</t>
  </si>
  <si>
    <t>The reported issue was due to previous order not delegated to NGMSS properly that cause the issue and same has been corrected. The DELEGORD got completed for reported PSR#7177483. Hence we are going ahead and marking this incident as resolved.</t>
  </si>
  <si>
    <t>As per your request , the account 639266198001 has been added to Starnet Wholesale Disconnect Tool table.</t>
  </si>
  <si>
    <t>Issue : The NOC PROV or WOT2 tasks were not added to order causing the issue.  Resolution: Kindly add the NOC PROV or WOT2 task to order to fix the validation issue on PSR#7121985.</t>
  </si>
  <si>
    <t>The value label entry present in new activity line product was removed via backend and now the user deleted the reported line from PSR.</t>
  </si>
  <si>
    <t>As per the user confirmation over IM We are moving ahead and marking this request as resolved.No issues found</t>
  </si>
  <si>
    <t>The incorrect product migration and xref and product status issues were corrected for the reported PSR and now its got DD task completed.</t>
  </si>
  <si>
    <t>Seed PSR issues</t>
  </si>
  <si>
    <t>The incorrect originating and terminating location of circuit was fixed  and xref mismatching issues were corrected to address  DELEGDES issue on reported PSR's.</t>
  </si>
  <si>
    <t>For the reported PSR#7162083,we could see that the circuit '770-445-2910-0' is already in Inservice state in NGMSS for the HWin legacy customer 'BANK OF THE VALLEY' ,Customer Acct Number:3034730. As per MSS functionality,the same circuit can not be used as new circuit in  Hpae.</t>
  </si>
  <si>
    <t>For the reported PSR#7165317,we could see incorrect product status which went wrong during previous order and the same has been corrected.When we tried to check the same the line (217-431-3083) in M6 got disconnected without any issue .</t>
  </si>
  <si>
    <t>The reported orders have 17,02,417 tasks relationships between the tasks among the orders causing the issues and if you want to supplement the order , you have to un-associate the orders , then only MSS will not freeze while supplementing PSR.</t>
  </si>
  <si>
    <t>INC000002657046</t>
  </si>
  <si>
    <t xml:space="preserve">Which MSS instance are you reporting this issue for?: MSS (hPAE) What type of issue are you reporting?: Another issue Description of problem: (attach screenshots of any errors, etc.): On PSR 7181843 I validated the order but it will not let me do the Finish order to the Provisioning plan.   What is your MSS Login ID?: e0177025 Customer Acct Number?: 5774971 PSR #?: 7181843 </t>
  </si>
  <si>
    <t>INC000002657004</t>
  </si>
  <si>
    <t xml:space="preserve">Which MSS instance are you reporting this issue for?: MSS (hPAE) What type of issue are you reporting?: Another issue Description of problem: (attach screenshots of any errors, etc.): errors returned from MSS API ERROR: 10119 - The server encountered the following Exception: java.lang.StringIndexOutOfBoundsException: String index out of range: -20 I am trying to close this DD error out. But I am getting an error that its already completed in Next gen and cannot  What is your MSS Login ID?: e0100641 Customer Acct Number?: 5211115 PSR #?: 7179677 </t>
  </si>
  <si>
    <t>Lloyd</t>
  </si>
  <si>
    <t>INC000002656153</t>
  </si>
  <si>
    <t xml:space="preserve">Which MSS instance are you reporting this issue for?: MSS (hPAE) What type of issue are you reporting?: Another issue Description of problem: (attach screenshots of any errors, etc.): I cannot close out the tasks related to PSR 7177295. Please see error attached. There is no Next Gen order for me to close.  What is your MSS Login ID?: e0163733 Customer Acct Number?: 5481044 PSR #?: 7177295 </t>
  </si>
  <si>
    <t>INC000002655459</t>
  </si>
  <si>
    <t xml:space="preserve">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inactivated account and services. What is your MSS Login ID?: n9986092 Customer Acct Number?: 4853282 PSR #?: 7157442 </t>
  </si>
  <si>
    <t>INC000002655091</t>
  </si>
  <si>
    <t xml:space="preserve">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7054924 PSR #?: 7172515 </t>
  </si>
  <si>
    <t>INC000002654710</t>
  </si>
  <si>
    <t xml:space="preserve">Which MSS instance are you reporting this issue for?: MSS (hPAE) What type of issue are you reporting?: Another issue Description of problem: (attach screenshots of any errors, etc.): PSR 7175099 crashes MSS when trying to complete order What is your MSS Login ID?: e0145793 Customer Acct Number?: 7164996 PSR #?: 7175099 </t>
  </si>
  <si>
    <t>Jeremy</t>
  </si>
  <si>
    <t>Maes</t>
  </si>
  <si>
    <t>INC000002650292</t>
  </si>
  <si>
    <t xml:space="preserve">Which MSS instance are you reporting this issue for?: MSS (hPAE) What type of issue are you reporting?: Another issue Description of problem: (attach screenshots of any errors, etc.): Unable to close M6 DD on PSR 7053961 due to DESIGN error (see attached).  However, I can't supp to reopen design because the related DD in NGMSS is already complete.  Thank you for your help! What is your MSS Login ID?: EGORMAN </t>
  </si>
  <si>
    <t>Moved the task along - provide results</t>
  </si>
  <si>
    <t>Ryan</t>
  </si>
  <si>
    <t>Burnett</t>
  </si>
  <si>
    <t>INC000002660809</t>
  </si>
  <si>
    <t xml:space="preserve">Which MSS instance are you reporting this issue for?: MSS (hWIN &amp; TSG) What type of issue are you reporting?: Another issue Description of problem: (attach screenshots of any errors, etc.): unable to validate psr 6419472151 ERROR: AN ERROR OCCURRED DURING THE CUSTOM PRE-VALIDATION PROCEDURE: -2 ORA-20100. THE MSS FT TO BB IS NOT FOUND ON THE ACCOUNT  What is your MSS Login ID?: E0097536 Customer Acct Number?: 4737248 PSR #?: 23150096 </t>
  </si>
  <si>
    <t>The missing value label caused the reported issue and the same have been corrected and the order validates without any issues</t>
  </si>
  <si>
    <t>INC000002660737</t>
  </si>
  <si>
    <t xml:space="preserve">Which MSS instance are you reporting this issue for?: MSS (hWIN &amp; TSG) What type of issue are you reporting?: Another issue Description of problem: (attach screenshots of any errors, etc.): Unable to complete DD task.Telephone#3869384068,Error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3357181 PSR #?: 22921343  </t>
  </si>
  <si>
    <t>We found the activity information were wrongly populated on the data level which were caused the issue, the same has been corrected and respective order is now processed. So, we are going ahead and marking this as close. Kindly reach us for any assistance in the future.</t>
  </si>
  <si>
    <t>INC000002660736</t>
  </si>
  <si>
    <t xml:space="preserve">Which MSS instance are you reporting this issue for?: MSS (hWIN &amp; TSG) What type of issue are you reporting?: Another issue Description of problem: (attach screenshots of any errors, etc.): Unable to complete DD task.Telephone#2704870625,Error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3354246 PSR #?: 23123560  </t>
  </si>
  <si>
    <t>INC000002660733</t>
  </si>
  <si>
    <t xml:space="preserve">Which MSS instance are you reporting this issue for?: MSS (hWIN &amp; TSG) What type of issue are you reporting?: Another issue Description of problem: (attach screenshots of any errors, etc.): Unable to complete DD task.Telephone#6103697994,Error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6569169 PSR #?: 23132004  </t>
  </si>
  <si>
    <t>The design task was not processed properly in the reported PSR # 23132004 which caused the issue and the same has been corrected.</t>
  </si>
  <si>
    <t>INC000002660687</t>
  </si>
  <si>
    <t xml:space="preserve">Which MSS instance are you reporting this issue for?: MSS (hWIN &amp; TSG) What type of issue are you reporting?: Another issue Description of problem: (attach screenshots of any errors, etc.): ERROR  AN ERROR OCCURRED DURING THE CUSTOM PRE-VALIDATION PROCEDURE 2-ORA-20100  THE MSS AWGF IS NOT FOUND ON THE ACCOUNT What is your MSS Login ID?: E0182240 Customer Acct Number?: 4992195 PSR #?: 23150695 </t>
  </si>
  <si>
    <t>We have added AWGF label and value info to the order. The reported order validates without any error in production. Hence there is no action pending on our side. We are going ahead and marking this incident as resolved. Thanks.</t>
  </si>
  <si>
    <t>INC000002660645</t>
  </si>
  <si>
    <t xml:space="preserve">Which MSS instance are you reporting this issue for?: MSS (hWIN &amp; TSG) What type of issue are you reporting?: Another issue Description of problem: (attach screenshots of any errors, etc.): Unable to complete DD task.Telephone#3866840292,Error Message:NGMSS BB COM Queue completed but HWIN BBCOM Task in ready status.  What is your MSS Login ID?: n9994207 Customer Acct Number?: 5869614 PSR #?: 23021007 </t>
  </si>
  <si>
    <t>The missing value and label information for the broadband service item which caused the issue and the same has been corrected now.</t>
  </si>
  <si>
    <t>INC000002660643</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</si>
  <si>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8063859461 What is your MSS Login ID?: n9987263 Customer Acct Number?: 5262310 PSR #?: 22809858 </t>
  </si>
  <si>
    <t>The cancel was applied but was not reflected in the table level and the same is now corrected.</t>
  </si>
  <si>
    <t>INC000002660563</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</si>
  <si>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30653713 to the order as the Service Item is on another open PSR Order. The Preference to Copy Pending PSR Items is set to No..  Error Code 30602:Miscellaneous Error: Unable to copy item 30653713 to the order as the Service Item is on another open PSR Order. The Preference to Copy Pending PSR Items is set to No.Error Code 30766:Unable to process item 12Mb/1.5Mb Product group 1566. Miscellaneous Error: Unable to copy item 30653713 to the order as the Service Item is on another open PSR Order. The Preference to Copy Pending PSR Items is set to No.. Tn# 9197761520 What is your MSS Login ID?: n9987263 Customer Acct Number?: 2912298 PSR #?: 23144176 </t>
  </si>
  <si>
    <t>The incorrect service item status caused the reported issue and the same have been corrected and the order delegated to ngmss</t>
  </si>
  <si>
    <t>INC000002660497</t>
  </si>
  <si>
    <t xml:space="preserve">Which MSS instance are you reporting this issue for?: MSS (hWIN &amp; TSG) What type of issue are you reporting?: Another issue Description of problem: (attach screenshots of any errors, etc.): Unable to complete DELEGORD task.Telephone#5758853744,Error Message:ReturnCd:21038 – ReturnText: One or more required Addresses have not been delegated to NGMSS   What is your MSS Login ID?: n9994207 Customer Acct Number?: 3583835 PSR #?: 23147243 </t>
  </si>
  <si>
    <t>We could see the reported order has been processed it seems already and order has been delegated to NGMSS without any issues. so, we are going ahead and marking this as close. KIndly reach us for any assistance in the future.</t>
  </si>
  <si>
    <t>INC000002660491</t>
  </si>
  <si>
    <t xml:space="preserve">Which MSS instance are you reporting this issue for?: MSS (hWIN &amp; TSG) What type of issue are you reporting?: Another issue Description of problem: (attach screenshots of any errors, etc.): Unable to complete DD task.Telephone#8706423351,Error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3626151 PSR #?: 23086995 </t>
  </si>
  <si>
    <t>The change cancel was not processed in the reported order.Kindly process the change cancel in the PCONDES task itself</t>
  </si>
  <si>
    <t>INC000002660480</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</si>
  <si>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9197740928 What is your MSS Login ID?: n9987263 Customer Acct Number?: 5960822 PSR #?: 22943536 </t>
  </si>
  <si>
    <t>The incorrect circuit status was tagged in the reported PSR # 22943536 which caused the issue and the same has been corrected.</t>
  </si>
  <si>
    <t>INC000002660450</t>
  </si>
  <si>
    <t xml:space="preserve">Which MSS instance are you reporting this issue for?: MSS (hWIN &amp; TSG) What type of issue are you reporting?: Another issue Description of problem: (attach screenshots of any errors, etc.): Unable to complete BBCOMP QUEUE. Error: Parent key not found. Tn# 2299379969 What is your MSS Login ID?: n9987263 Customer Acct Number?: 4965347 PSR #?: 21954107 </t>
  </si>
  <si>
    <t>We could see that the incorrect supplement cancel caused the issue and the same has been corrected now. The reported DD task has been completed in production. Hence there is no action pending on our side. We are going ahead and marking this incident as resolved. Thanks.</t>
  </si>
  <si>
    <t>INC000002660348</t>
  </si>
  <si>
    <t xml:space="preserve">Which MSS instance are you reporting this issue for?: MSS (hWIN &amp; TSG) What type of issue are you reporting?: Another issue Description of problem: (attach screenshots of any errors, etc.): Unable to find BBCOMP QUEUE. Tn# 4057568451 What is your MSS Login ID?: n9987263 Customer Acct Number?: 5449952 PSR #?: 23050113 </t>
  </si>
  <si>
    <t>The reported order#23050113 has been completed and flag finished without any issues.</t>
  </si>
  <si>
    <t>INC000002660185</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</si>
  <si>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7176273830 What is your MSS Login ID?: n9987263 Customer Acct Number?: 2777111 PSR #?: 23142277 </t>
  </si>
  <si>
    <t>We could see that the previous change order for the reported customer account-2777111 was not processed properly in NGMSS, which caused the issue. Now we have corrected the same and the reported order-23142277 has been validated in MSS,Hence, we are going ahead and marking this incident as resolved. Kindly let us know for any concerns and if you are facing any issues in future, please raise a new ticket, we will be glad to help on the ticket.</t>
  </si>
  <si>
    <t>INC000002660162</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</si>
  <si>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3931998020 What is your MSS Login ID?: n9987263 Customer Acct Number?: 6443730 PSR #?: 23135150 </t>
  </si>
  <si>
    <t>The order was completed in ngmss but the status of the order seems to be incorrect caused the issue and the same have been corrected .</t>
  </si>
  <si>
    <t>INC000002660034</t>
  </si>
  <si>
    <t xml:space="preserve">Which MSS instance are you reporting this issue for?: MSS (hWIN &amp; TSG) What type of issue are you reporting?: Another issue Description of problem: (attach screenshots of any errors, etc.): Unable to complete PCONDES ADDASGN QUEUE. Error: No valid pin assignment for bonded customers. Tn# 3931711057 What is your MSS Login ID?: n9987263 Customer Acct Number?: 6583436 PSR #?: 23131788 </t>
  </si>
  <si>
    <t>The incorrect process on pin assignments was made in the reported PSR # 23131788 which caused the issue and the same has been corrected.</t>
  </si>
  <si>
    <t>INC000002659863</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</si>
  <si>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6416282150 What is your MSS Login ID?: n9987263 Customer Acct Number?: 4710940 PSR #?: 23130979 </t>
  </si>
  <si>
    <t>We have corrected the object xref related entry in backend tables. The reported order delegation task has been completed in production. Hence there is no action pending on our side. We are going ahead and marking this incident as resolved. Thanks.</t>
  </si>
  <si>
    <t>INC000002659859</t>
  </si>
  <si>
    <t xml:space="preserve">Which MSS instance are you reporting this issue for?: MSS (hWIN &amp; TSG) What type of issue are you reporting?: Another issue Description of problem: (attach screenshots of any errors, etc.): Unable to completed PCONDES ADDASGN QUEUE. Error: PCONDES task in MODASGN is made Not Required. Please mark the PCONDES task as Required and Complete again.  Tn# 9032237697 What is your MSS Login ID?: n9987263 Customer Acct Number?: 4763620 PSR #?: 23122717 </t>
  </si>
  <si>
    <t>We are seeing no issues while completing the PCONDES and VCONDES task for the reported order#23122717 now.</t>
  </si>
  <si>
    <t>INC000002659858</t>
  </si>
  <si>
    <t xml:space="preserve">Which MSS instance are you reporting this issue for?: MSS (hWIN &amp; TSG) What type of issue are you reporting?: Another issue Description of problem: (attach screenshots of any errors, etc.): Unable to find BBCOMP QUEUE. Tn# 1751751027 What is your MSS Login ID?: n9987263 Customer Acct Number?: 6485955 PSR #?: 22578181 </t>
  </si>
  <si>
    <t>We could see no issues on completing the DD task on the reported order.</t>
  </si>
  <si>
    <t>INC000002659856</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</si>
  <si>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9032551048 What is your MSS Login ID?: n9987263 Customer Acct Number?: 6540110 PSR #?: 23130116 </t>
  </si>
  <si>
    <t>We could see that the previous change order for the reported customer account-6540110 was not processed properly in NGMSS, which caused the issue. Now we have corrected the same and the reported order-23130116 has been validated in MSS,Hence, we are going ahead and marking this incident as resolved. Kindly let us know for any concerns and if you are facing any issues in future, please raise a new ticket, we will be glad to help on the ticket.</t>
  </si>
  <si>
    <t>INC000002659842</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</si>
  <si>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6415817.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Tn# 9194981597 What is your MSS Login ID?: n9987263 Customer Acct Number?: 5690489 PSR #?: 22997206 </t>
  </si>
  <si>
    <t>The missing value label in ngmss caused the issue in delegating the order and the same have been corrected and completed</t>
  </si>
  <si>
    <t>INC000002659422</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</si>
  <si>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9197740924 What is your MSS Login ID?: n9987263 Customer Acct Number?: 6558950 PSR #?: 23012619 </t>
  </si>
  <si>
    <t>The DLRD task was made not required which caused the reported issue. DLRD is a mandatory task where the design for the circuits are processed.</t>
  </si>
  <si>
    <t>INC000002659419</t>
  </si>
  <si>
    <t xml:space="preserve">Which MSS instance are you reporting this issue for?: MSS (hWIN &amp; TSG) What type of issue are you reporting?: Another issue Description of problem: (attach screenshots of any errors, etc.): M6 record is unavailable in the HWIN. Tn# 7046961042 What is your MSS Login ID?: n9987263 Customer Acct Number?: 29703 PSR #?: 75832  </t>
  </si>
  <si>
    <t>INC000002659092</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</si>
  <si>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e0096577 Customer Acct Number?: 3148827 PSR #?: 23147425 </t>
  </si>
  <si>
    <t>We could see that an incorrect customer account xref related entries caused the issue and the same has been corrected now. The reported order validates without any error. Hence there is no action pending on our side. We are going ahead and marking this incident as resolved. Thanks.</t>
  </si>
  <si>
    <t>We could see that the customer account address related entries for the reported TN-7042626908 was not updated properly in NGMSS, which caused the issue. Now we have corrected the same and the MSS records are showing properly in Aquarium.Hence, we are going ahead and marking this incident as resolved. Kindly let us know for any concerns and if you are facing any issues in future, please raise a new ticket, we will be glad to help on the ticket.</t>
  </si>
  <si>
    <t>We could see the reported order were processed from the screenshots it seems already also respective account looks good in the system, so we are going ahead and marking this as close. KIndly reach us for any assistance in the future.</t>
  </si>
  <si>
    <t>The incorrect order # 6565823 was placed by Kim Sullivan(N9982220).  Please do supplement correction and copy the remaining In-service items in 'Copy Existing Service'.</t>
  </si>
  <si>
    <t>We have corrected the circuit status for the reported customer# 23105505 caused due to  migration and the issue got cleared.</t>
  </si>
  <si>
    <t>We could see that the previous change order for the reported customer account-6583263 was not completed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</si>
  <si>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No Issues Found-The order already validates without any issues.</t>
  </si>
  <si>
    <t>We have corrected the port alias issue for the reported order# 23114481 caused due to  migration and the issue got cleared.</t>
  </si>
  <si>
    <t>Network system/Component issue</t>
  </si>
  <si>
    <t>We could see that the reported order-23136773 was cancelled in MSSHence, we are going ahead and marking this incident as resolved. Kindly let us know for any concerns and if you are facing any issues in future, please raise a new ticket, we will be glad to help on the ticket.</t>
  </si>
  <si>
    <t>We can see that the reported order has been completed and flag finished in the production.</t>
  </si>
  <si>
    <t>We have corrected the address issue for the reported customer caused due to  migration and the issue got cleared.</t>
  </si>
  <si>
    <t>Hi Suryapraba,  The issue is due to the mismatch in serv_item_desc and circuit ECCKT. We have corrected the same and the aquarium is showing  valid informations.</t>
  </si>
  <si>
    <t>We can see that there was duplicate Location values which was causing the error, the same has been corrected and fixed.</t>
  </si>
  <si>
    <t>We have corrected the address issue for the reported customer - 6393383 caused due to  migration and the issue got cleared.</t>
  </si>
  <si>
    <t>There is no pin assignments in the reported PSR # 23069949 which caused the issue and the same has been corrected.</t>
  </si>
  <si>
    <t>The missing address related entries caused the issue and the same have been added to resolve the issue</t>
  </si>
  <si>
    <t>Hi Suriya,  The issue has been cleared now through a data scrub by updating the incorrect address id and the order got completed without any issues. Please check and let us know for any other concerns.</t>
  </si>
  <si>
    <t>Hi Nithya,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t>
  </si>
  <si>
    <t>Hi Kanthavel,  The issue has been cleared now through a data scrub by updating the incorrect address id and the order got completed without any issues. Please check and let us know for any other concerns.</t>
  </si>
  <si>
    <t>Hi Vijai,  The issue is due to the customer is assigned to a duplicate customer account# 6277547. Can you please check and cancel the duplicate customer account.</t>
  </si>
  <si>
    <t>Hi Sudhakar,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t>
  </si>
  <si>
    <t>Hi Kanthavel,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t>
  </si>
  <si>
    <t>We can see that the order has been validating without any issues, As required information has been provided, we are going ahead and marking this as resolved.</t>
  </si>
  <si>
    <t>We can see that the customer account mapping was not proper which was causing the issue, the same has been corrected and fixed.</t>
  </si>
  <si>
    <t>INC000002662039</t>
  </si>
  <si>
    <t xml:space="preserve">Which MSS instance are you reporting this issue for?: MSS (hWIN &amp; TSG) What type of issue are you reporting?: Another issue Description of problem: (attach screenshots of any errors, etc.): THIS TASK COULD NOT BE COMPLETED BECAUSE OF THE LISTED STATUS ON THE ASSIGNED GATEWAY EVENT. What is your MSS Login ID?: E0180039 Customer Acct Number?: 6583402 PSR #?: 8595431494 </t>
  </si>
  <si>
    <t>INC000002661943</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</si>
  <si>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 #1 is violating the constraint.  What is your MSS Login ID?: E0180039 Customer Acct Number?: 6583402 PSR #?: 8595431494 </t>
  </si>
  <si>
    <t>INC000002661806</t>
  </si>
  <si>
    <t xml:space="preserve">Which MSS instance are you reporting this issue for?: MSS (hWIN &amp; TSG) What type of issue are you reporting?: Another issue Description of problem: (attach screenshots of any errors, etc.): TRYING TO DOWNGRADE TO 10MB SINGLE PIN / PSR GOES STRAIGHT TO EXCEPTIONS/WITH THIS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6565572 PSR #?: 23152340 </t>
  </si>
  <si>
    <t>INC000002660986</t>
  </si>
  <si>
    <t xml:space="preserve">Which MSS instance are you reporting this issue for?: MSS (hWIN &amp; TSG) What type of issue are you reporting?: Another issue Description of problem: (attach screenshots of any errors, etc.): TRYING TO DO A PIN CHANGE / CANNOT VALIDATE PSR  GETTING THIS ERROR : AN EERROR OCCURRED DURING THE CUSTOM PRE VALIDATION PROCEDURE 2 ORA 20100 THE MSS FR TO BB IS NOT FOUND ON THE ACCOUNT   What is your MSS Login ID?: E0138057 Customer Acct Number?: 4657935 PSR #?: 23150347 </t>
  </si>
  <si>
    <t>INC000002660879</t>
  </si>
  <si>
    <t xml:space="preserve">Which MSS instance are you reporting this issue for?: MSS (hWIN &amp; TSG) What type of issue are you reporting?: Another issue Description of problem: (attach screenshots of any errors, etc.): Unable to complete DD task.Telephone#8709421396,Error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3515966 PSR #?: 23095442  </t>
  </si>
  <si>
    <t>INC000002660732</t>
  </si>
  <si>
    <t xml:space="preserve">Which MSS instance are you reporting this issue for?: MSS (hWIN &amp; TSG) What type of issue are you reporting?: Another issue Description of problem: (attach screenshots of any errors, etc.): Unable to complete DD task.Telephone#2702424881,Error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3228260 PSR #?: 22720268  </t>
  </si>
  <si>
    <t>INC000002660727</t>
  </si>
  <si>
    <t xml:space="preserve">Which MSS instance are you reporting this issue for?: MSS (hWIN &amp; TSG) What type of issue are you reporting?: Another issue Description of problem: (attach screenshots of any errors, etc.): Unable to complete DD task.Telephone#7067475385,Error Message:NGMSS BB COM Queue completed but HWIN BBCOM Task in ready status.   What is your MSS Login ID?: n9994207 Customer Acct Number?: 3818358 PSR #?: 21071898  </t>
  </si>
  <si>
    <t>INC000002660640</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</si>
  <si>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1600607630 What is your MSS Login ID?: n9987263 Customer Acct Number?: 6386639 PSR #?: 22926867 </t>
  </si>
  <si>
    <t>INC000002660572</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</si>
  <si>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3869352191 What is your MSS Login ID?: n9987263 Customer Acct Number?: 3219343 PSR #?: 23146438 </t>
  </si>
  <si>
    <t>INC000002660457</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</si>
  <si>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22442386 from MSShWin Domain: Unhandled process exception : com.windstream.mss.exceptions.BusinessException: javax.xml.ws.WebServiceException: Could not send Message. Tn# 2297683456 What is your MSS Login ID?: n9987263 Customer Acct Number?: 5147989 PSR #?: 22442386 </t>
  </si>
  <si>
    <t>INC000002660454</t>
  </si>
  <si>
    <t xml:space="preserve">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t>
  </si>
  <si>
    <t>INC000002660347</t>
  </si>
  <si>
    <t xml:space="preserve">Which MSS instance are you reporting this issue for?: MSS (hWIN &amp; TSG) What type of issue are you reporting?: Another issue Description of problem: (attach screenshots of any errors, etc.): Unable to validate the PSR. Error: BPQ was called, but returned an error: The request completed, but the DSL result codes were not able to be translated, so the raw data should be processed by the client application. Check for valid TN. Tn# 7707204208 What is your MSS Login ID?: n9987263 Customer Acct Number?: 6319902 PSR #?: 23130906 </t>
  </si>
  <si>
    <t>INC000002660182</t>
  </si>
  <si>
    <t xml:space="preserve">Which MSS instance are you reporting this issue for?: MSS (hWIN &amp; TSG) What type of issue are you reporting?: Another issue Description of problem: (attach screenshots of any errors, etc.): Unable to complete VIRTBB queue. Error: DLRD task in virtbb queue was Not processed properly. Please Re-open DLRD task and complete again. Tn# 7048513220 What is your MSS Login ID?: n9987263 Customer Acct Number?: 2884349 PSR #?: 22796436 </t>
  </si>
  <si>
    <t>INC000002660126</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</si>
  <si>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6784252599 What is your MSS Login ID?: n9987263 Customer Acct Number?: 5443831 PSR #?: 23133924 </t>
  </si>
  <si>
    <t>INC000002660100</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</si>
  <si>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4023278044 What is your MSS Login ID?: n9987263 Customer Acct Number?: 3028615 PSR #?: 23137064 </t>
  </si>
  <si>
    <t>INC000002660026</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</si>
  <si>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9197740937 What is your MSS Login ID?: n9987263 Customer Acct Number?: 6558950 PSR #?: 23012619 </t>
  </si>
  <si>
    <t>INC000002659865</t>
  </si>
  <si>
    <t xml:space="preserve">Which MSS instance are you reporting this issue for?: MSS (hWIN &amp; TSG) What type of issue are you reporting?: Another issue Description of problem: (attach screenshots of any errors, etc.): Unable to find BBCOMP queue. Tn# 3369450933 What is your MSS Login ID?: n9987263 Customer Acct Number?: 6457583 PSR #?: 22669164 </t>
  </si>
  <si>
    <t>INC000002659848</t>
  </si>
  <si>
    <t xml:space="preserve">Which MSS instance are you reporting this issue for?: MSS (hWIN &amp; TSG) What type of issue are you reporting?: Another issue Description of problem: (attach screenshots of any errors, etc.): Unable to complete BBCOMP QUEUE IN NEXTGEN. Error: Same TN or Customer has an Open Order in NextGen MSS.  Please complete the Open Order in NextGen MSS and try to Validate in hWIN MSS. Tn# 7049342567 What is your MSS Login ID?: n9987263 Customer Acct Number?: 6071334 PSR #?: 23127523 </t>
  </si>
  <si>
    <t>INC000002659632</t>
  </si>
  <si>
    <t xml:space="preserve">Which MSS instance are you reporting this issue for?: MSS (hWIN &amp; TSG) What type of issue are you reporting?: Another issue Description of problem: (attach screenshots of any errors, etc.): 830-864-4466  ERROR-THE MSS FT TO BB IS NOT FOUND ON THE ACCOUNT  What is your MSS Login ID?: E0078373 Customer Acct Number?: 3438489 PSR #?: 23148040 </t>
  </si>
  <si>
    <t>INC000002659416</t>
  </si>
  <si>
    <t xml:space="preserve">Which MSS instance are you reporting this issue for?: MSS (hWIN &amp; TSG) What type of issue are you reporting?: Another issue Description of problem: (attach screenshots of any errors, etc.): Unable to complete BBCOMP QUEUE. Error: DLRD task in PCONDES ADDASGN queue was Not processed properly. Please Re-open DLRD task and complete again. Tn# 8592318058 What is your MSS Login ID?: n9987263 Customer Acct Number?: 5293951 PSR #?: 23041908 </t>
  </si>
  <si>
    <t>INC000002659103</t>
  </si>
  <si>
    <t xml:space="preserve">Which MSS instance are you reporting this issue for?: MSS (hWIN &amp; TSG) What type of issue are you reporting?: Another issue Description of problem: (attach screenshots of any errors, etc.): UNABLE TO COMPLETE ADDASGN v_return_cd: -2 v_return_text:ORA-20100: The MSS Exchange is not found on the account. PHONE #1981173655 What is your MSS Login ID?: E0138911 Customer Acct Number?: 6577978 PSR #?: 23145119 </t>
  </si>
  <si>
    <t>INC000002660671</t>
  </si>
  <si>
    <t xml:space="preserve">Which MSS instance are you reporting this issue for?: MSS (hPAE) What type of issue are you reporting?: Another issue Description of problem: (attach screenshots of any errors, etc.): PSR was cancelled however the DIR LIST , DIR FOC and DIR COMP tasks were not re opened.   What is your MSS Login ID?: e0146236 PSR #?: 7053922 </t>
  </si>
  <si>
    <t>Resolution: The reported order PSR#7053922 was completed and all tasks got completed .   Also , the DIR LIST , DIR FOC and DIR COMP tasks have been completed already and then user supplement cancelled the order means , then they has to chose re-open check box during the process supplement -- &gt; task maintenance window and then tasks will get re-opened.</t>
  </si>
  <si>
    <t>Galbo</t>
  </si>
  <si>
    <t>INC000002660449</t>
  </si>
  <si>
    <t xml:space="preserve">Alternate contact phone number for yourself, if applicable: 7043191257 Which MSS instance are you reporting this issue for?: MSS (hPAE) What type of issue are you reporting?: Another issue Description of problem: (attach screenshots of any errors, etc.): DELEGDES  error ESA-6073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21780604 had already been disconnected on another order..  Error Code 30606:The Service Item 21780604 had already been disconnected on another order.Error Code 30766:Unable to process item Line Product  Product group 1006. The Service Item 21780604 had already been disconnected on another order.. What is your MSS Login ID?: e0158021 Customer Acct Number?: 5779729 PSR #?: 7180659 </t>
  </si>
  <si>
    <t>The reported issue was due to previous order not delegated to NGMSS properly that cause the issue and same has been corrected. The DELEGORD got completed for reported PSR#7180659. Hence we are going ahead and marking this incident as resolved.</t>
  </si>
  <si>
    <t>INC000002660442</t>
  </si>
  <si>
    <t xml:space="preserve">Alternate contact phone number for yourself, if applicable: 7043191257 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(ASAP.FK_CKT_NETWORK_LOCATION_A_CLLI) violated - parent key not found What is your MSS Login ID?: e0158021 Customer Acct Number?: 7174473 PSR #?: 7158754 </t>
  </si>
  <si>
    <t>The reported Delegdes issue for PSR#7158754 was due to circuits using the locations that are available only in NGMSS and not in Legacy system and the same has been corrected now.</t>
  </si>
  <si>
    <t>INC000002660344</t>
  </si>
  <si>
    <t xml:space="preserve">Which MSS instance are you reporting this issue for?: MSS (hPAE) What type of issue are you reporting?: Another issue Description of problem: (attach screenshots of any errors, etc.): PLEASE REFERENCE TT REQ1643700 AS THIS IS A RECURRING ISSUE.  LD Caribbean &amp; LD IntraLATA are still showing dual Pricing Descriptions.  They should be CAO.32978 &amp; RDO.51402, respectively.  Please please corrrect these ASAP as this is a RESTORAL and I can't (yet again on a FirstComm account) launch a PSR.  Thank you What is your MSS Login ID?: LMM44510 Customer Acct Number?: 639185553001 PSR #?: 7182998 </t>
  </si>
  <si>
    <t>The reported issue was due to missing/invalid combination of rate plan for a particular pricing product and has been corrected now.</t>
  </si>
  <si>
    <t>INC000002659562</t>
  </si>
  <si>
    <t xml:space="preserve">Alternate contact phone number for yourself, if applicable: 8643317253 Which MSS instance are you reporting this issue for?: MSS (hPAE) What type of issue are you reporting?: Another issue Description of problem: (attach screenshots of any errors, etc.): Trying to enter PSR 7175542. When validating the order I'm getting a data error. I don't know what the error is nor how to correct it. Can you help me validate the order? What is your MSS Login ID?: e0147542 Customer Acct Number?: 61144723 PSR #?: 7175542 </t>
  </si>
  <si>
    <t>The reported issue was due to invalid combination of rate plan for a particular pricing product and has been corrected now.The PSR#7175542 has been validated without any issues. Hence we are going ahead and marking this incident as resolved.</t>
  </si>
  <si>
    <t>INC000002659155</t>
  </si>
  <si>
    <t xml:space="preserve">Which MSS instance are you reporting this issue for?: MSS (hPAE) What type of issue are you reporting?: Another issue Description of problem: (attach screenshots of any errors, etc.): DELEGORD TASK ERROR: ReturnCd :-1 - ReturnText: ORA-01400: cannot insert NULL into ("ASAP"."CUST_ACCT_ADDR"."ADDRESS_ID") What is your MSS Login ID?: e0177182 Customer Acct Number?: 208494590 PSR #?: 7168350 </t>
  </si>
  <si>
    <t>Resolution: The incorrect customer account and address mapping , address xref mapping issues were corrected and now the DELEGORD task got completed and order has been delegated to NGMSS.</t>
  </si>
  <si>
    <t>Manilia</t>
  </si>
  <si>
    <t>Hudson</t>
  </si>
  <si>
    <t>INC000002659093</t>
  </si>
  <si>
    <t xml:space="preserve">Which MSS instance are you reporting this issue for?: MSS (hPAE) What type of issue are you reporting?: Another issue Description of problem: (attach screenshots of any errors, etc.): Cannot close the DD task on PSR 7100056.  Getting the following error message:    You are attempting to complete a Due Date task on an order That has been delegated to NGMSS. You must complete the Due Date task in NGMSS for the delegated order before this Due Date task can be completed.  I checked the tasks in Nextgen and they all show complete task status.      What is your MSS Login ID?: mwillis Customer Acct Number?: 4541019 PSR #?: 7100056 </t>
  </si>
  <si>
    <t>For the reported PSR#7100056, we could see that the NGMSS order is still in open state and the DD could complete without any error.</t>
  </si>
  <si>
    <t>Mary</t>
  </si>
  <si>
    <t>Willis</t>
  </si>
  <si>
    <t>The order has been supplemented before the prov plan assigned caused the issue and now its been corrected  , the order has assigned Prov plan.</t>
  </si>
  <si>
    <t>We are able to see that the corresponding NGMSS PSR#6530741 yet to completed,the circuit '52/HCFU/103147/305/PUA /DS1'  which is going to get disconnect on  the reported PSR#6530741 is also pulled on a move ISR#M6366786-DLLS , we have removed the circuit from the ISR based on the ISR's responsible party's confirmation.</t>
  </si>
  <si>
    <t>Issue: The NGMSS order was completed without having one product in it caused the issue in legacy DD task completion.  Resolution: Now the product has been added manually and disconnected in NGMSS .  Now try to complete the DD task in legacy MSS PSR#7172515.</t>
  </si>
  <si>
    <t>As per your request, we have loaded the reported TNs to PSR#7180900 and hence we are going ahead and marking this incident as resolved.</t>
  </si>
  <si>
    <t>As per your request, we have moved the reported TN's to PSR#7180894.</t>
  </si>
  <si>
    <t>The reported issue was due to incorrect entries in location related tables due to delegation has been corrected now for the PSR's# 7086538 7139373 7164709 7177097 7178018 7178106. Please find the below the status for the remaining PSR#7177688 The reported PSR#7177688 is failing in DELEGCK1 task with the following error: 'ReturnCd :-1 - ReturnText: exchange_carrier_circuit_id, of IP/L1XX/1056183/   WINW/    already exists.  Please change ecckt' The above error is due to 'Hi-Cap Circuit' and 'VLS Ethernet Data Circuit' having the same circuit for PSR#7177688 that cause the issue (refer attachment). Kindly try to change any one of the circuit and as there is no work action from our side and hence we are going ahead and marking this incident as resolved.</t>
  </si>
  <si>
    <t>The reported issue while accessing the Services page for the PSR#7176385 was due to duplicate customer contacts that are active for the customer and the same has been corrected now.</t>
  </si>
  <si>
    <t>Application Crashing</t>
  </si>
  <si>
    <t>As per the request, we have completed the DD task for the PSR#7161505 via back end and the PSR is now Flag Finished.</t>
  </si>
  <si>
    <t>INC000002643860</t>
  </si>
  <si>
    <t>MSS (hPAE) - TNs Missing off Product</t>
  </si>
  <si>
    <t xml:space="preserve">Which MSS instance are you reporting this issue for?: MSS (hPAE) What type of issue are you reporting?: Another issue Description of problem: (attach screenshots of any errors, etc.): We are unable to add the following TN's (417-685-0884-0891, 417-685-0897, 417-742-4710, 417-742-5279) into the order, kindly check and assist us.  Incases of any queries please contact    DL-WIN.CSS.Leads@prodapt.com What is your MSS Login ID?: N9996780 Customer Acct Number?: 7034670 PSR #?: 7172076 </t>
  </si>
  <si>
    <t>Resolution : The incorrect line product status caused the issue and now status was corrected and try to pull the line products to PSR#7172076.</t>
  </si>
  <si>
    <t>For the reported PSR#7158467 ,we couldn't find any issue since the ERLTRANS task got completed already.</t>
  </si>
  <si>
    <t>There were cyclic dependency among the related tasks in the related PSR's which results  in reported crashing and we have corrected the same.The reported PSR#7060785 can be proceed further hence were marking this request as resolved.</t>
  </si>
  <si>
    <t>For the reported PSR#7167194,we have corrected the data issue in task date.</t>
  </si>
  <si>
    <t>Any trunk or circuit related products cannot be removed from a PSR#7144295. These products needs to be reconnected back to the order if it is disconnected and proceeded further or the PSR needs to be cancelled.</t>
  </si>
  <si>
    <t>Duplicate of ticket#INC000002622451</t>
  </si>
  <si>
    <t>INC000002660815</t>
  </si>
  <si>
    <t xml:space="preserve">Which MSS instance are you reporting this issue for?: MSS (hPAE) What type of issue are you reporting?: Another issue Description of problem: (attach screenshots of any errors, etc.): Gateway Events error status; DELEGDES, DELEGCK1; refer to attached. What is your MSS Login ID?: e0171343 PSR #?: 7112726 7112727 7120293 7126781 7151081 7158754 7173680 7177688 7718142 7182280 7182890 </t>
  </si>
  <si>
    <t>INC000002659553</t>
  </si>
  <si>
    <t xml:space="preserve">Which MSS instance are you reporting this issue for?: MSS (hPAE) What type of issue are you reporting?: Another issue Description of problem: (attach screenshots of any errors, etc.): Case ID WR5407948 ,account number # 632803969001,  customer want to disconnect 72/HCGS/000075//IOR . but the riding servcies showing with this circuit in NGMSS is PRIs PO-3735-265 to 288 but these PRIs are not  on our account. Please asist.Please revert to email: grgnwsoeteam@sequentialtech.com  What is your MSS Login ID?: n9948704 Customer Acct Number?: 632803969001 PSR #?: N/A </t>
  </si>
  <si>
    <t>INC000002659182</t>
  </si>
  <si>
    <t xml:space="preserve">Which MSS instance are you reporting this issue for?: MSS (hPAE) What type of issue are you reporting?: Another issue Description of problem: (attach screenshots of any errors, etc.): Team is unable to complete DD task due to following error in M6:The Circuits for this service request are not complete. Please complete(or reverse if the order has been cancelled)the requried engineering before completing this task. Kindly complete the DD task. What is your MSS Login ID?: n9986092 Customer Acct Number?: 7166810 PSR #?: 7180551 </t>
  </si>
  <si>
    <t>INC000002659094</t>
  </si>
  <si>
    <t xml:space="preserve">Which MSS instance are you reporting this issue for?: MSS (hPAE) What type of issue are you reporting?: Another issue Description of problem: (attach screenshots of any errors, etc.): PSR 6886638, Design task is open in my queue but corresponding ngmss order 4073871 is closed. I can't close Design in M6 and can't sup it because it has a Sup 1 to cancel. TMCCON_C - work queue What is your MSS Login ID?: e0152331 PSR #?: 6886638 </t>
  </si>
  <si>
    <t>Tana</t>
  </si>
  <si>
    <t>Mcconnaughey</t>
  </si>
  <si>
    <t>INC000002659047</t>
  </si>
  <si>
    <t xml:space="preserve">Which MSS instance are you reporting this issue for?: MSS (hPAE) What type of issue are you reporting?: Another issue Description of problem: (attach screenshots of any errors, etc.): DD ERROR  The DD on row #3 is violating the constraint The order number is 7182388 and the circuit ID is 314-423-0577-0 What is your MSS Login ID?: e0172173 Customer Acct Number?: 633307535002 PSR #?: 7182388 </t>
  </si>
  <si>
    <t>Leahy</t>
  </si>
  <si>
    <t>INC000002658941</t>
  </si>
  <si>
    <t xml:space="preserve">Which MSS instance are you reporting this issue for?: MSS (hPAE) What type of issue are you reporting?: Another issue Description of problem: (attach screenshots of any errors, etc.): unable to complete DD task What is your MSS Login ID?: e0169064 Customer Acct Number?: 7118830 PSR #?: 7164948 </t>
  </si>
  <si>
    <t>Janet</t>
  </si>
  <si>
    <t>Krasicki</t>
  </si>
  <si>
    <t>INC000002658226</t>
  </si>
  <si>
    <t xml:space="preserve">Which MSS instance are you reporting this issue for?: MSS (hPAE) What type of issue are you reporting?: Another issue Description of problem: (attach screenshots of any errors, etc.): There is no PERT chart for two PSRs  What is your MSS Login ID?: e0161403 Customer Acct Number?: 205008547 PSR #?: 7078895 &amp; 7132565 </t>
  </si>
  <si>
    <t>Riccio</t>
  </si>
  <si>
    <t>Customer Care: WCS</t>
  </si>
  <si>
    <t>Gunesh Chandrasekaran</t>
  </si>
  <si>
    <t>INC000002665491</t>
  </si>
  <si>
    <t xml:space="preserve">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5050319 PSR #?: 23147893 </t>
  </si>
  <si>
    <t>INC000002664159</t>
  </si>
  <si>
    <t xml:space="preserve">Which MSS instance are you reporting this issue for?: MSS (hWIN &amp; TSG) What type of issue are you reporting?: Another issue Description of problem: (attach screenshots of any errors, etc.): TN# 7063678590 stuck in dslam que.  it is a disconnect order.  needs to be pushed through to allow other customer to use the pin  What is your MSS Login ID?: e0168644 Customer Acct Number?: 3334982 </t>
  </si>
  <si>
    <t>The incorrect port address status was tagged in the reported order which caused the issue and the same has been corrected.</t>
  </si>
  <si>
    <t>INC000002664145</t>
  </si>
  <si>
    <t>No Issues Found-the reported order is already completed</t>
  </si>
  <si>
    <t>INC000002664142</t>
  </si>
  <si>
    <t xml:space="preserve">Which MSS instance are you reporting this issue for?: MSS (hWIN &amp; TSG) What type of issue are you reporting?: Another issue Description of problem: (attach screenshots of any errors, etc.): IN ADDASGN TASK, SELECTED FIBER PIN, WHEN TRYING TO COMPLETE TASK I AM GETTING: "ERROR WHILE WORKING VCONDES, ERROR: 20100, COULD NOT GET NG WIRE CENTER INFO, ORA: 01403, NO DATA FOUND." 4789710126 What is your MSS Login ID?: 0019414 Customer Acct Number?: 6587645 PSR #?: 23156321 </t>
  </si>
  <si>
    <t>The incorrect pin assignments in the order caused the reported issue,which has been cleared now and the task is now complete.</t>
  </si>
  <si>
    <t>INC000002664141</t>
  </si>
  <si>
    <t xml:space="preserve">Which MSS instance are you reporting this issue for?: MSS (hWIN &amp; TSG) What type of issue are you reporting?: Another issue Description of problem: (attach screenshots of any errors, etc.): phone  7141277001 ReturnCd :21040 - ReturnText: Unable to create delegated PSR Order in NGMSS.error returmen from APIjavax.xml.ws.soap.SOAPFaultException. ORG OPEN URI  WSEXEPTION EXCEPTION EXCEPTION THROWN DURING ORDER API EXECUTION MESSAGE  UNABLE TO PROCESS ITEM 50MG/4MG  PRODUCT GROUP 1573  THE SERVICE ITEM 32062135 HAD ALREEADY BEEN DISCONNECTED ON ANOTHER ORDER  ERROR CODE 30606  THE SERVICE ITEM 32062135  HAD ALREEADY BEEN DISCONNECTED ON ANOTHER ORDER ERROR CODE 30766 UNABLE TO PROCESS ITEM 50MG/4MG  PRODUCT GROUP 1573  THE SERVICE ITEM 32062135  HAD ALREEADY BEEN DISCONNECTED ON ANOTHER ORDER What is your MSS Login ID?: e0125569 Customer Acct Number?: 6490739 PSR #?: 23156312 </t>
  </si>
  <si>
    <t>INC000002664024</t>
  </si>
  <si>
    <t>Which MSS instance are you reporting this issue for?: MSS (hWIN &amp; TSG) What type of issue are you reporting?: Another issue Description of problem: (attach screenshots of any errors, etc.): Unable to complete ADDASGN, Telephone: 1600604863 What is your MSS Login ID?: n9995231 Customer Acct Number?: 5906081 PSR #?: 20929246</t>
  </si>
  <si>
    <t>We could see the reported order has been processed when we try to check the same and stands in the DSLAM task as expected now. So, we are going ahead and marking this as close. Kindly reach us for any assistance in the future.</t>
  </si>
  <si>
    <t>INC000002663845</t>
  </si>
  <si>
    <t xml:space="preserve">Which MSS instance are you reporting this issue for?: MSS (hWIN &amp; TSG) What type of issue are you reporting?: Another issue Description of problem: (attach screenshots of any errors, etc.): Unable to complete MODASGN, Telephone: 1781041027,  Error Message: This circuit has multiple pins from different DSLAMS. What is your MSS Login ID?: N9995231 Customer Acct Number?: 6441083 PSR #?: 22326881  </t>
  </si>
  <si>
    <t>We have corrected the pin assignment for the reported customer -22326881 caused due to  migration and the issue got cleared.</t>
  </si>
  <si>
    <t>INC000002663813</t>
  </si>
  <si>
    <t xml:space="preserve">Which MSS instance are you reporting this issue for?: MSS (hWIN &amp; TSG) What type of issue are you reporting?: Another issue Description of problem: (attach screenshots of any errors, etc.): Unable to complete DD task.Telephone#1751147979,Error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6555005 PSR #?: 23108824 </t>
  </si>
  <si>
    <t>INC000002663808</t>
  </si>
  <si>
    <t xml:space="preserve">Which MSS instance are you reporting this issue for?: MSS (hWIN &amp; TSG) What type of issue are you reporting?: Another issue Description of problem: (attach screenshots of any errors, etc.): Unable to complete DD task.Telephone#7067825935,Error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5421524 PSR #?: 23151255  </t>
  </si>
  <si>
    <t>The disconnect for the order was not processed properly which has caused the reported issue and the same has been corrected.</t>
  </si>
  <si>
    <t>INC000002663652</t>
  </si>
  <si>
    <t xml:space="preserve">Which MSS instance are you reporting this issue for?: MSS (hWIN &amp; TSG) What type of issue are you reporting?: Another issue Description of problem: (attach screenshots of any errors, etc.): Unable to complete DD task.Telephone#7167823920,Error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6568661 PSR #?: 23145159 </t>
  </si>
  <si>
    <t>We could see the activity information were not updated properly on the data level which were caused the issue, the same has been corrected and respective order is now completed without any issues. So, we are going ahead and marking this as close. Kindly reach us for any assistance in the future.</t>
  </si>
  <si>
    <t>INC000002663573</t>
  </si>
  <si>
    <t xml:space="preserve">Which MSS instance are you reporting this issue for?: MSS (hWIN &amp; TSG) What type of issue are you reporting?: Another issue Description of problem: (attach screenshots of any errors, etc.): ERROR OCCURRED DURING PREVALIDATION PROCEDURE 2ORA-20100 THE MSS FT TO BB  IS NOT FOUND ON THE ACCOUNT What is your MSS Login ID?: E0182240 Customer Acct Number?: 4693317 PSR #?: 23155475 </t>
  </si>
  <si>
    <t>The missing label and value info in the order has been corrected and the order now validates without any issues.</t>
  </si>
  <si>
    <t>INC000002663295</t>
  </si>
  <si>
    <t xml:space="preserve">Which MSS instance are you reporting this issue for?: MSS (hWIN &amp; TSG) What type of issue are you reporting?: Another issue Description of problem: (attach screenshots of any errors, etc.): RECIEVING ERROR "THE MSS FT TO BB IS NOT FOUND ON THE ACCOUNT" What is your MSS Login ID?: E0166715 PSR #?: 23154142  </t>
  </si>
  <si>
    <t>The reported order has been completed and flag finished.No issue found</t>
  </si>
  <si>
    <t>Hall</t>
  </si>
  <si>
    <t>INC000002663018</t>
  </si>
  <si>
    <t xml:space="preserve">Which MSS instance are you reporting this issue for?: MSS (hWIN &amp; TSG) What type of issue are you reporting?: Another issue Description of problem: (attach screenshots of any errors, etc.): Unable to complete DD task. Task in BB COMP Work Queue, Telephone: 4403091022,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6583455 PSR #?: 23150306 </t>
  </si>
  <si>
    <t>The change cancel was not processed properly caused the reported issue.This has been corrected now and the order is now complete.</t>
  </si>
  <si>
    <t>INC000002662803</t>
  </si>
  <si>
    <t xml:space="preserve">Which MSS instance are you reporting this issue for?: MSS (hWIN &amp; TSG) What type of issue are you reporting?: Another issue Description of problem: (attach screenshots of any errors, etc.): STUCK IN EXEPTN. SAYING UNABLE TO CREATE PSR ORDER IN NGMSS.  What is your MSS Login ID?: E0183526 Customer Acct Number?: 6369415 PSR #?: 23153313 </t>
  </si>
  <si>
    <t>The incorrect service item status in the previous order caused the issue and the same have been corrected and the order delegated to ngmss</t>
  </si>
  <si>
    <t>Haley</t>
  </si>
  <si>
    <t>Stanfield</t>
  </si>
  <si>
    <t>INC000002662718</t>
  </si>
  <si>
    <t xml:space="preserve">Which MSS instance are you reporting this issue for?: MSS (hWIN &amp; TSG) What type of issue are you reporting?: Another issue Description of problem: (attach screenshots of any errors, etc.): Unable to find BBCOMP QUEUE. Tn# 2814944828 What is your MSS Login ID?: n9987263 Customer Acct Number?: 5998129 PSR #?: 20049983 </t>
  </si>
  <si>
    <t>We could see the reported order were not processed properly on the task level which were caused the issue, the same has been corrected on the data level. Now the reported order looks complete. So, we are going ahead and marking this as close. Kindly reach us for any assistance in the future.</t>
  </si>
  <si>
    <t>INC000002662461</t>
  </si>
  <si>
    <t xml:space="preserve">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6067579199 What is your MSS Login ID?: n9987263 Customer Acct Number?: 5308364 PSR #?: 23142535 </t>
  </si>
  <si>
    <t>We could not find any issue for the customer and the reported DD task has been completed in production. Hence there is no action pending on our side. We are going ahead and marking this incident as resolved. Thanks.</t>
  </si>
  <si>
    <t>INC000002662100</t>
  </si>
  <si>
    <t xml:space="preserve">Which MSS instance are you reporting this issue for?: MSS (hWIN &amp; TSG) What type of issue are you reporting?: Another issue Description of problem: (attach screenshots of any errors, etc.): Unable to complete BBCOMP QUEUE. Error: Not able to find customer location. Tn# 8144733149 What is your MSS Login ID?: n9987263 Customer Acct Number?: 5852794 PSR #?: 23148499 </t>
  </si>
  <si>
    <t>The supplement cancel which was applied in the HWIN side was not delegated to the NGMSS side which caused the issue and the same has been corrected now.</t>
  </si>
  <si>
    <t>The reported order has been completed and flag finished</t>
  </si>
  <si>
    <t>We could see that the products for the reported order-23150347 was not updated properly in MSS, which caused the issue. Now we  have corrected the same and the reported order has been validated in MSS,Hence, we are going ahead and marking this incident as resolved. Kindly let us know for any concerns and if you are facing any issues in future, please raise a new ticket, we will be glad to help on the ticket.</t>
  </si>
  <si>
    <t>We can see that the design was not processed in the NG which was causing the issue, the same has been corrected and fixed.</t>
  </si>
  <si>
    <t>We have corrected the circuit status for the reported customer -21071898 caused due to  migration and the issue got cleared.</t>
  </si>
  <si>
    <t>We could not find any MIROR record for the reported TN-1600607630. Could you please check whether the reported TN-1600607630 is active in MSS and proceed the same. As the required information has been provided to you,Hence, we are going ahead and marking this incident as resolved. Kindly let us know for any concerns and if you are facing any issues in future, please raise a new ticket, we will be glad to help on the ticket.</t>
  </si>
  <si>
    <t>The incorrect order structure in NGMSS caused the reported issue, and this has been now corrected and the order got delegated to NGMSS without any issues.</t>
  </si>
  <si>
    <t>The TN #1261289907 is already associated to another account #6583531. Kindly use another TN and try to validate the order</t>
  </si>
  <si>
    <t>We have corrected the circuit status for the reported customer -22669164 caused due to  migration and the issue got cleared.</t>
  </si>
  <si>
    <t>We have corrected the order activity for the reported customer -23145119 caused due to  migration and the issue got cleared.</t>
  </si>
  <si>
    <t>The incorrect supplement cancel for the previous HWIN order#20289890 which caused the issue and the same has been corrected now.</t>
  </si>
  <si>
    <t>There was no entry for the customer address in the ngmss side caused the issue in displaying the data in aquarium and the same have been corrected</t>
  </si>
  <si>
    <t>We couldn't see any NSP product selected under ISP channel for the reported customer- 1981151021. Kindly select the appropriate NSP product based on MIRROR records and proceed further.</t>
  </si>
  <si>
    <t>We have corrected the inappropriate address related entry. The reported customer is displaying in AQUARIUM without any issues. Hence there is no action pending on our side. We are going ahead and marking this incident as resolved. Thanks.</t>
  </si>
  <si>
    <t>The reported order#6472668 was already completed and flag finished.</t>
  </si>
  <si>
    <t>The reported order#21769428 was supplement cancelled before the order delegated to the NGMSS side. So there is no NGMSS provisioning order. So we need to complete this order#21769428 in HWIN side.  The DD task has been completed in HWIN side without any issues.</t>
  </si>
  <si>
    <t>We could see that an incorrect product status caused the issue and the same has been corrected now. The reported order validates without any error. Hence there is no action pending on our side. We are going ahead and marking this incident as resolved. Thanks.</t>
  </si>
  <si>
    <t>The customer account number#6579483 is having only one open order#23142033.  The open order#23142033 is now in DSLAM task and the BB_DI task was already completed for this order.  So we are going ahead and marking this incident as resolved.  If you have any concerns or issues, Please email me and we are glad to help you.</t>
  </si>
  <si>
    <t>We could see that some of the label and value info has been missed out in the order and we have added the values now. The reported order validates without any error in production. Hence there is no action pending on our side. We are going ahead and marking this incident as resolved. Thanks.</t>
  </si>
  <si>
    <t>The reported order#5884472 was already completed and flag finished.  So we are going ahead and marking this incident as resolved.  If you have any concerns or issues, Please email me and we are glad to help you.</t>
  </si>
  <si>
    <t>There is no open orders for the customer#8307926988 in both the HWIN and NGMSS order.  All the orders were in completed status for the TN#8307926988.</t>
  </si>
  <si>
    <t>The incorrect products qualification in the order caused the reported issue and the same has been corrected now</t>
  </si>
  <si>
    <t>Hi Vijai,  I have added the required value, and the delegation got completed without any issues. Please check and let us know for any other concerns.</t>
  </si>
  <si>
    <t>Hi Vijai,  The issue is due to the missing circuit in ngmss. We have created a circuit in ngmss now and the delegation task got completed without any issues. Please check and let us know for any other concerns.</t>
  </si>
  <si>
    <t>Sudhakar,  I could see the tasks for completed without any issues. As there is no pending action item from our end we are marking this ticket as resolved.</t>
  </si>
  <si>
    <t>Nithya,  We could see the order is flag finished and there is no pending action item from our end we are marking this ticket as resolved.</t>
  </si>
  <si>
    <t>Hi Sathish,  The issue is due to the orde NGMSS order got delegated as Change order. Which has been corrected now and the BBDES task got completed without any issues. Please check and let us know for any other concerns.</t>
  </si>
  <si>
    <t>Missing service item related entries were added to resolve the issue</t>
  </si>
  <si>
    <t>Supplement was not reflected in the NG.</t>
  </si>
  <si>
    <t>Re-Design Issue</t>
  </si>
  <si>
    <t>INC000002665734</t>
  </si>
  <si>
    <t xml:space="preserve">Which MSS instance are you reporting this issue for?: MSS (hWIN &amp; TSG) What type of issue are you reporting?: Another issue Description of problem: (attach screenshots of any errors, etc.): TRYING TO WORK MODIFY ORDER TO LOWER SPEED FORM 50X4 VBOND TO 25X1.5 GBOND, GETTING: "ReturnCd :21044 - ReturnText: Delegated PSR Order has not passed NGMSS order validation. Correct the order validation error in NGMSS side and manually assign the provision plan.: Exception thrown during Order API execution.  Message: Exception Thrown Execute Finish Order: 6589364.  Message: nullError Code 30503:Error: This service item has required labels with no values.  Please add values.Error Code 30503:Error: This service item has required labels with no values.  Please add values.  9184824627 What is your MSS Login ID?: 0019414 Customer Acct Number?: 65738692 PSR #?: 23159171 </t>
  </si>
  <si>
    <t>INC000002665659</t>
  </si>
  <si>
    <t xml:space="preserve">Which MSS instance are you reporting this issue for?: MSS (hWIN &amp; TSG) What type of issue are you reporting?: Another issue Description of problem: (attach screenshots of any errors, etc.): UNABLE TO VALIDATE PSR. 3525910384 ERROR:AN ERROR OCCURRED DURING THE CUSTOM PRE-VALIDATION PROCEDURE: -2 ORA-20100: THE MSS AWGF IS NOT FOUND ON THE ACCOUNT  What is your MSS Login ID?: E0097536 Customer Acct Number?: 4641943 PSR #?: 23159177 </t>
  </si>
  <si>
    <t>INC000002665643</t>
  </si>
  <si>
    <t xml:space="preserve">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7702678061 PSR #?: 23159182 </t>
  </si>
  <si>
    <t>INC000002665560</t>
  </si>
  <si>
    <t xml:space="preserve">Which MSS instance are you reporting this issue for?: MSS (hWIN &amp; TSG) What type of issue are you reporting?: Another issue Description of problem: (attach screenshots of any errors, etc.): Unable to compete MODASGN,Telephone#9032239638,Error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3665685 PSR #?: 22902767 </t>
  </si>
  <si>
    <t>INC000002665494</t>
  </si>
  <si>
    <t xml:space="preserve">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E0179393 Customer Acct Number?: 2920572 PSR #?: 23152986 </t>
  </si>
  <si>
    <t>INC000002665486</t>
  </si>
  <si>
    <t xml:space="preserve">Which MSS instance are you reporting this issue for?: MSS (hWIN &amp; TSG) What type of issue are you reporting?: Another issue Description of problem: (attach screenshots of any errors, etc.): Unable to complete DD task.Telephone#2212352017,Error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6565288 PSR #?: 23105957  </t>
  </si>
  <si>
    <t>INC000002665373</t>
  </si>
  <si>
    <t xml:space="preserve">Which MSS instance are you reporting this issue for?: MSS (hWIN &amp; TSG) What type of issue are you reporting?: Another issue Description of problem: (attach screenshots of any errors, etc.): TRYING TO WORK PIN CHG TO NEW DSLAM, ERROR'D IN FIRST DELEGATION QUEUE, GETTING: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2814944334 What is your MSS Login ID?: 0019414 Customer Acct Number?: 3027556 PSR #?: 23159299 </t>
  </si>
  <si>
    <t>INC000002665329</t>
  </si>
  <si>
    <t xml:space="preserve">Which MSS instance are you reporting this issue for?: MSS (hWIN &amp; TSG) What type of issue are you reporting?: Another issue Description of problem: (attach screenshots of any errors, etc.): Unable to compete ADDASGN,Telephone#4055277896,Error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3539048 PSR #?: 23153963  </t>
  </si>
  <si>
    <t>INC000002665190</t>
  </si>
  <si>
    <t xml:space="preserve">Which MSS instance are you reporting this issue for?: MSS (hWIN &amp; TSG) What type of issue are you reporting?: Another issue Description of problem: (attach screenshots of any errors, etc.): THE FT TO BB IS NOT FOUND // IT IS IN MIROR I CANNOT FIND A WAY TO OVERCOME PLEASE HELP. THANKS.  What is your MSS Login ID?: e0179556 PSR #?: 23158730 </t>
  </si>
  <si>
    <t>INC000002665115</t>
  </si>
  <si>
    <t xml:space="preserve">Which MSS instance are you reporting this issue for?: MSS (hWIN &amp; TSG) What type of issue are you reporting?: Another issue Description of problem: (attach screenshots of any errors, etc.): Unable to complete DD task.Telephone#2231249034,Error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6585671 PSR #?: 23157527  </t>
  </si>
  <si>
    <t>INC000002665059</t>
  </si>
  <si>
    <t xml:space="preserve">Alternate contact phone number for yourself, if applicable: 5016286328 Which MSS instance are you reporting this issue for?: MSS (hWIN &amp; TSG) What type of issue are you reporting?: Another issue Description of problem: (attach screenshots of any errors, etc.): DRS Tools #1 erroring "MSS did not return any values for your query" What is your MSS Login ID?: e0138450 Customer Acct Number?: ? PSR #?: ? </t>
  </si>
  <si>
    <t>Hayley</t>
  </si>
  <si>
    <t>Blank-Holcomb</t>
  </si>
  <si>
    <t>INC000002665042</t>
  </si>
  <si>
    <t xml:space="preserve">Which MSS instance are you reporting this issue for?: MSS (hWIN &amp; TSG) What type of issue are you reporting?: Another issue Description of problem: (attach screenshots of any errors, etc.): TICKET# 1650761 COMPLETED, NOW GETTING THIS ERROR IN FIRST DELEGATION QUEUE: "ONE OR MORE REQUIRED ADDRESSES HAVE NOT BEEN DELEGATED TO NGMSS. "  4403666992 What is your MSS Login ID?: 0019414 Customer Acct Number?: 3700847 PSR #?: 23154221 </t>
  </si>
  <si>
    <t>INC000002665041</t>
  </si>
  <si>
    <t xml:space="preserve">Which MSS instance are you reporting this issue for?: MSS (hWIN &amp; TSG) What type of issue are you reporting?: Another issue Description of problem: (attach screenshots of any errors, etc.): I CANNOT FIND THE PSR CANCEL IN ANY QUE TO PUSH TRHOUGH.  What is your MSS Login ID?: E0179556 Customer Acct Number?: 3279962 PSR #?: 22436630 </t>
  </si>
  <si>
    <t>INC000002664256</t>
  </si>
  <si>
    <t xml:space="preserve">Which MSS instance are you reporting this issue for?: MSS (hWIN &amp; TSG) What type of issue are you reporting?: Another issue Description of problem: (attach screenshots of any errors, etc.): TN=7165695363/UNABLE TO VALIDATE PSR/ERROR=AN ERROR OCCURRED DURING THE CUSTOM PREVALIDATION PROCEDURE./2 ORA 20100, THE MSS FTTOBB IS NOT FOUND ON THE ACCOUNT. What is your MSS Login ID?: E0080941 Customer Acct Number?: 2858480 PSR #?: 23156946 </t>
  </si>
  <si>
    <t>INC000002663939</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</si>
  <si>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9123843008, Error Message: ReturnCd :-1 - ReturnText: exchange_carrier_circuit_id, of 912-384-3008-0 already exists.  Please change ecckt What is your MSS Login ID?: n9995231 Customer Acct Number?: 5090525 PSR #?: 23114105 </t>
  </si>
  <si>
    <t>INC000002663818</t>
  </si>
  <si>
    <t xml:space="preserve">Which MSS instance are you reporting this issue for?: MSS (hWIN &amp; TSG) What type of issue are you reporting?: Another issue Description of problem: (attach screenshots of any errors, etc.): Unable to complete ADDASGN, Telephone: 5757380653, Error Message: Could not get ng wireCenter info ORA-01403: no data found What is your MSS Login ID?: n9995231 Customer Acct Number?: 6303950 PSR #?: 21449880  </t>
  </si>
  <si>
    <t>INC000002663732</t>
  </si>
  <si>
    <t xml:space="preserve">Which MSS instance are you reporting this issue for?: MSS (hWIN &amp; TSG) What type of issue are you reporting?: Another issue Description of problem: (attach screenshots of any errors, etc.): Unable to complete DD task.Telephone#4325242126,Error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4994145 PSR #?: 23152572 </t>
  </si>
  <si>
    <t>INC000002663729</t>
  </si>
  <si>
    <t xml:space="preserve">Which MSS instance are you reporting this issue for?: MSS (hWIN &amp; TSG) What type of issue are you reporting?: Another issue Description of problem: (attach screenshots of any errors, etc.): Disqualified BPQ response HRCYPABOQTDAT01 DSLAM has alphanumeric characters in the pin values What is your MSS Login ID?: e0171804 Customer Acct Number?: new PSR non created yet PSR #?: n/a </t>
  </si>
  <si>
    <t>INC000002663574</t>
  </si>
  <si>
    <t xml:space="preserve">Which MSS instance are you reporting this issue for?: MSS (hWIN &amp; TSG) What type of issue are you reporting?: Another issue Description of problem: (attach screenshots of any errors, etc.): Unable to complete ADDASGN, Telephone: 5754921627, Error Message: Could not get ng wireCenter info ORA-01403: no data found What is your MSS Login ID?: n9995231 Customer Acct Number?: 6581009 PSR #?: 23117449 </t>
  </si>
  <si>
    <t>INC000002663570</t>
  </si>
  <si>
    <t xml:space="preserve">Which MSS instance are you reporting this issue for?: MSS (hWIN &amp; TSG) What type of issue are you reporting?: Another issue Description of problem: (attach screenshots of any errors, etc.): Unable to complete MODASGN, Telephone: 1751140802, Error Message: Could not get ng wireCenter info ORA-01403: no data found What is your MSS Login ID?: n9995231 Customer Acct Number?: 6580451 PSR #?: 23115913 </t>
  </si>
  <si>
    <t>INC000002663560</t>
  </si>
  <si>
    <t xml:space="preserve">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5050319 PSR #?: 23147893 </t>
  </si>
  <si>
    <t>INC000002663482</t>
  </si>
  <si>
    <t xml:space="preserve">Which MSS instance are you reporting this issue for?: MSS (hWIN &amp; TSG) What type of issue are you reporting?: Another issue Description of problem: (attach screenshots of any errors, etc.): record doesn't show up in aquarium 7248832190 What is your MSS Login ID?: e0179393 Customer Acct Number?: 6281405 PSR #?: 000000 </t>
  </si>
  <si>
    <t>INC000002663387</t>
  </si>
  <si>
    <t xml:space="preserve">Which MSS instance are you reporting this issue for?: MSS (hWIN &amp; TSG) What type of issue are you reporting?: Another issue Description of problem: (attach screenshots of any errors, etc.): 2V RETURN TEXT-ORA-20100 CPE SELECTED INVALID What is your MSS Login ID?: E0182240 Customer Acct Number?: 6585979 </t>
  </si>
  <si>
    <t>INC000002663110</t>
  </si>
  <si>
    <t>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contact: 8143811072 verified user credentials ngmss password reset</t>
  </si>
  <si>
    <t>ngmss password reset done</t>
  </si>
  <si>
    <t>Jeffrey</t>
  </si>
  <si>
    <t>Bittner</t>
  </si>
  <si>
    <t>INC000002662811</t>
  </si>
  <si>
    <t xml:space="preserve">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9365942837 What is your MSS Login ID?: n9987263 Customer Acct Number?: 6504415 PSR #?: 22682999  </t>
  </si>
  <si>
    <t>INC000002662507</t>
  </si>
  <si>
    <t xml:space="preserve">Which MSS instance are you reporting this issue for?: MSS (hWIN &amp; TSG) What type of issue are you reporting?: Another issue Description of problem: (attach screenshots of any errors, etc.): trying to downgrade this customer to 25/4 vdsl/ when the psr is in modasgn and i go into the circuit design i cannot click to unassign the 2nd pin from the record  What is your MSS Login ID?: e0138057 Customer Acct Number?: 5165661 PSR #?: 23153441 </t>
  </si>
  <si>
    <t>INC000002662506</t>
  </si>
  <si>
    <t xml:space="preserve">Which MSS instance are you reporting this issue for?: MSS (hWIN &amp; TSG) What type of issue are you reporting?: Another issue Description of problem: (attach screenshots of any errors, etc.): Unable to complete DELGORD EXCEPTN QUEUE. Error: Updating in SERV_ITEM tableORA-02291: integrity constraint (ASAP.FK_SERV_ITEM__CIRCUIT) violated - parent key not found. Tn# 6784932654 What is your MSS Login ID?: n9987263 Customer Acct Number?: 5302122 PSR #?: 22894766 </t>
  </si>
  <si>
    <t>INC000002662462</t>
  </si>
  <si>
    <t xml:space="preserve">Which MSS instance are you reporting this issue for?: MSS (hWIN &amp; TSG) What type of issue are you reporting?: Another issue Description of problem: (attach screenshots of any errors, etc.): TN=6065983269/UNABLE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(33196884) cannot be disconnected because all its child items are not on this order. Error Code 30601:Miscellaneous Error: Error in executeCopyServItemProc SF_COPY_SR: 20:ORA-02291: integrity constraint (ASAP.FK_SR_LO__NE_LO_AD) violated - parent key not found.Error Code 31029:Service Item IPTV (33196884) cannot be disconnected because all its child items are not on this order.Error Code 30764:Unable to validate item 3 Product group 0. What is your MSS Login ID?: E0080941 Customer Acct Number?: 3243628 PSR #?: 23153021 </t>
  </si>
  <si>
    <t>Many accounts have "DEFAULT ADDRESS" listed int he address field. We have found updating these can fix MSS information displaying to Vision. Requesting to see if record updates can be done to the Default Address accounts. A sample screen shot is attached of accounts with Default Addresses.  Date these changes need to be active: 12/31/2018</t>
  </si>
  <si>
    <t>Thomas</t>
  </si>
  <si>
    <t>Oconner</t>
  </si>
  <si>
    <t>INC000002661624</t>
  </si>
  <si>
    <t xml:space="preserve">Which MSS instance are you reporting this issue for?: MSS (hPAE) What type of issue are you reporting?: Another issue Description of problem: (attach screenshots of any errors, etc.): Getting the following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Error Code 30602:Miscellaneous Error: Unable to copy item 22840354 to the order as the Service Item is on another open PSR Order. The Preference to Copy Pending PSR Items is set to No.Error Code 30766:Unable to process item Line Product  Product group 1006. What is your MSS Login ID?: jpp42198 Customer Acct Number?: 2055213 PSR #?: 7182582 </t>
  </si>
  <si>
    <t>The reported issue was due to previous order not delegated to NGMSS properly that cause the issue and same has been corrected. The DELEGORD got completed for reported PSR#7182582. Hence we are going ahead and marking this incident as resolved.</t>
  </si>
  <si>
    <t>INC000002661422</t>
  </si>
  <si>
    <t xml:space="preserve">Alternate contact phone number for yourself, if applicable: 7043191055 Which MSS instance are you reporting this issue for?: MSS (hPAE) What type of issue are you reporting?: Another issue Description of problem: (attach screenshots of any errors, etc.):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0 Product group 0. What is your MSS Login ID?: e0136192 Customer Acct Number?: 205332759 PSR #?: 7178190 </t>
  </si>
  <si>
    <t>Resolution: The incorrect product cross reference between NG and legacy Hpae was corrected and now the DELEGORD task got completed for PSR#7178190.</t>
  </si>
  <si>
    <t>INC000002661416</t>
  </si>
  <si>
    <t xml:space="preserve">Which MSS instance are you reporting this issue for?: MSS (hPAE) What type of issue are you reporting?: Another issue Description of problem: (attach screenshots of any errors, etc.): Team is unable to remove Error in M6: The circuits for this service request are not complete. Please complete(or reverse if the order has been cancelled). the required engineering before completing this task. Kindly complete dd task. What is your MSS Login ID?: n9986092 Customer Acct Number?: 5712406 PSR #?: 7180617 </t>
  </si>
  <si>
    <t>For the reported issue due to order not delegated to NGMSS properly that cause the issue and same has been corrected. The DD task  will complete without any issues for PSR#7180617. Hence we are going ahead and marking this incident as resolved.</t>
  </si>
  <si>
    <t>Resolution:The incorrect originating and terminating location of circuit was fixed  and xref mismatching issues were corrected to address  DELEGDES issues on reported PSR's.  Now all the PSR's got DELEGDES completed and 7177688 PSR got DELEGCK1 task completed.  The PSR#7120293 has DELEGDES task in Pending state and please create an new ticket if you have any issue for this PSR.</t>
  </si>
  <si>
    <t>The reported issue while completing the DD task for the PSR#7180551 was due to circuit status not updated properly back to Legacy system and the same has been corrected by re-initiating the DELEGDES gateway.</t>
  </si>
  <si>
    <t>We are able to see that the design task is not added as a parent to the  DELEGDES task which caused the circuits assignments not reflected back to Legacy.We have re-initiated the corresponding gateway event to fix this issue</t>
  </si>
  <si>
    <t>The reported issue while completing the DD task for the PSR#7164948 was due to Delegdes task which didn't update the circuit status properly back to Legacy and the same has been corrected now.</t>
  </si>
  <si>
    <t>For the reported issue, we have rebuild drawing in task maintenance it showing the all the PSRs. This is a sporadic issue. The reported PSR#7078895 &amp; 7132565 task maintenance looks good now. Hence we are going ahead and marking this incident as resolved.</t>
  </si>
  <si>
    <t>For the reported PSR#7135635 ,we have reactivated the gateway event of DELEGWRK task and it got completed,the issue was due to delay in Golden gateway. The DELEGWRK task got completed.</t>
  </si>
  <si>
    <t>Golden Gate</t>
  </si>
  <si>
    <t>Delay in Golden Gate</t>
  </si>
  <si>
    <t>The reported TN/circuit '504-207-0864-1' is already available for a Paetec customer account#66098555 as Access Facility circuit(Refer attachment). This TN needs to be either disconnected from the existing account or a new TN has to be created on the current PSR#7177893, for the DELEGOCT to complete.</t>
  </si>
  <si>
    <t>We are able to see that incorrect relationship among the level one and level two product due to migration caused the level two product not pulled in NGMSS and we have corrected the same</t>
  </si>
  <si>
    <t>Serv Item Rel Issue</t>
  </si>
  <si>
    <t>the rule which inserts the tasks, DORDT1, DORDFOC and LCOMPT1 has been modified to work for the PSR with Access Facility on a disconnect activity.</t>
  </si>
  <si>
    <t>Rules and Behavior change</t>
  </si>
  <si>
    <t>INC000002665064</t>
  </si>
  <si>
    <t>Duplicate - MSS (hPAE) - Pending Services</t>
  </si>
  <si>
    <t xml:space="preserve">Which MSS instance are you reporting this issue for?: MSS (hPAE) What type of issue are you reporting?: Another issue Description of problem: (attach screenshots of any errors, etc.): We are unable to cancel the PSR#7179133 and also Some LNP's are showing pending in customer account however no PSR are open in our account.So please resolve this issue and also screen shot attached.For more information:- Please revert: grgnwsoeteam@sequentialtech.com  What is your MSS Login ID?: n9948704 Customer Acct Number?: 2645866 PSR #?: 7179133 </t>
  </si>
  <si>
    <t>INC000002663479</t>
  </si>
  <si>
    <t xml:space="preserve">Which MSS instance is this enhancement request/RIS request for?: MSS (hPAE) Details of request: This is a Records Only Update Request.  Please update the accounts and TNs as detailed in the Attached Spreadsheet.  These TNs do not need to be updated in Revchain.  Add to Starnet account. Date these changes need to be active: 10/8/2018 </t>
  </si>
  <si>
    <t>INC000002663177</t>
  </si>
  <si>
    <t xml:space="preserve">Alternate contact phone number for yourself, if applicable: 7043193747 Which MSS instance are you reporting this issue for?: MSS (hPAE) What type of issue are you reporting?: Another issue Description of problem: (attach screenshots of any errors, etc.): circuit error  Nexgen psr closed,   What is your MSS Login ID?: e0141160 Customer Acct Number?: 7155100 PSR #?: 7182984 </t>
  </si>
  <si>
    <t>Erica</t>
  </si>
  <si>
    <t>Scott</t>
  </si>
  <si>
    <t>INC000002663176</t>
  </si>
  <si>
    <t xml:space="preserve">Which MSS instance are you reporting this issue for?: MSS (hPAE) What type of issue are you reporting?: Another issue Description of problem: (attach screenshots of any errors, etc.): I disconnected the managed router product in error and I am unable to reconnect the router back to the data product. I am looking to see if you can reconnect the router so I can make a change for the customer per the new product's requirements.  What is your MSS Login ID?: e0163733 Customer Acct Number?: 204744066 PSR #?: 7183800 </t>
  </si>
  <si>
    <t>INC000002662697</t>
  </si>
  <si>
    <t xml:space="preserve">Alternate contact phone number for yourself, if applicable: 319-790-2296 Which MSS instance are you reporting this issue for?: MSS (hPAE) What type of issue are you reporting?: Another issue Description of problem: (attach screenshots of any errors, etc.): The SEND SOA task is stuck "in processing", can you please close this task. What is your MSS Login ID?: e0159598 Customer Acct Number?: 207636925 PSR #?: 7050598 </t>
  </si>
  <si>
    <t>Ormiston</t>
  </si>
  <si>
    <t>INC000002662483</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</si>
  <si>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7140167 PSR #?: 7159335 </t>
  </si>
  <si>
    <t>INC000002662127</t>
  </si>
  <si>
    <t xml:space="preserve">Which MSS instance are you reporting this issue for?: MSS (hPAE) What type of issue are you reporting?: Another issue Description of problem: (attach screenshots of any errors, etc.): DELEGOCT Error: ReturnCd :-1 - ReturnText: exchange_carrier_circuit_id, of 757-216-2315-0 already exists.  Please change ecckt  What is your MSS Login ID?: e0171449 Customer Acct Number?: 208642574 PSR #?: 7183432 </t>
  </si>
  <si>
    <t>INC000002647028</t>
  </si>
  <si>
    <t xml:space="preserve">Which MSS instance are you reporting this issue for?: MSS (NextGen) What type of issue are you reporting?: Another issue Description of problem: (attach screenshots of any errors, etc.): Custom Validation Error:1 Production Service Request. Invalid rate activity combinations. What is your MSS Login ID?: e0167638 Customer Acct Number?: 4825040 PSR #?: 7171848 </t>
  </si>
  <si>
    <t>LaKanesia</t>
  </si>
  <si>
    <t>Brooks</t>
  </si>
  <si>
    <t>Pert Chart is not creating dependency from Cutover on new service to Datadown or SBCdown on a disconnect PSR.  Examples are 7157290 to 7157292 and 7157537 to 7157539  What is your MSS Login ID?: e0167505 Customer Acct Number?: Intermittent PSR #?: Intermittent</t>
  </si>
  <si>
    <t>INC000002670688</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</si>
  <si>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3134894 PSR #?: 6598445  </t>
  </si>
  <si>
    <t>We could see the incorrect data in the backend which caused the issue and same has been corrected now. DSLAMSUS task for the reported order #6598445  is completed</t>
  </si>
  <si>
    <t>INC000002670618</t>
  </si>
  <si>
    <t xml:space="preserve">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4982011 PSR #?: 6602774 </t>
  </si>
  <si>
    <t>We could see the reported order has been processed when we try to check the same and it looks good as expected. So, we are going ahead and marking this as close. Kindly reach us for any assistance in the future.</t>
  </si>
  <si>
    <t>INC000002670513</t>
  </si>
  <si>
    <t xml:space="preserve">Which MSS instance are you reporting this issue for?: MSS (hWIN &amp; TSG) What type of issue are you reporting?: Another issue Description of problem: (attach screenshots of any errors, etc.): Unable to validate PSR, Telephone: 6064870590,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3265157 PSR #?: 23137309 </t>
  </si>
  <si>
    <t>The missing customer account cross reference mapping in the backend table which caused the issue and the same has been corrected now.</t>
  </si>
  <si>
    <t>INC000002670507</t>
  </si>
  <si>
    <t xml:space="preserve">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t>
  </si>
  <si>
    <t>INC000002670028</t>
  </si>
  <si>
    <t xml:space="preserve">Which MSS instance are you reporting this issue for?: MSS (hWIN &amp; TSG) What type of issue are you reporting?: Another issue Description of problem: (attach screenshots of any errors, etc.): Unable to validate PSR, Telephone: 4023272606, Error Message: Same TN or Customer has an Open Order in NextGen MSS.  Please complete the Open Order in NextGen MSS and try to Validate in hWIN MSS What is your MSS Login ID?: N9995231 Customer Acct Number?: 3024829 PSR #?: 23131785  </t>
  </si>
  <si>
    <t>We could see the previous order were not processed properly which were caused the issue, the same has been corrected and respective order is now validated without any issues. So, we are going ahead and marking this as close. KIndly reach us for any assistance in the future.</t>
  </si>
  <si>
    <t>INC000002669631</t>
  </si>
  <si>
    <t xml:space="preserve">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t>
  </si>
  <si>
    <t>We could see that the issue status was populated wrongly which caused the issue and same has been corrected now. DD task for the reported order #20497175 is completed now</t>
  </si>
  <si>
    <t>INC000002669630</t>
  </si>
  <si>
    <t xml:space="preserve">Which MSS instance are you reporting this issue for?: MSS (hWIN &amp; TSG) What type of issue are you reporting?: Another issue Description of problem: (attach screenshots of any errors, etc.): Unable to find BBCOMP QUEUE. Tn# 2056407365 What is your MSS Login ID?: n9987263 Customer Acct Number?: 5206859 PSR #?: 22708058 </t>
  </si>
  <si>
    <t>The order has been cancelled before it has been delegated to NGMSS hence it needs to get completed in NG.</t>
  </si>
  <si>
    <t>INC000002669624</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</si>
  <si>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1600605378 What is your MSS Login ID?: n9987263 Customer Acct Number?: 6313485 PSR #?: 23162872 </t>
  </si>
  <si>
    <t>We could see that the order status was populated wrongly which caused the issue and same has been corrected now. Please try to validate the reported order #23162872</t>
  </si>
  <si>
    <t>INC000002669488</t>
  </si>
  <si>
    <t xml:space="preserve">Which MSS instance are you reporting this issue for?: MSS (hWIN &amp; TSG) What type of issue are you reporting?: Another issue Description of problem: (attach screenshots of any errors, etc.): Unable to validate the PSR. Error: There are In Service children that are not on ther order. The item cannot be disconnected. Tn# 7066921528 What is your MSS Login ID?: n9987263 Customer Acct Number?: 3050948 PSR #?: 23159564 </t>
  </si>
  <si>
    <t>INC000002669402</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</si>
  <si>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1721729586 What is your MSS Login ID?: n9987263 Customer Acct Number?: 6395673 PSR #?: 23154119 </t>
  </si>
  <si>
    <t>We could see the incorrect task completion has made on the order which were caused the issue it seems, the same has been corrected and respective order is now processed without any issues. It looks good in the system as expected. So, we are going ahead and marking this as close. KIndly reach us for any assistance in the future.</t>
  </si>
  <si>
    <t>INC000002669202</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</si>
  <si>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6567724 the circuit id is 7047842662/bb/starcher, Kenneth/14464773 What is your MSS Login ID?: e0095243 Customer Acct Number?: 5572117 PSR #?: 23143022 </t>
  </si>
  <si>
    <t>The design task was not processed properly in the reported PSR # 23143022 which caused the issue and the same has been corrected.</t>
  </si>
  <si>
    <t>INC000002668680</t>
  </si>
  <si>
    <t xml:space="preserve">Which MSS instance are you reporting this issue for?: MSS (hWIN &amp; TSG) What type of issue are you reporting?: Another issue Description of problem: (attach screenshots of any errors, etc.): v_return_cd: -1 v_return_text:Could not assign connectionsORA-01400: cannot insert NULL into ("ASAP"."NS_COMP_REL"."NS_COMP_ID_CHILD") What is your MSS Login ID?: E0095243 Customer Acct Number?: 5915656 PSR #?: 23164765 </t>
  </si>
  <si>
    <t>The incorrect pin assignment caused the reported issue and the same have been corrected and completed.</t>
  </si>
  <si>
    <t>INC000002668214</t>
  </si>
  <si>
    <t>User ID:E0026646 Issue: NGMSS - Account Locked Contact:7046631004 NGMSS User ID: E0026646 User Verified. Provided temporary password to the user.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t>
  </si>
  <si>
    <t>As discussed over the IM, your NGMSS account  has been unlocked now. Upon your confirmation, we are going ahead and marking this incident as resolved. Thanks.</t>
  </si>
  <si>
    <t>Rhyne</t>
  </si>
  <si>
    <t>INC000002667431</t>
  </si>
  <si>
    <t xml:space="preserve">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2777047 PSR #?: 6588945  </t>
  </si>
  <si>
    <t>We could see the reported order has been processed and gets complete when we try to check the same and it looks good as expected in the system, So, we are going ahead and marking this as close. KIndly reach us for any assistance in the future.</t>
  </si>
  <si>
    <t>INC000002667415</t>
  </si>
  <si>
    <t>We could see the reported order has been processed it seems already and looks complete in the system, so we are going ahead and marking this as close. KIndly reach us for any assistance in the future.</t>
  </si>
  <si>
    <t>INC000002667410</t>
  </si>
  <si>
    <t>No issue found -User Resolved</t>
  </si>
  <si>
    <t>INC000002667333</t>
  </si>
  <si>
    <t xml:space="preserve">Which MSS instance are you reporting this issue for?: MSS (hWIN &amp; TSG) What type of issue are you reporting?: Another issue Description of problem: (attach screenshots of any errors, etc.): Unable to validate PSR, Telephone: 4024889115,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2860912 PSR #?: 23131760 </t>
  </si>
  <si>
    <t>We could see the incorrect data in customer account related table which caused the issue and same has been corrected now. Please try to validate the reported order #23131760</t>
  </si>
  <si>
    <t>INC000002667296</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</si>
  <si>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A Parent servitem is needed for document 6592292 with Spec ID 1024.  Error Code 30762:A Parent servitem is needed for document 6592292 with Spec ID 1024. 8592940038 What is your MSS Login ID?: E0179393 Customer Acct Number?: 3114723 PSR #?: 2361258 </t>
  </si>
  <si>
    <t>The incorrect serv item was tagged in the reported PSR # 23161258 which caused the issue and the same has been corrected.</t>
  </si>
  <si>
    <t>INC000002667150</t>
  </si>
  <si>
    <t xml:space="preserve">Which MSS instance are you reporting this issue for?: MSS (hWIN &amp; TSG) What type of issue are you reporting?: Another issue Description of problem: (attach screenshots of any errors, etc.): ReturnCd :-1 - ReturnText: exception NO DATA FOUND finding Clli Code for the location id: LVLDTXP0001  What is your MSS Login ID?: e0180039 Customer Acct Number?: 6587145 PSR #?: 8068974752 </t>
  </si>
  <si>
    <t>The missing clli code was created in hwin and the order is completed.</t>
  </si>
  <si>
    <t>INC000002666724</t>
  </si>
  <si>
    <t xml:space="preserve">Which MSS instance are you reporting this issue for?: MSS (hWIN &amp; TSG) What type of issue are you reporting?: Another issue Description of problem: (attach screenshots of any errors, etc.): Unable to CANCEL this PSR, Telephone: 7067427037, Error Message: This order is already open by: 1)N9985689 at 12/11/2017 What is your MSS Login ID?: n9995231 Customer Acct Number?: 3215581 PSR #?: 21555490 </t>
  </si>
  <si>
    <t>The locked order is now opened and you can now proceed further.</t>
  </si>
  <si>
    <t>Locked Order/Circuit</t>
  </si>
  <si>
    <t>INC000002666635</t>
  </si>
  <si>
    <t xml:space="preserve">Which MSS instance are you reporting this issue for?: MSS (hWIN &amp; TSG) What type of issue are you reporting?: Another issue Description of problem: (attach screenshots of any errors, etc.): Unable to complete BBDES task, Telephone: 3524751174, Error Message: v_return_cd: -2 v_return_text:ORA-20100: ORA-20100: MSS to MIROR Call not success What is your MSS Login ID?: n9995231 Customer Acct Number?: 6567935 PSR #?: 23122317 </t>
  </si>
  <si>
    <t>We could see that the reported TN-3524759757 doesn't have active MIROR record, which caused the issue after this has been corrected user was able to complete the task successfully.Hence, we are going ahead and marking this incident as resolved. Kindly let us know for any concerns and if you are facing any issues in future, please raise a new ticket, we will be glad to help on the ticket.</t>
  </si>
  <si>
    <t>INC000002666598</t>
  </si>
  <si>
    <t xml:space="preserve">Which MSS instance are you reporting this issue for?: MSS (hWIN &amp; TSG) What type of issue are you reporting?: Another issue Description of problem: (attach screenshots of any errors, etc.): Can not complete through addasgn. saying speed is not compatible but it is correct with bpq.  What is your MSS Login ID?: e0183526 Customer Acct Number?: 6586949 PSR #?: 23153989 </t>
  </si>
  <si>
    <t>Hi Haley,  The issue is due to the customer do not have MIROR record. Please check and update the same and proceed with the order. Kindly let us know if still any assistance required.</t>
  </si>
  <si>
    <t>INC000002666596</t>
  </si>
  <si>
    <t xml:space="preserve">Which MSS instance are you reporting this issue for?: MSS (hWIN &amp; TSG) What type of issue are you reporting?: Another issue Description of problem: (attach screenshots of any errors, etc.): Unable to complete MODASGN, Telephone: 7049823086, Error Message: ORA-01403: no data found. What is your MSS Login ID?: n9995231 Customer Acct Number?: 5595076 PSR #?: 21513674  </t>
  </si>
  <si>
    <t>We have corrected the incorrect  port address for the reported customer -21513674 caused due to  migration and the issue got cleared.</t>
  </si>
  <si>
    <t>INC000002666378</t>
  </si>
  <si>
    <t xml:space="preserve">Which MSS instance are you reporting this issue for?: MSS (hWIN &amp; TSG) What type of issue are you reporting?: Another issue Description of problem: (attach screenshots of any errors, etc.): Unable to complete DELEGORD task. Getting below error message. Telephone: 4324470447,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41655332. PP:AT:BB: 51:25:232Error Code 85017:CaValueValidateManager: CA value record being changed or deleted is not found.  CA: Virtual Broadband Service Category; CaUsageId: 198; CaValueId: 41655332. PP:AT:BB: 51:25:232 What is your MSS Login ID?: n9995231 Customer Acct Number?: 3491573 PSR #?: 23099636 </t>
  </si>
  <si>
    <t>INC000002666369</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</si>
  <si>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6454107.  Message: nullError Code 30531:Error: This service item is missing values for label: AWGF with item alias: Broadband.Error Code 30531:Error: This service item is missing values for label: FT TO BB with item alias: Broadband. Tn# 3862941179 What is your MSS Login ID?: n9987263 Customer Acct Number?: 3141589 PSR #?: 23047527 </t>
  </si>
  <si>
    <t>We could see the incorrect data in the value labels which caused the issue and same has been corrected now. DELEGORD task for the reported order #23047527 is completed.</t>
  </si>
  <si>
    <t>INC000002666366</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</si>
  <si>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T3200K -VBOND Product group 2174. Miscellaneous Error: Unable to copy item 32626642 to the order as the Service Item is on another open PSR Order. The Preference to Copy Pending PSR Items is set to No..  Error Code 30602:Miscellaneous Error: Unable to copy item 32626642 to the order as the Service Item is on another open PSR Order. The Preference to Copy Pending PSR Items is set to No.Error Code 30766:Unable to process item Actiontec T3200K -VBOND Product group 2174. Miscellaneous Error: Unable to copy item 32626642 to the order as the Service Item is on another open PSR Order. The Preference to Copy Pending PSR Items is set to No.. Tn# 8599711705 What is your MSS Login ID?: n9987263 Customer Acct Number?: 6531121 PSR #?: 23097285 </t>
  </si>
  <si>
    <t>The incorrect status for the modem has caused the reported issue and the same has been corrected.</t>
  </si>
  <si>
    <t>INC000002666353</t>
  </si>
  <si>
    <t xml:space="preserve">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t>
  </si>
  <si>
    <t>We could see that the circuit was tagged with the incorrect cross reference mapping which caused the issue and same has been corrected now. DELEGOCT task for the reported order #22894766 is completed now</t>
  </si>
  <si>
    <t>INC000002666306</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</si>
  <si>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7704791536 What is your MSS Login ID?: n9987263 Customer Acct Number?: 2987949 PSR #?: 23158824 </t>
  </si>
  <si>
    <t>We could see the previous order were not processed properly on the data level which were caused the issue, the same has been corrected and now the reported order is validating without any issues. So, we are going ahead and marking this as close. Kindly reach us for any  assistance in the future.</t>
  </si>
  <si>
    <t>INC000002666303</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</si>
  <si>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4789880553 What is your MSS Login ID?: n9987263 Customer Acct Number?: 4216910 PSR #?: 23158183 </t>
  </si>
  <si>
    <t>The previous order in ngmss for the customer is completed but the status of the order was incorrect caused the issue and the same have been corrected and the order validates without issues</t>
  </si>
  <si>
    <t>INC000002666151</t>
  </si>
  <si>
    <t xml:space="preserve">Which MSS instance are you reporting this issue for?: MSS (hWIN &amp; TSG) What type of issue are you reporting?: Another issue Description of problem: (attach screenshots of any errors, etc.): TN 3155938008 - Records shows only the Speed, Acct ID and NBR everything else is in N/A. Queue is stuck on BB Comp What is your MSS Login ID?: n9980824 Customer Acct Number?: 2425593 PSR #?: 6567807 </t>
  </si>
  <si>
    <t>The incorrect physical circuit created in the order caused the reported issue,which has been now corrected and the aquarium record for the reported TN now showsup without issue.</t>
  </si>
  <si>
    <t>Hector</t>
  </si>
  <si>
    <t>Gutierrez</t>
  </si>
  <si>
    <t>INC000002666007</t>
  </si>
  <si>
    <t xml:space="preserve">Which MSS instance are you reporting this issue for?: MSS (hWIN &amp; TSG) What type of issue are you reporting?: Another issue Description of problem: (attach screenshots of any errors, etc.): Unable to complete DELGORD EXCEPTN QUEUE. Error: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32062135 had already been disconnected on another order..  Error Code 30606:The Service Item 32062135 had already been disconnected on another order.Error Code 30766:Unable to process item 50Mb/4Mb Product group 1573. The Service Item 32062135 had already been disconnected on another order.. Tn# 7141287001 What is your MSS Login ID?: n9987263 Customer Acct Number?: 6490739 PSR #?: 23156312 </t>
  </si>
  <si>
    <t>We could see that the previous change order for the reported customer account-6490739 was not processed properly in NGMSS, which caused the issue. Now we have corrected the same and the DELEGORD task for the reported order was completed in MSS, Hence, we are going ahead and marking this incident as resolved. Kindly let us know for any concerns and if you are facing any issues in future, please raise a new ticket, we will be glad to help on the ticket.</t>
  </si>
  <si>
    <t>INC000002666001</t>
  </si>
  <si>
    <t xml:space="preserve">Which MSS instance are you reporting this issue for?: MSS (hWIN &amp; TSG) What type of issue are you reporting?: Another issue Description of problem: (attach screenshots of any errors, etc.): Trying to add static IP to account and received this error: AN ERROR OCCURRED DURING THE CUSTOMER PRE-VALIDATION PROCEDURE:-2 ORA  -20100. The MSS awgf is not found on the account. What is your MSS Login ID?: e0126460 Customer Acct Number?: 4352490 PSR #?: 23159909 </t>
  </si>
  <si>
    <t>Latisha,  We have added the missing AWGF in the lable value and info. You should be good now to work with the order. Please check and let us know for any other concerns.</t>
  </si>
  <si>
    <t>Latisha</t>
  </si>
  <si>
    <t>Hensley</t>
  </si>
  <si>
    <t>INC000002665825</t>
  </si>
  <si>
    <t xml:space="preserve">Which MSS instance are you reporting this issue for?: MSS (hWIN &amp; TSG) What type of issue are you reporting?: Another issue Description of problem: (attach screenshots of any errors, etc.): Could not complete the DD task   stuck in virtbb que What is your MSS Login ID?: e0059721 Customer Acct Number?: 6475322 PSR #?: 23087770   806-404-2008 </t>
  </si>
  <si>
    <t>We have corrected the incorrect  port address for the reported customer -23087770   caused due to  migration and the issue got cleared.</t>
  </si>
  <si>
    <t>There is no value labels in NGMSS for the reported PSR # 23159171 which caused the issue and the same has been corrected.</t>
  </si>
  <si>
    <t>The value label for the MSS AWGF is not found on the account which has caused the reported issue and the same is now cleared.</t>
  </si>
  <si>
    <t>No issue found - delay in gateway event</t>
  </si>
  <si>
    <t>We can able to complete the DD task for the reported order #22902767 without any issues. Since there is no pending action from our side we are marking this ticket as resolved</t>
  </si>
  <si>
    <t>The incorrect address and location related entries in the backend table which caused the issue and the same has been corrected now.</t>
  </si>
  <si>
    <t>We could see the cancellation information were not mapped properly on the data level which were caused the issue, the same has been corrected and reported order has been processed without any issues. So, we are going ahead and marking this as close. KIndly reach us for any assistance in the future.</t>
  </si>
  <si>
    <t>INC000002665422</t>
  </si>
  <si>
    <t xml:space="preserve">Which MSS instance are you reporting this issue for?: MSS (hWIN &amp; TSG) What type of issue are you reporting?: Another issue Description of problem: (attach screenshots of any errors, etc.): Unable to compete PCONDES ADDASGN QUEUE. Error:  DLRD task in REMASGN queue was Not processed properly. Please Re-open DLRD task and complete again. Tn# 9038329990 What is your MSS Login ID?: n9987263 Customer Acct Number?: 6337091 PSR #?: 22623883 </t>
  </si>
  <si>
    <t>The reported TN #9038329990 is not active in mirror, so kindly cancel this order and place a disconnect order for this customer.</t>
  </si>
  <si>
    <t>Incorrect Process on BB Qualification</t>
  </si>
  <si>
    <t>INC000002665420</t>
  </si>
  <si>
    <t xml:space="preserve">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9038325057 What is your MSS Login ID?: n9987263 Customer Acct Number?: 6453921 PSR #?: 22466875 </t>
  </si>
  <si>
    <t>We could see that the address related entries for the reported order-22466875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t>
  </si>
  <si>
    <t>INC000002665417</t>
  </si>
  <si>
    <t xml:space="preserve">Which MSS instance are you reporting this issue for?: MSS (hWIN &amp; TSG) What type of issue are you reporting?: Another issue Description of problem: (attach screenshots of any errors, etc.): Unable to complete DELEGORD EXCEPTN QUEUE. Error: CIRCUIT DESIGN ID of 14455245 not found. Tn# 2810951057 What is your MSS Login ID?: n9987263 Customer Acct Number?: 6581479 PSR #?: 23119137 </t>
  </si>
  <si>
    <t>We have corrected the delegation task issue for the reported customer -23119137 caused due to  migration and the issue got cleared.</t>
  </si>
  <si>
    <t>INC000002665407</t>
  </si>
  <si>
    <t xml:space="preserve">Which MSS instance are you reporting this issue for?: MSS (hWIN &amp; TSG) What type of issue are you reporting?: Another issue Description of problem: (attach screenshots of any errors, etc.): Could not complete the DD task/ stuck in vritbb que  What is your MSS Login ID?: e0059721 Customer Acct Number?: 6475322 PSR #?: 22573183  806 404 2008 </t>
  </si>
  <si>
    <t>We could see there is incorrect location related entries in the backend table for both the NGMSS and HWIN order which caused the issue and the same has been corrected now.</t>
  </si>
  <si>
    <t>We could see the reported order has been processed and looks complete in the system it seems, so we are going ahead and marking this as close. Kindly reach us for any assistance in the future.</t>
  </si>
  <si>
    <t>The missing value label for the order is not available caused the issue and the same have been corrected and completed</t>
  </si>
  <si>
    <t>The design task was not processed properly in the reported PSR # 23157527 which caused the issue and the same has been corrected.</t>
  </si>
  <si>
    <t>As discussed over the IM, the DRS Tools returning proper data. Upon your confirmation, we are going ahead and marking this incident as resolved. Thanks.</t>
  </si>
  <si>
    <t>The secloc information for the physical circuit was missing caused the issue and the same have been corrected and completed.</t>
  </si>
  <si>
    <t>We could see that the products for the reported order-23156946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</si>
  <si>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that the tasks for the reported order-23152572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</si>
  <si>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incorrect circuit status was tagged in the reported PSR # 23142214 which caused the issue and the same has been corrected. The reported BBCKTID was completed.</t>
  </si>
  <si>
    <t>We could see the customer is currenlty provisioned with 16Mb/1.5Mb speed product.  But as per mirror records, the customer is not compatible with 16Mb/1.5Mb(Refer screenshot).  So place a supplement correction for this order and change the compatible speed product for the customer and try to complete the task.</t>
  </si>
  <si>
    <t>Order has been completed</t>
  </si>
  <si>
    <t>Task has been completed in Production</t>
  </si>
  <si>
    <t>Task has been completed already</t>
  </si>
  <si>
    <t>We have corrected the incorrect location related entries in backend tables. The reported delegation task has been completed in production. Hence there is no action pending on our side. We are going ahead and marking this incident as resolved. Thanks.</t>
  </si>
  <si>
    <t>Order has been completed already</t>
  </si>
  <si>
    <t>We could see that the pin assignment for the reported order-23116690  was not done properly in NGMSS,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t>
  </si>
  <si>
    <t>The reported order has been cancelled and completed by the user.</t>
  </si>
  <si>
    <t>An incorrect order related status caused the issue and the same has been cleared</t>
  </si>
  <si>
    <t>INC000002672841</t>
  </si>
  <si>
    <t xml:space="preserve">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6611778.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E0095243 Customer Acct Number?: 4539387 PSR #?: 23178642 </t>
  </si>
  <si>
    <t>INC000002672746</t>
  </si>
  <si>
    <t xml:space="preserve">Which MSS instance are you reporting this issue for?: MSS (hWIN &amp; TSG) What type of issue are you reporting?: Another issue Description of problem: (attach screenshots of any errors, etc.): Unable to complete DD task.Telephone#7068646772,Error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6468466 PSR #?: 23060483  </t>
  </si>
  <si>
    <t>INC000002672660</t>
  </si>
  <si>
    <t xml:space="preserve">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2862785 PSR #?: 23178771 </t>
  </si>
  <si>
    <t>INC000002672651</t>
  </si>
  <si>
    <t xml:space="preserve">Which MSS instance are you reporting this issue for?: MSS (hWIN &amp; TSG) What type of issue are you reporting?: Another issue Description of problem: (attach screenshots of any errors, etc.): Unable to complete BBDES task.Telephone#2456357235,Error Message: v_return_cd: -2 v_return_text:ORA-20100: ORA-20100: MSS to MIROR Call not succes  What is your MSS Login ID?: n9994207 Customer Acct Number?: 5908475 PSR #?: 23161542 </t>
  </si>
  <si>
    <t>INC000002672620</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</si>
  <si>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- 7042790100   NEEDS TO CHANGE TO 1 PIN 50MB VDSL2 ON BK:42 PIN:3 What is your MSS Login ID?: E0100690 Customer Acct Number?: 6573035 PSR #?: 23177857 </t>
  </si>
  <si>
    <t>Womack</t>
  </si>
  <si>
    <t>INC000002672554</t>
  </si>
  <si>
    <t xml:space="preserve">Alternate contact phone number for yourself, if applicable: 7632612538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FAC SAID IS CORRECT What is your MSS Login ID?: E0102188 Customer Acct Number?: 4669387 PSR #?: 2317329 </t>
  </si>
  <si>
    <t>INC000002672426</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</si>
  <si>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ROW#1 IS VIOLATING THE CONSTRAINT ORDER#23154943 CIRCUIT ID 39315640410 What is your MSS Login ID?: E0166110 Customer Acct Number?: 6587185 PSR #?: 23154943 </t>
  </si>
  <si>
    <t>INC000002672393</t>
  </si>
  <si>
    <t xml:space="preserve">Which MSS instance are you reporting this issue for?: MSS (hWIN &amp; TSG) What type of issue are you reporting?: Another issue Description of problem: (attach screenshots of any errors, etc.): Unable to complete DD task.Telephone#8308966162,Error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5501888 PSR #?: 20513722 </t>
  </si>
  <si>
    <t>INC000002672362</t>
  </si>
  <si>
    <t xml:space="preserve">Which MSS instance are you reporting this issue for?: MSS (hWIN &amp; TSG) What type of issue are you reporting?: Another issue Description of problem: (attach screenshots of any errors, etc.): Unable to complete DD task.Telephone#6064747968,Error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3286310 PSR #?: 23041643 </t>
  </si>
  <si>
    <t>INC000002672317</t>
  </si>
  <si>
    <t xml:space="preserve">Which MSS instance are you reporting this issue for?: MSS (hWIN &amp; TSG) What type of issue are you reporting?: Another issue Description of problem: (attach screenshots of any errors, etc.): Unable to complete DD task.Telephone#9103692137,Error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3075015 PSR #?: 23150850  </t>
  </si>
  <si>
    <t>INC000002671896</t>
  </si>
  <si>
    <t xml:space="preserve">Which MSS instance are you reporting this issue for?: MSS (hWIN &amp; TSG) What type of issue are you reporting?: Another issue Description of problem: (attach screenshots of any errors, etc.):  v_return_cd: -2 v_return_text:ORA-20100: The BNG VCI could not be calculated. Please check the NSP interface "Switch VCI Start" value. What is your MSS Login ID?: E0179556 Customer Acct Number?: 5639049 </t>
  </si>
  <si>
    <t>INC000002671893</t>
  </si>
  <si>
    <t xml:space="preserve">Which MSS instance are you reporting this issue for?: MSS (hWIN &amp; TSG) What type of issue are you reporting?: Another issue Description of problem: (attach screenshots of any errors, etc.): Unable to complete DD task.Telephone#6068645488,Error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6450028 PSR #?: 22994566 </t>
  </si>
  <si>
    <t>INC000002671796</t>
  </si>
  <si>
    <t xml:space="preserve">Which MSS instance are you reporting this issue for?: MSS (hWIN &amp; TSG) What type of issue are you reporting?: Another issue Description of problem: (attach screenshots of any errors, etc.): No MSS record found for 9127541189 What is your MSS Login ID?: n9981515 </t>
  </si>
  <si>
    <t>INC000002671547</t>
  </si>
  <si>
    <t xml:space="preserve">Which MSS instance are you reporting this issue for?: MSS (hWIN &amp; TSG) What type of issue are you reporting?: Another issue Description of problem: (attach screenshots of any errors, etc.): Error in procedure  There are In Service children that are not on the order.  The item cannot be disconnected. What is your MSS Login ID?: e0175126 Customer Acct Number?: 4311317 PSR #?: 23175812 </t>
  </si>
  <si>
    <t>INC000002671100</t>
  </si>
  <si>
    <t xml:space="preserve">Which MSS instance are you reporting this issue for?: MSS (hWIN &amp; TSG) What type of issue are you reporting?: Another issue Description of problem: (attach screenshots of any errors, etc.): No MSS record found for 3931762598 What is your MSS Login ID?: n9981515 </t>
  </si>
  <si>
    <t>INC000002671098</t>
  </si>
  <si>
    <t xml:space="preserve">Which MSS instance are you reporting this issue for?: MSS (hWIN &amp; TSG) What type of issue are you reporting?: Another issue Description of problem: (attach screenshots of any errors, etc.): No MSS record found for 5635788307 What is your MSS Login ID?: n9981515 </t>
  </si>
  <si>
    <t>INC000002671089</t>
  </si>
  <si>
    <t xml:space="preserve">Which MSS instance are you reporting this issue for?: MSS (hWIN &amp; TSG) What type of issue are you reporting?: Another issue Description of problem: (attach screenshots of any errors, etc.): No MSS record found for 2295334433 What is your MSS Login ID?: n9981515 </t>
  </si>
  <si>
    <t>INC000002670725</t>
  </si>
  <si>
    <t xml:space="preserve">Which MSS instance are you reporting this issue for?: MSS (hWIN &amp; TSG) What type of issue are you reporting?: Another issue Description of problem: (attach screenshots of any errors, etc.): ORA-20104:CUSTOMER IS NOT QUALIFIED FOR IPTV SERVICE What is your MSS Login ID?: n9984649 Customer Acct Number?: 6455403 PSR #?: 6598145  </t>
  </si>
  <si>
    <t>INC000002670677</t>
  </si>
  <si>
    <t xml:space="preserve">Which MSS instance are you reporting this issue for?: MSS (hWIN &amp; TSG) What type of issue are you reporting?: Another issue Description of problem: (attach screenshots of any errors, etc.): Unable to validate PSR, Telephone: 4095792939,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6056360 PSR #?: 23169379  </t>
  </si>
  <si>
    <t>INC000002670635</t>
  </si>
  <si>
    <t xml:space="preserve">Which MSS instance are you reporting this issue for?: MSS (hWIN &amp; TSG) What type of issue are you reporting?: Another issue Description of problem: (attach screenshots of any errors, etc.): ORA-20100: ERROR WHILE WORKING VCONDES ERROR ORA-20100: NO DSLAM UPLINK AVAILABLE FOR THE DSLAM VAILIAVAILDAT70 What is your MSS Login ID?: E0102188 Customer Acct Number?: 5491943 PSR #?: 23172888 </t>
  </si>
  <si>
    <t>INC000002670605</t>
  </si>
  <si>
    <t xml:space="preserve">Which MSS instance are you reporting this issue for?: MSS (hWIN &amp; TSG) What type of issue are you reporting?: Another issue Description of problem: (attach screenshots of any errors, etc.): UNABLE TO SEND THRU DELEGATION QUEUES:  ReturnCd :21040 - ReturnText: Unable to create delegated PSR Order in NGMSS. Error returned from API.: javax.xml.ws.soap.SOAPFaultException: org.openuri.WSException_Exception: Exception thrown during Order API execution.  Message: Exception Thrown Importing Order.  Message: The customer 2367167 has account status DISCONNECTED or PENDING DISCONNECT or SUSPENDED. Orders cannot be entered for this customer.  Error Code 31220:The customer 2367167 has account status DISCONNECTED or PENDING DISCONNECT or SUSPENDED. Orders cannot be entered for this customer. What is your MSS Login ID?: e0096577 Customer Acct Number?: 6507287 PSR #?: 23172784 </t>
  </si>
  <si>
    <t>INC000002670522</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</si>
  <si>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2987586 PSR #?: 6597552  </t>
  </si>
  <si>
    <t>INC000002670515</t>
  </si>
  <si>
    <t xml:space="preserve">Which MSS instance are you reporting this issue for?: MSS (hWIN &amp; TSG) What type of issue are you reporting?: Another issue Description of problem: (attach screenshots of any errors, etc.): ORA-20100: SP_QUALIFY_DUALQUAL ORA-20100: NOT ABLE TO FIND CORRECT WIRE_CENTER FOR DUAL QUAL   What is your MSS Login ID?: n9984649 Customer Acct Number?: 6515214 PSR #?: 6594114 </t>
  </si>
  <si>
    <t>INC000002670511</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</si>
  <si>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8599252293, Error Message: 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2106 for item 7 Product group 0.  Error Code 30630:Miscellaneous Error: Unable to find a catalog id for servId : 33091597.Error Code 30765:The PSRServReqServItem structure is invalid for 2106 for item 7 Product group 0. What is your MSS Login ID?: N9995231 Customer Acct Number?: 3099777 PSR #?: 23140705 </t>
  </si>
  <si>
    <t>INC000002670503</t>
  </si>
  <si>
    <t xml:space="preserve">Which MSS instance are you reporting this issue for?: MSS (hWIN &amp; TSG) What type of issue are you reporting?: Another issue Description of problem: (attach screenshots of any errors, etc.): Unable to validate PSR, Telephone: 7048516027,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6229609 PSR #?: 23161940  </t>
  </si>
  <si>
    <t>INC000002670430</t>
  </si>
  <si>
    <t xml:space="preserve">Which MSS instance are you reporting this issue for?: MSS (hWIN &amp; TSG) What type of issue are you reporting?: Another issue Description of problem: (attach screenshots of any errors, etc.): STUCK IN MODASGN ON HWIN SIDE What is your MSS Login ID?: E0171804 Customer Acct Number?: 5662484 PSR #?: 23172445 </t>
  </si>
  <si>
    <t>INC000002670392</t>
  </si>
  <si>
    <t xml:space="preserve">Which MSS instance are you reporting this issue for?: MSS (hWIN &amp; TSG) What type of issue are you reporting?: Another issue Description of problem: (attach screenshots of any errors, etc.): error: an error occurred during the custom prevalidaiton procedure: -2 ora-20516: ora-20100: the tn was not found on this order..  the tn is there in the field as required. What is your MSS Login ID?: e0182019 Customer Acct Number?: 6126639 PSR #?: 23172680 </t>
  </si>
  <si>
    <t>INC000002670215</t>
  </si>
  <si>
    <t xml:space="preserve">Which MSS instance are you reporting this issue for?: MSS (hWIN &amp; TSG) What type of issue are you reporting?: Another issue Description of problem: (attach screenshots of any errors, etc.): error in except queue :ReturnCd :21044 - ReturnText: Delegated PSR Order has not passed  NGMSS order validation. Correct the order validation error in NGMSS side and manually assign the provision plan.: Exception thrown during Order API execution.  Message: Exception Thrown Execute Finish Order: 6030684.  Message: nullError Code 30503:Error:This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Error pre validation :error: item internet(662222380) must have one and only one main  telephone number(mptn) assigned to it  error: this item has 0 assigned telephone numbers.  the item requires1 assigned telephone numbers. please assign additional telephone numbers to this item' 9362699522 What is your MSS Login ID?: e0179393 Customer Acct Number?: 5896562 PSR #?: 22696943 </t>
  </si>
  <si>
    <t>INC000002670073</t>
  </si>
  <si>
    <t xml:space="preserve">Which MSS instance are you reporting this issue for?: MSS (hWIN &amp; TSG) What type of issue are you reporting?: Another issue Description of problem: (attach screenshots of any errors, etc.): Unable to complete ADDASGN, Telephone: 3931451286, Error Message:Could not get ng wireCenter info ORA-01403: no data found. What is your MSS Login ID?: n9995231 Customer Acct Number?: 6590154 PSR #?: 23171539  </t>
  </si>
  <si>
    <t>INC000002670035</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</si>
  <si>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 What is your MSS Login ID?: 0132518 Customer Acct Number?: 6327927 PSR #?: 23118271 </t>
  </si>
  <si>
    <t>INC000002670022</t>
  </si>
  <si>
    <t xml:space="preserve">Which MSS instance are you reporting this issue for?: MSS (hWIN &amp; TSG) What type of issue are you reporting?: Another issue Description of problem: (attach screenshots of any errors, etc.): Unable to validate PSR, Telephone: 4789874895,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6180606 PSR #?: 23132876  </t>
  </si>
  <si>
    <t>INC000002669880</t>
  </si>
  <si>
    <t xml:space="preserve">Which MSS instance are you reporting this issue for?: MSS (hWIN &amp; TSG) What type of issue are you reporting?: Another issue Description of problem: (attach screenshots of any errors, etc.):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e0179556 PSR #?: 23158844 </t>
  </si>
  <si>
    <t>INC000002669879</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</si>
  <si>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14838325 had already been disconnected on another order..  Error Code 30606:The Service Item 14838325 had already been disconnected on another order.Error Code 30766:Unable to process item CONTACT INFO Product group 1024. The Service Item 14838325 had already been disconnected on another order.. What is your MSS Login ID?: e0182019 Customer Acct Number?: 4235522 PSR #?: 23061369 </t>
  </si>
  <si>
    <t>INC000002669788</t>
  </si>
  <si>
    <t xml:space="preserve">Which MSS instance are you reporting this issue for?: MSS (hWIN &amp; TSG) What type of issue are you reporting?: Another issue Description of problem: (attach screenshots of any errors, etc.): ora-20100 SP_QUALIFY_DUAL QUAL  ORA-20100 NOT ABLE TO FIND CUSTOMER ASSIGNED WIRECENTER IN NEXTGEN MSS What is your MSS Login ID?: E0149353 Customer Acct Number?: 6587553 PSR #?: 23170579 </t>
  </si>
  <si>
    <t>INC000002669627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</si>
  <si>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1751132007 What is your MSS Login ID?: n9987263 Customer Acct Number?: 6467675 PSR #?: 23164072 </t>
  </si>
  <si>
    <t>INC000002669615</t>
  </si>
  <si>
    <t xml:space="preserve">Which MSS instance are you reporting this issue for?: MSS (hWIN &amp; TSG) What type of issue are you reporting?: Another issue Description of problem: (attach screenshots of any errors, etc.): 1261289907- RECORD WAS INCORRECT.  I SUPPLEMENTED AND CANCELED ORDER. RECORD SHOWS VIRTBB QUEUE IN HWIN BUT SHOWS PENDING IN MIRORRES QUEUE. What is your MSS Login ID?: E0179393 Customer Acct Number?: 6283531 PSR #?: 23132297 </t>
  </si>
  <si>
    <t>INC000002669610</t>
  </si>
  <si>
    <t xml:space="preserve">Which MSS instance are you reporting this issue for?: MSS (hWIN &amp; TSG) What type of issue are you reporting?: Another issue Description of problem: (attach screenshots of any errors, etc.): TRYING TO BUILD IN M6, M6 &amp; BPQ GIVE: "DISQUALIFIED BPQ RESPONSE: BTVLGABBGMDAT01 DSLAM HAS ALPHANUMBERIC CHARACTERS IN THE PIN VALUES." 7069470114 What is your MSS Login ID?: 0019414 Customer Acct Number?: NONE YET ASSIGNED.  PSR #?: 23169431 </t>
  </si>
  <si>
    <t>INC000002669529</t>
  </si>
  <si>
    <t xml:space="preserve">Which MSS instance are you reporting this issue for?: MSS (hWIN &amp; TSG) What type of issue are you reporting?: Another issue Description of problem: (attach screenshots of any errors, etc.): TRYING TO CHG PINS TO MATCH MIROR RECORD (01, 1541 AND 1542), GETTING: ERROR WHILE WORKING VCONDES, BNG/ROUTER IS NOT COMPATIBLE TO PROVISION HIGH SPEED INTERNET PRODUCT 50X4MB. PLEASE PROVISIONA A COMPATIBLE PRODUCT).  (WORKING IN FIELD ON 50X4 BONDED)  3197282709 What is your MSS Login ID?: 0019414 Customer Acct Number?: 6023747 PSR #?: 23168634 </t>
  </si>
  <si>
    <t>INC000002669490</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</si>
  <si>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7042600124 What is your MSS Login ID?: n9987263 Customer Acct Number?: 6215115 PSR #?: 23151314 </t>
  </si>
  <si>
    <t>INC000002669485</t>
  </si>
  <si>
    <t xml:space="preserve">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 What is your MSS Login ID?: E0171804 Customer Acct Number?: 6584265 PSR #?: 23169429 </t>
  </si>
  <si>
    <t>INC000002669462</t>
  </si>
  <si>
    <t xml:space="preserve">Which MSS instance are you reporting this issue for?: MSS (hWIN &amp; TSG) What type of issue are you reporting?: Another issue Description of problem: (attach screenshots of any errors, etc.): WHEN CORRECTING 2815651225 TO VDSL ON PIN 344,   I GET AN ERROR " NOT ABLE TO FIND DSLAM WIRECENTER IN NEXTGEN" What is your MSS Login ID?: 0095240 Customer Acct Number?: 3050663 PSR #?: 23168681 </t>
  </si>
  <si>
    <t>Sharon</t>
  </si>
  <si>
    <t>Pohl</t>
  </si>
  <si>
    <t>INC000002669391</t>
  </si>
  <si>
    <t xml:space="preserve">Which MSS instance are you reporting this issue for?: MSS (hWIN &amp; TSG) What type of issue are you reporting?: Another issue Description of problem: (attach screenshots of any errors, etc.): ERROR:BPQ RESPONSE-HSI INCORRECT PINS-WLMRKYWMHRDAT00 DSLAM HAS ALPHANUMERIC CHARACTERS IN THE PIN VALUES/TN#859-858-9473 What is your MSS Login ID?: e0023871 Customer Acct Number?: 4764452 PSR #?: 23169284 </t>
  </si>
  <si>
    <t>INC000002669212</t>
  </si>
  <si>
    <t xml:space="preserve">Which MSS instance are you reporting this issue for?: MSS (hWIN &amp; TSG) What type of issue are you reporting?: Another issue Description of problem: (attach screenshots of any errors, etc.): ERROR:AN ERROR OCCURED DURING THE CUSTOMER PRE-VALIDATION PROCEDURE;2 ORA-20100. THE MSS FT TO BB IS NOT FOUND ON THE ACCOUNT What is your MSS Login ID?: E0095243 Customer Acct Number?: 2942958 PSR #?: 231683196 </t>
  </si>
  <si>
    <t>INC000002669185</t>
  </si>
  <si>
    <t xml:space="preserve">Which MSS instance are you reporting this issue for?: MSS (hWIN &amp; TSG) What type of issue are you reporting?: Another issue Description of problem: (attach screenshots of any errors, etc.): V_RETURN_CD:-2 V_RETURN_TEXT: ORA-20100: THE MSS WIRE CENTER IS NOT FOUND ON THE ACCOUNT  TN=7064672241  What is your MSS Login ID?: e0115558 Customer Acct Number?: 23167298 PSR #?: 4901088 </t>
  </si>
  <si>
    <t>INC000002668806</t>
  </si>
  <si>
    <t xml:space="preserve">Which MSS instance are you reporting this issue for?: MSS (hWIN &amp; TSG) What type of issue are you reporting?: Another issue Description of problem: (attach screenshots of any errors, etc.): cant complete through bbcomp. due date complete on nextgen side. unable to complete through hwin.  What is your MSS Login ID?: e0183526 Customer Acct Number?: 4211570 PSR #?: 21573376 </t>
  </si>
  <si>
    <t>INC000002668507</t>
  </si>
  <si>
    <t xml:space="preserve">Which MSS instance are you reporting this issue for?: MSS (hWIN &amp; TSG) What type of issue are you reporting?: Another issue Description of problem: (attach screenshots of any errors, etc.): WHEN ATTEMPTING TO MOVE 7702071552 IN HWIN ON THE PSR I GET ERROR "THERE IS INSERVICE CHILDREN THAT ARE NOT ON THE ORDER . THE ITEM CANT BE DISCONNECTED" What is your MSS Login ID?: 0095240 Customer Acct Number?: 4620495 PSR #?: 23165715 </t>
  </si>
  <si>
    <t>INC000002668189</t>
  </si>
  <si>
    <t xml:space="preserve">Which MSS instance are you reporting this issue for?: MSS (hWIN &amp; TSG) What type of issue are you reporting?: Another issue Description of problem: (attach screenshots of any errors, etc.): nsp side of the record is not showing/ the bng is bng05.cmrc01-ga 40.129.140.0 lag 104 vlan 2970 c-tag 204 What is your MSS Login ID?: e0168644 Customer Acct Number?: 2980091 </t>
  </si>
  <si>
    <t>INC000002668175</t>
  </si>
  <si>
    <t xml:space="preserve">Which MSS instance are you reporting this issue for?: MSS (hWIN &amp; TSG) What type of issue are you reporting?: Another issue Description of problem: (attach screenshots of any errors, etc.): PON# 22820233 for 229 423 9669, viewed in Service Request Search shows in MODASN que.. however, in NEXTGEN it is not in modasgn que What is your MSS Login ID?: e0009424 Customer Acct Number?: 4427591 PSR #?: 22820233 </t>
  </si>
  <si>
    <t>Frances</t>
  </si>
  <si>
    <t>INC000002668107</t>
  </si>
  <si>
    <t xml:space="preserve">Which MSS instance are you reporting this issue for?: MSS (hWIN &amp; TSG) What type of issue are you reporting?: Another issue Description of problem: (attach screenshots of any errors, etc.): PON 21691303 for tn# 918 455 9943, viewing in Service Request Search, it shows MODASGN status since Jan 2018. however, when I go to NEXT GEN   it is not the MODASN que  What is your MSS Login ID?: e0009424 Customer Acct Number?: 5838879 PSR #?: 21691303 </t>
  </si>
  <si>
    <t>INC000002667793</t>
  </si>
  <si>
    <t xml:space="preserve">Which MSS instance are you reporting this issue for?: MSS (hWIN &amp; TSG) What type of issue are you reporting?: Another issue Description of problem: (attach screenshots of any errors, etc.): No mss record found What is your MSS Login ID?: n9981513 Customer Acct Number?: 6068436731 </t>
  </si>
  <si>
    <t>INC000002665801</t>
  </si>
  <si>
    <t xml:space="preserve">Which MSS instance are you reporting this issue for?: MSS (hWIN &amp; TSG) What type of issue are you reporting?: Another issue Description of problem: (attach screenshots of any errors, etc.): TN# 7181240055 showing encapsulation ppoe on vlan 2683 .  should be encapsulation ipoe on vlan 2685. What is your MSS Login ID?: e0168644 Customer Acct Number?: 6573498 </t>
  </si>
  <si>
    <t>INC000002665412</t>
  </si>
  <si>
    <t xml:space="preserve">Which MSS instance are you reporting this issue for?: MSS (hWIN &amp; TSG) What type of issue are you reporting?: Another issue Description of problem: (attach screenshots of any errors, etc.): Unable to validate the PSR. Error: The tn requested is already inservices. Tn# 8065928791 What is your MSS Login ID?: n9987263 Customer Acct Number?: 6586938 PSR #?: 23153942 </t>
  </si>
  <si>
    <t>INC000002670642</t>
  </si>
  <si>
    <t xml:space="preserve">Alternate contact phone number for yourself, if applicable: 7043191257 Which MSS instance are you reporting this issue for?: MSS (hPAE) What type of issue are you reporting?: Another issue Description of problem: (attach screenshots of any errors, etc.): All the tasks on PSR 6717745 have been completed, but the PSR is still showing in open status. Please push the PSR to completion. The DDD is 12/20/16. What is your MSS Login ID?: e0158021 Customer Acct Number?: 204528515 PSR #?: 6717745 </t>
  </si>
  <si>
    <t>Incorrect order status caused the reported issue and the same have been corrected now.The reported PSR#6717745 have been flag finished now hence we are moving ahead and marking this request as resolved.</t>
  </si>
  <si>
    <t>Latency Issues</t>
  </si>
  <si>
    <t>INC000002670033</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</si>
  <si>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7063080 7106739 7142448 7151322 7165721 7168217 7175533 7184476 7184840 </t>
  </si>
  <si>
    <t>The reported issue was due to duplicate entries in location related tables due to delegation has been corrected now. The DELEGDES task got completed for reported PSRs#7063080 7106739 7142448 7151322 7165721 7168217 7175533 7184476 7184840. Hence we are going ahead and marking this incident as resolved.</t>
  </si>
  <si>
    <t>INC000002668036</t>
  </si>
  <si>
    <t xml:space="preserve">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(ASAP.FK_CKT_NETWORK_LOCATION_A_CLLI) violated - parent key not found What is your MSS Login ID?: e0172173 Customer Acct Number?: 207555131 and 208636515 PSR #?: 7151322 and 7175533 </t>
  </si>
  <si>
    <t>Resolution: The reported order already corrected as part of another req#2670033 and now both the orders got DELEGDES task completed.</t>
  </si>
  <si>
    <t>INC000002667921</t>
  </si>
  <si>
    <t xml:space="preserve">Which MSS instance are you reporting this issue for?: MSS (hPAE) What type of issue are you reporting?: Another issue Description of problem: (attach screenshots of any errors, etc.): Team is unable ti complete the DD task in M6 due to following error:-This order includes circuits which are not in the appropriate status for the circuit activity .Another order must be completed against these  circuits to change them into the appropriate status before this order can be due date completed.  Kindly complete the DD in M6. What is your MSS Login ID?: N9986092 Customer Acct Number?: 5779729 PSR #?: 7180659 </t>
  </si>
  <si>
    <t>For the reported issue due to incorrect hung assignments during migration that cause the issue and same has been corrected now. The reported PSR#7180659 will complete without any issues. Hence we are going ahead and marking this incident as resolved.</t>
  </si>
  <si>
    <t>Wrong Circuit Status</t>
  </si>
  <si>
    <t>INC000002666772</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</si>
  <si>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7088374  7182448 </t>
  </si>
  <si>
    <t>The reported Delegdes issue for PSRs#7088374  7182448 was due to circuits using the locations that are available only in NGMSS and not in Legacy system and the same has been corrected now.</t>
  </si>
  <si>
    <t>INC000002665929</t>
  </si>
  <si>
    <t xml:space="preserve">Alternate contact phone number for yourself, if applicable: 7043191257 Which MSS instance are you reporting this issue for?: MSS (hPAE) What type of issue are you reporting?: Another issue Description of problem: (attach screenshots of any errors, etc.): DELEGORD  error NICOLOAS GOODMAN &amp; ASSOICATES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17039654 had already been disconnected on another order..  Error Code 30606:The Service Item 17039654 had already been disconnected on another order.Error Code 30766:Unable to process item Line Product  Product group 1006. The Service Item 17039654 had already been disconnected on another order.. What is your MSS Login ID?: e0158021 Customer Acct Number?: 5311046 PSR #?: 7178717 </t>
  </si>
  <si>
    <t>The reported issue was due to previous order not delegated to NGMSS properly that cause the issue and same has been corrected. The DELEGORD got completed for reported PSR#7178717. Hence we are going ahead and marking this incident as resolved.</t>
  </si>
  <si>
    <t>INC000002665913</t>
  </si>
  <si>
    <t xml:space="preserve">Alternate contact phone number for yourself, if applicable: 7043191257 Which MSS instance are you reporting this issue for?: MSS (hPAE) What type of issue are you reporting?: Another issue Description of problem: (attach screenshots of any errors, etc.): DELEGORD  error CHARLES HAWKINS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The direction_ind must be one of the following: ("I","O","2")..  Error Code 39990:Miscellaneous Error: SP_PSRAPI_UPDATE_TRUNK_GROUP: The direction_ind must be one of the following: ("I","O","2").Error Code 30766:Unable to process item Dialtone/LD Trunk Product Product group 1000. Miscellaneous Error: SP_PSRAPI_UPDATE_TRUNK_GROUP: The direction_ind must be one of the following: ("I","O","2").. What is your MSS Login ID?: e0158021 Customer Acct Number?: 7119943 PSR #?: 7183202 </t>
  </si>
  <si>
    <t>We are able to see that the value label 'Direction Ind' for the trunk product is not populated in the previous migrated order which caused the reported issue and we have corrected the same.The DELEGORD task of the reported PSR#7183202 have been completed hence we are moving ahead and marking this request as resolved.</t>
  </si>
  <si>
    <t>INC000002665565</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</si>
  <si>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The inCO_pulse_type is required...  Error Code 39990:Miscellaneous Error: SP_PSRAPI_UPDATE_TRUNK_GROUP: The inCO_pulse_type is required..Error Code 30766:Unable to process item Dialtone/LD Trunk Product Product group 1000. Miscellaneous Error: SP_PSRAPI_UPDATE_TRUNK_GROUP: The inCO_pulse_type is required... What is your MSS Login ID?: e0166849 Customer Acct Number?: 634401385009 PSR #?: 7181744 </t>
  </si>
  <si>
    <t>Issue : The trunk group info label and values were not populated causing the issue on PSR#7181744.  Resolution: Kindly supplement the order and fill the required trunk group info label and values on PSR#7181744.</t>
  </si>
  <si>
    <t>Wendy</t>
  </si>
  <si>
    <t>Green</t>
  </si>
  <si>
    <t>INC000002665563</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</si>
  <si>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27211569 had already been disconnected on another order..  Error Code 30606:The Service Item 27211569 had already been disconnected on another order.Error Code 30766:Unable to process item Line Product  Product group 1006. The Service Item 27211569 had already been disconnected on another order.. What is your MSS Login ID?: e0166849 Customer Acct Number?: 7034370 PSR #?: 7172076 </t>
  </si>
  <si>
    <t>The reported DELEGORD issue for the PSR#7172076 was due to incorrect product status for the previously completed order in NGMSS and the same has been corrected now.</t>
  </si>
  <si>
    <t>INC000002665341</t>
  </si>
  <si>
    <t xml:space="preserve">Alternate contact phone number for yourself, if applicable: 7043191302 Which MSS instance are you reporting this issue for?: MSS (hPAE) What type of issue are you reporting?: Another issue Description of problem: (attach screenshots of any errors, etc.): Error(s) have occurred in the MSS-&gt;RevChain Bridge while processing service .\B T1 On-Net Facility Product\T1 Circuit. (38/HCGS/104540/242/PUA /DS1) Error while processing Service #1 [type=2, activity code=N, MSS name=\B T1 On-Net Facility Product\T1 Circuit, nickname=38/HCGS/104540/242/PUA /DS1, service item id=83666948] General Exception null RevChain exception caught -- RevChainGeneralException 2018-10-08 09:32:01.586 General Exception EJB Exception:; nested exception is:  	java.sql.SQLException: ORA-04021: timeout occurred while waiting to lock object   null What is your MSS Login ID?: tnr42931 Customer Acct Number?: 208185434 PSR #?: 7103219 </t>
  </si>
  <si>
    <t>We could see no issues with this order as the gateway event has got completed once got re-initiated.</t>
  </si>
  <si>
    <t>INC000002664693</t>
  </si>
  <si>
    <t xml:space="preserve">Privileged Access Violation: (Oracle) Fire ID use Exception detected on System "mtsvprd". </t>
  </si>
  <si>
    <t xml:space="preserve"> Node Name: lx01s407.corp.paetec.com Application:  Object:  Message Group: IT - Command Center Time Generated: 10/08/2018 06:31:53 ITO Source Policy: FIRE ID monitor(1.6) Message Text: Privileged Access Violation: (Oracle) Fire ID use Exception detected on System "mtsvprd". </t>
  </si>
  <si>
    <t>This is false alert.</t>
  </si>
  <si>
    <t>The Managed Router product has been  reconnected as per user request.</t>
  </si>
  <si>
    <t>The TN's were ported to neustar side and SENDSOA was manually bypassed to fix the issue and now the task got completed.</t>
  </si>
  <si>
    <t>Gateway Event Issue</t>
  </si>
  <si>
    <t>We could see that PRIs PO-3735-265 to 288 are present in both legacy and NGMSS for same customer#630275170001.  And also these PRIs are pulled in Legacy#7180076 and NGMSS#6558505(refer attachment). These are not present in customer#632803969001. As there is no work action from our side and hence we are going ahead and marking this incident as resolved.</t>
  </si>
  <si>
    <t>We could see that the reported issue has occurred due to some data issues,which has been corrected through backend and the DD task is now ready to complete.</t>
  </si>
  <si>
    <t>MSS (hPAE) - Java 20</t>
  </si>
  <si>
    <t>The reported issue was due to DD gateway event got bypassed and the same has been corrected by re-initiating it and the order got completed by user.</t>
  </si>
  <si>
    <t>As per the user request we have loaded the reported 508 TN's in the reported PSR#7180891.Hence we are moving ahead and marking this request as resolved.</t>
  </si>
  <si>
    <t>For the reported PSR#7092392,we have corrected the invalid rate activity and the order validates without any error.</t>
  </si>
  <si>
    <t>For the reported PSR#7171848,we have corrected the invalid rate activity and the order validates without any error</t>
  </si>
  <si>
    <t>The incorrect service item status in the order which caused the reported issue has been cleared now</t>
  </si>
  <si>
    <t>We are able to see that the customer account is delegated properly which caused the reported issue and the same have been corrected.The DELEGORD task of the reported PSR#7168350 have been completed  already hence we are moving ahead and marking this request as resolved.</t>
  </si>
  <si>
    <t>We are able to the lines in the reported PSR is also  mapped with the PSR#7141388 incorrectly and the DELEGOCT task of the reported PSR#7160948 have been completed now hence we are moving ahead and marking this request as resolved.</t>
  </si>
  <si>
    <t>As discussed over IM, the 911 tasks in 'SYSTEM' are getting complete without any issues.</t>
  </si>
  <si>
    <t>The ORD VAL gateway for the PSR#7158851 is now complete. This is a time out issue and can be corrected by reactivating.</t>
  </si>
  <si>
    <t>This is not a system bug, the dependency can be added manually, also the pert can be resissued</t>
  </si>
  <si>
    <t>INC000002670681</t>
  </si>
  <si>
    <t xml:space="preserve">Which MSS instance are you reporting this issue for?: MSS (hPAE) What type of issue are you reporting?: Another issue Description of problem: (attach screenshots of any errors, etc.): We are trying to complete the DD task in this PSR # 7172890, However we are getting on circuit id error, We have attached screen shot for your further referrence.  Note: we are tried to SUPP and add the design task, However we are unable to find the Supplement option in this PSR#7172890.  Also already completed in NGMSS side, Can you please help the issue What is your MSS Login ID?: n9998308 Customer Acct Number?: 7082112 PSR #?: 7172890  </t>
  </si>
  <si>
    <t>Naveen Kumar</t>
  </si>
  <si>
    <t>Kuppusamy</t>
  </si>
  <si>
    <t>INC000002668749</t>
  </si>
  <si>
    <t xml:space="preserve">Alternate contact phone number for yourself, if applicable: grgnwsoeteam@sequentialtech.com Which MSS instance are you reporting this issue for?: MSS (hPAE) What type of issue are you reporting?: Another issue Description of problem: (attach screenshots of any errors, etc.): Case id WR5410924,Account number#4673870 all task are completed on this 4226870 but still facility showing pending.kindly resolve it. thanks.Please revert : grgnwsoeteam@sequentialtech.com  What is your MSS Login ID?: n9948704 Customer Acct Number?: 4673870 </t>
  </si>
  <si>
    <t>INC000002668544</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</si>
  <si>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1 Product group 0. What is your MSS Login ID?: e0166849 Customer Acct Number?: 7127492 PSR #?: 7175853 </t>
  </si>
  <si>
    <t>INC000002668253</t>
  </si>
  <si>
    <t>*MSS (hPAE) - Design</t>
  </si>
  <si>
    <t xml:space="preserve">Which MSS instance are you reporting this issue for?: MSS (hPAE) What type of issue are you reporting?: Another issue Description of problem: (attach screenshots of any errors, etc.): DD task rejecting to my queue with error (see attached screenshot). Attempted to transfer task to DELEGATE queue but continues to reject to my queue. What is your MSS Login ID?: e0148899 Customer Acct Number?: 637587063001 PSR #?: 7168964 </t>
  </si>
  <si>
    <t>INC000002667957</t>
  </si>
  <si>
    <t xml:space="preserve">Which MSS instance are you reporting this issue for?: MSS (hPAE) What type of issue are you reporting?: Another issue Description of problem: (attach screenshots of any errors, etc.): Team is unable to remove this error in M6: The circuits for this service request are not complete. Please complete(or reverse if the order has been cancelled) the required engineering before completing this task.task design, rip, poutcut and DYIPDSGN task not show in M6 Kindly Complete the DD Task What is your MSS Login ID?: N9986092 Customer Acct Number?: 7174473 PSR #?: 7158754 </t>
  </si>
  <si>
    <t>INC000002667840</t>
  </si>
  <si>
    <t xml:space="preserve">Which MSS instance are you reporting this issue for?: MSS (hPAE) What type of issue are you reporting?: Another issue Description of problem: (attach screenshots of any errors, etc.): Team is unable to complete the dd task in M6 due to following error : The circuits for this service request are not complete. Please complete (or reverse if the order has been cancelled) the required engineering before completing this task. Kindly complete the dd task. What is your MSS Login ID?: n9986092 Customer Acct Number?: 67060216 PSR #?: 7150370 </t>
  </si>
  <si>
    <t>INC000002666579</t>
  </si>
  <si>
    <t xml:space="preserve">Which MSS instance are you reporting this issue for?: MSS (hPAE) What type of issue are you reporting?: Another issue Description of problem: (attach screenshots of any errors, etc.): cannot close DD task on PSR 7108610.  Getting the following error message: The circuits for this service request are not complete.  Please complete (or reverse if the order has been cancelled) the required engineering before completing this task  The DD on row #5 is violating the constraint  The order number is 7108610 The Circuit ID is TD/HCGS/401939/ /CCC/.  What is your MSS Login ID?: MWILLIS Customer Acct Number?: 7014923 PSR #?: 7108610 </t>
  </si>
  <si>
    <t>INC000002281160</t>
  </si>
  <si>
    <t>MSS (hPAE) - NOC_PROV Validation</t>
  </si>
  <si>
    <t>PSRs 7046827 &amp; 7047129 are both getting the attached error but we don't know what is triggering the error.  This was also reported on REQ000001486015.  We need the example PSRs corrected but we also need to understand WHY we are getting the error.  When I reviewed the tasks on the PSRs there is a NOC PROV task so i'm not sure what the issue is. What is your MSS Login ID?: jlw39508 Customer Acct Number?: 253855 PSR #?: 7046827 and 7047129</t>
  </si>
  <si>
    <t>Weger</t>
  </si>
  <si>
    <t>INC000002674534</t>
  </si>
  <si>
    <t xml:space="preserve">Which MSS instance are you reporting this issue for?: MSS (hWIN &amp; TSG) What type of issue are you reporting?: Another issue Description of problem: (attach screenshots of any errors, etc.): Unable to complete BBDES task.Telephone#6104732000,Error Message: v_return_cd: -2 v_return_text:ORA-20100: The MSS Exchange is not found on the account.  What is your MSS Login ID?: n9994207 Customer Acct Number?: 6408572 PSR #?: 23166231 </t>
  </si>
  <si>
    <t>We could see the order activity was mismatched on data level which were caused the issue, the same has been corrected and respective order is now processed without any issues. So, we are going ahead and marking this as close. KIndly reach us for any assistance in the future.</t>
  </si>
  <si>
    <t>INC000002674532</t>
  </si>
  <si>
    <t xml:space="preserve">Which MSS instance are you reporting this issue for?: MSS (hWIN &amp; TSG) What type of issue are you reporting?: Another issue Description of problem: (attach screenshots of any errors, etc.): Unable to complete DD task.Telephone#1791061017,Error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6545780 PSR #?: 23179556  </t>
  </si>
  <si>
    <t>INC000002674481</t>
  </si>
  <si>
    <t xml:space="preserve">Which MSS instance are you reporting this issue for?: MSS (hWIN &amp; TSG) What type of issue are you reporting?: Another issue Description of problem: (attach screenshots of any errors, etc.): unable to push the dslam queue 7177387337 What is your MSS Login ID?: n9981514 </t>
  </si>
  <si>
    <t>We couldn't see any NSP product selected under ISP channel for the reported customer- 7177387337. Kindly process supplement correction and select the appropriate NSP product based on MIRROR records and proceed further.</t>
  </si>
  <si>
    <t>INC000002674399</t>
  </si>
  <si>
    <t xml:space="preserve">Which MSS instance are you reporting this issue for?: MSS (hWIN &amp; TSG) What type of issue are you reporting?: Another issue Description of problem: (attach screenshots of any errors, etc.): Unable to complete DD task.Telephone#7048470426,Error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3042929 PSR #?: 23147723 </t>
  </si>
  <si>
    <t>We could see the circuit information were not updated properly on the data level which were caused the issue, the same has been corrected and respective order is now processed. So, we are going ahead and marking this as close. KIndly reach us for any assistance in the future.</t>
  </si>
  <si>
    <t>INC000002674396</t>
  </si>
  <si>
    <t xml:space="preserve">Which MSS instance are you reporting this issue for?: MSS (hWIN &amp; TSG) What type of issue are you reporting?: Another issue Description of problem: (attach screenshots of any errors, etc.): Unable to complete BBDES task.Telephone#7062160101,Error Message: v_return_cd: -2 v_return_text:ORA-20100: The MSS Exchange is not found on the account.  What is your MSS Login ID?: n9994207 Customer Acct Number?: 5486450 PSR #?: 23108327 </t>
  </si>
  <si>
    <t>We could see that the WireCenter for the reported order-23108327 was not updated properly in NGMSS,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t>
  </si>
  <si>
    <t>INC000002674388</t>
  </si>
  <si>
    <t xml:space="preserve">Which MSS instance are you reporting this issue for?: MSS (hWIN &amp; TSG) What type of issue are you reporting?: Another issue Description of problem: (attach screenshots of any errors, etc.): UNABLE TO COMPLETE MODASGN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2Wire 2701HG Product group 1400. The Service Item 21611288 had already been disconnected on another order..  Error Code 30606:The Service Item 21611288 had already been disconnected on another order.Error Code 30766:Unable to process item 2Wire 2701HG Product group 1400. The Service Item 21611288 had already been disconnected on another order.. PHONE # 2546943284 What is your MSS Login ID?: E0138911 Customer Acct Number?: 3429928 PSR #?: 23181841 </t>
  </si>
  <si>
    <t>INC000002674252</t>
  </si>
  <si>
    <t xml:space="preserve">Which MSS instance are you reporting this issue for?: MSS (hWIN &amp; TSG) What type of issue are you reporting?: Another issue Description of problem: (attach screenshots of any errors, etc.): No MSS record found for 6063252809 What is your MSS Login ID?: n9984649 Customer Acct Number?: - PSR #?: 6483233 </t>
  </si>
  <si>
    <t>We have corrected the address issue for the reported customer -6063252809 caused due to  migration and the issue got cleared.</t>
  </si>
  <si>
    <t>INC000002674116</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</si>
  <si>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3492989 PSR #?: 6596949  </t>
  </si>
  <si>
    <t>As per MSS, the TN in an order checks mirror for compatible speed and modem.The speed used in this order is not compatible for the TN.So cancel this order and use  the compatible speed for the TN.</t>
  </si>
  <si>
    <t>INC000002673896</t>
  </si>
  <si>
    <t xml:space="preserve">Which MSS instance are you reporting this issue for?: MSS (hWIN &amp; TSG) What type of issue are you reporting?: Another issue Description of problem: (attach screenshots of any errors, etc.): TN 3259285006- MSS record not found What is your MSS Login ID?: n9986870 PSR #?: 6593552 </t>
  </si>
  <si>
    <t>We could see no issues with this request as the aquarium record for the customer is proper as you can see through the screenshot attached</t>
  </si>
  <si>
    <t>INC000002673878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</si>
  <si>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7042790100 What is your MSS Login ID?: n9987263 Customer Acct Number?: 6573035 PSR #?: 23177857 </t>
  </si>
  <si>
    <t>We could see the disconnect item was not mapped properly which were caused the issue, the same has been corrected and reported order has been processed now without any issues. So, we are going ahead and marking this as close. KIndly reach us for any assistance in the future.</t>
  </si>
  <si>
    <t>INC000002673871</t>
  </si>
  <si>
    <t xml:space="preserve">Which MSS instance are you reporting this issue for?: MSS (hWIN &amp; TSG) What type of issue are you reporting?: Another issue Description of problem: (attach screenshots of any errors, etc.): TN 4029882009- MSS record not found What is your MSS Login ID?: n9986870 PSR #?: 6306575 </t>
  </si>
  <si>
    <t>INC000002673870</t>
  </si>
  <si>
    <t xml:space="preserve">Which MSS instance are you reporting this issue for?: MSS (hWIN &amp; TSG) What type of issue are you reporting?: Another issue Description of problem: (attach screenshots of any errors, etc.): RECIVING THE FOLLOWING ERROR ON VALIDATION:  "NOT ABLE TO FIND DSLAM WIRECENTER IN NEXTGEN MSS" What is your MSS Login ID?: E0166715 PSR #?:  23114045  </t>
  </si>
  <si>
    <t>We could see for the reported customer-4022674155 the pin assignment has not been made for the previous NG order# 5041097, which have caused the issue. Kindly assign proper pin based on MIRROR records and then validate the current order# 23114045 .</t>
  </si>
  <si>
    <t>INC000002673737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</si>
  <si>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6062743750 What is your MSS Login ID?: n9987263 Customer Acct Number?: 6470246 PSR #?: 23178155 </t>
  </si>
  <si>
    <t>The previous NGMSS order#6115274 status was incorrect which caused the issue and the same has been corrected.</t>
  </si>
  <si>
    <t>INC000002673729</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</si>
  <si>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6373946.  Message: nullError Code 30531:Error: This service item is missing values for label: AWGF with item alias: Broadband.Error Code 30531:Error: This service item is missing values for label: FT TO BB with item alias: Broadband. Tn# 2294689299 What is your MSS Login ID?: n9987263 Customer Acct Number?: 4004881 PSR #?: 22980449 </t>
  </si>
  <si>
    <t>there is no value label in NGMSS for the reported PSR # 22980449 which caused the issue and the same has been corrected.</t>
  </si>
  <si>
    <t>INC000002673728</t>
  </si>
  <si>
    <t xml:space="preserve">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4845942 PSR #?: 6609615  </t>
  </si>
  <si>
    <t>We could see that the tasks for the reported order-6609615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</si>
  <si>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INC000002673726</t>
  </si>
  <si>
    <t xml:space="preserve">Which MSS instance are you reporting this issue for?: MSS (hWIN &amp; TSG) What type of issue are you reporting?: Another issue Description of problem: (attach screenshots of any errors, etc.): TN 6063247949- MSS record not found What is your MSS Login ID?: n9986870 PSR #?: 6144963 </t>
  </si>
  <si>
    <t>No issues found -The reported TN #6063247949 shows up in Aquarium.</t>
  </si>
  <si>
    <t>INC000002673711</t>
  </si>
  <si>
    <t xml:space="preserve">Which MSS instance are you reporting this issue for?: MSS (hWIN &amp; TSG) What type of issue are you reporting?: Another issue Description of problem: (attach screenshots of any errors, etc.): TN 3259285438- MSS record not found What is your MSS Login ID?: n9986870 PSR #?: 6566383 </t>
  </si>
  <si>
    <t>INC000002673698</t>
  </si>
  <si>
    <t xml:space="preserve">Which MSS instance are you reporting this issue for?: MSS (hWIN &amp; TSG) What type of issue are you reporting?: Another issue Description of problem: (attach screenshots of any errors, etc.): TN 1971172007- MSS record not found What is your MSS Login ID?: n9986870 PSR #?: 6589088 </t>
  </si>
  <si>
    <t>We could see that the address related entries for the reported TN-1971172007 was not updated properly in NGMSS, which caused the issue. Now we have corrected the same and the records are showing properly in Aquarium.Hence, we are going ahead and marking this incident as resolved.  Kindly let us know for any concerns and if you are facing any issues in future, please raise a new ticket, we will be glad to help on the ticket.</t>
  </si>
  <si>
    <t>INC000002673568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</si>
  <si>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11527496 had already been disconnected on another order..  Error Code 30606:The Service Item 11527496 had already been disconnected on another order.Error Code 30766:Unable to process item 12Mb/768K Product group 1508. The Service Item 11527496 had already been disconnected on another order.. Tn# 6068474940 What is your MSS Login ID?: n9987263 Customer Acct Number?: 5014105 PSR #?: 22705589 </t>
  </si>
  <si>
    <t>The HWIN previous order#20047134 supplement cancel wasnt delegated to the NGMSS side which caused the issue and the same has been corrected now.</t>
  </si>
  <si>
    <t>INC000002673566</t>
  </si>
  <si>
    <t xml:space="preserve">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"ASAP.SP_CHANGE_CIRCUIT_STATUS", line 2378 ORA-06512: at "ASAP.SP_COMPLETE_PSR", line 48 ORA-06512: at "ASAP.SP_TASK_COMPLETE", line 220 ORA-06512: at line 1  THIS IS STUCK ON THE HWIN SIDE OF MSS. What is your MSS Login ID?: E0180039 Customer Acct Number?: 6147108 PSR #?: 7044855364 </t>
  </si>
  <si>
    <t>We have corrected the inappropriate circuit issue status in backend table. The reported order has been completed in production. Hence there is no action pending on our side. We are going ahead and marking this incident as resolved. Thanks.</t>
  </si>
  <si>
    <t>INC000002673512</t>
  </si>
  <si>
    <t xml:space="preserve">Which MSS instance are you reporting this issue for?: MSS (hWIN &amp; TSG) What type of issue are you reporting?: Another issue Description of problem: (attach screenshots of any errors, etc.): this a move order where mirror dwc and mss dslam wirecenter are same please change wire center  What is your MSS Login ID?: e0181765 Customer Acct Number?: 6558411 PSR #?: 23180318 </t>
  </si>
  <si>
    <t>We couldn't see any wire center move for the reported order# 23180318, modem and speed change can be done through BB Modify order with pin change. The provisioning plan selected is coirrect, but the order is not processed properly and please process supplement correction and make the folllowing changes with the proper selection of pins and then proceed further.</t>
  </si>
  <si>
    <t>INC000002673448</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</si>
  <si>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1601266003 What is your MSS Login ID?: n9987263 Customer Acct Number?: 6351465 PSR #?: 23172356 </t>
  </si>
  <si>
    <t>We could see the  previous order were not processed properly which were caused the issue, the same has been corrected and respective order is now validated without any issues. So, we are going ahead and marking this as close. KIndly reach us for any assistance in the future.</t>
  </si>
  <si>
    <t>INC000002673442</t>
  </si>
  <si>
    <t xml:space="preserve">Which MSS instance are you reporting this issue for?: MSS (hWIN &amp; TSG) What type of issue are you reporting?: Another issue Description of problem: (attach screenshots of any errors, etc.): Unable to find BBCOMP QUEUE. Tn# 8036557127 What is your MSS Login ID?: n9987263 Customer Acct Number?: 5910144 PSR #?: 22732337 </t>
  </si>
  <si>
    <t>No issue found</t>
  </si>
  <si>
    <t>INC000002673400</t>
  </si>
  <si>
    <t xml:space="preserve">Which MSS instance are you reporting this issue for?: MSS (hWIN &amp; TSG) What type of issue are you reporting?: Another issue Description of problem: (attach screenshots of any errors, etc.): MSS FT TO BB NOT FOUND  What is your MSS Login ID?: E0181765 Customer Acct Number?: 4727253 PSR #?: 23180114 </t>
  </si>
  <si>
    <t>We could see no issues with this request, as the order has got completed already.</t>
  </si>
  <si>
    <t>INC000002673008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</si>
  <si>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10Mb/1Mb Product group 1636. The Service Item 30841519 had already been disconnected on another order..  Error Code 30606:The Service Item 30841519 had already been disconnected on another order.Error Code 30766:Unable to process item 10Mb/1Mb Product group 1636. The Service Item 30841519 had already been disconnected on another order.. Tn# 9183850080 What is your MSS Login ID?: n9987263 Customer Acct Number?: 6403233 PSR #?: 23132845 </t>
  </si>
  <si>
    <t>We could see the previous order were not processed properly which were caused the issue, the same has been corrected and respective order is now delegated to NGMSS without any issues. So, we are going ahead and marking this as close. Kindly reach us for any assistance in the future.</t>
  </si>
  <si>
    <t>INC000002672988</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</si>
  <si>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9365944060,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n9995231 Customer Acct Number?: 6382632 PSR #?: 21985056 </t>
  </si>
  <si>
    <t>We have corrected the xref related issue for the reported order#-21985056 caused due to  migration and the issue got cleared.</t>
  </si>
  <si>
    <t>Service item values are missing in NGMSS which has caused the reported issue and the same has been provided.</t>
  </si>
  <si>
    <t>The design task was not processed properly in the reported PSR # 23060483 which caused the issue and the same has been corrected.</t>
  </si>
  <si>
    <t>The reported TN #2456357235 is not qualified in BPQ, so cancel this order and place a disconnect order for this customer.</t>
  </si>
  <si>
    <t>We could see the NGMSS order#3178520 has been directly supplement cancelled without cancelling the respective HWIN order#20513722. This is incorrect process.  Please supplement cancelled the HWIN order#20513722 and try to complete the tasks.</t>
  </si>
  <si>
    <t>The design task was not processed properly in the reported PSR # 23041643 which caused the issue and the same has been corrected.</t>
  </si>
  <si>
    <t>We could see that the change cancel (Supplement Cancel) was not processed properly and the circuit activity indicator was incorrect which was causing the issue.</t>
  </si>
  <si>
    <t>We could see the order has been processed when we try to check the same and it looks good as expected. So, we are going ahead and marking this as close. KIndly reach us for any assistance in the future.</t>
  </si>
  <si>
    <t>The Missing entry for the customer address has caused the reported issue and the same has been corrected.</t>
  </si>
  <si>
    <t>As per mirror BPQ the reported TN #7048519532 does not qualify for IPTV service,so kindly cancel this order.</t>
  </si>
  <si>
    <t>We could see that the previous change order for the reported customer account-6056360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</si>
  <si>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incorrect cross reference mapping was made in the reported PSR # 23140705 which caused the issue and the same has been corrected.</t>
  </si>
  <si>
    <t>No Issue Found ----The order has been cancelled and got completed.</t>
  </si>
  <si>
    <t>We could see that the tasks for the reported order-23171539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</si>
  <si>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previous order correction was not reflected in the NG which was causing issue in the reported order, Now the same has been corrected and fixed.</t>
  </si>
  <si>
    <t>We could see an incorrect order completion on NGMSS caused the issue which has been corrected now. The reported order validates without any error.Hence there is no action pending on our side. We are going ahead and marking this incident as resolved. Thanks.</t>
  </si>
  <si>
    <t>We can see that there was incorrect cross reference mapping which was causing the issue, the same has been corrected and now the delegation has been completed successfully.</t>
  </si>
  <si>
    <t>The incorrect order status in the NGMSS environment caused  the reported issue,the same is cleared now and the order now validates without any error.</t>
  </si>
  <si>
    <t>We could see that the tasks for the reported order-23132297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</si>
  <si>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that the deleg tasks got completed for the  reported order-23169429.No issues found</t>
  </si>
  <si>
    <t>We could see there is no open orders for the customer account#3050663 and all the orders were in completed and flag finished status.  As discussed over IM, we are going ahead and marking this incident as resolved.</t>
  </si>
  <si>
    <t>We have corrected the exchange, wire center related issue for the reported customer -7064672241 caused due to  migration and the issue got cleared.</t>
  </si>
  <si>
    <t>We could see that the tasks for the reported order-21573376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</si>
  <si>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have moved the reported customer to the VLAN 2685. Hence there is no action pending on our side. We are going ahead and marking this incident as resolved. Thanks</t>
  </si>
  <si>
    <t>We can see that the cancel was not processed which was causing the error, the same has been corrected and fixed.</t>
  </si>
  <si>
    <t>The reported DSLAM 'HRCYPABOQTDAT01' has alphanumeric characters in the pin values. The DSLAM issue has been corrected now. Hence there is no action pending on our side. We are going ahead and marking this incident as resolved. Thanks.</t>
  </si>
  <si>
    <t>We can see that the pin assignements was not correct which was causing the issue, the same has been corrected and fixed.</t>
  </si>
  <si>
    <t>We could see that the issue status for the reported order-23153441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</si>
  <si>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reported issue is no longer exist and user is able to perform the expected activity without any further issues.</t>
  </si>
  <si>
    <t>The Missing AWGF and FTtoBB paremeters had caused the reported issue and the same has been cleared now.</t>
  </si>
  <si>
    <t>The reported order has been already Completed and flag finished.</t>
  </si>
  <si>
    <t>INC000002675254</t>
  </si>
  <si>
    <t xml:space="preserve">Which MSS instance are you reporting this issue for?: MSS (hWIN &amp; TSG) What type of issue are you reporting?: Another issue Description of problem: (attach screenshots of any errors, etc.): No MSS record found for 6105826963 What is your MSS Login ID?: n9981515 </t>
  </si>
  <si>
    <t>INC000002675197</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</si>
  <si>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6068330717 </t>
  </si>
  <si>
    <t>INC000002675186</t>
  </si>
  <si>
    <t xml:space="preserve">Which MSS instance are you reporting this issue for?: MSS (hWIN &amp; TSG) What type of issue are you reporting?: Another issue Description of problem: (attach screenshots of any errors, etc.): No MSS record found for 7049334310 What is your MSS Login ID?: n9981515 </t>
  </si>
  <si>
    <t>INC000002675105</t>
  </si>
  <si>
    <t xml:space="preserve">Which MSS instance are you reporting this issue for?: MSS (hWIN &amp; TSG) What type of issue are you reporting?: Another issue Description of problem: (attach screenshots of any errors, etc.): No MSS record found for 4029882141 What is your MSS Login ID?: n9981515 </t>
  </si>
  <si>
    <t>INC000002674992</t>
  </si>
  <si>
    <t xml:space="preserve">Which MSS instance are you reporting this issue for?: MSS (hWIN &amp; TSG) What type of issue are you reporting?: Another issue Description of problem: (attach screenshots of any errors, etc.): No MSS record found for 5016797168 What is your MSS Login ID?: n9981515 </t>
  </si>
  <si>
    <t>INC000002674908</t>
  </si>
  <si>
    <t xml:space="preserve">Which MSS instance are you reporting this issue for?: MSS (hWIN &amp; TSG) What type of issue are you reporting?: Another issue Description of problem: (attach screenshots of any errors, etc.): No MSS record found for 4092523449 What is your MSS Login ID?: n9981515 </t>
  </si>
  <si>
    <t>INC000002674642</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</si>
  <si>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4406934109 </t>
  </si>
  <si>
    <t>INC000002674639</t>
  </si>
  <si>
    <t xml:space="preserve">Which MSS instance are you reporting this issue for?: MSS (hWIN &amp; TSG) What type of issue are you reporting?: Another issue Description of problem: (attach screenshots of any errors, etc.): No MSS record found for 7248420253 What is your MSS Login ID?: n9981514 </t>
  </si>
  <si>
    <t>INC000002674622</t>
  </si>
  <si>
    <t xml:space="preserve">Which MSS instance are you reporting this issue for?: MSS (hWIN &amp; TSG) What type of issue are you reporting?: Another issue Description of problem: (attach screenshots of any errors, etc.): ERROR:AN ERROR OCCURRED DURING THE CUSTOM PREVALIDATION PROCEDURE: -2 ORA-20100: IN ORDER TO ADD A NEW CPE (ACTIONTEC/T3200) YOU MUST DISCONNECT THEN OLD ONE..  THERE WAS NO SPEED OR ROUTER IN THE CUST EXISTING SVC TO DISCONNECT. What is your MSS Login ID?: E0182019 Customer Acct Number?: 3684554 PSR #?: 23182447 </t>
  </si>
  <si>
    <t>INC000002674609</t>
  </si>
  <si>
    <t xml:space="preserve">Which MSS instance are you reporting this issue for?: MSS (hWIN &amp; TSG) What type of issue are you reporting?: Another issue Description of problem: (attach screenshots of any errors, etc.): Unable to complete BBDES task.Telephone#6065962659,Error Message: v_return_cd: -2 v_return_text:ORA-20100: The MSS Exchange is not found on the account.  What is your MSS Login ID?: n9994207 Customer Acct Number?: 6582216 PSR #?: 23153342 </t>
  </si>
  <si>
    <t>INC000002674536</t>
  </si>
  <si>
    <t xml:space="preserve">Which MSS instance are you reporting this issue for?: MSS (hWIN &amp; TSG) What type of issue are you reporting?: Another issue Description of problem: (attach screenshots of any errors, etc.): WHEN TRYING TO COMPLETE PSR ON 7150373021 I GET THE ERROR "CANNOT ADD TASK 105662598 TO THE PERT CHART" What is your MSS Login ID?: 0095240 Customer Acct Number?: 6401751 PSR #?: 23181880 </t>
  </si>
  <si>
    <t>INC000002674535</t>
  </si>
  <si>
    <t xml:space="preserve">Which MSS instance are you reporting this issue for?: MSS (hWIN &amp; TSG) What type of issue are you reporting?: Another issue Description of problem: (attach screenshots of any errors, etc.): Unable to complete BBDES task.Telephone#3911067003,Error Message: v_return_cd: -2 v_return_text:ORA-20100: The MSS Exchange is not found on the account.  What is your MSS Login ID?: n9994207 Customer Acct Number?: 6362073 PSR #?: 23162336  </t>
  </si>
  <si>
    <t>INC000002674530</t>
  </si>
  <si>
    <t xml:space="preserve">Which MSS instance are you reporting this issue for?: MSS (hWIN &amp; TSG) What type of issue are you reporting?: Another issue Description of problem: (attach screenshots of any errors, etc.): stuck in bbcomp queue and I need to cancel the disconnect What is your MSS Login ID?: e0181765 Customer Acct Number?: 6529171 PSR #?: 23181659 </t>
  </si>
  <si>
    <t>INC000002674486</t>
  </si>
  <si>
    <t xml:space="preserve">Which MSS instance are you reporting this issue for?: MSS (hWIN &amp; TSG) What type of issue are you reporting?: Another issue Description of problem: (attach screenshots of any errors, etc.): unable to push the queue 2812421065 What is your MSS Login ID?: n9981514 </t>
  </si>
  <si>
    <t>INC000002674452</t>
  </si>
  <si>
    <t xml:space="preserve">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n9984649 Customer Acct Number?: 6495037 PSR #?: 6611143  </t>
  </si>
  <si>
    <t>INC000002674407</t>
  </si>
  <si>
    <t xml:space="preserve">Which MSS instance are you reporting this issue for?: MSS (hWIN &amp; TSG) What type of issue are you reporting?: Another issue Description of problem: (attach screenshots of any errors, etc.): ALBYKYIDA1DAT00 DSLAM has alphanumeric characters in the pin values. I DISCONNECTED THIS M6 RECORD TO BUILD ANOTHER RECORD PER FACILITY PROVISIONING AND I GOT THIS ERROR WHILE TRYING TO DO A MOVE ORDER. I CANT BUILD ANOTHER RECORD UNTIL THIS ERROR IS SOLVED SO IT WILL VALIDATE.  What is your MSS Login ID?: E0183530 Customer Acct Number?: 6588727 PSR #?: 23181981 </t>
  </si>
  <si>
    <t>INC000002674400</t>
  </si>
  <si>
    <t xml:space="preserve">Which MSS instance are you reporting this issue for?: MSS (hWIN &amp; TSG) What type of issue are you reporting?: Another issue Description of problem: (attach screenshots of any errors, etc.): Unable to complete DELEGORD task.Telephone#8598853760,Error Message:ReturnCd:21038 – ReturnText: One or more required Addresses have not been delegated to NGMSS   What is your MSS Login ID?: n9994207 Customer Acct Number?: 3227780 PSR #?: 23148075  </t>
  </si>
  <si>
    <t>INC000002674397</t>
  </si>
  <si>
    <t xml:space="preserve">Which MSS instance are you reporting this issue for?: MSS (hWIN &amp; TSG) What type of issue are you reporting?: Another issue Description of problem: (attach screenshots of any errors, etc.): Unable to complete DD task. Task in BB COMP Work Queue, Telephone: 6416284359, Error Message: One or more circuits for this order are riding another circuit which are not in Service. What is your MSS Login ID?: n9995231 Customer Acct Number?: 4711526 PSR #?: 20329130 </t>
  </si>
  <si>
    <t>INC000002674395</t>
  </si>
  <si>
    <t xml:space="preserve">Which MSS instance are you reporting this issue for?: MSS (hWIN &amp; TSG) What type of issue are you reporting?: Another issue Description of problem: (attach screenshots of any errors, etc.): Unable to complete BBDES task.Telephone#9123595506,Error Message: v_return_cd: -2 v_return_text:ORA-20100: The MSS Exchange is not found on the account.  What is your MSS Login ID?: n9994207 Customer Acct Number?: 6388077 PSR #?: 23163444  </t>
  </si>
  <si>
    <t>INC000002674262</t>
  </si>
  <si>
    <t xml:space="preserve">Which MSS instance are you reporting this issue for?: MSS (hWIN &amp; TSG) What type of issue are you reporting?: Another issue Description of problem: (attach screenshots of any errors, etc.): No MSS record found for 3348573854 What is your MSS Login ID?: n9984649 Customer Acct Number?: - PSR #?: 6371149 </t>
  </si>
  <si>
    <t>INC000002674065</t>
  </si>
  <si>
    <t xml:space="preserve">Which MSS instance are you reporting this issue for?: MSS (hWIN &amp; TSG) What type of issue are you reporting?: Another issue Description of problem: (attach screenshots of any errors, etc.): SHOWING AS OPEN PSR IN HWIN BUT IS FLAGGED AS COMPLETED IN NGMSS. 8707413136 What is your MSS Login ID?: 0019414 Customer Acct Number?: 5550382 PSR #?: 20328854 </t>
  </si>
  <si>
    <t>INC000002673942</t>
  </si>
  <si>
    <t xml:space="preserve">Which MSS instance are you reporting this issue for?: MSS (hWIN &amp; TSG) What type of issue are you reporting?: Another issue Description of problem: (attach screenshots of any errors, etc.): Unable to complete DD task. Task in BB COMP Work Queue, Telephone: 7047887646,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6612646 PSR #?: 23179408 </t>
  </si>
  <si>
    <t>INC000002673880</t>
  </si>
  <si>
    <t xml:space="preserve">Which MSS instance are you reporting this issue for?: MSS (hWIN &amp; TSG) What type of issue are you reporting?: Another issue Description of problem: (attach screenshots of any errors, etc.): Unable to find BBCOMP QUEUE. Tn# 3862941179 What is your MSS Login ID?: n9987263 Customer Acct Number?: 3141589 PSR #?: 23047527 </t>
  </si>
  <si>
    <t>INC000002673825</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</si>
  <si>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5295271 PSR #?: 6597143 </t>
  </si>
  <si>
    <t>INC000002673817</t>
  </si>
  <si>
    <t xml:space="preserve">Which MSS instance are you reporting this issue for?: MSS (hWIN &amp; TSG) What type of issue are you reporting?: Another issue Description of problem: (attach screenshots of any errors, etc.): WORKING PHONE# CHANGE ORDER.  WENT TO EXCEPTION QUEUE @ BBDES TASK.  GIVING ERROR: " v_return_cd: -2 v_return_text:ORA-20100: Disqualified due to DSLAMs marked as Inactive in the wire center."  PER BTAC, THE DSLAM IS NOT FLAGGED.  THEN HWIN SHOWED AS BEING IN DSLAM READY, I COMPLETED BY USING CARP.  COULD NOT BE SEEN. FOUND STILL IN BBDES EXCEPTION QUEUE WITH ABOVE NOTED ERROR.  I LOOK BACK AT HWIN SIDE, IT SHOWS AS ALL TASK COMPLETE. 8644684380 What is your MSS Login ID?: E0019414 Customer Acct Number?: 6589112 PSR #?: 23180820 </t>
  </si>
  <si>
    <t>INC000002673750</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</si>
  <si>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31007325 to the order as the Service Item is on another open PSR Order. The Preference to Copy Pending PSR Items is set to No..  Error Code 30602:Miscellaneous Error: Unable to copy item 31007325 to the order as the Service Item is on another open PSR Order. The Preference to Copy Pending PSR Items is set to No.Error Code 30766:Unable to process item Actiontec T3200-VDSL2 Product group 2103. Miscellaneous Error: Unable to copy item 31007325 to the order as the Service Item is on another open PSR Order. The Preference to Copy Pending PSR Items is set to No.. Tn# 1600605492 What is your MSS Login ID?: n9987263 Customer Acct Number?: 6411402 PSR #?: 22980111 </t>
  </si>
  <si>
    <t>INC000002673699</t>
  </si>
  <si>
    <t xml:space="preserve">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2298689740 What is your MSS Login ID?: n9987263 Customer Acct Number?: 6130706 PSR #?: 22936678 </t>
  </si>
  <si>
    <t>INC000002673649</t>
  </si>
  <si>
    <t xml:space="preserve">Which MSS instance are you reporting this issue for?: MSS (hWIN &amp; TSG) What type of issue are you reporting?: Another issue Description of problem: (attach screenshots of any errors, etc.): UNABLE TO COMPLETE MODASGN. ORA-20100: ERROR WHILE WORKING VCONDES: Error: ORA-20100: No DSLAM uplink available for the DSLAM CHRTIACHRTDAT03 PHONE # 7141490018 What is your MSS Login ID?: E0138911 Customer Acct Number?: 6587515 PSR #?: 23180565 </t>
  </si>
  <si>
    <t>INC000002673516</t>
  </si>
  <si>
    <t xml:space="preserve">Which MSS instance are you reporting this issue for?: MSS (hWIN &amp; TSG) What type of issue are you reporting?: Another issue Description of problem: (attach screenshots of any errors, etc.): TN 6063246322- MSS record not found What is your MSS Login ID?: n9986870 PSR #?: 5870661 </t>
  </si>
  <si>
    <t>INC000002673420</t>
  </si>
  <si>
    <t xml:space="preserve">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6484031 PSR #?: 6611423  </t>
  </si>
  <si>
    <t>INC000002673414</t>
  </si>
  <si>
    <t xml:space="preserve">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W5447649 PSR #?: 6608729  </t>
  </si>
  <si>
    <t>INC000002673405</t>
  </si>
  <si>
    <t xml:space="preserve">Which MSS instance are you reporting this issue for?: MSS (hWIN &amp; TSG) What type of issue are you reporting?: Another issue Description of problem: (attach screenshots of any errors, etc.): Unable to complete BBCOMP QUEUE. Error: Physical circuit is not assigned to the port. Tn# 2991048201 What is your MSS Login ID?: n9987263 Customer Acct Number?: 6526895 PSR #?: 22921315 </t>
  </si>
  <si>
    <t>INC000002673401</t>
  </si>
  <si>
    <t xml:space="preserve">Which MSS instance are you reporting this issue for?: MSS (hWIN &amp; TSG) What type of issue are you reporting?: Another issue Description of problem: (attach screenshots of any errors, etc.): Unable to complete PCONDES MODASGN QUEUE. Error: Physical circuit is not assign to the port. Tn# 4177777483 What is your MSS Login ID?: n9987263 Customer Acct Number?: 5416139 PSR #?: 21957751 </t>
  </si>
  <si>
    <t>INC000002673384</t>
  </si>
  <si>
    <t xml:space="preserve">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6064404191 What is your MSS Login ID?: n9987263 Customer Acct Number?: 6580737 PSR #?: 23116676 </t>
  </si>
  <si>
    <t>INC000002673362</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</si>
  <si>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6 Product group 0. Error Code 31136:Termination point B location cannot be changed for in-service item with id 19801578. Error Code 31136:Termination point B location cannot be changed for in-service item with id 19801578.Error Code 30764:Unable to validate item 6 Product group 0. PHONE 3931152036 What is your MSS Login ID?: E0125569 Customer Acct Number?: 6562624 PSR #?: 23179616 </t>
  </si>
  <si>
    <t>INC000002673090</t>
  </si>
  <si>
    <t xml:space="preserve">Which MSS instance are you reporting this issue for?: MSS (hWIN &amp; TSG) What type of issue are you reporting?: Another issue Description of problem: (attach screenshots of any errors, etc.): UNABLE TO COMPLETE ADDASGN ORA-20100: ERROR WHILE WORKING VCONDES.  Error: ORA-20100: Pin to which the customer is assigned is not compatible for the selected Speed Product. Please assign a compatible Pin What is your MSS Login ID?: e0138911 Customer Acct Number?: 6589892 PSR #?: 23168145 </t>
  </si>
  <si>
    <t>INC000002672967</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</si>
  <si>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7067953462, Error Message: unique constraint (ASAP.PK_CUST_ACCT_ADDR) violated What is your MSS Login ID?: n9995231 Customer Acct Number?: 5341767 PSR #?: 23178815 </t>
  </si>
  <si>
    <t>INC000002672955</t>
  </si>
  <si>
    <t xml:space="preserve">Which MSS instance are you reporting this issue for?: MSS (hWIN &amp; TSG) What type of issue are you reporting?: Another issue Description of problem: (attach screenshots of any errors, etc.): A PSR CORRECTION WAS DONE INCORRECTLY ON THIS ORDER AND I CANNOT GET IT OUT OF BBCOMP TO CORRECT.  What is your MSS Login ID?: E0179556 </t>
  </si>
  <si>
    <t>INC000002672941</t>
  </si>
  <si>
    <t xml:space="preserve">Which MSS instance are you reporting this issue for?: MSS (hWIN &amp; TSG) What type of issue are you reporting?: Another issue Description of problem: (attach screenshots of any errors, etc.): UNABLE TO COMPLETE ADDASGN ORA-20100: ERROR WHILE WORKING VCONDES. Error: ORA-20100. Could not get ng wireCenter info ORA-01403: no data found. What is your MSS Login ID?: e0138911 Customer Acct Number?: 6590147 PSR #?: 23171509 </t>
  </si>
  <si>
    <t>INC000002672631</t>
  </si>
  <si>
    <t xml:space="preserve">Which MSS instance are you reporting this issue for?: MSS (hPAE) What type of issue are you reporting?: Another issue Description of problem: (attach screenshots of any errors, etc.): ReturnCd :21034 - ReturnText: Required CLLI location(s)  have not been defined in NGMSS. DELEGORD task What is your MSS Login ID?: sdaniel PSR #?: 7186157 </t>
  </si>
  <si>
    <t>The reported DELEGORD issue for the PSR#7186157 was due to incorrect location type mapped for the locations in Legacy system and the same has been corrected now.</t>
  </si>
  <si>
    <t>The level two product 'D Channel Trunk Member' was not migrated properly to NGMSS which caused the product not pulled in the corresponding NGPSR and the NGPSR also got flag finished as well. We have corrected the same via back-end and the reported PSR#7150370 closing without any issues hence we are moving ahead and marking this request as resolved.</t>
  </si>
  <si>
    <t>The order has been created manually in NGMSS for this PSR .Since there were 56,392 TN's and 1 trunk product present in the PSR and our delegation XML API will not work for this scenario.The DELEGORD task for the reported PSR#7171217 have been completed  hence we are moving ahead and marking this request as resolved.</t>
  </si>
  <si>
    <t>INC000002673881</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</si>
  <si>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7111952  7173120  7185564 </t>
  </si>
  <si>
    <t>INC000002673510</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</si>
  <si>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1 Product group 0. What is your MSS Login ID?: e0166849 Customer Acct Number?: 7078319 PSR #?: 7183196 </t>
  </si>
  <si>
    <t>INC000002673439</t>
  </si>
  <si>
    <t>Escalation - MSS (hPAE) Issue</t>
  </si>
  <si>
    <t xml:space="preserve">Which MSS instance are you reporting this issue for?: MSS (hPAE) What type of issue are you reporting?: Another issue Description of problem: (attach screenshots of any errors, etc.): I am unable to remove the in-service PRI and D-channel from PSR 7123445. It was added by mistake, in service items are not being disconnected. Must be removed as soon as possible, thank you What is your MSS Login ID?: e0179725 Customer Acct Number?: 4736512 PSR #?: 7123445 </t>
  </si>
  <si>
    <t>Melanie</t>
  </si>
  <si>
    <t>Cooper</t>
  </si>
  <si>
    <t>INC000002673404</t>
  </si>
  <si>
    <t xml:space="preserve">Which MSS instance are you reporting this issue for?: MSS (hPAE) What type of issue are you reporting?: Another issue Description of problem: (attach screenshots of any errors, etc.): Delegord task error on PSR 7185418. Receiving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20079906 had already been disconnected on another order..  Error Code 30606:The Service Item 20079906 had already been disconnected on another order.Error Code 30766:Unable to process item Dialtone/LD Trunk Product Product group 1000. The Service Item 20079906 had already been disconnected on another order..  PER JAMIE IN DESIGN:   .  Please submit a TT for the following and then try it after they clear it up.  Let me know how it goes.  -Jamie  ==================================================  On Facility 32/HCGS/389066/PUA /DS1 the DESIGN team see th TG members 35-1218 member 1-23+D on the channels in a nested fashion on each channel.  A Pending Disco and then a child of the same thing underneath with the second one identifying NGMSS PSR 3956654 that is long since closed at DD in NGMSS.  The matching PSR in M6 6876600 is also closed at DD.  Can this be cleared up so we can see what issues remain?  Thanks,    What is your MSS Login ID?: clm45677 </t>
  </si>
  <si>
    <t>INC000002673017</t>
  </si>
  <si>
    <t xml:space="preserve">Which MSS instance are you reporting this issue for?: MSS (hPAE) What type of issue are you reporting?: Another issue Description of problem: (attach screenshots of any errors, etc.): DELEGOCT TASK ERROR.  SCREENSHOT ATTACHED. What is your MSS Login ID?: e0168863 Customer Acct Number?: 208667481 PSR #?: 7181774 </t>
  </si>
  <si>
    <t>INC000002672703</t>
  </si>
  <si>
    <t xml:space="preserve">Which MSS instance are you reporting this issue for?: MSS (hPAE) What type of issue are you reporting?: Another issue Description of problem: (attach screenshots of any errors, etc.): Win Request#5411706, Account Number#61121719,We are unable to disconnect the services on PSR#7186291 due to following error:-"There are In Service children that are not on the order".So please resolve this issue and also screen shots attached.For information:- Please revert: grgnwsoeteam@sequentialtech.com What is your MSS Login ID?: n9948704 Customer Acct Number?: 61121719 PSR #?: 7186291  </t>
  </si>
  <si>
    <t>INC000002672411</t>
  </si>
  <si>
    <t xml:space="preserve">Which MSS instance are you reporting this issue for?: MSS (hPAE) What type of issue are you reporting?: Another issue Description of problem: (attach screenshots of any errors, etc.): Time error on DELEGOCT task.  Unable to close What is your MSS Login ID?: e0095905 Customer Acct Number?: na PSR #?: 7162083 </t>
  </si>
  <si>
    <t>INC000002671880</t>
  </si>
  <si>
    <t xml:space="preserve">Which MSS instance are you reporting this issue for?: MSS (hPAE) What type of issue are you reporting?: Another issue Description of problem: (attach screenshots of any errors, etc.): Win-request#5400370 , Account#636666389015 , PSR#6687859 All task on above mentioned cancel PSR are completed, however PSR is still showing open in M6. Kindly forcefully close this PSR. Related screen shot is also attached for reference. Please revert to email: grgnwsoeteam@sequentialtech.com What is your MSS Login ID?: n9948704 Customer Acct Number?: 636666389015 PSR #?: 6687859 </t>
  </si>
  <si>
    <t>INC000002677354</t>
  </si>
  <si>
    <t xml:space="preserve">Which MSS instance are you reporting this issue for?: MSS (hWIN &amp; TSG) What type of issue are you reporting?: Another issue Description of problem: (attach screenshots of any errors, etc.): Unable to complete DELEGORD task.Telephone#7047934599,Error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ENCAP; CaUsageId: 101558; CaValueId: 41778735. PP:AT:BB: 51:25:232Error Code 85017:CaValueValidateManager: CA value record being changed or deleted is not found.  CA: ENCAP; CaUsageId: 101558; CaValueId: 41778735. PP:AT:BB: 51:25:232   What is your MSS Login ID?: n9994207 Customer Acct Number?: 5769233 PSR #?: 23148643 </t>
  </si>
  <si>
    <t>The incorrect custom attributes caused the issue and the same have been corrected and completed</t>
  </si>
  <si>
    <t>INC000002677312</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</si>
  <si>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7067826052, Error Message: ReturnCd :-1 - ReturnText: exchange_carrier_circuit_id,  of 706-782-6052-0 already exists.  Please change ecckt What is your MSS Login ID?: n9995231 Customer Acct Number?: 3363216 PSR #?: 23186390  </t>
  </si>
  <si>
    <t>We could see that the previous new order for the reported TN-706-782-6052-0 was not cancelled properly in NGMSS, which caused the issue. Now we have corrected the same and the DELEGOCT task for the reported order-23186390  was completed in MSS,Hence, we are going ahead and marking this incident as resolved. Kindly let us know for any concerns and if you are facing any issues in future, please raise a new ticket, we will be glad to help on the ticket.</t>
  </si>
  <si>
    <t>INC000002677297</t>
  </si>
  <si>
    <t xml:space="preserve">Which MSS instance are you reporting this issue for?: MSS (hWIN &amp; TSG) What type of issue are you reporting?: Another issue Description of problem: (attach screenshots of any errors, etc.): UNABLE TO VALIDATE PSR IN HWIN. RECEIVING ERROR  "The MSS awfg is not found on the account" What is your MSS Login ID?: e0166715 PSR #?: 23187349  </t>
  </si>
  <si>
    <t>There is missing value and label ifo in the reported PSR # 23187349 which caused the issue and the same has been corrected.</t>
  </si>
  <si>
    <t>INC000002677232</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</si>
  <si>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3863623046, Error Message: The MSS Exchange is not found on the account. What is your MSS Login ID?: N9995231 Customer Acct Number?: 6548267 PSR #?: 23183132 </t>
  </si>
  <si>
    <t>We have corrected the order related issue for the reported customer -3863623046 caused due to  migration and the issue got cleared.</t>
  </si>
  <si>
    <t>INC000002677177</t>
  </si>
  <si>
    <t xml:space="preserve">Which MSS instance are you reporting this issue for?: MSS (hWIN &amp; TSG) What type of issue are you reporting?: Another issue Description of problem: (attach screenshots of any errors, etc.): Unable to complete DELEGORD task.Telephone#9184735730,Error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3642375 PSR #?: 23149559 </t>
  </si>
  <si>
    <t>We could see the disconnect item were not mapped properly which were caused the issue, the same has been corrected and respective order is now processed without any issues. So, we are going ahead and marking this as close. Kindly reach us for any assistance in the future.</t>
  </si>
  <si>
    <t>INC000002677173</t>
  </si>
  <si>
    <t xml:space="preserve">Which MSS instance are you reporting this issue for?: MSS (hWIN &amp; TSG) What type of issue are you reporting?: Another issue Description of problem: (attach screenshots of any errors, etc.): Unable to complete BBDES task.Telephone#3863623046,Error Message:THE MSS EXCHANGE IS NOT FOUND ON THE ACCOUNT   What is your MSS Login ID?: n9994207 Customer Acct Number?: 6548267 PSR #?: 23183132 </t>
  </si>
  <si>
    <t>INC000002677086</t>
  </si>
  <si>
    <t xml:space="preserve">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What is your MSS Login ID?: E0138057 Customer Acct Number?: 3505656 PSR #?: 23186872 </t>
  </si>
  <si>
    <t>Missing label and value field in NG for the broadband qualification has caused the reported issue and the same has been cleared.</t>
  </si>
  <si>
    <t>INC000002677049</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</si>
  <si>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5731301023 What is your MSS Login ID?: n9987263 Customer Acct Number?: 6448628 PSR #?: 23184558 </t>
  </si>
  <si>
    <t>Incorrect status for the service request in the previous order has caused the report issue and the same has been corrected.</t>
  </si>
  <si>
    <t>INC000002677005</t>
  </si>
  <si>
    <t xml:space="preserve">Which MSS instance are you reporting this issue for?: MSS (hWIN &amp; TSG) What type of issue are you reporting?: Another issue Description of problem: (attach screenshots of any errors, etc.): Unable to complete DD task. Task in BB COMP Work Queue, Telephone: 7245433033, Error Message: The circuits for this service request are not complete. Please complete (or reverse if the order has been cancelled) the required engineering before completing this task. The &lt;DD&gt; on row #&lt;1&gt;is violating the constraint. What is your MSS Login ID?: n9995231 Customer Acct Number?: 3792930 PSR #?: 22987309  </t>
  </si>
  <si>
    <t>We could see that the tasks for the reported order-22987309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</si>
  <si>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INC000002676969</t>
  </si>
  <si>
    <t xml:space="preserve">Which MSS instance are you reporting this issue for?: MSS (hWIN &amp; TSG) What type of issue are you reporting?: Another issue Description of problem: (attach screenshots of any errors, etc.): Unable to complete DD task.Telephone#4789565594,Error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3954740 PSR #?: 23147301  </t>
  </si>
  <si>
    <t>We could see the order has been processed when we try to check the same and it looks complete in the system now. So, we are going ahead and marking this as close. KIndly reach us for any assistance in the future.</t>
  </si>
  <si>
    <t>INC000002676958</t>
  </si>
  <si>
    <t xml:space="preserve">Which MSS instance are you reporting this issue for?: MSS (hWIN &amp; TSG) What type of issue are you reporting?: Another issue Description of problem: (attach screenshots of any errors, etc.): Unable to complete DD task.Telephone#8148491980,Error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3828422 PSR #?: 23178967  </t>
  </si>
  <si>
    <t>INC000002676957</t>
  </si>
  <si>
    <t xml:space="preserve">Which MSS instance are you reporting this issue for?: MSS (hWIN &amp; TSG) What type of issue are you reporting?: Another issue Description of problem: (attach screenshots of any errors, etc.): Unable to complete DD task. Task in BB COMP Work Queue, Telephone: 8148491980, Error Message: The connections for this service request are not complete. Please complete (or reverse if the order has been cancelled) the required engineering before completing this task. The DD on row #1 is violating the constraint. What is your MSS Login ID?: n9995231 Customer Acct Number?: 3828422 PSR #?: 23178967  </t>
  </si>
  <si>
    <t>The design task was not processed properly in the reported PSR # 23178967 which caused the issue and the same has been corrected.</t>
  </si>
  <si>
    <t>INC000002676930</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</si>
  <si>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4403272271 What is your MSS Login ID?: n9987263 Customer Acct Number?: 4834010 PSR #?: 23183611 </t>
  </si>
  <si>
    <t>We have corrected the order related issue for the reported customer -4403272271 caused due to  previous order migration and the issue got cleared.</t>
  </si>
  <si>
    <t>INC000002676854</t>
  </si>
  <si>
    <t xml:space="preserve">Which MSS instance are you reporting this issue for?: MSS (hWIN &amp; TSG) What type of issue are you reporting?: Another issue Description of problem: (attach screenshots of any errors, etc.): Unable to complete DD task. Task in BB COMP Work Queue, Telephone: 3304053713, Error Message: Unable to complete BB COMP In HWIN, NGMSS BB COMP shows already completed status. What is your MSS Login ID?: n9995231 Customer Acct Number?: 3083059 PSR #?: 22744371 </t>
  </si>
  <si>
    <t>The incorrect circuit issue and the value label caused the issue and the same have been corrected and completed</t>
  </si>
  <si>
    <t>INC000002676767</t>
  </si>
  <si>
    <t xml:space="preserve">Which MSS instance are you reporting this issue for?: MSS (hWIN &amp; TSG) What type of issue are you reporting?: Another issue Description of problem: (attach screenshots of any errors, etc.): TN=8592780220/UNABLE TO VALIDAT PSR/ERROR=AN ERROR OCCURRED DURING THE CUSTOM PREVALIDATION PROCEDURE-2ORA 20516-ORA 20104-BPQ WAS CALLED BUT RETURNED AN ERROR. THE REQUEST COMPLETED, BUT THE DSL REQUEST CODES WERE NOT ABLE TO BE TRANSLATED, SO THE RAW DATA SHOULD BE PROCESSED BY THE CLIENT APPLICATION.  CHECK FOR VALID TN. What is your MSS Login ID?: E0080941 Customer Acct Number?: 6591240 PSR #?: 23180682 </t>
  </si>
  <si>
    <t>INC000002676584</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</si>
  <si>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31391829 had already been disconnected on another order..  Error Code 30606:The Service Item 31391829 had already been disconnected on another order.Error Code 30766:Unable to process item 12Mb/768K Product group 1508. The Service Item 31391829 had already been disconnected on another order.. Tn# 7163542213 What is your MSS Login ID?: n9987263 Customer Acct Number?: 6446467 PSR #?: 23183505 </t>
  </si>
  <si>
    <t>We could see the disconnect item were not processed properly on the order which were caused the issue, the same has been corrected and respective order is now processed without any issues. So, we are going ahead and marking this as close. KIndly reach us for any assistance in the future.</t>
  </si>
  <si>
    <t>INC000002676565</t>
  </si>
  <si>
    <t xml:space="preserve">Which MSS instance are you reporting this issue for?: MSS (hWIN &amp; TSG) What type of issue are you reporting?: Another issue Description of problem: (attach screenshots of any errors, etc.): Unable to complete BBDES MODASGN QUEUE. Error: No data found. Tn# 6606635774 What is your MSS Login ID?: n9987263 Customer Acct Number?: 4649402 PSR #?: 22311664 </t>
  </si>
  <si>
    <t>We have corrected the design related issue for the reported customer -6606635774 caused due to  process issue and the issue got cleared. Kindly assign proper pins and then proceed further.</t>
  </si>
  <si>
    <t>INC000002676434</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</si>
  <si>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4402867211 What is your MSS Login ID?: n9987263 Customer Acct Number?: 3878666 PSR #?: 22976350 </t>
  </si>
  <si>
    <t>We could see the  circuits status were not updated properly on the data level which were caused the issue, the same has been corrected and respective order is processed now. So, we are going ahead and marking this as close. KIndly reach us for any assistance in the future.</t>
  </si>
  <si>
    <t>INC000002676383</t>
  </si>
  <si>
    <t xml:space="preserve">Which MSS instance are you reporting this issue for?: MSS (hWIN &amp; TSG) What type of issue are you reporting?: Another issue Description of problem: (attach screenshots of any errors, etc.): Unable to complete DELEGCT task. Getting below error message. Task in EXCEPTN Work Queue, Telephone: 4027285662, Error Message: ReturnCd :-1 - ReturnText: exchange_carrier_circuit_id, of 402-728-5662-0 already exists.  Please change ecckt What is your MSS Login ID?: n9995231 Customer Acct Number?: 6592119 PSR #?: 23185675 </t>
  </si>
  <si>
    <t>The cancel in the previous order is not processed properly caused the issue and the same have been corrected and completed.</t>
  </si>
  <si>
    <t>INC000002676313</t>
  </si>
  <si>
    <t xml:space="preserve">Which MSS instance are you reporting this issue for?: MSS (hWIN &amp; TSG) What type of issue are you reporting?: Another issue Description of problem: (attach screenshots of any errors, etc.): Unable to find BBCOMP QUEUE. Tn# 7047843034 What is your MSS Login ID?: n9987263 Customer Acct Number?: 5567346 PSR #?: 21349792 </t>
  </si>
  <si>
    <t>Missing label and value in Legacy has caused the reported issue and the same has been corrected.</t>
  </si>
  <si>
    <t>INC000002676237</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</si>
  <si>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9724528150, Error Message: unique constraint (ASAP.PK_CUST_ACCT_ADDR) violated What is your MSS Login ID?: n9995231 Customer Acct Number?: 5768063 PSR #?: 23184446  </t>
  </si>
  <si>
    <t>The incorrect customer account id was tagged in the reported PSR # 23184446 which caused the issue and the same has been corrected.</t>
  </si>
  <si>
    <t>INC000002675284</t>
  </si>
  <si>
    <t xml:space="preserve">Which MSS instance are you reporting this issue for?: MSS (hWIN &amp; TSG) What type of issue are you reporting?: Another issue Description of problem: (attach screenshots of any errors, etc.): ORA-20104: BPQ WAS CALLED, BUT RETURNED AN ERROR: THE REQUEST COMPLETED, BUT THE DSL RESULT CODES WERE NOT ABLE TO BE TRANSLATED, SO THE RAW DATA SHOULD BE PROCESSED BY THE CLIENT APPLICATION. What is your MSS Login ID?: e0182026 Customer Acct Number?: 6591933 PSR #?: 23184464  </t>
  </si>
  <si>
    <t>The qualification related corrected and the order validates without any issues</t>
  </si>
  <si>
    <t>Code</t>
  </si>
  <si>
    <t>MSSINT Custom Code</t>
  </si>
  <si>
    <t>We could see that the reported TN-6105826963 record shows properly in Aquarium. Hence, we are going ahead and marking this incident as resolved. Kindly let us know for any concerns and if you are facing any issues in future, please raise a new ticket, we will be glad to help on the ticket.</t>
  </si>
  <si>
    <t>The incorrect address id was tagged in the reported PSR which caused the issue and the same has been corrected.</t>
  </si>
  <si>
    <t>We couldn't see any issue's for the reported customer-5016797168.</t>
  </si>
  <si>
    <t>We could see the order has been processed when we try to check the same and it looks complete in the system.  Also, it shows information as expected. So we are going ahead and marking this as close. KIndly reach us for any assistance in the future.</t>
  </si>
  <si>
    <t>The incorrect address indicator caused the issue and the same have been corrected and completed</t>
  </si>
  <si>
    <t>We could see there are in service products for the reported customer(as you can see through the screenshot attached).Kindly disconnect these products and then  add new products.</t>
  </si>
  <si>
    <t>We could see that the new order #23153342 was placed on already existing account #6582216 which is a incorrect process to create a new order. Please cancel the reported order and place a new order by creating new account</t>
  </si>
  <si>
    <t>Incorrect Process on New Order</t>
  </si>
  <si>
    <t>The incorrect order activity caused the reported issue and the same have been corrected and completed</t>
  </si>
  <si>
    <t>Missing Secloc for the virtual and broadband circuit has caused the reported issue and the same has been corrected.</t>
  </si>
  <si>
    <t>We could see that the DLRD task was not processed properly which caused the issue and same has been corrected now. DD task for the reported order #20329130 is completed</t>
  </si>
  <si>
    <t>The incorrect order activity caused the issue and the same have been corrected and completed</t>
  </si>
  <si>
    <t>We can see that the supplement corrected was not delegated to NG which was causing the issue, the same has been corrected and fixed.</t>
  </si>
  <si>
    <t>The cancel was applied but was not reflected in the tabel level and the same is now corrected</t>
  </si>
  <si>
    <t>We could see that the value label was populated wrongly which caused the issue and same has been corrected now. DD task for the reported order #23047527 is completed.</t>
  </si>
  <si>
    <t>No Issues Found-The task could be completed without any issues</t>
  </si>
  <si>
    <t>As per MIRROR records, we could see the seed product doesn't qualify.</t>
  </si>
  <si>
    <t>Pin was not assigned properly and the same has been corrected and fixed.</t>
  </si>
  <si>
    <t>We could not find the MIROR data for the reported TN#6064404191 which caused the issue while completing the PCONDES task</t>
  </si>
  <si>
    <t>The incorrect location for the physical circuit and the also the cancel in the previous order is not delegated properly to the ngmss caused the issue and the same have been corrected and completed.</t>
  </si>
  <si>
    <t>We could see that the reported order #23177857 is completed and flag finished and since there is no pending action from our side we are marking this ticket as resolved.</t>
  </si>
  <si>
    <t>We could see that the products for the reported order-23177829 was not updated properly in 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</si>
  <si>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incorrect task dependency caused the issue in bringing the physical circuit from ngmss to legacy and the same have been corrected.</t>
  </si>
  <si>
    <t>Incorrect PIN assignment for the physical has caused the reported issue and the same has been corrected.</t>
  </si>
  <si>
    <t>The qualification error is corrected and the order validates without issues</t>
  </si>
  <si>
    <t>The supplement correction was not delegated to NGMSS and the reported PCONDES task has been completed without any issues.</t>
  </si>
  <si>
    <t>Mismatch in the physical and MIRROR wire center which has caused the issue. user is instructed to place a service move order</t>
  </si>
  <si>
    <t>We could see no pin assignments were made for this order which caused the "Physical circuit is not assigned to the port" issue.</t>
  </si>
  <si>
    <t>the issue has been cleared as a part of Lunar fixes.</t>
  </si>
  <si>
    <t>MSS Custom Code</t>
  </si>
  <si>
    <t>the selected speed product is not qualified for the customer and also the speed product is not active.Please place a speed change and proceed further</t>
  </si>
  <si>
    <t>INC000002678296</t>
  </si>
  <si>
    <t xml:space="preserve">Which MSS instance are you reporting this issue for?: MSS (hWIN &amp; TSG) What type of issue are you reporting?: Another issue Description of problem: (attach screenshots of any errors, etc.): TN=8598874347 PSR CANCELLED INCORRECTLY, SAYS IT'S IN BB COMP, IT IS NOT  What is your MSS Login ID?: E0079908 Customer Acct Number?: 3752752 PSR #?: 2318591 </t>
  </si>
  <si>
    <t>INC000002677984</t>
  </si>
  <si>
    <t xml:space="preserve">Which MSS instance are you reporting this issue for?: MSS (hWIN &amp; TSG) What type of issue are you reporting?: Another issue Description of problem: (attach screenshots of any errors, etc.): 8592319751 unable to push the dslam queue What is your MSS Login ID?: n9981514 </t>
  </si>
  <si>
    <t>INC000002677859</t>
  </si>
  <si>
    <t xml:space="preserve">Which MSS instance are you reporting this issue for?: MSS (hWIN &amp; TSG) What type of issue are you reporting?: Another issue Description of problem: (attach screenshots of any errors, etc.): unable to push the dslam queue 6789637869 What is your MSS Login ID?: n9981514 </t>
  </si>
  <si>
    <t>INC000002677374</t>
  </si>
  <si>
    <t xml:space="preserve">Which MSS instance are you reporting this issue for?: MSS (hWIN &amp; TSG) What type of issue are you reporting?: Another issue Description of problem: (attach screenshots of any errors, etc.): Won't let me validate, error pops up. error: DSLAM HAS ALPHANUMERIC CHARACTERS IN THE PIN VALUES.  What is your MSS Login ID?: e0183530 Customer Acct Number?: 4495836 PSR #?: 23187534 </t>
  </si>
  <si>
    <t>INC000002677234</t>
  </si>
  <si>
    <t xml:space="preserve">Which MSS instance are you reporting this issue for?: MSS (hWIN &amp; TSG) What type of issue are you reporting?: Another issue Description of problem: (attach screenshots of any errors, etc.): Unable to complete DD task.Telephone#3864961801,Error Message:NGMSS BB COM Queue completed but HWIN BBCOM Task in ready status.   What is your MSS Login ID?: n9994207 Customer Acct Number?: 3267843 PSR #?: 22817846 </t>
  </si>
  <si>
    <t>INC000002677233</t>
  </si>
  <si>
    <t xml:space="preserve">Which MSS instance are you reporting this issue for?: MSS (hWIN &amp; TSG) What type of issue are you reporting?: Another issue Description of problem: (attach screenshots of any errors, etc.): Unable to complete DELEGORD task.Telephone#6065991948,Error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22789611 had already been disconnected on another order..  Error Code 30606:The Service Item 22789611 had already been disconnected on another order.Error Code 30766:Unable to process item Sagem 1704N Product group 1428. The Service Item 22789611 had already been disconnected on another order..   What is your MSS Login ID?: n9994207 Customer Acct Number?: 3155689 PSR #?: 23164766 </t>
  </si>
  <si>
    <t>INC000002677163</t>
  </si>
  <si>
    <t xml:space="preserve">Which MSS instance are you reporting this issue for?: MSS (hWIN &amp; TSG) What type of issue are you reporting?: Another issue Description of problem: (attach screenshots of any errors, etc.): Unable to complete DELEGORD task.Telephone#2294234019,Error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n9994207 Customer Acct Number?: 6494245 PSR #?: 23156423 </t>
  </si>
  <si>
    <t>INC000002677006</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</si>
  <si>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7703450240, Error Message: cannot insert NULL into ("ASAP"."NS_COMP_REL"."NS_COMP_ID_CHILD") What is your MSS Login ID?: n9995231 Customer Acct Number?: 2838841 PSR #?: 23186897 </t>
  </si>
  <si>
    <t>INC000002677002</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</si>
  <si>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7047824950,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The Service Item 30727683 had already been disconnected on another order..  Error Code 30606:The Service Item 30727683 had already been disconnected on another order.Error Code 30766:Unable to process item 15MB/1.5MB Product group 2107. The Service Item 30727683 had already been disconnected on another order.. What is your MSS Login ID?: n9995231 Customer Acct Number?: 5561584 PSR #?: 23164240 </t>
  </si>
  <si>
    <t>INC000002676970</t>
  </si>
  <si>
    <t xml:space="preserve">Which MSS instance are you reporting this issue for?: MSS (hWIN &amp; TSG) What type of issue are you reporting?: Another issue Description of problem: (attach screenshots of any errors, etc.): TRYING TO CREATE PSR AND IT SAYS ONE IS OPEN IN NEXTGEN. IT IS DUE DATE COMPLETE BUT NOT FLAG FINISHED. NEED COMPLETE SO I CAN OPEN NEW PSR. (TN: 8598873189-PIN 11) What is your MSS Login ID?: e0183526 Customer Acct Number?: 3134197 PSR #?: 6004134 </t>
  </si>
  <si>
    <t>INC000002676964</t>
  </si>
  <si>
    <t xml:space="preserve">Which MSS instance are you reporting this issue for?: MSS (hWIN &amp; TSG) What type of issue are you reporting?: Another issue Description of problem: (attach screenshots of any errors, etc.): Unable to complete DD task.Telephone#7177217587,Error Message:&lt;&lt;DLRD&gt;&gt; task in &lt;&lt;REMASGN&gt;&gt; queue was not processed properly. Please re-open &lt;&lt;DLRD&gt;&gt; task and complete again. What is your MSS Login ID?: n9994207 Customer Acct Number?: 5350984 PSR #?: 23029685  </t>
  </si>
  <si>
    <t>INC000002676912</t>
  </si>
  <si>
    <t xml:space="preserve">Which MSS instance are you reporting this issue for?: MSS (hWIN &amp; TSG) What type of issue are you reporting?: Another issue Description of problem: (attach screenshots of any errors, etc.): TN=7141494010/UNABLE TO COMPLETE EXCEPTN QUEUE/ERROR=ReturnCd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null What is your MSS Login ID?: E0080941 Customer Acct Number?: 6591030 PSR #?: 23179543 </t>
  </si>
  <si>
    <t>INC000002676866</t>
  </si>
  <si>
    <t xml:space="preserve">Which MSS instance are you reporting this issue for?: MSS (hWIN &amp; TSG) What type of issue are you reporting?: Another issue Description of problem: (attach screenshots of any errors, etc.): AN ERROR OCCURRED DURING  THE CUSTOM PRE VALIDATION PROCEDURE 2 ORA-20103: THE TN NUMBER REQUESTED IS ALREADY IN USE What is your MSS Login ID?: E0166110 Customer Acct Number?: 6592420 PSR #?: 23186631  </t>
  </si>
  <si>
    <t>INC000002676846</t>
  </si>
  <si>
    <t xml:space="preserve">Alternate contact phone number for yourself, if applicable: 7063679762 Which MSS instance are you reporting this issue for?: MSS (hWIN &amp; TSG) What type of issue are you reporting?: Another issue Description of problem: (attach screenshots of any errors, etc.): ERROR AN ERROR OCCURRED DURING THE CUSTOM PREVALIDATION PROCEDURE 2 ORA 20100 SAME TN OR CUSTOMER HAS AN OPEN ORDER IN NEXTGEN MSS PLEASE COMPLETE THE OPEN ORDER IN NEXT GENMSS AND TRY TO VALIDATE IN HWNN MSS What is your MSS Login ID?: E0102188 Customer Acct Number?: 4872562 PSR #?: 23186411 </t>
  </si>
  <si>
    <t>INC000002676635</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</si>
  <si>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6413421914,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4Mb/512K Product group 1536. The Service Item 13873809 had already been disconnected on another order..  Error Code 30606:The Service Item 13873809 had already been disconnected on another order.Error Code 30766:Unable to process item 4Mb/512K Product group 1536. The Service Item 13873809 had already been disconnected on another order.. What is your MSS Login ID?: n9995231 Customer Acct Number?: 4747188 PSR #?: 23186092 </t>
  </si>
  <si>
    <t>INC000002676633</t>
  </si>
  <si>
    <t>INC000002676518</t>
  </si>
  <si>
    <t xml:space="preserve">Which MSS instance are you reporting this issue for?: MSS (hWIN &amp; TSG) What type of issue are you reporting?: Another issue Description of problem: (attach screenshots of any errors, etc.): ora-20100: ERROR WHILE WORKING VCONDES. ERROR: ORA-20100: PHYSICAL CIRCUIT IS NOT ASSIGNED TO THE PORT What is your MSS Login ID?: E0139321 Customer Acct Number?: 6588272 PSR #?: 23186030 </t>
  </si>
  <si>
    <t>INC000002676435</t>
  </si>
  <si>
    <t xml:space="preserve">Which MSS instance are you reporting this issue for?: MSS (hWIN &amp; TSG) What type of issue are you reporting?: Another issue Description of problem: (attach screenshots of any errors, etc.): Unable to validate the PSR. Error: Disconnect the M6 record. Tn# 6068348182 What is your MSS Login ID?: n9987263 Customer Acct Number?: 6525995 PSR #?: 22837474 </t>
  </si>
  <si>
    <t>INC000002676318</t>
  </si>
  <si>
    <t xml:space="preserve">Which MSS instance are you reporting this issue for?: MSS (hWIN &amp; TSG) What type of issue are you reporting?: Another issue Description of problem: (attach screenshots of any errors, etc.): ORA-20100: ERROR WHILE WORKING VCONDES. ERROR : ORA-20100: COULD NOT GET NG WIRECENTER INFOR ORA-01403: NO DATA FOUND What is your MSS Login ID?: E0139321 Customer Acct Number?: 6592324 PSR #?: 23186221 </t>
  </si>
  <si>
    <t>INC000002676245</t>
  </si>
  <si>
    <t xml:space="preserve">Which MSS instance are you reporting this issue for?: MSS (hWIN &amp; TSG) What type of issue are you reporting?: Another issue Description of problem: (attach screenshots of any errors, etc.): EXCEPTION ERROR ON DELEGDES TASK-RETURNCD:-1-RETURNTEXT:EXCEPTION NO DATA FOUND FINDING CLLI CODE FOR THE LOCATION ID:GRNLIAXCORW THIS IS ON TN#641-342-8552/THE DRS DW FIELD ON MIROR RECORD IS OSCLIAXD What is your MSS Login ID?: e0023871 Customer Acct Number?: 6591352 PSR #?: 23181280 </t>
  </si>
  <si>
    <t>INC000002676241</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</si>
  <si>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8062263037 What is your MSS Login ID?: n9987263 Customer Acct Number?: 5408875 PSR #?: 23180275 </t>
  </si>
  <si>
    <t>INC000002676225</t>
  </si>
  <si>
    <t xml:space="preserve">Which MSS instance are you reporting this issue for?: MSS (hWIN &amp; TSG) What type of issue are you reporting?: Another issue Description of problem: (attach screenshots of any errors, etc.): Unable to complete DELEGORED EXCEPTN QUEUE. Error: Unable to retrieve Order 22592523 from MSShWin Domain: Unhandled process exception : com.windstream.mss.exceptions.BusinessException: javax.xml.ws.WebServiceException: Could not send Message. Tn# 7048261097 What is your MSS Login ID?: n9987263 Customer Acct Number?: 6322110 PSR #?: 22592523 </t>
  </si>
  <si>
    <t>INC000002676198</t>
  </si>
  <si>
    <t xml:space="preserve">Which MSS instance are you reporting this issue for?: MSS (hWIN &amp; TSG) What type of issue are you reporting?: Another issue Description of problem: (attach screenshots of any errors, etc.): UNABLE TO COMPLETE BB_COMP QUEUE What is your MSS Login ID?: E0175126 Customer Acct Number?: 5642475 PSR #?: 21870364 </t>
  </si>
  <si>
    <t>INC000002676164</t>
  </si>
  <si>
    <t xml:space="preserve">Which MSS instance are you reporting this issue for?: MSS (hWIN &amp; TSG) What type of issue are you reporting?: Another issue Description of problem: (attach screenshots of any errors, etc.): UNABLE TO COMPETE BB_COMP QUEUE What is your MSS Login ID?: E0175126 Customer Acct Number?: 2996722 PSR #?: 20959591 </t>
  </si>
  <si>
    <t>INC000002676067</t>
  </si>
  <si>
    <t xml:space="preserve">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e0102195 Customer Acct Number?: 6592102 PSR #?: 23185404 </t>
  </si>
  <si>
    <t>&lt; Warning: Do not enter passwords or SSNs in this field! &gt;</t>
  </si>
  <si>
    <t>INC000002676410</t>
  </si>
  <si>
    <t xml:space="preserve">Which MSS instance are you reporting this issue for?: MSS (hPAE) What type of issue are you reporting?: Another issue Description of problem: (attach screenshots of any errors, etc.): Please attempt to reconnect the existing circuit on PSR 7166885. the FE ckt needs to stay in service.  What is your MSS Login ID?: e0163733 Customer Acct Number?: 7078423 PSR #?: 7185974 </t>
  </si>
  <si>
    <t>The reported product have been reconnected by the user by processing supplement in the reported PSR#7185974.</t>
  </si>
  <si>
    <t>INC000002676281</t>
  </si>
  <si>
    <t xml:space="preserve">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(ASAP.FK_CKT_NETWORK_LOCATION_Z_CLLI) violated - parent key not found What is your MSS Login ID?: e0172173 Customer Acct Number?: 200418040 PSR #?: 7152441 </t>
  </si>
  <si>
    <t>Resolution:The incorrect originating and terminating location of circuit was fixed to correct the DELEGDES issue on PSR#7152441 and now the DELEGDES gateway event got completed.</t>
  </si>
  <si>
    <t>INC000002675276</t>
  </si>
  <si>
    <t xml:space="preserve">Which MSS instance are you reporting this issue for?: MSS (hPAE) What type of issue are you reporting?: Another issue Description of problem: (attach screenshots of any errors, etc.): Unable to close the AUTOSDS as I added approx 6000 DID's to this order and the AUTOSDS keeps locking up and timing out.  Need this closed so order can move foward What is your MSS Login ID?: dmm39593 Customer Acct Number?: 204418168 PSR #?: 7104152 </t>
  </si>
  <si>
    <t>Resolution: The AUTO SDS task was completed via Backend by calling stored procedure in DB level and now check pls on PSR#7104152.</t>
  </si>
  <si>
    <t>Doreen</t>
  </si>
  <si>
    <t>Meyer</t>
  </si>
  <si>
    <t>Resolution:The incorrect originating and terminating location of circuit was fixed  and xref mismatching issues were corrected to address  DELEGDES issues.  All the three orders got DELEGDES task completed.</t>
  </si>
  <si>
    <t>For the reported issue due to incorrect cross reference entries during migration and same has been corrected. The DELEGORD task got completed for PSR#7183196. Hence we are going ahead and marking this incident as resolved.</t>
  </si>
  <si>
    <t>Any trunk or circuit related products cannot be removed from a PSR#7123445. These products needs to be reconnected back to the order if it is disconnected and proceeded further or the PSR needs to be cancelled or can be proceeded further if  is already in 'INSERVICE/CHANGE' status.</t>
  </si>
  <si>
    <t>Issue : The previous order Supp cancel was not delegated to NGMSS issue caused the reported DELEGORD error.  Resolution: Now the corresponding NGMSS order was cancelled and circuits are back to In-Service . The child assignments of circuit 32/HCGS/389066/PUA /DS1were also corrected in NGMSS.  Now before re-initiating the DELEGORD , kindly pull the trunk members into your legacy M6 order 7185418 into parent B ISDN Trunk product and then initiate the DELEGORD.  Also i have attached screenshot for Trunk members to be added.</t>
  </si>
  <si>
    <t>For the reported issue due to incorrect order status and it has been cleared now. The reported PSR#6687859 is now flag-finished. Hence we are going ahead and marking this incident as resolved.</t>
  </si>
  <si>
    <t>For the reported PSR#7172890 ,we could see missing circuit in ngmss due to delegation and the same has been corrected now.</t>
  </si>
  <si>
    <t>Circuit Not Found</t>
  </si>
  <si>
    <t>Issue : The products were not delegated to NGMSS properly caused the issue .  Resolution: Now the product and circuit status were corrected manually via DB and now try to complete the DD task in legacy M6 PSR#7158754.</t>
  </si>
  <si>
    <t>As per your request, we have moved the TN to reported winning account and Hence we are going ahead and hence we are going ahead and marking this incident as resolved.</t>
  </si>
  <si>
    <t>The provisioning plan 'POTS-suspend' chosen for the PSR#7159335 is a not delegatable provisioning plan and also we are able to see that a line is being disconnected in the same PSR as well.The Line should be disconnected in both NGMSS and M6 as well so kindly cancel the PSR and launch a new one with a delegatable provisioning plan.As there is no work around from our side we are moving ahead and marking this request as resolved.</t>
  </si>
  <si>
    <t>INC000002649367</t>
  </si>
  <si>
    <t xml:space="preserve">Which MSS instance are you reporting this issue for?: MSS (hPAE) What type of issue are you reporting?: Another issue Description of problem: (attach screenshots of any errors, etc.):  Team is unable to inactivate services due to following error in M6: The circuits for this service request are not complete. Please comlplete( reverse if the order has been cancelled) the requried engineering before completing this task. Kindly inactivate the services and Account What is your MSS Login ID?: n9986092 Customer Acct Number?: 7123006 PSR #?: 7177791 </t>
  </si>
  <si>
    <t>Issue : The products were not delegated to NGMSS properly caused the issue .  Resolution: Now the product and circuit status were corrected manually via DB and now try to complete the DD task in legacy M6 PSR#7177791.</t>
  </si>
  <si>
    <t>We have reached out to the EMS team and  now the reported PSR#7137029 have been completed already hence we are moving ahead and marking this request as resolved.No work around from our side in this PSR</t>
  </si>
  <si>
    <t>INC000002677000</t>
  </si>
  <si>
    <t>MSS (NextGen) Issue</t>
  </si>
  <si>
    <t xml:space="preserve">Which MSS instance are you reporting this issue for?: MSS (NextGen) What type of issue are you reporting?: Another issue Description of problem: (attach screenshots of any errors, etc.): Unable to complete the dd on psr 7187730 due to below error, please assist.   Error(s) have occurred in the MSS-&gt;RevChain Bridge while processing service .\B Hi-Cap On-Net Facility\Hi-Cap Circuit. (22/KQ--/923295/IP /NUVX/A) Error while processing Service #5 [type=2000633, activity code=I, MSS name=\B Hi-Cap On-Net Facility\Hi-Cap Circuit, nickname=22/KQ--/923295/IP /NUVX/A, service item id=82803420] RevChain exception caught -- RevChainBundleException 2018-10-11 13:16:13.345 One or more errors occurred. RevChain exception caught -- RevChainServiceConnectionException 2018-10-11 13:16:13.336 Minimum-Maximum number of connections of a specific connectionType is invalid. ServiceType = .Hi Cap On Net Circuit., ConnectionType = .Circuit ID., ConnectionNumberType = .Circuit ID., minimum number of connections required = .0., maximum number of connections allowed = .1., current count = .2. What is your MSS Login ID?: clm45677 </t>
  </si>
  <si>
    <t>INC000002676724</t>
  </si>
  <si>
    <t xml:space="preserve">Which MSS instance are you reporting this issue for?: MSS (hPAE) What type of issue are you reporting?: Another issue Description of problem: (attach screenshots of any errors, etc.): cannot close DD task on PSR 7175974.  Getting the following  error message:  The circuits for this service request are not complete.  Please complete (or reverse if the order has been cancelled) the required engineering before completing this task  The DD on row #5 is violating the constraint  The order number is 7175974 The Circuit ID is 704-596-1650-0  What is your MSS Login ID?: mwillis Customer Acct Number?: 204384901 PSR #?: 7175974 </t>
  </si>
  <si>
    <t>INC000002676627</t>
  </si>
  <si>
    <t xml:space="preserve">Which MSS instance are you reporting this issue for?: MSS (hPAE) What type of issue are you reporting?: Another issue Description of problem: (attach screenshots of any errors, etc.): DD task will not go green What is your MSS Login ID?: rlindsay Customer Acct Number?: 204601920 PSR #?: 7178302 </t>
  </si>
  <si>
    <t>Ruth</t>
  </si>
  <si>
    <t>Shepard</t>
  </si>
  <si>
    <t>INC000002676304</t>
  </si>
  <si>
    <t xml:space="preserve">Which MSS instance are you reporting this issue for?: MSS (hPAE) What type of issue are you reporting?: Another issue Description of problem: (attach screenshots of any errors, etc.): DELEGOCT error ReturnCd :-1 - ReturnText: exchange_carrier_circuit_id, of 209-248-0981-0 already exists.  Please change ecckt What is your MSS Login ID?: e0172173 Customer Acct Number?: 208177008 PSR #?: 7187457 </t>
  </si>
  <si>
    <t>INC000002676196</t>
  </si>
  <si>
    <t xml:space="preserve">Which MSS instance are you reporting this issue for?: MSS (hPAE) What type of issue are you reporting?: Another issue Description of problem: (attach screenshots of any errors, etc.): Unable to complete DD in M6 on PSR 7099972. Please assist, thanks!   Errors returned from MSS API ERROR: 45035 - Circuit row not found based on servItemId 83971238.   Already sent back to Design- still not fixed. What is your MSS Login ID?: clm45677 </t>
  </si>
  <si>
    <t>INC000002675810</t>
  </si>
  <si>
    <t xml:space="preserve">Which MSS instance are you reporting this issue for?: MSS (hPAE) What type of issue are you reporting?: Another issue Description of problem: (attach screenshots of any errors, etc.): DD error  What is your MSS Login ID?: e0173376 Customer Acct Number?: 200301816 PSR #?: 7169169 </t>
  </si>
  <si>
    <t>INC000002674723</t>
  </si>
  <si>
    <t xml:space="preserve">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7174492 PSR #?: 7183252 </t>
  </si>
  <si>
    <t>INC000002674670</t>
  </si>
  <si>
    <t xml:space="preserve">Alternate contact phone number for yourself, if applicable: 7043191055 Which MSS instance are you reporting this issue for?: MSS (hPAE) What type of issue are you reporting?: Another issue Description of problem: (attach screenshots of any errors, etc.): ReturnCd :-1 - ReturnText: exchange_carrier_circuit_id, of 352-622-2521-2 already exists.  Please change ecckt What is your MSS Login ID?: e0136192 Customer Acct Number?: 208647451 PSR #?: 7186802 </t>
  </si>
  <si>
    <t>INC000002671889</t>
  </si>
  <si>
    <t xml:space="preserve">Alternate contact phone number for yourself, if applicable: 3197902462 Which MSS instance are you reporting this issue for?: MSS (hPAE) What type of issue are you reporting?: Another issue Description of problem: (attach screenshots of any errors, etc.): trying to disconnect services and launch and getting error.  I had already disconnected these services before and had to cancel that PSR.  It was something with pricing the first time but we cannot figure out what pricing is incorrect What is your MSS Login ID?: e0183493 Customer Acct Number?: 2471524 PSR #?: 7185933 </t>
  </si>
  <si>
    <t>Lindsey</t>
  </si>
  <si>
    <t>Colby</t>
  </si>
  <si>
    <t>INC000002648888</t>
  </si>
  <si>
    <t xml:space="preserve">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7012962 PSR #?: 7177784 </t>
  </si>
  <si>
    <t>INC000002680096</t>
  </si>
  <si>
    <t xml:space="preserve"> URL - suns213:7005/console/login is unavailable. - </t>
  </si>
  <si>
    <t xml:space="preserve"> Node Name: vml141.windstream.com Application: WhatsUp Object:  Message Group: IT-OSS - M6 (ASAP/TSG) Time Generated: 10/12/2018 21:31:28 ITO Source Policy: copy_of_MGMTSV_syslog(1.3) Message Text:  URL - suns213:7005/console/login is unavailable. - </t>
  </si>
  <si>
    <t>This is False alert . The server suns213:7005 is UP and Running.   *****************No Business Impact************************</t>
  </si>
  <si>
    <t>INC000002680095</t>
  </si>
  <si>
    <t xml:space="preserve"> URL - suns213:7005/main is unavailable. - </t>
  </si>
  <si>
    <t xml:space="preserve"> Node Name: vml141.windstream.com Application: WhatsUp Object:  Message Group: IT-OSS - M6 (ASAP/TSG) Time Generated: 10/12/2018 21:31:28 ITO Source Policy: copy_of_MGMTSV_syslog(1.3) Message Text:  URL - suns213:7005/main is unavailable. - </t>
  </si>
  <si>
    <t>INC000002680094</t>
  </si>
  <si>
    <t xml:space="preserve"> URL - suns213:7005/main/buildInfoPage is unavailable. - </t>
  </si>
  <si>
    <t xml:space="preserve"> Node Name: vml141.windstream.com Application: WhatsUp Object:  Message Group: IT-OSS - M6 (ASAP/TSG) Time Generated: 10/12/2018 21:31:28 ITO Source Policy: copy_of_MGMTSV_syslog(1.3) Message Text:  URL - suns213:7005/main/buildInfoPage is unavailable. - </t>
  </si>
  <si>
    <t>INC000002680079</t>
  </si>
  <si>
    <t xml:space="preserve">Which MSS instance are you reporting this issue for?: MSS (hWIN &amp; TSG) What type of issue are you reporting?: Another issue Description of problem: (attach screenshots of any errors, etc.): Unable to complete ADDASGN, Telephone: 4708639553, Error Message: Could not get ng Wirecenter info ORA-01403: No Data Found  What is your MSS Login ID?: n9995231 Customer Acct Number?: 6593542 PSR #?: 23191036 </t>
  </si>
  <si>
    <t>We could see that the port alias value was not populated for the reported customer which caused the issue and same has been corrected now. Please try to complete the PCONDES task for the reported order #23191036</t>
  </si>
  <si>
    <t>INC000002679928</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</si>
  <si>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3033601 PSR #?: 7042793213 </t>
  </si>
  <si>
    <t>There is an open order found in NGMSS for the reported customer # 3033601 which caused the issue and the same has been corrected.</t>
  </si>
  <si>
    <t>INC000002679884</t>
  </si>
  <si>
    <t xml:space="preserve">Which MSS instance are you reporting this issue for?: MSS (hWIN &amp; TSG) What type of issue are you reporting?: Another issue Description of problem: (attach screenshots of any errors, etc.): Unable to complete DD task. Task in BB COMP Work Queue, Telephone: 8068325978,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6586578 PSR #?: 23157294  </t>
  </si>
  <si>
    <t>The design task was not processed properly in the reported PSR # 23157294 which caused the issue and the same has been corrected.</t>
  </si>
  <si>
    <t>INC000002679770</t>
  </si>
  <si>
    <t xml:space="preserve">Which MSS instance are you reporting this issue for?: MSS (hWIN &amp; TSG) What type of issue are you reporting?: Another issue Description of problem: (attach screenshots of any errors, etc.): STUCK IN EXCEPTION:  CANNOT INSERT NULL INTO ("ASAP"."NS_COMP_REL"."NS_COMP_ID_CHILD")  What is your MSS Login ID?: 0102491 Customer Acct Number?: 5612085 PSR #?: 23135053 </t>
  </si>
  <si>
    <t>We could see an incorrect port address related entry caused the issue and the same has been corrected now.The reported BBDES task without any issues.Hence there is no action pending on our side. We are going ahead and marking this incident as resolved. Thanks.</t>
  </si>
  <si>
    <t>William</t>
  </si>
  <si>
    <t>Sapp</t>
  </si>
  <si>
    <t>INC000002679698</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</si>
  <si>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5737363155,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31224451 to the order as the Service Item is on another open PSR Order. The Preference to Copy Pending PSR Items is set to No..  Error Code 30602:Miscellaneous Error: Unable to copy item 31224451 to the order as the Service Item is on another open PSR Order. The Preference to Copy Pending PSR Items is set to No.Error Code 30766:Unable to process item 12Mb/768K Product group 1508. Miscellaneous Error: Unable to copy item 31224451 to the order as the Service Item is on another open PSR Order. The Preference to Copy Pending PSR Items is set to No.. What is your MSS Login ID?: n9995231 Customer Acct Number?: 6391072 PSR #?: 22267990  </t>
  </si>
  <si>
    <t>The service item status for the previous NGMSS order#5490663 was incorrect which caused the issue and the same has been corrected now.</t>
  </si>
  <si>
    <t>INC000002679533</t>
  </si>
  <si>
    <t xml:space="preserve">Which MSS instance are you reporting this issue for?: MSS (hWIN &amp; TSG) What type of issue are you reporting?: Another issue Description of problem: (attach screenshots of any errors, etc.): Unable to complete DELEGORD SYSWKQUE. Tn# 2547256335 What is your MSS Login ID?: n9987263 Customer Acct Number?: 3519639 PSR #?: 23173870 </t>
  </si>
  <si>
    <t>INC000002679525</t>
  </si>
  <si>
    <t xml:space="preserve">Which MSS instance are you reporting this issue for?: MSS (hWIN &amp; TSG) What type of issue are you reporting?: Another issue Description of problem: (attach screenshots of any errors, etc.): Need to disconnect M6 RECORD. Error: Unable to validate the PSR. Tn# 7063672609 What is your MSS Login ID?: n9987263 Customer Acct Number?: 6142353 PSR #?: 22493805 </t>
  </si>
  <si>
    <t>We could see that the reported order #22493805 is completed and flag finished and since there is no pending action from our side we are marking this ticket as resolved.</t>
  </si>
  <si>
    <t>INC000002679237</t>
  </si>
  <si>
    <t xml:space="preserve">Which MSS instance are you reporting this issue for?: MSS (hWIN &amp; TSG) What type of issue are you reporting?: Another issue Description of problem: (attach screenshots of any errors, etc.): TRYING TO UPGRADE TO 100X8 VBOND SVC, GETTING: SAME TN OR CUSTOMER HAS AN OPEN ORDER IN NEXTGEN MSS.  PLEASE COMPLETE THE OPEN ORDER IN NEXTGEN MSS AND TRY TO VALIDATE IN HWIN MSS." I SEARCH ALL VISIBLE TASKS, ALL SHOW AS COMPLETE. 678-219-0258 What is your MSS Login ID?: 0019414 Customer Acct Number?: 3933819 PSR #?: 23190416 </t>
  </si>
  <si>
    <t>The missing of customer account cross reference caused the reported issue, which has been cleared now and the order now validates without error.</t>
  </si>
  <si>
    <t>INC000002679084</t>
  </si>
  <si>
    <t xml:space="preserve">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NG ORDER What is your MSS Login ID?: E0138057 Customer Acct Number?: 3455466 PSR #?: 23190228 </t>
  </si>
  <si>
    <t>The reported order#23190228 was validating successfully without any issues</t>
  </si>
  <si>
    <t>INC000002678816</t>
  </si>
  <si>
    <t xml:space="preserve">Which MSS instance are you reporting this issue for?: MSS (hWIN &amp; TSG) What type of issue are you reporting?: Another issue Description of problem: (attach screenshots of any errors, etc.): Unable to complete DD task.Telephone#4055279298,Error Message:NGMSS BB COM Queue completed but HWIN BBCOM Task in ready status.   What is your MSS Login ID?: n9994207 Customer Acct Number?: 3735600 PSR #?: 22895969 </t>
  </si>
  <si>
    <t>The missing of values in label and value caused the reported issue which has been corrected through back end and the order is now complete.</t>
  </si>
  <si>
    <t>INC000002678744</t>
  </si>
  <si>
    <t xml:space="preserve">Which MSS instance are you reporting this issue for?: MSS (hWIN &amp; TSG) What type of issue are you reporting?: Another issue Description of problem: (attach screenshots of any errors, etc.): Unable to complete DD task.Telephone#1600608531,Error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6588277 PSR #?: 23187779  </t>
  </si>
  <si>
    <t>We could see that the reported order #6622893 is completed and flag finished and since there is no pending action from our side we are marking this ticket as resolved</t>
  </si>
  <si>
    <t>We could see that the value label was populated wrongly which caused the issue and same has been corrected now. DSLAMSUS task for the reported order #6624132 is completed now</t>
  </si>
  <si>
    <t>The incorrect pin assignments in the order caused the reported issue, which has been corrected now and the task is now complete.</t>
  </si>
  <si>
    <t>We have changed the incorrect order status into Flag finished. Now you could able to create a new PSR in production. Hence there is no action pending on our side. We are going ahead and marking this incident as resolved. Thanks.</t>
  </si>
  <si>
    <t>The reported order#22837474 was already supplement cancelled and flag finished. Also there is no open orders for the customer account#6525995.</t>
  </si>
  <si>
    <t>The missing label and information value for the 15Mb/1.5Mb IPTV speed product which caused the issue and the same has been corrected now.</t>
  </si>
  <si>
    <t>The missing value-label values in the order caused the reported issue which has been corrected now and the order is now complete.</t>
  </si>
  <si>
    <t>The reported customer is displaying in AQUARIUM without any issues. Hence there is no action pending on our side. We are going ahead and marking this incident as resolved. Thanks.</t>
  </si>
  <si>
    <t>The reported order has been already Completed and flag finished.  As required information  has been provided, we are going ahead and marking this as resolved.</t>
  </si>
  <si>
    <t>The reported issue was identified after the Dual qual implementation. A code change has been done to fix this issue. The reported order has been completed in production. Hence there is no action pending on our side. We are going ahead and marking this incident as resolved. Thanks.</t>
  </si>
  <si>
    <t>We can see that the previous order broadband information was incorrect which was causing the issue, the same has been corrected and fixed.</t>
  </si>
  <si>
    <t>The reported issue has been fixed with the revised code for Dual qual.</t>
  </si>
  <si>
    <t>Physical circuit has been assigned to the port.</t>
  </si>
  <si>
    <t>The customer speed product is 200Mb/16Mb in production. The customer is trying to provision on DSLAM 'LXTNSC@BAR2DCR61' which is having 100Mbps as Max_supported_speed. Hence this customer should not be provisioned under this DSLAM.Hence there is no action pending on our side. We are going ahead and marking this incident as resolved. Thanks.  Possible solution:   There is another DSLAM 'LXTNSC@BAR2DCL01' available under the same exchange and wire center which is having 1Gbps as Max_supported_speed. . Please try to assign the customer on this DSLAM.</t>
  </si>
  <si>
    <t>Task completed without any issues when initiated</t>
  </si>
  <si>
    <t>The record shows proper information for the reported account now</t>
  </si>
  <si>
    <t>We have corrected the order related data issue caused due to previous order migration for the reported order# 23161940 and the order validates successfully.</t>
  </si>
  <si>
    <t>We have corrected the order related data issue caused due to migration for the reported order# 22696943 and the deleg tasks got completed successfully.</t>
  </si>
  <si>
    <t>We could see that the product status was populated wrongly which caused the issue and same has been corrected now. Please try to validate the reported order #23165715</t>
  </si>
  <si>
    <t>We can see that the reported circuit doesnt exist in the MSS production.  As the required information has been provided, we are going ahead and marking this as resolved.</t>
  </si>
  <si>
    <t>We have corrected the port alias related issue for the reported order-23115913 caused due to  migration and the issue got cleared.</t>
  </si>
  <si>
    <t>We could see that the reported order# 22894766 got completed. No issue found</t>
  </si>
  <si>
    <t>Incorrect speed product chosen for the customer record.</t>
  </si>
  <si>
    <t>Please contact HELPDESK for this issue,they will assist you for the reported issue and reach us for any other concerns in future.  As the required information has been provided, we are going ahead and marking this as resolved.</t>
  </si>
  <si>
    <t>The reported issue was identified after the Dual qual implementation. A code change has been done to fix this issue. The reported order#6555897 has been completed in production.</t>
  </si>
  <si>
    <t>INC000002680408</t>
  </si>
  <si>
    <t xml:space="preserve">Which MSS instance are you reporting this issue for?: MSS (hWIN &amp; TSG) What type of issue are you reporting?: Another issue Description of problem: (attach screenshots of any errors, etc.): ORA -20100.COULD NOT GET NSP INFO.ORA-01403 NO DATA FOUND  What is your MSS Login ID?: n9984650 Customer Acct Number?: 6383794 PSR #?: 6630037  </t>
  </si>
  <si>
    <t>INC000002680063</t>
  </si>
  <si>
    <t xml:space="preserve">Which MSS instance are you reporting this issue for?: MSS (hWIN &amp; TSG) What type of issue are you reporting?: Another issue Description of problem: (attach screenshots of any errors, etc.): UNABLE TO COMPLETE BBDES EXCEPTN ERROR= v_return_cd: -2 v_return_text:ORA-20100: The product id 1568 is not compatible with a loop length of 1500 TN=1600607007 What is your MSS Login ID?: E0183019 Customer Acct Number?: 6176803 PSR #?: 21210466 </t>
  </si>
  <si>
    <t>INC000002679902</t>
  </si>
  <si>
    <t xml:space="preserve">Which MSS instance are you reporting this issue for?: MSS (hWIN &amp; TSG) What type of issue are you reporting?: Another issue Description of problem: (attach screenshots of any errors, etc.): TRYING TO DO CANCELATION STUCK IN SYTEM QUE  8302573146 What is your MSS Login ID?: E0166110 Customer Acct Number?: 6553870 PSR #?: 23162247 </t>
  </si>
  <si>
    <t>INC000002679893</t>
  </si>
  <si>
    <t xml:space="preserve">Which MSS instance are you reporting this issue for?: MSS (hWIN &amp; TSG) What type of issue are you reporting?: Another issue Description of problem: (attach screenshots of any errors, etc.): 2 DISCONNECTED BB AND CANT DELETE ON. NEEDING TO DO MOVE ORDER BUT SAYING "IN ORDER TO ADD NEW BB YOU MUST DISCONECT THE OLD ONE"  What is your MSS Login ID?: E0183526 Customer Acct Number?: 23191628 PSR #?: 6587179 </t>
  </si>
  <si>
    <t>INC000002679804</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</si>
  <si>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1721723210, Error Message: The MSS Exchange is not found on the account. What is your MSS Login ID?: n9995231 Customer Acct Number?: 6592981 PSR #?: 23188898  </t>
  </si>
  <si>
    <t>INC000002679765</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</si>
  <si>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9126169800,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Miscellaneous Error: Unable to copy item 30911544 to the order as the Service Item is on another open PSR Order. The Preference to Copy Pending PSR Items is set to No..  Error Code 30602:Miscellaneous Error: Unable to copy item 30911544 to the order as the Service Item is on another open PSR Order. The Preference to Copy Pending PSR Items is set to No.Error Code 30766:Unable to process item 6Mb/768K Product group 1471. Miscellaneous Error: Unable to copy item 30911544 to the order as the Service Item is on another open PSR Order. The Preference to Copy Pending PSR Items is set to No.. What is your MSS Login ID?: n9995231 Customer Acct Number?: 6337174 PSR #?: 22126358 </t>
  </si>
  <si>
    <t>INC000002679713</t>
  </si>
  <si>
    <t xml:space="preserve">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6627297.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E0180039 Customer Acct Number?: 5104322 PSR #?: 7047994438 </t>
  </si>
  <si>
    <t>INC000002679709</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</si>
  <si>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1551100084, Error Message: cannot insert NULL into ("ASAP"."NS_CON_REL_CA_VAL"."CA_VALUE") What is your MSS Login ID?: n9995231 Customer Acct Number?: 6591000 PSR #?: 23179367  </t>
  </si>
  <si>
    <t>INC000002679531</t>
  </si>
  <si>
    <t xml:space="preserve">Which MSS instance are you reporting this issue for?: MSS (hWIN &amp; TSG) What type of issue are you reporting?: Another issue Description of problem: (attach screenshots of any errors, etc.): Unable to find BBCOMP QUEUE. Tn# 2814910161 What is your MSS Login ID?: n9987263 Customer Acct Number?: 5777495 PSR #?: 20134894 </t>
  </si>
  <si>
    <t>INC000002679375</t>
  </si>
  <si>
    <t xml:space="preserve">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"ASAP.SP_CHANGE_CIRCUIT_STATUS", line 2469 ORA-06512: at "ASAP.SP_COMPLETE_PSR", line 45 ORA-06512: at "ASAP.SP_TASK_COMPLETE", line 220 ORA-06512: at line 1   What is your MSS Login ID?: E0180039 Customer Acct Number?: 5948187 PSR #?: 7047997050 </t>
  </si>
  <si>
    <t>INC000002679369</t>
  </si>
  <si>
    <t xml:space="preserve">Which MSS instance are you reporting this issue for?: MSS (hWIN &amp; TSG) What type of issue are you reporting?: Another issue Description of problem: (attach screenshots of any errors, etc.): Unable to complete BBDES MODASGN QUEUE. Error: Could not assign connectionsBroadband Product should be disconnected only when moving to a different wire center. Tn# 9125792203 What is your MSS Login ID?: n9987263 Customer Acct Number?: 5454764 PSR #?: 23059982 </t>
  </si>
  <si>
    <t>INC000002679345</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</si>
  <si>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5753942245 What is your MSS Login ID?: n9987263 Customer Acct Number?: 6370101 PSR #?: 22375879 </t>
  </si>
  <si>
    <t>INC000002679343</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</si>
  <si>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7403457598 What is your MSS Login ID?: n9987263 Customer Acct Number?: 6251419 PSR #?: 23156105 </t>
  </si>
  <si>
    <t>INC000002679261</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</si>
  <si>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22578740 from MSShWin Domain: Unhandled process exception : com.windstream.mss.exceptions.BusinessException: javax.xml.ws.WebServiceException: Could not send Message. Tn# 5753935554 What is your MSS Login ID?: n9987263 Customer Acct Number?: 6448219 PSR #?: 22578740 </t>
  </si>
  <si>
    <t>INC000002679257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</si>
  <si>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4023272301 What is your MSS Login ID?: n9987263 Customer Acct Number?: 6340578 PSR #?: 23186112 </t>
  </si>
  <si>
    <t>INC000002679238</t>
  </si>
  <si>
    <t xml:space="preserve">Which MSS instance are you reporting this issue for?: MSS (hWIN &amp; TSG) What type of issue are you reporting?: Another issue Description of problem: (attach screenshots of any errors, etc.): UNABLE TO CREATE MOVE ORDER PSR DUE TO BEING UNABLE TO DISC CURRENT BB ENTRY BECAUSE OF ERROR "THERE ARE IN SERVICE CHILDREN THAT ARE NOT ON THE ORDER. THE ITEM CANNOT BE DISCONNECTED." TN=3866844155 What is your MSS Login ID?: E0183019 Customer Acct Number?: 4908614 PSR #?: 23190379 </t>
  </si>
  <si>
    <t>INC000002679203</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</si>
  <si>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22176431 from MSShWin Domain: Unhandled process exception : com.windstream.mss.exceptions.BusinessException: javax.xml.ws.WebServiceException: Could not send Message. Tn# 3866584030 What is your MSS Login ID?: n9987263 Customer Acct Number?: 5981727 PSR #?: 22176431 </t>
  </si>
  <si>
    <t>INC000002679198</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</si>
  <si>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3869631508 What is your MSS Login ID?: n9987263 Customer Acct Number?: 6309569 PSR #?: 23185255 </t>
  </si>
  <si>
    <t>INC000002679174</t>
  </si>
  <si>
    <t xml:space="preserve">Which MSS instance are you reporting this issue for?: MSS (hWIN &amp; TSG) What type of issue are you reporting?: Another issue Description of problem: (attach screenshots of any errors, etc.): tn 9035451835 - record is stuck in the NSP queue/ error message "0RA-20100: ERROR  working NextGen MSS DD TASK., Could not complete DD task, error: ORA-20100: Not able to find customer location" What is your MSS Login ID?: e0169266 Customer Acct Number?: 3604319 PSR #?: 23185942 </t>
  </si>
  <si>
    <t>INC000002679135</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</si>
  <si>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7046620023,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_ISP Product group 1020. Miscellaneous Error: Unable to copy item 32785561 to the order as the Service Item is on another open PSR Order. The Preference to Copy Pending PSR Items is set to No..  Error Code 30602:Miscellaneous Error: Unable to copy item 32785561 to the order as the Service Item is on another open PSR Order. The Preference to Copy Pending PSR Items is set to No.Error Code 30766:Unable to process item _ISP Product group 1020. Miscellaneous Error: Unable to copy item 32785561 to the order as the Service Item is on another open PSR Order. The Preference to Copy Pending PSR Items is set to No.. What is your MSS Login ID?: n9995231 Customer Acct Number?: 6546704 PSR #?: 23189885  </t>
  </si>
  <si>
    <t>INC000002679122</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</si>
  <si>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E0180039 Customer Acct Number?: 4048506 PSR #?: 8143282082 </t>
  </si>
  <si>
    <t>INC000002679121</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</si>
  <si>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2703859522 What is your MSS Login ID?: n9987263 Customer Acct Number?: 3357152 PSR #?: 23105054 </t>
  </si>
  <si>
    <t>INC000002679095</t>
  </si>
  <si>
    <t>MSS- HWIN</t>
  </si>
  <si>
    <t>********************************************************************************* Ticket number : INC000002679095   CSO ID : e0135030 NAME : Patricia PHONE NUMBER : 3306973589 ISSUE : User said she is unable to open a file in MSS, as it opens in a new way. windstream-apps-winsdtream-web apps -  She is trying to open an ica file. She was getting an option to open and save it but she was unavble to open it either ways. Hence, performed the basic troubleshooting steps of optimising the computer and browser as well. It still did not work. Hence, assigning the ticket to next level support group.</t>
  </si>
  <si>
    <t>Patricia</t>
  </si>
  <si>
    <t>Martin</t>
  </si>
  <si>
    <t>INC000002678636</t>
  </si>
  <si>
    <t xml:space="preserve">Which MSS instance are you reporting this issue for?: MSS (hWIN &amp; TSG) What type of issue are you reporting?: Another issue Description of problem: (attach screenshots of any errors, etc.): ORA-20100: ERROR WHILE WORKING VCONDES. ERROR: ORA-20100: PIN TO WHICH THE CUSTOMER IS ASSIGNED IS NOT COMPATIBLE FOR THE SELECTED SPEED PRODUCT. PLEASE ASSIGN A COMPATIBLE PIN. What is your MSS Login ID?: E0182019 Customer Acct Number?: 6479954 PSR #?: 22543796 </t>
  </si>
  <si>
    <t>INC000002678630</t>
  </si>
  <si>
    <t xml:space="preserve">Which MSS instance are you reporting this issue for?: MSS (hWIN &amp; TSG) What type of issue are you reporting?: Another issue Description of problem: (attach screenshots of any errors, etc.): WORKING AN UPGRADE WITH PIN CHAGNE / GETTING THIS ERROR : Error: An Error occurred during the Custom Pre-Validation Procedure: -2 ORA-20100: Same TN or Customer has an Open Order in NextGen MSS.  Please complete the Open Order in NextGen MSS and try to Validate in hWIN MSS.  I CANT FIND ANYOTHER PSR IN HWIN NOR NEXTGEN What is your MSS Login ID?: E0138057 Customer Acct Number?: 3933819 PSR #?: 23189373 </t>
  </si>
  <si>
    <t>We could see that reported PSR#7187457 DELEGOCT task has been completed. No issues for this request.</t>
  </si>
  <si>
    <t>We could see  no circuits was assigned to the circuit product(refer attached).Kindly add a circuit, process it and then proceed further</t>
  </si>
  <si>
    <t>INC000002679839</t>
  </si>
  <si>
    <t xml:space="preserve">Which MSS instance are you reporting this issue for?: MSS (hPAE) What type of issue are you reporting?: Another issue Description of problem: (attach screenshots of any errors, etc.): Team is unable to complete the DD task in M6 due to error: The circuits for this services request are not complete. Please complete (or reverse if the order has been cancelled) the required engineering before completing this task. Kindly complete the DD task. What is your MSS Login ID?: N9986092 Customer Acct Number?: 7102094 PSR #?: 7161726 </t>
  </si>
  <si>
    <t>INC000002679762</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</si>
  <si>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7070668 7188124 7188131 7188168 </t>
  </si>
  <si>
    <t>INC000002679737</t>
  </si>
  <si>
    <t xml:space="preserve">Alternate contact phone number for yourself, if applicable: naveen.kumar.kuppusamy@windstream.com Which MSS instance are you reporting this issue for?: MSS (hPAE) What type of issue are you reporting?: Another issue Description of problem: (attach screenshots of any errors, etc.): we are trying to complete the DD task in this PSR # 7175049, However we are getting on mentioned following error "DD gateway event must have a status of &lt;complete &gt; befor completing the DD task if gateway should be bypassed for legitimate reasons, create a kintana"   DD NGMSS order not found in this PSR # 7175049  Can you please resolve the issue, we have attached screenshot for your further reference.  If you have any contact ( naveenkumar.k@prodapt.com) What is your MSS Login ID?: N9998308 Customer Acct Number?: 7056997 PSR #?: 7175049 </t>
  </si>
  <si>
    <t>INC000002679729</t>
  </si>
  <si>
    <t xml:space="preserve">Which MSS instance are you reporting this issue for?: MSS (hPAE) What type of issue are you reporting?: Another issue Description of problem: (attach screenshots of any errors, etc.): when trying to finish order an error pops up and won't close. please see attached pic.  What is your MSS Login ID?: e0183289 Customer Acct Number?: 200418815 PSR #?: 7188430 </t>
  </si>
  <si>
    <t>Jillian</t>
  </si>
  <si>
    <t>INC000002679127</t>
  </si>
  <si>
    <t xml:space="preserve">Which MSS instance are you reporting this issue for?: MSS (hPAE) What type of issue are you reporting?: Another issue Description of problem: (attach screenshots of any errors, etc.): getting Invalid WorkDay error on PC ALL task when trying to sup pon, but the date is a valid workday What is your MSS Login ID?: jjh43465 Customer Acct Number?: 208586589 PSR #?: 7173058 </t>
  </si>
  <si>
    <t>Harrington</t>
  </si>
  <si>
    <t>INC000002679099</t>
  </si>
  <si>
    <t xml:space="preserve">Which MSS instance are you reporting this issue for?: MSS (hPAE) What type of issue are you reporting?: Another issue Description of problem: (attach screenshots of any errors, etc.): PSR 7150973 is stuck with task PC ALL.  Please close task.  Number already loaded in 911 and no other work needs to be done.  AMLI - PARKSIDE What is your MSS Login ID?: e0139095 PSR #?: 7150973 </t>
  </si>
  <si>
    <t>Quentin</t>
  </si>
  <si>
    <t>Bryant</t>
  </si>
  <si>
    <t>INC000002678951</t>
  </si>
  <si>
    <t xml:space="preserve">Which MSS instance are you reporting this issue for?: MSS (hPAE) What type of issue are you reporting?: Another issue Description of problem: (attach screenshots of any errors, etc.): Getting invalid workday error on PCALL TASK when trying to sup PSR, but workday is valid What is your MSS Login ID?: jjh43465 Customer Acct Number?: 208586589 PSR #?: 7173057 </t>
  </si>
  <si>
    <t>INC000002678838</t>
  </si>
  <si>
    <t xml:space="preserve">Alternate contact phone number for yourself, if applicable: 585-340-2747 Which MSS instance are you reporting this issue for?: MSS (hPAE) What type of issue are you reporting?: Another issue Description of problem: (attach screenshots of any errors, etc.): Gateway not completing due to Error for the DD task. The error reads,  Errors have occurred in the MSS-&gt;RevChain bridge: •	Invalid rate plan: CSI.14554 IntraLATA - 0.059 •	Errors returned from MSS API ERROR: 45040 - ItemSpecPrice row not found based on itemSpecId 5191 and priceId 27678. ________________________________________  What is your MSS Login ID?: EMONSRR Customer Acct Number?: 2255697 PSR #?: 7034418 </t>
  </si>
  <si>
    <t>Eileen</t>
  </si>
  <si>
    <t>Monserrate Garcia</t>
  </si>
  <si>
    <t>INC000002678764</t>
  </si>
  <si>
    <t xml:space="preserve">Alternate contact phone number for yourself, if applicable: 7043191072 Which MSS instance are you reporting this issue for?: MSS (hPAE) What type of issue are you reporting?: Another issue Description of problem: (attach screenshots of any errors, etc.): M6 PSR 7072193.... Received the attached error when attempting to complete the DD task.  What is your MSS Login ID?: e0172450 Customer Acct Number?: 7082875 PSR #?: 7072193 </t>
  </si>
  <si>
    <t>INC000002678081</t>
  </si>
  <si>
    <t xml:space="preserve">Which MSS instance are you reporting this issue for?: MSS (hPAE) What type of issue are you reporting?: Another issue Description of problem: (attach screenshots of any errors, etc.): Win request#5412428, Account Number#61102920,We are unable to disconnect the services on PSR#7188127 due to following error:-"There are In service children that are not on the order".So please resolve this issue and also screen shot attached.For more information:- Please revert: grgnwsoeteam@sequentialtech.com What is your MSS Login ID?: n9948704 Customer Acct Number?: 61102920 PSR #?: 7188127  </t>
  </si>
  <si>
    <t>INC000002677953</t>
  </si>
  <si>
    <t xml:space="preserve">Which MSS instance are you reporting this issue for?: MSS (hPAE) What type of issue are you reporting?: Another issue Description of problem: (attach screenshots of any errors, etc.): Looking to remove the B DYNAMIC IP FE DATA product and its service location on PSR 7166896 What is your MSS Login ID?: e0163733 Customer Acct Number?: 5436397 PSR #?: 7166896 </t>
  </si>
  <si>
    <t>INC000002677768</t>
  </si>
  <si>
    <t xml:space="preserve">Alternate contact phone number for yourself, if applicable: 7043191055 Which MSS instance are you reporting this issue for?: MSS (hPAE) What type of issue are you reporting?: Another issue Description of problem: (attach screenshots of any errors, etc.): Error in PSR Due Date. Contact your System Administrator. Circuit not foud for the following Service Item; , Ser_item_id: 84289733, Item: RCF Line - 6, Item Type LINE What is your MSS Login ID?: e0136192 Customer Acct Number?: 7075308 PSR #?: 7162820 </t>
  </si>
  <si>
    <t>INC000002683595</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</si>
  <si>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22370254 from MSShWin Domain: Unhandled process exception : com.windstream.mss.exceptions.BusinessException: javax.xml.ws.WebServiceException: Could not send Message. Tn# 8036557164 What is your MSS Login ID?: n9987263 Customer Acct Number?: 5510281 PSR #?: 22370254 </t>
  </si>
  <si>
    <t>We could see that previous change order for the reported customer account-5510281 was not processed properly in NGMSS, which caused the issue. Now we have corrected the same and the reported DELEGORD task for the reported order-22370254 was completed in MSS, Hence, we are going ahead and marking this incident as resolved. Kindly let us know for any concerns and if you are facing any issues in future, please raise a new ticket, we will be glad to help on the ticket.</t>
  </si>
  <si>
    <t>INC000002683491</t>
  </si>
  <si>
    <t xml:space="preserve">Which MSS instance are you reporting this issue for?: MSS (hWIN &amp; TSG) What type of issue are you reporting?: Another issue Description of problem: (attach screenshots of any errors, etc.): Unable to complete BBDES task.Telephone#8069981605,Error Message: v_return_cd: -2 v_return_text:ORA-20100: The MSS Exchange is not found on the account.  What is your MSS Login ID?: n9994207 Customer Acct Number?: 6193092 PSR #?: 23146806 </t>
  </si>
  <si>
    <t>The incorrect activity indicator was tagged in the reported PSR # 23146806 which caused the issue and the same has been corrected.</t>
  </si>
  <si>
    <t>INC000002683488</t>
  </si>
  <si>
    <t xml:space="preserve">Which MSS instance are you reporting this issue for?: MSS (hWIN &amp; TSG) What type of issue are you reporting?: Another issue Description of problem: (attach screenshots of any errors, etc.): Unable to complete BBDES task.Telephone#1600606640,Error Message: v_return_cd: -2 v_return_text:ORA-20100: The MSS Exchange is not found on the account.  What is your MSS Login ID?: n9994207 Customer Acct Number?: 6221198 PSR #?: 22967914  </t>
  </si>
  <si>
    <t>The incorrect order activity in the NGMSS caused the reported issue, which has been corrected now and the task is now complete.</t>
  </si>
  <si>
    <t>INC000002683480</t>
  </si>
  <si>
    <t xml:space="preserve">Which MSS instance are you reporting this issue for?: MSS (hWIN &amp; TSG) What type of issue are you reporting?: Another issue Description of problem: (attach screenshots of any errors, etc.): No MSS record found for 6416275716 What is your MSS Login ID?: n9981514 </t>
  </si>
  <si>
    <t>INC000002683379</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</si>
  <si>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What is your MSS Login ID?: E0182019 Customer Acct Number?: 6338890 PSR #?: 23193990 </t>
  </si>
  <si>
    <t>The design task was not processed properly which caused the reported issue.Now we have corrected it, Kindly process the Change cancel in PCONDES task when DLRD task is not available.</t>
  </si>
  <si>
    <t>INC000002683361</t>
  </si>
  <si>
    <t xml:space="preserve">Which MSS instance are you reporting this issue for?: MSS (hWIN &amp; TSG) What type of issue are you reporting?: Another issue Description of problem: (attach screenshots of any errors, etc.): No MSS record found for 9035451992 What is your MSS Login ID?: n9981513 Customer Acct Number?: 9035451992 </t>
  </si>
  <si>
    <t>INC000002683311</t>
  </si>
  <si>
    <t xml:space="preserve">Which MSS instance are you reporting this issue for?: MSS (hWIN &amp; TSG) What type of issue are you reporting?: Another issue Description of problem: (attach screenshots of any errors, etc.): Unable to complete DD task.Telephone#8709420819,Error Message:NGMSS BB COM Queue completed but HWIN BBCOM Task in ready status.   What is your MSS Login ID?: n9994207 Customer Acct Number?: 3595432 PSR #?: 21421032  </t>
  </si>
  <si>
    <t>The incorrect issue status in the order caused the reported issue, we have now corrected it and the order is now complete</t>
  </si>
  <si>
    <t>INC000002683037</t>
  </si>
  <si>
    <t xml:space="preserve">Which MSS instance are you reporting this issue for?: MSS (hWIN &amp; TSG) What type of issue are you reporting?: Another issue Description of problem: (attach screenshots of any errors, etc.): No MSS record found for 6065983776 What is your MSS Login ID?: n9981513 Customer Acct Number?: 6065983776 </t>
  </si>
  <si>
    <t>INC000002683016</t>
  </si>
  <si>
    <t xml:space="preserve">Which MSS instance are you reporting this issue for?: MSS (hWIN &amp; TSG) What type of issue are you reporting?: Another issue Description of problem: (attach screenshots of any errors, etc.): Sales Channel is missing from customer's account.  Unable to validate PSR What is your MSS Login ID?: e0175126 Customer Acct Number?: 4865089 PSR #?: 23197558 </t>
  </si>
  <si>
    <t>Missing sales channel for the customer has caused the reported issue and the same has been corrected.</t>
  </si>
  <si>
    <t>INC000002683015</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</si>
  <si>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5015810197 What is your MSS Login ID?: n9987263 Customer Acct Number?: 6198096 PSR #?: 23069506 </t>
  </si>
  <si>
    <t>We could see that the tasks for the reported order-23069506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</si>
  <si>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INC000002682999</t>
  </si>
  <si>
    <t xml:space="preserve">Which MSS instance are you reporting this issue for?: MSS (hWIN &amp; TSG) What type of issue are you reporting?: Another issue Description of problem: (attach screenshots of any errors, etc.): Unable to validate the PSR. Error: Tn requested is already inservices. Tn# 8063859316 What is your MSS Login ID?: n9987263 Customer Acct Number?: 6593482 PSR #?: 23190804 </t>
  </si>
  <si>
    <t>We could see that the reported order #23190804 is cancelled and flag finished. Since there is no pending action from our side we are marking this ticket as resolved</t>
  </si>
  <si>
    <t>INC000002682905</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</si>
  <si>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1600604009, Error Message: cannot insert NULL into ("ASAP"."NS_COMP_REL"."NS_COMP_ID_CHILD") What is your MSS Login ID?: n9995231 Customer Acct Number?: 6526881 PSR #?: 23134562 </t>
  </si>
  <si>
    <t>INC000002682895</t>
  </si>
  <si>
    <t xml:space="preserve">Which MSS instance are you reporting this issue for?: MSS (hWIN &amp; TSG) What type of issue are you reporting?: Another issue Description of problem: (attach screenshots of any errors, etc.): No MSS record found for 8598464018 What is your MSS Login ID?: 8598464018 Customer Acct Number?: 8598464018 </t>
  </si>
  <si>
    <t>INC000002682890</t>
  </si>
  <si>
    <t xml:space="preserve">Which MSS instance are you reporting this issue for?: MSS (hWIN &amp; TSG) What type of issue are you reporting?: Another issue Description of problem: (attach screenshots of any errors, etc.): Unable to complete DELEGDES task. Getting below error message. Task in EXCEPTN Work Queue, Telephone: 8593359222, Error Message: CIRCUIT DESIGN ID of 14458171 not found What is your MSS Login ID?: n9995231 Customer Acct Number?: 6582665 PSR #?: 23123728 </t>
  </si>
  <si>
    <t>The order has been cancelled before the circuit got delegated to NG which has caused the issue and the same is now cleared.</t>
  </si>
  <si>
    <t>INC000002682750</t>
  </si>
  <si>
    <t xml:space="preserve">Which MSS instance are you reporting this issue for?: MSS (hWIN &amp; TSG) What type of issue are you reporting?: Another issue Description of problem: (attach screenshots of any errors, etc.): TN 1600604991- Unable to push the queue What is your MSS Login ID?: n9986870 Customer Acct Number?: 6519229 PSR #?: 6611437  </t>
  </si>
  <si>
    <t>We could see that the IPTV product was added under the broadband service which caused the issue in DSLAMSUS task and same has been corrected via backend. Please try to complete the task for the reported order #6611437</t>
  </si>
  <si>
    <t>INC000002682006</t>
  </si>
  <si>
    <t xml:space="preserve">Which MSS instance are you reporting this issue for?: MSS (hWIN &amp; TSG) What type of issue are you reporting?: Another issue Description of problem: (attach screenshots of any errors, etc.): UNABLE TO COMPLETE BBDES/ADDASGN CANCEL; STUCK IN HWIN QUEUES INSTEAD OF NEXTGEN TN=7068783328 What is your MSS Login ID?: E0183019 Customer Acct Number?: 6594806 PSR #?: 23195809 </t>
  </si>
  <si>
    <t>No Issue Found - The reported order is cancelled and flag finished</t>
  </si>
  <si>
    <t>INC000002681911</t>
  </si>
  <si>
    <t xml:space="preserve">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6589497 PSR #?: 2319541 </t>
  </si>
  <si>
    <t>We could see that the DELEGORD task for the reported order #23195941 is completed. Since there is no pending action from our side we are marking this ticket as resolved.</t>
  </si>
  <si>
    <t>INC000002681707</t>
  </si>
  <si>
    <t xml:space="preserve">Which MSS instance are you reporting this issue for?: MSS (hWIN &amp; TSG) What type of issue are you reporting?: Another issue Description of problem: (attach screenshots of any errors, etc.): Unable to complete DELEGORD task.Telephone#9038314369,Error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6265129 PSR #?: 23150474  </t>
  </si>
  <si>
    <t>An incorrect cross reference mapping for the serv item has caused the reported issue and the same has been corrected.</t>
  </si>
  <si>
    <t>INC000002681578</t>
  </si>
  <si>
    <t xml:space="preserve">Which MSS instance are you reporting this issue for?: MSS (hWIN &amp; TSG) What type of issue are you reporting?: Another issue Description of problem: (attach screenshots of any errors, etc.): unable to push the dslam queue 3931490474 What is your MSS Login ID?: n9981514 </t>
  </si>
  <si>
    <t>We could see that the tasks for the reported order-23194754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</si>
  <si>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INC000002681544</t>
  </si>
  <si>
    <t xml:space="preserve">Which MSS instance are you reporting this issue for?: MSS (hWIN &amp; TSG) What type of issue are you reporting?: Another issue Description of problem: (attach screenshots of any errors, etc.): Unable to complete DD task.Telephone#8593358855,Error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4470560 PSR #?: 23193058  </t>
  </si>
  <si>
    <t>We could see that the circuit status was populated wrongly which caused the issue and same has been corrected now. DD task for the reported order #23193058 is completed.</t>
  </si>
  <si>
    <t>INC000002681260</t>
  </si>
  <si>
    <t xml:space="preserve">Which MSS instance are you reporting this issue for?: MSS (hWIN &amp; TSG) What type of issue are you reporting?: Another issue Description of problem: (attach screenshots of any errors, etc.): UNABLE TO COMPLETE MODASGN ReturnCd :-1 - ReturnText: exception NO DATA FOUND finding Clli Code for the location id: BRAROKP0200 PHONE # 9184556728 What is your MSS Login ID?: E0138911 Customer Acct Number?: 3564158 PSR #?: 23172184 </t>
  </si>
  <si>
    <t>No issue found -he reported order #23172184 is now complete and flag finished.</t>
  </si>
  <si>
    <t>INC000002681168</t>
  </si>
  <si>
    <t xml:space="preserve">Which MSS instance are you reporting this issue for?: MSS (hWIN &amp; TSG) What type of issue are you reporting?: Another issue Description of problem: (attach screenshots of any errors, etc.): unable to push nsp queue7971336227 What is your MSS Login ID?: n9981514 </t>
  </si>
  <si>
    <t>We could see that the new reported order-23142383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</si>
  <si>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that the ISP was not added to the reported order #6630037 which caused the issue. Please add the product and try to complete the DSLAMSUS task.</t>
  </si>
  <si>
    <t>Activity indicator was incorrect and the same has been corrected and fixed.</t>
  </si>
  <si>
    <t>Previous order broadband information was incorrect and the same has been corrected.</t>
  </si>
  <si>
    <t>Hey Justin,  There is some process gap on these orders. The order activity is Disconnect , whereas the serv items were still in inservice. Can you please get this psr#23191169 cancelled and place another disconnect order.</t>
  </si>
  <si>
    <t>No Issues Found-The reported task already completed</t>
  </si>
  <si>
    <t>We could see the cancellation process update has not made properly on the data level which were caused the issue, the same has been corrected and respective task has been processed without any issues. So, we are going ahead and marking this as close. KIndly reach us for any assistance in the future.</t>
  </si>
  <si>
    <t>Hi Vijai,  The issue is due to the duplicate products were in ngmss side. which has been corrected now and the order got completed without any issues. Please check and let us know for any other concerns.</t>
  </si>
  <si>
    <t>We have corrected the xref  related issue for the reported order-23186112 caused due to  migration and the issue got cleared.</t>
  </si>
  <si>
    <t>We could see that the previous change order for the reported customer account-6309569 was not processed properly in NGMSS, which caused the issue. Now we have corrected the same and the reported order-23190502 has been validated in MSS,Hence, we are going ahead and marking this incident as resolved. Kindly let us know for any concerns and if you are facing any issues in future, please raise a new ticket, we will be glad to help on the ticket.</t>
  </si>
  <si>
    <t>No Issues Found-The reported order is already completed</t>
  </si>
  <si>
    <t>We could see the previous order were not processed properly which were caused the issue, the same has been corrected and respective order is now delegated to NGMSS without any issues. So, we are gong ahead and marking this as close. KIndly reach us for any assistance in the future.</t>
  </si>
  <si>
    <t>We could not find any issue for the customer and the reported order has been completed in production. Hence there is no action pending on our side. We are going ahead and marking this incident as resolved. Thanks.</t>
  </si>
  <si>
    <t>Elumalai,  We don't find any issue on completing the order. please check and let us know for any other concerns.</t>
  </si>
  <si>
    <t>We could see the cancellation process were not updated properly on the data level which were caused the issue, the same has been corrected and respective task has been processed now. So, we are going ahead and marking this as close. KIndly reach us for any assistance in the future.</t>
  </si>
  <si>
    <t>Design was not processed and the same has been corrected and fixed.</t>
  </si>
  <si>
    <t>We could see that the previous change order for the reported customer account-4872562 was not completed properly in NGMSS, which caused the issue. Now we have corrected the same and the reported order-23186411  was validated in MSS,Hence, we are going ahead and marking this incident as resolved. Kindly let us know for any concerns and if you are facing any issues in future, please raise a new ticket, we will be glad to help on the ticket.</t>
  </si>
  <si>
    <t>User resolved - The issue is now cleared and the order is now complete and flag finished.</t>
  </si>
  <si>
    <t>The reported order has been completed and flag finished in production. Hence there is no action pending on our side. We are going ahead and marking this incident as resolved. Thanks.</t>
  </si>
  <si>
    <t>We could see that the reported order-23181880 has been validated in MSS and the tasks  has been generated successfully in MSS, Hence, we are going ahead and marking this incident as resolved.  Kindly let us know for any concerns and if you are facing any issues in future, please raise a new ticket, we will be glad to help on the ticket.</t>
  </si>
  <si>
    <t>Differant TN in the label and value info was causing the issue , the same has been corrected and fixed.</t>
  </si>
  <si>
    <t>The uplink related entries were missing and the same have been corrected.</t>
  </si>
  <si>
    <t>We could able to complete the DD task in production.Hence there is no action pending on our side. We are going ahead and marking this incident as resolved. Thanks.</t>
  </si>
  <si>
    <t>Previous order supplement was not delegated and the same has been corrected.</t>
  </si>
  <si>
    <t>INC000002683844</t>
  </si>
  <si>
    <t xml:space="preserve">Which MSS instance are you reporting this issue for?: MSS (hWIN &amp; TSG) What type of issue are you reporting?: Another issue Description of problem: (attach screenshots of any errors, etc.): No MSS record found for 6065990373 What is your MSS Login ID?: n9981516 </t>
  </si>
  <si>
    <t>INC000002683842</t>
  </si>
  <si>
    <t xml:space="preserve">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Customer Acct Number?: 3105876 PSR #?: 6370209  </t>
  </si>
  <si>
    <t>INC000002683623</t>
  </si>
  <si>
    <t xml:space="preserve">Which MSS instance are you reporting this issue for?: MSS (hWIN &amp; TSG) What type of issue are you reporting?: Another issue Description of problem: (attach screenshots of any errors, etc.): No MSS record found for 5636593166 What is your MSS Login ID?: n9981517 </t>
  </si>
  <si>
    <t>Shylin</t>
  </si>
  <si>
    <t>Gees</t>
  </si>
  <si>
    <t>INC000002683622</t>
  </si>
  <si>
    <t xml:space="preserve">Which MSS instance are you reporting this issue for?: MSS (hWIN &amp; TSG) What type of issue are you reporting?: Another issue Description of problem: (attach screenshots of any errors, etc.): unable to push the queue,struck in nsp queue What is your MSS Login ID?: n9981516 </t>
  </si>
  <si>
    <t>INC000002683620</t>
  </si>
  <si>
    <t>INC000002683493</t>
  </si>
  <si>
    <t xml:space="preserve">Which MSS instance are you reporting this issue for?: MSS (hWIN &amp; TSG) What type of issue are you reporting?: Another issue Description of problem: (attach screenshots of any errors, etc.): Unable to validate the PSR. Error: In order to add a new CPE (Actiontec/T3200)you must disconnect the old one. Tn# 4027922090 What is your MSS Login ID?: n9987263 Customer Acct Number?: 2947537 PSR #?: 23197236 </t>
  </si>
  <si>
    <t>INC000002683492</t>
  </si>
  <si>
    <t xml:space="preserve">Which MSS instance are you reporting this issue for?: MSS (hWIN &amp; TSG) What type of issue are you reporting?: Another issue Description of problem: (attach screenshots of any errors, etc.): No MSS record found for 3156731733  What is your MSS Login ID?: n9981514 </t>
  </si>
  <si>
    <t>INC000002683430</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</si>
  <si>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3864620568 What is your MSS Login ID?: n9987263 Customer Acct Number?: 6266502 PSR #?: 23063258 </t>
  </si>
  <si>
    <t>INC000002683370</t>
  </si>
  <si>
    <t xml:space="preserve">Which MSS instance are you reporting this issue for?: MSS (hWIN &amp; TSG) What type of issue are you reporting?: Another issue Description of problem: (attach screenshots of any errors, etc.): Unable to complete BBDES task.Telephone#6065999499,Error Message: v_return_cd: -1 v_return_text:DB Error: ORA-01403: no data found  What is your MSS Login ID?: n9994207 Customer Acct Number?: 4283240 PSR #?: 23157380 </t>
  </si>
  <si>
    <t>INC000002683332</t>
  </si>
  <si>
    <t xml:space="preserve">Which MSS instance are you reporting this issue for?: MSS (hWIN &amp; TSG) What type of issue are you reporting?: Another issue Description of problem: (attach screenshots of any errors, etc.): Unable to validate PSR, Telephone: 2709282644, Error Message: Same TN or Customer has an Open Order in NextGen MSS.  Please complete the Open Order in NextGen MSS and try to Validate in hWIN MSS. What is your MSS Login ID?: n9995231 Customer Acct Number?: 3852762 PSR #?: 23142839 </t>
  </si>
  <si>
    <t>INC000002683321</t>
  </si>
  <si>
    <t xml:space="preserve">Which MSS instance are you reporting this issue for?: MSS (hWIN &amp; TSG) What type of issue are you reporting?: Another issue Description of problem: (attach screenshots of any errors, etc.): unable to push the nsp queue 7042434271 What is your MSS Login ID?: n9981514 </t>
  </si>
  <si>
    <t>INC000002683316</t>
  </si>
  <si>
    <t xml:space="preserve">Which MSS instance are you reporting this issue for?: MSS (hWIN &amp; TSG) What type of issue are you reporting?: Another issue Description of problem: (attach screenshots of any errors, etc.): Unable to complete DELEGORD task.Telephone#7047951667,Error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Miscellaneous Error: Unable to copy item 32164162 to the order as the Service Item is on another open PSR Order. The Preference to Copy Pending PSR Items is set to No..  Error Code 30602:Miscellaneous Error: Unable to copy item 32164162 to the order as the Service Item is on another open PSR Order. The Preference to Copy Pending PSR Items is set to No.Error Code 30766:Unable to process item 15MB/1.5MB Product group 2107. Miscellaneous Error: Unable to copy item 32164162 to the order as the Service Item is on another open PSR Order. The Preference to Copy Pending PSR Items is set to No..   What is your MSS Login ID?: n9994207 Customer Acct Number?: 5562560 PSR #?: 23193617  </t>
  </si>
  <si>
    <t>INC000002683314</t>
  </si>
  <si>
    <t xml:space="preserve">Which MSS instance are you reporting this issue for?: MSS (hWIN &amp; TSG) What type of issue are you reporting?: Another issue Description of problem: (attach screenshots of any errors, etc.): Unable to complete BBCOMP QUEUE. Error: BBDES task in MODASGN is made Not Required. Please mark the PCONDES task as Required and Complete again.  TN# 2815653605 What is your MSS Login ID?: n9987263 Customer Acct Number?: 5960876 PSR #?: 23080521 </t>
  </si>
  <si>
    <t>INC000002683119</t>
  </si>
  <si>
    <t xml:space="preserve">Which MSS instance are you reporting this issue for?: MSS (hWIN &amp; TSG) What type of issue are you reporting?: Another issue Description of problem: (attach screenshots of any errors, etc.): No MSS record found for 4027523506 What is your MSS Login ID?: n9981513 Customer Acct Number?: 4027523506 </t>
  </si>
  <si>
    <t>INC000002683101</t>
  </si>
  <si>
    <t xml:space="preserve">Which MSS instance are you reporting this issue for?: MSS (hWIN &amp; TSG) What type of issue are you reporting?: Another issue Description of problem: (attach screenshots of any errors, etc.): Unable to complete BBCOMP QUEUE. Error: Parent key not found. Tn# 7062190094 What is your MSS Login ID?: n9987263 Customer Acct Number?: 5631145 PSR #?: 22050355 </t>
  </si>
  <si>
    <t>INC000002683042</t>
  </si>
  <si>
    <t xml:space="preserve">Which MSS instance are you reporting this issue for?: MSS (hWIN &amp; TSG) What type of issue are you reporting?: Another issue Description of problem: (attach screenshots of any errors, etc.): No MSS record found for 9123593503  What is your MSS Login ID?: n9981514 </t>
  </si>
  <si>
    <t>INC000002682958</t>
  </si>
  <si>
    <t xml:space="preserve">Which MSS instance are you reporting this issue for?: MSS (hWIN &amp; TSG) What type of issue are you reporting?: Another issue Description of problem: (attach screenshots of any errors, etc.): TN=1751063011/PSR=23197097/UNABLE TO COMPLETE EXCEPTN QUEUE/ERROR=ReturnCd :21038 - ReturnText: One or more required Addresses have not been delegated to NGMSS What is your MSS Login ID?: E0080941 Customer Acct Number?: 6582587 PSR #?: 23197097 </t>
  </si>
  <si>
    <t>INC000002682952</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</si>
  <si>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A Parent servitem is needed for document &lt;&lt;document #&gt;&gt; with Spec ID &lt;&lt;ID #&gt;&gt;.  Error Code 30762:A Parent servitem is needed for document &lt;&lt;document #&gt;&gt; with Spec ID &lt;&lt;ID #&gt;&gt;. What is your MSS Login ID?: e0181765 Customer Acct Number?: 4055681 PSR #?: 23190723 </t>
  </si>
  <si>
    <t>INC000002682943</t>
  </si>
  <si>
    <t xml:space="preserve">Which MSS instance are you reporting this issue for?: MSS (hWIN &amp; TSG) What type of issue are you reporting?: Another issue Description of problem: (attach screenshots of any errors, etc.): TN 6103859316- unable to push the DSLAM queue What is your MSS Login ID?: n9986870 Customer Acct Number?: 3419924 PSR #?: 6608136  </t>
  </si>
  <si>
    <t>INC000002682911</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</si>
  <si>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17827674 had already been disconnected on another order..  Error Code 30606:The Service Item 17827674 had already been disconnected on another order.Error Code 30766:Unable to process item Siemens 4200-OH (CP) Product group 1401. The Service Item 17827674 had already been disconnected on another order.. What is your MSS Login ID?: e0175126 Customer Acct Number?: 4055681 PSR #?: 23197023 </t>
  </si>
  <si>
    <t>INC000002682844</t>
  </si>
  <si>
    <t xml:space="preserve">Which MSS instance are you reporting this issue for?: MSS (hWIN &amp; TSG) What type of issue are you reporting?: Another issue Description of problem: (attach screenshots of any errors, etc.): TN 1601764030 is stuck in the NSP queue. Unable to complete tasks. Receiving error.  What is your MSS Login ID?: e0166764 </t>
  </si>
  <si>
    <t>INC000002682665</t>
  </si>
  <si>
    <t xml:space="preserve">Which MSS instance are you reporting this issue for?: MSS (hWIN &amp; TSG) What type of issue are you reporting?: Another issue Description of problem: (attach screenshots of any errors, etc.): unable to push the nsp queue 3306539605 What is your MSS Login ID?: n9981514 </t>
  </si>
  <si>
    <t>INC000002682524</t>
  </si>
  <si>
    <t xml:space="preserve">Which MSS instance are you reporting this issue for?: MSS (hWIN &amp; TSG) What type of issue are you reporting?: Another issue Description of problem: (attach screenshots of any errors, etc.): unable the push the nsp queue 4177776366 What is your MSS Login ID?: n9981514 </t>
  </si>
  <si>
    <t>INC000002682517</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</si>
  <si>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4024207172, Error Message: unique constraint (ASAP.PK_CUST_ACCT_ADDR) violated What is your MSS Login ID?: n9995231 Customer Acct Number?: 5461551 PSR #?: 23196400 </t>
  </si>
  <si>
    <t>INC000002682417</t>
  </si>
  <si>
    <t xml:space="preserve">Which MSS instance are you reporting this issue for?: MSS (hWIN &amp; TSG) What type of issue are you reporting?: Another issue Description of problem: (attach screenshots of any errors, etc.): This is an active customer, and I am trying to build his MSS record. Somehow he was taken out of service in error. When trying to validate PSR it states TN# is already in service. I have searched by address, phone number and name. I find no active record for this tn#. What is your MSS Login ID?: e0180039 Customer Acct Number?: 23196233 PSR #?: 1261284376 </t>
  </si>
  <si>
    <t>INC000002682263</t>
  </si>
  <si>
    <t xml:space="preserve">Which MSS instance are you reporting this issue for?: MSS (hWIN &amp; TSG) What type of issue are you reporting?: Another issue Description of problem: (attach screenshots of any errors, etc.): UNABLE TO COMPLETE ADDASGN. ORA-20100: ERROR WHILE WORKING VCONDES: Error: ORA-20100:  BNG/Router is not compatible to provision high speed internet product 25mb/4mb.  Please provision a compatible Product. phone # 7176645293 What is your MSS Login ID?: e0138911 Customer Acct Number?: 2794799 PSR #?: 23195969 </t>
  </si>
  <si>
    <t>INC000002682145</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</si>
  <si>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3525913337,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6585437 PSR #?: 23172825 </t>
  </si>
  <si>
    <t>INC000002681946</t>
  </si>
  <si>
    <t xml:space="preserve">Which MSS instance are you reporting this issue for?: MSS (hWIN &amp; TSG) What type of issue are you reporting?: Another issue Description of problem: (attach screenshots of any errors, etc.): MSS422a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0.  What is your MSS Login ID?: e0171804 Customer Acct Number?: 4865089 PSR #?: 23195723 </t>
  </si>
  <si>
    <t>INC000002681903</t>
  </si>
  <si>
    <t xml:space="preserve">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E0182019 Customer Acct Number?: 6590105 PSR #?: 23171133 </t>
  </si>
  <si>
    <t>INC000002681876</t>
  </si>
  <si>
    <t xml:space="preserve">Which MSS instance are you reporting this issue for?: MSS (hWIN &amp; TSG) What type of issue are you reporting?: Another issue Description of problem: (attach screenshots of any errors, etc.):  v_return_cd: -1 v_return_text:Could not assign connectionsORA-01400: cannot insert NULL into ("ASAP"."NS_COMP_REL"."NS_COMP_ID_CHILD") What is your MSS Login ID?: E0182019 Customer Acct Number?: 5175475 PSR #?: 23155961 </t>
  </si>
  <si>
    <t>INC000002681832</t>
  </si>
  <si>
    <t xml:space="preserve">Which MSS instance are you reporting this issue for?: MSS (hWIN &amp; TSG) What type of issue are you reporting?: Another issue Description of problem: (attach screenshots of any errors, etc.): UNABLE TO FIND NG WIRECENTER What is your MSS Login ID?: E0181765 Customer Acct Number?: 6012638 PSR #?: 23195488 </t>
  </si>
  <si>
    <t>INC000002681816</t>
  </si>
  <si>
    <t xml:space="preserve">Which MSS instance are you reporting this issue for?: MSS (hWIN &amp; TSG) What type of issue are you reporting?: Another issue Description of problem: (attach screenshots of any errors, etc.): Unable to complete DD task.Telephone#9186963516,Error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3589341 PSR #?: 23195292  </t>
  </si>
  <si>
    <t>INC000002681799</t>
  </si>
  <si>
    <t xml:space="preserve">Which MSS instance are you reporting this issue for?: MSS (hWIN &amp; TSG) What type of issue are you reporting?: Another issue Description of problem: (attach screenshots of any errors, etc.): ERROR MESSAGE: v_return_cd: -2 v_return_text:ORA-20104: Unable to find the NG wireCenter What is your MSS Login ID?: E0169411 Customer Acct Number?: 3875720 PSR #?: 23194467  </t>
  </si>
  <si>
    <t>INC000002681710</t>
  </si>
  <si>
    <t xml:space="preserve">Which MSS instance are you reporting this issue for?: MSS (hWIN &amp; TSG) What type of issue are you reporting?: Another issue Description of problem: (attach screenshots of any errors, etc.): ReturnCd :-1 - ReturnText: exchange_carrier_circuit_id, of 173-173-3106-0 already exists.  Please change ecckt What is your MSS Login ID?: E0180039 Customer Acct Number?: 6543648 PSR #?: 1731733106 </t>
  </si>
  <si>
    <t>INC000002681526</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</si>
  <si>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7150220104 </t>
  </si>
  <si>
    <t>INC000002681517</t>
  </si>
  <si>
    <t xml:space="preserve">Which MSS instance are you reporting this issue for?: MSS (hWIN &amp; TSG) What type of issue are you reporting?: Another issue Description of problem: (attach screenshots of any errors, etc.): MSS EXCHANGE NOT FOUND ON ACCT  What is your MSS Login ID?: E0181765 Customer Acct Number?: 6591121 PSR #?: 23195273 </t>
  </si>
  <si>
    <t>INC000002681419</t>
  </si>
  <si>
    <t xml:space="preserve">Which MSS instance are you reporting this issue for?: MSS (hWIN &amp; TSG) What type of issue are you reporting?: Another issue Description of problem: (attach screenshots of any errors, etc.): ORDER IS STUCK IN NSP WORK QUEUE What is your MSS Login ID?: E0169411 Customer Acct Number?: 6350696 PSR #?: 21761703  </t>
  </si>
  <si>
    <t>INC000002681277</t>
  </si>
  <si>
    <t xml:space="preserve">Which MSS instance are you reporting this issue for?: MSS (hWIN &amp; TSG) What type of issue are you reporting?: Another issue Description of problem: (attach screenshots of any errors, etc.):  v_return_cd: -2 v_return_text:ORA-20104: Unable to find the NG wireCenter  tn 8148497581 What is your MSS Login ID?: E0149353 Customer Acct Number?: 3875720 PSR #?: 23194467 </t>
  </si>
  <si>
    <t>INC000002681273</t>
  </si>
  <si>
    <t xml:space="preserve">Which MSS instance are you reporting this issue for?: MSS (hWIN &amp; TSG) What type of issue are you reporting?: Another issue Description of problem: (attach screenshots of any errors, etc.): ReturnCd :-1 - ReturnText: ORA-00001: unique constraint (ASAP.PK_CUST_ACCT_ADDR) violated 8592240727 What is your MSS Login ID?: e0001910 Customer Acct Number?: 5780866 PSR #?: 23194561 </t>
  </si>
  <si>
    <t>Henry</t>
  </si>
  <si>
    <t>INC000002682518</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</si>
  <si>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Product group 1002. The Service Item 15598230 had already been disconnected on another order..  Error Code 30606:The Service Item 15598230 had already been disconnected on another order.Error Code 30766:Unable to process item Circuit Product  Product group 1002. The Service Item 15598230 had already been disconnected on another order.. What is your MSS Login ID?: e0166849 Customer Acct Number?: 61113621 PSR #?: 7188855 </t>
  </si>
  <si>
    <t>The circuit product were reconnected in the previous PSR and the same not reflected to NGMSS and the circuit were disconnected in that NGPSR which caused the reported issue and we have corrected the same via back-end.The DELEGORD  task of the reported PSR#7188855 have been completed without any issues hence we are moving ahead and marking this request as resolved.</t>
  </si>
  <si>
    <t>INC000002681317</t>
  </si>
  <si>
    <t xml:space="preserve">Which MSS instance are you reporting this issue for?: MSS (hPAE) What type of issue are you reporting?: Another issue Description of problem: (attach screenshots of any errors, etc.): M6 PSR 7189060 - GATEWAY ERROR - DELEGORD TASK. 3 ATTEMPTS TO COMPLETE - ALL 3 FAILED WITH THE FOLLOWING ERROR: ReturnCd :21034 - ReturnText: Required CLLI location(s)  have not been defined in NGMSS. What is your MSS Login ID?: LKEATON PSR #?: 7189060 </t>
  </si>
  <si>
    <t>Howell</t>
  </si>
  <si>
    <t>We are able to see that there is no relationship between level one and level two product due to migration caused the reported product not pulled in NGMSS PSR. We have corrected the same via back end and reported PSR#7161726 completing without any issues hence we are moving ahead and marking this request as resolved.</t>
  </si>
  <si>
    <t>The reported validation issue for the PSR#7188430 was due to incorrect pricing sequence available in the order and the same has been corrected now.</t>
  </si>
  <si>
    <t>The user was able to supplement the order and the date issue was already cleared</t>
  </si>
  <si>
    <t>Resolution: Our team will not remove the products from PSR once its been added to order . Kindly Proceed with order or Cancel the PSR.  Also the reported B DYNAMIC IP FE DATA product was delegated to NGMSS and processed Design in NGMSS.</t>
  </si>
  <si>
    <t>For the reported PSR#7175974, we could see incorrect circuit status which was caused due to incorrect task dependency,always add Design task as parent to Delegdes task and the same has been corrected now.</t>
  </si>
  <si>
    <t>Incorrect task dependency among a non related PSR caused the reported issue and we have corrected the same now.The DD task of the reported PSR#7178302  is ready now hence we are moving ahead and marking this request as resolved.</t>
  </si>
  <si>
    <t>For the reported PSR#7183252,we could see missing circuit in ngmss due to delegation and the same has been corrected now. The reported PSR#7183252 will complete without any issues. Hence we are going ahead and marking this incident as resolved.</t>
  </si>
  <si>
    <t>For the reported PSR#7181774 ,we could see that the circuit '703-778-1112-0' is already in Inservice state in NGMSS which belongs to Legacy Hwin. As per MSS functionality we cannot use the same circuit in hpae. Kindly change the line or we need to wait until the line get disconnected in hwin.</t>
  </si>
  <si>
    <t>The reported issue was due to incorrect pricing sequence for a particular rate plan and same has been corrected now. The Reported PSR# 7185933 validates without  any issues hence we are moving ahead and marking this request as resolved.</t>
  </si>
  <si>
    <t>The reported issue was due to incorrect process on disconnect order and the same has been reported to user and the order got completed by user.</t>
  </si>
  <si>
    <t>INC000002683001</t>
  </si>
  <si>
    <t>MSS (hPAE) - E911 Task Error</t>
  </si>
  <si>
    <t xml:space="preserve">Which MSS instance are you reporting this issue for?: MSS (hPAE) What type of issue are you reporting?: Another issue Description of problem: (attach screenshots of any errors, etc.): multiple tasks are sitting in the E911 work Queue with the error showing as attached. Our team doesn't manually handle PSRs unless it has a PS ALI product.  Please reinitiate the tasks What is your MSS Login ID?: e0098503 PSR #?: 7065238, 7164921 </t>
  </si>
  <si>
    <t>Kimora</t>
  </si>
  <si>
    <t>Joy</t>
  </si>
  <si>
    <t>INC000002682893</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</si>
  <si>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7144784  7156056  7188218 </t>
  </si>
  <si>
    <t>INC000002682516</t>
  </si>
  <si>
    <t xml:space="preserve">Which MSS instance are you reporting this issue for?: MSS (hPAE) What type of issue are you reporting?: Another issue Description of problem: (attach screenshots of any errors, etc.): Receiving the same DELGORD error on several PSRs for a project. Attaching worksheet of all PSRS, please assist.   ReturnCd :21034 - ReturnText: Required CLLI location(s)  have not been defined in NGMSS. What is your MSS Login ID?: clm45677 </t>
  </si>
  <si>
    <t>INC000002682055</t>
  </si>
  <si>
    <t xml:space="preserve">Alternate contact phone number for yourself, if applicable: 774 696-7043 Which MSS instance are you reporting this issue for?: MSS (hPAE) What type of issue are you reporting?: Another issue Description of problem: (attach screenshots of any errors, etc.): DELEGOCT gateway error: ReturnCd :-1 - ReturnText: SERVICE ID  of 84554522 not found What is your MSS Login ID?: E0176479 Customer Acct Number?: 208440918 PSR #?: 7144710 </t>
  </si>
  <si>
    <t>Christina</t>
  </si>
  <si>
    <t>O'Reilly</t>
  </si>
  <si>
    <t>INC000002681846</t>
  </si>
  <si>
    <t xml:space="preserve">Which MSS instance are you reporting this issue for?: MSS (hPAE) What type of issue are you reporting?: Another issue Description of problem: (attach screenshots of any errors, etc.): cannot close DD task on PSR 7093201.  Getting the following  error message:  The circuits for this service request are not complete.  Please complete (or reverse if the order has been cancelled) the required engineering before completing this task  The DD on row # 10 is violating the constraint  The order number is 7093201 The Circuit ID is 28/GEDO/104382/125/PUA/GED.   What is your MSS Login ID?: MWILLIS Customer Acct Number?: 200190624 PSR #?: 7093201 </t>
  </si>
  <si>
    <t>INC000002681555</t>
  </si>
  <si>
    <t xml:space="preserve">Which MSS instance are you reporting this issue for?: MSS (hPAE) What type of issue are you reporting?: Another issue Description of problem: (attach screenshots of any errors, etc.): DELEGORD gateway task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e0179735 Customer Acct Number?: 5353089 PSR #?: 7189295 </t>
  </si>
  <si>
    <t>Yiping</t>
  </si>
  <si>
    <t>Fang</t>
  </si>
  <si>
    <t>INC000002681496</t>
  </si>
  <si>
    <t xml:space="preserve">Which MSS instance are you reporting this issue for?: MSS (hPAE) What type of issue are you reporting?: Another issue Description of problem: (attach screenshots of any errors, etc.): DELEGOCT error: ReturnCd :-1 - ReturnText: SERVICE ID  of 84554364 not found What is your MSS Login ID?: e0179735 Customer Acct Number?: 4572381 PSR #?: 7186774 </t>
  </si>
  <si>
    <t>INC000002681269</t>
  </si>
  <si>
    <t xml:space="preserve">Which MSS instance are you reporting this issue for?: MSS (hPAE) What type of issue are you reporting?: Another issue Description of problem: (attach screenshots of any errors, etc.): Team is unable to complete the DD task in M6 due to error: The circuits for this service request are not complete. Please complete (or reverse if the order has been cancelled) the required engineering before completing this task  Kindly complete the DD task. What is your MSS Login ID?: N9986092 Customer Acct Number?: 7037932 PSR #?: 7160894 </t>
  </si>
  <si>
    <t>INC000002649421</t>
  </si>
  <si>
    <t xml:space="preserve">Alternate contact phone number for yourself, if applicable: 8643317945 Which MSS instance are you reporting this issue for?: MSS (hPAE) What type of issue are you reporting?: Another issue Description of problem: (attach screenshots of any errors, etc.): I am getting a circuit error when I am trying to close the DD task.   What is your MSS Login ID?: e0145513 Customer Acct Number?: 204874706 PSR #?: 6798164 </t>
  </si>
  <si>
    <t>INC000002686673</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</si>
  <si>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1261088000, Error Message: The MSS Exchange is not found on the account. What is your MSS Login ID?: n9995231 Customer Acct Number?: 6343624 PSR #?: 23198921 </t>
  </si>
  <si>
    <t>The incorrect activity indicator was tagged in the reported PSR # 23198921 which caused the issue and the same has been corrected.</t>
  </si>
  <si>
    <t>INC000002686672</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</si>
  <si>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1771779022, Error Message: ReturnCd :-1 - ReturnText: exchange_carrier_circuit_id, of 177-177-9022-0 already exists.  Please change ecckt What is your MSS Login ID?: n9995231 Customer Acct Number?: 6550522 PSR #?: 23197716 </t>
  </si>
  <si>
    <t>The incorrect circuit status was tagged in the reported PSR # 23197716 which caused the issue and the same has been corrected.</t>
  </si>
  <si>
    <t>INC000002686668</t>
  </si>
  <si>
    <t xml:space="preserve">Which MSS instance are you reporting this issue for?: MSS (hWIN &amp; TSG) What type of issue are you reporting?: Another issue Description of problem: (attach screenshots of any errors, etc.): Unable to complete ADDASGN, Telephone: 8595435796, Error Message: Could not get ng wireCenter info ORA-01403: no data found. What is your MSS Login ID?: n9995231 Customer Acct Number?: 6595622 PSR #?: 23199020  </t>
  </si>
  <si>
    <t>We could see that the tasks for the reported order-23199020  was not processed properly in NGMSS, which caused the issue.Now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t>
  </si>
  <si>
    <t>INC000002686665</t>
  </si>
  <si>
    <t xml:space="preserve">Which MSS instance are you reporting this issue for?: MSS (hWIN &amp; TSG) What type of issue are you reporting?: Another issue Description of problem: (attach screenshots of any errors, etc.): Unable to complete DD task. Task in BB COMP Work Queue, Telephone: 9127543226, Error Message: The circuits for this service request are not complete. Please complete (or reverse if the order has been cancelled) the required engineering before completing this task. The &lt;DD&gt; on row #1is violating the constraint. What is your MSS Login ID?: n9995231 Customer Acct Number?: 6045348 PSR #?: 23208854 </t>
  </si>
  <si>
    <t>The design task was not processed properly in the reported PSR # 23208854 which caused the issue and the same has been corrected.</t>
  </si>
  <si>
    <t>INC000002686664</t>
  </si>
  <si>
    <t xml:space="preserve">Which MSS instance are you reporting this issue for?: MSS (hWIN &amp; TSG) What type of issue are you reporting?: Another issue Description of problem: (attach screenshots of any errors, etc.): Unable to complete DD task. Task in BB COMP Work Queue, Telephone: 1581051004,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6349432 PSR #?: 23199984 </t>
  </si>
  <si>
    <t>The design task was not processed properly in the reported PSR # 23199984 which caused the issue and the same has been corrected.</t>
  </si>
  <si>
    <t>INC000002686539</t>
  </si>
  <si>
    <t xml:space="preserve">Which MSS instance are you reporting this issue for?: MSS (hWIN &amp; TSG) What type of issue are you reporting?: Another issue Description of problem: (attach screenshots of any errors, etc.): Unable to complete DD task. Task in BB COMP Work Queue, Telephone: 1581133039,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6561634 PSR #?: 23173454  </t>
  </si>
  <si>
    <t>Design was not processed properly, the same has been corrected and fixed.</t>
  </si>
  <si>
    <t>INC000002686415</t>
  </si>
  <si>
    <t xml:space="preserve">Which MSS instance are you reporting this issue for?: MSS (hWIN &amp; TSG) What type of issue are you reporting?: Another issue Description of problem: (attach screenshots of any errors, etc.): THE MSS EXCHANGE IS NOT FOUND ON THE ACCOUNT What is your MSS Login ID?: E0181765 Customer Acct Number?: 6589911 PSR #?: 23209306 </t>
  </si>
  <si>
    <t>We can see that the activity indicator was incorrect in the NG which was causing the issue, the same has been corrected and fixed.</t>
  </si>
  <si>
    <t>INC000002686411</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</si>
  <si>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8707439667,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n9995231 Customer Acct Number?: 6281433 PSR #?: 23197120  </t>
  </si>
  <si>
    <t>The supplement correction was not delegated properly to ngmss caused the issue in disconnecting the service and the same have been corrected and completed</t>
  </si>
  <si>
    <t>INC000002686394</t>
  </si>
  <si>
    <t xml:space="preserve">Which MSS instance are you reporting this issue for?: MSS (hWIN &amp; TSG) What type of issue are you reporting?: Another issue Description of problem: (attach screenshots of any errors, etc.): Unable to complete DD task.Telephone#7067422176,Error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6512915 PSR #?: 23198125 </t>
  </si>
  <si>
    <t>The design task was not processed properly in the reported PSR # 23198125 which caused the issue and the same has been corrected.</t>
  </si>
  <si>
    <t>INC000002686390</t>
  </si>
  <si>
    <t xml:space="preserve">Which MSS instance are you reporting this issue for?: MSS (hWIN &amp; TSG) What type of issue are you reporting?: Another issue Description of problem: (attach screenshots of any errors, etc.): Unable to complete DD task.Telephone#2297941228,Error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4024152 PSR #?: 23197656  </t>
  </si>
  <si>
    <t>The design was not processed properly which was causing the issue, the same has been corrected and fixed.</t>
  </si>
  <si>
    <t>INC000002686388</t>
  </si>
  <si>
    <t xml:space="preserve">Which MSS instance are you reporting this issue for?: MSS (hWIN &amp; TSG) What type of issue are you reporting?: Another issue Description of problem: (attach screenshots of any errors, etc.): Unable to complete DD task.Telephone#6109136255,Error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2801011 PSR #?: 23160552 </t>
  </si>
  <si>
    <t>We could see that the tasks for the reported order-23160552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</si>
  <si>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INC000002686240</t>
  </si>
  <si>
    <t xml:space="preserve">Which MSS instance are you reporting this issue for?: MSS (hWIN &amp; TSG) What type of issue are you reporting?: Another issue Description of problem: (attach screenshots of any errors, etc.): Unable to complete DD task. Task in BB COMP Work Queue, Telephone: 9183070076,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6023826 PSR #?: 23117242  </t>
  </si>
  <si>
    <t>The cancel for the reported order has not been processed properly and the same have been corrected and completed</t>
  </si>
  <si>
    <t>INC000002686187</t>
  </si>
  <si>
    <t xml:space="preserve">Which MSS instance are you reporting this issue for?: MSS (hWIN &amp; TSG) What type of issue are you reporting?: Another issue Description of problem: (attach screenshots of any errors, etc.): Unable to complete DD task.Telephone#3941160044,Error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6434729 PSR #?: 23200243 </t>
  </si>
  <si>
    <t>INC000002686184</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</si>
  <si>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e0182026 Customer Acct Number?: 3913434 PSR #?: 23208381 </t>
  </si>
  <si>
    <t>The previous HWIN order#21977921 for the customer account wasnt delegated properly to the NGMSS which caused the issue and the same has been corrected now.</t>
  </si>
  <si>
    <t>INC000002686145</t>
  </si>
  <si>
    <t xml:space="preserve">Which MSS instance are you reporting this issue for?: MSS (hWIN &amp; TSG) What type of issue are you reporting?: Another issue Description of problem: (attach screenshots of any errors, etc.): Product Validation error: the Product id 1571 is not compatible with a loop length of 7000 when attempting a supplement correct What is your MSS Login ID?: e0171804 Customer Acct Number?: 3635677 PSR #?: 23193663 </t>
  </si>
  <si>
    <t>We could see that the reported order-23193663 was completed in MSS,Hence, we are going ahead and marking this incident as resolved. Kindly let us know for any concerns and if you are facing any issues in future, please raise a new ticket, we will be glad to help on the ticket.</t>
  </si>
  <si>
    <t>INC000002686099</t>
  </si>
  <si>
    <t xml:space="preserve">Which MSS instance are you reporting this issue for?: MSS (hWIN &amp; TSG) What type of issue are you reporting?: Another issue Description of problem: (attach screenshots of any errors, etc.): 704-664-8820  ERROR-ORA-20100 THE MSS AWGF IS NOT FOUND ON THE ACCOUNT What is your MSS Login ID?: E0078373 Customer Acct Number?: 2953377 PSR #?: 23207879 </t>
  </si>
  <si>
    <t>INC000002685936</t>
  </si>
  <si>
    <t xml:space="preserve">Which MSS instance are you reporting this issue for?: MSS (hWIN &amp; TSG) What type of issue are you reporting?: Another issue Description of problem: (attach screenshots of any errors, etc.): Unable to complete BBCOMP QUEUE. Error: Parent key not found.' Tn# 2810951604 What is your MSS Login ID?: n9987263 Customer Acct Number?: 6204868 PSR #?: 21264897 </t>
  </si>
  <si>
    <t>We could see an incorrect process on change order caused the issue. We could see that the modem and physical circuit has been missed out in the order. Please do the supplement correction and then add the modem &amp; physical circuit from the copy existing service. Kindly reopen the delegation task so that products will be added on NGMSS as well. Hence there is no action pending on our side. We are going ahead and marking this incident as resolved. Thanks.</t>
  </si>
  <si>
    <t>INC000002685865</t>
  </si>
  <si>
    <t xml:space="preserve">Which MSS instance are you reporting this issue for?: MSS (hWIN &amp; TSG) What type of issue are you reporting?: Another issue Description of problem: (attach screenshots of any errors, etc.): Unable to complete VIRTBB QUEUE. Error: PCONDES task in MODASGN is made Not Required. Please mark the PCONDES task as Required and Complete again.  Tn# 3864963972 What is your MSS Login ID?: n9987263 Customer Acct Number?: 6504617 PSR #?: 22691255 </t>
  </si>
  <si>
    <t>The PCONDES task for the reported order is marked as not required which is causing the issue(Refer screenshot).  Please mark the PCONDES task as required and process the PCONDES task and then try to complete the other task.</t>
  </si>
  <si>
    <t>INC000002685864</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</si>
  <si>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8033599509 What is your MSS Login ID?: n9987263 Customer Acct Number?: 3604684 PSR #?: 23201428 </t>
  </si>
  <si>
    <t>An incorrect service request status has caused the reported issue and the same has been corrected.</t>
  </si>
  <si>
    <t>INC000002685812</t>
  </si>
  <si>
    <t xml:space="preserve">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4789325937 What is your MSS Login ID?: n9987263 Customer Acct Number?: 6302455 PSR #?: 22288544 </t>
  </si>
  <si>
    <t>We could see that the tasks for the reported order-22288544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</si>
  <si>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INC000002685611</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</si>
  <si>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7064723007 What is your MSS Login ID?: n9987263 Customer Acct Number?: 3943600 PSR #?: 23191003 </t>
  </si>
  <si>
    <t>INC000002685123</t>
  </si>
  <si>
    <t xml:space="preserve">Which MSS instance are you reporting this issue for?: MSS (hWIN &amp; TSG) What type of issue are you reporting?: Another issue Description of problem: (attach screenshots of any errors, etc.): Unable to push the DSLAM Queue What is your MSS Login ID?: n9981513 Customer Acct Number?: 9183573707 </t>
  </si>
  <si>
    <t>The selected speed product 25Mb/1.5Mb doesnot qualify in MIRROR</t>
  </si>
  <si>
    <t>INC000002684829</t>
  </si>
  <si>
    <t xml:space="preserve">Which MSS instance are you reporting this issue for?: MSS (hWIN &amp; TSG) What type of issue are you reporting?: Another issue Description of problem: (attach screenshots of any errors, etc.): ora-20104: HWIN PRODUCT VALIDATION ERROR THE PRODUCT ID 1571 IS NOT COMPATIBLE WITH A LOOP LENGTH OF 6000. What is your MSS Login ID?: e0182026 Customer Acct Number?: 5993901 PSR #?: 23200892  </t>
  </si>
  <si>
    <t>We could see that the reported order-23200892  was completed in MSS, Hence, we are going ahead and marking this incident as resolved. Kindly let us know for any concerns and if you are facing any issues in future, please raise a new ticket, we will be glad to help on the ticket.</t>
  </si>
  <si>
    <t>INC000002684620</t>
  </si>
  <si>
    <t xml:space="preserve">Which MSS instance are you reporting this issue for?: MSS (hWIN &amp; TSG) What type of issue are you reporting?: Another issue Description of problem: (attach screenshots of any errors, etc.): TRYING TO PLACE MOVE ORDER. CANNOT LOC VIA PHONE# FOUND ACCT VIA ADDRESS, TRIED TO "COPY EXISTING FACILITIES" AND THERE IS NO INFO TO COPY." TRYING TO MOVE TO LUNAR ON BLK: 24, PINS 45 &amp; 49. 9125459717 9125459717 What is your MSS Login ID?: 0019414 Customer Acct Number?: 6595847 PSR #?: 23200908 </t>
  </si>
  <si>
    <t>the TN#9125459717 is mapped to the customer account#5535349.Kindly place the move order for the customer via account#5535349</t>
  </si>
  <si>
    <t>INC000002684416</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</si>
  <si>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E0175126 Customer Acct Number?: 4865089 PSR #?: 23197558 </t>
  </si>
  <si>
    <t>We could see that the DELEGORD task for the reported order-23197558 was completed in MSS,Hence, we are going ahead and marking this incident as resolved. Kindly let us know for any concerns and if you are facing any issues in future, please raise a new ticket, we will be glad to help on the ticket.</t>
  </si>
  <si>
    <t>The incorrect location was active caused the reported issue and the same have been corrected and completed</t>
  </si>
  <si>
    <t>We can see that the reported TN is visible in the aquarium now. As required information has been provided, we are going ahead and marking this as resolved.</t>
  </si>
  <si>
    <t>Circuit activity indicator was incorrect and the same has been corrected. Now the reported order has been completed and flag finished.</t>
  </si>
  <si>
    <t>Customer account mapping was not there and the same has been fixed.</t>
  </si>
  <si>
    <t>The incorrect service item status in the previous order caused the reported issue and the same have been corrected and the order delegated to ngmss</t>
  </si>
  <si>
    <t>Cancel was not delegated to Ng which was causing the issue, the same has been corrected and fixed.</t>
  </si>
  <si>
    <t>The incorrect address id was tagged which caused the issue and the same has been corrected.</t>
  </si>
  <si>
    <t>We could see the order has been processed when we try to check the same and it looks complete now. So, we are going ahead and marking this as close. KIndly reach us for any assistance in the future.</t>
  </si>
  <si>
    <t>We have corrected the address issue for the reported customer-9123593503 caused due to  migration and the issue got cleared.</t>
  </si>
  <si>
    <t>Missing Secloc for the virtual has caused the reported issue and the same has been corrected.</t>
  </si>
  <si>
    <t>No Issues Found-The reported order is already completed.</t>
  </si>
  <si>
    <t>We could see the order has been processed when we try to check the same and it looks complete in the system. So, we are going ahead and marking this as close. KIndly reach us for any assistance in the future.</t>
  </si>
  <si>
    <t>We have corrected the delegation task issue for the reported order-23197023 caused due to previous order migration and the issue got cleared.</t>
  </si>
  <si>
    <t>We could see that the reported order-23196693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</si>
  <si>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design for the circuits have not been processed and the same have been corrected and completed</t>
  </si>
  <si>
    <t>We could see the reported order has been processed it seems and looks good in the system already. So, we are going ahead and marking this as close. KIndly reach us for any assistance in the future.</t>
  </si>
  <si>
    <t>We could see that the reported TN- 1261284376 has already been pulled in some other account# 6514259 , so we request you to either cancel this reported order or place a disconnect order over that cust acct# 6514259 and then proceed further.</t>
  </si>
  <si>
    <t>We could see an incorrect NSP interface mapping with uplink caused the issue and the same has been corrected now. The reported order has been completed in production. Hence there is no action pending on our side. We are going ahead and marking this incident as resolved. Thanks.</t>
  </si>
  <si>
    <t>MSS-LP</t>
  </si>
  <si>
    <t>The previous order delegation was incorrect for the HWIN order#23147592 which caused the issue and the same has been corrected now.</t>
  </si>
  <si>
    <t>We could see the reported order has been processed and looks complete in the system it seems already. So, we are going ahead and marking this as close. KIndly reach us for any assistance in the future.</t>
  </si>
  <si>
    <t>We have corrected the circuit status for the reported order-23195292 caused due to migration and the issue got cleared.</t>
  </si>
  <si>
    <t>The reported customer does not have pin assignment. Please assign the customer on proper pin and then try to complete the task.</t>
  </si>
  <si>
    <t>The DELEGDES task has been completed for the reported order without any issues.</t>
  </si>
  <si>
    <t>We couldn't see proper pin assignment for the bonded customer# 8148497581 which caused the issue. Kindly assign proper pins and then proceed further. Issue got resolved</t>
  </si>
  <si>
    <t>As per the MIRROR records the modem disqualifies for the speed product</t>
  </si>
  <si>
    <t>We could see that the tasks for the reported order-22474067 was not processed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</si>
  <si>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The previous order supplement cancel was not processed properly, so the service item was in incorrect status and the same has been corrected now.  But now it is throwing different error. This is because the customer is qualified upto 10MB as per mirror records. But the customer is provisioned with 25Mb/1.5Mb speed product. This is incorrect and please supplement correct the order and change the speed product and compatible modem.</t>
  </si>
  <si>
    <t>Hi Sathish,  The issue is due to the user completed the DD task before delegation task got completed in legacy. We have corrected the data issue by updating the product status. Please check and let us know for any other concerns.</t>
  </si>
  <si>
    <t>Hi Ajith,  The issue is due to the user doesn't reopen the delegation task after supplement correction. We have correct the data now. Please check and let us know for any other concerns.</t>
  </si>
  <si>
    <t>Viaji,  We could see the order got delegated to NGMSS, as there is no pending action item from our end we are marking this ticket as resolved.</t>
  </si>
  <si>
    <t>Hi Vijai,  The customer is having open order# 5910601 in  NGMSS. Please have that completed and proceed with the reported order. Kindly do the same and let us know for any other concerns.</t>
  </si>
  <si>
    <t>We could see all information for the customer in aquarium as there is no pending action item from our end we are marking this ticket as resolved.</t>
  </si>
  <si>
    <t>We can see that the ISP info WINDSTREAM is not added in the reported order which is causing the issue, Please proceed with correction adding the respective information and try to complete the order. As required information has been provided, we are going ahead and marking this as resolved.</t>
  </si>
  <si>
    <t>The reported order#23169284 is now validating successfully without any issues now.</t>
  </si>
  <si>
    <t>he TN#9184559943 is not active and the qualify for the BB.Hence cancel the order and place disconnect for the customer.</t>
  </si>
  <si>
    <t>INC000002686870</t>
  </si>
  <si>
    <t xml:space="preserve">Which MSS instance are you reporting this issue for?: MSS (hWIN &amp; TSG) What type of issue are you reporting?: Another issue Description of problem: (attach screenshots of any errors, etc.):  ORA-20100: PCONDES TASK IN ADDASGN QUEUE IS MADE NOT REQUIRED.PLEASE MARK THE PCONDES TASK AS REQUIRED AND COMPLETE AGAIN. What is your MSS Login ID?: n9979758 Customer Acct Number?: 6111323 PSR #?: 6628686  </t>
  </si>
  <si>
    <t>INC000002686771</t>
  </si>
  <si>
    <t xml:space="preserve">Which MSS instance are you reporting this issue for?: MSS (hWIN &amp; TSG) What type of issue are you reporting?: Another issue Description of problem: (attach screenshots of any errors, etc.): ORA-20100:SP_QUALIFY_DUALQUAL ORA-20100:Selected product not qualified the both wire _centers  What is your MSS Login ID?: n9979758 Customer Acct Number?: 6439536 PSR #?: 6643493 </t>
  </si>
  <si>
    <t>INC000002686538</t>
  </si>
  <si>
    <t xml:space="preserve">Which MSS instance are you reporting this issue for?: MSS (hWIN &amp; TSG) What type of issue are you reporting?: Another issue Description of problem: (attach screenshots of any errors, etc.): NO DATA FOUND. UNABLE TO RETRIEVE ADDRESS ID FOR CUSTOMER ACCOUNT. What is your MSS Login ID?: e0182026 Customer Acct Number?: 6277547 PSR #?: 23209193  </t>
  </si>
  <si>
    <t>INC000002686482</t>
  </si>
  <si>
    <t xml:space="preserve">Which MSS instance are you reporting this issue for?: MSS (hWIN &amp; TSG) What type of issue are you reporting?: Another issue Description of problem: (attach screenshots of any errors, etc.): Unable to push the DSLAM Queue What is your MSS Login ID?: n9981513 Customer Acct Number?: 6068339013 </t>
  </si>
  <si>
    <t>INC000002686404</t>
  </si>
  <si>
    <t xml:space="preserve">Which MSS instance are you reporting this issue for?: MSS (hWIN &amp; TSG) What type of issue are you reporting?: Another issue Description of problem: (attach screenshots of any errors, etc.): Unable to push the DSLAM Queue What is your MSS Login ID?: n9981513 Customer Acct Number?: 6106829517 </t>
  </si>
  <si>
    <t>INC000002686398</t>
  </si>
  <si>
    <t xml:space="preserve">Which MSS instance are you reporting this issue for?: MSS (hWIN &amp; TSG) What type of issue are you reporting?: Another issue Description of problem: (attach screenshots of any errors, etc.): Unable to push the DSLAM Queue What is your MSS Login ID?: n9981513 Customer Acct Number?: 3941443021 </t>
  </si>
  <si>
    <t>INC000002686309</t>
  </si>
  <si>
    <t xml:space="preserve">Which MSS instance are you reporting this issue for?: MSS (hWIN &amp; TSG) What type of issue are you reporting?: Another issue Description of problem: (attach screenshots of any errors, etc.): Unable to complete DD task.Telephone#2055949040,Error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6412417 PSR #?: 23199140  </t>
  </si>
  <si>
    <t>INC000002686194</t>
  </si>
  <si>
    <t>INC000002686149</t>
  </si>
  <si>
    <t xml:space="preserve">Which MSS instance are you reporting this issue for?: MSS (hWIN &amp; TSG) What type of issue are you reporting?: Another issue Description of problem: (attach screenshots of any errors, etc.): unable to push the dslam queue 7047889941 What is your MSS Login ID?: n9981514 </t>
  </si>
  <si>
    <t>INC000002686135</t>
  </si>
  <si>
    <t xml:space="preserve">Which MSS instance are you reporting this issue for?: MSS (hWIN &amp; TSG) What type of issue are you reporting?: Another issue Description of problem: (attach screenshots of any errors, etc.): unable to push the dslam queue  2812653989 What is your MSS Login ID?: n9981514 </t>
  </si>
  <si>
    <t>INC000002685990</t>
  </si>
  <si>
    <t>INC000002685940</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</si>
  <si>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9123837399 What is your MSS Login ID?: n9987263 Customer Acct Number?: 6235773 PSR #?: 23199941 </t>
  </si>
  <si>
    <t>INC000002685836</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</si>
  <si>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7062167276 What is your MSS Login ID?: n9987263 Customer Acct Number?: 4895356 PSR #?: 23198230  </t>
  </si>
  <si>
    <t>INC000002685807</t>
  </si>
  <si>
    <t xml:space="preserve">Which MSS instance are you reporting this issue for?: MSS (hWIN &amp; TSG) What type of issue are you reporting?: Another issue Description of problem: (attach screenshots of any errors, etc.): 1721729948 unable to push the dslam queue What is your MSS Login ID?: n9981514 </t>
  </si>
  <si>
    <t>INC000002685757</t>
  </si>
  <si>
    <t xml:space="preserve">Which MSS instance are you reporting this issue for?: MSS (hWIN &amp; TSG) What type of issue are you reporting?: Another issue Description of problem: (attach screenshots of any errors, etc.): unable to push the dslam queue 7173353434 What is your MSS Login ID?: n9981514 </t>
  </si>
  <si>
    <t>INC000002685756</t>
  </si>
  <si>
    <t xml:space="preserve">Which MSS instance are you reporting this issue for?: MSS (hWIN &amp; TSG) What type of issue are you reporting?: Another issue Description of problem: (attach screenshots of any errors, etc.): Unable to push teh DSLAMSUS Queue What is your MSS Login ID?: n9981513 Customer Acct Number?: 2703842319 </t>
  </si>
  <si>
    <t>INC000002685710</t>
  </si>
  <si>
    <t xml:space="preserve">Which MSS instance are you reporting this issue for?: MSS (hWIN &amp; TSG) What type of issue are you reporting?: Another issue Description of problem: (attach screenshots of any errors, etc.): No MSS record found for 8147723002 What is your MSS Login ID?: n9981513 Customer Acct Number?: 8147723002 </t>
  </si>
  <si>
    <t>INC000002685649</t>
  </si>
  <si>
    <t xml:space="preserve">Which MSS instance are you reporting this issue for?: MSS (hWIN &amp; TSG) What type of issue are you reporting?: Another issue Description of problem: (attach screenshots of any errors, etc.): unable to push the dslam queue8066379772 What is your MSS Login ID?: n9981514 </t>
  </si>
  <si>
    <t>INC000002685552</t>
  </si>
  <si>
    <t xml:space="preserve">Which MSS instance are you reporting this issue for?: MSS (hWIN &amp; TSG) What type of issue are you reporting?: Another issue Description of problem: (attach screenshots of any errors, etc.): TRYING TO CREATE MOVE ORDER, GETTING: "NO DSLAM WIRECENTER FOUND IN NEXTGEN FOR THE GIVEN CUSTOMER." 478-987-2287 What is your MSS Login ID?: 0019414 Customer Acct Number?: 5242972 PSR #?: 23205100 </t>
  </si>
  <si>
    <t>INC000002685303</t>
  </si>
  <si>
    <t xml:space="preserve">Which MSS instance are you reporting this issue for?: MSS (hWIN &amp; TSG) What type of issue are you reporting?: Another issue Description of problem: (attach screenshots of any errors, etc.): unable to push the dslam queue 3867922483 What is your MSS Login ID?: n9981514 </t>
  </si>
  <si>
    <t>INC000002685206</t>
  </si>
  <si>
    <t xml:space="preserve">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E0180039 Customer Acct Number?: 6640574 PSR #?: 9124967569 </t>
  </si>
  <si>
    <t>INC000002685186</t>
  </si>
  <si>
    <t xml:space="preserve">Which MSS instance are you reporting this issue for?: MSS (hWIN &amp; TSG) What type of issue are you reporting?: Another issue Description of problem: (attach screenshots of any errors, etc.): UNABLE TO CREATE PSR ERROR=Error: An Error occurred during the Custom Pre-Validation Procedure: -2 ORA-20516: ORA-20104: Disqualified BPQ response: NSP interface circuit: Unconfigured Max Subs or Bandwidth in Wire Center. TN=6417442452 What is your MSS Login ID?: E0183019 Customer Acct Number?: 6594489 PSR #?: 23194031 </t>
  </si>
  <si>
    <t>INC000002685174</t>
  </si>
  <si>
    <t xml:space="preserve">Which MSS instance are you reporting this issue for?: MSS (hWIN &amp; TSG) What type of issue are you reporting?: Another issue Description of problem: (attach screenshots of any errors, etc.): UNABLE TO CREATE PSR ERROR=Error: AN Error occured during the Custom Pre-Validation Procedure: -2 ORA-20100: In order to add a new CPE (Actiontec/T3200) you must disconnect the old one. TN=9365947810 What is your MSS Login ID?: E0183019 Customer Acct Number?: 5755486 PSR #?: 23203114 </t>
  </si>
  <si>
    <t>INC000002685167</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</si>
  <si>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Customer account 1266931 has open orders or has already been disconnected.  Error Code 31030:Customer account 1266931 has open orders or has already been disconnected.  TN=2813134343 What is your MSS Login ID?: e0049218 Customer Acct Number?: 4930693 PSR #?: 23202728  </t>
  </si>
  <si>
    <t>Sandy</t>
  </si>
  <si>
    <t>Ridley</t>
  </si>
  <si>
    <t>INC000002684897</t>
  </si>
  <si>
    <t xml:space="preserve">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E0179556 PSR #?: 23202792 </t>
  </si>
  <si>
    <t>INC000002684694</t>
  </si>
  <si>
    <t xml:space="preserve">Which MSS instance are you reporting this issue for?: MSS (hWIN &amp; TSG) What type of issue are you reporting?: Another issue Description of problem: (attach screenshots of any errors, etc.): EXCPETN ERROR UNABLE TO RETRIEVE  What is your MSS Login ID?: E0181765 Customer Acct Number?: 3158968 PSR #?: 23200684 </t>
  </si>
  <si>
    <t>INC000002684611</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</si>
  <si>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9038326871 </t>
  </si>
  <si>
    <t>INC000002684608</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</si>
  <si>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7638563629 </t>
  </si>
  <si>
    <t>INC000002684607</t>
  </si>
  <si>
    <t xml:space="preserve">Which MSS instance are you reporting this issue for?: MSS (hWIN &amp; TSG) What type of issue are you reporting?: Another issue Description of problem: (attach screenshots of any errors, etc.): No MSS record found for 7063792520  What is your MSS Login ID?: n9981514 </t>
  </si>
  <si>
    <t>INC000002684430</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</si>
  <si>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&lt;DD&gt; on row #1 is violating the constraint.  TN - 4402852889 ATTEMPTING TO CANCEL PSR TO PUT IT BACK ON SINGLE PIN, THEN IT CAN BE REBONDED TO DIFFERENT PINS IN THE FUTURE ON A FUTURE ORDER.   What is your MSS Login ID?: E0100690 Customer Acct Number?: 3914182 PSR #?: 23189720 </t>
  </si>
  <si>
    <t>INC000002685822</t>
  </si>
  <si>
    <t xml:space="preserve">Which MSS instance are you reporting this issue for?: MSS (hPAE) What type of issue are you reporting?: Another issue Description of problem: (attach screenshots of any errors, etc.): cannot close the DD task on PSR 7169264.  Getting the following  error message:  The circuits for this service request are not complete.  Please complete (or reverse if the order has been cancelled) the required engineering before completing this task  The DD on row #5 is violating the constraint  The order number is 7169264 The Circuit ID is 74/HCGS/054912/ / PUA/DS1 What is your MSS Login ID?: MWILLIS Customer Acct Number?: 5456043 PSR #?: 7169264 </t>
  </si>
  <si>
    <t>For the reported PSR#7169264, we could see incorrect circuit status which was due to incorrect task dependency always design related task like DYIPDSGN must be added as parent to DELEGDES task and the same has been corrected now.</t>
  </si>
  <si>
    <t>INC000002684852</t>
  </si>
  <si>
    <t>MSS (hPAE) - Data Error</t>
  </si>
  <si>
    <t xml:space="preserve">Which MSS instance are you reporting this issue for?: MSS (hPAE) What type of issue are you reporting?: Another issue Description of problem: (attach screenshots of any errors, etc.): Hi Team, We are unable to validate PSR# 7190151 on account No# 4431095 due to validation Error,” A data-related error occurred Please use the detail button for more information.” So please resolve the issue. Thanks Arvind Singh What is your MSS Login ID?: n9951457 Customer Acct Number?: 4431095 PSR #?: 7190151 </t>
  </si>
  <si>
    <t>The reported issue was due to invalid combination of rate plan for a particular pricing product and has been corrected now.The PSR#7190151 has been validated without any issues. Hence we are going ahead and marking this incident as resolved.</t>
  </si>
  <si>
    <t>The reported issue was due to duplicate entries in location related tables due to delegation has been corrected now. The DELEGORD tasks are completed for reported PSRs.</t>
  </si>
  <si>
    <t>We could see that the incorrect circuit status in the previous order caused the reported issue, which has been corrected now.</t>
  </si>
  <si>
    <t>The level three product in the previous order not disconnected properly which caused the reported issue and we have corrected the same.The reported product 'Line'  in the PSR#7188127 disconnecting without any issues hence we are moving ahead and marking this request as resolved.</t>
  </si>
  <si>
    <t>The reported issue was due to incorrect task dependency between the DESIGN and the DELEGDES task due to which the delegdes task got completed before the design and the circuit status got stuck in 'Pending' status. This has been corrected by reactivating the DELEGDES gateway and the circuit status is now corrected.</t>
  </si>
  <si>
    <t>DELEGOCT task for the PSR#7186802 is already complete.</t>
  </si>
  <si>
    <t>For the reported PSR#7108610, we could see incorrect circuit status which went wrong during migration and the same has been corrected now</t>
  </si>
  <si>
    <t>The reported TN/circuit '757-216-2315-0' is already available for a Hwin Broadband customer account#6246668 as Internet circuit(Refer attachment). This TN needs to be either disconnected from the existing account or a new TN has to be created on the current Paetec PSR#7183432, for the DELEGOCT to complete.</t>
  </si>
  <si>
    <t>The reported issue while completing the DD task for the PSR#7177784 was due to circuit status not delegated properly back to Legacy system and the same has been corrected now.</t>
  </si>
  <si>
    <t>The reported issue no longer exists....  ------------------------- No issues found</t>
  </si>
  <si>
    <t>INC000002686230</t>
  </si>
  <si>
    <t>MSS (hPAE) - Port Validation Tool</t>
  </si>
  <si>
    <t>Description of Problem: port validation link not working for more than 10 people  Error Message: Na...KW  Impact to Business: Latency....kw  Path: http://reptprd:7777/pls/apex/f?p=1005:1:3638109661021491091::NO  Example: NA.....KW  User ID:  e0173615</t>
  </si>
  <si>
    <t>Welsh</t>
  </si>
  <si>
    <t>INC000002685997</t>
  </si>
  <si>
    <t xml:space="preserve">Which MSS instance are you reporting this issue for?: MSS (hPAE) What type of issue are you reporting?: Another issue Description of problem: (attach screenshots of any errors, etc.): DELEGOCT task errors out with following message: ReturnCd :-1 - ReturnText: SERVICE ID  of 84566537 not found What is your MSS Login ID?: e0179725 Customer Acct Number?: 4621024 PSR #?: 7126490 </t>
  </si>
  <si>
    <t>INC000002685848</t>
  </si>
  <si>
    <t xml:space="preserve">Which MSS instance are you reporting this issue for?: MSS (hPAE) What type of issue are you reporting?: Another issue Description of problem: (attach screenshots of any errors, etc.): DELEGOCT Error ReturnCd :-1 - ReturnText: ASAP.SERVICE_REQUEST_CIRCUIT record not found - ORA-01403: no data found What is your MSS Login ID?: e0172173 Customer Acct Number?: 1131512 PSR #?: 7190612 </t>
  </si>
  <si>
    <t>INC000002685817</t>
  </si>
  <si>
    <t xml:space="preserve">Which MSS instance are you reporting this issue for?: MSS (hPAE) What type of issue are you reporting?: Another issue Description of problem: (attach screenshots of any errors, etc.): Gateway Events error status; DELEGCKT, DELEGDES; refer to attached.   What is your MSS Login ID?: e0171343 PSR #?: 6899828 6962656 7046500 7122243 7134996 7186112 7190384 7190506 7190706 </t>
  </si>
  <si>
    <t>INC000002685694</t>
  </si>
  <si>
    <t xml:space="preserve">Which MSS instance are you reporting this issue for?: MSS (hPAE) What type of issue are you reporting?: Another issue Description of problem: (attach screenshots of any errors, etc.): I am getting this error below on the DELEGOCT task on PSR 7144710.   ReturnCd :-1 - ReturnText: SERVICE ID  of 84554522 not found What is your MSS Login ID?: MPELLIGR Customer Acct Number?: 208440918 PSR #?: 7144710 </t>
  </si>
  <si>
    <t>Mark</t>
  </si>
  <si>
    <t>Pelligra</t>
  </si>
  <si>
    <t>INC000002685583</t>
  </si>
  <si>
    <t xml:space="preserve">Alternate contact phone number for yourself, if applicable: 7043191302 Which MSS instance are you reporting this issue for?: MSS (hPAE) What type of issue are you reporting?: Another issue Description of problem: (attach screenshots of any errors, etc.): --------------------------- Oracle Communications MetaSolv Solution --------------------------- The circuits for this service request are not complete.  Please complete (or reverse if the order has been cancelled) the required engineering before completing this task.   The DD on row # 14 is violating the constraint.  The order number is 7180590. The Circuit ID is 630-505-7530-1. --------------------------- OK    ---------------------------  What is your MSS Login ID?: tnr42931 Customer Acct Number?: 208658316 PSR #?: 7180590 </t>
  </si>
  <si>
    <t>INC000002685538</t>
  </si>
  <si>
    <t>Unable to reestablish account in M6(Paetec).  Receive the following error message:  Cannot create user E0172436.  Please contact your system administrator.   Need to have security tables scrubbed to allow me to reestablish account (e0172436) with General User security group access.  Refer to OSR# 943303  Please notify Laurie Sober when security tables have been scrubbed so that provisioning can be completed.</t>
  </si>
  <si>
    <t>Armando</t>
  </si>
  <si>
    <t>Perez</t>
  </si>
  <si>
    <t>INC000002685467</t>
  </si>
  <si>
    <t xml:space="preserve">Alternate contact phone number for yourself, if applicable: 2562640693 Which MSS instance are you reporting this issue for?: MSS (hPAE) What type of issue are you reporting?: Another issue Description of problem: (attach screenshots of any errors, etc.): PLEASE SEE ATTACHED SCREENSHOT FOR DELEGOCT TASK ERROR ON PSR 7131400 What is your MSS Login ID?: E0177246 PSR #?: 7131400 </t>
  </si>
  <si>
    <t>Kearney</t>
  </si>
  <si>
    <t>INC000002685269</t>
  </si>
  <si>
    <t xml:space="preserve">Which MSS instance are you reporting this issue for?: MSS (hPAE) What type of issue are you reporting?: Another issue Description of problem: (attach screenshots of any errors, etc.): DELEGOCT ERROR , SCREENSHOT ATTACHED.  What is your MSS Login ID?: e0183288 </t>
  </si>
  <si>
    <t>Zhanelle</t>
  </si>
  <si>
    <t>INC000002684711</t>
  </si>
  <si>
    <t>MSS (hPAE) - Customer Acct</t>
  </si>
  <si>
    <t xml:space="preserve">Which MSS instance are you reporting this issue for?: MSS (hPAE) What type of issue are you reporting?: Another issue Description of problem: (attach screenshots of any errors, etc.): Acct 200394660.  Anytime I try to SUPP or view PSR's 7177606 or 7167063 M6 will freeze up or just kick me out What is your MSS Login ID?: NLOUIE Customer Acct Number?: 200394660 PSR #?: 7177606   7167063 </t>
  </si>
  <si>
    <t>Nicholas</t>
  </si>
  <si>
    <t>Louie</t>
  </si>
  <si>
    <t>INC000002681699</t>
  </si>
  <si>
    <t xml:space="preserve">Which MSS instance are you reporting this issue for?: MSS (hPAE) What type of issue are you reporting?: Another issue Description of problem: (attach screenshots of any errors, etc.): received error when trying to complete task. 100004=4,Error occured in MetaSolv Solution: The response from the destination, bondprd, indicates that an error occurred. Response=Uncaught exception while processing event route: http://lx01s326:7070/axis2EServicesSAGWS/services/GatewayEventSOAPReceiver: org.apache.axis2.AxisFault: Read timed out  	at com.mslv.core.global.MSLVException.createMSLVException(MSLVException.java:169) 	at com.mslv.core.global.ErrorHandler.logFatalError(ErrorHandler.java:236) 	at com.mslv.core.global.ErrorHandler.logFatalError(ErrorHandler.java:194) 	at com.mslv.integration.messaging.HttpSender.send(HttpSender.java:61) 	at com.mslv.integration.handlers.OutboundEventHandler.sendOutboundMessage(OutboundEventHandler.java:97) 	at com.mslv.integration.IntegrationManager.processOutbound(IntegrationManager.java:200) 	at com.mslv.integration.integrationServer.IntegrationServerConsumer.executeEvent(IntegrationServerConsumer.java:268) 	at com.mslv.integration.integrationServer.IntegrationServerConsumer.handleEvents(IntegrationServerConsumer.java:204) 	at com.ms  What is your MSS Login ID?: e0177182 is the PSR owner but I'm working her issues while she is on vacation. my ID is e0177219 Customer Acct Number?: 200373467 PSR #?: 7187784 </t>
  </si>
  <si>
    <t>INC000002681538</t>
  </si>
  <si>
    <t xml:space="preserve">Alternate contact phone number for yourself, if applicable: 256-562-5054 Which MSS instance are you reporting this issue for?: MSS (hPAE) What type of issue are you reporting?: Another issue Description of problem: (attach screenshots of any errors, etc.): received error when trying to complete task on PSR. 100004=4,Error occured in MetaSolv Solution: The response from the destination, bondprd, indicates that an error occurred. Response=Uncaught exception while processing event route: http://lx01s326:7070/axis2EServicesSAGWS/services/GatewayEventSOAPReceiver: org.apache.axis2.AxisFault: lastModifiedUser cannot be null!!  	at com.mslv.core.global.MSLVException.createMSLVException(MSLVException.java:169) 	at com.mslv.core.global.ErrorHandler.logFatalError(ErrorHandler.java:236) 	at com.mslv.core.global.ErrorHandler.logFatalError(ErrorHandler.java:194) 	at com.mslv.integration.messaging.HttpSender.send(HttpSender.java:61) 	at com.mslv.integration.handlers.OutboundEventHandler.sendOutboundMessage(OutboundEventHandler.java:97) 	at com.mslv.integration.IntegrationManager.processOutbound(IntegrationManager.java:200) 	at com.mslv.integration.integrationServer.IntegrationServerConsumer.executeEvent(IntegrationServerConsumer.java:268) 	at com.mslv.integration.integrationServer.IntegrationServerConsumer.handleEvents(IntegrationServerConsumer.j  What is your MSS Login ID?: e0177182 is PSR owner, I'm working her issues while she is on vacation my ID e0177219 Customer Acct Number?: 61154261 PSR #?: 7187699 </t>
  </si>
  <si>
    <t>INC000002666908</t>
  </si>
  <si>
    <t>MSS (hPAE) - DD</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</si>
  <si>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7018138 PSR #?: 7102447 </t>
  </si>
  <si>
    <t>INC000002666905</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</si>
  <si>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7079899 PSR #?: 7158927 </t>
  </si>
  <si>
    <t>INC000002666837</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</si>
  <si>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7089458 PSR #?: 7152430 </t>
  </si>
  <si>
    <t>INC000002666824</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</si>
  <si>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7050641 PSR #?: 7152562 </t>
  </si>
  <si>
    <t>INC000002666819</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</si>
  <si>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7008136 PSR #?: 7176866 </t>
  </si>
  <si>
    <t>INC000002666782</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</si>
  <si>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7163864 PSR #?: 7102495 </t>
  </si>
  <si>
    <t>INC000002666781</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</si>
  <si>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7046942 PSR #?: 7145278 </t>
  </si>
  <si>
    <t>INC000002666777</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</si>
  <si>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7024515 PSR #?: 7130353 </t>
  </si>
  <si>
    <t>INC000002666640</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</si>
  <si>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61149531 PSR #?: 7095922 </t>
  </si>
  <si>
    <t>INC000002666639</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</si>
  <si>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7112882 PSR #?: 7130369 </t>
  </si>
  <si>
    <t>INC000002666608</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</si>
  <si>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7074493 PSR #?: 7159218 </t>
  </si>
  <si>
    <t>INC000002666606</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</si>
  <si>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7140780 PSR #?: 7163016 </t>
  </si>
  <si>
    <t>INC000002666572</t>
  </si>
  <si>
    <t xml:space="preserve">Which MSS instance are you reporting this issue for?: MSS (hPAE) What type of issue are you reporting?: Another issue Description of problem: (attach screenshots of any errors, etc.): UNABLE TO COMPLETE DD TASK What is your MSS Login ID?: E0175021 Customer Acct Number?: 7006594 PSR #?: 7152440 </t>
  </si>
  <si>
    <t>INC000002692250</t>
  </si>
  <si>
    <t xml:space="preserve">Which MSS instance are you reporting this issue for?: MSS (hWIN &amp; TSG) What type of issue are you reporting?: Another issue Description of problem: (attach screenshots of any errors, etc.): Unable to complete BBDES task.Telephone#8288632057,Error Message: v_return_cd: -2 v_return_text:ORA-20104: Unable to find the NG wireCenter  What is your MSS Login ID?: n9994207 Customer Acct Number?: 6582564 PSR #?: 23204019 </t>
  </si>
  <si>
    <t>the incorrect pin assignment was made in the reported PSR # 23204019 which caused the issue and the same has been corrected.</t>
  </si>
  <si>
    <t>INC000002692202</t>
  </si>
  <si>
    <t xml:space="preserve">Which MSS instance are you reporting this issue for?: MSS (hWIN &amp; TSG) What type of issue are you reporting?: Another issue Description of problem: (attach screenshots of any errors, etc.): Unable to complete BBDES task.Telephone#6784931824,Error Message: v_return_cd: -1 v_return_text:Could not assign connectionsORA-01400: cannot insert NULL into ("ASAP"."NS_COMP_REL"."NS_COMP_ID_CHILD")  What is your MSS Login ID?: n9994207 Customer Acct Number?: 2975953 PSR #?: 23213804  </t>
  </si>
  <si>
    <t>INC000002692068</t>
  </si>
  <si>
    <t xml:space="preserve">Which MSS instance are you reporting this issue for?: MSS (hWIN &amp; TSG) What type of issue are you reporting?: Another issue Description of problem: (attach screenshots of any errors, etc.): Unable to complete DELEGORD task.Telephone#3931151035,Error Message:ReturnCd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1571 for item 7 Product group 0.  Error Code 30630:Miscellaneous Error: Unable to find a catalog id for servId : 33230945.Error Code 30765:The PSRServReqServItem structure is invalid for 1571 for item 7 Product group 0.  What is your MSS Login ID?: n9994207 Customer Acct Number?: 6588086 PSR #?: 23217496  </t>
  </si>
  <si>
    <t>We could see that the previous new order for the reported customer account-6588086 was not processed properly in NGMSS, which caused the issue. Now we have corrected the same and the DELEGORD task for the reported order-23217496  was completed in MSS,Hence, we are going ahead and marking this incident as resolved. Kindly let us know for any concerns and if you are facing any issues in future, please raise a new ticket, we will be glad to help on the ticket.</t>
  </si>
  <si>
    <t>INC000002692062</t>
  </si>
  <si>
    <t xml:space="preserve">Which MSS instance are you reporting this issue for?: MSS (hWIN &amp; TSG) What type of issue are you reporting?: Another issue Description of problem: (attach screenshots of any errors, etc.): Unable to complete BBDES task.Telephone#6066784596,Error Message: v_return_cd: -2 v_return_text:ORA-20100: The MSS Wire Center is not found on the account.  What is your MSS Login ID?: n9994207 Customer Acct Number?: 3173163 PSR #?: 23155008 </t>
  </si>
  <si>
    <t>INC000002691892</t>
  </si>
  <si>
    <t xml:space="preserve">Alternate contact phone number for yourself, if applicable: 7069347546 Which MSS instance are you reporting this issue for?: MSS (hWIN &amp; TSG) What type of issue are you reporting?: Another issue Description of problem: (attach screenshots of any errors, etc.): Installing customer and getting error below: Disqualified BPQ response:  OLHLKYCORYDAT01 DSLAM has alphanumeric characters in the pin values.   What is your MSS Login ID?: e0125585 Customer Acct Number?: 6598827 PSR #?: 23224268 </t>
  </si>
  <si>
    <t>We are getting BPQ response as 'OLHLKYCORYDAT01 DSLAM has alphanumeric characters in the pin values' for the TN ' 7069347546' and the same has been conveyed to the user.</t>
  </si>
  <si>
    <t>Jamie</t>
  </si>
  <si>
    <t>Davis</t>
  </si>
  <si>
    <t>INC000002691857</t>
  </si>
  <si>
    <t xml:space="preserve">Which MSS instance are you reporting this issue for?: MSS (hWIN &amp; TSG) What type of issue are you reporting?: Another issue Description of problem: (attach screenshots of any errors, etc.): Unable to complete DD task.Telephone#1600601284,Error Message:Unable to find NGMSS Provisioning order Number in HWIN.   What is your MSS Login ID?: n9994207 Customer Acct Number?: 6559989 PSR #?: 22993219 </t>
  </si>
  <si>
    <t>The reported order#22993219 is a supplement cancelled before the order delegated to the NGMSS. So we need to complete the task in HWIN side.  The reported order has been completed without any issues.</t>
  </si>
  <si>
    <t>INC000002691839</t>
  </si>
  <si>
    <t xml:space="preserve">Which MSS instance are you reporting this issue for?: MSS (hWIN &amp; TSG) What type of issue are you reporting?: Another issue Description of problem: (attach screenshots of any errors, etc.): ERROR  THIS SERVICE ITEM HAS REQUIRED LABLES WITH NO VALUES. PLEASE ADD VALUES// WILL NOT VALIDATE IN M6 HWIN.  VALUES ARE CORRECT 160-060-1069 What is your MSS Login ID?: E0125569 Customer Acct Number?: 6598726 PSR #?: 23223807 </t>
  </si>
  <si>
    <t>INC000002691806</t>
  </si>
  <si>
    <t xml:space="preserve">Which MSS instance are you reporting this issue for?: MSS (hWIN &amp; TSG) What type of issue are you reporting?: Another issue Description of problem: (attach screenshots of any errors, etc.): TRYING TO DO AN UPGRADE GETTING THIS ERROR CANT VALIDATE PSR /AN ERROR OCCURRED DURING THE CUISTOM PREVALIDATION PROCEDURE :-2 ORA -20100 THE MSS FT TO BB IS NOT FOUND ON THE ACCOUNT What is your MSS Login ID?: E0138057 Customer Acct Number?: 3536214 PSR #?: 23223606  </t>
  </si>
  <si>
    <t>Order has been cancelled</t>
  </si>
  <si>
    <t>INC000002691720</t>
  </si>
  <si>
    <t xml:space="preserve">Which MSS instance are you reporting this issue for?: MSS (hWIN &amp; TSG) What type of issue are you reporting?: Another issue Description of problem: (attach screenshots of any errors, etc.): Unable to complete BBDES task.Telephone#1261282896,Error Message: v_return_cd: -2 v_return_text:ORA-20100: The MSS Exchange is not found on the account.   What is your MSS Login ID?: n9994207 Customer Acct Number?: 6592258 PSR #?: 23187614  </t>
  </si>
  <si>
    <t>We have corrected the incorrect order activity indicator in backend table. The reported BBDES task has completed in production. Hence there is no action pending on our side. We are going ahead and marking this incident as resolved. Thanks.</t>
  </si>
  <si>
    <t>INC000002691702</t>
  </si>
  <si>
    <t xml:space="preserve">Which MSS instance are you reporting this issue for?: MSS (hWIN &amp; TSG) What type of issue are you reporting?: Another issue Description of problem: (attach screenshots of any errors, etc.): Unable to find BBCOMP QUEUE. Tn# 2293624093 What is your MSS Login ID?: n9987263 Customer Acct Number?: 6208636 PSR #?: 22954619 </t>
  </si>
  <si>
    <t>Torder has been cancelled before it has been delegated to NG. Hence DD task needs to get completed in Legacy.</t>
  </si>
  <si>
    <t>INC000002691638</t>
  </si>
  <si>
    <t xml:space="preserve">Which MSS instance are you reporting this issue for?: MSS (hWIN &amp; TSG) What type of issue are you reporting?: Another issue Description of problem: (attach screenshots of any errors, etc.): Unable to Validate PSR,Telephone#8703522719,Error Message:Error: An Error occurred during the Custom Pre-Validation Procedure: -2 ORA-20100: Same TN or Customer has an Open Order in NextGen MSS.  Please complete the Open Order in NextGen MSS and try to Validate in hWIN MSS.   What is your MSS Login ID?: n9994207 Customer Acct Number?: 3500445 PSR #?: 23222700  </t>
  </si>
  <si>
    <t>We can see that the previous order NG which was not completed properly was causing the issue, the same has been corrected and now the reported order is validating without any issues.</t>
  </si>
  <si>
    <t>INC000002691632</t>
  </si>
  <si>
    <t xml:space="preserve">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6417928786 What is your MSS Login ID?: n9987263 Customer Acct Number?: 4700533 PSR #?: 23223309 </t>
  </si>
  <si>
    <t>Order validates successfully now</t>
  </si>
  <si>
    <t>INC000002691587</t>
  </si>
  <si>
    <t xml:space="preserve">Which MSS instance are you reporting this issue for?: MSS (hWIN &amp; TSG) What type of issue are you reporting?: Another issue Description of problem: (attach screenshots of any errors, etc.): No MSS record found for 1261286981 What is your MSS Login ID?: n9981514 </t>
  </si>
  <si>
    <t>The reported TN # 1261286981 has been pulled in the new PSR # 23217163. After completing the PSR we could find the MSS record for the TN # 1261286981.</t>
  </si>
  <si>
    <t>INC000002691570</t>
  </si>
  <si>
    <t xml:space="preserve">Which MSS instance are you reporting this issue for?: MSS (hWIN &amp; TSG) What type of issue are you reporting?: Another issue Description of problem: (attach screenshots of any errors, etc.): Unable to complete BBDES task.Telephone#1601579021,Error Message: v_return_cd: -2 v_return_text:ORA-20100: The MSS Exchange is not found on the account.   What is your MSS Login ID?: n9994207 Customer Acct Number?: 6595442 PSR #?: 23218912 </t>
  </si>
  <si>
    <t>INC000002691537</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</si>
  <si>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2295024298 What is your MSS Login ID?: n9987263 Customer Acct Number?: 6502195 PSR #?: 23217345 </t>
  </si>
  <si>
    <t>An incorrect provisioning plan is selected for the reported order.</t>
  </si>
  <si>
    <t>INC000002691359</t>
  </si>
  <si>
    <t xml:space="preserve">Which MSS instance are you reporting this issue for?: MSS (hWIN &amp; TSG) What type of issue are you reporting?: Another issue Description of problem: (attach screenshots of any errors, etc.): Unable to complete the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4177775785 What is your MSS Login ID?: n9987263 Customer Acct Number?: 6090632 PSR #?: 23216063 </t>
  </si>
  <si>
    <t>The previous order service item status was incorrect which caused the issue and the same has been corrected now.</t>
  </si>
  <si>
    <t>INC000002691228</t>
  </si>
  <si>
    <t xml:space="preserve">Which MSS instance are you reporting this issue for?: MSS (hWIN &amp; TSG) What type of issue are you reporting?: Another issue Description of problem: (attach screenshots of any errors, etc.): 8064951515//// A PENDING DISCONNECT CUSTOMER OF(8064950027) IS STUCK ON PIN 2553. THAT RECORD SHOWS IN BBCOM PIN NEXTGEN,NO QUEUE IN HWIN. What is your MSS Login ID?: E0179393 Customer Acct Number?: 6302126 PSR #?: 6637747 </t>
  </si>
  <si>
    <t>Design not processed properly.</t>
  </si>
  <si>
    <t>INC000002691135</t>
  </si>
  <si>
    <t xml:space="preserve">Which MSS instance are you reporting this issue for?: MSS (hWIN &amp; TSG) What type of issue are you reporting?: Another issue Description of problem: (attach screenshots of any errors, etc.): SIMPLE SPEED UPGRADE/GOES STRAIGHT TO EXCEPTIONS//ReturnCd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3731120 PSR #?: 23222595     </t>
  </si>
  <si>
    <t>We could see the previous order delegation issue caused the issue. We have corrected the inappropriate modem related entries in backend tables. The reported delegation task has been completed in production. Hence there is no action pending on our side. We are going ahead and marking this incident as resolved. Thanks.</t>
  </si>
  <si>
    <t>INC000002690935</t>
  </si>
  <si>
    <t xml:space="preserve">Which MSS instance are you reporting this issue for?: MSS (hWIN &amp; TSG) What type of issue are you reporting?: Another issue Description of problem: (attach screenshots of any errors, etc.): 405-784-2269  ERROR-ORA-20100 THE MSS FT TO BB IS NOT FOUND ON THE ACCOUNT What is your MSS Login ID?: E0078373 Customer Acct Number?: 3735251 PSR #?: 23222078 </t>
  </si>
  <si>
    <t>The FT TO BB was missing for the broadband customer and the same has been populated which has caused the reported issue and the same has been cleared.</t>
  </si>
  <si>
    <t>INC000002690903</t>
  </si>
  <si>
    <t xml:space="preserve">Which MSS instance are you reporting this issue for?: MSS (hWIN &amp; TSG) What type of issue are you reporting?: Another issue Description of problem: (attach screenshots of any errors, etc.): RECORD DOESNT SHOW UP IN AQUARIUAM  What is your MSS Login ID?: E0179393 Customer Acct Number?: 6540121 PSR #?: 23222240 </t>
  </si>
  <si>
    <t>We could see that the physical circuit for the reported TN-6063879750 was not updated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t>
  </si>
  <si>
    <t>INC000002690861</t>
  </si>
  <si>
    <t xml:space="preserve">Which MSS instance are you reporting this issue for?: MSS (hWIN &amp; TSG) What type of issue are you reporting?: Another issue Description of problem: (attach screenshots of any errors, etc.): UNABLE TO COMPLETE BBDES EXCEPTN ERROR= UNABLE TO FIND CUSTOMER LOCATION TN=8147875920 What is your MSS Login ID?: E0183019 Customer Acct Number?: 3907661 PSR #?: 23217988 </t>
  </si>
  <si>
    <t>Reported task has been completed</t>
  </si>
  <si>
    <t>INC000002690298</t>
  </si>
  <si>
    <t>Jayaprakash Subramanian</t>
  </si>
  <si>
    <t xml:space="preserve">Which MSS instance are you reporting this issue for?: MSS (hWIN &amp; TSG) What type of issue are you reporting?: Another issue Description of problem: (attach screenshots of any errors, etc.): Unable to Validate PSR . Getting below error message. ,  Telephone:7991061016 , Error Message:An Error occurred during the Custom Pre-Validation Procedure: -2 ORA-20100: Same TN or Customer has an Open Order in NextGen MSS.  Please complete the Open Order in NextGen MSS and try to Validate in hWIN MSS. What is your MSS Login ID?: n9996541 Customer Acct Number?: 6474890 PSR #?: 23219996  </t>
  </si>
  <si>
    <t>data updated to Order completed status from DD completed. User able to proceed with this order now/</t>
  </si>
  <si>
    <t>INC000002690209</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</si>
  <si>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33360684 to the order as the Service Item is on another open PSR Order. The Preference to Copy Pending PSR Items is set to No..  Error Code 30602:Miscellaneous Error: Unable to copy item 33360684 to the order as the Service Item is on another open PSR Order. The Preference to Copy Pending PSR Items is set to No.Error Code 30766:Unable to process item 25Mb/1.5Mb Product group 1571. Miscellaneous Error: Unable to copy item 33360684 to the order as the Service Item is on another open PSR Order. The Preference to Copy Pending PSR Items is set to No.. What is your MSS Login ID?: E0095243 Customer Acct Number?: 6593010 PSR #?: 23221661 </t>
  </si>
  <si>
    <t>INC000002689691</t>
  </si>
  <si>
    <t>We could see an incorrect process on change order caused the issue. We could see that the ISP detail has been missed out in the order. Please do the supplement correction and then add the ISP (WINDSTREAM)  from the copy existing service. Kindly reopen the delegation task so that products will be added on NGMSS as well. Hence there is no action pending on our side. We are going ahead and marking this incident as resolved. Thanks.</t>
  </si>
  <si>
    <t>INC000002689677</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</si>
  <si>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t>
  </si>
  <si>
    <t>INC000002689674</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</si>
  <si>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3941343061, Error Message: ReturnCd :-1 - ReturnText: exchange_carrier_circuit_id, of 394-134-3061-0 already exists.  Please change ecckt What is your MSS Login ID?: n9995231 Customer Acct Number?: 6560929 PSR #?: 23145383 </t>
  </si>
  <si>
    <t>No Issue Found - the order is now cancelled and flag finished</t>
  </si>
  <si>
    <t>INC000002689512</t>
  </si>
  <si>
    <t>cwwapp782.windstream.com: Drive C:\  5% FreeSpace Left  - Drive C:\  5% FreeSpace:PayLoad=Check Type is Range Of Values. Low value = 5, High value = 100. Polled counter value = 4. FAILED</t>
  </si>
  <si>
    <t xml:space="preserve"> Node Name: vml141.windstream.com Application: WhatsUp Object:  Message Group: MS Time Generated: 10/17/2018 22:29:48 ITO Source Policy: copy_of_MGMTSV_syslog(1.3) Message Text: cwwapp782.windstream.com: Drive C:\  5% FreeSpace Left  - Drive C:\  5% FreeSpace:PayLoad=Check Type is Range Of Values. Low value = 5, High value = 100. Polled counter value = 4. FAILED</t>
  </si>
  <si>
    <t>We have cleared the space from the given path C:\Users\g9901760\Documents.</t>
  </si>
  <si>
    <t>Ancillary Applications</t>
  </si>
  <si>
    <t>TIRKS</t>
  </si>
  <si>
    <t>INC000002689430</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</si>
  <si>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the task.  The DD on row # 1 is violating the constraing.  The order number is 6583421. The Circuit ID is 606-559-4847-0.  TN - 6065594847 THIS NEEDS TO BE 6MB-768K ON BLOCK:08 PIN:2023. THANKS What is your MSS Login ID?: E0100690 Customer Acct Number?: 6439841 PSR #?: 23154113 </t>
  </si>
  <si>
    <t>We have corrected the inappropriate circuit issue status in backend table. The reported DD task has been completed in production. Hence there is no action pending on our side. We are going ahead and marking this incident as resolved. Thanks.</t>
  </si>
  <si>
    <t>INC000002688825</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</si>
  <si>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e0179393 Customer Acct Number?: 2989463 PSR #?: 23216767 </t>
  </si>
  <si>
    <t>We could see that reported order has been cancelled and completed in production. Hence there is no action pending on our side. We are going ahead and marking this incident as resolved. Thanks.</t>
  </si>
  <si>
    <t>INC000002688738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</si>
  <si>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32806417 to the order as the Service Item is on another open PSR Order. The Preference to Copy Pending PSR Items is set to No..  Error Code 30602:Miscellaneous Error: Unable to copy item 32806417 to the order as the Service Item is on another open PSR Order. The Preference to Copy Pending PSR Items is set to No.Error Code 30766:Unable to process item 12Mb/1.5Mb Product group 1566. Miscellaneous Error: Unable to copy item 32806417 to the order as the Service Item is on another open PSR Order. The Preference to Copy Pending PSR Items is set to No.. Tn# 5739963744 What is your MSS Login ID?: n9987263 Customer Acct Number?: 3499941 PSR #?: 23200898 </t>
  </si>
  <si>
    <t>Incorrect status for the product in the previous order has caused the reported issue and the same is now cleared.</t>
  </si>
  <si>
    <t>INC000002688530</t>
  </si>
  <si>
    <t xml:space="preserve">Which MSS instance are you reporting this issue for?: MSS (hWIN &amp; TSG) What type of issue are you reporting?: Another issue Description of problem: (attach screenshots of any errors, etc.): Unable to complete DD task. Task in BB COMP Work Queue, Telephone: 4055274762,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5479753 PSR #?: 22941509 </t>
  </si>
  <si>
    <t>INC000002688396</t>
  </si>
  <si>
    <t xml:space="preserve">Which MSS instance are you reporting this issue for?: MSS (hWIN &amp; TSG) What type of issue are you reporting?: Another issue Description of problem: (attach screenshots of any errors, etc.): THIS SERVICE ITEM HAS REQUIRED LABLES WITH NO VALUES. PLEASE ADD VALUES. 78047842443 What is your MSS Login ID?: E0179393 Customer Acct Number?: 5562486 PSR #?: 23216399 </t>
  </si>
  <si>
    <t>The missing value labels for the modem has caused the reported issue and the same has been corrected.</t>
  </si>
  <si>
    <t>INC000002688093</t>
  </si>
  <si>
    <t xml:space="preserve">Alternate contact phone number for yourself, if applicable: 6413362476 Which MSS instance are you reporting this issue for?: MSS (hWIN &amp; TSG) What type of issue are you reporting?: Another issue Description of problem: (attach screenshots of any errors, etc.): ERROR AN ERROR OCCURRED DURING THE CUSTOM PREVALIDATION PROCEDURE. 2 ORA-20100 SAM TN OR CUSTOMER HAS AN OPEN ORDER IN NEXTGEN MSS PLEASE COMPLETE THE OPEN ORDER IN NEXTGEN MSS AND TRY TO VALIDATE IN HWINN MSS What is your MSS Login ID?: E0102188 Customer Acct Number?: 5067688 PSR #?: 23215801 </t>
  </si>
  <si>
    <t>We could see an incorrect order status for the completed order caused the issue which has been corrected now. The reported order validates without any error.Hence there is no action pending on our side. We are going ahead and marking this incident as resolved. Thanks.</t>
  </si>
  <si>
    <t>INC000002687813</t>
  </si>
  <si>
    <t xml:space="preserve">Which MSS instance are you reporting this issue for?: MSS (hWIN &amp; TSG) What type of issue are you reporting?: Another issue Description of problem: (attach screenshots of any errors, etc.): DD task won't go green What is your MSS Login ID?: RLINDSAY Customer Acct Number?: 5826397 PSR #?: 7166923 </t>
  </si>
  <si>
    <t>User resolved</t>
  </si>
  <si>
    <t>INC000002687677</t>
  </si>
  <si>
    <t xml:space="preserve">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STUCK IN HWIN EXCEPTN QUEUE. 152-148-2044 What is your MSS Login ID?: E0183530 Customer Acct Number?: 6591908 PSR #?: 23213864 </t>
  </si>
  <si>
    <t>We could see that the reported order-23213864 was completed in  MSS,Hence, we are going ahead and marking this incident as resolved. Kindly let us know for any concerns and if you are facing any issues in future, please raise a new ticket, we will be glad to help on the ticket.</t>
  </si>
  <si>
    <t>We could see that the tasks for the reported order-6628686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</si>
  <si>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Hi Jonathan,  The issue is due to the user Pajchatcharam, Prasanth marked the address as inactive in legacy which caused the issue and the same has been cleared now. Please check and let us know for any other concerns.</t>
  </si>
  <si>
    <t>We could see the order has been processed when we try to check the same and it looks complete in the system now. So, we are going ahead and marking this as close. Kindly reach us for any assistance in the future.</t>
  </si>
  <si>
    <t>Hi Sathish,  We don't find any issue on completing the dd task. Please check and let us know for any other concerns.</t>
  </si>
  <si>
    <t>Which MSS instance are you reporting this issue for?: MSS (hWIN &amp; TSG) What type of issue are you reporting?: Another issue Description of problem: (attach screenshots of any errors, etc.):Telephone#9183556644, What is your MSS Login ID?: n9994207 Customer Acct Number?:  PSR #?: 19893954</t>
  </si>
  <si>
    <t>We could see the reported order has been processed it seems and looks complete in the system already, so we are going ahead and marking this as close. KIndly reach us for any assistance in the future.</t>
  </si>
  <si>
    <t>Hi Ramkumar,  The customer is provisioned with the speed product 16Mb/1.5Mb. Which was marked as in-active in MSS. Please supplement cancel the current order and place a speed change order and proceed further. Kindly do the same and let us know for any other concerns.</t>
  </si>
  <si>
    <t>We could see the reported order validating without any issues and looks good in the system, so we are going ahead and marking this as close. KIndly reach us for any assistance in the future.</t>
  </si>
  <si>
    <t>Incorrect order status was corrected to resolve the issue</t>
  </si>
  <si>
    <t>Hi Ramkumar,  We could see the customer wire center got changed in ngmss where IPTV qualification is no there. Please change the MIROR wirecenter and proceed further.</t>
  </si>
  <si>
    <t>We could see the reported order has been processed and looks complete in the system, when we try to check the same and it looks complete in the system. So, we are going ahead and marking this as close. Kindly reach us for any assistance in the future.</t>
  </si>
  <si>
    <t>We could see that the previous change order for the reported customer account-5242972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</si>
  <si>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the exchange value were not updated properly on the data level which were caused the issue, the same has been corrected and respective order is now processed without any issues. So, we are going ahead and marking this as close. KIndly reach us for any assistance in the future.</t>
  </si>
  <si>
    <t>We could see the previous order delegation issue caused the issue. We have corrected the incorrect product related entries in backend tables and added the modem to the order. The reported delegation task has been completed in production. Hence there is no action pending on our side. We are going ahead and marking this incident as resolved. Thanks.</t>
  </si>
  <si>
    <t>There is no internet circuit in the NGMSS order which caused the issue and the same has been corrected now.</t>
  </si>
  <si>
    <t>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t>
  </si>
  <si>
    <t>We could see that the order has been completed and flag finsied in production.Hence there is no action pending on our side. We are going ahead and marking this incident as resolved. Thanks.</t>
  </si>
  <si>
    <t>We could see the net-location mapping were not mapped properly which were caused the issue, the same has been corrected and respective order has been processed now without any issues. So, we are going ahead and marking this as close. Kindly reach us for any assistance in the future.</t>
  </si>
  <si>
    <t>There is an incorrect process on customer pin assignments which caused the issue and the same has been corrected now.</t>
  </si>
  <si>
    <t>The physical circuit is assignment to the DSLAM having speed limit upto 300Mb but the physical circuit should assign to the DSLAM having speed limit upto 1 Gbps and the same has been corrected..</t>
  </si>
  <si>
    <t>Incorrect status for the circuit has caused the reported issue and the same has been corrected</t>
  </si>
  <si>
    <t>We could see that the previous change order for the reported customer account-4865089 was not processed properly in NGMSS, which caused the issue. Now we have corrected the same and the DELEGORD task for the reported order-23197558 was completed in MSS,Hence, we are going ahead and marking this incident as resolved. Kindly let us know for any concerns and if you are facing any issues in future, please raise a new ticket, we will be glad to help on the ticket.</t>
  </si>
  <si>
    <t>We could see the order has been processed and looks complete in the system it seems already, so we are going ahead and marking this as close. KIndly reach us for any assistance in the future.</t>
  </si>
  <si>
    <t>Incorrect ecckt name for the physical has caused the reported issue and the same is now corrected.</t>
  </si>
  <si>
    <t>We can see that the requested TN is already inservice for the customer #4947745 which is causing the reported error.   As required information has been provided, we are going ahead and marking this as resolved.</t>
  </si>
  <si>
    <t>We could see that the reported TN-3931832007 has assigned in the DSLAM-LDWCGA@LDCODCL02 which doesn't have port alias values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t>
  </si>
  <si>
    <t>Equipment Not Associated/Configuration</t>
  </si>
  <si>
    <t>We can see that the reported customer doesnt have active miror records. Please cancel the reported order and place a disconnect order for the reported customer.  As required information has been provided, we are going ahead and marking this as resolved.</t>
  </si>
  <si>
    <t>Cynthia,  The order is flag finished , we don't find any issue on completing the task. Please check and let us know for any other concerns.</t>
  </si>
  <si>
    <t>Hi Gopi,  The issue is due to the address was marked as inactive by N9988093 which has been cleared now and the aquarium is returning valid data. Please check and let us know for any other concerns.</t>
  </si>
  <si>
    <t>Ronnie,  The order is flag finished, Please check and let us know for any other concerns.</t>
  </si>
  <si>
    <t>Abhinaya,  The Aquarium is returning data for the customer# 6063246322.</t>
  </si>
  <si>
    <t>Ajith,  The order is flag finished now, please check and let us know for any other concerns.</t>
  </si>
  <si>
    <t>We dont find sufficient information for processing the request.  As there is no Tn information or  the Order information, we are going ahead and marking this as resolved.</t>
  </si>
  <si>
    <t>Hi Sathishkumar,  We don't find any issue on completing the DD task, please check and let us know for any other concerns.</t>
  </si>
  <si>
    <t>Gopinath,  We don't find any issue on completing the tasks, please check and let us know for any other concerns.</t>
  </si>
  <si>
    <t>Dakotah,  The order is flag finished and there is no pending action item from our end we are marking this ticket as resolved.</t>
  </si>
  <si>
    <t>Hi Amy,  We could see the order is place as modify with pin change where but the new pin was assigned to the different wire center, this needs to be achieved through BB MOVE order only. Please supplement cancel the current order and place BB MOVE order.</t>
  </si>
  <si>
    <t>Vijai,  Before completing the reported order, you need to completed the order# 22954330 . Kindly do the same and let us know for any other concerns.</t>
  </si>
  <si>
    <t>Duplicate Customer Account</t>
  </si>
  <si>
    <t>Courtney,  As requested we have completed the open tasks in legacy. Please check and let us know for any other concerns.</t>
  </si>
  <si>
    <t>Hi Ajith,  The issue is due to the incorrect circuit status in NGMSS. The same has been cleared now and the delegation task got completed without any issues. Please check and let us know for any other concerns.</t>
  </si>
  <si>
    <t>Hi Sathish,  We don't find any issue on completing the DD task in ngmss. Please check and let us know for any other concerns.</t>
  </si>
  <si>
    <t>Hi Vijai,  You have reported the issue in BBDES, but the actual issue is now in legacy order validation. I could see the TN has been changed in legacy as 9365942093, whereas the TN is already active with the customer account# 3635860. Please supplement cancel the duplicate account. Kindly do the same and let us know for any other concerns.  Dhilipkumar.G IT- OSS Engineering | Windstream Dhilipkumar.Gnanasekar@windstream.com Office: 044-49033000 Extn 3212</t>
  </si>
  <si>
    <t>Falicia,  The issue is due to the incorrect process done on the previous order for the customer account. We have done the necessary changes and the reported order delegation tasks got completed without any issues. Please check and let us know for any other concerns.</t>
  </si>
  <si>
    <t>Sathish,  We could see the order got completed without any issues. Please check and let us know for any other concerns.</t>
  </si>
  <si>
    <t>Vijai,  The NGMSS order# 3379746 has been corrected and you should be good now to work on the reported order. Please check and let us know for any other concerns.  Dhilipkumar.G IT- OSS Engineering | Windstream Dhilipkumar.Gnanasekar@windstream.com Office: 044-49033000 Extn 3212</t>
  </si>
  <si>
    <t>Hi Vijai,  The incorrect circuit status has been cleared now and the order go completed without any issues. Please check and let us know for any other concerns.</t>
  </si>
  <si>
    <t>Vijai,  Please complete the ngmss order# 2624153 and let us know for any other concerns.</t>
  </si>
  <si>
    <t>We don't see any issue for the customer account. Please check and let us know for any other concerns.</t>
  </si>
  <si>
    <t>Hi Felecia,  The order got completed in ngmss now. Please check and let us know for any other concerns.</t>
  </si>
  <si>
    <t>We could see the order is flag finished and there is no pending action from our end we are marking this ticket as resolved.</t>
  </si>
  <si>
    <t>We don't see any open order for the customer, there is no pending action item from our end we are marking this ticket as resolved.</t>
  </si>
  <si>
    <t>We don't see any open order for the customer and there is no pending action item from our end we are marking this ticket as resolved.</t>
  </si>
  <si>
    <t>The previous order with the reported customer number was cancelled in legacy but not delegated to NGMSS properly and that caused the issue. The issue has been corrected by correcting the service item related entries.</t>
  </si>
  <si>
    <t>Hi Sathish,  The issue is due to the previous order supplement correction was not cascaded to ngmss which has been corrected and order got delegated now. Please check and let us know for any other concerns.</t>
  </si>
  <si>
    <t>Hi Mathia,  We could see the PCONDES do not have any issues. Please check and let us know for any other concerns.</t>
  </si>
  <si>
    <t>INC000002693045</t>
  </si>
  <si>
    <t xml:space="preserve">Which MSS instance are you reporting this issue for?: MSS (hWIN &amp; TSG) What type of issue are you reporting?: Another issue Description of problem: (attach screenshots of any errors, etc.): No MSS record found for 7067898837  What is your MSS Login ID?: n9981514 </t>
  </si>
  <si>
    <t>INC000002693040</t>
  </si>
  <si>
    <t xml:space="preserve">Which MSS instance are you reporting this issue for?: MSS (hWIN &amp; TSG) What type of issue are you reporting?: Another issue Description of problem: (attach screenshots of any errors, etc.): UNABLE TO VALIDATE  Error: An Error occurred during the Custom Pre-Validation Procedure: -2 ORA-20100: The MSS FT TO BB is not found on the account.  Phone # 7177213940 What is your MSS Login ID?: e0138911 Customer Acct Number?: 2778548 PSR #?: 23225928 </t>
  </si>
  <si>
    <t>INC000002692775</t>
  </si>
  <si>
    <t xml:space="preserve">Which MSS instance are you reporting this issue for?: MSS (hWIN &amp; TSG) What type of issue are you reporting?: Another issue Description of problem: (attach screenshots of any errors, etc.): No MSS record found for 5018892243 What is your MSS Login ID?: n9981517 </t>
  </si>
  <si>
    <t>INC000002692769</t>
  </si>
  <si>
    <t xml:space="preserve">Which MSS instance are you reporting this issue for?: MSS (hWIN &amp; TSG) What type of issue are you reporting?: Another issue Description of problem: (attach screenshots of any errors, etc.): No MSS record found for 8068851096  What is your MSS Login ID?: n9981515 </t>
  </si>
  <si>
    <t>INC000002692438</t>
  </si>
  <si>
    <t xml:space="preserve">Which MSS instance are you reporting this issue for?: MSS (hWIN &amp; TSG) What type of issue are you reporting?: Another issue Description of problem: (attach screenshots of any errors, etc.): Unable to complete BBDES task.Telephone#6108457207,Error Message: v_return_cd: -2 v_return_text:ORA-01422: exact fetch returns more than requested number of rows  What is your MSS Login ID?: n9994207 Customer Acct Number?: 5979217 PSR #?: 23159149 </t>
  </si>
  <si>
    <t>INC000002692396</t>
  </si>
  <si>
    <t xml:space="preserve">Which MSS instance are you reporting this issue for?: MSS (hWIN &amp; TSG) What type of issue are you reporting?: Another issue Description of problem: (attach screenshots of any errors, etc.): No MSS record found for 5029212801 What is your MSS Login ID?: n9981517 </t>
  </si>
  <si>
    <t>INC000002692284</t>
  </si>
  <si>
    <t>INC000002692283</t>
  </si>
  <si>
    <t xml:space="preserve">Which MSS instance are you reporting this issue for?: MSS (hWIN &amp; TSG) What type of issue are you reporting?: Another issue Description of problem: (attach screenshots of any errors, etc.): unable to push the queue  What is your MSS Login ID?: n9981515 </t>
  </si>
  <si>
    <t>INC000002692261</t>
  </si>
  <si>
    <t xml:space="preserve">Which MSS instance are you reporting this issue for?: MSS (hWIN &amp; TSG) What type of issue are you reporting?: Another issue Description of problem: (attach screenshots of any errors, etc.): Unable to complete BBDES task.Telephone#8592683800,Error Message: v_return_cd: -2 v_return_text:ORA-01422: exact fetch returns more than requested number of rows  What is your MSS Login ID?: n9994207 Customer Acct Number?: 5702032 PSR #?: 23145388 </t>
  </si>
  <si>
    <t>INC000002692199</t>
  </si>
  <si>
    <t xml:space="preserve">Which MSS instance are you reporting this issue for?: MSS (hWIN &amp; TSG) What type of issue are you reporting?: Another issue Description of problem: (attach screenshots of any errors, etc.): Unable to complete BBDES task.Telephone#5757599209,Error Message: v_return_cd: -2 v_return_text:ORA-20104: Unable to find the NG wireCenter  What is your MSS Login ID?: n9994207 Customer Acct Number?: 6525983 PSR #?: 23099093  </t>
  </si>
  <si>
    <t>INC000002692195</t>
  </si>
  <si>
    <t xml:space="preserve">Which MSS instance are you reporting this issue for?: MSS (hWIN &amp; TSG) What type of issue are you reporting?: Another issue Description of problem: (attach screenshots of any errors, etc.): Unable to complete DELEGORD task.Telephone#2702420066,Error Message:ReturnCd:21038 – ReturnText: One or more required Addresses have not been delegated to NGMSS  What is your MSS Login ID?: n9994207 Customer Acct Number?: 6231700 PSR #?: 23223417 </t>
  </si>
  <si>
    <t>INC000002692133</t>
  </si>
  <si>
    <t xml:space="preserve">Which MSS instance are you reporting this issue for?: MSS (hWIN &amp; TSG) What type of issue are you reporting?: Another issue Description of problem: (attach screenshots of any errors, etc.): Unable to complete DELEGORD task.Telephone#3866841854,Error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6225940 PSR #?: 23209249 </t>
  </si>
  <si>
    <t>INC000002692128</t>
  </si>
  <si>
    <t xml:space="preserve">Which MSS instance are you reporting this issue for?: MSS (hWIN &amp; TSG) What type of issue are you reporting?: Another issue Description of problem: (attach screenshots of any errors, etc.): Unable to complete DELEGORD task.Telephone#8143735903,Error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6526927 PSR #?: 23204165  </t>
  </si>
  <si>
    <t>INC000002692125</t>
  </si>
  <si>
    <t xml:space="preserve">Which MSS instance are you reporting this issue for?: MSS (hWIN &amp; TSG) What type of issue are you reporting?: Another issue Description of problem: (attach screenshots of any errors, etc.): Unable to complete DELEGORD task.Telephone#8592964073,Error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32622145 had already been disconnected on another order..  Error Code 30606:The Service Item 32622145 had already been disconnected on another order.Error Code 30766:Unable to process item 25Mb/1.5Mb Product group 1571. The Service Item 32622145 had already been disconnected on another order..  What is your MSS Login ID?: n9994207 Customer Acct Number?: 3323691 PSR #?: 23211531 </t>
  </si>
  <si>
    <t>INC000002692060</t>
  </si>
  <si>
    <t xml:space="preserve">Which MSS instance are you reporting this issue for?: MSS (hWIN &amp; TSG) What type of issue are you reporting?: Another issue Description of problem: (attach screenshots of any errors, etc.): Unable to complete DELEGORD task.Telephone#4409683891,Error Message:ReturnCd :-1 - ReturnText: ORA-00001: unique constraint (ASAP.PK_CUST_ACCT_ADDR) violated   What is your MSS Login ID?: n9994207 Customer Acct Number?: 5839696 PSR #?: 23219967  </t>
  </si>
  <si>
    <t>INC000002692021</t>
  </si>
  <si>
    <t xml:space="preserve">Which MSS instance are you reporting this issue for?: MSS (hWIN &amp; TSG) What type of issue are you reporting?: Another issue Description of problem: (attach screenshots of any errors, etc.): Unable to complete BBDES task.Telephone#2810953182,Error Message: v_return_cd: -2 v_return_text:ORA-20100: The MSS Exchange is not found on the account.  What is your MSS Login ID?: n9994207 Customer Acct Number?: 6558264 PSR #?: 23202454  </t>
  </si>
  <si>
    <t>INC000002691890</t>
  </si>
  <si>
    <t xml:space="preserve">Which MSS instance are you reporting this issue for?: MSS (hWIN &amp; TSG) What type of issue are you reporting?: Another issue Description of problem: (attach screenshots of any errors, etc.): Unable to complete BBDES task.Telephone#9184830792,Error Message: v_return_cd: -2 v_return_text:ORA-20104: Unable to find the NG wireCenter  What is your MSS Login ID?: n9994207 Customer Acct Number?: 6212409 PSR #?: 23223211 </t>
  </si>
  <si>
    <t>INC000002691889</t>
  </si>
  <si>
    <t xml:space="preserve">Which MSS instance are you reporting this issue for?: MSS (hWIN &amp; TSG) What type of issue are you reporting?: Another issue Description of problem: (attach screenshots of any errors, etc.): Unable to complete DELEGORD task.Telephone#8705843635,Error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35087428. PP:AT:BB: 51:25:232Error Code 85017:CaValueValidateManager: CA value record being changed or deleted is not found.  CA: Virtual Broadband Service Category; CaUsageId: 198; CaValueId: 35087428. PP:AT:BB: 51:25:232   What is your MSS Login ID?: n9994207 Customer Acct Number?: 3445905 PSR #?: 20519834  </t>
  </si>
  <si>
    <t>INC000002691885</t>
  </si>
  <si>
    <t xml:space="preserve">Which MSS instance are you reporting this issue for?: MSS (hWIN &amp; TSG) What type of issue are you reporting?: Another issue Description of problem: (attach screenshots of any errors, etc.): trying to do a pin change /went to exceptions/  v_return_cd: -2 v_return_text:ORA-20104: Unable to find the NG wireCenter What is your MSS Login ID?: e0138057 Customer Acct Number?: 6594125 PSR #?: 23224134 </t>
  </si>
  <si>
    <t>INC000002691848</t>
  </si>
  <si>
    <t xml:space="preserve">Which MSS instance are you reporting this issue for?: MSS (hWIN &amp; TSG) What type of issue are you reporting?: Another issue Description of problem: (attach screenshots of any errors, etc.): Unable to compete ADDASGN,Telephone#7047990430,Error Message:ORA-01403: no data found.  What is your MSS Login ID?: n9994207 Customer Acct Number?: 5943815 PSR #?: 23216248  </t>
  </si>
  <si>
    <t>INC000002691844</t>
  </si>
  <si>
    <t xml:space="preserve">Which MSS instance are you reporting this issue for?: MSS (hWIN &amp; TSG) What type of issue are you reporting?: Another issue Description of problem: (attach screenshots of any errors, etc.): Unable to complete DELEGORD task.Telephone#2056407222,Error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3731120 PSR #?: 23222595  </t>
  </si>
  <si>
    <t>INC000002691734</t>
  </si>
  <si>
    <t xml:space="preserve">Which MSS instance are you reporting this issue for?: MSS (hWIN &amp; TSG) What type of issue are you reporting?: Another issue Description of problem: (attach screenshots of any errors, etc.): Unable to complete BBDES task.Telephone#7063481618,Error Message: v_return_cd: -2 v_return_text:ORA-20100: The MSS Exchange is not found on the account.   What is your MSS Login ID?: n9994207 Customer Acct Number?: 6505922 PSR #?: 23220104  </t>
  </si>
  <si>
    <t>INC000002691725</t>
  </si>
  <si>
    <t xml:space="preserve">Which MSS instance are you reporting this issue for?: MSS (hWIN &amp; TSG) What type of issue are you reporting?: Another issue Description of problem: (attach screenshots of any errors, etc.): Unable to complete DD task.Telephone#1600600427,Error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30601:Miscellaneous Error: Error in executeCopyServItemProc SF_COPY_SR: 20:ORA-02291: integrity constraint (ASAP.FK_SR_LO__NE_LO_AD) violated - parent key not found.Error Code 30779:Invalid order information, please verify.   What is your MSS Login ID?: n9994207 Customer Acct Number?: 6518071 PSR #?: 23222137 </t>
  </si>
  <si>
    <t>INC000002691712</t>
  </si>
  <si>
    <t xml:space="preserve">Which MSS instance are you reporting this issue for?: MSS (hWIN &amp; TSG) What type of issue are you reporting?: Another issue Description of problem: (attach screenshots of any errors, etc.): Unable to complete BBDES task.Telephone#1600608576,Error Message: v_return_cd: -2 v_return_text:ORA-20100: The MSS Exchange is not found on the account.   What is your MSS Login ID?: n9994207 Customer Acct Number?: 6592832 PSR #?: 23216926  </t>
  </si>
  <si>
    <t>INC000002691635</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</si>
  <si>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1721721797 What is your MSS Login ID?: n9987263 Customer Acct Number?: 6375215 PSR #?: 23195752 </t>
  </si>
  <si>
    <t>INC000002691633</t>
  </si>
  <si>
    <t xml:space="preserve">Which MSS instance are you reporting this issue for?: MSS (hWIN &amp; TSG) What type of issue are you reporting?: Another issue Description of problem: (attach screenshots of any errors, etc.): Unable to complete DD task.Telephone#5758340031,Error Message:NGMSS BB COM Queue completed but HWIN BBCOM Task in ready status.  What is your MSS Login ID?: n9994207 Customer Acct Number?: 3644877 PSR #?: 20475902 </t>
  </si>
  <si>
    <t>INC000002691595</t>
  </si>
  <si>
    <t>INC000002691561</t>
  </si>
  <si>
    <t xml:space="preserve">Which MSS instance are you reporting this issue for?: MSS (hWIN &amp; TSG) What type of issue are you reporting?: Another issue Description of problem: (attach screenshots of any errors, etc.): TN=5758850147/UNABLE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E0080941 Customer Acct Number?: 6053442 PSR #?: 23223497 </t>
  </si>
  <si>
    <t>INC000002691553</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</si>
  <si>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7066483728 What is your MSS Login ID?: n9987263 Customer Acct Number?: 5668519 PSR #?: 23221272 </t>
  </si>
  <si>
    <t>INC000002691358</t>
  </si>
  <si>
    <t xml:space="preserve">Which MSS instance are you reporting this issue for?: MSS (hWIN &amp; TSG) What type of issue are you reporting?: Another issue Description of problem: (attach screenshots of any errors, etc.): M6 WENT TO EXCEPT IN THIRD DELEGATION QUEUE. GETTING: "  v_return_cd: -1 v_return_text:Could not assign connectionsORA-01422: exact fetch returns more than requested number of rows."  2211433013 What is your MSS Login ID?: 0019414 Customer Acct Number?: 6595294 PSR #?: 23197901 </t>
  </si>
  <si>
    <t>INC000002691324</t>
  </si>
  <si>
    <t xml:space="preserve">Which MSS instance are you reporting this issue for?: MSS (hWIN &amp; TSG) What type of issue are you reporting?: Another issue Description of problem: (attach screenshots of any errors, etc.): Unable to complete BBCOMP QUEUE. Error: Parent key not found. Tn# 9037919603 What is your MSS Login ID?: n9987263 Customer Acct Number?: 6408044 PSR #?: 22179035 </t>
  </si>
  <si>
    <t>INC000002691305</t>
  </si>
  <si>
    <t xml:space="preserve">Which MSS instance are you reporting this issue for?: MSS (hWIN &amp; TSG) What type of issue are you reporting?: Another issue Description of problem: (attach screenshots of any errors, etc.): Unable to find BBCOMP QUEUE. Tn# 7066544768 What is your MSS Login ID?: n9987263 Customer Acct Number?: 5725367 PSR #?: 20722480 </t>
  </si>
  <si>
    <t>INC000002691300</t>
  </si>
  <si>
    <t xml:space="preserve">Which MSS instance are you reporting this issue for?: MSS (hWIN &amp; TSG) What type of issue are you reporting?: Another issue Description of problem: (attach screenshots of any errors, etc.): TN: 9408942292 - MSS shows order in NSP queue.  Cannot find order in the queues.  Customer needs to be 100meg VBOND on 2 pins. What is your MSS Login ID?: e0126320 Customer Acct Number?: 3631534 PSR #?: 23223156 </t>
  </si>
  <si>
    <t>Curtis</t>
  </si>
  <si>
    <t>Holland</t>
  </si>
  <si>
    <t>INC000002691277</t>
  </si>
  <si>
    <t xml:space="preserve">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2707696783 What is your MSS Login ID?: n9987263 Customer Acct Number?: 3224247 PSR #?: 22884460 </t>
  </si>
  <si>
    <t>INC000002691008</t>
  </si>
  <si>
    <t xml:space="preserve">Which MSS instance are you reporting this issue for?: MSS (hWIN &amp; TSG) What type of issue are you reporting?: Another issue Description of problem: (attach screenshots of any errors, etc.): TN: 1261280588. NEED TO DISCONNECT THIS CUST IN M6 AND ERROR IS: SAME TN OR CUSTOMER HAS AN OPEN ORDER IN NEXTGEN MSS AND TRY TO VALIDATE IN HWIN MSS. (DISCONNECTING THIS CUST IN M6 TO ADD PINS 6359 &amp; 6360 ON TN: 2161289381-IN MODASGN NOW)  What is your MSS Login ID?: E0183526 Customer Acct Number?: 6121464 PSR #?: 23222652 </t>
  </si>
  <si>
    <t>INC000002690992</t>
  </si>
  <si>
    <t xml:space="preserve">Which MSS instance are you reporting this issue for?: MSS (hWIN &amp; TSG) What type of issue are you reporting?: Another issue Description of problem: (attach screenshots of any errors, etc.): ERROR: AN ERROR OCCURRED DURING THE PRE-VALIDATION PROCEDURE: -2 ORA-20516: ORA-20104: DISQUALIFIED BPQ RESPONSE. PROVIDED WIRE CENTER NOT EQUIPPED FOR BROADBAND SERVICE.   CUST HAD BB ON 479-997-2104. IT SHOULD HAVE BEEN ON 479-997-2306. I DISCONNECTED THE 2104 AND PUT THE 2306 IN AS A NEW CUSTOMER. I DIDN'T REALIZE THAT THE BPQ WAS COMING BACK AS DISQUALIFIED. IF I HAD KNOWN THAT, I WOULD HAVE DONE A NUMBER CHANGE. NOW, I CAN'T GET THEM IN M6. PLEASE HELP. THEY ARE 3MB W/ A STANDARD MODEM.  What is your MSS Login ID?: e0115558 Customer Acct Number?: 6598424 PSR #?: 23222450 </t>
  </si>
  <si>
    <t>INC000002690929</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</si>
  <si>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TN=6069280055 What is your MSS Login ID?: E0049218 Customer Acct Number?: 3126913 PSR #?: 23222025 </t>
  </si>
  <si>
    <t>INC000002690920</t>
  </si>
  <si>
    <t xml:space="preserve">Which MSS instance are you reporting this issue for?: MSS (hWIN &amp; TSG) What type of issue are you reporting?: Another issue Description of problem: (attach screenshots of any errors, etc.): CANCELING MODASGN TASK. WENT TO BB_COMP, GETTING: "THE DD ON ROW #123 IS VIOLATING THE CONSTRAINT.  THE ORDER IS 6576428.  THE CIRCUIT ID IS 9036283978/BB/RILEY, JOHN/47905398."  What is your MSS Login ID?: 0019414 Customer Acct Number?: 3704840 PSR #?: 23148722 </t>
  </si>
  <si>
    <t>INC000002690830</t>
  </si>
  <si>
    <t xml:space="preserve">Which MSS instance are you reporting this issue for?: MSS (hWIN &amp; TSG) What type of issue are you reporting?: Another issue Description of problem: (attach screenshots of any errors, etc.): TN 4403270579 shows n/a in aquarium  What is your MSS Login ID?: e0175241 </t>
  </si>
  <si>
    <t>Iuliia</t>
  </si>
  <si>
    <t>Davletshina</t>
  </si>
  <si>
    <t>INC000002690337</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</si>
  <si>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TN=1981379105 DW=NWRKOHXB What is your MSS Login ID?: e0115558 Customer Acct Number?: 6581733 PSR #?: 23120020 </t>
  </si>
  <si>
    <t>INC000002690332</t>
  </si>
  <si>
    <t xml:space="preserve">Which MSS instance are you reporting this issue for?: MSS (hWIN &amp; TSG) What type of issue are you reporting?: Another issue Description of problem: (attach screenshots of any errors, etc.): unable to push the dslam queue 9128266999 What is your MSS Login ID?: n9981514 </t>
  </si>
  <si>
    <t>INC000002690327</t>
  </si>
  <si>
    <t xml:space="preserve">Which MSS instance are you reporting this issue for?: MSS (hWIN &amp; TSG) What type of issue are you reporting?: Another issue Description of problem: (attach screenshots of any errors, etc.): ORA-20100: SP_QUALIFY_DUALQUAL ORA-20100: SELECTED PRODUCT NOT QUALIFIED THE BOTH WIRE_CENTERS What is your MSS Login ID?: n9979756 Customer Acct Number?: 6465392 PSR #?: 6661779  </t>
  </si>
  <si>
    <t>INC000002689762</t>
  </si>
  <si>
    <t xml:space="preserve">Which MSS instance are you reporting this issue for?: MSS (hWIN &amp; TSG) What type of issue are you reporting?: Another issue Description of problem: (attach screenshots of any errors, etc.): ORA-20100: Selected NSP WINDSTREAM Static is not allowed to provision IPTV service What is your MSS Login ID?: n9979755 Customer Acct Number?: 6129359 PSR #?: 6646717  </t>
  </si>
  <si>
    <t>INC000002689711</t>
  </si>
  <si>
    <t xml:space="preserve">Which MSS instance are you reporting this issue for?: MSS (hWIN &amp; TSG) What type of issue are you reporting?: Another issue Description of problem: (attach screenshots of any errors, etc.): 9128265175 Dslam stuck in queue What is your MSS Login ID?: n9981517 </t>
  </si>
  <si>
    <t>INC000002689678</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</si>
  <si>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8592459270, Error Message: cannot insert NULL into ("ASAP"."NS_COMP_REL"."NS_COMP_ID_CHILD") What is your MSS Login ID?: n9995231 Customer Acct Number?: 6012469 PSR #?: 23142537 </t>
  </si>
  <si>
    <t>INC000002689675</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</si>
  <si>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t>
  </si>
  <si>
    <t>INC000002689515</t>
  </si>
  <si>
    <t>INC000002689491</t>
  </si>
  <si>
    <t>INC000002689357</t>
  </si>
  <si>
    <t xml:space="preserve">Which MSS instance are you reporting this issue for?: MSS (hWIN &amp; TSG) What type of issue are you reporting?: Another issue Description of problem: (attach screenshots of any errors, etc.): TRYING TO DO MODASGN (PIN CHANGE) ERROR'D IN BBDES (EXCEPTION), GETTING: " v_return_cd: -2 v_return_text:ORA-20104: Unable to find the NG wireCenter." 6417928873 What is your MSS Login ID?: 0019414 Customer Acct Number?: 4700552 PSR #?: 23217812 </t>
  </si>
  <si>
    <t>INC000002689321</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</si>
  <si>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4028212191,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30623:Missing Data: servItemID is required  for DISCONNECT orderitem.Error Code 30764:Unable to validate item 1 Product group 0. What is your MSS Login ID?: n9995231 Customer Acct Number?: 6143902 PSR #?: 23061146 </t>
  </si>
  <si>
    <t>INC000002689306</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</si>
  <si>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3345412721,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30897068 had already been disconnected on another order..  Error Code 30606:The Service Item 30897068 had already been disconnected on another order.Error Code 30766:Unable to process item 12Mb/768K Product group 1508. The Service Item 30897068 had already been disconnected on another order.. What is your MSS Login ID?: n9995231 Customer Acct Number?: 6407246 PSR #?: 23127361 </t>
  </si>
  <si>
    <t>INC000002689255</t>
  </si>
  <si>
    <t xml:space="preserve">Which MSS instance are you reporting this issue for?: MSS (hWIN &amp; TSG) What type of issue are you reporting?: Another issue Description of problem: (attach screenshots of any errors, etc.): TN 4024746801 is stuck in the NSP queue. Unable to complete tasks. Receiving error: What is your MSS Login ID?: e0166764 </t>
  </si>
  <si>
    <t>INC000002689076</t>
  </si>
  <si>
    <t xml:space="preserve">Which MSS instance are you reporting this issue for?: MSS (hWIN &amp; TSG) What type of issue are you reporting?: Another issue Description of problem: (attach screenshots of any errors, etc.): TN#8148342930-TECH HAS PROJECT ACTIVATE UPGRADE GOING FROM 6MB TO 25M/1.5MB-GET ERROR WHEN TRYING TO VALIDATE-THE MSS FT TO BB IS NOT FOUND ON THE ACCOUNT. THIS WAS IN CUTOVER-HAD TO CALL FAC PROVISIONING TO DROP OUT OF CUT &amp; THEY VERIFIED FOOTAGE ON MIROR RECORD &amp; ADW FIELD &amp; BOTH CORRECT What is your MSS Login ID?: e0023871 Customer Acct Number?: 3945684 PSR #?: 23217465 </t>
  </si>
  <si>
    <t>INC000002689035</t>
  </si>
  <si>
    <t xml:space="preserve">Which MSS instance are you reporting this issue for?: MSS (hWIN &amp; TSG) What type of issue are you reporting?: Another issue Description of problem: (attach screenshots of any errors, etc.): STUCK IN EXCEPTN. SAYS UNABLE TO CREATE PSR IN NEXGEN. (TN: 1601796047- 6MB SINGLE PIN 281)   What is your MSS Login ID?: E0183526 Customer Acct Number?: 6590636 PSR #?: 23217450 </t>
  </si>
  <si>
    <t>INC000002688868</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</si>
  <si>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6119334 PSR #?: 7043858597 </t>
  </si>
  <si>
    <t>INC000002688789</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</si>
  <si>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6321540 PSR #?: 7043859682 </t>
  </si>
  <si>
    <t>INC000002688776</t>
  </si>
  <si>
    <t xml:space="preserve">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8598813433 What is your MSS Login ID?: n9987263 Customer Acct Number?: 4235596 PSR #?: 22162837 </t>
  </si>
  <si>
    <t>INC000002688664</t>
  </si>
  <si>
    <t xml:space="preserve">Which MSS instance are you reporting this issue for?: MSS (hWIN &amp; TSG) What type of issue are you reporting?: Another issue Description of problem: (attach screenshots of any errors, etc.): UNABLE TO CREATE PSR DUE TO PSR IN PROGRESS STUCK IN DELEGORD EXCEPTN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1506. The Service Item 17768397 had already been disconnected on another order..  Error Code 30606:The Service Item 17768397 had already been disconnected on another order.Error Code 30766:Unable to process item 3Mb/768K Product group 1506. The Service Item 17768397 had already been disconnected on another order.. TN=4055272445 What is your MSS Login ID?: E0183019 Customer Acct Number?: 3648717 PSR #?: 22695193 </t>
  </si>
  <si>
    <t>INC000002688662</t>
  </si>
  <si>
    <t xml:space="preserve">Which MSS instance are you reporting this issue for?: MSS (hWIN &amp; TSG) What type of issue are you reporting?: Another issue Description of problem: (attach screenshots of any errors, etc.): Unable to complete BBDES MODASGN QUEUE. Error: PCONDES task in MODASGN is made Not Required. Please mark the PCONDES task as Required and Complete again.  Tn# 6063878651 What is your MSS Login ID?: n9987263 Customer Acct Number?: 3180181 PSR #?: 23082928 </t>
  </si>
  <si>
    <t>INC000002688659</t>
  </si>
  <si>
    <t xml:space="preserve">Which MSS instance are you reporting this issue for?: MSS (hWIN &amp; TSG) What type of issue are you reporting?: Another issue Description of problem: (attach screenshots of any errors, etc.): ORA-20100: IN ORDER TO ADD A NEW CPE (ACTIONTEC/T3200) YOU MUST DISCONNECT THE ONE OLD... What is your MSS Login ID?: e0182026 Customer Acct Number?: 3827808 PSR #?: 23216737  </t>
  </si>
  <si>
    <t>INC000002688562</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</si>
  <si>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4784142264 What is your MSS Login ID?: n9987263 Customer Acct Number?: 6340586 PSR #?: 23208648 </t>
  </si>
  <si>
    <t>INC000002688557</t>
  </si>
  <si>
    <t xml:space="preserve">Which MSS instance are you reporting this issue for?: MSS (hWIN &amp; TSG) What type of issue are you reporting?: Another issue Description of problem: (attach screenshots of any errors, etc.): Unable to find BBCOMP QUEUE. Tn# 9037933808 What is your MSS Login ID?: n9987263 Customer Acct Number?: 3602145 PSR #?: 22947933 </t>
  </si>
  <si>
    <t>INC000002688556</t>
  </si>
  <si>
    <t xml:space="preserve">Which MSS instance are you reporting this issue for?: MSS (hWIN &amp; TSG) What type of issue are you reporting?: Another issue Description of problem: (attach screenshots of any errors, etc.): Unable to validate the PSR. Error: Tn requested is already inservices. Tn# 2706929676 What is your MSS Login ID?: n9987263 Customer Acct Number?: 6596305 PSR #?: 23207328 </t>
  </si>
  <si>
    <t>INC000002688526</t>
  </si>
  <si>
    <t xml:space="preserve">Which MSS instance are you reporting this issue for?: MSS (hWIN &amp; TSG) What type of issue are you reporting?: Another issue Description of problem: (attach screenshots of any errors, etc.): Unable to complete DD task. Task in BB COMP Work Queue, Telephone: 7638565016, Error Message: The circuits for this service request are not complete. Please complete (or reverse if the order has been cancelled) the required engineering before completing this task. The &lt;DD&gt; on row #&lt; 1#&gt; is violating the constraint. What is your MSS Login ID?: n9995231 Customer Acct Number?: 4933266 PSR #?: 23171114  </t>
  </si>
  <si>
    <t>INC000002688287</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</si>
  <si>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The Service Item 33348017 had already been disconnected on another order..  Error Code 30606:The Service Item 33348017 had already been disconnected on another order.Error Code 30766:Unable to process item Actiontec T3200-VDSL2 Product group 2103. The Service Item 33348017 had already been disconnected on another order.. What is your MSS Login ID?: E0179556 PSR #?: 23216284 </t>
  </si>
  <si>
    <t>INC000002688286</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</si>
  <si>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 1 IS VIOLATING THE CONSTRAINT. What is your MSS Login ID?: E0182019 Customer Acct Number?: 6124198 PSR #?: 21843990 </t>
  </si>
  <si>
    <t>INC000002688229</t>
  </si>
  <si>
    <t xml:space="preserve">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PSR #?: Tele # 1600602846 </t>
  </si>
  <si>
    <t>INC000002688181</t>
  </si>
  <si>
    <t xml:space="preserve">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e0096577 Customer Acct Number?: 2968149 PSR #?: 20239120 </t>
  </si>
  <si>
    <t>INC000002688152</t>
  </si>
  <si>
    <t xml:space="preserve">Which MSS instance are you reporting this issue for?: MSS (hWIN &amp; TSG) What type of issue are you reporting?: Another issue Description of problem: (attach screenshots of any errors, etc.): Unable to complete DD task. Task in BB COMP Work Queue, Telephone: 4173267725, Error Message: The circuits for this service request are not complete. Please complete (or reverse if the order has been cancelled) the required engineering before completing this task. The &lt; DD&gt; on row #&lt;1#&gt; is violating the constraint. What is your MSS Login ID?: n9995231 Customer Acct Number?: 5783715 PSR #?: 23180960  </t>
  </si>
  <si>
    <t>INC000002688126</t>
  </si>
  <si>
    <t xml:space="preserve">Which MSS instance are you reporting this issue for?: MSS (hWIN &amp; TSG) What type of issue are you reporting?: Another issue Description of problem: (attach screenshots of any errors, etc.): ERROR MESSAGE: THE MSS FT TO BB IS NOT FOUND ON THE ACCOUNT What is your MSS Login ID?: E0169411 Customer Acct Number?: 3841410 PSR #?: 23215598 </t>
  </si>
  <si>
    <t>INC000002688087</t>
  </si>
  <si>
    <t xml:space="preserve">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t>
  </si>
  <si>
    <t>INC000002688024</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</si>
  <si>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1601689059, Error Message: Unable to create delegated PSR Order in NGMSS. Error returned from API.: javax.xml.ws.soap.SOAPFaultException: org.openuri.WSException_Exception: Exception thrown during Order API execution.  Message: Exception Thrown Importing Order.  Message: The PSRServReqServItem structure is invalid for 1471 for item 7 Product group 0.  Error Code 30630:Miscellaneous Error: Unable to find a catalog id for servId : 32646883.Error Code 30765:The PSRServReqServItem structure is invalid for 1471 for item 7 Product group 0. What is your MSS Login ID?: n9995231 Customer Acct Number?: 6542220 PSR #?: 23215529 </t>
  </si>
  <si>
    <t>INC000002687729</t>
  </si>
  <si>
    <t xml:space="preserve">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What is your MSS Login ID?: e0180039 Customer Acct Number?: 6543648 PSR #?: 1731733106 </t>
  </si>
  <si>
    <t>INC000002687586</t>
  </si>
  <si>
    <t xml:space="preserve">Which MSS instance are you reporting this issue for?: MSS (hWIN &amp; TSG) What type of issue are you reporting?: Another issue Description of problem: (attach screenshots of any errors, etc.): Unable to complete DD task.Telephone#8598734227,Error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3297833 PSR #?: 23193879 </t>
  </si>
  <si>
    <t>INC000002687477</t>
  </si>
  <si>
    <t xml:space="preserve">Alternate contact phone number for yourself, if applicable: 2703372733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E0102188 Customer Acct Number?: 3197271 PSR #?: 23214161 </t>
  </si>
  <si>
    <t>INC000002687463</t>
  </si>
  <si>
    <t xml:space="preserve">Which MSS instance are you reporting this issue for?: MSS (hWIN &amp; TSG) What type of issue are you reporting?: Another issue Description of problem: (attach screenshots of any errors, etc.): Unable to complete BBDES task.Telephone#3930101285,Error Message: v_return_cd: -2 v_return_text:ORA-20100: The MSS Exchange is not found on the account.  What is your MSS Login ID?: n9994207 Customer Acct Number?: 6541024 PSR #?: 23201598  </t>
  </si>
  <si>
    <t>INC000002687454</t>
  </si>
  <si>
    <t xml:space="preserve">Which MSS instance are you reporting this issue for?: MSS (hWIN &amp; TSG) What type of issue are you reporting?: Another issue Description of problem: (attach screenshots of any errors, etc.): TN 6063256832- Unable to push the DSLAM queue What is your MSS Login ID?: n9986870 Customer Acct Number?: 3309724 PSR #?: 6652482  </t>
  </si>
  <si>
    <t>INC000002687423</t>
  </si>
  <si>
    <t xml:space="preserve">Which MSS instance are you reporting this issue for?: MSS (hWIN &amp; TSG) What type of issue are you reporting?: Another issue Description of problem: (attach screenshots of any errors, etc.): record shows stuck in bbcomp in hwin, doesn't show up in nextgen. 9038314277 What is your MSS Login ID?: e0179393 Customer Acct Number?: 5672912 PSR #?: 23160811 </t>
  </si>
  <si>
    <t>INC000002687410</t>
  </si>
  <si>
    <t xml:space="preserve">Which MSS instance are you reporting this issue for?: MSS (hWIN &amp; TSG) What type of issue are you reporting?: Another issue Description of problem: (attach screenshots of any errors, etc.): TN=3305697287   What is your MSS Login ID?: E0079908 Customer Acct Number?: 3305697287 PSR #?: 23213633 </t>
  </si>
  <si>
    <t>INC000002687397</t>
  </si>
  <si>
    <t xml:space="preserve">Which MSS instance are you reporting this issue for?: MSS (hWIN &amp; TSG) What type of issue are you reporting?: Another issue Description of problem: (attach screenshots of any errors, etc.): Unable to complete DD task.Telephone#7067427828,Error Message:NGMSS BB COM Queue completed but HWIN BBCOM Task in ready status.  What is your MSS Login ID?: n9994207 Customer Acct Number?: 5101874 PSR #?: 22287482 </t>
  </si>
  <si>
    <t>INC000002687346</t>
  </si>
  <si>
    <t xml:space="preserve">Which MSS instance are you reporting this issue for?: MSS (hWIN &amp; TSG) What type of issue are you reporting?: Another issue Description of problem: (attach screenshots of any errors, etc.): ORA-20100: SAME TN OR CUSTOMER HAS AN OPEN ORDER IN NEXTGEN MSS. PLEASE COMPLETE THE OPEN ORDER IN NEXTGEN MSS AND TRY TO VALIDATE IN HWIN MSS. What is your MSS Login ID?: e0182026 Customer Acct Number?: 3890729 PSR #?: 23212800  </t>
  </si>
  <si>
    <t>INC000002658927</t>
  </si>
  <si>
    <t>Note* For work queue requests the requestor should create a ticket at https://jira.windstream.com/browse/NISS/  Description of Problem:   Is this problem occurring while doing a "CUT" (Y/N)?:   -If Yes, what is the cut number?  Error Message*:na  Customer #:na  Order #: na     cso:e0004210  name:Wanda Hunter  contact:7045933860  Description: User said they have an issue with the next gen application, &amp; their asap application stops responding as soon they try to process an order.  Troubleshooting:Following the proper procedure &amp; routing the ticket to the next level team to look into. (asked permision from the supervisor to process is as a priority ticket as the user requested, they denied. Authentication: na  user id:na error:na  location: 10005 , monroe rode , matthews NC, 28215</t>
  </si>
  <si>
    <t>Wanda</t>
  </si>
  <si>
    <t>Hunter</t>
  </si>
  <si>
    <t>INC000002690748</t>
  </si>
  <si>
    <t xml:space="preserve">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15595721 had already been disconnected on another order..  Error Code 30606:The Service Item 15595721 had already been disconnected on another order.Error Code 30766:Unable to process item Line Product  Product group 1006. The Service Item 15595721 had already been disconnected on another order..  What is your MSS Login ID?: e0166849 Customer Acct Number?: 7639092930001 PSR #?: 7189803 </t>
  </si>
  <si>
    <t>We are able to see that the previous order cancel  in the legacy not updated properly to NGMSS which caused the reported issue and we have corrected the same.The reported DELEGORD task in the reported PSR#7189803 completed without any issues hence we are moving ahead and marking this request as resolved.</t>
  </si>
  <si>
    <t>INC000002690420</t>
  </si>
  <si>
    <t xml:space="preserve">Alternate contact phone number for yourself, if applicable: 7043191257 Which MSS instance are you reporting this issue for?: MSS (hPAE) What type of issue are you reporting?: Another issue Description of problem: (attach screenshots of any errors, etc.): DD error  The ISR C4301768 that the error is giving that the circuits are on is complete. What is your MSS Login ID?: e0158021 Customer Acct Number?: 7019520 PSR #?: 7167608 </t>
  </si>
  <si>
    <t>For the reported PSR#7167608,we couldn't find any issue while completing the DD and when we tried to check the same the NGMSS order got completed without any issue.</t>
  </si>
  <si>
    <t>INC000002688344</t>
  </si>
  <si>
    <t xml:space="preserve">Which MSS instance are you reporting this issue for?: MSS (hPAE) What type of issue are you reporting?: Another issue Description of problem: (attach screenshots of any errors, etc.): The DELEGORD task has error out on PSR 7144291.   See error: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What is your MSS Login ID?: MPELLIGR Customer Acct Number?: 200168102 PSR #?: 7144291 </t>
  </si>
  <si>
    <t>Resolution: The incorrect product  status caused by previous ISR order was fixed and now the DELEGORD gateway event was completed for PSR#7144291 in Hpae.</t>
  </si>
  <si>
    <t>INC000002687504</t>
  </si>
  <si>
    <t xml:space="preserve">Which MSS instance are you reporting this issue for?: MSS (hPAE) What type of issue are you reporting?: Another issue Description of problem: (attach screenshots of any errors, etc.): Case id WR5412422,account number 7093313 PSR# 7188192 .unable to disconnect facility on PSR 7188192 , due to error showing there are in services children that are not on the order. the item cannot be disconnected.please resolve it.thanks.Please revert : grgnwsoeteam@sequentialtech.com What is your MSS Login ID?: n9948704 Customer Acct Number?: 7093313 PSR #?: 7188192 </t>
  </si>
  <si>
    <t>We are able to see that the level three child 'Local Loop Charge' under the circuit '78011047-T1CKT-PATCH_MOCK2' is not pulled in the PSR#7188192 which caused the reported issue.The same needs to be pulled in the reported PSR</t>
  </si>
  <si>
    <t>All new APEX application links are available in below wiki page.  https://wiki.windstream.com/display/ITOSSS/MSS+APEX+Details+-+Production</t>
  </si>
  <si>
    <t>For the reported issue due to cross reference not created for the product during delegation and same has been corrected now  and we are working for the root cause for this issue. The DELEGOCT task now completed for PSR#7126490.</t>
  </si>
  <si>
    <t>For the reported PSR#7190612, the missing circuit has been related to the order and the DELEGOCT task got completed.</t>
  </si>
  <si>
    <t>The reported Delegdes issue for PSRs#6899828 6962656 7046500 7122243 7134996 7186112 7190384 7190506 was due to circuits using the locations that are available only in NGMSS and not in Legacy system and the same has been corrected now.</t>
  </si>
  <si>
    <t>Resolution: The missing product in NGMSS was created via XML wrapper and cross reference for the trunk product was created and now the DELEGOCT gateway event got completed for PSR#7144710.</t>
  </si>
  <si>
    <t>We could see that the design task was not added as the parent task for DELEGDES which caused the design changes that are made in NGMSS were not reflected back to legacy causing the reported issue. We have corrected the mentioned DD task issue by re-initiating the respective gateway event for this PSR</t>
  </si>
  <si>
    <t>Duplicate - MSS (hPAE) - Creating User Accounts</t>
  </si>
  <si>
    <t>The issue came about with the upgrade of the 6.3 to metasolv.  A query was run to provide permissions to the tables as needed.</t>
  </si>
  <si>
    <t>Resolution: The missing product in NGMSS was created via XML wrapper and cross reference for the trunk product was created and now the DELEGOCT gateway event got completed for PSR#7131400.</t>
  </si>
  <si>
    <t>The reported DELEGOCT issue for the PSR#7187858 was due to api code not creating new product that has been added after the supplement. This has been corrected now and the gateway is complete.</t>
  </si>
  <si>
    <t>Resolution: The incorrect circular dependency between the orders were fixed and now try to click on the order for PSR's  7177606 &amp; 7167063 and supplement the order.</t>
  </si>
  <si>
    <t>Resolution: The reported PSR#7187784 got the gateway error cleared already on ORD VAL task and now the ORD VAL task too got completed for PSR.</t>
  </si>
  <si>
    <t>Resolution: The missing product in NGMSS was created via XML wrapper and cross reference for the trunk product was created and now the DELEGOCT gateway event got completed for PSR#7186774.</t>
  </si>
  <si>
    <t>There were incorrect level one and level two product mapping in NGMSS due to migration caused the  level two  product not pulled in NGMSS PSR which caused the reported issue and the same have been corrected now.</t>
  </si>
  <si>
    <t>Resolution:The incorrect originating and terminating location of circuit was fixed  and xref mismatching issues were corrected to address  DELEGDES issues on PSR's  7188124, 7188131 and 7188168.</t>
  </si>
  <si>
    <t>This is not an IT ticket.	  Issue : The Design task was not required in legacy Paetec order.  Resolution: Kindly contact Design team to supplement the reported order and make the DESIGN task as Required in legacy hpae and process the Design task in NGMSS side.</t>
  </si>
  <si>
    <t>This is not an IT ticket.  Issue : The Design task was not required in legacy Paetec order.  Resolution: Kindly contact Design team to supplement the reported order and make the DESIGN task as Required in legacy hpae and process the Design task in NGMSS side.</t>
  </si>
  <si>
    <t>This is not an IT ticket.   Issue : The Design task was not required in legacy Paetec order.  Resolution: Kindly contact Design team to supplement the reported order and make the DESIGN task as Required in legacy hpae and process the Design task in NGMSS side.</t>
  </si>
  <si>
    <t>There  were missing relationship between a circuit product and its circuit caused the reported issue and we have corrected the same.The reported CKTID task in the reported PSR# 7123390 closing without any issues hence we are moving ahead and marking this request as resolved.</t>
  </si>
  <si>
    <t>MSS (hPAE) - Activate Acct</t>
  </si>
  <si>
    <t>We are able to see that the reported customer account#4391427 is still active.A new PSR  need to be launched to disconnect those 'B Toll Free On-Net Product' products.As there is no work around from our side we are moving ahead and marking this request as resolved.</t>
  </si>
  <si>
    <t>INC000002691983</t>
  </si>
  <si>
    <t xml:space="preserve">Which MSS instance are you reporting this issue for?: MSS (hPAE) What type of issue are you reporting?: Another issue Description of problem: (attach screenshots of any errors, etc.): DELEGOCT ERROR - SEE ATTACHED What is your MSS Login ID?: E0167505 Customer Acct Number?: 205958878 PSR #?: 6997765 </t>
  </si>
  <si>
    <t>INC000002691547</t>
  </si>
  <si>
    <t xml:space="preserve">Alternate contact phone number for yourself, if applicable: 2562640693 Which MSS instance are you reporting this issue for?: MSS (hPAE) What type of issue are you reporting?: Another issue Description of problem: (attach screenshots of any errors, etc.): please see attached screenshot of DELEGOCT task error on PSR 7193213 What is your MSS Login ID?: e0177246 PSR #?: 7193213 </t>
  </si>
  <si>
    <t>INC000002691524</t>
  </si>
  <si>
    <t xml:space="preserve">Which MSS instance are you reporting this issue for?: MSS (hPAE) What type of issue are you reporting?: Another issue Description of problem: (attach screenshots of any errors, etc.): PSR 7183432 gives this error on the DELEGOCT step. ReturnCd :-1 - ReturnText: exchange_carrier_circuit_id, of 757-216-2315-0 already exists.  Please change ecckt We've had the disconnect order placed for that TN but the error persists. What is your MSS Login ID?: e0171449 Customer Acct Number?: 208642574 PSR #?: 7183432 </t>
  </si>
  <si>
    <t>INC000002691266</t>
  </si>
  <si>
    <t xml:space="preserve">Which MSS instance are you reporting this issue for?: MSS (hPAE) What type of issue are you reporting?: Another issue Description of problem: (attach screenshots of any errors, etc.): Delegdes error on PSR 7187938  error: ReturnCd :-1 - ReturnText: Updating in CIRCUIT tableORA-02291: integrity constraint (ASAP.FK_CKT_NETWORK_LOCATION_A_CLLI) violated - parent key not found What is your MSS Login ID?: jml42141 Customer Acct Number?: 200423710 PSR #?: 7187938 </t>
  </si>
  <si>
    <t>INC000002691136</t>
  </si>
  <si>
    <t xml:space="preserve">Alternate contact phone number for yourself, if applicable: 78043191072 Which MSS instance are you reporting this issue for?: MSS (hPAE) What type of issue are you reporting?: Another issue Description of problem: (attach screenshots of any errors, etc.): M6 PSR 7177935... Received the attached error that's preventing the DELEGORD task from being completed.  What is your MSS Login ID?: e0172450 Customer Acct Number?: 5271445 PSR #?: 7177935 </t>
  </si>
  <si>
    <t>INC000002691133</t>
  </si>
  <si>
    <t xml:space="preserve">Alternate contact phone number for yourself, if applicable: 7043191072 Which MSS instance are you reporting this issue for?: MSS (hPAE) What type of issue are you reporting?: Another issue Description of problem: (attach screenshots of any errors, etc.): M6 PSR 7173373.... Received the attached error that's preventing the DELEGORD task from being completed.  What is your MSS Login ID?: e0172450 Customer Acct Number?: 4354021 PSR #?: 7173373 </t>
  </si>
  <si>
    <t>INC000002691011</t>
  </si>
  <si>
    <t xml:space="preserve">Alternate contact phone number for yourself, if applicable: 7043191257 Which MSS instance are you reporting this issue for?: MSS (hPAE) What type of issue are you reporting?: Another issue Description of problem: (attach screenshots of any errors, etc.): DELEGORD task error Everything But Water-301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group 1007. The Service Item 19925606 cannot be marked for Pending Disconnect on this Order. They are marked for Pending Disconnect on another order..  Error Code 30608:The Service Item 19925606 cannot be marked for Pending Disconnect on this Order. They are marked for Pending Disconnect on another order.Error Code 30766:Unable to process item Line  Product group 1007. The Service Item 19925606 cannot be marked for Pending Disconnect on this Order. They are marked for Pending Disconnect on another order.. What is your MSS Login ID?: e0158021 Customer Acct Number?: 5762982 PSR #?: 7140706 </t>
  </si>
  <si>
    <t>INC000002690198</t>
  </si>
  <si>
    <t xml:space="preserve">Which MSS instance are you reporting this issue for?: MSS (hPAE) What type of issue are you reporting?: Another issue Description of problem: (attach screenshots of any errors, etc.): Team is unable to complete the DD task in M6  due to error: The circuits for this services request are not complete. Please complete (or reverse if the order has been cancelled) the required engineering before completing this task.) Kindly Complete the DD task. What is your MSS Login ID?: N9986092 Customer Acct Number?: 7061267 PSR #?: 7180217 </t>
  </si>
  <si>
    <t>INC000002689504</t>
  </si>
  <si>
    <t xml:space="preserve">Which MSS instance are you reporting this issue for?: MSS (hPAE) What type of issue are you reporting?: Another issue Description of problem: (attach screenshots of any errors, etc.):  unable to disconnect TN's (773-237-5730) What is your MSS Login ID?: n9983028 Customer Acct Number?: 639310038001 PSR #?: 7186534   </t>
  </si>
  <si>
    <t>Arun Kumar E</t>
  </si>
  <si>
    <t>Kumari</t>
  </si>
  <si>
    <t>INC000002689031</t>
  </si>
  <si>
    <t xml:space="preserve">Which MSS instance are you reporting this issue for?: MSS (hPAE) What type of issue are you reporting?: Another issue Description of problem: (attach screenshots of any errors, etc.): DELEGDES ERROR ReturnCd :-1 - ReturnText: CIRCUIT DESIGN ID of 14427725 not found What is your MSS Login ID?: e0172173 Customer Acct Number?: 4360134 PSR #?: 7172985 </t>
  </si>
  <si>
    <t>INC000002688786</t>
  </si>
  <si>
    <t>INC000002688783</t>
  </si>
  <si>
    <t xml:space="preserve">Which MSS instance are you reporting this issue for?: MSS (hPAE) What type of issue are you reporting?: Another issue Description of problem: (attach screenshots of any errors, etc.): Gateway Events error status; DELEGCKT, DELEGDES; refer to attached. What is your MSS Login ID?: e0171343 PSR #?: 6962873 7124576 7126256 7137844 7170565 7191700 7191974 </t>
  </si>
  <si>
    <t>INC000002688731</t>
  </si>
  <si>
    <t xml:space="preserve">Which MSS instance are you reporting this issue for?: MSS (hPAE) What type of issue are you reporting?: Another issue Description of problem: (attach screenshots of any errors, etc.): DELEGOCT error:  ReturnCd :-1 - ReturnText: SERVICE ID  of 84568755 not found What is your MSS Login ID?: E0179482 Customer Acct Number?: 7153950 PSR #?: 7100364 </t>
  </si>
  <si>
    <t>Carrie</t>
  </si>
  <si>
    <t>Hayden</t>
  </si>
  <si>
    <t>INC000002688070</t>
  </si>
  <si>
    <t xml:space="preserve">Alternate contact phone number for yourself, if applicable: 7043191257 Which MSS instance are you reporting this issue for?: MSS (hPAE) What type of issue are you reporting?: Another issue Description of problem: (attach screenshots of any errors, etc.): DELEGORD task error  HUNTLEIGH SECURITIES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Unable to retrieve the trunk_group_design_id for the Service Item..  Error Code 39990:Miscellaneous Error: SP_PSRAPI_UPDATE_TRUNK_GROUP: Unable to retrieve the trunk_group_design_id for the Service Item.Error Code 30766:Unable to process item Dialtone/LD Trunk Product Product group 1000. Miscellaneous Error: SP_PSRAPI_UPDATE_TRUNK_GROUP: Unable to retrieve the trunk_group_design_id for the Service Item.. What is your MSS Login ID?: e0158021 Customer Acct Number?: 7011743 PSR #?: 7185065  </t>
  </si>
  <si>
    <t>INC000002688020</t>
  </si>
  <si>
    <t>MSS (hPAE) - Starnet Project</t>
  </si>
  <si>
    <t xml:space="preserve">Which MSS instance is this enhancement request/RIS request for?: MSS (hPAE) Details of request: This is a Records Only Update Request.  Please update the accounts and TN’s as detailed in the Attached Spreadsheet.  These TN’s do not need to be updated in Revchain. Date these changes need to be active: 10/31/2018 </t>
  </si>
  <si>
    <t>INC000002687943</t>
  </si>
  <si>
    <t xml:space="preserve">Alternate contact phone number for yourself, if applicable: 7043191257 Which MSS instance are you reporting this issue for?: MSS (hPAE) What type of issue are you reporting?: Another issue Description of problem: (attach screenshots of any errors, etc.): DD error  The isr  M4971348-GNWC that the error is giving that the circuits are on is complete. What is your MSS Login ID?: e0158021 Customer Acct Number?: 4525497 PSR #?: 7152875 </t>
  </si>
  <si>
    <t>INC000002687725</t>
  </si>
  <si>
    <t xml:space="preserve">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e0172173 Customer Acct Number?: 96606 PSR #?: 7180603 </t>
  </si>
  <si>
    <t>INC000002687676</t>
  </si>
  <si>
    <t xml:space="preserve">Which MSS instance are you reporting this issue for?: MSS (hPAE) What type of issue are you reporting?: Another issue Description of problem: (attach screenshots of any errors, etc.): DD ERROR THe DD on row #1 is violating the constraint. the order number is 6578510 the circuit ID is 58/FEDO/941866/180/PUA/FED Not able to locate order in NGMSS  What is your MSS Login ID?: e0172173 Customer Acct Number?: 5245380 PSR #?: 6578510 </t>
  </si>
  <si>
    <t>INC000002687523</t>
  </si>
  <si>
    <t xml:space="preserve">Alternate contact phone number for yourself, if applicable: 7043191257 Which MSS instance are you reporting this issue for?: MSS (hPAE) What type of issue are you reporting?: Another issue Description of problem: (attach screenshots of any errors, etc.): DELEGORD task error PENDLETON, PENDLETON,&amp; DEATON, PA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process item Line Product  Product group 1006. Miscellaneous Error: There are In Service children that are not on the order. The item cannot be disconnected... What is your MSS Login ID?: e0158021 Customer Acct Number?: 7033970 PSR #?: 7184748  </t>
  </si>
  <si>
    <t>INC000002687264</t>
  </si>
  <si>
    <t>*MSS (hPAE) - DD</t>
  </si>
  <si>
    <t xml:space="preserve">Which MSS instance are you reporting this issue for?: MSS (hPAE) What type of issue are you reporting?: Another issue Description of problem: (attach screenshots of any errors, etc.): Cannot complete DD task What is your MSS Login ID?: e0163733 Customer Acct Number?: 1124787 PSR #?: 7160329 </t>
  </si>
  <si>
    <t>need screenshot of error</t>
  </si>
  <si>
    <t>INC000002687155</t>
  </si>
  <si>
    <t xml:space="preserve">Which MSS instance are you reporting this issue for?: MSS (hPAE) What type of issue are you reporting?: Another issue Description of problem: (attach screenshots of any errors, etc.): PSR 7129242--DELEGOCT and DELEGCK1 are both erroring with the following:  ReturnCd :-1 - ReturnText: SERVICE ID  of 84562064 not found  I have tried reactivating a bunch of times, and it will not resolve the error.  What is your MSS Login ID?: e0168802 Customer Acct Number?: 5714826 PSR #?: 7129242 </t>
  </si>
  <si>
    <t>Kristina</t>
  </si>
  <si>
    <t>Polito</t>
  </si>
  <si>
    <t>INC000002687153</t>
  </si>
  <si>
    <t xml:space="preserve">Which MSS instance are you reporting this issue for?: MSS (hPAE) What type of issue are you reporting?: Another issue Description of problem: (attach screenshots of any errors, etc.): Cannot sup order back. PSR: 7189922 See attachment for errors. What is your MSS Login ID?: e0166581 PSR #?: 7189922 </t>
  </si>
  <si>
    <t>Westgate</t>
  </si>
  <si>
    <t>INC000002686976</t>
  </si>
  <si>
    <t xml:space="preserve">Which MSS instance are you reporting this issue for?: MSS (hPAE) What type of issue are you reporting?: Another issue Description of problem: (attach screenshots of any errors, etc.): PSR#:        7190537 Customer#:   7131424 Task:        DELEGOCT Task Status: Ready Work Queue:  REJECT Gateway Err: ReturnCd :-1 - ReturnText: ASAP.SERVICE_REQUEST_CIRCUIT record not found - ORA-01403: no data found  What is your MSS Login ID?: sdaniel Customer Acct Number?: 7131424 PSR #?: 7190537 </t>
  </si>
  <si>
    <t>INC000002686899</t>
  </si>
  <si>
    <t xml:space="preserve">Which MSS instance are you reporting this issue for?: MSS (hPAE) What type of issue are you reporting?: Another issue Description of problem: (attach screenshots of any errors, etc.): Team is unable to complete DD task due to following error in M6.The circuits for this services request are not complete. Please complete (or reverse if the order has been cancelled) the required engineering before completing this task.) Kindly complete the DD task. What is your MSS Login ID?: n9986092 Customer Acct Number?: 7037932 PSR #?: 7165778 </t>
  </si>
  <si>
    <t>INC000002695682</t>
  </si>
  <si>
    <t xml:space="preserve">Which MSS instance are you reporting this issue for?: MSS (hWIN &amp; TSG) What type of issue are you reporting?: Another issue Description of problem: (attach screenshots of any errors, etc.): No MSS record found  What is your MSS Login ID?: n9984644 PSR #?: 6634741 </t>
  </si>
  <si>
    <t>We could see that the item_alias for the reported TN-7578582096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t>
  </si>
  <si>
    <t>Custom attributes</t>
  </si>
  <si>
    <t>INC000002694920</t>
  </si>
  <si>
    <t xml:space="preserve">Which MSS instance are you reporting this issue for?: MSS (hWIN &amp; TSG) What type of issue are you reporting?: Another issue Description of problem: (attach screenshots of any errors, etc.): Unable to push the DSLAM Queue What is your MSS Login ID?: n9981513 Customer Acct Number?: 2231277638 </t>
  </si>
  <si>
    <t>INC000002694765</t>
  </si>
  <si>
    <t xml:space="preserve">Which MSS instance are you reporting this issue for?: MSS (hWIN &amp; TSG) What type of issue are you reporting?: Another issue Description of problem: (attach screenshots of any errors, etc.): Unable to complete DD task.Telephone#9037911644,Error Message:Unable to find NGMSS Provisioning order Number in HWIN.   What is your MSS Login ID?: n9994207 Customer Acct Number?: 3641234 PSR #?: 23180386  </t>
  </si>
  <si>
    <t>Actitvity indicator was incorrect and the same  has been corrected.Now the reported task has been completed.</t>
  </si>
  <si>
    <t>INC000002694599</t>
  </si>
  <si>
    <t xml:space="preserve">Which MSS instance are you reporting this issue for?: MSS (hWIN &amp; TSG) What type of issue are you reporting?: Another issue Description of problem: (attach screenshots of any errors, etc.): Unable to Validate PSR,Telephone#4055279004,Error Message:Error: An Error occurred during the Custom Pre-Validation Procedure: -2 ORA-20100: Same TN or Customer has an Open Order in NextGen MSS.  Please complete the Open Order in NextGen MSS and try to Validate in hWIN MSS.   What is your MSS Login ID?: n9994207 Customer Acct Number?: 3460722 PSR #?: 23144399 </t>
  </si>
  <si>
    <t>there is an open order in NGMSS which caused the issue and the same has been corrected.</t>
  </si>
  <si>
    <t>INC000002694593</t>
  </si>
  <si>
    <t xml:space="preserve">Which MSS instance are you reporting this issue for?: MSS (hWIN &amp; TSG) What type of issue are you reporting?: Another issue Description of problem: (attach screenshots of any errors, etc.): Unable to complete DELEGORD task.Telephone#7638564547,Error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4675183 PSR #?: 23172083 </t>
  </si>
  <si>
    <t>Previous order was not delegated properly which was causing the issue, the same has been corrected and fixed.</t>
  </si>
  <si>
    <t>INC000002694458</t>
  </si>
  <si>
    <t xml:space="preserve">Which MSS instance are you reporting this issue for?: MSS (hWIN &amp; TSG) What type of issue are you reporting?: Another issue Description of problem: (attach screenshots of any errors, etc.): Unable to complete BBDES task.Telephone#7048473389,Error Message: v_return_cd: -2 v_return_text:ORA-20100: Not able to find customer location  What is your MSS Login ID?: n9994207 Customer Acct Number?: 2889673 PSR #?: 23226735  </t>
  </si>
  <si>
    <t>We could see that the location related entries for the reported order-23226735  was not updated properly in NGMSS, which caused the issue. Now we have corrected the same and the BBDES task for the reported order was completed in MSS, Hence,we are going ahead and marking this incident as resolved. Kindly let us know for any concerns and if you are facing any issues in future, please raise a new ticket, we will be glad to help on the ticket.</t>
  </si>
  <si>
    <t>INC000002694169</t>
  </si>
  <si>
    <t xml:space="preserve">Which MSS instance are you reporting this issue for?: MSS (hWIN &amp; TSG) What type of issue are you reporting?: Another issue Description of problem: (attach screenshots of any errors, etc.): Unable to complete DD task.Telephone#9125576617,Error Message:NGMSS BB COM Queue completed but HWIN BBCOM Task in ready status.  What is your MSS Login ID?: n9994207 Customer Acct Number?: 6098398 PSR #?: 20682517  </t>
  </si>
  <si>
    <t>The incorrect circuit issue status was tagged in the reported PSR # 20682517 which caused the issue and the same has been corrected.</t>
  </si>
  <si>
    <t>INC000002694164</t>
  </si>
  <si>
    <t xml:space="preserve">Which MSS instance are you reporting this issue for?: MSS (hWIN &amp; TSG) What type of issue are you reporting?: Another issue Description of problem: (attach screenshots of any errors, etc.): Unable to complete DD task.Telephone#1601310996,Error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6597391 PSR #?: 23224619 </t>
  </si>
  <si>
    <t>The design was not processed which was causing the issue, the same has been corrected and fixed.</t>
  </si>
  <si>
    <t>INC000002693430</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</si>
  <si>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4408589678 What is your MSS Login ID?: n9987263 Customer Acct Number?: 6305575 PSR #?: 23223350 </t>
  </si>
  <si>
    <t>We could see that the previous change order for the reported customer account-6305575 was not processed properly in NGMSS, which caused the issue. Now we have corrected the same and the reported order-23223350  was validated in MSS,Hence, we are going ahead and marking this incident as resolved. Kindly let us know for any concerns and if you are facing any issues in future, please raise a new ticket, we will be glad to help on the ticket.</t>
  </si>
  <si>
    <t>We could see that the address related entries for the reported TN-5029212801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t>
  </si>
  <si>
    <t>We could see the incorrect task completion and order were reopened it seems which were caused the issue, the same has been corrected and respective order is now processed without any issues. So, we are going ahead and marking this as close. Kindly reach us for any assistance in the future.</t>
  </si>
  <si>
    <t>We couldn't see any pin assignment for the reported order#23099093 which caused the issue and same got corrected. Kindly assign proper pins based on MIROR record and then proceed further.</t>
  </si>
  <si>
    <t>We could see the sec loc -- location details were not mapped properly on the data level which were caused the issue, the same has been corrected and respective order is now processed without any issues. So, we are going ahead and marking this as close. Kindly reach us for any assistance in the future.</t>
  </si>
  <si>
    <t>Previous order delegation was not completed properly which was causing the issue, the same has been corrected.</t>
  </si>
  <si>
    <t>The cancel in the previous order has not been processed properly caused the reported issue and the same have been corrected and completed.</t>
  </si>
  <si>
    <t>We could see the order activity information were not updated properly on the data level which were caused the issue, the same has been corrected and respective order is now processed without any issues. So, we are going ahead and marking this as close. Kindly reach us for any assistance in the future.</t>
  </si>
  <si>
    <t>No Issues Found-The reported delegation task is already completed.</t>
  </si>
  <si>
    <t>We could see the order activity information were not updated properly on the data level which we were caused the issue, the same has been corrected and respective order is now processed without any issues. So, we are going ahead and marking this as close. KIndly reach us for any assistance in the future.</t>
  </si>
  <si>
    <t>the incorrect priloc and secloc information has been tagged in the reported PSR # 23222137 which caused the issue and the same has been corrected.</t>
  </si>
  <si>
    <t>We have corrected the incorrect order activity for the reported order-23216926 caused due to previous order migration and the issue got cleared.</t>
  </si>
  <si>
    <t>We could see that the new physical was not generated properly caused the issue and the same have been corrected.Please assign the physical to the port.</t>
  </si>
  <si>
    <t>We could see that the tasks for the reported order-20475902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</si>
  <si>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Which MSS instance are you reporting this issue for?: MSS (hWIN &amp; TSG) What type of issue are you reporting?: Another issue Description of problem: (attach screenshots of any errors, etc.):Telephone#9187970422 What is your MSS Login ID?: n9994207 Customer Acct Number?: 3427138 PSR #?: 23218839</t>
  </si>
  <si>
    <t>We could see the MSS wire centre value were not updated on the data level properly which were caused the issue, the same has been corrected and respective order is now processed  without any issues. So, we are going ahead and marking this as close. Kindly reach us for any assistance in the future.</t>
  </si>
  <si>
    <t>Incorrect status of the previous order caused the issue and the same has been corrected to resolve the issue</t>
  </si>
  <si>
    <t>The physical circuit is not copied to the order caused the reported issue and the same have been corrected and order completed</t>
  </si>
  <si>
    <t>We could see that the tasks for the reported order-20722480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</si>
  <si>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the cancellation information were collapsed on the data level which were caused the issue, the same has been corrected and respective order is now completed without any issues. So, we are going ahead and marking this as close. Kindly reach us for any assistance in the future.</t>
  </si>
  <si>
    <t>the cancel for the reported order has not been processed properly and the same have been corrected and completed</t>
  </si>
  <si>
    <t>We could see the latest order has been processed on respective account for the reported customer and we don't have any open order on the account now. Also Aquarium displays the information as expected from the MSS. So it looks good, we are going ahead and marking this as close. Kindly reach us for any assistance in the future.</t>
  </si>
  <si>
    <t>We have corrected the previous order delegation issue. The reported delegation task has been completed in production. We got the following error on BBDES task 'MIROR DW NWRKOHXB is different from MSS wire center STCYIAXP'.  The reported customer is provisioned under the wire center 'STCYIAXP'.   Please cancel the reported order and then place a BB move order for wire center move.Hence there is no action pending on our side. We are going ahead and marking this incident as resolved. Thanks.</t>
  </si>
  <si>
    <t>The reported issue was identified after the Dual qual implementation. A code change has been done to fix this issue. The reported order has been completed in production.</t>
  </si>
  <si>
    <t>We have corrected the pin related issue for the reported order-23142537 caused due to migration and the issue got cleared.</t>
  </si>
  <si>
    <t>The DSLAMRES task has been completed without any issues for the reported order#6656996.</t>
  </si>
  <si>
    <t>Which MSS instance are you reporting this issue for?: MSS (hWIN &amp; TSG) What type of issue are you reporting?: Another issue Description of problem: (attach screenshots of any errors, etc.): 4404744039, What is your MSS Login ID?: n9995231 Customer Acct Number?: 3607370 PSR #?: 23145258</t>
  </si>
  <si>
    <t>We could see the exchange/wire centre values are collapsed in the data level which were caused the issue, the same has been corrected and respective tasks are processed now without any issues. So, we are going ahead and marking this as close. Kindly reach us for any assistance in the future.</t>
  </si>
  <si>
    <t>We couldn't see any pin assignment for the reported order#23217812 which caused the issue and same got corrected. Kindly assign proper pins based on MIROR record and then proceed further</t>
  </si>
  <si>
    <t>Missing cross reference mapping caused the error and the same has been added to resolve the issue</t>
  </si>
  <si>
    <t>The incorrect address and location relationship entries in the NGMSS backend table which caused the issue and the same has been corrected now.</t>
  </si>
  <si>
    <t>We could see that the products for the reported order-23217465 was not updated properly in MSS, which caused the issue. Now we have corrected the same and the reported order was validated in MSS,Hence, we are going ahead and marking this incident as resolved. Kindly let us know for any concerns and if you are facing any issues in future, please raise a new ticket, we will be glad to help on the ticket.</t>
  </si>
  <si>
    <t>The previous order#19201216 is a change cancel order but during the NGMSS migration, the order is migrated to the NGMSS as change order and this is caused the issue.  We have corrected the same. The delegation tasks have been completed for the reported order.</t>
  </si>
  <si>
    <t>We could see that the tasks for the reported order-23082928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</si>
  <si>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We could see that the reported order #23208648 is completed and flag finished. Since there is no pending action from our side we are marking this ticket as resolved</t>
  </si>
  <si>
    <t>We have corrected the circuit status for the reported order-23171114 caused due to migration and the issue got cleared.</t>
  </si>
  <si>
    <t>The previous HWIN order#23216094 for the customer is change cancel order. But the cancel wasnt delegated to the NGMSS side. Because of this, the service item status are not in sync between legacy and NG environment. Now the same has been corrected now.  The delegation tasks have been completed for the reported order.</t>
  </si>
  <si>
    <t>We could see the incorrect data in the virtual circuit related table which caused the issue and same has been corrected now. DELEGOCT task for the reported order #20239120 is completed now</t>
  </si>
  <si>
    <t>Incorrect supplement cancel caused the reported issue has been corrected</t>
  </si>
  <si>
    <t>We could see the order information were not updated properly on the data level which were caused the issue, the same has been corrected and respective order is now validating without any issues. So, we are going ahead and marking this as close. KIndly reach us for any assistance in the future.</t>
  </si>
  <si>
    <t>We have corrected the incorrect order activity for the reported customer-6588276 caused due to previous order migration and the issue got cleared.</t>
  </si>
  <si>
    <t>Incorrect cross reference mapping has been corrected to resolve the issue</t>
  </si>
  <si>
    <t>We could see the order has been processed it seems and looks good in the system, so we are going ahead and marking this as close. Kindly reach us for any assistance in the future.</t>
  </si>
  <si>
    <t>We couldn't see any issues in completing the task for the reported Order# 23160811. No issues found</t>
  </si>
  <si>
    <t>The reported issue has been fixed during the monthly elevate.  The reported order is completed and flag finished.</t>
  </si>
  <si>
    <t>The issue has been fixed during the monthly elevate. The reported order is completed and flag finished.</t>
  </si>
  <si>
    <t>We couldn't see any issues in completing the task for the reported Order# 8147723002.</t>
  </si>
  <si>
    <t>We have corrected the circuit status for the reported customer-7638563629 caused due to migration and the issue got cleared.</t>
  </si>
  <si>
    <t>We have corrected the circuit status for the reported order caused due to migration and the issue got cleared.</t>
  </si>
  <si>
    <t>We have corrected the circuit status for the reported customer-7150220104 caused due to migration and the issue got cleared.</t>
  </si>
  <si>
    <t>INC000002695388</t>
  </si>
  <si>
    <t xml:space="preserve">Which MSS instance are you reporting this issue for?: MSS (hWIN &amp; TSG) What type of issue are you reporting?: Another issue Description of problem: (attach screenshots of any errors, etc.): No MSS record found What is your MSS Login ID?: N9984645 PSR #?: 6642840 </t>
  </si>
  <si>
    <t>INC000002695387</t>
  </si>
  <si>
    <t xml:space="preserve">Which MSS instance are you reporting this issue for?: MSS (hWIN &amp; TSG) What type of issue are you reporting?: Another issue Description of problem: (attach screenshots of any errors, etc.): No MSS record found  What is your MSS Login ID?: N9984645 PSR #?: 6615159 </t>
  </si>
  <si>
    <t>INC000002695375</t>
  </si>
  <si>
    <t xml:space="preserve">Which MSS instance are you reporting this issue for?: MSS (hWIN &amp; TSG) What type of issue are you reporting?: Another issue Description of problem: (attach screenshots of any errors, etc.): ECEPTN error for BBCKTID, see screenshot. Original error in PCONDES in NGMSS for 25mb stated pins not compatible w/ speed product. Lowered to 10mb to pass, hWin demanded CKTID task, added, now goes to EXCEPTN and cannot proceed. What is your MSS Login ID?: e0167929 Customer Acct Number?: 6591167 PSR #?: 23180309 </t>
  </si>
  <si>
    <t>INC000002694918</t>
  </si>
  <si>
    <t xml:space="preserve">Which MSS instance are you reporting this issue for?: MSS (hWIN &amp; TSG) What type of issue are you reporting?: Another issue Description of problem: (attach screenshots of any errors, etc.): No MSS record found What is your MSS Login ID?: 2157276806 </t>
  </si>
  <si>
    <t>Vinoth</t>
  </si>
  <si>
    <t>Raj</t>
  </si>
  <si>
    <t>INC000002694719</t>
  </si>
  <si>
    <t xml:space="preserve">Which MSS instance are you reporting this issue for?: MSS (hWIN &amp; TSG) What type of issue are you reporting?: Another issue Description of problem: (attach screenshots of any errors, etc.): Unable to complete DELEGORD task.Telephone#6416284388,Error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4711538 PSR #?: 23223963  </t>
  </si>
  <si>
    <t>INC000002694715</t>
  </si>
  <si>
    <t xml:space="preserve">Which MSS instance are you reporting this issue for?: MSS (hWIN &amp; TSG) What type of issue are you reporting?: Another issue Description of problem: (attach screenshots of any errors, etc.): Unable to complete BBDES task.Telephone#9038322201,Error Message: v_return_cd: -2 v_return_text:ORA-20104: Unable to find the NG wireCenter What is your MSS Login ID?: n9994207 Customer Acct Number?: 5692486 PSR #?: 23227498  </t>
  </si>
  <si>
    <t>INC000002694713</t>
  </si>
  <si>
    <t xml:space="preserve">Which MSS instance are you reporting this issue for?: MSS (hWIN &amp; TSG) What type of issue are you reporting?: Another issue Description of problem: (attach screenshots of any errors, etc.): Unable to complete DELEGORD task.Telephone#7707045927,Error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200Mb/16Mb Product group 2207. Miscellaneous Error: Unable to copy item 32986699 to the order as the Service Item is on another open PSR Order. The Preference to Copy Pending PSR Items is set to No..  Error Code 30602:Miscellaneous Error: Unable to copy item 32986699 to the order as the Service Item is on another open PSR Order. The Preference to Copy Pending PSR Items is set to No.Error Code 30766:Unable to process item 200Mb/16Mb Product group 2207. Miscellaneous Error: Unable to copy item 32986699 to the order as the Service Item is on another open PSR Order. The Preference to Copy Pending PSR Items is set to No..   What is your MSS Login ID?: n9994207 Customer Acct Number?: 6267249 PSR #?: 23060740 </t>
  </si>
  <si>
    <t>INC000002694711</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</si>
  <si>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2298961181 </t>
  </si>
  <si>
    <t>INC000002694618</t>
  </si>
  <si>
    <t xml:space="preserve">Which MSS instance are you reporting this issue for?: MSS (hWIN &amp; TSG) What type of issue are you reporting?: Another issue Description of problem: (attach screenshots of any errors, etc.): No MSS record found What is your MSS Login ID?: n9979762 </t>
  </si>
  <si>
    <t>Malathi</t>
  </si>
  <si>
    <t>Periyathambi</t>
  </si>
  <si>
    <t>INC000002694614</t>
  </si>
  <si>
    <t xml:space="preserve">Which MSS instance are you reporting this issue for?: MSS (hWIN &amp; TSG) What type of issue are you reporting?: Another issue Description of problem: (attach screenshots of any errors, etc.): No MSS record found What is your MSS Login ID?: 2054679728 </t>
  </si>
  <si>
    <t>INC000002694611</t>
  </si>
  <si>
    <t xml:space="preserve">Which MSS instance are you reporting this issue for?: MSS (hWIN &amp; TSG) What type of issue are you reporting?: Another issue Description of problem: (attach screenshots of any errors, etc.): No MSS record found What is your MSS Login ID?: 2157478360 </t>
  </si>
  <si>
    <t>INC000002694595</t>
  </si>
  <si>
    <t xml:space="preserve">Which MSS instance are you reporting this issue for?: MSS (hWIN &amp; TSG) What type of issue are you reporting?: Another issue Description of problem: (attach screenshots of any errors, etc.): Unable to complete DELEGORD task.Telephone#8034755262,Error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2879282 PSR #?: 23049528  </t>
  </si>
  <si>
    <t>INC000002694591</t>
  </si>
  <si>
    <t xml:space="preserve">Which MSS instance are you reporting this issue for?: MSS (hWIN &amp; TSG) What type of issue are you reporting?: Another issue Description of problem: (attach screenshots of any errors, etc.): Unable to complete DELEGORD task.Telephone#2054677865,Error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5977729 PSR #?: 23223974  </t>
  </si>
  <si>
    <t>INC000002694588</t>
  </si>
  <si>
    <t xml:space="preserve">Which MSS instance are you reporting this issue for?: MSS (hWIN &amp; TSG) What type of issue are you reporting?: Another issue Description of problem: (attach screenshots of any errors, etc.): Unable to complete DELEGORD task.Telephone#9038380056,Error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Speedstream 4200 Product group 1382. The Service Item 12737174 had already been disconnected on another order..  Error Code 30606:The Service Item 12737174 had already been disconnected on another order.Error Code 30766:Unable to process item Speedstream 4200 Product group 1382. The Service Item 12737174 had already been disconnected on another order..   What is your MSS Login ID?: n9994207 Customer Acct Number?: 3479411 PSR #?: 23159480 </t>
  </si>
  <si>
    <t>INC000002694535</t>
  </si>
  <si>
    <t xml:space="preserve">Which MSS instance are you reporting this issue for?: MSS (hWIN &amp; TSG) What type of issue are you reporting?: Another issue Description of problem: (attach screenshots of any errors, etc.): Unable to complete DELEGORD task.Telephone#3862080468,Error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6582006 PSR #?: 23227382 </t>
  </si>
  <si>
    <t>INC000002694483</t>
  </si>
  <si>
    <t xml:space="preserve">Which MSS instance are you reporting this issue for?: MSS (hWIN &amp; TSG) What type of issue are you reporting?: Another issue Description of problem: (attach screenshots of any errors, etc.): Unable to complete DELEGORD task.Telephone#7177216196,Error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6426726 PSR #?: 23154475  </t>
  </si>
  <si>
    <t>INC000002694468</t>
  </si>
  <si>
    <t xml:space="preserve">Which MSS instance are you reporting this issue for?: MSS (hWIN &amp; TSG) What type of issue are you reporting?: Another issue Description of problem: (attach screenshots of any errors, etc.): Unable to complete DD task.Telephone#8593898992,Error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3329132 PSR #?: 23101164 </t>
  </si>
  <si>
    <t>INC000002694322</t>
  </si>
  <si>
    <t xml:space="preserve">Which MSS instance are you reporting this issue for?: MSS (hWIN &amp; TSG) What type of issue are you reporting?: Another issue Description of problem: (attach screenshots of any errors, etc.): unabkle to push the dslam queue  2703842319 What is your MSS Login ID?: n9981514 </t>
  </si>
  <si>
    <t>INC000002694167</t>
  </si>
  <si>
    <t xml:space="preserve">Which MSS instance are you reporting this issue for?: MSS (hWIN &amp; TSG) What type of issue are you reporting?: Another issue Description of problem: (attach screenshots of any errors, etc.): Unable to complete DD task.Telephone#6067807336,Error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3275297 PSR #?: 23189642 </t>
  </si>
  <si>
    <t>INC000002693944</t>
  </si>
  <si>
    <t xml:space="preserve">Which MSS instance are you reporting this issue for?: MSS (hWIN &amp; TSG) What type of issue are you reporting?: Another issue Description of problem: (attach screenshots of any errors, etc.): Unable to complete DD task.Telephone#7707202731,Error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5432020 PSR #?: 23072151  </t>
  </si>
  <si>
    <t>INC000002693804</t>
  </si>
  <si>
    <t xml:space="preserve">Alternate contact phone number for yourself, if applicable: 3931232314 Which MSS instance are you reporting this issue for?: MSS (hWIN &amp; TSG) What type of issue are you reporting?: Another issue Description of problem: (attach screenshots of any errors, etc.): ORA-20100 ERROR WHILE WORKING VCONDES: ERROR ORA-20100: BNG/ROUTER IS NOT COMPATIBLE TO PROVISION HIGH SPEED INTERNET PRODUCT 25/1.5 MB PLEASE PROVISION A COMPATIBLE PRODUCT What is your MSS Login ID?: E0102188 Customer Acct Number?: 6598662 PSR #?: 23223434 </t>
  </si>
  <si>
    <t>INC000002693611</t>
  </si>
  <si>
    <t xml:space="preserve">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E0180039 Customer Acct Number?: 2958443 PSR #?: 6784936943 </t>
  </si>
  <si>
    <t>INC000002693608</t>
  </si>
  <si>
    <t xml:space="preserve">Which MSS instance are you reporting this issue for?: MSS (hWIN &amp; TSG) What type of issue are you reporting?: Another issue Description of problem: (attach screenshots of any errors, etc.): This delegated task is not ready to be completed because it has predecessor tasks in the Legacy domain that have not been completed.  TN - 6784938919  THIS PSR NEEDS TO BE COMPLETED OUT OF BBCOMP IN NEXTGEN - BUT SHOWS COMPLETED IN HWIN. BECAUSE THIS IS NOT ACTUALLY COMPLETE, VISION/AQUARIUM DO NOT SHOW UP PROPERLY What is your MSS Login ID?: E0100690 Customer Acct Number?: 5786860 PSR #?: 21504743 </t>
  </si>
  <si>
    <t>INC000002693574</t>
  </si>
  <si>
    <t xml:space="preserve">Which MSS instance are you reporting this issue for?: MSS (hWIN &amp; TSG) What type of issue are you reporting?: Another issue Description of problem: (attach screenshots of any errors, etc.): v_return_cd: -2 v_return_text:ORA-20100: Not able to find customer location What is your MSS Login ID?: e0096577 Customer Acct Number?: 2889673 PSR #?: 23226735 </t>
  </si>
  <si>
    <t>INC000002693177</t>
  </si>
  <si>
    <t xml:space="preserve">Which MSS instance are you reporting this issue for?: MSS (hWIN &amp; TSG) What type of issue are you reporting?: Another issue Description of problem: (attach screenshots of any errors, etc.): UNABLE TO VALIDATE  Error: An Error occurred during the Custom Pre-Validation Procedure: -2 ORA-20103: The TN requested is Already Inservice. What is your MSS Login ID?: e0138911 Customer Acct Number?: 3990558 PSR #?: 23226038 </t>
  </si>
  <si>
    <t>INC000002694626</t>
  </si>
  <si>
    <t xml:space="preserve">Which MSS instance are you reporting this issue for?: MSS (hPAE) What type of issue are you reporting?: Another issue Description of problem: (attach screenshots of any errors, etc.): DELEGDES ERROR  ReturnCd :-1 - ReturnText: Updating in CIRCUIT tableORA-02291: integrity constraint (ASAP.FK_CI__TR_RA) violated - parent key not found What is your MSS Login ID?: e0172173 Customer Acct Number?: 208515702 PSR #?: 7159654 </t>
  </si>
  <si>
    <t>For the reported issue due to mismatch rate codes in legacy and NGMSS and same has been corrected. The DELEGDES task got completed for PSR#7159654. Hence we are going ahead and marking this incident as resolved.</t>
  </si>
  <si>
    <t>INC000002693379</t>
  </si>
  <si>
    <t xml:space="preserve">Which MSS instance are you reporting this issue for?: MSS (hPAE) What type of issue are you reporting?: Another issue Description of problem: (attach screenshots of any errors, etc.): unable to close out DD task in m6. unable to supplement PSR 7176425 as DD  in NexGen is already closed. What is your MSS Login ID?: e0169064 Customer Acct Number?: 200241053 PSR #?: 7176425 </t>
  </si>
  <si>
    <t>For the reported PSR#7176425,we could see incorrect circuit status due to incorrect task dependency,always Design task must be added as parent task to Delegdes and the same has been corrected.</t>
  </si>
  <si>
    <t>There were incorrect level one and level two product mapping in NGMSS due to migration caused the  level two  product not pulled in NGMSS PSR which caused the reported issue and the same have been corrected now.The reported PSR#7180217 closing with out any other issues hence we are moving ahead and marking this request as resolved.</t>
  </si>
  <si>
    <t>Resolution: The incorrect Parent and child product association was corrected caused by migration and wrong circuit status , Product status have been corrected in NGMSS to fix the DD issue.  Now , Please try to complete the DD task on PSR#7165778 in NGMSS and legacy Hpaetec system.</t>
  </si>
  <si>
    <t>For the reported PSR#6798164, we could see that the cancel is not delegated to NGMSS,since the supp Cancel is applied after completion of NGMSS DD task and the same has been corrected via backend.</t>
  </si>
  <si>
    <t>INC000002694625</t>
  </si>
  <si>
    <t xml:space="preserve">Which MSS instance are you reporting this issue for?: MSS (hPAE) What type of issue are you reporting?: Another issue Description of problem: (attach screenshots of any errors, etc.): DELEGOCT ERROR ReturnCd :-1 - ReturnText: SERVICE ID  of 84590454 not found What is your MSS Login ID?: e0172173 Customer Acct Number?: 208670298 PSR #?: 7184205 </t>
  </si>
  <si>
    <t>INC000002694528</t>
  </si>
  <si>
    <t xml:space="preserve">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16994328 had already been disconnected on another order..  Error Code 30606:The Service Item 16994328 had already been disconnected on another order.Error Code 30766:Unable to process item Dialtone/LD Trunk Product Product group 1000. The Service Item 16994328 had already been disconnected on another order.. What is your MSS Login ID?: e0172173 Customer Acct Number?: 5237091 PSR #?: 7194385 </t>
  </si>
  <si>
    <t>INC000002694491</t>
  </si>
  <si>
    <t xml:space="preserve">Which MSS instance are you reporting this issue for?: MSS (hPAE) What type of issue are you reporting?: Another issue Description of problem: (attach screenshots of any errors, etc.): While Validating this PSR we are received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4873749 PSR #?: 7192404 </t>
  </si>
  <si>
    <t>INC000002694374</t>
  </si>
  <si>
    <t xml:space="preserve">Which MSS instance are you reporting this issue for?: MSS (hPAE) What type of issue are you reporting?: Another issue Description of problem: (attach screenshots of any errors, etc.): Gateway Events error status; DELEGDES, DELEGCK1; refer to attached. What is your MSS Login ID?: e0171343 PSR #?: 6861477 6962873 7163175 7193751 </t>
  </si>
  <si>
    <t>INC000002693579</t>
  </si>
  <si>
    <t xml:space="preserve">Alternate contact phone number for yourself, if applicable: grgnwsoeteam@sequentialtech.com Which MSS instance are you reporting this issue for?: MSS (hPAE) What type of issue are you reporting?: Another issue Description of problem: (attach screenshots of any errors, etc.):  WR5415277 ,Account number61119342 ,PSR 7194123 we are unable to validate the order due to "A data related error occurred". Please resolve this issue ASAP.screenshot is attached.thanks Please revert to email: grgnwsoeteam@sequentialtech.com What is your MSS Login ID?: n9981305 Customer Acct Number?: 61119342 PSR #?: 7194123 </t>
  </si>
  <si>
    <t>INC000002693558</t>
  </si>
  <si>
    <t xml:space="preserve">Which MSS instance are you reporting this issue for?: MSS (hPAE) What type of issue are you reporting?: Another issue Description of problem: (attach screenshots of any errors, etc.): Need to reconnect existing hi-cap circuit 34/FEDO/856538/212/PUA/FED to update, and then can remove NEW circuit built. What is your MSS Login ID?: e0183293 Customer Acct Number?: 5790372 PSR #?: 7163915 </t>
  </si>
  <si>
    <t>Lorin</t>
  </si>
  <si>
    <t>Cyrkin</t>
  </si>
  <si>
    <t>INC000002693412</t>
  </si>
  <si>
    <t xml:space="preserve">Which MSS instance are you reporting this issue for?: MSS (hPAE) What type of issue are you reporting?: Another issue Description of problem: (attach screenshots of any errors, etc.): cannot close DD task on PSR 7108422.  Getting the following error messag:  The circuits for this service request are not complete.  Please complete (or reverse if the order has been cancelled) the required engineering before completing this task  The DD on row # 5 is violating the constraint  The order number is 7108422 The Circuit ID is 812-981-4602-0  What is your MSS Login ID?: mwillis Customer Acct Number?: 7014925 PSR #?: 7108422 </t>
  </si>
  <si>
    <t>INC000002692998</t>
  </si>
  <si>
    <t xml:space="preserve">Which MSS instance are you reporting this issue for?: MSS (hPAE) What type of issue are you reporting?: Another issue Description of problem: (attach screenshots of any errors, etc.): While Validating this PSR we are received the attached error, Kindly check and assist us.  Incases of any queries please contact   DL-WIN.CSS.Leads@prodapt.com What is your MSS Login ID?: n9998281 Customer Acct Number?: 61149306 PSR #?: 7189012 </t>
  </si>
  <si>
    <t>Tamilselvan</t>
  </si>
  <si>
    <t>Mani</t>
  </si>
  <si>
    <t>INC000002692977</t>
  </si>
  <si>
    <t xml:space="preserve">Alternate contact phone number for yourself, if applicable: 3197901251 Which MSS instance are you reporting this issue for?: MSS (hPAE) What type of issue are you reporting?: Another issue Description of problem: (attach screenshots of any errors, etc.): Getting error n DELEGOCT task.. see attached  What is your MSS Login ID?: akk39503 Customer Acct Number?: 5335927 PSR #?: 6962873 </t>
  </si>
  <si>
    <t>INC000002692404</t>
  </si>
  <si>
    <t xml:space="preserve">Which MSS instance are you reporting this issue for?: MSS (hPAE) What type of issue are you reporting?: Another issue Description of problem: (attach screenshots of any errors, etc.): DELEGOCT ERROR SCREENSHOT ATTACHED What is your MSS Login ID?: e0183288 </t>
  </si>
  <si>
    <t>INC000002692064</t>
  </si>
  <si>
    <t xml:space="preserve">Which MSS instance are you reporting this issue for?: MSS (hPAE) What type of issue are you reporting?: Another issue Description of problem: (attach screenshots of any errors, etc.): Getting Validation Error # 30834- Custom Validation error: 1 PSR_IPATH_DATA:SQLERR ORA-01422: exact fetch returns more than requested number of rows What is your MSS Login ID?: E0176635 Customer Acct Number?: 208190394 PSR #?: 7193139 </t>
  </si>
  <si>
    <t>Steven</t>
  </si>
  <si>
    <t>Troudt</t>
  </si>
  <si>
    <t>INC000002698384</t>
  </si>
  <si>
    <t xml:space="preserve">Which MSS instance are you reporting this issue for?: MSS (hWIN &amp; TSG) What type of issue are you reporting?: Another issue Description of problem: (attach screenshots of any errors, etc.): No MSS record found for 7246275287 What is your MSS Login ID?: n9981514 </t>
  </si>
  <si>
    <t>the incorrect address id was tagged in the reported TN # 7246275287 which caused the issue and the same has been corrected.</t>
  </si>
  <si>
    <t>INC000002698248</t>
  </si>
  <si>
    <t xml:space="preserve">Which MSS instance are you reporting this issue for?: MSS (hWIN &amp; TSG) What type of issue are you reporting?: Another issue Description of problem: (attach screenshots of any errors, etc.): CANNOT VALIDATE PSR.  SEE ATTACHMENTS.   NEED TO DO A MODIFY WITH PIN CHG TO MOVE TO BK:00 PIN:4425   What is your MSS Login ID?: E0100690 Customer Acct Number?: 3425431 PSR #?: 23233944 </t>
  </si>
  <si>
    <t>There is missing information of AWGF and FT TO BB label and value infor for the reported order#23233944 which caused the issue and the same has been corrected now.</t>
  </si>
  <si>
    <t>INC000002698239</t>
  </si>
  <si>
    <t xml:space="preserve">Which MSS instance are you reporting this issue for?: MSS (hWIN &amp; TSG) What type of issue are you reporting?: Another issue Description of problem: (attach screenshots of any errors, etc.): No MSS record found for 4055672586 What is your MSS Login ID?: n9981514 </t>
  </si>
  <si>
    <t>We could see the address for the customer was not active in the table level, and the same has now corrected. Now the reported TN shows up in Aquarium.</t>
  </si>
  <si>
    <t>INC000002698228</t>
  </si>
  <si>
    <t xml:space="preserve">Which MSS instance are you reporting this issue for?: MSS (hWIN &amp; TSG) What type of issue are you reporting?: Another issue Description of problem: (attach screenshots of any errors, etc.): No MSS record found for 1600601502 What is your MSS Login ID?: n9981514 </t>
  </si>
  <si>
    <t>We could see the reported order has been processed when we try to check the same and it looks complete in the system. So, we are going ahead and marking this as close. KIndly reach us for any assistance in the future.</t>
  </si>
  <si>
    <t>INC000002697988</t>
  </si>
  <si>
    <t xml:space="preserve">Which MSS instance are you reporting this issue for?: MSS (hWIN &amp; TSG) What type of issue are you reporting?: Another issue Description of problem: (attach screenshots of any errors, etc.): ReturnCd :21038 - ReturnText: One or more required Addresses have not been delegated to NGMSS What is your MSS Login ID?: 0132518 Customer Acct Number?: 2894238 PSR #?: 2323280 </t>
  </si>
  <si>
    <t>Missing Secloc for the virtual circuit has caused the reported issue and the same has been corrected.</t>
  </si>
  <si>
    <t>INC000002697893</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</si>
  <si>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7245925354, Error Message: The MSS Exchange is not found on the account. What is your MSS Login ID?: n9995231 Customer Acct Number?: 6279607 PSR #?: 23151261 </t>
  </si>
  <si>
    <t>The incorrect activity indicator was tagged in the reported PSR # 23151261 which caused the issue and the same has been corrected.</t>
  </si>
  <si>
    <t>INC000002697736</t>
  </si>
  <si>
    <t xml:space="preserve">Which MSS instance are you reporting this issue for?: MSS (hWIN &amp; TSG) What type of issue are you reporting?: Another issue Description of problem: (attach screenshots of any errors, etc.):  v_return_cd: -2 v_return_text:ORA-20104: Unable to find the NG wireCenter  IN EXCEPTION QUEUE IN NEXTGEN.  TN - 7063875078  What is your MSS Login ID?: E0100690 Customer Acct Number?: 4979149 PSR #?: 23232725 </t>
  </si>
  <si>
    <t>No issues found - The reported order has been cancelled and flag finished.</t>
  </si>
  <si>
    <t>INC000002697585</t>
  </si>
  <si>
    <t xml:space="preserve">Which MSS instance are you reporting this issue for?: MSS (hWIN &amp; TSG) What type of issue are you reporting?: Another issue Description of problem: (attach screenshots of any errors, etc.): Unable to compete ADDASGN,Telephone#9102815506,Error Message:The Physical Circuit is not assigned to the port.   What is your MSS Login ID?: n9994207 Customer Acct Number?: 6585193 PSR #?: 23145492  </t>
  </si>
  <si>
    <t>We could see that there is no network association for the DSLAM #PNBLNCFOXFDAT01 which caused the issue and same has been corrected now. Please try to complete the PCONDES task for the reported order #6572252</t>
  </si>
  <si>
    <t>INC000002697445</t>
  </si>
  <si>
    <t xml:space="preserve">Which MSS instance are you reporting this issue for?: MSS (hWIN &amp; TSG) What type of issue are you reporting?: Another issue Description of problem: (attach screenshots of any errors, etc.): Unable to complete DELEGORD task.Telephone#3869352548,Error Message:ReturnCd :21040 - ReturnText: Unable to create delegated PSR Order in NGMSS. Error returned from API.: javax.xml.ws.soap.SOAPFaultException: org.openuri.WSException_Exception: Exception thrown during Order API execution.  Message: Exception Thrown Importing Order.  Message: CaValueValidateManager: Single-value CA may not have more than one value. CA: Broadband Service Category; CaUsageId: 69; PP:AT:BB: 51:25:230 Error Code 85020:CaValueValidateManager: Single-val  What is your MSS Login ID?: n9994207 Customer Acct Number?: 6562211 PSR #?: 23158013  </t>
  </si>
  <si>
    <t>We could see the duplicate values are mapped on the data level which were caused the issue, the same has been corrected and respective order is now processed without any issues. So, we are going ahead and marking this as close. Kindly reach us for any assistance in the future.</t>
  </si>
  <si>
    <t>INC000002697340</t>
  </si>
  <si>
    <t xml:space="preserve">Which MSS instance are you reporting this issue for?: MSS (hWIN &amp; TSG) What type of issue are you reporting?: Another issue Description of problem: (attach screenshots of any errors, etc.): Unable to complete DELEGORD task.Telephone#7122885390,Error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15417807 had already been disconnected on another order..  Error Code 30606:The Service Item 15417807 had already been disconnected on another order.Error Code 30766:Unable to process item 6Mb/768K Product group 1471. The Service Item 15417807 had already been disconnected on another order..  What is your MSS Login ID?: n9994207 Customer Acct Number?: 4727629 PSR #?: 23160422 </t>
  </si>
  <si>
    <t>The supplement cancel was not delegated properly in the previous order which caused the issue and the same has been corrected.</t>
  </si>
  <si>
    <t>INC000002697222</t>
  </si>
  <si>
    <t xml:space="preserve">Which MSS instance are you reporting this issue for?: MSS (hWIN &amp; TSG) What type of issue are you reporting?: Another issue Description of problem: (attach screenshots of any errors, etc.): TRYING TO CORRECT THE SPEED IN M6 / GETTIGN THIS ERROR  THE MSS FT TO BB IS NOT FOUND ON THE ACCOUNT  What is your MSS Login ID?: E0138057 Customer Acct Number?: 3780924 PSR #?: 23232423  </t>
  </si>
  <si>
    <t>We could see the MSS FT TO BB values was not populated in Legacy for the order which has caused the reported issue.</t>
  </si>
  <si>
    <t>INC000002697212</t>
  </si>
  <si>
    <t xml:space="preserve">Which MSS instance are you reporting this issue for?: MSS (hWIN &amp; TSG) What type of issue are you reporting?: Another issue Description of problem: (attach screenshots of any errors, etc.): Unable to complete DELEGDES task.Telephone#1581135008,Error Message:ReturnCd :-1 - ReturnText: inserting values into CLLI_LOC_USAGE table ORA-02291: integrity constraint (ASAP.FK_CL_LO_US__CL_LO) violated - parent key not found  What is your MSS Login ID?: n9994207 Customer Acct Number?: 6492142 PSR #?: 23229038 </t>
  </si>
  <si>
    <t>We could see the reported order were processed and delegated to NGMSS, also order stands in the DSLAM queue it seems, so we are going ahead and marking this as close. KIndly reach us for any assistance in the future.</t>
  </si>
  <si>
    <t>INC000002697205</t>
  </si>
  <si>
    <t xml:space="preserve">Which MSS instance are you reporting this issue for?: MSS (hWIN &amp; TSG) What type of issue are you reporting?: Another issue Description of problem: (attach screenshots of any errors, etc.): Unable to complete BBDES task.Telephone#9102814882,Error Message: v_return_cd: -2 v_return_text:ORA-20104: Unable to find the NG wireCenter   What is your MSS Login ID?: n9994207 Customer Acct Number?: 5475202 PSR #?: 23189640 </t>
  </si>
  <si>
    <t>We could see that there is no network association for the DSLAM #PNBLNCFOXFDAT01 which caused the issue and same has been corrected now. BBDES task for the reported order #23189640 is completed now.</t>
  </si>
  <si>
    <t>INC000002696955</t>
  </si>
  <si>
    <t xml:space="preserve">Which MSS instance are you reporting this issue for?: MSS (hWIN &amp; TSG) What type of issue are you reporting?: Another issue Description of problem: (attach screenshots of any errors, etc.): Unable to complete DELEGORD task.Telephone#8704384399,Error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n9994207 Customer Acct Number?: 4450243 PSR #?: 23228431 </t>
  </si>
  <si>
    <t>We could see that the supplement cancel was not delegated in the previous order which caused the issue and same has been corrected now. DELEGORD task for the reported order #23228431 is completed now</t>
  </si>
  <si>
    <t>INC000002696930</t>
  </si>
  <si>
    <t xml:space="preserve">Which MSS instance are you reporting this issue for?: MSS (hWIN &amp; TSG) What type of issue are you reporting?: Another issue Description of problem: (attach screenshots of any errors, etc.): Unable to complete DELEGORD task.Telephone#7047882420,Error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(33092363)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(33092363) cannot be disconnected because all its child items are not on this order.Error Code 30764:Unable to validate item 3 Product group 0.  What is your MSS Login ID?: n9994207 Customer Acct Number?: 5563767 PSR #?: 23231443 </t>
  </si>
  <si>
    <t>INC000002696795</t>
  </si>
  <si>
    <t xml:space="preserve">Which MSS instance are you reporting this issue for?: MSS (hWIN &amp; TSG) What type of issue are you reporting?: Another issue Description of problem: (attach screenshots of any errors, etc.): Unable to complete BBDES task.Telephone#3866984881,Error Message: v_return_cd: -2 v_return_text:ORA-20100: Not able to find customer location  What is your MSS Login ID?: n9994207 Customer Acct Number?: 6581688 PSR #?: 23225927 </t>
  </si>
  <si>
    <t>We have corrected the incorrect location related entries in backend tables. The reported BBDES task has been completed in production. Hence there is no action pending on our side. We are going ahead and marking this incident as resolved. Thanks.</t>
  </si>
  <si>
    <t>INC000002696779</t>
  </si>
  <si>
    <t xml:space="preserve">Which MSS instance are you reporting this issue for?: MSS (hWIN &amp; TSG) What type of issue are you reporting?: Another issue Description of problem: (attach screenshots of any errors, etc.): unable to push the nsp queue  7048464834 What is your MSS Login ID?: n9981514 </t>
  </si>
  <si>
    <t>We have corrected the incorrect location related entries in backend tables. The reported order has been completed in production. Hence there is no action pending on our side. We are going ahead and marking this incident as resolved. Thanks.</t>
  </si>
  <si>
    <t>INC000002696593</t>
  </si>
  <si>
    <t xml:space="preserve">Which MSS instance are you reporting this issue for?: MSS (hWIN &amp; TSG) What type of issue are you reporting?: Another issue Description of problem: (attach screenshots of any errors, etc.): Unable to compete REMASGN.Telephone#1601048031,Error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5528493 PSR #?: 23229406 </t>
  </si>
  <si>
    <t>We could see an incorrect port address related entry caused the issue and the same has been corrected now.The reported DLRD task has been completed in production.Hence there is no action pending on our side. We are going ahead and marking this incident as resolved. Thanks.</t>
  </si>
  <si>
    <t>The previous order was not delegated properly to the NGMSS after the supplement correction placed for the respective HWIN order#20261138.  We have corrected the same. So we are going ahead and marking this incident as resolved.</t>
  </si>
  <si>
    <t>Missing assignments for the physical has caused the reported issue and the same has been corrected.</t>
  </si>
  <si>
    <t>We could see that the PCONDES task was made not required and the VCONDES task has been completed which is an incorrect process. We have reopened the PCONDES and VCONDES. The reported customer doesn't have pin assignment. Please assign the customer on proper pin and then proceed with PCONDES task completion. Hence there is no action pending on our side. We are going ahead and marking this incident as resolved. Thanks.</t>
  </si>
  <si>
    <t>We could see no mirror value for the reported TN#2157478360 so kindly cancel the order placed for the TN and disconnect this customer by placing the disconnect order for the customer.</t>
  </si>
  <si>
    <t>The missing cross reference mapping of service item between NG and Legacy which caused the issue and the same has been corrected now.</t>
  </si>
  <si>
    <t>The cancel in the previous order has not been delegated to NGMSS which has caused the reported issue and the same is now corrected.</t>
  </si>
  <si>
    <t>We could see a duplicate CLLI location which was being tagged to the order caused the reported issue and this has been cleared now</t>
  </si>
  <si>
    <t>The design related task was not processed properly for the reported order which caused the issue and the same has been corrected now.  The reported order#6484076 has been completed and flag finished.</t>
  </si>
  <si>
    <t>We could see that the physical circuit was not associated with this order which caused the reported issue and the same is corrected now.The task is now complete.</t>
  </si>
  <si>
    <t>The incorrect service item information for the customer#7067898837 account which caused the issue and the same has been corrected now.  The customer information is now visible in the aquarium.</t>
  </si>
  <si>
    <t>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t>
  </si>
  <si>
    <t>There is no open orders for the customer account#5651428. All the others are in completed status.  So we are going ahead and marking this incident as resolved.</t>
  </si>
  <si>
    <t>An incorrect cross reference mapping has caused the reported issue and the same has been corrected.</t>
  </si>
  <si>
    <t>An incorrect customer address related issue has been cleared</t>
  </si>
  <si>
    <t>The port alias value was missing for the DSLAM which has been corrected now. The reported BBDES task has completed in production. Hence there is no action pending on our side. We are going ahead and marking this incident as resolved. Thanks.</t>
  </si>
  <si>
    <t>Missing port alias value for the physical has caused the reported issue and the same has been corrected.</t>
  </si>
  <si>
    <t>There was hung circuits present and the same has been corrected and fixed.</t>
  </si>
  <si>
    <t>MSSINT custom code change was deployed to resolve the issue</t>
  </si>
  <si>
    <t>Missing virtual circuit was added to the order to resolve the issue</t>
  </si>
  <si>
    <t>We could see that the '10 Mb/1 Mb' and 'Actiontec T3200-GBOND' added in this order was already available in the customer services with the incorrect status which caused the reported issue.Now we have cleared this issue by cancelling the newly added product and changing the correct products status via back end. Now the order gets validated successfully.</t>
  </si>
  <si>
    <t>Order completed but not flag finished</t>
  </si>
  <si>
    <t>Order mapping with the previously cancelled order caused the issue and the same has been cleared now</t>
  </si>
  <si>
    <t>We  could see no issues with this request as the order has been cancelled and got completed already.</t>
  </si>
  <si>
    <t>The design related task was not processed properly for the  reported order#23213496 which caused the issue and the same has been corrected now.</t>
  </si>
  <si>
    <t>We could see that the change cancel was not processed properly which caused the reported issue, which we have now corrected and  the order is now complete.</t>
  </si>
  <si>
    <t>Order validates without any issues</t>
  </si>
  <si>
    <t>The reported order#23212800 was supplement cancelled and flag finished.  Also the customer account#3890729 doesnt have any open order.</t>
  </si>
  <si>
    <t>We could see that the modem was not added to the order which caused and same has been corrected now. Please try to validate the reported order #23197236</t>
  </si>
  <si>
    <t>INC000002698396</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</si>
  <si>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3931647001, Error Message: ORA-01403: no data found. What is your MSS Login ID?: n9995231 Customer Acct Number?: 5910296 PSR #?: 23152888 </t>
  </si>
  <si>
    <t>INC000002698394</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</si>
  <si>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3735600 PSR #?: 4055279298 </t>
  </si>
  <si>
    <t>INC000002698383</t>
  </si>
  <si>
    <t xml:space="preserve">Which MSS instance are you reporting this issue for?: MSS (hWIN &amp; TSG) What type of issue are you reporting?: Another issue Description of problem: (attach screenshots of any errors, etc.): Unable to complete DD task.Telephone#2703697777,Error Message:NGMSS BB COM Queue completed but HWIN BBCOM Task in ready status.  What is your MSS Login ID?: n9994207 Customer Acct Number?: 3283478 PSR #?: 20553387 </t>
  </si>
  <si>
    <t>INC000002698372</t>
  </si>
  <si>
    <t xml:space="preserve">Which MSS instance are you reporting this issue for?: MSS (hWIN &amp; TSG) What type of issue are you reporting?: Another issue Description of problem: (attach screenshots of any errors, etc.): No MSS record found for 2298284958 What is your MSS Login ID?: n9981514 </t>
  </si>
  <si>
    <t>INC000002698268</t>
  </si>
  <si>
    <t xml:space="preserve">Which MSS instance are you reporting this issue for?: MSS (hWIN &amp; TSG) What type of issue are you reporting?: Another issue Description of problem: (attach screenshots of any errors, etc.): No MSS record found What is your MSS Login ID?: N9984645 PSR #?: 6888825  </t>
  </si>
  <si>
    <t>INC000002698236</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</si>
  <si>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6065998699 </t>
  </si>
  <si>
    <t>INC000002698216</t>
  </si>
  <si>
    <t xml:space="preserve">Which MSS instance are you reporting this issue for?: MSS (hWIN &amp; TSG) What type of issue are you reporting?: Another issue Description of problem: (attach screenshots of any errors, etc.): No MSS record found What is your MSS Login ID?: N9984645 PSR #?: 6669304  </t>
  </si>
  <si>
    <t>INC000002698215</t>
  </si>
  <si>
    <t xml:space="preserve">Which MSS instance are you reporting this issue for?: MSS (hWIN &amp; TSG) What type of issue are you reporting?: Another issue Description of problem: (attach screenshots of any errors, etc.): No MSS record found  What is your MSS Login ID?: N9984645 PSR #?: 6628847 </t>
  </si>
  <si>
    <t>INC000002698214</t>
  </si>
  <si>
    <t xml:space="preserve">Which MSS instance are you reporting this issue for?: MSS (hWIN &amp; TSG) What type of issue are you reporting?: Another issue Description of problem: (attach screenshots of any errors, etc.): No MSS record found What is your MSS Login ID?: n9984645 PSR #?: 6636487  </t>
  </si>
  <si>
    <t>INC000002698183</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</si>
  <si>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7046620955, Error Message: integrity constraint (ASAP.FK_SERV_ITEM__CIRCUIT) violated - parent key not found What is your MSS Login ID?: n9995231 Customer Acct Number?: 3006868 PSR #?: 23155070  </t>
  </si>
  <si>
    <t>INC000002698176</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</si>
  <si>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2815653370,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5188031 PSR #?: 20374168 </t>
  </si>
  <si>
    <t>INC000002698168</t>
  </si>
  <si>
    <t xml:space="preserve">Which MSS instance are you reporting this issue for?: MSS (hWIN &amp; TSG) What type of issue are you reporting?: Another issue Description of problem: (attach screenshots of any errors, etc.): EXCEPTION ERROR ON DELEGORD TASK:RETURNCD:21040-RETURNTEXT:UNABLE TO CREATE DELEGATED PSR ORDER IN NGMSS. ERROR RETURNED FROM API:JAVAX.XML.WS.SOAP. SOAPFAULTEXCEPTION:ORG.OPENURI.WSEXCEPTION_EXCEPTION:EXCEPTION THROWN DURING ORDER API EXECUTION. MESSAGE:EXCEPTION THROWN IMPORTING ORDER. MESSAGE:UNABLE TO VALIDATE ITEM 7 PRODUCT GROUP O. ERROR CODE 30623:MISSING DATA:SERVITEMID IS REQUIRED FOR DISCONNECT/tn#3931710041 What is your MSS Login ID?: e0023871 Customer Acct Number?: 6377614 PSR #?: 23233375 </t>
  </si>
  <si>
    <t>INC000002698123</t>
  </si>
  <si>
    <t>User is unable to generate IPACK 50513</t>
  </si>
  <si>
    <t>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xxxxxxxxxxxxxxxxxxxxxxxx  CSO ID: E0183359  Name: Ndiaye, Alioune B  Callback Number: 2026078754  Issue: User is unable to generate an IPACK 50513 using his EPM application  User is working remotely. He’s the only one who’s not able to generate IPACK  Application: EPM  Error message: No error message  Troubleshooting Steps:  Asked user to try to generate IPACK through different browser. Not working  User has already tried deleting the cache, cookies and history of the browsers. Still not working  Asked him to restart the system and then try to generate the IPACK. Not working  Asked him to try to generate any other IPACK. Working fine  User is only facing issue while generating IPACK 50513  Consulted the case with Team Lead and routed the case to IT-OSS - M6 (ASAP/TSG) team for removing the lock for IPACK 50513</t>
  </si>
  <si>
    <t>Alioune</t>
  </si>
  <si>
    <t>Ndiaye</t>
  </si>
  <si>
    <t>INC000002698121</t>
  </si>
  <si>
    <t xml:space="preserve">Which MSS instance are you reporting this issue for?: MSS (hWIN &amp; TSG) What type of issue are you reporting?: Another issue Description of problem: (attach screenshots of any errors, etc.): No MSS record found for 7246277837 What is your MSS Login ID?: n9981514 </t>
  </si>
  <si>
    <t>INC000002698120</t>
  </si>
  <si>
    <t xml:space="preserve">Which MSS instance are you reporting this issue for?: MSS (hWIN &amp; TSG) What type of issue are you reporting?: Another issue Description of problem: (attach screenshots of any errors, etc.): No MSS record found for 7246277837  What is your MSS Login ID?: N9981514 </t>
  </si>
  <si>
    <t>INC000002697996</t>
  </si>
  <si>
    <t xml:space="preserve">Which MSS instance are you reporting this issue for?: MSS (hWIN &amp; TSG) What type of issue are you reporting?: Another issue Description of problem: (attach screenshots of any errors, etc.): 903-632-5032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22052297 had already been disconnected on another order..  Error Code 30606:The Service Item 22052297 had already been disconnected on another order.Error Code 30766:Unable to process item CONTACT INFO Product group 1024. The Service Item 22052297 had already been disconnected on another order.. What is your MSS Login ID?: E0078373 Customer Acct Number?: 4459515 PSR #?: 23233449 </t>
  </si>
  <si>
    <t>INC000002697913</t>
  </si>
  <si>
    <t xml:space="preserve">Which MSS instance are you reporting this issue for?: MSS (hWIN &amp; TSG) What type of issue are you reporting?: Another issue Description of problem: (attach screenshots of any errors, etc.): Unable to complete DD task.Telephone#9186530938,Error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6569336 PSR #?: 23229580  </t>
  </si>
  <si>
    <t>INC000002697906</t>
  </si>
  <si>
    <t xml:space="preserve">Which MSS instance are you reporting this issue for?: MSS (hWIN &amp; TSG) What type of issue are you reporting?: Another issue Description of problem: (attach screenshots of any errors, etc.): No MSS record found for 7246273242 What is your MSS Login ID?: n9981514 </t>
  </si>
  <si>
    <t>INC000002697894</t>
  </si>
  <si>
    <t xml:space="preserve">Which MSS instance are you reporting this issue for?: MSS (hWIN &amp; TSG) What type of issue are you reporting?: Another issue Description of problem: (attach screenshots of any errors, etc.): No MSS record found for 8147971354 What is your MSS Login ID?: n9981514 </t>
  </si>
  <si>
    <t>INC000002697890</t>
  </si>
  <si>
    <t xml:space="preserve">Which MSS instance are you reporting this issue for?: MSS (hWIN &amp; TSG) What type of issue are you reporting?: Another issue Description of problem: (attach screenshots of any errors, etc.): No MSS record found for 9184861731 What is your MSS Login ID?: n9981514 </t>
  </si>
  <si>
    <t>INC000002697888</t>
  </si>
  <si>
    <t xml:space="preserve">Which MSS instance are you reporting this issue for?: MSS (hWIN &amp; TSG) What type of issue are you reporting?: Another issue Description of problem: (attach screenshots of any errors, etc.): AN ERROR OCCURED DURING CUSTOM PRE VALIDATION  1ORA 20100 THE MSS FT TO BB IS NOT FOUND ON THE ACCOUNT// PNONE # 6067848333 WILL NOT VALIDATE IN HWIN FOR UPGRADE TO 10MG BONDED What is your MSS Login ID?: E0125569 Customer Acct Number?: 3354588 PSR #?: 23233376 </t>
  </si>
  <si>
    <t>INC000002697769</t>
  </si>
  <si>
    <t xml:space="preserve">Which MSS instance are you reporting this issue for?: MSS (hWIN &amp; TSG) What type of issue are you reporting?: Another issue Description of problem: (attach screenshots of any errors, etc.): TRYING TO CANCEL A MODASGN THAT SHOULD HAVE BEEN A MOVE ORDER.  IN BB_COMP QUEUE, GETTING: "THE DD ON ROW #55 IS VIOLATING THE CONSTRAINT." ORDER# 6890172, THE CIRCUIT ID IS 912-545-8853-0.  9125458853 What is your MSS Login ID?: 0019414 Customer Acct Number?: 6594531 PSR #?: 23232994 </t>
  </si>
  <si>
    <t>INC000002697444</t>
  </si>
  <si>
    <t xml:space="preserve">Which MSS instance are you reporting this issue for?: MSS (hWIN &amp; TSG) What type of issue are you reporting?: Another issue Description of problem: (attach screenshots of any errors, etc.): Unable to Validate PSR,Telephone#7045505030,Error Message:Error: An Error occurred during the Custom Pre-Validation Procedure: -2 ORA-20100: Same TN or Customer has an Open Order in NextGen MSS.  Please complete the Open Order in NextGen MSS and try to Validate in hWIN MSS.   What is your MSS Login ID?: n9994207 Customer Acct Number?: 5596487 PSR #?: 23225589 </t>
  </si>
  <si>
    <t>INC000002697393</t>
  </si>
  <si>
    <t xml:space="preserve">Which MSS instance are you reporting this issue for?: MSS (hWIN &amp; TSG) What type of issue are you reporting?: Another issue Description of problem: (attach screenshots of any errors, etc.): Unable to complete DELEGOCT task.Telephone#8038232690,Error Message:ReturnCd :-1 - ReturnText: Updating in SERV_ITEM tableORA-02291: integrity constraint (ASAP.FK_SERV_ITEM__CIRCUIT) violated - parent key not found  What is your MSS Login ID?: n9994207 Customer Acct Number?: 5707188 PSR #?: 23153538 </t>
  </si>
  <si>
    <t>INC000002697333</t>
  </si>
  <si>
    <t xml:space="preserve">Which MSS instance are you reporting this issue for?: MSS (hWIN &amp; TSG) What type of issue are you reporting?: Another issue Description of problem: (attach screenshots of any errors, etc.): Unable to complete BBDES task.Telephone#2293463042,Error Message: v_return_cd: -2 v_return_text:ORA-01400: cannot insert NULL into ("ASAP"."NS_CON_REL_CA_VAL"."CA_VALUE")  What is your MSS Login ID?: n9994207 Customer Acct Number?: 5455560 PSR #?: 23150861  </t>
  </si>
  <si>
    <t>INC000002697329</t>
  </si>
  <si>
    <t xml:space="preserve">Which MSS instance are you reporting this issue for?: MSS (hWIN &amp; TSG) What type of issue are you reporting?: Another issue Description of problem: (attach screenshots of any errors, etc.): Unable to complete DELEGORD task.Telephone#9186583656,Error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22043326 had already been disconnected on another order..  Error Code 30606:The Service Item 22043326 had already been disconnected on another order.Error Code 30766:Unable to process item CONTACT INFO Product group 1024. The Service Item 22043326 had already been disconnected on another order..   What is your MSS Login ID?: n9994207 Customer Acct Number?: 3795256 PSR #?: 23159918  </t>
  </si>
  <si>
    <t>INC000002697325</t>
  </si>
  <si>
    <t xml:space="preserve">Which MSS instance are you reporting this issue for?: MSS (hWIN &amp; TSG) What type of issue are you reporting?: Another issue Description of problem: (attach screenshots of any errors, etc.): Unable to Validate PSR,Telephone#3309541310,Error Message:Unable to copy old broadband service What is your MSS Login ID?: n9994207 Customer Acct Number?: 5591406 PSR #?: 23150791  </t>
  </si>
  <si>
    <t>INC000002697143</t>
  </si>
  <si>
    <t xml:space="preserve">Which MSS instance are you reporting this issue for?: MSS (hWIN &amp; TSG) What type of issue are you reporting?: Another issue Description of problem: (attach screenshots of any errors, etc.): Unable to complete BBDES task.Telephone#8592648297,Error Message: v_return_cd: -1 v_return_text:Could not assign connectionsORA-01400: cannot insert NULL into ("ASAP"."NS_COMP_REL"."NS_COMP_ID_CHILD")  What is your MSS Login ID?: n9994207 Customer Acct Number?: 3148393 PSR #?: 23146544 </t>
  </si>
  <si>
    <t>INC000002697086</t>
  </si>
  <si>
    <t xml:space="preserve">Which MSS instance are you reporting this issue for?: MSS (hWIN &amp; TSG) What type of issue are you reporting?: Another issue Description of problem: (attach screenshots of any errors, etc.): The server encountered the following Exception: java.sql.SQLException: ORA-04068: existing state of packages has been discarded ORA-04061: existing state of package body "MSSINT.PKG_PSR_VALIDATIONS" has been invalidated ORA-04065: not executed, altered or dropped package body "MSSINT.PKG_PSR_VALIDATIONS" ORA-06508: PL/SQL: could not find program unit being called: "MSSINT.PKG_PSR_VALIDATIONS" ORA-06512: at "ASAP.SP_PSR_CUSTOM_PRE_VALIDATION", line 34 ORA-06512: at line 1  	at oracle.jdbc.driver.T4CTTIoer.processError(T4CTTIoer.java:439) 	at oracle.jdbc.driver.T4CTTIoer.processError(T4CTTIoer.java:395) 	at oracle.jdbc.driver.T4C8Oall.processError(T4C8Oall.java:802) 	at oracle.jdbc.driver.T4CTTIfun.receive(T4CTTIfun.java:436) 	at oracle.jdbc.driver.T4CTTIfun.doRPC(T4CTTIfun.java:186) 	at oracle.jdbc.driver.T4C8Oall.doOALL(T4C8Oall.java:521) 	at oracle.jdbc.driver.T4CCallableStatement.doOall8(T4CCallableStatement.java:202) 	at oracle.jdbc.driver.T4CCallableStatement.executeForRows(T4CCallableStatement.java:1005) 	at oracle.jdbc.driver.OracleStatement.doExecuteWithTimeout(OracleStatement.java:1307) 	at oracle.jdbc.driver.OraclePreparedStatement.executeInternal(OraclePreparedStatement.java:3449) 	at oracle.jdbc.driver.OraclePreparedStatement.executeUpdate(OraclePreparedStatement.java:3530) 	at oracle.jdbc.driver.OracleCallableStatement.executeUpdate(OracleCallableStatement.java:4735) 	at oracle.jdbc.driver.OraclePreparedStatementWrapper.executeUpdate(OraclePreparedStatementWrapper.java:1350) 	at weblogic.jdbc.wrapper.PreparedStatement.executeUpdate(PreparedStatement.java:159) 	at com.metasolv.jdbc.MSVPreparedStatement.executeUpdate(MSVPreparedStatement.java:96) 	at MetaSolv.persistent.jdbc.storedProcedure.PsrCustomPreValidation.callStoredProcedure(PsrCustomPreValidation.java:48) 	at com.mslv.core.api.external.PSR.provisioning.ValidateOrder.customPreValidation(ValidateOrder.java:1952) 	at com.mslv.core.api.external.PSR.provisioning.PSROrderFinishProcessor.validate(PSROrderFinishProcessor.java:101) 	at com.mslv.core.api.external.PSR.provisioning.ExecuteFinishOrderLogic.processValidate(ExecuteFinishOrderLogic.java:148) 	at com.mslv.core.api.external.PSR.provisioning.ExecuteFinishOrderLogic.validateOrder(ExecuteFinishOrderLogic.java:111) 	at com.mslv.core.api.internal.PSR.delegate.pbpackage.InvValidatePSROrder.process(InvValidatePSROrder.java:47) 	at MetaSolv.utilities.powerbuilder.BusinessObject.processRequest(BusinessObject.java:67) 	at com.mslv.webapp.pblistener.PBListener.invokeClass(PBListener.java:640) 	at com.mslv.webapp.pblistener.PBListener.doPost(PBListener.java:430) 	at javax.servlet.http.HttpServlet.service(HttpServlet.java:727) 	at javax.servlet.http.HttpServlet.service(HttpServlet.java:820) 	at weblogic.servlet.internal.StubSecurityHelper$ServletServiceAction.run(StubSecurityHelper.java:227) 	at weblogic.servlet.internal.StubSecurityHelper.invokeServlet(StubSecurityHelper.java:125) 	at weblogic.servlet.internal.ServletStubImpl.execute(ServletStubImpl.java:292) 	at weblogic.servlet.internal.ServletStubImpl.execute(ServletStubImpl.java:175) 	at weblogic.servlet.internal.WebAppServletContext$ServletInvocationAction.run(WebAppServletContext.java:3501) 	at weblogic.security.acl.internal.AuthenticatedSubject.doAs(AuthenticatedSubject.java:321) 	at weblogic.security.service.SecurityManager.runAs(Unknown Source) 	at weblogic.servlet.internal.WebAppServletContext.securedExecute(WebAppServletContext.java:2186) 	at weblogic.servlet.internal.WebAppServletContext.execute(WebAppServletContext.java:2092) 	at weblogic.servlet.internal.ServletRequestImpl.run(ServletRequestImpl.java:1406) 	at weblogic.work.ExecuteThread.execute(ExecuteThread.java:201) 	at weblogic.work.ExecuteThread.run(ExecuteThread.java:173)  What is your MSS Login ID?: e0182026 Customer Acct Number?: 6593043 PSR #?: 23231964  </t>
  </si>
  <si>
    <t>INC000002697078</t>
  </si>
  <si>
    <t xml:space="preserve">Which MSS instance are you reporting this issue for?: MSS (hWIN &amp; TSG) What type of issue are you reporting?: Another issue Description of problem: (attach screenshots of any errors, etc.): Unable to complete DELEGORD task.Telephone#6109130232,Error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17843337 had already been disconnected on another order..  Error Code 30606:The Service Item 17843337 had already been disconnected on another order.Error Code 30766:Unable to process item Sagem 1704N Product group 1428. The Service Item 17843337 had already been disconnected on another order..  What is your MSS Login ID?: n9994207 Customer Acct Number?: 5871910 PSR #?: 22600298  </t>
  </si>
  <si>
    <t>INC000002696952</t>
  </si>
  <si>
    <t xml:space="preserve">Which MSS instance are you reporting this issue for?: MSS (hWIN &amp; TSG) What type of issue are you reporting?: Another issue Description of problem: (attach screenshots of any errors, etc.): Unable to complete DELEGORD task.Telephone#9184863899,Error Message:ReturnCd:21038 – ReturnText: One or more required Addresses have not been delegated to NGMSS   What is your MSS Login ID?: n9994207 Customer Acct Number?: 3510130 PSR #?: 23231685  </t>
  </si>
  <si>
    <t>INC000002696949</t>
  </si>
  <si>
    <t xml:space="preserve">Which MSS instance are you reporting this issue for?: MSS (hWIN &amp; TSG) What type of issue are you reporting?: Another issue Description of problem: (attach screenshots of any errors, etc.): Unable to complete BBDES task.Telephone#2702860183,Error Message:return_cd: -2 v_return_text:ORA-01400: cannot insert NULL into ("ASAP"."DESIGN"."ISSUE_NBR")  What is your MSS Login ID?: n9994207 Customer Acct Number?: 3254212 PSR #?: 23198873  </t>
  </si>
  <si>
    <t>INC000002696932</t>
  </si>
  <si>
    <t xml:space="preserve">Which MSS instance are you reporting this issue for?: MSS (hWIN &amp; TSG) What type of issue are you reporting?: Another issue Description of problem: (attach screenshots of any errors, etc.): Unable to complete BBDES task.Telephone#6062770132,Error Message: v_return_cd: -2 v_return_text:ORA-20100: The MSS Exchange is not found on the account.  What is your MSS Login ID?: n9994207 Customer Acct Number?: 6229493 PSR #?: 23229835  </t>
  </si>
  <si>
    <t>INC000002696925</t>
  </si>
  <si>
    <t xml:space="preserve">Which MSS instance are you reporting this issue for?: MSS (hWIN &amp; TSG) What type of issue are you reporting?: Another issue Description of problem: (attach screenshots of any errors, etc.): Unable to complete BBDES task.Telephone#4024601236,Error Message: v_return_cd: -1 v_return_text:Could not assign connectionsORA-01400: cannot insert NULL into ("ASAP"."NS_COMP_REL"."NS_COMP_ID_CHILD")   What is your MSS Login ID?: n9994207 Customer Acct Number?: 5904915 PSR #?: 23173687  </t>
  </si>
  <si>
    <t>INC000002696595</t>
  </si>
  <si>
    <t xml:space="preserve">Which MSS instance are you reporting this issue for?: MSS (hWIN &amp; TSG) What type of issue are you reporting?: Another issue Description of problem: (attach screenshots of any errors, etc.): Unable to complete DD task.Telephone#6065450241,Error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6541207 PSR #?: 22892224  </t>
  </si>
  <si>
    <t>INC000002696320</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</si>
  <si>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e0182026 Customer Acct Number?: 4450243 PSR #?: 23228431 </t>
  </si>
  <si>
    <t>INC000002696590</t>
  </si>
  <si>
    <t xml:space="preserve">Which MSS instance are you reporting this issue for?: MSS (hPAE) What type of issue are you reporting?: Another issue Description of problem: (attach screenshots of any errors, etc.): Unable to close Delegdes task on PSR 6857368 due to the below error. Please assist, thank you!  ReturnCd :-1 - ReturnText: Updating in CIRCUIT tableORA-02291: integrity constraint (ASAP.FK_CKT_NETWORK_LOCATION_A_CLLI) violated - parent key not found. What is your MSS Login ID?: clm45677 Customer Acct Number?: 204700795 PSR #?: 6857368 </t>
  </si>
  <si>
    <t>We could see that reported PSR#6857368 DELEGDES task has been completed. No issues for this request.</t>
  </si>
  <si>
    <t>The Previous order cancel is not delegated to the corresponding NGPSR properly which caused the reported issue and we have corrected the same.The DELEGORD task of the reported PSR#7194385 have been completed without any issues hence we are moving ahead and marking this request as resolved.</t>
  </si>
  <si>
    <t>The reported validation issue was due to incorrect pricing sequence for the PSR#7194123 and the same has been corrected now.</t>
  </si>
  <si>
    <t>For the reported PSR,we have reconnected the hi-cap circuit 34/FEDO/856538/212/PUA/FED as per user request.</t>
  </si>
  <si>
    <t>The reported issue was due to invalid combination of rate plan for a particular pricing product and has been corrected now.The PSR#7189012 has been validated without any issues.</t>
  </si>
  <si>
    <t>PSR#7187938 is Flag Finished.</t>
  </si>
  <si>
    <t>The level two line products were not created properly due to delegation caused the reported issue and the same have corrected now.The DELEGOCT task of the reported PSR#7100364 have been completed hence we are moving ahead and marking this request as resolved.</t>
  </si>
  <si>
    <t>For the reported PSR#7152875,we could see incorrect circuit assignment which went wrong during previous order and the same has been corrected.</t>
  </si>
  <si>
    <t>The circuit info tab(rate code) was filled out and re-initiated the DELEGORD gateway and now the DELEGORD task got completed.</t>
  </si>
  <si>
    <t>Resolution: The missing product in NGMSS was created via XML wrapper and cross reference for the trunk product was created and now the DELEGOCT gateway event got completed for PSR#7129242.</t>
  </si>
  <si>
    <t>We could see that reported PSR#7187699 ORD VAL task has been completed. No issues found for this request.</t>
  </si>
  <si>
    <t>As discussed over IM, user able to save the changes without any issues for PSR#7173057. No issues found for this request.</t>
  </si>
  <si>
    <t>This validation error is a existing code issue (asapit.PK_LEGACY_MSSP_VALS_JR,asapit.PK_LEGACY_MSSP_VALS ), we will fix this in upcoming releases.For now as a work around ,kindly reconnect and remove any one of the 'B EMAIL PRODUCT' from the reported  PSR#6978913 and proceed further.</t>
  </si>
  <si>
    <t>ASAPIT Custom Code</t>
  </si>
  <si>
    <t>INC000002698390</t>
  </si>
  <si>
    <t xml:space="preserve">Which MSS instance are you reporting this issue for?: MSS (hPAE) What type of issue are you reporting?: Another issue Description of problem: (attach screenshots of any errors, etc.): While disconnecting the following TN (630-893-8306) in M6 we are getting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639318065001 PSR #?: 7188033 </t>
  </si>
  <si>
    <t>INC000002698170</t>
  </si>
  <si>
    <t xml:space="preserve">Which MSS instance are you reporting this issue for?: MSS (hPAE) What type of issue are you reporting?: Another issue Description of problem: (attach screenshots of any errors, etc.): Receiving an error that the below numbers are pending on an open order but they are disconnected and there are no open orders.  I need the status of these TN's updated so they can be added to PSR 7170311  6318662114 6318662115 6318662116 6318662117 6318662118  What is your MSS Login ID?: shaley </t>
  </si>
  <si>
    <t>Stacey</t>
  </si>
  <si>
    <t>Chien</t>
  </si>
  <si>
    <t>INC000002698059</t>
  </si>
  <si>
    <t xml:space="preserve">Which MSS instance are you reporting this issue for?: MSS (hPAE) What type of issue are you reporting?: Another issue Description of problem: (attach screenshots of any errors, etc.): DELEGCK1 task will not process; getting gateway error What is your MSS Login ID?: 7190696 </t>
  </si>
  <si>
    <t>INC000002698043</t>
  </si>
  <si>
    <t xml:space="preserve">Alternate contact phone number for yourself, if applicable: 3197906846 Which MSS instance are you reporting this issue for?: MSS (hPAE) What type of issue are you reporting?: Another issue Description of problem: (attach screenshots of any errors, etc.): DELEORD task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daf40506 Customer Acct Number?: 208385150 PSR #?: 7192814 </t>
  </si>
  <si>
    <t>Drew</t>
  </si>
  <si>
    <t>Frericks</t>
  </si>
  <si>
    <t>INC000002697891</t>
  </si>
  <si>
    <t xml:space="preserve">Which MSS instance are you reporting this issue for?: MSS (hPAE) What type of issue are you reporting?: Another issue Description of problem: (attach screenshots of any errors, etc.): Unable to complete DD Task checked EXCEPT Queue account isn't listed there or in NextGen What is your MSS Login ID?: e0175021 Customer Acct Number?: 7079899 PSR #?: 7158927 </t>
  </si>
  <si>
    <t>INC000002697880</t>
  </si>
  <si>
    <t xml:space="preserve">Which MSS instance are you reporting this issue for?: MSS (hPAE) What type of issue are you reporting?: Another issue Description of problem: (attach screenshots of any errors, etc.): Records update only to move TN's to correct M6 TG.  See attached spreadsheet. What is your MSS Login ID?: credmond Customer Acct Number?: 61146566 </t>
  </si>
  <si>
    <t>INC000002697676</t>
  </si>
  <si>
    <t xml:space="preserve">Alternate contact phone number for yourself, if applicable: 704-593-3854 Which MSS instance are you reporting this issue for?: MSS (hPAE) What type of issue are you reporting?: Another issue Description of problem: (attach screenshots of any errors, etc.): ERROR WHEN TRYING TO COMPLETEDD TASK (violating a constraint) thank you  What is your MSS Login ID?: e0015462 PSR #?: 7121985 </t>
  </si>
  <si>
    <t>Ronald</t>
  </si>
  <si>
    <t>Howard Jr</t>
  </si>
  <si>
    <t>INC000002697478</t>
  </si>
  <si>
    <t xml:space="preserve">Alternate contact phone number for yourself, if applicable: 7048870378 Which MSS instance are you reporting this issue for?: MSS (hPAE) What type of issue are you reporting?: Another issue Description of problem: (attach screenshots of any errors, etc.): Supp order to cancel and it never rolled over to nextgen/ delegdes tasks never reset/  What is your MSS Login ID?: e0166849 Customer Acct Number?: 4778758 PSR #?: 7184209 </t>
  </si>
  <si>
    <t>INC000002697437</t>
  </si>
  <si>
    <t xml:space="preserve">Which MSS instance are you reporting this issue for?: MSS (hPAE) What type of issue are you reporting?: Another issue Description of problem: (attach screenshots of any errors, etc.): DELEGCK1  Error Status: ReturnCd :-1 - ReturnText: SERVICE ID  of 84592618 not found  What is your MSS Login ID?: e0179723 Customer Acct Number?: 207553012 PSR #?: 7193174 </t>
  </si>
  <si>
    <t>Peer</t>
  </si>
  <si>
    <t>INC000002697399</t>
  </si>
  <si>
    <t xml:space="preserve">Which MSS instance are you reporting this issue for?: MSS (hPAE) What type of issue are you reporting?: Another issue Description of problem: (attach screenshots of any errors, etc.): I am getting the following gateway error at the DELEGOCT task:   ReturnCd:-1 - ReturnText: SERVICE ID of 84583129 not found.  What is your MSS Login ID?: e0145325 Customer Acct Number?: 4381424 PSR #?: 7189619 </t>
  </si>
  <si>
    <t>Theresa</t>
  </si>
  <si>
    <t>Doyle</t>
  </si>
  <si>
    <t>INC000002697397</t>
  </si>
  <si>
    <t xml:space="preserve">Which MSS instance are you reporting this issue for?: MSS (hPAE) What type of issue are you reporting?: Another issue Description of problem: (attach screenshots of any errors, etc.): PLEASE CLOSE DELEGEDES ON PSR 7096125 AND DELEGORD ON PSR 7186617. THANKS! What is your MSS Login ID?: E0171370 Customer Acct Number?: 208059685 AND 200212956 PSR #?: 7096125 AND 7186617 </t>
  </si>
  <si>
    <t>Miller</t>
  </si>
  <si>
    <t>INC000002697021</t>
  </si>
  <si>
    <t xml:space="preserve">Which MSS instance are you reporting this issue for?: MSS (hPAE) What type of issue are you reporting?: Another issue Description of problem: (attach screenshots of any errors, etc.): PSR: 7177802 Notes: OP SUPP ORDER TO CHANGE THE TREE TO REFLECT /28 IP BLOCK  After making changes: DD task will not close I reactivated DD task through gateway events. Order shows in nextgen but will not complete.  What is your MSS Login ID?: e0163733 Customer Acct Number?: 208398014 PSR #?: 7167796 </t>
  </si>
  <si>
    <t>INC000002697008</t>
  </si>
  <si>
    <t xml:space="preserve">Which MSS instance are you reporting this issue for?: MSS (hPAE) What type of issue are you reporting?: Another issue Description of problem: (attach screenshots of any errors, etc.): getting an error when I try to complete DD task. M6 will not allow it. Not showing in NextGen. What is your MSS Login ID?: e0163733 Customer Acct Number?: 208600526 PSR #?: 7167796 </t>
  </si>
  <si>
    <t>INC000002696928</t>
  </si>
  <si>
    <t xml:space="preserve">Which MSS instance are you reporting this issue for?: MSS (hPAE) What type of issue are you reporting?: Another issue Description of problem: (attach screenshots of any errors, etc.): when trying to sup PSR 7137613 M6 stops working and closes not allowing me to complete the sup for the order What is your MSS Login ID?: 2378763 PSR #?: 7137613 </t>
  </si>
  <si>
    <t>Spring</t>
  </si>
  <si>
    <t>INC000002696656</t>
  </si>
  <si>
    <t xml:space="preserve">Which MSS instance are you reporting this issue for?: MSS (hPAE) What type of issue are you reporting?: Another issue Description of problem: (attach screenshots of any errors, etc.): Unable to complete AUTOSE on PSR 7140802.  hPAE M6 locks up. What is your MSS Login ID?: e0170876 Customer Acct Number?: 5379290 PSR #?: 7140802 </t>
  </si>
  <si>
    <t>Timothy</t>
  </si>
  <si>
    <t>Dommer</t>
  </si>
  <si>
    <t>INC000002696388</t>
  </si>
  <si>
    <t xml:space="preserve">Which MSS instance are you reporting this issue for?: MSS (hPAE) What type of issue are you reporting?: Another issue Description of problem: (attach screenshots of any errors, etc.): PSR 7177339 was cancelled on Friday the 19th but the Hi-Cap and Data still have not move out of this cancelled PSR so I can pull it into my new PSR 7194392. Please pull the Data and Hi-Cap out of PSR 7177339. thanks What is your MSS Login ID?: e0177219 Customer Acct Number?: 5443945 PSR #?: 7177339 </t>
  </si>
  <si>
    <t>INC000002695931</t>
  </si>
  <si>
    <t xml:space="preserve">Which MSS instance are you reporting this issue for?: MSS (hPAE) What type of issue are you reporting?: Another issue Description of problem: (attach screenshots of any errors, etc.): unable to close out DD What is your MSS Login ID?: e0169064 Customer Acct Number?: 200241053 PSR #?: 7176425 </t>
  </si>
  <si>
    <t>INC000002695709</t>
  </si>
  <si>
    <t xml:space="preserve">Which MSS instance are you reporting this issue for?: MSS (hPAE) What type of issue are you reporting?: Another issue Description of problem: (attach screenshots of any errors, etc.): I am trying to close out this DD complete task in my m6 que, It says I must complete out in next gen, however it is not in next gen to complete out What is your MSS Login ID?: e0100641 Customer Acct Number?: 204299267 PSR #?: 7189383 </t>
  </si>
  <si>
    <t>INC000002695446</t>
  </si>
  <si>
    <t xml:space="preserve">Which MSS instance are you reporting this issue for?: MSS (hPAE) What type of issue are you reporting?: Another issue Description of problem: (attach screenshots of any errors, etc.): m6 had some kind of fatal error late in the day 10/19 and gives the abort option but neither session will allow me to log back in to do any work.  Please clear the problem. What is your MSS Login ID?: mogden </t>
  </si>
  <si>
    <t>Marcella</t>
  </si>
  <si>
    <t>Ogden</t>
  </si>
  <si>
    <t>INC000002694258</t>
  </si>
  <si>
    <t>MSS (hPAE) - OSDA Task</t>
  </si>
  <si>
    <t xml:space="preserve">Alternate contact phone number for yourself, if applicable: 5854132082 Which MSS instance are you reporting this issue for?: MSS (hPAE) What type of issue are you reporting?: Another issue Description of problem: (attach screenshots of any errors, etc.): On PSR 7171746, OSDA is held up, still in progress and has been this entire week. Not sure if it is part of a larger issue. I am trying to add PC Notify after DD but not able to add because of OSDA being in progress. I cannot bypass the task either. What is your MSS Login ID?: rlindsay Customer Acct Number?: 5700653 PSR #?: 7171746 </t>
  </si>
  <si>
    <t>Rossi</t>
  </si>
  <si>
    <t>INC000002691111</t>
  </si>
  <si>
    <t>MSS (hPAE) - Deleord Error</t>
  </si>
  <si>
    <t xml:space="preserve">Alternate contact phone number for yourself, if applicable: 7043191072 Which MSS instance are you reporting this issue for?: MSS (hPAE) What type of issue are you reporting?: Another issue Description of problem: (attach screenshots of any errors, etc.): M6 PSR 7165010.... Received the attached error when attempting to complete the DELEGORD task.  What is your MSS Login ID?: e0172450 Customer Acct Number?: 5290545 PSR #?: 7165010 </t>
  </si>
  <si>
    <t>INC000002687473</t>
  </si>
  <si>
    <t>MSS (hPAE) - Addr Val</t>
  </si>
  <si>
    <t xml:space="preserve">Alternate contact phone number for yourself, if applicable: 3197902228 Which MSS instance are you reporting this issue for?: MSS (hPAE) What type of issue are you reporting?: Another issue Description of problem: (attach screenshots of any errors, etc.): Address val is erroring out.. exact match on address in address val tool  Tried to go to address val tool and Update addresses &amp; complete task however it stamped the psr and  task still errored  see attachment  What is your MSS Login ID?: dmf40754 Customer Acct Number?: 205177227 PSR #?: 7189833  7189844  </t>
  </si>
  <si>
    <t>Fontana</t>
  </si>
  <si>
    <t>INC000002685839</t>
  </si>
  <si>
    <t xml:space="preserve">Alternate contact phone number for yourself, if applicable: 7043193747 Which MSS instance are you reporting this issue for?: MSS (hPAE) What type of issue are you reporting?: Another issue Description of problem: (attach screenshots of any errors, etc.): DELEGORD TASK IS NOT CLOSING  What is your MSS Login ID?: E0141160 Customer Acct Number?: 7155529 PSR #?: 7184248 </t>
  </si>
  <si>
    <t>MSS (hPAE) - PIC Update</t>
  </si>
  <si>
    <t>Details of request: Previously on REQ000001543039 had requested PICS to be automatically be updated to 5102 for an Engineering RePIC project where Feature Group D trunks are being removed at switches.  The TNs attached are being requested to be updated to 5102 also.</t>
  </si>
  <si>
    <t>PSR 7048989 HAS A TASK THAT IS ERRORING OUT AND NEEDS TO BE FIXED AND CLOSED. I HAVE TRIED TO ACTIVATE THE GATEWAY SERVERAL TIMES AND IT JUST KEEPS ERRORING OUT.   From: Subramanian, Jayaprakash  Sent: Wednesday, September 12, 2018 4:26 PM To: Mills, Sandra &lt;Sandra.Mills@windstream.com&gt;; Fox, Dirk &lt;Dirk.Fox@windstream.com&gt; Cc: Shoemake, Leslie &lt;Leslie.Shoemake@windstream.com&gt;; Farmer, Amy L &lt;Amy.L.Farmer@windstream.com&gt; Subject: RE: 7048989 - Issue with Rejected PSRs  Sandra,  We need to check which this got change during the delegation/ someone changed it in the NGMSS system. We need to some more analysis before we bring ppl to look/help on this matter. Thanks  Jayaprakash Subramanian Lakshmi IT- OSS Engineering | Windstream 301 North Main Street | Greenville, SC 29601 jayaprakash.subramanian@windstream.com| windstreambusiness.com  (O) 864:331.7728 | (M) 503.320.4884   What is your MSS Login ID?: E0094496 Customer Acct Number?: 1027680 PSR #?: 7048989</t>
  </si>
  <si>
    <t>INC000002701328</t>
  </si>
  <si>
    <t xml:space="preserve">Which MSS instance are you reporting this issue for?: MSS (hWIN &amp; TSG) What type of issue are you reporting?: Another issue Description of problem: (attach screenshots of any errors, etc.): Unable to find BBCOMP QUEUE. Tn# 7067883547 What is your MSS Login ID?: n9987263 Customer Acct Number?: 5301757 PSR #?: 22377806 </t>
  </si>
  <si>
    <t>We could see that the reported order #22377806 was cancelled before the order gets delegated to NGMSS and so order will not be available in NG. Please try to complete the order in HWIN and revert us for any concern</t>
  </si>
  <si>
    <t>INC000002701238</t>
  </si>
  <si>
    <t xml:space="preserve">Which MSS instance are you reporting this issue for?: MSS (hWIN &amp; TSG) What type of issue are you reporting?: Another issue Description of problem: (attach screenshots of any errors, etc.): Unable to complete BBCOMP QUEUE. Error: here are 1 circuit(s) on this order that have not had a DLR issued under this order. Either remove the circuit(s) from the order or issue a new DLR. The circuit(s) are as follow: Tn# 5057473999 What is your MSS Login ID?: n9987263 Customer Acct Number?: 5407440 PSR #?: 23207195 </t>
  </si>
  <si>
    <t>We could see the cancellation process were not made properly which were caused the issue, the same has been corrected and respective order is now processed, so we are going ahead and marking this as close. Kindly reach us for any assistance in the future.</t>
  </si>
  <si>
    <t>INC000002701235</t>
  </si>
  <si>
    <t xml:space="preserve">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6405221.  Message: nullError Code 30531:Error: This service item is missing values for label: AWGF with item alias: Broadband.Error Code 30531:Error: This service item is missing values for label: FT TO BB with item alias: Broadband. Tn# 7066957822 What is your MSS Login ID?: n9987263 Customer Acct Number?: 3058900 PSR #?: 23006868 </t>
  </si>
  <si>
    <t>The AWGF and FT TO BB values was not populated in the NGMSS which caused the reported issue.This has been cleared now and the order now delegated properly</t>
  </si>
  <si>
    <t>INC000002701229</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</si>
  <si>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50Mb/8 Mb IPTV Product group 1674. The Service Item 33289745 had already been disconnected on another order..  Error Code 30606:The Service Item 33289745 had already been disconnected on another order.Error Code 30766:Unable to process item 50Mb/8 Mb IPTV Product group 1674. The Service Item 33289745 had already been disconnected on another order..  TN - 1600604694  THIS WILL BE SINGLE PIN VDSL2 IPTV ON BK:7U PIN:20 What is your MSS Login ID?: E0100690 Customer Acct Number?: 6592847 PSR #?: 23244647 </t>
  </si>
  <si>
    <t>INC000002701148</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</si>
  <si>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9126541030,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T3200-GBOND Product group 2101. Miscellaneous Error: Unable to copy item 24201582 to the order as the Service Item is on another open PSR Order. The Preference to Copy Pending PSR Items is set to No..  Error Code 30602:Miscellaneous Error: Unable to copy item 24201582 to the order as the Service Item is on another open PSR Order. The Preference to Copy Pending PSR Items is set to No.Error Code 30766:Unable to process item Actiontec T3200-GBOND Product group 2101. Miscellaneous Error: Unable to copy item 24201582 to the order as the Service Item is on another open PSR Order. The Preference to Copy Pending PSR Items is set to No.. What is your MSS Login ID?: n9995231 Customer Acct Number?: 3827808 PSR #?: 23242857 </t>
  </si>
  <si>
    <t>The incorrect service item status in the NGMSS order#2838092 which caused the issue and the same has been corrected now.</t>
  </si>
  <si>
    <t>INC000002701144</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</si>
  <si>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6067230182 What is your MSS Login ID?: n9987263 Customer Acct Number?: 5701994 PSR #?: 23231850 </t>
  </si>
  <si>
    <t>The order in the ngmss has completed but the status seems to be incorrect caused the issue and the same have been corrected.</t>
  </si>
  <si>
    <t>INC000002701141</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</si>
  <si>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9364225632,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5791984 PSR #?: 23234844 </t>
  </si>
  <si>
    <t>We could see that the supplement correction was not delegated in the previous order which caused the issue and same has been corrected now. DELEGORD task for the reported order #23234844 is completed</t>
  </si>
  <si>
    <t>INC000002701071</t>
  </si>
  <si>
    <t xml:space="preserve">Which MSS instance are you reporting this issue for?: MSS (hWIN &amp; TSG) What type of issue are you reporting?: Another issue Description of problem: (attach screenshots of any errors, etc.): PSR locked by another user, Telephone: 4173264979, Error Message: This order is already open by: 1)G9984061 at 10/19/2018 06:06:24 What is your MSS Login ID?: n9995231 Customer Acct Number?: 3812362 PSR #?: 23222729 </t>
  </si>
  <si>
    <t>We could see the order has been locked and same has been removed now. We are good to go on this, So, we are going ahead and marking this as close. KIndly reach us for any assistance in the future.</t>
  </si>
  <si>
    <t>INC000002700982</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</si>
  <si>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3931230903 What is your MSS Login ID?: n9987263 Customer Acct Number?: 6448390 PSR #?: 23231231 </t>
  </si>
  <si>
    <t>The previous NGMSS order#5636310 has incorrect order status which caused the issue and the same has been corrected now.</t>
  </si>
  <si>
    <t>INC000002700979</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</si>
  <si>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8707749188 What is your MSS Login ID?: n9987263 Customer Acct Number?: 6555405 PSR #?: 23093796 </t>
  </si>
  <si>
    <t>We could see the cancellation process were not made properly on the data level which were caused the issue, the same has been corrected and respective order is now processed without any issues. So, we are going ahead and marking this as close. KIndly reach us for any assistance in the future.</t>
  </si>
  <si>
    <t>INC000002700856</t>
  </si>
  <si>
    <t xml:space="preserve">Which MSS instance are you reporting this issue for?: MSS (hWIN &amp; TSG) What type of issue are you reporting?: Another issue Description of problem: (attach screenshots of any errors, etc.): Unable to validate the PSR. Error: Exact Fetch returns more than one row. Tn# 4022613889 What is your MSS Login ID?: n9987263 Customer Acct Number?: 5493653 PSR #?: 23228374 </t>
  </si>
  <si>
    <t>We could see an incorrect speed product has caused the reported issue and the same is now corrected.</t>
  </si>
  <si>
    <t>INC000002700844</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</si>
  <si>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7632625685 What is your MSS Login ID?: n9987263 Customer Acct Number?: 4688053 PSR #?: 21807755 </t>
  </si>
  <si>
    <t>We could see an incorrect port address status caused the issue and the same has been corrected now.The reported PCONDES task has been completed in production.Hence there is no action pending on our side. We are going ahead and marking this incident as resolved. Thanks.</t>
  </si>
  <si>
    <t>INC000002700806</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</si>
  <si>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8592254425 What is your MSS Login ID?: n9987263 Customer Acct Number?: 3319047 PSR #?: 23143248 </t>
  </si>
  <si>
    <t>We can able to complete the PCONDES task for the reported order #23143248 without any issue</t>
  </si>
  <si>
    <t>INC000002700681</t>
  </si>
  <si>
    <t xml:space="preserve">Which MSS instance are you reporting this issue for?: MSS (hWIN &amp; TSG) What type of issue are you reporting?: Another issue Description of problem: (attach screenshots of any errors, etc.): TRYINGN TO DO AN UPGRADE GOES TO EXCEPTION WITH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Miscellaneous Error: Unable to copy item 11563642 to the order, the item exists on a different customer..  Error Code 30603:Miscellaneous Error: Unable to copy item 11563642 to the order, the item exists on a different customer.Error Code 30766:Unable to process item CONTACT INFO Product group 1024. Miscellaneous Error: Unable to copy item 11563642 to the order, the item exists on a different customer.. What is your MSS Login ID?: E0138057 Customer Acct Number?: 2917674 PSR #?: 23243574 </t>
  </si>
  <si>
    <t>We could see the order specification values are not mapped properly on the data level which were caused the issue, the same has been corrected and respective order is delegated to NGMSS without any issues. So, we are going ahead and marking this as close. Kindly reach us for any assistance in the future.</t>
  </si>
  <si>
    <t>INC000002700678</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</si>
  <si>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6063244998 What is your MSS Login ID?: n9987263 Customer Acct Number?: 3224651 PSR #?: 23224501 </t>
  </si>
  <si>
    <t>We could see that the incorrect order status in the NGMSS caused the reported issue, which has been corrected now and the order now validates without any issues</t>
  </si>
  <si>
    <t>INC000002700667</t>
  </si>
  <si>
    <t xml:space="preserve">Which MSS instance are you reporting this issue for?: MSS (hWIN &amp; TSG) What type of issue are you reporting?: Another issue Description of problem: (attach screenshots of any errors, etc.): Unable to complete DD task.Telephone#3197282059,Error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4749571 PSR #?: 23198527 </t>
  </si>
  <si>
    <t>The design was not processed properly in the reported PSR # 23198527 which caused the issue and the same has been corrected.</t>
  </si>
  <si>
    <t>INC000002700511</t>
  </si>
  <si>
    <t xml:space="preserve">Which MSS instance are you reporting this issue for?: MSS (hWIN &amp; TSG) What type of issue are you reporting?: Another issue Description of problem: (attach screenshots of any errors, etc.): Hwin PSR locked by another user, Telephone: 1600605370, Error Message: this order is already open by: 1)G9984065 at 10/22/2018 14:25:44 What is your MSS Login ID?: n9995231 Customer Acct Number?: 6600066 PSR #?: 23229383 </t>
  </si>
  <si>
    <t>We have removed the lock for the reported order. Now you could able to open the order without any issues. Hence there is no action pending on our side. We are going ahead and marking this incident as resolved. Thanks.</t>
  </si>
  <si>
    <t>INC000002700472</t>
  </si>
  <si>
    <t xml:space="preserve">Which MSS instance are you reporting this issue for?: MSS (hWIN &amp; TSG) What type of issue are you reporting?: Another issue Description of problem: (attach screenshots of any errors, etc.): Unable to complete DD task.Telephone#8592237529,Error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3106491 PSR #?: 22477998  </t>
  </si>
  <si>
    <t>The cancel for the reported order has not processed properly and the same have been corrected and completed.</t>
  </si>
  <si>
    <t>INC000002700440</t>
  </si>
  <si>
    <t xml:space="preserve">Which MSS instance are you reporting this issue for?: MSS (hWIN &amp; TSG) What type of issue are you reporting?: Another issue Description of problem: (attach screenshots of any errors, etc.): CANT VALIDATE. SAYS NO LABELS AND VALUES. HAVE RE-ADDED SALES CHANNEL AND IS NOT FIXING IT.  What is your MSS Login ID?: E0183526 Customer Acct Number?: 3662364 PSR #?: 23218745 </t>
  </si>
  <si>
    <t>INC000002700411</t>
  </si>
  <si>
    <t xml:space="preserve">Which MSS instance are you reporting this issue for?: MSS (hWIN &amp; TSG) What type of issue are you reporting?: Another issue Description of problem: (attach screenshots of any errors, etc.): STUCK IN EXCEPTN. ERROR: UNABLE TO CREATE DELEGATED PSR ORDER IN MGMSS. ERROR RETURNED FROM API.  What is your MSS Login ID?: E0183526 Customer Acct Number?: 3662364 PSR #?: 23243169 </t>
  </si>
  <si>
    <t>We could see that the supplement correction was not delegated in the previous order which caused the issue and same has been corrected now. DELEGORD task for the reported order #23243169 is completed.</t>
  </si>
  <si>
    <t>INC000002700169</t>
  </si>
  <si>
    <t>Which MSS instance are you reporting this issue for?: MSS (hWIN &amp; TSG) What type of issue are you reporting?: Another issue Description of problem: (attach screenshots of any errors, etc.): trying to complete addasgn get error: error while working vcondes tn# 501 796 3274 What is your MSS Login ID?: e0009424 Customer Acct Number?: 6601819 PSR #?: 23241389</t>
  </si>
  <si>
    <t>We could see the issue status information were not mapped properly which were caused the issue, the same has been corrected and respective order is now processed without any issues. So, we are going ahead and marking this as close. KIndly reach us for any assistance in the future.</t>
  </si>
  <si>
    <t>INC000002700055</t>
  </si>
  <si>
    <t xml:space="preserve">Which MSS instance are you reporting this issue for?: MSS (hWIN &amp; TSG) What type of issue are you reporting?: Another issue Description of problem: (attach screenshots of any errors, etc.): bpq was called but returned an error the mss to bpq was not successful  What is your MSS Login ID?: e0102195 Customer Acct Number?: 6518227 PSR #?: 23241659 </t>
  </si>
  <si>
    <t>The reported TN is not active in mirror so kindly cancel this order and create a disconnect order for this customer.</t>
  </si>
  <si>
    <t>INC000002699430</t>
  </si>
  <si>
    <t xml:space="preserve">Which MSS instance are you reporting this issue for?: MSS (hWIN &amp; TSG) What type of issue are you reporting?: Another issue Description of problem: (attach screenshots of any errors, etc.): Unable to complete DD task.Telephone#8703876205,Error Message:Unable to complete NGMSS BCOM Queue.  What is your MSS Login ID?: 22643535  Customer Acct Number?: 4205935 PSR #?: 22643535  </t>
  </si>
  <si>
    <t>As per request the DD task has been completed.</t>
  </si>
  <si>
    <t>We could see that the value label was populated wrongly which caused the issue and same has been corrected now. BBDES task for the reported order #23152888 is completed</t>
  </si>
  <si>
    <t>As per MSS, in a suspend order you cannot make a speed upgrade or downgrade. So kindly cancel this order, and then create a change order for speed upgrade.</t>
  </si>
  <si>
    <t>We have corrected the circuit status for the reported customer-20553387 caused due to migration and the issue got cleared.</t>
  </si>
  <si>
    <t>Address value indicator was incorrect and the same has been corrected.</t>
  </si>
  <si>
    <t>We could see the order has been processed without any issues and also it looks good in the system, It displays the information as expected in MSS as well as in Aquarium. So, we are going ahead and marking this as close. KIndly reach us for any assistance in the future.</t>
  </si>
  <si>
    <t>Missing entry for the virtual in NG has caused the reported issue and the same is now cleared.</t>
  </si>
  <si>
    <t>The incorrect product delegation made in the previous order caused the reported issue, which has been corrected now and the order is now delegated properly.</t>
  </si>
  <si>
    <t>The supplement correction was not delegated properly in the previous order which caused the issue and the same has been corrected.</t>
  </si>
  <si>
    <t>We have corrected the address issue  for the reported customer-7246277837 caused due to migration and the issue got cleared.</t>
  </si>
  <si>
    <t>Address indicator was incorrect and the same has been corrected.</t>
  </si>
  <si>
    <t>We could see there is incorrect service item attached to the order#23233449 which caused the issue and the same has been corrected now.</t>
  </si>
  <si>
    <t>We have corrected the address issue  for the reported customer-9184861731 caused due to migration and the issue got cleared.</t>
  </si>
  <si>
    <t>There was missing broadband information in the reported order which was causing the issue, the same has been corrected .</t>
  </si>
  <si>
    <t>The design related task was not processed properly for the reported order which caused the issue and the same has been corrected now.  The reported order has been completed and flag finished.</t>
  </si>
  <si>
    <t>An incorrect order status has caused the reported issue and the same is now corrected</t>
  </si>
  <si>
    <t>We have corrected the pin assignment  for the reported customer-23150861 caused due to process issue and the issue got cleared.</t>
  </si>
  <si>
    <t>The reported order#23150791 was already supplement cancelled and flag finished.  Also there is no open orders for the customer account#55914060.</t>
  </si>
  <si>
    <t>We could able to complete the BBDES task in production. Hence there is no action pending on our side. We are going ahead and marking this incident as resolved. Thanks.</t>
  </si>
  <si>
    <t>We have corrected the address issue  for the reported customer-23231685  caused due to migration and the issue got cleared.</t>
  </si>
  <si>
    <t>The incorrect order status in the NGMSS side for the order#6885719 which caused the issue and the same has been corrected now.</t>
  </si>
  <si>
    <t>The cancel for the reported order has not been processed correctly and the same have been corrected and completed</t>
  </si>
  <si>
    <t>The same issue is addressed in the incident#INC000002696955</t>
  </si>
  <si>
    <t>We could see the reported customer#  2157276806 is inactive in MIROR record.</t>
  </si>
  <si>
    <t>We have corrected the product issue for the reported customer-23049528  caused due to previous order migration and the issue got cleared.</t>
  </si>
  <si>
    <t>We have corrected the circuit status for the reported customer-23189642 caused due to migration and the issue got cleared.</t>
  </si>
  <si>
    <t>We have re-opned the DD task in HWIN production and then we have completed the DD task from NGMSS. Hence there is no action pending on our side. We are going ahead and marking this incident as resolved. Thanks.</t>
  </si>
  <si>
    <t>We have corrected the circuit status for the reported customer caused due to migration and the issue got cleared.</t>
  </si>
  <si>
    <t>We have corrected the design related issue for the reported customer-20519834  caused due to migration and the issue got cleared.</t>
  </si>
  <si>
    <t>We have corrected the product issue for the reported customer-23223497 caused due to previous order migration and the issue got cleared.</t>
  </si>
  <si>
    <t>We could see the incorrect status for the product has caused the reported issue and the same has been corrected</t>
  </si>
  <si>
    <t>Incorrect issue status for the circuit has caused the reported issue and the same is now corrected.</t>
  </si>
  <si>
    <t>The order was completed already  No issues found</t>
  </si>
  <si>
    <t>MSS - Functional Training - MSS checks for the MIRROR qualification for a suspend order</t>
  </si>
  <si>
    <t>We have corrected the task issue  for the reported customer-23199941 caused due to previous order  migration and the issue got cleared.</t>
  </si>
  <si>
    <t>We have corrected the inappropriate circuit status. The reported order has been completed in production. Hence there is no action pending on our side. We are going ahead and marking this incident as resolved. Thanks.</t>
  </si>
  <si>
    <t>The reported clli 'GRNLIAXC0RW ' got added in HWIN side and the order# 23185404  got completed.</t>
  </si>
  <si>
    <t>We could see the incorrect data in the location related table which caused the issue and same has been corrected now. DELEGORD task for the reported order #22936678 is completed now</t>
  </si>
  <si>
    <t>Missing port alias value was added to resolve the issue</t>
  </si>
  <si>
    <t>Incorrect service item related entries were corrected to resolve the issue</t>
  </si>
  <si>
    <t>Order already completed in Production</t>
  </si>
  <si>
    <t>INC000002701331</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</si>
  <si>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5153825918,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25Mb/4Mb Product group 1635. The Service Item 23912158 had already been disconnected on another order..  Error Code 30606:The Service Item 23912158 had already been disconnected on another order.Error Code 30766:Unable to process item 25Mb/4Mb Product group 1635. The Service Item 23912158 had already been disconnected on another order.. What is your MSS Login ID?: n9995231 Customer Acct Number?: 5144782 PSR #?: 23157568 </t>
  </si>
  <si>
    <t>INC000002701327</t>
  </si>
  <si>
    <t>INC000002701226</t>
  </si>
  <si>
    <t xml:space="preserve">Which MSS instance are you reporting this issue for?: MSS (hWIN &amp; TSG) What type of issue are you reporting?: Another issue Description of problem: (attach screenshots of any errors, etc.): no labels when trying to add Actiontec T3200-V modem What is your MSS Login ID?: e0180039 Customer Acct Number?: 6592847 PSR #?: 1600604694 </t>
  </si>
  <si>
    <t>INC000002701149</t>
  </si>
  <si>
    <t xml:space="preserve">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2706993754 What is your MSS Login ID?: n9987263 Customer Acct Number?: 3263775 PSR #?: 23086397 </t>
  </si>
  <si>
    <t>INC000002701147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</si>
  <si>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23232615 </t>
  </si>
  <si>
    <t>INC000002701145</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</si>
  <si>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6065991950 What is your MSS Login ID?: n9987263 Customer Acct Number?: 6233419 PSR #?: 22588788 </t>
  </si>
  <si>
    <t>INC000002701072</t>
  </si>
  <si>
    <t xml:space="preserve">Which MSS instance are you reporting this issue for?: MSS (hWIN &amp; TSG) What type of issue are you reporting?: Another issue Description of problem: (attach screenshots of any errors, etc.): NO DATA FOUND. UNABLE TO RETRIEVE ADDRESS ID FOR CUSTOMER ACCOUNT.  TECH &amp; BTAC COULDN'T SEE CUSTOMER IN VISION. BTAC BLIND PROVISIONED. I GOT THIS ERROR TRYING TO CHANGE THE MODEM.   What is your MSS Login ID?: e0115558 Customer Acct Number?: 5197393 PSR #?: 23244183 </t>
  </si>
  <si>
    <t>INC000002700970</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</si>
  <si>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Sagemcom 2705-ADSL2 Product group 2106. Miscellaneous Error: Unable to copy item 32264580 to the order as the Service Item is on another open PSR Order. The Preference to Copy Pending PSR Items is set to No..  Error Code 30602:Miscellaneous Error: Unable to copy item 32264580 to the order as the Service Item is on another open PSR Order. The Preference to Copy Pending PSR Items is set to No.Error Code 30766:Unable to process item Sagemcom 2705-ADSL2 Product group 2106. Miscellaneous Error: Unable to copy item 32264580 to the order as the Service Item is on another open PSR Order. The Preference to Copy Pending PSR Items is set to No.. Tn# 7065200115 What is your MSS Login ID?: n9987263 Customer Acct Number?: 6319080 PSR #?: 22798247 </t>
  </si>
  <si>
    <t>INC000002700968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</si>
  <si>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7067425900 What is your MSS Login ID?: n9987263 Customer Acct Number?: 3132658 PSR #?: 23226376 </t>
  </si>
  <si>
    <t>INC000002700840</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</si>
  <si>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4024893008, Error Message: cannot insert NULL into ("ASAP"."NS_COMP_REL"."NS_COMP_ID_CHILD") What is your MSS Login ID?: n9995231 Customer Acct Number?: 2866008 PSR #?: 23234604  </t>
  </si>
  <si>
    <t>INC000002700833</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</si>
  <si>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1521183031 What is your MSS Login ID?: n9987263 Customer Acct Number?: 6507558 PSR #?: 23226060 </t>
  </si>
  <si>
    <t>INC000002700691</t>
  </si>
  <si>
    <t xml:space="preserve">Which MSS instance are you reporting this issue for?: MSS (hWIN &amp; TSG) What type of issue are you reporting?: Another issue Description of problem: (attach screenshots of any errors, etc.): Unable to complete BBCOMP QUEUE. Error: Parent key not found. Tn# 6784939011 What is your MSS Login ID?: n9987263 Customer Acct Number?: 6243691 PSR #?: 21954135 </t>
  </si>
  <si>
    <t>INC000002700584</t>
  </si>
  <si>
    <t xml:space="preserve">Which MSS instance are you reporting this issue for?: MSS (hWIN &amp; TSG) What type of issue are you reporting?: Another issue Description of problem: (attach screenshots of any errors, etc.): ORA-20100: ERROR WHILE WORKING VCONDES. ERROR: ORA-20100: ORA-20100: COULD NOT GET NG WIREcENTER INFOR ORA-01403: NO DATA FOUND What is your MSS Login ID?: E0139321 Customer Acct Number?: 6598348 PSR #?: 23222095 </t>
  </si>
  <si>
    <t>INC000002700518</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</si>
  <si>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35954623 to the order as the Service Item is on another open PSR Order. The Preference to Copy Pending PSR Items is set to No..  Error Code 30602:Miscellaneous Error: Unable to copy item 35954623 to the order as the Service Item is on another open PSR Order. The Preference to Copy Pending PSR Items is set to No.Error Code 30766:Unable to process item 25Mb/1.5Mb Product group 1571. Miscellaneous Error: Unable to copy item 35954623 to the order as the Service Item is on another open PSR Order. The Preference to Copy Pending PSR Items is set to No.. What is your MSS Login ID?: e0175126 Customer Acct Number?: 5783943 PSR #?: 23243652 </t>
  </si>
  <si>
    <t>INC000002700515</t>
  </si>
  <si>
    <t xml:space="preserve">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2814944828 What is your MSS Login ID?: n9987263 Customer Acct Number?: 5998129 PSR #?: 23223979 </t>
  </si>
  <si>
    <t>INC000002700512</t>
  </si>
  <si>
    <t xml:space="preserve">Which MSS instance are you reporting this issue for?: MSS (hWIN &amp; TSG) What type of issue are you reporting?: Another issue Description of problem: (attach screenshots of any errors, etc.): Unable to complete DD task.Telephone#7403665340,Error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6601007 PSR #?: 23233679  </t>
  </si>
  <si>
    <t>INC000002700470</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</si>
  <si>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21046551 had already been disconnected on another order..  Error Code 30606:The Service Item 21046551 had already been disconnected on another order.Error Code 30766:Unable to process item CONTACT INFO Product group 1024. The Service Item 21046551 had already been disconnected on another order.. What is your MSS Login ID?: E0095243 Customer Acct Number?: 5358903 PSR #?: 23214746 </t>
  </si>
  <si>
    <t>INC000002699869</t>
  </si>
  <si>
    <t xml:space="preserve">Which MSS instance are you reporting this issue for?: MSS (hWIN &amp; TSG) What type of issue are you reporting?: Another issue Description of problem: (attach screenshots of any errors, etc.):  Please copy existing PHYSICAL services related product.  What is your MSS Login ID?: E0181765 Customer Acct Number?: 5567427 PSR #?: 23240004  </t>
  </si>
  <si>
    <t>INC000002699730</t>
  </si>
  <si>
    <t xml:space="preserve">Which MSS instance are you reporting this issue for?: MSS (hWIN &amp; TSG) What type of issue are you reporting?: Another issue Description of problem: (attach screenshots of any errors, etc.): Unable to complete DELEGORD task.Telephone#9036850331,Error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n9994207 Customer Acct Number?: 5920091 PSR #?: 22977300 </t>
  </si>
  <si>
    <t>INC000002699717</t>
  </si>
  <si>
    <t xml:space="preserve">Which MSS instance are you reporting this issue for?: MSS (hWIN &amp; TSG) What type of issue are you reporting?: Another issue Description of problem: (attach screenshots of any errors, etc.): The pins I need are not being taken by a pending order that was canceled and that customer does not have servs with us anymore they are 1889 and 1890// the pending order is from 6/6/17/// Can you see if you can get those unassigned from PSR on NG side 2996609//( is showing a status of pending but it shows flag complete) What is your MSS Login ID?: e0179556 Customer Acct Number?: 6597754 PSR #?: 2319085 </t>
  </si>
  <si>
    <t>INC000002699307</t>
  </si>
  <si>
    <t xml:space="preserve">Which MSS instance are you reporting this issue for?: MSS (hWIN &amp; TSG) What type of issue are you reporting?: Another issue Description of problem: (attach screenshots of any errors, etc.): THIS IS A MOVE ORDER WHERE MIROR DWC ADN MSS DSLAM WIRECENTER ARE SAME PLEASE CHANGE WIRECENTER IN MIROR  What is your MSS Login ID?: E0181765 Customer Acct Number?: 2970281 PSR #?: 23238854 </t>
  </si>
  <si>
    <t>INC000002699271</t>
  </si>
  <si>
    <t xml:space="preserve">Which MSS instance are you reporting this issue for?: MSS (hWIN &amp; TSG) What type of issue are you reporting?: Another issue Description of problem: (attach screenshots of any errors, etc.): TRYING TO CREATE MODASGN TASK TO LOWER TO 3MB, SINGLE PIN SVC. GETTING: "ReturnCd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1582. The Service Item 24293903 had already been disconnected on another order..  Error Code 30606:The Service Item 24293903 had already been disconnected on another order.Error Code 30766:Unable to process item 3Mb/768K Product group 1582. The Service Item 24293903 had already been disconnected on another order.." 7067427929 What is your MSS Login ID?: 0019414 Customer Acct Number?: 5077248 PSR #?: 23238166 </t>
  </si>
  <si>
    <t>INC000002699260</t>
  </si>
  <si>
    <t xml:space="preserve">Alternate contact phone number for yourself, if applicable: 7064672657 Which MSS instance are you reporting this issue for?: MSS (hWIN &amp; TSG) What type of issue are you reporting?: Another issue Description of problem: (attach screenshots of any errors, etc.): ORA-20100 ERROR WHILE WORKING VCONDES: ERROR ORA-20100 SP_QUALIFY_DUALQUAL-ORA-20100 NOT ABLE TO FIND CUSTOMER ASSIGNED WIRECENTER IN NEXTGEN MSS What is your MSS Login ID?: E0102188 Customer Acct Number?: 6411444 PSR #?: 23237640 </t>
  </si>
  <si>
    <t>INC000002699197</t>
  </si>
  <si>
    <t xml:space="preserve">Which MSS instance are you reporting this issue for?: MSS (hWIN &amp; TSG) What type of issue are you reporting?: Another issue Description of problem: (attach screenshots of any errors, etc.): ReturnCf:-1 - ReturnText: Updating in SERV_ITEM Table ORA-02291: integrity constraint (ASAP.FK_SERV_ITEM_CIRCUIT) violated - parent key not found What is your MSS Login ID?: e0171804 Customer Acct Number?: 3219266 PSR #?: 23237282 </t>
  </si>
  <si>
    <t>INC000002606071</t>
  </si>
  <si>
    <t xml:space="preserve">Alternate contact phone number for yourself, if applicable: 7067764353 Which MSS instance are you reporting this issue for?: MSS (hWIN &amp; TSG) What type of issue are you reporting?: Another issue Description of problem: (attach screenshots of any errors, etc.): users are having a black line thru the bottom of the HWIN application. multiple users with this issue--e0097536, e0102188, e0078373, e0138057, e0102195.   I tried to attach a screen shot but it will not let me.  Just let me know and I will send you a screen shot.  What is your MSS Login ID?: e0074803 </t>
  </si>
  <si>
    <t>Tyler</t>
  </si>
  <si>
    <t>There were incorrect serv item status in the previous order got the reported issue and we have corrected the same.The reported product 'B UNE POTS' disconnecting without any issues hence we are moving ahead and marking this request as resolved.</t>
  </si>
  <si>
    <t>MSS (hPAE) - TN Status</t>
  </si>
  <si>
    <t>Issue : The error was due to PSR#5518934 which was not cancelled properly.  Resolution; The incorrect status of reported 5 Tn's were corrected and now try to add the TN's to PSR.</t>
  </si>
  <si>
    <t>For the reported PSR#7121985,we could see incorrect circuit status  and the same has been corrected now.</t>
  </si>
  <si>
    <t>We have re-initiated the DELEGORD task gateway event and it's cancellation has been delegated to NGMSS and DELEGDES task also completed now.</t>
  </si>
  <si>
    <t>For the PSR#7096125 ,The reported issue was due to incorrect/duplicate entries in location related tables due to delegation has been corrected now and the DELEGDES task got completed as well.   For the PSR#7186617, The  values in the Circuit Info tab for the 'SDWAN' circuit were not populated which caused the reported issue and the same needs to be populated. I have attached a training document for the user's reference</t>
  </si>
  <si>
    <t>We  could see that the design for the reported order was not processed properly,Kindly reopen the design task process the group disconnect then complete the DD task.</t>
  </si>
  <si>
    <t>Resolution: The incorrect cyclic dependency between the DD tasks of PSR#7137612 and PSR#7137614 was removed and now try to Supplement the PSR#7137613.</t>
  </si>
  <si>
    <t>We could see that reported PSR#7176425 DD task has been completed. No issues for this request.</t>
  </si>
  <si>
    <t>A Line product is getting disconnected through the PSR but there no design task to process the disconnection. The design task needed to be added to proceed further.</t>
  </si>
  <si>
    <t>Resolution: The incorrect pricing sequences were  corrected and now the PSR#7192404 order validates without any errors.</t>
  </si>
  <si>
    <t>Resolution:The incorrect originating and terminating location of circuit was fixed  and xref mismatching issues were corrected to address  DELEGDES &amp; DELEGCK1 issues on PSR's 6861477 ,6962873 ,7163175 ,7193751.</t>
  </si>
  <si>
    <t>Resolution: The missing product in NGMSS was created via XML wrapper and cross reference for the trunk product was created and now the DELEGOCT gateway event got completed for PSR#7190696.</t>
  </si>
  <si>
    <t>Resolution: The missing product in NGMSS was created via XML wrapper and cross reference for the product were created and now the DELEGOCT gateway event got completed for PSR#s 6997765,7154252 ,7118782.</t>
  </si>
  <si>
    <t>Resolution: The Legacy item alias Value label was corrected in NGMSS Trunk product to fix the issue and now the Delegord gateway and task got completed for PSR#7165010.</t>
  </si>
  <si>
    <t>For the reported PSR#7140706, we have corrected the xref of the order which caused the issue and the Delegord gateway event got completed.</t>
  </si>
  <si>
    <t>Resolution: The incorrect product status was corrected on previous order and now the Line (773-237-5730 was disconnected as per request in PSR#7186534  .</t>
  </si>
  <si>
    <t>For the reported customer account#4673870, we have corrected the incorrect product status on previous cancelled order#4226870.</t>
  </si>
  <si>
    <t>The custom validation on procedure ASAPIT.PP_CALL_UNIFIED_VALD (Line 1008: asapit.Pk_Mss_Unified_Vald.R_AND_B_ENT_VALD ( al_doc_number, ll_return_code, LS_RETURN_VAL )) was commented out and been deployed in the Paetec production.  Also i have tested one PSR#7121985 in Production and it validates without any errors.</t>
  </si>
  <si>
    <t>INC000002700686</t>
  </si>
  <si>
    <t xml:space="preserve">Alternate contact phone number for yourself, if applicable: 7048870378 Which MSS instance are you reporting this issue for?: MSS (hPAE) What type of issue are you reporting?: Another issue Description of problem: (attach screenshots of any errors, etc.): THE dl COMP TASK WAS COMPLETED WHILE I I WAS supping TO CANCEL THE ORDER/ AND IT CASUED THE DELEAGATED TASKS TO NOT REACTIVATE FOR THE CANCELATION AND WAS NOT LETTING ME UNREQUIRE TASKS.,  What is your MSS Login ID?: E0166849 Customer Acct Number?: 7032253 PSR #?: 7187558 </t>
  </si>
  <si>
    <t>INC000002700597</t>
  </si>
  <si>
    <t xml:space="preserve">Which MSS instance are you reporting this issue for?: MSS (hPAE) What type of issue are you reporting?: Another issue Description of problem: (attach screenshots of any errors, etc.): Gateway Events error status; DELEGCK1, DELEGDES; refer to attached.   What is your MSS Login ID?: e0171343 PSR #?: 7053332 7056583 7160074 7163915 7169100 7193213 7195103 </t>
  </si>
  <si>
    <t>INC000002700425</t>
  </si>
  <si>
    <t xml:space="preserve">Which MSS instance are you reporting this issue for?: MSS (hPAE) What type of issue are you reporting?: Another issue Description of problem: (attach screenshots of any errors, etc.): DELEGOCT error ReturnCd: - 1 Return Text: SERVICE ID of 84566799 not found What is your MSS Login ID?: dmm39593 Customer Acct Number?: 207573389 PSR #?: 7138719 </t>
  </si>
  <si>
    <t>INC000002700054</t>
  </si>
  <si>
    <t xml:space="preserve">Which MSS instance are you reporting this issue for?: MSS (hPAE) What type of issue are you reporting?: Another issue Description of problem: (attach screenshots of any errors, etc.): PSR 7196137--delegord erroring with the following: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e0168802 Customer Acct Number?: 208609959 PSR #?: 7196137 </t>
  </si>
  <si>
    <t>INC000002700042</t>
  </si>
  <si>
    <t xml:space="preserve">Which MSS instance are you reporting this issue for?: MSS (hPAE) What type of issue are you reporting?: Another issue Description of problem: (attach screenshots of any errors, etc.): DELEGORD is giving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27449795 cannot be marked for Pending Disconnect on this Order. They are marked for Pending Disconnect on another order..  Error Code 30608:The Service Item 27449795 cannot be marked for Pending Disconnect on this Order. They are marked for Pending Disconnect on another order.Error Code 30766:Unable to process item Line Product  Product group 1006. The Service Item 27449795 cannot be marked for Pending Disconnect on this Order. They are marked for Pending Disconnect on another order.. What is your MSS Login ID?: e0171449 Customer Acct Number?: 7046860 PSR #?: 7196370 </t>
  </si>
  <si>
    <t>INC000002699404</t>
  </si>
  <si>
    <t xml:space="preserve">Which MSS instance are you reporting this issue for?: MSS (hPAE) What type of issue are you reporting?: Another issue Description of problem: (attach screenshots of any errors, etc.): Cannot close DD task on PSRs 7189846 and 7171217 due to the attached error, thank you What is your MSS Login ID?: rgecas PSR #?:  PSRs 7189846 and 7171217  </t>
  </si>
  <si>
    <t>INC000002699303</t>
  </si>
  <si>
    <t xml:space="preserve">Alternate contact phone number for yourself, if applicable: 7043191257 Which MSS instance are you reporting this issue for?: MSS (hPAE) What type of issue are you reporting?: Another issue Description of problem: (attach screenshots of any errors, etc.): the m6 psr 7182224 was cancelled but does not show canel in NGMSS  6570124  7182224 - Customer Name : AQUESTA INSURANCE - WILMINGTON  so to keep these  services from  being dsico'd in error we need them to show in service 28/HCFU/623950/220/PUA /DS1 28/HCFU/623951/220/PUA /DS1  What is your MSS Login ID?: e0158021 Customer Acct Number?: 4499948 PSR #?: 7182224 </t>
  </si>
  <si>
    <t>INC000002699213</t>
  </si>
  <si>
    <t xml:space="preserve">Which MSS instance are you reporting this issue for?: MSS (hPAE) What type of issue are you reporting?: Another issue Description of problem: (attach screenshots of any errors, etc.): PSR#:        7195934 Customer#:   5244760 Task:        DELEGORD Task Status: Ready Work Queue:  REJECT Gateway Err: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Unable to retrieve the trunk_group_design_id for the Service Item..  Error Code 39990:Miscellaneous Error: SP_PSRAPI_UPDATE_TRUNK_GROUP: Unable to retrieve the trunk_group_design_id for the Service Item.Error Code 30766:Unable to process item Dialtone/LD Trunk Product Product group 1000. Miscellaneous Error: SP_PSRAPI_UPDATE_TRUNK_GROUP: Unable to retrieve the trunk_group_design_id for the Service Item..  What is your MSS Login ID?: e0169064 Customer Acct Number?: 5244760 PSR #?: 7195934 </t>
  </si>
  <si>
    <t>INC000002699198</t>
  </si>
  <si>
    <t xml:space="preserve">Which MSS instance are you reporting this issue for?: MSS (hPAE) What type of issue are you reporting?: Another issue Description of problem: (attach screenshots of any errors, etc.): DELEGCK1 task stuck in Error status.  ReturnCd :-1 - ReturnText: SERVICE ID  of 84601909 not found What is your MSS Login ID?: jml42141 Customer Acct Number?: 5717976 PSR #?: 7053332 </t>
  </si>
  <si>
    <t>INC000002698581</t>
  </si>
  <si>
    <t xml:space="preserve">Which MSS instance are you reporting this issue for?: MSS (hPAE) What type of issue are you reporting?: Another issue Description of problem: (attach screenshots of any errors, etc.): DELEGOCT task error in M6 work queue. I am unable to clear it out, reactivate, re-initiate. What is your MSS Login ID?: e0183293 Customer Acct Number?: 208600793 PSR #?: 7161419 </t>
  </si>
  <si>
    <t>INC000002690339</t>
  </si>
  <si>
    <t xml:space="preserve">Which MSS instance are you reporting this issue for?: MSS (hPAE) What type of issue are you reporting?: Another issue Description of problem: (attach screenshots of any errors, etc.): PSR 7129705 / DD task is in complete status but I can't close it out.  Please see attached error message   What is your MSS Login ID?: mwillis Customer Acct Number?: 7079833 PSR #?: 7129705 </t>
  </si>
  <si>
    <t>INC000002688831</t>
  </si>
  <si>
    <t xml:space="preserve">Which MSS instance are you reporting this issue for?: MSS (hPAE) What type of issue are you reporting?: Another issue Description of problem: (attach screenshots of any errors, etc.): Getting attached error when trying to complete the bypassed DD on PSR 7171217 What is your MSS Login ID?: RGECAS PSR #?: 7171217 </t>
  </si>
  <si>
    <t>INC000002685307</t>
  </si>
  <si>
    <t>*MSS (hPAE) - Disconnect</t>
  </si>
  <si>
    <t xml:space="preserve">Alternate contact phone number for yourself, if applicable: 7043193747 Which MSS instance are you reporting this issue for?: MSS (hPAE) What type of issue are you reporting?: Another issue Description of problem: (attach screenshots of any errors, etc.): Errors returned from MSS API ERROR: 45035 - Circuit row not found based on servItemId 59208689. What is your MSS Login ID?: e0141160 Customer Acct Number?: 4637195 PSR #?: 7176939 </t>
  </si>
  <si>
    <t>INC000002669526</t>
  </si>
  <si>
    <t>UP-32358 Windstream Online Customer Portal Reported Issue - Circuit Data Missing/Inaccurate, MSS (PAETEC)</t>
  </si>
  <si>
    <t xml:space="preserve">What type of issue are you reporting?: Another Issue Which area are you having an issue with?: Missing/Inaccurate Account Data What type of Data?: Circuit Data Missing/Inaccurate Select Provisioning System: MSS (PAETEC) What are you trying to do, and, what is happening? (attach screenshots of any errors, etc.): Need to map BAN: 186SPCMZSPCMZ to CommZoom's profile in the WSA Portal. CKT ID: TX.KGUS.818415.   .WXN .., should also be mapped. What is the billing account number for the customer?: 186SPCMZSPCMZ What date and time did you start noticing this issue?: 10/9/2018 12:36 PM </t>
  </si>
  <si>
    <t>INC000002704195</t>
  </si>
  <si>
    <t xml:space="preserve">Which MSS instance are you reporting this issue for?: MSS (hWIN &amp; TSG) What type of issue are you reporting?: Another issue Description of problem: (attach screenshots of any errors, etc.): ReturnCd :-1 - ReturnText: exchange_carrier_circuit_id, of 859-971-5845-0 already exists.  Please change ecckt        8599715845 just changing from iptv no no iptv What is your MSS Login ID?: e0179393 Customer Acct Number?: 6014745 PSR #?: 2353489 </t>
  </si>
  <si>
    <t>We could see the circuit related information were not updated properly which were caused the issue, the same has been corrected and respective order is now procssed without any issues. So, we are going ahead and marking this as close. KIndly reach us for any assistance in the future.</t>
  </si>
  <si>
    <t>INC000002704106</t>
  </si>
  <si>
    <t xml:space="preserve">Which MSS instance are you reporting this issue for?: MSS (hWIN &amp; TSG) What type of issue are you reporting?: Another issue Description of problem: (attach screenshots of any errors, etc.): No MSS record found for 5753918488 What is your MSS Login ID?: n9981515 </t>
  </si>
  <si>
    <t>There are no data found in the customer account address in the reported TN # 5753918488 which caused the issue and the same has been corrected.</t>
  </si>
  <si>
    <t>INC000002704062</t>
  </si>
  <si>
    <t xml:space="preserve">Which MSS instance are you reporting this issue for?: MSS (hWIN &amp; TSG) What type of issue are you reporting?: Another issue Description of problem: (attach screenshots of any errors, etc.): Unable to complete DELEGORD task.Telephone#9035853700,Error Message:ReturnCd :21046 - ReturnText: &lt;faultstring&gt;Exception thrown during Order API execution.  Message: Exception Thrown Supplementing Order 6659993.  Message: An error occurred cancelling order 6659993. The cancellation process was terminated.Error Code 64041:Circuit type C is not physical.Error Code 260150:An error occurred cancelling order 6659993. The cancellation process was terminated.&lt;/faultstring&gt;  What is your MSS Login ID?: n9994207 Customer Acct Number?: 6331238 PSR #?: 23217114  </t>
  </si>
  <si>
    <t>The duplicate physical circuit for the customer's previous order which caused the issue and the same has been corrected now.  The delegation tasks has been completed for the reported order. Also the cancel was delegated to the NGMSS side.</t>
  </si>
  <si>
    <t>INC000002704055</t>
  </si>
  <si>
    <t xml:space="preserve">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9187334240 What is your MSS Login ID?: n9987263 Customer Acct Number?: 3546448 PSR #?: 23250215 </t>
  </si>
  <si>
    <t>We could not find any issue for the customer. The reported order validates without any error in production.Hence there is no action pending on our side. We are going ahead and marking this incident as resolved. Thanks.</t>
  </si>
  <si>
    <t>INC000002704050</t>
  </si>
  <si>
    <t xml:space="preserve">Which MSS instance are you reporting this issue for?: MSS (hWIN &amp; TSG) What type of issue are you reporting?: Another issue Description of problem: (attach screenshots of any errors, etc.): Unable to complete DELEGORD EXCEPTN QUEUE. Error: Unable to retrieve Order 22887175 from MSShWin Domain: Unhandled process exception : com.windstream.mss.exceptions.BusinessException: javax.xml.ws.WebServiceException: Could not send Message. Tn# 9109250901 What is your MSS Login ID?: n9987263 Customer Acct Number?: 6463539 PSR #?: 22887175 </t>
  </si>
  <si>
    <t>Missing user data entries were added to resolve the issue</t>
  </si>
  <si>
    <t>INC000002703906</t>
  </si>
  <si>
    <t xml:space="preserve">Which MSS instance are you reporting this issue for?: MSS (hWIN &amp; TSG) What type of issue are you reporting?: Another issue Description of problem: (attach screenshots of any errors, etc.): Unable to complete BBCOMP QUEUE. Error: Parent key not found. Tn# 1600603437 What is your MSS Login ID?: n9987263 Customer Acct Number?: 6307098 PSR #?: 22248136 </t>
  </si>
  <si>
    <t>The physical circuit was not delegated to NG which has caused the reported issue and the same is now corrected</t>
  </si>
  <si>
    <t>INC000002703904</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</si>
  <si>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8703564742 What is your MSS Login ID?: n9987263 Customer Acct Number?: 3597663 PSR #?: 23252972  </t>
  </si>
  <si>
    <t>The open order in the NSMSS which caused the issue and the same has been corrected.</t>
  </si>
  <si>
    <t>INC000002703626</t>
  </si>
  <si>
    <t xml:space="preserve">Which MSS instance are you reporting this issue for?: MSS (hWIN &amp; TSG) What type of issue are you reporting?: Another issue Description of problem: (attach screenshots of any errors, etc.): No MSS record found for 1601574267 What is your MSS Login ID?: n9979759 </t>
  </si>
  <si>
    <t>Missing entry for the customer address has caused the reported issue and the same is now cleared.</t>
  </si>
  <si>
    <t>Haripriya</t>
  </si>
  <si>
    <t>Rajendran</t>
  </si>
  <si>
    <t>INC000002703610</t>
  </si>
  <si>
    <t xml:space="preserve">Which MSS instance are you reporting this issue for?: MSS (hWIN &amp; TSG) What type of issue are you reporting?: Another issue Description of problem: (attach screenshots of any errors, etc.): UNABLE TO VALIDATE Error: An Error occurred during the Custom Pre-Validation Procedure: -2 ORA-20100: Same TN or Customer has an Open Order in NexGen MSS. Please complete the Open Order in NextGen MSS and try to Validate in hWIN MSS.  Phone # 8703563334 What is your MSS Login ID?: e0138911 Customer Acct Number?: 6167427 PSR #?: 23253051 </t>
  </si>
  <si>
    <t>INC000002703558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</si>
  <si>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31215881 to the order as the Service Item is on another open PSR Order. The Preference to Copy Pending PSR Items is set to No..  Error Code 30602:Miscellaneous Error: Unable to copy item 31215881 to the order as the Service Item is on another open PSR Order. The Preference to Copy Pending PSR Items is set to No.Error Code 30766:Unable to process item 12Mb/768K Product group 1508. Miscellaneous Error: Unable to copy item 31215881 to the order as the Service Item is on another open PSR Order. The Preference to Copy Pending PSR Items is set to No.. Tn# 8147194058 What is your MSS Login ID?: n9987263 Customer Acct Number?: 6422593 PSR #?: 23175539 </t>
  </si>
  <si>
    <t>We could see the product specification values are not updated properly on the status level it seems, the same has been corrected and respective order is now delegated to NGMSS without any issues. So, we are going ahead and marking this as close. Kindly reach us for any assistance in the future.</t>
  </si>
  <si>
    <t>INC000002703556</t>
  </si>
  <si>
    <t xml:space="preserve">Which MSS instance are you reporting this issue for?: MSS (hWIN &amp; TSG) What type of issue are you reporting?: Another issue Description of problem: (attach screenshots of any errors, etc.): Unable to find BBCOMP QUEUE. Tn# 1261689008 What is your MSS Login ID?: n9987263 Customer Acct Number?: 6425183 PSR #?: 22736439 </t>
  </si>
  <si>
    <t>INC000002703426</t>
  </si>
  <si>
    <t xml:space="preserve">Which MSS instance are you reporting this issue for?: MSS (hWIN &amp; TSG) What type of issue are you reporting?: Another issue Description of problem: (attach screenshots of any errors, etc.): No MSS record found for 7066584709 What is your MSS Login ID?: n9981513 Customer Acct Number?: 7066584709 </t>
  </si>
  <si>
    <t>INC000002703355</t>
  </si>
  <si>
    <t xml:space="preserve">Which MSS instance are you reporting this issue for?: MSS (hWIN &amp; TSG) What type of issue are you reporting?: Another issue Description of problem: (attach screenshots of any errors, etc.): Unable to complete DELEGDES task.Telephone#2812652803,Error Message:ReturnCd :-1 - ReturnText: CIRCUIT DESIGN ID of 14329211 not found   What is your MSS Login ID?: n9994207 Customer Acct Number?: 4969543 PSR #?: 22882623  </t>
  </si>
  <si>
    <t>The cancelled circuit caused the issue which has been corrected now. The reported DELEGDES task has been completed in production. Hence there is no action pending on our side. We are going ahead and marking this incident as resolved. Thanks.</t>
  </si>
  <si>
    <t>INC000002703304</t>
  </si>
  <si>
    <t>INC000002703190</t>
  </si>
  <si>
    <t xml:space="preserve">Which MSS instance are you reporting this issue for?: MSS (hWIN &amp; TSG) What type of issue are you reporting?: Another issue Description of problem: (attach screenshots of any errors, etc.): No MSS record found for 8598874754  What is your MSS Login ID?: n9981514 </t>
  </si>
  <si>
    <t>there are no data found in the customer account address in the reported TN # 8598874754 which caused the issue and the same has been corrected.</t>
  </si>
  <si>
    <t>INC000002703080</t>
  </si>
  <si>
    <t xml:space="preserve">Which MSS instance are you reporting this issue for?: MSS (hWIN &amp; TSG) What type of issue are you reporting?: Another issue Description of problem: (attach screenshots of any errors, etc.): Unable to complete DD task.Telephone#1751113034,Error Message:The circuits for this service request are not complete. Please complete (or reverse if the order has been cancelled) the required engineering before completing this task. The DD on row # 1is violating the constraint.    What is your MSS Login ID?: n9994207 Customer Acct Number?: 6597927 PSR #?: 23244052  </t>
  </si>
  <si>
    <t>We could see the cancellation process were not made properly which were caused the issue, the same has been corrected and respective order is now processed without any issues. So, we are going ahead and marking this as close. Kindly reach us for any assistance in the future.</t>
  </si>
  <si>
    <t>INC000002702932</t>
  </si>
  <si>
    <t xml:space="preserve">Which MSS instance are you reporting this issue for?: MSS (hWIN &amp; TSG) What type of issue are you reporting?: Another issue Description of problem: (attach screenshots of any errors, etc.): ORDER IS READY AT DSLAM, BUT CARP IS UNABLE TO WORK. CONTACTED BTAC, AND THEY CAN NOT SEE THE RECORD AT THE DSLAM. PLEASE COMPLETE What is your MSS Login ID?: E0180039 Customer Acct Number?: 6601348 PSR #?: 7047898932 </t>
  </si>
  <si>
    <t>Incorrect active ind mapping for the different address in the table level has caused the reported issue, and the same has now corrected</t>
  </si>
  <si>
    <t>INC000002702704</t>
  </si>
  <si>
    <t>Which MSS instance are you reporting this issue for?: MSS (hWIN &amp; TSG) What type of issue are you reporting?: Another issue Description of problem: (attach screenshots of any errors, etc.): Unable to complete task. What is your MSS Login ID?: n9995231 Customer Acct Number?: 6221971 PSR #?: 23157021</t>
  </si>
  <si>
    <t>We could see the exchange value were not mapped properly it seems on the data level , the same has been corrected and respective order is now processed without any issues.So, we are going ahead and marking this as close. KIndly reach us for any assistance in the future.</t>
  </si>
  <si>
    <t>INC000002702409</t>
  </si>
  <si>
    <t xml:space="preserve">Which MSS instance are you reporting this issue for?: MSS (hWIN &amp; TSG) What type of issue are you reporting?: Another issue Description of problem: (attach screenshots of any errors, etc.): Unable to complete DD task.Telephone#7067120274,Error Message:UNABLE TO COMPLETED NGMSS DUEDATE TASK  What is your MSS Login ID?: n9994207 Customer Acct Number?: 5963667 PSR #?: 22642925  </t>
  </si>
  <si>
    <t>The incorrect order status causing the reported issue has been corrected now.</t>
  </si>
  <si>
    <t>INC000002702313</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</si>
  <si>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E0171801 Customer Acct Number?: 6600284 PSR #?: 23250814 </t>
  </si>
  <si>
    <t>An incorrect cross reference mapping for the product has caused the reported issue and the same has been corrected.</t>
  </si>
  <si>
    <t>INC000002702256</t>
  </si>
  <si>
    <t xml:space="preserve">Which MSS instance are you reporting this issue for?: MSS (hWIN &amp; TSG) What type of issue are you reporting?: Another issue Description of problem: (attach screenshots of any errors, etc.):  v_return_cd: -2 v_return_text:ORA-20100: Not able to find customer location  EXCEPTION QUEUE IN NEXTGEN  TN - 2055944857  What is your MSS Login ID?: E0100690 Customer Acct Number?: 5687583 PSR #?: 23233667 </t>
  </si>
  <si>
    <t>INC000002701745</t>
  </si>
  <si>
    <t xml:space="preserve">Which MSS instance are you reporting this issue for?: MSS (hWIN &amp; TSG) What type of issue are you reporting?: Another issue Description of problem: (attach screenshots of any errors, etc.): unable to push the dslam queue 4024615594 What is your MSS Login ID?: n9981514 </t>
  </si>
  <si>
    <t>We could see the order has been processed when we try to check the same and it looks good as expected.So, we are going ahead and marking this as close. Kindly reach us for any assistance in the future.</t>
  </si>
  <si>
    <t>Previous order was not delegated properly and the same has been corrected by re-initiating the DELEGORD gateway event of the previous order.</t>
  </si>
  <si>
    <t>Circuit status was incorrect and the same has been corrected and fixed.</t>
  </si>
  <si>
    <t>Previous order broadband status was incorrect and the same has been corrected.</t>
  </si>
  <si>
    <t>Irrelevant service item related entries were corrected to resolve the issue</t>
  </si>
  <si>
    <t>the validation throwing an error like 'MIROR DW CNCRNCP0060 is different from MSS wire center CNCRNCU1002'. Please follow the below steps which issuggested by Linda cederquist previously inorder to eradicate this error.</t>
  </si>
  <si>
    <t>Hi Ronnie,  We could see the previous order delegation issue caused the issue. We have corrected the incorrect product related entries in backend tables. The reported delegation task has been completed in production.  You have disconnected old speed product '3Mb/768K' and then again added the same product as new one which is incorrect process. Kindly add a correct speed product or else cancel this reported order.Hence there is no action pending on our side. We are going ahead and marking this incident as resolved. Thanks.  hWin PSR: 23238166 PNONE : 7067427929  Pavithra Mathivanan  IT- OSS Engineering | Windstream	 Pavithra.Mathivanan@Windstream.com Office: 044-49033000 Extn 3212</t>
  </si>
  <si>
    <t>The incorrect active indicator was tagged in the reported PSR # 6636487 which caused the issue and the same has been corrected.</t>
  </si>
  <si>
    <t>Address indicator was incorrect and the same has been corrected and fixed.</t>
  </si>
  <si>
    <t>The order must have an inservice or a new product when a product is going to be disconnected.Kindly check the correct the same and proceed further.</t>
  </si>
  <si>
    <t>We could see an inappropriate virtual circuit related entry caused the issue and the same has been corrected now. The reported BBDES task has been completed in production. Hence there is no action pending on our side. We are going ahead and marking this incident as resolved. Thanks.</t>
  </si>
  <si>
    <t>We could see that the incorrect task sequence in the order caused the reported issue ,this has been corrected now and the task is now complete.</t>
  </si>
  <si>
    <t>We have corrected the task issue  for the reported customer-23222652 caused due to previous order  migration and the issue got cleared.</t>
  </si>
  <si>
    <t>We can see that the previous order supplement correction was not delegated to NG which was causing the issue , the same has been corrected and now the reported order delegation was completed successfully</t>
  </si>
  <si>
    <t>The delegation tasks and other tasks have been completed for the reported order#23202728 without any issues.</t>
  </si>
  <si>
    <t>Hi Koperundevi,  The customer is returning valid informations in  AQUARIUM now. Please check and let us know for any other concerns.</t>
  </si>
  <si>
    <t>As per MSS, we can not have more than 2 broadband in an order. In the reported order #23191628 we could see 3 broadbands with new,cancel and disconnect, which is a process issue. So kindly cancel this order and proceed further with a new move order(disconnecting the existing BB and adding a new BB).</t>
  </si>
  <si>
    <t>Hi Ramkumar,  We could see the order is flag finished now and there is no pending action item from our end we are marking this ticket as resolved.</t>
  </si>
  <si>
    <t>Hi Andrew,  The customer has been re-designed as requested. Please check and let us know for any other concerns.</t>
  </si>
  <si>
    <t>Incorrect port assignment caused the reported issue and the same has been cleared</t>
  </si>
  <si>
    <t>INC000002704776</t>
  </si>
  <si>
    <t>INC000002704400</t>
  </si>
  <si>
    <t xml:space="preserve">Which MSS instance are you reporting this issue for?: MSS (hWIN &amp; TSG) What type of issue are you reporting?: Another issue Description of problem: (attach screenshots of any errors, etc.): No MSS record found What is your MSS Login ID?: n9984644 PSR #?: 6885287 </t>
  </si>
  <si>
    <t>INC000002704327</t>
  </si>
  <si>
    <t xml:space="preserve">Which MSS instance are you reporting this issue for?: MSS (hWIN &amp; TSG) What type of issue are you reporting?: Another issue Description of problem: (attach screenshots of any errors, etc.): No MSS record found for 8598580748 What is your MSS Login ID?: n9981516 </t>
  </si>
  <si>
    <t>INC000002704282</t>
  </si>
  <si>
    <t xml:space="preserve">Which MSS instance are you reporting this issue for?: MSS (hWIN &amp; TSG) What type of issue are you reporting?: Another issue Description of problem: (attach screenshots of any errors, etc.): No MSS record found for 6784250473 What is your MSS Login ID?: n9981515 </t>
  </si>
  <si>
    <t>INC000002704224</t>
  </si>
  <si>
    <t xml:space="preserve">Which MSS instance are you reporting this issue for?: MSS (hWIN &amp; TSG) What type of issue are you reporting?: Another issue Description of problem: (attach screenshots of any errors, etc.): No MSS record found What is your MSS Login ID?: n9984645 PSR #?: 6431138 </t>
  </si>
  <si>
    <t>INC000002704222</t>
  </si>
  <si>
    <t xml:space="preserve">Which MSS instance are you reporting this issue for?: MSS (hWIN &amp; TSG) What type of issue are you reporting?: Another issue Description of problem: (attach screenshots of any errors, etc.): No MSS record found for 1262361022 What is your MSS Login ID?: n9981515 </t>
  </si>
  <si>
    <t>INC000002704110</t>
  </si>
  <si>
    <t xml:space="preserve">Which MSS instance are you reporting this issue for?: MSS (hWIN &amp; TSG) What type of issue are you reporting?: Another issue Description of problem: (attach screenshots of any errors, etc.): ORA-20100: ERROR working NextGen MSS DD TASK,could not complete DD task,error:ORA-20100:Not able to find customer location  What is your MSS Login ID?: n9984644 Customer Acct Number?: 2967050 PSR #?: 6605374  </t>
  </si>
  <si>
    <t>INC000002704066</t>
  </si>
  <si>
    <t xml:space="preserve">Which MSS instance are you reporting this issue for?: MSS (hWIN &amp; TSG) What type of issue are you reporting?: Another issue Description of problem: (attach screenshots of any errors, etc.): Unable to complete BBDES task.Telephone#3869354456,Error Message:v_return_cd: -2 v_return_text:ORA-20104: Unable to find the NG wireCenter   What is your MSS Login ID?: n9994207 Customer Acct Number?: 3116805 PSR #?: 23244255  </t>
  </si>
  <si>
    <t>INC000002704063</t>
  </si>
  <si>
    <t xml:space="preserve">Which MSS instance are you reporting this issue for?: MSS (hWIN &amp; TSG) What type of issue are you reporting?: Another issue Description of problem: (attach screenshots of any errors, etc.): Unable to complete DD task.Telephone#7067572112,Error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6597313 PSR #?: 23230984 </t>
  </si>
  <si>
    <t>INC000002704060</t>
  </si>
  <si>
    <t xml:space="preserve">Which MSS instance are you reporting this issue for?: MSS (hWIN &amp; TSG) What type of issue are you reporting?: Another issue Description of problem: (attach screenshots of any errors, etc.): THE TN REQUESTED IS ASSIGNED ON ANOTHER ACCOUNT( 8595233635) but there is no open psr for that number/ 8593818415 What is your MSS Login ID?: e0179393 Customer Acct Number?: 6600588 PSR #?: 23253273  </t>
  </si>
  <si>
    <t>INC000002703986</t>
  </si>
  <si>
    <t xml:space="preserve">Which MSS instance are you reporting this issue for?: MSS (hWIN &amp; TSG) What type of issue are you reporting?: Another issue Description of problem: (attach screenshots of any errors, etc.): unable to copy existing services, Telephone: 8599711928, Error Message: please copy existing virtual services related product. What is your MSS Login ID?: n9995231 Customer Acct Number?: 6083088 PSR #?: 23160916 </t>
  </si>
  <si>
    <t>INC000002703922</t>
  </si>
  <si>
    <t xml:space="preserve">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7176272296 What is your MSS Login ID?: n9987263 Customer Acct Number?: 2792976 PSR #?: 23243728 </t>
  </si>
  <si>
    <t>INC000002703920</t>
  </si>
  <si>
    <t xml:space="preserve">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t>
  </si>
  <si>
    <t>INC000002703911</t>
  </si>
  <si>
    <t xml:space="preserve">Which MSS instance are you reporting this issue for?: MSS (hWIN &amp; TSG) What type of issue are you reporting?: Another issue Description of problem: (attach screenshots of any errors, etc.): No MSS record found for 5852893417 What is your MSS Login ID?: n9981513 Customer Acct Number?: 5852893417 </t>
  </si>
  <si>
    <t>INC000002703735</t>
  </si>
  <si>
    <t xml:space="preserve">Which MSS instance are you reporting this issue for?: MSS (hWIN &amp; TSG) What type of issue are you reporting?: Another issue Description of problem: (attach screenshots of any errors, etc.): Unable to complete DELEGORD task.Telephone#3524755856,Error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18069425 had already been disconnected on another order..  Error Code 30606:The Service Item 18069425 had already been disconnected on another order.Error Code 30766:Unable to process item 6Mb/768K Product group 1471. The Service Item 18069425 had already been disconnected on another order..   What is your MSS Login ID?: n9994207 Customer Acct Number?: 3131804 PSR #?: 23226919  </t>
  </si>
  <si>
    <t>INC000002703698</t>
  </si>
  <si>
    <t xml:space="preserve">Which MSS instance are you reporting this issue for?: MSS (hWIN &amp; TSG) What type of issue are you reporting?: Another issue Description of problem: (attach screenshots of any errors, etc.): Unable to complete DELEGORD task.Telephone#9033894006,Error Message:ReturnCd :21038 - ReturnText: One or more required Addresses have not been delegated to NGMSS    What is your MSS Login ID?: n9994207 Customer Acct Number?: 3648473 PSR #?: 23252544 </t>
  </si>
  <si>
    <t>INC000002703695</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</si>
  <si>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23233650 </t>
  </si>
  <si>
    <t>INC000002703606</t>
  </si>
  <si>
    <t xml:space="preserve">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t>
  </si>
  <si>
    <t>INC000002703559</t>
  </si>
  <si>
    <t xml:space="preserve">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7048488929 What is your MSS Login ID?: n9987263 Customer Acct Number?: 6141273 PSR #?: 23066293 </t>
  </si>
  <si>
    <t>INC000002703552</t>
  </si>
  <si>
    <t xml:space="preserve">Which MSS instance are you reporting this issue for?: MSS (hWIN &amp; TSG) What type of issue are you reporting?: Another issue Description of problem: (attach screenshots of any errors, etc.): Unable to complete BBDES task.Telephone#2299952272,Error Message: v_return_cd: -2 v_return_text:ORA-20100: The MSS Exchange is not found on the account.   What is your MSS Login ID?: n9994207 Customer Acct Number?: 6392738 PSR #?: 23239425  </t>
  </si>
  <si>
    <t>INC000002703524</t>
  </si>
  <si>
    <t xml:space="preserve">Which MSS instance are you reporting this issue for?: MSS (hWIN &amp; TSG) What type of issue are you reporting?: Another issue Description of problem: (attach screenshots of any errors, etc.): Disconnecting circuit ID 31/DHXX/100866/ /EXE /.  PSR 22920996 related to NGMSS 6303438 was created.  From service order it is in "ready status" in ELLIOIT_K queue, but it order does not show up in her personal queue to work.  Attaching email with screen shots.  This disconnect is need in order to decommission the Greensboro CTC site (GNBONCPH) What is your MSS Login ID?: e0150373 Customer Acct Number?: not available PSR #?: 22920996 </t>
  </si>
  <si>
    <t>Nysse</t>
  </si>
  <si>
    <t>INC000002703428</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</si>
  <si>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4024615854 What is your MSS Login ID?: n9987263 Customer Acct Number?: 6490656 PSR #?: 23233067 </t>
  </si>
  <si>
    <t>INC000002703416</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</si>
  <si>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5752366473 What is your MSS Login ID?: n9987263 Customer Acct Number?: 6352074 PSR #?: 23234621 </t>
  </si>
  <si>
    <t>INC000002703413</t>
  </si>
  <si>
    <t xml:space="preserve">Which MSS instance are you reporting this issue for?: MSS (hWIN &amp; TSG) What type of issue are you reporting?: Another issue Description of problem: (attach screenshots of any errors, etc.): Unable to complete BBDES task.Telephone#8068729961,Error Message: v_return_cd: -2 v_return_text:ORA-20104: Unable to find the NG wireCenter   What is your MSS Login ID?: n9994207 Customer Acct Number?: 4367086 PSR #?: 21545352  </t>
  </si>
  <si>
    <t>INC000002703123</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</si>
  <si>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3304059027 What is your MSS Login ID?: n9987263 Customer Acct Number?: 2821630 PSR #?: 23232953 </t>
  </si>
  <si>
    <t>INC000002703079</t>
  </si>
  <si>
    <t xml:space="preserve">Which MSS instance are you reporting this issue for?: MSS (hWIN &amp; TSG) What type of issue are you reporting?: Another issue Description of problem: (attach screenshots of any errors, etc.): Disconnect request for circuit 31/DHXX/100869/ /EXE /  PSR 22920416 created in ASAP which should flow to NGMSS 6302749 to complete disco.  Provisioner is getting error message when trying to close tasks in PSR 22920416, therefore order is stalled.  Need disco to complete site decom for GNBONCPH What is your MSS Login ID?: e0150373 Customer Acct Number?: not available PSR #?: 22920416 </t>
  </si>
  <si>
    <t>INC000002703073</t>
  </si>
  <si>
    <t xml:space="preserve">Which MSS instance are you reporting this issue for?: MSS (hWIN &amp; TSG) What type of issue are you reporting?: Another issue Description of problem: (attach screenshots of any errors, etc.): Unable to complete DD task.Telephone#2708999624,Error Message:ORA-01403: no data found.   What is your MSS Login ID?: n9994207 Customer Acct Number?: 6513948 PSR #?: 23224928 </t>
  </si>
  <si>
    <t>INC000002703042</t>
  </si>
  <si>
    <t xml:space="preserve">Which MSS instance are you reporting this issue for?: MSS (hWIN &amp; TSG) What type of issue are you reporting?: Another issue Description of problem: (attach screenshots of any errors, etc.): Unable to Validate PSR,Telephone#4798393906,Error Message:Error: An Error occurred during the Custom Pre-Validation Procedure: -2 ORA-20100: Same TN or Customer has an Open Order in NextGen MSS.  Please complete the Open Order in NextGen MSS and try to Validate in hWIN MSS.   What is your MSS Login ID?: n9994207 Customer Acct Number?: 3716627 PSR #?: 23219915  </t>
  </si>
  <si>
    <t>INC000002702919</t>
  </si>
  <si>
    <t xml:space="preserve">Which MSS instance are you reporting this issue for?: MSS (hWIN &amp; TSG) What type of issue are you reporting?: Another issue Description of problem: (attach screenshots of any errors, etc.): TRYING TO CHAGNE PIN /Integrity Constraint (ASAP.FK_SR_LO_TY_SE_RE_SI) constraint - PARENT KEY NOT FOUND  What is your MSS Login ID?: E0138057 Customer Acct Number?: 6203226 PSR #?: 23251935 </t>
  </si>
  <si>
    <t>INC000002702908</t>
  </si>
  <si>
    <t xml:space="preserve">Which MSS instance are you reporting this issue for?: MSS (hWIN &amp; TSG) What type of issue are you reporting?: Another issue Description of problem: (attach screenshots of any errors, etc.): 229-377-7737  ERROR-ORA-20104 DISQUALIFIED BPQ RESPONSE CAIRGAHAMDAT00 DSLAM HAS ALPHANUMERIC CHARIACTERS IN THE PIN VALUES What is your MSS Login ID?: E0078373 Customer Acct Number?: 4171390 PSR #?: 23251688 </t>
  </si>
  <si>
    <t>INC000002702904</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</si>
  <si>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TN 7708688821 What is your MSS Login ID?: E0149353 Customer Acct Number?: 3924372 PSR #?: 23251677 </t>
  </si>
  <si>
    <t>INC000002702898</t>
  </si>
  <si>
    <t xml:space="preserve">Which MSS instance are you reporting this issue for?: MSS (hWIN &amp; TSG) What type of issue are you reporting?: Another issue Description of problem: (attach screenshots of any errors, etc.): Unable to complete DD task.Telephone#1981172677,Error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6583098 PSR #?: 23221331 </t>
  </si>
  <si>
    <t>INC000002702755</t>
  </si>
  <si>
    <t xml:space="preserve">Which MSS instance are you reporting this issue for?: MSS (hWIN &amp; TSG) What type of issue are you reporting?: Another issue Description of problem: (attach screenshots of any errors, etc.): Unable to complete BBDES task.Telephone#9184732301,Error Message: v_return_cd: -2 v_return_text:ORA-20104: Unable to find the NG wireCenter  What is your MSS Login ID?: n9994207 Customer Acct Number?: 3499301 PSR #?: 23191682  </t>
  </si>
  <si>
    <t>INC000002702535</t>
  </si>
  <si>
    <t xml:space="preserve">Which MSS instance are you reporting this issue for?: MSS (hWIN &amp; TSG) What type of issue are you reporting?: Another issue Description of problem: (attach screenshots of any errors, etc.): Unable to complete DD task.Telephone#7173360799,Error Message:The circuits for this service request are not complete. Please complete (or reverse if the order has been cancelled) the required engineering before completing this task. The  DD&gt; on row # 1 is violating the constraint.   What is your MSS Login ID?: n9994207 Customer Acct Number?: 2802840 PSR #?: 23183256  </t>
  </si>
  <si>
    <t>INC000002701982</t>
  </si>
  <si>
    <t xml:space="preserve">Which MSS instance are you reporting this issue for?: MSS (hWIN &amp; TSG) What type of issue are you reporting?: Another issue Description of problem: (attach screenshots of any errors, etc.): No MSS record found for 8598875333 What is your MSS Login ID?: n9981515 </t>
  </si>
  <si>
    <t>INC000002701886</t>
  </si>
  <si>
    <t xml:space="preserve">Which MSS instance are you reporting this issue for?: MSS (hWIN &amp; TSG) What type of issue are you reporting?: Another issue Description of problem: (attach screenshots of any errors, etc.): 2296369917unable to push the dslam queue  What is your MSS Login ID?: n9981514 </t>
  </si>
  <si>
    <t>INC000002701803</t>
  </si>
  <si>
    <t xml:space="preserve">Which MSS instance are you reporting this issue for?: MSS (hWIN &amp; TSG) What type of issue are you reporting?: Another issue Description of problem: (attach screenshots of any errors, etc.): order 23248043  for 3196689852 is in the DELEGORD EXCEPTN queue error: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Please clear that error and move the order along. Thanks What is your MSS Login ID?: e0117927 Customer Acct Number?: 3196689852 PSR #?: 23248043 </t>
  </si>
  <si>
    <t>INC000002701715</t>
  </si>
  <si>
    <t xml:space="preserve">Which MSS instance are you reporting this issue for?: MSS (hWIN &amp; TSG) What type of issue are you reporting?: Another issue Description of problem: (attach screenshots of any errors, etc.): No MSS record found for 7047898932 What is your MSS Login ID?: n9981515 </t>
  </si>
  <si>
    <t>INC000002703995</t>
  </si>
  <si>
    <t xml:space="preserve">Alternate contact phone number for yourself, if applicable: 7064282690 Which MSS instance are you reporting this issue for?: MSS (hPAE) What type of issue are you reporting?: Another issue Description of problem: (attach screenshots of any errors, etc.): TIMED OUT ERROR ON NAMEFAC TASK. SCREENSHOT ATTACHED. What is your MSS Login ID?: e0114539 Customer Acct Number?: 205277641 PSR #?: 7130600 </t>
  </si>
  <si>
    <t>We have re-initiated the NAMEFAC task gateway event and it's completed for PSR#7130600. No issues found for this request.</t>
  </si>
  <si>
    <t>Pilcher</t>
  </si>
  <si>
    <t>INC000002703436</t>
  </si>
  <si>
    <t xml:space="preserve">Which MSS instance are you reporting this issue for?: MSS (hPAE) What type of issue are you reporting?: Another issue Description of problem: (attach screenshots of any errors, etc.): DELEGOCT ERROR ReturnCd :-1 - ReturnText: SERVICE ID  of 84614730 not found What is your MSS Login ID?: e0172173 Customer Acct Number?: 205165855 PSR #?: 7111241 </t>
  </si>
  <si>
    <t>For the reported PSR,the issue was due to error in the code and the same has been fixed now .The DELEGOCT task got completed.</t>
  </si>
  <si>
    <t>INC000002703345</t>
  </si>
  <si>
    <t xml:space="preserve">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e0172173 Customer Acct Number?: 208699941 PSR #?: 7197473 </t>
  </si>
  <si>
    <t>The reported DELEGORD task issue was a delegation code issue and same has been addressed globally. The DELEGORD task has been completed for reported PSR#7197473.</t>
  </si>
  <si>
    <t>INC000002702258</t>
  </si>
  <si>
    <t xml:space="preserve">Alternate contact phone number for yourself, if applicable: 3197906229 Which MSS instance are you reporting this issue for?: MSS (hPAE) What type of issue are you reporting?: Another issue Description of problem: (attach screenshots of any errors, etc.): PSR 7195290 - DELEGORD error -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alr39669 Customer Acct Number?: 208025365 PSR #?: 7195290 </t>
  </si>
  <si>
    <t>The reported DELEGORD task issue was a delegation code issue and same has been addressed globally. The DELEGORD task has been completed for reported PSR#7195290.</t>
  </si>
  <si>
    <t>Rose</t>
  </si>
  <si>
    <t>The reported issue was due to cancellation not delegated to NGMSS properly that cause the issue and same has been corrected.</t>
  </si>
  <si>
    <t>The reported DELEGOCT task issue was a delegation code issue and same has been addressed globally. The DELEGOCT task has been completed for reported PSR#7138719.</t>
  </si>
  <si>
    <t>The circuit info tab of SD wan circuit was filled out and then the DELEGORD gateway was re-initiated to fix the issue.</t>
  </si>
  <si>
    <t>Resolution: The reported PSR's having 45000 + TN's caused the issue while completing the DD task via GUI in MSS and now the DD task has been completed via Calling stored procedures in Backend Db.  Now the DD task got completed for both PSR#7189846 and PSR#7171217 .</t>
  </si>
  <si>
    <t>For the reported PSR#7182224, the supp cancel has been processed in NGMSS#6570124 via backend since the order got completed already.</t>
  </si>
  <si>
    <t>We have re-initiated the DELEGCK1 task gateway event and it's completed for reported PSR#7190696. No issues found for this request.</t>
  </si>
  <si>
    <t>For the reported issue due to missing entries in circuit info tab for the SDWAN circuit and same has been corrected now. We are currently working on the delegation code to address this globally. The DELEGORD task now completed for PSR#7192814.</t>
  </si>
  <si>
    <t>The reported issue was due to 'DESIGN' task has been 'Not Required' that cause the issue and we have attached the training document for 'Processing the DESIGN' task. Kindly follow the document and complete the PSR. As there is no work action from our side and we are going ahead and marking this incident as resolved.</t>
  </si>
  <si>
    <t>For the reported PSR#7189619,the issue was due to error in the code and the same has been fixed now .The DELEGOCT task got completed.</t>
  </si>
  <si>
    <t>As discussed over IM, user able to access the application without any issues. No issues found for this request.</t>
  </si>
  <si>
    <t>This ticket is duplicate of request#INC000002699404. Issue has been cleared and order has been flag-finished.</t>
  </si>
  <si>
    <t>The reported issue due to missed trunk group design id in NGMSS during migration and same has been corrected now. The DELEGORD task got completed for PSR#7185065.</t>
  </si>
  <si>
    <t>For the reported issue due to incorrect cross reference entries during migration and same has been corrected. The DELEGORD task got completed for PSR#7184748.</t>
  </si>
  <si>
    <t>For the reported PSR#7190537, the missing circuit has been related to the order and the DELEGOCT task got completed.</t>
  </si>
  <si>
    <t>The reported DELEGORD issue for the PSR#7175853 was due to missing cross reference for the VOIP Line product in NGMSS and the same has been corrected. The Delegation tasks are now complete for the PSR.</t>
  </si>
  <si>
    <t>The reported issue due to 'DESIGN' task has been 'Not Required' that cause the issue and we have attached the training document for 'Processing the DESIGN' task. Kindly follow the document and complete the PSR.</t>
  </si>
  <si>
    <t>INC000002703830</t>
  </si>
  <si>
    <t xml:space="preserve">Alternate contact phone number for yourself, if applicable: 3197906045 Which MSS instance are you reporting this issue for?: MSS (hPAE) What type of issue are you reporting?: Another issue Description of problem: (attach screenshots of any errors, etc.): Delegord error:  Unable to retrieve Order 7167290 from MSSEnterprise Domain: &lt;faultstring&gt;Unhandled process exception : com.windstream.mss.exceptions.MetaSolvException: javax.xml.ws.soap.SOAPFaultException: processing event: 8&lt;/faultstring&gt; What is your MSS Login ID?: e0183497 Customer Acct Number?: 5511226 PSR #?: 7167290 </t>
  </si>
  <si>
    <t>Megan</t>
  </si>
  <si>
    <t>Winger</t>
  </si>
  <si>
    <t>INC000002703711</t>
  </si>
  <si>
    <t xml:space="preserve">Which MSS instance are you reporting this issue for?: MSS (hPAE) What type of issue are you reporting?: Another issue Description of problem: (attach screenshots of any errors, etc.): Cant Close DELEGORD TASK- ERROR-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E0158721 Customer Acct Number?: 208694176 PSR #?: 7197673 </t>
  </si>
  <si>
    <t>Diane</t>
  </si>
  <si>
    <t>Atwood</t>
  </si>
  <si>
    <t>INC000002703296</t>
  </si>
  <si>
    <t>INC000002703295</t>
  </si>
  <si>
    <t xml:space="preserve">Alternate contact phone number for yourself, if applicable: 704-593-3854 Which MSS instance are you reporting this issue for?: MSS (hPAE) What type of issue are you reporting?: Another issue Description of problem: (attach screenshots of any errors, etc.): attached error violating constraint when trying to close DD task that was completed. if I am missing a step please let me know before I tried to close all tasks shows completed in NGMSS and M6 unless I missed something thank you  What is your MSS Login ID?: e0015462 PSR #?: 7119758 </t>
  </si>
  <si>
    <t>INC000002703205</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</si>
  <si>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7073435 7095305 7104914 7116287 7128748 7138058 </t>
  </si>
  <si>
    <t>INC000002703116</t>
  </si>
  <si>
    <t>MSS (hPAE) - PSR Notes</t>
  </si>
  <si>
    <t xml:space="preserve">Which MSS instance are you reporting this issue for?: MSS (hPAE) What type of issue are you reporting?: Another issue Description of problem: (attach screenshots of any errors, etc.): When trying to open notes for PSR 7175099, my hpae MSS session shuts down. What is your MSS Login ID?: E0145571 Customer Acct Number?: 7164996 PSR #?: 7175099 </t>
  </si>
  <si>
    <t>Lori</t>
  </si>
  <si>
    <t>Mann</t>
  </si>
  <si>
    <t>INC000002702923</t>
  </si>
  <si>
    <t xml:space="preserve">Which MSS instance are you reporting this issue for?: MSS (hPAE) What type of issue are you reporting?: Another issue Description of problem: (attach screenshots of any errors, etc.): The server encountered the following Exception: java.sql.SQLIntegrityConstraintViolationException: ORA-00001: unique constraint (ASAP.PK_SERV_REQ_SI_USAGE_PRICE) violated ORA-06512: at "ASAPIT.PK_MSS_UNIFIED_VALD_GEN", line 1264 ORA-06512: at "ASAPIT.PK_MSS_UNIFIED_VALD_GEN", line 1264 ORA-06512: at "ASAPIT.PP_CALL_UNIFIED_VALD", line 417 ORA-06512: at "ASAP.SP_PSR_CUSTOM_VALIDATION", line 46 ORA-06512: at line 1  	at oracle.jdbc.driver.T4CTTIoer.processError(T4CTTIoer.java:450) 	at oracle.jdbc.driver.T4CTTIoer.processError(T4CTTIoer.java:399) 	at oracle.jdbc.driver.T4C8Oall.processError(T4C8Oall.java:1059) 	at oracle.jdbc.driver.T4CTTIfun.receive(T4CTTIfun.java:522) 	at oracle.jdbc.driver.T4CTTIfun.doRPC(T4CTTIfun.java:257) 	at oracle.jdbc.driver.T4C8Oall.doOALL(T4C8Oall.java:587) 	at oracle.jdbc.driver.T4CCallableStatement.doOall8(T4CCallableStatement.java:220) 	at oracle.jdbc.driver.T4CCallableStatement.doOall8(T4CCallableStatement.java:48) 	at oracle.jdbc.driver.T4CCallableStatement.executeForRows(T4CCallableStatement.java:938) 	at oracle.jdbc.driver.OracleStatement.doExecuteWithTimeout(OracleStatement.java:1150) 	at oracle.jdbc.driver.OraclePreparedStatement.executeInternal(OraclePreparedStatement.java:4798) 	at oracle.jdbc.driver.OraclePreparedStatement.executeUpdate(OraclePreparedStatement.java:4875) 	at oracle.jdbc.driver.OracleCallableStatement.executeUpdate(OracleCallableStatement.java:5661) 	at oracle.jdbc.driver.OraclePreparedStatementWrapper.executeUpdate(OraclePreparedStatementWrapper.java:1361) 	at weblogic.jdbc.wrapper.PreparedStatement.executeUpdate(PreparedStatement.java:170) 	at com.metasolv.jdbc.MSVPreparedStatement.executeUpdate(MSVPreparedStatement.java:98) 	at MetaSolv.persistent.jdbc.storedProcedure.PsrCustomValidation.callStoredProcedure(PsrCustomValidation.java:46) 	at com.mslv.core.api.external.PSR.provisioning.ValidateOrder.customValidation(ValidateOrder.java:1933) 	at com.mslv.core.api.external.PSR.provisioning.PSROrderFinishProcessor.validate(PSROrderFinishProcessor.java:147) 	at com.mslv.core.api.external.PSR.provisioning.ExecuteFinishOrderLogic.processValidate(ExecuteFinishOrderLogic.java:148) 	at com.mslv.core.api.external.PSR.provisioning.ExecuteFinishOrderLogic.validateOrder(ExecuteFinishOrderLogic.java:111) 	at com.mslv.core.api.internal.PSR.delegate.pbpackage.InvValidatePSROrder.process(InvValidatePSROrder.java:47) 	at MetaSolv.utilities.powerbuilder.BusinessObject.processRequest(BusinessObject.java:67) 	at com.mslv.webapp.pblistener.PBListener.invokeClass(PBListener.java:640) 	at com.mslv.webapp.pblistener.PBListener.doPost(PBListener.java:431) 	at javax.servlet.http.HttpServlet.service(HttpServlet.java:707) 	at javax.servlet.http.HttpServlet.service(HttpServlet.java:790) 	at weblogic.servlet.internal.StubSecurityHelper$ServletServiceAction.run(StubSecurityHelper.java:286) 	at weblogic.servlet.internal.StubSecurityHelper$ServletServiceAction.run(StubSecurityHelper.java:260) 	at weblogic.servlet.internal.StubSecurityHelper.invokeServlet(StubSecurityHelper.java:137) 	at weblogic.servlet.internal.ServletStubImpl.execute(ServletStubImpl.java:350) 	at weblogic.servlet.internal.ServletStubImpl.execute(ServletStubImpl.java:247) 	at weblogic.servlet.internal.WebAppServletContext$ServletInvocationAction.wrapRun(WebAppServletContext.java:3682) 	at weblogic.servlet.internal.WebAppServletContext$ServletInvocationAction.run(WebAppServletContext.java:3649) 	at weblogic.security.acl.internal.AuthenticatedSubject.doAs(AuthenticatedSubject.java:326) 	at weblogic.security.service.SecurityManager.runAsForUserCode(SecurityManager.java:197) 	at weblogic.servlet.provider.WlsSecurityProvider.runAsForUserCode(WlsSecurityProvider.java:203) 	at weblogic.servlet.provider.WlsSubjectHandle.run(WlsSubjectHandle.java:71) 	at weblogic.servlet.internal.WebAppServletContext.doSecuredExecute(WebAppServletContext.java:2433) 	at weblogic.servlet.internal.WebAppServletContext.securedExecute(WebAppServletContext.java:2281) 	at weblogic.servlet.internal.WebAppServletContext.execute(WebAppServletContext.java:2259) 	at weblogic.servlet.internal.ServletRequestImpl.runInternal(ServletRequestImpl.java:1691) 	at weblogic.servlet.internal.ServletRequestImpl.run(ServletRequestImpl.java:1651) 	at weblogic.servlet.provider.ContainerSupportProviderImpl$WlsRequestExecutor.run(ContainerSupportProviderImpl.java:270) 	at weblogic.invocation.ComponentInvocationContextManager._runAs(ComponentInvocationContextManager.java:348) 	at weblogic.invocation.ComponentInvocationContextManager.runAs(ComponentInvocationContextManager.java:333) 	at weblogic.work.LivePartitionUtility.doRunWorkUnderContext(LivePartitionUtility.java:54) 	at weblogic.work.PartitionUtility.runWorkUnderContext(PartitionUtility.java:41) 	at weblogic.work.SelfTuningWorkManagerImpl.runWorkUnderContext(SelfTuningWorkManagerImpl.java:640) 	at weblogic.work.ExecuteThread.execute(ExecuteThread.java:406) 	at weblogic.work.ExecuteThread.run(ExecuteThread.java:346)   What is your MSS Login ID?: e0167638 Customer Acct Number?: 4763241 PSR #?: 7197647 </t>
  </si>
  <si>
    <t>INC000002702917</t>
  </si>
  <si>
    <t xml:space="preserve">Alternate contact phone number for yourself, if applicable: 7048770378 Which MSS instance are you reporting this issue for?: MSS (hPAE) What type of issue are you reporting?: Another issue Description of problem: (attach screenshots of any errors, etc.): DELEGORD gateway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24331828 had already been disconnected on another order..  Error Code 30606:The Service Item 24331828 had already been disconnected on another order.Error Code 30766:Unable to process item Line Product  Product group 1006. The Service Item 24331828 had already been disconnected on another order.. What is your MSS Login ID?: e0166849 Customer Acct Number?: 205147350 PSR #?: 7195867 </t>
  </si>
  <si>
    <t>INC000002702903</t>
  </si>
  <si>
    <t xml:space="preserve">Which MSS instance are you reporting this issue for?: MSS (hPAE) What type of issue are you reporting?: Another issue Description of problem: (attach screenshots of any errors, etc.): Close Delegord Task, Getting Error- ReturnCd :21051 - ReturnText: Unable to retrieve Order 7196269 from MSSEnterprise Domain: Unhandled process exception : com.windstream.mss.exceptions.MetaSolvException: javax.xml.ws.soap.SOAPFaultException: processing event: 8 What is your MSS Login ID?: E0158721 Customer Acct Number?: 208677712 PSR #?: 7196269 </t>
  </si>
  <si>
    <t>INC000002702888</t>
  </si>
  <si>
    <t xml:space="preserve">Alternate contact phone number for yourself, if applicable: 8643318255 Which MSS instance are you reporting this issue for?: MSS (hPAE) What type of issue are you reporting?: Another issue Description of problem: (attach screenshots of any errors, etc.): Need the delegoct task closed/completed. See screenshot for error What is your MSS Login ID?: e0145336 Customer Acct Number?: 5750342 PSR #?: 7191665 </t>
  </si>
  <si>
    <t>INC000002702762</t>
  </si>
  <si>
    <t xml:space="preserve">Alternate contact phone number for yourself, if applicable: 8643318255 Which MSS instance are you reporting this issue for?: MSS (hPAE) What type of issue are you reporting?: Another issue Description of problem: (attach screenshots of any errors, etc.): Need the delegoct task closed/completed. See screenshot for error What is your MSS Login ID?: e0145336 Customer Acct Number?: 5750358 PSR #?: 7190414 </t>
  </si>
  <si>
    <t>INC000002702736</t>
  </si>
  <si>
    <t xml:space="preserve">Which MSS instance are you reporting this issue for?: MSS (hPAE) What type of issue are you reporting?: Another issue Description of problem: (attach screenshots of any errors, etc.): Cannot close DD task on PSR 7188820.  Getting the following error message:  The circuits for this service request are not complete.  Please complete (or reverse if the order has been cancelled) the required engineering before completing this task  The DD on row #7 is violating the constraint  The order number is 7188820 The Circuit ID is 714-279-9680-1 What is your MSS Login ID?: mwillis Customer Acct Number?: 5801142 PSR #?: 7188820 </t>
  </si>
  <si>
    <t>INC000002702122</t>
  </si>
  <si>
    <t xml:space="preserve">Alternate contact phone number for yourself, if applicable: 3197902228 Which MSS instance are you reporting this issue for?: MSS (hPAE) What type of issue are you reporting?: Another issue Description of problem: (attach screenshots of any errors, etc.): ORD VAL IS STUCK IN---IN PROGRESS  What is your MSS Login ID?: DMF40754 Customer Acct Number?: 7018916 PSR #?: 7187469 </t>
  </si>
  <si>
    <t>INC000002701877</t>
  </si>
  <si>
    <t xml:space="preserve">Which MSS instance are you reporting this issue for?: MSS (hPAE) What type of issue are you reporting?: Another issue Description of problem: (attach screenshots of any errors, etc.): Unable to complete DELEGOCT gateway event. DELEGOCT Error: ReturnCd :-1 - ReturnText: SERVICE ID  of 84611908 not found What is your MSS Login ID?: e0179735 Customer Acct Number?: 4572381 PSR #?: 7186774 </t>
  </si>
  <si>
    <t>INC000002701708</t>
  </si>
  <si>
    <t xml:space="preserve">Which MSS instance are you reporting this issue for?: MSS (hPAE) What type of issue are you reporting?: Another issue Description of problem: (attach screenshots of any errors, etc.): PSR 7195055--DELEGOCT erroring with the following:   ReturnCd :-1 - ReturnText: exchange_carrier_circuit_id, of 610-466-7308-0 already exists.  Please change ecckt   What is your MSS Login ID?: e0168802 Customer Acct Number?: 205343935 PSR #?: 7195055 </t>
  </si>
  <si>
    <t>INC000002701701</t>
  </si>
  <si>
    <t xml:space="preserve">Which MSS instance are you reporting this issue for?: MSS (hPAE) What type of issue are you reporting?: Another issue Description of problem: (attach screenshots of any errors, etc.): Account 639338611001 PSR 7197056 When attempting to disconnect the specified 6 lines, error reads:  There are In Service children that are not on the order.  The item cannot be disconnected. A database error has occurred while attempting to disconnect service item 61762903.  Please resolve and advise.  Thank you. What is your MSS Login ID?: LMM44510 Customer Acct Number?: 639338611001 PSR #?: 7197056 </t>
  </si>
  <si>
    <t>INC000002701577</t>
  </si>
  <si>
    <t xml:space="preserve">Which MSS instance are you reporting this issue for?: MSS (hPAE) What type of issue are you reporting?: Another issue Description of problem: (attach screenshots of any errors, etc.): Unable to complete AUTOSE on PSR 7140802.  hPAE M6 locks up.  Order cannot move forward until AUTOSE is completed.  What is your MSS Login ID?: e0170876 Customer Acct Number?: 5379290 PSR #?: 7140802 </t>
  </si>
  <si>
    <t>INC000002701323</t>
  </si>
  <si>
    <t xml:space="preserve">Which MSS instance are you reporting this issue for?: MSS (hPAE) What type of issue are you reporting?: Another issue Description of problem: (attach screenshots of any errors, etc.): Need the SIP removed off of PSR 6899544 and moved over to 6899543. Customer is no longer discoing the SIP  What is your MSS Login ID?: e0172173 Customer Acct Number?: 5364908 PSR #?: 6899544 </t>
  </si>
  <si>
    <t>INC000002700058</t>
  </si>
  <si>
    <t>MSS (hPAE) - Finish Order</t>
  </si>
  <si>
    <t xml:space="preserve">Which MSS instance are you reporting this issue for?: MSS (hPAE) What type of issue are you reporting?: Another issue Description of problem: (attach screenshots of any errors, etc.): PLEASE SEE SCREENSHOT -- I am getting the error shown and I need to add a plan so I can disco the circuit.  Please correct so I can add plan.  Thank you What is your MSS Login ID?: e0176569 </t>
  </si>
  <si>
    <t>Dudley</t>
  </si>
  <si>
    <t xml:space="preserve">  </t>
  </si>
  <si>
    <t>INC000002299889</t>
  </si>
  <si>
    <t xml:space="preserve">Which MSS instance is this enhancement request/RIS request for?: MSS (hPAE) Details of request: This is a Records Only Update Request.  Please update the accounts and TNs as detailed in the Attached Spreadsheet.  These TNs do not need to be updated in Revchain.  Add to Starnet account. Date these changes need to be active: 4/13/2018 </t>
  </si>
  <si>
    <t>INC000002706761</t>
  </si>
  <si>
    <t xml:space="preserve">Which MSS instance are you reporting this issue for?: MSS (hWIN &amp; TSG) What type of issue are you reporting?: Another issue Description of problem: (attach screenshots of any errors, etc.): Unable to complete BBDES task.Telephone#7049333097,Error Message:v_return_cd: -1 v_return_text:Could not assign connectionsORA-01400: cannot insert NULL into ("ASAP"."NS_COMP_REL"."NS_COMP_ID_CHILD")  What is your MSS Login ID?: n9994207 Customer Acct Number?: 5608862 PSR #?: 23258103 </t>
  </si>
  <si>
    <t>We could see the issue status information were not mapped properly which were caused the issue,  the same has been corrected and respective order is now stands in the DSLAM task as expected. So, we are going ahead and marking this as close. KIndly reach us for any assistance in the future.</t>
  </si>
  <si>
    <t>INC000002706691</t>
  </si>
  <si>
    <t xml:space="preserve">Which MSS instance are you reporting this issue for?: MSS (hWIN &amp; TSG) What type of issue are you reporting?: Another issue Description of problem: (attach screenshots of any errors, etc.): Unable to complete DD task. Task in BB COMP Work Queue, Telephone: 3525461330, Error Message: The circuits for this service request are not complete. Please complete (or reverse if the order has been cancelled) the required engineering before completing this task. The DD on row # 1 is violating the constraint. What is your MSS Login ID?: n9995231 Customer Acct Number?: 3159039 PSR #?: 23258966  </t>
  </si>
  <si>
    <t>The change cancel was not processed properly which caused the reported issue.Now we have corrected it and the order is now complete.</t>
  </si>
  <si>
    <t>INC000002706643</t>
  </si>
  <si>
    <t xml:space="preserve">Which MSS instance are you reporting this issue for?: MSS (hWIN &amp; TSG) What type of issue are you reporting?: Another issue Description of problem: (attach screenshots of any errors, etc.): Unable to complete BBDES task.Telephone#6068710055,Error Message:_return_cd: -2 v_return_text:ORA-20104: Unable to find the NG wireCenter  What is your MSS Login ID?: n9994207 Customer Acct Number?: 6465775 PSR #?: 23257191 </t>
  </si>
  <si>
    <t>We could see an incorrect port address status caused the issue and the same has been corrected now.The reported BBDES task has been completed in production.Hence there is no action pending on our side. We are going ahead and marking this incident as resolved. Thanks.</t>
  </si>
  <si>
    <t>INC000002706481</t>
  </si>
  <si>
    <t xml:space="preserve">Which MSS instance are you reporting this issue for?: MSS (hWIN &amp; TSG) What type of issue are you reporting?: Another issue Description of problem: (attach screenshots of any errors, etc.): Unable to complete DD task.Telephone#1981172694,Error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6597395 PSR #?: 23235782 </t>
  </si>
  <si>
    <t>We could see that the tasks for the reported order-23235782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</si>
  <si>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INC000002706478</t>
  </si>
  <si>
    <t xml:space="preserve">Which MSS instance are you reporting this issue for?: MSS (hWIN &amp; TSG) What type of issue are you reporting?: Another issue Description of problem: (attach screenshots of any errors, etc.): No MSS record found for 3368590616 What is your MSS Login ID?: n9981513 Customer Acct Number?: 3368590616 </t>
  </si>
  <si>
    <t>We could see that the value labels were populated wrongly which caused the issue and same has been corrected now. Please try to pull the customer #3368590616 in Aquarium now</t>
  </si>
  <si>
    <t>INC000002706440</t>
  </si>
  <si>
    <t xml:space="preserve">Which MSS instance are you reporting this issue for?: MSS (hWIN &amp; TSG) What type of issue are you reporting?: Another issue Description of problem: (attach screenshots of any errors, etc.): TRYING TO ADD PINS: BLK: 00, PIN: 4269 &amp; 4270.  WHEN TRYING TO COMPLETE ADDASGN TASK, GETTING: "ERROR WHILE WORKING VCONDES, ERROR 20100, COULD NOT GET NG WIRE CENTER INFO ORA 01403, NO DATA FOUND." 5731053046 What is your MSS Login ID?: 0019414 Customer Acct Number?: 6603054 PSR #?: 23251379 </t>
  </si>
  <si>
    <t>INC000002706391</t>
  </si>
  <si>
    <t xml:space="preserve">Which MSS instance are you reporting this issue for?: MSS (hWIN &amp; TSG) What type of issue are you reporting?: Another issue Description of problem: (attach screenshots of any errors, etc.): TN 8644572745-unable to complete task.stuck in NSP queue due to error.  What is your MSS Login ID?: n9979762 PSR #?: 6613877  </t>
  </si>
  <si>
    <t>We can see that the service move order is placed for the reported customer but the provisional plan is not chosed as per service move. Please cancel the reported order and place another order with BB MOVE as provisional plan.  As required information has been provided , we are going ahead and marking this as resolved.</t>
  </si>
  <si>
    <t>INC000002706386</t>
  </si>
  <si>
    <t xml:space="preserve">Which MSS instance are you reporting this issue for?: MSS (hWIN &amp; TSG) What type of issue are you reporting?: Another issue Description of problem: (attach screenshots of any errors, etc.): ReturnCd :-1 - ReturnText: exchange_carrier_circuit_id, of 903-223-5225-0 already exists.  Please change ecckt What is your MSS Login ID?: E0180039 Customer Acct Number?: 6269767 PSR #?: 9032235225 </t>
  </si>
  <si>
    <t>Incorrect circuit status has caused the reported issue and the same is now corrected.Delegation for the reported order is now complete.</t>
  </si>
  <si>
    <t>INC000002706337</t>
  </si>
  <si>
    <t xml:space="preserve">Which MSS instance are you reporting this issue for?: MSS (hWIN &amp; TSG) What type of issue are you reporting?: Another issue Description of problem: (attach screenshots of any errors, etc.): No MSS record found for 9408942292 What is your MSS Login ID?: n9979759 </t>
  </si>
  <si>
    <t>We have corrected the duplicate serv_item related entry and the customer details are visible in Aquarium. Hence there is no action pending on our side. We are going ahead and marking this incident as resolved. Thanks.</t>
  </si>
  <si>
    <t>Duplicate</t>
  </si>
  <si>
    <t>INC000002706149</t>
  </si>
  <si>
    <t xml:space="preserve">Which MSS instance are you reporting this issue for?: MSS (hWIN &amp; TSG) What type of issue are you reporting?: Another issue Description of problem: (attach screenshots of any errors, etc.): TN 3309953804-unable to complete task.stuck in NSP queue due to error. What is your MSS Login ID?: n9979763 PSR #?: 6582909  </t>
  </si>
  <si>
    <t>We could see that the address related entries for the reported order-6582909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</si>
  <si>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INC000002706146</t>
  </si>
  <si>
    <t>INC000002706079</t>
  </si>
  <si>
    <t xml:space="preserve">Which MSS instance are you reporting this issue for?: MSS (hWIN &amp; TSG) What type of issue are you reporting?: Another issue Description of problem: (attach screenshots of any errors, etc.): TN 4024200522-unable to complete task.stuck in NSP queue due to error What is your MSS Login ID?: n9979759 PSR #?: 6627031  </t>
  </si>
  <si>
    <t>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t>
  </si>
  <si>
    <t>INC000002705983</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</si>
  <si>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1600601080, Error Message:  v_return_cd: -2 v_return_text:ORA-20104: Unable to find the NG wireCenter What is your MSS Login ID?: n9995231 Customer Acct Number?: 6599328 PSR #?: 23257089  </t>
  </si>
  <si>
    <t>We could see no pin assignments were made  for the order caused the issue and the same has been cleared to fix the issue</t>
  </si>
  <si>
    <t>INC000002705564</t>
  </si>
  <si>
    <t xml:space="preserve">Which MSS instance are you reporting this issue for?: MSS (hWIN &amp; TSG) What type of issue are you reporting?: Another issue Description of problem: (attach screenshots of any errors, etc.): Unable to complete DELEGORD task.Telephone#2293776885,Error Message:ReturnCd:21038 – ReturnText: One or more required Addresses have not been delegated to NGMSS   What is your MSS Login ID?: n9994207 Customer Acct Number?: 4024744 PSR #?: 23227970  </t>
  </si>
  <si>
    <t>We can see that there was incorrect Location values which was causing the error, the same has been corrected and fixed.</t>
  </si>
  <si>
    <t>INC000002705422</t>
  </si>
  <si>
    <t xml:space="preserve">Which MSS instance are you reporting this issue for?: MSS (hWIN &amp; TSG) What type of issue are you reporting?: Another issue Description of problem: (attach screenshots of any errors, etc.): Unable to Validate PSR,Telephone#5752342648,Error Message:Please copy existing Physical services related product  What is your MSS Login ID?: n9994207 Customer Acct Number?: 3602581 PSR #?: 23255008  </t>
  </si>
  <si>
    <t>The incorrect service item related entries were corrected to resolve the issue</t>
  </si>
  <si>
    <t>INC000002705358</t>
  </si>
  <si>
    <t xml:space="preserve">Which MSS instance are you reporting this issue for?: MSS (hWIN &amp; TSG) What type of issue are you reporting?: Another issue Description of problem: (attach screenshots of any errors, etc.): TN 9037925775-unable to complete task.stuck in NSP queue due to error.  What is your MSS Login ID?: n9979763 PSR #?: 6661351 </t>
  </si>
  <si>
    <t>INC000002705231</t>
  </si>
  <si>
    <t xml:space="preserve">Which MSS instance are you reporting this issue for?: MSS (hWIN &amp; TSG) What type of issue are you reporting?: Another issue Description of problem: (attach screenshots of any errors, etc.): Unable to REMOVE LOCK.Telephone#1751100150,3941111054,1601432064,3931351045,2294829474,1601152038,8288632309,Error Message:The psr was locked by another NID.   What is your MSS Login ID?: n9994207 Customer Acct Number?: 6598377,6603151,6595343,6601098,6597489,6596303,6594283, PSR #?: 23222237,23251862,23198126,23233987,23217321,23207267,23193465 </t>
  </si>
  <si>
    <t>As per request all the locks has been removed</t>
  </si>
  <si>
    <t>INC000002704873</t>
  </si>
  <si>
    <t xml:space="preserve">Which MSS instance are you reporting this issue for?: MSS (hWIN &amp; TSG) What type of issue are you reporting?: Another issue Description of problem: (attach screenshots of any errors, etc.): No MSS record found for 8707434312 What is your MSS Login ID?: n9981516 </t>
  </si>
  <si>
    <t>The address for the customer was not active in the table level, and the same has now corrected.</t>
  </si>
  <si>
    <t>We could see that the reported TN-8598580748 records are shows properly in Aquarium,Hence, we are going ahead and marking this incident as resolved. Kindly let us know for any concerns and if you are facing any issues in future, please raise a new ticket, we will be glad to help on the ticket.</t>
  </si>
  <si>
    <t>We could see the account looks active and orders are already completed it seems. Also respective information is displaying as expected in the Aquarium as well in MSS. So, we are going ahead and marking this as close. Kindly reach us for any assistance in the future.</t>
  </si>
  <si>
    <t>We couldn't see any pin assignment for the reported order#23244255 which caused the issue and same got corrected. Kindly assign proper pins based on MIROR record and then proceed further.</t>
  </si>
  <si>
    <t>Design was not processed properly and the same has been corrected and fixed.</t>
  </si>
  <si>
    <t>The reported TN is qualifies upto 50 Mb in Mirror, but in the reported order new speed was created for 100 Mb. So kindly cancel this order and use the compatible speed</t>
  </si>
  <si>
    <t>The missing secloc for the physical caused the issue and the same have been corrected and completed.</t>
  </si>
  <si>
    <t>We were able to complete the reported task without any issues,Now the reported order is completed and flag finished.</t>
  </si>
  <si>
    <t>We have corrected the task issue for the reported customer-23226919 caused due to previous order migration and the issue got cleared.</t>
  </si>
  <si>
    <t>We have corrected the order related issue for the reported customer-23239425  caused due to migration and the issue got cleared.</t>
  </si>
  <si>
    <t>There was a task in the legacy which was not completed and that was causing the  issue, the same has been corrected and fixed.</t>
  </si>
  <si>
    <t>The previous NG order#5918802  has incorrect service item status which caused the issue and the same has been corrected now.</t>
  </si>
  <si>
    <t>The incorrect order status in the NGMSS caused the reported issue, which was now corrected and the order now validates without errors</t>
  </si>
  <si>
    <t>there was no pin assignment for the change order caused the issue and the same have been corrected</t>
  </si>
  <si>
    <t>There is a preceding task in Legacy domain which causing the reported issue in NGMSS. We have completed the reported task in CURRIE queue</t>
  </si>
  <si>
    <t>We have corrected the circuit status  for the reported customer-23224928 caused due to migration and the issue got cleared.</t>
  </si>
  <si>
    <t>We can see that the previous order was completed but not flag finished in the NG which was causing the issue, the same has been corrected and fixed. Now the reported order is validating without any issues.</t>
  </si>
  <si>
    <t>The reported order is already completed in ngmss but the status seems to be incorrect caused the issue and the same have been corrected and the order validates without any issues.</t>
  </si>
  <si>
    <t>We have corrected the circuit status  for the reported customer-23183256 caused due to migration and the issue got cleared.</t>
  </si>
  <si>
    <t>No Issues Found-the data is visible in aquarium</t>
  </si>
  <si>
    <t>We have corrected the serv item status  for the reported customer-1600604694 caused due to migration and the issue got cleared.</t>
  </si>
  <si>
    <t>We have corrected the serv item status  for the reported customer-7065200115 caused due to migration and the issue got cleared.</t>
  </si>
  <si>
    <t>We could see that the reported order# 23222095  got completed.</t>
  </si>
  <si>
    <t>We have corrected the serv item status  for the reported customer-22977300 caused due to migration and the issue got cleared.</t>
  </si>
  <si>
    <t>Missing virtual circuit was added to resolve the issue</t>
  </si>
  <si>
    <t>Incorrect wire center was entered in MIROR and the same has been corrected by Karen Abear</t>
  </si>
  <si>
    <t>FTtoBB was added to resolve the reported issue. Wire center mismatch issue was throwing and asked the user to place a BB Move order.</t>
  </si>
  <si>
    <t>Ramkumar,  We don't find any issues on completing the task, Please check and let us know for any other concerns.</t>
  </si>
  <si>
    <t>Hi Cynthia,  The issue is due to the incorrect product relationship, the same has been cleared now and the delegation task got completed without any issues. Please check and let us know for any other concerns.</t>
  </si>
  <si>
    <t>INC000002706949</t>
  </si>
  <si>
    <t xml:space="preserve">Which MSS instance are you reporting this issue for?: MSS (hWIN &amp; TSG) What type of issue are you reporting?: Another issue Description of problem: (attach screenshots of any errors, etc.): ORA20100: The product id was not found on this order.ORA-01403: no data found What is your MSS Login ID?: n9984645 Customer Acct Number?: 6597472 PSR #?: 6658205 </t>
  </si>
  <si>
    <t>INC000002706913</t>
  </si>
  <si>
    <t xml:space="preserve">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PSR #?: 6628847 </t>
  </si>
  <si>
    <t>INC000002706905</t>
  </si>
  <si>
    <t xml:space="preserve">Which MSS instance are you reporting this issue for?: MSS (hWIN &amp; TSG) What type of issue are you reporting?: Another issue Description of problem: (attach screenshots of any errors, etc.): No MSS record found for 1261280888 What is your MSS Login ID?: n9981515 </t>
  </si>
  <si>
    <t>INC000002706904</t>
  </si>
  <si>
    <t xml:space="preserve">Which MSS instance are you reporting this issue for?: MSS (hWIN &amp; TSG) What type of issue are you reporting?: Another issue Description of problem: (attach screenshots of any errors, etc.): No MSS record found for 1600606594 What is your MSS Login ID?: n9981515 </t>
  </si>
  <si>
    <t>INC000002706776</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</si>
  <si>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2546948273,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12164714 had already been disconnected on another order..  Error Code 30606:The Service Item 12164714 had already been disconnected on another order.Error Code 30766:Unable to process item Siemens 4200-OH (CP) Product group 1401. The Service Item 12164714 had already been disconnected on another order.. What is your MSS Login ID?: n9995231 Customer Acct Number?: 3445896 PSR #?: 23226500 </t>
  </si>
  <si>
    <t>INC000002706773</t>
  </si>
  <si>
    <t xml:space="preserve">Which MSS instance are you reporting this issue for?: MSS (hWIN &amp; TSG) What type of issue are you reporting?: Another issue Description of problem: (attach screenshots of any errors, etc.): SEE ATTACHMENTS. RECORD CANNOT BE MOVED OUT OF DSLAM QUEUE AS IT WILL NOT SHOW UP THERE IN AQUARIUM  TN - 7046962720  What is your MSS Login ID?: E0100690 Customer Acct Number?: 4257819 PSR #?: 23175818 </t>
  </si>
  <si>
    <t>INC000002706766</t>
  </si>
  <si>
    <t xml:space="preserve">Which MSS instance are you reporting this issue for?: MSS (hWIN &amp; TSG) What type of issue are you reporting?: Another issue Description of problem: (attach screenshots of any errors, etc.): I need access to Windstream Tableau - I still only have EarthLink options What is your MSS Login ID?: e0176531 or kayala </t>
  </si>
  <si>
    <t>Ayala</t>
  </si>
  <si>
    <t>INC000002706763</t>
  </si>
  <si>
    <t xml:space="preserve">Which MSS instance are you reporting this issue for?: MSS (hWIN &amp; TSG) What type of issue are you reporting?: Another issue Description of problem: (attach screenshots of any errors, etc.): SALES CHANNEL ISSUE // What is your MSS Login ID?: e0179556 PSR #?: 23258319 </t>
  </si>
  <si>
    <t>INC000002706682</t>
  </si>
  <si>
    <t xml:space="preserve">Which MSS instance are you reporting this issue for?: MSS (hWIN &amp; TSG) What type of issue are you reporting?: Another issue Description of problem: (attach screenshots of any errors, etc.): STUCK IN BBCKTID /EXCETPN What is your MSS Login ID?: E0166110 Customer Acct Number?: 23191377  PSR #?: 6593622 </t>
  </si>
  <si>
    <t>INC000002706674</t>
  </si>
  <si>
    <t xml:space="preserve">Which MSS instance are you reporting this issue for?: MSS (hWIN &amp; TSG) What type of issue are you reporting?: Another issue Description of problem: (attach screenshots of any errors, etc.): No MSS record found for 2703846806 What is your MSS Login ID?: n9981514 </t>
  </si>
  <si>
    <t>INC000002706673</t>
  </si>
  <si>
    <t xml:space="preserve">Which MSS instance are you reporting this issue for?: MSS (hWIN &amp; TSG) What type of issue are you reporting?: Another issue Description of problem: (attach screenshots of any errors, etc.): No MSS record found for 2703845949 What is your MSS Login ID?: n9981514 </t>
  </si>
  <si>
    <t>INC000002706661</t>
  </si>
  <si>
    <t xml:space="preserve">Which MSS instance are you reporting this issue for?: MSS (hWIN &amp; TSG) What type of issue are you reporting?: Another issue Description of problem: (attach screenshots of any errors, etc.): Unable to disconnect old speed,  Telephone: 8173260292, Error Message: In order to add a new SPEED (100mb/8mb)you must disconnect the old one. What is your MSS Login ID?: n9995231 Customer Acct Number?: 3500000 PSR #?: 23258207  </t>
  </si>
  <si>
    <t>INC000002706485</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</si>
  <si>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6068368006, Error Message: The MSS Exchange is not found on the account. What is your MSS Login ID?: n9995231 Customer Acct Number?: 6602778 PSR #?: 23255859  </t>
  </si>
  <si>
    <t>INC000002706484</t>
  </si>
  <si>
    <t xml:space="preserve">Which MSS instance are you reporting this issue for?: MSS (hWIN &amp; TSG) What type of issue are you reporting?: Another issue Description of problem: (attach screenshots of any errors, etc.): REMASGN/ THE CIRCUITS FOR THE SERVICE REQUEST ARE NOT COMPLETE. PLEAS COMPLETE(OR REVERSE IF THE ORDER HAS BEEN CANCELLED) THE REQUIRED ENGINEERING BEFORE COMPLETING THIS TASK. THE DLRD ON ROW #1 IS VIOLATING THE CONSTRAINT. THE ORDER NUMBER IS 6541575. THE CIRCUIT ID IS 8592250758/T/HAMILTON/PATRI/53636679  PREVENTING THE ASSIGNMENT OF PIN 1014 FOR 1600604984 What is your MSS Login ID?: E0179393 Customer Acct Number?: 5894881 PSR #?: 23120127 </t>
  </si>
  <si>
    <t>INC000002706444</t>
  </si>
  <si>
    <t xml:space="preserve">Which MSS instance are you reporting this issue for?: MSS (hWIN &amp; TSG) What type of issue are you reporting?: Another issue Description of problem: (attach screenshots of any errors, etc.): TN 4177562497-unable to complete task.stuck in NSP queue due to error.  What is your MSS Login ID?: n9979762 PSR #?: 6619991  </t>
  </si>
  <si>
    <t>INC000002706401</t>
  </si>
  <si>
    <t xml:space="preserve">Which MSS instance are you reporting this issue for?: MSS (hWIN &amp; TSG) What type of issue are you reporting?: Another issue Description of problem: (attach screenshots of any errors, etc.): No MSS record found for 3258541767 What is your MSS Login ID?: n9981514 </t>
  </si>
  <si>
    <t>INC000002706400</t>
  </si>
  <si>
    <t xml:space="preserve">Which MSS instance are you reporting this issue for?: MSS (hWIN &amp; TSG) What type of issue are you reporting?: Another issue Description of problem: (attach screenshots of any errors, etc.): No MSS record found for 8595432853 What is your MSS Login ID?: n9981514 </t>
  </si>
  <si>
    <t>INC000002706397</t>
  </si>
  <si>
    <t xml:space="preserve">Which MSS instance are you reporting this issue for?: MSS (hWIN &amp; TSG) What type of issue are you reporting?: Another issue Description of problem: (attach screenshots of any errors, etc.): No MSS record found for 2703842494 What is your MSS Login ID?: n9979759 </t>
  </si>
  <si>
    <t>INC000002706297</t>
  </si>
  <si>
    <t xml:space="preserve">Which MSS instance are you reporting this issue for?: MSS (hWIN &amp; TSG) What type of issue are you reporting?: Another issue Description of problem: (attach screenshots of any errors, etc.): Unable to complete DD task. Task in BB COMP Work Queue, Telephone: 1261289919,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6584958 PSR #?: 23225714  </t>
  </si>
  <si>
    <t>INC000002706159</t>
  </si>
  <si>
    <t xml:space="preserve">Which MSS instance are you reporting this issue for?: MSS (hWIN &amp; TSG) What type of issue are you reporting?: Another issue Description of problem: (attach screenshots of any errors, etc.): TN 9123843008-unable to complete task.stuck in NSP queue due to error.  What is your MSS Login ID?: n9979763 PSR #?: 6534571  </t>
  </si>
  <si>
    <t>INC000002706135</t>
  </si>
  <si>
    <t xml:space="preserve">Which MSS instance are you reporting this issue for?: MSS (hWIN &amp; TSG) What type of issue are you reporting?: Another issue Description of problem: (attach screenshots of any errors, etc.): Unable to push the NSP Queue What is your MSS Login ID?: n9981513 Customer Acct Number?: 8066374879 </t>
  </si>
  <si>
    <t>INC000002705832</t>
  </si>
  <si>
    <t xml:space="preserve">Which MSS instance are you reporting this issue for?: MSS (hWIN &amp; TSG) What type of issue are you reporting?: Another issue Description of problem: (attach screenshots of any errors, etc.): Unable to complete BBDES task.Telephone#2812656770,Error Message: v_return_cd: -2 v_return_text:ORA-01400: cannot insert NULL into ("ASAP"."DESIGN"."ISSUE_NBR") What is your MSS Login ID?: n9994207 Customer Acct Number?: 4352513 PSR #?: 22034076 </t>
  </si>
  <si>
    <t>INC000002705609</t>
  </si>
  <si>
    <t xml:space="preserve">Which MSS instance are you reporting this issue for?: MSS (hWIN &amp; TSG) What type of issue are you reporting?: Another issue Description of problem: (attach screenshots of any errors, etc.): TN 1751754048-unable to complete task.stuck in DSLAM queue due to error.  What is your MSS Login ID?: n9979762 PSR #?: 6350262  </t>
  </si>
  <si>
    <t>INC000002705515</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</si>
  <si>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9033895973,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31583234 had already been disconnected on another order..  Error Code 30606:The Service Item 31583234 had already been disconnected on another order.Error Code 30766:Unable to process item 50Mb/4Mb Product group 1573. The Service Item 31583234 had already been disconnected on another order.. What is your MSS Login ID?: n9995231 Customer Acct Number?: 3731150 PSR #?: 23255798  </t>
  </si>
  <si>
    <t>INC000002705514</t>
  </si>
  <si>
    <t xml:space="preserve">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6918334.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e0149353 Customer Acct Number?: 4349096 PSR #?: 22615213 </t>
  </si>
  <si>
    <t>INC000002705421</t>
  </si>
  <si>
    <t>NGMSS : Session Active in Backend</t>
  </si>
  <si>
    <t>Contact : 407-447-4196 Issue : NGMSS - Session Active  Troubleshooting : NGMSS session active in background. Unable to close it by Citrix Director.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t>
  </si>
  <si>
    <t>Anne</t>
  </si>
  <si>
    <t>Graham</t>
  </si>
  <si>
    <t>INC000002705414</t>
  </si>
  <si>
    <t>INC000002705412</t>
  </si>
  <si>
    <t xml:space="preserve">Which MSS instance are you reporting this issue for?: MSS (hWIN &amp; TSG) What type of issue are you reporting?: Another issue Description of problem: (attach screenshots of any errors, etc.): Unable to complete DELEGORD task.Telephone#4404663591,Error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3657507 PSR #?: 23249082 </t>
  </si>
  <si>
    <t>INC000002705311</t>
  </si>
  <si>
    <t xml:space="preserve">Which MSS instance are you reporting this issue for?: MSS (hWIN &amp; TSG) What type of issue are you reporting?: Another issue Description of problem: (attach screenshots of any errors, etc.): ERROR WHEN VALIDATING THE PSR THE CST WANTS THIS BONDED 25/4 SO THAT THE CUST CAN UPGRADE IN THE FUTURE WITHOUT A  TRUCK ROLL. THE PRODUCT ID 1635 IS NOT COOMPATIBLE A LOOP LENGTH OF 1500 What is your MSS Login ID?: 0095240 Customer Acct Number?: 6573770 PSR #?: 23256369 </t>
  </si>
  <si>
    <t>INC000002705184</t>
  </si>
  <si>
    <t>HWIN : Session Active in backend</t>
  </si>
  <si>
    <t>User ID :E0183526 Contact : 706-913-3503  Issue : hWin - Process opened up in background  Troubleshooting : 1) Citrix Director - No Process opened up in background. 2) Putty.exe - Unable to kill process for user by UserID. 3) Tried closing and opening application. 4) Tried restarting the system.  NOTE : Error message screenshot attached.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t>
  </si>
  <si>
    <t>INC000002705174</t>
  </si>
  <si>
    <t xml:space="preserve">Alternate contact phone number for yourself, if applicable: 8643317253 Which MSS instance are you reporting this issue for?: MSS (hWIN &amp; TSG) What type of issue are you reporting?: Another issue Description of problem: (attach screenshots of any errors, etc.): When trying to change my TSG password I get the following message: A database error has occurred. The error message is: ORA-01031: insufficient privileges. Can you grant me access to change my password? Thx! What is your MSS Login ID?: e0147542 Customer Acct Number?: n/a PSR #?: n/a </t>
  </si>
  <si>
    <t>INC000002705100</t>
  </si>
  <si>
    <t xml:space="preserve">Which MSS instance are you reporting this issue for?: MSS (hWIN &amp; TSG) What type of issue are you reporting?: Another issue Description of problem: (attach screenshots of any errors, etc.): No MSS record found for 3863623601 What is your MSS Login ID?: n9979759 </t>
  </si>
  <si>
    <t>INC000002705042</t>
  </si>
  <si>
    <t xml:space="preserve">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6601728 PSR #?: 23256053  </t>
  </si>
  <si>
    <t>INC000002704973</t>
  </si>
  <si>
    <t xml:space="preserve">Which MSS instance are you reporting this issue for?: MSS (hWIN &amp; TSG) What type of issue are you reporting?: Another issue Description of problem: (attach screenshots of any errors, etc.): Unable to complete DD task.Telephone#8038742314,Error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3571456 PSR #?: 23110947  </t>
  </si>
  <si>
    <t>INC000002704621</t>
  </si>
  <si>
    <t xml:space="preserve">Which MSS instance are you reporting this issue for?: MSS (hWIN &amp; TSG) What type of issue are you reporting?: Another issue Description of problem: (attach screenshots of any errors, etc.): v_return_cd: -2 v_return_text:ORA-20104: Unable to find the NG wireCenter  2211959028 What is your MSS Login ID?: E0179393 Customer Acct Number?: 6532912 PSR #?: 23255726 </t>
  </si>
  <si>
    <t>INC000002704861</t>
  </si>
  <si>
    <t xml:space="preserve">Alternate contact phone number for yourself, if applicable: 774 696-7043 Which MSS instance are you reporting this issue for?: MSS (hPAE) What type of issue are you reporting?: Another issue Description of problem: (attach screenshots of any errors, etc.): DELEGORD gateway error: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E0176479 Customer Acct Number?: 208680486 PSR #?: 7197776 </t>
  </si>
  <si>
    <t>We are able to see that the DELEGORD task in the reported PSR#7197776 have been completed already. No issues found in the PSR</t>
  </si>
  <si>
    <t>INC000002704585</t>
  </si>
  <si>
    <t xml:space="preserve">Which MSS instance are you reporting this issue for?: MSS (hPAE) What type of issue are you reporting?: Another issue Description of problem: (attach screenshots of any errors, etc.): Receiving the following error in the DELEGORD task.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e0183403 Customer Acct Number?: 208025384 PSR #?: 7197719 </t>
  </si>
  <si>
    <t>For the reported PSR#7197719,we couldn't find any issue since the DELEGORD task got completed already.</t>
  </si>
  <si>
    <t>Krista</t>
  </si>
  <si>
    <t>Tee</t>
  </si>
  <si>
    <t>DELEGORD task for PSR#7197673 is already complete. ------------------------- No issues found</t>
  </si>
  <si>
    <t>The reported issue was due to special character in notes and the same has been corrected.</t>
  </si>
  <si>
    <t>Notes Issue</t>
  </si>
  <si>
    <t>The reported validation issue for the PSR#7197647 was due to incorrect pricing sequence for the products and the same has been corrected now.</t>
  </si>
  <si>
    <t>The reported DELEGORD issue for the PSR#7195867 was due to previously cancelled PSR whose supplement has not been reflected properly in NGMSS and the same has been corrected now and the  DELEGORD task is now complete.</t>
  </si>
  <si>
    <t>INC000002702216</t>
  </si>
  <si>
    <t>m6 GUI app server downs for emc_2 database</t>
  </si>
  <si>
    <t>The EMC_2 GUI server was re-started yesterday and now its Up and running.</t>
  </si>
  <si>
    <t>Server</t>
  </si>
  <si>
    <t>Trent</t>
  </si>
  <si>
    <t>Sechrest</t>
  </si>
  <si>
    <t>The DELEGORD task was re-opened by supplementing the order to fix the issue and now the DELEGOCT task got completed.</t>
  </si>
  <si>
    <t>Resolution: The incorrect task due date of AUTO SE task was corrected and now try to complete the  AUTO SE task on PSR#7140802.</t>
  </si>
  <si>
    <t>Issue : The order was supplemented before task assigning caused the issue .  Resolution: Now the supplement type was removed manually and now try to give the finish plan for PSR#7196489.</t>
  </si>
  <si>
    <t>The reported DELEGORD issue for the PSR#7196370 was due to previously cancelled PSR whose supplement has not been reflected properly in NGMSS and the same has been corrected now and the  DELEGORD task is now complete.</t>
  </si>
  <si>
    <t>The missing trunk design id in the product related tables caused the reported issue and the same has been cleared now.</t>
  </si>
  <si>
    <t>We could see that the reported order #7161419 was not delegated properly which caused the reported issue, We have cleared the issue by re-initiating the delegord and the task is now complete</t>
  </si>
  <si>
    <t>DELEGCT task for the PSR#7193174 is already complete. ----------------- No issues found</t>
  </si>
  <si>
    <t>The reported DELEGOCT issue for the PSR#7184205 is a delegation code issue and the same has been corrected globally.</t>
  </si>
  <si>
    <t>We are able to see that the reported service item  were not created in NGMSS which caused the reported issue and we have corrected the same by re-initiating the corresponding gateway events.The DELEGORD task of the reported PSR's#6962873,7053332, have been completed hence we are moving ahead and marking this request as resolved.</t>
  </si>
  <si>
    <t>The reported Delegdes issue for PSRs#6962873 7124576 7126256 7137844 7170565 7191700 7191974 was due to circuits using the locations that are available only in NGMSS and not in Legacy system and the same has been corrected now.</t>
  </si>
  <si>
    <t>Issue: The Service restrictions value present in the Trunk info of B ISDN Trunk product is invalid causing the issue in DELEGORD gateway.  Resolution: Kindly supplement the PSR#7184248 , and choose one valid value from dropdown for Service restrictions.</t>
  </si>
  <si>
    <t>Trunk Issue</t>
  </si>
  <si>
    <t>The reported issue was a Delegation code issue and has been addressed globally.</t>
  </si>
  <si>
    <t>The reported issue was due to 'DESIGN' task has been 'Not Required' that cause the issue and we have attached the training document for 'Processing the DESIGN' task. Kindly follow the document and complete the PSR.</t>
  </si>
  <si>
    <t>For the reported PSR#7130369,we could see incorrect circuit status since the Design task is made not required.The same needs to be reprocessed to fix the reported issue.We have attached a training document for the user reference. As there is no work around from our side,we are moving ahead and marking this incident as resolved.</t>
  </si>
  <si>
    <t>For the reported PSR#7159218,we could see incorrect circuit status since the Design task is made not required.The same needs to be reprocessed to fix the reported issue.We have attached a training document for the user reference. As there is no work around from our side,we are moving ahead and marking this incident as resolved.</t>
  </si>
  <si>
    <t>For the reported PSR#7163016 ,we could see incorrect circuit status since the Design task is made not required.Kindly find the training document to correct the same.</t>
  </si>
  <si>
    <t>The Incorrect cross references and product activity which went wrong during migration were fixed.</t>
  </si>
  <si>
    <t>INC000002706689</t>
  </si>
  <si>
    <t xml:space="preserve">Alternate contact phone number for yourself, if applicable: naveenkumar.k@prodapt.com Which MSS instance are you reporting this issue for?: MSS (hPAE) What type of issue are you reporting?: Another issue Description of problem: (attach screenshots of any errors, etc.): We have changed the Work Queue Name of the DELEGORD Task to SYSTEM however the task auto changes its queue to REJECT within few seconds in this PSR # 7191113. Can you please help to complete the task.  Please resolve the issue. If you  have any question contact ( Naveenkumar.k@prodapt.com )  What is your MSS Login ID?: n9998308 Customer Acct Number?: 633587717001 PSR #?: 7191113 </t>
  </si>
  <si>
    <t>INC000002706336</t>
  </si>
  <si>
    <t xml:space="preserve">Which MSS instance are you reporting this issue for?: MSS (hPAE) What type of issue are you reporting?: Another issue Description of problem: (attach screenshots of any errors, etc.): cannot close DD task .  getting the following error message:  The circuits for this service request are not complete.  Please complete (or reverse if the order has been cancelled) the required engineering before completing this task  The DD on row #4 is violating the constraint  The order number is 7143282 The Circuit ID is 954-920-3878-1 What is your MSS Login ID?: mwillis Customer Acct Number?: 208480990 PSR #?: 7143282 </t>
  </si>
  <si>
    <t>INC000002706282</t>
  </si>
  <si>
    <t xml:space="preserve">Which MSS instance are you reporting this issue for?: MSS (hPAE) What type of issue are you reporting?: Another issue Description of problem: (attach screenshots of any errors, etc.): Gateway Events error status; DELEGDES; refer to attached. What is your MSS Login ID?: e0171343 PSR #?: 6995727 7087701 7129685 7165360 7182471 7187726 7192287 7195795 7196870 7197510 </t>
  </si>
  <si>
    <t>INC000002706056</t>
  </si>
  <si>
    <t xml:space="preserve">Which MSS instance are you reporting this issue for?: MSS (hPAE) What type of issue are you reporting?: Another issue Description of problem: (attach screenshots of any errors, etc.): received a Delegate error-ReturnCd :-1 - ReturnText: SERVICE ID  of 84604120 not found What is your MSS Login ID?: e0177219 Customer Acct Number?: 4546528 PSR #?: 7188559 </t>
  </si>
  <si>
    <t>INC000002705306</t>
  </si>
  <si>
    <t xml:space="preserve">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null What is your MSS Login ID?: e0172173 Customer Acct Number?: 208660886 PSR #?: 7198254 7198255 </t>
  </si>
  <si>
    <t>INC000002704773</t>
  </si>
  <si>
    <t xml:space="preserve">Which MSS instance are you reporting this issue for?: MSS (hPAE) What type of issue are you reporting?: Another issue Description of problem: (attach screenshots of any errors, etc.): Please see screen shot attached with error in the DELEGORD task. What is your MSS Login ID?: e0158477 Customer Acct Number?: 204418168 PSR #?: 7197657 </t>
  </si>
  <si>
    <t>INC000002704693</t>
  </si>
  <si>
    <t xml:space="preserve">Which MSS instance are you reporting this issue for?: MSS (hPAE) What type of issue are you reporting?: Another issue Description of problem: (attach screenshots of any errors, etc.): Delegord erroring, see attachment What is your MSS Login ID?: E0158935 Customer Acct Number?: 208025379 PSR #?: 7197710 </t>
  </si>
  <si>
    <t>INC000002704618</t>
  </si>
  <si>
    <t xml:space="preserve">Alternate contact phone number for yourself, if applicable: 7043191257 Which MSS instance are you reporting this issue for?: MSS (hPAE) What type of issue are you reporting?: Another issue Description of problem: (attach screenshots of any errors, etc.): DELEGORD ERROR FIRKINS NISSAN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27448239 had already been disconnected on another order..  Error Code 30606:The Service Item 27448239 had already been disconnected on another order.Error Code 30766:Unable to process item Dialtone/LD Trunk Product Product group 1000. The Service Item 27448239 had already been disconnected on another order.. What is your MSS Login ID?: e0158021 Customer Acct Number?: 7108128 PSR #?: 7196956 </t>
  </si>
  <si>
    <t>INC000002704591</t>
  </si>
  <si>
    <t xml:space="preserve">Which MSS instance are you reporting this issue for?: MSS (hPAE) What type of issue are you reporting?: Another issue Description of problem: (attach screenshots of any errors, etc.): when trying to task out psr 7198146 it says  this order was created from migrated psr 5801860 sup to cancel and create a diff order. This is a change order  What is your MSS Login ID?: e0098269 Customer Acct Number?: 634085688397 PSR #?: 7198146 </t>
  </si>
  <si>
    <t>Jessica</t>
  </si>
  <si>
    <t>McMurray</t>
  </si>
  <si>
    <t>INC000002704574</t>
  </si>
  <si>
    <t xml:space="preserve">Which MSS instance are you reporting this issue for?: MSS (hPAE) What type of issue are you reporting?: Another issue Description of problem: (attach screenshots of any errors, etc.): DELEGORD task errors on the following PSRs: 7197126 7197799 7197778 7197788 7197760 What is your MSS Login ID?: jpp42198 Customer Acct Number?: 205390631 PSR #?: 7197126/7197799/7197778/7197788/7197760 </t>
  </si>
  <si>
    <t>C:\Users\sariga.s\Desktop\Report\</t>
  </si>
  <si>
    <t>Paetec_req.csv</t>
  </si>
  <si>
    <t>Report.csv</t>
  </si>
  <si>
    <t>INC000002709733</t>
  </si>
  <si>
    <t xml:space="preserve">Which MSS instance are you reporting this issue for?: MSS (hWIN &amp; TSG) What type of issue are you reporting?: Another issue Description of problem: (attach screenshots of any errors, etc.): Unable to complete BBDES task . Getting below error message. Task in EXCEPTION Work Queue,  Telephone:7048560241 , Error Message:THE MSS EXCHANGE IS NOT FOUND ON THE ACCOUNT What is your MSS Login ID?: n9996541 Customer Acct Number?: 6320827 PSR #?: 23259390 </t>
  </si>
  <si>
    <t>Hi Lathif,  The issue is due to the New order got delegated to ngmss as a change order, we have changed the order activity indicator now and the BBDES task got completed without any issues. Please check and let us know for any other concerns.</t>
  </si>
  <si>
    <t>INC000002709726</t>
  </si>
  <si>
    <t xml:space="preserve">Which MSS instance are you reporting this issue for?: MSS (hWIN &amp; TSG) What type of issue are you reporting?: Another issue Description of problem: (attach screenshots of any errors, etc.): Unable to complete DD task . Getting below error message. Task in BBCOMP Work Queue,  Telephone:7047827187 , Error MessagThe circuits for this service request are not complete. Please complete (or reverse if the order has been cancelled) the required engineering before completing this task. The &lt; DD&gt; on row #&lt;1&gt; is violating the constraint. What is your MSS Login ID?: n9996541 Customer Acct Number?: 5889247 PSR #?: 23245192 </t>
  </si>
  <si>
    <t>INC000002709631</t>
  </si>
  <si>
    <t xml:space="preserve">Which MSS instance are you reporting this issue for?: MSS (hWIN &amp; TSG) What type of issue are you reporting?: Another issue Description of problem: (attach screenshots of any errors, etc.): Unable to complete DD task . Getting below error message. Task in BBCOMP Work Queue,  Telephone:6065619187 , Error Message:The circuits for this service request are not complete. Please complete (or reverse if the order has been cancelled) the required engineering before completing this task. The &lt;DD&gt; on row #&lt;1#&gt; is violating the constraint. What is your MSS Login ID?: n9996541 Customer Acct Number?: 4916922 PSR #?: 23263346 </t>
  </si>
  <si>
    <t>We can see that the supplement cancel was not processed in the NG which was causing the issue, the same has been corrected and fixed.</t>
  </si>
  <si>
    <t>INC000002709517</t>
  </si>
  <si>
    <t xml:space="preserve">Which MSS instance are you reporting this issue for?: MSS (hWIN &amp; TSG) What type of issue are you reporting?: Another issue Description of problem: (attach screenshots of any errors, etc.): Unable to validate PSR, Telephone: 4095792991, Error Message: Error: An Error occurred during the Custom Pre-Validation Procedure: -2 ORA-20100: Same TN or Customer has an Open Order in NextGen MSS.  Please complete the Open Order in NextGen MSS and try to Validate in hWIN MSS.  What is your MSS Login ID?: n9995231 Customer Acct Number?: 4645141 PSR #?: 23262935  </t>
  </si>
  <si>
    <t>The incorrect order status in the NGMSS caused the reported issue, which has been corrected now and the order now got validates without issues.</t>
  </si>
  <si>
    <t>INC000002709365</t>
  </si>
  <si>
    <t xml:space="preserve">Which MSS instance are you reporting this issue for?: MSS (hWIN &amp; TSG) What type of issue are you reporting?: Another issue Description of problem: (attach screenshots of any errors, etc.): ATTEMPTING TO CREATE NEW PSR TO CORRECT SPEED/MODEM. THERE ARE "PENDING" ITEMS THAT NEED TO BE FIXED/REMOVED/ETC. PLEASE SEE ATTACHMENTS  TN - 9365467448  THIS NEEDS TO BE GBOND 10MB-1MB ON BK:00 PINS:3553,3554  What is your MSS Login ID?: E0100690 Customer Acct Number?: 6124198 PSR #?: 23263235 </t>
  </si>
  <si>
    <t>We could see the previous order delegation issue caused the issue. We have corrected the incorrect product related entries in backend tables. We have added the modem and speed product to the order. The reported order validates without any error. Hence there is no action pending on our side. We are going ahead and marking this incident as resolved. Thanks.</t>
  </si>
  <si>
    <t>INC000002709362</t>
  </si>
  <si>
    <t xml:space="preserve">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9035855813 What is your MSS Login ID?: n9987263 Customer Acct Number?: 3621649 PSR #?: 23253833 </t>
  </si>
  <si>
    <t>there are incorrect serv item status tagged in the previous order which caused the issue and the same has been corrected. Now the order validates without any error.</t>
  </si>
  <si>
    <t>INC000002709360</t>
  </si>
  <si>
    <t xml:space="preserve">Which MSS instance are you reporting this issue for?: MSS (hWIN &amp; TSG) What type of issue are you reporting?: Another issue Description of problem: (attach screenshots of any errors, etc.): Unable to find BBCOMP queue. Tn# 4024358034 What is your MSS Login ID?: n9987263 Customer Acct Number?: 5703888 PSR #?: 22573974 </t>
  </si>
  <si>
    <t>The missing label and value for the speed product in Legacy has caused the reported issue and the same is now corrected.</t>
  </si>
  <si>
    <t>INC000002709359</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</si>
  <si>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8288940421, Error Message: The MSS Wire Center is not found on the account. What is your MSS Login ID?: n9995231 Customer Acct Number?: 3474261 PSR #?: 23261976 </t>
  </si>
  <si>
    <t>We could see that the custom attributes for the reported order-23261976 was not updated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t>
  </si>
  <si>
    <t>INC000002709357</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</si>
  <si>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1261283910,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6591272 PSR #?: 23262587 </t>
  </si>
  <si>
    <t>Hi Ajith,  The issue is due to the incorrect process on supplement correction for the reported customer. The status has been changed now and the order got delegated to NGMSS without any issues. Please check and let us know for any other concerns.</t>
  </si>
  <si>
    <t>INC000002709355</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</si>
  <si>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5055839289 What is your MSS Login ID?: n9987263 Customer Acct Number?: 6202099 PSR #?: 21996734 </t>
  </si>
  <si>
    <t>We could see the design task were not processed properly which were caused the issue, the same has been corrected and respective order is now processed without any issues.So, we are going ahead and marking this as close. Kindly reach us for any assistance in the future.</t>
  </si>
  <si>
    <t>INC000002709354</t>
  </si>
  <si>
    <t xml:space="preserve">Which MSS instance are you reporting this issue for?: MSS (hWIN &amp; TSG) What type of issue are you reporting?: Another issue Description of problem: (attach screenshots of any errors, etc.): ERROR MESSAGE: The MSS awgf is not found on the account What is your MSS Login ID?: e0169411 Customer Acct Number?: 3501630 PSR #?: 23263034  </t>
  </si>
  <si>
    <t>The missing of label and value in the reported order caused the reported issue, which has been corrected now and the order now validates without issues</t>
  </si>
  <si>
    <t>INC000002709277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</si>
  <si>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6065998699 What is your MSS Login ID?: n9987263 Customer Acct Number?: 6505971 PSR #?: 23252448 </t>
  </si>
  <si>
    <t>We can see that there is an automation order placed in the NG which is not yet completed is causing the validation error in Legacy. Once the order has been completed the reported order will be validated without any issues.  As required information has been provided , we are going ahead and marking this as resolved.</t>
  </si>
  <si>
    <t>INC000002708967</t>
  </si>
  <si>
    <t xml:space="preserve">Which MSS instance are you reporting this issue for?: MSS (hWIN &amp; TSG) What type of issue are you reporting?: Another issue Description of problem: (attach screenshots of any errors, etc.): Unable to complete BBDES task.Telephone#7042437579,Error Message:THE MSS EXCHANGE IS NOT FOUND ON THE ACCOUNT  What is your MSS Login ID?: n9994207 Customer Acct Number?: 6563134 PSR #?: 23262081 </t>
  </si>
  <si>
    <t>INC000002708861</t>
  </si>
  <si>
    <t xml:space="preserve">Which MSS instance are you reporting this issue for?: MSS (hWIN &amp; TSG) What type of issue are you reporting?: Another issue Description of problem: (attach screenshots of any errors, etc.): 1261289944  v_return_cd: -2 v_return_text:ORA-20100: Not able to find customer location What is your MSS Login ID?: E0179393 Customer Acct Number?: 3027831 PSR #?: 23252085 </t>
  </si>
  <si>
    <t>INC000002708857</t>
  </si>
  <si>
    <t xml:space="preserve">Which MSS instance are you reporting this issue for?: MSS (hWIN &amp; TSG) What type of issue are you reporting?: Another issue Description of problem: (attach screenshots of any errors, etc.): No MSS record found for 9363268551 What is your MSS Login ID?: n9979762 </t>
  </si>
  <si>
    <t>We could see that the pin assignment for the reported TN-9363268551 was not done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t>
  </si>
  <si>
    <t>INC000002708541</t>
  </si>
  <si>
    <t xml:space="preserve">Which MSS instance are you reporting this issue for?: MSS (hWIN &amp; TSG) What type of issue are you reporting?: Another issue Description of problem: (attach screenshots of any errors, etc.): not able to find the dslam wirecenter in nextgen What is your MSS Login ID?: 0132518 Customer Acct Number?: 5784854 PSR #?: 20477627 </t>
  </si>
  <si>
    <t>Hi Summer,  The issue is due to the circuit# 7046603556/BB/ETHNASIOS, RENE/53367309 do not have pin assignment. This needs to be cleared before validating the NGMSS order. Please check and let us know for any other concerns.</t>
  </si>
  <si>
    <t>INC000002708530</t>
  </si>
  <si>
    <t xml:space="preserve">Which MSS instance are you reporting this issue for?: MSS (hWIN &amp; TSG) What type of issue are you reporting?: Another issue Description of problem: (attach screenshots of any errors, etc.): Unable to complete DD task. Task in BB COMP Work Queue, Telephone: 6782190188, Error Message: The circuits for this service request are not complete please complete (or reverse if the order has been cancelled) the required engineering before completing this task.The &lt;DD&gt;  on row #&lt;1 #&gt; is violating the constraint. What is your MSS Login ID?: n9995231 Customer Acct Number?: 6598167 PSR #?: 23254032 </t>
  </si>
  <si>
    <t>We could see the cancellation order were not processed properly which were caused the issue, the same has been corrected and respective order is now processed without any issues. So, we are going ahead and marking this as close. KIndly reach us for any assistance in the future.</t>
  </si>
  <si>
    <t>INC000002708374</t>
  </si>
  <si>
    <t xml:space="preserve">Which MSS instance are you reporting this issue for?: MSS (hWIN &amp; TSG) What type of issue are you reporting?: Another issue Description of problem: (attach screenshots of any errors, etc.): Unable to validate PSR, Telephone: 9364224087,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3537532 PSR #?: 23259598 </t>
  </si>
  <si>
    <t>We can see that the reported order has been cancelled and flag finished in the production and also there are no open orders for the reported TN.  As required information has been provided , we are going ahead and marking this as resolved.</t>
  </si>
  <si>
    <t>INC000002708224</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</si>
  <si>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1601576025,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35997349 to the order as the Service Item is on another open PSR Order. The Preference to Copy Pending PSR Items is set to No..  Error Code 30602:Miscellaneous Error: Unable to copy item 35997349 to the order as the Service Item is on another open PSR Order. The Preference to Copy Pending PSR Items is set to No.Error Code 30766:Unable to process item Actiontec T3200-VDSL2 Product group 2103. Miscellaneous Error: Unable to copy item 35997349 to the order as the Service Item is on another open PSR Order. The Preference to Copy Pending PSR Items is set to No.. What is your MSS Login ID?: n9995231 Customer Acct Number?: 5537639 PSR #?: 23260583  </t>
  </si>
  <si>
    <t>INC000002708178</t>
  </si>
  <si>
    <t xml:space="preserve">Alternate contact phone number for yourself, if applicable: 8599718973 Which MSS instance are you reporting this issue for?: MSS (hWIN &amp; TSG) What type of issue are you reporting?: Another issue Description of problem: (attach screenshots of any errors, etc.): RETURNCD:21040-RETURNTEXT: UNABLE TO CREATE DELEGATED PSR ORDER IN NGMSS ERROR RETURNED API: JAVAX.XML.WS.SOAP.SOAPFAULTEXCEPTION: ORG.OPENURI.WSEEXCEPTION_ECEPTION THROWN DURING ORDER IPI EXECUTION. MESSAGE EXCEPTION THROWN IMPORTING ORDER. MESSAGE: UNABLE TO PROVESS ITEM 6MB/768K PRODUCT GROUP 1471 MISC UNABLE TO COPY PRODUCT 35934769 TO THE ORDER AS THE SERVICE ITEM IS ON ANOTHER OPEN PSR ORDER THE PREFERENCE TO COPY PENDING PSR ITEMS IS SET TO NO What is your MSS Login ID?: E0102188 Customer Acct Number?: 5426251 PSR #?: 23261084 </t>
  </si>
  <si>
    <t>An incorrect status for the product has caused the reported issue and the same is now cleared.</t>
  </si>
  <si>
    <t>INC000002707812</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</si>
  <si>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What is your MSS Login ID?: E0179556 Customer Acct Number?: 3328947 </t>
  </si>
  <si>
    <t>Courtney,  The issue is due to the incorrect product co-relation between legacy and ngmss, we have cleared the same and the delegation task got completed without any issues. Please check and let us know for any other concerns.</t>
  </si>
  <si>
    <t>INC000002707730</t>
  </si>
  <si>
    <t xml:space="preserve">Which MSS instance are you reporting this issue for?: MSS (hWIN &amp; TSG) What type of issue are you reporting?: Another issue Description of problem: (attach screenshots of any errors, etc.): Unable to complete DD task.Telephone#6065980149,Error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6032310 PSR #?: 23223450 </t>
  </si>
  <si>
    <t>We can see that there is no speed product added in the reported order which is causing the error. Please add the speed product and proceed further which will clear the reported issue  As required information has been provided , we are going ahead and marking this as resolved.</t>
  </si>
  <si>
    <t>The customer details are visible in Aquarium. Hence there is no action pending on our side. We are going ahead and marking this incident as resolved. Thanks.</t>
  </si>
  <si>
    <t>We could see that the reported order-23175818 was completed in MSS and the records are shows properly in Aquarium. Hence, we are going ahead and marking this incident as resolved. Kindly let us know for any concerns and if you are facing any issues in future, please raise a new ticket, we will be glad to help on the ticket.</t>
  </si>
  <si>
    <t>Hi Courtney,  The issue is due to the missing label value and information for the modem. We have made necessary changes and the order is now getting validated. Please check and let us know for any other concerns.</t>
  </si>
  <si>
    <t>The incorrect circuit status was tagged in the reported PSR # 23191377 which caused the issue and the same has been corrected.</t>
  </si>
  <si>
    <t>We can see that the Location information was populated wrongly which was causing the issue, the same has been corrected and fixed.</t>
  </si>
  <si>
    <t>Hi Malathi,  The issue is due to the customer location were tagged to two different broadband product, We have removed the duplicate one and you should be good now to proceed further.</t>
  </si>
  <si>
    <t>the incorrect serv item description was tagged in the reported TN # 8595432853 which caused the issue and the same has been corrected.</t>
  </si>
  <si>
    <t>The cancel for the reported order has not been processed properly caused the issue and the same have been corrected and completed.</t>
  </si>
  <si>
    <t>Hi Srinivas,  We found the issue is due to the duplicate address mapping for the customer location which has been corrected now and you should be good now to proceed with the order. Please check and let us know for any other concerns.</t>
  </si>
  <si>
    <t>As per MIROR record, the DRS wire center 'NCVLKYP0017' is the provisioning wire center for 10/1Mb Product.  The reported delegation task has been completed in production. We got the following error on BBDES task 'MIROR DW NCVLKYP0017 is different from MSS wire center NCVLKYAP'. The reported customer is provisioned under the wire center 'NCVLKYAP'.   Please cancel the reported order and then place a BB move order for wire center move.Hence there is no action pending on our side. We are going ahead and marking this incident as resolved. Thanks.</t>
  </si>
  <si>
    <t>Order completed in Production already</t>
  </si>
  <si>
    <t>Incorrect cross reference mapping for the speed product has caused the reported issue and the same is now corrected</t>
  </si>
  <si>
    <t>Hi Sharon,  We could see the order is flag finished now, Please check and let us know if still any assistance required.</t>
  </si>
  <si>
    <t>We dont have any action item on this from our side, kindly reach out to Thomson Rodney team / citrix team, We could see the duplicate instance were opened and got stuck up it seems, they will remove the lock or will do the necessary changes.  So, we are going ahead and marking this as close. KIndly reach us for any assistance in the future.</t>
  </si>
  <si>
    <t>As per the request the privilege has been provided</t>
  </si>
  <si>
    <t>the physical was not assigned to the port caused the issue and the same have been corrected and completed</t>
  </si>
  <si>
    <t>Record available in AQ now</t>
  </si>
  <si>
    <t>AQ shows proper information of the reported record.</t>
  </si>
  <si>
    <t>Hi Sruthi,  We don't find any issue for the customer. Can you please check and let us know if still any assistance required from our end.</t>
  </si>
  <si>
    <t>Incorrect TN was associated with the order.</t>
  </si>
  <si>
    <t>Hi Srinivasan,  We could see Aquarium is returning customer details. Please check and let us know if still any assistance required.</t>
  </si>
  <si>
    <t>We can see that there was incorrect Location values which was causing the error, the same has been corrected and fixed.The reported tasks is completed and the order is delegated successfully.</t>
  </si>
  <si>
    <t>Reported order has been completed</t>
  </si>
  <si>
    <t>Hi Vijai,  The issue is due to the missing SECLOC information for the Virtual circuit. We have now assigned the network location and the delegation task got completed without any issues. Please check and let us know for any other concerns.</t>
  </si>
  <si>
    <t>Hi Barbara,  The issue is due to the DSLAM# CAIRGAHAMWDAT00 do not have valid pin numbering. Please check and correct the same with the help of Data Integrity team and proceed further.</t>
  </si>
  <si>
    <t>Broadband Engineering</t>
  </si>
  <si>
    <t>Hi Sathish,  The issue is due to the customer physical pin got removed by someone. I have assigned the customer on Random pin. Please get the pin assigned on a valid pin and proceed further with PCONDES task. Kindly check and let us know for any other concerns.</t>
  </si>
  <si>
    <t>Hi Frank,  As discussed over IM, the issue issue is due to data integrity issue between legacy and ngmss for the customer ISP product. I have made necessary change now and you should be good now. Please check and let us know for any other concerns.  Dhilipkumar.G IT- OSS Engineering | Windstream Dhilipkumar.Gnanasekar@windstream.com Office: 044-49033000 Extn 3212</t>
  </si>
  <si>
    <t>Hi Ajith,  The issue issue is due to data integrity issue between legacy and ngmss for the customer CPE product. I have made necessary change now and you should be good now. Please check and let us know for any other concerns.</t>
  </si>
  <si>
    <t>The TN pulled in the order is open in another EWO order which has caused the issue</t>
  </si>
  <si>
    <t>Hi Shannon,  The issue is due to the user# N9988155(Radhakrishnan, Vignesh) marked the customer address as Inactive which caused the issue. I am not why and how they are marking the customer account as Inactive in MSS.</t>
  </si>
  <si>
    <t>The order #2996609 was not completed properly in the NG which was causing the issue, the same has been fixed.</t>
  </si>
  <si>
    <t>Sruthi,  The customer is now returning the valid information. Please check and let us know for any other concerns.</t>
  </si>
  <si>
    <t>Hi Srinisvas,  The issue is due to the customer location is having two different address is mapping. We have removed the duplicate now and you should be good now to work with the order. Please check and let us know for any other concerns.</t>
  </si>
  <si>
    <t>Hi Sathish,  The incorrect circuit status has been updated now and the order got completed without any issues. Please check and let us know for any other concerns.</t>
  </si>
  <si>
    <t>Hi Jonathan,  The issue has been fixed by bouncing the servers. Please check and let us know for any other concerns.</t>
  </si>
  <si>
    <t>sruthi,  We don't any issue withe customer Aquarium MIROR reocord. Please check and let us know for any other concerns.</t>
  </si>
  <si>
    <t>Hi Sathishkumar,  The issue issue is due to data integrity issue between legacy and ngmss for the customer SPEED product. I have made necessary change now and you should be good now. Please check and let us know for any other concerns.  Dhilipkumar.G IT- OSS Engineering | Windstream Dhilipkumar.Gnanasekar@windstream.com Office: 044-49033000 Extn 3212</t>
  </si>
  <si>
    <t>Hi Sathishkumar,  The issue issue is due to data integrity issue between legacy and ngmss for the customer SPEED / CPE product. I have made necessary change now and you should be good now. Please check and let us know for any other concerns.</t>
  </si>
  <si>
    <t>Incorrect NSP chosen on the reported order caused the issue</t>
  </si>
  <si>
    <t>We could see that the reported order-21843990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</si>
  <si>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Incorrect port assignment caused the issue and the same has been cleared</t>
  </si>
  <si>
    <t>INC000002710975</t>
  </si>
  <si>
    <t xml:space="preserve">Which MSS instance are you reporting this issue for?: MSS (hWIN &amp; TSG) What type of issue are you reporting?: Another issue Description of problem: (attach screenshots of any errors, etc.): TRYING TO COMPLETE ADDASGN TASK IN NGMSS, GETTING: "ERROR WHILE WORKING VONDES; ORA 20100; COULD NOT GET NG WIRECENTER INFO; ORA 01403, NO DATA FOUND. " 6063485003 What is your MSS Login ID?: 0019414 Customer Acct Number?: 6269605 PSR #?: 21231684 </t>
  </si>
  <si>
    <t>INC000002710972</t>
  </si>
  <si>
    <t xml:space="preserve">Which MSS instance are you reporting this issue for?: MSS (hWIN &amp; TSG) What type of issue are you reporting?: Another issue Description of problem: (attach screenshots of any errors, etc.): Unable to compete REMASGN.Telephone#3941120386,Error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6507787 PSR #?: 23264641 </t>
  </si>
  <si>
    <t>INC000002710762</t>
  </si>
  <si>
    <t xml:space="preserve">Which MSS instance are you reporting this issue for?: MSS (hWIN &amp; TSG) What type of issue are you reporting?: Another issue Description of problem: (attach screenshots of any errors, etc.): No MSS record found for 1981430067 What is your MSS Login ID?: n9981515 </t>
  </si>
  <si>
    <t>INC000002710603</t>
  </si>
  <si>
    <t xml:space="preserve">Which MSS instance are you reporting this issue for?: MSS (hWIN &amp; TSG) What type of issue are you reporting?: Another issue Description of problem: (attach screenshots of any errors, etc.): No MSS record found for 7044749397 What is your MSS Login ID?: n9981515 </t>
  </si>
  <si>
    <t>INC000002710599</t>
  </si>
  <si>
    <t>INC000002710568</t>
  </si>
  <si>
    <t xml:space="preserve">Which MSS instance are you reporting this issue for?: MSS (hWIN &amp; TSG) What type of issue are you reporting?: Another issue Description of problem: (attach screenshots of any errors, etc.): No MSS record found for 6416564037 What is your MSS Login ID?: n9981515 </t>
  </si>
  <si>
    <t>INC000002710566</t>
  </si>
  <si>
    <t xml:space="preserve">Which MSS instance are you reporting this issue for?: MSS (hWIN &amp; TSG) What type of issue are you reporting?: Another issue Description of problem: (attach screenshots of any errors, etc.): No MSS record found for 7248278253 What is your MSS Login ID?: n9981515 </t>
  </si>
  <si>
    <t>INC000002710215</t>
  </si>
  <si>
    <t xml:space="preserve">Which MSS instance are you reporting this issue for?: MSS (hWIN &amp; TSG) What type of issue are you reporting?: Another issue Description of problem: (attach screenshots of any errors, etc.): No MSS record found What is your MSS Login ID?: n9991242 PSR #?: 6918472 </t>
  </si>
  <si>
    <t>Ananth</t>
  </si>
  <si>
    <t>Palanisamy</t>
  </si>
  <si>
    <t>INC000002710212</t>
  </si>
  <si>
    <t xml:space="preserve">Which MSS instance are you reporting this issue for?: MSS (hWIN &amp; TSG) What type of issue are you reporting?: Another issue Description of problem: (attach screenshots of any errors, etc.): No MSS record found What is your MSS Login ID?: n9984645 PSR #?: 6924538 </t>
  </si>
  <si>
    <t>INC000002710211</t>
  </si>
  <si>
    <t xml:space="preserve">Which MSS instance are you reporting this issue for?: MSS (hWIN &amp; TSG) What type of issue are you reporting?: Another issue Description of problem: (attach screenshots of any errors, etc.): No MSS record found What is your MSS Login ID?: n9991242 PSR #?: 6635332 </t>
  </si>
  <si>
    <t>INC000002710106</t>
  </si>
  <si>
    <t xml:space="preserve">Which MSS instance are you reporting this issue for?: MSS (hWIN &amp; TSG) What type of issue are you reporting?: Another issue Description of problem: (attach screenshots of any errors, etc.): ORA-20100: ERROR working NextGen MSS DD TASK,could not complete DD task,error:ORA-20100:Broadband product is having wrong status. What is your MSS Login ID?: n9984644 Customer Acct Number?: 6422793 PSR #?: 6926937 </t>
  </si>
  <si>
    <t>INC000002709899</t>
  </si>
  <si>
    <t xml:space="preserve">Which MSS instance are you reporting this issue for?: MSS (hWIN &amp; TSG) What type of issue are you reporting?: Another issue Description of problem: (attach screenshots of any errors, etc.): No MSS record found What is your MSS Login ID?: n9984644 PSR #?: 6593004 </t>
  </si>
  <si>
    <t>INC000002709897</t>
  </si>
  <si>
    <t xml:space="preserve">Which MSS instance are you reporting this issue for?: MSS (hWIN &amp; TSG) What type of issue are you reporting?: Another issue Description of problem: (attach screenshots of any errors, etc.): No MSS record found What is your MSS Login ID?: n9991242 PSR #?: 6899750 </t>
  </si>
  <si>
    <t>INC000002709894</t>
  </si>
  <si>
    <t xml:space="preserve">Which MSS instance are you reporting this issue for?: MSS (hWIN &amp; TSG) What type of issue are you reporting?: Another issue Description of problem: (attach screenshots of any errors, etc.): No MSS record found  What is your MSS Login ID?: n9991242 PSR #?: 6914762 </t>
  </si>
  <si>
    <t>INC000002709834</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</si>
  <si>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TN=8593899109 What is your MSS Login ID?: e0115558 Customer Acct Number?: 3312937 PSR #?: 23264297 </t>
  </si>
  <si>
    <t>INC000002709730</t>
  </si>
  <si>
    <t xml:space="preserve">Which MSS instance are you reporting this issue for?: MSS (hWIN &amp; TSG) What type of issue are you reporting?: Another issue Description of problem: (attach screenshots of any errors, etc.): Unable to complete BBDES task . Getting below error message. Task in EXCEPTION Work Queue,  Telephone:8063857256 , Error Message:THE MSS EXCHANGE IS NOT FOUND ON THE ACCOUNT What is your MSS Login ID?: n9996541 Customer Acct Number?: 6603586 PSR #?: 23260718  </t>
  </si>
  <si>
    <t>INC000002709521</t>
  </si>
  <si>
    <t xml:space="preserve">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7047849459, Error Message: integrity constraint (ASAP.FK_SERV_ITEM__CIRCUIT) violated - parent key not found What is your MSS Login ID?: n9995231 Customer Acct Number?: 5561963 PSR #?: 23253708 </t>
  </si>
  <si>
    <t>INC000002709514</t>
  </si>
  <si>
    <t xml:space="preserve">Which MSS instance are you reporting this issue for?: MSS (hWIN &amp; TSG) What type of issue are you reporting?: Another issue Description of problem: (attach screenshots of any errors, etc.): Unable to complete DD task.Telephone#3864629930,Error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5796759 PSR #?: 23254468 </t>
  </si>
  <si>
    <t>INC000002709356</t>
  </si>
  <si>
    <t xml:space="preserve">Which MSS instance are you reporting this issue for?: MSS (hWIN &amp; TSG) What type of issue are you reporting?: Another issue Description of problem: (attach screenshots of any errors, etc.): Unable to complete DELEGORD EXCEPTN QUEUE. Error; Unable to update PSR Order in NGMSS.: Message: Exception Thrown Importing Order.  Message: Exception Thrown UpdateNGNPSROrderLogic.  Message: Unable to validate item 8 Product group 0. Tn# 9036713622 What is your MSS Login ID?: n9987263 Customer Acct Number?: 3509527 PSR #?: 20490588 </t>
  </si>
  <si>
    <t>INC000002709350</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</si>
  <si>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9365449067 What is your MSS Login ID?: n9987263 Customer Acct Number?: 5318179 PSR #?: 23251754 </t>
  </si>
  <si>
    <t>INC000002709266</t>
  </si>
  <si>
    <t xml:space="preserve">Which MSS instance are you reporting this issue for?: MSS (hWIN &amp; TSG) What type of issue are you reporting?: Another issue Description of problem: (attach screenshots of any errors, etc.): Unable to compete MODASGN,Telephone#1261289993,Error Message:The physical circuit(s) must be in “DLR Issued” status before completing PCONDES.   What is your MSS Login ID?: n9994207 Customer Acct Number?: 6594466 PSR #?: 23253168  </t>
  </si>
  <si>
    <t>INC000002708882</t>
  </si>
  <si>
    <t xml:space="preserve">Which MSS instance are you reporting this issue for?: MSS (hWIN &amp; TSG) What type of issue are you reporting?: Another issue Description of problem: (attach screenshots of any errors, etc.): TN - 4789862230 THERE IS A PSR STUCK IN NEXTGEN UNDER "PROVISIONING PLAN ASSIGNED" (SEE ATTACHMENT). THIS NEEDS TO BE CLEARED OUT/PUSHED THROUGH/REMEDIED IN SOME WAY.   THANK YOU  TN - 4789862230 HWIN PSR - ?? NEXT GEN PSR - 3243188 ACCT NUMBER - 5827057 What is your MSS Login ID?: E0100690 Customer Acct Number?: 5827057 PSR #?: 20569070 </t>
  </si>
  <si>
    <t>INC000002708534</t>
  </si>
  <si>
    <t xml:space="preserve">Which MSS instance are you reporting this issue for?: MSS (hWIN &amp; TSG) What type of issue are you reporting?: Another issue Description of problem: (attach screenshots of any errors, etc.): TRYING TO COMPLETE ADDASGN QUEUE. GETTING: "ERROR WHILE WORK VCONDES, ORA20100, COULD NOT GET NG WIRECENTER INFO ORA:1403, NO DATA FOUND." 1711718079 What is your MSS Login ID?: 0019414 Customer Acct Number?: 6604280 PSR #?: 23257288 </t>
  </si>
  <si>
    <t>INC000002708443</t>
  </si>
  <si>
    <t xml:space="preserve">Which MSS instance are you reporting this issue for?: MSS (hWIN &amp; TSG) What type of issue are you reporting?: Another issue Description of problem: (attach screenshots of any errors, etc.): PIN TO WHICH THE CUSTOMER IS ASSIGNED IS NOT COMPITABLE FOR THE SELECTED SPEED PRODUCT. PLEASE ASSIGN A COMPATIBLE PIN.                                           What is your MSS Login ID?: 0059721 Customer Acct Number?: 5749725 PSR #?: 23261410 </t>
  </si>
  <si>
    <t>INC000002708430</t>
  </si>
  <si>
    <t xml:space="preserve">Which MSS instance are you reporting this issue for?: MSS (hWIN &amp; TSG) What type of issue are you reporting?: Another issue Description of problem: (attach screenshots of any errors, etc.): STUCK IN EXCPETION. ERROR: UNABLE TO CREATE DELEGATED PSR ORDER IN NGMSS. (COMPLETE ON PIN 97;TN: 2706929468)  What is your MSS Login ID?: E0183526 Customer Acct Number?: 3152313 PSR #?: 23261323 </t>
  </si>
  <si>
    <t>INC000002708307</t>
  </si>
  <si>
    <t xml:space="preserve">Which MSS instance are you reporting this issue for?: MSS (hWIN &amp; TSG) What type of issue are you reporting?: Another issue Description of problem: (attach screenshots of any errors, etc.): TN=1600603099  What is your MSS Login ID?: E0079908 Customer Acct Number?: 6596903 PSR #?: 23261391 </t>
  </si>
  <si>
    <t>INC000002708195</t>
  </si>
  <si>
    <t xml:space="preserve">Which MSS instance are you reporting this issue for?: MSS (hWIN &amp; TSG) What type of issue are you reporting?: Another issue Description of problem: (attach screenshots of any errors, etc.): COULD NOT COMPLETE DD TASK. ERROR ORA-01422 EXACT FETECH RETURNS MORE THAN REQUESTED NUMBER OF ROWS 4024382822 HUNG UP ON PINS 2039/2040 PREVENTING THE NEW ASSIGNEMENT FOR 4027429734 What is your MSS Login ID?: E0179393 Customer Acct Number?: 5498944 </t>
  </si>
  <si>
    <t>INC000002708098</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</si>
  <si>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E0059721 Customer Acct Number?: 3328947 PSR #?: 23260982  606 845 4807 </t>
  </si>
  <si>
    <t>INC000002707802</t>
  </si>
  <si>
    <t xml:space="preserve">Which MSS instance are you reporting this issue for?: MSS (hWIN &amp; TSG) What type of issue are you reporting?: Another issue Description of problem: (attach screenshots of any errors, etc.): DSLAM HAS ALPHANUMERIC CHARACTERS IN THE PIN  VALUES. will not validate to go through the queues.  2702866210 What is your MSS Login ID?: e0183530 Customer Acct Number?: 4757177 PSR #?: 23260843 </t>
  </si>
  <si>
    <t>INC000002707632</t>
  </si>
  <si>
    <t>BPQ Error, BPQ is returning Kinetic qualification for 1 GB but HSI qualification for 1.5 mb best effort</t>
  </si>
  <si>
    <t>MSS exchange: KNPLNC  MSS wirecenter: KNPLNCXA  Please identify what is constraining the HSI qualification to 1.5 MB, should be 1 GB since the Kinetic TV shows the 1.5 GB qualification  email with screen shots attached</t>
  </si>
  <si>
    <t>John</t>
  </si>
  <si>
    <t>Gilmer</t>
  </si>
  <si>
    <t>INC000002707457</t>
  </si>
  <si>
    <t>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the requestor should create a ticket at https://jira.windstream.com/browse/NISS/  Description of Problem:   Is this problem occurring while doing a "CUT" (Y/N)?:   -If Yes, what is the cut number?  Error Message*:  Customer #:  Order #:   *Please attach screen shot to ticket*    CSO ID         :e0014422 NAME           :Jerry CONTACT NUMBER :43366- extn  ISSUE/SUMMARY  :hwin issue user was not able to access the hwin application  ISSUE/ SUMMARY : ERROR (IF ANY) :cannot run more than one instance of the application as it is already running  DETAILS        :tried killing the session logged off , citrix still didn t work  KB/CKM NUMBER  (IF ANY)     :</t>
  </si>
  <si>
    <t>Jerry</t>
  </si>
  <si>
    <t>Norwood</t>
  </si>
  <si>
    <t>INC000002708309</t>
  </si>
  <si>
    <t xml:space="preserve">Which MSS instance are you reporting this issue for?: MSS (hPAE) What type of issue are you reporting?: Another issue Description of problem: (attach screenshots of any errors, etc.): PSR#7057057 has a circuit id error in M6 for the below error. Nextgen order already completed  --------------------------- Oracle Communications MetaSolv Solution --------------------------- The circuits for this service request are not complete.  Please complete (or reverse if the order has been cancelled) the required engineering before completing this task.   The DD on row # 5 is violating the constraint.  The order number is 7057057. The Circuit ID is 38/GEDO/875103/242/PUA /GED. --------------------------- OK    ---------------------------  What is your MSS Login ID?: e0173294 Customer Acct Number?: 5820072 PSR #?: 7057057 </t>
  </si>
  <si>
    <t>For the reported PSR#7057057, we could see incorrect circuit status which was due to dsgn_sdw task not added as parent to delegdes task and the same has been corrected now by re initiating the gateway event .</t>
  </si>
  <si>
    <t>INC000002707424</t>
  </si>
  <si>
    <t xml:space="preserve">Which MSS instance are you reporting this issue for?: MSS (hPAE) What type of issue are you reporting?: Another issue Description of problem: (attach screenshots of any errors, etc.): DELEGDES keeps failing. Gateway errors attached. What is your MSS Login ID?: E0166581 PSR #?: 7114719 </t>
  </si>
  <si>
    <t>The reported issue for the PSR#7114719 was due to incorrect location entries in  location related tables and same has been corrected now. The DELEGDES task now completed for reported PSR#7114719.</t>
  </si>
  <si>
    <t>INC000002707413</t>
  </si>
  <si>
    <t xml:space="preserve">Alternate contact phone number for yourself, if applicable: 8643318255 Which MSS instance are you reporting this issue for?: MSS (hPAE) What type of issue are you reporting?: Another issue Description of problem: (attach screenshots of any errors, etc.):  Need the delegdes task closed/completed. See screenshot for error   What is your MSS Login ID?: E0145336 Customer Acct Number?: 7091960 PSR #?: 7188682 </t>
  </si>
  <si>
    <t>Resolution: The incorrect product mapping were corrected by re-initiating the DELEGORD and now the DELEGDES task got completed for PSR#7188682.  Also the circuits were not design processed properly ,kindly re-open the design and re-process it.</t>
  </si>
  <si>
    <t>INC000002707412</t>
  </si>
  <si>
    <t xml:space="preserve">Alternate contact phone number for yourself, if applicable: 8643318255 Which MSS instance are you reporting this issue for?: MSS (hPAE) What type of issue are you reporting?: Another issue Description of problem: (attach screenshots of any errors, etc.): Need the delegord task closed/completed. See screenshot for error  What is your MSS Login ID?: e0145336 Customer Acct Number?: 208560904 PSR #?: 7197637 </t>
  </si>
  <si>
    <t>We are able to see that the DELEGORD task in the reported PSR#7197637 have been already completed hence we are moving ahead and marking this request as resolved.</t>
  </si>
  <si>
    <t>The reported DELEGORD issue for the PSR#7191113 was due to incorrect location type in Legacy system and the same has been corrected now.</t>
  </si>
  <si>
    <t>The reported issue was due to incorrect circuit status and the same has been corrected.</t>
  </si>
  <si>
    <t>The reported issue was due to duplicate entries in location related tables due to delegation has been corrected now. The DELEGDES task got completed for reported PSRs#6995727 7087701 7129685 7165360 7182471 7187726 7192287 7195795 7196870 7197510.</t>
  </si>
  <si>
    <t>DELEGOCT task is already complete for the PSR#7188559</t>
  </si>
  <si>
    <t>Resolution: The customer account service category info was missing in NGMSS and now the information was inserted via backend in NGMSS and re-initiated the DELEGORD to fix the issue on reported PSR#s 7198254 and 7198255.</t>
  </si>
  <si>
    <t>The reported issue was due to previous order not delegated to NGMSS properly that cause the issue and same has been corrected. The DELEGORD got completed for reported PSR#7196956.</t>
  </si>
  <si>
    <t>No issues now. The user was able to work on the reported PSR.</t>
  </si>
  <si>
    <t>We could see that reported PSRs#7197126,7197799,7197778,7197788,7197760 DELEGORD tasks are got completed. No issues for this request.</t>
  </si>
  <si>
    <t>Resolution : The reported PSR#7184205 got already DELEGOCT task completed in hPae M6.</t>
  </si>
  <si>
    <t>Resolution:The incorrect originating and terminating location of circuit was fixed  and xref mismatching issues were corrected to address  DELEGDES issues.</t>
  </si>
  <si>
    <t>AUTOSE task is already complete for the PSR#7140802</t>
  </si>
  <si>
    <t>The reported validation error for the PSR#7193139 is an custom validation issue and has been corrected now.</t>
  </si>
  <si>
    <t>The reported DELEGOCT issue for the PSR#7193213 was due to incorrect circuit and product status for the previously completed order and the same has been corrected now.</t>
  </si>
  <si>
    <t>The reported issue while completing the DD task for the cancel PSR#6578510 was due to incorrect dependency between the DELEGDES and the DESIGN task in Legacy, due to which the circuit status was not updated properly. This has been corrected now and the order is good to be DD completed.</t>
  </si>
  <si>
    <t>As discussed over IM,We are able to see that the Address Val task got completed in both the PSR #7189833 ,7189844's hence we are moving ahead and marking this request as resolved.No issues found in the PSR</t>
  </si>
  <si>
    <t>As discussed over IM, the line circuits were not generated in the reported PSR due to the supplement was not properly which caused the reported issue and the same have been corrected when the user supplement the PSR properly.</t>
  </si>
  <si>
    <t>We are able to see that the circuit products are not migrated properly to NGMSS so that those products were not pulled in the current legacy PSR and the NGPSR got flag finished as well.We have corrected the migration issue  and we have reached out to the design team to re-process that</t>
  </si>
  <si>
    <t>INC000002709219</t>
  </si>
  <si>
    <t xml:space="preserve">Which MSS instance are you reporting this issue for?: MSS (hPAE) What type of issue are you reporting?: Another issue Description of problem: (attach screenshots of any errors, etc.): DELEGDES TASKS ARE ASSIGNED TO MY QUE ReturnCd :-1 - ReturnText: Updating in CIRCUIT tableORA-02291: integrity constraint (ASAP.FK_CI__TR_RA) violated - parent key not found What is your MSS Login ID?: E0012430 PSR #?: 7194569 &amp; 7194559 </t>
  </si>
  <si>
    <t>INC000002708556</t>
  </si>
  <si>
    <t xml:space="preserve">Which MSS instance are you reporting this issue for?: MSS (hPAE) What type of issue are you reporting?: Another issue Description of problem: (attach screenshots of any errors, etc.): PLEASE CLOSE DELEGORD TASK ON PSR 7196177 What is your MSS Login ID?: E0171370 Customer Acct Number?: 6338810760 PSR #?: 7196177 </t>
  </si>
  <si>
    <t>INC000002707613</t>
  </si>
  <si>
    <t xml:space="preserve">Alternate contact phone number for yourself, if applicable: 3197902228 Which MSS instance are you reporting this issue for?: MSS (hPAE) What type of issue are you reporting?: Another issue Description of problem: (attach screenshots of any errors, etc.): Delegord error out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process item Circuit  Product group 2081. Miscellaneous Error: SP_PSRAPI_UPDATE_VALUES: Invalid value. Entered value does not have character length of 1 through 25.. What is your MSS Login ID?: dmf40754 Customer Acct Number?: 5253859 PSR #?: 7192943 </t>
  </si>
  <si>
    <t>INC000002706945</t>
  </si>
  <si>
    <t xml:space="preserve">Which MSS instance are you reporting this issue for?: MSS (hPAE) What type of issue are you reporting?: Another issue Description of problem: (attach screenshots of any errors, etc.): Team is unable to remove error in M6: The circuits for this services request are not complete. Please complete (or reverse if the order has been cancelled) the required engineering before completing this task. Kindly complete the DD task. What is your MSS Login ID?: n9986092 Customer Acct Number?: 4453162 PSR #?: 7193155 </t>
  </si>
  <si>
    <t>The reported DELEGOCT error for the PSR#7190414 was due to incorrect circuit being migrated to NGMSS and the same has been corrected now.</t>
  </si>
  <si>
    <t>Product Remove</t>
  </si>
  <si>
    <t>INC000002616443</t>
  </si>
  <si>
    <t>UP-32359 Windstream Online Customer Portal Reported Issue - Circuit Data Missing/Inaccurate, MSS</t>
  </si>
  <si>
    <t>What type of issue are you reporting?: Another Issue Which area are you having an issue with?: Missing/Inaccurate Account Data What type of Data?: Circuit Data Missing/Inaccurate Select Provisioning System:  What are you trying to do, and, what is happening? (attach screenshots of any errors, etc.): Combine Tierpoint profiles in WSA Portal What is the billing account number for the customer?: 186SPTRPSPZZZ What date and time did you start noticing this issue?: 9/14/2018 4:05 PM</t>
  </si>
  <si>
    <t>INC000002702116</t>
  </si>
  <si>
    <t>Julie</t>
  </si>
  <si>
    <t>INC000002689214</t>
  </si>
  <si>
    <t xml:space="preserve">Windstream Online Customer Portal Enhancement Request - Add back invoices for inactive accounts </t>
  </si>
  <si>
    <t>INC000002675194</t>
  </si>
  <si>
    <t>Attendance Tracker RIS - Have a group with new BU replacing an old BU, needs rules created.</t>
  </si>
  <si>
    <t>INC000002660341</t>
  </si>
  <si>
    <t>MSS (hPAE) RIS - M6 Product Catalog update for "B SD WAN Service"</t>
  </si>
  <si>
    <t>Closed_30thOct18.csv</t>
  </si>
  <si>
    <t>MSS - Ticket Backlog Benchmark_2018 30 10.xlsm</t>
  </si>
  <si>
    <t>Open_30thOct18.csv</t>
  </si>
  <si>
    <t>Paetec_30thOct18.csv</t>
  </si>
  <si>
    <t>Paetec_Closed_30thOct18.csv</t>
  </si>
  <si>
    <t>Request_Open_30thOct18.csv</t>
  </si>
  <si>
    <t>INC000002713492</t>
  </si>
  <si>
    <t xml:space="preserve">Which MSS instance are you reporting this issue for?: MSS (hWIN &amp; TSG) What type of issue are you reporting?: Another issue Description of problem: (attach screenshots of any errors, etc.): 402 474 9101 No Valid Pin assignment for bonded customers UNABLE TO ASSIGN PINS 1317/1318 - cancelled PSR need to clear error What is your MSS Login ID?: e0167238 Customer Acct Number?: 5836220 PSR #?: 23270513 </t>
  </si>
  <si>
    <t>INC000002713032</t>
  </si>
  <si>
    <t xml:space="preserve">Which MSS instance are you reporting this issue for?: MSS (hWIN &amp; TSG) What type of issue are you reporting?: Another issue Description of problem: (attach screenshots of any errors, etc.): Unable to Validate PSR. Error : Same TN or Customer has an Open Order in NextGen MSS. Please complete the Open Order in NextGen MSS and try to Validate in hWIN MSS. TN : 7067548004  What is your MSS Login ID?: n9987263 Customer Acct Number?: 4994369 PSR #?: 23269131 </t>
  </si>
  <si>
    <t>We could see that the order status was populated wrongly which caused the issue and same has been corrected now. Please try to validate the reported order #23269131 now</t>
  </si>
  <si>
    <t>INC000002713028</t>
  </si>
  <si>
    <t xml:space="preserve">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Unable to process item 3Mb/768K Product group 1506. Miscellaneous Error: Unable to copy item 31057578 to the order as the Service Item is on another open PSR Order. The Preference to Copy Pending PSR Items is set to No..  Error Code 30602:Miscellaneous Error: Unable to copy item 31057578 to the order as the Service Item is on another open PSR Order. The Preference to Copy Pending PSR Items is set to No.Error Code 30766:Unable to process item 3Mb/768K Product group 1506. Miscellaneous Error: Unable to copy item 31057578 to the order as the Service Item is on another open PSR Order. The Preference to Copy Pending PSR Items is set to No.. TN : 2293244970 What is your MSS Login ID?: n9987263 Customer Acct Number?: 6089511 PSR #?: 23267043 </t>
  </si>
  <si>
    <t>Hi Vijai,  The reported issue not for the reported customer, i have corrected the issue now and you should be good now to work with the order without any issues. Please check and let us know for any other concerns.</t>
  </si>
  <si>
    <t>INC000002713027</t>
  </si>
  <si>
    <t xml:space="preserve">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2293244970 What is your MSS Login ID?: n9987263 Customer Acct Number?: 6310334 PSR #?: 23267043 </t>
  </si>
  <si>
    <t>No Issues Found-The order validates without any issues.</t>
  </si>
  <si>
    <t>INC000002713026</t>
  </si>
  <si>
    <t xml:space="preserve">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8703792049 What is your MSS Login ID?: n9987263 Customer Acct Number?: 3564242 PSR #?: 23266807 </t>
  </si>
  <si>
    <t>We could see the previous order were not processed properly which were caused the issue, the same has been corrected and respective order is now validated without any issues. So, we are going ahead and marking this as close. Kindly reach us for any assistance in the future.</t>
  </si>
  <si>
    <t>INC000002712905</t>
  </si>
  <si>
    <t xml:space="preserve">Which MSS instance are you reporting this issue for?: MSS (hWIN &amp; TSG) What type of issue are you reporting?: Another issue Description of problem: (attach screenshots of any errors, etc.): Unable to complete DD task. Task in BB COMP Work Queue, Telephone: 7046635766, Error Message: Unable to complete BB COMP In HWIN, NGMSS BB COMP shows already completed status. What is your MSS Login ID?: n9995231 Customer Acct Number?: 4362932 PSR #?: 22697187 </t>
  </si>
  <si>
    <t>The Label and value for the AWGF  for the broadband product has caused the reported issue and the same is now corrected.</t>
  </si>
  <si>
    <t>INC000002712900</t>
  </si>
  <si>
    <t xml:space="preserve">Which MSS instance are you reporting this issue for?: MSS (hWIN &amp; TSG) What type of issue are you reporting?: Another issue Description of problem: (attach screenshots of any errors, etc.): Unable to complete DD task. Task in BB COMP Work Queue, Telephone: 4173267743,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3819806 PSR #?: 23269497  </t>
  </si>
  <si>
    <t>We could see that the tasks for the reported order-23269497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t>
  </si>
  <si>
    <t>INC000002712884</t>
  </si>
  <si>
    <t xml:space="preserve">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9038388431 What is your MSS Login ID?: n9987263 Customer Acct Number?: 6305302 PSR #?: 23266896 </t>
  </si>
  <si>
    <t>Hi Vijai,  I have corrected the issue now by updating the incorrect order status in NGMSS and you should be good now to work with the order without any issues. Please check and let us know for any other concerns.</t>
  </si>
  <si>
    <t>INC000002712873</t>
  </si>
  <si>
    <t xml:space="preserve">Which MSS instance are you reporting this issue for?: MSS (hWIN &amp; TSG) What type of issue are you reporting?: Another issue Description of problem: (attach screenshots of any errors, etc.): Unable to complete BBDES task.Telephone#7046240500,Error Message: v_return_cd: -2 v_return_text:ORA-20100: The MSS Exchange is not found on the account.  What is your MSS Login ID?: n9994207 Customer Acct Number?: 6020741 PSR #?: 23251669 </t>
  </si>
  <si>
    <t>the order status in the ngmss is incorrect caused the reported issue and the same have been corrected.</t>
  </si>
  <si>
    <t>INC000002712866</t>
  </si>
  <si>
    <t xml:space="preserve">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8593570887 What is your MSS Login ID?: n9987263 Customer Acct Number?: 6328999 PSR #?: 21623462 </t>
  </si>
  <si>
    <t>We could see the issue status information were collapsed which were caused the issue, the same has been corrected and respective order is now processed without any issues.So, we are going ahead and marking this as close. Kindly reach us for any assistance in the future.</t>
  </si>
  <si>
    <t>INC000002712824</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</si>
  <si>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What is your MSS Login ID?: n9987263 Customer Acct Number?: 23265093 PSR #?: 2948967 </t>
  </si>
  <si>
    <t>We could see order #3265520 in NGMSS was open.Kindly complete the order and then proceed with reported order.</t>
  </si>
  <si>
    <t>INC000002712806</t>
  </si>
  <si>
    <t xml:space="preserve">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7047878929 What is your MSS Login ID?: n9987263 Customer Acct Number?: 6103457 PSR #?: 22937677 </t>
  </si>
  <si>
    <t>INC000002712798</t>
  </si>
  <si>
    <t xml:space="preserve">Which MSS instance are you reporting this issue for?: MSS (hWIN &amp; TSG) What type of issue are you reporting?: Another issue Description of problem: (attach screenshots of any errors, etc.): Unable to complete BBDES task.Telephone#7062723911,Error Message:v_return_cd: -1 v_return_text:Could not assign connectionsORA-01427: single-row subquery returns more than one row  What is your MSS Login ID?: n9994207 Customer Acct Number?: 6604141 PSR #?: 23256657  </t>
  </si>
  <si>
    <t>We have corrected the incorrect design related entry in backend table. The reported BBDES task has completed in production. Hence there is no action pending on our side. We are going ahead and marking this incident as resolved. Thanks.</t>
  </si>
  <si>
    <t>INC000002712765</t>
  </si>
  <si>
    <t xml:space="preserve">Which MSS instance are you reporting this issue for?: MSS (hWIN &amp; TSG) What type of issue are you reporting?: Another issue Description of problem: (attach screenshots of any errors, etc.): Unable to complete VIRTBB QUEUE. Error: The Physical Circuit is not assigned to the port.  Tn# 4024638113 What is your MSS Login ID?: n9987263 Customer Acct Number?: 2854066 PSR #?: 22785647 </t>
  </si>
  <si>
    <t>Missing assignment for the circuit has caused the reported issue and the same is now corrected.</t>
  </si>
  <si>
    <t>INC000002712755</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</si>
  <si>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7063877491 What is your MSS Login ID?: n9987263 Customer Acct Number?: 5398393 PSR #?: 23255112 </t>
  </si>
  <si>
    <t>We could see that the previous change order for the reported customer account-5398393 was not processed properly in NGMSS, which caused the issue. Now we have corrected the same and the reported order-23255112 was validated in MSS,Hence, we are going ahead and marking this incident as resolved. Kindly let us know for any concerns and if you are facing any issues in future, please raise a new ticket, we will be glad to help on the ticket.</t>
  </si>
  <si>
    <t>INC000002712709</t>
  </si>
  <si>
    <t xml:space="preserve">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31317010 to the order as the Service Item is on another open PSR Order. The Preference to Copy Pending PSR Items is set to No..  Error Code 30602:Miscellaneous Error: Unable to copy item 31317010 to the order as the Service Item is on another open PSR Order. The Preference to Copy Pending PSR Items is set to No.Error Code 30766:Unable to process item 25Mb/1.5Mb Product group 1571. Miscellaneous Error: Unable to copy item 31317010 to the order as the Service Item is on another open PSR Order. The Preference to Copy Pending PSR Items is set to No.. Tn# 9194992187 What is your MSS Login ID?: n9987263 Customer Acct Number?: 6116838 PSR #?: 22336135 </t>
  </si>
  <si>
    <t>We could see that the speed product was tagged with the wrong status which caused the issue and same has been corrected now. DELEGORD task for the reported order #22336135 is completed now</t>
  </si>
  <si>
    <t>INC000002712708</t>
  </si>
  <si>
    <t xml:space="preserve">Which MSS instance are you reporting this issue for?: MSS (hWIN &amp; TSG) What type of issue are you reporting?: Another issue Description of problem: (attach screenshots of any errors, etc.): Unable to complete DELEGOCT task.Telephone#4402863434,Error Message:ReturnCd :-1 - ReturnText: Updating in SERV_ITEM tableORA-02291: integrity constraint (ASAP.FK_SERV_ITEM__CIRCUIT) violated - parent key not found  What is your MSS Login ID?: n9994207 Customer Acct Number?: 3986231 PSR #?: 23257470  </t>
  </si>
  <si>
    <t>Hi Sathish,  The issue is due to the missing Virtual circuit in NGMSS. We have created the same and the DELEGOCT task got completed without any issues. Please check and let us know for any other concerns.</t>
  </si>
  <si>
    <t>INC000002712658</t>
  </si>
  <si>
    <t xml:space="preserve">Which MSS instance are you reporting this issue for?: MSS (hWIN &amp; TSG) What type of issue are you reporting?: Another issue Description of problem: (attach screenshots of any errors, etc.): Unable to complete VIRTBB task.Telephone#7047820600,Error Message:ORA-01403: no data found.   What is your MSS Login ID?: n9994207 Customer Acct Number?: 6060444 PSR #?: 20515943 </t>
  </si>
  <si>
    <t>We could see the circuit status information were not mapped properly which were caused the issue, the same has been corrected and respective order is now processed without any issues.So, we are going ahead and marking this as close. KIndly reach us for any assistance in the future.</t>
  </si>
  <si>
    <t>INC000002712592</t>
  </si>
  <si>
    <t xml:space="preserve">Which MSS instance are you reporting this issue for?: MSS (hWIN &amp; TSG) What type of issue are you reporting?: Another issue Description of problem: (attach screenshots of any errors, etc.): Unable to compete ADDASGN,Telephone#7047999971,Error Message:ORA-01403: no data found.  What is your MSS Login ID?: n9994207 Customer Acct Number?: 2978199 PSR #?: 23199290 </t>
  </si>
  <si>
    <t>We could see the network association were not made properly which were caused the issue, the same has been corrected and respective task is processed now without any issues.So, we are going ahead and marking this as close. Kindly reach us for any assistance in the future.</t>
  </si>
  <si>
    <t>INC000002712411</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</si>
  <si>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7246274657 What is your MSS Login ID?: n9987263 Customer Acct Number?: 4170468 PSR #?: 23258611 </t>
  </si>
  <si>
    <t>We can see that the reported order is validating without any issues.  As required information has been provided , we are going ahead and marking this as resolved.</t>
  </si>
  <si>
    <t>INC000002712400</t>
  </si>
  <si>
    <t xml:space="preserve">Which MSS instance are you reporting this issue for?: MSS (hWIN &amp; TSG) What type of issue are you reporting?: Another issue Description of problem: (attach screenshots of any errors, etc.): Unable to complete DELEGOCT task.Telephone#4024380061,Error Message:ReturnCd :-1 - ReturnText: CIRCUIT DESIGN ID of 54441129 not found : ECCKT: 4024380061/BB/SAGENET/PHILLIP/12222027 - was not delegated in pervious order/historical order.  What is your MSS Login ID?: n9994207 Customer Acct Number?: 6320960 PSR #?: 23261457  </t>
  </si>
  <si>
    <t>We have corrected the incorrect xref values for the reported customer-23261457 caused due to migration and the issue got cleared.</t>
  </si>
  <si>
    <t>INC000002712397</t>
  </si>
  <si>
    <t xml:space="preserve">Which MSS instance are you reporting this issue for?: MSS (hWIN &amp; TSG) What type of issue are you reporting?: Another issue Description of problem: (attach screenshots of any errors, etc.): Unable to complete VIRTBB task.Telephone#7047829644,Error Message:ORA-01403: no data found.   What is your MSS Login ID?: n9994207 Customer Acct Number?: 6181975 PSR #?: 20785490  </t>
  </si>
  <si>
    <t>We could see an incorrect port address related entry caused the issue and the same has been corrected now.The reported VCONDES task has been completed in production.Hence there is no action pending on our side. We are going ahead and marking this incident as resolved. Thanks.</t>
  </si>
  <si>
    <t>INC000002712289</t>
  </si>
  <si>
    <t xml:space="preserve">Which MSS instance are you reporting this issue for?: MSS (hWIN &amp; TSG) What type of issue are you reporting?: Another issue Description of problem: (attach screenshots of any errors, etc.): Unable to complete BBDES task. Getting below error message.Task in EXCEPTN Work Queue, Telephone: 4708639802, Error Message: Unable to find the NG wireCenter What is your MSS Login ID?: n9995231 Customer Acct Number?: 6070885 PSR #?: 23268374  </t>
  </si>
  <si>
    <t>Missing port_alias value for the FTTP product has caused the reported issue and the same is now corrected.</t>
  </si>
  <si>
    <t>INC000002712212</t>
  </si>
  <si>
    <t xml:space="preserve">Which MSS instance are you reporting this issue for?: MSS (hWIN &amp; TSG) What type of issue are you reporting?: Another issue Description of problem: (attach screenshots of any errors, etc.): Unable to complete BBDES task.Telephone#2812407104,Error Message: v_return_cd: -1 v_return_text:DB Error: ORA-01403: no data found  What is your MSS Login ID?: n9994207 Customer Acct Number?: 5462531 PSR #?: 20679884  </t>
  </si>
  <si>
    <t>We could see that the reported order-20679884  was not processed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t>
  </si>
  <si>
    <t>INC000002712101</t>
  </si>
  <si>
    <t xml:space="preserve">Which MSS instance are you reporting this issue for?: MSS (hWIN &amp; TSG) What type of issue are you reporting?: Another issue Description of problem: (attach screenshots of any errors, etc.): TN=7405873750 PSR STUCK IN EXCEPTION QUEUE, NO EXCEPTION LISTED    What is your MSS Login ID?: E0079908 Customer Acct Number?: 3838344 PSR #?: 23268341 </t>
  </si>
  <si>
    <t>We could see that the reported order #23268341 was cancelled before the order gets delegated to NGMSS and so order will not be available in NG. Please try to complete the order in HWIN</t>
  </si>
  <si>
    <t>INC000002712067</t>
  </si>
  <si>
    <t xml:space="preserve">Which MSS instance are you reporting this issue for?: MSS (hWIN &amp; TSG) What type of issue are you reporting?: Another issue Description of problem: (attach screenshots of any errors, etc.): UNABLE TO COMPLETE BBDES CANCEL ON SUPPLEMENT CANCEL DUE TO BBDES NOT SHOWING UP IN EXCEPTN OR SYSTEM QUEUE IN HWIN OR NGMSS TN=6065962905 What is your MSS Login ID?: E0183019 Customer Acct Number?: 6462416 PSR #?: 23234439 </t>
  </si>
  <si>
    <t>Hi Jason,  We could see the BBDES task got completed without any issues. Please check and let us know if still any assistance required.</t>
  </si>
  <si>
    <t>INC000002711979</t>
  </si>
  <si>
    <t xml:space="preserve">Which MSS instance are you reporting this issue for?: MSS (hWIN &amp; TSG) What type of issue are you reporting?: Another issue Description of problem: (attach screenshots of any errors, etc.): ReturnCd :-1 - ReturnText: exchange_carrier_circuit_id, of 704-272-8006-0 already exists.  Please change ecckt   What is your MSS Login ID?: e0149353 Customer Acct Number?: 6545527 PSR #?: 23268418    </t>
  </si>
  <si>
    <t>The incorrect circuit status caused the reported issue and the same have been corrected and the delegation task is completed</t>
  </si>
  <si>
    <t>INC000002711890</t>
  </si>
  <si>
    <t xml:space="preserve">Which MSS instance are you reporting this issue for?: MSS (hWIN &amp; TSG) What type of issue are you reporting?: Another issue Description of problem: (attach screenshots of any errors, etc.): ERROR: AN ERROR OCCURRED DURING THE CUSTOM PRE-VALIDATION PROCEDURE: -2 ORA-20104: PRODUCT VALIDATION ERROR: THE PRODUCT ID 1471 IS NOT COMPATIBLE WITH A LOOP LENGTH OF 18000. What is your MSS Login ID?: E0182019 Customer Acct Number?: 6600534 PSR #?: 23267862 </t>
  </si>
  <si>
    <t>The reported order #23267862 was cancelled and got completed already.</t>
  </si>
  <si>
    <t>INC000002711547</t>
  </si>
  <si>
    <t xml:space="preserve">Which MSS instance are you reporting this issue for?: MSS (hWIN &amp; TSG) What type of issue are you reporting?: Another issue Description of problem: (attach screenshots of any errors, etc.): UNABLE TO COMPLETE BBDES EXCEPTN ERROR=MSS EXCHANGE IS NOT LISTED ON ACCOUNT TN=7632612186 What is your MSS Login ID?: E0183019 Customer Acct Number?: 6088476 PSR #?: 23263294 </t>
  </si>
  <si>
    <t>We can see that the order activity indicator was incorrect which was causing the issue, the same has been corrected and fixed, Now the reported order delegation has been completed successfully.</t>
  </si>
  <si>
    <t>INC000002711492</t>
  </si>
  <si>
    <t xml:space="preserve">Which MSS instance are you reporting this issue for?: MSS (hWIN &amp; TSG) What type of issue are you reporting?: Another issue Description of problem: (attach screenshots of any errors, etc.): Unable to remove PSR LOCK,TN:3931404274,7174841059,8148342451,1751752031,1711711057,Error Message:The psr was locked by another NID.  What is your MSS Login ID?: n9994207 Customer Acct Number?: 6605176,2776587,6604163,6603270,6605098 PSR #?: 23260847,23164881,23256750,23252499,23260464 </t>
  </si>
  <si>
    <t>As per request, the PSR locks has been removed.</t>
  </si>
  <si>
    <t>INC000002711387</t>
  </si>
  <si>
    <t xml:space="preserve">Which MSS instance are you reporting this issue for?: MSS (hWIN &amp; TSG) What type of issue are you reporting?: Another issue Description of problem: (attach screenshots of any errors, etc.): v_return_cd: -2 v_return_text:ORA-20100: The MSS Exchange is not found on the account. What is your MSS Login ID?: e0096577 Customer Acct Number?: 6603006 PSR #?: 23253821 </t>
  </si>
  <si>
    <t>INC000002711255</t>
  </si>
  <si>
    <t xml:space="preserve">Which MSS instance are you reporting this issue for?: MSS (hWIN &amp; TSG) What type of issue are you reporting?: Another issue Description of problem: (attach screenshots of any errors, etc.): Unable to complete DELEGORD task.Telephone#7176659286,Error Message:ReturnCd :21038 - ReturnText: One or more required Addresses have not been delegated to NGMSS    What is your MSS Login ID?: n9994207 Customer Acct Number?: 2760990 PSR #?: 23264147 </t>
  </si>
  <si>
    <t>INC000002711240</t>
  </si>
  <si>
    <t xml:space="preserve">Which MSS instance are you reporting this issue for?: MSS (hWIN &amp; TSG) What type of issue are you reporting?: Another issue Description of problem: (attach screenshots of any errors, etc.): Unable to complete DELEGORD task.Telephone#2703954290,Error Message:ReturnCd:21038 – ReturnText: One or more required Addresses have not been delegated to NGMSS    What is your MSS Login ID?: n9994207 Customer Acct Number?: 4071663 PSR #?: 23264863 </t>
  </si>
  <si>
    <t>We could see that the address related entries for the reported order-23264863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t>
  </si>
  <si>
    <t>INC000002711223</t>
  </si>
  <si>
    <t xml:space="preserve">Which MSS instance are you reporting this issue for?: MSS (hWIN &amp; TSG) What type of issue are you reporting?: Another issue Description of problem: (attach screenshots of any errors, etc.): RECIEIVNG ERROR ON MULTIPLE PINS, ERROR IS  Pin to which the customer is assigned is not compatible for the selected speed product. Please assign a compatible pin.  TN = 2293989730 PSR = 23256873  What is your MSS Login ID?: E0166715 PSR #?: 23256873  </t>
  </si>
  <si>
    <t>We could see that the reported order #23256873 is cancelled and flag finished. Since there is no pending action from our side we are marking this ticket as resolved</t>
  </si>
  <si>
    <t>INC000002711152</t>
  </si>
  <si>
    <t xml:space="preserve">Which MSS instance are you reporting this issue for?: MSS (hWIN &amp; TSG) What type of issue are you reporting?: Another issue Description of problem: (attach screenshots of any errors, etc.): MSS hWIN (ASAP) PSR 22708974 is ready at the DD task but this task will not complete.  The delegated order in NGMSS (Order 6044983 / PON DISC2483836-1) has fully completed.  But we need for the DD task in the MSS HWIN PSR to complete.  The Metasolv Solution Error is preventing this from completing but error does not seem to be valid.   What is your MSS Login ID?: e0162593 </t>
  </si>
  <si>
    <t>We could see the circuit status information were not updated properly which were caused the issue, the same has been corrected and respective order is now processed without any issues.So, we are going ahead and marking this as close. Kindly reach us for any assistance in the future.</t>
  </si>
  <si>
    <t>Todd</t>
  </si>
  <si>
    <t>Hilder</t>
  </si>
  <si>
    <t>The pending assignments in the reported order caused the reported issue,which has been cleared now and the task is now complete</t>
  </si>
  <si>
    <t>We couldn't see any issues for the reported customer- 7044749397</t>
  </si>
  <si>
    <t>We have corrected the incorrect product related entries in backend tables. The reported order has been completed in production. Hence there is no action pending on our side. We are going ahead and marking this incident as resolved. Thanks.</t>
  </si>
  <si>
    <t>Missing entry for the customer account has caused the reported issue, and the same has now corrected.</t>
  </si>
  <si>
    <t>We could see that the description of the virtual circuit for the reported TN-7572166490 was not updated properly in NGMSS which caused the issue. Now we have corrected the same and the records are shows properly in Aquarium. Hence, we are going ahead and marking this incident as resolved. Kindly let us know for any concerns and if you are facing any issues in future, please raise a new ticket, we will be glad to help on the ticket.</t>
  </si>
  <si>
    <t>We can able to pull the record  for the reported customer #3862010159 in the Aquarium</t>
  </si>
  <si>
    <t>We could see the order has been processed when we try to check the same and it looks good as expected in the MSS as well as in Aquarium. So, we are going ahead and marking this as close. KIndly reach us for any assistance in the future.</t>
  </si>
  <si>
    <t>We could see the TN has no mirror value, hence it is not showing up in aquarium.</t>
  </si>
  <si>
    <t>We could see that the MSS wire center-LXTNKYXE for the reported order-23264297 is different from the MIROR wirecenter-LXTNKYU2056, which caused the issue. Could you please check and place the Wirecenter move order for the reported TN-8593899109 and proceed the same, As the required information has been provided and there is no action item from our end.Hence, we are going ahead and marking this incident as resolved. Kindly let us know for any concerns and if you are facing any issues in future, please raise a new ticket, we will be glad to help on the ticket.</t>
  </si>
  <si>
    <t>The incorrect order activity in the ngmss side caused the reported issue and the same have been corrected</t>
  </si>
  <si>
    <t>We have corrected the circuit status  for the reported customer-23254468 caused due to migration and the issue got cleared.</t>
  </si>
  <si>
    <t>The speed product in the order is cancelled without a supplement cancel caused the issue in delegating the order and the same have been corrected and completed</t>
  </si>
  <si>
    <t>There is open order in NGMSS which caused the issue and the same has been selected. Now the order validates without any error.</t>
  </si>
  <si>
    <t>We have corrected the circuit status for the reported customer-23253168 caused due to migration and the issue got cleared.</t>
  </si>
  <si>
    <t>We could see no issues with this order as the task has got completed without any issues.</t>
  </si>
  <si>
    <t>The incorrect assignments are now removed. The issue status has caused the reported issue and the same is now cleared.</t>
  </si>
  <si>
    <t>We could see that the previous change order for the reported TN-6068454807 was not processed properly in NGMSS, which caused the issue. Now we have corrected the same and the DELEGORD task for the reported order-23260982  was completed in MSS,Hence, we are going ahead and marking this incident as resolved. Kindly let us know for any concerns and if you are facing any issues in future, please raise a new ticket, we will be glad to help on the ticket.</t>
  </si>
  <si>
    <t>We have corrected the circuit status for the reported customer-6628847 caused due to migration and the issue got cleared.</t>
  </si>
  <si>
    <t>We have corrected the incorrect address  for the reported customer-2703846806 caused due to migration and the issue got cleared.</t>
  </si>
  <si>
    <t>We have corrected the incorrect address  for the reported customer-2703842494 caused due to migration and the issue got cleared.</t>
  </si>
  <si>
    <t>We have corrected the incorrect products  for the reported customer-1751754048 caused due to migration and the issue got cleared.</t>
  </si>
  <si>
    <t>We have corrected the incorrect order information for the reported customer-23256053 caused due to previous order migration and the issue got cleared.</t>
  </si>
  <si>
    <t>We could not find any issue for the customer. We could able to complete the DSLAM task in production.Hence there is no action pending on our side. We are going ahead and marking this incident as resolved. Thanks.</t>
  </si>
  <si>
    <t>Would like to have the city name dropdown include the correct city name and eliminate some of the duplicates/misspelled/DO NOT USE entries in the database.   We need to have the city name reflect the actual or true city name for all areas.  Date these changes need to be active: 10/24/2018</t>
  </si>
  <si>
    <t>This is not something IT can correct without having a list of the city names that are incorrect or that need to be changed and what they either need to be changed to or what needs to be removed</t>
  </si>
  <si>
    <t>We have corrected the incorrect address  for the reported customer-7047898932 caused due to migration and the issue got cleared.</t>
  </si>
  <si>
    <t>As we could not find any order for the reported TN-2054679728 in MSS,Hence, we are going ahead and marking this incident as resolved. Kindly let us know for any concerns and if you are facing any issues in future, please raise a new ticket, we will be glad to help on the ticket.</t>
  </si>
  <si>
    <t>We could see that the reported order# 23226038 got cancelled.</t>
  </si>
  <si>
    <t>INC000002713540</t>
  </si>
  <si>
    <t xml:space="preserve">Which MSS instance are you reporting this issue for?: MSS (hWIN &amp; TSG) What type of issue are you reporting?: Another issue Description of problem: (attach screenshots of any errors, etc.): hWIN MSS will not launch after I enter my password from the Citrix Receiver menu. I am not getting any error. What is your MSS Login ID?: e0027521 </t>
  </si>
  <si>
    <t>INC000002713526</t>
  </si>
  <si>
    <t>M6 (Windstream (TSG)- Password reset and account unlock</t>
  </si>
  <si>
    <t>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CSO ID - e0052130 Name - Veach, Angelicka J Contact -8559785176 Location -OH Issue - MSS TSG Troubleshooting -  Last Login ? It's been a long time.  working from office.  Username - e0052130 Hwin application  user verified Password reset done for TSG account.  User said account is locked.  Account unlocked . Checked in Identity IQ- User has the access.   We tried unlocking the account ,still it says "Error connecting to database"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t>
  </si>
  <si>
    <t>Angelicka</t>
  </si>
  <si>
    <t>Veach</t>
  </si>
  <si>
    <t>INC000002713386</t>
  </si>
  <si>
    <t>INC000002713159</t>
  </si>
  <si>
    <t xml:space="preserve">Which MSS instance are you reporting this issue for?: MSS (hWIN &amp; TSG) What type of issue are you reporting?: Another issue Description of problem: (attach screenshots of any errors, etc.): No MSS record found What is your MSS Login ID?: N9984645 PSR #?: 6913800 </t>
  </si>
  <si>
    <t>INC000002713158</t>
  </si>
  <si>
    <t xml:space="preserve">Which MSS instance are you reporting this issue for?: MSS (hWIN &amp; TSG) What type of issue are you reporting?: Another issue Description of problem: (attach screenshots of any errors, etc.): No MSS record found for 4172765530 What is your MSS Login ID?: n9981515 </t>
  </si>
  <si>
    <t>INC000002713033</t>
  </si>
  <si>
    <t xml:space="preserve">Which MSS instance are you reporting this issue for?: MSS (hWIN &amp; TSG) What type of issue are you reporting?: Another issue Description of problem: (attach screenshots of any errors, etc.): Unable to Validate PSR. Error : ORA-01403: no data found. TN : 4799978458 What is your MSS Login ID?: n9987263 Customer Acct Number?: 3492034 PSR #?: 23269166 </t>
  </si>
  <si>
    <t>INC000002713024</t>
  </si>
  <si>
    <t xml:space="preserve">Which MSS instance are you reporting this issue for?: MSS (hWIN &amp; TSG) What type of issue are you reporting?: Another issue Description of problem: (attach screenshots of any errors, etc.): No MSS record found for 5636592947 What is your MSS Login ID?: n9981515 </t>
  </si>
  <si>
    <t>INC000002713023</t>
  </si>
  <si>
    <t xml:space="preserve">Which MSS instance are you reporting this issue for?: MSS (hWIN &amp; TSG) What type of issue are you reporting?: Another issue Description of problem: (attach screenshots of any errors, etc.): No MSS record found What is your MSS Login ID?: N9984645 PSR #?: 6927172 </t>
  </si>
  <si>
    <t>INC000002713020</t>
  </si>
  <si>
    <t xml:space="preserve">Which MSS instance are you reporting this issue for?: MSS (hWIN &amp; TSG) What type of issue are you reporting?: Another issue Description of problem: (attach screenshots of any errors, etc.): No MSS record found for 8703648418 What is your MSS Login ID?: n9981515 </t>
  </si>
  <si>
    <t>INC000002713000</t>
  </si>
  <si>
    <t xml:space="preserve">Which MSS instance are you reporting this issue for?: MSS (hWIN &amp; TSG) What type of issue are you reporting?: Another issue Description of problem: (attach screenshots of any errors, etc.): Unable to Complete EXCEPTION Queue.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 3864543696 What is your MSS Login ID?: n9987263 Customer Acct Number?: 5450257 PSR #?: 23267550 </t>
  </si>
  <si>
    <t>INC000002712999</t>
  </si>
  <si>
    <t xml:space="preserve">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 8066750201 What is your MSS Login ID?: n9987263 Customer Acct Number?: 6594964 PSR #?: 23267462 </t>
  </si>
  <si>
    <t>INC000002712994</t>
  </si>
  <si>
    <t xml:space="preserve">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7707203705 What is your MSS Login ID?: n9987263 Customer Acct Number?: 22875249 PSR #?: 5275689 </t>
  </si>
  <si>
    <t>INC000002712915</t>
  </si>
  <si>
    <t xml:space="preserve">Which MSS instance are you reporting this issue for?: MSS (hWIN &amp; TSG) What type of issue are you reporting?: Another issue Description of problem: (attach screenshots of any errors, etc.): No MSS record found for 7126842804 What is your MSS Login ID?: n9981515 </t>
  </si>
  <si>
    <t>INC000002712897</t>
  </si>
  <si>
    <t xml:space="preserve">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1601579003,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(32938835)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(32938835) cannot be disconnected because all its child items are not on this order.Error Code 30764:Unable to validate item 3 Product group 0. What is your MSS Login ID?: n9995231 Customer Acct Number?: 6385667 PSR #?: 23264769 </t>
  </si>
  <si>
    <t>INC000002712807</t>
  </si>
  <si>
    <t xml:space="preserve">Which MSS instance are you reporting this issue for?: MSS (hWIN &amp; TSG) What type of issue are you reporting?: Another issue Description of problem: (attach screenshots of any errors, etc.): Unable to complete BBDES task.Telephone#6108452618,Error Message: v_return_cd: -2 v_return_text:ORA-20104: Unable to find the NG wireCenter  What is your MSS Login ID?: n9994207 Customer Acct Number?: 5942716 PSR #?: 23195786  </t>
  </si>
  <si>
    <t>INC000002712767</t>
  </si>
  <si>
    <t xml:space="preserve">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5705247407 What is your MSS Login ID?: n9987263 Customer Acct Number?: 23257555 PSR #?: 6403707 </t>
  </si>
  <si>
    <t>INC000002712500</t>
  </si>
  <si>
    <t xml:space="preserve">Which MSS instance are you reporting this issue for?: MSS (hWIN &amp; TSG) What type of issue are you reporting?: Another issue Description of problem: (attach screenshots of any errors, etc.): ORA-20100: ERROR WHILE WORKING VCONDES. ERROR: ora-20100: ora-20100: sp_qualify_dualqual ora-20100: miror dw txrktu3003 is different from mss wire center txrktxp0024 What is your MSS Login ID?: e0182019 Customer Acct Number?: 6605094 PSR #?: 23268746 </t>
  </si>
  <si>
    <t>INC000002712473</t>
  </si>
  <si>
    <t xml:space="preserve">Which MSS instance are you reporting this issue for?: MSS (hWIN &amp; TSG) What type of issue are you reporting?: Another issue Description of problem: (attach screenshots of any errors, etc.): M6 locked by another user, Telephone: 7047990827, Error Message: This order is already open by  1)G9984069 at 10/26/2018 07:26:59 What is your MSS Login ID?: n9995231 Customer Acct Number?: 2944880 PSR #?: 23258585 </t>
  </si>
  <si>
    <t>INC000002711967</t>
  </si>
  <si>
    <t xml:space="preserve">Which MSS instance are you reporting this issue for?: MSS (hWIN &amp; TSG) What type of issue are you reporting?: Another issue Description of problem: (attach screenshots of any errors, etc.): Unable to complete DELEGORD task.Telephone#1261284389,Error Message:ReturnCd :21051 - ReturnText: Unable to retrieve Order 23256594 from MSShWin Domain: Unhandled process exception : com.windstream.mss.exceptions.MetaSolvException: Message: Exception Thrown Exporting Order.  Message: null    What is your MSS Login ID?: n9994207 Customer Acct Number?: 6340676 PSR #?: 23256594  </t>
  </si>
  <si>
    <t>INC000002711564</t>
  </si>
  <si>
    <t xml:space="preserve">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17760096 had already been disconnected on another order..  Error Code 30606:The Service Item 17760096 had already been disconnected on another order.Error Code 30766:Unable to process item CONTACT INFO Product group 1024. The Service Item 17760096 had already been disconnected on another order..   4055983284 What is your MSS Login ID?: e0179393 Customer Acct Number?: 4526335 PSR #?: 23267901 </t>
  </si>
  <si>
    <t>INC000002711178</t>
  </si>
  <si>
    <t xml:space="preserve">Which MSS instance are you reporting this issue for?: MSS (hWIN &amp; TSG) What type of issue are you reporting?: Another issue Description of problem: (attach screenshots of any errors, etc.): Unable to complete DELEGORD task.Telephone#8709424521,Error Message:ReturnCd:21038 – ReturnText: One or more required Addresses have not been delegated to NGMSS    What is your MSS Login ID?: n9994207 Customer Acct Number?: 3521902 PSR #?: 23263645 </t>
  </si>
  <si>
    <t>INC000002711156</t>
  </si>
  <si>
    <t xml:space="preserve">Which MSS instance are you reporting this issue for?: MSS (hWIN &amp; TSG) What type of issue are you reporting?: Another issue Description of problem: (attach screenshots of any errors, etc.): Unable to complete DD task.Telephone#7245439216,Error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6365982 PSR #?: 23264959  </t>
  </si>
  <si>
    <t>INC000002712876</t>
  </si>
  <si>
    <t xml:space="preserve">Alternate contact phone number for yourself, if applicable: 7064282690 Which MSS instance are you reporting this issue for?: MSS (hPAE) What type of issue are you reporting?: Another issue Description of problem: (attach screenshots of any errors, etc.): receiving attached error on DELEGDES task What is your MSS Login ID?: e0114539 Customer Acct Number?: 207713023 PSR #?: 7096801 </t>
  </si>
  <si>
    <t>The reported issue was due to duplicate entries in location related tables due to delegation has been corrected now. The DELEGDES task got completed for reported PSR#7096801.</t>
  </si>
  <si>
    <t>For the reported PSR#7194569 &amp; 7194559, we could see incorrect rate code for the circuit '34/FEDO/105792/212/PUA /FED' in the ngmss and the same has been corrected and the Delegdes task got completed.</t>
  </si>
  <si>
    <t>The reported issue was due to incorrect label value in legacy product and same has been corrected now. The DELEGORD task got completed for reported PSR#7192943.</t>
  </si>
  <si>
    <t>INC000002712872</t>
  </si>
  <si>
    <t xml:space="preserve">Alternate contact phone number for yourself, if applicable: 70642826900 Which MSS instance are you reporting this issue for?: MSS (hPAE) What type of issue are you reporting?: Another issue Description of problem: (attach screenshots of any errors, etc.): Receiving TIMED OUT error on DELEGOCT and DELEGWRK tasks. Error has been received multiple times and continues to error out. What is your MSS Login ID?: e0114539 Customer Acct Number?: 205277641 PSR #?: 7130600 </t>
  </si>
  <si>
    <t>INC000002712600</t>
  </si>
  <si>
    <t xml:space="preserve">Alternate contact phone number for yourself, if applicable: naveen.kumar.kuppusamy@windstream.com Which MSS instance are you reporting this issue for?: MSS (hPAE) What type of issue are you reporting?: Another issue Description of problem: (attach screenshots of any errors, etc.): Hi Team,  We have updated the DID pricing charges 0.20 in the M6 PSR # 7199663,However its not updated in billing Tool  Bill Tool receiving charges in $6 attached the screenshot.  Can you please corrected the DID charges in billing tool in the billing tool URL (http://nyrocpssrsrpt1.windstream.com/Reports/report/Customer%20Reports/MRC?IN_SUB_ID=633587717001)  If you have any question contact the mail ( naveenkumar.k@prodatp.com) What is your MSS Login ID?: n9998308 Customer Acct Number?: 5776273 PSR #?: 7199663 </t>
  </si>
  <si>
    <t>INC000002712369</t>
  </si>
  <si>
    <t xml:space="preserve">Which MSS instance are you reporting this issue for?: MSS (hPAE) What type of issue are you reporting?: Another issue Description of problem: (attach screenshots of any errors, etc.): PERT CHART not updating - Have removed dependencies from PSR's and then updated PERT CHART - It closes my HPAE and does not update the PERT CHART.   What is your MSS Login ID?: e0177182 Customer Acct Number?: 2493277 PSR #?: 7199512 7199514 7199515 7199575 </t>
  </si>
  <si>
    <t>INC000002711983</t>
  </si>
  <si>
    <t>Paetec - MetaSolv (M6) Note: for Sev1/Sev2 incidents open tickets to the IT-OSS - M6 (PAETEC) ITSM group  Contact : 319/790-6512 Hostname : IAHWTCDPJXTYMC2  Description of Problem: Unable to get all the info to be displayed in Notes.  Error Message: Validation Error ( Screenshot attached)  Impact to Business: Yes  Path: M6 Paetec.  Example:   User ID: e0181554</t>
  </si>
  <si>
    <t>What PSR is this for?</t>
  </si>
  <si>
    <t>Robert</t>
  </si>
  <si>
    <t>Herrick</t>
  </si>
  <si>
    <t>INC000002711752</t>
  </si>
  <si>
    <t xml:space="preserve">Alternate contact phone number for yourself, if applicable: 3197906229 Which MSS instance are you reporting this issue for?: MSS (hPAE) What type of issue are you reporting?: Another issue Description of problem: (attach screenshots of any errors, etc.): PSR 7059146 - please assist with closing the DD on this PSR as it will not close due to order#5405058 in Nextgen was canceled which is related to psr#7059151 in M6.  PSR#7059151 is showing canceled as well which this order is showing blocking circuit id for 5345208-VOIP-4 that was cancelled.  What is your MSS Login ID?: alr39669 Customer Acct Number?: 5345208 PSR #?: 7059146 </t>
  </si>
  <si>
    <t>INC000002711572</t>
  </si>
  <si>
    <t xml:space="preserve">Which MSS instance are you reporting this issue for?: MSS (hPAE) What type of issue are you reporting?: Another issue Description of problem: (attach screenshots of any errors, etc.): DELEGORD error  Error Status: ReturnCd :21051 - ReturnText: Unable to retrieve Order 7061500 from MSSEnterprise Domain: &lt;faultstring&gt;Unhandled process exception : com.windstream.mss.exceptions.MetaSolvException: javax.xml.ws.soap.SOAPFaultException: processing event: 8&lt;/faultstring&gt; What is your MSS Login ID?: e0179723 Customer Acct Number?: 7146176 PSR #?: 7061500 </t>
  </si>
  <si>
    <t>INC000002711420</t>
  </si>
  <si>
    <t xml:space="preserve">Which MSS instance are you reporting this issue for?: MSS (hPAE) What type of issue are you reporting?: Another issue Description of problem: (attach screenshots of any errors, etc.): I am not able to launch this PSR due to an error. Once I click finish order I get a popup: A data-related error occurred. Please use the detail button for more information (screenshot attached)  What is your MSS Login ID?: e0161403 Customer Acct Number?: 200224330 PSR #?: 7195195 </t>
  </si>
  <si>
    <t>INC000002711181</t>
  </si>
  <si>
    <t xml:space="preserve">Which MSS instance are you reporting this issue for?: MSS (hPAE) What type of issue are you reporting?: Another issue Description of problem: (attach screenshots of any errors, etc.): Team is unable to remove error in M6: The circuits for this service request are not complete. Please complete (or reverse if the order  has been cancelled) the required engineering before completing this task. KINDLY COMPLETED THE DD TASK. What is your MSS Login ID?: n9986092 Customer Acct Number?: 5309313 PSR #?: 7192249 </t>
  </si>
  <si>
    <t>INC000002711112</t>
  </si>
  <si>
    <t xml:space="preserve">Which MSS instance are you reporting this issue for?: MSS (hPAE) What type of issue are you reporting?: Another issue Description of problem: (attach screenshots of any errors, etc.): Cannot complete DD task on order.  What is your MSS Login ID?: e0163733 Customer Acct Number?: 7172864 PSR #?: 7194081 </t>
  </si>
  <si>
    <t>INC000002711103</t>
  </si>
  <si>
    <t xml:space="preserve">Which MSS instance are you reporting this issue for?: MSS (hPAE) What type of issue are you reporting?: Another issue Description of problem: (attach screenshots of any errors, etc.): Unable to re-assign PC ALL task due to error on ORD VAL task.  Error advises to re-open or bypass the Gateway Event for ORD VAL, but not able to do so. What is your MSS Login ID?: jjh43465 Customer Acct Number?: 7134946 PSR #?: 7197465 </t>
  </si>
  <si>
    <t>INC000002710838</t>
  </si>
  <si>
    <t xml:space="preserve">Alternate contact phone number for yourself, if applicable: 8643317281 Which MSS instance are you reporting this issue for?: MSS (hPAE) What type of issue are you reporting?: Another issue Description of problem: (attach screenshots of any errors, etc.): cannot close out DD task due to error message (attached copy of error message) What is your MSS Login ID?: e0146490 Customer Acct Number?: 5690899 PSR #?: 7145352 </t>
  </si>
  <si>
    <t>INC000002710288</t>
  </si>
  <si>
    <t xml:space="preserve">Which MSS instance are you reporting this issue for?: MSS (hPAE) What type of issue are you reporting?: Another issue Description of problem: (attach screenshots of any errors, etc.): Team is unable to remove error in M6: The circuits for this service request are not complete. Please complete (or reverse if the order  has been cancelled) the required engineering before completing this task. KINDLY COMPLETED THE DD TASK. What is your MSS Login ID?: n9986092 Customer Acct Number?: 5800830 PSR #?: 7107137 </t>
  </si>
  <si>
    <t>INC000002707422</t>
  </si>
  <si>
    <t xml:space="preserve">Which MSS instance are you reporting this issue for?: MSS (hPAE) What type of issue are you reporting?: Another issue Description of problem: (attach screenshots of any errors, etc.): DELEGDES TASKS ARE ASSIGNED TO MY QUE What is your MSS Login ID?: E0012430 PSR #?: 7194569 &amp; 7194559 </t>
  </si>
  <si>
    <t>*Escalation - MSS (hPAE) - DD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</si>
</sst>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_);[Red]\(0.00\)"/>
    <numFmt numFmtId="165" formatCode="mm/dd/yy;@"/>
    <numFmt numFmtId="166" formatCode="0_);[Red]\(0\)"/>
    <numFmt numFmtId="167" formatCode="00"/>
    <numFmt numFmtId="168" formatCode="0.00;[Red]0.00"/>
  </numFmts>
  <fonts count="32" x14ac:knownFonts="1">
    <font>
      <sz val="11"/>
      <color theme="1"/>
      <name val="Calibri"/>
      <family val="2"/>
      <scheme val="minor"/>
    </font>
    <font>
      <b/>
      <sz val="11"/>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Calibri"/>
      <family val="2"/>
      <scheme val="minor"/>
    </font>
    <font>
      <b/>
      <i/>
      <sz val="11"/>
      <color theme="1"/>
      <name val="Calibri"/>
      <family val="2"/>
      <scheme val="minor"/>
    </font>
    <font>
      <b/>
      <sz val="14"/>
      <color theme="1"/>
      <name val="Calibri"/>
      <family val="2"/>
      <scheme val="minor"/>
    </font>
    <font>
      <sz val="9"/>
      <color theme="1"/>
      <name val="Calibri"/>
      <family val="2"/>
      <scheme val="minor"/>
    </font>
    <font>
      <sz val="11"/>
      <name val="Calibri"/>
      <family val="2"/>
      <scheme val="minor"/>
    </font>
    <font>
      <sz val="11"/>
      <color rgb="FF00B050"/>
      <name val="Calibri"/>
      <family val="2"/>
      <scheme val="minor"/>
    </font>
    <font>
      <b/>
      <sz val="10"/>
      <name val="Arial"/>
      <family val="2"/>
    </font>
    <font>
      <b/>
      <sz val="11"/>
      <color rgb="FF00B050"/>
      <name val="Calibri"/>
      <family val="2"/>
      <scheme val="minor"/>
    </font>
    <font>
      <sz val="10"/>
      <color rgb="FF000099"/>
      <name val="Verdana"/>
      <family val="2"/>
    </font>
    <font>
      <sz val="11"/>
      <color theme="5"/>
      <name val="Calibri"/>
      <family val="2"/>
      <scheme val="minor"/>
    </font>
    <font>
      <sz val="11"/>
      <color rgb="FFC00000"/>
      <name val="Calibri"/>
      <family val="2"/>
      <scheme val="minor"/>
    </font>
    <font>
      <sz val="11"/>
      <color rgb="FF000000"/>
      <name val="Calibri"/>
      <family val="2"/>
    </font>
    <font>
      <sz val="18"/>
      <color theme="3"/>
      <name val="Cambria"/>
      <family val="2"/>
      <scheme val="major"/>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0"/>
        <bgColor indexed="64"/>
      </patternFill>
    </fill>
    <fill>
      <patternFill patternType="solid">
        <fgColor indexed="42"/>
        <bgColor indexed="64"/>
      </patternFill>
    </fill>
    <fill>
      <patternFill patternType="solid">
        <fgColor theme="6" tint="0.59999389629810485"/>
        <bgColor indexed="64"/>
      </patternFill>
    </fill>
    <fill>
      <patternFill patternType="solid">
        <fgColor theme="9"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4" fillId="26" borderId="0" applyNumberFormat="0" applyBorder="0" applyAlignment="0" applyProtection="0"/>
    <xf numFmtId="0" fontId="5" fillId="27" borderId="2" applyNumberFormat="0" applyAlignment="0" applyProtection="0"/>
    <xf numFmtId="0" fontId="6" fillId="28" borderId="3" applyNumberFormat="0" applyAlignment="0" applyProtection="0"/>
    <xf numFmtId="0" fontId="7" fillId="0" borderId="0" applyNumberFormat="0" applyFill="0" applyBorder="0" applyAlignment="0" applyProtection="0"/>
    <xf numFmtId="0" fontId="8" fillId="29" borderId="0" applyNumberFormat="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30" borderId="2" applyNumberFormat="0" applyAlignment="0" applyProtection="0"/>
    <xf numFmtId="0" fontId="13" fillId="0" borderId="7" applyNumberFormat="0" applyFill="0" applyAlignment="0" applyProtection="0"/>
    <xf numFmtId="0" fontId="14" fillId="31" borderId="0" applyNumberFormat="0" applyBorder="0" applyAlignment="0" applyProtection="0"/>
    <xf numFmtId="0" fontId="2" fillId="32" borderId="8" applyNumberFormat="0" applyFont="0" applyAlignment="0" applyProtection="0"/>
    <xf numFmtId="0" fontId="15" fillId="27" borderId="9" applyNumberFormat="0" applyAlignment="0" applyProtection="0"/>
    <xf numFmtId="0" fontId="16" fillId="0" borderId="0" applyNumberFormat="0" applyFill="0" applyBorder="0" applyAlignment="0" applyProtection="0"/>
    <xf numFmtId="0" fontId="17" fillId="0" borderId="10" applyNumberFormat="0" applyFill="0" applyAlignment="0" applyProtection="0"/>
    <xf numFmtId="0" fontId="18" fillId="0" borderId="0" applyNumberFormat="0" applyFill="0" applyBorder="0" applyAlignment="0" applyProtection="0"/>
    <xf numFmtId="0" fontId="31" fillId="0" borderId="0" applyNumberFormat="0" applyFill="0" applyBorder="0" applyAlignment="0" applyProtection="0"/>
  </cellStyleXfs>
  <cellXfs count="118">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1" xfId="0" applyFill="1" applyBorder="1"/>
    <xf numFmtId="0" fontId="0" fillId="0" borderId="1" xfId="0" applyFill="1" applyBorder="1" applyAlignment="1">
      <alignment horizontal="center"/>
    </xf>
    <xf numFmtId="0" fontId="0" fillId="0" borderId="0" xfId="0" applyFill="1"/>
    <xf numFmtId="164" fontId="0" fillId="0" borderId="1" xfId="0" applyNumberFormat="1" applyFill="1" applyBorder="1" applyAlignment="1">
      <alignment horizontal="center"/>
    </xf>
    <xf numFmtId="0" fontId="0" fillId="0" borderId="1" xfId="0" applyFill="1" applyBorder="1" applyAlignment="1">
      <alignment vertical="top" wrapText="1"/>
    </xf>
    <xf numFmtId="0" fontId="19" fillId="0" borderId="0" xfId="0" applyFont="1"/>
    <xf numFmtId="0" fontId="0" fillId="33" borderId="1" xfId="0" applyFill="1" applyBorder="1"/>
    <xf numFmtId="0" fontId="0" fillId="33" borderId="1" xfId="0" applyFill="1" applyBorder="1" applyAlignment="1">
      <alignment horizontal="center"/>
    </xf>
    <xf numFmtId="165" fontId="17" fillId="0" borderId="1" xfId="0" applyNumberFormat="1" applyFont="1" applyBorder="1" applyAlignment="1">
      <alignment horizontal="center"/>
    </xf>
    <xf numFmtId="165" fontId="17" fillId="0" borderId="0" xfId="0" applyNumberFormat="1" applyFont="1"/>
    <xf numFmtId="165" fontId="20" fillId="0" borderId="1" xfId="0" applyNumberFormat="1" applyFont="1" applyBorder="1"/>
    <xf numFmtId="1" fontId="0" fillId="0" borderId="1" xfId="0" applyNumberFormat="1" applyFill="1" applyBorder="1" applyAlignment="1">
      <alignment horizontal="center"/>
    </xf>
    <xf numFmtId="166" fontId="0" fillId="0" borderId="1" xfId="0" applyNumberFormat="1" applyFill="1" applyBorder="1" applyAlignment="1">
      <alignment horizontal="center"/>
    </xf>
    <xf numFmtId="0" fontId="0" fillId="0" borderId="0" xfId="0" applyAlignment="1">
      <alignment horizontal="left"/>
    </xf>
    <xf numFmtId="0" fontId="0" fillId="0" borderId="1" xfId="0" applyBorder="1" applyAlignment="1" applyProtection="1">
      <alignment horizontal="center"/>
      <protection locked="0"/>
    </xf>
    <xf numFmtId="0" fontId="0" fillId="0" borderId="1" xfId="0" applyFill="1" applyBorder="1" applyAlignment="1" applyProtection="1">
      <alignment horizontal="center"/>
      <protection locked="0"/>
    </xf>
    <xf numFmtId="0" fontId="21" fillId="0" borderId="0" xfId="0" applyFont="1"/>
    <xf numFmtId="1" fontId="0" fillId="34" borderId="1" xfId="0" applyNumberFormat="1" applyFill="1" applyBorder="1" applyAlignment="1">
      <alignment horizontal="center"/>
    </xf>
    <xf numFmtId="1" fontId="23" fillId="0" borderId="1" xfId="0" applyNumberFormat="1" applyFont="1" applyFill="1" applyBorder="1" applyAlignment="1">
      <alignment horizontal="center"/>
    </xf>
    <xf numFmtId="0" fontId="0" fillId="34" borderId="1" xfId="0" applyFill="1" applyBorder="1" applyAlignment="1" applyProtection="1">
      <alignment horizontal="center"/>
      <protection locked="0"/>
    </xf>
    <xf numFmtId="0" fontId="0" fillId="0" borderId="1" xfId="0" applyBorder="1" applyAlignment="1">
      <alignment horizontal="left"/>
    </xf>
    <xf numFmtId="22" fontId="0" fillId="0" borderId="1" xfId="0" applyNumberFormat="1" applyBorder="1"/>
    <xf numFmtId="0" fontId="17" fillId="0" borderId="1" xfId="0" applyFont="1" applyBorder="1"/>
    <xf numFmtId="0" fontId="0" fillId="0" borderId="1" xfId="0" pivotButton="1" applyBorder="1"/>
    <xf numFmtId="0" fontId="0" fillId="0" borderId="1" xfId="0" applyNumberFormat="1" applyBorder="1"/>
    <xf numFmtId="0" fontId="0" fillId="0" borderId="1" xfId="0" applyBorder="1" applyAlignment="1">
      <alignment wrapText="1"/>
    </xf>
    <xf numFmtId="0" fontId="19" fillId="0" borderId="1" xfId="0" applyFont="1" applyBorder="1"/>
    <xf numFmtId="0" fontId="19" fillId="0" borderId="1" xfId="0" applyFont="1" applyBorder="1" applyAlignment="1">
      <alignment horizontal="center"/>
    </xf>
    <xf numFmtId="0" fontId="24" fillId="0" borderId="1" xfId="0" applyFont="1" applyBorder="1"/>
    <xf numFmtId="0" fontId="25" fillId="35" borderId="1" xfId="0" applyFont="1" applyFill="1" applyBorder="1" applyAlignment="1">
      <alignment horizontal="center" wrapText="1"/>
    </xf>
    <xf numFmtId="1" fontId="25" fillId="35" borderId="1" xfId="0" applyNumberFormat="1" applyFont="1" applyFill="1" applyBorder="1" applyAlignment="1">
      <alignment horizontal="center" wrapText="1"/>
    </xf>
    <xf numFmtId="1" fontId="0" fillId="0" borderId="1" xfId="0" applyNumberFormat="1" applyBorder="1" applyAlignment="1">
      <alignment horizontal="center"/>
    </xf>
    <xf numFmtId="166" fontId="0" fillId="34" borderId="1" xfId="0" applyNumberFormat="1" applyFill="1" applyBorder="1" applyAlignment="1">
      <alignment horizontal="center"/>
    </xf>
    <xf numFmtId="0" fontId="26" fillId="0" borderId="1" xfId="0" applyFont="1" applyBorder="1"/>
    <xf numFmtId="0" fontId="27" fillId="0" borderId="0" xfId="0" applyFont="1"/>
    <xf numFmtId="22" fontId="28" fillId="0" borderId="1" xfId="0" applyNumberFormat="1" applyFont="1" applyBorder="1"/>
    <xf numFmtId="0" fontId="0" fillId="0" borderId="1" xfId="0" quotePrefix="1" applyBorder="1" applyAlignment="1">
      <alignment vertical="top" wrapText="1"/>
    </xf>
    <xf numFmtId="0" fontId="3" fillId="0" borderId="0" xfId="0" applyFont="1"/>
    <xf numFmtId="22" fontId="0" fillId="0" borderId="0" xfId="0" applyNumberFormat="1"/>
    <xf numFmtId="167" fontId="0" fillId="0" borderId="0" xfId="0" applyNumberFormat="1"/>
    <xf numFmtId="168" fontId="0" fillId="0" borderId="1" xfId="0" applyNumberFormat="1" applyFill="1" applyBorder="1" applyAlignment="1">
      <alignment horizontal="center"/>
    </xf>
    <xf numFmtId="0" fontId="0" fillId="37" borderId="1" xfId="0" applyFill="1" applyBorder="1" applyAlignment="1">
      <alignment horizontal="center"/>
    </xf>
    <xf numFmtId="0" fontId="27" fillId="37" borderId="1" xfId="0" applyFont="1" applyFill="1" applyBorder="1" applyAlignment="1">
      <alignment horizontal="center"/>
    </xf>
    <xf numFmtId="0" fontId="0" fillId="36" borderId="1" xfId="0" applyFill="1" applyBorder="1" applyAlignment="1">
      <alignment wrapText="1"/>
    </xf>
    <xf numFmtId="0" fontId="0" fillId="36" borderId="1" xfId="0" applyFill="1" applyBorder="1"/>
    <xf numFmtId="0" fontId="17" fillId="33" borderId="15" xfId="0" applyFont="1" applyFill="1" applyBorder="1"/>
    <xf numFmtId="0" fontId="17" fillId="33" borderId="16" xfId="0" applyFont="1" applyFill="1" applyBorder="1"/>
    <xf numFmtId="0" fontId="17" fillId="33" borderId="17" xfId="0" applyFont="1" applyFill="1" applyBorder="1"/>
    <xf numFmtId="0" fontId="17" fillId="33" borderId="18" xfId="0" applyFont="1" applyFill="1" applyBorder="1" applyAlignment="1">
      <alignment vertical="center"/>
    </xf>
    <xf numFmtId="0" fontId="17" fillId="33" borderId="19" xfId="0" applyFont="1" applyFill="1" applyBorder="1"/>
    <xf numFmtId="0" fontId="17" fillId="33" borderId="20" xfId="0" applyFont="1" applyFill="1" applyBorder="1"/>
    <xf numFmtId="0" fontId="17" fillId="33" borderId="18" xfId="0" applyFont="1" applyFill="1" applyBorder="1"/>
    <xf numFmtId="0" fontId="17" fillId="33" borderId="21" xfId="0" applyFont="1" applyFill="1" applyBorder="1"/>
    <xf numFmtId="0" fontId="0" fillId="0" borderId="0" xfId="0" quotePrefix="1"/>
    <xf numFmtId="14" fontId="0" fillId="0" borderId="0" xfId="0" applyNumberFormat="1"/>
    <xf numFmtId="22" fontId="29" fillId="0" borderId="1" xfId="0" applyNumberFormat="1" applyFont="1" applyBorder="1"/>
    <xf numFmtId="0" fontId="26" fillId="0" borderId="1" xfId="0" applyFont="1" applyBorder="1" applyAlignment="1">
      <alignment vertical="top" wrapText="1"/>
    </xf>
    <xf numFmtId="0" fontId="28" fillId="0" borderId="1" xfId="0" applyFont="1" applyBorder="1" applyAlignment="1">
      <alignment vertical="top" wrapText="1"/>
    </xf>
    <xf numFmtId="22" fontId="28" fillId="0" borderId="1" xfId="0" applyNumberFormat="1" applyFont="1" applyBorder="1" applyAlignment="1">
      <alignment vertical="top" wrapText="1"/>
    </xf>
    <xf numFmtId="0" fontId="30" fillId="0" borderId="0" xfId="0" applyFont="1" applyAlignment="1">
      <alignment wrapText="1"/>
    </xf>
    <xf numFmtId="0" fontId="3" fillId="0" borderId="0" xfId="0" quotePrefix="1" applyFont="1"/>
    <xf numFmtId="0" fontId="26" fillId="37" borderId="1" xfId="0" applyFont="1" applyFill="1" applyBorder="1" applyAlignment="1">
      <alignment vertical="top" wrapText="1"/>
    </xf>
    <xf numFmtId="0" fontId="0" fillId="37" borderId="0" xfId="0" applyFill="1" applyAlignment="1">
      <alignment vertical="top" wrapText="1"/>
    </xf>
    <xf numFmtId="0" fontId="0" fillId="0" borderId="1" xfId="0" applyFill="1" applyBorder="1" applyProtection="1"/>
    <xf numFmtId="0" fontId="0" fillId="0" borderId="1" xfId="0" applyFill="1" applyBorder="1" applyAlignment="1" applyProtection="1">
      <alignment horizontal="center"/>
    </xf>
    <xf numFmtId="0" fontId="0" fillId="34" borderId="1" xfId="0" applyFill="1" applyBorder="1" applyAlignment="1" applyProtection="1">
      <alignment horizontal="center"/>
    </xf>
    <xf numFmtId="0" fontId="0" fillId="0" borderId="0" xfId="0" applyFill="1" applyProtection="1"/>
    <xf numFmtId="0" fontId="17" fillId="0" borderId="1" xfId="0" applyFont="1" applyFill="1" applyBorder="1" applyAlignment="1" applyProtection="1">
      <alignment horizontal="center"/>
    </xf>
    <xf numFmtId="0" fontId="17" fillId="37" borderId="17" xfId="0" applyFont="1" applyFill="1" applyBorder="1" applyAlignment="1">
      <alignment horizontal="center"/>
    </xf>
    <xf numFmtId="166" fontId="17" fillId="0" borderId="1" xfId="0" applyNumberFormat="1" applyFont="1" applyFill="1" applyBorder="1" applyAlignment="1">
      <alignment horizontal="center"/>
    </xf>
    <xf numFmtId="0" fontId="0" fillId="0" borderId="0" xfId="0" applyFill="1" applyBorder="1" applyAlignment="1">
      <alignment vertical="top" wrapText="1"/>
    </xf>
    <xf numFmtId="164" fontId="0" fillId="0" borderId="0" xfId="0" applyNumberFormat="1" applyFill="1" applyBorder="1" applyAlignment="1">
      <alignment horizontal="center"/>
    </xf>
    <xf numFmtId="0" fontId="24" fillId="0" borderId="0" xfId="0" applyFont="1"/>
    <xf numFmtId="0" fontId="0" fillId="0" borderId="0" xfId="0" pivotButton="1"/>
    <xf numFmtId="0" fontId="0" fillId="0" borderId="0" xfId="0" applyNumberFormat="1"/>
    <xf numFmtId="0" fontId="0" fillId="0" borderId="1" xfId="0" applyBorder="1" applyAlignment="1">
      <alignment vertical="center"/>
    </xf>
    <xf numFmtId="0" fontId="26" fillId="0" borderId="0" xfId="0" applyFont="1"/>
    <xf numFmtId="0" fontId="0" fillId="0" borderId="22" xfId="0" applyBorder="1"/>
    <xf numFmtId="0" fontId="25" fillId="35" borderId="23" xfId="0" applyFont="1" applyFill="1" applyBorder="1" applyAlignment="1">
      <alignment horizontal="center" wrapText="1"/>
    </xf>
    <xf numFmtId="1" fontId="25" fillId="35" borderId="23" xfId="0" applyNumberFormat="1" applyFont="1" applyFill="1" applyBorder="1" applyAlignment="1">
      <alignment horizontal="center" wrapText="1"/>
    </xf>
    <xf numFmtId="0" fontId="0" fillId="0" borderId="1" xfId="0" applyBorder="1" applyAlignment="1">
      <alignment vertical="top" wrapText="1"/>
    </xf>
    <xf numFmtId="0" fontId="0" fillId="0" borderId="23" xfId="0" applyBorder="1"/>
    <xf numFmtId="0" fontId="24" fillId="0" borderId="23" xfId="0" applyFont="1" applyBorder="1"/>
    <xf numFmtId="0" fontId="0" fillId="0" borderId="23" xfId="0" applyBorder="1" applyAlignment="1">
      <alignment wrapText="1"/>
    </xf>
    <xf numFmtId="0" fontId="0" fillId="0" borderId="23" xfId="0" applyBorder="1" applyAlignment="1">
      <alignment vertical="top" wrapText="1"/>
    </xf>
    <xf numFmtId="0" fontId="17" fillId="0" borderId="0" xfId="0" applyFont="1"/>
    <xf numFmtId="0" fontId="0" fillId="0" borderId="0" xfId="0" applyFont="1"/>
    <xf numFmtId="22" fontId="0" fillId="0" borderId="0" xfId="0" applyNumberFormat="1" applyFont="1"/>
    <xf numFmtId="0" fontId="0" fillId="0" borderId="1" xfId="0"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0" fillId="0" borderId="0" xfId="0"/>
    <xf numFmtId="22" fontId="0" fillId="0" borderId="0" xfId="0" applyNumberFormat="1"/>
    <xf numFmtId="0" fontId="0" fillId="0" borderId="0" xfId="0" applyBorder="1"/>
    <xf numFmtId="22" fontId="0" fillId="0" borderId="0" xfId="0" applyNumberFormat="1" applyBorder="1"/>
    <xf numFmtId="0" fontId="26" fillId="0" borderId="0" xfId="0" applyFont="1" applyBorder="1"/>
    <xf numFmtId="0" fontId="24" fillId="0" borderId="0" xfId="0" applyFont="1" applyBorder="1"/>
    <xf numFmtId="0" fontId="0" fillId="0" borderId="1" xfId="0" applyBorder="1" applyAlignment="1">
      <alignment vertical="top" wrapText="1"/>
    </xf>
    <xf numFmtId="0" fontId="0" fillId="0" borderId="1" xfId="0" applyBorder="1" applyAlignment="1">
      <alignment vertical="top" wrapText="1"/>
    </xf>
    <xf numFmtId="0" fontId="0" fillId="0" borderId="1" xfId="0" applyBorder="1" applyAlignment="1">
      <alignment vertical="top" wrapText="1"/>
    </xf>
    <xf numFmtId="0" fontId="17" fillId="0" borderId="0" xfId="0" applyFont="1" applyBorder="1"/>
    <xf numFmtId="0" fontId="0" fillId="0" borderId="1" xfId="0" applyBorder="1" applyAlignment="1">
      <alignment horizontal="left" wrapText="1"/>
    </xf>
    <xf numFmtId="0" fontId="0" fillId="0" borderId="12" xfId="0" applyBorder="1" applyAlignment="1">
      <alignment vertical="top" wrapText="1"/>
    </xf>
    <xf numFmtId="0" fontId="0" fillId="0" borderId="13" xfId="0" applyBorder="1" applyAlignment="1">
      <alignment vertical="top" wrapText="1"/>
    </xf>
    <xf numFmtId="0" fontId="0" fillId="0" borderId="14" xfId="0" applyBorder="1" applyAlignment="1">
      <alignment vertical="top" wrapText="1"/>
    </xf>
    <xf numFmtId="0" fontId="0" fillId="0" borderId="1" xfId="0" applyBorder="1" applyAlignment="1">
      <alignment vertical="top" wrapText="1"/>
    </xf>
    <xf numFmtId="0" fontId="0" fillId="0" borderId="11" xfId="0" applyBorder="1" applyAlignment="1">
      <alignment horizontal="left" vertical="top" wrapText="1"/>
    </xf>
    <xf numFmtId="0" fontId="0" fillId="0" borderId="0" xfId="0" applyAlignment="1">
      <alignment vertical="top" wrapText="1"/>
    </xf>
    <xf numFmtId="0" fontId="22" fillId="0" borderId="0" xfId="0" applyFont="1" applyFill="1" applyBorder="1" applyAlignment="1">
      <alignment horizontal="left" vertical="top" wrapText="1"/>
    </xf>
    <xf numFmtId="0" fontId="17" fillId="0" borderId="1" xfId="0" applyFont="1" applyBorder="1" applyAlignment="1">
      <alignment horizontal="center"/>
    </xf>
    <xf numFmtId="0" fontId="0" fillId="0" borderId="0" xfId="0" applyAlignment="1">
      <alignment horizontal="center" wrapText="1"/>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itle 2" xfId="42"/>
    <cellStyle name="Total" xfId="40" builtinId="25" customBuiltin="1"/>
    <cellStyle name="Warning Text" xfId="41" builtinId="11" customBuiltin="1"/>
  </cellStyles>
  <dxfs count="10">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33</xdr:row>
          <xdr:rowOff>28575</xdr:rowOff>
        </xdr:from>
        <xdr:to>
          <xdr:col>1</xdr:col>
          <xdr:colOff>2428875</xdr:colOff>
          <xdr:row>36</xdr:row>
          <xdr:rowOff>28575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37</xdr:row>
          <xdr:rowOff>95250</xdr:rowOff>
        </xdr:from>
        <xdr:to>
          <xdr:col>1</xdr:col>
          <xdr:colOff>2781300</xdr:colOff>
          <xdr:row>40</xdr:row>
          <xdr:rowOff>19050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rPr>
                <a:t>Create Send file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Jeya Lakshmi S" refreshedDate="43066.788149768516" createdVersion="6" refreshedVersion="5" minRefreshableVersion="3" recordCount="63">
  <cacheSource type="worksheet">
    <worksheetSource ref="A37:Y63" sheet="Nuvox Support"/>
  </cacheSource>
  <cacheFields count="25">
    <cacheField name="Assigned Group*+" numFmtId="0">
      <sharedItems containsBlank="1" count="2">
        <s v="IT-OSS - M5 (NuVox)"/>
        <m/>
      </sharedItems>
    </cacheField>
    <cacheField name="Case Type*" numFmtId="0">
      <sharedItems containsBlank="1"/>
    </cacheField>
    <cacheField name="Incident ID*+" numFmtId="0">
      <sharedItems containsBlank="1"/>
    </cacheField>
    <cacheField name="Reported Date+" numFmtId="0">
      <sharedItems containsNonDate="0" containsDate="1" containsString="0" containsBlank="1" minDate="2017-10-11T11:30:14" maxDate="2017-11-13T16:49:59"/>
    </cacheField>
    <cacheField name="Last Resolved Date" numFmtId="0">
      <sharedItems containsNonDate="0" containsDate="1" containsString="0" containsBlank="1" minDate="2017-11-01T01:26:28" maxDate="2017-11-15T02:20:33"/>
    </cacheField>
    <cacheField name="Assignee+" numFmtId="0">
      <sharedItems containsBlank="1"/>
    </cacheField>
    <cacheField name="Priority*" numFmtId="0">
      <sharedItems containsBlank="1"/>
    </cacheField>
    <cacheField name="Status*" numFmtId="0">
      <sharedItems containsBlank="1" count="7">
        <s v="Closed"/>
        <s v="Cancelled"/>
        <s v="Pending"/>
        <m/>
        <s v="In Progress" u="1"/>
        <s v="Resolved" u="1"/>
        <s v="Assigned" u="1"/>
      </sharedItems>
    </cacheField>
    <cacheField name="SLM Real Time Status" numFmtId="0">
      <sharedItems containsBlank="1"/>
    </cacheField>
    <cacheField name="Summary*" numFmtId="0">
      <sharedItems containsBlank="1"/>
    </cacheField>
    <cacheField name="Notes" numFmtId="0">
      <sharedItems containsBlank="1" longText="1"/>
    </cacheField>
    <cacheField name="Resolution" numFmtId="0">
      <sharedItems containsBlank="1" longText="1"/>
    </cacheField>
    <cacheField name="Resolution Categorization Tier 1" numFmtId="0">
      <sharedItems containsBlank="1"/>
    </cacheField>
    <cacheField name="Resolution Categorization Tier 2" numFmtId="0">
      <sharedItems containsBlank="1"/>
    </cacheField>
    <cacheField name="Resolution Categorization Tier 3" numFmtId="0">
      <sharedItems containsBlank="1"/>
    </cacheField>
    <cacheField name="Re-Opened Date" numFmtId="0">
      <sharedItems containsNonDate="0" containsString="0" containsBlank="1"/>
    </cacheField>
    <cacheField name="Product Categorization Tier 1" numFmtId="0">
      <sharedItems containsBlank="1"/>
    </cacheField>
    <cacheField name="Product Categorization Tier 2" numFmtId="0">
      <sharedItems containsBlank="1"/>
    </cacheField>
    <cacheField name="Product Categorization Tier 3" numFmtId="0">
      <sharedItems containsBlank="1"/>
    </cacheField>
    <cacheField name="Impact Start Date/Time+" numFmtId="0">
      <sharedItems containsNonDate="0" containsString="0" containsBlank="1"/>
    </cacheField>
    <cacheField name="Impact Stop Date/Time+" numFmtId="0">
      <sharedItems containsNonDate="0" containsString="0" containsBlank="1"/>
    </cacheField>
    <cacheField name="First Name+" numFmtId="0">
      <sharedItems containsBlank="1"/>
    </cacheField>
    <cacheField name="Last Name+" numFmtId="0">
      <sharedItems containsBlank="1"/>
    </cacheField>
    <cacheField name="Status Reason" numFmtId="0">
      <sharedItems containsNonDate="0" containsString="0" containsBlank="1"/>
    </cacheField>
    <cacheField name="Last Modified Date" numFmtId="0">
      <sharedItems containsNonDate="0" containsDate="1" containsString="0" containsBlank="1" minDate="2017-11-06T08:49:28" maxDate="2017-11-26T02:02:0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ariga.s" refreshedDate="43403.77503449074" createdVersion="3" refreshedVersion="5" minRefreshableVersion="3" recordCount="1374">
  <cacheSource type="worksheet">
    <worksheetSource ref="A1:X2056" sheet="Extract"/>
  </cacheSource>
  <cacheFields count="24">
    <cacheField name="Assigned Group*+" numFmtId="0">
      <sharedItems containsBlank="1"/>
    </cacheField>
    <cacheField name="Case Type*" numFmtId="0">
      <sharedItems containsBlank="1"/>
    </cacheField>
    <cacheField name="Incident ID*+" numFmtId="0">
      <sharedItems containsBlank="1"/>
    </cacheField>
    <cacheField name="Reported Date+" numFmtId="0">
      <sharedItems containsNonDate="0" containsDate="1" containsString="0" containsBlank="1" minDate="2018-02-06T21:48:41" maxDate="2018-10-30T17:37:41"/>
    </cacheField>
    <cacheField name="Last Resolved Date" numFmtId="0">
      <sharedItems containsNonDate="0" containsDate="1" containsString="0" containsBlank="1" minDate="2018-10-03T00:26:52" maxDate="2018-10-30T17:59:53"/>
    </cacheField>
    <cacheField name="Assignee+" numFmtId="0">
      <sharedItems containsBlank="1" count="84">
        <s v="Roshini Beulah"/>
        <s v="Aravindan Sridharan"/>
        <s v="Madan Chenchuraju"/>
        <s v="Gayatheri Manohar"/>
        <s v="Pavithra Mathivanan"/>
        <s v="Rajasekar Radhakrishnan"/>
        <s v="Kavitha Sekar"/>
        <s v="Hemachandran Mohan"/>
        <m/>
        <s v="Jayaprakash Subramanian"/>
        <s v="Sudha Ragavan"/>
        <s v="Annamalai Dakshinamurthy"/>
        <s v="Dhilipkumar Gnanasekar"/>
        <s v="Mahalakshmi Nagalingam"/>
        <s v="Balakrishnan Balasubramaniam"/>
        <s v="Jeyalakshmi Sivaselvaraj"/>
        <s v="Diwakar Vasu"/>
        <s v="Aravind Subrmanian"/>
        <s v="Ravindran Naarayanan"/>
        <s v="Gayathri Murthy"/>
        <s v="Sindhuja Thiyagarajan" u="1"/>
        <s v="Thomas P Marquard" u="1"/>
        <s v="Anthony T Costello" u="1"/>
        <s v="Krishnamoorthy Lakshmanan" u="1"/>
        <s v="Shankaran Ramamurthy" u="1"/>
        <s v="Sathish Natrayan" u="1"/>
        <s v="Ramamurthy MayuraPriya" u="1"/>
        <s v="Janani Ranganathan" u="1"/>
        <s v="Margie A King" u="1"/>
        <s v="Chander Rajan" u="1"/>
        <s v="Linda Cederquist" u="1"/>
        <s v="Shalini Banumurthy" u="1"/>
        <s v="Senthurpandi Muthusamy" u="1"/>
        <s v="Debabrata Banerjee" u="1"/>
        <s v="Shobana Krishnamoorthy" u="1"/>
        <s v="Nate Hamilton" u="1"/>
        <s v="Muthu Sakthivel" u="1"/>
        <s v="Vigneshwer Srinivasan" u="1"/>
        <s v="Siddhartha Babu" u="1"/>
        <s v="Arun Kumar" u="1"/>
        <s v="Venkat Narayanswamy" u="1"/>
        <s v="Leema George" u="1"/>
        <s v="Nagalakshmi Chandrasekaran" u="1"/>
        <s v="Naresh Elango" u="1"/>
        <s v="Murali Vadivelu" u="1"/>
        <s v="Sumathi Shanmugavadivel" u="1"/>
        <s v="Parithra Mathivanan" u="1"/>
        <s v="Akhilesh Agarwal" u="1"/>
        <s v="Sekar Kannaian" u="1"/>
        <s v="Murugan Kotheesan" u="1"/>
        <s v="Mohamed Musthafa Kani" u="1"/>
        <s v="Meenu P Mahendran" u="1"/>
        <s v="Laura Chamberlain" u="1"/>
        <s v="Arivanand Murugesan" u="1"/>
        <s v="Sumbul Perveen" u="1"/>
        <s v="Aruchami SakthiVignesh" u="1"/>
        <s v="Banupriya Palanisamy" u="1"/>
        <s v="Surya Deepthimahanti" u="1"/>
        <s v="Chin Lin" u="1"/>
        <s v="Karpagaraj Durairaj" u="1"/>
        <s v="Srivijayganesh Subramaniam" u="1"/>
        <s v="Nivas Palanisamy" u="1"/>
        <s v="Shalini Prakash" u="1"/>
        <s v="Pranab Mishra" u="1"/>
        <s v="Prabhu Nagendran" u="1"/>
        <s v="Srinivasulu Boreddy" u="1"/>
        <s v="Vadivelan Baskaran" u="1"/>
        <s v="Nithyakamalam Rajkumar" u="1"/>
        <s v="Parkavi Radhakrishnan" u="1"/>
        <s v="Anand Baskaran" u="1"/>
        <s v="Divya Bhooshanam" u="1"/>
        <s v="Yuvaraj Chandrasekaran" u="1"/>
        <s v="Suchitra Chandrasekaran" u="1"/>
        <s v="Michael J Sheriff" u="1"/>
        <s v="Bavithraa Balakrishnan" u="1"/>
        <s v="Dirk L Fox" u="1"/>
        <s v="Arun Rajamanickam" u="1"/>
        <s v="Vijayan Balasubramanian" u="1"/>
        <s v="Yuvaraj Murugan" u="1"/>
        <s v="Vanitha Anandakumar" u="1"/>
        <s v="SrinivasuluReddy Boreddy" u="1"/>
        <s v="Raguraman Jothimani" u="1"/>
        <s v="Brian L Miller" u="1"/>
        <s v="Troy Thomas" u="1"/>
      </sharedItems>
    </cacheField>
    <cacheField name="Priority*" numFmtId="0">
      <sharedItems containsBlank="1"/>
    </cacheField>
    <cacheField name="Status*" numFmtId="0">
      <sharedItems containsBlank="1" count="7">
        <s v="Closed"/>
        <s v="Cancelled"/>
        <s v="Resolved"/>
        <s v="Assigned"/>
        <s v="In Progress"/>
        <s v="Pending"/>
        <m/>
      </sharedItems>
    </cacheField>
    <cacheField name="SLM Status" numFmtId="0">
      <sharedItems containsBlank="1"/>
    </cacheField>
    <cacheField name="Summary*" numFmtId="0">
      <sharedItems containsBlank="1"/>
    </cacheField>
    <cacheField name="Notes" numFmtId="0">
      <sharedItems containsBlank="1" longText="1"/>
    </cacheField>
    <cacheField name="Resolution" numFmtId="0">
      <sharedItems containsBlank="1" longText="1"/>
    </cacheField>
    <cacheField name="Resolution Categorization Tier 1" numFmtId="0">
      <sharedItems containsBlank="1"/>
    </cacheField>
    <cacheField name="Resolution Categorization Tier 2" numFmtId="0">
      <sharedItems containsBlank="1"/>
    </cacheField>
    <cacheField name="Resolution Categorization Tier 3" numFmtId="0">
      <sharedItems containsBlank="1"/>
    </cacheField>
    <cacheField name="Re-Opened Date" numFmtId="0">
      <sharedItems containsNonDate="0" containsString="0" containsBlank="1"/>
    </cacheField>
    <cacheField name="Product Categorization Tier 1" numFmtId="0">
      <sharedItems containsBlank="1"/>
    </cacheField>
    <cacheField name="Product Categorization Tier 2" numFmtId="0">
      <sharedItems containsBlank="1"/>
    </cacheField>
    <cacheField name="Product Categorization Tier 3" numFmtId="0">
      <sharedItems containsBlank="1"/>
    </cacheField>
    <cacheField name="dttmImpactStart" numFmtId="0">
      <sharedItems containsNonDate="0" containsDate="1" containsString="0" containsBlank="1" minDate="2018-10-13T07:07:52" maxDate="2018-10-13T07:09:06"/>
    </cacheField>
    <cacheField name="dttmImpactStop" numFmtId="0">
      <sharedItems containsNonDate="0" containsDate="1" containsString="0" containsBlank="1" minDate="2018-10-13T07:07:53" maxDate="2018-10-13T07:09:07"/>
    </cacheField>
    <cacheField name="First Name*+" numFmtId="0">
      <sharedItems containsBlank="1"/>
    </cacheField>
    <cacheField name="Last Name*+" numFmtId="0">
      <sharedItems containsBlank="1"/>
    </cacheField>
    <cacheField name="status_reason2(301810000)"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ariga.s" refreshedDate="43403.775035300925" createdVersion="3" refreshedVersion="5" minRefreshableVersion="3" recordCount="1374">
  <cacheSource type="worksheet">
    <worksheetSource ref="A1:Z2056" sheet="Extract"/>
  </cacheSource>
  <cacheFields count="26">
    <cacheField name="Assigned Group*+" numFmtId="0">
      <sharedItems containsBlank="1"/>
    </cacheField>
    <cacheField name="Case Type*" numFmtId="0">
      <sharedItems containsBlank="1"/>
    </cacheField>
    <cacheField name="Incident ID*+" numFmtId="0">
      <sharedItems containsBlank="1"/>
    </cacheField>
    <cacheField name="Reported Date+" numFmtId="0">
      <sharedItems containsNonDate="0" containsDate="1" containsString="0" containsBlank="1" minDate="2018-02-06T21:48:41" maxDate="2018-10-30T17:37:41"/>
    </cacheField>
    <cacheField name="Last Resolved Date" numFmtId="0">
      <sharedItems containsNonDate="0" containsDate="1" containsString="0" containsBlank="1" minDate="2018-10-03T00:26:52" maxDate="2018-10-30T17:59:53"/>
    </cacheField>
    <cacheField name="Assignee+" numFmtId="0">
      <sharedItems containsBlank="1" count="84">
        <s v="Roshini Beulah"/>
        <s v="Aravindan Sridharan"/>
        <s v="Madan Chenchuraju"/>
        <s v="Gayatheri Manohar"/>
        <s v="Pavithra Mathivanan"/>
        <s v="Rajasekar Radhakrishnan"/>
        <s v="Kavitha Sekar"/>
        <s v="Hemachandran Mohan"/>
        <m/>
        <s v="Jayaprakash Subramanian"/>
        <s v="Sudha Ragavan"/>
        <s v="Annamalai Dakshinamurthy"/>
        <s v="Dhilipkumar Gnanasekar"/>
        <s v="Mahalakshmi Nagalingam"/>
        <s v="Balakrishnan Balasubramaniam"/>
        <s v="Jeyalakshmi Sivaselvaraj"/>
        <s v="Diwakar Vasu"/>
        <s v="Aravind Subrmanian"/>
        <s v="Ravindran Naarayanan"/>
        <s v="Gayathri Murthy"/>
        <s v="Sindhuja Thiyagarajan" u="1"/>
        <s v="Thomas P Marquard" u="1"/>
        <s v="Anthony T Costello" u="1"/>
        <s v="Krishnamoorthy Lakshmanan" u="1"/>
        <s v="Shankaran Ramamurthy" u="1"/>
        <s v="Sathish Natrayan" u="1"/>
        <s v="Ramamurthy MayuraPriya" u="1"/>
        <s v="Janani Ranganathan" u="1"/>
        <s v="Margie A King" u="1"/>
        <s v="Chander Rajan" u="1"/>
        <s v="Linda Cederquist" u="1"/>
        <s v="Shalini Banumurthy" u="1"/>
        <s v="Senthurpandi Muthusamy" u="1"/>
        <s v="Debabrata Banerjee" u="1"/>
        <s v="Shobana Krishnamoorthy" u="1"/>
        <s v="Nate Hamilton" u="1"/>
        <s v="Muthu Sakthivel" u="1"/>
        <s v="Vigneshwer Srinivasan" u="1"/>
        <s v="Siddhartha Babu" u="1"/>
        <s v="Arun Kumar" u="1"/>
        <s v="Venkat Narayanswamy" u="1"/>
        <s v="Leema George" u="1"/>
        <s v="Nagalakshmi Chandrasekaran" u="1"/>
        <s v="Naresh Elango" u="1"/>
        <s v="Murali Vadivelu" u="1"/>
        <s v="Sumathi Shanmugavadivel" u="1"/>
        <s v="Parithra Mathivanan" u="1"/>
        <s v="Akhilesh Agarwal" u="1"/>
        <s v="Sekar Kannaian" u="1"/>
        <s v="Murugan Kotheesan" u="1"/>
        <s v="Mohamed Musthafa Kani" u="1"/>
        <s v="Meenu P Mahendran" u="1"/>
        <s v="Laura Chamberlain" u="1"/>
        <s v="Arivanand Murugesan" u="1"/>
        <s v="Sumbul Perveen" u="1"/>
        <s v="Aruchami SakthiVignesh" u="1"/>
        <s v="Banupriya Palanisamy" u="1"/>
        <s v="Surya Deepthimahanti" u="1"/>
        <s v="Chin Lin" u="1"/>
        <s v="Karpagaraj Durairaj" u="1"/>
        <s v="Srivijayganesh Subramaniam" u="1"/>
        <s v="Nivas Palanisamy" u="1"/>
        <s v="Shalini Prakash" u="1"/>
        <s v="Pranab Mishra" u="1"/>
        <s v="Prabhu Nagendran" u="1"/>
        <s v="Srinivasulu Boreddy" u="1"/>
        <s v="Vadivelan Baskaran" u="1"/>
        <s v="Nithyakamalam Rajkumar" u="1"/>
        <s v="Parkavi Radhakrishnan" u="1"/>
        <s v="Anand Baskaran" u="1"/>
        <s v="Divya Bhooshanam" u="1"/>
        <s v="Yuvaraj Chandrasekaran" u="1"/>
        <s v="Suchitra Chandrasekaran" u="1"/>
        <s v="Michael J Sheriff" u="1"/>
        <s v="Bavithraa Balakrishnan" u="1"/>
        <s v="Dirk L Fox" u="1"/>
        <s v="Arun Rajamanickam" u="1"/>
        <s v="Vijayan Balasubramanian" u="1"/>
        <s v="Yuvaraj Murugan" u="1"/>
        <s v="Vanitha Anandakumar" u="1"/>
        <s v="SrinivasuluReddy Boreddy" u="1"/>
        <s v="Raguraman Jothimani" u="1"/>
        <s v="Brian L Miller" u="1"/>
        <s v="Troy Thomas" u="1"/>
      </sharedItems>
    </cacheField>
    <cacheField name="Priority*" numFmtId="0">
      <sharedItems containsBlank="1"/>
    </cacheField>
    <cacheField name="Status*" numFmtId="0">
      <sharedItems containsBlank="1" count="7">
        <s v="Closed"/>
        <s v="Cancelled"/>
        <s v="Resolved"/>
        <s v="Assigned"/>
        <s v="In Progress"/>
        <s v="Pending"/>
        <m/>
      </sharedItems>
    </cacheField>
    <cacheField name="SLM Status" numFmtId="0">
      <sharedItems containsBlank="1"/>
    </cacheField>
    <cacheField name="Summary*" numFmtId="0">
      <sharedItems containsBlank="1"/>
    </cacheField>
    <cacheField name="Notes" numFmtId="0">
      <sharedItems containsBlank="1" longText="1"/>
    </cacheField>
    <cacheField name="Resolution" numFmtId="0">
      <sharedItems containsBlank="1" longText="1"/>
    </cacheField>
    <cacheField name="Resolution Categorization Tier 1" numFmtId="0">
      <sharedItems containsBlank="1"/>
    </cacheField>
    <cacheField name="Resolution Categorization Tier 2" numFmtId="0">
      <sharedItems containsBlank="1"/>
    </cacheField>
    <cacheField name="Resolution Categorization Tier 3" numFmtId="0">
      <sharedItems containsBlank="1"/>
    </cacheField>
    <cacheField name="Re-Opened Date" numFmtId="0">
      <sharedItems containsNonDate="0" containsString="0" containsBlank="1"/>
    </cacheField>
    <cacheField name="Product Categorization Tier 1" numFmtId="0">
      <sharedItems containsBlank="1"/>
    </cacheField>
    <cacheField name="Product Categorization Tier 2" numFmtId="0">
      <sharedItems containsBlank="1"/>
    </cacheField>
    <cacheField name="Product Categorization Tier 3" numFmtId="0">
      <sharedItems containsBlank="1"/>
    </cacheField>
    <cacheField name="dttmImpactStart" numFmtId="0">
      <sharedItems containsNonDate="0" containsDate="1" containsString="0" containsBlank="1" minDate="2018-10-13T07:07:52" maxDate="2018-10-13T07:09:06"/>
    </cacheField>
    <cacheField name="dttmImpactStop" numFmtId="0">
      <sharedItems containsNonDate="0" containsDate="1" containsString="0" containsBlank="1" minDate="2018-10-13T07:07:53" maxDate="2018-10-13T07:09:07"/>
    </cacheField>
    <cacheField name="First Name*+" numFmtId="0">
      <sharedItems containsBlank="1"/>
    </cacheField>
    <cacheField name="Last Name*+" numFmtId="0">
      <sharedItems containsBlank="1"/>
    </cacheField>
    <cacheField name="status_reason2(301810000)" numFmtId="0">
      <sharedItems containsNonDate="0" containsString="0" containsBlank="1"/>
    </cacheField>
    <cacheField name="Last Modified Date" numFmtId="0">
      <sharedItems containsNonDate="0" containsDate="1" containsString="0" containsBlank="1" minDate="2018-07-13T12:45:17" maxDate="2018-10-30T18:00:17"/>
    </cacheField>
    <cacheField name="resolved on same day"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sariga.s" refreshedDate="43403.775036574072" createdVersion="5" refreshedVersion="5" minRefreshableVersion="3" recordCount="1018">
  <cacheSource type="worksheet">
    <worksheetSource ref="A1:AB1019" sheet="PAETEC Support"/>
  </cacheSource>
  <cacheFields count="28">
    <cacheField name="Assigned Group*+" numFmtId="0">
      <sharedItems containsBlank="1"/>
    </cacheField>
    <cacheField name="Case Type*" numFmtId="0">
      <sharedItems containsBlank="1"/>
    </cacheField>
    <cacheField name="Incident ID*+" numFmtId="0">
      <sharedItems containsBlank="1"/>
    </cacheField>
    <cacheField name="Reported Date+" numFmtId="22">
      <sharedItems containsNonDate="0" containsDate="1" containsString="0" containsBlank="1" minDate="2018-04-03T19:07:25" maxDate="2018-10-30T03:15:13"/>
    </cacheField>
    <cacheField name="Last Resolved Date" numFmtId="0">
      <sharedItems containsNonDate="0" containsDate="1" containsString="0" containsBlank="1" minDate="2018-10-01T13:10:20" maxDate="2018-10-30T17:40:06"/>
    </cacheField>
    <cacheField name="Assignee+" numFmtId="0">
      <sharedItems containsBlank="1" count="14">
        <s v="Sariga Suresh"/>
        <s v="Naresh Elango"/>
        <s v="Santhosh Mahadevan"/>
        <s v="Diwakar Vasu"/>
        <s v="Jeyalakshmi Sivaselvaraj"/>
        <s v="Anitha Thangavel"/>
        <s v="Ravindran Naarayanan"/>
        <s v="Arivanand Murugesan"/>
        <m/>
        <s v="Krishna Nagarajan" u="1"/>
        <s v="Lalithkiran Gopikrishna" u="1"/>
        <s v="Praveena Mohanasundaram" u="1"/>
        <s v="Mohamed Musthafa Kani" u="1"/>
        <s v="Aravind Subrmanian" u="1"/>
      </sharedItems>
    </cacheField>
    <cacheField name="Priority*" numFmtId="0">
      <sharedItems containsBlank="1"/>
    </cacheField>
    <cacheField name="Status*" numFmtId="0">
      <sharedItems containsBlank="1" count="7">
        <s v="Closed"/>
        <s v="Cancelled"/>
        <s v="Resolved"/>
        <s v="Assigned"/>
        <s v="In Progress"/>
        <s v="Pending"/>
        <m/>
      </sharedItems>
    </cacheField>
    <cacheField name="SLM Real Time Status" numFmtId="0">
      <sharedItems containsBlank="1"/>
    </cacheField>
    <cacheField name="Summary*" numFmtId="0">
      <sharedItems containsBlank="1"/>
    </cacheField>
    <cacheField name="Notes" numFmtId="0">
      <sharedItems containsBlank="1" longText="1"/>
    </cacheField>
    <cacheField name="Resolution" numFmtId="0">
      <sharedItems containsBlank="1" longText="1"/>
    </cacheField>
    <cacheField name="Resolution Categorization Tier 1" numFmtId="0">
      <sharedItems containsBlank="1"/>
    </cacheField>
    <cacheField name="Resolution Categorization Tier 2" numFmtId="0">
      <sharedItems containsBlank="1"/>
    </cacheField>
    <cacheField name="Resolution Categorization Tier 3" numFmtId="0">
      <sharedItems containsBlank="1"/>
    </cacheField>
    <cacheField name="Re-Opened Date" numFmtId="0">
      <sharedItems containsNonDate="0" containsDate="1" containsString="0" containsBlank="1" minDate="2018-09-07T00:37:11" maxDate="2018-10-29T19:10:59"/>
    </cacheField>
    <cacheField name="Product Categorization Tier 1" numFmtId="0">
      <sharedItems containsBlank="1"/>
    </cacheField>
    <cacheField name="Product Categorization Tier 2" numFmtId="0">
      <sharedItems containsBlank="1"/>
    </cacheField>
    <cacheField name="Product Categorization Tier 3" numFmtId="0">
      <sharedItems containsBlank="1"/>
    </cacheField>
    <cacheField name="Impact Start Date/Time+" numFmtId="0">
      <sharedItems containsNonDate="0" containsDate="1" containsString="0" containsBlank="1" minDate="2018-10-03T09:48:00" maxDate="2018-10-03T09:48:00"/>
    </cacheField>
    <cacheField name="Impact Stop Date/Time+" numFmtId="0">
      <sharedItems containsNonDate="0" containsDate="1" containsString="0" containsBlank="1" minDate="2018-10-03T09:48:00" maxDate="2018-10-03T09:48:00"/>
    </cacheField>
    <cacheField name="First Name+" numFmtId="0">
      <sharedItems containsBlank="1"/>
    </cacheField>
    <cacheField name="Last Name+" numFmtId="0">
      <sharedItems containsBlank="1"/>
    </cacheField>
    <cacheField name="Status Reason" numFmtId="0">
      <sharedItems containsNonDate="0" containsString="0" containsBlank="1"/>
    </cacheField>
    <cacheField name="Last Modified Date" numFmtId="22">
      <sharedItems containsNonDate="0" containsDate="1" containsString="0" containsBlank="1" minDate="2018-08-18T04:44:06" maxDate="2018-10-30T18:09:06"/>
    </cacheField>
    <cacheField name="todays resolved ticket" numFmtId="0">
      <sharedItems containsBlank="1"/>
    </cacheField>
    <cacheField name="todays Received ticket" numFmtId="0">
      <sharedItems containsBlank="1"/>
    </cacheField>
    <cacheField name="resolved on same day"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3">
  <r>
    <x v="0"/>
    <s v="Incident"/>
    <s v="INC000002024382"/>
    <d v="2017-11-13T16:49:59"/>
    <d v="2017-11-15T00:30:42"/>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Could you please assist with these DD errors?  See attached What date and time did you start noticing this issue: 11/13/2017 12:00 AM "/>
    <s v="The incorrect mapping of order caused the issue in completing the order and the same have been corrected."/>
    <s v="MSS Cause Codes"/>
    <s v="Data"/>
    <s v="Circuit Position Status"/>
    <m/>
    <s v="IT Application"/>
    <s v="Software Application/System"/>
    <s v="Other Type of Software"/>
    <m/>
    <m/>
    <s v="Nicole"/>
    <s v="Gaines"/>
    <m/>
    <d v="2017-11-25T02:02:45"/>
  </r>
  <r>
    <x v="0"/>
    <s v="Incident"/>
    <s v="INC000002024334"/>
    <d v="2017-11-13T15:40:43"/>
    <d v="2017-11-15T01:51:56"/>
    <s v="Gayatheri Manohar"/>
    <s v="Medium"/>
    <x v="0"/>
    <s v="Within the Service Target"/>
    <s v="M5 (NuVox) ISR Issue, Adding circuit to order"/>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C1282590-JCBH  Circuit(s) user is trying to add: 52HC433962NUVX Description of issue and error if applicable (attach screenshots of any errors, etc.): Please remove the circuit 52HC433962NUVX from the ISR#C1282590-JCBH. "/>
    <s v="Circuit removal from Order"/>
    <s v="MSS Cause Codes"/>
    <s v="Training"/>
    <s v="Circuit removal from Order"/>
    <m/>
    <s v="IT Application"/>
    <s v="Software Application/System"/>
    <s v="Other Type of Software"/>
    <m/>
    <m/>
    <s v="Balaji"/>
    <s v="Rajamohan"/>
    <m/>
    <d v="2017-11-25T02:02:40"/>
  </r>
  <r>
    <x v="0"/>
    <s v="Incident"/>
    <s v="INC000002023952"/>
    <d v="2017-11-13T14:48:17"/>
    <d v="2017-11-15T02:00:31"/>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26/HC--/101039//NSC is showing as disconnected however is still on 2800/T3Z/RLGHNCMOH0K/RLGHNCJO  ch 2.  PLEASE REMOVE  What date and time did you start noticing this issue: 11/13/2017 2:48 PM "/>
    <s v="The pending entries riding under the channel 2 of circuit 2800 /T3Z   /RLGHNCMOH0K/RLGHNCJO is cleared"/>
    <s v="MSS Cause Codes"/>
    <s v="Data"/>
    <s v="Circuit Position Status"/>
    <m/>
    <s v="IT Application"/>
    <s v="Software Application/System"/>
    <s v="Other Type of Software"/>
    <m/>
    <m/>
    <s v="Donna"/>
    <s v="Padgett"/>
    <m/>
    <d v="2017-11-26T02:02:09"/>
  </r>
  <r>
    <x v="0"/>
    <s v="Incident"/>
    <s v="INC000002023505"/>
    <d v="2017-11-13T11:42:32"/>
    <d v="2017-11-15T02:11:41"/>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197 CAPLE HOWDEN INSURANCE AGENCY  ERROR: AN ERROR OCCURED DURING THE CUSTOM VALIDATION PROCEDURE:  32701 is valid for WINTER PARK  FL on primary billing address. What date and time did you start noticing this issue: 11/13/2017 11:42 AM "/>
    <s v="The zip code for primary billing address in not valid.We could see that the zip code for winter park,FL is either of the four code(32789,32790,32792,32793).On correcting the zip code the validation code could be resolved."/>
    <s v="MSS Cause Codes"/>
    <s v="Training"/>
    <s v="Process Issue - Others"/>
    <m/>
    <s v="IT Application"/>
    <s v="Software Application/System"/>
    <s v="Other Type of Software"/>
    <m/>
    <m/>
    <s v="Jacqueline"/>
    <s v="Mcgill"/>
    <m/>
    <d v="2017-11-26T02:02:07"/>
  </r>
  <r>
    <x v="0"/>
    <s v="Incident"/>
    <s v="INC000002022446"/>
    <d v="2017-11-13T10:09:37"/>
    <d v="2017-11-15T02:13:06"/>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19, 22  as they show pending on M5 NuVox DS3 ID: 2801/T3/TAMSFLDEK07/GNDYFLXAH94. The service orders tied to each pending channel had completed years ago and the pending slot assignments are no longer needed. What date and time did you start noticing this issue: 11/13/2017 10:09 AM "/>
    <s v="The pending entries in the reported channel 19,22 is cleared."/>
    <s v="MSS Cause Codes"/>
    <s v="Data"/>
    <s v="Circuit Position Status"/>
    <m/>
    <s v="IT Application"/>
    <s v="Software Application/System"/>
    <s v="Other Type of Software"/>
    <m/>
    <m/>
    <s v="Kenneth"/>
    <s v="Cimino"/>
    <m/>
    <d v="2017-11-26T02:01:07"/>
  </r>
  <r>
    <x v="0"/>
    <s v="Incident"/>
    <s v="INC000002022336"/>
    <d v="2017-11-13T09:29:34"/>
    <d v="2017-11-15T02:20:33"/>
    <s v="Gayatheri Manohar"/>
    <s v="Medium"/>
    <x v="0"/>
    <s v="Within the Service Target"/>
    <s v="M5 (NuVox) PSR Issue, Issue Disconnecting products"/>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Issue Disconnecting products PSR #: 1327914 Product names affected, description of issue, and error if applicable (attach screenshots of any errors, etc.): VCID  CKT will not disconnect  70/vcid/842878/ip/nuvx "/>
    <s v="The incorrect circuit status are caused the issue in completing the task and the same have been corrected."/>
    <s v="MSS Cause Codes"/>
    <s v="Data"/>
    <s v="Circuit Status"/>
    <m/>
    <s v="IT Application"/>
    <s v="Software Application/System"/>
    <s v="Other Type of Software"/>
    <m/>
    <m/>
    <s v="Karl"/>
    <s v="Bruster"/>
    <m/>
    <d v="2017-11-26T02:01:05"/>
  </r>
  <r>
    <x v="0"/>
    <s v="Incident"/>
    <s v="INC000002020051"/>
    <d v="2017-11-10T10:53:36"/>
    <d v="2017-11-14T01:00:49"/>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Unable to complete the DLRD task on cancelled ISR C1323227-CAP.  I am getting the error that the circuit does not show as DLR issued, but I am not able to change the circuit status.  The circuit was disconnected via a PSR which is why I need to cancel this ISR.  Thank you for your help! What date and time did you start noticing this issue: 11/10/2017 10:53 AM "/>
    <s v="The incorrect circuit status caused the issue in completing the task and the same have been corrected"/>
    <s v="MSS Cause Codes"/>
    <s v="Data"/>
    <s v="Circuit Status"/>
    <m/>
    <s v="IT Application"/>
    <s v="Software Application/System"/>
    <s v="Other Type of Software"/>
    <m/>
    <m/>
    <s v="Elizabeth"/>
    <s v="Delorme"/>
    <m/>
    <d v="2017-11-24T02:05:41"/>
  </r>
  <r>
    <x v="0"/>
    <s v="Incident"/>
    <s v="INC000002017584"/>
    <d v="2017-11-09T10:47:31"/>
    <d v="2017-11-11T00:55:11"/>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assist with these DD Errors.  Please see attached. What date and time did you start noticing this issue: 11/3/2017 12:00 AM "/>
    <s v="Design not processed properly"/>
    <s v="MSS Cause Codes"/>
    <s v="Training"/>
    <s v="Design not processed properly"/>
    <m/>
    <s v="IT Application"/>
    <s v="Software Application/System"/>
    <s v="Other Type of Software"/>
    <m/>
    <m/>
    <s v="Nicole"/>
    <s v="Gaines"/>
    <m/>
    <d v="2017-11-21T02:02:41"/>
  </r>
  <r>
    <x v="0"/>
    <s v="Incident"/>
    <s v="INC000002015195"/>
    <d v="2017-11-08T14:45:49"/>
    <d v="2017-11-14T03:44:43"/>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When trying to create an ISR in M5 and I get to the provisioning plan portion it's greyed out. It will not allow me to add a prov plan to my order.  What date and time did you start noticing this issue: 11/1/2017 12:00 AM "/>
    <s v="The provisioning plan option is enabled.on changing the jurisdiction code to '0',the issue is corrected."/>
    <s v="MSS Cause Codes"/>
    <s v="Data"/>
    <s v="User Request"/>
    <m/>
    <s v="IT Application"/>
    <s v="Software Application/System"/>
    <s v="Other Type of Software"/>
    <m/>
    <m/>
    <s v="Sharea"/>
    <s v="Harris"/>
    <m/>
    <d v="2017-11-25T02:00:43"/>
  </r>
  <r>
    <x v="0"/>
    <s v="Incident"/>
    <s v="INC000002013637"/>
    <d v="2017-11-07T16:36:28"/>
    <d v="2017-11-11T00:44:10"/>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Account 4086902 CHI - WINCHESTER MEDICAL ASSOCIATES PSR 1339919 was completed in error by Vox Migration team, prior to related Disconnection request 4435337 completing in iCare. iCare request 4435337 has now been cancelled, but all services have been removed and the account shows disconnected in MSS (M5). Please revert status of Account 4086902 in MSS (M5) to  In Service. What date and time did you start noticing this issue: 11/7/2017 4:36 PM "/>
    <s v="The reported cust_acct 4086902 is changed to inservice status."/>
    <s v="MSS Cause Codes"/>
    <s v="Data"/>
    <s v="User Request"/>
    <m/>
    <s v="IT Application"/>
    <s v="Software Application/System"/>
    <s v="Other Type of Software"/>
    <m/>
    <m/>
    <s v="Jonathan"/>
    <s v="Weston"/>
    <m/>
    <d v="2017-11-21T02:01:23"/>
  </r>
  <r>
    <x v="0"/>
    <s v="Incident"/>
    <s v="INC000002011634"/>
    <d v="2017-11-06T14:27:17"/>
    <d v="2017-11-07T15:24:44"/>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074  COMMUNITY LIVING ADULT SUPPORT SERVICES  -  Team is not able to disconnect line services in MSS due to following error: Change not allowed. You cannot make a change to 3175487159. The telephone number status conflicts with a status currently implemented What date and time did you start noticing this issue: 11/6/2017 2:27 PM "/>
    <s v="The incorrect telephone number status has been corrected. Kindly check and let me know for any concern."/>
    <s v="MSS Cause Codes"/>
    <s v="Data"/>
    <s v="Telephone Number Issue"/>
    <m/>
    <s v="IT Application"/>
    <s v="Software Application/System"/>
    <s v="Other Type of Software"/>
    <m/>
    <m/>
    <s v="Jacqueline"/>
    <s v="Mcgill"/>
    <m/>
    <d v="2017-11-18T02:02:38"/>
  </r>
  <r>
    <x v="0"/>
    <s v="Incident"/>
    <s v="INC000002011056"/>
    <d v="2017-11-06T11:34:25"/>
    <d v="2017-11-09T01:47:55"/>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MSS PSR#1340439 received the  error when attempting to disconnect ISDN Trunk Group in MSS.  Getting the error: Error in procedure. Change not allowed.You cannot make a change to 7702501125. The telephone number status conflicts with a status currently implemented.   Email: Vishual.Pandita@windstream.com  What date and time did you start noticing this issue: 11/6/2017 11:33 AM "/>
    <s v="The incorrect telephone number status caused the issue in disconnecting the TN and the same have been corrected"/>
    <s v="MSS Cause Codes"/>
    <s v="Data"/>
    <s v="Telephone Number Issue"/>
    <m/>
    <s v="IT Application"/>
    <s v="Software Application/System"/>
    <s v="Other Type of Software"/>
    <m/>
    <m/>
    <s v="Vishual"/>
    <s v="Pandita"/>
    <m/>
    <d v="2017-11-19T02:00:59"/>
  </r>
  <r>
    <x v="0"/>
    <s v="Incident"/>
    <s v="INC000002010706"/>
    <d v="2017-11-06T11:01:20"/>
    <d v="2017-11-07T15:22:45"/>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16, 17, 19, 20, 21, 24 as they show pending on M5 NuVox DS3 ID: 2802.T3.ATLBGACLK00.LRVLGAOSH28. The service order 1239712  tied to each pending channel has completed in 2015 and the pending slot assignments are no longer needed. What date and time did you start noticing this issue: 11/6/2017 11:01 AM "/>
    <s v="The reported pending channels 16, 17, 19, 20, 21, 24 are cleared for the circuit 2802.T3.ATLBGACLK00.LRVLGAOSH28 .Kindly check and let me know for any concern."/>
    <s v="MSS Cause Codes"/>
    <s v="Data"/>
    <s v="Circuit Position Status"/>
    <m/>
    <s v="IT Application"/>
    <s v="Software Application/System"/>
    <s v="Other Type of Software"/>
    <m/>
    <m/>
    <s v="Kenneth"/>
    <s v="Cimino"/>
    <m/>
    <d v="2017-11-18T02:02:26"/>
  </r>
  <r>
    <x v="0"/>
    <s v="Incident"/>
    <s v="INC000002010232"/>
    <d v="2017-11-06T08:17:55"/>
    <d v="2017-11-06T08:49:24"/>
    <s v="Gayatheri Manohar"/>
    <s v="Medium"/>
    <x v="1"/>
    <s v="Within the Service Target"/>
    <s v="M5 (NuVox) ISR Issue, Other IS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M1336226-PMBH Description of issue and error if applicable (attach screenshots of any errors, etc.): Need DD task completed.  Order is complete but receiving reconciliation child account error.  I do not have access to reconcile the accounts. "/>
    <m/>
    <m/>
    <m/>
    <m/>
    <m/>
    <s v="IT Application"/>
    <s v="Software Application/System"/>
    <s v="Other Type of Software"/>
    <m/>
    <m/>
    <s v="Stephanie"/>
    <s v="Shealy"/>
    <m/>
    <d v="2017-11-06T08:49:28"/>
  </r>
  <r>
    <x v="0"/>
    <s v="Incident"/>
    <s v="INC000002009451"/>
    <d v="2017-11-03T18:17:55"/>
    <d v="2017-11-08T00:16:15"/>
    <s v="Gayatheri Manohar"/>
    <s v="Medium"/>
    <x v="0"/>
    <s v="Within the Service Target"/>
    <s v="M5 (NuVox) ISR Issue, Adding circuit to order"/>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M1333556-JCVL  Circuit(s) user is trying to add: 52/HC--/330400/IP /NUVX/ Description of issue and error if applicable (attach screenshots of any errors, etc.): Please remove the circuit# 52/HC--/330400/IP /NUVX/ from the ISR#M1333556-JCVL. "/>
    <s v="Circuit removal from Order"/>
    <s v="MSS Cause Codes"/>
    <s v="Training"/>
    <s v="Circuit removal from Order"/>
    <m/>
    <s v="IT Application"/>
    <s v="Software Application/System"/>
    <s v="Other Type of Software"/>
    <m/>
    <m/>
    <s v="Balaji"/>
    <s v="Rajamohan"/>
    <m/>
    <d v="2017-11-18T02:02:05"/>
  </r>
  <r>
    <x v="0"/>
    <s v="Incident"/>
    <s v="INC000002008362"/>
    <d v="2017-11-03T08:28:46"/>
    <d v="2017-11-07T15:34:31"/>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9, 10 as they show pending on M5 NuVox DS3 ID: 2800.T3.ATLNGAHPK08.ATLNGAADH11. The service orders tied to each pending channel has completed and the slot assignments are no longer needed. What date and time did you start noticing this issue: 11/3/2017 8:28 AM "/>
    <s v="The reported channels 9,10 are cleared"/>
    <s v="MSS Cause Codes"/>
    <s v="Data"/>
    <s v="Circuit Position Status"/>
    <m/>
    <s v="IT Application"/>
    <s v="Software Application/System"/>
    <s v="Other Type of Software"/>
    <m/>
    <m/>
    <s v="Kenneth"/>
    <s v="Cimino"/>
    <m/>
    <d v="2017-11-18T02:01:46"/>
  </r>
  <r>
    <x v="0"/>
    <s v="Incident"/>
    <s v="INC000002008356"/>
    <d v="2017-11-03T08:20:00"/>
    <d v="2017-11-07T15:35:47"/>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s 5, 6, 8, 13, 24 as they show pending on M5 NuVox DS3 ID:  2801.T3.ATLNGAHPK08.CNYRGAMAH02. The service orders tied to each pending channel has completed and the slot assignments are no longer needed.  What date and time did you start noticing this issue: 11/3/2017 8:19 AM "/>
    <s v="The pending channels 5, 6, 8, 13, 24,15 are cleared for the circuit '2801 /T3    /ATLNGAHPK08/CNYRGAMAH02 ' ."/>
    <s v="MSS Cause Codes"/>
    <s v="Data"/>
    <s v="Circuit Position Status"/>
    <m/>
    <s v="IT Application"/>
    <s v="Software Application/System"/>
    <s v="Other Type of Software"/>
    <m/>
    <m/>
    <s v="Kenneth"/>
    <s v="Cimino"/>
    <m/>
    <d v="2017-11-18T02:01:45"/>
  </r>
  <r>
    <x v="0"/>
    <s v="Incident"/>
    <s v="INC000002007308"/>
    <d v="2017-11-02T12:51:02"/>
    <d v="2017-11-07T01:01:42"/>
    <s v="Gayatheri Manohar"/>
    <s v="Medium"/>
    <x v="0"/>
    <s v="Within the Service Target"/>
    <s v="M5 (NuVox) ISR Issue, Adding circuit to order"/>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Adding circuit to order ISR #: M1314037LSVL Circuit(s) user is trying to add: 66/HC--/809658/IP/NUVX &amp; 66/HC--/879295/IP/NUVX  Description of issue and error if applicable (attach screenshots of any errors, etc.): Please remove the circuit # 66/HC--/809658/IP/NUVX &amp; 66/HC--/879295/IP/NUVX from the ISR # M1314037LSVL "/>
    <s v="Circuit removal from Order"/>
    <s v="MSS Cause Codes"/>
    <s v="Training"/>
    <s v="Circuit removal from Order"/>
    <m/>
    <s v="IT Application"/>
    <s v="Software Application/System"/>
    <s v="Other Type of Software"/>
    <m/>
    <m/>
    <s v="Balaji"/>
    <s v="Rajamohan"/>
    <m/>
    <d v="2017-11-17T02:01:26"/>
  </r>
  <r>
    <x v="0"/>
    <s v="Incident"/>
    <s v="INC000002007059"/>
    <d v="2017-11-02T10:06:48"/>
    <d v="2017-11-07T01:28:20"/>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REMOVE 26/HC/696508/IP/NUVX    FROM ISR:  M1332879-DRHM  ALSO REDUCE THE NUMBER OF CIRCUITS (QTY) ON THE ORDER TO 3 What date and time did you start noticing this issue: 11/2/2017 10:06 AM "/>
    <s v="Circuit removal from Order"/>
    <s v="MSS Cause Codes"/>
    <s v="Training"/>
    <s v="Circuit removal from Order"/>
    <m/>
    <s v="IT Application"/>
    <s v="Software Application/System"/>
    <s v="Other Type of Software"/>
    <m/>
    <m/>
    <s v="Donna"/>
    <s v="Padgett"/>
    <m/>
    <d v="2017-11-17T02:01:21"/>
  </r>
  <r>
    <x v="0"/>
    <s v="Incident"/>
    <s v="INC000002005932"/>
    <d v="2017-11-01T14:33:57"/>
    <d v="2017-11-06T04:15:13"/>
    <s v="Gayatheri Manohar"/>
    <s v="Medium"/>
    <x v="0"/>
    <s v="Within the Service Target"/>
    <s v="M5 (NuVox) ISR Issue, Other ISR issue"/>
    <s v="Alternate contact phone number for yourself, if applicable: 8643317673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M1317420KNVL Description of issue and error if applicable (attach screenshots of any errors, etc.): Please remove circuit id, 74/HC/716713/NUVX, from this order, as request to disco desiring to be placed by customer. "/>
    <s v="Circuit removal from Order"/>
    <s v="MSS Cause Codes"/>
    <s v="Training"/>
    <s v="Circuit removal from Order"/>
    <m/>
    <s v="IT Application"/>
    <s v="Software Application/System"/>
    <s v="Other Type of Software"/>
    <m/>
    <m/>
    <s v="Antonio"/>
    <s v="Menendez"/>
    <m/>
    <d v="2017-11-17T02:01:12"/>
  </r>
  <r>
    <x v="0"/>
    <s v="Incident"/>
    <s v="INC000002005826"/>
    <d v="2017-11-01T13:45:15"/>
    <d v="2017-11-06T04:17:38"/>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5518 CASCADES RESIDENTS - CLUBHOUSE  PSR successfully sent to MSS-5. However, there is a pre-existing BTN Group in MSS.  Please contact App Ops.  (Failed in Disconencting the service ERROR : Miscellaneous Error: Change not allowed.  You cannot make a change to 5617404954.  The telephone number status conflicts with a status currently implemented..) What date and time did you start noticing this issue: 11/1/2017 1:45 PM "/>
    <s v="The incorrect telephone number status has been corrected"/>
    <s v="MSS Cause Codes"/>
    <s v="Data"/>
    <s v="Telephone Number Issue"/>
    <m/>
    <s v="IT Application"/>
    <s v="Software Application/System"/>
    <s v="Other Type of Software"/>
    <m/>
    <m/>
    <s v="Jacqueline"/>
    <s v="Mcgill"/>
    <m/>
    <d v="2017-11-17T02:01:09"/>
  </r>
  <r>
    <x v="0"/>
    <s v="Incident"/>
    <s v="INC000002005207"/>
    <d v="2017-11-01T10:16:00"/>
    <d v="2017-11-07T15:42:15"/>
    <s v="Gayatheri Manohar"/>
    <s v="Medium"/>
    <x v="0"/>
    <s v="Within the Service Target"/>
    <s v="M5 (NuVox) ISR Issue, Other IS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C1340382-CAP  Description of issue and error if applicable (attach screenshots of any errors, etc.): Cannot add the Provisioning plan. It's greyed out.  "/>
    <s v="The provisioning plan option is enabled fro the reported order. Kindly check and let me know for any concern."/>
    <s v="MSS Cause Codes"/>
    <s v="Data"/>
    <s v="Validation Issue"/>
    <m/>
    <s v="IT Application"/>
    <s v="Software Application/System"/>
    <s v="Other Type of Software"/>
    <m/>
    <m/>
    <s v="Sharea"/>
    <s v="Harris"/>
    <m/>
    <d v="2017-11-18T02:01:16"/>
  </r>
  <r>
    <x v="0"/>
    <s v="Incident"/>
    <s v="INC000002005199"/>
    <d v="2017-11-01T10:04:19"/>
    <d v="2017-11-07T01:17:08"/>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REMOVE 34/HC--/694441/IP /NUVX/ FROM ISR:  M1337745-GNVL AND REDUCE THE QTY TO 6 What date and time did you start noticing this issue: 11/1/2017 10:04 AM "/>
    <s v="Circuit removal from Order"/>
    <s v="MSS Cause Codes"/>
    <s v="Training"/>
    <s v="Circuit removal from Order"/>
    <m/>
    <s v="IT Application"/>
    <s v="Software Application/System"/>
    <s v="Other Type of Software"/>
    <m/>
    <m/>
    <s v="Donna"/>
    <s v="Padgett"/>
    <m/>
    <d v="2017-11-17T02:01:06"/>
  </r>
  <r>
    <x v="0"/>
    <s v="Incident"/>
    <s v="INC000002004131"/>
    <d v="2017-10-31T14:06:21"/>
    <d v="2017-11-02T01:33:25"/>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Please clear channel assignment 28 off M5 DS3 id 2802 /T3 /ORLDFLACK01/LKBRFLXAH20. It shows pending order 1048062 dated 4/19/2012. This service order was completed 2014 and this slot assignment is no longer needed.  What date and time did you start noticing this issue: 10/31/2017 2:05 PM "/>
    <s v="The hung circuit is removed."/>
    <s v="MSS Cause Codes"/>
    <s v="Data"/>
    <s v="Circuit Position Status"/>
    <m/>
    <s v="IT Application"/>
    <s v="Software Application/System"/>
    <s v="Other Type of Software"/>
    <m/>
    <m/>
    <s v="Kenneth"/>
    <s v="Cimino"/>
    <m/>
    <d v="2017-11-12T02:02:59"/>
  </r>
  <r>
    <x v="0"/>
    <s v="Incident"/>
    <s v="INC000002004088"/>
    <d v="2017-10-31T14:29:42"/>
    <d v="2017-11-08T09:08:57"/>
    <s v="Gayatheri Manohar"/>
    <s v="Medium"/>
    <x v="0"/>
    <s v="Within the Service Target"/>
    <s v="M5 (NuVox) ISR Issue, Other IS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ISR issue Select one of the following ISR issue types: Other ISR issue ISR #: D1274736-LHDI Description of issue and error if applicable (attach screenshots of any errors, etc.): Can the &quot;Cancel&quot; supplement be reversed, and the order re-established? "/>
    <s v="User Resolved"/>
    <s v="MSS Cause Codes"/>
    <s v="Training"/>
    <s v="User Resolved"/>
    <m/>
    <s v="IT Application"/>
    <s v="Software Application/System"/>
    <s v="Other Type of Software"/>
    <m/>
    <m/>
    <s v="George"/>
    <s v="Scherer"/>
    <m/>
    <d v="2017-11-19T02:00:32"/>
  </r>
  <r>
    <x v="0"/>
    <s v="Incident"/>
    <s v="INC000002003178"/>
    <d v="2017-10-31T09:16:31"/>
    <d v="2017-11-02T01:30:38"/>
    <s v="Gayatheri Manohar"/>
    <s v="Medium"/>
    <x v="0"/>
    <s v="Within the Service Target"/>
    <s v="M5 (NuVox) PSR Issue, Other"/>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Other Description of issue and error if applicable (attach screenshots of any errors, etc.): Trying to cancel PSR, but receiving the below error msg:  &quot; Change not allowed.  You cannot make a change to 6789852247. The telephone number status conflicts with a status currently implemented.&quot; iCare request has already been cancelled. "/>
    <s v="The incorrect telephone number status caused the issue in cancelling the order and the same have been corrected"/>
    <s v="MSS Cause Codes"/>
    <s v="Data"/>
    <s v="Telephone Number Issue"/>
    <m/>
    <s v="IT Application"/>
    <s v="Software Application/System"/>
    <s v="Other Type of Software"/>
    <m/>
    <m/>
    <s v="Deborah"/>
    <s v="Jones"/>
    <m/>
    <d v="2017-11-12T02:02:50"/>
  </r>
  <r>
    <x v="0"/>
    <s v="Incident"/>
    <s v="INC000002001697"/>
    <d v="2017-10-30T10:15:11"/>
    <d v="2017-11-07T02:11:30"/>
    <s v="Gayatheri Manohar"/>
    <s v="Medium"/>
    <x v="0"/>
    <s v="Within the Service Target"/>
    <s v="M5 (NuVox) PSR Issue, Other"/>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Other Description of issue and error if applicable (attach screenshots of any errors, etc.): Trying to close out DD task and get the following error  &quot;Error in PSR Due Date.  Contact your System Administrator.&quot;  Please fix so I can close out the DD task on this order.  PSR # 1336985  AMCS Pine Lakes "/>
    <s v="On adding the TN to the line channel with numbers the DD task could be completed"/>
    <s v="MSS Cause Codes"/>
    <s v="Training"/>
    <s v="Incorrect Process of Adding TN to PSR"/>
    <m/>
    <s v="IT Application"/>
    <s v="Software Application/System"/>
    <s v="Other Type of Software"/>
    <m/>
    <m/>
    <s v="Deborah"/>
    <s v="Lynch"/>
    <m/>
    <d v="2017-11-18T02:00:58"/>
  </r>
  <r>
    <x v="0"/>
    <s v="Incident"/>
    <s v="INC000002000283"/>
    <d v="2017-10-27T15:36:35"/>
    <d v="2017-11-09T01:50:57"/>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DD error.  Please see attached What date and time did you start noticing this issue: 10/27/2017 12:00 AM "/>
    <s v="The incorrect circuit status of the reported orders were corrected."/>
    <s v="MSS Cause Codes"/>
    <s v="Data"/>
    <s v="Circuit Status"/>
    <m/>
    <s v="IT Application"/>
    <s v="Software Application/System"/>
    <s v="Other Type of Software"/>
    <m/>
    <m/>
    <s v="Nicole"/>
    <s v="Gaines"/>
    <m/>
    <d v="2017-11-19T02:00:26"/>
  </r>
  <r>
    <x v="0"/>
    <s v="Incident"/>
    <s v="INC000001999919"/>
    <d v="2017-10-27T15:25:24"/>
    <d v="2017-11-01T01:38:38"/>
    <s v="Gayatheri Manohar"/>
    <s v="Medium"/>
    <x v="0"/>
    <s v="Within the Service Target"/>
    <s v="M5 (NuVox) Other Issue"/>
    <s v="Alternate contact phone number for yourself, if applicable: 864-331-7101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Cannot push an order from iCare to M5.  Others in the group are having the same trouble. What date and time did you start noticing this issue: 10/27/2017 10:45 AM "/>
    <s v="No Issue Found"/>
    <s v="MSS Cause Codes"/>
    <s v="Training"/>
    <s v="No Issue Found"/>
    <m/>
    <s v="IT Application"/>
    <s v="Software Application/System"/>
    <s v="Other Type of Software"/>
    <m/>
    <m/>
    <s v="Jeanetta"/>
    <s v="Bradley"/>
    <m/>
    <d v="2017-11-11T02:01:23"/>
  </r>
  <r>
    <x v="0"/>
    <s v="Incident"/>
    <s v="INC000001999829"/>
    <d v="2017-10-27T11:59:37"/>
    <d v="2017-11-01T01:53:05"/>
    <s v="Gayatheri Manohar"/>
    <s v="Medium"/>
    <x v="0"/>
    <s v="Within the Service Target"/>
    <s v="M5 (NuVox) PSR Issue, Issue Disconnecting products"/>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Issue Disconnecting products PSR #: PSR-1337660 Product names affected, description of issue, and error if applicable (attach screenshots of any errors, etc.): the ckt for the service request are not compete. "/>
    <s v="The incorrect port address status caused the issue in completing the task and the same have been corrected"/>
    <s v="MSS Cause Codes"/>
    <s v="Data"/>
    <s v="Incorrect Port Address"/>
    <m/>
    <s v="IT Application"/>
    <s v="Software Application/System"/>
    <s v="Other Type of Software"/>
    <m/>
    <m/>
    <s v="Karl"/>
    <s v="Bruster"/>
    <m/>
    <d v="2017-11-11T02:01:13"/>
  </r>
  <r>
    <x v="0"/>
    <s v="Incident"/>
    <s v="INC000001997859"/>
    <d v="2017-10-26T09:39:56"/>
    <d v="2017-11-02T02:00:55"/>
    <s v="Gayatheri Manohar"/>
    <s v="Medium"/>
    <x v="0"/>
    <s v="Within the Service Target"/>
    <s v="M5 (NuVox) PSR Issue, Circuit issue,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PSR issue Select one of the following PSR issue types: Circuit issue Select one of the following Circuit Issue types:  Description of issue and error if applicable (attach screenshots of any errors, etc.): Trying to close DD. M5 PSR 1329334 --------------------------- MetaSolv Solution --------------------------- A parent connection for this service request has other connections riding it, which are still in service.  All child connections must be disconnected from a parent connection before the order disconnecting the parent can have its Due Date completed.  The DD on row # 1 is violating the constraint.  The order number is 1329334. The Circuit ID is 22/HV--/591643/IP /NUVX/.  View Details? --------------------------- Yes   No    ---------------------------    "/>
    <s v="The child circuit('22/VCIV/642794/IP /NUVX/ ') that is still in service riding under the parent circuit('22/HV--/642821/IP /NUVX/ ') which is going to be disconnected in this order. The in-service child circuits must be moved under another in service circuit in prior, so that you could complete the DD task on this order.The same has been corrected."/>
    <s v="MSS Cause Codes"/>
    <s v="Training"/>
    <s v="MSS - Functional Training"/>
    <m/>
    <s v="IT Application"/>
    <s v="Software Application/System"/>
    <s v="Other Type of Software"/>
    <m/>
    <m/>
    <s v="Krystal"/>
    <s v="Hamby"/>
    <m/>
    <d v="2017-11-12T02:01:41"/>
  </r>
  <r>
    <x v="0"/>
    <s v="Incident"/>
    <s v="INC000001967684"/>
    <d v="2017-10-11T14:06:13"/>
    <d v="2017-11-07T14:41:10"/>
    <s v="Gayatheri Manohar"/>
    <s v="Medium"/>
    <x v="0"/>
    <s v="Within the Service Target"/>
    <s v="M5 (NuVox) Other Issue"/>
    <s v="Alternate contact phone number for yourself, if applicable: 7043191072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MSS PSR 1339036..... Received the attached error when attempting to &quot;Finish Order&quot;  What date and time did you start noticing this issue: 10/11/2017 2:04 PM "/>
    <s v="We could see that reported order 1339036 validates and provisioned"/>
    <s v="MSS Cause Codes"/>
    <s v="Training"/>
    <s v="User Resolved"/>
    <m/>
    <s v="IT Application"/>
    <s v="Software Application/System"/>
    <s v="Other Type of Software"/>
    <m/>
    <m/>
    <s v="Krill"/>
    <s v="Chaney"/>
    <m/>
    <d v="2017-11-18T02:00:20"/>
  </r>
  <r>
    <x v="0"/>
    <s v="Incident"/>
    <s v="INC000001967191"/>
    <d v="2017-10-11T11:30:14"/>
    <d v="2017-11-01T01:26:28"/>
    <s v="Gayatheri Manohar"/>
    <s v="Medium"/>
    <x v="0"/>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We are unable to open term date field into MSS for these PSR.D1331181-CAP D1331221-CAP D1331190-CAP C1318219-CAP C1323481-CAP C1317953-CAP C1318798-CAP 1337019 1336927 C1326858-CAP C1317135-CAP C1321828-CAP What date and time did you start noticing this issue: 10/11/2017 12:00 AM "/>
    <s v="The term dates are updated to the circuits ."/>
    <s v="MSS Cause Codes"/>
    <s v="Data"/>
    <s v="User Request"/>
    <m/>
    <s v="IT Application"/>
    <s v="Software Application/System"/>
    <s v="Other Type of Software"/>
    <m/>
    <m/>
    <s v="Alka"/>
    <s v="Khantwal"/>
    <m/>
    <d v="2017-11-11T02:00:17"/>
  </r>
  <r>
    <x v="0"/>
    <s v="Incident"/>
    <s v="INC000002022421"/>
    <d v="2017-11-13T11:04:03"/>
    <m/>
    <s v="Gayatheri Manohar"/>
    <s v="Medium"/>
    <x v="2"/>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454 TRADITIONAL TITLE SERVICES INC.  Team is not able to disconnect the DID 4045911048 due to following error: Unable to update the telephone number status. kindly do the needful What date and time did you start noticing this issue: 11/13/2017 11:03 AM "/>
    <m/>
    <m/>
    <m/>
    <m/>
    <m/>
    <s v="IT Application"/>
    <s v="Software Application/System"/>
    <s v="Other Type of Software"/>
    <m/>
    <m/>
    <s v="Jacqueline"/>
    <s v="Mcgill"/>
    <m/>
    <d v="2017-11-16T10:08:24"/>
  </r>
  <r>
    <x v="0"/>
    <s v="Incident"/>
    <s v="INC000002022421"/>
    <d v="2017-11-13T11:04:03"/>
    <m/>
    <s v="Gayatheri Manohar"/>
    <s v="Medium"/>
    <x v="2"/>
    <s v="Within the Service Target"/>
    <s v="M5 (NuVox) Other Issue"/>
    <s v="Alternate contact phone number for yourself, if applicable:  Which Metasolv instance are you reporting this issue for? (select one): M5 (Nuvox) What type of issue are you reporting: Another issue Are you past the MetaSolv login: Yes Select the Issue type for M5 NuVox you are expriencing: Other Issue What are you trying to do, and, what is happening?   (attach screenshots of any errors, etc.): RQST 4436454 TRADITIONAL TITLE SERVICES INC.  Team is not able to disconnect the DID 4045911048 due to following error: Unable to update the telephone number status. kindly do the needful What date and time did you start noticing this issue: 11/13/2017 11:03 AM "/>
    <m/>
    <m/>
    <m/>
    <m/>
    <m/>
    <s v="IT Application"/>
    <s v="Software Application/System"/>
    <s v="Other Type of Software"/>
    <m/>
    <m/>
    <s v="Jacqueline"/>
    <s v="Mcgill"/>
    <m/>
    <d v="2017-11-16T10:08:24"/>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r>
    <x v="1"/>
    <m/>
    <m/>
    <m/>
    <m/>
    <m/>
    <m/>
    <x v="3"/>
    <m/>
    <m/>
    <m/>
    <m/>
    <m/>
    <m/>
    <m/>
    <m/>
    <m/>
    <m/>
    <m/>
    <m/>
    <m/>
    <m/>
    <m/>
    <m/>
    <m/>
  </r>
</pivotCacheRecords>
</file>

<file path=xl/pivotCache/pivotCacheRecords2.xml><?xml version="1.0" encoding="utf-8"?>
<pivotCacheRecords xmlns="http://schemas.openxmlformats.org/spreadsheetml/2006/main" xmlns:r="http://schemas.openxmlformats.org/officeDocument/2006/relationships" count="1374">
  <r>
    <s v="IT-OSS - M6 (ASAP/TSG)"/>
    <s v="Incident"/>
    <s v="INC000002685864"/>
    <d v="2018-10-17T00:39:07"/>
    <d v="2018-10-17T13:18:28"/>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33599509 What is your MSS Login ID?: n9987263 Customer Acct Number?: 3604684 PSR #?: 23201428 "/>
    <s v="An incorrect service request status has caused the reported issue and the same has been corrected."/>
    <s v="MSS Cause Codes"/>
    <s v="Data"/>
    <s v="ASAP Issue"/>
    <m/>
    <s v="IT Application"/>
    <s v="Software Application/System"/>
    <s v="Other Type of Software"/>
    <m/>
    <m/>
    <s v="Vijai"/>
    <s v="Elumalai"/>
    <m/>
  </r>
  <r>
    <s v="IT-OSS - M6 (ASAP/TSG)"/>
    <s v="Incident"/>
    <s v="INC000002685611"/>
    <d v="2018-10-16T23:54:04"/>
    <d v="2018-10-17T13:28:12"/>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7064723007 What is your MSS Login ID?: n9987263 Customer Acct Number?: 3943600 PSR #?: 23191003 "/>
    <s v="The cancel was applied but was not reflected in the tabel level and the same is now corrected."/>
    <s v="MSS Cause Codes"/>
    <s v="Training"/>
    <s v="Incorrect Supplement Cancel"/>
    <m/>
    <s v="IT Application"/>
    <s v="Software Application/System"/>
    <s v="Other Type of Software"/>
    <m/>
    <m/>
    <s v="Vijai"/>
    <s v="Elumalai"/>
    <m/>
  </r>
  <r>
    <s v="IT-OSS - M6 (ASAP/TSG)"/>
    <s v="Incident"/>
    <s v="INC000002685123"/>
    <d v="2018-10-16T21:17:40"/>
    <d v="2018-10-17T13:41:00"/>
    <x v="0"/>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9183573707 "/>
    <s v="The selected speed product 25Mb/1.5Mb doesnot qualify in MIRROR"/>
    <s v="MSS Cause Codes"/>
    <s v="Training"/>
    <s v="MSS - Functional Training"/>
    <m/>
    <s v="IT Application"/>
    <s v="Software Application/System"/>
    <s v="Other Type of Software"/>
    <m/>
    <m/>
    <s v="Srinivasan"/>
    <s v="Puthiran"/>
    <m/>
  </r>
  <r>
    <s v="IT-OSS - M6 (ASAP/TSG)"/>
    <s v="Incident"/>
    <s v="INC000002686668"/>
    <d v="2018-10-17T04:43:45"/>
    <d v="2018-10-17T14:03:58"/>
    <x v="1"/>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8595435796, Error Message: Could not get ng wireCenter info ORA-01403: no data found. What is your MSS Login ID?: n9995231 Customer Acct Number?: 6595622 PSR #?: 23199020  "/>
    <s v="We could see that the tasks for the reported order-23199020  was not processed properly in NGMSS, which caused the issue.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r>
  <r>
    <s v="IT-OSS - M6 (ASAP/TSG)"/>
    <s v="Incident"/>
    <s v="INC000002686388"/>
    <d v="2018-10-17T02:22:38"/>
    <d v="2018-10-17T14:10:18"/>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1091362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2801011 PSR #?: 23160552 "/>
    <s v="We could see that the tasks for the reported order-2316055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r>
  <r>
    <s v="IT-OSS - M6 (ASAP/TSG)"/>
    <s v="Incident"/>
    <s v="INC000002686145"/>
    <d v="2018-10-17T01:23:35"/>
    <d v="2018-10-17T14:14:45"/>
    <x v="1"/>
    <s v="Medium"/>
    <x v="0"/>
    <s v="Within the Service Target"/>
    <s v="MSS (hWIN &amp; TSG) Issue"/>
    <s v="Which MSS instance are you reporting this issue for?: MSS (hWIN &amp; TSG) What type of issue are you reporting?: Another issue Description of problem: (attach screenshots of any errors, etc.): Product Validation error: the Product id 1571 is not compatible with a loop length of 7000 when attempting a supplement correct What is your MSS Login ID?: e0171804 Customer Acct Number?: 3635677 PSR #?: 23193663 "/>
    <s v="We could see that the reported order-23193663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Leah"/>
    <s v="Winkler"/>
    <m/>
  </r>
  <r>
    <s v="IT-OSS - M6 (ASAP/TSG)"/>
    <s v="Incident"/>
    <s v="INC000002685812"/>
    <d v="2018-10-17T00:12:07"/>
    <d v="2018-10-17T14:21:42"/>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4789325937 What is your MSS Login ID?: n9987263 Customer Acct Number?: 6302455 PSR #?: 22288544 "/>
    <s v="We could see that the tasks for the reported order-2228854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r>
  <r>
    <s v="IT-OSS - M6 (ASAP/TSG)"/>
    <s v="Incident"/>
    <s v="INC000002684829"/>
    <d v="2018-10-16T19:46:30"/>
    <d v="2018-10-17T14:40:54"/>
    <x v="1"/>
    <s v="Medium"/>
    <x v="0"/>
    <s v="Within the Service Target"/>
    <s v="MSS (hWIN &amp; TSG) Issue"/>
    <s v="Which MSS instance are you reporting this issue for?: MSS (hWIN &amp; TSG) What type of issue are you reporting?: Another issue Description of problem: (attach screenshots of any errors, etc.): ora-20104: HWIN PRODUCT VALIDATION ERROR THE PRODUCT ID 1571 IS NOT COMPATIBLE WITH A LOOP LENGTH OF 6000. What is your MSS Login ID?: e0182026 Customer Acct Number?: 5993901 PSR #?: 23200892  "/>
    <s v="We could see that the reported order-23200892  was completed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Jonathan"/>
    <s v="Jackson"/>
    <m/>
  </r>
  <r>
    <s v="IT-OSS - M6 (ASAP/TSG)"/>
    <s v="Incident"/>
    <s v="INC000002684416"/>
    <d v="2018-10-16T18:48:34"/>
    <d v="2018-10-17T14:48:30"/>
    <x v="1"/>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175126 Customer Acct Number?: 4865089 PSR #?: 23197558 "/>
    <s v="We could see that the DELEGORD task for the reported order-23197558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Felecia"/>
    <s v="Carrell"/>
    <m/>
  </r>
  <r>
    <s v="IT-OSS - M6 (ASAP/TSG)"/>
    <s v="Incident"/>
    <s v="INC000002686390"/>
    <d v="2018-10-17T02:27:08"/>
    <d v="2018-10-17T14:48:47"/>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9794122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024152 PSR #?: 23197656  "/>
    <s v="The design was not processed properly which was causing the issue, the same has been corrected and fixed."/>
    <s v="MSS Cause Codes"/>
    <s v="Training"/>
    <s v="Design not processed properly"/>
    <m/>
    <s v="IT Application"/>
    <s v="Software Application/System"/>
    <s v="Other Type of Software"/>
    <m/>
    <m/>
    <s v="Sathishkumar"/>
    <s v="Chellathurai"/>
    <m/>
  </r>
  <r>
    <s v="IT-OSS - M6 (ASAP/TSG)"/>
    <s v="Incident"/>
    <s v="INC000002686539"/>
    <d v="2018-10-17T03:36:30"/>
    <d v="2018-10-17T14:59:35"/>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58113303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61634 PSR #?: 23173454  "/>
    <s v="Design was not processed properly, the same has been corrected and fixed."/>
    <s v="MSS Cause Codes"/>
    <s v="Training"/>
    <s v="Design not processed properly"/>
    <m/>
    <s v="IT Application"/>
    <s v="Software Application/System"/>
    <s v="Other Type of Software"/>
    <m/>
    <m/>
    <s v="Ajith"/>
    <s v="Kumar"/>
    <m/>
  </r>
  <r>
    <s v="IT-OSS - M6 (ASAP/TSG)"/>
    <s v="Incident"/>
    <s v="INC000002686411"/>
    <d v="2018-10-17T03:28:13"/>
    <d v="2018-10-17T15:36:06"/>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870743966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5231 Customer Acct Number?: 6281433 PSR #?: 23197120  "/>
    <s v="The supplement correction was not delegated properly to ngmss caused the issue in disconnecting the service and the same have been corrected and completed"/>
    <s v="MSS Cause Codes"/>
    <s v="Delegation"/>
    <s v="Delegation task issue"/>
    <m/>
    <s v="IT Application"/>
    <s v="Software Application/System"/>
    <s v="Other Type of Software"/>
    <m/>
    <m/>
    <s v="Ajith"/>
    <s v="Kumar"/>
    <m/>
  </r>
  <r>
    <s v="IT-OSS - M6 (ASAP/TSG)"/>
    <s v="Incident"/>
    <s v="INC000002686240"/>
    <d v="2018-10-17T01:37:06"/>
    <d v="2018-10-17T15:44:12"/>
    <x v="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9183070076,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023826 PSR #?: 23117242  "/>
    <s v="The cancel for the reported order has not been processed properly and the same have been corrected and completed"/>
    <s v="MSS Cause Codes"/>
    <s v="Training"/>
    <s v="Process Issue - Others"/>
    <m/>
    <s v="IT Application"/>
    <s v="Software Application/System"/>
    <s v="Other Type of Software"/>
    <m/>
    <m/>
    <s v="Ajith"/>
    <s v="Kumar"/>
    <m/>
  </r>
  <r>
    <s v="IT-OSS - M6 (ASAP/TSG)"/>
    <s v="Incident"/>
    <s v="INC000002686187"/>
    <d v="2018-10-17T02:04:40"/>
    <d v="2018-10-17T15:45:05"/>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94116004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34729 PSR #?: 23200243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86099"/>
    <d v="2018-10-17T01:24:23"/>
    <d v="2018-10-17T15:49:58"/>
    <x v="3"/>
    <s v="Medium"/>
    <x v="0"/>
    <s v="Within the Service Target"/>
    <s v="MSS (hWIN &amp; TSG) Issue"/>
    <s v="Which MSS instance are you reporting this issue for?: MSS (hWIN &amp; TSG) What type of issue are you reporting?: Another issue Description of problem: (attach screenshots of any errors, etc.): 704-664-8820  ERROR-ORA-20100 THE MSS AWGF IS NOT FOUND ON THE ACCOUNT What is your MSS Login ID?: E0078373 Customer Acct Number?: 2953377 PSR #?: 23207879 "/>
    <s v="The missing value label caused the issue and the same have been corrected and completed"/>
    <s v="MSS Cause Codes"/>
    <s v="Training"/>
    <s v="Incorrect Circuit User Data/Custom Attributes"/>
    <m/>
    <s v="IT Application"/>
    <s v="Software Application/System"/>
    <s v="Other Type of Software"/>
    <m/>
    <m/>
    <s v="Barbara"/>
    <s v="Maddox"/>
    <m/>
  </r>
  <r>
    <s v="IT-OSS - M6 (ASAP/TSG)"/>
    <s v="Incident"/>
    <s v="INC000002686184"/>
    <d v="2018-10-17T02:00:36"/>
    <d v="2018-10-17T15:50:31"/>
    <x v="5"/>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e0182026 Customer Acct Number?: 3913434 PSR #?: 23208381 "/>
    <s v="The previous HWIN order#21977921 for the customer account wasnt delegated properly to the NGMSS which caused the issue and the same has been corrected now."/>
    <s v="MSS Cause Codes"/>
    <s v="Delegation"/>
    <s v="Previous order Delegation issue"/>
    <m/>
    <s v="IT Application"/>
    <s v="Software Application/System"/>
    <s v="Other Type of Software"/>
    <m/>
    <m/>
    <s v="Jonathan"/>
    <s v="Jackson"/>
    <m/>
  </r>
  <r>
    <s v="IT-OSS - M6 (ASAP/TSG)"/>
    <s v="Incident"/>
    <s v="INC000002685865"/>
    <d v="2018-10-17T00:44:18"/>
    <d v="2018-10-17T15:55:54"/>
    <x v="5"/>
    <s v="Medium"/>
    <x v="0"/>
    <s v="Within the Service Target"/>
    <s v="MSS (hWIN &amp; TSG) Issue"/>
    <s v="Which MSS instance are you reporting this issue for?: MSS (hWIN &amp; TSG) What type of issue are you reporting?: Another issue Description of problem: (attach screenshots of any errors, etc.): Unable to complete VIRTBB QUEUE. Error: PCONDES task in MODASGN is made Not Required. Please mark the PCONDES task as Required and Complete again.  Tn# 3864963972 What is your MSS Login ID?: n9987263 Customer Acct Number?: 6504617 PSR #?: 22691255 "/>
    <s v="The PCONDES task for the reported order is marked as not required which is causing the issue(Refer screenshot).  Please mark the PCONDES task as required and process the PCONDES task and then try to complete the other task."/>
    <s v="MSS Cause Codes"/>
    <s v="Training"/>
    <s v="Process Issue - Others"/>
    <m/>
    <s v="IT Application"/>
    <s v="Software Application/System"/>
    <s v="Other Type of Software"/>
    <m/>
    <m/>
    <s v="Vijai"/>
    <s v="Elumalai"/>
    <m/>
  </r>
  <r>
    <s v="IT-OSS - M6 (ASAP/TSG)"/>
    <s v="Incident"/>
    <s v="INC000002686415"/>
    <d v="2018-10-17T03:47:06"/>
    <d v="2018-10-17T16:14:19"/>
    <x v="2"/>
    <s v="Medium"/>
    <x v="0"/>
    <s v="Within the Service Target"/>
    <s v="MSS (hWIN &amp; TSG) Issue"/>
    <s v="Which MSS instance are you reporting this issue for?: MSS (hWIN &amp; TSG) What type of issue are you reporting?: Another issue Description of problem: (attach screenshots of any errors, etc.): THE MSS EXCHANGE IS NOT FOUND ON THE ACCOUNT What is your MSS Login ID?: E0181765 Customer Acct Number?: 6589911 PSR #?: 23209306 "/>
    <s v="We can see that the activity indicator was incorrect in the NG which was causing the issue, the same has been corrected and fixed."/>
    <s v="MSS Cause Codes"/>
    <s v="Delegation"/>
    <s v="Delegation task issue"/>
    <m/>
    <s v="IT Application"/>
    <s v="Software Application/System"/>
    <s v="Other Type of Software"/>
    <m/>
    <m/>
    <s v="Cynthia"/>
    <s v="Jasso"/>
    <m/>
  </r>
  <r>
    <s v="IT-OSS - M6 (ASAP/TSG)"/>
    <s v="Incident"/>
    <s v="INC000002685936"/>
    <d v="2018-10-17T00:16:24"/>
    <d v="2018-10-17T16:18:26"/>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2810951604 What is your MSS Login ID?: n9987263 Customer Acct Number?: 6204868 PSR #?: 21264897 "/>
    <s v="We could see an incorrect process on change order caused the issue. We could see that the modem and physical circuit has been missed out in the order. Please do the supplement correction and then add the modem &amp; physical circuit from the copy existing service. Kindly reopen the delegation task so that products will be added on NGMSS as well. Hence there is no action pending on our side. We are going ahead and marking this incident as resolved. Thanks."/>
    <s v="MSS Cause Codes"/>
    <s v="Training"/>
    <s v="Incorrect Process on Change Order"/>
    <m/>
    <s v="IT Application"/>
    <s v="Software Application/System"/>
    <s v="Other Type of Software"/>
    <m/>
    <m/>
    <s v="Vijai"/>
    <s v="Elumalai"/>
    <m/>
  </r>
  <r>
    <s v="IT-OSS - M6 (ASAP/TSG)"/>
    <s v="Incident"/>
    <s v="INC000002686673"/>
    <d v="2018-10-17T05:42:17"/>
    <d v="2018-10-17T16:29:19"/>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261088000, Error Message: The MSS Exchange is not found on the account. What is your MSS Login ID?: n9995231 Customer Acct Number?: 6343624 PSR #?: 23198921 "/>
    <s v="The incorrect activity indicator was tagged in the reported PSR # 23198921 which caused the issue and the same has been corrected."/>
    <s v="MSS Cause Codes"/>
    <s v="Data"/>
    <s v="Data Scrub Required"/>
    <m/>
    <s v="IT Application"/>
    <s v="Software Application/System"/>
    <s v="Other Type of Software"/>
    <m/>
    <m/>
    <s v="Ajith"/>
    <s v="Kumar"/>
    <m/>
  </r>
  <r>
    <s v="IT-OSS - M6 (ASAP/TSG)"/>
    <s v="Incident"/>
    <s v="INC000002686665"/>
    <d v="2018-10-17T04:27:41"/>
    <d v="2018-10-17T16:31:23"/>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9127543226, Error Message: The circuits for this service request are not complete. Please complete (or reverse if the order has been cancelled) the required engineering before completing this task. The &lt;DD&gt; on row #1is violating the constraint. What is your MSS Login ID?: n9995231 Customer Acct Number?: 6045348 PSR #?: 23208854 "/>
    <s v="The design task was not processed properly in the reported PSR # 23208854 which caused the issue and the same has been corrected."/>
    <s v="MSS Cause Codes"/>
    <s v="Training"/>
    <s v="Design not processed properly"/>
    <m/>
    <s v="IT Application"/>
    <s v="Software Application/System"/>
    <s v="Other Type of Software"/>
    <m/>
    <m/>
    <s v="Ajith"/>
    <s v="Kumar"/>
    <m/>
  </r>
  <r>
    <s v="IT-OSS - M6 (ASAP/TSG)"/>
    <s v="Incident"/>
    <s v="INC000002686664"/>
    <d v="2018-10-17T04:24:04"/>
    <d v="2018-10-17T16:34:4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581051004,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349432 PSR #?: 23199984 "/>
    <s v="The design task was not processed properly in the reported PSR # 23199984 which caused the issue and the same has been corrected."/>
    <s v="MSS Cause Codes"/>
    <s v="Training"/>
    <s v="Design not processed properly"/>
    <m/>
    <s v="IT Application"/>
    <s v="Software Application/System"/>
    <s v="Other Type of Software"/>
    <m/>
    <m/>
    <s v="Ajith"/>
    <s v="Kumar"/>
    <m/>
  </r>
  <r>
    <s v="IT-OSS - M6 (ASAP/TSG)"/>
    <s v="Incident"/>
    <s v="INC000002684620"/>
    <d v="2018-10-16T19:38:30"/>
    <d v="2018-10-17T16:35:07"/>
    <x v="3"/>
    <s v="Medium"/>
    <x v="0"/>
    <s v="Within the Service Target"/>
    <s v="MSS (hWIN &amp; TSG) Issue"/>
    <s v="Which MSS instance are you reporting this issue for?: MSS (hWIN &amp; TSG) What type of issue are you reporting?: Another issue Description of problem: (attach screenshots of any errors, etc.): TRYING TO PLACE MOVE ORDER. CANNOT LOC VIA PHONE# FOUND ACCT VIA ADDRESS, TRIED TO &quot;COPY EXISTING FACILITIES&quot; AND THERE IS NO INFO TO COPY.&quot; TRYING TO MOVE TO LUNAR ON BLK: 24, PINS 45 &amp; 49. 9125459717 9125459717 What is your MSS Login ID?: 0019414 Customer Acct Number?: 6595847 PSR #?: 23200908 "/>
    <s v="the TN#9125459717 is mapped to the customer account#5535349.Kindly place the move order for the customer via account#5535349"/>
    <s v="MSS Cause Codes"/>
    <s v="Training"/>
    <s v="User Request"/>
    <m/>
    <s v="IT Application"/>
    <s v="Software Application/System"/>
    <s v="Other Type of Software"/>
    <m/>
    <m/>
    <s v="Ronnie"/>
    <s v="Byrd"/>
    <m/>
  </r>
  <r>
    <s v="IT-OSS - M6 (ASAP/TSG)"/>
    <s v="Incident"/>
    <s v="INC000002686394"/>
    <d v="2018-10-17T02:30:12"/>
    <d v="2018-10-17T16:36:45"/>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42217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2915 PSR #?: 23198125 "/>
    <s v="The design task was not processed properly in the reported PSR # 23198125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86672"/>
    <d v="2018-10-17T05:36:19"/>
    <d v="2018-10-17T17:09:24"/>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71779022, Error Message: ReturnCd :-1 - ReturnText: exchange_carrier_circuit_id, of 177-177-9022-0 already exists.  Please change ecckt What is your MSS Login ID?: n9995231 Customer Acct Number?: 6550522 PSR #?: 23197716 "/>
    <s v="The incorrect circuit status was tagged in the reported PSR # 23197716 which caused the issue and the same has been corrected."/>
    <s v="MSS Cause Codes"/>
    <s v="Data"/>
    <s v="Circuit Status"/>
    <m/>
    <s v="IT Application"/>
    <s v="Software Application/System"/>
    <s v="Other Type of Software"/>
    <m/>
    <m/>
    <s v="Ajith"/>
    <s v="Kumar"/>
    <m/>
  </r>
  <r>
    <s v="IT-OSS - M6 (ASAP/TSG)"/>
    <s v="Incident"/>
    <s v="INC000002684897"/>
    <d v="2018-10-16T21:11:31"/>
    <d v="2018-10-17T17:55:32"/>
    <x v="5"/>
    <s v="Medium"/>
    <x v="0"/>
    <s v="Within the Service Target"/>
    <s v="MSS (hWIN &amp; TSG) Issue"/>
    <s v="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179556 PSR #?: 23202792 "/>
    <s v="There is no internet circuit in the NGMSS order which caused the issue and the same has been corrected now."/>
    <s v="MSS Cause Codes"/>
    <s v="Data"/>
    <s v="Circuit Status"/>
    <m/>
    <s v="IT Application"/>
    <s v="Software Application/System"/>
    <s v="Other Type of Software"/>
    <m/>
    <m/>
    <s v="Courtney"/>
    <s v="Glover"/>
    <m/>
  </r>
  <r>
    <s v="IT-OSS - M6 (ASAP/TSG)"/>
    <s v="Incident"/>
    <s v="INC000002685174"/>
    <d v="2018-10-16T21:23:41"/>
    <d v="2018-10-17T18:27:11"/>
    <x v="4"/>
    <s v="Medium"/>
    <x v="0"/>
    <s v="Within the Service Target"/>
    <s v="MSS (hWIN &amp; TSG) Issue"/>
    <s v="Which MSS instance are you reporting this issue for?: MSS (hWIN &amp; TSG) What type of issue are you reporting?: Another issue Description of problem: (attach screenshots of any errors, etc.): UNABLE TO CREATE PSR ERROR=Error: AN Error occured during the Custom Pre-Validation Procedure: -2 ORA-20100: In order to add a new CPE (Actiontec/T3200) you must disconnect the old one. TN=9365947810 What is your MSS Login ID?: E0183019 Customer Acct Number?: 5755486 PSR #?: 23203114 "/>
    <s v="We could see the previous order delegation issue caused the issue. We have corrected the incorrect product related entries in backend tables and added the modem to the order.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Jason"/>
    <s v="King"/>
    <m/>
  </r>
  <r>
    <s v="IT-OSS - M6 (ASAP/TSG)"/>
    <s v="Incident"/>
    <s v="INC000002686398"/>
    <d v="2018-10-17T02:37:40"/>
    <d v="2018-10-17T18:54:50"/>
    <x v="7"/>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3941443021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rinivasan"/>
    <s v="Puthiran"/>
    <m/>
  </r>
  <r>
    <s v="IT-OSS - M6 (ASAP/TSG)"/>
    <s v="Incident"/>
    <s v="INC000002684607"/>
    <d v="2018-10-16T19:11:50"/>
    <d v="2018-10-17T18:59:18"/>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63792520  What is your MSS Login ID?: n9981514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Ramkumar"/>
    <s v="Balaji"/>
    <m/>
  </r>
  <r>
    <s v="IT-OSS - M6 (ASAP/TSG)"/>
    <s v="Incident"/>
    <s v="INC000002686194"/>
    <d v="2018-10-17T02:09:13"/>
    <d v="2018-10-17T19:15:11"/>
    <x v="7"/>
    <s v="Medium"/>
    <x v="0"/>
    <s v="Within the Service Target"/>
    <s v="MSS (hWIN &amp; TSG) Issue"/>
    <s v="Which MSS instance are you reporting this issue for?: MSS (hWIN &amp; TSG) What type of issue are you reporting?: Another issue Description of problem: (attach screenshots of any errors, etc.):Telephone#9183556644, What is your MSS Login ID?: n9994207 Customer Acct Number?:  PSR #?: 19893954"/>
    <s v="We could see the reported order has been processed it seems and looks complete in the system already,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84430"/>
    <d v="2018-10-16T18:26:47"/>
    <d v="2018-10-17T19:37:46"/>
    <x v="4"/>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lt;DD&gt; on row #1 is violating the constraint.  TN - 4402852889 ATTEMPTING TO CANCEL PSR TO PUT IT BACK ON SINGLE PIN, THEN IT CAN BE REBONDED TO DIFFERENT PINS IN THE FUTURE ON A FUTURE ORDER.   What is your MSS Login ID?: E0100690 Customer Acct Number?: 3914182 PSR #?: 23189720 "/>
    <s v="We could see that the order has been completed and flag finsied in production.Hence there is no action pending on our side. We are going ahead and marking this incident as resolved. Thanks."/>
    <s v="MSS Cause Codes"/>
    <s v="Training"/>
    <s v="No Issue Found"/>
    <m/>
    <s v="IT Application"/>
    <s v="Software Application/System"/>
    <s v="Other Type of Software"/>
    <m/>
    <m/>
    <s v="Debra"/>
    <s v="Womack"/>
    <m/>
  </r>
  <r>
    <s v="IT-OSS - M6 (ASAP/TSG)"/>
    <s v="Incident"/>
    <s v="INC000002685990"/>
    <d v="2018-10-17T00:34:58"/>
    <d v="2018-10-17T19:38:44"/>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33599509 What is your MSS Login ID?: n9987263 Customer Acct Number?: 3604684 PSR #?: 23201428 "/>
    <s v="We could see the reported order validating without any issues and looks good in the system, so we are going ahead and marking this as close. KIndly reach us for any assistance in the future."/>
    <s v="MSS Cause Codes"/>
    <s v="Training"/>
    <s v="No Issue Found"/>
    <m/>
    <s v="IT Application"/>
    <s v="Software Application/System"/>
    <s v="Other Type of Software"/>
    <m/>
    <m/>
    <s v="Vijai"/>
    <s v="Elumalai"/>
    <m/>
  </r>
  <r>
    <s v="IT-OSS - M6 (ASAP/TSG)"/>
    <s v="Incident"/>
    <s v="INC000002685756"/>
    <d v="2018-10-16T23:56:41"/>
    <d v="2018-10-17T19:51:25"/>
    <x v="7"/>
    <s v="Medium"/>
    <x v="0"/>
    <s v="Within the Service Target"/>
    <s v="MSS (hWIN &amp; TSG) Issue"/>
    <s v="Which MSS instance are you reporting this issue for?: MSS (hWIN &amp; TSG) What type of issue are you reporting?: Another issue Description of problem: (attach screenshots of any errors, etc.): Unable to push teh DSLAMSUS Queue What is your MSS Login ID?: n9981513 Customer Acct Number?: 2703842319 "/>
    <s v="We could see the reported order has been processed and looks complete in the system,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Srinivasan"/>
    <s v="Puthiran"/>
    <m/>
  </r>
  <r>
    <s v="IT-OSS - M6 (ASAP/TSG)"/>
    <s v="Incident"/>
    <s v="INC000002685206"/>
    <d v="2018-10-16T22:11:00"/>
    <d v="2018-10-17T20:02:18"/>
    <x v="7"/>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80039 Customer Acct Number?: 6640574 PSR #?: 9124967569 "/>
    <s v="We could see the exchange value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Previous order Delegation issue"/>
    <m/>
    <s v="IT Application"/>
    <s v="Software Application/System"/>
    <s v="Other Type of Software"/>
    <m/>
    <m/>
    <s v="Justin"/>
    <s v="Liles"/>
    <m/>
  </r>
  <r>
    <s v="IT-OSS - M6 (ASAP/TSG)"/>
    <s v="Incident"/>
    <s v="INC000002684611"/>
    <d v="2018-10-16T19:17:30"/>
    <d v="2018-10-17T20:36:12"/>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9038326871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Migration"/>
    <s v="Address Issue"/>
    <m/>
    <s v="IT Application"/>
    <s v="Software Application/System"/>
    <s v="Other Type of Software"/>
    <m/>
    <m/>
    <s v="Srinivasan"/>
    <s v="Puthiran"/>
    <m/>
  </r>
  <r>
    <s v="IT-OSS - M6 (ASAP/TSG)"/>
    <s v="Incident"/>
    <s v="INC000002689677"/>
    <d v="2018-10-18T05:18:50"/>
    <d v="2018-10-18T05:19:28"/>
    <x v="8"/>
    <s v="Medium"/>
    <x v="1"/>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
    <m/>
    <m/>
    <m/>
    <m/>
    <m/>
    <s v="IT Application"/>
    <s v="Software Application/System"/>
    <s v="Other Type of Software"/>
    <m/>
    <m/>
    <s v="Ajith"/>
    <s v="Kumar"/>
    <m/>
  </r>
  <r>
    <s v="IT-OSS - M6 (ASAP/TSG)"/>
    <s v="Incident"/>
    <s v="INC000002690298"/>
    <d v="2018-10-18T18:22:31"/>
    <d v="2018-10-18T19:18:36"/>
    <x v="9"/>
    <s v="Medium"/>
    <x v="0"/>
    <s v="Within the Service Target"/>
    <s v="MSS (hWIN &amp; TSG) Issue"/>
    <s v="Which MSS instance are you reporting this issue for?: MSS (hWIN &amp; TSG) What type of issue are you reporting?: Another issue Description of problem: (attach screenshots of any errors, etc.): Unable to Validate PSR . Getting below error message. ,  Telephone:7991061016 , Error Message:An Error occurred during the Custom Pre-Validation Procedure: -2 ORA-20100: Same TN or Customer has an Open Order in NextGen MSS.  Please complete the Open Order in NextGen MSS and try to Validate in hWIN MSS. What is your MSS Login ID?: n9996541 Customer Acct Number?: 6474890 PSR #?: 23219996  "/>
    <s v="data updated to Order completed status from DD completed. User able to proceed with this order now/"/>
    <s v="MSS Cause Codes"/>
    <s v="Code"/>
    <s v="MSSINT Custom Code"/>
    <m/>
    <s v="IT Application"/>
    <s v="Software Application/System"/>
    <s v="Other Type of Software"/>
    <m/>
    <m/>
    <s v="Lathif"/>
    <s v="Syed"/>
    <m/>
  </r>
  <r>
    <s v="IT-OSS - M6 (ASAP/TSG)"/>
    <s v="Incident"/>
    <s v="INC000002692062"/>
    <d v="2018-10-19T01:35:31"/>
    <d v="2018-10-19T01:37:14"/>
    <x v="8"/>
    <s v="Medium"/>
    <x v="1"/>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6784596,Error Message: v_return_cd: -2 v_return_text:ORA-20100: The MSS Wire Center is not found on the account.  What is your MSS Login ID?: n9994207 Customer Acct Number?: 3173163 PSR #?: 23155008 "/>
    <m/>
    <m/>
    <m/>
    <m/>
    <m/>
    <s v="IT Application"/>
    <s v="Software Application/System"/>
    <s v="Other Type of Software"/>
    <m/>
    <m/>
    <s v="Sathishkumar"/>
    <s v="Chellathurai"/>
    <m/>
  </r>
  <r>
    <s v="IT-OSS - M6 (ASAP/TSG)"/>
    <s v="Incident"/>
    <s v="INC000002691702"/>
    <d v="2018-10-19T00:01:16"/>
    <d v="2018-10-19T12:03:15"/>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293624093 What is your MSS Login ID?: n9987263 Customer Acct Number?: 6208636 PSR #?: 22954619 "/>
    <s v="Torder has been cancelled before it has been delegated to NG. Hence DD task needs to get completed in Legacy."/>
    <s v="MSS Cause Codes"/>
    <s v="Training"/>
    <s v="No Issue Found"/>
    <m/>
    <s v="IT Application"/>
    <s v="Software Application/System"/>
    <s v="Other Type of Software"/>
    <m/>
    <m/>
    <s v="Vijai"/>
    <s v="Elumalai"/>
    <m/>
  </r>
  <r>
    <s v="IT-OSS - M6 (ASAP/TSG)"/>
    <s v="Incident"/>
    <s v="INC000002691857"/>
    <d v="2018-10-19T01:40:46"/>
    <d v="2018-10-19T12:34:47"/>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1284,Error Message:Unable to find NGMSS Provisioning order Number in HWIN.   What is your MSS Login ID?: n9994207 Customer Acct Number?: 6559989 PSR #?: 22993219 "/>
    <s v="The reported order#22993219 is a supplement cancelled before the order delegated to the NGMSS. So we need to complete the task in HWIN side.  The reported order has been completed without any issues."/>
    <s v="MSS Cause Codes"/>
    <s v="Training"/>
    <s v="No Issue Found"/>
    <m/>
    <s v="IT Application"/>
    <s v="Software Application/System"/>
    <s v="Other Type of Software"/>
    <m/>
    <m/>
    <s v="Sathishkumar"/>
    <s v="Chellathurai"/>
    <m/>
  </r>
  <r>
    <s v="IT-OSS - M6 (ASAP/TSG)"/>
    <s v="Incident"/>
    <s v="INC000002692202"/>
    <d v="2018-10-19T02:55:01"/>
    <d v="2018-10-19T12:38:38"/>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784931824,Error Message: v_return_cd: -1 v_return_text:Could not assign connectionsORA-01400: cannot insert NULL into (&quot;ASAP&quot;.&quot;NS_COMP_REL&quot;.&quot;NS_COMP_ID_CHILD&quot;)  What is your MSS Login ID?: n9994207 Customer Acct Number?: 2975953 PSR #?: 23213804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89512"/>
    <d v="2018-10-18T07:59:48"/>
    <d v="2018-10-19T12:43:19"/>
    <x v="1"/>
    <s v="Medium"/>
    <x v="0"/>
    <s v="Within the Service Target"/>
    <s v="cwwapp782.windstream.com: Drive C:\  5% FreeSpace Left  - Drive C:\  5% FreeSpace:PayLoad=Check Type is Range Of Values. Low value = 5, High value = 100. Polled counter value = 4. FAILED"/>
    <s v=" Node Name: vml141.windstream.com Application: WhatsUp Object:  Message Group: MS Time Generated: 10/17/2018 22:29:48 ITO Source Policy: copy_of_MGMTSV_syslog(1.3) Message Text: cwwapp782.windstream.com: Drive C:\  5% FreeSpace Left  - Drive C:\  5% FreeSpace:PayLoad=Check Type is Range Of Values. Low value = 5, High value = 100. Polled counter value = 4. FAILED"/>
    <s v="We have cleared the space from the given path C:\Users\g9901760\Documents."/>
    <s v="MSS Cause Codes"/>
    <s v="Ancillary Applications"/>
    <s v="TIRKS"/>
    <m/>
    <s v="Software"/>
    <s v="Operating System Software"/>
    <s v="Operating System"/>
    <m/>
    <m/>
    <s v="ITO"/>
    <s v="Open View"/>
    <m/>
  </r>
  <r>
    <s v="IT-OSS - M6 (ASAP/TSG)"/>
    <s v="Incident"/>
    <s v="INC000002691720"/>
    <d v="2018-10-19T00:44:02"/>
    <d v="2018-10-19T12:53: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261282896,Error Message: v_return_cd: -2 v_return_text:ORA-20100: The MSS Exchange is not found on the account.   What is your MSS Login ID?: n9994207 Customer Acct Number?: 6592258 PSR #?: 23187614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91570"/>
    <d v="2018-10-19T00:28:59"/>
    <d v="2018-10-19T13:00:24"/>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1579021,Error Message: v_return_cd: -2 v_return_text:ORA-20100: The MSS Exchange is not found on the account.   What is your MSS Login ID?: n9994207 Customer Acct Number?: 6595442 PSR #?: 23218912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85552"/>
    <d v="2018-10-16T22:56:26"/>
    <d v="2018-10-19T13:05:51"/>
    <x v="1"/>
    <s v="Medium"/>
    <x v="0"/>
    <s v="Within the Service Target"/>
    <s v="MSS (hWIN &amp; TSG) Issue"/>
    <s v="Which MSS instance are you reporting this issue for?: MSS (hWIN &amp; TSG) What type of issue are you reporting?: Another issue Description of problem: (attach screenshots of any errors, etc.): TRYING TO CREATE MOVE ORDER, GETTING: &quot;NO DSLAM WIRECENTER FOUND IN NEXTGEN FOR THE GIVEN CUSTOMER.&quot; 478-987-2287 What is your MSS Login ID?: 0019414 Customer Acct Number?: 5242972 PSR #?: 23205100 "/>
    <s v="We could see that the previous change order for the reported customer account-52429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Ronnie"/>
    <s v="Byrd"/>
    <m/>
  </r>
  <r>
    <s v="IT-OSS - M6 (ASAP/TSG)"/>
    <s v="Incident"/>
    <s v="INC000002691537"/>
    <d v="2018-10-18T23:15:43"/>
    <d v="2018-10-19T13:13:24"/>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2295024298 What is your MSS Login ID?: n9987263 Customer Acct Number?: 6502195 PSR #?: 23217345 "/>
    <s v="An incorrect provisioning plan is selected for the reported order."/>
    <s v="MSS Cause Codes"/>
    <s v="Training"/>
    <s v="MSS - Functional Training"/>
    <m/>
    <s v="IT Application"/>
    <s v="Software Application/System"/>
    <s v="Other Type of Software"/>
    <m/>
    <m/>
    <s v="Vijai"/>
    <s v="Elumalai"/>
    <m/>
  </r>
  <r>
    <s v="IT-OSS - M6 (ASAP/TSG)"/>
    <s v="Incident"/>
    <s v="INC000002687677"/>
    <d v="2018-10-17T19:47:22"/>
    <d v="2018-10-19T13:18:55"/>
    <x v="1"/>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STUCK IN HWIN EXCEPTN QUEUE. 152-148-2044 What is your MSS Login ID?: E0183530 Customer Acct Number?: 6591908 PSR #?: 23213864 "/>
    <s v="We could see that the reported order-23213864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Mikayla"/>
    <s v="Anderson"/>
    <m/>
  </r>
  <r>
    <s v="IT-OSS - M6 (ASAP/TSG)"/>
    <s v="Incident"/>
    <s v="INC000002690935"/>
    <d v="2018-10-18T20:36:28"/>
    <d v="2018-10-19T13:25:05"/>
    <x v="0"/>
    <s v="Medium"/>
    <x v="0"/>
    <s v="Within the Service Target"/>
    <s v="MSS (hWIN &amp; TSG) Issue"/>
    <s v="Which MSS instance are you reporting this issue for?: MSS (hWIN &amp; TSG) What type of issue are you reporting?: Another issue Description of problem: (attach screenshots of any errors, etc.): 405-784-2269  ERROR-ORA-20100 THE MSS FT TO BB IS NOT FOUND ON THE ACCOUNT What is your MSS Login ID?: E0078373 Customer Acct Number?: 3735251 PSR #?: 23222078 "/>
    <s v="The FT TO BB was missing for the broadband customer and the same has been populated which has caused the reported issue and the same has been cleared."/>
    <s v="MSS Cause Codes"/>
    <s v="Data"/>
    <s v="Value Label"/>
    <m/>
    <s v="IT Application"/>
    <s v="Software Application/System"/>
    <s v="Other Type of Software"/>
    <m/>
    <m/>
    <s v="Barbara"/>
    <s v="Maddox"/>
    <m/>
  </r>
  <r>
    <s v="IT-OSS - M6 (ASAP/TSG)"/>
    <s v="Incident"/>
    <s v="INC000002691359"/>
    <d v="2018-10-18T22:56:45"/>
    <d v="2018-10-19T13:30:39"/>
    <x v="5"/>
    <s v="Medium"/>
    <x v="0"/>
    <s v="Within the Service Target"/>
    <s v="MSS (hWIN &amp; TSG) Issue"/>
    <s v="Which MSS instance are you reporting this issue for?: MSS (hWIN &amp; TSG) What type of issue are you reporting?: Another issue Description of problem: (attach screenshots of any errors, etc.): Unable to complete th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177775785 What is your MSS Login ID?: n9987263 Customer Acct Number?: 6090632 PSR #?: 23216063 "/>
    <s v="The previous order service item status was incorrect which caused the issue and the same has been corrected now."/>
    <s v="MSS Cause Codes"/>
    <s v="Delegation"/>
    <s v="Service item status"/>
    <m/>
    <s v="IT Application"/>
    <s v="Software Application/System"/>
    <s v="Other Type of Software"/>
    <m/>
    <m/>
    <s v="Vijai"/>
    <s v="Elumalai"/>
    <m/>
  </r>
  <r>
    <s v="IT-OSS - M6 (ASAP/TSG)"/>
    <s v="Incident"/>
    <s v="INC000002689674"/>
    <d v="2018-10-18T04:44:28"/>
    <d v="2018-10-19T13:35:3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3941343061, Error Message: ReturnCd :-1 - ReturnText: exchange_carrier_circuit_id, of 394-134-3061-0 already exists.  Please change ecckt What is your MSS Login ID?: n9995231 Customer Acct Number?: 6560929 PSR #?: 23145383 "/>
    <s v="No Issue Found - the order is now cancelled and flag finished"/>
    <s v="MSS Cause Codes"/>
    <s v="Training"/>
    <s v="No Issue Found"/>
    <m/>
    <s v="IT Application"/>
    <s v="Software Application/System"/>
    <s v="Other Type of Software"/>
    <m/>
    <m/>
    <s v="Ajith"/>
    <s v="Kumar"/>
    <m/>
  </r>
  <r>
    <s v="IT-OSS - M6 (ASAP/TSG)"/>
    <s v="Incident"/>
    <s v="INC000002688396"/>
    <d v="2018-10-17T22:36:46"/>
    <d v="2018-10-19T13:44:13"/>
    <x v="0"/>
    <s v="Medium"/>
    <x v="0"/>
    <s v="Within the Service Target"/>
    <s v="MSS (hWIN &amp; TSG) Issue"/>
    <s v="Which MSS instance are you reporting this issue for?: MSS (hWIN &amp; TSG) What type of issue are you reporting?: Another issue Description of problem: (attach screenshots of any errors, etc.): THIS SERVICE ITEM HAS REQUIRED LABLES WITH NO VALUES. PLEASE ADD VALUES. 78047842443 What is your MSS Login ID?: E0179393 Customer Acct Number?: 5562486 PSR #?: 23216399 "/>
    <s v="The missing value labels for the modem has caused the reported issue and the same has been corrected."/>
    <s v="MSS Cause Codes"/>
    <s v="Data"/>
    <s v="Value Label"/>
    <m/>
    <s v="IT Application"/>
    <s v="Software Application/System"/>
    <s v="Other Type of Software"/>
    <m/>
    <m/>
    <s v="Natasha"/>
    <s v="Chambers"/>
    <m/>
  </r>
  <r>
    <s v="IT-OSS - M6 (ASAP/TSG)"/>
    <s v="Incident"/>
    <s v="INC000002687813"/>
    <d v="2018-10-17T20:52:50"/>
    <d v="2018-10-19T14:04:59"/>
    <x v="0"/>
    <s v="Medium"/>
    <x v="0"/>
    <s v="Within the Service Target"/>
    <s v="MSS (hWIN &amp; TSG) Issue"/>
    <s v="Which MSS instance are you reporting this issue for?: MSS (hWIN &amp; TSG) What type of issue are you reporting?: Another issue Description of problem: (attach screenshots of any errors, etc.): DD task won't go green What is your MSS Login ID?: RLINDSAY Customer Acct Number?: 5826397 PSR #?: 7166923 "/>
    <s v="User resolved"/>
    <s v="MSS Cause Codes"/>
    <s v="Training"/>
    <s v="User Resolved"/>
    <m/>
    <s v="IT Application"/>
    <s v="Software Application/System"/>
    <s v="Other Type of Software"/>
    <m/>
    <m/>
    <s v="Ruth"/>
    <s v="Shepard"/>
    <m/>
  </r>
  <r>
    <s v="IT-OSS - M6 (ASAP/TSG)"/>
    <s v="Incident"/>
    <s v="INC000002686870"/>
    <d v="2018-10-17T16:28:42"/>
    <d v="2018-10-19T14:10:27"/>
    <x v="1"/>
    <s v="Medium"/>
    <x v="0"/>
    <s v="Within the Service Target"/>
    <s v="MSS (hWIN &amp; TSG) Issue"/>
    <s v="Which MSS instance are you reporting this issue for?: MSS (hWIN &amp; TSG) What type of issue are you reporting?: Another issue Description of problem: (attach screenshots of any errors, etc.):  ORA-20100: PCONDES TASK IN ADDASGN QUEUE IS MADE NOT REQUIRED.PLEASE MARK THE PCONDES TASK AS REQUIRED AND COMPLETE AGAIN. What is your MSS Login ID?: n9979758 Customer Acct Number?: 6111323 PSR #?: 6628686  "/>
    <s v="We could see that the tasks for the reported order-662868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Kanthavel"/>
    <s v="Kumar"/>
    <m/>
  </r>
  <r>
    <s v="IT-OSS - M6 (ASAP/TSG)"/>
    <s v="Incident"/>
    <s v="INC000002691135"/>
    <d v="2018-10-18T21:52:42"/>
    <d v="2018-10-19T14:27:24"/>
    <x v="4"/>
    <s v="Medium"/>
    <x v="0"/>
    <s v="Within the Service Target"/>
    <s v="MSS (hWIN &amp; TSG) Issue"/>
    <s v="Which MSS instance are you reporting this issue for?: MSS (hWIN &amp; TSG) What type of issue are you reporting?: Another issue Description of problem: (attach screenshots of any errors, etc.): SIMPLE SPEED UPGRADE/GOES STRAIGHT TO EXCEPTIONS//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3731120 PSR #?: 23222595     "/>
    <s v="We could see the previous order delegation issue caused the issue. We have corrected the inappropriate modem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Falicia"/>
    <s v="Tollison"/>
    <m/>
  </r>
  <r>
    <s v="IT-OSS - M6 (ASAP/TSG)"/>
    <s v="Incident"/>
    <s v="INC000002690903"/>
    <d v="2018-10-18T21:01:31"/>
    <d v="2018-10-19T14:52:58"/>
    <x v="1"/>
    <s v="Medium"/>
    <x v="0"/>
    <s v="Within the Service Target"/>
    <s v="MSS (hWIN &amp; TSG) Issue"/>
    <s v="Which MSS instance are you reporting this issue for?: MSS (hWIN &amp; TSG) What type of issue are you reporting?: Another issue Description of problem: (attach screenshots of any errors, etc.): RECORD DOESNT SHOW UP IN AQUARIUAM  What is your MSS Login ID?: E0179393 Customer Acct Number?: 6540121 PSR #?: 23222240 "/>
    <s v="We could see that the physical circuit for the reported TN-6063879750 was not updated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
    <s v="MSS Cause Codes"/>
    <s v="Training"/>
    <s v="Incorrect Circuit User Data/Custom Attributes"/>
    <m/>
    <s v="IT Application"/>
    <s v="Software Application/System"/>
    <s v="Other Type of Software"/>
    <m/>
    <m/>
    <s v="Natasha"/>
    <s v="Chambers"/>
    <m/>
  </r>
  <r>
    <s v="IT-OSS - M6 (ASAP/TSG)"/>
    <s v="Incident"/>
    <s v="INC000002689691"/>
    <d v="2018-10-18T11:13:44"/>
    <d v="2018-10-19T14:56:21"/>
    <x v="4"/>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an incorrect process on change order caused the issue. We could see that the ISP detail has been missed out in the order. Please do the supplement correction and then add the ISP (WINDSTREAM)  from the copy existing service. Kindly reopen the delegation task so that products will be added on NGMSS as well. Hence there is no action pending on our side. We are going ahead and marking this incident as resolved. Thanks."/>
    <s v="MSS Cause Codes"/>
    <s v="Training"/>
    <s v="Incorrect Process on Change Order"/>
    <m/>
    <s v="IT Application"/>
    <s v="Software Application/System"/>
    <s v="Other Type of Software"/>
    <m/>
    <m/>
    <s v="Koperundevi"/>
    <s v="Muniyandi"/>
    <m/>
  </r>
  <r>
    <s v="IT-OSS - M6 (ASAP/TSG)"/>
    <s v="Incident"/>
    <s v="INC000002685836"/>
    <d v="2018-10-17T00:01:36"/>
    <d v="2018-10-19T15:03:09"/>
    <x v="1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2167276 What is your MSS Login ID?: n9987263 Customer Acct Number?: 4895356 PSR #?: 23198230  "/>
    <s v="Incorrect order status was corrected to resolve the issue"/>
    <s v="MSS Cause Codes"/>
    <s v="Data"/>
    <s v="Validation Issue"/>
    <m/>
    <s v="IT Application"/>
    <s v="Software Application/System"/>
    <s v="Other Type of Software"/>
    <m/>
    <m/>
    <s v="Vijai"/>
    <s v="Elumalai"/>
    <m/>
  </r>
  <r>
    <s v="IT-OSS - M6 (ASAP/TSG)"/>
    <s v="Incident"/>
    <s v="INC000002691228"/>
    <d v="2018-10-18T22:22:27"/>
    <d v="2018-10-19T15:07:04"/>
    <x v="6"/>
    <s v="Medium"/>
    <x v="0"/>
    <s v="Within the Service Target"/>
    <s v="MSS (hWIN &amp; TSG) Issue"/>
    <s v="Which MSS instance are you reporting this issue for?: MSS (hWIN &amp; TSG) What type of issue are you reporting?: Another issue Description of problem: (attach screenshots of any errors, etc.): 8064951515//// A PENDING DISCONNECT CUSTOMER OF(8064950027) IS STUCK ON PIN 2553. THAT RECORD SHOWS IN BBCOM PIN NEXTGEN,NO QUEUE IN HWIN. What is your MSS Login ID?: E0179393 Customer Acct Number?: 6302126 PSR #?: 6637747 "/>
    <s v="Design not processed properly."/>
    <s v="MSS Cause Codes"/>
    <s v="Training"/>
    <s v="Design not processed properly"/>
    <m/>
    <s v="IT Application"/>
    <s v="Software Application/System"/>
    <s v="Other Type of Software"/>
    <m/>
    <m/>
    <s v="Natasha"/>
    <s v="Chambers"/>
    <m/>
  </r>
  <r>
    <s v="IT-OSS - M6 (ASAP/TSG)"/>
    <s v="Incident"/>
    <s v="INC000002691587"/>
    <d v="2018-10-19T01:09:09"/>
    <d v="2018-10-19T15:10:57"/>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1261286981 What is your MSS Login ID?: n9981514 "/>
    <s v="The reported TN # 1261286981 has been pulled in the new PSR # 23217163. After completing the PSR we could find the MSS record for the TN # 1261286981."/>
    <s v="MSS Cause Codes"/>
    <s v="Training"/>
    <s v="Process Issue - Others"/>
    <m/>
    <s v="IT Application"/>
    <s v="Software Application/System"/>
    <s v="Other Type of Software"/>
    <m/>
    <m/>
    <s v="Ramkumar"/>
    <s v="Balaji"/>
    <m/>
  </r>
  <r>
    <s v="IT-OSS - M6 (ASAP/TSG)"/>
    <s v="Incident"/>
    <s v="INC000002692068"/>
    <d v="2018-10-19T01:54:31"/>
    <d v="2018-10-19T15:11:0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931151035,Error Message: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1571 for item 7 Product group 0.  Error Code 30630:Miscellaneous Error: Unable to find a catalog id for servId : 33230945.Error Code 30765:The PSRServReqServItem structure is invalid for 1571 for item 7 Product group 0.  What is your MSS Login ID?: n9994207 Customer Acct Number?: 6588086 PSR #?: 23217496  "/>
    <s v="We could see that the previous new order for the reported customer account-6588086 was not processed properly in NGMSS, which caused the issue. Now we have corrected the same and the DELEGORD task for the reported order-23217496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New Order"/>
    <m/>
    <s v="IT Application"/>
    <s v="Software Application/System"/>
    <s v="Other Type of Software"/>
    <m/>
    <m/>
    <s v="Sathishkumar"/>
    <s v="Chellathurai"/>
    <m/>
  </r>
  <r>
    <s v="IT-OSS - M6 (ASAP/TSG)"/>
    <s v="Incident"/>
    <s v="INC000002688738"/>
    <d v="2018-10-17T23:45:27"/>
    <d v="2018-10-19T15:19:32"/>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2806417 to the order as the Service Item is on another open PSR Order. The Preference to Copy Pending PSR Items is set to No..  Error Code 30602:Miscellaneous Error: Unable to copy item 32806417 to the order as the Service Item is on another open PSR Order. The Preference to Copy Pending PSR Items is set to No.Error Code 30766:Unable to process item 12Mb/1.5Mb Product group 1566. Miscellaneous Error: Unable to copy item 32806417 to the order as the Service Item is on another open PSR Order. The Preference to Copy Pending PSR Items is set to No.. Tn# 5739963744 What is your MSS Login ID?: n9987263 Customer Acct Number?: 3499941 PSR #?: 23200898 "/>
    <s v="Incorrect status for the product in the previous order has caused the reported issue and the same is now cleared."/>
    <s v="MSS Cause Codes"/>
    <s v="Data"/>
    <s v="Product Issue"/>
    <m/>
    <s v="IT Application"/>
    <s v="Software Application/System"/>
    <s v="Other Type of Software"/>
    <m/>
    <m/>
    <s v="Vijai"/>
    <s v="Elumalai"/>
    <m/>
  </r>
  <r>
    <s v="IT-OSS - M6 (ASAP/TSG)"/>
    <s v="Incident"/>
    <s v="INC000002690209"/>
    <d v="2018-10-18T19:23:23"/>
    <d v="2018-10-19T15:26:08"/>
    <x v="0"/>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3360684 to the order as the Service Item is on another open PSR Order. The Preference to Copy Pending PSR Items is set to No..  Error Code 30602:Miscellaneous Error: Unable to copy item 33360684 to the order as the Service Item is on another open PSR Order. The Preference to Copy Pending PSR Items is set to No.Error Code 30766:Unable to process item 25Mb/1.5Mb Product group 1571. Miscellaneous Error: Unable to copy item 33360684 to the order as the Service Item is on another open PSR Order. The Preference to Copy Pending PSR Items is set to No.. What is your MSS Login ID?: E0095243 Customer Acct Number?: 6593010 PSR #?: 23221661 "/>
    <s v="User Resolved"/>
    <s v="MSS Cause Codes"/>
    <s v="Training"/>
    <s v="User Resolved"/>
    <m/>
    <s v="IT Application"/>
    <s v="Software Application/System"/>
    <s v="Other Type of Software"/>
    <m/>
    <m/>
    <s v="James"/>
    <s v="Gober"/>
    <m/>
  </r>
  <r>
    <s v="IT-OSS - M6 (ASAP/TSG)"/>
    <s v="Incident"/>
    <s v="INC000002689430"/>
    <d v="2018-10-18T02:09:39"/>
    <d v="2018-10-19T15:46:56"/>
    <x v="4"/>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e task.  The DD on row # 1 is violating the constraing.  The order number is 6583421. The Circuit ID is 606-559-4847-0.  TN - 6065594847 THIS NEEDS TO BE 6MB-768K ON BLOCK:08 PIN:2023. THANKS What is your MSS Login ID?: E0100690 Customer Acct Number?: 6439841 PSR #?: 23154113 "/>
    <s v="We have corrected the inappropriate circuit issue status in backend table. The reported DD task has been completed in production. Hence there is no action pending on our side. We are going ahead and marking this incident as resolved. Thanks."/>
    <s v="MSS Cause Codes"/>
    <s v="Data"/>
    <s v="Circuit Status"/>
    <m/>
    <s v="IT Application"/>
    <s v="Software Application/System"/>
    <s v="Other Type of Software"/>
    <m/>
    <m/>
    <s v="Debra"/>
    <s v="Womack"/>
    <m/>
  </r>
  <r>
    <s v="IT-OSS - M6 (ASAP/TSG)"/>
    <s v="Incident"/>
    <s v="INC000002688825"/>
    <d v="2018-10-17T23:37:07"/>
    <d v="2018-10-19T16:04:50"/>
    <x v="4"/>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e0179393 Customer Acct Number?: 2989463 PSR #?: 23216767 "/>
    <s v="We could see that reported order has been cancelled and completed in production. Hence there is no action pending on our side. We are going ahead and marking this incident as resolved. Thanks."/>
    <s v="MSS Cause Codes"/>
    <s v="Training"/>
    <s v="No Issue Found"/>
    <m/>
    <s v="IT Application"/>
    <s v="Software Application/System"/>
    <s v="Other Type of Software"/>
    <m/>
    <m/>
    <s v="Natasha"/>
    <s v="Chambers"/>
    <m/>
  </r>
  <r>
    <s v="IT-OSS - M6 (ASAP/TSG)"/>
    <s v="Incident"/>
    <s v="INC000002691806"/>
    <d v="2018-10-19T00:33:18"/>
    <d v="2018-10-19T16:09:51"/>
    <x v="11"/>
    <s v="Medium"/>
    <x v="0"/>
    <s v="Within the Service Target"/>
    <s v="MSS (hWIN &amp; TSG) Issue"/>
    <s v="Which MSS instance are you reporting this issue for?: MSS (hWIN &amp; TSG) What type of issue are you reporting?: Another issue Description of problem: (attach screenshots of any errors, etc.): TRYING TO DO AN UPGRADE GETTING THIS ERROR CANT VALIDATE PSR /AN ERROR OCCURRED DURING THE CUISTOM PREVALIDATION PROCEDURE :-2 ORA -20100 THE MSS FT TO BB IS NOT FOUND ON THE ACCOUNT What is your MSS Login ID?: E0138057 Customer Acct Number?: 3536214 PSR #?: 23223606  "/>
    <s v="Order has been cancelled"/>
    <m/>
    <m/>
    <m/>
    <m/>
    <s v="IT Application"/>
    <s v="Software Application/System"/>
    <s v="Other Type of Software"/>
    <m/>
    <m/>
    <s v="Falicia"/>
    <s v="Tollison"/>
    <m/>
  </r>
  <r>
    <s v="IT-OSS - M6 (ASAP/TSG)"/>
    <s v="Incident"/>
    <s v="INC000002688530"/>
    <d v="2018-10-17T22:56:01"/>
    <d v="2018-10-19T16:16:22"/>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055274762,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5479753 PSR #?: 22941509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Ajith"/>
    <s v="Kumar"/>
    <m/>
  </r>
  <r>
    <s v="IT-OSS - M6 (ASAP/TSG)"/>
    <s v="Incident"/>
    <s v="INC000002691632"/>
    <d v="2018-10-18T23:43:48"/>
    <d v="2018-10-19T16:17:18"/>
    <x v="1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6417928786 What is your MSS Login ID?: n9987263 Customer Acct Number?: 4700533 PSR #?: 23223309 "/>
    <s v="Order validates successfully now"/>
    <m/>
    <m/>
    <m/>
    <m/>
    <s v="IT Application"/>
    <s v="Software Application/System"/>
    <s v="Other Type of Software"/>
    <m/>
    <m/>
    <s v="Vijai"/>
    <s v="Elumalai"/>
    <m/>
  </r>
  <r>
    <s v="IT-OSS - M6 (ASAP/TSG)"/>
    <s v="Incident"/>
    <s v="INC000002691638"/>
    <d v="2018-10-18T23:52:19"/>
    <d v="2018-10-19T16:21:09"/>
    <x v="2"/>
    <s v="Medium"/>
    <x v="0"/>
    <s v="Within the Service Target"/>
    <s v="MSS (hWIN &amp; TSG) Issue"/>
    <s v="Which MSS instance are you reporting this issue for?: MSS (hWIN &amp; TSG) What type of issue are you reporting?: Another issue Description of problem: (attach screenshots of any errors, etc.): Unable to Validate PSR,Telephone#8703522719,Error Message:Error: An Error occurred during the Custom Pre-Validation Procedure: -2 ORA-20100: Same TN or Customer has an Open Order in NextGen MSS.  Please complete the Open Order in NextGen MSS and try to Validate in hWIN MSS.   What is your MSS Login ID?: n9994207 Customer Acct Number?: 3500445 PSR #?: 23222700  "/>
    <s v="We can see that the previous order NG which was not completed properly was causing the issue, the same has been corrected and now the reported order is validating without any issues."/>
    <s v="MSS Cause Codes"/>
    <s v="Delegation"/>
    <s v="NGMSS data issue"/>
    <m/>
    <s v="IT Application"/>
    <s v="Software Application/System"/>
    <s v="Other Type of Software"/>
    <m/>
    <m/>
    <s v="Sathishkumar"/>
    <s v="Chellathurai"/>
    <m/>
  </r>
  <r>
    <s v="IT-OSS - M6 (ASAP/TSG)"/>
    <s v="Incident"/>
    <s v="INC000002686538"/>
    <d v="2018-10-17T03:25:22"/>
    <d v="2018-10-19T16:38:38"/>
    <x v="12"/>
    <s v="Medium"/>
    <x v="0"/>
    <s v="Within the Service Target"/>
    <s v="MSS (hWIN &amp; TSG) Issue"/>
    <s v="Which MSS instance are you reporting this issue for?: MSS (hWIN &amp; TSG) What type of issue are you reporting?: Another issue Description of problem: (attach screenshots of any errors, etc.): NO DATA FOUND. UNABLE TO RETRIEVE ADDRESS ID FOR CUSTOMER ACCOUNT. What is your MSS Login ID?: e0182026 Customer Acct Number?: 6277547 PSR #?: 23209193  "/>
    <s v="Hi Jonathan,  The issue is due to the user Pajchatcharam, Prasanth marked the address as inactive in legacy which caused the issue and the same has been cleared now. Please check and let us know for any other concerns."/>
    <s v="MSS Cause Codes"/>
    <s v="Training"/>
    <s v="Process Issue - Others"/>
    <m/>
    <s v="IT Application"/>
    <s v="Software Application/System"/>
    <s v="Other Type of Software"/>
    <m/>
    <m/>
    <s v="Jonathan"/>
    <s v="Jackson"/>
    <m/>
  </r>
  <r>
    <s v="IT-OSS - M6 (ASAP/TSG)"/>
    <s v="Incident"/>
    <s v="INC000002692250"/>
    <d v="2018-10-19T02:43:57"/>
    <d v="2018-10-19T16:40:02"/>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288632057,Error Message: v_return_cd: -2 v_return_text:ORA-20104: Unable to find the NG wireCenter  What is your MSS Login ID?: n9994207 Customer Acct Number?: 6582564 PSR #?: 23204019 "/>
    <s v="the incorrect pin assignment was made in the reported PSR # 23204019 which caused the issue and the same has been corrected."/>
    <s v="MSS Cause Codes"/>
    <s v="Training"/>
    <s v="Process Issue - Others"/>
    <m/>
    <s v="IT Application"/>
    <s v="Software Application/System"/>
    <s v="Other Type of Software"/>
    <m/>
    <m/>
    <s v="Sathishkumar"/>
    <s v="Chellathurai"/>
    <m/>
  </r>
  <r>
    <s v="IT-OSS - M6 (ASAP/TSG)"/>
    <s v="Incident"/>
    <s v="INC000002688093"/>
    <d v="2018-10-17T21:32:35"/>
    <d v="2018-10-19T16:42:56"/>
    <x v="4"/>
    <s v="Medium"/>
    <x v="0"/>
    <s v="Within the Service Target"/>
    <s v="MSS (hWIN &amp; TSG) Issue"/>
    <s v="Alternate contact phone number for yourself, if applicable: 6413362476 Which MSS instance are you reporting this issue for?: MSS (hWIN &amp; TSG) What type of issue are you reporting?: Another issue Description of problem: (attach screenshots of any errors, etc.): ERROR AN ERROR OCCURRED DURING THE CUSTOM PREVALIDATION PROCEDURE. 2 ORA-20100 SAM TN OR CUSTOMER HAS AN OPEN ORDER IN NEXTGEN MSS PLEASE COMPLETE THE OPEN ORDER IN NEXTGEN MSS AND TRY TO VALIDATE IN HWINN MSS What is your MSS Login ID?: E0102188 Customer Acct Number?: 5067688 PSR #?: 23215801 "/>
    <s v="We could see an incorrect order status for the completed order caused the issue which has been corrected now. The reported order validates without any error.Hence there is no action pending on our side. We are going ahead and marking this incident as resolved. Thanks."/>
    <s v="MSS Cause Codes"/>
    <s v="Data"/>
    <s v="ASAP Issue"/>
    <m/>
    <s v="IT Application"/>
    <s v="Software Application/System"/>
    <s v="Other Type of Software"/>
    <m/>
    <m/>
    <s v="Mathia"/>
    <s v="Chambers"/>
    <m/>
  </r>
  <r>
    <s v="IT-OSS - M6 (ASAP/TSG)"/>
    <s v="Incident"/>
    <s v="INC000002686309"/>
    <d v="2018-10-17T02:18:12"/>
    <d v="2018-10-19T16:49:4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05594904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12417 PSR #?: 23199140  "/>
    <s v="Hi Sathish,  We don't find any issue on completing the dd task. Please check and let us know for any other concerns."/>
    <s v="MSS Cause Codes"/>
    <s v="Data"/>
    <s v="User Request"/>
    <m/>
    <s v="IT Application"/>
    <s v="Software Application/System"/>
    <s v="Other Type of Software"/>
    <m/>
    <m/>
    <s v="Sathishkumar"/>
    <s v="Chellathurai"/>
    <m/>
  </r>
  <r>
    <s v="IT-OSS - M6 (ASAP/TSG)"/>
    <s v="Incident"/>
    <s v="INC000002686135"/>
    <d v="2018-10-17T01:13:05"/>
    <d v="2018-10-19T17:04:56"/>
    <x v="12"/>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2812653989 What is your MSS Login ID?: n9981514 "/>
    <s v="Hi Ramkumar,  The customer is provisioned with the speed product 16Mb/1.5Mb. Which was marked as in-active in MSS. Please supplement cancel the current order and place a speed change order and proceed further. Kindly do the same and let us know for any other concerns."/>
    <s v="MSS Cause Codes"/>
    <s v="Data"/>
    <s v="User Request"/>
    <m/>
    <s v="IT Application"/>
    <s v="Software Application/System"/>
    <s v="Other Type of Software"/>
    <m/>
    <m/>
    <s v="Ramkumar"/>
    <s v="Balaji"/>
    <m/>
  </r>
  <r>
    <s v="IT-OSS - M6 (ASAP/TSG)"/>
    <s v="Incident"/>
    <s v="INC000002685807"/>
    <d v="2018-10-17T00:07:29"/>
    <d v="2018-10-19T17:13:38"/>
    <x v="12"/>
    <s v="Medium"/>
    <x v="0"/>
    <s v="Within the Service Target"/>
    <s v="MSS (hWIN &amp; TSG) Issue"/>
    <s v="Which MSS instance are you reporting this issue for?: MSS (hWIN &amp; TSG) What type of issue are you reporting?: Another issue Description of problem: (attach screenshots of any errors, etc.): 1721729948 unable to push the dslam queue What is your MSS Login ID?: n9981514 "/>
    <s v="Hi Ramkumar,  We could see the customer wire center got changed in ngmss where IPTV qualification is no there. Please change the MIROR wirecenter and proceed further."/>
    <s v="MSS Cause Codes"/>
    <s v="Training"/>
    <s v="Process Issue - Others"/>
    <m/>
    <s v="IT Application"/>
    <s v="Software Application/System"/>
    <s v="Other Type of Software"/>
    <m/>
    <m/>
    <s v="Ramkumar"/>
    <s v="Balaji"/>
    <m/>
  </r>
  <r>
    <s v="IT-OSS - M6 (ASAP/TSG)"/>
    <s v="Incident"/>
    <s v="INC000002691839"/>
    <d v="2018-10-19T01:05:57"/>
    <d v="2018-10-19T17:16:53"/>
    <x v="1"/>
    <s v="Medium"/>
    <x v="1"/>
    <s v="Within the Service Target"/>
    <s v="MSS (hWIN &amp; TSG) Issue"/>
    <s v="Which MSS instance are you reporting this issue for?: MSS (hWIN &amp; TSG) What type of issue are you reporting?: Another issue Description of problem: (attach screenshots of any errors, etc.): ERROR  THIS SERVICE ITEM HAS REQUIRED LABLES WITH NO VALUES. PLEASE ADD VALUES// WILL NOT VALIDATE IN M6 HWIN.  VALUES ARE CORRECT 160-060-1069 What is your MSS Login ID?: E0125569 Customer Acct Number?: 6598726 PSR #?: 23223807 "/>
    <m/>
    <m/>
    <m/>
    <m/>
    <m/>
    <s v="IT Application"/>
    <s v="Software Application/System"/>
    <s v="Other Type of Software"/>
    <m/>
    <m/>
    <s v="Catherine"/>
    <s v="Tufts"/>
    <m/>
  </r>
  <r>
    <s v="IT-OSS - M6 (ASAP/TSG)"/>
    <s v="Incident"/>
    <s v="INC000002690861"/>
    <d v="2018-10-18T20:36:33"/>
    <d v="2018-10-19T17:29:31"/>
    <x v="1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EXCEPTN ERROR= UNABLE TO FIND CUSTOMER LOCATION TN=8147875920 What is your MSS Login ID?: E0183019 Customer Acct Number?: 3907661 PSR #?: 23217988 "/>
    <s v="Reported task has been completed"/>
    <m/>
    <m/>
    <m/>
    <m/>
    <s v="IT Application"/>
    <s v="Software Application/System"/>
    <s v="Other Type of Software"/>
    <m/>
    <m/>
    <s v="Jason"/>
    <s v="King"/>
    <m/>
  </r>
  <r>
    <s v="IT-OSS - M6 (ASAP/TSG)"/>
    <s v="Incident"/>
    <s v="INC000002691892"/>
    <d v="2018-10-19T02:39:05"/>
    <d v="2018-10-19T18:12:49"/>
    <x v="6"/>
    <s v="Medium"/>
    <x v="0"/>
    <s v="Within the Service Target"/>
    <s v="MSS (hWIN &amp; TSG) Issue"/>
    <s v="Alternate contact phone number for yourself, if applicable: 7069347546 Which MSS instance are you reporting this issue for?: MSS (hWIN &amp; TSG) What type of issue are you reporting?: Another issue Description of problem: (attach screenshots of any errors, etc.): Installing customer and getting error below: Disqualified BPQ response:  OLHLKYCORYDAT01 DSLAM has alphanumeric characters in the pin values.   What is your MSS Login ID?: e0125585 Customer Acct Number?: 6598827 PSR #?: 23224268 "/>
    <s v="We are getting BPQ response as 'OLHLKYCORYDAT01 DSLAM has alphanumeric characters in the pin values' for the TN ' 7069347546' and the same has been conveyed to the user."/>
    <s v="MSS Cause Codes"/>
    <s v="Training"/>
    <s v="Process Issue - Others"/>
    <m/>
    <s v="IT Application"/>
    <s v="Software Application/System"/>
    <s v="Other Type of Software"/>
    <m/>
    <m/>
    <s v="Jamie"/>
    <s v="Davis"/>
    <m/>
  </r>
  <r>
    <s v="IT-OSS - M6 (ASAP/TSG)"/>
    <s v="Incident"/>
    <s v="INC000002693040"/>
    <d v="2018-10-19T18:12:36"/>
    <d v="2018-10-19T18:39:57"/>
    <x v="8"/>
    <s v="Medium"/>
    <x v="1"/>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0: The MSS FT TO BB is not found on the account.  Phone # 7177213940 What is your MSS Login ID?: e0138911 Customer Acct Number?: 2778548 PSR #?: 23225928 "/>
    <m/>
    <m/>
    <m/>
    <m/>
    <m/>
    <s v="IT Application"/>
    <s v="Software Application/System"/>
    <s v="Other Type of Software"/>
    <m/>
    <m/>
    <s v="Debra"/>
    <s v="Nix"/>
    <m/>
  </r>
  <r>
    <s v="IT-OSS - M6 (ASAP/TSG)"/>
    <s v="Incident"/>
    <s v="INC000002687423"/>
    <d v="2018-10-17T19:45:46"/>
    <d v="2018-10-19T19:49:16"/>
    <x v="13"/>
    <s v="Medium"/>
    <x v="0"/>
    <s v="Within the Service Target"/>
    <s v="MSS (hWIN &amp; TSG) Issue"/>
    <s v="Which MSS instance are you reporting this issue for?: MSS (hWIN &amp; TSG) What type of issue are you reporting?: Another issue Description of problem: (attach screenshots of any errors, etc.): record shows stuck in bbcomp in hwin, doesn't show up in nextgen. 9038314277 What is your MSS Login ID?: e0179393 Customer Acct Number?: 5672912 PSR #?: 23160811 "/>
    <s v="We couldn't see any issues in completing the task for the reported Order# 23160811. No issues found"/>
    <s v="MSS Cause Codes"/>
    <s v="Training"/>
    <s v="No Issue Found"/>
    <m/>
    <s v="IT Application"/>
    <s v="Software Application/System"/>
    <s v="Other Type of Software"/>
    <m/>
    <m/>
    <s v="Natasha"/>
    <s v="Chambers"/>
    <m/>
  </r>
  <r>
    <s v="IT-OSS - M6 (ASAP/TSG)"/>
    <s v="Incident"/>
    <s v="INC000002688087"/>
    <d v="2018-10-17T21:25:04"/>
    <d v="2018-10-19T19:51:51"/>
    <x v="13"/>
    <s v="Medium"/>
    <x v="0"/>
    <s v="Within the Service Target"/>
    <s v="MSS (hWIN &amp; TSG) Issue"/>
    <s v="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
    <s v="We have corrected the incorrect order activity for the reported customer-6588276 caused due to previous order migration and the issue got cleared."/>
    <s v="MSS Cause Codes"/>
    <s v="Delegation"/>
    <s v="Previous order Delegation issue"/>
    <m/>
    <s v="IT Application"/>
    <s v="Software Application/System"/>
    <s v="Other Type of Software"/>
    <m/>
    <m/>
    <s v="Nancy"/>
    <s v="Harrison"/>
    <m/>
  </r>
  <r>
    <s v="IT-OSS - M6 (ASAP/TSG)"/>
    <s v="Incident"/>
    <s v="INC000002688526"/>
    <d v="2018-10-17T22:50:40"/>
    <d v="2018-10-19T19:54:17"/>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638565016, Error Message: The circuits for this service request are not complete. Please complete (or reverse if the order has been cancelled) the required engineering before completing this task. The &lt;DD&gt; on row #&lt; 1#&gt; is violating the constraint. What is your MSS Login ID?: n9995231 Customer Acct Number?: 4933266 PSR #?: 23171114  "/>
    <s v="We have corrected the circuit status for the reported order-23171114 caused due to migration and the issue got cleared."/>
    <s v="MSS Cause Codes"/>
    <s v="Data"/>
    <s v="Circuit Status"/>
    <m/>
    <s v="IT Application"/>
    <s v="Software Application/System"/>
    <s v="Other Type of Software"/>
    <m/>
    <m/>
    <s v="Ajith"/>
    <s v="Kumar"/>
    <m/>
  </r>
  <r>
    <s v="IT-OSS - M6 (ASAP/TSG)"/>
    <s v="Incident"/>
    <s v="INC000002689357"/>
    <d v="2018-10-18T01:46:26"/>
    <d v="2018-10-19T20:07:12"/>
    <x v="13"/>
    <s v="Medium"/>
    <x v="0"/>
    <s v="Within the Service Target"/>
    <s v="MSS (hWIN &amp; TSG) Issue"/>
    <s v="Which MSS instance are you reporting this issue for?: MSS (hWIN &amp; TSG) What type of issue are you reporting?: Another issue Description of problem: (attach screenshots of any errors, etc.): TRYING TO DO MODASGN (PIN CHANGE) ERROR'D IN BBDES (EXCEPTION), GETTING: &quot; v_return_cd: -2 v_return_text:ORA-20104: Unable to find the NG wireCenter.&quot; 6417928873 What is your MSS Login ID?: 0019414 Customer Acct Number?: 4700552 PSR #?: 23217812 "/>
    <s v="We couldn't see any pin assignment for the reported order#23217812 which caused the issue and same got corrected. Kindly assign proper pins based on MIROR record and then proceed further"/>
    <s v="MSS Cause Codes"/>
    <s v="Training"/>
    <s v="Incorrect Process on PIN Assignment"/>
    <m/>
    <s v="IT Application"/>
    <s v="Software Application/System"/>
    <s v="Other Type of Software"/>
    <m/>
    <m/>
    <s v="Ronnie"/>
    <s v="Byrd"/>
    <m/>
  </r>
  <r>
    <s v="IT-OSS - M6 (ASAP/TSG)"/>
    <s v="Incident"/>
    <s v="INC000002689678"/>
    <d v="2018-10-18T05:22:40"/>
    <d v="2018-10-19T20:09:34"/>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8592459270, Error Message: cannot insert NULL into (&quot;ASAP&quot;.&quot;NS_COMP_REL&quot;.&quot;NS_COMP_ID_CHILD&quot;) What is your MSS Login ID?: n9995231 Customer Acct Number?: 6012469 PSR #?: 23142537 "/>
    <s v="We have corrected the pin related issue for the reported order-23142537 caused due to migration and the issue got cleared."/>
    <s v="MSS Cause Codes"/>
    <s v="Delegation"/>
    <s v="NGMSS data issue"/>
    <m/>
    <s v="IT Application"/>
    <s v="Software Application/System"/>
    <s v="Other Type of Software"/>
    <m/>
    <m/>
    <s v="Ajith"/>
    <s v="Kumar"/>
    <m/>
  </r>
  <r>
    <s v="IT-OSS - M6 (ASAP/TSG)"/>
    <s v="Incident"/>
    <s v="INC000002692125"/>
    <d v="2018-10-19T01:49:31"/>
    <d v="2018-10-19T20:11:43"/>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592964073,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32622145 had already been disconnected on another order..  Error Code 30606:The Service Item 32622145 had already been disconnected on another order.Error Code 30766:Unable to process item 25Mb/1.5Mb Product group 1571. The Service Item 32622145 had already been disconnected on another order..  What is your MSS Login ID?: n9994207 Customer Acct Number?: 3323691 PSR #?: 23211531 "/>
    <s v="The cancel in the previous order has not been processed properly caused the reported issue and the same have been corrected and completed."/>
    <s v="MSS Cause Codes"/>
    <s v="Delegation"/>
    <s v="Previous order Delegation issue"/>
    <m/>
    <s v="IT Application"/>
    <s v="Software Application/System"/>
    <s v="Other Type of Software"/>
    <m/>
    <m/>
    <s v="Sathishkumar"/>
    <s v="Chellathurai"/>
    <m/>
  </r>
  <r>
    <s v="IT-OSS - M6 (ASAP/TSG)"/>
    <s v="Incident"/>
    <s v="INC000002691712"/>
    <d v="2018-10-19T00:33:02"/>
    <d v="2018-10-19T20:11:50"/>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0608576,Error Message: v_return_cd: -2 v_return_text:ORA-20100: The MSS Exchange is not found on the account.   What is your MSS Login ID?: n9994207 Customer Acct Number?: 6592832 PSR #?: 23216926  "/>
    <s v="We have corrected the incorrect order activity for the reported order-23216926 caused due to previous order migration and the issue got cleared."/>
    <s v="MSS Cause Codes"/>
    <s v="Delegation"/>
    <s v="Previous order Delegation issue"/>
    <m/>
    <s v="IT Application"/>
    <s v="Software Application/System"/>
    <s v="Other Type of Software"/>
    <m/>
    <m/>
    <s v="Sathishkumar"/>
    <s v="Chellathurai"/>
    <m/>
  </r>
  <r>
    <s v="IT-OSS - M6 (ASAP/TSG)"/>
    <s v="Incident"/>
    <s v="INC000002691553"/>
    <d v="2018-10-18T23:57:14"/>
    <d v="2018-10-19T20:12:11"/>
    <x v="1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6483728 What is your MSS Login ID?: n9987263 Customer Acct Number?: 5668519 PSR #?: 23221272 "/>
    <s v="Incorrect status of the previous order caused the issue and the same has been corrected to resolve the issue"/>
    <s v="MSS Cause Codes"/>
    <s v="Data"/>
    <s v="Validation Issue"/>
    <m/>
    <s v="IT Application"/>
    <s v="Software Application/System"/>
    <s v="Other Type of Software"/>
    <m/>
    <m/>
    <s v="Vijai"/>
    <s v="Elumalai"/>
    <m/>
  </r>
  <r>
    <s v="IT-OSS - M6 (ASAP/TSG)"/>
    <s v="Incident"/>
    <s v="INC000002692199"/>
    <d v="2018-10-19T02:37:08"/>
    <d v="2018-10-19T20:13:58"/>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5757599209,Error Message: v_return_cd: -2 v_return_text:ORA-20104: Unable to find the NG wireCenter  What is your MSS Login ID?: n9994207 Customer Acct Number?: 6525983 PSR #?: 23099093  "/>
    <s v="We couldn't see any pin assignment for the reported order#23099093 which caused the issue and same got corrected. Kindly assign proper pins based on MIROR record and then proceed further."/>
    <s v="MSS Cause Codes"/>
    <s v="Training"/>
    <s v="Incorrect Process on PIN Assignment"/>
    <m/>
    <s v="IT Application"/>
    <s v="Software Application/System"/>
    <s v="Other Type of Software"/>
    <m/>
    <m/>
    <s v="Sathishkumar"/>
    <s v="Chellathurai"/>
    <m/>
  </r>
  <r>
    <s v="IT-OSS - M6 (ASAP/TSG)"/>
    <s v="Incident"/>
    <s v="INC000002691844"/>
    <d v="2018-10-19T01:12:47"/>
    <d v="2018-10-19T20:14:27"/>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05640722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731120 PSR #?: 23222595  "/>
    <s v="No Issues Found-The reported delegation task is already completed."/>
    <s v="MSS Cause Codes"/>
    <s v="Miscellaneous"/>
    <s v="No Issues Found"/>
    <m/>
    <s v="IT Application"/>
    <s v="Software Application/System"/>
    <s v="Other Type of Software"/>
    <m/>
    <m/>
    <s v="Sathishkumar"/>
    <s v="Chellathurai"/>
    <m/>
  </r>
  <r>
    <s v="IT-OSS - M6 (ASAP/TSG)"/>
    <s v="Incident"/>
    <s v="INC000002685710"/>
    <d v="2018-10-16T23:30:01"/>
    <d v="2018-10-19T20:16:08"/>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8147723002 What is your MSS Login ID?: n9981513 Customer Acct Number?: 8147723002 "/>
    <s v="We couldn't see any issues in completing the task for the reported Order# 8147723002."/>
    <s v="MSS Cause Codes"/>
    <s v="Training"/>
    <s v="No Issue Found"/>
    <m/>
    <s v="IT Application"/>
    <s v="Software Application/System"/>
    <s v="Other Type of Software"/>
    <m/>
    <m/>
    <s v="Srinivasan"/>
    <s v="Puthiran"/>
    <m/>
  </r>
  <r>
    <s v="IT-OSS - M6 (ASAP/TSG)"/>
    <s v="Incident"/>
    <s v="INC000002684608"/>
    <d v="2018-10-16T19:13:14"/>
    <d v="2018-10-19T20:29:05"/>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638563629 "/>
    <s v="We have corrected the circuit status for the reported customer-7638563629 caused due to migration and the issue got cleared."/>
    <s v="MSS Cause Codes"/>
    <s v="Data"/>
    <s v="Circuit Status"/>
    <m/>
    <s v="IT Application"/>
    <s v="Software Application/System"/>
    <s v="Other Type of Software"/>
    <m/>
    <m/>
    <s v="Srinivasan"/>
    <s v="Puthiran"/>
    <m/>
  </r>
  <r>
    <s v="IT-OSS - M6 (ASAP/TSG)"/>
    <s v="Incident"/>
    <s v="INC000002691635"/>
    <d v="2018-10-18T23:48:29"/>
    <d v="2018-10-19T20:31:08"/>
    <x v="3"/>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721721797 What is your MSS Login ID?: n9987263 Customer Acct Number?: 6375215 PSR #?: 23195752 "/>
    <s v="We could see that the new physical was not generated properly caused the issue and the same have been corrected.Please assign the physical to the port."/>
    <s v="MSS Cause Codes"/>
    <s v="Delegation"/>
    <s v="Delegation task issue"/>
    <m/>
    <s v="IT Application"/>
    <s v="Software Application/System"/>
    <s v="Other Type of Software"/>
    <m/>
    <m/>
    <s v="Vijai"/>
    <s v="Elumalai"/>
    <m/>
  </r>
  <r>
    <s v="IT-OSS - M6 (ASAP/TSG)"/>
    <s v="Incident"/>
    <s v="INC000002688152"/>
    <d v="2018-10-17T21:57:13"/>
    <d v="2018-10-19T20:54:05"/>
    <x v="1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173267725, Error Message: The circuits for this service request are not complete. Please complete (or reverse if the order has been cancelled) the required engineering before completing this task. The &lt; DD&gt; on row #&lt;1#&gt; is violating the constraint. What is your MSS Login ID?: n9995231 Customer Acct Number?: 5783715 PSR #?: 23180960  "/>
    <s v="Incorrect supplement cancel caused the reported issue has been corrected"/>
    <m/>
    <m/>
    <m/>
    <m/>
    <s v="IT Application"/>
    <s v="Software Application/System"/>
    <s v="Other Type of Software"/>
    <m/>
    <m/>
    <s v="Ajith"/>
    <s v="Kumar"/>
    <m/>
  </r>
  <r>
    <s v="IT-OSS - M6 (ASAP/TSG)"/>
    <s v="Incident"/>
    <s v="INC000002692261"/>
    <d v="2018-10-19T03:27:54"/>
    <d v="2018-10-19T21:02:46"/>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592683800,Error Message: v_return_cd: -2 v_return_text:ORA-01422: exact fetch returns more than requested number of rows  What is your MSS Login ID?: n9994207 Customer Acct Number?: 5702032 PSR #?: 23145388 "/>
    <s v="We could see the incorrect task completion and order were reopened it seems which were caused the issue, the same has been corrected and respective order is now processed without any issues. So, we are going ahead and marking this as close. Kindly reach us for any assistance in the future."/>
    <s v="MSS Cause Codes"/>
    <s v="Training"/>
    <s v="MSS - Functional Training"/>
    <m/>
    <s v="IT Application"/>
    <s v="Software Application/System"/>
    <s v="Other Type of Software"/>
    <m/>
    <m/>
    <s v="Sathishkumar"/>
    <s v="Chellathurai"/>
    <m/>
  </r>
  <r>
    <s v="IT-OSS - M6 (ASAP/TSG)"/>
    <s v="Incident"/>
    <s v="INC000002692021"/>
    <d v="2018-10-19T01:45:12"/>
    <d v="2018-10-19T21:12:08"/>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0953182,Error Message: v_return_cd: -2 v_return_text:ORA-20100: The MSS Exchange is not found on the account.  What is your MSS Login ID?: n9994207 Customer Acct Number?: 6558264 PSR #?: 23202454  "/>
    <s v="We could see the order activity information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Delegation task issue"/>
    <m/>
    <s v="IT Application"/>
    <s v="Software Application/System"/>
    <s v="Other Type of Software"/>
    <m/>
    <m/>
    <s v="Sathishkumar"/>
    <s v="Chellathurai"/>
    <m/>
  </r>
  <r>
    <s v="IT-OSS - M6 (ASAP/TSG)"/>
    <s v="Incident"/>
    <s v="INC000002691734"/>
    <d v="2018-10-19T00:25:40"/>
    <d v="2018-10-19T21:18:08"/>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3481618,Error Message: v_return_cd: -2 v_return_text:ORA-20100: The MSS Exchange is not found on the account.   What is your MSS Login ID?: n9994207 Customer Acct Number?: 6505922 PSR #?: 23220104  "/>
    <s v="We could see the order activity information were not updated properly on the data level which we were caused the issue, the same has been corrected and respective order is now processed without any issues. So, we are going ahead and marking this as close. KIndly reach us for any assistance in the future."/>
    <s v="MSS Cause Codes"/>
    <s v="Delegation"/>
    <s v="Delegation task issue"/>
    <m/>
    <s v="IT Application"/>
    <s v="Software Application/System"/>
    <s v="Other Type of Software"/>
    <m/>
    <m/>
    <s v="Sathishkumar"/>
    <s v="Chellathurai"/>
    <m/>
  </r>
  <r>
    <s v="IT-OSS - M6 (ASAP/TSG)"/>
    <s v="Incident"/>
    <s v="INC000002691595"/>
    <d v="2018-10-19T01:27:45"/>
    <d v="2018-10-19T21:24:41"/>
    <x v="7"/>
    <s v="Medium"/>
    <x v="0"/>
    <s v="Within the Service Target"/>
    <s v="MSS (hWIN &amp; TSG) Issue"/>
    <s v="Which MSS instance are you reporting this issue for?: MSS (hWIN &amp; TSG) What type of issue are you reporting?: Another issue Description of problem: (attach screenshots of any errors, etc.):Telephone#9187970422 What is your MSS Login ID?: n9994207 Customer Acct Number?: 3427138 PSR #?: 23218839"/>
    <s v="We could see the MSS wire centre value were not updated on the data level properly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r>
  <r>
    <s v="IT-OSS - M6 (ASAP/TSG)"/>
    <s v="Incident"/>
    <s v="INC000002691277"/>
    <d v="2018-10-18T23:11:27"/>
    <d v="2018-10-19T21:39:35"/>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2707696783 What is your MSS Login ID?: n9987263 Customer Acct Number?: 3224247 PSR #?: 22884460 "/>
    <s v="We could see the cancellation information were collapsed on the data level which were caused the issue, the same has been corrected and respective order is now completed without any issues. So, we are going ahead and marking this as close. Kindly reach us for any assistance in the future."/>
    <s v="MSS Cause Codes"/>
    <s v="Data"/>
    <s v="Circuit Status"/>
    <m/>
    <s v="IT Application"/>
    <s v="Software Application/System"/>
    <s v="Other Type of Software"/>
    <m/>
    <m/>
    <s v="Vijai"/>
    <s v="Elumalai"/>
    <m/>
  </r>
  <r>
    <s v="IT-OSS - M6 (ASAP/TSG)"/>
    <s v="Incident"/>
    <s v="INC000002690830"/>
    <d v="2018-10-18T20:29:27"/>
    <d v="2018-10-19T21:46:19"/>
    <x v="7"/>
    <s v="Medium"/>
    <x v="0"/>
    <s v="Within the Service Target"/>
    <s v="MSS (hWIN &amp; TSG) Issue"/>
    <s v="Which MSS instance are you reporting this issue for?: MSS (hWIN &amp; TSG) What type of issue are you reporting?: Another issue Description of problem: (attach screenshots of any errors, etc.): TN 4403270579 shows n/a in aquarium  What is your MSS Login ID?: e0175241 "/>
    <s v="We could see the latest order has been processed on respective account for the reported customer and we don't have any open order on the account now. Also Aquarium displays the information as expected from the MSS. So it looks good, we are going ahead and marking this as close. Kindly reach us for any assistance in the future."/>
    <s v="MSS Cause Codes"/>
    <s v="Training"/>
    <s v="MSS - Functional Training"/>
    <m/>
    <s v="IT Application"/>
    <s v="Software Application/System"/>
    <s v="Other Type of Software"/>
    <m/>
    <m/>
    <s v="Iuliia"/>
    <s v="Davletshina"/>
    <m/>
  </r>
  <r>
    <s v="IT-OSS - M6 (ASAP/TSG)"/>
    <s v="Incident"/>
    <s v="INC000002689711"/>
    <d v="2018-10-18T15:22:09"/>
    <d v="2018-10-19T21:52:13"/>
    <x v="7"/>
    <s v="Medium"/>
    <x v="0"/>
    <s v="Within the Service Target"/>
    <s v="MSS (hWIN &amp; TSG) Issue"/>
    <s v="Which MSS instance are you reporting this issue for?: MSS (hWIN &amp; TSG) What type of issue are you reporting?: Another issue Description of problem: (attach screenshots of any errors, etc.): 9128265175 Dslam stuck in queue What is your MSS Login ID?: n9981517 "/>
    <s v="We could see the reported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Shylin"/>
    <s v="Gees"/>
    <m/>
  </r>
  <r>
    <s v="IT-OSS - M6 (ASAP/TSG)"/>
    <s v="Incident"/>
    <s v="INC000002689491"/>
    <d v="2018-10-18T03:44:25"/>
    <d v="2018-10-19T21:58:34"/>
    <x v="7"/>
    <s v="Medium"/>
    <x v="0"/>
    <s v="Within the Service Target"/>
    <s v="MSS (hWIN &amp; TSG) Issue"/>
    <s v="Which MSS instance are you reporting this issue for?: MSS (hWIN &amp; TSG) What type of issue are you reporting?: Another issue Description of problem: (attach screenshots of any errors, etc.): 4404744039, What is your MSS Login ID?: n9995231 Customer Acct Number?: 3607370 PSR #?: 23145258"/>
    <s v="We could see the exchange/wire centre values are collapsed in the data level which were caused the issue, the same has been corrected and respective tasks are processed now without any issues. So, we are going ahead and marking this as close. Kindly reach us for any assistance in the future."/>
    <s v="MSS Cause Codes"/>
    <s v="Delegation"/>
    <s v="Migration Issues (data missing)"/>
    <m/>
    <s v="IT Application"/>
    <s v="Software Application/System"/>
    <s v="Other Type of Software"/>
    <m/>
    <m/>
    <s v="Ajith"/>
    <s v="Kumar"/>
    <m/>
  </r>
  <r>
    <s v="IT-OSS - M6 (ASAP/TSG)"/>
    <s v="Incident"/>
    <s v="INC000002688126"/>
    <d v="2018-10-17T21:11:57"/>
    <d v="2018-10-19T23:40:47"/>
    <x v="7"/>
    <s v="Medium"/>
    <x v="0"/>
    <s v="Within the Service Target"/>
    <s v="MSS (hWIN &amp; TSG) Issue"/>
    <s v="Which MSS instance are you reporting this issue for?: MSS (hWIN &amp; TSG) What type of issue are you reporting?: Another issue Description of problem: (attach screenshots of any errors, etc.): ERROR MESSAGE: THE MSS FT TO BB IS NOT FOUND ON THE ACCOUNT What is your MSS Login ID?: E0169411 Customer Acct Number?: 3841410 PSR #?: 23215598 "/>
    <s v="We could see the order information were not updated properly on the data level which were caused the issue, the same has been corrected and respective order is now validating without any issues. So, we are going ahead and marking this as close. KIndly reach us for any assistance in the future."/>
    <s v="MSS Cause Codes"/>
    <s v="Data"/>
    <s v="Validation Issue"/>
    <m/>
    <s v="IT Application"/>
    <s v="Software Application/System"/>
    <s v="Other Type of Software"/>
    <m/>
    <m/>
    <s v="Venieca"/>
    <s v="Hames"/>
    <m/>
  </r>
  <r>
    <s v="IT-OSS - M6 (ASAP/TSG)"/>
    <s v="Incident"/>
    <s v="INC000002687463"/>
    <d v="2018-10-17T19:31:47"/>
    <d v="2018-10-20T00:30:57"/>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3930101285,Error Message: v_return_cd: -2 v_return_text:ORA-20100: The MSS Exchange is not found on the account.  What is your MSS Login ID?: n9994207 Customer Acct Number?: 6541024 PSR #?: 23201598  "/>
    <s v="We could see the order has been processed it seems and looks good in the system,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92195"/>
    <d v="2018-10-19T02:33:02"/>
    <d v="2018-10-20T01:16:45"/>
    <x v="1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702420066,Error Message:ReturnCd:21038 – ReturnText: One or more required Addresses have not been delegated to NGMSS  What is your MSS Login ID?: n9994207 Customer Acct Number?: 6231700 PSR #?: 23223417 "/>
    <s v="We could see the sec loc -- location details were not mapped properly on the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r>
  <r>
    <s v="IT-OSS - M6 (ASAP/TSG)"/>
    <s v="Incident"/>
    <s v="INC000002686482"/>
    <d v="2018-10-17T02:56:19"/>
    <d v="2018-10-22T11:01:52"/>
    <x v="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6068339013 "/>
    <s v="The reported issue has been fixed during the monthly elevate.  The reported order is completed and flag finished."/>
    <s v="MSS Cause Codes"/>
    <s v="Training"/>
    <s v="Process Issue - Others"/>
    <m/>
    <s v="IT Application"/>
    <s v="Software Application/System"/>
    <s v="Other Type of Software"/>
    <m/>
    <m/>
    <s v="Srinivasan"/>
    <s v="Puthiran"/>
    <m/>
  </r>
  <r>
    <s v="IT-OSS - M6 (ASAP/TSG)"/>
    <s v="Incident"/>
    <s v="INC000002686404"/>
    <d v="2018-10-17T03:08:58"/>
    <d v="2018-10-22T11:08:17"/>
    <x v="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6106829517 "/>
    <s v="The issue has been fixed during the monthly elevate. The reported order is completed and flag finished."/>
    <s v="MSS Cause Codes"/>
    <s v="Training"/>
    <s v="Process Issue - Others"/>
    <m/>
    <s v="IT Application"/>
    <s v="Software Application/System"/>
    <s v="Other Type of Software"/>
    <m/>
    <m/>
    <s v="Srinivasan"/>
    <s v="Puthiran"/>
    <m/>
  </r>
  <r>
    <s v="IT-OSS - M6 (ASAP/TSG)"/>
    <s v="Incident"/>
    <s v="INC000002689076"/>
    <d v="2018-10-18T01:04:28"/>
    <d v="2018-10-22T13:03:09"/>
    <x v="1"/>
    <s v="Medium"/>
    <x v="2"/>
    <s v="Within the Service Target"/>
    <s v="MSS (hWIN &amp; TSG) Issue"/>
    <s v="Which MSS instance are you reporting this issue for?: MSS (hWIN &amp; TSG) What type of issue are you reporting?: Another issue Description of problem: (attach screenshots of any errors, etc.): TN#8148342930-TECH HAS PROJECT ACTIVATE UPGRADE GOING FROM 6MB TO 25M/1.5MB-GET ERROR WHEN TRYING TO VALIDATE-THE MSS FT TO BB IS NOT FOUND ON THE ACCOUNT. THIS WAS IN CUTOVER-HAD TO CALL FAC PROVISIONING TO DROP OUT OF CUT &amp; THEY VERIFIED FOOTAGE ON MIROR RECORD &amp; ADW FIELD &amp; BOTH CORRECT What is your MSS Login ID?: e0023871 Customer Acct Number?: 3945684 PSR #?: 23217465 "/>
    <s v="We could see that the products for the reported order-23217465 was not updated properly in MSS, which caused the issue. Now we have corrected the same and the reported order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Linda"/>
    <s v="Chandler"/>
    <m/>
  </r>
  <r>
    <s v="IT-OSS - M6 (ASAP/TSG)"/>
    <s v="Incident"/>
    <s v="INC000002691324"/>
    <d v="2018-10-19T00:06:18"/>
    <d v="2018-10-22T13:50:57"/>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9037919603 What is your MSS Login ID?: n9987263 Customer Acct Number?: 6408044 PSR #?: 22179035 "/>
    <s v="The physical circuit is not copied to the order caused the reported issue and the same have been corrected and order completed"/>
    <s v="MSS Cause Codes"/>
    <s v="Training"/>
    <s v="Process Issue - Others"/>
    <m/>
    <s v="IT Application"/>
    <s v="Software Application/System"/>
    <s v="Other Type of Software"/>
    <m/>
    <m/>
    <s v="Vijai"/>
    <s v="Elumalai"/>
    <m/>
  </r>
  <r>
    <s v="IT-OSS - M6 (ASAP/TSG)"/>
    <s v="Incident"/>
    <s v="INC000002690920"/>
    <d v="2018-10-18T21:30:22"/>
    <d v="2018-10-22T13:58:51"/>
    <x v="3"/>
    <s v="Medium"/>
    <x v="2"/>
    <s v="Within the Service Target"/>
    <s v="MSS (hWIN &amp; TSG) Issue"/>
    <s v="Which MSS instance are you reporting this issue for?: MSS (hWIN &amp; TSG) What type of issue are you reporting?: Another issue Description of problem: (attach screenshots of any errors, etc.): CANCELING MODASGN TASK. WENT TO BB_COMP, GETTING: &quot;THE DD ON ROW #123 IS VIOLATING THE CONSTRAINT.  THE ORDER IS 6576428.  THE CIRCUIT ID IS 9036283978/BB/RILEY, JOHN/47905398.&quot;  What is your MSS Login ID?: 0019414 Customer Acct Number?: 3704840 PSR #?: 23148722 "/>
    <s v="the cancel for the reported order has not been processed properly and the same have been corrected and completed"/>
    <s v="MSS Cause Codes"/>
    <s v="Training"/>
    <s v="Process Issue - Others"/>
    <m/>
    <s v="IT Application"/>
    <s v="Software Application/System"/>
    <s v="Other Type of Software"/>
    <m/>
    <m/>
    <s v="Ronnie"/>
    <s v="Byrd"/>
    <m/>
  </r>
  <r>
    <s v="IT-OSS - M6 (ASAP/TSG)"/>
    <s v="Incident"/>
    <s v="INC000002695682"/>
    <d v="2018-10-22T12:26:53"/>
    <d v="2018-10-22T14:03:0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634741 "/>
    <s v="We could see that the item_alias for the reported TN-7578582096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
    <s v="MSS Cause Codes"/>
    <s v="Migration"/>
    <s v="Custom attributes"/>
    <m/>
    <s v="IT Application"/>
    <s v="Software Application/System"/>
    <s v="Other Type of Software"/>
    <m/>
    <m/>
    <s v="Manjubhashini"/>
    <s v="Kalimuthu"/>
    <m/>
  </r>
  <r>
    <s v="IT-OSS - M6 (ASAP/TSG)"/>
    <s v="Incident"/>
    <s v="INC000002694458"/>
    <d v="2018-10-20T00:58:19"/>
    <d v="2018-10-22T14:28:44"/>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8473389,Error Message: v_return_cd: -2 v_return_text:ORA-20100: Not able to find customer location  What is your MSS Login ID?: n9994207 Customer Acct Number?: 2889673 PSR #?: 23226735  "/>
    <s v="We could see that the location related entries for the reported order-23226735  was not updated properly in NGMSS, which caused the issue. Now we have corrected the same and the BBDES task for the reported order was completed in MSS, Hence,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athishkumar"/>
    <s v="Chellathurai"/>
    <m/>
  </r>
  <r>
    <s v="IT-OSS - M6 (ASAP/TSG)"/>
    <s v="Incident"/>
    <s v="INC000002693430"/>
    <d v="2018-10-19T19:56:33"/>
    <d v="2018-10-22T14:39:22"/>
    <x v="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4408589678 What is your MSS Login ID?: n9987263 Customer Acct Number?: 6305575 PSR #?: 23223350 "/>
    <s v="We could see that the previous change order for the reported customer account-6305575 was not processed properly in NGMSS, which caused the issue. Now we have corrected the same and the reported order-23223350  was valida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r>
  <r>
    <s v="IT-OSS - M6 (ASAP/TSG)"/>
    <s v="Incident"/>
    <s v="INC000002692128"/>
    <d v="2018-10-19T01:58:27"/>
    <d v="2018-10-22T14:41:29"/>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143735903,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526927 PSR #?: 23204165  "/>
    <s v="Previous order delegation was not completed properly which was causing the issue, the same has been corrected."/>
    <s v="MSS Cause Codes"/>
    <s v="Delegation"/>
    <s v="Previous order Delegation issue"/>
    <m/>
    <s v="IT Application"/>
    <s v="Software Application/System"/>
    <s v="Other Type of Software"/>
    <m/>
    <m/>
    <s v="Sathishkumar"/>
    <s v="Chellathurai"/>
    <m/>
  </r>
  <r>
    <s v="IT-OSS - M6 (ASAP/TSG)"/>
    <s v="Incident"/>
    <s v="INC000002694765"/>
    <d v="2018-10-20T01:44:46"/>
    <d v="2018-10-22T14:51:3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037911644,Error Message:Unable to find NGMSS Provisioning order Number in HWIN.   What is your MSS Login ID?: n9994207 Customer Acct Number?: 3641234 PSR #?: 23180386  "/>
    <s v="Actitvity indicator was incorrect and the same  has been corrected.Now the reported task has been completed."/>
    <s v="MSS Cause Codes"/>
    <s v="Training"/>
    <s v="Design not processed properly"/>
    <m/>
    <s v="IT Application"/>
    <s v="Software Application/System"/>
    <s v="Other Type of Software"/>
    <m/>
    <m/>
    <s v="Sathishkumar"/>
    <s v="Chellathurai"/>
    <m/>
  </r>
  <r>
    <s v="IT-OSS - M6 (ASAP/TSG)"/>
    <s v="Incident"/>
    <s v="INC000002692396"/>
    <d v="2018-10-19T17:45:48"/>
    <d v="2018-10-22T14:53:30"/>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5029212801 What is your MSS Login ID?: n9981517 "/>
    <s v="We could see that the address related entries for the reported TN-5029212801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hylin"/>
    <s v="Gees"/>
    <m/>
  </r>
  <r>
    <s v="IT-OSS - M6 (ASAP/TSG)"/>
    <s v="Incident"/>
    <s v="INC000002694164"/>
    <d v="2018-10-19T22:50:39"/>
    <d v="2018-10-22T14:56:0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6013109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1 PSR #?: 23224619 "/>
    <s v="The design was not processed which was causing the issue, the same has been corrected and fixed."/>
    <s v="MSS Cause Codes"/>
    <s v="Training"/>
    <s v="Design not processed properly"/>
    <m/>
    <s v="IT Application"/>
    <s v="Software Application/System"/>
    <s v="Other Type of Software"/>
    <m/>
    <m/>
    <s v="Sathishkumar"/>
    <s v="Chellathurai"/>
    <m/>
  </r>
  <r>
    <s v="IT-OSS - M6 (ASAP/TSG)"/>
    <s v="Incident"/>
    <s v="INC000002689515"/>
    <d v="2018-10-18T10:15:53"/>
    <d v="2018-10-22T15:34:49"/>
    <x v="5"/>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DSLAMRES task has been completed without any issues for the reported order#6656996."/>
    <s v="MSS Cause Codes"/>
    <s v="Training"/>
    <s v="No Issue Found"/>
    <m/>
    <s v="IT Application"/>
    <s v="Software Application/System"/>
    <s v="Other Type of Software"/>
    <m/>
    <m/>
    <s v="Suryapraba"/>
    <s v="Kannaiyan"/>
    <m/>
  </r>
  <r>
    <s v="IT-OSS - M6 (ASAP/TSG)"/>
    <s v="Incident"/>
    <s v="INC000002688024"/>
    <d v="2018-10-17T21:48:52"/>
    <d v="2018-10-22T15:37:16"/>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689059, Error Message: Unable to create delegated PSR Order in NGMSS. Error returned from API.: javax.xml.ws.soap.SOAPFaultException: org.openuri.WSException_Exception: Exception thrown during Order API execution.  Message: Exception Thrown Importing Order.  Message: The PSRServReqServItem structure is invalid for 1471 for item 7 Product group 0.  Error Code 30630:Miscellaneous Error: Unable to find a catalog id for servId : 32646883.Error Code 30765:The PSRServReqServItem structure is invalid for 1471 for item 7 Product group 0. What is your MSS Login ID?: n9995231 Customer Acct Number?: 6542220 PSR #?: 23215529 "/>
    <s v="Incorrect cross reference mapping has been corrected to resolve the issue"/>
    <s v="MSS Cause Codes"/>
    <s v="Delegation"/>
    <s v="Cross Reference mapping"/>
    <m/>
    <s v="IT Application"/>
    <s v="Software Application/System"/>
    <s v="Other Type of Software"/>
    <m/>
    <m/>
    <s v="Ajith"/>
    <s v="Kumar"/>
    <m/>
  </r>
  <r>
    <s v="IT-OSS - M6 (ASAP/TSG)"/>
    <s v="Incident"/>
    <s v="INC000002685757"/>
    <d v="2018-10-16T23:57:10"/>
    <d v="2018-10-22T15:43:09"/>
    <x v="3"/>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7173353434 What is your MSS Login ID?: n9981514 "/>
    <s v="No Issues Found"/>
    <s v="MSS Cause Codes"/>
    <s v="Miscellaneous"/>
    <s v="No Issues Found"/>
    <m/>
    <s v="IT Application"/>
    <s v="Software Application/System"/>
    <s v="Other Type of Software"/>
    <m/>
    <m/>
    <s v="Ramkumar"/>
    <s v="Balaji"/>
    <m/>
  </r>
  <r>
    <s v="IT-OSS - M6 (ASAP/TSG)"/>
    <s v="Incident"/>
    <s v="INC000002689255"/>
    <d v="2018-10-18T01:11:41"/>
    <d v="2018-10-22T15:50:26"/>
    <x v="5"/>
    <s v="Medium"/>
    <x v="2"/>
    <s v="Within the Service Target"/>
    <s v="MSS (hWIN &amp; TSG) Issue"/>
    <s v="Which MSS instance are you reporting this issue for?: MSS (hWIN &amp; TSG) What type of issue are you reporting?: Another issue Description of problem: (attach screenshots of any errors, etc.): TN 4024746801 is stuck in the NSP queue. Unable to complete tasks. Receiving error: What is your MSS Login ID?: e0166764 "/>
    <s v="The incorrect address and location relationship entries in the NGMSS backend table which caused the issue and the same has been corrected now."/>
    <s v="MSS Cause Codes"/>
    <s v="Data"/>
    <s v="Address Issue"/>
    <m/>
    <s v="IT Application"/>
    <s v="Software Application/System"/>
    <s v="Other Type of Software"/>
    <m/>
    <m/>
    <s v="Khadijah"/>
    <s v="Thompson"/>
    <m/>
  </r>
  <r>
    <s v="IT-OSS - M6 (ASAP/TSG)"/>
    <s v="Incident"/>
    <s v="INC000002688562"/>
    <d v="2018-10-17T23:41:11"/>
    <d v="2018-10-22T15:52:26"/>
    <x v="1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4142264 What is your MSS Login ID?: n9987263 Customer Acct Number?: 6340586 PSR #?: 23208648 "/>
    <s v="We could see that the reported order #23208648 is completed and flag finished. Since there is no pending action from our side we are marking this ticket as resolved"/>
    <s v="MSS Cause Codes"/>
    <s v="Training"/>
    <s v="No Issue Found"/>
    <m/>
    <s v="IT Application"/>
    <s v="Software Application/System"/>
    <s v="Other Type of Software"/>
    <m/>
    <m/>
    <s v="Vijai"/>
    <s v="Elumalai"/>
    <m/>
  </r>
  <r>
    <s v="IT-OSS - M6 (ASAP/TSG)"/>
    <s v="Incident"/>
    <s v="INC000002690332"/>
    <d v="2018-10-18T18:10:32"/>
    <d v="2018-10-22T15:56:20"/>
    <x v="13"/>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9128266999 What is your MSS Login ID?: n9981514 "/>
    <s v="The reported issue was identified after the Dual qual implementation. A code change has been done to fix this issue. The reported order has been completed in production."/>
    <s v="MSS Cause Codes"/>
    <s v="Code"/>
    <s v="MSSINT Custom Code"/>
    <m/>
    <s v="IT Application"/>
    <s v="Software Application/System"/>
    <s v="Other Type of Software"/>
    <m/>
    <m/>
    <s v="Ramkumar"/>
    <s v="Balaji"/>
    <m/>
  </r>
  <r>
    <s v="IT-OSS - M6 (ASAP/TSG)"/>
    <s v="Incident"/>
    <s v="INC000002694920"/>
    <d v="2018-10-20T03:16:12"/>
    <d v="2018-10-22T16:00:25"/>
    <x v="6"/>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2231277638 "/>
    <s v="No issue found."/>
    <s v="MSS Cause Codes"/>
    <s v="Training"/>
    <s v="No Issue Found"/>
    <m/>
    <s v="IT Application"/>
    <s v="Software Application/System"/>
    <s v="Other Type of Software"/>
    <m/>
    <m/>
    <s v="Srinivasan"/>
    <s v="Puthiran"/>
    <m/>
  </r>
  <r>
    <s v="IT-OSS - M6 (ASAP/TSG)"/>
    <s v="Incident"/>
    <s v="INC000002688181"/>
    <d v="2018-10-17T22:52:23"/>
    <d v="2018-10-22T16:02:49"/>
    <x v="14"/>
    <s v="Medium"/>
    <x v="2"/>
    <s v="Within the Service Target"/>
    <s v="MSS (hWIN &amp; TSG) Issue"/>
    <s v="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096577 Customer Acct Number?: 2968149 PSR #?: 20239120 "/>
    <s v="We could see the incorrect data in the virtual circuit related table which caused the issue and same has been corrected now. DELEGOCT task for the reported order #20239120 is completed now"/>
    <s v="MSS Cause Codes"/>
    <s v="Delegation"/>
    <s v="Circuit information"/>
    <m/>
    <s v="IT Application"/>
    <s v="Software Application/System"/>
    <s v="Other Type of Software"/>
    <m/>
    <m/>
    <s v="Nancy"/>
    <s v="Harrison"/>
    <m/>
  </r>
  <r>
    <s v="IT-OSS - M6 (ASAP/TSG)"/>
    <s v="Incident"/>
    <s v="INC000002694593"/>
    <d v="2018-10-20T02:01:10"/>
    <d v="2018-10-22T16:02:5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6385645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675183 PSR #?: 23172083 "/>
    <s v="Previous order was not delegated properly which was causing the issue, the same has been corrected and fixed."/>
    <s v="MSS Cause Codes"/>
    <s v="Delegation"/>
    <s v="Previous order Delegation issue"/>
    <m/>
    <s v="IT Application"/>
    <s v="Software Application/System"/>
    <s v="Other Type of Software"/>
    <m/>
    <m/>
    <s v="Sathishkumar"/>
    <s v="Chellathurai"/>
    <m/>
  </r>
  <r>
    <s v="IT-OSS - M6 (ASAP/TSG)"/>
    <s v="Incident"/>
    <s v="INC000002694169"/>
    <d v="2018-10-19T22:57:31"/>
    <d v="2018-10-22T16:03:55"/>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125576617,Error Message:NGMSS BB COM Queue completed but HWIN BBCOM Task in ready status.  What is your MSS Login ID?: n9994207 Customer Acct Number?: 6098398 PSR #?: 20682517  "/>
    <s v="The incorrect circuit issue status was tagged in the reported PSR # 20682517 which caused the issue and the same has been corrected."/>
    <s v="MSS Cause Codes"/>
    <s v="Data"/>
    <s v="Circuit Issue Status"/>
    <m/>
    <s v="IT Application"/>
    <s v="Software Application/System"/>
    <s v="Other Type of Software"/>
    <m/>
    <m/>
    <s v="Sathishkumar"/>
    <s v="Chellathurai"/>
    <m/>
  </r>
  <r>
    <s v="IT-OSS - M6 (ASAP/TSG)"/>
    <s v="Incident"/>
    <s v="INC000002688664"/>
    <d v="2018-10-17T23:29:48"/>
    <d v="2018-10-22T16:08:27"/>
    <x v="5"/>
    <s v="Medium"/>
    <x v="2"/>
    <s v="Within the Service Target"/>
    <s v="MSS (hWIN &amp; TSG) Issue"/>
    <s v="Which MSS instance are you reporting this issue for?: MSS (hWIN &amp; TSG) What type of issue are you reporting?: Another issue Description of problem: (attach screenshots of any errors, etc.): UNABLE TO CREATE PSR DUE TO PSR IN PROGRESS STUCK IN DELEGORD EXCEPTN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06. The Service Item 17768397 had already been disconnected on another order..  Error Code 30606:The Service Item 17768397 had already been disconnected on another order.Error Code 30766:Unable to process item 3Mb/768K Product group 1506. The Service Item 17768397 had already been disconnected on another order.. TN=4055272445 What is your MSS Login ID?: E0183019 Customer Acct Number?: 3648717 PSR #?: 22695193 "/>
    <s v="The previous order#19201216 is a change cancel order but during the NGMSS migration, the order is migrated to the NGMSS as change order and this is caused the issue.  We have corrected the same. The delegation tasks have been completed for the reported order."/>
    <s v="MSS Cause Codes"/>
    <s v="Migration"/>
    <s v="Training"/>
    <m/>
    <s v="IT Application"/>
    <s v="Software Application/System"/>
    <s v="Other Type of Software"/>
    <m/>
    <m/>
    <s v="Jason"/>
    <s v="King"/>
    <m/>
  </r>
  <r>
    <s v="IT-OSS - M6 (ASAP/TSG)"/>
    <s v="Incident"/>
    <s v="INC000002689321"/>
    <d v="2018-10-18T04:11:06"/>
    <d v="2018-10-22T16:09:35"/>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821219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23:Missing Data: servItemID is required  for DISCONNECT orderitem.Error Code 30764:Unable to validate item 1 Product group 0. What is your MSS Login ID?: n9995231 Customer Acct Number?: 6143902 PSR #?: 23061146 "/>
    <s v="Missing cross reference mapping caused the error and the same has been added to resolve the issue"/>
    <s v="MSS Cause Codes"/>
    <s v="Delegation"/>
    <s v="Cross Reference mapping"/>
    <m/>
    <s v="IT Application"/>
    <s v="Software Application/System"/>
    <s v="Other Type of Software"/>
    <m/>
    <m/>
    <s v="Ajith"/>
    <s v="Kumar"/>
    <m/>
  </r>
  <r>
    <s v="IT-OSS - M6 (ASAP/TSG)"/>
    <s v="Incident"/>
    <s v="INC000002688662"/>
    <d v="2018-10-17T23:24:00"/>
    <d v="2018-10-22T16:21:51"/>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PCONDES task in MODASGN is made Not Required. Please mark the PCONDES task as Required and Complete again.  Tn# 6063878651 What is your MSS Login ID?: n9987263 Customer Acct Number?: 3180181 PSR #?: 23082928 "/>
    <s v="We could see that the tasks for the reported order-23082928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r>
  <r>
    <s v="IT-OSS - M6 (ASAP/TSG)"/>
    <s v="Incident"/>
    <s v="INC000002691305"/>
    <d v="2018-10-18T23:52:23"/>
    <d v="2018-10-22T16:25:03"/>
    <x v="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7066544768 What is your MSS Login ID?: n9987263 Customer Acct Number?: 5725367 PSR #?: 20722480 "/>
    <s v="We could see that the tasks for the reported order-2072248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r>
  <r>
    <s v="IT-OSS - M6 (ASAP/TSG)"/>
    <s v="Incident"/>
    <s v="INC000002690337"/>
    <d v="2018-10-18T18:15:18"/>
    <d v="2018-10-22T16:26:32"/>
    <x v="4"/>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1981379105 DW=NWRKOHXB What is your MSS Login ID?: e0115558 Customer Acct Number?: 6581733 PSR #?: 23120020 "/>
    <s v="We have corrected the previous order delegation issue. The reported delegation task has been completed in production. We got the following error on BBDES task 'MIROR DW NWRKOHXB is different from MSS wire center STCYIAXP'.  The reported customer is provisioned under the wire center 'STCYIAXP'.   Please cancel the reported order and then place a BB move order for wire center move.Hence there is no action pending on our side. We are going ahead and marking this incident as resolved. Thanks."/>
    <s v="MSS Cause Codes"/>
    <s v="Training"/>
    <s v="Incorrect Process on Change Order"/>
    <m/>
    <s v="IT Application"/>
    <s v="Software Application/System"/>
    <s v="Other Type of Software"/>
    <m/>
    <m/>
    <s v="Shannon"/>
    <s v="Edwards"/>
    <m/>
  </r>
  <r>
    <s v="IT-OSS - M6 (ASAP/TSG)"/>
    <s v="Incident"/>
    <s v="INC000002691633"/>
    <d v="2018-10-18T23:46:21"/>
    <d v="2018-10-22T16:29:09"/>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5758340031,Error Message:NGMSS BB COM Queue completed but HWIN BBCOM Task in ready status.  What is your MSS Login ID?: n9994207 Customer Acct Number?: 3644877 PSR #?: 20475902 "/>
    <s v="We could see that the tasks for the reported order-2047590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r>
  <r>
    <s v="IT-OSS - M6 (ASAP/TSG)"/>
    <s v="Incident"/>
    <s v="INC000002688287"/>
    <d v="2018-10-17T22:23:15"/>
    <d v="2018-10-22T16:47:31"/>
    <x v="5"/>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The Service Item 33348017 had already been disconnected on another order..  Error Code 30606:The Service Item 33348017 had already been disconnected on another order.Error Code 30766:Unable to process item Actiontec T3200-VDSL2 Product group 2103. The Service Item 33348017 had already been disconnected on another order.. What is your MSS Login ID?: E0179556 PSR #?: 23216284 "/>
    <s v="The previous HWIN order#23216094 for the customer is change cancel order. But the cancel wasnt delegated to the NGMSS side. Because of this, the service item status are not in sync between legacy and NG environment. Now the same has been corrected now.  The delegation tasks have been completed for the reported order."/>
    <s v="MSS Cause Codes"/>
    <s v="Delegation"/>
    <s v="Previous order Delegation issue"/>
    <m/>
    <s v="IT Application"/>
    <s v="Software Application/System"/>
    <s v="Other Type of Software"/>
    <m/>
    <m/>
    <s v="Courtney"/>
    <s v="Glover"/>
    <m/>
  </r>
  <r>
    <s v="IT-OSS - M6 (ASAP/TSG)"/>
    <s v="Incident"/>
    <s v="INC000002691725"/>
    <d v="2018-10-19T00:06:40"/>
    <d v="2018-10-22T16:52:28"/>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0427,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0601:Miscellaneous Error: Error in executeCopyServItemProc SF_COPY_SR: 20:ORA-02291: integrity constraint (ASAP.FK_SR_LO__NE_LO_AD) violated - parent key not found.Error Code 30779:Invalid order information, please verify.   What is your MSS Login ID?: n9994207 Customer Acct Number?: 6518071 PSR #?: 23222137 "/>
    <s v="the incorrect priloc and secloc information has been tagged in the reported PSR # 23222137 which caused the issue and the same has been corrected."/>
    <s v="MSS Cause Codes"/>
    <s v="Training"/>
    <s v="Process Issue - Others"/>
    <m/>
    <s v="IT Application"/>
    <s v="Software Application/System"/>
    <s v="Other Type of Software"/>
    <m/>
    <m/>
    <s v="Sathishkumar"/>
    <s v="Chellathurai"/>
    <m/>
  </r>
  <r>
    <s v="IT-OSS - M6 (ASAP/TSG)"/>
    <s v="Incident"/>
    <s v="INC000002694599"/>
    <d v="2018-10-20T02:14:17"/>
    <d v="2018-10-22T17:10:15"/>
    <x v="6"/>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4055279004,Error Message:Error: An Error occurred during the Custom Pre-Validation Procedure: -2 ORA-20100: Same TN or Customer has an Open Order in NextGen MSS.  Please complete the Open Order in NextGen MSS and try to Validate in hWIN MSS.   What is your MSS Login ID?: n9994207 Customer Acct Number?: 3460722 PSR #?: 23144399 "/>
    <s v="there is an open order in NGMSS which caused the issue and the same has been corrected."/>
    <s v="MSS Cause Codes"/>
    <s v="Training"/>
    <s v="Process Issue - Others"/>
    <m/>
    <s v="IT Application"/>
    <s v="Software Application/System"/>
    <s v="Other Type of Software"/>
    <m/>
    <m/>
    <s v="Sathishkumar"/>
    <s v="Chellathurai"/>
    <m/>
  </r>
  <r>
    <s v="IT-OSS - M6 (ASAP/TSG)"/>
    <s v="Incident"/>
    <s v="INC000002687586"/>
    <d v="2018-10-17T19:08:34"/>
    <d v="2018-10-22T17:30:20"/>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873422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97833 PSR #?: 23193879 "/>
    <s v="We could see that the change cancel was not processed properly which caused the reported issue, which we have now corrected and  the order is now complete."/>
    <s v="MSS Cause Codes"/>
    <s v="Training"/>
    <s v="Design not processed properly"/>
    <m/>
    <s v="IT Application"/>
    <s v="Software Application/System"/>
    <s v="Other Type of Software"/>
    <m/>
    <m/>
    <s v="Sathishkumar"/>
    <s v="Chellathurai"/>
    <m/>
  </r>
  <r>
    <s v="IT-OSS - M6 (ASAP/TSG)"/>
    <s v="Incident"/>
    <s v="INC000002688229"/>
    <d v="2018-10-17T21:57:18"/>
    <d v="2018-10-22T17:35:14"/>
    <x v="15"/>
    <s v="Medium"/>
    <x v="2"/>
    <s v="Within the Service Target"/>
    <s v="MSS (hWIN &amp; TSG) Issue"/>
    <s v="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PSR #?: Tele # 1600602846 "/>
    <s v="We  could see no issues with this request as the order has been cancelled and got completed already."/>
    <s v="MSS Cause Codes"/>
    <s v="Training"/>
    <s v="No Issue Found"/>
    <m/>
    <s v="IT Application"/>
    <s v="Software Application/System"/>
    <s v="Other Type of Software"/>
    <m/>
    <m/>
    <s v="Nancy"/>
    <s v="Harrison"/>
    <m/>
  </r>
  <r>
    <s v="IT-OSS - M6 (ASAP/TSG)"/>
    <s v="Incident"/>
    <s v="INC000002694468"/>
    <d v="2018-10-20T01:30:43"/>
    <d v="2018-10-22T17:35:2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389899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29132 PSR #?: 23101164 "/>
    <s v="the cancel for the reported order has not been processed properly and the same have been corrected and completed"/>
    <m/>
    <m/>
    <m/>
    <m/>
    <s v="IT Application"/>
    <s v="Software Application/System"/>
    <s v="Other Type of Software"/>
    <m/>
    <m/>
    <s v="Sathishkumar"/>
    <s v="Chellathurai"/>
    <m/>
  </r>
  <r>
    <s v="IT-OSS - M6 (ASAP/TSG)"/>
    <s v="Incident"/>
    <s v="INC000002694588"/>
    <d v="2018-10-20T01:49:08"/>
    <d v="2018-10-22T17:37:33"/>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83800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peedstream 4200 Product group 1382. The Service Item 12737174 had already been disconnected on another order..  Error Code 30606:The Service Item 12737174 had already been disconnected on another order.Error Code 30766:Unable to process item Speedstream 4200 Product group 1382. The Service Item 12737174 had already been disconnected on another order..   What is your MSS Login ID?: n9994207 Customer Acct Number?: 3479411 PSR #?: 23159480 "/>
    <s v="The cancel in the previous order has not been delegated to NGMSS which has caused the reported issue and the same is now corrected."/>
    <s v="MSS Cause Codes"/>
    <s v="Delegation"/>
    <s v="Previous order Delegation issue"/>
    <m/>
    <s v="IT Application"/>
    <s v="Software Application/System"/>
    <s v="Other Type of Software"/>
    <m/>
    <m/>
    <s v="Sathishkumar"/>
    <s v="Chellathurai"/>
    <m/>
  </r>
  <r>
    <s v="IT-OSS - M6 (ASAP/TSG)"/>
    <s v="Incident"/>
    <s v="INC000002693574"/>
    <d v="2018-10-19T20:47:15"/>
    <d v="2018-10-22T17:40:39"/>
    <x v="3"/>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096577 Customer Acct Number?: 2889673 PSR #?: 23226735 "/>
    <s v="No Issues Found"/>
    <s v="MSS Cause Codes"/>
    <s v="Miscellaneous"/>
    <s v="No Issues Found"/>
    <m/>
    <s v="IT Application"/>
    <s v="Software Application/System"/>
    <s v="Other Type of Software"/>
    <m/>
    <m/>
    <s v="Nancy"/>
    <s v="Harrison"/>
    <m/>
  </r>
  <r>
    <s v="IT-OSS - M6 (ASAP/TSG)"/>
    <s v="Incident"/>
    <s v="INC000002694322"/>
    <d v="2018-10-20T00:20:27"/>
    <d v="2018-10-22T17:41:19"/>
    <x v="15"/>
    <s v="Medium"/>
    <x v="2"/>
    <s v="Within the Service Target"/>
    <s v="MSS (hWIN &amp; TSG) Issue"/>
    <s v="Which MSS instance are you reporting this issue for?: MSS (hWIN &amp; TSG) What type of issue are you reporting?: Another issue Description of problem: (attach screenshots of any errors, etc.): unabkle to push the dslam queue  2703842319 What is your MSS Login ID?: n9981514 "/>
    <s v="We could see a duplicate CLLI location which was being tagged to the order caused the reported issue and this has been cleared now"/>
    <s v="MSS Cause Codes"/>
    <s v="Data"/>
    <s v="Location Issue"/>
    <m/>
    <s v="IT Application"/>
    <s v="Software Application/System"/>
    <s v="Other Type of Software"/>
    <m/>
    <m/>
    <s v="Ramkumar"/>
    <s v="Balaji"/>
    <m/>
  </r>
  <r>
    <s v="IT-OSS - M6 (ASAP/TSG)"/>
    <s v="Incident"/>
    <s v="INC000002694611"/>
    <d v="2018-10-20T02:36:06"/>
    <d v="2018-10-22T17:48:07"/>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157478360 "/>
    <s v="We could see no mirror value for the reported TN#2157478360 so kindly cancel the order placed for the TN and disconnect this customer by placing the disconnect order for the customer."/>
    <s v="MSS Cause Codes"/>
    <s v="Training"/>
    <s v="Incorrect Process on BB Qualification"/>
    <m/>
    <s v="IT Application"/>
    <s v="Software Application/System"/>
    <s v="Other Type of Software"/>
    <m/>
    <m/>
    <s v="Vinoth"/>
    <s v="Raj"/>
    <m/>
  </r>
  <r>
    <s v="IT-OSS - M6 (ASAP/TSG)"/>
    <s v="Incident"/>
    <s v="INC000002692060"/>
    <d v="2018-10-19T01:32:01"/>
    <d v="2018-10-22T17:48:46"/>
    <x v="11"/>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4409683891,Error Message:ReturnCd :-1 - ReturnText: ORA-00001: unique constraint (ASAP.PK_CUST_ACCT_ADDR) violated   What is your MSS Login ID?: n9994207 Customer Acct Number?: 5839696 PSR #?: 23219967  "/>
    <s v="An incorrect customer address related issue has been cleared"/>
    <m/>
    <m/>
    <m/>
    <m/>
    <s v="IT Application"/>
    <s v="Software Application/System"/>
    <s v="Other Type of Software"/>
    <m/>
    <m/>
    <s v="Sathishkumar"/>
    <s v="Chellathurai"/>
    <m/>
  </r>
  <r>
    <s v="IT-OSS - M6 (ASAP/TSG)"/>
    <s v="Incident"/>
    <s v="INC000002687729"/>
    <d v="2018-10-17T19:54:02"/>
    <d v="2018-10-22T17:53:02"/>
    <x v="5"/>
    <s v="Medium"/>
    <x v="2"/>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What is your MSS Login ID?: e0180039 Customer Acct Number?: 6543648 PSR #?: 1731733106 "/>
    <s v="The design related task was not processed properly for the  reported order#23213496 which caused the issue and the same has been corrected now."/>
    <s v="MSS Cause Codes"/>
    <s v="Training"/>
    <s v="Design not processed properly"/>
    <m/>
    <s v="IT Application"/>
    <s v="Software Application/System"/>
    <s v="Other Type of Software"/>
    <m/>
    <m/>
    <s v="Justin"/>
    <s v="Liles"/>
    <m/>
  </r>
  <r>
    <s v="IT-OSS - M6 (ASAP/TSG)"/>
    <s v="Incident"/>
    <s v="INC000002687346"/>
    <d v="2018-10-17T18:39:31"/>
    <d v="2018-10-22T18:13:22"/>
    <x v="5"/>
    <s v="Medium"/>
    <x v="2"/>
    <s v="Within the Service Target"/>
    <s v="MSS (hWIN &amp; TSG) Issue"/>
    <s v="Which MSS instance are you reporting this issue for?: MSS (hWIN &amp; TSG) What type of issue are you reporting?: Another issue Description of problem: (attach screenshots of any errors, etc.): ORA-20100: SAME TN OR CUSTOMER HAS AN OPEN ORDER IN NEXTGEN MSS. PLEASE COMPLETE THE OPEN ORDER IN NEXTGEN MSS AND TRY TO VALIDATE IN HWIN MSS. What is your MSS Login ID?: e0182026 Customer Acct Number?: 3890729 PSR #?: 23212800  "/>
    <s v="The reported order#23212800 was supplement cancelled and flag finished.  Also the customer account#3890729 doesnt have any open order."/>
    <s v="MSS Cause Codes"/>
    <s v="Training"/>
    <s v="No Issue Found"/>
    <m/>
    <s v="IT Application"/>
    <s v="Software Application/System"/>
    <s v="Other Type of Software"/>
    <m/>
    <m/>
    <s v="Jonathan"/>
    <s v="Jackson"/>
    <m/>
  </r>
  <r>
    <s v="IT-OSS - M6 (ASAP/TSG)"/>
    <s v="Incident"/>
    <s v="INC000002691848"/>
    <d v="2018-10-19T01:18:06"/>
    <d v="2018-10-22T18:14:09"/>
    <x v="2"/>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7047990430,Error Message:ORA-01403: no data found.  What is your MSS Login ID?: n9994207 Customer Acct Number?: 5943815 PSR #?: 23216248  "/>
    <s v="There was hung circuits present and the same has been corrected and fixed."/>
    <s v="MSS Cause Codes"/>
    <s v="Data"/>
    <s v="Circuit Status"/>
    <m/>
    <s v="IT Application"/>
    <s v="Software Application/System"/>
    <s v="Other Type of Software"/>
    <m/>
    <m/>
    <s v="Sathishkumar"/>
    <s v="Chellathurai"/>
    <m/>
  </r>
  <r>
    <s v="IT-OSS - M6 (ASAP/TSG)"/>
    <s v="Incident"/>
    <s v="INC000002687454"/>
    <d v="2018-10-17T19:20:59"/>
    <d v="2018-10-22T18:23:24"/>
    <x v="4"/>
    <s v="Medium"/>
    <x v="2"/>
    <s v="Within the Service Target"/>
    <s v="MSS (hWIN &amp; TSG) Issue"/>
    <s v="Which MSS instance are you reporting this issue for?: MSS (hWIN &amp; TSG) What type of issue are you reporting?: Another issue Description of problem: (attach screenshots of any errors, etc.): TN 6063256832- Unable to push the DSLAM queue What is your MSS Login ID?: n9986870 Customer Acct Number?: 3309724 PSR #?: 6652482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Abhinaya"/>
    <s v="Gopi"/>
    <m/>
  </r>
  <r>
    <s v="IT-OSS - M6 (ASAP/TSG)"/>
    <s v="Incident"/>
    <s v="INC000002685649"/>
    <d v="2018-10-16T22:57:43"/>
    <d v="2018-10-22T18:32:16"/>
    <x v="4"/>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8066379772 What is your MSS Login ID?: n9981514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Ramkumar"/>
    <s v="Balaji"/>
    <m/>
  </r>
  <r>
    <s v="IT-OSS - M6 (ASAP/TSG)"/>
    <s v="Incident"/>
    <s v="INC000002694711"/>
    <d v="2018-10-20T01:01:47"/>
    <d v="2018-10-22T18:58:06"/>
    <x v="4"/>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2298961181 "/>
    <s v="We could see that the PCONDES task was made not required and the VCONDES task has been completed which is an incorrect process. We have reopened the PCONDES and VCONDES. The reported customer doesn't have pin assignment. Please assign the customer on proper pin and then proceed with PCONDES task completion. Hence there is no action pending on our side. We are going ahead and marking this incident as resolved. Thanks."/>
    <s v="MSS Cause Codes"/>
    <s v="Training"/>
    <s v="Incorrect Task Completion Process"/>
    <m/>
    <s v="IT Application"/>
    <s v="Software Application/System"/>
    <s v="Other Type of Software"/>
    <m/>
    <m/>
    <s v="Srinivasan"/>
    <s v="Puthiran"/>
    <m/>
  </r>
  <r>
    <s v="IT-OSS - M6 (ASAP/TSG)"/>
    <s v="Incident"/>
    <s v="INC000002691890"/>
    <d v="2018-10-19T02:30:16"/>
    <d v="2018-10-22T19:24:41"/>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84830792,Error Message: v_return_cd: -2 v_return_text:ORA-20104: Unable to find the NG wireCenter  What is your MSS Login ID?: n9994207 Customer Acct Number?: 6212409 PSR #?: 23223211 "/>
    <s v="The port alias value was missing for the DSLAM which has been corrected now. The reported BBDES task has completed in production. Hence there is no action pending on our side. We are going ahead and marking this incident as resolved. Thanks."/>
    <s v="MSS Cause Codes"/>
    <s v="Training"/>
    <s v="Process Issue - Others"/>
    <m/>
    <s v="IT Application"/>
    <s v="Software Application/System"/>
    <s v="Other Type of Software"/>
    <m/>
    <m/>
    <s v="Sathishkumar"/>
    <s v="Chellathurai"/>
    <m/>
  </r>
  <r>
    <s v="IT-OSS - M6 (ASAP/TSG)"/>
    <s v="Incident"/>
    <s v="INC000002692769"/>
    <d v="2018-10-19T17:41:02"/>
    <d v="2018-10-22T19:37:08"/>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8068851096  What is your MSS Login ID?: n9981515 "/>
    <s v="The reported customer is displaying in AQUARIUM without any issues. Hence there is no action pending on our side. We are going ahead and marking this incident as resolved. Thanks."/>
    <s v="MSS Cause Codes"/>
    <s v="Training"/>
    <s v="No Issue Found"/>
    <m/>
    <s v="IT Application"/>
    <s v="Software Application/System"/>
    <s v="Other Type of Software"/>
    <m/>
    <m/>
    <s v="Suryapraba"/>
    <s v="Kannaiyan"/>
    <m/>
  </r>
  <r>
    <s v="IT-OSS - M6 (ASAP/TSG)"/>
    <s v="Incident"/>
    <s v="INC000002693611"/>
    <d v="2018-10-19T21:22:08"/>
    <d v="2018-10-22T19:45:19"/>
    <x v="15"/>
    <s v="Medium"/>
    <x v="2"/>
    <s v="Within the Service Target"/>
    <s v="MSS (hWIN &amp; TSG) Issue"/>
    <s v="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80039 Customer Acct Number?: 2958443 PSR #?: 6784936943 "/>
    <s v="We could see that the physical circuit was not associated with this order which caused the reported issue and the same is corrected now.The task is now complete."/>
    <s v="MSS Cause Codes"/>
    <s v="Delegation"/>
    <s v="Circuit information"/>
    <m/>
    <s v="IT Application"/>
    <s v="Software Application/System"/>
    <s v="Other Type of Software"/>
    <m/>
    <m/>
    <s v="Justin"/>
    <s v="Liles"/>
    <m/>
  </r>
  <r>
    <s v="IT-OSS - M6 (ASAP/TSG)"/>
    <s v="Incident"/>
    <s v="INC000002688659"/>
    <d v="2018-10-17T23:20:16"/>
    <d v="2018-10-22T19:54:17"/>
    <x v="15"/>
    <s v="Medium"/>
    <x v="2"/>
    <s v="Within the Service Target"/>
    <s v="MSS (hWIN &amp; TSG) Issue"/>
    <s v="Which MSS instance are you reporting this issue for?: MSS (hWIN &amp; TSG) What type of issue are you reporting?: Another issue Description of problem: (attach screenshots of any errors, etc.): ORA-20100: IN ORDER TO ADD A NEW CPE (ACTIONTEC/T3200) YOU MUST DISCONNECT THE ONE OLD... What is your MSS Login ID?: e0182026 Customer Acct Number?: 3827808 PSR #?: 23216737  "/>
    <s v="We could see that the '10 Mb/1 Mb' and 'Actiontec T3200-GBOND' added in this order was already available in the customer services with the incorrect status which caused the reported issue.Now we have cleared this issue by cancelling the newly added product and changing the correct products status via back end. Now the order gets validated successfully."/>
    <s v="MSS Cause Codes"/>
    <s v="Data"/>
    <s v="Validation Issue"/>
    <m/>
    <s v="IT Application"/>
    <s v="Software Application/System"/>
    <s v="Other Type of Software"/>
    <m/>
    <m/>
    <s v="Jonathan"/>
    <s v="Jackson"/>
    <m/>
  </r>
  <r>
    <s v="IT-OSS - M6 (ASAP/TSG)"/>
    <s v="Incident"/>
    <s v="INC000002694719"/>
    <d v="2018-10-20T01:23:43"/>
    <d v="2018-10-22T19:57:23"/>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41628438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711538 PSR #?: 23223963  "/>
    <s v="The previous order was not delegated properly to the NGMSS after the supplement correction placed for the respective HWIN order#20261138.  We have corrected the same. So we are going ahead and marking this incident as resolved."/>
    <s v="MSS Cause Codes"/>
    <s v="Delegation"/>
    <s v="Previous order Delegation issue"/>
    <m/>
    <s v="IT Application"/>
    <s v="Software Application/System"/>
    <s v="Other Type of Software"/>
    <m/>
    <m/>
    <s v="Sathishkumar"/>
    <s v="Chellathurai"/>
    <m/>
  </r>
  <r>
    <s v="IT-OSS - M6 (ASAP/TSG)"/>
    <s v="Incident"/>
    <s v="INC000002694591"/>
    <d v="2018-10-20T01:53:51"/>
    <d v="2018-10-22T21:14:56"/>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054677865,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5977729 PSR #?: 23223974  "/>
    <s v="The missing cross reference mapping of service item between NG and Legacy which caused the issue and the same has been corrected now."/>
    <s v="MSS Cause Codes"/>
    <s v="Delegation"/>
    <s v="Cross Reference mapping"/>
    <m/>
    <s v="IT Application"/>
    <s v="Software Application/System"/>
    <s v="Other Type of Software"/>
    <m/>
    <m/>
    <s v="Sathishkumar"/>
    <s v="Chellathurai"/>
    <m/>
  </r>
  <r>
    <s v="IT-OSS - M6 (ASAP/TSG)"/>
    <s v="Incident"/>
    <s v="INC000002693944"/>
    <d v="2018-10-19T22:47:42"/>
    <d v="2018-10-23T11:44:41"/>
    <x v="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7072027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32020 PSR #?: 23072151  "/>
    <s v="The design related task was not processed properly for the reported order which caused the issue and the same has been corrected now.  The reported order#6484076 has been completed and flag finished."/>
    <s v="MSS Cause Codes"/>
    <s v="Training"/>
    <s v="Design not processed properly"/>
    <m/>
    <s v="IT Application"/>
    <s v="Software Application/System"/>
    <s v="Other Type of Software"/>
    <m/>
    <m/>
    <s v="Sathishkumar"/>
    <s v="Chellathurai"/>
    <m/>
  </r>
  <r>
    <s v="IT-OSS - M6 (ASAP/TSG)"/>
    <s v="Incident"/>
    <s v="INC000002688557"/>
    <d v="2018-10-17T23:37:17"/>
    <d v="2018-10-23T14:08:13"/>
    <x v="1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037933808 What is your MSS Login ID?: n9987263 Customer Acct Number?: 3602145 PSR #?: 22947933 "/>
    <s v="Order completed but not flag finished"/>
    <m/>
    <m/>
    <m/>
    <m/>
    <s v="IT Application"/>
    <s v="Software Application/System"/>
    <s v="Other Type of Software"/>
    <m/>
    <m/>
    <s v="Vijai"/>
    <s v="Elumalai"/>
    <m/>
  </r>
  <r>
    <s v="IT-OSS - M6 (ASAP/TSG)"/>
    <s v="Incident"/>
    <s v="INC000002698239"/>
    <d v="2018-10-23T03:19:30"/>
    <d v="2018-10-23T14:16:42"/>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4055672586 What is your MSS Login ID?: n9981514 "/>
    <s v="We could see the address for the customer was not active in the table level, and the same has now corrected. Now the reported TN shows up in Aquarium."/>
    <s v="MSS Cause Codes"/>
    <s v="Data"/>
    <s v="Address Issue"/>
    <m/>
    <s v="IT Application"/>
    <s v="Software Application/System"/>
    <s v="Other Type of Software"/>
    <m/>
    <m/>
    <s v="Ramkumar"/>
    <s v="Balaji"/>
    <m/>
  </r>
  <r>
    <s v="IT-OSS - M6 (ASAP/TSG)"/>
    <s v="Incident"/>
    <s v="INC000002688776"/>
    <d v="2018-10-18T00:34:23"/>
    <d v="2018-10-23T14:22:18"/>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8598813433 What is your MSS Login ID?: n9987263 Customer Acct Number?: 4235596 PSR #?: 22162837 "/>
    <s v="Missing virtual circuit was added to the order to resolve the issue"/>
    <s v="MSS Cause Codes"/>
    <s v="Delegation"/>
    <s v="Circuit information"/>
    <m/>
    <s v="IT Application"/>
    <s v="Software Application/System"/>
    <s v="Other Type of Software"/>
    <m/>
    <m/>
    <s v="Vijai"/>
    <s v="Elumalai"/>
    <m/>
  </r>
  <r>
    <s v="IT-OSS - M6 (ASAP/TSG)"/>
    <s v="Incident"/>
    <s v="INC000002692775"/>
    <d v="2018-10-19T17:52:19"/>
    <d v="2018-10-23T14:26:37"/>
    <x v="7"/>
    <s v="Medium"/>
    <x v="2"/>
    <s v="Within the Service Target"/>
    <s v="MSS (hWIN &amp; TSG) Issue"/>
    <s v="Which MSS instance are you reporting this issue for?: MSS (hWIN &amp; TSG) What type of issue are you reporting?: Another issue Description of problem: (attach screenshots of any errors, etc.): No MSS record found for 5018892243 What is your MSS Login ID?: n9981517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Shylin"/>
    <s v="Gees"/>
    <m/>
  </r>
  <r>
    <s v="IT-OSS - M6 (ASAP/TSG)"/>
    <s v="Incident"/>
    <s v="INC000002697988"/>
    <d v="2018-10-23T02:01:30"/>
    <d v="2018-10-23T14:32:18"/>
    <x v="0"/>
    <s v="Medium"/>
    <x v="2"/>
    <s v="Within the Service Target"/>
    <s v="MSS (hWIN &amp; TSG) Issue"/>
    <s v="Which MSS instance are you reporting this issue for?: MSS (hWIN &amp; TSG) What type of issue are you reporting?: Another issue Description of problem: (attach screenshots of any errors, etc.): ReturnCd :21038 - ReturnText: One or more required Addresses have not been delegated to NGMSS What is your MSS Login ID?: 0132518 Customer Acct Number?: 2894238 PSR #?: 2323280 "/>
    <s v="Missing Secloc for the virtual circuit has caused the reported issue and the same has been corrected."/>
    <s v="MSS Cause Codes"/>
    <s v="Data"/>
    <s v="Address Issue"/>
    <m/>
    <s v="IT Application"/>
    <s v="Software Application/System"/>
    <s v="Other Type of Software"/>
    <m/>
    <m/>
    <s v="Summer"/>
    <s v="Douhne"/>
    <m/>
  </r>
  <r>
    <s v="IT-OSS - M6 (ASAP/TSG)"/>
    <s v="Incident"/>
    <s v="INC000002698384"/>
    <d v="2018-10-23T03:02:14"/>
    <d v="2018-10-23T14:38:13"/>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5287 What is your MSS Login ID?: n9981514 "/>
    <s v="the incorrect address id was tagged in the reported TN # 7246275287 which caused the issue and the same has been corrected."/>
    <s v="MSS Cause Codes"/>
    <s v="Data"/>
    <s v="Address Issue"/>
    <m/>
    <s v="IT Application"/>
    <s v="Software Application/System"/>
    <s v="Other Type of Software"/>
    <m/>
    <m/>
    <s v="Ramkumar"/>
    <s v="Balaji"/>
    <m/>
  </r>
  <r>
    <s v="IT-OSS - M6 (ASAP/TSG)"/>
    <s v="Incident"/>
    <s v="INC000002697893"/>
    <d v="2018-10-23T02:21:26"/>
    <d v="2018-10-23T14:41:36"/>
    <x v="6"/>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7245925354, Error Message: The MSS Exchange is not found on the account. What is your MSS Login ID?: n9995231 Customer Acct Number?: 6279607 PSR #?: 23151261 "/>
    <s v="The incorrect activity indicator was tagged in the reported PSR # 23151261 which caused the issue and the same has been corrected."/>
    <s v="MSS Cause Codes"/>
    <s v="Data"/>
    <s v="Data Scrub Required"/>
    <m/>
    <s v="IT Application"/>
    <s v="Software Application/System"/>
    <s v="Other Type of Software"/>
    <m/>
    <m/>
    <s v="Ajith"/>
    <s v="Kumar"/>
    <m/>
  </r>
  <r>
    <s v="IT-OSS - M6 (ASAP/TSG)"/>
    <s v="Incident"/>
    <s v="INC000002693045"/>
    <d v="2018-10-19T18:30:07"/>
    <d v="2018-10-23T14:49:21"/>
    <x v="8"/>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67898837  What is your MSS Login ID?: n9981514 "/>
    <s v="The incorrect service item information for the customer#7067898837 account which caused the issue and the same has been corrected now.  The customer information is now visible in the aquarium."/>
    <s v="MSS Cause Codes"/>
    <s v="Data"/>
    <s v="Incorrect Serv Item Status"/>
    <m/>
    <s v="IT Application"/>
    <s v="Software Application/System"/>
    <s v="Other Type of Software"/>
    <m/>
    <m/>
    <s v="Ramkumar"/>
    <s v="Balaji"/>
    <m/>
  </r>
  <r>
    <s v="IT-OSS - M6 (ASAP/TSG)"/>
    <s v="Incident"/>
    <s v="INC000002697340"/>
    <d v="2018-10-22T22:46:33"/>
    <d v="2018-10-23T15:22:43"/>
    <x v="6"/>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22885390,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5417807 had already been disconnected on another order..  Error Code 30606:The Service Item 15417807 had already been disconnected on another order.Error Code 30766:Unable to process item 6Mb/768K Product group 1471. The Service Item 15417807 had already been disconnected on another order..  What is your MSS Login ID?: n9994207 Customer Acct Number?: 4727629 PSR #?: 23160422 "/>
    <s v="The supplement cancel was not delegated properly in the previous order which caused the issue and the same has been corrected."/>
    <s v="MSS Cause Codes"/>
    <s v="Delegation"/>
    <s v="Delegation task issue"/>
    <m/>
    <s v="IT Application"/>
    <s v="Software Application/System"/>
    <s v="Other Type of Software"/>
    <m/>
    <m/>
    <s v="Sathishkumar"/>
    <s v="Chellathurai"/>
    <m/>
  </r>
  <r>
    <s v="IT-OSS - M6 (ASAP/TSG)"/>
    <s v="Incident"/>
    <s v="INC000002696795"/>
    <d v="2018-10-22T20:43:03"/>
    <d v="2018-10-23T15:23:50"/>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6984881,Error Message: v_return_cd: -2 v_return_text:ORA-20100: Not able to find customer location  What is your MSS Login ID?: n9994207 Customer Acct Number?: 6581688 PSR #?: 23225927 "/>
    <s v="We have corrected the incorrect location related entries in backend tables. The reported BBDES task has been completed in production. Hence there is no action pending on our side. We are going ahead and marking this incident as resolved. Thanks."/>
    <s v="MSS Cause Codes"/>
    <s v="Data"/>
    <s v="Location Issue"/>
    <m/>
    <s v="IT Application"/>
    <s v="Software Application/System"/>
    <s v="Other Type of Software"/>
    <m/>
    <m/>
    <s v="Sathishkumar"/>
    <s v="Chellathurai"/>
    <m/>
  </r>
  <r>
    <s v="IT-OSS - M6 (ASAP/TSG)"/>
    <s v="Incident"/>
    <s v="INC000002689675"/>
    <d v="2018-10-18T05:11:43"/>
    <d v="2018-10-23T15:31:14"/>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
    <s v="Missing virtual circuit was added to the order to resolve the issue"/>
    <s v="MSS Cause Codes"/>
    <s v="Delegation"/>
    <s v="Circuit information"/>
    <m/>
    <s v="IT Application"/>
    <s v="Software Application/System"/>
    <s v="Other Type of Software"/>
    <m/>
    <m/>
    <s v="Ajith"/>
    <s v="Kumar"/>
    <m/>
  </r>
  <r>
    <s v="IT-OSS - M6 (ASAP/TSG)"/>
    <s v="Incident"/>
    <s v="INC000002697736"/>
    <d v="2018-10-23T00:12:43"/>
    <d v="2018-10-23T15:34:22"/>
    <x v="0"/>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IN EXCEPTION QUEUE IN NEXTGEN.  TN - 7063875078  What is your MSS Login ID?: E0100690 Customer Acct Number?: 4979149 PSR #?: 23232725 "/>
    <s v="No issues found - The reported order has been cancelled and flag finished."/>
    <s v="MSS Cause Codes"/>
    <s v="Training"/>
    <s v="No Issue Found"/>
    <m/>
    <s v="IT Application"/>
    <s v="Software Application/System"/>
    <s v="Other Type of Software"/>
    <m/>
    <m/>
    <s v="Debra"/>
    <s v="Womack"/>
    <m/>
  </r>
  <r>
    <s v="IT-OSS - M6 (ASAP/TSG)"/>
    <s v="Incident"/>
    <s v="INC000002696779"/>
    <d v="2018-10-22T20:25:04"/>
    <d v="2018-10-23T15:38:01"/>
    <x v="4"/>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7048464834 What is your MSS Login ID?: n9981514 "/>
    <s v="We have corrected the incorrect location related entries in backend tables. The reported order has been completed in production. Hence there is no action pending on our side. We are going ahead and marking this incident as resolved. Thanks."/>
    <s v="MSS Cause Codes"/>
    <s v="Data"/>
    <s v="Location Issue"/>
    <m/>
    <s v="IT Application"/>
    <s v="Software Application/System"/>
    <s v="Other Type of Software"/>
    <m/>
    <m/>
    <s v="Ramkumar"/>
    <s v="Balaji"/>
    <m/>
  </r>
  <r>
    <s v="IT-OSS - M6 (ASAP/TSG)"/>
    <s v="Incident"/>
    <s v="INC000002698228"/>
    <d v="2018-10-23T02:53:40"/>
    <d v="2018-10-23T15:48:48"/>
    <x v="7"/>
    <s v="Medium"/>
    <x v="2"/>
    <s v="Within the Service Target"/>
    <s v="MSS (hWIN &amp; TSG) Issue"/>
    <s v="Which MSS instance are you reporting this issue for?: MSS (hWIN &amp; TSG) What type of issue are you reporting?: Another issue Description of problem: (attach screenshots of any errors, etc.): No MSS record found for 1600601502 What is your MSS Login ID?: n9981514 "/>
    <s v="We could see the reported order has been processed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Ramkumar"/>
    <s v="Balaji"/>
    <m/>
  </r>
  <r>
    <s v="IT-OSS - M6 (ASAP/TSG)"/>
    <s v="Incident"/>
    <s v="INC000002692283"/>
    <d v="2018-10-19T11:09:55"/>
    <d v="2018-10-23T15:49:57"/>
    <x v="5"/>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re is no open orders for the customer account#5651428. All the others are in completed status.  So we are going ahead and marking this incident as resolved."/>
    <s v="MSS Cause Codes"/>
    <s v="Training"/>
    <s v="No Issue Found"/>
    <m/>
    <s v="IT Application"/>
    <s v="Software Application/System"/>
    <s v="Other Type of Software"/>
    <m/>
    <m/>
    <s v="Suryapraba"/>
    <s v="Kannaiyan"/>
    <m/>
  </r>
  <r>
    <s v="IT-OSS - M6 (ASAP/TSG)"/>
    <s v="Incident"/>
    <s v="INC000002697222"/>
    <d v="2018-10-22T23:15:12"/>
    <d v="2018-10-23T15:53:13"/>
    <x v="0"/>
    <s v="Medium"/>
    <x v="2"/>
    <s v="Within the Service Target"/>
    <s v="MSS (hWIN &amp; TSG) Issue"/>
    <s v="Which MSS instance are you reporting this issue for?: MSS (hWIN &amp; TSG) What type of issue are you reporting?: Another issue Description of problem: (attach screenshots of any errors, etc.): TRYING TO CORRECT THE SPEED IN M6 / GETTIGN THIS ERROR  THE MSS FT TO BB IS NOT FOUND ON THE ACCOUNT  What is your MSS Login ID?: E0138057 Customer Acct Number?: 3780924 PSR #?: 23232423  "/>
    <s v="We could see the MSS FT TO BB values was not populated in Legacy for the order which has caused the reported issue."/>
    <m/>
    <m/>
    <m/>
    <m/>
    <s v="IT Application"/>
    <s v="Software Application/System"/>
    <s v="Other Type of Software"/>
    <m/>
    <m/>
    <s v="Falicia"/>
    <s v="Tollison"/>
    <m/>
  </r>
  <r>
    <s v="IT-OSS - M6 (ASAP/TSG)"/>
    <s v="Incident"/>
    <s v="INC000002697585"/>
    <d v="2018-10-23T00:57:41"/>
    <d v="2018-10-23T16:03:16"/>
    <x v="14"/>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9102815506,Error Message:The Physical Circuit is not assigned to the port.   What is your MSS Login ID?: n9994207 Customer Acct Number?: 6585193 PSR #?: 23145492  "/>
    <s v="We could see that there is no network association for the DSLAM #PNBLNCFOXFDAT01 which caused the issue and same has been corrected now. Please try to complete the PCONDES task for the reported order #6572252"/>
    <s v="MSS Cause Codes"/>
    <s v="Training"/>
    <s v="Windstream IT - Process"/>
    <m/>
    <s v="IT Application"/>
    <s v="Software Application/System"/>
    <s v="Other Type of Software"/>
    <m/>
    <m/>
    <s v="Sathishkumar"/>
    <s v="Chellathurai"/>
    <m/>
  </r>
  <r>
    <s v="IT-OSS - M6 (ASAP/TSG)"/>
    <s v="Incident"/>
    <s v="INC000002696593"/>
    <d v="2018-10-22T20:08:06"/>
    <d v="2018-10-23T16:09:58"/>
    <x v="4"/>
    <s v="Medium"/>
    <x v="2"/>
    <s v="Within the Service Target"/>
    <s v="MSS (hWIN &amp; TSG) Issue"/>
    <s v="Which MSS instance are you reporting this issue for?: MSS (hWIN &amp; TSG) What type of issue are you reporting?: Another issue Description of problem: (attach screenshots of any errors, etc.): Unable to compete REMASGN.Telephone#1601048031,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5528493 PSR #?: 23229406 "/>
    <s v="We could see an incorrect port address related entry caused the issue and the same has been corrected now.The reported DLRD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r>
  <r>
    <s v="IT-OSS - M6 (ASAP/TSG)"/>
    <s v="Incident"/>
    <s v="INC000002696930"/>
    <d v="2018-10-22T20:34:47"/>
    <d v="2018-10-23T16:10:50"/>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88242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309236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3092363) cannot be disconnected because all its child items are not on this order.Error Code 30764:Unable to validate item 3 Product group 0.  What is your MSS Login ID?: n9994207 Customer Acct Number?: 5563767 PSR #?: 23231443 "/>
    <s v="Missing Secloc for the virtual and broadband circuit has caused the reported issue and the same has been corrected."/>
    <s v="MSS Cause Codes"/>
    <s v="Data"/>
    <s v="Address Issue"/>
    <m/>
    <s v="IT Application"/>
    <s v="Software Application/System"/>
    <s v="Other Type of Software"/>
    <m/>
    <m/>
    <s v="Sathishkumar"/>
    <s v="Chellathurai"/>
    <m/>
  </r>
  <r>
    <s v="IT-OSS - M6 (ASAP/TSG)"/>
    <s v="Incident"/>
    <s v="INC000002697205"/>
    <d v="2018-10-22T23:00:12"/>
    <d v="2018-10-23T16:12:28"/>
    <x v="1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02814882,Error Message: v_return_cd: -2 v_return_text:ORA-20104: Unable to find the NG wireCenter   What is your MSS Login ID?: n9994207 Customer Acct Number?: 5475202 PSR #?: 23189640 "/>
    <s v="We could see that there is no network association for the DSLAM #PNBLNCFOXFDAT01 which caused the issue and same has been corrected now. BBDES task for the reported order #23189640 is completed now."/>
    <s v="MSS Cause Codes"/>
    <s v="Training"/>
    <s v="Windstream IT - Process"/>
    <m/>
    <s v="IT Application"/>
    <s v="Software Application/System"/>
    <s v="Other Type of Software"/>
    <m/>
    <m/>
    <s v="Sathishkumar"/>
    <s v="Chellathurai"/>
    <m/>
  </r>
  <r>
    <s v="IT-OSS - M6 (ASAP/TSG)"/>
    <s v="Incident"/>
    <s v="INC000002697445"/>
    <d v="2018-10-22T23:27:11"/>
    <d v="2018-10-23T16:17:3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9352548,Error Message:ReturnCd :21040 - ReturnText: Unable to create delegated PSR Order in NGMSS. Error returned from API.: javax.xml.ws.soap.SOAPFaultException: org.openuri.WSException_Exception: Exception thrown during Order API execution.  Message: Exception Thrown Importing Order.  Message: CaValueValidateManager: Single-value CA may not have more than one value. CA: Broadband Service Category; CaUsageId: 69; PP:AT:BB: 51:25:230 Error Code 85020:CaValueValidateManager: Single-val  What is your MSS Login ID?: n9994207 Customer Acct Number?: 6562211 PSR #?: 23158013  "/>
    <s v="We could see the duplicate values are mapped on the data level which were caused the issue, the same has been corrected and respective order is now processed without any issues. So, we are going ahead and marking this as close. Kindly reach us for any assistance in the future."/>
    <s v="MSS Cause Codes"/>
    <s v="Delegation"/>
    <s v="Cross Reference mapping"/>
    <m/>
    <s v="IT Application"/>
    <s v="Software Application/System"/>
    <s v="Other Type of Software"/>
    <m/>
    <m/>
    <s v="Sathishkumar"/>
    <s v="Chellathurai"/>
    <m/>
  </r>
  <r>
    <s v="IT-OSS - M6 (ASAP/TSG)"/>
    <s v="Incident"/>
    <s v="INC000002688556"/>
    <d v="2018-10-17T23:32:51"/>
    <d v="2018-10-23T16:22:10"/>
    <x v="1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n requested is already inservices. Tn# 2706929676 What is your MSS Login ID?: n9987263 Customer Acct Number?: 6596305 PSR #?: 23207328 "/>
    <s v="Order mapping with the previously cancelled order caused the issue and the same has been cleared now"/>
    <m/>
    <m/>
    <m/>
    <m/>
    <s v="IT Application"/>
    <s v="Software Application/System"/>
    <s v="Other Type of Software"/>
    <m/>
    <m/>
    <s v="Vijai"/>
    <s v="Elumalai"/>
    <m/>
  </r>
  <r>
    <s v="IT-OSS - M6 (ASAP/TSG)"/>
    <s v="Incident"/>
    <s v="INC000002697212"/>
    <d v="2018-10-22T23:05:22"/>
    <d v="2018-10-23T16:30:3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1581135008,Error Message:ReturnCd :-1 - ReturnText: inserting values into CLLI_LOC_USAGE table ORA-02291: integrity constraint (ASAP.FK_CL_LO_US__CL_LO) violated - parent key not found  What is your MSS Login ID?: n9994207 Customer Acct Number?: 6492142 PSR #?: 23229038 "/>
    <s v="We could see the reported order were processed and delegated to NGMSS, also order stands in the DSLAM queue it seems,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95388"/>
    <d v="2018-10-22T13:18:39"/>
    <d v="2018-10-23T16:37:41"/>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42840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ruthi"/>
    <s v="Ravichandran"/>
    <m/>
  </r>
  <r>
    <s v="IT-OSS - M6 (ASAP/TSG)"/>
    <s v="Incident"/>
    <s v="INC000002690327"/>
    <d v="2018-10-18T18:00:48"/>
    <d v="2018-10-23T16:42:09"/>
    <x v="10"/>
    <s v="Medium"/>
    <x v="2"/>
    <s v="Within the Service Target"/>
    <s v="MSS (hWIN &amp; TSG) Issue"/>
    <s v="Which MSS instance are you reporting this issue for?: MSS (hWIN &amp; TSG) What type of issue are you reporting?: Another issue Description of problem: (attach screenshots of any errors, etc.): ORA-20100: SP_QUALIFY_DUALQUAL ORA-20100: SELECTED PRODUCT NOT QUALIFIED THE BOTH WIRE_CENTERS What is your MSS Login ID?: n9979756 Customer Acct Number?: 6465392 PSR #?: 6661779  "/>
    <s v="MSSINT custom code change was deployed to resolve the issue"/>
    <s v="MSS Cause Codes"/>
    <s v="Code"/>
    <s v="MSSINT Custom Code"/>
    <m/>
    <s v="IT Application"/>
    <s v="Software Application/System"/>
    <s v="Other Type of Software"/>
    <m/>
    <m/>
    <s v="Suriyapriya"/>
    <s v="Jothiramalingam"/>
    <m/>
  </r>
  <r>
    <s v="IT-OSS - M6 (ASAP/TSG)"/>
    <s v="Incident"/>
    <s v="INC000002694483"/>
    <d v="2018-10-20T02:19:55"/>
    <d v="2018-10-23T16:57:11"/>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77216196,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426726 PSR #?: 23154475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Sathishkumar"/>
    <s v="Chellathurai"/>
    <m/>
  </r>
  <r>
    <s v="IT-OSS - M6 (ASAP/TSG)"/>
    <s v="Incident"/>
    <s v="INC000002694715"/>
    <d v="2018-10-20T01:08:23"/>
    <d v="2018-10-23T17:00:14"/>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038322201,Error Message: v_return_cd: -2 v_return_text:ORA-20104: Unable to find the NG wireCenter What is your MSS Login ID?: n9994207 Customer Acct Number?: 5692486 PSR #?: 23227498  "/>
    <s v="Missing assignments for the physical has caused the reported issue and the same has been corrected."/>
    <s v="MSS Cause Codes"/>
    <s v="Delegation"/>
    <s v="Circuit information"/>
    <m/>
    <s v="IT Application"/>
    <s v="Software Application/System"/>
    <s v="Other Type of Software"/>
    <m/>
    <m/>
    <s v="Sathishkumar"/>
    <s v="Chellathurai"/>
    <m/>
  </r>
  <r>
    <s v="IT-OSS - M6 (ASAP/TSG)"/>
    <s v="Incident"/>
    <s v="INC000002692133"/>
    <d v="2018-10-19T02:18:10"/>
    <d v="2018-10-23T17:13:59"/>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6841854,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225940 PSR #?: 23209249 "/>
    <s v="An incorrect cross reference mapping has caused the reported issue and the same has been corrected."/>
    <s v="MSS Cause Codes"/>
    <s v="Delegation"/>
    <s v="Cross Reference mapping"/>
    <m/>
    <s v="IT Application"/>
    <s v="Software Application/System"/>
    <s v="Other Type of Software"/>
    <m/>
    <m/>
    <s v="Sathishkumar"/>
    <s v="Chellathurai"/>
    <m/>
  </r>
  <r>
    <s v="IT-OSS - M6 (ASAP/TSG)"/>
    <s v="Incident"/>
    <s v="INC000002691885"/>
    <d v="2018-10-19T02:18:01"/>
    <d v="2018-10-23T17:23:12"/>
    <x v="0"/>
    <s v="Medium"/>
    <x v="2"/>
    <s v="Within the Service Target"/>
    <s v="MSS (hWIN &amp; TSG) Issue"/>
    <s v="Which MSS instance are you reporting this issue for?: MSS (hWIN &amp; TSG) What type of issue are you reporting?: Another issue Description of problem: (attach screenshots of any errors, etc.): trying to do a pin change /went to exceptions/  v_return_cd: -2 v_return_text:ORA-20104: Unable to find the NG wireCenter What is your MSS Login ID?: e0138057 Customer Acct Number?: 6594125 PSR #?: 23224134 "/>
    <s v="Missing port alias value for the physical has caused the reported issue and the same has been corrected."/>
    <s v="MSS Cause Codes"/>
    <s v="Data"/>
    <s v="ASAP Issue"/>
    <m/>
    <s v="IT Application"/>
    <s v="Software Application/System"/>
    <s v="Other Type of Software"/>
    <m/>
    <m/>
    <s v="Falicia"/>
    <s v="Tollison"/>
    <m/>
  </r>
  <r>
    <s v="IT-OSS - M6 (ASAP/TSG)"/>
    <s v="Incident"/>
    <s v="INC000002698248"/>
    <d v="2018-10-23T04:13:49"/>
    <d v="2018-10-23T17:30:19"/>
    <x v="5"/>
    <s v="Medium"/>
    <x v="2"/>
    <s v="Within the Service Target"/>
    <s v="MSS (hWIN &amp; TSG) Issue"/>
    <s v="Which MSS instance are you reporting this issue for?: MSS (hWIN &amp; TSG) What type of issue are you reporting?: Another issue Description of problem: (attach screenshots of any errors, etc.): CANNOT VALIDATE PSR.  SEE ATTACHMENTS.   NEED TO DO A MODIFY WITH PIN CHG TO MOVE TO BK:00 PIN:4425   What is your MSS Login ID?: E0100690 Customer Acct Number?: 3425431 PSR #?: 23233944 "/>
    <s v="There is missing information of AWGF and FT TO BB label and value infor for the reported order#23233944 which caused the issue and the same has been corrected now."/>
    <s v="MSS Cause Codes"/>
    <s v="Data"/>
    <s v="Value Label"/>
    <m/>
    <s v="IT Application"/>
    <s v="Software Application/System"/>
    <s v="Other Type of Software"/>
    <m/>
    <m/>
    <s v="Debra"/>
    <s v="Womack"/>
    <m/>
  </r>
  <r>
    <s v="IT-OSS - M6 (ASAP/TSG)"/>
    <s v="Incident"/>
    <s v="INC000002687477"/>
    <d v="2018-10-17T19:52:07"/>
    <d v="2018-10-23T17:33:58"/>
    <x v="11"/>
    <s v="Medium"/>
    <x v="2"/>
    <s v="Within the Service Target"/>
    <s v="MSS (hWIN &amp; TSG) Issue"/>
    <s v="Alternate contact phone number for yourself, if applicable: 2703372733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02188 Customer Acct Number?: 3197271 PSR #?: 23214161 "/>
    <s v="Order validates without any issues"/>
    <m/>
    <m/>
    <m/>
    <m/>
    <s v="IT Application"/>
    <s v="Software Application/System"/>
    <s v="Other Type of Software"/>
    <m/>
    <m/>
    <s v="Mathia"/>
    <s v="Chambers"/>
    <m/>
  </r>
  <r>
    <s v="IT-OSS - M6 (ASAP/TSG)"/>
    <s v="Incident"/>
    <s v="INC000002696955"/>
    <d v="2018-10-22T21:12:40"/>
    <d v="2018-10-23T17:37:39"/>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4384399,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n9994207 Customer Acct Number?: 4450243 PSR #?: 23228431 "/>
    <s v="We could see that the supplement cancel was not delegated in the previous order which caused the issue and same has been corrected now. DELEGORD task for the reported order #23228431 is completed now"/>
    <s v="MSS Cause Codes"/>
    <s v="Delegation"/>
    <s v="Previous order Delegation issue"/>
    <m/>
    <s v="IT Application"/>
    <s v="Software Application/System"/>
    <s v="Other Type of Software"/>
    <m/>
    <m/>
    <s v="Sathishkumar"/>
    <s v="Chellathurai"/>
    <m/>
  </r>
  <r>
    <s v="IT-OSS - M6 (ASAP/TSG)"/>
    <s v="Incident"/>
    <s v="INC000002689306"/>
    <d v="2018-10-18T02:49:14"/>
    <d v="2018-10-23T18:19:24"/>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334541272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0897068 had already been disconnected on another order..  Error Code 30606:The Service Item 30897068 had already been disconnected on another order.Error Code 30766:Unable to process item 12Mb/768K Product group 1508. The Service Item 30897068 had already been disconnected on another order.. What is your MSS Login ID?: n9995231 Customer Acct Number?: 6407246 PSR #?: 23127361 "/>
    <s v="We could see the incorrect status for the product has caused the reported issue and the same has been corrected"/>
    <s v="MSS Cause Codes"/>
    <s v="Data"/>
    <s v="Product Issue"/>
    <m/>
    <s v="IT Application"/>
    <s v="Software Application/System"/>
    <s v="Other Type of Software"/>
    <m/>
    <m/>
    <s v="Ajith"/>
    <s v="Kumar"/>
    <m/>
  </r>
  <r>
    <s v="IT-OSS - M6 (ASAP/TSG)"/>
    <s v="Incident"/>
    <s v="INC000002693608"/>
    <d v="2018-10-19T21:17:50"/>
    <d v="2018-10-23T18:38:06"/>
    <x v="4"/>
    <s v="Medium"/>
    <x v="2"/>
    <s v="Within the Service Target"/>
    <s v="MSS (hWIN &amp; TSG) Issue"/>
    <s v="Which MSS instance are you reporting this issue for?: MSS (hWIN &amp; TSG) What type of issue are you reporting?: Another issue Description of problem: (attach screenshots of any errors, etc.): This delegated task is not ready to be completed because it has predecessor tasks in the Legacy domain that have not been completed.  TN - 6784938919  THIS PSR NEEDS TO BE COMPLETED OUT OF BBCOMP IN NEXTGEN - BUT SHOWS COMPLETED IN HWIN. BECAUSE THIS IS NOT ACTUALLY COMPLETE, VISION/AQUARIUM DO NOT SHOW UP PROPERLY What is your MSS Login ID?: E0100690 Customer Acct Number?: 5786860 PSR #?: 21504743 "/>
    <s v="We have re-opned the DD task in HWIN production and then we have completed the DD task from NGMSS. Hence there is no action pending on our side. We are going ahead and marking this incident as resolved. Thanks."/>
    <s v="MSS Cause Codes"/>
    <s v="Training"/>
    <s v="Incorrect Task Completion Process"/>
    <m/>
    <s v="IT Application"/>
    <s v="Software Application/System"/>
    <s v="Other Type of Software"/>
    <m/>
    <m/>
    <s v="Debra"/>
    <s v="Womack"/>
    <m/>
  </r>
  <r>
    <s v="IT-OSS - M6 (ASAP/TSG)"/>
    <s v="Incident"/>
    <s v="INC000002698372"/>
    <d v="2018-10-23T03:00:18"/>
    <d v="2018-10-23T18:47:46"/>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2298284958 What is your MSS Login ID?: n9981514 "/>
    <s v="Address value indicator was incorrect and the same has been corrected."/>
    <s v="MSS Cause Codes"/>
    <s v="Data"/>
    <s v="Location Issue"/>
    <m/>
    <s v="IT Application"/>
    <s v="Software Application/System"/>
    <s v="Other Type of Software"/>
    <m/>
    <m/>
    <s v="Ramkumar"/>
    <s v="Balaji"/>
    <m/>
  </r>
  <r>
    <s v="IT-OSS - M6 (ASAP/TSG)"/>
    <s v="Incident"/>
    <s v="INC000002698120"/>
    <d v="2018-10-23T02:18:30"/>
    <d v="2018-10-23T18:50:4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7837  What is your MSS Login ID?: N9981514 "/>
    <s v="Address indicator was incorrect and the same has been corrected."/>
    <s v="MSS Cause Codes"/>
    <s v="Data"/>
    <s v="Location Issue"/>
    <m/>
    <s v="IT Application"/>
    <s v="Software Application/System"/>
    <s v="Other Type of Software"/>
    <m/>
    <m/>
    <s v="Ramkumar"/>
    <s v="Balaji"/>
    <m/>
  </r>
  <r>
    <s v="IT-OSS - M6 (ASAP/TSG)"/>
    <s v="Incident"/>
    <s v="INC000002697888"/>
    <d v="2018-10-23T02:07:17"/>
    <d v="2018-10-23T18:55:16"/>
    <x v="2"/>
    <s v="Medium"/>
    <x v="2"/>
    <s v="Within the Service Target"/>
    <s v="MSS (hWIN &amp; TSG) Issue"/>
    <s v="Which MSS instance are you reporting this issue for?: MSS (hWIN &amp; TSG) What type of issue are you reporting?: Another issue Description of problem: (attach screenshots of any errors, etc.): AN ERROR OCCURED DURING CUSTOM PRE VALIDATION  1ORA 20100 THE MSS FT TO BB IS NOT FOUND ON THE ACCOUNT// PNONE # 6067848333 WILL NOT VALIDATE IN HWIN FOR UPGRADE TO 10MG BONDED What is your MSS Login ID?: E0125569 Customer Acct Number?: 3354588 PSR #?: 23233376 "/>
    <s v="There was missing broadband information in the reported order which was causing the issue, the same has been corrected ."/>
    <s v="MSS Cause Codes"/>
    <s v="Training"/>
    <s v="Process Issue - Others"/>
    <m/>
    <s v="IT Application"/>
    <s v="Software Application/System"/>
    <s v="Other Type of Software"/>
    <m/>
    <m/>
    <s v="Catherine"/>
    <s v="Tufts"/>
    <m/>
  </r>
  <r>
    <s v="IT-OSS - M6 (ASAP/TSG)"/>
    <s v="Incident"/>
    <s v="INC000002697996"/>
    <d v="2018-10-23T02:26:33"/>
    <d v="2018-10-23T19:13:37"/>
    <x v="5"/>
    <s v="Medium"/>
    <x v="2"/>
    <s v="Within the Service Target"/>
    <s v="MSS (hWIN &amp; TSG) Issue"/>
    <s v="Which MSS instance are you reporting this issue for?: MSS (hWIN &amp; TSG) What type of issue are you reporting?: Another issue Description of problem: (attach screenshots of any errors, etc.): 903-632-5032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52297 had already been disconnected on another order..  Error Code 30606:The Service Item 22052297 had already been disconnected on another order.Error Code 30766:Unable to process item CONTACT INFO Product group 1024. The Service Item 22052297 had already been disconnected on another order.. What is your MSS Login ID?: E0078373 Customer Acct Number?: 4459515 PSR #?: 23233449 "/>
    <s v="We could see there is incorrect service item attached to the order#23233449 which caused the issue and the same has been corrected now."/>
    <s v="MSS Cause Codes"/>
    <s v="Delegation"/>
    <s v="Service item status"/>
    <m/>
    <s v="IT Application"/>
    <s v="Software Application/System"/>
    <s v="Other Type of Software"/>
    <m/>
    <m/>
    <s v="Barbara"/>
    <s v="Maddox"/>
    <m/>
  </r>
  <r>
    <s v="IT-OSS - M6 (ASAP/TSG)"/>
    <s v="Incident"/>
    <s v="INC000002691889"/>
    <d v="2018-10-19T02:26:35"/>
    <d v="2018-10-23T19:29:5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5843635,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35087428. PP:AT:BB: 51:25:232Error Code 85017:CaValueValidateManager: CA value record being changed or deleted is not found.  CA: Virtual Broadband Service Category; CaUsageId: 198; CaValueId: 35087428. PP:AT:BB: 51:25:232   What is your MSS Login ID?: n9994207 Customer Acct Number?: 3445905 PSR #?: 20519834  "/>
    <s v="We have corrected the design related issue for the reported customer-20519834  caused due to migration and the issue got cleared."/>
    <s v="MSS Cause Codes"/>
    <s v="Delegation"/>
    <s v="NGMSS data issue"/>
    <m/>
    <s v="IT Application"/>
    <s v="Software Application/System"/>
    <s v="Other Type of Software"/>
    <m/>
    <m/>
    <s v="Sathishkumar"/>
    <s v="Chellathurai"/>
    <m/>
  </r>
  <r>
    <s v="IT-OSS - M6 (ASAP/TSG)"/>
    <s v="Incident"/>
    <s v="INC000002696595"/>
    <d v="2018-10-22T20:11:58"/>
    <d v="2018-10-23T19:32:22"/>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545024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1207 PSR #?: 22892224  "/>
    <s v="The cancel for the reported order has not been processed correctly and the same have been corrected and completed"/>
    <s v="MSS Cause Codes"/>
    <s v="Training"/>
    <s v="Process Issue - Others"/>
    <m/>
    <s v="IT Application"/>
    <s v="Software Application/System"/>
    <s v="Other Type of Software"/>
    <m/>
    <m/>
    <s v="Sathishkumar"/>
    <s v="Chellathurai"/>
    <m/>
  </r>
  <r>
    <s v="IT-OSS - M6 (ASAP/TSG)"/>
    <s v="Incident"/>
    <s v="INC000002691561"/>
    <d v="2018-10-19T00:20:41"/>
    <d v="2018-10-23T19:32:47"/>
    <x v="13"/>
    <s v="Medium"/>
    <x v="2"/>
    <s v="Within the Service Target"/>
    <s v="MSS (hWIN &amp; TSG) Issue"/>
    <s v="Which MSS instance are you reporting this issue for?: MSS (hWIN &amp; TSG) What type of issue are you reporting?: Another issue Description of problem: (attach screenshots of any errors, etc.): TN=5758850147/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080941 Customer Acct Number?: 6053442 PSR #?: 23223497 "/>
    <s v="We have corrected the product issue for the reported customer-23223497 caused due to previous order migration and the issue got cleared."/>
    <s v="MSS Cause Codes"/>
    <s v="Delegation"/>
    <s v="Previous order Delegation issue"/>
    <m/>
    <s v="IT Application"/>
    <s v="Software Application/System"/>
    <s v="Other Type of Software"/>
    <m/>
    <m/>
    <s v="Carol"/>
    <s v="Henderson"/>
    <m/>
  </r>
  <r>
    <s v="IT-OSS - M6 (ASAP/TSG)"/>
    <s v="Incident"/>
    <s v="INC000002697894"/>
    <d v="2018-10-23T02:22:46"/>
    <d v="2018-10-23T19:33:28"/>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for 8147971354 What is your MSS Login ID?: n9981514 "/>
    <s v="We could see no issues with this request as the aquarium record for the customer is proper as you can see through the screenshot attached"/>
    <s v="MSS Cause Codes"/>
    <s v="Training"/>
    <s v="No Issue Found"/>
    <m/>
    <s v="IT Application"/>
    <s v="Software Application/System"/>
    <s v="Other Type of Software"/>
    <m/>
    <m/>
    <s v="Ramkumar"/>
    <s v="Balaji"/>
    <m/>
  </r>
  <r>
    <s v="IT-OSS - M6 (ASAP/TSG)"/>
    <s v="Incident"/>
    <s v="INC000002694918"/>
    <d v="2018-10-20T02:51:46"/>
    <d v="2018-10-23T19:35:25"/>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157276806 "/>
    <s v="We could see the reported customer#  2157276806 is inactive in MIROR record."/>
    <s v="MSS Cause Codes"/>
    <s v="Training"/>
    <s v="MSS - Functional Training"/>
    <m/>
    <s v="IT Application"/>
    <s v="Software Application/System"/>
    <s v="Other Type of Software"/>
    <m/>
    <m/>
    <s v="Vinoth"/>
    <s v="Raj"/>
    <m/>
  </r>
  <r>
    <s v="IT-OSS - M6 (ASAP/TSG)"/>
    <s v="Incident"/>
    <s v="INC000002696320"/>
    <d v="2018-10-22T18:49:41"/>
    <d v="2018-10-23T19:36:00"/>
    <x v="3"/>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e0182026 Customer Acct Number?: 4450243 PSR #?: 23228431 "/>
    <s v="The same issue is addressed in the incident#INC000002696955"/>
    <s v="MSS Cause Codes"/>
    <s v="Training"/>
    <s v="Duplicate Ticket"/>
    <m/>
    <s v="IT Application"/>
    <s v="Software Application/System"/>
    <s v="Other Type of Software"/>
    <m/>
    <m/>
    <s v="Jonathan"/>
    <s v="Jackson"/>
    <m/>
  </r>
  <r>
    <s v="IT-OSS - M6 (ASAP/TSG)"/>
    <s v="Incident"/>
    <s v="INC000002694595"/>
    <d v="2018-10-20T02:08:42"/>
    <d v="2018-10-23T19:38:1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03475526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2879282 PSR #?: 23049528  "/>
    <s v="We have corrected the product issue for the reported customer-23049528  caused due to previous order migration and the issue got cleared."/>
    <s v="MSS Cause Codes"/>
    <s v="Delegation"/>
    <s v="Previous order Delegation issue"/>
    <m/>
    <s v="IT Application"/>
    <s v="Software Application/System"/>
    <s v="Other Type of Software"/>
    <m/>
    <m/>
    <s v="Sathishkumar"/>
    <s v="Chellathurai"/>
    <m/>
  </r>
  <r>
    <s v="IT-OSS - M6 (ASAP/TSG)"/>
    <s v="Incident"/>
    <s v="INC000002687397"/>
    <d v="2018-10-17T19:17:32"/>
    <d v="2018-10-23T19:39:52"/>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427828,Error Message:NGMSS BB COM Queue completed but HWIN BBCOM Task in ready status.  What is your MSS Login ID?: n9994207 Customer Acct Number?: 5101874 PSR #?: 22287482 "/>
    <s v="Incorrect issue status for the circuit has caused the reported issue and the same is now corrected."/>
    <s v="MSS Cause Codes"/>
    <s v="Data"/>
    <s v="Circuit Issue Status"/>
    <m/>
    <s v="IT Application"/>
    <s v="Software Application/System"/>
    <s v="Other Type of Software"/>
    <m/>
    <m/>
    <s v="Sathishkumar"/>
    <s v="Chellathurai"/>
    <m/>
  </r>
  <r>
    <s v="IT-OSS - M6 (ASAP/TSG)"/>
    <s v="Incident"/>
    <s v="INC000002698176"/>
    <d v="2018-10-23T03:22:50"/>
    <d v="2018-10-23T19:42:25"/>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281565337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188031 PSR #?: 20374168 "/>
    <s v="The incorrect product delegation made in the previous order caused the reported issue, which has been corrected now and the order is now delegated properly."/>
    <s v="MSS Cause Codes"/>
    <s v="Delegation"/>
    <s v="Previous order Delegation issue"/>
    <m/>
    <s v="IT Application"/>
    <s v="Software Application/System"/>
    <s v="Other Type of Software"/>
    <m/>
    <m/>
    <s v="Ajith"/>
    <s v="Kumar"/>
    <m/>
  </r>
  <r>
    <s v="IT-OSS - M6 (ASAP/TSG)"/>
    <s v="Incident"/>
    <s v="INC000002697769"/>
    <d v="2018-10-23T01:15:10"/>
    <d v="2018-10-23T19:43:11"/>
    <x v="5"/>
    <s v="Medium"/>
    <x v="2"/>
    <s v="Within the Service Target"/>
    <s v="MSS (hWIN &amp; TSG) Issue"/>
    <s v="Which MSS instance are you reporting this issue for?: MSS (hWIN &amp; TSG) What type of issue are you reporting?: Another issue Description of problem: (attach screenshots of any errors, etc.): TRYING TO CANCEL A MODASGN THAT SHOULD HAVE BEEN A MOVE ORDER.  IN BB_COMP QUEUE, GETTING: &quot;THE DD ON ROW #55 IS VIOLATING THE CONSTRAINT.&quot; ORDER# 6890172, THE CIRCUIT ID IS 912-545-8853-0.  9125458853 What is your MSS Login ID?: 0019414 Customer Acct Number?: 6594531 PSR #?: 23232994 "/>
    <s v="The design related task was not processed properly for the reported order which caused the issue and the same has been corrected now.  The reported order has been completed and flag finished."/>
    <s v="MSS Cause Codes"/>
    <s v="Training"/>
    <s v="Design not processed properly"/>
    <m/>
    <s v="IT Application"/>
    <s v="Software Application/System"/>
    <s v="Other Type of Software"/>
    <m/>
    <m/>
    <s v="Ronnie"/>
    <s v="Byrd"/>
    <m/>
  </r>
  <r>
    <s v="IT-OSS - M6 (ASAP/TSG)"/>
    <s v="Incident"/>
    <s v="INC000002694167"/>
    <d v="2018-10-19T22:53:38"/>
    <d v="2018-10-23T19:44:54"/>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780733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75297 PSR #?: 23189642 "/>
    <s v="We have corrected the circuit status for the reported customer-23189642 caused due to migration and the issue got cleared."/>
    <s v="MSS Cause Codes"/>
    <s v="Data"/>
    <s v="Circuit Status"/>
    <m/>
    <s v="IT Application"/>
    <s v="Software Application/System"/>
    <s v="Other Type of Software"/>
    <m/>
    <m/>
    <s v="Sathishkumar"/>
    <s v="Chellathurai"/>
    <m/>
  </r>
  <r>
    <s v="IT-OSS - M6 (ASAP/TSG)"/>
    <s v="Incident"/>
    <s v="INC000002699430"/>
    <d v="2018-10-23T19:39:26"/>
    <d v="2018-10-23T19:46:05"/>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703876205,Error Message:Unable to complete NGMSS BCOM Queue.  What is your MSS Login ID?: 22643535  Customer Acct Number?: 4205935 PSR #?: 22643535  "/>
    <s v="As per request the DD task has been completed."/>
    <s v="MSS Cause Codes"/>
    <s v="Training"/>
    <s v="User Request"/>
    <m/>
    <s v="IT Application"/>
    <s v="Software Application/System"/>
    <s v="Other Type of Software"/>
    <m/>
    <m/>
    <s v="Sathishkumar"/>
    <s v="Chellathurai"/>
    <m/>
  </r>
  <r>
    <s v="IT-OSS - M6 (ASAP/TSG)"/>
    <s v="Incident"/>
    <s v="INC000002697325"/>
    <d v="2018-10-22T22:32:40"/>
    <d v="2018-10-23T19:47:01"/>
    <x v="5"/>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3309541310,Error Message:Unable to copy old broadband service What is your MSS Login ID?: n9994207 Customer Acct Number?: 5591406 PSR #?: 23150791  "/>
    <s v="The reported order#23150791 was already supplement cancelled and flag finished.  Also there is no open orders for the customer account#55914060."/>
    <s v="MSS Cause Codes"/>
    <s v="Training"/>
    <s v="No Issue Found"/>
    <m/>
    <s v="IT Application"/>
    <s v="Software Application/System"/>
    <s v="Other Type of Software"/>
    <m/>
    <m/>
    <s v="Sathishkumar"/>
    <s v="Chellathurai"/>
    <m/>
  </r>
  <r>
    <s v="IT-OSS - M6 (ASAP/TSG)"/>
    <s v="Incident"/>
    <s v="INC000002692284"/>
    <d v="2018-10-19T11:17:08"/>
    <d v="2018-10-23T19:47:05"/>
    <x v="13"/>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have corrected the circuit status for the reported customer caused due to migration and the issue got cleared."/>
    <s v="MSS Cause Codes"/>
    <s v="Data"/>
    <s v="Circuit Status"/>
    <m/>
    <s v="IT Application"/>
    <s v="Software Application/System"/>
    <s v="Other Type of Software"/>
    <m/>
    <m/>
    <s v="Koperundevi"/>
    <s v="Muniyandi"/>
    <m/>
  </r>
  <r>
    <s v="IT-OSS - M6 (ASAP/TSG)"/>
    <s v="Incident"/>
    <s v="INC000002698383"/>
    <d v="2018-10-23T03:01:15"/>
    <d v="2018-10-23T19:51:5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2703697777,Error Message:NGMSS BB COM Queue completed but HWIN BBCOM Task in ready status.  What is your MSS Login ID?: n9994207 Customer Acct Number?: 3283478 PSR #?: 20553387 "/>
    <s v="We have corrected the circuit status for the reported customer-20553387 caused due to migration and the issue got cleared."/>
    <s v="MSS Cause Codes"/>
    <s v="Data"/>
    <s v="Circuit Status"/>
    <m/>
    <s v="IT Application"/>
    <s v="Software Application/System"/>
    <s v="Other Type of Software"/>
    <m/>
    <m/>
    <s v="Sathishkumar"/>
    <s v="Chellathurai"/>
    <m/>
  </r>
  <r>
    <s v="IT-OSS - M6 (ASAP/TSG)"/>
    <s v="Incident"/>
    <s v="INC000002698394"/>
    <d v="2018-10-23T03:54:53"/>
    <d v="2018-10-23T19:54:36"/>
    <x v="15"/>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735600 PSR #?: 4055279298 "/>
    <s v="As per MSS, in a suspend order you cannot make a speed upgrade or downgrade. So kindly cancel this order, and then create a change order for speed upgrade."/>
    <s v="MSS Cause Codes"/>
    <s v="Training"/>
    <s v="Incorrect Process on Change Order"/>
    <m/>
    <s v="IT Application"/>
    <s v="Software Application/System"/>
    <s v="Other Type of Software"/>
    <m/>
    <m/>
    <s v="Justin"/>
    <s v="Liles"/>
    <m/>
  </r>
  <r>
    <s v="IT-OSS - M6 (ASAP/TSG)"/>
    <s v="Incident"/>
    <s v="INC000002698121"/>
    <d v="2018-10-23T02:19:57"/>
    <d v="2018-10-23T19:54:45"/>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7837 What is your MSS Login ID?: n9981514 "/>
    <s v="We have corrected the address issue  for the reported customer-7246277837 caused due to migration and the issue got cleared."/>
    <s v="MSS Cause Codes"/>
    <s v="Data"/>
    <s v="Address Issue"/>
    <m/>
    <s v="IT Application"/>
    <s v="Software Application/System"/>
    <s v="Other Type of Software"/>
    <m/>
    <m/>
    <s v="Ramkumar"/>
    <s v="Balaji"/>
    <m/>
  </r>
  <r>
    <s v="IT-OSS - M6 (ASAP/TSG)"/>
    <s v="Incident"/>
    <s v="INC000002697890"/>
    <d v="2018-10-23T02:14:03"/>
    <d v="2018-10-23T19:58:49"/>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9184861731 What is your MSS Login ID?: n9981514 "/>
    <s v="We have corrected the address issue  for the reported customer-9184861731 caused due to migration and the issue got cleared."/>
    <s v="MSS Cause Codes"/>
    <s v="Data"/>
    <s v="Address Issue"/>
    <m/>
    <s v="IT Application"/>
    <s v="Software Application/System"/>
    <s v="Other Type of Software"/>
    <m/>
    <m/>
    <s v="Ramkumar"/>
    <s v="Balaji"/>
    <m/>
  </r>
  <r>
    <s v="IT-OSS - M6 (ASAP/TSG)"/>
    <s v="Incident"/>
    <s v="INC000002697333"/>
    <d v="2018-10-22T22:41:24"/>
    <d v="2018-10-23T20:03:41"/>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293463042,Error Message: v_return_cd: -2 v_return_text:ORA-01400: cannot insert NULL into (&quot;ASAP&quot;.&quot;NS_CON_REL_CA_VAL&quot;.&quot;CA_VALUE&quot;)  What is your MSS Login ID?: n9994207 Customer Acct Number?: 5455560 PSR #?: 23150861  "/>
    <s v="We have corrected the pin assignment  for the reported customer-23150861 caused due to process issue and the issue got cleared."/>
    <s v="MSS Cause Codes"/>
    <s v="Training"/>
    <s v="Incorrect Process on PIN Assignment"/>
    <m/>
    <s v="IT Application"/>
    <s v="Software Application/System"/>
    <s v="Other Type of Software"/>
    <m/>
    <m/>
    <s v="Sathishkumar"/>
    <s v="Chellathurai"/>
    <m/>
  </r>
  <r>
    <s v="IT-OSS - M6 (ASAP/TSG)"/>
    <s v="Incident"/>
    <s v="INC000002696952"/>
    <d v="2018-10-22T21:09:18"/>
    <d v="2018-10-23T20:08:3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4863899,Error Message:ReturnCd:21038 – ReturnText: One or more required Addresses have not been delegated to NGMSS   What is your MSS Login ID?: n9994207 Customer Acct Number?: 3510130 PSR #?: 23231685  "/>
    <s v="We have corrected the address issue  for the reported customer-23231685  caused due to migration and the issue got cleared."/>
    <s v="MSS Cause Codes"/>
    <s v="Delegation"/>
    <s v="Migration Issues (data missing)"/>
    <m/>
    <s v="IT Application"/>
    <s v="Software Application/System"/>
    <s v="Other Type of Software"/>
    <m/>
    <m/>
    <s v="Sathishkumar"/>
    <s v="Chellathurai"/>
    <m/>
  </r>
  <r>
    <s v="IT-OSS - M6 (ASAP/TSG)"/>
    <s v="Incident"/>
    <s v="INC000002686771"/>
    <d v="2018-10-17T16:19:42"/>
    <d v="2018-10-23T20:13:16"/>
    <x v="15"/>
    <s v="Medium"/>
    <x v="2"/>
    <s v="Within the Service Target"/>
    <s v="MSS (hWIN &amp; TSG) Issue"/>
    <s v="Which MSS instance are you reporting this issue for?: MSS (hWIN &amp; TSG) What type of issue are you reporting?: Another issue Description of problem: (attach screenshots of any errors, etc.): ORA-20100:SP_QUALIFY_DUALQUAL ORA-20100:Selected product not qualified the both wire _centers  What is your MSS Login ID?: n9979758 Customer Acct Number?: 6439536 PSR #?: 6643493 "/>
    <s v="The order was completed already  No issues found"/>
    <s v="MSS Cause Codes"/>
    <s v="Training"/>
    <s v="No Issue Found"/>
    <m/>
    <s v="IT Application"/>
    <s v="Software Application/System"/>
    <s v="Other Type of Software"/>
    <m/>
    <m/>
    <s v="Kanthavel"/>
    <s v="Kumar"/>
    <m/>
  </r>
  <r>
    <s v="IT-OSS - M6 (ASAP/TSG)"/>
    <s v="Incident"/>
    <s v="INC000002700440"/>
    <d v="2018-10-24T00:10:04"/>
    <d v="2018-10-24T00:11:42"/>
    <x v="8"/>
    <s v="Medium"/>
    <x v="1"/>
    <s v="Within the Service Target"/>
    <s v="MSS (hWIN &amp; TSG) Issue"/>
    <s v="Which MSS instance are you reporting this issue for?: MSS (hWIN &amp; TSG) What type of issue are you reporting?: Another issue Description of problem: (attach screenshots of any errors, etc.): CANT VALIDATE. SAYS NO LABELS AND VALUES. HAVE RE-ADDED SALES CHANNEL AND IS NOT FIXING IT.  What is your MSS Login ID?: E0183526 Customer Acct Number?: 3662364 PSR #?: 23218745 "/>
    <m/>
    <m/>
    <m/>
    <m/>
    <m/>
    <s v="IT Application"/>
    <s v="Software Application/System"/>
    <s v="Other Type of Software"/>
    <m/>
    <m/>
    <s v="Haley"/>
    <s v="Stanfield"/>
    <m/>
  </r>
  <r>
    <s v="IT-OSS - M6 (ASAP/TSG)"/>
    <s v="Incident"/>
    <s v="INC000002696932"/>
    <d v="2018-10-22T20:39:12"/>
    <d v="2018-10-24T13:08:12"/>
    <x v="5"/>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2770132,Error Message: v_return_cd: -2 v_return_text:ORA-20100: The MSS Exchange is not found on the account.  What is your MSS Login ID?: n9994207 Customer Acct Number?: 6229493 PSR #?: 23229835  "/>
    <s v="The incorrect order status in the NGMSS side for the order#6885719 which caused the issue and the same has been corrected now."/>
    <s v="MSS Cause Codes"/>
    <s v="Data"/>
    <s v="Data Scrub Required"/>
    <m/>
    <s v="IT Application"/>
    <s v="Software Application/System"/>
    <s v="Other Type of Software"/>
    <m/>
    <m/>
    <s v="Sathishkumar"/>
    <s v="Chellathurai"/>
    <m/>
  </r>
  <r>
    <s v="IT-OSS - M6 (ASAP/TSG)"/>
    <s v="Incident"/>
    <s v="INC000002700055"/>
    <d v="2018-10-23T22:39:51"/>
    <d v="2018-10-24T13:09:33"/>
    <x v="15"/>
    <s v="Medium"/>
    <x v="2"/>
    <s v="Within the Service Target"/>
    <s v="MSS (hWIN &amp; TSG) Issue"/>
    <s v="Which MSS instance are you reporting this issue for?: MSS (hWIN &amp; TSG) What type of issue are you reporting?: Another issue Description of problem: (attach screenshots of any errors, etc.): bpq was called but returned an error the mss to bpq was not successful  What is your MSS Login ID?: e0102195 Customer Acct Number?: 6518227 PSR #?: 23241659 "/>
    <s v="The reported TN is not active in mirror so kindly cancel this order and create a disconnect order for this customer."/>
    <s v="MSS Cause Codes"/>
    <s v="Training"/>
    <s v="Incorrect Process on BB Qualification"/>
    <m/>
    <s v="IT Application"/>
    <s v="Software Application/System"/>
    <s v="Other Type of Software"/>
    <m/>
    <m/>
    <s v="Jennifer"/>
    <s v="Hunt"/>
    <m/>
  </r>
  <r>
    <s v="IT-OSS - M6 (ASAP/TSG)"/>
    <s v="Incident"/>
    <s v="INC000002700411"/>
    <d v="2018-10-24T00:15:23"/>
    <d v="2018-10-24T13:12:04"/>
    <x v="14"/>
    <s v="Medium"/>
    <x v="2"/>
    <s v="Within the Service Target"/>
    <s v="MSS (hWIN &amp; TSG) Issue"/>
    <s v="Which MSS instance are you reporting this issue for?: MSS (hWIN &amp; TSG) What type of issue are you reporting?: Another issue Description of problem: (attach screenshots of any errors, etc.): STUCK IN EXCEPTN. ERROR: UNABLE TO CREATE DELEGATED PSR ORDER IN MGMSS. ERROR RETURNED FROM API.  What is your MSS Login ID?: E0183526 Customer Acct Number?: 3662364 PSR #?: 23243169 "/>
    <s v="We could see that the supplement correction was not delegated in the previous order which caused the issue and same has been corrected now. DELEGORD task for the reported order #23243169 is completed."/>
    <s v="MSS Cause Codes"/>
    <s v="Delegation"/>
    <s v="Previous order Delegation issue"/>
    <m/>
    <s v="IT Application"/>
    <s v="Software Application/System"/>
    <s v="Other Type of Software"/>
    <m/>
    <m/>
    <s v="Haley"/>
    <s v="Stanfield"/>
    <m/>
  </r>
  <r>
    <s v="IT-OSS - M6 (ASAP/TSG)"/>
    <s v="Incident"/>
    <s v="INC000002700678"/>
    <d v="2018-10-24T01:23:30"/>
    <d v="2018-10-24T13:12:51"/>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3244998 What is your MSS Login ID?: n9987263 Customer Acct Number?: 3224651 PSR #?: 23224501 "/>
    <s v="We could see that the incorrect order status in the NGMSS caused the reported issue, which has been corrected now and the order now validates without any issues"/>
    <s v="MSS Cause Codes"/>
    <s v="Data"/>
    <s v="Validation Issue"/>
    <m/>
    <s v="IT Application"/>
    <s v="Software Application/System"/>
    <s v="Other Type of Software"/>
    <m/>
    <m/>
    <s v="Vijai"/>
    <s v="Elumalai"/>
    <m/>
  </r>
  <r>
    <s v="IT-OSS - M6 (ASAP/TSG)"/>
    <s v="Incident"/>
    <s v="INC000002701238"/>
    <d v="2018-10-24T04:03:12"/>
    <d v="2018-10-24T13:16:11"/>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here are 1 circuit(s) on this order that have not had a DLR issued under this order. Either remove the circuit(s) from the order or issue a new DLR. The circuit(s) are as follow: Tn# 5057473999 What is your MSS Login ID?: n9987263 Customer Acct Number?: 5407440 PSR #?: 23207195 "/>
    <s v="We could see the cancellation process were not made properly which were caused the issue, the same has been corrected and respective order is now processed, so we are going ahead and marking this as close. Kindly reach us for any assistance in the future."/>
    <s v="MSS Cause Codes"/>
    <s v="Training"/>
    <s v="Incorrect Supplement Cancel"/>
    <m/>
    <s v="IT Application"/>
    <s v="Software Application/System"/>
    <s v="Other Type of Software"/>
    <m/>
    <m/>
    <s v="Vijai"/>
    <s v="Elumalai"/>
    <m/>
  </r>
  <r>
    <s v="IT-OSS - M6 (ASAP/TSG)"/>
    <s v="Incident"/>
    <s v="INC000002698215"/>
    <d v="2018-10-23T13:24:03"/>
    <d v="2018-10-24T13:16:51"/>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28847 "/>
    <s v="We could see no issues with this request as the aquarium record for the customer is proper as you can see through the screenshot attached."/>
    <s v="MSS Cause Codes"/>
    <s v="Training"/>
    <s v="No Issue Found"/>
    <m/>
    <s v="IT Application"/>
    <s v="Software Application/System"/>
    <s v="Other Type of Software"/>
    <m/>
    <m/>
    <s v="sruthi"/>
    <s v="Ravichandran"/>
    <m/>
  </r>
  <r>
    <s v="IT-OSS - M6 (ASAP/TSG)"/>
    <s v="Incident"/>
    <s v="INC000002701071"/>
    <d v="2018-10-24T02:15:42"/>
    <d v="2018-10-24T13:22:19"/>
    <x v="7"/>
    <s v="Medium"/>
    <x v="2"/>
    <s v="Within the Service Target"/>
    <s v="MSS (hWIN &amp; TSG) Issue"/>
    <s v="Which MSS instance are you reporting this issue for?: MSS (hWIN &amp; TSG) What type of issue are you reporting?: Another issue Description of problem: (attach screenshots of any errors, etc.): PSR locked by another user, Telephone: 4173264979, Error Message: This order is already open by: 1)G9984061 at 10/19/2018 06:06:24 What is your MSS Login ID?: n9995231 Customer Acct Number?: 3812362 PSR #?: 23222729 "/>
    <s v="We could see the order has been locked and same has been removed now. We are good to go on this, So, we are going ahead and marking this as close. KIndly reach us for any assistance in the future."/>
    <s v="MSS Cause Codes"/>
    <s v="Training"/>
    <s v="Locked Order/Circuit"/>
    <m/>
    <s v="IT Application"/>
    <s v="Software Application/System"/>
    <s v="Other Type of Software"/>
    <m/>
    <m/>
    <s v="Ajith"/>
    <s v="Kumar"/>
    <m/>
  </r>
  <r>
    <s v="IT-OSS - M6 (ASAP/TSG)"/>
    <s v="Incident"/>
    <s v="INC000002700806"/>
    <d v="2018-10-24T01:27:17"/>
    <d v="2018-10-24T13:23:52"/>
    <x v="14"/>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8592254425 What is your MSS Login ID?: n9987263 Customer Acct Number?: 3319047 PSR #?: 23143248 "/>
    <s v="We can able to complete the PCONDES task for the reported order #23143248 without any issue"/>
    <s v="MSS Cause Codes"/>
    <s v="Training"/>
    <s v="No Issue Found"/>
    <m/>
    <s v="IT Application"/>
    <s v="Software Application/System"/>
    <s v="Other Type of Software"/>
    <m/>
    <m/>
    <s v="Vijai"/>
    <s v="Elumalai"/>
    <m/>
  </r>
  <r>
    <s v="IT-OSS - M6 (ASAP/TSG)"/>
    <s v="Incident"/>
    <s v="INC000002700979"/>
    <d v="2018-10-24T02:12:54"/>
    <d v="2018-10-24T13:29:17"/>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707749188 What is your MSS Login ID?: n9987263 Customer Acct Number?: 6555405 PSR #?: 23093796 "/>
    <s v="We could see the cancellation process were not made properly on the data level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Vijai"/>
    <s v="Elumalai"/>
    <m/>
  </r>
  <r>
    <s v="IT-OSS - M6 (ASAP/TSG)"/>
    <s v="Incident"/>
    <s v="INC000002701235"/>
    <d v="2018-10-24T03:47:14"/>
    <d v="2018-10-24T13:39:44"/>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05221.  Message: nullError Code 30531:Error: This service item is missing values for label: AWGF with item alias: Broadband.Error Code 30531:Error: This service item is missing values for label: FT TO BB with item alias: Broadband. Tn# 7066957822 What is your MSS Login ID?: n9987263 Customer Acct Number?: 3058900 PSR #?: 23006868 "/>
    <s v="The AWGF and FT TO BB values was not populated in the NGMSS which caused the reported issue.This has been cleared now and the order now delegated properly"/>
    <s v="MSS Cause Codes"/>
    <s v="Data"/>
    <s v="Value Label"/>
    <m/>
    <s v="IT Application"/>
    <s v="Software Application/System"/>
    <s v="Other Type of Software"/>
    <m/>
    <m/>
    <s v="Vijai"/>
    <s v="Elumalai"/>
    <m/>
  </r>
  <r>
    <s v="IT-OSS - M6 (ASAP/TSG)"/>
    <s v="Incident"/>
    <s v="INC000002700681"/>
    <d v="2018-10-24T01:25:01"/>
    <d v="2018-10-24T13:42:02"/>
    <x v="7"/>
    <s v="Medium"/>
    <x v="2"/>
    <s v="Within the Service Target"/>
    <s v="MSS (hWIN &amp; TSG) Issue"/>
    <s v="Which MSS instance are you reporting this issue for?: MSS (hWIN &amp; TSG) What type of issue are you reporting?: Another issue Description of problem: (attach screenshots of any errors, etc.): TRYINGN TO DO AN UPGRADE GOES TO EXCEPTION WITH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Miscellaneous Error: Unable to copy item 11563642 to the order, the item exists on a different customer..  Error Code 30603:Miscellaneous Error: Unable to copy item 11563642 to the order, the item exists on a different customer.Error Code 30766:Unable to process item CONTACT INFO Product group 1024. Miscellaneous Error: Unable to copy item 11563642 to the order, the item exists on a different customer.. What is your MSS Login ID?: E0138057 Customer Acct Number?: 2917674 PSR #?: 23243574 "/>
    <s v="We could see the order specification values are not mapped properly on the data level which were caused the issue, the same has been corrected and respective order is delegated to NGMSS without any issues. So, we are going ahead and marking this as close. Kindly reach us for any assistance in the future."/>
    <s v="MSS Cause Codes"/>
    <s v="Delegation"/>
    <s v="NGMSS data issue"/>
    <m/>
    <s v="IT Application"/>
    <s v="Software Application/System"/>
    <s v="Other Type of Software"/>
    <m/>
    <m/>
    <s v="Falicia"/>
    <s v="Tollison"/>
    <m/>
  </r>
  <r>
    <s v="IT-OSS - M6 (ASAP/TSG)"/>
    <s v="Incident"/>
    <s v="INC000002701141"/>
    <d v="2018-10-24T03:20:19"/>
    <d v="2018-10-24T13:48:46"/>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4225632,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791984 PSR #?: 23234844 "/>
    <s v="We could see that the supplement correction was not delegated in the previous order which caused the issue and same has been corrected now. DELEGORD task for the reported order #23234844 is completed"/>
    <s v="MSS Cause Codes"/>
    <s v="Delegation"/>
    <s v="Previous order Delegation issue"/>
    <m/>
    <s v="IT Application"/>
    <s v="Software Application/System"/>
    <s v="Other Type of Software"/>
    <m/>
    <m/>
    <s v="Ajith"/>
    <s v="Kumar"/>
    <m/>
  </r>
  <r>
    <s v="IT-OSS - M6 (ASAP/TSG)"/>
    <s v="Incident"/>
    <s v="INC000002686149"/>
    <d v="2018-10-17T01:30:02"/>
    <d v="2018-10-24T13:52:37"/>
    <x v="0"/>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7047889941 What is your MSS Login ID?: n9981514 "/>
    <s v="MSS - Functional Training - MSS checks for the MIRROR qualification for a suspend order"/>
    <s v="MSS Cause Codes"/>
    <s v="Training"/>
    <s v="MSS - Functional Training"/>
    <m/>
    <s v="IT Application"/>
    <s v="Software Application/System"/>
    <s v="Other Type of Software"/>
    <m/>
    <m/>
    <s v="Ramkumar"/>
    <s v="Balaji"/>
    <m/>
  </r>
  <r>
    <s v="IT-OSS - M6 (ASAP/TSG)"/>
    <s v="Incident"/>
    <s v="INC000002701328"/>
    <d v="2018-10-24T04:27:54"/>
    <d v="2018-10-24T13:55:46"/>
    <x v="14"/>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7067883547 What is your MSS Login ID?: n9987263 Customer Acct Number?: 5301757 PSR #?: 22377806 "/>
    <s v="We could see that the reported order #22377806 was cancelled before the order gets delegated to NGMSS and so order will not be available in NG. Please try to complete the order in HWIN and revert us for any concern"/>
    <s v="MSS Cause Codes"/>
    <s v="Training"/>
    <s v="Incorrect Task Completion Process"/>
    <m/>
    <s v="IT Application"/>
    <s v="Software Application/System"/>
    <s v="Other Type of Software"/>
    <m/>
    <m/>
    <s v="Vijai"/>
    <s v="Elumalai"/>
    <m/>
  </r>
  <r>
    <s v="IT-OSS - M6 (ASAP/TSG)"/>
    <s v="Incident"/>
    <s v="INC000002700856"/>
    <d v="2018-10-24T02:07:24"/>
    <d v="2018-10-24T13:55:58"/>
    <x v="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Exact Fetch returns more than one row. Tn# 4022613889 What is your MSS Login ID?: n9987263 Customer Acct Number?: 5493653 PSR #?: 23228374 "/>
    <s v="We could see an incorrect speed product has caused the reported issue and the same is now corrected."/>
    <s v="MSS Cause Codes"/>
    <s v="Data"/>
    <s v="Product Issue"/>
    <m/>
    <s v="IT Application"/>
    <s v="Software Application/System"/>
    <s v="Other Type of Software"/>
    <m/>
    <m/>
    <s v="Vijai"/>
    <s v="Elumalai"/>
    <m/>
  </r>
  <r>
    <s v="IT-OSS - M6 (ASAP/TSG)"/>
    <s v="Incident"/>
    <s v="INC000002700169"/>
    <d v="2018-10-23T22:33:32"/>
    <d v="2018-10-24T14:03:34"/>
    <x v="7"/>
    <s v="Medium"/>
    <x v="2"/>
    <s v="Within the Service Target"/>
    <s v="MSS (hWIN &amp; TSG) Issue"/>
    <s v="Which MSS instance are you reporting this issue for?: MSS (hWIN &amp; TSG) What type of issue are you reporting?: Another issue Description of problem: (attach screenshots of any errors, etc.): trying to complete addasgn get error: error while working vcondes tn# 501 796 3274 What is your MSS Login ID?: e0009424 Customer Acct Number?: 6601819 PSR #?: 23241389"/>
    <s v="We could see the issue status information were not mapped properly which were caused the issue, the same has been corrected and respective order is now processed without any issues. So, we are going ahead and marking this as close. KIndly reach us for any assistance in the future."/>
    <s v="MSS Cause Codes"/>
    <s v="Data"/>
    <s v="Circuit Issue Status"/>
    <m/>
    <s v="IT Application"/>
    <s v="Software Application/System"/>
    <s v="Other Type of Software"/>
    <m/>
    <m/>
    <s v="Frances"/>
    <s v="Thompson"/>
    <m/>
  </r>
  <r>
    <s v="IT-OSS - M6 (ASAP/TSG)"/>
    <s v="Incident"/>
    <s v="INC000002698216"/>
    <d v="2018-10-23T13:31:26"/>
    <d v="2018-10-24T14:12:36"/>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69304  "/>
    <s v="We could see the order has been processed without any issues and also it looks good in the system, It displays the information as expected in MSS as well as in Aquarium. So, we are going ahead and marking this as close. KIndly reach us for any assistance in the future."/>
    <s v="MSS Cause Codes"/>
    <s v="Training"/>
    <s v="No Issue Found"/>
    <m/>
    <s v="IT Application"/>
    <s v="Software Application/System"/>
    <s v="Other Type of Software"/>
    <m/>
    <m/>
    <s v="sruthi"/>
    <s v="Ravichandran"/>
    <m/>
  </r>
  <r>
    <s v="IT-OSS - M6 (ASAP/TSG)"/>
    <s v="Incident"/>
    <s v="INC000002697444"/>
    <d v="2018-10-22T23:22:36"/>
    <d v="2018-10-24T14:20:24"/>
    <x v="0"/>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7045505030,Error Message:Error: An Error occurred during the Custom Pre-Validation Procedure: -2 ORA-20100: Same TN or Customer has an Open Order in NextGen MSS.  Please complete the Open Order in NextGen MSS and try to Validate in hWIN MSS.   What is your MSS Login ID?: n9994207 Customer Acct Number?: 5596487 PSR #?: 23225589 "/>
    <s v="An incorrect order status has caused the reported issue and the same is now corrected"/>
    <s v="MSS Cause Codes"/>
    <s v="Data"/>
    <s v="ASAP Issue"/>
    <m/>
    <s v="IT Application"/>
    <s v="Software Application/System"/>
    <s v="Other Type of Software"/>
    <m/>
    <m/>
    <s v="Sathishkumar"/>
    <s v="Chellathurai"/>
    <m/>
  </r>
  <r>
    <s v="IT-OSS - M6 (ASAP/TSG)"/>
    <s v="Incident"/>
    <s v="INC000002700844"/>
    <d v="2018-10-24T01:47:19"/>
    <d v="2018-10-24T14:40:09"/>
    <x v="4"/>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632625685 What is your MSS Login ID?: n9987263 Customer Acct Number?: 4688053 PSR #?: 21807755 "/>
    <s v="We could see an incorrect port address status caused the issue and the same has been corrected now.The reported PCON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Vijai"/>
    <s v="Elumalai"/>
    <m/>
  </r>
  <r>
    <s v="IT-OSS - M6 (ASAP/TSG)"/>
    <s v="Incident"/>
    <s v="INC000002700511"/>
    <d v="2018-10-24T01:08:20"/>
    <d v="2018-10-24T15:12:18"/>
    <x v="4"/>
    <s v="Medium"/>
    <x v="2"/>
    <s v="Within the Service Target"/>
    <s v="MSS (hWIN &amp; TSG) Issue"/>
    <s v="Which MSS instance are you reporting this issue for?: MSS (hWIN &amp; TSG) What type of issue are you reporting?: Another issue Description of problem: (attach screenshots of any errors, etc.): Hwin PSR locked by another user, Telephone: 1600605370, Error Message: this order is already open by: 1)G9984065 at 10/22/2018 14:25:44 What is your MSS Login ID?: n9995231 Customer Acct Number?: 6600066 PSR #?: 23229383 "/>
    <s v="We have removed the lock for the reported order. Now you could able to open the order without any issues. Hence there is no action pending on our side. We are going ahead and marking this incident as resolved. Thanks."/>
    <s v="MSS Cause Codes"/>
    <s v="Training"/>
    <s v="User Request"/>
    <m/>
    <s v="IT Application"/>
    <s v="Software Application/System"/>
    <s v="Other Type of Software"/>
    <m/>
    <m/>
    <s v="Ajith"/>
    <s v="Kumar"/>
    <m/>
  </r>
  <r>
    <s v="IT-OSS - M6 (ASAP/TSG)"/>
    <s v="Incident"/>
    <s v="INC000002698183"/>
    <d v="2018-10-23T04:11:21"/>
    <d v="2018-10-24T15:48:53"/>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6620955, Error Message: integrity constraint (ASAP.FK_SERV_ITEM__CIRCUIT) violated - parent key not found What is your MSS Login ID?: n9995231 Customer Acct Number?: 3006868 PSR #?: 23155070  "/>
    <s v="Missing entry for the virtual in NG has caused the reported issue and the same is now cleared."/>
    <s v="MSS Cause Codes"/>
    <s v="Delegation"/>
    <s v="Circuit information"/>
    <m/>
    <s v="IT Application"/>
    <s v="Software Application/System"/>
    <s v="Other Type of Software"/>
    <m/>
    <m/>
    <s v="Ajith"/>
    <s v="Kumar"/>
    <m/>
  </r>
  <r>
    <s v="IT-OSS - M6 (ASAP/TSG)"/>
    <s v="Incident"/>
    <s v="INC000002698396"/>
    <d v="2018-10-23T04:03:17"/>
    <d v="2018-10-24T15:52:21"/>
    <x v="1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3931647001, Error Message: ORA-01403: no data found. What is your MSS Login ID?: n9995231 Customer Acct Number?: 5910296 PSR #?: 23152888 "/>
    <s v="We could see that the value label was populated wrongly which caused the issue and same has been corrected now. BBDES task for the reported order #23152888 is completed"/>
    <s v="MSS Cause Codes"/>
    <s v="Data"/>
    <s v="Value Label"/>
    <m/>
    <s v="IT Application"/>
    <s v="Software Application/System"/>
    <s v="Other Type of Software"/>
    <m/>
    <m/>
    <s v="Ajith"/>
    <s v="Kumar"/>
    <m/>
  </r>
  <r>
    <s v="IT-OSS - M6 (ASAP/TSG)"/>
    <s v="Incident"/>
    <s v="INC000002701144"/>
    <d v="2018-10-24T03:52:52"/>
    <d v="2018-10-24T16:00:19"/>
    <x v="3"/>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7230182 What is your MSS Login ID?: n9987263 Customer Acct Number?: 5701994 PSR #?: 23231850 "/>
    <s v="The order in the ngmss has completed but the status seems to be incorrect caused the issue and the same have been corrected."/>
    <s v="MSS Cause Codes"/>
    <s v="Data"/>
    <s v="User Request"/>
    <m/>
    <s v="IT Application"/>
    <s v="Software Application/System"/>
    <s v="Other Type of Software"/>
    <m/>
    <m/>
    <s v="Vijai"/>
    <s v="Elumalai"/>
    <m/>
  </r>
  <r>
    <s v="IT-OSS - M6 (ASAP/TSG)"/>
    <s v="Incident"/>
    <s v="INC000002698168"/>
    <d v="2018-10-23T02:39:39"/>
    <d v="2018-10-24T16:14:25"/>
    <x v="6"/>
    <s v="Medium"/>
    <x v="2"/>
    <s v="Within the Service Target"/>
    <s v="MSS (hWIN &amp; TSG) Issue"/>
    <s v="Which MSS instance are you reporting this issue for?: MSS (hWIN &amp; TSG) What type of issue are you reporting?: Another issue Description of problem: (attach screenshots of any errors, etc.): EXCEPTION ERROR ON DELEGORD TASK:RETURNCD:21040-RETURNTEXT:UNABLE TO CREATE DELEGATED PSR ORDER IN NGMSS. ERROR RETURNED FROM API:JAVAX.XML.WS.SOAP. SOAPFAULTEXCEPTION:ORG.OPENURI.WSEXCEPTION_EXCEPTION:EXCEPTION THROWN DURING ORDER API EXECUTION. MESSAGE:EXCEPTION THROWN IMPORTING ORDER. MESSAGE:UNABLE TO VALIDATE ITEM 7 PRODUCT GROUP O. ERROR CODE 30623:MISSING DATA:SERVITEMID IS REQUIRED FOR DISCONNECT/tn#3931710041 What is your MSS Login ID?: e0023871 Customer Acct Number?: 6377614 PSR #?: 23233375 "/>
    <s v="The supplement correction was not delegated properly in the previous order which caused the issue and the same has been corrected."/>
    <s v="MSS Cause Codes"/>
    <s v="Data"/>
    <s v="Data Scrub Required"/>
    <m/>
    <s v="IT Application"/>
    <s v="Software Application/System"/>
    <s v="Other Type of Software"/>
    <m/>
    <m/>
    <s v="Linda"/>
    <s v="Chandler"/>
    <m/>
  </r>
  <r>
    <s v="IT-OSS - M6 (ASAP/TSG)"/>
    <s v="Incident"/>
    <s v="INC000002700472"/>
    <d v="2018-10-24T00:58:14"/>
    <d v="2018-10-24T16:17:49"/>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223752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106491 PSR #?: 22477998  "/>
    <s v="The cancel for the reported order has not processed properly and the same have been corrected and completed."/>
    <s v="MSS Cause Codes"/>
    <s v="Training"/>
    <s v="Process Issue - Others"/>
    <m/>
    <s v="IT Application"/>
    <s v="Software Application/System"/>
    <s v="Other Type of Software"/>
    <m/>
    <m/>
    <s v="Sathishkumar"/>
    <s v="Chellathurai"/>
    <m/>
  </r>
  <r>
    <s v="IT-OSS - M6 (ASAP/TSG)"/>
    <s v="Incident"/>
    <s v="INC000002701148"/>
    <d v="2018-10-24T04:28:42"/>
    <d v="2018-10-24T16:20:07"/>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54103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GBOND Product group 2101. Miscellaneous Error: Unable to copy item 24201582 to the order as the Service Item is on another open PSR Order. The Preference to Copy Pending PSR Items is set to No..  Error Code 30602:Miscellaneous Error: Unable to copy item 24201582 to the order as the Service Item is on another open PSR Order. The Preference to Copy Pending PSR Items is set to No.Error Code 30766:Unable to process item Actiontec T3200-GBOND Product group 2101. Miscellaneous Error: Unable to copy item 24201582 to the order as the Service Item is on another open PSR Order. The Preference to Copy Pending PSR Items is set to No.. What is your MSS Login ID?: n9995231 Customer Acct Number?: 3827808 PSR #?: 23242857 "/>
    <s v="The incorrect service item status in the NGMSS order#2838092 which caused the issue and the same has been corrected now."/>
    <s v="MSS Cause Codes"/>
    <s v="Delegation"/>
    <s v="Service item status"/>
    <m/>
    <s v="IT Application"/>
    <s v="Software Application/System"/>
    <s v="Other Type of Software"/>
    <m/>
    <m/>
    <s v="Ajith"/>
    <s v="Kumar"/>
    <m/>
  </r>
  <r>
    <s v="IT-OSS - M6 (ASAP/TSG)"/>
    <s v="Incident"/>
    <s v="INC000002700982"/>
    <d v="2018-10-24T02:19:29"/>
    <d v="2018-10-24T16:26:14"/>
    <x v="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230903 What is your MSS Login ID?: n9987263 Customer Acct Number?: 6448390 PSR #?: 23231231 "/>
    <s v="The previous NGMSS order#5636310 has incorrect order status which caused the issue and the same has been corrected now."/>
    <s v="MSS Cause Codes"/>
    <s v="Data"/>
    <s v="Data Scrub Required"/>
    <m/>
    <s v="IT Application"/>
    <s v="Software Application/System"/>
    <s v="Other Type of Software"/>
    <m/>
    <m/>
    <s v="Vijai"/>
    <s v="Elumalai"/>
    <m/>
  </r>
  <r>
    <s v="IT-OSS - M6 (ASAP/TSG)"/>
    <s v="Incident"/>
    <s v="INC000002685940"/>
    <d v="2018-10-17T00:20:51"/>
    <d v="2018-10-24T16:36:35"/>
    <x v="13"/>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123837399 What is your MSS Login ID?: n9987263 Customer Acct Number?: 6235773 PSR #?: 23199941 "/>
    <s v="We have corrected the task issue  for the reported customer-23199941 caused due to previous order  migration and the issue got cleared."/>
    <s v="MSS Cause Codes"/>
    <s v="Delegation"/>
    <s v="Delegation task issue"/>
    <m/>
    <s v="IT Application"/>
    <s v="Software Application/System"/>
    <s v="Other Type of Software"/>
    <m/>
    <m/>
    <s v="Vijai"/>
    <s v="Elumalai"/>
    <m/>
  </r>
  <r>
    <s v="IT-OSS - M6 (ASAP/TSG)"/>
    <s v="Incident"/>
    <s v="INC000002701229"/>
    <d v="2018-10-24T03:16:37"/>
    <d v="2018-10-24T16:59:36"/>
    <x v="6"/>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8 Mb IPTV Product group 1674. The Service Item 33289745 had already been disconnected on another order..  Error Code 30606:The Service Item 33289745 had already been disconnected on another order.Error Code 30766:Unable to process item 50Mb/8 Mb IPTV Product group 1674. The Service Item 33289745 had already been disconnected on another order..  TN - 1600604694  THIS WILL BE SINGLE PIN VDSL2 IPTV ON BK:7U PIN:20 What is your MSS Login ID?: E0100690 Customer Acct Number?: 6592847 PSR #?: 23244647 "/>
    <s v="The supplement cancel was not delegated properly in the previous order which caused the issue and the same has been corrected."/>
    <s v="MSS Cause Codes"/>
    <s v="Data"/>
    <s v="Data Scrub Required"/>
    <m/>
    <s v="IT Application"/>
    <s v="Software Application/System"/>
    <s v="Other Type of Software"/>
    <m/>
    <m/>
    <s v="Debra"/>
    <s v="Womack"/>
    <m/>
  </r>
  <r>
    <s v="IT-OSS - M6 (ASAP/TSG)"/>
    <s v="Incident"/>
    <s v="INC000002700667"/>
    <d v="2018-10-24T01:07:13"/>
    <d v="2018-10-24T17:02:26"/>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3197282059,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4749571 PSR #?: 23198527 "/>
    <s v="The design was not processed properly in the reported PSR # 23198527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97143"/>
    <d v="2018-10-22T21:58:54"/>
    <d v="2018-10-24T17:33:37"/>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8592648297,Error Message: v_return_cd: -1 v_return_text:Could not assign connectionsORA-01400: cannot insert NULL into (&quot;ASAP&quot;.&quot;NS_COMP_REL&quot;.&quot;NS_COMP_ID_CHILD&quot;)  What is your MSS Login ID?: n9994207 Customer Acct Number?: 3148393 PSR #?: 23146544 "/>
    <s v="We could able to complete the BBDES task in production. Hence there is no action pending on our side. We are going ahead and marking this incident as resolved. Thanks."/>
    <s v="MSS Cause Codes"/>
    <s v="Training"/>
    <s v="No Issue Found"/>
    <m/>
    <s v="IT Application"/>
    <s v="Software Application/System"/>
    <s v="Other Type of Software"/>
    <m/>
    <m/>
    <s v="Sathishkumar"/>
    <s v="Chellathurai"/>
    <m/>
  </r>
  <r>
    <s v="IT-OSS - M6 (ASAP/TSG)"/>
    <s v="Incident"/>
    <s v="INC000002697078"/>
    <d v="2018-10-22T21:16:25"/>
    <d v="2018-10-24T17:44:48"/>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109130232,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17843337 had already been disconnected on another order..  Error Code 30606:The Service Item 17843337 had already been disconnected on another order.Error Code 30766:Unable to process item Sagem 1704N Product group 1428. The Service Item 17843337 had already been disconnected on another order..  What is your MSS Login ID?: n9994207 Customer Acct Number?: 5871910 PSR #?: 22600298  "/>
    <s v="The order must have an inservice or a new product when a product is going to be disconnected.Kindly check the correct the same and proceed further."/>
    <s v="MSS Cause Codes"/>
    <s v="Delegation"/>
    <s v="Delegation task issue"/>
    <m/>
    <s v="IT Application"/>
    <s v="Software Application/System"/>
    <s v="Other Type of Software"/>
    <m/>
    <m/>
    <s v="Sathishkumar"/>
    <s v="Chellathurai"/>
    <m/>
  </r>
  <r>
    <s v="IT-OSS - M6 (ASAP/TSG)"/>
    <s v="Incident"/>
    <s v="INC000002685167"/>
    <d v="2018-10-16T21:06:42"/>
    <d v="2018-10-24T17:46:38"/>
    <x v="5"/>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Customer account 1266931 has open orders or has already been disconnected.  Error Code 31030:Customer account 1266931 has open orders or has already been disconnected.  TN=2813134343 What is your MSS Login ID?: e0049218 Customer Acct Number?: 4930693 PSR #?: 23202728  "/>
    <s v="The delegation tasks and other tasks have been completed for the reported order#23202728 without any issues."/>
    <s v="MSS Cause Codes"/>
    <s v="Training"/>
    <s v="No Issue Found"/>
    <m/>
    <s v="IT Application"/>
    <s v="Software Application/System"/>
    <s v="Other Type of Software"/>
    <m/>
    <m/>
    <s v="Sandy"/>
    <s v="Ridley"/>
    <m/>
  </r>
  <r>
    <s v="IT-OSS - M6 (ASAP/TSG)"/>
    <s v="Incident"/>
    <s v="INC000002691008"/>
    <d v="2018-10-18T22:08:58"/>
    <d v="2018-10-24T17:48:18"/>
    <x v="13"/>
    <s v="Medium"/>
    <x v="2"/>
    <s v="Within the Service Target"/>
    <s v="MSS (hWIN &amp; TSG) Issue"/>
    <s v="Which MSS instance are you reporting this issue for?: MSS (hWIN &amp; TSG) What type of issue are you reporting?: Another issue Description of problem: (attach screenshots of any errors, etc.): TN: 1261280588. NEED TO DISCONNECT THIS CUST IN M6 AND ERROR IS: SAME TN OR CUSTOMER HAS AN OPEN ORDER IN NEXTGEN MSS AND TRY TO VALIDATE IN HWIN MSS. (DISCONNECTING THIS CUST IN M6 TO ADD PINS 6359 &amp; 6360 ON TN: 2161289381-IN MODASGN NOW)  What is your MSS Login ID?: E0183526 Customer Acct Number?: 6121464 PSR #?: 23222652 "/>
    <s v="We have corrected the task issue  for the reported customer-23222652 caused due to previous order  migration and the issue got cleared."/>
    <s v="MSS Cause Codes"/>
    <s v="Delegation"/>
    <s v="Previous order Delegation issue"/>
    <m/>
    <s v="IT Application"/>
    <s v="Software Application/System"/>
    <s v="Other Type of Software"/>
    <m/>
    <m/>
    <s v="Haley"/>
    <s v="Stanfield"/>
    <m/>
  </r>
  <r>
    <s v="IT-OSS - M6 (ASAP/TSG)"/>
    <s v="Incident"/>
    <s v="INC000002696949"/>
    <d v="2018-10-22T21:04:13"/>
    <d v="2018-10-24T18:09:57"/>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702860183,Error Message:return_cd: -2 v_return_text:ORA-01400: cannot insert NULL into (&quot;ASAP&quot;.&quot;DESIGN&quot;.&quot;ISSUE_NBR&quot;)  What is your MSS Login ID?: n9994207 Customer Acct Number?: 3254212 PSR #?: 23198873  "/>
    <s v="We could see an inappropriate virtual circuit related entry caused the issue and the same has been corrected now. The reported BBDES task has been completed in production. Hence there is no action pending on our side. We are going ahead and marking this incident as resolved. Thanks."/>
    <s v="MSS Cause Codes"/>
    <s v="Data"/>
    <s v="Re-Design Issue"/>
    <m/>
    <s v="IT Application"/>
    <s v="Software Application/System"/>
    <s v="Other Type of Software"/>
    <m/>
    <m/>
    <s v="Sathishkumar"/>
    <s v="Chellathurai"/>
    <m/>
  </r>
  <r>
    <s v="IT-OSS - M6 (ASAP/TSG)"/>
    <s v="Incident"/>
    <s v="INC000002698214"/>
    <d v="2018-10-23T13:11:31"/>
    <d v="2018-10-24T18:10:26"/>
    <x v="6"/>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36487  "/>
    <s v="The incorrect active indicator was tagged in the reported PSR # 6636487 which caused the issue and the same has been corrected."/>
    <s v="MSS Cause Codes"/>
    <s v="Data"/>
    <s v="Address Issue"/>
    <m/>
    <s v="IT Application"/>
    <s v="Software Application/System"/>
    <s v="Other Type of Software"/>
    <m/>
    <m/>
    <s v="sruthi"/>
    <s v="Ravichandran"/>
    <m/>
  </r>
  <r>
    <s v="IT-OSS - M6 (ASAP/TSG)"/>
    <s v="Incident"/>
    <s v="INC000002699869"/>
    <d v="2018-10-23T21:31:09"/>
    <d v="2018-10-24T18:36:20"/>
    <x v="6"/>
    <s v="Medium"/>
    <x v="2"/>
    <s v="Within the Service Target"/>
    <s v="MSS (hWIN &amp; TSG) Issue"/>
    <s v="Which MSS instance are you reporting this issue for?: MSS (hWIN &amp; TSG) What type of issue are you reporting?: Another issue Description of problem: (attach screenshots of any errors, etc.):  Please copy existing PHYSICAL services related product.  What is your MSS Login ID?: E0181765 Customer Acct Number?: 5567427 PSR #?: 23240004  "/>
    <s v="the validation throwing an error like 'MIROR DW CNCRNCP0060 is different from MSS wire center CNCRNCU1002'. Please follow the below steps which issuggested by Linda cederquist previously inorder to eradicate this error."/>
    <s v="MSS Cause Codes"/>
    <s v="Training"/>
    <s v="Process Issue - Others"/>
    <m/>
    <s v="IT Application"/>
    <s v="Software Application/System"/>
    <s v="Other Type of Software"/>
    <m/>
    <m/>
    <s v="Cynthia"/>
    <s v="Jasso"/>
    <m/>
  </r>
  <r>
    <s v="IT-OSS - M6 (ASAP/TSG)"/>
    <s v="Incident"/>
    <s v="INC000002700518"/>
    <d v="2018-10-24T01:25:39"/>
    <d v="2018-10-24T20:00:20"/>
    <x v="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5954623 to the order as the Service Item is on another open PSR Order. The Preference to Copy Pending PSR Items is set to No..  Error Code 30602:Miscellaneous Error: Unable to copy item 35954623 to the order as the Service Item is on another open PSR Order. The Preference to Copy Pending PSR Items is set to No.Error Code 30766:Unable to process item 25Mb/1.5Mb Product group 1571. Miscellaneous Error: Unable to copy item 35954623 to the order as the Service Item is on another open PSR Order. The Preference to Copy Pending PSR Items is set to No.. What is your MSS Login ID?: e0175126 Customer Acct Number?: 5783943 PSR #?: 23243652 "/>
    <s v="Previous order broadband status was incorrect and the same has been corrected."/>
    <s v="MSS Cause Codes"/>
    <s v="Data"/>
    <s v="Value Label"/>
    <m/>
    <s v="IT Application"/>
    <s v="Software Application/System"/>
    <s v="Other Type of Software"/>
    <m/>
    <m/>
    <s v="Felecia"/>
    <s v="Carrell"/>
    <m/>
  </r>
  <r>
    <s v="IT-OSS - M6 (ASAP/TSG)"/>
    <s v="Incident"/>
    <s v="INC000002695375"/>
    <d v="2018-10-22T00:08:11"/>
    <d v="2018-10-24T20:01:20"/>
    <x v="15"/>
    <s v="Medium"/>
    <x v="2"/>
    <s v="Within the Service Target"/>
    <s v="MSS (hWIN &amp; TSG) Issue"/>
    <s v="Which MSS instance are you reporting this issue for?: MSS (hWIN &amp; TSG) What type of issue are you reporting?: Another issue Description of problem: (attach screenshots of any errors, etc.): ECEPTN error for BBCKTID, see screenshot. Original error in PCONDES in NGMSS for 25mb stated pins not compatible w/ speed product. Lowered to 10mb to pass, hWin demanded CKTID task, added, now goes to EXCEPTN and cannot proceed. What is your MSS Login ID?: e0167929 Customer Acct Number?: 6591167 PSR #?: 23180309 "/>
    <s v="We could see that the incorrect task sequence in the order caused the reported issue ,this has been corrected now and the task is now complete."/>
    <s v="MSS Cause Codes"/>
    <s v="Training"/>
    <s v="Incorrect Task Completion Process"/>
    <m/>
    <s v="IT Application"/>
    <s v="Software Application/System"/>
    <s v="Other Type of Software"/>
    <m/>
    <m/>
    <s v="Jonathan"/>
    <s v="Fritch"/>
    <m/>
  </r>
  <r>
    <s v="IT-OSS - M6 (ASAP/TSG)"/>
    <s v="Incident"/>
    <s v="INC000002697906"/>
    <d v="2018-10-23T02:46:10"/>
    <d v="2018-10-24T20:07:1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3242 What is your MSS Login ID?: n9981514 "/>
    <s v="Address indicator was incorrect and the same has been corrected and fixed."/>
    <s v="MSS Cause Codes"/>
    <s v="Delegation"/>
    <s v="Location Information"/>
    <m/>
    <s v="IT Application"/>
    <s v="Software Application/System"/>
    <s v="Other Type of Software"/>
    <m/>
    <m/>
    <s v="Ramkumar"/>
    <s v="Balaji"/>
    <m/>
  </r>
  <r>
    <s v="IT-OSS - M6 (ASAP/TSG)"/>
    <s v="Incident"/>
    <s v="INC000002700470"/>
    <d v="2018-10-24T00:53:17"/>
    <d v="2018-10-24T20:44:37"/>
    <x v="10"/>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1046551 had already been disconnected on another order..  Error Code 30606:The Service Item 21046551 had already been disconnected on another order.Error Code 30766:Unable to process item CONTACT INFO Product group 1024. The Service Item 21046551 had already been disconnected on another order.. What is your MSS Login ID?: E0095243 Customer Acct Number?: 5358903 PSR #?: 23214746 "/>
    <s v="Irrelevant service item related entries were corrected to resolve the issue"/>
    <s v="MSS Cause Codes"/>
    <s v="Data"/>
    <s v="Incorrect Serv Item Status"/>
    <m/>
    <s v="IT Application"/>
    <s v="Software Application/System"/>
    <s v="Other Type of Software"/>
    <m/>
    <m/>
    <s v="James"/>
    <s v="Gober"/>
    <m/>
  </r>
  <r>
    <s v="IT-OSS - M6 (ASAP/TSG)"/>
    <s v="Incident"/>
    <s v="INC000002701331"/>
    <d v="2018-10-24T05:07:00"/>
    <d v="2018-10-24T20:49:19"/>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5153825918,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4Mb Product group 1635. The Service Item 23912158 had already been disconnected on another order..  Error Code 30606:The Service Item 23912158 had already been disconnected on another order.Error Code 30766:Unable to process item 25Mb/4Mb Product group 1635. The Service Item 23912158 had already been disconnected on another order.. What is your MSS Login ID?: n9995231 Customer Acct Number?: 5144782 PSR #?: 23157568 "/>
    <s v="Previous order was not delegated properly and the same has been corrected by re-initiating the DELEGORD gateway event of the previous order."/>
    <s v="MSS Cause Codes"/>
    <s v="Delegation"/>
    <s v="Previous order Delegation issue"/>
    <m/>
    <s v="IT Application"/>
    <s v="Software Application/System"/>
    <s v="Other Type of Software"/>
    <m/>
    <m/>
    <s v="Ajith"/>
    <s v="Kumar"/>
    <m/>
  </r>
  <r>
    <s v="IT-OSS - M6 (ASAP/TSG)"/>
    <s v="Incident"/>
    <s v="INC000002702409"/>
    <d v="2018-10-24T20:48:50"/>
    <d v="2018-10-24T20:54:51"/>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120274,Error Message:UNABLE TO COMPLETED NGMSS DUEDATE TASK  What is your MSS Login ID?: n9994207 Customer Acct Number?: 5963667 PSR #?: 22642925  "/>
    <s v="The incorrect order status causing the reported issue has been corrected now."/>
    <s v="MSS Cause Codes"/>
    <s v="Training"/>
    <s v="User Request"/>
    <m/>
    <s v="IT Application"/>
    <s v="Software Application/System"/>
    <s v="Other Type of Software"/>
    <m/>
    <m/>
    <s v="Sathishkumar"/>
    <s v="Chellathurai"/>
    <m/>
  </r>
  <r>
    <s v="IT-OSS - M6 (ASAP/TSG)"/>
    <s v="Incident"/>
    <s v="INC000002700833"/>
    <d v="2018-10-24T01:31:05"/>
    <d v="2018-10-24T20:59:45"/>
    <x v="1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521183031 What is your MSS Login ID?: n9987263 Customer Acct Number?: 6507558 PSR #?: 23226060 "/>
    <s v="Incorrect order status was corrected to resolve the issue"/>
    <m/>
    <m/>
    <m/>
    <m/>
    <s v="IT Application"/>
    <s v="Software Application/System"/>
    <s v="Other Type of Software"/>
    <m/>
    <m/>
    <s v="Vijai"/>
    <s v="Elumalai"/>
    <m/>
  </r>
  <r>
    <s v="IT-OSS - M6 (ASAP/TSG)"/>
    <s v="Incident"/>
    <s v="INC000002703304"/>
    <d v="2018-10-25T00:58:02"/>
    <d v="2018-10-25T01:03:36"/>
    <x v="8"/>
    <s v="Medium"/>
    <x v="1"/>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2812652803,Error Message:ReturnCd :-1 - ReturnText: CIRCUIT DESIGN ID of 14329211 not found   What is your MSS Login ID?: n9994207 Customer Acct Number?: 4969543 PSR #?: 22882623  "/>
    <m/>
    <m/>
    <m/>
    <m/>
    <m/>
    <s v="IT Application"/>
    <s v="Software Application/System"/>
    <s v="Other Type of Software"/>
    <m/>
    <m/>
    <s v="Sathishkumar"/>
    <s v="Chellathurai"/>
    <m/>
  </r>
  <r>
    <s v="IT-OSS - M6 (ASAP/TSG)"/>
    <s v="Incident"/>
    <s v="INC000002699271"/>
    <d v="2018-10-23T19:54:50"/>
    <d v="2018-10-25T12:50:47"/>
    <x v="4"/>
    <s v="Medium"/>
    <x v="2"/>
    <s v="Within the Service Target"/>
    <s v="MSS (hWIN &amp; TSG) Issue"/>
    <s v="Which MSS instance are you reporting this issue for?: MSS (hWIN &amp; TSG) What type of issue are you reporting?: Another issue Description of problem: (attach screenshots of any errors, etc.): TRYING TO CREATE MODASGN TASK TO LOWER TO 3MB, SINGLE PIN SVC. GETTING: &quot;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82. The Service Item 24293903 had already been disconnected on another order..  Error Code 30606:The Service Item 24293903 had already been disconnected on another order.Error Code 30766:Unable to process item 3Mb/768K Product group 1582. The Service Item 24293903 had already been disconnected on another order..&quot; 7067427929 What is your MSS Login ID?: 0019414 Customer Acct Number?: 5077248 PSR #?: 23238166 "/>
    <s v="Hi Ronnie,  We could see the previous order delegation issue caused the issue. We have corrected the incorrect product related entries in backend tables. The reported delegation task has been completed in production.  You have disconnected old speed product '3Mb/768K' and then again added the same product as new one which is incorrect process. Kindly add a correct speed product or else cancel this reported order.Hence there is no action pending on our side. We are going ahead and marking this incident as resolved. Thanks.  hWin PSR: 23238166 PNONE : 7067427929  Pavithra Mathivanan  IT- OSS Engineering | Windstream_x0009_ Pavithra.Mathivanan@Windstream.com Office: 044-49033000 Extn 3212"/>
    <s v="MSS Cause Codes"/>
    <s v="Delegation"/>
    <s v="Previous order Delegation issue"/>
    <m/>
    <s v="IT Application"/>
    <s v="Software Application/System"/>
    <s v="Other Type of Software"/>
    <m/>
    <m/>
    <s v="Ronnie"/>
    <s v="Byrd"/>
    <m/>
  </r>
  <r>
    <s v="IT-OSS - M6 (ASAP/TSG)"/>
    <s v="Incident"/>
    <s v="INC000002700512"/>
    <d v="2018-10-24T01:10:56"/>
    <d v="2018-10-25T13:25:38"/>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40366534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6601007 PSR #?: 23233679  "/>
    <s v="The cancel was applied but was not reflected in the tabel level and the same is now corrected."/>
    <s v="MSS Cause Codes"/>
    <s v="Training"/>
    <s v="Incorrect Supplement Cancel"/>
    <m/>
    <s v="IT Application"/>
    <s v="Software Application/System"/>
    <s v="Other Type of Software"/>
    <m/>
    <m/>
    <s v="Sathishkumar"/>
    <s v="Chellathurai"/>
    <m/>
  </r>
  <r>
    <s v="IT-OSS - M6 (ASAP/TSG)"/>
    <s v="Incident"/>
    <s v="INC000002704195"/>
    <d v="2018-10-25T03:26:38"/>
    <d v="2018-10-25T13:53:51"/>
    <x v="7"/>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859-971-5845-0 already exists.  Please change ecckt        8599715845 just changing from iptv no no iptv What is your MSS Login ID?: e0179393 Customer Acct Number?: 6014745 PSR #?: 2353489 "/>
    <s v="We could see the circuit related information were not updated properly which were caused the issue, the same has been corrected and respective order is now procssed without any issues. So, we are going ahead and marking this as close. KIndly reach us for any assistance in the future."/>
    <s v="MSS Cause Codes"/>
    <s v="Data"/>
    <s v="Circuit Status"/>
    <m/>
    <s v="IT Application"/>
    <s v="Software Application/System"/>
    <s v="Other Type of Software"/>
    <m/>
    <m/>
    <s v="Natasha"/>
    <s v="Chambers"/>
    <m/>
  </r>
  <r>
    <s v="IT-OSS - M6 (ASAP/TSG)"/>
    <s v="Incident"/>
    <s v="INC000002703558"/>
    <d v="2018-10-25T01:23:43"/>
    <d v="2018-10-25T14:10:4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15881 to the order as the Service Item is on another open PSR Order. The Preference to Copy Pending PSR Items is set to No..  Error Code 30602:Miscellaneous Error: Unable to copy item 31215881 to the order as the Service Item is on another open PSR Order. The Preference to Copy Pending PSR Items is set to No.Error Code 30766:Unable to process item 12Mb/768K Product group 1508. Miscellaneous Error: Unable to copy item 31215881 to the order as the Service Item is on another open PSR Order. The Preference to Copy Pending PSR Items is set to No.. Tn# 8147194058 What is your MSS Login ID?: n9987263 Customer Acct Number?: 6422593 PSR #?: 23175539 "/>
    <s v="We could see the product specification values are not updated properly on the status level it seems, the same has been corrected and respective order is now delegated to NGMSS without any issues. So, we are going ahead and marking this as close. Kindly reach us for any assistance in the future."/>
    <s v="MSS Cause Codes"/>
    <s v="Delegation"/>
    <s v="Previous order Delegation issue"/>
    <m/>
    <s v="IT Application"/>
    <s v="Software Application/System"/>
    <s v="Other Type of Software"/>
    <m/>
    <m/>
    <s v="Vijai"/>
    <s v="Elumalai"/>
    <m/>
  </r>
  <r>
    <s v="IT-OSS - M6 (ASAP/TSG)"/>
    <s v="Incident"/>
    <s v="INC000002703080"/>
    <d v="2018-10-24T23:48:06"/>
    <d v="2018-10-25T14:17:03"/>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751113034,Error Message:The circuits for this service request are not complete. Please complete (or reverse if the order has been cancelled) the required engineering before completing this task. The DD on row # 1is violating the constraint.    What is your MSS Login ID?: n9994207 Customer Acct Number?: 6597927 PSR #?: 23244052  "/>
    <s v="We could see the cancellation process were not made properly which were caused the issue, the same has been corrected and respective order is now processed without any issues. 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702704"/>
    <d v="2018-10-24T22:13:39"/>
    <d v="2018-10-25T14:24:43"/>
    <x v="7"/>
    <s v="Medium"/>
    <x v="2"/>
    <s v="Within the Service Target"/>
    <s v="MSS (hWIN &amp; TSG) Issue"/>
    <s v="Which MSS instance are you reporting this issue for?: MSS (hWIN &amp; TSG) What type of issue are you reporting?: Another issue Description of problem: (attach screenshots of any errors, etc.): Unable to complete task. What is your MSS Login ID?: n9995231 Customer Acct Number?: 6221971 PSR #?: 23157021"/>
    <s v="We could see the exchange value were not mapped properly it seems on the data level , the same has been corrected and respective order is now processed without any issues.So, we are going ahead and marking this as close. KIndly reach us for any assistance in the future."/>
    <s v="MSS Cause Codes"/>
    <s v="Training"/>
    <s v="No Issue Found"/>
    <m/>
    <s v="IT Application"/>
    <s v="Software Application/System"/>
    <s v="Other Type of Software"/>
    <m/>
    <m/>
    <s v="Ajith"/>
    <s v="Kumar"/>
    <m/>
  </r>
  <r>
    <s v="IT-OSS - M6 (ASAP/TSG)"/>
    <s v="Incident"/>
    <s v="INC000002703626"/>
    <d v="2018-10-25T01:13:32"/>
    <d v="2018-10-25T14:25:03"/>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1601574267 What is your MSS Login ID?: n9979759 "/>
    <s v="Missing entry for the customer address has caused the reported issue and the same is now cleared."/>
    <s v="MSS Cause Codes"/>
    <s v="Data"/>
    <s v="Address Issue"/>
    <m/>
    <s v="IT Application"/>
    <s v="Software Application/System"/>
    <s v="Other Type of Software"/>
    <m/>
    <m/>
    <s v="Haripriya"/>
    <s v="Rajendran"/>
    <m/>
  </r>
  <r>
    <s v="IT-OSS - M6 (ASAP/TSG)"/>
    <s v="Incident"/>
    <s v="INC000002704055"/>
    <d v="2018-10-25T02:46:16"/>
    <d v="2018-10-25T14:33:25"/>
    <x v="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187334240 What is your MSS Login ID?: n9987263 Customer Acct Number?: 3546448 PSR #?: 23250215 "/>
    <s v="We could not find any issue for the customer. The reported order validates without any error in production.Hence there is no action pending on our side. We are going ahead and marking this incident as resolved. Thanks."/>
    <s v="MSS Cause Codes"/>
    <s v="Training"/>
    <s v="No Issue Found"/>
    <m/>
    <s v="IT Application"/>
    <s v="Software Application/System"/>
    <s v="Other Type of Software"/>
    <m/>
    <m/>
    <s v="Vijai"/>
    <s v="Elumalai"/>
    <m/>
  </r>
  <r>
    <s v="IT-OSS - M6 (ASAP/TSG)"/>
    <s v="Incident"/>
    <s v="INC000002703610"/>
    <d v="2018-10-25T02:20:24"/>
    <d v="2018-10-25T14:41:46"/>
    <x v="4"/>
    <s v="Medium"/>
    <x v="2"/>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0: Same TN or Customer has an Open Order in NexGen MSS. Please complete the Open Order in NextGen MSS and try to Validate in hWIN MSS.  Phone # 8703563334 What is your MSS Login ID?: e0138911 Customer Acct Number?: 6167427 PSR #?: 23253051 "/>
    <s v="We could see an incorrect order status for the completed order caused the issue which has been corrected now. The reported order validates without any error.Hence there is no action pending on our side. We are going ahead and marking this incident as resolved. Thanks."/>
    <s v="MSS Cause Codes"/>
    <s v="Data"/>
    <s v="ASAP Issue"/>
    <m/>
    <s v="IT Application"/>
    <s v="Software Application/System"/>
    <s v="Other Type of Software"/>
    <m/>
    <m/>
    <s v="Debra"/>
    <s v="Nix"/>
    <m/>
  </r>
  <r>
    <s v="IT-OSS - M6 (ASAP/TSG)"/>
    <s v="Incident"/>
    <s v="INC000002703426"/>
    <d v="2018-10-25T00:36:26"/>
    <d v="2018-10-25T14:56:18"/>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66584709 What is your MSS Login ID?: n9981513 Customer Acct Number?: 7066584709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rinivasan"/>
    <s v="Puthiran"/>
    <m/>
  </r>
  <r>
    <s v="IT-OSS - M6 (ASAP/TSG)"/>
    <s v="Incident"/>
    <s v="INC000002704106"/>
    <d v="2018-10-25T11:40:08"/>
    <d v="2018-10-25T15:11:45"/>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5753918488 What is your MSS Login ID?: n9981515 "/>
    <s v="There are no data found in the customer account address in the reported TN # 5753918488 which caused the issue and the same has been corrected."/>
    <s v="MSS Cause Codes"/>
    <s v="Data"/>
    <s v="Data Scrub Required"/>
    <m/>
    <s v="IT Application"/>
    <s v="Software Application/System"/>
    <s v="Other Type of Software"/>
    <m/>
    <m/>
    <s v="Suryapraba"/>
    <s v="Kannaiyan"/>
    <m/>
  </r>
  <r>
    <s v="IT-OSS - M6 (ASAP/TSG)"/>
    <s v="Incident"/>
    <s v="INC000002703904"/>
    <d v="2018-10-25T02:07:00"/>
    <d v="2018-10-25T15:15:45"/>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8703564742 What is your MSS Login ID?: n9987263 Customer Acct Number?: 3597663 PSR #?: 23252972  "/>
    <s v="The open order in the NSMSS which caused the issue and the same has been corrected."/>
    <s v="MSS Cause Codes"/>
    <s v="Data"/>
    <s v="Data Scrub Required"/>
    <m/>
    <s v="IT Application"/>
    <s v="Software Application/System"/>
    <s v="Other Type of Software"/>
    <m/>
    <m/>
    <s v="Vijai"/>
    <s v="Elumalai"/>
    <m/>
  </r>
  <r>
    <s v="IT-OSS - M6 (ASAP/TSG)"/>
    <s v="Incident"/>
    <s v="INC000002703355"/>
    <d v="2018-10-25T01:06:10"/>
    <d v="2018-10-25T15:16:11"/>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2812652803,Error Message:ReturnCd :-1 - ReturnText: CIRCUIT DESIGN ID of 14329211 not found   What is your MSS Login ID?: n9994207 Customer Acct Number?: 4969543 PSR #?: 22882623  "/>
    <s v="The cancelled circuit caused the issue which has been corrected now. The reported DELEGDES task has been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703556"/>
    <d v="2018-10-25T01:19:54"/>
    <d v="2018-10-25T15:18:59"/>
    <x v="6"/>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1261689008 What is your MSS Login ID?: n9987263 Customer Acct Number?: 6425183 PSR #?: 22736439 "/>
    <s v="No issue found."/>
    <s v="MSS Cause Codes"/>
    <s v="Training"/>
    <s v="No Issue Found"/>
    <m/>
    <s v="IT Application"/>
    <s v="Software Application/System"/>
    <s v="Other Type of Software"/>
    <m/>
    <m/>
    <s v="Vijai"/>
    <s v="Elumalai"/>
    <m/>
  </r>
  <r>
    <s v="IT-OSS - M6 (ASAP/TSG)"/>
    <s v="Incident"/>
    <s v="INC000002703190"/>
    <d v="2018-10-25T00:02:20"/>
    <d v="2018-10-25T15:21:21"/>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874754  What is your MSS Login ID?: n9981514 "/>
    <s v="there are no data found in the customer account address in the reported TN # 8598874754 which caused the issue and the same has been corrected."/>
    <s v="MSS Cause Codes"/>
    <s v="Data"/>
    <s v="Data Scrub Required"/>
    <m/>
    <s v="IT Application"/>
    <s v="Software Application/System"/>
    <s v="Other Type of Software"/>
    <m/>
    <m/>
    <s v="Ramkumar"/>
    <s v="Balaji"/>
    <m/>
  </r>
  <r>
    <s v="IT-OSS - M6 (ASAP/TSG)"/>
    <s v="Incident"/>
    <s v="INC000002701745"/>
    <d v="2018-10-24T18:01:02"/>
    <d v="2018-10-25T15:28:39"/>
    <x v="7"/>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4024615594 What is your MSS Login ID?: n9981514 "/>
    <s v="We could see the order has been processed when we try to check the same and it looks good as expected.So, we are going ahead and marking this as close. Kindly reach us for any assistance in the future."/>
    <s v="MSS Cause Codes"/>
    <s v="Training"/>
    <s v="No Issue Found"/>
    <m/>
    <s v="IT Application"/>
    <s v="Software Application/System"/>
    <s v="Other Type of Software"/>
    <m/>
    <m/>
    <s v="Ramkumar"/>
    <s v="Balaji"/>
    <m/>
  </r>
  <r>
    <s v="IT-OSS - M6 (ASAP/TSG)"/>
    <s v="Incident"/>
    <s v="INC000002702256"/>
    <d v="2018-10-24T20:22:43"/>
    <d v="2018-10-25T15:30:56"/>
    <x v="4"/>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EXCEPTION QUEUE IN NEXTGEN  TN - 2055944857  What is your MSS Login ID?: E0100690 Customer Acct Number?: 5687583 PSR #?: 23233667 "/>
    <s v="We have corrected the incorrect location related entries in backend tables. The reported BBDES task has been completed in production. Hence there is no action pending on our side. We are going ahead and marking this incident as resolved. Thanks."/>
    <s v="MSS Cause Codes"/>
    <s v="Data"/>
    <s v="Address Issue"/>
    <m/>
    <s v="IT Application"/>
    <s v="Software Application/System"/>
    <s v="Other Type of Software"/>
    <m/>
    <m/>
    <s v="Debra"/>
    <s v="Womack"/>
    <m/>
  </r>
  <r>
    <s v="IT-OSS - M6 (ASAP/TSG)"/>
    <s v="Incident"/>
    <s v="INC000002690929"/>
    <d v="2018-10-18T20:30:56"/>
    <d v="2018-10-25T15:33:00"/>
    <x v="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6069280055 What is your MSS Login ID?: E0049218 Customer Acct Number?: 3126913 PSR #?: 23222025 "/>
    <s v="We can see that the previous order supplement correction was not delegated to NG which was causing the issue , the same has been corrected and now the reported order delegation was completed successfully"/>
    <s v="MSS Cause Codes"/>
    <s v="Delegation"/>
    <s v="Previous order Delegation issue"/>
    <m/>
    <s v="IT Application"/>
    <s v="Software Application/System"/>
    <s v="Other Type of Software"/>
    <m/>
    <m/>
    <s v="Sandy"/>
    <s v="Ridley"/>
    <m/>
  </r>
  <r>
    <s v="IT-OSS - M6 (ASAP/TSG)"/>
    <s v="Incident"/>
    <s v="INC000002700968"/>
    <d v="2018-10-24T01:40:28"/>
    <d v="2018-10-25T15:52:0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7067425900 What is your MSS Login ID?: n9987263 Customer Acct Number?: 3132658 PSR #?: 23226376 "/>
    <s v="Circuit status was incorrect and the same has been corrected and fixed."/>
    <s v="MSS Cause Codes"/>
    <s v="Data"/>
    <s v="Circuit Status"/>
    <m/>
    <s v="IT Application"/>
    <s v="Software Application/System"/>
    <s v="Other Type of Software"/>
    <m/>
    <m/>
    <s v="Vijai"/>
    <s v="Elumalai"/>
    <m/>
  </r>
  <r>
    <s v="IT-OSS - M6 (ASAP/TSG)"/>
    <s v="Incident"/>
    <s v="INC000002704062"/>
    <d v="2018-10-25T02:58:21"/>
    <d v="2018-10-25T16:17:50"/>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5853700,Error Message:ReturnCd :21046 - ReturnText: &lt;faultstring&gt;Exception thrown during Order API execution.  Message: Exception Thrown Supplementing Order 6659993.  Message: An error occurred cancelling order 6659993. The cancellation process was terminated.Error Code 64041:Circuit type C is not physical.Error Code 260150:An error occurred cancelling order 6659993. The cancellation process was terminated.&lt;/faultstring&gt;  What is your MSS Login ID?: n9994207 Customer Acct Number?: 6331238 PSR #?: 23217114  "/>
    <s v="The duplicate physical circuit for the customer's previous order which caused the issue and the same has been corrected now.  The delegation tasks has been completed for the reported order. Also the cancel was delegated to the NGMSS side."/>
    <s v="MSS Cause Codes"/>
    <s v="Delegation"/>
    <s v="Circuit information"/>
    <m/>
    <s v="IT Application"/>
    <s v="Software Application/System"/>
    <s v="Other Type of Software"/>
    <m/>
    <m/>
    <s v="Sathishkumar"/>
    <s v="Chellathurai"/>
    <m/>
  </r>
  <r>
    <s v="IT-OSS - M6 (ASAP/TSG)"/>
    <s v="Incident"/>
    <s v="INC000002702313"/>
    <d v="2018-10-24T21:12:47"/>
    <d v="2018-10-25T16:39:32"/>
    <x v="0"/>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71801 Customer Acct Number?: 6600284 PSR #?: 23250814 "/>
    <s v="An incorrect cross reference mapping for the product has caused the reported issue and the same has been corrected."/>
    <s v="MSS Cause Codes"/>
    <s v="Delegation"/>
    <s v="Cross Reference mapping"/>
    <m/>
    <s v="IT Application"/>
    <s v="Software Application/System"/>
    <s v="Other Type of Software"/>
    <m/>
    <m/>
    <s v="Leah"/>
    <s v="Winkler"/>
    <m/>
  </r>
  <r>
    <s v="IT-OSS - M6 (ASAP/TSG)"/>
    <s v="Incident"/>
    <s v="INC000002702932"/>
    <d v="2018-10-24T23:01:38"/>
    <d v="2018-10-25T16:52:20"/>
    <x v="0"/>
    <s v="Medium"/>
    <x v="2"/>
    <s v="Within the Service Target"/>
    <s v="MSS (hWIN &amp; TSG) Issue"/>
    <s v="Which MSS instance are you reporting this issue for?: MSS (hWIN &amp; TSG) What type of issue are you reporting?: Another issue Description of problem: (attach screenshots of any errors, etc.): ORDER IS READY AT DSLAM, BUT CARP IS UNABLE TO WORK. CONTACTED BTAC, AND THEY CAN NOT SEE THE RECORD AT THE DSLAM. PLEASE COMPLETE What is your MSS Login ID?: E0180039 Customer Acct Number?: 6601348 PSR #?: 7047898932 "/>
    <s v="Incorrect active ind mapping for the different address in the table level has caused the reported issue, and the same has now corrected"/>
    <s v="MSS Cause Codes"/>
    <s v="Data"/>
    <s v="Address Issue"/>
    <m/>
    <s v="IT Application"/>
    <s v="Software Application/System"/>
    <s v="Other Type of Software"/>
    <m/>
    <m/>
    <s v="Justin"/>
    <s v="Liles"/>
    <m/>
  </r>
  <r>
    <s v="IT-OSS - M6 (ASAP/TSG)"/>
    <s v="Incident"/>
    <s v="INC000002704050"/>
    <d v="2018-10-25T02:37:26"/>
    <d v="2018-10-25T17:07:12"/>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887175 from MSShWin Domain: Unhandled process exception : com.windstream.mss.exceptions.BusinessException: javax.xml.ws.WebServiceException: Could not send Message. Tn# 9109250901 What is your MSS Login ID?: n9987263 Customer Acct Number?: 6463539 PSR #?: 22887175 "/>
    <s v="Missing user data entries were added to resolve the issue"/>
    <s v="MSS Cause Codes"/>
    <s v="Data"/>
    <s v="User Request"/>
    <m/>
    <s v="IT Application"/>
    <s v="Software Application/System"/>
    <s v="Other Type of Software"/>
    <m/>
    <m/>
    <s v="Vijai"/>
    <s v="Elumalai"/>
    <m/>
  </r>
  <r>
    <s v="IT-OSS - M6 (ASAP/TSG)"/>
    <s v="Incident"/>
    <s v="INC000002703906"/>
    <d v="2018-10-25T02:13:04"/>
    <d v="2018-10-25T17:31:05"/>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1600603437 What is your MSS Login ID?: n9987263 Customer Acct Number?: 6307098 PSR #?: 22248136 "/>
    <s v="The physical circuit was not delegated to NG which has caused the reported issue and the same is now corrected"/>
    <s v="MSS Cause Codes"/>
    <s v="Training"/>
    <s v="MSS - Functional Training"/>
    <m/>
    <s v="IT Application"/>
    <s v="Software Application/System"/>
    <s v="Other Type of Software"/>
    <m/>
    <m/>
    <s v="Vijai"/>
    <s v="Elumalai"/>
    <m/>
  </r>
  <r>
    <s v="IT-OSS - M6 (ASAP/TSG)"/>
    <s v="Incident"/>
    <s v="INC000002704063"/>
    <d v="2018-10-25T03:04:06"/>
    <d v="2018-10-25T18:41:26"/>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57211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13 PSR #?: 23230984 "/>
    <s v="Design was not processed properly and the same has been corrected and fixed."/>
    <s v="MSS Cause Codes"/>
    <s v="Training"/>
    <s v="Design not processed properly"/>
    <m/>
    <s v="IT Application"/>
    <s v="Software Application/System"/>
    <s v="Other Type of Software"/>
    <m/>
    <m/>
    <s v="Sathishkumar"/>
    <s v="Chellathurai"/>
    <m/>
  </r>
  <r>
    <s v="IT-OSS - M6 (ASAP/TSG)"/>
    <s v="Incident"/>
    <s v="INC000002701145"/>
    <d v="2018-10-24T03:58:18"/>
    <d v="2018-10-25T18:56:07"/>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6065991950 What is your MSS Login ID?: n9987263 Customer Acct Number?: 6233419 PSR #?: 22588788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Vijai"/>
    <s v="Elumalai"/>
    <m/>
  </r>
  <r>
    <s v="IT-OSS - M6 (ASAP/TSG)"/>
    <s v="Incident"/>
    <s v="INC000002703920"/>
    <d v="2018-10-25T02:50:03"/>
    <d v="2018-10-25T18:57:12"/>
    <x v="2"/>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
    <s v="We were able to complete the reported task without any issues,Now the reported order is completed and flag finished."/>
    <s v="MSS Cause Codes"/>
    <s v="Training"/>
    <s v="Incorrect Task Completion Process"/>
    <m/>
    <s v="IT Application"/>
    <s v="Software Application/System"/>
    <s v="Other Type of Software"/>
    <m/>
    <m/>
    <s v="Vijai"/>
    <s v="Elumalai"/>
    <m/>
  </r>
  <r>
    <s v="IT-OSS - M6 (ASAP/TSG)"/>
    <s v="Incident"/>
    <s v="INC000002703042"/>
    <d v="2018-10-24T23:18:14"/>
    <d v="2018-10-25T19:01:53"/>
    <x v="2"/>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4798393906,Error Message:Error: An Error occurred during the Custom Pre-Validation Procedure: -2 ORA-20100: Same TN or Customer has an Open Order in NextGen MSS.  Please complete the Open Order in NextGen MSS and try to Validate in hWIN MSS.   What is your MSS Login ID?: n9994207 Customer Acct Number?: 3716627 PSR #?: 23219915  "/>
    <s v="We can see that the previous order was completed but not flag finished in the NG which was causing the issue, the same has been corrected and fixed. Now the reported order is validating without any issues."/>
    <s v="MSS Cause Codes"/>
    <s v="Data"/>
    <s v="Validation Issue"/>
    <m/>
    <s v="IT Application"/>
    <s v="Software Application/System"/>
    <s v="Other Type of Software"/>
    <m/>
    <m/>
    <s v="Sathishkumar"/>
    <s v="Chellathurai"/>
    <m/>
  </r>
  <r>
    <s v="IT-OSS - M6 (ASAP/TSG)"/>
    <s v="Incident"/>
    <s v="INC000002703524"/>
    <d v="2018-10-25T01:13:07"/>
    <d v="2018-10-25T19:16:37"/>
    <x v="2"/>
    <s v="Medium"/>
    <x v="2"/>
    <s v="Within the Service Target"/>
    <s v="MSS (hWIN &amp; TSG) Issue"/>
    <s v="Which MSS instance are you reporting this issue for?: MSS (hWIN &amp; TSG) What type of issue are you reporting?: Another issue Description of problem: (attach screenshots of any errors, etc.): Disconnecting circuit ID 31/DHXX/100866/ /EXE /.  PSR 22920996 related to NGMSS 6303438 was created.  From service order it is in &quot;ready status&quot; in ELLIOIT_K queue, but it order does not show up in her personal queue to work.  Attaching email with screen shots.  This disconnect is need in order to decommission the Greensboro CTC site (GNBONCPH) What is your MSS Login ID?: e0150373 Customer Acct Number?: not available PSR #?: 22920996 "/>
    <s v="There was a task in the legacy which was not completed and that was causing the  issue, the same has been corrected and fixed."/>
    <s v="MSS Cause Codes"/>
    <s v="Training"/>
    <s v="Incorrect Task Completion Process"/>
    <m/>
    <s v="IT Application"/>
    <s v="Software Application/System"/>
    <s v="Other Type of Software"/>
    <m/>
    <m/>
    <s v="Catherine"/>
    <s v="Nysse"/>
    <m/>
  </r>
  <r>
    <s v="IT-OSS - M6 (ASAP/TSG)"/>
    <s v="Incident"/>
    <s v="INC000002704066"/>
    <d v="2018-10-25T03:11:32"/>
    <d v="2018-10-25T19:38:2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9354456,Error Message:v_return_cd: -2 v_return_text:ORA-20104: Unable to find the NG wireCenter   What is your MSS Login ID?: n9994207 Customer Acct Number?: 3116805 PSR #?: 23244255  "/>
    <s v="We couldn't see any pin assignment for the reported order#23244255 which caused the issue and same got corrected. Kindly assign proper pins based on MIROR record and then proceed further."/>
    <s v="MSS Cause Codes"/>
    <s v="Training"/>
    <s v="MSS - Functional Training"/>
    <m/>
    <s v="IT Application"/>
    <s v="Software Application/System"/>
    <s v="Other Type of Software"/>
    <m/>
    <m/>
    <s v="Sathishkumar"/>
    <s v="Chellathurai"/>
    <m/>
  </r>
  <r>
    <s v="IT-OSS - M6 (ASAP/TSG)"/>
    <s v="Incident"/>
    <s v="INC000002703428"/>
    <d v="2018-10-25T00:37:48"/>
    <d v="2018-10-25T19:38:58"/>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024615854 What is your MSS Login ID?: n9987263 Customer Acct Number?: 6490656 PSR #?: 23233067 "/>
    <s v="The previous NG order#5918802  has incorrect service item status which caused the issue and the same has been corrected now."/>
    <s v="MSS Cause Codes"/>
    <s v="Delegation"/>
    <s v="Service item status"/>
    <m/>
    <s v="IT Application"/>
    <s v="Software Application/System"/>
    <s v="Other Type of Software"/>
    <m/>
    <m/>
    <s v="Vijai"/>
    <s v="Elumalai"/>
    <m/>
  </r>
  <r>
    <s v="IT-OSS - M6 (ASAP/TSG)"/>
    <s v="Incident"/>
    <s v="INC000002703735"/>
    <d v="2018-10-25T01:44:03"/>
    <d v="2018-10-25T19:41:0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5247558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8069425 had already been disconnected on another order..  Error Code 30606:The Service Item 18069425 had already been disconnected on another order.Error Code 30766:Unable to process item 6Mb/768K Product group 1471. The Service Item 18069425 had already been disconnected on another order..   What is your MSS Login ID?: n9994207 Customer Acct Number?: 3131804 PSR #?: 23226919  "/>
    <s v="We have corrected the task issue for the reported customer-23226919 caused due to previous order migration and the issue got cleared."/>
    <s v="MSS Cause Codes"/>
    <s v="Delegation"/>
    <s v="Previous order Delegation issue"/>
    <m/>
    <s v="IT Application"/>
    <s v="Software Application/System"/>
    <s v="Other Type of Software"/>
    <m/>
    <m/>
    <s v="Sathishkumar"/>
    <s v="Chellathurai"/>
    <m/>
  </r>
  <r>
    <s v="IT-OSS - M6 (ASAP/TSG)"/>
    <s v="Incident"/>
    <s v="INC000002703552"/>
    <d v="2018-10-25T01:13:45"/>
    <d v="2018-10-25T19:44:1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299952272,Error Message: v_return_cd: -2 v_return_text:ORA-20100: The MSS Exchange is not found on the account.   What is your MSS Login ID?: n9994207 Customer Acct Number?: 6392738 PSR #?: 23239425  "/>
    <s v="We have corrected the order related issue for the reported customer-23239425  caused due to migration and the issue got cleared."/>
    <s v="MSS Cause Codes"/>
    <s v="Delegation"/>
    <s v="NGMSS data issue"/>
    <m/>
    <s v="IT Application"/>
    <s v="Software Application/System"/>
    <s v="Other Type of Software"/>
    <m/>
    <m/>
    <s v="Sathishkumar"/>
    <s v="Chellathurai"/>
    <m/>
  </r>
  <r>
    <s v="IT-OSS - M6 (ASAP/TSG)"/>
    <s v="Incident"/>
    <s v="INC000002703073"/>
    <d v="2018-10-24T23:39:31"/>
    <d v="2018-10-25T19:46:4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2708999624,Error Message:ORA-01403: no data found.   What is your MSS Login ID?: n9994207 Customer Acct Number?: 6513948 PSR #?: 23224928 "/>
    <s v="We have corrected the circuit status  for the reported customer-23224928 caused due to migration and the issue got cleared."/>
    <s v="MSS Cause Codes"/>
    <s v="Data"/>
    <s v="Circuit Status"/>
    <m/>
    <s v="IT Application"/>
    <s v="Software Application/System"/>
    <s v="Other Type of Software"/>
    <m/>
    <m/>
    <s v="Sathishkumar"/>
    <s v="Chellathurai"/>
    <m/>
  </r>
  <r>
    <s v="IT-OSS - M6 (ASAP/TSG)"/>
    <s v="Incident"/>
    <s v="INC000002702535"/>
    <d v="2018-10-24T21:28:33"/>
    <d v="2018-10-25T19:49:08"/>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173360799,Error Message:The circuits for this service request are not complete. Please complete (or reverse if the order has been cancelled) the required engineering before completing this task. The  DD&gt; on row # 1 is violating the constraint.   What is your MSS Login ID?: n9994207 Customer Acct Number?: 2802840 PSR #?: 23183256  "/>
    <s v="We have corrected the circuit status  for the reported customer-23183256 caused due to migration and the issue got cleared."/>
    <s v="MSS Cause Codes"/>
    <s v="Data"/>
    <s v="Circuit Status"/>
    <m/>
    <s v="IT Application"/>
    <s v="Software Application/System"/>
    <s v="Other Type of Software"/>
    <m/>
    <m/>
    <s v="Sathishkumar"/>
    <s v="Chellathurai"/>
    <m/>
  </r>
  <r>
    <s v="IT-OSS - M6 (ASAP/TSG)"/>
    <s v="Incident"/>
    <s v="INC000002705231"/>
    <d v="2018-10-25T19:55:10"/>
    <d v="2018-10-25T20:09:59"/>
    <x v="15"/>
    <s v="Medium"/>
    <x v="2"/>
    <s v="Within the Service Target"/>
    <s v="MSS (hWIN &amp; TSG) Issue"/>
    <s v="Which MSS instance are you reporting this issue for?: MSS (hWIN &amp; TSG) What type of issue are you reporting?: Another issue Description of problem: (attach screenshots of any errors, etc.): Unable to REMOVE LOCK.Telephone#1751100150,3941111054,1601432064,3931351045,2294829474,1601152038,8288632309,Error Message:The psr was locked by another NID.   What is your MSS Login ID?: n9994207 Customer Acct Number?: 6598377,6603151,6595343,6601098,6597489,6596303,6594283, PSR #?: 23222237,23251862,23198126,23233987,23217321,23207267,23193465 "/>
    <s v="As per request all the locks has been removed"/>
    <s v="MSS Cause Codes"/>
    <s v="Training"/>
    <s v="Locked Order/Circuit"/>
    <m/>
    <s v="IT Application"/>
    <s v="Software Application/System"/>
    <s v="Other Type of Software"/>
    <m/>
    <m/>
    <s v="Sathishkumar"/>
    <s v="Chellathurai"/>
    <m/>
  </r>
  <r>
    <s v="IT-OSS - M6 (ASAP/TSG)"/>
    <s v="Incident"/>
    <s v="INC000002703123"/>
    <d v="2018-10-25T00:31:58"/>
    <d v="2018-10-25T20:13:26"/>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304059027 What is your MSS Login ID?: n9987263 Customer Acct Number?: 2821630 PSR #?: 23232953 "/>
    <s v="The incorrect order status in the NGMSS caused the reported issue, which was now corrected and the order now validates without errors"/>
    <s v="MSS Cause Codes"/>
    <s v="Data"/>
    <s v="Validation Issue"/>
    <m/>
    <s v="IT Application"/>
    <s v="Software Application/System"/>
    <s v="Other Type of Software"/>
    <m/>
    <m/>
    <s v="Vijai"/>
    <s v="Elumalai"/>
    <m/>
  </r>
  <r>
    <s v="IT-OSS - M6 (ASAP/TSG)"/>
    <s v="Incident"/>
    <s v="INC000002703416"/>
    <d v="2018-10-25T01:38:08"/>
    <d v="2018-10-25T20:15:07"/>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52366473 What is your MSS Login ID?: n9987263 Customer Acct Number?: 6352074 PSR #?: 23234621 "/>
    <s v="The incorrect order status in the NGMSS caused the reported issue, which was now corrected and the order now validates without errors"/>
    <s v="MSS Cause Codes"/>
    <s v="Data"/>
    <s v="Validation Issue"/>
    <m/>
    <s v="IT Application"/>
    <s v="Software Application/System"/>
    <s v="Other Type of Software"/>
    <m/>
    <m/>
    <s v="Vijai"/>
    <s v="Elumalai"/>
    <m/>
  </r>
  <r>
    <s v="IT-OSS - M6 (ASAP/TSG)"/>
    <s v="Incident"/>
    <s v="INC000002703986"/>
    <d v="2018-10-25T02:27:59"/>
    <d v="2018-10-25T20:23:56"/>
    <x v="15"/>
    <s v="Medium"/>
    <x v="2"/>
    <s v="Within the Service Target"/>
    <s v="MSS (hWIN &amp; TSG) Issue"/>
    <s v="Which MSS instance are you reporting this issue for?: MSS (hWIN &amp; TSG) What type of issue are you reporting?: Another issue Description of problem: (attach screenshots of any errors, etc.): unable to copy existing services, Telephone: 8599711928, Error Message: please copy existing virtual services related product. What is your MSS Login ID?: n9995231 Customer Acct Number?: 6083088 PSR #?: 23160916 "/>
    <s v="The reported TN is qualifies upto 50 Mb in Mirror, but in the reported order new speed was created for 100 Mb. So kindly cancel this order and use the compatible speed"/>
    <s v="MSS Cause Codes"/>
    <s v="Training"/>
    <s v="Incorrect Process on BB Qualification"/>
    <m/>
    <s v="IT Application"/>
    <s v="Software Application/System"/>
    <s v="Other Type of Software"/>
    <m/>
    <m/>
    <s v="Ajith"/>
    <s v="Kumar"/>
    <m/>
  </r>
  <r>
    <s v="IT-OSS - M6 (ASAP/TSG)"/>
    <s v="Incident"/>
    <s v="INC000002705358"/>
    <d v="2018-10-25T20:44:48"/>
    <d v="2018-10-25T20:45:16"/>
    <x v="8"/>
    <s v="Medium"/>
    <x v="1"/>
    <s v="Within the Service Target"/>
    <s v="MSS (hWIN &amp; TSG) Issue"/>
    <s v="Which MSS instance are you reporting this issue for?: MSS (hWIN &amp; TSG) What type of issue are you reporting?: Another issue Description of problem: (attach screenshots of any errors, etc.): TN 9037925775-unable to complete task.stuck in NSP queue due to error.  What is your MSS Login ID?: n9979763 PSR #?: 6661351 "/>
    <m/>
    <m/>
    <m/>
    <m/>
    <m/>
    <s v="IT Application"/>
    <s v="Software Application/System"/>
    <s v="Other Type of Software"/>
    <m/>
    <m/>
    <s v="Vinoth"/>
    <s v="Raj"/>
    <m/>
  </r>
  <r>
    <s v="IT-OSS - M6 (ASAP/TSG)"/>
    <s v="Incident"/>
    <s v="INC000002684694"/>
    <d v="2018-10-16T19:46:07"/>
    <d v="2018-10-25T20:52:09"/>
    <x v="12"/>
    <s v="Medium"/>
    <x v="2"/>
    <s v="Within the Service Target"/>
    <s v="MSS (hWIN &amp; TSG) Issue"/>
    <s v="Which MSS instance are you reporting this issue for?: MSS (hWIN &amp; TSG) What type of issue are you reporting?: Another issue Description of problem: (attach screenshots of any errors, etc.): EXCPETN ERROR UNABLE TO RETRIEVE  What is your MSS Login ID?: E0181765 Customer Acct Number?: 3158968 PSR #?: 23200684 "/>
    <s v="Hi Cynthia,  The issue is due to the incorrect product relationship, the same has been cleared now and the delegation task got completed without any issues. Please check and let us know for any other concerns."/>
    <s v="MSS Cause Codes"/>
    <s v="Data"/>
    <s v="Product Issue"/>
    <m/>
    <s v="IT Application"/>
    <s v="Software Application/System"/>
    <s v="Other Type of Software"/>
    <m/>
    <m/>
    <s v="Cynthia"/>
    <s v="Jasso"/>
    <m/>
  </r>
  <r>
    <s v="IT-OSS - M6 (ASAP/TSG)"/>
    <s v="Incident"/>
    <s v="INC000002685303"/>
    <d v="2018-10-16T23:35:35"/>
    <d v="2018-10-25T23:40:16"/>
    <x v="1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3867922483 What is your MSS Login ID?: n9981514 "/>
    <s v="Ramkumar,  We don't find any issues on completing the task, Please check and let us know for any other concerns."/>
    <s v="MSS Cause Codes"/>
    <s v="Miscellaneous"/>
    <s v="No Issues Found"/>
    <m/>
    <s v="IT Application"/>
    <s v="Software Application/System"/>
    <s v="Other Type of Software"/>
    <m/>
    <m/>
    <s v="Ramkumar"/>
    <s v="Balaji"/>
    <m/>
  </r>
  <r>
    <s v="IT-OSS - M6 (ASAP/TSG)"/>
    <s v="Incident"/>
    <s v="INC000002706146"/>
    <d v="2018-10-26T00:14:40"/>
    <d v="2018-10-26T00:14:54"/>
    <x v="8"/>
    <s v="Medium"/>
    <x v="1"/>
    <s v="Within the Service Target"/>
    <s v="MSS (hWIN &amp; TSG) Issue"/>
    <s v="Which MSS instance are you reporting this issue for?: MSS (hWIN &amp; TSG) What type of issue are you reporting?: Another issue Description of problem: (attach screenshots of any errors, etc.): TN 3309953804-unable to complete task.stuck in NSP queue due to error. What is your MSS Login ID?: n9979763 PSR #?: 6582909  "/>
    <m/>
    <m/>
    <m/>
    <m/>
    <m/>
    <s v="IT Application"/>
    <s v="Software Application/System"/>
    <s v="Other Type of Software"/>
    <m/>
    <m/>
    <s v="Vinoth"/>
    <s v="Raj"/>
    <m/>
  </r>
  <r>
    <s v="IT-OSS - M6 (ASAP/TSG)"/>
    <s v="Incident"/>
    <s v="INC000002703079"/>
    <d v="2018-10-24T23:47:05"/>
    <d v="2018-10-26T10:00:55"/>
    <x v="6"/>
    <s v="Medium"/>
    <x v="2"/>
    <s v="Within the Service Target"/>
    <s v="MSS (hWIN &amp; TSG) Issue"/>
    <s v="Which MSS instance are you reporting this issue for?: MSS (hWIN &amp; TSG) What type of issue are you reporting?: Another issue Description of problem: (attach screenshots of any errors, etc.): Disconnect request for circuit 31/DHXX/100869/ /EXE /  PSR 22920416 created in ASAP which should flow to NGMSS 6302749 to complete disco.  Provisioner is getting error message when trying to close tasks in PSR 22920416, therefore order is stalled.  Need disco to complete site decom for GNBONCPH What is your MSS Login ID?: e0150373 Customer Acct Number?: not available PSR #?: 22920416 "/>
    <s v="There is a preceding task in Legacy domain which causing the reported issue in NGMSS. We have completed the reported task in CURRIE queue"/>
    <s v="MSS Cause Codes"/>
    <s v="Training"/>
    <s v="Process Issue - Others"/>
    <m/>
    <s v="IT Application"/>
    <s v="Software Application/System"/>
    <s v="Other Type of Software"/>
    <m/>
    <m/>
    <s v="Catherine"/>
    <s v="Nysse"/>
    <m/>
  </r>
  <r>
    <s v="IT-OSS - M6 (ASAP/TSG)"/>
    <s v="Incident"/>
    <s v="INC000002706478"/>
    <d v="2018-10-26T01:30:25"/>
    <d v="2018-10-26T12:46:59"/>
    <x v="14"/>
    <s v="Medium"/>
    <x v="2"/>
    <s v="Within the Service Target"/>
    <s v="MSS (hWIN &amp; TSG) Issue"/>
    <s v="Which MSS instance are you reporting this issue for?: MSS (hWIN &amp; TSG) What type of issue are you reporting?: Another issue Description of problem: (attach screenshots of any errors, etc.): No MSS record found for 3368590616 What is your MSS Login ID?: n9981513 Customer Acct Number?: 3368590616 "/>
    <s v="We could see that the value labels were populated wrongly which caused the issue and same has been corrected now. Please try to pull the customer #3368590616 in Aquarium now"/>
    <s v="MSS Cause Codes"/>
    <s v="Data"/>
    <s v="Value Label"/>
    <m/>
    <s v="IT Application"/>
    <s v="Software Application/System"/>
    <s v="Other Type of Software"/>
    <m/>
    <m/>
    <s v="Srinivasan"/>
    <s v="Puthiran"/>
    <m/>
  </r>
  <r>
    <s v="IT-OSS - M6 (ASAP/TSG)"/>
    <s v="Incident"/>
    <s v="INC000002687410"/>
    <d v="2018-10-17T19:24:53"/>
    <d v="2018-10-26T13:11:08"/>
    <x v="10"/>
    <s v="Medium"/>
    <x v="2"/>
    <s v="Within the Service Target"/>
    <s v="MSS (hWIN &amp; TSG) Issue"/>
    <s v="Which MSS instance are you reporting this issue for?: MSS (hWIN &amp; TSG) What type of issue are you reporting?: Another issue Description of problem: (attach screenshots of any errors, etc.): TN=3305697287   What is your MSS Login ID?: E0079908 Customer Acct Number?: 3305697287 PSR #?: 23213633 "/>
    <s v="FTtoBB was added to resolve the reported issue. Wire center mismatch issue was throwing and asked the user to place a BB Move order."/>
    <s v="MSS Cause Codes"/>
    <s v="Data"/>
    <s v="Value Label"/>
    <m/>
    <s v="IT Application"/>
    <s v="Software Application/System"/>
    <s v="Other Type of Software"/>
    <m/>
    <m/>
    <s v="Rebecca"/>
    <s v="Combs"/>
    <m/>
  </r>
  <r>
    <s v="IT-OSS - M6 (ASAP/TSG)"/>
    <s v="Incident"/>
    <s v="INC000002690992"/>
    <d v="2018-10-18T21:33:29"/>
    <d v="2018-10-26T13:20:22"/>
    <x v="10"/>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PRE-VALIDATION PROCEDURE: -2 ORA-20516: ORA-20104: DISQUALIFIED BPQ RESPONSE. PROVIDED WIRE CENTER NOT EQUIPPED FOR BROADBAND SERVICE.   CUST HAD BB ON 479-997-2104. IT SHOULD HAVE BEEN ON 479-997-2306. I DISCONNECTED THE 2104 AND PUT THE 2306 IN AS A NEW CUSTOMER. I DIDN'T REALIZE THAT THE BPQ WAS COMING BACK AS DISQUALIFIED. IF I HAD KNOWN THAT, I WOULD HAVE DONE A NUMBER CHANGE. NOW, I CAN'T GET THEM IN M6. PLEASE HELP. THEY ARE 3MB W/ A STANDARD MODEM.  What is your MSS Login ID?: e0115558 Customer Acct Number?: 6598424 PSR #?: 23222450 "/>
    <s v="Incorrect wire center was entered in MIROR and the same has been corrected by Karen Abear"/>
    <s v="MSS Cause Codes"/>
    <s v="Training"/>
    <s v="Incorrect Data Entered in MIROR"/>
    <m/>
    <s v="IT Application"/>
    <s v="Software Application/System"/>
    <s v="Other Type of Software"/>
    <m/>
    <m/>
    <s v="Shannon"/>
    <s v="Edwards"/>
    <m/>
  </r>
  <r>
    <s v="IT-OSS - M6 (ASAP/TSG)"/>
    <s v="Incident"/>
    <s v="INC000002706691"/>
    <d v="2018-10-26T05:32:33"/>
    <d v="2018-10-26T13:20:54"/>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3525461330, Error Message: The circuits for this service request are not complete. Please complete (or reverse if the order has been cancelled) the required engineering before completing this task. The DD on row # 1 is violating the constraint. What is your MSS Login ID?: n9995231 Customer Acct Number?: 3159039 PSR #?: 23258966  "/>
    <s v="The change cancel was not processed properly which caused the reported issue.Now we have corrected it and the order is now complete."/>
    <s v="MSS Cause Codes"/>
    <s v="Training"/>
    <s v="Design not processed properly"/>
    <m/>
    <s v="IT Application"/>
    <s v="Software Application/System"/>
    <s v="Other Type of Software"/>
    <m/>
    <m/>
    <s v="Ajith"/>
    <s v="Kumar"/>
    <m/>
  </r>
  <r>
    <s v="IT-OSS - M6 (ASAP/TSG)"/>
    <s v="Incident"/>
    <s v="INC000002699197"/>
    <d v="2018-10-23T19:12:09"/>
    <d v="2018-10-26T13:22:04"/>
    <x v="10"/>
    <s v="Medium"/>
    <x v="2"/>
    <s v="Within the Service Target"/>
    <s v="MSS (hWIN &amp; TSG) Issue"/>
    <s v="Which MSS instance are you reporting this issue for?: MSS (hWIN &amp; TSG) What type of issue are you reporting?: Another issue Description of problem: (attach screenshots of any errors, etc.): ReturnCf:-1 - ReturnText: Updating in SERV_ITEM Table ORA-02291: integrity constraint (ASAP.FK_SERV_ITEM_CIRCUIT) violated - parent key not found What is your MSS Login ID?: e0171804 Customer Acct Number?: 3219266 PSR #?: 23237282 "/>
    <s v="Missing virtual circuit was added to resolve the issue"/>
    <s v="MSS Cause Codes"/>
    <s v="Delegation"/>
    <s v="Circuit information"/>
    <m/>
    <s v="IT Application"/>
    <s v="Software Application/System"/>
    <s v="Other Type of Software"/>
    <m/>
    <m/>
    <s v="Leah"/>
    <s v="Winkler"/>
    <m/>
  </r>
  <r>
    <s v="IT-OSS - M6 (ASAP/TSG)"/>
    <s v="Incident"/>
    <s v="INC000002706761"/>
    <d v="2018-10-26T02:00:50"/>
    <d v="2018-10-26T13:22:07"/>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9333097,Error Message:v_return_cd: -1 v_return_text:Could not assign connectionsORA-01400: cannot insert NULL into (&quot;ASAP&quot;.&quot;NS_COMP_REL&quot;.&quot;NS_COMP_ID_CHILD&quot;)  What is your MSS Login ID?: n9994207 Customer Acct Number?: 5608862 PSR #?: 23258103 "/>
    <s v="We could see the issue status information were not mapped properly which were caused the issue,  the same has been corrected and respective order is now stands in the DSLAM task as expected. So, we are going ahead and marking this as close. KIndly reach us for any assistance in the future."/>
    <s v="MSS Cause Codes"/>
    <s v="Data"/>
    <s v="Circuit Issue Status"/>
    <m/>
    <s v="IT Application"/>
    <s v="Software Application/System"/>
    <s v="Other Type of Software"/>
    <m/>
    <m/>
    <s v="Sathishkumar"/>
    <s v="Chellathurai"/>
    <m/>
  </r>
  <r>
    <s v="IT-OSS - M6 (ASAP/TSG)"/>
    <s v="Incident"/>
    <s v="INC000002704873"/>
    <d v="2018-10-25T18:28:02"/>
    <d v="2018-10-26T13:25:23"/>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8707434312 What is your MSS Login ID?: n9981516 "/>
    <s v="The address for the customer was not active in the table level, and the same has now corrected."/>
    <s v="MSS Cause Codes"/>
    <s v="Data"/>
    <s v="Address Issue"/>
    <m/>
    <s v="IT Application"/>
    <s v="Software Application/System"/>
    <s v="Other Type of Software"/>
    <m/>
    <m/>
    <s v="Koperundevi"/>
    <s v="Muniyandi"/>
    <m/>
  </r>
  <r>
    <s v="IT-OSS - M6 (ASAP/TSG)"/>
    <s v="Incident"/>
    <s v="INC000002701226"/>
    <d v="2018-10-24T03:05:09"/>
    <d v="2018-10-26T13:26:00"/>
    <x v="13"/>
    <s v="Medium"/>
    <x v="2"/>
    <s v="Within the Service Target"/>
    <s v="MSS (hWIN &amp; TSG) Issue"/>
    <s v="Which MSS instance are you reporting this issue for?: MSS (hWIN &amp; TSG) What type of issue are you reporting?: Another issue Description of problem: (attach screenshots of any errors, etc.): no labels when trying to add Actiontec T3200-V modem What is your MSS Login ID?: e0180039 Customer Acct Number?: 6592847 PSR #?: 1600604694 "/>
    <s v="We have corrected the serv item status  for the reported customer-1600604694 caused due to migration and the issue got cleared."/>
    <s v="MSS Cause Codes"/>
    <s v="Delegation"/>
    <s v="Service item status"/>
    <m/>
    <s v="IT Application"/>
    <s v="Software Application/System"/>
    <s v="Other Type of Software"/>
    <m/>
    <m/>
    <s v="Justin"/>
    <s v="Liles"/>
    <m/>
  </r>
  <r>
    <s v="IT-OSS - M6 (ASAP/TSG)"/>
    <s v="Incident"/>
    <s v="INC000002703922"/>
    <d v="2018-10-25T02:55:03"/>
    <d v="2018-10-26T13:28:3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176272296 What is your MSS Login ID?: n9987263 Customer Acct Number?: 2792976 PSR #?: 23243728 "/>
    <s v="The missing secloc for the physical caused the issue and the same have been corrected and completed."/>
    <s v="MSS Cause Codes"/>
    <s v="Delegation"/>
    <s v="Delegation task issue"/>
    <m/>
    <s v="IT Application"/>
    <s v="Software Application/System"/>
    <s v="Other Type of Software"/>
    <m/>
    <m/>
    <s v="Vijai"/>
    <s v="Elumalai"/>
    <m/>
  </r>
  <r>
    <s v="IT-OSS - M6 (ASAP/TSG)"/>
    <s v="Incident"/>
    <s v="INC000002706440"/>
    <d v="2018-10-26T01:01:49"/>
    <d v="2018-10-26T13:32:52"/>
    <x v="7"/>
    <s v="Medium"/>
    <x v="2"/>
    <s v="Within the Service Target"/>
    <s v="MSS (hWIN &amp; TSG) Issue"/>
    <s v="Which MSS instance are you reporting this issue for?: MSS (hWIN &amp; TSG) What type of issue are you reporting?: Another issue Description of problem: (attach screenshots of any errors, etc.): TRYING TO ADD PINS: BLK: 00, PIN: 4269 &amp; 4270.  WHEN TRYING TO COMPLETE ADDASGN TASK, GETTING: &quot;ERROR WHILE WORKING VCONDES, ERROR 20100, COULD NOT GET NG WIRE CENTER INFO ORA 01403, NO DATA FOUND.&quot; 5731053046 What is your MSS Login ID?: 0019414 Customer Acct Number?: 6603054 PSR #?: 23251379 "/>
    <s v="We could see the exchange value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Ronnie"/>
    <s v="Byrd"/>
    <m/>
  </r>
  <r>
    <s v="IT-OSS - M6 (ASAP/TSG)"/>
    <s v="Incident"/>
    <s v="INC000002700970"/>
    <d v="2018-10-24T02:00:15"/>
    <d v="2018-10-26T13:33:5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Sagemcom 2705-ADSL2 Product group 2106. Miscellaneous Error: Unable to copy item 32264580 to the order as the Service Item is on another open PSR Order. The Preference to Copy Pending PSR Items is set to No..  Error Code 30602:Miscellaneous Error: Unable to copy item 32264580 to the order as the Service Item is on another open PSR Order. The Preference to Copy Pending PSR Items is set to No.Error Code 30766:Unable to process item Sagemcom 2705-ADSL2 Product group 2106. Miscellaneous Error: Unable to copy item 32264580 to the order as the Service Item is on another open PSR Order. The Preference to Copy Pending PSR Items is set to No.. Tn# 7065200115 What is your MSS Login ID?: n9987263 Customer Acct Number?: 6319080 PSR #?: 22798247 "/>
    <s v="We have corrected the serv item status  for the reported customer-7065200115 caused due to migration and the issue got cleared."/>
    <s v="MSS Cause Codes"/>
    <s v="Delegation"/>
    <s v="Service item status"/>
    <m/>
    <s v="IT Application"/>
    <s v="Software Application/System"/>
    <s v="Other Type of Software"/>
    <m/>
    <m/>
    <s v="Vijai"/>
    <s v="Elumalai"/>
    <m/>
  </r>
  <r>
    <s v="IT-OSS - M6 (ASAP/TSG)"/>
    <s v="Incident"/>
    <s v="INC000002700584"/>
    <d v="2018-10-24T00:34:00"/>
    <d v="2018-10-26T13:36:45"/>
    <x v="13"/>
    <s v="Medium"/>
    <x v="2"/>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ORA-20100: COULD NOT GET NG WIREcENTER INFOR ORA-01403: NO DATA FOUND What is your MSS Login ID?: E0139321 Customer Acct Number?: 6598348 PSR #?: 23222095 "/>
    <s v="We could see that the reported order# 23222095  got completed."/>
    <s v="MSS Cause Codes"/>
    <s v="Training"/>
    <s v="No Issue Found"/>
    <m/>
    <s v="IT Application"/>
    <s v="Software Application/System"/>
    <s v="Other Type of Software"/>
    <m/>
    <m/>
    <s v="Tiffany"/>
    <s v="Brown"/>
    <m/>
  </r>
  <r>
    <s v="IT-OSS - M6 (ASAP/TSG)"/>
    <s v="Incident"/>
    <s v="INC000002704110"/>
    <d v="2018-10-25T12:54:49"/>
    <d v="2018-10-26T13:38:05"/>
    <x v="0"/>
    <s v="Medium"/>
    <x v="2"/>
    <s v="Within the Service Target"/>
    <s v="MSS (hWIN &amp; TSG) Issue"/>
    <s v="Which MSS instance are you reporting this issue for?: MSS (hWIN &amp; TSG) What type of issue are you reporting?: Another issue Description of problem: (attach screenshots of any errors, etc.): ORA-20100: ERROR working NextGen MSS DD TASK,could not complete DD task,error:ORA-20100:Not able to find customer location  What is your MSS Login ID?: n9984644 Customer Acct Number?: 2967050 PSR #?: 6605374  "/>
    <s v="Multiple mapping for the address and location has caused the reported issue and the same has been cleared."/>
    <s v="MSS Cause Codes"/>
    <s v="Data"/>
    <s v="Address Issue"/>
    <m/>
    <s v="IT Application"/>
    <s v="Software Application/System"/>
    <s v="Other Type of Software"/>
    <m/>
    <m/>
    <s v="Manjubhashini"/>
    <s v="Kalimuthu"/>
    <m/>
  </r>
  <r>
    <s v="IT-OSS - M6 (ASAP/TSG)"/>
    <s v="Incident"/>
    <s v="INC000002699730"/>
    <d v="2018-10-23T21:05:55"/>
    <d v="2018-10-26T13:39:52"/>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6850331,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n9994207 Customer Acct Number?: 5920091 PSR #?: 22977300 "/>
    <s v="We have corrected the serv item status  for the reported customer-22977300 caused due to migration and the issue got cleared."/>
    <s v="MSS Cause Codes"/>
    <s v="Delegation"/>
    <s v="Service item status"/>
    <m/>
    <s v="IT Application"/>
    <s v="Software Application/System"/>
    <s v="Other Type of Software"/>
    <m/>
    <m/>
    <s v="Sathishkumar"/>
    <s v="Chellathurai"/>
    <m/>
  </r>
  <r>
    <s v="IT-OSS - M6 (ASAP/TSG)"/>
    <s v="Incident"/>
    <s v="INC000002706079"/>
    <d v="2018-10-25T23:59:20"/>
    <d v="2018-10-26T13:49:28"/>
    <x v="7"/>
    <s v="Medium"/>
    <x v="2"/>
    <s v="Within the Service Target"/>
    <s v="MSS (hWIN &amp; TSG) Issue"/>
    <s v="Which MSS instance are you reporting this issue for?: MSS (hWIN &amp; TSG) What type of issue are you reporting?: Another issue Description of problem: (attach screenshots of any errors, etc.): TN 4024200522-unable to complete task.stuck in NSP queue due to error What is your MSS Login ID?: n9979759 PSR #?: 6627031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Haripriya"/>
    <s v="Rajendran"/>
    <m/>
  </r>
  <r>
    <s v="IT-OSS - M6 (ASAP/TSG)"/>
    <s v="Incident"/>
    <s v="INC000002705422"/>
    <d v="2018-10-25T21:24:44"/>
    <d v="2018-10-26T13:59:56"/>
    <x v="10"/>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5752342648,Error Message:Please copy existing Physical services related product  What is your MSS Login ID?: n9994207 Customer Acct Number?: 3602581 PSR #?: 23255008  "/>
    <s v="The incorrect service item related entries were corrected to resolve the issue"/>
    <s v="MSS Cause Codes"/>
    <s v="Data"/>
    <s v="Incorrect Serv Item Status"/>
    <m/>
    <s v="IT Application"/>
    <s v="Software Application/System"/>
    <s v="Other Type of Software"/>
    <m/>
    <m/>
    <s v="Sathishkumar"/>
    <s v="Chellathurai"/>
    <m/>
  </r>
  <r>
    <s v="IT-OSS - M6 (ASAP/TSG)"/>
    <s v="Incident"/>
    <s v="INC000002706481"/>
    <d v="2018-10-26T01:33:17"/>
    <d v="2018-10-26T14:08:07"/>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9811726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5 PSR #?: 23235782 "/>
    <s v="We could see that the tasks for the reported order-2323578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r>
  <r>
    <s v="IT-OSS - M6 (ASAP/TSG)"/>
    <s v="Incident"/>
    <s v="INC000002703413"/>
    <d v="2018-10-25T01:30:32"/>
    <d v="2018-10-26T14:09:18"/>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8068729961,Error Message: v_return_cd: -2 v_return_text:ORA-20104: Unable to find the NG wireCenter   What is your MSS Login ID?: n9994207 Customer Acct Number?: 4367086 PSR #?: 21545352  "/>
    <s v="there was no pin assignment for the change order caused the issue and the same have been corrected"/>
    <s v="MSS Cause Codes"/>
    <s v="Training"/>
    <s v="Incorrect Process on PIN Assignment"/>
    <m/>
    <s v="IT Application"/>
    <s v="Software Application/System"/>
    <s v="Other Type of Software"/>
    <m/>
    <m/>
    <s v="Sathishkumar"/>
    <s v="Chellathurai"/>
    <m/>
  </r>
  <r>
    <s v="IT-OSS - M6 (ASAP/TSG)"/>
    <s v="Incident"/>
    <s v="INC000002704222"/>
    <d v="2018-10-25T12:04:20"/>
    <d v="2018-10-26T14:15:06"/>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1262361022 What is your MSS Login ID?: n9981515 "/>
    <s v="We could see the account looks active and orders are already completed it seems. Also respective information is displaying as expected in the Aquarium as well in MSS. So, we are going ahead and marking this as close. Kindly reach us for any assistance in the future."/>
    <s v="MSS Cause Codes"/>
    <s v="Training"/>
    <s v="MSS - Functional Training"/>
    <m/>
    <s v="IT Application"/>
    <s v="Software Application/System"/>
    <s v="Other Type of Software"/>
    <m/>
    <m/>
    <s v="Suryapraba"/>
    <s v="Kannaiyan"/>
    <m/>
  </r>
  <r>
    <s v="IT-OSS - M6 (ASAP/TSG)"/>
    <s v="Incident"/>
    <s v="INC000002702904"/>
    <d v="2018-10-24T23:07:21"/>
    <d v="2018-10-26T14:15:36"/>
    <x v="3"/>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TN 7708688821 What is your MSS Login ID?: E0149353 Customer Acct Number?: 3924372 PSR #?: 23251677 "/>
    <s v="The reported order is already completed in ngmss but the status seems to be incorrect caused the issue and the same have been corrected and the order validates without any issues."/>
    <s v="MSS Cause Codes"/>
    <s v="Data"/>
    <s v="Validation Issue"/>
    <m/>
    <s v="IT Application"/>
    <s v="Software Application/System"/>
    <s v="Other Type of Software"/>
    <m/>
    <m/>
    <s v="Amy"/>
    <s v="Elrod"/>
    <m/>
  </r>
  <r>
    <s v="IT-OSS - M6 (ASAP/TSG)"/>
    <s v="Incident"/>
    <s v="INC000002706149"/>
    <d v="2018-10-26T00:16:41"/>
    <d v="2018-10-26T14:18:48"/>
    <x v="1"/>
    <s v="Medium"/>
    <x v="2"/>
    <s v="Within the Service Target"/>
    <s v="MSS (hWIN &amp; TSG) Issue"/>
    <s v="Which MSS instance are you reporting this issue for?: MSS (hWIN &amp; TSG) What type of issue are you reporting?: Another issue Description of problem: (attach screenshots of any errors, etc.): TN 3309953804-unable to complete task.stuck in NSP queue due to error. What is your MSS Login ID?: n9979763 PSR #?: 6582909  "/>
    <s v="We could see that the address related entries for the reported order-658290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Vinoth"/>
    <s v="Raj"/>
    <m/>
  </r>
  <r>
    <s v="IT-OSS - M6 (ASAP/TSG)"/>
    <s v="Incident"/>
    <s v="INC000002701982"/>
    <d v="2018-10-24T18:55:06"/>
    <d v="2018-10-26T14:19:53"/>
    <x v="3"/>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875333 What is your MSS Login ID?: n9981515 "/>
    <s v="No Issues Found-the data is visible in aquarium"/>
    <s v="MSS Cause Codes"/>
    <s v="Miscellaneous"/>
    <s v="No Issues Found"/>
    <m/>
    <s v="IT Application"/>
    <s v="Software Application/System"/>
    <s v="Other Type of Software"/>
    <m/>
    <m/>
    <s v="Suryapraba"/>
    <s v="Kannaiyan"/>
    <m/>
  </r>
  <r>
    <s v="IT-OSS - M6 (ASAP/TSG)"/>
    <s v="Incident"/>
    <s v="INC000002704327"/>
    <d v="2018-10-25T13:41:11"/>
    <d v="2018-10-26T14:27:32"/>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580748 What is your MSS Login ID?: n9981516 "/>
    <s v="We could see that the reported TN-8598580748 records are shows properly in Aquarium,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Koperundevi"/>
    <s v="Muniyandi"/>
    <m/>
  </r>
  <r>
    <s v="IT-OSS - M6 (ASAP/TSG)"/>
    <s v="Incident"/>
    <s v="INC000002705983"/>
    <d v="2018-10-25T22:51:21"/>
    <d v="2018-10-26T15:18:37"/>
    <x v="15"/>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1080, Error Message:  v_return_cd: -2 v_return_text:ORA-20104: Unable to find the NG wireCenter What is your MSS Login ID?: n9995231 Customer Acct Number?: 6599328 PSR #?: 23257089  "/>
    <s v="We could see no pin assignments were made  for the order caused the issue and the same has been cleared to fix the issue"/>
    <s v="MSS Cause Codes"/>
    <s v="Training"/>
    <s v="Incorrect Process on PIN Assignment"/>
    <m/>
    <s v="IT Application"/>
    <s v="Software Application/System"/>
    <s v="Other Type of Software"/>
    <m/>
    <m/>
    <s v="Ajith"/>
    <s v="Kumar"/>
    <m/>
  </r>
  <r>
    <s v="IT-OSS - M6 (ASAP/TSG)"/>
    <s v="Incident"/>
    <s v="INC000002706643"/>
    <d v="2018-10-26T02:05:11"/>
    <d v="2018-10-26T15:26:49"/>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8710055,Error Message:_return_cd: -2 v_return_text:ORA-20104: Unable to find the NG wireCenter  What is your MSS Login ID?: n9994207 Customer Acct Number?: 6465775 PSR #?: 23257191 "/>
    <s v="We could see an incorrect port address status caused the issue and the same has been corrected now.The reported BB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r>
  <r>
    <s v="IT-OSS - M6 (ASAP/TSG)"/>
    <s v="Incident"/>
    <s v="INC000002706391"/>
    <d v="2018-10-26T00:51:11"/>
    <d v="2018-10-26T15:27:14"/>
    <x v="2"/>
    <s v="Medium"/>
    <x v="2"/>
    <s v="Within the Service Target"/>
    <s v="MSS (hWIN &amp; TSG) Issue"/>
    <s v="Which MSS instance are you reporting this issue for?: MSS (hWIN &amp; TSG) What type of issue are you reporting?: Another issue Description of problem: (attach screenshots of any errors, etc.): TN 8644572745-unable to complete task.stuck in NSP queue due to error.  What is your MSS Login ID?: n9979762 PSR #?: 6613877  "/>
    <s v="We can see that the service move order is placed for the reported customer but the provisional plan is not chosed as per service move. Please cancel the reported order and place another order with BB MOVE as provisional plan.  As required information has been provided , we are going ahead and marking this as resolved."/>
    <s v="MSS Cause Codes"/>
    <s v="Training"/>
    <s v="Incorrect Provisioning Plan Selected"/>
    <m/>
    <s v="IT Application"/>
    <s v="Software Application/System"/>
    <s v="Other Type of Software"/>
    <m/>
    <m/>
    <s v="Malathi"/>
    <s v="Periyathambi"/>
    <m/>
  </r>
  <r>
    <s v="IT-OSS - M6 (ASAP/TSG)"/>
    <s v="Incident"/>
    <s v="INC000002706386"/>
    <d v="2018-10-26T00:41:45"/>
    <d v="2018-10-26T17:47:46"/>
    <x v="0"/>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903-223-5225-0 already exists.  Please change ecckt What is your MSS Login ID?: E0180039 Customer Acct Number?: 6269767 PSR #?: 9032235225 "/>
    <s v="Incorrect circuit status has caused the reported issue and the same is now corrected.Delegation for the reported order is now complete."/>
    <s v="MSS Cause Codes"/>
    <s v="Data"/>
    <s v="Circuit Status"/>
    <m/>
    <s v="IT Application"/>
    <s v="Software Application/System"/>
    <s v="Other Type of Software"/>
    <m/>
    <m/>
    <s v="Justin"/>
    <s v="Liles"/>
    <m/>
  </r>
  <r>
    <s v="IT-OSS - M6 (ASAP/TSG)"/>
    <s v="Incident"/>
    <s v="INC000002705564"/>
    <d v="2018-10-25T21:04:19"/>
    <d v="2018-10-26T17:56:38"/>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293776885,Error Message:ReturnCd:21038 – ReturnText: One or more required Addresses have not been delegated to NGMSS   What is your MSS Login ID?: n9994207 Customer Acct Number?: 4024744 PSR #?: 23227970  "/>
    <s v="We can see that there was incorrect Location values which was causing the error, the same has been corrected and fixed."/>
    <s v="MSS Cause Codes"/>
    <s v="Delegation"/>
    <s v="Location Information"/>
    <m/>
    <s v="IT Application"/>
    <s v="Software Application/System"/>
    <s v="Other Type of Software"/>
    <m/>
    <m/>
    <s v="Sathishkumar"/>
    <s v="Chellathurai"/>
    <m/>
  </r>
  <r>
    <s v="IT-OSS - M6 (ASAP/TSG)"/>
    <s v="Incident"/>
    <s v="INC000002706337"/>
    <d v="2018-10-26T00:21:03"/>
    <d v="2018-10-26T18:00:54"/>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9408942292 What is your MSS Login ID?: n9979759 "/>
    <s v="We have corrected the duplicate serv_item related entry and the customer details are visible in Aquarium. Hence there is no action pending on our side. We are going ahead and marking this incident as resolved. Thanks."/>
    <s v="MSS Cause Codes"/>
    <s v="Migration"/>
    <s v="Duplicate"/>
    <m/>
    <s v="IT Application"/>
    <s v="Software Application/System"/>
    <s v="Other Type of Software"/>
    <m/>
    <m/>
    <s v="Haripriya"/>
    <s v="Rajendran"/>
    <m/>
  </r>
  <r>
    <s v="IT-OSS - M6 (ASAP/TSG)"/>
    <s v="Incident"/>
    <s v="INC000002706673"/>
    <d v="2018-10-26T03:15:55"/>
    <d v="2018-10-26T18:07:2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5949 What is your MSS Login ID?: n9981514 "/>
    <s v="We can see that the Location information was populated wrongly which was causing the issue, the same has been corrected and fixed."/>
    <s v="MSS Cause Codes"/>
    <s v="Data"/>
    <s v="Location Issue"/>
    <m/>
    <s v="IT Application"/>
    <s v="Software Application/System"/>
    <s v="Other Type of Software"/>
    <m/>
    <m/>
    <s v="Ramkumar"/>
    <s v="Balaji"/>
    <m/>
  </r>
  <r>
    <s v="IT-OSS - M6 (ASAP/TSG)"/>
    <s v="Incident"/>
    <s v="INC000002704973"/>
    <d v="2018-10-25T19:27:49"/>
    <d v="2018-10-26T18:17:09"/>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03874231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71456 PSR #?: 23110947  "/>
    <s v="We can see that the supplement cancel was not processed in the NG which was causing the issue, the same has been corrected and fixed."/>
    <s v="MSS Cause Codes"/>
    <s v="Training"/>
    <s v="Incorrect Supplement Cancel"/>
    <m/>
    <s v="IT Application"/>
    <s v="Software Application/System"/>
    <s v="Other Type of Software"/>
    <m/>
    <m/>
    <s v="Sathishkumar"/>
    <s v="Chellathurai"/>
    <m/>
  </r>
  <r>
    <s v="IT-OSS - M6 (ASAP/TSG)"/>
    <s v="Incident"/>
    <s v="INC000002706763"/>
    <d v="2018-10-26T02:02:02"/>
    <d v="2018-10-26T20:07:56"/>
    <x v="12"/>
    <s v="Medium"/>
    <x v="2"/>
    <s v="Within the Service Target"/>
    <s v="MSS (hWIN &amp; TSG) Issue"/>
    <s v="Which MSS instance are you reporting this issue for?: MSS (hWIN &amp; TSG) What type of issue are you reporting?: Another issue Description of problem: (attach screenshots of any errors, etc.): SALES CHANNEL ISSUE // What is your MSS Login ID?: e0179556 PSR #?: 23258319 "/>
    <s v="Hi Courtney,  The issue is due to the missing label value and information for the modem. We have made necessary changes and the order is now getting validated. Please check and let us know for any other concerns."/>
    <s v="MSS Cause Codes"/>
    <s v="Data"/>
    <s v="User Request"/>
    <m/>
    <s v="IT Application"/>
    <s v="Software Application/System"/>
    <s v="Other Type of Software"/>
    <m/>
    <m/>
    <s v="Courtney"/>
    <s v="Glover"/>
    <m/>
  </r>
  <r>
    <s v="IT-OSS - M6 (ASAP/TSG)"/>
    <s v="Incident"/>
    <s v="INC000002705174"/>
    <d v="2018-10-25T19:11:44"/>
    <d v="2018-10-26T20:09:48"/>
    <x v="15"/>
    <s v="Medium"/>
    <x v="2"/>
    <s v="Within the Service Target"/>
    <s v="MSS (hWIN &amp; TSG) Issue"/>
    <s v="Alternate contact phone number for yourself, if applicable: 8643317253 Which MSS instance are you reporting this issue for?: MSS (hWIN &amp; TSG) What type of issue are you reporting?: Another issue Description of problem: (attach screenshots of any errors, etc.): When trying to change my TSG password I get the following message: A database error has occurred. The error message is: ORA-01031: insufficient privileges. Can you grant me access to change my password? Thx! What is your MSS Login ID?: e0147542 Customer Acct Number?: n/a PSR #?: n/a "/>
    <s v="As per the request the privilege has been provided"/>
    <s v="MSS Cause Codes"/>
    <s v="Training"/>
    <s v="User Request"/>
    <m/>
    <s v="IT Application"/>
    <s v="Software Application/System"/>
    <s v="Other Type of Software"/>
    <m/>
    <m/>
    <s v="George"/>
    <s v="Scherer"/>
    <m/>
  </r>
  <r>
    <s v="IT-OSS - M6 (ASAP/TSG)"/>
    <s v="Incident"/>
    <s v="INC000002706444"/>
    <d v="2018-10-26T01:11:14"/>
    <d v="2018-10-26T20:33:28"/>
    <x v="12"/>
    <s v="Medium"/>
    <x v="2"/>
    <s v="Within the Service Target"/>
    <s v="MSS (hWIN &amp; TSG) Issue"/>
    <s v="Which MSS instance are you reporting this issue for?: MSS (hWIN &amp; TSG) What type of issue are you reporting?: Another issue Description of problem: (attach screenshots of any errors, etc.): TN 4177562497-unable to complete task.stuck in NSP queue due to error.  What is your MSS Login ID?: n9979762 PSR #?: 6619991  "/>
    <s v="Hi Malathi,  The issue is due to the customer location were tagged to two different broadband product, We have removed the duplicate one and you should be good now to proceed further."/>
    <s v="MSS Cause Codes"/>
    <s v="Data"/>
    <s v="User Request"/>
    <m/>
    <s v="IT Application"/>
    <s v="Software Application/System"/>
    <s v="Other Type of Software"/>
    <m/>
    <m/>
    <s v="Malathi"/>
    <s v="Periyathambi"/>
    <m/>
  </r>
  <r>
    <s v="IT-OSS - M6 (ASAP/TSG)"/>
    <s v="Incident"/>
    <s v="INC000002689762"/>
    <d v="2018-10-18T16:01:03"/>
    <d v="2018-10-26T20:47:14"/>
    <x v="11"/>
    <s v="Medium"/>
    <x v="2"/>
    <s v="Within the Service Target"/>
    <s v="MSS (hWIN &amp; TSG) Issue"/>
    <s v="Which MSS instance are you reporting this issue for?: MSS (hWIN &amp; TSG) What type of issue are you reporting?: Another issue Description of problem: (attach screenshots of any errors, etc.): ORA-20100: Selected NSP WINDSTREAM Static is not allowed to provision IPTV service What is your MSS Login ID?: n9979755 Customer Acct Number?: 6129359 PSR #?: 6646717  "/>
    <s v="Incorrect NSP chosen on the reported order caused the issue"/>
    <m/>
    <m/>
    <m/>
    <m/>
    <s v="IT Application"/>
    <s v="Software Application/System"/>
    <s v="Other Type of Software"/>
    <m/>
    <m/>
    <s v="Kishore"/>
    <s v="Singh"/>
    <m/>
  </r>
  <r>
    <s v="IT-OSS - M6 (ASAP/TSG)"/>
    <s v="Incident"/>
    <s v="INC000002706135"/>
    <d v="2018-10-25T23:43:05"/>
    <d v="2018-10-26T23:19:20"/>
    <x v="12"/>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8066374879 "/>
    <s v="Hi Srinivas,  We found the issue is due to the duplicate address mapping for the customer location which has been corrected now and you should be good now to proceed with the order. Please check and let us know for any other concerns."/>
    <s v="MSS Cause Codes"/>
    <s v="Data"/>
    <s v="Location Issue"/>
    <m/>
    <s v="IT Application"/>
    <s v="Software Application/System"/>
    <s v="Other Type of Software"/>
    <m/>
    <m/>
    <s v="Srinivasan"/>
    <s v="Puthiran"/>
    <m/>
  </r>
  <r>
    <s v="IT-OSS - M6 (ASAP/TSG)"/>
    <s v="Incident"/>
    <s v="INC000002705311"/>
    <d v="2018-10-25T20:22:32"/>
    <d v="2018-10-26T23:59:21"/>
    <x v="12"/>
    <s v="Medium"/>
    <x v="2"/>
    <s v="Within the Service Target"/>
    <s v="MSS (hWIN &amp; TSG) Issue"/>
    <s v="Which MSS instance are you reporting this issue for?: MSS (hWIN &amp; TSG) What type of issue are you reporting?: Another issue Description of problem: (attach screenshots of any errors, etc.): ERROR WHEN VALIDATING THE PSR THE CST WANTS THIS BONDED 25/4 SO THAT THE CUST CAN UPGRADE IN THE FUTURE WITHOUT A  TRUCK ROLL. THE PRODUCT ID 1635 IS NOT COOMPATIBLE A LOOP LENGTH OF 1500 What is your MSS Login ID?: 0095240 Customer Acct Number?: 6573770 PSR #?: 23256369 "/>
    <s v="Hi Sharon,  We could see the order is flag finished now, Please check and let us know if still any assistance required."/>
    <s v="MSS Cause Codes"/>
    <s v="Miscellaneous"/>
    <s v="No Issues Found"/>
    <m/>
    <s v="IT Application"/>
    <s v="Software Application/System"/>
    <s v="Other Type of Software"/>
    <m/>
    <m/>
    <s v="Sharon"/>
    <s v="Pohl"/>
    <m/>
  </r>
  <r>
    <s v="IT-OSS - M6 (ASAP/TSG)"/>
    <s v="Incident"/>
    <s v="INC000002704224"/>
    <d v="2018-10-25T13:15:09"/>
    <d v="2018-10-27T00:36:38"/>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431138 "/>
    <s v="Hi Sruthi,  We don't find any issue for the customer. Can you please check and let us know if still any assistance required from our end."/>
    <s v="MSS Cause Codes"/>
    <s v="Data"/>
    <s v="User Request"/>
    <m/>
    <s v="IT Application"/>
    <s v="Software Application/System"/>
    <s v="Other Type of Software"/>
    <m/>
    <m/>
    <s v="sruthi"/>
    <s v="Ravichandran"/>
    <m/>
  </r>
  <r>
    <s v="IT-OSS - M6 (ASAP/TSG)"/>
    <s v="Incident"/>
    <s v="INC000002703911"/>
    <d v="2018-10-25T02:24:45"/>
    <d v="2018-10-27T00:40:12"/>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5852893417 What is your MSS Login ID?: n9981513 Customer Acct Number?: 5852893417 "/>
    <s v="Hi Srinivasan,  We could see Aquarium is returning customer details. Please check and let us know if still any assistance required."/>
    <s v="MSS Cause Codes"/>
    <s v="Data"/>
    <s v="User Request"/>
    <m/>
    <s v="IT Application"/>
    <s v="Software Application/System"/>
    <s v="Other Type of Software"/>
    <m/>
    <m/>
    <s v="Srinivasan"/>
    <s v="Puthiran"/>
    <m/>
  </r>
  <r>
    <s v="IT-OSS - M6 (ASAP/TSG)"/>
    <s v="Incident"/>
    <s v="INC000002703559"/>
    <d v="2018-10-25T01:27:14"/>
    <d v="2018-10-27T00:51:49"/>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8488929 What is your MSS Login ID?: n9987263 Customer Acct Number?: 6141273 PSR #?: 23066293 "/>
    <s v="Hi Vijai,  The issue is due to the missing SECLOC information for the Virtual circuit. We have now assigned the network location and the delegation task got completed without any issues. Please check and let us know for any other concerns."/>
    <s v="MSS Cause Codes"/>
    <s v="Data"/>
    <s v="Location Issue"/>
    <m/>
    <s v="IT Application"/>
    <s v="Software Application/System"/>
    <s v="Other Type of Software"/>
    <m/>
    <m/>
    <s v="Vijai"/>
    <s v="Elumalai"/>
    <m/>
  </r>
  <r>
    <s v="IT-OSS - M6 (ASAP/TSG)"/>
    <s v="Incident"/>
    <s v="INC000002702908"/>
    <d v="2018-10-24T23:11:40"/>
    <d v="2018-10-27T01:06:52"/>
    <x v="12"/>
    <s v="Medium"/>
    <x v="2"/>
    <s v="Within the Service Target"/>
    <s v="MSS (hWIN &amp; TSG) Issue"/>
    <s v="Which MSS instance are you reporting this issue for?: MSS (hWIN &amp; TSG) What type of issue are you reporting?: Another issue Description of problem: (attach screenshots of any errors, etc.): 229-377-7737  ERROR-ORA-20104 DISQUALIFIED BPQ RESPONSE CAIRGAHAMDAT00 DSLAM HAS ALPHANUMERIC CHARIACTERS IN THE PIN VALUES What is your MSS Login ID?: E0078373 Customer Acct Number?: 4171390 PSR #?: 23251688 "/>
    <s v="Hi Barbara,  The issue is due to the DSLAM# CAIRGAHAMWDAT00 do not have valid pin numbering. Please check and correct the same with the help of Data Integrity team and proceed further."/>
    <s v="MSS Cause Codes"/>
    <s v="Ticket Transfer"/>
    <s v="Broadband Engineering"/>
    <m/>
    <s v="IT Application"/>
    <s v="Software Application/System"/>
    <s v="Other Type of Software"/>
    <m/>
    <m/>
    <s v="Barbara"/>
    <s v="Maddox"/>
    <m/>
  </r>
  <r>
    <s v="IT-OSS - M6 (ASAP/TSG)"/>
    <s v="Incident"/>
    <s v="INC000002702755"/>
    <d v="2018-10-24T22:36:46"/>
    <d v="2018-10-27T01:28:26"/>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84732301,Error Message: v_return_cd: -2 v_return_text:ORA-20104: Unable to find the NG wireCenter  What is your MSS Login ID?: n9994207 Customer Acct Number?: 3499301 PSR #?: 23191682  "/>
    <s v="Hi Sathish,  The issue is due to the customer physical pin got removed by someone. I have assigned the customer on Random pin. Please get the pin assigned on a valid pin and proceed further with PCONDES task. Kindly check and let us know for any other concerns."/>
    <s v="MSS Cause Codes"/>
    <s v="Training"/>
    <s v="Incorrect Process on PIN Assignment"/>
    <m/>
    <s v="IT Application"/>
    <s v="Software Application/System"/>
    <s v="Other Type of Software"/>
    <m/>
    <m/>
    <s v="Sathishkumar"/>
    <s v="Chellathurai"/>
    <m/>
  </r>
  <r>
    <s v="IT-OSS - M6 (ASAP/TSG)"/>
    <s v="Incident"/>
    <s v="INC000002701803"/>
    <d v="2018-10-24T18:53:54"/>
    <d v="2018-10-27T02:29:51"/>
    <x v="12"/>
    <s v="Medium"/>
    <x v="2"/>
    <s v="Within the Service Target"/>
    <s v="MSS (hWIN &amp; TSG) Issue"/>
    <s v="Which MSS instance are you reporting this issue for?: MSS (hWIN &amp; TSG) What type of issue are you reporting?: Another issue Description of problem: (attach screenshots of any errors, etc.): order 23248043  for 3196689852 is in the DELEGORD EXCEPTN queue error: &quot;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quot;  Please clear that error and move the order along. Thanks What is your MSS Login ID?: e0117927 Customer Acct Number?: 3196689852 PSR #?: 23248043 "/>
    <s v="Hi Frank,  As discussed over IM, the issue issue is due to data integrity issue between legacy and ngmss for the customer ISP product. I have made necessary change now and you should be good now. Please check and let us know for any other concerns.  Dhilipkumar.G IT- OSS Engineering | Windstream Dhilipkumar.Gnanasekar@windstream.com Office: 044-49033000 Extn 3212"/>
    <s v="MSS Cause Codes"/>
    <s v="Training"/>
    <s v="Incorrect Process on Change Order"/>
    <m/>
    <s v="IT Application"/>
    <s v="Software Application/System"/>
    <s v="Other Type of Software"/>
    <m/>
    <m/>
    <s v="Frank"/>
    <s v="Samp"/>
    <m/>
  </r>
  <r>
    <s v="IT-OSS - M6 (ASAP/TSG)"/>
    <s v="Incident"/>
    <s v="INC000002701327"/>
    <d v="2018-10-24T04:20:18"/>
    <d v="2018-10-27T02:38:43"/>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54103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GBOND Product group 2101. Miscellaneous Error: Unable to copy item 24201582 to the order as the Service Item is on another open PSR Order. The Preference to Copy Pending PSR Items is set to No..  Error Code 30602:Miscellaneous Error: Unable to copy item 24201582 to the order as the Service Item is on another open PSR Order. The Preference to Copy Pending PSR Items is set to No.Error Code 30766:Unable to process item Actiontec T3200-GBOND Product group 2101. Miscellaneous Error: Unable to copy item 24201582 to the order as the Service Item is on another open PSR Order. The Preference to Copy Pending PSR Items is set to No.. What is your MSS Login ID?: n9995231 Customer Acct Number?: 3827808 PSR #?: 23242857 "/>
    <s v="Hi Ajith,  The issue issue is due to data integrity issue between legacy and ngmss for the customer CPE product. I have made necessary change now and you should be good now. Please check and let us know for any other concerns."/>
    <s v="MSS Cause Codes"/>
    <s v="Delegation"/>
    <s v="Delegation task issue"/>
    <m/>
    <s v="IT Application"/>
    <s v="Software Application/System"/>
    <s v="Other Type of Software"/>
    <m/>
    <m/>
    <s v="Ajith"/>
    <s v="Kumar"/>
    <m/>
  </r>
  <r>
    <s v="IT-OSS - M6 (ASAP/TSG)"/>
    <s v="Incident"/>
    <s v="INC000002701072"/>
    <d v="2018-10-24T02:23:33"/>
    <d v="2018-10-27T02:45:37"/>
    <x v="12"/>
    <s v="Medium"/>
    <x v="2"/>
    <s v="Within the Service Target"/>
    <s v="MSS (hWIN &amp; TSG) Issue"/>
    <s v="Which MSS instance are you reporting this issue for?: MSS (hWIN &amp; TSG) What type of issue are you reporting?: Another issue Description of problem: (attach screenshots of any errors, etc.): NO DATA FOUND. UNABLE TO RETRIEVE ADDRESS ID FOR CUSTOMER ACCOUNT.  TECH &amp; BTAC COULDN'T SEE CUSTOMER IN VISION. BTAC BLIND PROVISIONED. I GOT THIS ERROR TRYING TO CHANGE THE MODEM.   What is your MSS Login ID?: e0115558 Customer Acct Number?: 5197393 PSR #?: 23244183 "/>
    <s v="Hi Shannon,  The issue is due to the user# N9988155(Radhakrishnan, Vignesh) marked the customer address as Inactive which caused the issue. I am not why and how they are marking the customer account as Inactive in MSS."/>
    <s v="MSS Cause Codes"/>
    <s v="Data"/>
    <s v="Address Issue"/>
    <m/>
    <s v="IT Application"/>
    <s v="Software Application/System"/>
    <s v="Other Type of Software"/>
    <m/>
    <m/>
    <s v="Shannon"/>
    <s v="Edwards"/>
    <m/>
  </r>
  <r>
    <s v="IT-OSS - M6 (ASAP/TSG)"/>
    <s v="Incident"/>
    <s v="INC000002698268"/>
    <d v="2018-10-23T13:20:47"/>
    <d v="2018-10-27T02:57:12"/>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888825  "/>
    <s v="Sruthi,  The customer is now returning the valid information. Please check and let us know for any other concerns."/>
    <s v="MSS Cause Codes"/>
    <s v="Data"/>
    <s v="User Request"/>
    <m/>
    <s v="IT Application"/>
    <s v="Software Application/System"/>
    <s v="Other Type of Software"/>
    <m/>
    <m/>
    <s v="sruthi"/>
    <s v="Ravichandran"/>
    <m/>
  </r>
  <r>
    <s v="IT-OSS - M6 (ASAP/TSG)"/>
    <s v="Incident"/>
    <s v="INC000002698236"/>
    <d v="2018-10-23T03:07:52"/>
    <d v="2018-10-27T03:07:45"/>
    <x v="12"/>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6065998699 "/>
    <s v="Hi Srinisvas,  The issue is due to the customer location is having two different address is mapping. We have removed the duplicate now and you should be good now to work with the order. Please check and let us know for any other concerns."/>
    <s v="MSS Cause Codes"/>
    <s v="Data"/>
    <s v="Location Issue"/>
    <m/>
    <s v="IT Application"/>
    <s v="Software Application/System"/>
    <s v="Other Type of Software"/>
    <m/>
    <m/>
    <s v="Srinivasan"/>
    <s v="Puthiran"/>
    <m/>
  </r>
  <r>
    <s v="IT-OSS - M6 (ASAP/TSG)"/>
    <s v="Incident"/>
    <s v="INC000002697913"/>
    <d v="2018-10-23T02:57:18"/>
    <d v="2018-10-27T03:11:30"/>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1865309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336 PSR #?: 23229580  "/>
    <s v="Hi Sathish,  The incorrect circuit status has been updated now and the order got completed without any issues. Please check and let us know for any other concerns."/>
    <s v="MSS Cause Codes"/>
    <s v="Data"/>
    <s v="Circuit Issue Status"/>
    <m/>
    <s v="IT Application"/>
    <s v="Software Application/System"/>
    <s v="Other Type of Software"/>
    <m/>
    <m/>
    <s v="Sathishkumar"/>
    <s v="Chellathurai"/>
    <m/>
  </r>
  <r>
    <s v="IT-OSS - M6 (ASAP/TSG)"/>
    <s v="Incident"/>
    <s v="INC000002697086"/>
    <d v="2018-10-22T21:40:21"/>
    <d v="2018-10-27T03:14:59"/>
    <x v="12"/>
    <s v="Medium"/>
    <x v="2"/>
    <s v="Within the Service Target"/>
    <s v="MSS (hWIN &amp; TSG) Issue"/>
    <s v="Which MSS instance are you reporting this issue for?: MSS (hWIN &amp; TSG) What type of issue are you reporting?: Another issue Description of problem: (attach screenshots of any errors, etc.): The server encountered the following Exception: java.sql.SQLException: ORA-04068: existing state of packages has been discarded ORA-04061: existing state of package body &quot;MSSINT.PKG_PSR_VALIDATIONS&quot; has been invalidated ORA-04065: not executed, altered or dropped package body &quot;MSSINT.PKG_PSR_VALIDATIONS&quot; ORA-06508: PL/SQL: could not find program unit being called: &quot;MSSINT.PKG_PSR_VALIDATIONS&quot; ORA-06512: at &quot;ASAP.SP_PSR_CUSTOM_PRE_VALIDATION&quot;, line 34 ORA-06512: at line 1  _x0009_at oracle.jdbc.driver.T4CTTIoer.processError(T4CTTIoer.java:439) _x0009_at oracle.jdbc.driver.T4CTTIoer.processError(T4CTTIoer.java:395) _x0009_at oracle.jdbc.driver.T4C8Oall.processError(T4C8Oall.java:802) _x0009_at oracle.jdbc.driver.T4CTTIfun.receive(T4CTTIfun.java:436) _x0009_at oracle.jdbc.driver.T4CTTIfun.doRPC(T4CTTIfun.java:186) _x0009_at oracle.jdbc.driver.T4C8Oall.doOALL(T4C8Oall.java:521) _x0009_at oracle.jdbc.driver.T4CCallableStatement.doOall8(T4CCallableStatement.java:202) _x0009_at oracle.jdbc.driver.T4CCallableStatement.executeForRows(T4CCallableStatement.java:1005) _x0009_at oracle.jdbc.driver.OracleStatement.doExecuteWithTimeout(OracleStatement.java:1307) _x0009_at oracle.jdbc.driver.OraclePreparedStatement.executeInternal(OraclePreparedStatement.java:3449) _x0009_at oracle.jdbc.driver.OraclePreparedStatement.executeUpdate(OraclePreparedStatement.java:3530) _x0009_at oracle.jdbc.driver.OracleCallableStatement.executeUpdate(OracleCallableStatement.java:4735) _x0009_at oracle.jdbc.driver.OraclePreparedStatementWrapper.executeUpdate(OraclePreparedStatementWrapper.java:1350) _x0009_at weblogic.jdbc.wrapper.PreparedStatement.executeUpdate(PreparedStatement.java:159) _x0009_at com.metasolv.jdbc.MSVPreparedStatement.executeUpdate(MSVPreparedStatement.java:96) _x0009_at MetaSolv.persistent.jdbc.storedProcedure.PsrCustomPreValidation.callStoredProcedure(PsrCustomPreValidation.java:48) _x0009_at com.mslv.core.api.external.PSR.provisioning.ValidateOrder.customPreValidation(ValidateOrder.java:1952) _x0009_at com.mslv.core.api.external.PSR.provisioning.PSROrderFinishProcessor.validate(PSROrderFinishProcessor.java:101) _x0009_at com.mslv.core.api.external.PSR.provisioning.ExecuteFinishOrderLogic.processValidate(ExecuteFinishOrderLogic.java:148) _x0009_at com.mslv.core.api.external.PSR.provisioning.ExecuteFinishOrderLogic.validateOrder(ExecuteFinishOrderLogic.java:111) _x0009_at com.mslv.core.api.internal.PSR.delegate.pbpackage.InvValidatePSROrder.process(InvValidatePSROrder.java:47) _x0009_at MetaSolv.utilities.powerbuilder.BusinessObject.processRequest(BusinessObject.java:67) _x0009_at com.mslv.webapp.pblistener.PBListener.invokeClass(PBListener.java:640) _x0009_at com.mslv.webapp.pblistener.PBListener.doPost(PBListener.java:430) _x0009_at javax.servlet.http.HttpServlet.service(HttpServlet.java:727) _x0009_at javax.servlet.http.HttpServlet.service(HttpServlet.java:820) _x0009_at weblogic.servlet.internal.StubSecurityHelper$ServletServiceAction.run(StubSecurityHelper.java:227) _x0009_at weblogic.servlet.internal.StubSecurityHelper.invokeServlet(StubSecurityHelper.java:125) _x0009_at weblogic.servlet.internal.ServletStubImpl.execute(ServletStubImpl.java:292) _x0009_at weblogic.servlet.internal.ServletStubImpl.execute(ServletStubImpl.java:175) _x0009_at weblogic.servlet.internal.WebAppServletContext$ServletInvocationAction.run(WebAppServletContext.java:3501) _x0009_at weblogic.security.acl.internal.AuthenticatedSubject.doAs(AuthenticatedSubject.java:321) _x0009_at weblogic.security.service.SecurityManager.runAs(Unknown Source) _x0009_at weblogic.servlet.internal.WebAppServletContext.securedExecute(WebAppServletContext.java:2186) _x0009_at weblogic.servlet.internal.WebAppServletContext.execute(WebAppServletContext.java:2092) _x0009_at weblogic.servlet.internal.ServletRequestImpl.run(ServletRequestImpl.java:1406) _x0009_at weblogic.work.ExecuteThread.execute(ExecuteThread.java:201) _x0009_at weblogic.work.ExecuteThread.run(ExecuteThread.java:173)  What is your MSS Login ID?: e0182026 Customer Acct Number?: 6593043 PSR #?: 23231964  "/>
    <s v="Hi Jonathan,  The issue has been fixed by bouncing the servers. Please check and let us know for any other concerns."/>
    <s v="MSS Cause Codes"/>
    <s v="Miscellaneous"/>
    <s v="Server"/>
    <m/>
    <s v="IT Application"/>
    <s v="Software Application/System"/>
    <s v="Other Type of Software"/>
    <m/>
    <m/>
    <s v="Jonathan"/>
    <s v="Jackson"/>
    <m/>
  </r>
  <r>
    <s v="IT-OSS - M6 (ASAP/TSG)"/>
    <s v="Incident"/>
    <s v="INC000002695387"/>
    <d v="2018-10-22T12:53:51"/>
    <d v="2018-10-27T03:18:26"/>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15159 "/>
    <s v="sruthi,  We don't any issue withe customer Aquarium MIROR reocord. Please check and let us know for any other concerns."/>
    <s v="MSS Cause Codes"/>
    <s v="Miscellaneous"/>
    <s v="No Issues Found"/>
    <m/>
    <s v="IT Application"/>
    <s v="Software Application/System"/>
    <s v="Other Type of Software"/>
    <m/>
    <m/>
    <s v="sruthi"/>
    <s v="Ravichandran"/>
    <m/>
  </r>
  <r>
    <s v="IT-OSS - M6 (ASAP/TSG)"/>
    <s v="Incident"/>
    <s v="INC000002694713"/>
    <d v="2018-10-20T01:03:17"/>
    <d v="2018-10-27T03:26:50"/>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70704592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00Mb/16Mb Product group 2207. Miscellaneous Error: Unable to copy item 32986699 to the order as the Service Item is on another open PSR Order. The Preference to Copy Pending PSR Items is set to No..  Error Code 30602:Miscellaneous Error: Unable to copy item 32986699 to the order as the Service Item is on another open PSR Order. The Preference to Copy Pending PSR Items is set to No.Error Code 30766:Unable to process item 200Mb/16Mb Product group 2207. Miscellaneous Error: Unable to copy item 32986699 to the order as the Service Item is on another open PSR Order. The Preference to Copy Pending PSR Items is set to No..   What is your MSS Login ID?: n9994207 Customer Acct Number?: 6267249 PSR #?: 23060740 "/>
    <s v="Hi Sathishkumar,  The issue issue is due to data integrity issue between legacy and ngmss for the customer SPEED product. I have made necessary change now and you should be good now. Please check and let us know for any other concerns.  Dhilipkumar.G IT- OSS Engineering | Windstream Dhilipkumar.Gnanasekar@windstream.com Office: 044-49033000 Extn 3212"/>
    <s v="MSS Cause Codes"/>
    <s v="Data"/>
    <s v="User Request"/>
    <m/>
    <s v="IT Application"/>
    <s v="Software Application/System"/>
    <s v="Other Type of Software"/>
    <m/>
    <m/>
    <s v="Sathishkumar"/>
    <s v="Chellathurai"/>
    <m/>
  </r>
  <r>
    <s v="IT-OSS - M6 (ASAP/TSG)"/>
    <s v="Incident"/>
    <s v="INC000002694535"/>
    <d v="2018-10-20T00:52:59"/>
    <d v="2018-10-27T03:35:37"/>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208046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582006 PSR #?: 23227382 "/>
    <s v="Hi Sathishkumar,  The issue issue is due to data integrity issue between legacy and ngmss for the customer SPEED / CPE product. I have made necessary change now and you should be good now. Please check and let us know for any other concerns."/>
    <s v="MSS Cause Codes"/>
    <s v="Training"/>
    <s v="Incorrect Process on Change Order"/>
    <m/>
    <s v="IT Application"/>
    <s v="Software Application/System"/>
    <s v="Other Type of Software"/>
    <m/>
    <m/>
    <s v="Sathishkumar"/>
    <s v="Chellathurai"/>
    <m/>
  </r>
  <r>
    <s v="IT-OSS - M6 (ASAP/TSG)"/>
    <s v="Incident"/>
    <s v="INC000002705514"/>
    <d v="2018-10-25T21:28:14"/>
    <d v="2018-10-29T12:26:56"/>
    <x v="4"/>
    <s v="Medium"/>
    <x v="2"/>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918334.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49353 Customer Acct Number?: 4349096 PSR #?: 22615213 "/>
    <s v="As per MIROR record, the DRS wire center 'NCVLKYP0017' is the provisioning wire center for 10/1Mb Product.  The reported delegation task has been completed in production. We got the following error on BBDES task 'MIROR DW NCVLKYP0017 is different from MSS wire center NCVLKYAP'. The reported customer is provisioned under the wire center 'NCVLKYAP'.   Please cancel the reported order and then place a BB move order for wire center move.Hence there is no action pending on our side. We are going ahead and marking this incident as resolved. Thanks."/>
    <s v="MSS Cause Codes"/>
    <s v="Training"/>
    <s v="Incorrect Process on Change Order"/>
    <m/>
    <s v="IT Application"/>
    <s v="Software Application/System"/>
    <s v="Other Type of Software"/>
    <m/>
    <m/>
    <s v="Amy"/>
    <s v="Elrod"/>
    <m/>
  </r>
  <r>
    <s v="IT-OSS - M6 (ASAP/TSG)"/>
    <s v="Incident"/>
    <s v="INC000002705184"/>
    <d v="2018-10-25T19:22:51"/>
    <d v="2018-10-29T13:10:03"/>
    <x v="7"/>
    <s v="Medium"/>
    <x v="2"/>
    <s v="Within the Service Target"/>
    <s v="HWIN : Session Active in backend"/>
    <s v="User ID :E0183526 Contact : 706-913-3503  Issue : hWin - Process opened up in background  Troubleshooting : 1) Citrix Director - No Process opened up in background. 2) Putty.exe - Unable to kill process for user by UserID. 3) Tried closing and opening application. 4) Tried restarting the system.  NOTE : Error message screenshot attached.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We dont have any action item on this from our side, kindly reach out to Thomson Rodney team / citrix team, We could see the duplicate instance were opened and got stuck up it seems, they will remove the lock or will do the necessary changes.  So, we are going ahead and marking this as close. KIndly reach us for any assistance in the future."/>
    <s v="MSS Cause Codes"/>
    <s v="Training"/>
    <s v="No Issue Found"/>
    <m/>
    <s v="IT Application"/>
    <s v="Software Application/System"/>
    <s v="Other Type of Software"/>
    <m/>
    <m/>
    <s v="Haley"/>
    <s v="Stanfield"/>
    <m/>
  </r>
  <r>
    <s v="IT-OSS - M6 (ASAP/TSG)"/>
    <s v="Incident"/>
    <s v="INC000002709360"/>
    <d v="2018-10-27T04:06:31"/>
    <d v="2018-10-29T13:14:54"/>
    <x v="0"/>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4024358034 What is your MSS Login ID?: n9987263 Customer Acct Number?: 5703888 PSR #?: 22573974 "/>
    <s v="The missing label and value for the speed product in Legacy has caused the reported issue and the same is now corrected."/>
    <s v="MSS Cause Codes"/>
    <s v="Data"/>
    <s v="Value Label"/>
    <m/>
    <s v="IT Application"/>
    <s v="Software Application/System"/>
    <s v="Other Type of Software"/>
    <m/>
    <m/>
    <s v="Vijai"/>
    <s v="Elumalai"/>
    <m/>
  </r>
  <r>
    <s v="IT-OSS - M6 (ASAP/TSG)"/>
    <s v="Incident"/>
    <s v="INC000002708861"/>
    <d v="2018-10-27T01:02:12"/>
    <d v="2018-10-29T13:19:32"/>
    <x v="0"/>
    <s v="Medium"/>
    <x v="2"/>
    <s v="Within the Service Target"/>
    <s v="MSS (hWIN &amp; TSG) Issue"/>
    <s v="Which MSS instance are you reporting this issue for?: MSS (hWIN &amp; TSG) What type of issue are you reporting?: Another issue Description of problem: (attach screenshots of any errors, etc.): 1261289944  v_return_cd: -2 v_return_text:ORA-20100: Not able to find customer location What is your MSS Login ID?: E0179393 Customer Acct Number?: 3027831 PSR #?: 23252085 "/>
    <s v="Multiple mapping for the address and location has caused the reported issue and the same has been cleared."/>
    <s v="MSS Cause Codes"/>
    <s v="Data"/>
    <s v="Address Issue"/>
    <m/>
    <s v="IT Application"/>
    <s v="Software Application/System"/>
    <s v="Other Type of Software"/>
    <m/>
    <m/>
    <s v="Natasha"/>
    <s v="Chambers"/>
    <m/>
  </r>
  <r>
    <s v="IT-OSS - M6 (ASAP/TSG)"/>
    <s v="Incident"/>
    <s v="INC000002704621"/>
    <d v="2018-10-25T18:39:00"/>
    <d v="2018-10-29T13:25:35"/>
    <x v="3"/>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2211959028 What is your MSS Login ID?: E0179393 Customer Acct Number?: 6532912 PSR #?: 23255726 "/>
    <s v="the physical was not assigned to the port caused the issue and the same have been corrected and completed"/>
    <s v="MSS Cause Codes"/>
    <s v="Training"/>
    <s v="Incorrect Process on PIN Assignment"/>
    <m/>
    <s v="IT Application"/>
    <s v="Software Application/System"/>
    <s v="Other Type of Software"/>
    <m/>
    <m/>
    <s v="Natasha"/>
    <s v="Chambers"/>
    <m/>
  </r>
  <r>
    <s v="IT-OSS - M6 (ASAP/TSG)"/>
    <s v="Incident"/>
    <s v="INC000002706682"/>
    <d v="2018-10-26T03:28:05"/>
    <d v="2018-10-29T13:28:22"/>
    <x v="6"/>
    <s v="Medium"/>
    <x v="2"/>
    <s v="Within the Service Target"/>
    <s v="MSS (hWIN &amp; TSG) Issue"/>
    <s v="Which MSS instance are you reporting this issue for?: MSS (hWIN &amp; TSG) What type of issue are you reporting?: Another issue Description of problem: (attach screenshots of any errors, etc.): STUCK IN BBCKTID /EXCETPN What is your MSS Login ID?: E0166110 Customer Acct Number?: 23191377  PSR #?: 6593622 "/>
    <s v="The incorrect circuit status was tagged in the reported PSR # 23191377 which caused the issue and the same has been corrected."/>
    <s v="MSS Cause Codes"/>
    <s v="Data"/>
    <s v="Circuit Status"/>
    <m/>
    <s v="IT Application"/>
    <s v="Software Application/System"/>
    <s v="Other Type of Software"/>
    <m/>
    <m/>
    <s v="Aaron"/>
    <s v="Jasso"/>
    <m/>
  </r>
  <r>
    <s v="IT-OSS - M6 (ASAP/TSG)"/>
    <s v="Incident"/>
    <s v="INC000002709726"/>
    <d v="2018-10-27T17:13:05"/>
    <d v="2018-10-29T13:32:5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 Getting below error message. Task in BBCOMP Work Queue,  Telephone:7047827187 , Error MessagThe circuits for this service request are not complete. Please complete (or reverse if the order has been cancelled) the required engineering before completing this task. The &lt; DD&gt; on row #&lt;1&gt; is violating the constraint. What is your MSS Login ID?: n9996541 Customer Acct Number?: 5889247 PSR #?: 23245192 "/>
    <s v="We could see the cancellation process were not made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Lathif"/>
    <s v="Syed"/>
    <m/>
  </r>
  <r>
    <s v="IT-OSS - M6 (ASAP/TSG)"/>
    <s v="Incident"/>
    <s v="INC000002705412"/>
    <d v="2018-10-25T21:09:10"/>
    <d v="2018-10-29T13:34:26"/>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4404663591,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57507 PSR #?: 23249082 "/>
    <s v="Incorrect cross reference mapping for the speed product has caused the reported issue and the same is now corrected"/>
    <s v="MSS Cause Codes"/>
    <s v="Delegation"/>
    <s v="Cross Reference mapping"/>
    <m/>
    <s v="IT Application"/>
    <s v="Software Application/System"/>
    <s v="Other Type of Software"/>
    <m/>
    <m/>
    <s v="Sathishkumar"/>
    <s v="Chellathurai"/>
    <m/>
  </r>
  <r>
    <s v="IT-OSS - M6 (ASAP/TSG)"/>
    <s v="Incident"/>
    <s v="INC000002706297"/>
    <d v="2018-10-26T00:48:28"/>
    <d v="2018-10-29T13:35:58"/>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26128991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4958 PSR #?: 23225714  "/>
    <s v="The cancel for the reported order has not been processed properly caused the issue and the same have been corrected and completed."/>
    <s v="MSS Cause Codes"/>
    <s v="Training"/>
    <s v="Process Issue - Others"/>
    <m/>
    <s v="IT Application"/>
    <s v="Software Application/System"/>
    <s v="Other Type of Software"/>
    <m/>
    <m/>
    <s v="Ajith"/>
    <s v="Kumar"/>
    <m/>
  </r>
  <r>
    <s v="IT-OSS - M6 (ASAP/TSG)"/>
    <s v="Incident"/>
    <s v="INC000002709355"/>
    <d v="2018-10-27T03:39:54"/>
    <d v="2018-10-29T13:39:03"/>
    <x v="7"/>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055839289 What is your MSS Login ID?: n9987263 Customer Acct Number?: 6202099 PSR #?: 21996734 "/>
    <s v="We could see the design task were not processed properly which were caused the issue, the same has been corrected and respective order is now processed without any issues.So, we are going ahead and marking this as close. Kindly reach us for any assistance in the future."/>
    <s v="MSS Cause Codes"/>
    <s v="Training"/>
    <s v="Incorrect Task Completion Process"/>
    <m/>
    <s v="IT Application"/>
    <s v="Software Application/System"/>
    <s v="Other Type of Software"/>
    <m/>
    <m/>
    <s v="Vijai"/>
    <s v="Elumalai"/>
    <m/>
  </r>
  <r>
    <s v="IT-OSS - M6 (ASAP/TSG)"/>
    <s v="Incident"/>
    <s v="INC000002706485"/>
    <d v="2018-10-26T01:36:10"/>
    <d v="2018-10-29T13:41:50"/>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6068368006, Error Message: The MSS Exchange is not found on the account. What is your MSS Login ID?: n9995231 Customer Acct Number?: 6602778 PSR #?: 23255859  "/>
    <s v="The incorrect order activity caused the reported issue and the same have been corrected and completed"/>
    <s v="MSS Cause Codes"/>
    <s v="Delegation"/>
    <s v="Delegation task issue"/>
    <m/>
    <s v="IT Application"/>
    <s v="Software Application/System"/>
    <s v="Other Type of Software"/>
    <m/>
    <m/>
    <s v="Ajith"/>
    <s v="Kumar"/>
    <m/>
  </r>
  <r>
    <s v="IT-OSS - M6 (ASAP/TSG)"/>
    <s v="Incident"/>
    <s v="INC000002708178"/>
    <d v="2018-10-26T21:22:30"/>
    <d v="2018-10-29T13:47:33"/>
    <x v="0"/>
    <s v="Medium"/>
    <x v="2"/>
    <s v="Within the Service Target"/>
    <s v="MSS (hWIN &amp; TSG) Issue"/>
    <s v="Alternate contact phone number for yourself, if applicable: 8599718973 Which MSS instance are you reporting this issue for?: MSS (hWIN &amp; TSG) What type of issue are you reporting?: Another issue Description of problem: (attach screenshots of any errors, etc.): RETURNCD:21040-RETURNTEXT: UNABLE TO CREATE DELEGATED PSR ORDER IN NGMSS ERROR RETURNED API: JAVAX.XML.WS.SOAP.SOAPFAULTEXCEPTION: ORG.OPENURI.WSEEXCEPTION_ECEPTION THROWN DURING ORDER IPI EXECUTION. MESSAGE EXCEPTION THROWN IMPORTING ORDER. MESSAGE: UNABLE TO PROVESS ITEM 6MB/768K PRODUCT GROUP 1471 MISC UNABLE TO COPY PRODUCT 35934769 TO THE ORDER AS THE SERVICE ITEM IS ON ANOTHER OPEN PSR ORDER THE PREFERENCE TO COPY PENDING PSR ITEMS IS SET TO NO What is your MSS Login ID?: E0102188 Customer Acct Number?: 5426251 PSR #?: 23261084 "/>
    <s v="An incorrect status for the product has caused the reported issue and the same is now cleared."/>
    <s v="MSS Cause Codes"/>
    <s v="Data"/>
    <s v="Product Issue"/>
    <m/>
    <s v="IT Application"/>
    <s v="Software Application/System"/>
    <s v="Other Type of Software"/>
    <m/>
    <m/>
    <s v="Mathia"/>
    <s v="Chambers"/>
    <m/>
  </r>
  <r>
    <s v="IT-OSS - M6 (ASAP/TSG)"/>
    <s v="Incident"/>
    <s v="INC000002709365"/>
    <d v="2018-10-27T04:23:09"/>
    <d v="2018-10-29T14:16:34"/>
    <x v="4"/>
    <s v="Medium"/>
    <x v="2"/>
    <s v="Within the Service Target"/>
    <s v="MSS (hWIN &amp; TSG) Issue"/>
    <s v="Which MSS instance are you reporting this issue for?: MSS (hWIN &amp; TSG) What type of issue are you reporting?: Another issue Description of problem: (attach screenshots of any errors, etc.): ATTEMPTING TO CREATE NEW PSR TO CORRECT SPEED/MODEM. THERE ARE &quot;PENDING&quot; ITEMS THAT NEED TO BE FIXED/REMOVED/ETC. PLEASE SEE ATTACHMENTS  TN - 9365467448  THIS NEEDS TO BE GBOND 10MB-1MB ON BK:00 PINS:3553,3554  What is your MSS Login ID?: E0100690 Customer Acct Number?: 6124198 PSR #?: 23263235 "/>
    <s v="We could see the previous order delegation issue caused the issue. We have corrected the incorrect product related entries in backend tables. We have added the modem and speed product to the order. The reported order validates without any error. Hence there is no action pending on our side. We are going ahead and marking this incident as resolved. Thanks."/>
    <s v="MSS Cause Codes"/>
    <s v="Delegation"/>
    <s v="Previous order Delegation issue"/>
    <m/>
    <s v="IT Application"/>
    <s v="Software Application/System"/>
    <s v="Other Type of Software"/>
    <m/>
    <m/>
    <s v="Debra"/>
    <s v="Womack"/>
    <m/>
  </r>
  <r>
    <s v="IT-OSS - M6 (ASAP/TSG)"/>
    <s v="Incident"/>
    <s v="INC000002708967"/>
    <d v="2018-10-27T00:53:00"/>
    <d v="2018-10-29T14:29:24"/>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2437579,Error Message:THE MSS EXCHANGE IS NOT FOUND ON THE ACCOUNT  What is your MSS Login ID?: n9994207 Customer Acct Number?: 6563134 PSR #?: 23262081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88286"/>
    <d v="2018-10-17T22:22:52"/>
    <d v="2018-10-29T14:30:45"/>
    <x v="1"/>
    <s v="Medium"/>
    <x v="2"/>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 1 IS VIOLATING THE CONSTRAINT. What is your MSS Login ID?: E0182019 Customer Acct Number?: 6124198 PSR #?: 21843990 "/>
    <s v="We could see that the reported order-2184399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Dakotah"/>
    <s v="Cantrell"/>
    <m/>
  </r>
  <r>
    <s v="IT-OSS - M6 (ASAP/TSG)"/>
    <s v="Incident"/>
    <s v="INC000002706400"/>
    <d v="2018-10-26T01:06:14"/>
    <d v="2018-10-29T14:35:21"/>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5432853 What is your MSS Login ID?: n9981514 "/>
    <s v="the incorrect serv item description was tagged in the reported TN # 8595432853 which caused the issue and the same has been corrected."/>
    <s v="MSS Cause Codes"/>
    <s v="Data"/>
    <s v="Data Scrub Required"/>
    <m/>
    <s v="IT Application"/>
    <s v="Software Application/System"/>
    <s v="Other Type of Software"/>
    <m/>
    <m/>
    <s v="Ramkumar"/>
    <s v="Balaji"/>
    <m/>
  </r>
  <r>
    <s v="IT-OSS - M6 (ASAP/TSG)"/>
    <s v="Incident"/>
    <s v="INC000002706773"/>
    <d v="2018-10-26T02:52:57"/>
    <d v="2018-10-29T14:36:06"/>
    <x v="1"/>
    <s v="Medium"/>
    <x v="2"/>
    <s v="Within the Service Target"/>
    <s v="MSS (hWIN &amp; TSG) Issue"/>
    <s v="Which MSS instance are you reporting this issue for?: MSS (hWIN &amp; TSG) What type of issue are you reporting?: Another issue Description of problem: (attach screenshots of any errors, etc.): SEE ATTACHMENTS. RECORD CANNOT BE MOVED OUT OF DSLAM QUEUE AS IT WILL NOT SHOW UP THERE IN AQUARIUM  TN - 7046962720  What is your MSS Login ID?: E0100690 Customer Acct Number?: 4257819 PSR #?: 23175818 "/>
    <s v="We could see that the reported order-23175818 was completed in MSS and the records are shows properly in Aquarium.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Debra"/>
    <s v="Womack"/>
    <m/>
  </r>
  <r>
    <s v="IT-OSS - M6 (ASAP/TSG)"/>
    <s v="Incident"/>
    <s v="INC000002703698"/>
    <d v="2018-10-25T01:34:41"/>
    <d v="2018-10-29T14:44:1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3894006,Error Message:ReturnCd :21038 - ReturnText: One or more required Addresses have not been delegated to NGMSS    What is your MSS Login ID?: n9994207 Customer Acct Number?: 3648473 PSR #?: 23252544 "/>
    <s v="We can see that there was incorrect Location values which was causing the error, the same has been corrected and fixed.The reported tasks is completed and the order is delegated successfully."/>
    <s v="MSS Cause Codes"/>
    <s v="Delegation"/>
    <s v="Location Information"/>
    <m/>
    <s v="IT Application"/>
    <s v="Software Application/System"/>
    <s v="Other Type of Software"/>
    <m/>
    <m/>
    <s v="Sathishkumar"/>
    <s v="Chellathurai"/>
    <m/>
  </r>
  <r>
    <s v="IT-OSS - M6 (ASAP/TSG)"/>
    <s v="Incident"/>
    <s v="INC000002709359"/>
    <d v="2018-10-27T04:03:58"/>
    <d v="2018-10-29T14:55:31"/>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8288940421, Error Message: The MSS Wire Center is not found on the account. What is your MSS Login ID?: n9995231 Customer Acct Number?: 3474261 PSR #?: 23261976 "/>
    <s v="We could see that the custom attributes for the reported order-23261976 was not updat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Circuit User Data/Custom Attributes"/>
    <m/>
    <s v="IT Application"/>
    <s v="Software Application/System"/>
    <s v="Other Type of Software"/>
    <m/>
    <m/>
    <s v="Ajith"/>
    <s v="Kumar"/>
    <m/>
  </r>
  <r>
    <s v="IT-OSS - M6 (ASAP/TSG)"/>
    <s v="Incident"/>
    <s v="INC000002709517"/>
    <d v="2018-10-27T03:32:52"/>
    <d v="2018-10-29T15:01:05"/>
    <x v="15"/>
    <s v="Medium"/>
    <x v="2"/>
    <s v="Within the Service Target"/>
    <s v="MSS (hWIN &amp; TSG) Issue"/>
    <s v="Which MSS instance are you reporting this issue for?: MSS (hWIN &amp; TSG) What type of issue are you reporting?: Another issue Description of problem: (attach screenshots of any errors, etc.): Unable to validate PSR, Telephone: 4095792991, Error Message: Error: An Error occurred during the Custom Pre-Validation Procedure: -2 ORA-20100: Same TN or Customer has an Open Order in NextGen MSS.  Please complete the Open Order in NextGen MSS and try to Validate in hWIN MSS.  What is your MSS Login ID?: n9995231 Customer Acct Number?: 4645141 PSR #?: 23262935  "/>
    <s v="The incorrect order status in the NGMSS caused the reported issue, which has been corrected now and the order now got validates without issues."/>
    <s v="MSS Cause Codes"/>
    <s v="Data"/>
    <s v="Validation Issue"/>
    <m/>
    <s v="IT Application"/>
    <s v="Software Application/System"/>
    <s v="Other Type of Software"/>
    <m/>
    <m/>
    <s v="Ajith"/>
    <s v="Kumar"/>
    <m/>
  </r>
  <r>
    <s v="IT-OSS - M6 (ASAP/TSG)"/>
    <s v="Incident"/>
    <s v="INC000002704060"/>
    <d v="2018-10-25T02:53:23"/>
    <d v="2018-10-29T15:01:28"/>
    <x v="0"/>
    <s v="Medium"/>
    <x v="2"/>
    <s v="Within the Service Target"/>
    <s v="MSS (hWIN &amp; TSG) Issue"/>
    <s v="Which MSS instance are you reporting this issue for?: MSS (hWIN &amp; TSG) What type of issue are you reporting?: Another issue Description of problem: (attach screenshots of any errors, etc.): THE TN REQUESTED IS ASSIGNED ON ANOTHER ACCOUNT( 8595233635) but there is no open psr for that number/ 8593818415 What is your MSS Login ID?: e0179393 Customer Acct Number?: 6600588 PSR #?: 23253273  "/>
    <s v="Incorrect TN was associated with the order."/>
    <s v="MSS Cause Codes"/>
    <s v="Training"/>
    <s v="MSS - Functional Training"/>
    <m/>
    <s v="IT Application"/>
    <s v="Software Application/System"/>
    <s v="Other Type of Software"/>
    <m/>
    <m/>
    <s v="Natasha"/>
    <s v="Chambers"/>
    <m/>
  </r>
  <r>
    <s v="IT-OSS - M6 (ASAP/TSG)"/>
    <s v="Incident"/>
    <s v="INC000002701147"/>
    <d v="2018-10-24T04:22:35"/>
    <d v="2018-10-29T15:06:16"/>
    <x v="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2615 "/>
    <s v="The TN pulled in the order is open in another EWO order which has caused the issue"/>
    <s v="MSS Cause Codes"/>
    <s v="Training"/>
    <s v="MSS - Functional Training"/>
    <m/>
    <s v="IT Application"/>
    <s v="Software Application/System"/>
    <s v="Other Type of Software"/>
    <m/>
    <m/>
    <s v="Vijai"/>
    <s v="Elumalai"/>
    <m/>
  </r>
  <r>
    <s v="IT-OSS - M6 (ASAP/TSG)"/>
    <s v="Incident"/>
    <s v="INC000002708857"/>
    <d v="2018-10-27T00:39:50"/>
    <d v="2018-10-29T15:06:5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9363268551 What is your MSS Login ID?: n9979762 "/>
    <s v="We could see that the pin assignment for the reported TN-9363268551 was not done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
    <s v="MSS Cause Codes"/>
    <s v="Training"/>
    <s v="Incorrect Process on PIN Assignment"/>
    <m/>
    <s v="IT Application"/>
    <s v="Software Application/System"/>
    <s v="Other Type of Software"/>
    <m/>
    <m/>
    <s v="Malathi"/>
    <s v="Periyathambi"/>
    <m/>
  </r>
  <r>
    <s v="IT-OSS - M6 (ASAP/TSG)"/>
    <s v="Incident"/>
    <s v="INC000002709354"/>
    <d v="2018-10-27T03:27:48"/>
    <d v="2018-10-29T15:07:25"/>
    <x v="15"/>
    <s v="Medium"/>
    <x v="2"/>
    <s v="Within the Service Target"/>
    <s v="MSS (hWIN &amp; TSG) Issue"/>
    <s v="Which MSS instance are you reporting this issue for?: MSS (hWIN &amp; TSG) What type of issue are you reporting?: Another issue Description of problem: (attach screenshots of any errors, etc.): ERROR MESSAGE: The MSS awgf is not found on the account What is your MSS Login ID?: e0169411 Customer Acct Number?: 3501630 PSR #?: 23263034  "/>
    <s v="The missing of label and value in the reported order caused the reported issue, which has been corrected now and the order now validates without issues"/>
    <s v="MSS Cause Codes"/>
    <s v="Data"/>
    <s v="Validation Issue"/>
    <m/>
    <s v="IT Application"/>
    <s v="Software Application/System"/>
    <s v="Other Type of Software"/>
    <m/>
    <m/>
    <s v="Venieca"/>
    <s v="Hames"/>
    <m/>
  </r>
  <r>
    <s v="IT-OSS - M6 (ASAP/TSG)"/>
    <s v="Incident"/>
    <s v="INC000002706401"/>
    <d v="2018-10-26T01:08:07"/>
    <d v="2018-10-29T15:11:26"/>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for 3258541767 What is your MSS Login ID?: n9981514 "/>
    <s v="We could see no issues with this request as the aquarium record for the customer is proper as you can see through the screenshot attached."/>
    <s v="MSS Cause Codes"/>
    <s v="Training"/>
    <s v="No Issue Found"/>
    <m/>
    <s v="IT Application"/>
    <s v="Software Application/System"/>
    <s v="Other Type of Software"/>
    <m/>
    <m/>
    <s v="Ramkumar"/>
    <s v="Balaji"/>
    <m/>
  </r>
  <r>
    <s v="IT-OSS - M6 (ASAP/TSG)"/>
    <s v="Incident"/>
    <s v="INC000002708530"/>
    <d v="2018-10-26T22:12:45"/>
    <d v="2018-10-29T15:12:5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6782190188, Error Message: The circuits for this service request are not complete please complete (or reverse if the order has been cancelled) the required engineering before completing this task.The &lt;DD&gt;  on row #&lt;1 #&gt; is violating the constraint. What is your MSS Login ID?: n9995231 Customer Acct Number?: 6598167 PSR #?: 23254032 "/>
    <s v="We could see the cancellation order were not processed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Ajith"/>
    <s v="Kumar"/>
    <m/>
  </r>
  <r>
    <s v="IT-OSS - M6 (ASAP/TSG)"/>
    <s v="Incident"/>
    <s v="INC000002707730"/>
    <d v="2018-10-26T18:57:29"/>
    <d v="2018-10-29T15:27:34"/>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598014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032310 PSR #?: 23223450 "/>
    <s v="We could see the cancellation order were not processed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Sathishkumar"/>
    <s v="Chellathurai"/>
    <m/>
  </r>
  <r>
    <s v="IT-OSS - M6 (ASAP/TSG)"/>
    <s v="Incident"/>
    <s v="INC000002708224"/>
    <d v="2018-10-26T22:02:02"/>
    <d v="2018-10-29T15:30:40"/>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602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5997349 to the order as the Service Item is on another open PSR Order. The Preference to Copy Pending PSR Items is set to No..  Error Code 30602:Miscellaneous Error: Unable to copy item 35997349 to the order as the Service Item is on another open PSR Order. The Preference to Copy Pending PSR Items is set to No.Error Code 30766:Unable to process item Actiontec T3200-VDSL2 Product group 2103. Miscellaneous Error: Unable to copy item 35997349 to the order as the Service Item is on another open PSR Order. The Preference to Copy Pending PSR Items is set to No.. What is your MSS Login ID?: n9995231 Customer Acct Number?: 5537639 PSR #?: 23260583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Ajith"/>
    <s v="Kumar"/>
    <m/>
  </r>
  <r>
    <s v="IT-OSS - M6 (ASAP/TSG)"/>
    <s v="Incident"/>
    <s v="INC000002699717"/>
    <d v="2018-10-23T21:26:55"/>
    <d v="2018-10-29T15:38:20"/>
    <x v="2"/>
    <s v="Medium"/>
    <x v="2"/>
    <s v="Within the Service Target"/>
    <s v="MSS (hWIN &amp; TSG) Issue"/>
    <s v="Which MSS instance are you reporting this issue for?: MSS (hWIN &amp; TSG) What type of issue are you reporting?: Another issue Description of problem: (attach screenshots of any errors, etc.): The pins I need are not being taken by a pending order that was canceled and that customer does not have servs with us anymore they are 1889 and 1890// the pending order is from 6/6/17/// Can you see if you can get those unassigned from PSR on NG side 2996609//( is showing a status of pending but it shows flag complete) What is your MSS Login ID?: e0179556 Customer Acct Number?: 6597754 PSR #?: 2319085 "/>
    <s v="The order #2996609 was not completed properly in the NG which was causing the issue, the same has been fixed."/>
    <s v="MSS Cause Codes"/>
    <s v="Delegation"/>
    <s v="Previous order Delegation issue"/>
    <m/>
    <s v="IT Application"/>
    <s v="Software Application/System"/>
    <s v="Other Type of Software"/>
    <m/>
    <m/>
    <s v="Courtney"/>
    <s v="Glover"/>
    <m/>
  </r>
  <r>
    <s v="IT-OSS - M6 (ASAP/TSG)"/>
    <s v="Incident"/>
    <s v="INC000002707812"/>
    <d v="2018-10-26T20:58:27"/>
    <d v="2018-10-29T16:01:15"/>
    <x v="1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What is your MSS Login ID?: E0179556 Customer Acct Number?: 3328947 "/>
    <s v="Courtney,  The issue is due to the incorrect product co-relation between legacy and ngmss, we have cleared the same and the delegation task got completed without any issues. Please check and let us know for any other concerns."/>
    <s v="MSS Cause Codes"/>
    <s v="Data"/>
    <s v="Product Issue"/>
    <m/>
    <s v="IT Application"/>
    <s v="Software Application/System"/>
    <s v="Other Type of Software"/>
    <m/>
    <m/>
    <s v="Courtney"/>
    <s v="Glover"/>
    <m/>
  </r>
  <r>
    <s v="IT-OSS - M6 (ASAP/TSG)"/>
    <s v="Incident"/>
    <s v="INC000002709733"/>
    <d v="2018-10-27T18:46:42"/>
    <d v="2018-10-29T17:22:22"/>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 Getting below error message. Task in EXCEPTION Work Queue,  Telephone:7048560241 , Error Message:THE MSS EXCHANGE IS NOT FOUND ON THE ACCOUNT What is your MSS Login ID?: n9996541 Customer Acct Number?: 6320827 PSR #?: 23259390 "/>
    <s v="Hi Lathif,  The issue is due to the New order got delegated to ngmss as a change order, we have changed the order activity indicator now and the BBDES task got completed without any issues. Please check and let us know for any other concerns."/>
    <s v="MSS Cause Codes"/>
    <s v="Code"/>
    <s v="MSS Custom Code"/>
    <m/>
    <s v="IT Application"/>
    <s v="Software Application/System"/>
    <s v="Other Type of Software"/>
    <m/>
    <m/>
    <s v="Lathif"/>
    <s v="Syed"/>
    <m/>
  </r>
  <r>
    <s v="IT-OSS - M6 (ASAP/TSG)"/>
    <s v="Incident"/>
    <s v="INC000002703606"/>
    <d v="2018-10-25T02:18:28"/>
    <d v="2018-10-29T17:38:57"/>
    <x v="1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
    <s v="Reported order has been completed"/>
    <m/>
    <m/>
    <m/>
    <m/>
    <s v="IT Application"/>
    <s v="Software Application/System"/>
    <s v="Other Type of Software"/>
    <m/>
    <m/>
    <s v="Vijai"/>
    <s v="Elumalai"/>
    <m/>
  </r>
  <r>
    <s v="IT-OSS - M6 (ASAP/TSG)"/>
    <s v="Incident"/>
    <s v="INC000002709357"/>
    <d v="2018-10-27T03:48:55"/>
    <d v="2018-10-29T17:40:46"/>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391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91272 PSR #?: 23262587 "/>
    <s v="Hi Ajith,  The issue is due to the incorrect process on supplement correction for the reported customer. The status has been changed now and the order got delegated to NGMSS without any issues. Please check and let us know for any other concerns."/>
    <s v="MSS Cause Codes"/>
    <s v="Data"/>
    <s v="Product Issue"/>
    <m/>
    <s v="IT Application"/>
    <s v="Software Application/System"/>
    <s v="Other Type of Software"/>
    <m/>
    <m/>
    <s v="Ajith"/>
    <s v="Kumar"/>
    <m/>
  </r>
  <r>
    <s v="IT-OSS - M6 (ASAP/TSG)"/>
    <s v="Incident"/>
    <s v="INC000002704282"/>
    <d v="2018-10-25T12:01:47"/>
    <d v="2018-10-29T17:44:08"/>
    <x v="11"/>
    <s v="Medium"/>
    <x v="2"/>
    <s v="Within the Service Target"/>
    <s v="MSS (hWIN &amp; TSG) Issue"/>
    <s v="Which MSS instance are you reporting this issue for?: MSS (hWIN &amp; TSG) What type of issue are you reporting?: Another issue Description of problem: (attach screenshots of any errors, etc.): No MSS record found for 6784250473 What is your MSS Login ID?: n9981515 "/>
    <s v="AQ shows proper information of the reported record."/>
    <s v="MSS Cause Codes"/>
    <s v="Data"/>
    <s v="Data Scrub Required"/>
    <m/>
    <s v="IT Application"/>
    <s v="Software Application/System"/>
    <s v="Other Type of Software"/>
    <m/>
    <m/>
    <s v="Suryapraba"/>
    <s v="Kannaiyan"/>
    <m/>
  </r>
  <r>
    <s v="IT-OSS - M6 (ASAP/TSG)"/>
    <s v="Incident"/>
    <s v="INC000002704400"/>
    <d v="2018-10-25T15:31:19"/>
    <d v="2018-10-29T17:49:19"/>
    <x v="1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885287 "/>
    <s v="Record available in AQ now"/>
    <m/>
    <m/>
    <m/>
    <m/>
    <s v="IT Application"/>
    <s v="Software Application/System"/>
    <s v="Other Type of Software"/>
    <m/>
    <m/>
    <s v="Manjubhashini"/>
    <s v="Kalimuthu"/>
    <m/>
  </r>
  <r>
    <s v="IT-OSS - M6 (ASAP/TSG)"/>
    <s v="Incident"/>
    <s v="INC000002708541"/>
    <d v="2018-10-26T22:30:28"/>
    <d v="2018-10-29T17:54:45"/>
    <x v="12"/>
    <s v="Medium"/>
    <x v="2"/>
    <s v="Within the Service Target"/>
    <s v="MSS (hWIN &amp; TSG) Issue"/>
    <s v="Which MSS instance are you reporting this issue for?: MSS (hWIN &amp; TSG) What type of issue are you reporting?: Another issue Description of problem: (attach screenshots of any errors, etc.): not able to find the dslam wirecenter in nextgen What is your MSS Login ID?: 0132518 Customer Acct Number?: 5784854 PSR #?: 20477627 "/>
    <s v="Hi Summer,  The issue is due to the circuit# 7046603556/BB/ETHNASIOS, RENE/53367309 do not have pin assignment. This needs to be cleared before validating the NGMSS order. Please check and let us know for any other concerns."/>
    <s v="MSS Cause Codes"/>
    <s v="Data"/>
    <s v="User Request"/>
    <m/>
    <s v="IT Application"/>
    <s v="Software Application/System"/>
    <s v="Other Type of Software"/>
    <m/>
    <m/>
    <s v="Summer"/>
    <s v="Douhne"/>
    <m/>
  </r>
  <r>
    <s v="IT-OSS - M6 (ASAP/TSG)"/>
    <s v="Incident"/>
    <s v="INC000002709631"/>
    <d v="2018-10-27T17:53:14"/>
    <d v="2018-10-29T18:27:18"/>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 Getting below error message. Task in BBCOMP Work Queue,  Telephone:6065619187 , Error Message:The circuits for this service request are not complete. Please complete (or reverse if the order has been cancelled) the required engineering before completing this task. The &lt;DD&gt; on row #&lt;1#&gt; is violating the constraint. What is your MSS Login ID?: n9996541 Customer Acct Number?: 4916922 PSR #?: 23263346 "/>
    <s v="We can see that the supplement cancel was not processed in the NG which was causing the issue, the same has been corrected and fixed."/>
    <s v="MSS Cause Codes"/>
    <s v="Training"/>
    <s v="Incorrect Supplement Cancel"/>
    <m/>
    <s v="IT Application"/>
    <s v="Software Application/System"/>
    <s v="Other Type of Software"/>
    <m/>
    <m/>
    <s v="Lathif"/>
    <s v="Syed"/>
    <m/>
  </r>
  <r>
    <s v="IT-OSS - M6 (ASAP/TSG)"/>
    <s v="Incident"/>
    <s v="INC000002709277"/>
    <d v="2018-10-27T03:44:29"/>
    <d v="2018-10-29T18:31:18"/>
    <x v="2"/>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5998699 What is your MSS Login ID?: n9987263 Customer Acct Number?: 6505971 PSR #?: 23252448 "/>
    <s v="We can see that there is an automation order placed in the NG which is not yet completed is causing the validation error in Legacy. Once the order has been completed the reported order will be validated without any issues.  As required information has been provided , we are going ahead and marking this as resolved."/>
    <s v="MSS Cause Codes"/>
    <s v="Training"/>
    <s v="Incorrect Process on Change Order"/>
    <m/>
    <s v="IT Application"/>
    <s v="Software Application/System"/>
    <s v="Other Type of Software"/>
    <m/>
    <m/>
    <s v="Vijai"/>
    <s v="Elumalai"/>
    <m/>
  </r>
  <r>
    <s v="IT-OSS - M6 (ASAP/TSG)"/>
    <s v="Incident"/>
    <s v="INC000002708374"/>
    <d v="2018-10-26T21:55:59"/>
    <d v="2018-10-29T18:35:08"/>
    <x v="2"/>
    <s v="Medium"/>
    <x v="2"/>
    <s v="Within the Service Target"/>
    <s v="MSS (hWIN &amp; TSG) Issue"/>
    <s v="Which MSS instance are you reporting this issue for?: MSS (hWIN &amp; TSG) What type of issue are you reporting?: Another issue Description of problem: (attach screenshots of any errors, etc.): Unable to validate PSR, Telephone: 936422408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537532 PSR #?: 23259598 "/>
    <s v="We can see that the reported order has been cancelled and flag finished in the production and also there are no open orders for the reported TN.  As required information has been provided , we are going ahead and marking this as resolved."/>
    <s v="MSS Cause Codes"/>
    <s v="Training"/>
    <s v="No Issue Found"/>
    <m/>
    <s v="IT Application"/>
    <s v="Software Application/System"/>
    <s v="Other Type of Software"/>
    <m/>
    <m/>
    <s v="Ajith"/>
    <s v="Kumar"/>
    <m/>
  </r>
  <r>
    <s v="IT-OSS - M6 (ASAP/TSG)"/>
    <s v="Incident"/>
    <s v="INC000002706949"/>
    <d v="2018-10-26T13:29:34"/>
    <d v="2018-10-29T18:40:36"/>
    <x v="2"/>
    <s v="Medium"/>
    <x v="2"/>
    <s v="Within the Service Target"/>
    <s v="MSS (hWIN &amp; TSG) Issue"/>
    <s v="Which MSS instance are you reporting this issue for?: MSS (hWIN &amp; TSG) What type of issue are you reporting?: Another issue Description of problem: (attach screenshots of any errors, etc.): ORA20100: The product id was not found on this order.ORA-01403: no data found What is your MSS Login ID?: n9984645 Customer Acct Number?: 6597472 PSR #?: 6658205 "/>
    <s v="We can see that there is no speed product added in the reported order which is causing the error. Please add the speed product and proceed further which will clear the reported issue  As required information has been provided , we are going ahead and marking this as resolved."/>
    <s v="MSS Cause Codes"/>
    <s v="Training"/>
    <s v="Incorrect Process on New Order"/>
    <m/>
    <s v="IT Application"/>
    <s v="Software Application/System"/>
    <s v="Other Type of Software"/>
    <m/>
    <m/>
    <s v="sruthi"/>
    <s v="Ravichandran"/>
    <m/>
  </r>
  <r>
    <s v="IT-OSS - M6 (ASAP/TSG)"/>
    <s v="Incident"/>
    <s v="INC000002706905"/>
    <d v="2018-10-26T12:17:45"/>
    <d v="2018-10-29T18:58:17"/>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1261280888 What is your MSS Login ID?: n9981515 "/>
    <s v="The customer details are visible in Aquarium. Hence there is no action pending on our side. We are going ahead and marking this incident as resolved. Thanks."/>
    <s v="MSS Cause Codes"/>
    <s v="Training"/>
    <s v="No Issue Found"/>
    <m/>
    <s v="IT Application"/>
    <s v="Software Application/System"/>
    <s v="Other Type of Software"/>
    <m/>
    <m/>
    <s v="Suryapraba"/>
    <s v="Kannaiyan"/>
    <m/>
  </r>
  <r>
    <s v="IT-OSS - M6 (ASAP/TSG)"/>
    <s v="Incident"/>
    <s v="INC000002709362"/>
    <d v="2018-10-27T04:11:42"/>
    <d v="2018-10-29T19:17:45"/>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035855813 What is your MSS Login ID?: n9987263 Customer Acct Number?: 3621649 PSR #?: 23253833 "/>
    <s v="there are incorrect serv item status tagged in the previous order which caused the issue and the same has been corrected. Now the order validates without any error."/>
    <s v="MSS Cause Codes"/>
    <s v="Data"/>
    <s v="Data Scrub Required"/>
    <m/>
    <s v="IT Application"/>
    <s v="Software Application/System"/>
    <s v="Other Type of Software"/>
    <m/>
    <m/>
    <s v="Vijai"/>
    <s v="Elumalai"/>
    <m/>
  </r>
  <r>
    <s v="IT-OSS - M6 (ASAP/TSG)"/>
    <s v="Incident"/>
    <s v="INC000002705414"/>
    <d v="2018-10-25T21:13:25"/>
    <d v="2018-10-29T19:22:16"/>
    <x v="11"/>
    <s v="Medium"/>
    <x v="2"/>
    <s v="Within the Service Target"/>
    <s v="MSS (hWIN &amp; TSG) Issue"/>
    <s v="Which MSS instance are you reporting this issue for?: MSS (hWIN &amp; TSG) What type of issue are you reporting?: Another issue Description of problem: (attach screenshots of any errors, etc.): TN 9037925775-unable to complete task.stuck in NSP queue due to error.  What is your MSS Login ID?: n9979763 PSR #?: 6661351 "/>
    <s v="Order completed in Production already"/>
    <m/>
    <m/>
    <m/>
    <m/>
    <s v="IT Application"/>
    <s v="Software Application/System"/>
    <s v="Other Type of Software"/>
    <m/>
    <m/>
    <s v="Vinoth"/>
    <s v="Raj"/>
    <m/>
  </r>
  <r>
    <s v="IT-OSS - M6 (ASAP/TSG)"/>
    <s v="Incident"/>
    <s v="INC000002709350"/>
    <d v="2018-10-27T03:10:35"/>
    <d v="2018-10-29T19:25:39"/>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365449067 What is your MSS Login ID?: n9987263 Customer Acct Number?: 5318179 PSR #?: 23251754 "/>
    <s v="There is open order in NGMSS which caused the issue and the same has been selected. Now the order validates without any error."/>
    <s v="MSS Cause Codes"/>
    <s v="Data"/>
    <s v="Data Scrub Required"/>
    <m/>
    <s v="IT Application"/>
    <s v="Software Application/System"/>
    <s v="Other Type of Software"/>
    <m/>
    <m/>
    <s v="Vijai"/>
    <s v="Elumalai"/>
    <m/>
  </r>
  <r>
    <s v="IT-OSS - M6 (ASAP/TSG)"/>
    <s v="Incident"/>
    <s v="INC000002708430"/>
    <d v="2018-10-26T22:06:04"/>
    <d v="2018-10-29T19:28:33"/>
    <x v="6"/>
    <s v="Medium"/>
    <x v="2"/>
    <s v="Within the Service Target"/>
    <s v="MSS (hWIN &amp; TSG) Issue"/>
    <s v="Which MSS instance are you reporting this issue for?: MSS (hWIN &amp; TSG) What type of issue are you reporting?: Another issue Description of problem: (attach screenshots of any errors, etc.): STUCK IN EXCPETION. ERROR: UNABLE TO CREATE DELEGATED PSR ORDER IN NGMSS. (COMPLETE ON PIN 97;TN: 2706929468)  What is your MSS Login ID?: E0183526 Customer Acct Number?: 3152313 PSR #?: 23261323 "/>
    <s v="The supplement correction was not delegated properly in the previous order which caused the issue and the same has been corrected."/>
    <s v="MSS Cause Codes"/>
    <s v="Data"/>
    <s v="Data Scrub Required"/>
    <m/>
    <s v="IT Application"/>
    <s v="Software Application/System"/>
    <s v="Other Type of Software"/>
    <m/>
    <m/>
    <s v="Haley"/>
    <s v="Stanfield"/>
    <m/>
  </r>
  <r>
    <s v="IT-OSS - M6 (ASAP/TSG)"/>
    <s v="Incident"/>
    <s v="INC000002704776"/>
    <d v="2018-10-25T17:41:25"/>
    <d v="2018-10-29T19:41:49"/>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not find any issue for the customer. We could able to complete the DSLAM task in production.Hence there is no action pending on our side. We are going ahead and marking this incident as resolved. Thanks."/>
    <s v="MSS Cause Codes"/>
    <s v="Training"/>
    <s v="No Issue Found"/>
    <m/>
    <s v="IT Application"/>
    <s v="Software Application/System"/>
    <s v="Other Type of Software"/>
    <m/>
    <m/>
    <s v="Suryapraba"/>
    <s v="Kannaiyan"/>
    <m/>
  </r>
  <r>
    <s v="IT-OSS - M6 (ASAP/TSG)"/>
    <s v="Incident"/>
    <s v="INC000002702116"/>
    <d v="2018-10-24T19:33:52"/>
    <d v="2018-10-30T02:32:11"/>
    <x v="8"/>
    <s v="Medium"/>
    <x v="2"/>
    <s v="Within the Service Target"/>
    <s v="MSS (hWIN &amp; TSG) Request"/>
    <s v="Would like to have the city name dropdown include the correct city name and eliminate some of the duplicates/misspelled/DO NOT USE entries in the database.   We need to have the city name reflect the actual or true city name for all areas.  Date these changes need to be active: 10/24/2018"/>
    <s v="This is not something IT can correct without having a list of the city names that are incorrect or that need to be changed and what they either need to be changed to or what needs to be removed"/>
    <m/>
    <m/>
    <m/>
    <m/>
    <s v="IT Application"/>
    <s v="Software Application/System"/>
    <s v="Other Type of Software"/>
    <m/>
    <m/>
    <s v="Julie"/>
    <s v="Hudson"/>
    <m/>
  </r>
  <r>
    <s v="IT-OSS - M6 (ASAP/TSG)"/>
    <s v="Incident"/>
    <s v="INC000002708098"/>
    <d v="2018-10-26T21:20:54"/>
    <d v="2018-10-30T10:56:40"/>
    <x v="1"/>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059721 Customer Acct Number?: 3328947 PSR #?: 23260982  606 845 4807 "/>
    <s v="We could see that the previous change order for the reported TN-6068454807 was not processed properly in NGMSS, which caused the issue. Now we have corrected the same and the DELEGORD task for the reported order-23260982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Krissy"/>
    <s v="Maness"/>
    <m/>
  </r>
  <r>
    <s v="IT-OSS - M6 (ASAP/TSG)"/>
    <s v="Incident"/>
    <s v="INC000002709834"/>
    <d v="2018-10-27T21:40:28"/>
    <d v="2018-10-30T11:06:46"/>
    <x v="1"/>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TN=8593899109 What is your MSS Login ID?: e0115558 Customer Acct Number?: 3312937 PSR #?: 23264297 "/>
    <s v="We could see that the MSS wire center-LXTNKYXE for the reported order-23264297 is different from the MIROR wirecenter-LXTNKYU2056, which caused the issue. Could you please check and place the Wirecenter move order for the reported TN-8593899109 and proceed the same, As the required information has been provided and there is no action item from our end.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hannon"/>
    <s v="Edwards"/>
    <m/>
  </r>
  <r>
    <s v="IT-OSS - M6 (ASAP/TSG)"/>
    <s v="Incident"/>
    <s v="INC000002706674"/>
    <d v="2018-10-26T03:17:35"/>
    <d v="2018-10-30T11:24:16"/>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6806 What is your MSS Login ID?: n9981514 "/>
    <s v="We have corrected the incorrect address  for the reported customer-2703846806 caused due to migration and the issue got cleared."/>
    <s v="MSS Cause Codes"/>
    <s v="Data"/>
    <s v="Address Issue"/>
    <m/>
    <s v="IT Application"/>
    <s v="Software Application/System"/>
    <s v="Other Type of Software"/>
    <m/>
    <m/>
    <s v="Ramkumar"/>
    <s v="Balaji"/>
    <m/>
  </r>
  <r>
    <s v="IT-OSS - M6 (ASAP/TSG)"/>
    <s v="Incident"/>
    <s v="INC000002706397"/>
    <d v="2018-10-26T01:00:47"/>
    <d v="2018-10-30T11:26:53"/>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2494 What is your MSS Login ID?: n9979759 "/>
    <s v="We have corrected the incorrect address  for the reported customer-2703842494 caused due to migration and the issue got cleared."/>
    <s v="MSS Cause Codes"/>
    <s v="Data"/>
    <s v="Address Issue"/>
    <m/>
    <s v="IT Application"/>
    <s v="Software Application/System"/>
    <s v="Other Type of Software"/>
    <m/>
    <m/>
    <s v="Haripriya"/>
    <s v="Rajendran"/>
    <m/>
  </r>
  <r>
    <s v="IT-OSS - M6 (ASAP/TSG)"/>
    <s v="Incident"/>
    <s v="INC000002705609"/>
    <d v="2018-10-25T21:43:11"/>
    <d v="2018-10-30T11:28:47"/>
    <x v="13"/>
    <s v="Medium"/>
    <x v="2"/>
    <s v="Within the Service Target"/>
    <s v="MSS (hWIN &amp; TSG) Issue"/>
    <s v="Which MSS instance are you reporting this issue for?: MSS (hWIN &amp; TSG) What type of issue are you reporting?: Another issue Description of problem: (attach screenshots of any errors, etc.): TN 1751754048-unable to complete task.stuck in DSLAM queue due to error.  What is your MSS Login ID?: n9979762 PSR #?: 6350262  "/>
    <s v="We have corrected the incorrect products  for the reported customer-1751754048 caused due to migration and the issue got cleared."/>
    <s v="MSS Cause Codes"/>
    <s v="Data"/>
    <s v="Product Issue"/>
    <m/>
    <s v="IT Application"/>
    <s v="Software Application/System"/>
    <s v="Other Type of Software"/>
    <m/>
    <m/>
    <s v="Malathi"/>
    <s v="Periyathambi"/>
    <m/>
  </r>
  <r>
    <s v="IT-OSS - M6 (ASAP/TSG)"/>
    <s v="Incident"/>
    <s v="INC000002705042"/>
    <d v="2018-10-25T19:19:47"/>
    <d v="2018-10-30T11:32:46"/>
    <x v="13"/>
    <s v="Medium"/>
    <x v="2"/>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601728 PSR #?: 23256053  "/>
    <s v="We have corrected the incorrect order information for the reported customer-23256053 caused due to previous order migration and the issue got cleared."/>
    <s v="MSS Cause Codes"/>
    <s v="Delegation"/>
    <s v="Previous order Delegation issue"/>
    <m/>
    <s v="IT Application"/>
    <s v="Software Application/System"/>
    <s v="Other Type of Software"/>
    <m/>
    <m/>
    <s v="Cynthia"/>
    <s v="Jasso"/>
    <m/>
  </r>
  <r>
    <s v="IT-OSS - M6 (ASAP/TSG)"/>
    <s v="Incident"/>
    <s v="INC000002701715"/>
    <d v="2018-10-24T18:12:21"/>
    <d v="2018-10-30T11:35:20"/>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47898932 What is your MSS Login ID?: n9981515 "/>
    <s v="We have corrected the incorrect address  for the reported customer-7047898932 caused due to migration and the issue got cleared."/>
    <s v="MSS Cause Codes"/>
    <s v="Data"/>
    <s v="Address Issue"/>
    <m/>
    <s v="IT Application"/>
    <s v="Software Application/System"/>
    <s v="Other Type of Software"/>
    <m/>
    <m/>
    <s v="Suryapraba"/>
    <s v="Kannaiyan"/>
    <m/>
  </r>
  <r>
    <s v="IT-OSS - M6 (ASAP/TSG)"/>
    <s v="Incident"/>
    <s v="INC000002709514"/>
    <d v="2018-10-27T03:14:02"/>
    <d v="2018-10-30T11:38:2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386462993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796759 PSR #?: 23254468 "/>
    <s v="We have corrected the circuit status  for the reported customer-23254468 caused due to migration and the issue got cleared."/>
    <s v="MSS Cause Codes"/>
    <s v="Data"/>
    <s v="Circuit Status"/>
    <m/>
    <s v="IT Application"/>
    <s v="Software Application/System"/>
    <s v="Other Type of Software"/>
    <m/>
    <m/>
    <s v="Sathishkumar"/>
    <s v="Chellathurai"/>
    <m/>
  </r>
  <r>
    <s v="IT-OSS - M6 (ASAP/TSG)"/>
    <s v="Incident"/>
    <s v="INC000002709266"/>
    <d v="2018-10-27T02:31:49"/>
    <d v="2018-10-30T11:40:41"/>
    <x v="13"/>
    <s v="Medium"/>
    <x v="2"/>
    <s v="Within the Service Target"/>
    <s v="MSS (hWIN &amp; TSG) Issue"/>
    <s v="Which MSS instance are you reporting this issue for?: MSS (hWIN &amp; TSG) What type of issue are you reporting?: Another issue Description of problem: (attach screenshots of any errors, etc.): Unable to compete MODASGN,Telephone#1261289993,Error Message:The physical circuit(s) must be in “DLR Issued” status before completing PCONDES.   What is your MSS Login ID?: n9994207 Customer Acct Number?: 6594466 PSR #?: 23253168  "/>
    <s v="We have corrected the circuit status for the reported customer-23253168 caused due to migration and the issue got cleared."/>
    <s v="MSS Cause Codes"/>
    <s v="Data"/>
    <s v="Circuit Status"/>
    <m/>
    <s v="IT Application"/>
    <s v="Software Application/System"/>
    <s v="Other Type of Software"/>
    <m/>
    <m/>
    <s v="Sathishkumar"/>
    <s v="Chellathurai"/>
    <m/>
  </r>
  <r>
    <s v="IT-OSS - M6 (ASAP/TSG)"/>
    <s v="Incident"/>
    <s v="INC000002706913"/>
    <d v="2018-10-26T13:06:16"/>
    <d v="2018-10-30T11:43:17"/>
    <x v="13"/>
    <s v="Medium"/>
    <x v="2"/>
    <s v="Within the Service Target"/>
    <s v="MSS (hWIN &amp; TSG) Issue"/>
    <s v="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PSR #?: 6628847 "/>
    <s v="We have corrected the circuit status for the reported customer-6628847 caused due to migration and the issue got cleared."/>
    <s v="MSS Cause Codes"/>
    <s v="Data"/>
    <s v="Circuit Status"/>
    <m/>
    <s v="IT Application"/>
    <s v="Software Application/System"/>
    <s v="Other Type of Software"/>
    <m/>
    <m/>
    <s v="sruthi"/>
    <s v="Ravichandran"/>
    <m/>
  </r>
  <r>
    <s v="IT-OSS - M6 (ASAP/TSG)"/>
    <s v="Incident"/>
    <s v="INC000002713026"/>
    <d v="2018-10-30T04:20:52"/>
    <d v="2018-10-30T12:33:18"/>
    <x v="7"/>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8703792049 What is your MSS Login ID?: n9987263 Customer Acct Number?: 3564242 PSR #?: 23266807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ata"/>
    <s v="Validation Issue"/>
    <m/>
    <s v="IT Application"/>
    <s v="Software Application/System"/>
    <s v="Other Type of Software"/>
    <m/>
    <m/>
    <s v="Vijai"/>
    <s v="Elumalai"/>
    <m/>
  </r>
  <r>
    <s v="IT-OSS - M6 (ASAP/TSG)"/>
    <s v="Incident"/>
    <s v="INC000002712866"/>
    <d v="2018-10-30T02:34:05"/>
    <d v="2018-10-30T12:54:12"/>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593570887 What is your MSS Login ID?: n9987263 Customer Acct Number?: 6328999 PSR #?: 21623462 "/>
    <s v="We could see the issue status information were collapsed which were caused the issue, the same has been corrected and respective order is now processed without any issues.So, we are going ahead and marking this as close. Kindly reach us for any assistance in the future."/>
    <s v="MSS Cause Codes"/>
    <s v="Data"/>
    <s v="Circuit Issue Status"/>
    <m/>
    <s v="IT Application"/>
    <s v="Software Application/System"/>
    <s v="Other Type of Software"/>
    <m/>
    <m/>
    <s v="Vijai"/>
    <s v="Elumalai"/>
    <m/>
  </r>
  <r>
    <s v="IT-OSS - M6 (ASAP/TSG)"/>
    <s v="Incident"/>
    <s v="INC000002712765"/>
    <d v="2018-10-30T02:24:49"/>
    <d v="2018-10-30T13:05:06"/>
    <x v="0"/>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QUEUE. Error: The Physical Circuit is not assigned to the port.  Tn# 4024638113 What is your MSS Login ID?: n9987263 Customer Acct Number?: 2854066 PSR #?: 22785647 "/>
    <s v="Missing assignment for the circuit has caused the reported issue and the same is now corrected."/>
    <s v="MSS Cause Codes"/>
    <s v="Training"/>
    <s v="Incorrect Process on PIN Assignment"/>
    <m/>
    <s v="IT Application"/>
    <s v="Software Application/System"/>
    <s v="Other Type of Software"/>
    <m/>
    <m/>
    <s v="Vijai"/>
    <s v="Elumalai"/>
    <m/>
  </r>
  <r>
    <s v="IT-OSS - M6 (ASAP/TSG)"/>
    <s v="Incident"/>
    <s v="INC000002712798"/>
    <d v="2018-10-30T02:41:18"/>
    <d v="2018-10-30T13:06:49"/>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2723911,Error Message:v_return_cd: -1 v_return_text:Could not assign connectionsORA-01427: single-row subquery returns more than one row  What is your MSS Login ID?: n9994207 Customer Acct Number?: 6604141 PSR #?: 23256657  "/>
    <s v="We have corrected the incorrect design related entry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712905"/>
    <d v="2018-10-30T05:51:19"/>
    <d v="2018-10-30T13:09:59"/>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046635766, Error Message: Unable to complete BB COMP In HWIN, NGMSS BB COMP shows already completed status. What is your MSS Login ID?: n9995231 Customer Acct Number?: 4362932 PSR #?: 22697187 "/>
    <s v="The Label and value for the AWGF  for the broadband product has caused the reported issue and the same is now corrected."/>
    <s v="MSS Cause Codes"/>
    <s v="Data"/>
    <s v="Value Label"/>
    <m/>
    <s v="IT Application"/>
    <s v="Software Application/System"/>
    <s v="Other Type of Software"/>
    <m/>
    <m/>
    <s v="Ajith"/>
    <s v="Kumar"/>
    <m/>
  </r>
  <r>
    <s v="IT-OSS - M6 (ASAP/TSG)"/>
    <s v="Incident"/>
    <s v="INC000002712289"/>
    <d v="2018-10-30T00:49:52"/>
    <d v="2018-10-30T13:25:49"/>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4708639802, Error Message: Unable to find the NG wireCenter What is your MSS Login ID?: n9995231 Customer Acct Number?: 6070885 PSR #?: 23268374  "/>
    <s v="Missing port_alias value for the FTTP product has caused the reported issue and the same is now corrected."/>
    <s v="MSS Cause Codes"/>
    <s v="Training"/>
    <s v="MSS - Functional Training"/>
    <m/>
    <s v="IT Application"/>
    <s v="Software Application/System"/>
    <s v="Other Type of Software"/>
    <m/>
    <m/>
    <s v="Ajith"/>
    <s v="Kumar"/>
    <m/>
  </r>
  <r>
    <s v="IT-OSS - M6 (ASAP/TSG)"/>
    <s v="Incident"/>
    <s v="INC000002713032"/>
    <d v="2018-10-30T04:53:34"/>
    <d v="2018-10-30T13:26:37"/>
    <x v="14"/>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Same TN or Customer has an Open Order in NextGen MSS. Please complete the Open Order in NextGen MSS and try to Validate in hWIN MSS. TN : 7067548004  What is your MSS Login ID?: n9987263 Customer Acct Number?: 4994369 PSR #?: 23269131 "/>
    <s v="We could see that the order status was populated wrongly which caused the issue and same has been corrected now. Please try to validate the reported order #23269131 now"/>
    <s v="MSS Cause Codes"/>
    <s v="Delegation"/>
    <s v="Previous order Delegation issue"/>
    <m/>
    <s v="IT Application"/>
    <s v="Software Application/System"/>
    <s v="Other Type of Software"/>
    <m/>
    <m/>
    <s v="Vijai"/>
    <s v="Elumalai"/>
    <m/>
  </r>
  <r>
    <s v="IT-OSS - M6 (ASAP/TSG)"/>
    <s v="Incident"/>
    <s v="INC000002709730"/>
    <d v="2018-10-27T18:12:34"/>
    <d v="2018-10-30T13:28:01"/>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 Getting below error message. Task in EXCEPTION Work Queue,  Telephone:8063857256 , Error Message:THE MSS EXCHANGE IS NOT FOUND ON THE ACCOUNT What is your MSS Login ID?: n9996541 Customer Acct Number?: 6603586 PSR #?: 23260718  "/>
    <s v="The incorrect order activity in the ngmss side caused the reported issue and the same have been corrected"/>
    <s v="MSS Cause Codes"/>
    <s v="Delegation"/>
    <s v="Delegation task issue"/>
    <m/>
    <s v="IT Application"/>
    <s v="Software Application/System"/>
    <s v="Other Type of Software"/>
    <m/>
    <m/>
    <s v="Lathif"/>
    <s v="Syed"/>
    <m/>
  </r>
  <r>
    <s v="IT-OSS - M6 (ASAP/TSG)"/>
    <s v="Incident"/>
    <s v="INC000002712658"/>
    <d v="2018-10-30T01:37:24"/>
    <d v="2018-10-30T13:28:06"/>
    <x v="7"/>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task.Telephone#7047820600,Error Message:ORA-01403: no data found.   What is your MSS Login ID?: n9994207 Customer Acct Number?: 6060444 PSR #?: 20515943 "/>
    <s v="We could see the circuit status information were not mapped properly which were caused the issue, the same has been corrected and respective order is now processed without any issues.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712900"/>
    <d v="2018-10-30T05:15:08"/>
    <d v="2018-10-30T13:31:52"/>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173267743,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3819806 PSR #?: 23269497  "/>
    <s v="We could see that the tasks for the reported order-232694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r>
  <r>
    <s v="IT-OSS - M6 (ASAP/TSG)"/>
    <s v="Incident"/>
    <s v="INC000002712592"/>
    <d v="2018-10-30T01:28:51"/>
    <d v="2018-10-30T13:35:47"/>
    <x v="7"/>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7047999971,Error Message:ORA-01403: no data found.  What is your MSS Login ID?: n9994207 Customer Acct Number?: 2978199 PSR #?: 23199290 "/>
    <s v="We could see the network association were not made properly which were caused the issue, the same has been corrected and respective task is processed now without any issues.So, we are going ahead and marking this as close. Kindly reach us for any assistance in the future."/>
    <s v="MSS Cause Codes"/>
    <s v="Training"/>
    <s v="Equipment Not Associated/Configuration"/>
    <m/>
    <s v="IT Application"/>
    <s v="Software Application/System"/>
    <s v="Other Type of Software"/>
    <m/>
    <m/>
    <s v="Sathishkumar"/>
    <s v="Chellathurai"/>
    <m/>
  </r>
  <r>
    <s v="IT-OSS - M6 (ASAP/TSG)"/>
    <s v="Incident"/>
    <s v="INC000002712709"/>
    <d v="2018-10-30T02:14:51"/>
    <d v="2018-10-30T13:38:04"/>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1317010 to the order as the Service Item is on another open PSR Order. The Preference to Copy Pending PSR Items is set to No..  Error Code 30602:Miscellaneous Error: Unable to copy item 31317010 to the order as the Service Item is on another open PSR Order. The Preference to Copy Pending PSR Items is set to No.Error Code 30766:Unable to process item 25Mb/1.5Mb Product group 1571. Miscellaneous Error: Unable to copy item 31317010 to the order as the Service Item is on another open PSR Order. The Preference to Copy Pending PSR Items is set to No.. Tn# 9194992187 What is your MSS Login ID?: n9987263 Customer Acct Number?: 6116838 PSR #?: 22336135 "/>
    <s v="We could see that the speed product was tagged with the wrong status which caused the issue and same has been corrected now. DELEGORD task for the reported order #22336135 is completed now"/>
    <s v="MSS Cause Codes"/>
    <s v="Delegation"/>
    <s v="Previous order Delegation issue"/>
    <m/>
    <s v="IT Application"/>
    <s v="Software Application/System"/>
    <s v="Other Type of Software"/>
    <m/>
    <m/>
    <s v="Vijai"/>
    <s v="Elumalai"/>
    <m/>
  </r>
  <r>
    <s v="IT-OSS - M6 (ASAP/TSG)"/>
    <s v="Incident"/>
    <s v="INC000002711255"/>
    <d v="2018-10-29T20:03:03"/>
    <d v="2018-10-30T13:39:02"/>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76659286,Error Message:ReturnCd :21038 - ReturnText: One or more required Addresses have not been delegated to NGMSS    What is your MSS Login ID?: n9994207 Customer Acct Number?: 2760990 PSR #?: 23264147 "/>
    <s v="Missing Secloc for the virtual and broadband circuit has caused the reported issue and the same has been corrected."/>
    <s v="MSS Cause Codes"/>
    <s v="Data"/>
    <s v="Address Issue"/>
    <m/>
    <s v="IT Application"/>
    <s v="Software Application/System"/>
    <s v="Other Type of Software"/>
    <m/>
    <m/>
    <s v="Sathishkumar"/>
    <s v="Chellathurai"/>
    <m/>
  </r>
  <r>
    <s v="IT-OSS - M6 (ASAP/TSG)"/>
    <s v="Incident"/>
    <s v="INC000002711152"/>
    <d v="2018-10-29T19:33:16"/>
    <d v="2018-10-30T13:49:42"/>
    <x v="7"/>
    <s v="Medium"/>
    <x v="2"/>
    <s v="Within the Service Target"/>
    <s v="MSS (hWIN &amp; TSG) Issue"/>
    <s v="Which MSS instance are you reporting this issue for?: MSS (hWIN &amp; TSG) What type of issue are you reporting?: Another issue Description of problem: (attach screenshots of any errors, etc.): MSS hWIN (ASAP) PSR 22708974 is ready at the DD task but this task will not complete.  The delegated order in NGMSS (Order 6044983 / PON DISC2483836-1) has fully completed.  But we need for the DD task in the MSS HWIN PSR to complete.  The Metasolv Solution Error is preventing this from completing but error does not seem to be valid.   What is your MSS Login ID?: e0162593 "/>
    <s v="We could see the circuit status information were not updated properly which were caused the issue, the same has been corrected and respective order is now processed without any issues.So, we are going ahead and marking this as close. Kindly reach us for any assistance in the future."/>
    <s v="MSS Cause Codes"/>
    <s v="Data"/>
    <s v="Circuit Status"/>
    <m/>
    <s v="IT Application"/>
    <s v="Software Application/System"/>
    <s v="Other Type of Software"/>
    <m/>
    <m/>
    <s v="Todd"/>
    <s v="Hilder"/>
    <m/>
  </r>
  <r>
    <s v="IT-OSS - M6 (ASAP/TSG)"/>
    <s v="Incident"/>
    <s v="INC000002710566"/>
    <d v="2018-10-29T17:15:09"/>
    <d v="2018-10-30T13:51:18"/>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8278253 What is your MSS Login ID?: n9981515 "/>
    <s v="Missing entry for the customer account has caused the reported issue, and the same has now corrected."/>
    <s v="MSS Cause Codes"/>
    <s v="Data"/>
    <s v="Address Issue"/>
    <m/>
    <s v="IT Application"/>
    <s v="Software Application/System"/>
    <s v="Other Type of Software"/>
    <m/>
    <m/>
    <s v="Suryapraba"/>
    <s v="Kannaiyan"/>
    <m/>
  </r>
  <r>
    <s v="IT-OSS - M6 (ASAP/TSG)"/>
    <s v="Incident"/>
    <s v="INC000002712101"/>
    <d v="2018-10-29T23:46:54"/>
    <d v="2018-10-30T13:55:08"/>
    <x v="14"/>
    <s v="Medium"/>
    <x v="2"/>
    <s v="Within the Service Target"/>
    <s v="MSS (hWIN &amp; TSG) Issue"/>
    <s v="Which MSS instance are you reporting this issue for?: MSS (hWIN &amp; TSG) What type of issue are you reporting?: Another issue Description of problem: (attach screenshots of any errors, etc.): TN=7405873750 PSR STUCK IN EXCEPTION QUEUE, NO EXCEPTION LISTED    What is your MSS Login ID?: E0079908 Customer Acct Number?: 3838344 PSR #?: 23268341 "/>
    <s v="We could see that the reported order #23268341 was cancelled before the order gets delegated to NGMSS and so order will not be available in NG. Please try to complete the order in HWIN"/>
    <s v="MSS Cause Codes"/>
    <s v="Training"/>
    <s v="Incorrect Task Completion Process"/>
    <m/>
    <s v="IT Application"/>
    <s v="Software Application/System"/>
    <s v="Other Type of Software"/>
    <m/>
    <m/>
    <s v="Rebecca"/>
    <s v="Combs"/>
    <m/>
  </r>
  <r>
    <s v="IT-OSS - M6 (ASAP/TSG)"/>
    <s v="Incident"/>
    <s v="INC000002711223"/>
    <d v="2018-10-29T20:34:47"/>
    <d v="2018-10-30T13:58:55"/>
    <x v="14"/>
    <s v="Medium"/>
    <x v="2"/>
    <s v="Within the Service Target"/>
    <s v="MSS (hWIN &amp; TSG) Issue"/>
    <s v="Which MSS instance are you reporting this issue for?: MSS (hWIN &amp; TSG) What type of issue are you reporting?: Another issue Description of problem: (attach screenshots of any errors, etc.): RECIEIVNG ERROR ON MULTIPLE PINS, ERROR IS  Pin to which the customer is assigned is not compatible for the selected speed product. Please assign a compatible pin.  TN = 2293989730 PSR = 23256873  What is your MSS Login ID?: E0166715 PSR #?: 23256873  "/>
    <s v="We could see that the reported order #23256873 is cancelled and flag finished. Since there is no pending action from our side we are marking this ticket as resolved"/>
    <s v="MSS Cause Codes"/>
    <s v="Training"/>
    <s v="User Resolved"/>
    <m/>
    <s v="IT Application"/>
    <s v="Software Application/System"/>
    <s v="Other Type of Software"/>
    <m/>
    <m/>
    <s v="James"/>
    <s v="Hall"/>
    <m/>
  </r>
  <r>
    <s v="IT-OSS - M6 (ASAP/TSG)"/>
    <s v="Incident"/>
    <s v="INC000002709899"/>
    <d v="2018-10-29T13:43:17"/>
    <d v="2018-10-30T13:59:21"/>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593004 "/>
    <s v="We could see the order has been processed when we try to check the same and it looks good as expected in the MSS as well as in Aquarium. So, we are going ahead and marking this as close. KIndly reach us for any assistance in the future."/>
    <s v="MSS Cause Codes"/>
    <s v="Training"/>
    <s v="No Issue Found"/>
    <m/>
    <s v="IT Application"/>
    <s v="Software Application/System"/>
    <s v="Other Type of Software"/>
    <m/>
    <m/>
    <s v="Manjubhashini"/>
    <s v="Kalimuthu"/>
    <m/>
  </r>
  <r>
    <s v="IT-OSS - M6 (ASAP/TSG)"/>
    <s v="Incident"/>
    <s v="INC000002712824"/>
    <d v="2018-10-30T04:03:41"/>
    <d v="2018-10-30T14:04:06"/>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What is your MSS Login ID?: n9987263 Customer Acct Number?: 23265093 PSR #?: 2948967 "/>
    <s v="We could see order #3265520 in NGMSS was open.Kindly complete the order and then proceed with reported order."/>
    <s v="MSS Cause Codes"/>
    <s v="Training"/>
    <s v="Process Issue - Others"/>
    <m/>
    <s v="IT Application"/>
    <s v="Software Application/System"/>
    <s v="Other Type of Software"/>
    <m/>
    <m/>
    <s v="Vijai"/>
    <s v="Elumalai"/>
    <m/>
  </r>
  <r>
    <s v="IT-OSS - M6 (ASAP/TSG)"/>
    <s v="Incident"/>
    <s v="INC000002711890"/>
    <d v="2018-10-29T22:15:52"/>
    <d v="2018-10-30T14:06:29"/>
    <x v="15"/>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PRODUCT VALIDATION ERROR: THE PRODUCT ID 1471 IS NOT COMPATIBLE WITH A LOOP LENGTH OF 18000. What is your MSS Login ID?: E0182019 Customer Acct Number?: 6600534 PSR #?: 23267862 "/>
    <s v="The reported order #23267862 was cancelled and got completed already."/>
    <s v="MSS Cause Codes"/>
    <s v="Training"/>
    <s v="No Issue Found"/>
    <m/>
    <s v="IT Application"/>
    <s v="Software Application/System"/>
    <s v="Other Type of Software"/>
    <m/>
    <m/>
    <s v="Dakotah"/>
    <s v="Cantrell"/>
    <m/>
  </r>
  <r>
    <s v="IT-OSS - M6 (ASAP/TSG)"/>
    <s v="Incident"/>
    <s v="INC000002711492"/>
    <d v="2018-10-29T21:20:15"/>
    <d v="2018-10-30T14:08:47"/>
    <x v="15"/>
    <s v="Medium"/>
    <x v="2"/>
    <s v="Within the Service Target"/>
    <s v="MSS (hWIN &amp; TSG) Issue"/>
    <s v="Which MSS instance are you reporting this issue for?: MSS (hWIN &amp; TSG) What type of issue are you reporting?: Another issue Description of problem: (attach screenshots of any errors, etc.): Unable to remove PSR LOCK,TN:3931404274,7174841059,8148342451,1751752031,1711711057,Error Message:The psr was locked by another NID.  What is your MSS Login ID?: n9994207 Customer Acct Number?: 6605176,2776587,6604163,6603270,6605098 PSR #?: 23260847,23164881,23256750,23252499,23260464 "/>
    <s v="As per request, the PSR locks has been removed."/>
    <s v="MSS Cause Codes"/>
    <s v="Training"/>
    <s v="Locked Order/Circuit"/>
    <m/>
    <s v="IT Application"/>
    <s v="Software Application/System"/>
    <s v="Other Type of Software"/>
    <m/>
    <m/>
    <s v="Sathishkumar"/>
    <s v="Chellathurai"/>
    <m/>
  </r>
  <r>
    <s v="IT-OSS - M6 (ASAP/TSG)"/>
    <s v="Incident"/>
    <s v="INC000002710212"/>
    <d v="2018-10-29T12:23:07"/>
    <d v="2018-10-30T14:09:00"/>
    <x v="14"/>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24538 "/>
    <s v="We can able to pull the record  for the reported customer #3862010159 in the Aquarium"/>
    <s v="MSS Cause Codes"/>
    <s v="Training"/>
    <s v="No Issue Found"/>
    <m/>
    <s v="IT Application"/>
    <s v="Software Application/System"/>
    <s v="Other Type of Software"/>
    <m/>
    <m/>
    <s v="sruthi"/>
    <s v="Ravichandran"/>
    <m/>
  </r>
  <r>
    <s v="IT-OSS - M6 (ASAP/TSG)"/>
    <s v="Incident"/>
    <s v="INC000002710975"/>
    <d v="2018-10-29T19:10:42"/>
    <d v="2018-10-30T14:13:01"/>
    <x v="15"/>
    <s v="Medium"/>
    <x v="2"/>
    <s v="Within the Service Target"/>
    <s v="MSS (hWIN &amp; TSG) Issue"/>
    <s v="Which MSS instance are you reporting this issue for?: MSS (hWIN &amp; TSG) What type of issue are you reporting?: Another issue Description of problem: (attach screenshots of any errors, etc.): TRYING TO COMPLETE ADDASGN TASK IN NGMSS, GETTING: &quot;ERROR WHILE WORKING VONDES; ORA 20100; COULD NOT GET NG WIRECENTER INFO; ORA 01403, NO DATA FOUND. &quot; 6063485003 What is your MSS Login ID?: 0019414 Customer Acct Number?: 6269605 PSR #?: 21231684 "/>
    <s v="The pending assignments in the reported order caused the reported issue,which has been cleared now and the task is now complete"/>
    <s v="MSS Cause Codes"/>
    <s v="Data"/>
    <s v="Incorrect Port Address"/>
    <m/>
    <s v="IT Application"/>
    <s v="Software Application/System"/>
    <s v="Other Type of Software"/>
    <m/>
    <m/>
    <s v="Ronnie"/>
    <s v="Byrd"/>
    <m/>
  </r>
  <r>
    <s v="IT-OSS - M6 (ASAP/TSG)"/>
    <s v="Incident"/>
    <s v="INC000002709897"/>
    <d v="2018-10-29T13:10:58"/>
    <d v="2018-10-30T14:21:46"/>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899750 "/>
    <s v="We could see the TN has no mirror value, hence it is not showing up in aquarium."/>
    <s v="MSS Cause Codes"/>
    <s v="Training"/>
    <s v="No Issue Found"/>
    <m/>
    <s v="IT Application"/>
    <s v="Software Application/System"/>
    <s v="Other Type of Software"/>
    <m/>
    <m/>
    <s v="Ananth"/>
    <s v="Palanisamy"/>
    <m/>
  </r>
  <r>
    <s v="IT-OSS - M6 (ASAP/TSG)"/>
    <s v="Incident"/>
    <s v="INC000002709356"/>
    <d v="2018-10-27T03:48:52"/>
    <d v="2018-10-30T14:22:5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update PSR Order in NGMSS.: Message: Exception Thrown Importing Order.  Message: Exception Thrown UpdateNGNPSROrderLogic.  Message: Unable to validate item 8 Product group 0. Tn# 9036713622 What is your MSS Login ID?: n9987263 Customer Acct Number?: 3509527 PSR #?: 20490588 "/>
    <s v="The speed product in the order is cancelled without a supplement cancel caused the issue in delegating the order and the same have been corrected and completed"/>
    <s v="MSS Cause Codes"/>
    <s v="Training"/>
    <s v="Process Issue - Others"/>
    <m/>
    <s v="IT Application"/>
    <s v="Software Application/System"/>
    <s v="Other Type of Software"/>
    <m/>
    <m/>
    <s v="Vijai"/>
    <s v="Elumalai"/>
    <m/>
  </r>
  <r>
    <s v="IT-OSS - M6 (ASAP/TSG)"/>
    <s v="Incident"/>
    <s v="INC000002712755"/>
    <d v="2018-10-30T02:10:11"/>
    <d v="2018-10-30T14:24:01"/>
    <x v="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877491 What is your MSS Login ID?: n9987263 Customer Acct Number?: 5398393 PSR #?: 23255112 "/>
    <s v="We could see that the previous change order for the reported customer account-5398393 was not processed properly in NGMSS, which caused the issue. Now we have corrected the same and the reported order-23255112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708443"/>
    <d v="2018-10-26T22:25:12"/>
    <d v="2018-10-30T14:26:25"/>
    <x v="15"/>
    <s v="Medium"/>
    <x v="2"/>
    <s v="Within the Service Target"/>
    <s v="MSS (hWIN &amp; TSG) Issue"/>
    <s v="Which MSS instance are you reporting this issue for?: MSS (hWIN &amp; TSG) What type of issue are you reporting?: Another issue Description of problem: (attach screenshots of any errors, etc.): PIN TO WHICH THE CUSTOMER IS ASSIGNED IS NOT COMPITABLE FOR THE SELECTED SPEED PRODUCT. PLEASE ASSIGN A COMPATIBLE PIN.                                           What is your MSS Login ID?: 0059721 Customer Acct Number?: 5749725 PSR #?: 23261410 "/>
    <s v="We could see no issues with this order as the task has got completed without any issues."/>
    <s v="MSS Cause Codes"/>
    <s v="Training"/>
    <s v="No Issue Found"/>
    <m/>
    <s v="IT Application"/>
    <s v="Software Application/System"/>
    <s v="Other Type of Software"/>
    <m/>
    <m/>
    <s v="Krissy"/>
    <s v="Maness"/>
    <m/>
  </r>
  <r>
    <s v="IT-OSS - M6 (ASAP/TSG)"/>
    <s v="Incident"/>
    <s v="INC000002712397"/>
    <d v="2018-10-30T01:54:34"/>
    <d v="2018-10-30T14:34:28"/>
    <x v="4"/>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task.Telephone#7047829644,Error Message:ORA-01403: no data found.   What is your MSS Login ID?: n9994207 Customer Acct Number?: 6181975 PSR #?: 20785490  "/>
    <s v="We could see an incorrect port address related entry caused the issue and the same has been corrected now.The reported VCON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r>
  <r>
    <s v="IT-OSS - M6 (ASAP/TSG)"/>
    <s v="Incident"/>
    <s v="INC000002712212"/>
    <d v="2018-10-29T23:52:21"/>
    <d v="2018-10-30T14:41:50"/>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2407104,Error Message: v_return_cd: -1 v_return_text:DB Error: ORA-01403: no data found  What is your MSS Login ID?: n9994207 Customer Acct Number?: 5462531 PSR #?: 20679884  "/>
    <s v="We could see that the reported order-20679884  was not process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athishkumar"/>
    <s v="Chellathurai"/>
    <m/>
  </r>
  <r>
    <s v="IT-OSS - M6 (ASAP/TSG)"/>
    <s v="Incident"/>
    <s v="INC000002711240"/>
    <d v="2018-10-29T19:49:59"/>
    <d v="2018-10-30T14:54:29"/>
    <x v="1"/>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703954290,Error Message:ReturnCd:21038 – ReturnText: One or more required Addresses have not been delegated to NGMSS    What is your MSS Login ID?: n9994207 Customer Acct Number?: 4071663 PSR #?: 23264863 "/>
    <s v="We could see that the address related entries for the reported order-23264863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athishkumar"/>
    <s v="Chellathurai"/>
    <m/>
  </r>
  <r>
    <s v="IT-OSS - M6 (ASAP/TSG)"/>
    <s v="Incident"/>
    <s v="INC000002710215"/>
    <d v="2018-10-29T12:51:57"/>
    <d v="2018-10-30T15:11:3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918472 "/>
    <s v="We could see that the description of the virtual circuit for the reported TN-7572166490 was not updated properly in NGMSS which caused the issue. Now we have corrected the same and the records are shows properly in Aquarium.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nanth"/>
    <s v="Palanisamy"/>
    <m/>
  </r>
  <r>
    <s v="IT-OSS - M6 (ASAP/TSG)"/>
    <s v="Incident"/>
    <s v="INC000002711387"/>
    <d v="2018-10-29T20:04:19"/>
    <d v="2018-10-30T15:23:58"/>
    <x v="4"/>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The MSS Exchange is not found on the account. What is your MSS Login ID?: e0096577 Customer Acct Number?: 6603006 PSR #?: 23253821 "/>
    <s v="We could see that reported order has been cancelled and completed in production. Hence there is no action pending on our side. We are going ahead and marking this incident as resolved. Thanks."/>
    <s v="MSS Cause Codes"/>
    <s v="Training"/>
    <s v="No Issue Found"/>
    <m/>
    <s v="IT Application"/>
    <s v="Software Application/System"/>
    <s v="Other Type of Software"/>
    <m/>
    <m/>
    <s v="Nancy"/>
    <s v="Harrison"/>
    <m/>
  </r>
  <r>
    <s v="IT-OSS - M6 (ASAP/TSG)"/>
    <s v="Incident"/>
    <s v="INC000002694614"/>
    <d v="2018-10-20T02:43:29"/>
    <d v="2018-10-30T16:10:07"/>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054679728 "/>
    <s v="As we could not find any order for the reported TN-2054679728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Vinoth"/>
    <s v="Raj"/>
    <m/>
  </r>
  <r>
    <s v="IT-OSS - M6 (ASAP/TSG)"/>
    <s v="Incident"/>
    <s v="INC000002711547"/>
    <d v="2018-10-29T21:39:32"/>
    <d v="2018-10-30T16:10:49"/>
    <x v="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EXCEPTN ERROR=MSS EXCHANGE IS NOT LISTED ON ACCOUNT TN=7632612186 What is your MSS Login ID?: E0183019 Customer Acct Number?: 6088476 PSR #?: 23263294 "/>
    <s v="We can see that the order activity indicator was incorrect which was causing the issue, the same has been corrected and fixed, Now the reported order delegation has been completed successfully."/>
    <s v="MSS Cause Codes"/>
    <s v="Delegation"/>
    <s v="Previous order Delegation issue"/>
    <m/>
    <s v="IT Application"/>
    <s v="Software Application/System"/>
    <s v="Other Type of Software"/>
    <m/>
    <m/>
    <s v="Jason"/>
    <s v="King"/>
    <m/>
  </r>
  <r>
    <s v="IT-OSS - M6 (ASAP/TSG)"/>
    <s v="Incident"/>
    <s v="INC000002713028"/>
    <d v="2018-10-30T04:28:11"/>
    <d v="2018-10-30T16:18:28"/>
    <x v="12"/>
    <s v="Medium"/>
    <x v="2"/>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Unable to process item 3Mb/768K Product group 1506. Miscellaneous Error: Unable to copy item 31057578 to the order as the Service Item is on another open PSR Order. The Preference to Copy Pending PSR Items is set to No..  Error Code 30602:Miscellaneous Error: Unable to copy item 31057578 to the order as the Service Item is on another open PSR Order. The Preference to Copy Pending PSR Items is set to No.Error Code 30766:Unable to process item 3Mb/768K Product group 1506. Miscellaneous Error: Unable to copy item 31057578 to the order as the Service Item is on another open PSR Order. The Preference to Copy Pending PSR Items is set to No.. TN : 2293244970 What is your MSS Login ID?: n9987263 Customer Acct Number?: 6089511 PSR #?: 23267043 "/>
    <s v="Hi Vijai,  The reported issue not for the reported customer, i have corrected the issue now and you should be good now to work with the order without any issues. Please check and let us know for any other concerns."/>
    <s v="MSS Cause Codes"/>
    <s v="Data"/>
    <s v="User Request"/>
    <m/>
    <s v="IT Application"/>
    <s v="Software Application/System"/>
    <s v="Other Type of Software"/>
    <m/>
    <m/>
    <s v="Vijai"/>
    <s v="Elumalai"/>
    <m/>
  </r>
  <r>
    <s v="IT-OSS - M6 (ASAP/TSG)"/>
    <s v="Incident"/>
    <s v="INC000002712884"/>
    <d v="2018-10-30T04:16:11"/>
    <d v="2018-10-30T16:47:22"/>
    <x v="12"/>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9038388431 What is your MSS Login ID?: n9987263 Customer Acct Number?: 6305302 PSR #?: 23266896 "/>
    <s v="Hi Vijai,  I have corrected the issue now by updating the incorrect order status in NGMSS and you should be good now to work with the order without any issues. Please check and let us know for any other concerns."/>
    <s v="MSS Cause Codes"/>
    <s v="Data"/>
    <s v="User Request"/>
    <m/>
    <s v="IT Application"/>
    <s v="Software Application/System"/>
    <s v="Other Type of Software"/>
    <m/>
    <m/>
    <s v="Vijai"/>
    <s v="Elumalai"/>
    <m/>
  </r>
  <r>
    <s v="IT-OSS - M6 (ASAP/TSG)"/>
    <s v="Incident"/>
    <s v="INC000002712411"/>
    <d v="2018-10-30T02:37:20"/>
    <d v="2018-10-30T16:55:09"/>
    <x v="2"/>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246274657 What is your MSS Login ID?: n9987263 Customer Acct Number?: 4170468 PSR #?: 23258611 "/>
    <s v="We can see that the reported order is validating without any issues.  As required information has been provided , we are going ahead and marking this as resolved."/>
    <s v="MSS Cause Codes"/>
    <s v="Training"/>
    <s v="No Issue Found"/>
    <m/>
    <s v="IT Application"/>
    <s v="Software Application/System"/>
    <s v="Other Type of Software"/>
    <m/>
    <m/>
    <s v="Vijai"/>
    <s v="Elumalai"/>
    <m/>
  </r>
  <r>
    <s v="IT-OSS - M6 (ASAP/TSG)"/>
    <s v="Incident"/>
    <s v="INC000002712806"/>
    <d v="2018-10-30T02:49:50"/>
    <d v="2018-10-30T16:57:5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7878929 What is your MSS Login ID?: n9987263 Customer Acct Number?: 6103457 PSR #?: 22937677 "/>
    <s v="We can see that there was incorrect Location values which was causing the error, the same has been corrected and fixed."/>
    <s v="MSS Cause Codes"/>
    <s v="Delegation"/>
    <s v="Location Information"/>
    <m/>
    <s v="IT Application"/>
    <s v="Software Application/System"/>
    <s v="Other Type of Software"/>
    <m/>
    <m/>
    <s v="Vijai"/>
    <s v="Elumalai"/>
    <m/>
  </r>
  <r>
    <s v="IT-OSS - M6 (ASAP/TSG)"/>
    <s v="Incident"/>
    <s v="INC000002693177"/>
    <d v="2018-10-19T18:39:22"/>
    <d v="2018-10-30T17:02:26"/>
    <x v="13"/>
    <s v="Medium"/>
    <x v="2"/>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3: The TN requested is Already Inservice. What is your MSS Login ID?: e0138911 Customer Acct Number?: 3990558 PSR #?: 23226038 "/>
    <s v="We could see that the reported order# 23226038 got cancelled."/>
    <s v="MSS Cause Codes"/>
    <s v="Training"/>
    <s v="No Issue Found"/>
    <m/>
    <s v="IT Application"/>
    <s v="Software Application/System"/>
    <s v="Other Type of Software"/>
    <m/>
    <m/>
    <s v="Debra"/>
    <s v="Nix"/>
    <m/>
  </r>
  <r>
    <s v="IT-OSS - M6 (ASAP/TSG)"/>
    <s v="Incident"/>
    <s v="INC000002710603"/>
    <d v="2018-10-29T17:59:10"/>
    <d v="2018-10-30T17:07:50"/>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44749397 What is your MSS Login ID?: n9981515 "/>
    <s v="We couldn't see any issues for the reported customer- 7044749397"/>
    <s v="MSS Cause Codes"/>
    <s v="Training"/>
    <s v="No Issue Found"/>
    <m/>
    <s v="IT Application"/>
    <s v="Software Application/System"/>
    <s v="Other Type of Software"/>
    <m/>
    <m/>
    <s v="Suryapraba"/>
    <s v="Kannaiyan"/>
    <m/>
  </r>
  <r>
    <s v="IT-OSS - M6 (ASAP/TSG)"/>
    <s v="Incident"/>
    <s v="INC000002712400"/>
    <d v="2018-10-30T02:02:07"/>
    <d v="2018-10-30T17:10:0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4024380061,Error Message:ReturnCd :-1 - ReturnText: CIRCUIT DESIGN ID of 54441129 not found : ECCKT: 4024380061/BB/SAGENET/PHILLIP/12222027 - was not delegated in pervious order/historical order.  What is your MSS Login ID?: n9994207 Customer Acct Number?: 6320960 PSR #?: 23261457  "/>
    <s v="We have corrected the incorrect xref values for the reported customer-23261457 caused due to migration and the issue got cleared."/>
    <s v="MSS Cause Codes"/>
    <s v="Delegation"/>
    <s v="Cross Reference mapping"/>
    <m/>
    <s v="IT Application"/>
    <s v="Software Application/System"/>
    <s v="Other Type of Software"/>
    <m/>
    <m/>
    <s v="Sathishkumar"/>
    <s v="Chellathurai"/>
    <m/>
  </r>
  <r>
    <s v="IT-OSS - M6 (ASAP/TSG)"/>
    <s v="Incident"/>
    <s v="INC000002713492"/>
    <d v="2018-10-30T17:15:36"/>
    <d v="2018-10-30T17:19:17"/>
    <x v="8"/>
    <s v="Medium"/>
    <x v="1"/>
    <s v="Within the Service Target"/>
    <s v="MSS (hWIN &amp; TSG) Issue"/>
    <s v="Which MSS instance are you reporting this issue for?: MSS (hWIN &amp; TSG) What type of issue are you reporting?: Another issue Description of problem: (attach screenshots of any errors, etc.): 402 474 9101 No Valid Pin assignment for bonded customers UNABLE TO ASSIGN PINS 1317/1318 - cancelled PSR need to clear error What is your MSS Login ID?: e0167238 Customer Acct Number?: 5836220 PSR #?: 23270513 "/>
    <m/>
    <m/>
    <m/>
    <m/>
    <m/>
    <s v="IT Application"/>
    <s v="Software Application/System"/>
    <s v="Other Type of Software"/>
    <m/>
    <m/>
    <s v="Julie"/>
    <s v="Hudson"/>
    <m/>
  </r>
  <r>
    <s v="IT-OSS - M6 (ASAP/TSG)"/>
    <s v="Incident"/>
    <s v="INC000002705421"/>
    <d v="2018-10-25T21:23:20"/>
    <d v="2018-10-30T17:38:54"/>
    <x v="3"/>
    <s v="Medium"/>
    <x v="2"/>
    <s v="Within the Service Target"/>
    <s v="NGMSS : Session Active in Backend"/>
    <s v="Contact : 407-447-4196 Issue : NGMSS - Session Active  Troubleshooting : NGMSS session active in background. Unable to close it by Citrix Directo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No Issues Found"/>
    <s v="MSS Cause Codes"/>
    <s v="Miscellaneous"/>
    <s v="No Issues Found"/>
    <m/>
    <s v="IT Application"/>
    <s v="Software Application/System"/>
    <s v="Other Type of Software"/>
    <m/>
    <m/>
    <s v="Anne"/>
    <s v="Graham"/>
    <m/>
  </r>
  <r>
    <s v="IT-OSS - M6 (ASAP/TSG)"/>
    <s v="Incident"/>
    <s v="INC000002713027"/>
    <d v="2018-10-30T04:24:16"/>
    <d v="2018-10-30T17:44:24"/>
    <x v="3"/>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2293244970 What is your MSS Login ID?: n9987263 Customer Acct Number?: 6310334 PSR #?: 23267043 "/>
    <s v="No Issues Found-The order validates without any issues."/>
    <s v="MSS Cause Codes"/>
    <s v="Miscellaneous"/>
    <s v="No Issues Found"/>
    <m/>
    <s v="IT Application"/>
    <s v="Software Application/System"/>
    <s v="Other Type of Software"/>
    <m/>
    <m/>
    <s v="Vijai"/>
    <s v="Elumalai"/>
    <m/>
  </r>
  <r>
    <s v="IT-OSS - M6 (ASAP/TSG)"/>
    <s v="Incident"/>
    <s v="INC000002712708"/>
    <d v="2018-10-30T02:14:21"/>
    <d v="2018-10-30T17:47:02"/>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4402863434,Error Message:ReturnCd :-1 - ReturnText: Updating in SERV_ITEM tableORA-02291: integrity constraint (ASAP.FK_SERV_ITEM__CIRCUIT) violated - parent key not found  What is your MSS Login ID?: n9994207 Customer Acct Number?: 3986231 PSR #?: 23257470  "/>
    <s v="Hi Sathish,  The issue is due to the missing Virtual circuit in NGMSS. We have created the same and the DELEGOCT task got completed without any issues. Please check and let us know for any other concerns."/>
    <s v="MSS Cause Codes"/>
    <s v="Data"/>
    <s v="User Request"/>
    <m/>
    <s v="IT Application"/>
    <s v="Software Application/System"/>
    <s v="Other Type of Software"/>
    <m/>
    <m/>
    <s v="Sathishkumar"/>
    <s v="Chellathurai"/>
    <m/>
  </r>
  <r>
    <s v="IT-OSS - M6 (ASAP/TSG)"/>
    <s v="Incident"/>
    <s v="INC000002712873"/>
    <d v="2018-10-30T02:58:16"/>
    <d v="2018-10-30T17:48:37"/>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6240500,Error Message: v_return_cd: -2 v_return_text:ORA-20100: The MSS Exchange is not found on the account.  What is your MSS Login ID?: n9994207 Customer Acct Number?: 6020741 PSR #?: 23251669 "/>
    <s v="the order status in the ngmss is incorrect caused the reported issue and the same have been corrected."/>
    <s v="MSS Cause Codes"/>
    <s v="Delegation"/>
    <s v="Delegation task issue"/>
    <m/>
    <s v="IT Application"/>
    <s v="Software Application/System"/>
    <s v="Other Type of Software"/>
    <m/>
    <m/>
    <s v="Sathishkumar"/>
    <s v="Chellathurai"/>
    <m/>
  </r>
  <r>
    <s v="IT-OSS - M6 (ASAP/TSG)"/>
    <s v="Incident"/>
    <s v="INC000002712067"/>
    <d v="2018-10-29T23:23:40"/>
    <d v="2018-10-30T17:51:31"/>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CANCEL ON SUPPLEMENT CANCEL DUE TO BBDES NOT SHOWING UP IN EXCEPTN OR SYSTEM QUEUE IN HWIN OR NGMSS TN=6065962905 What is your MSS Login ID?: E0183019 Customer Acct Number?: 6462416 PSR #?: 23234439 "/>
    <s v="Hi Jason,  We could see the BBDES task got completed without any issues. Please check and let us know if still any assistance required."/>
    <s v="MSS Cause Codes"/>
    <s v="Miscellaneous"/>
    <s v="No Issues Found"/>
    <m/>
    <s v="IT Application"/>
    <s v="Software Application/System"/>
    <s v="Other Type of Software"/>
    <m/>
    <m/>
    <s v="Jason"/>
    <s v="King"/>
    <m/>
  </r>
  <r>
    <s v="IT-OSS - M6 (ASAP/TSG)"/>
    <s v="Incident"/>
    <s v="INC000002708195"/>
    <d v="2018-10-26T21:39:21"/>
    <d v="2018-10-30T17:53:39"/>
    <x v="0"/>
    <s v="Medium"/>
    <x v="2"/>
    <s v="Within the Service Target"/>
    <s v="MSS (hWIN &amp; TSG) Issue"/>
    <s v="Which MSS instance are you reporting this issue for?: MSS (hWIN &amp; TSG) What type of issue are you reporting?: Another issue Description of problem: (attach screenshots of any errors, etc.): COULD NOT COMPLETE DD TASK. ERROR ORA-01422 EXACT FETECH RETURNS MORE THAN REQUESTED NUMBER OF ROWS 4024382822 HUNG UP ON PINS 2039/2040 PREVENTING THE NEW ASSIGNEMENT FOR 4027429734 What is your MSS Login ID?: E0179393 Customer Acct Number?: 5498944 "/>
    <s v="The incorrect assignments are now removed. The issue status has caused the reported issue and the same is now cleared."/>
    <s v="MSS Cause Codes"/>
    <s v="Data"/>
    <s v="Circuit Issue Status"/>
    <m/>
    <s v="IT Application"/>
    <s v="Software Application/System"/>
    <s v="Other Type of Software"/>
    <m/>
    <m/>
    <s v="Natasha"/>
    <s v="Chambers"/>
    <m/>
  </r>
  <r>
    <s v="IT-OSS - M6 (ASAP/TSG)"/>
    <s v="Incident"/>
    <s v="INC000002711979"/>
    <d v="2018-10-29T23:46:30"/>
    <d v="2018-10-30T17:55:32"/>
    <x v="3"/>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704-272-8006-0 already exists.  Please change ecckt   What is your MSS Login ID?: e0149353 Customer Acct Number?: 6545527 PSR #?: 23268418    "/>
    <s v="The incorrect circuit status caused the reported issue and the same have been corrected and the delegation task is completed"/>
    <s v="MSS Cause Codes"/>
    <s v="Delegation"/>
    <s v="Delegation task issue"/>
    <m/>
    <s v="IT Application"/>
    <s v="Software Application/System"/>
    <s v="Other Type of Software"/>
    <m/>
    <m/>
    <s v="Amy"/>
    <s v="Elrod"/>
    <m/>
  </r>
  <r>
    <s v="IT-OSS - M6 (ASAP/TSG)"/>
    <s v="Incident"/>
    <s v="INC000002710599"/>
    <d v="2018-10-29T17:55:17"/>
    <d v="2018-10-30T17:59:53"/>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have corrected the incorrect product related entries in backend tables. The reported order has been completed in production. Hence there is no action pending on our side. We are going ahead and marking this incident as resolved. Thanks."/>
    <s v="MSS Cause Codes"/>
    <s v="Delegation"/>
    <s v="NGMSS data issue"/>
    <m/>
    <s v="IT Application"/>
    <s v="Software Application/System"/>
    <s v="Other Type of Software"/>
    <m/>
    <m/>
    <s v="Suryapraba"/>
    <s v="Kannaiyan"/>
    <m/>
  </r>
  <r>
    <s v="IT-OSS - M6 (ASAP/TSG)"/>
    <s v="Incident"/>
    <s v="INC000002683844"/>
    <d v="2018-10-16T14:18:14"/>
    <d v="2018-10-25T16:32:00"/>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6065990373 What is your MSS Login ID?: n9981516 "/>
    <s v="Hi Koperundevi,  The customer is returning valid informations in  AQUARIUM now. Please check and let us know for any other concerns."/>
    <s v="MSS Cause Codes"/>
    <s v="Data"/>
    <s v="Re-Design Issue"/>
    <m/>
    <s v="IT Application"/>
    <s v="Software Application/System"/>
    <s v="Other Type of Software"/>
    <m/>
    <m/>
    <s v="Koperundevi"/>
    <s v="Muniyandi"/>
    <m/>
  </r>
  <r>
    <s v="IT-OSS - M6 (ASAP/TSG)"/>
    <s v="Incident"/>
    <s v="INC000002683842"/>
    <d v="2018-10-16T13:25:21"/>
    <d v="2018-10-17T17:04:24"/>
    <x v="3"/>
    <s v="Medium"/>
    <x v="0"/>
    <s v="Within the Service Target"/>
    <s v="MSS (hWIN &amp; TSG) Issue"/>
    <s v="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Customer Acct Number?: 3105876 PSR #?: 6370209  "/>
    <s v="The incorrect location was active caused the reported issue and the same have been corrected and completed"/>
    <s v="MSS Cause Codes"/>
    <s v="Delegation"/>
    <s v="Migration Issues (data missing)"/>
    <m/>
    <s v="IT Application"/>
    <s v="Software Application/System"/>
    <s v="Other Type of Software"/>
    <m/>
    <m/>
    <s v="sruthi"/>
    <s v="Ravichandran"/>
    <m/>
  </r>
  <r>
    <s v="IT-OSS - M6 (ASAP/TSG)"/>
    <s v="Incident"/>
    <s v="INC000002683623"/>
    <d v="2018-10-16T14:21:51"/>
    <d v="2018-10-17T21:47:00"/>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5636593166 What is your MSS Login ID?: n9981517 "/>
    <s v="We could see the net-location mapping were not mapped properly which were caused the issue, the same has been corrected and respective order has been processed now without any issues. So, we are going ahead and marking this as close. Kindly reach us for any assistance in the future."/>
    <s v="MSS Cause Codes"/>
    <s v="Data"/>
    <s v="Location Issue"/>
    <m/>
    <s v="IT Application"/>
    <s v="Software Application/System"/>
    <s v="Other Type of Software"/>
    <m/>
    <m/>
    <s v="Shylin"/>
    <s v="Gees"/>
    <m/>
  </r>
  <r>
    <s v="IT-OSS - M6 (ASAP/TSG)"/>
    <s v="Incident"/>
    <s v="INC000002683622"/>
    <d v="2018-10-16T13:15:58"/>
    <d v="2018-10-19T20:18:14"/>
    <x v="13"/>
    <s v="Medium"/>
    <x v="0"/>
    <s v="Within the Service Target"/>
    <s v="MSS (hWIN &amp; TSG) Issue"/>
    <s v="Which MSS instance are you reporting this issue for?: MSS (hWIN &amp; TSG) What type of issue are you reporting?: Another issue Description of problem: (attach screenshots of any errors, etc.): unable to push the queue,struck in nsp queue What is your MSS Login ID?: n9981516 "/>
    <s v="We have corrected the circuit status for the reported order caused due to migration and the issue got cleared."/>
    <s v="MSS Cause Codes"/>
    <s v="Data"/>
    <s v="Circuit Status"/>
    <m/>
    <s v="IT Application"/>
    <s v="Software Application/System"/>
    <s v="Other Type of Software"/>
    <m/>
    <m/>
    <s v="Koperundevi"/>
    <s v="Muniyandi"/>
    <m/>
  </r>
  <r>
    <s v="IT-OSS - M6 (ASAP/TSG)"/>
    <s v="Incident"/>
    <s v="INC000002683620"/>
    <d v="2018-10-16T12:44:33"/>
    <d v="2018-10-23T19:48:03"/>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have corrected the inappropriate circuit status. The reported order has been completed in production. Hence there is no action pending on our side. We are going ahead and marking this incident as resolved. Thanks."/>
    <s v="MSS Cause Codes"/>
    <s v="Data"/>
    <s v="Circuit Status"/>
    <m/>
    <s v="IT Application"/>
    <s v="Software Application/System"/>
    <s v="Other Type of Software"/>
    <m/>
    <m/>
    <s v="Suryapraba"/>
    <s v="Kannaiyan"/>
    <m/>
  </r>
  <r>
    <s v="IT-OSS - M6 (ASAP/TSG)"/>
    <s v="Incident"/>
    <s v="INC000002683595"/>
    <d v="2018-10-16T03:05:07"/>
    <d v="2018-10-16T14:17: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370254 from MSShWin Domain: Unhandled process exception : com.windstream.mss.exceptions.BusinessException: javax.xml.ws.WebServiceException: Could not send Message. Tn# 8036557164 What is your MSS Login ID?: n9987263 Customer Acct Number?: 5510281 PSR #?: 22370254 "/>
    <s v="We could see that previous change order for the reported customer account-5510281 was not processed properly in NGMSS, which caused the issue. Now we have corrected the same and the reported DELEGORD task for the reported order-22370254 was completed in MSS,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83493"/>
    <d v="2018-10-16T03:12:20"/>
    <d v="2018-10-23T14:39:57"/>
    <x v="1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In order to add a new CPE (Actiontec/T3200)you must disconnect the old one. Tn# 4027922090 What is your MSS Login ID?: n9987263 Customer Acct Number?: 2947537 PSR #?: 23197236 "/>
    <s v="We could see that the modem was not added to the order which caused and same has been corrected now. Please try to validate the reported order #23197236"/>
    <s v="MSS Cause Codes"/>
    <s v="Data"/>
    <s v="Incorrect Serv Item Status"/>
    <m/>
    <s v="IT Application"/>
    <s v="Software Application/System"/>
    <s v="Other Type of Software"/>
    <m/>
    <m/>
    <s v="Vijai"/>
    <s v="Elumalai"/>
    <m/>
  </r>
  <r>
    <s v="IT-OSS - M6 (ASAP/TSG)"/>
    <s v="Incident"/>
    <s v="INC000002683492"/>
    <d v="2018-10-16T03:12:00"/>
    <d v="2018-10-17T11:30:11"/>
    <x v="2"/>
    <s v="Medium"/>
    <x v="0"/>
    <s v="Within the Service Target"/>
    <s v="MSS (hWIN &amp; TSG) Issue"/>
    <s v="Which MSS instance are you reporting this issue for?: MSS (hWIN &amp; TSG) What type of issue are you reporting?: Another issue Description of problem: (attach screenshots of any errors, etc.): No MSS record found for 3156731733  What is your MSS Login ID?: n9981514 "/>
    <s v="We can see that the reported TN is visible in the aquarium now. As required information has been provided, we are going ahead and marking this as resolved."/>
    <s v="MSS Cause Codes"/>
    <s v="Training"/>
    <s v="No Issue Found"/>
    <m/>
    <s v="IT Application"/>
    <s v="Software Application/System"/>
    <s v="Other Type of Software"/>
    <m/>
    <m/>
    <s v="Ramkumar"/>
    <s v="Balaji"/>
    <m/>
  </r>
  <r>
    <s v="IT-OSS - M6 (ASAP/TSG)"/>
    <s v="Incident"/>
    <s v="INC000002683491"/>
    <d v="2018-10-16T03:10:57"/>
    <d v="2018-10-16T16:23:58"/>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069981605,Error Message: v_return_cd: -2 v_return_text:ORA-20100: The MSS Exchange is not found on the account.  What is your MSS Login ID?: n9994207 Customer Acct Number?: 6193092 PSR #?: 23146806 "/>
    <s v="The incorrect activity indicator was tagged in the reported PSR # 23146806 which caused the issue and the same has been corrected."/>
    <s v="MSS Cause Codes"/>
    <s v="Data"/>
    <s v="Data Scrub Required"/>
    <m/>
    <s v="IT Application"/>
    <s v="Software Application/System"/>
    <s v="Other Type of Software"/>
    <m/>
    <m/>
    <s v="Sathishkumar"/>
    <s v="Chellathurai"/>
    <m/>
  </r>
  <r>
    <s v="IT-OSS - M6 (ASAP/TSG)"/>
    <s v="Incident"/>
    <s v="INC000002683488"/>
    <d v="2018-10-16T02:57:09"/>
    <d v="2018-10-16T14:11:51"/>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0606640,Error Message: v_return_cd: -2 v_return_text:ORA-20100: The MSS Exchange is not found on the account.  What is your MSS Login ID?: n9994207 Customer Acct Number?: 6221198 PSR #?: 22967914  "/>
    <s v="The incorrect order activity in the NGMSS caused the reported issue, which has been corrected now and the task is now complete."/>
    <s v="MSS Cause Codes"/>
    <s v="Delegation"/>
    <s v="NGMSS data issue"/>
    <m/>
    <s v="IT Application"/>
    <s v="Software Application/System"/>
    <s v="Other Type of Software"/>
    <m/>
    <m/>
    <s v="Sathishkumar"/>
    <s v="Chellathurai"/>
    <m/>
  </r>
  <r>
    <s v="IT-OSS - M6 (ASAP/TSG)"/>
    <s v="Incident"/>
    <s v="INC000002683480"/>
    <d v="2018-10-16T02:34:40"/>
    <d v="2018-10-16T16:36:44"/>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6416275716 What is your MSS Login ID?: n9981514 "/>
    <s v="No issue found."/>
    <s v="MSS Cause Codes"/>
    <s v="Training"/>
    <s v="No Issue Found"/>
    <m/>
    <s v="IT Application"/>
    <s v="Software Application/System"/>
    <s v="Other Type of Software"/>
    <m/>
    <m/>
    <s v="Ramkumar"/>
    <s v="Balaji"/>
    <m/>
  </r>
  <r>
    <s v="IT-OSS - M6 (ASAP/TSG)"/>
    <s v="Incident"/>
    <s v="INC000002683430"/>
    <d v="2018-10-16T02:17:18"/>
    <d v="2018-10-17T11:36:27"/>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3864620568 What is your MSS Login ID?: n9987263 Customer Acct Number?: 6266502 PSR #?: 23063258 "/>
    <s v="Circuit activity indicator was incorrect and the same has been corrected. Now the reported order has been completed and flag finished."/>
    <s v="MSS Cause Codes"/>
    <s v="Training"/>
    <s v="Incorrect Supplement Cancel"/>
    <m/>
    <s v="IT Application"/>
    <s v="Software Application/System"/>
    <s v="Other Type of Software"/>
    <m/>
    <m/>
    <s v="Vijai"/>
    <s v="Elumalai"/>
    <m/>
  </r>
  <r>
    <s v="IT-OSS - M6 (ASAP/TSG)"/>
    <s v="Incident"/>
    <s v="INC000002683379"/>
    <d v="2018-10-16T04:10:07"/>
    <d v="2018-10-16T14:17:07"/>
    <x v="15"/>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What is your MSS Login ID?: E0182019 Customer Acct Number?: 6338890 PSR #?: 23193990 "/>
    <s v="The design task was not processed properly which caused the reported issue.Now we have corrected it, Kindly process the Change cancel in PCONDES task when DLRD task is not available."/>
    <s v="MSS Cause Codes"/>
    <s v="Training"/>
    <s v="Design not processed properly"/>
    <m/>
    <s v="IT Application"/>
    <s v="Software Application/System"/>
    <s v="Other Type of Software"/>
    <m/>
    <m/>
    <s v="Dakotah"/>
    <s v="Cantrell"/>
    <m/>
  </r>
  <r>
    <s v="IT-OSS - M6 (ASAP/TSG)"/>
    <s v="Incident"/>
    <s v="INC000002683370"/>
    <d v="2018-10-16T03:16:55"/>
    <d v="2018-10-17T18:16:1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5999499,Error Message: v_return_cd: -1 v_return_text:DB Error: ORA-01403: no data found  What is your MSS Login ID?: n9994207 Customer Acct Number?: 4283240 PSR #?: 23157380 "/>
    <s v="There is an incorrect process on customer pin assignments which caused the issue and the same has been corrected now."/>
    <s v="MSS Cause Codes"/>
    <s v="Training"/>
    <s v="Incorrect Process on PIN Assignment"/>
    <m/>
    <s v="IT Application"/>
    <s v="Software Application/System"/>
    <s v="Other Type of Software"/>
    <m/>
    <m/>
    <s v="Sathishkumar"/>
    <s v="Chellathurai"/>
    <m/>
  </r>
  <r>
    <s v="IT-OSS - M6 (ASAP/TSG)"/>
    <s v="Incident"/>
    <s v="INC000002683361"/>
    <d v="2018-10-16T02:48:13"/>
    <d v="2018-10-16T14:23:40"/>
    <x v="15"/>
    <s v="Medium"/>
    <x v="0"/>
    <s v="Within the Service Target"/>
    <s v="MSS (hWIN &amp; TSG) Issue"/>
    <s v="Which MSS instance are you reporting this issue for?: MSS (hWIN &amp; TSG) What type of issue are you reporting?: Another issue Description of problem: (attach screenshots of any errors, etc.): No MSS record found for 9035451992 What is your MSS Login ID?: n9981513 Customer Acct Number?: 9035451992 "/>
    <s v="We could see no issues with this request as the aquarium record for the customer is proper as you can see through the screenshot attached"/>
    <s v="MSS Cause Codes"/>
    <s v="Training"/>
    <s v="No Issue Found"/>
    <m/>
    <s v="IT Application"/>
    <s v="Software Application/System"/>
    <s v="Other Type of Software"/>
    <m/>
    <m/>
    <s v="Srinivasan"/>
    <s v="Puthiran"/>
    <m/>
  </r>
  <r>
    <s v="IT-OSS - M6 (ASAP/TSG)"/>
    <s v="Incident"/>
    <s v="INC000002683332"/>
    <d v="2018-10-16T02:26:17"/>
    <d v="2018-10-17T12:54:45"/>
    <x v="2"/>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2709282644, Error Message: Same TN or Customer has an Open Order in NextGen MSS.  Please complete the Open Order in NextGen MSS and try to Validate in hWIN MSS. What is your MSS Login ID?: n9995231 Customer Acct Number?: 3852762 PSR #?: 23142839 "/>
    <s v="Customer account mapping was not there and the same has been fixed."/>
    <s v="MSS Cause Codes"/>
    <s v="Data"/>
    <s v="Validation Issue"/>
    <m/>
    <s v="IT Application"/>
    <s v="Software Application/System"/>
    <s v="Other Type of Software"/>
    <m/>
    <m/>
    <s v="Ajith"/>
    <s v="Kumar"/>
    <m/>
  </r>
  <r>
    <s v="IT-OSS - M6 (ASAP/TSG)"/>
    <s v="Incident"/>
    <s v="INC000002683321"/>
    <d v="2018-10-16T02:39:21"/>
    <d v="2018-10-17T18:59:58"/>
    <x v="6"/>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7042434271 What is your MSS Login ID?: n9981514 "/>
    <s v="The physical circuit is assignment to the DSLAM having speed limit upto 300Mb but the physical circuit should assign to the DSLAM having speed limit upto 1 Gbps and the same has been corrected.."/>
    <s v="MSS Cause Codes"/>
    <s v="Data"/>
    <s v="Network system/Component issue"/>
    <m/>
    <s v="IT Application"/>
    <s v="Software Application/System"/>
    <s v="Other Type of Software"/>
    <m/>
    <m/>
    <s v="Ramkumar"/>
    <s v="Balaji"/>
    <m/>
  </r>
  <r>
    <s v="IT-OSS - M6 (ASAP/TSG)"/>
    <s v="Incident"/>
    <s v="INC000002683316"/>
    <d v="2018-10-16T02:22:52"/>
    <d v="2018-10-16T19:17:32"/>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95166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Miscellaneous Error: Unable to copy item 32164162 to the order as the Service Item is on another open PSR Order. The Preference to Copy Pending PSR Items is set to No..  Error Code 30602:Miscellaneous Error: Unable to copy item 32164162 to the order as the Service Item is on another open PSR Order. The Preference to Copy Pending PSR Items is set to No.Error Code 30766:Unable to process item 15MB/1.5MB Product group 2107. Miscellaneous Error: Unable to copy item 32164162 to the order as the Service Item is on another open PSR Order. The Preference to Copy Pending PSR Items is set to No..   What is your MSS Login ID?: n9994207 Customer Acct Number?: 5562560 PSR #?: 23193617  "/>
    <s v="The incorrect service item status in the previous order caused the reported issue and the same have been corrected and the order delegated to ngmss"/>
    <s v="MSS Cause Codes"/>
    <s v="Data"/>
    <s v="Incorrect Serv Item Status"/>
    <m/>
    <s v="IT Application"/>
    <s v="Software Application/System"/>
    <s v="Other Type of Software"/>
    <m/>
    <m/>
    <s v="Sathishkumar"/>
    <s v="Chellathurai"/>
    <m/>
  </r>
  <r>
    <s v="IT-OSS - M6 (ASAP/TSG)"/>
    <s v="Incident"/>
    <s v="INC000002683314"/>
    <d v="2018-10-16T02:22:01"/>
    <d v="2018-10-17T14:18:42"/>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BBDES task in MODASGN is made Not Required. Please mark the PCONDES task as Required and Complete again.  TN# 2815653605 What is your MSS Login ID?: n9987263 Customer Acct Number?: 5960876 PSR #?: 23080521 "/>
    <s v="Cancel was not delegated to Ng which was causing the issue, the same has been corrected and fixed."/>
    <s v="MSS Cause Codes"/>
    <s v="Training"/>
    <s v="Incorrect Supplement Cancel"/>
    <m/>
    <s v="IT Application"/>
    <s v="Software Application/System"/>
    <s v="Other Type of Software"/>
    <m/>
    <m/>
    <s v="Vijai"/>
    <s v="Elumalai"/>
    <m/>
  </r>
  <r>
    <s v="IT-OSS - M6 (ASAP/TSG)"/>
    <s v="Incident"/>
    <s v="INC000002683311"/>
    <d v="2018-10-16T02:19:07"/>
    <d v="2018-10-16T14:27:38"/>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9420819,Error Message:NGMSS BB COM Queue completed but HWIN BBCOM Task in ready status.   What is your MSS Login ID?: n9994207 Customer Acct Number?: 3595432 PSR #?: 21421032  "/>
    <s v="The incorrect issue status in the order caused the reported issue, we have now corrected it and the order is now complete"/>
    <s v="MSS Cause Codes"/>
    <s v="Data"/>
    <s v="Circuit Issue Status"/>
    <m/>
    <s v="IT Application"/>
    <s v="Software Application/System"/>
    <s v="Other Type of Software"/>
    <m/>
    <m/>
    <s v="Sathishkumar"/>
    <s v="Chellathurai"/>
    <m/>
  </r>
  <r>
    <s v="IT-OSS - M6 (ASAP/TSG)"/>
    <s v="Incident"/>
    <s v="INC000002683119"/>
    <d v="2018-10-16T01:56:40"/>
    <d v="2018-10-17T11:20:58"/>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27523506 What is your MSS Login ID?: n9981513 Customer Acct Number?: 4027523506 "/>
    <s v="The incorrect address id was tagged which caused the issue and the same has been corrected."/>
    <s v="MSS Cause Codes"/>
    <s v="Data"/>
    <s v="Address Issue"/>
    <m/>
    <s v="IT Application"/>
    <s v="Software Application/System"/>
    <s v="Other Type of Software"/>
    <m/>
    <m/>
    <s v="Srinivasan"/>
    <s v="Puthiran"/>
    <m/>
  </r>
  <r>
    <s v="IT-OSS - M6 (ASAP/TSG)"/>
    <s v="Incident"/>
    <s v="INC000002683101"/>
    <d v="2018-10-16T01:36:03"/>
    <d v="2018-10-16T20:39:46"/>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7062190094 What is your MSS Login ID?: n9987263 Customer Acct Number?: 5631145 PSR #?: 22050355 "/>
    <s v="We could see the order has been processed when we try to check the same and it looks complete now. So, we are going ahead and marking this as close. KIndly reach us for any assistance in the future."/>
    <s v="MSS Cause Codes"/>
    <s v="Training"/>
    <s v="No Issue Found"/>
    <m/>
    <s v="IT Application"/>
    <s v="Software Application/System"/>
    <s v="Other Type of Software"/>
    <m/>
    <m/>
    <s v="Vijai"/>
    <s v="Elumalai"/>
    <m/>
  </r>
  <r>
    <s v="IT-OSS - M6 (ASAP/TSG)"/>
    <s v="Incident"/>
    <s v="INC000002683042"/>
    <d v="2018-10-16T00:52:37"/>
    <d v="2018-10-16T19:44:33"/>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9123593503  What is your MSS Login ID?: n9981514 "/>
    <s v="We have corrected the address issue for the reported customer-9123593503 caused due to  migration and the issue got cleared."/>
    <s v="MSS Cause Codes"/>
    <s v="Data"/>
    <s v="Address Issue"/>
    <m/>
    <s v="IT Application"/>
    <s v="Software Application/System"/>
    <s v="Other Type of Software"/>
    <m/>
    <m/>
    <s v="Ramkumar"/>
    <s v="Balaji"/>
    <m/>
  </r>
  <r>
    <s v="IT-OSS - M6 (ASAP/TSG)"/>
    <s v="Incident"/>
    <s v="INC000002683037"/>
    <d v="2018-10-16T00:44:19"/>
    <d v="2018-10-16T15:50:06"/>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6065983776 What is your MSS Login ID?: n9981513 Customer Acct Number?: 6065983776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rinivasan"/>
    <s v="Puthiran"/>
    <m/>
  </r>
  <r>
    <s v="IT-OSS - M6 (ASAP/TSG)"/>
    <s v="Incident"/>
    <s v="INC000002683016"/>
    <d v="2018-10-16T01:49:11"/>
    <d v="2018-10-16T15:20:21"/>
    <x v="0"/>
    <s v="Medium"/>
    <x v="0"/>
    <s v="Within the Service Target"/>
    <s v="MSS (hWIN &amp; TSG) Issue"/>
    <s v="Which MSS instance are you reporting this issue for?: MSS (hWIN &amp; TSG) What type of issue are you reporting?: Another issue Description of problem: (attach screenshots of any errors, etc.): Sales Channel is missing from customer's account.  Unable to validate PSR What is your MSS Login ID?: e0175126 Customer Acct Number?: 4865089 PSR #?: 23197558 "/>
    <s v="Missing sales channel for the customer has caused the reported issue and the same has been corrected."/>
    <s v="MSS Cause Codes"/>
    <s v="Data"/>
    <s v="Product Issue"/>
    <m/>
    <s v="IT Application"/>
    <s v="Software Application/System"/>
    <s v="Other Type of Software"/>
    <m/>
    <m/>
    <s v="Felecia"/>
    <s v="Carrell"/>
    <m/>
  </r>
  <r>
    <s v="IT-OSS - M6 (ASAP/TSG)"/>
    <s v="Incident"/>
    <s v="INC000002683015"/>
    <d v="2018-10-16T01:46:59"/>
    <d v="2018-10-16T14:25:11"/>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5015810197 What is your MSS Login ID?: n9987263 Customer Acct Number?: 6198096 PSR #?: 23069506 "/>
    <s v="We could see that the tasks for the reported order-2306950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r>
  <r>
    <s v="IT-OSS - M6 (ASAP/TSG)"/>
    <s v="Incident"/>
    <s v="INC000002682999"/>
    <d v="2018-10-16T01:19:17"/>
    <d v="2018-10-16T14:56:22"/>
    <x v="14"/>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n requested is already inservices. Tn# 8063859316 What is your MSS Login ID?: n9987263 Customer Acct Number?: 6593482 PSR #?: 23190804 "/>
    <s v="We could see that the reported order #23190804 is cancelled and flag finished. Since there is no pending action from our side we are marking this ticket as resolved"/>
    <s v="MSS Cause Codes"/>
    <s v="Training"/>
    <s v="No Issue Found"/>
    <m/>
    <s v="IT Application"/>
    <s v="Software Application/System"/>
    <s v="Other Type of Software"/>
    <m/>
    <m/>
    <s v="Vijai"/>
    <s v="Elumalai"/>
    <m/>
  </r>
  <r>
    <s v="IT-OSS - M6 (ASAP/TSG)"/>
    <s v="Incident"/>
    <s v="INC000002682958"/>
    <d v="2018-10-16T00:18:05"/>
    <d v="2018-10-17T14:08:16"/>
    <x v="12"/>
    <s v="Medium"/>
    <x v="0"/>
    <s v="Within the Service Target"/>
    <s v="MSS (hWIN &amp; TSG) Issue"/>
    <s v="Which MSS instance are you reporting this issue for?: MSS (hWIN &amp; TSG) What type of issue are you reporting?: Another issue Description of problem: (attach screenshots of any errors, etc.): TN=1751063011/PSR=23197097/UNABLE TO COMPLETE EXCEPTN QUEUE/ERROR=ReturnCd :21038 - ReturnText: One or more required Addresses have not been delegated to NGMSS What is your MSS Login ID?: E0080941 Customer Acct Number?: 6582587 PSR #?: 23197097 "/>
    <s v="Missing Secloc for the virtual has caused the reported issue and the same has been corrected."/>
    <s v="MSS Cause Codes"/>
    <s v="Data"/>
    <s v="Address Issue"/>
    <m/>
    <s v="IT Application"/>
    <s v="Software Application/System"/>
    <s v="Other Type of Software"/>
    <m/>
    <m/>
    <s v="Carol"/>
    <s v="Henderson"/>
    <m/>
  </r>
  <r>
    <s v="IT-OSS - M6 (ASAP/TSG)"/>
    <s v="Incident"/>
    <s v="INC000002682952"/>
    <d v="2018-10-16T00:13:45"/>
    <d v="2018-10-16T19:07:05"/>
    <x v="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A Parent servitem is needed for document &lt;&lt;document #&gt;&gt; with Spec ID &lt;&lt;ID #&gt;&gt;.  Error Code 30762:A Parent servitem is needed for document &lt;&lt;document #&gt;&gt; with Spec ID &lt;&lt;ID #&gt;&gt;. What is your MSS Login ID?: e0181765 Customer Acct Number?: 4055681 PSR #?: 23190723 "/>
    <s v="No Issues Found-The reported order is already completed."/>
    <s v="MSS Cause Codes"/>
    <s v="Miscellaneous"/>
    <s v="No Issues Found"/>
    <m/>
    <s v="IT Application"/>
    <s v="Software Application/System"/>
    <s v="Other Type of Software"/>
    <m/>
    <m/>
    <s v="Cynthia"/>
    <s v="Jasso"/>
    <m/>
  </r>
  <r>
    <s v="IT-OSS - M6 (ASAP/TSG)"/>
    <s v="Incident"/>
    <s v="INC000002682943"/>
    <d v="2018-10-16T00:04:20"/>
    <d v="2018-10-16T20:49:05"/>
    <x v="7"/>
    <s v="Medium"/>
    <x v="0"/>
    <s v="Within the Service Target"/>
    <s v="MSS (hWIN &amp; TSG) Issue"/>
    <s v="Which MSS instance are you reporting this issue for?: MSS (hWIN &amp; TSG) What type of issue are you reporting?: Another issue Description of problem: (attach screenshots of any errors, etc.): TN 6103859316- unable to push the DSLAM queue What is your MSS Login ID?: n9986870 Customer Acct Number?: 3419924 PSR #?: 6608136  "/>
    <s v="We could see the order has been processed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Abhinaya"/>
    <s v="Gopi"/>
    <m/>
  </r>
  <r>
    <s v="IT-OSS - M6 (ASAP/TSG)"/>
    <s v="Incident"/>
    <s v="INC000002682911"/>
    <d v="2018-10-16T00:51:26"/>
    <d v="2018-10-16T19:48:00"/>
    <x v="1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7827674 had already been disconnected on another order..  Error Code 30606:The Service Item 17827674 had already been disconnected on another order.Error Code 30766:Unable to process item Siemens 4200-OH (CP) Product group 1401. The Service Item 17827674 had already been disconnected on another order.. What is your MSS Login ID?: e0175126 Customer Acct Number?: 4055681 PSR #?: 23197023 "/>
    <s v="We have corrected the delegation task issue for the reported order-23197023 caused due to previous order migration and the issue got cleared."/>
    <s v="MSS Cause Codes"/>
    <s v="Delegation"/>
    <s v="Previous order Delegation issue"/>
    <m/>
    <s v="IT Application"/>
    <s v="Software Application/System"/>
    <s v="Other Type of Software"/>
    <m/>
    <m/>
    <s v="Felecia"/>
    <s v="Carrell"/>
    <m/>
  </r>
  <r>
    <s v="IT-OSS - M6 (ASAP/TSG)"/>
    <s v="Incident"/>
    <s v="INC000002682905"/>
    <d v="2018-10-16T00:46:36"/>
    <d v="2018-10-16T16:12:27"/>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4009, Error Message: cannot insert NULL into (&quot;ASAP&quot;.&quot;NS_COMP_REL&quot;.&quot;NS_COMP_ID_CHILD&quot;) What is your MSS Login ID?: n9995231 Customer Acct Number?: 6526881 PSR #?: 23134562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Ajith"/>
    <s v="Kumar"/>
    <m/>
  </r>
  <r>
    <s v="IT-OSS - M6 (ASAP/TSG)"/>
    <s v="Incident"/>
    <s v="INC000002682895"/>
    <d v="2018-10-16T00:37:26"/>
    <d v="2018-10-16T00:38:59"/>
    <x v="8"/>
    <s v="Medium"/>
    <x v="1"/>
    <s v="Within the Service Target"/>
    <s v="MSS (hWIN &amp; TSG) Issue"/>
    <s v="Which MSS instance are you reporting this issue for?: MSS (hWIN &amp; TSG) What type of issue are you reporting?: Another issue Description of problem: (attach screenshots of any errors, etc.): No MSS record found for 8598464018 What is your MSS Login ID?: 8598464018 Customer Acct Number?: 8598464018 "/>
    <m/>
    <m/>
    <m/>
    <m/>
    <m/>
    <s v="IT Application"/>
    <s v="Software Application/System"/>
    <s v="Other Type of Software"/>
    <m/>
    <m/>
    <s v="Srinivasan"/>
    <s v="Puthiran"/>
    <m/>
  </r>
  <r>
    <s v="IT-OSS - M6 (ASAP/TSG)"/>
    <s v="Incident"/>
    <s v="INC000002682890"/>
    <d v="2018-10-16T00:23:11"/>
    <d v="2018-10-16T13:19:17"/>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DES task. Getting below error message. Task in EXCEPTN Work Queue, Telephone: 8593359222, Error Message: CIRCUIT DESIGN ID of 14458171 not found What is your MSS Login ID?: n9995231 Customer Acct Number?: 6582665 PSR #?: 23123728 "/>
    <s v="The order has been cancelled before the circuit got delegated to NG which has caused the issue and the same is now cleared."/>
    <s v="MSS Cause Codes"/>
    <s v="Delegation"/>
    <s v="Circuit information"/>
    <m/>
    <s v="IT Application"/>
    <s v="Software Application/System"/>
    <s v="Other Type of Software"/>
    <m/>
    <m/>
    <s v="Ajith"/>
    <s v="Kumar"/>
    <m/>
  </r>
  <r>
    <s v="IT-OSS - M6 (ASAP/TSG)"/>
    <s v="Incident"/>
    <s v="INC000002682844"/>
    <d v="2018-10-15T23:30:16"/>
    <d v="2018-10-17T11:49:41"/>
    <x v="1"/>
    <s v="Medium"/>
    <x v="0"/>
    <s v="Within the Service Target"/>
    <s v="MSS (hWIN &amp; TSG) Issue"/>
    <s v="Which MSS instance are you reporting this issue for?: MSS (hWIN &amp; TSG) What type of issue are you reporting?: Another issue Description of problem: (attach screenshots of any errors, etc.): TN 1601764030 is stuck in the NSP queue. Unable to complete tasks. Receiving error.  What is your MSS Login ID?: e0166764 "/>
    <s v="We could see that the reported order-2319669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Khadijah"/>
    <s v="Thompson"/>
    <m/>
  </r>
  <r>
    <s v="IT-OSS - M6 (ASAP/TSG)"/>
    <s v="Incident"/>
    <s v="INC000002682750"/>
    <d v="2018-10-16T00:16:41"/>
    <d v="2018-10-16T15:12:39"/>
    <x v="14"/>
    <s v="Medium"/>
    <x v="0"/>
    <s v="Within the Service Target"/>
    <s v="MSS (hWIN &amp; TSG) Issue"/>
    <s v="Which MSS instance are you reporting this issue for?: MSS (hWIN &amp; TSG) What type of issue are you reporting?: Another issue Description of problem: (attach screenshots of any errors, etc.): TN 1600604991- Unable to push the queue What is your MSS Login ID?: n9986870 Customer Acct Number?: 6519229 PSR #?: 6611437  "/>
    <s v="We could see that the IPTV product was added under the broadband service which caused the issue in DSLAMSUS task and same has been corrected via backend. Please try to complete the task for the reported order #6611437"/>
    <s v="MSS Cause Codes"/>
    <s v="Training"/>
    <s v="Process Issue - Others"/>
    <m/>
    <s v="IT Application"/>
    <s v="Software Application/System"/>
    <s v="Other Type of Software"/>
    <m/>
    <m/>
    <s v="Abhinaya"/>
    <s v="Gopi"/>
    <m/>
  </r>
  <r>
    <s v="IT-OSS - M6 (ASAP/TSG)"/>
    <s v="Incident"/>
    <s v="INC000002682665"/>
    <d v="2018-10-15T23:41:50"/>
    <d v="2018-10-17T17:28:49"/>
    <x v="1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3306539605 What is your MSS Login ID?: n9981514 "/>
    <s v="Incorrect status for the circuit has caused the reported issue and the same has been corrected"/>
    <s v="MSS Cause Codes"/>
    <s v="Data"/>
    <s v="Circuit Status"/>
    <m/>
    <s v="IT Application"/>
    <s v="Software Application/System"/>
    <s v="Other Type of Software"/>
    <m/>
    <m/>
    <s v="Ramkumar"/>
    <s v="Balaji"/>
    <m/>
  </r>
  <r>
    <s v="IT-OSS - M6 (ASAP/TSG)"/>
    <s v="Incident"/>
    <s v="INC000002682524"/>
    <d v="2018-10-15T23:20:57"/>
    <d v="2018-10-16T18:06:54"/>
    <x v="3"/>
    <s v="Medium"/>
    <x v="0"/>
    <s v="Within the Service Target"/>
    <s v="MSS (hWIN &amp; TSG) Issue"/>
    <s v="Which MSS instance are you reporting this issue for?: MSS (hWIN &amp; TSG) What type of issue are you reporting?: Another issue Description of problem: (attach screenshots of any errors, etc.): unable the push the nsp queue 4177776366 What is your MSS Login ID?: n9981514 "/>
    <s v="The design for the circuits have not been processed and the same have been corrected and completed"/>
    <s v="MSS Cause Codes"/>
    <s v="Training"/>
    <s v="Process Issue - Others"/>
    <m/>
    <s v="IT Application"/>
    <s v="Software Application/System"/>
    <s v="Other Type of Software"/>
    <m/>
    <m/>
    <s v="Ramkumar"/>
    <s v="Balaji"/>
    <m/>
  </r>
  <r>
    <s v="IT-OSS - M6 (ASAP/TSG)"/>
    <s v="Incident"/>
    <s v="INC000002682517"/>
    <d v="2018-10-15T23:09:40"/>
    <d v="2018-10-16T21:35:44"/>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4207172, Error Message: unique constraint (ASAP.PK_CUST_ACCT_ADDR) violated What is your MSS Login ID?: n9995231 Customer Acct Number?: 5461551 PSR #?: 23196400 "/>
    <s v="We could see the reported order has been processed it seems and looks good in the system already. So, we are going ahead and marking this as close. KIndly reach us for any assistance in the future."/>
    <s v="MSS Cause Codes"/>
    <s v="Training"/>
    <s v="No Issue Found"/>
    <m/>
    <s v="IT Application"/>
    <s v="Software Application/System"/>
    <s v="Other Type of Software"/>
    <m/>
    <m/>
    <s v="Ajith"/>
    <s v="Kumar"/>
    <m/>
  </r>
  <r>
    <s v="IT-OSS - M6 (ASAP/TSG)"/>
    <s v="Incident"/>
    <s v="INC000002682417"/>
    <d v="2018-10-15T22:09:16"/>
    <d v="2018-10-16T19:54:42"/>
    <x v="13"/>
    <s v="Medium"/>
    <x v="0"/>
    <s v="Within the Service Target"/>
    <s v="MSS (hWIN &amp; TSG) Issue"/>
    <s v="Which MSS instance are you reporting this issue for?: MSS (hWIN &amp; TSG) What type of issue are you reporting?: Another issue Description of problem: (attach screenshots of any errors, etc.): This is an active customer, and I am trying to build his MSS record. Somehow he was taken out of service in error. When trying to validate PSR it states TN# is already in service. I have searched by address, phone number and name. I find no active record for this tn#. What is your MSS Login ID?: e0180039 Customer Acct Number?: 23196233 PSR #?: 1261284376 "/>
    <s v="We could see that the reported TN- 1261284376 has already been pulled in some other account# 6514259 , so we request you to either cancel this reported order or place a disconnect order over that cust acct# 6514259 and then proceed further."/>
    <s v="MSS Cause Codes"/>
    <s v="Training"/>
    <s v="MSS - Functional Training"/>
    <m/>
    <s v="IT Application"/>
    <s v="Software Application/System"/>
    <s v="Other Type of Software"/>
    <m/>
    <m/>
    <s v="Justin"/>
    <s v="Liles"/>
    <m/>
  </r>
  <r>
    <s v="IT-OSS - M6 (ASAP/TSG)"/>
    <s v="Incident"/>
    <s v="INC000002682263"/>
    <d v="2018-10-15T21:42:32"/>
    <d v="2018-10-17T12:20: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BNG/Router is not compatible to provision high speed internet product 25mb/4mb.  Please provision a compatible Product. phone # 7176645293 What is your MSS Login ID?: e0138911 Customer Acct Number?: 2794799 PSR #?: 23195969 "/>
    <s v="We could see an incorrect NSP interface mapping with uplink caused the issue and the same has been corrected now. The reported order has been completed in production. Hence there is no action pending on our side. We are going ahead and marking this incident as resolved. Thanks."/>
    <s v="MSS Cause Codes"/>
    <s v="Ticket Transfer"/>
    <s v="MSS-LP"/>
    <m/>
    <s v="IT Application"/>
    <s v="Software Application/System"/>
    <s v="Other Type of Software"/>
    <m/>
    <m/>
    <s v="Debra"/>
    <s v="Nix"/>
    <m/>
  </r>
  <r>
    <s v="IT-OSS - M6 (ASAP/TSG)"/>
    <s v="Incident"/>
    <s v="INC000002682145"/>
    <d v="2018-10-15T21:55:07"/>
    <d v="2018-10-16T20:44:27"/>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352591333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85437 PSR #?: 23172825 "/>
    <s v="The previous order delegation was incorrect for the HWIN order#23147592 which caused the issue and the same has been corrected now."/>
    <s v="MSS Cause Codes"/>
    <s v="Delegation"/>
    <s v="Previous order Delegation issue"/>
    <m/>
    <s v="IT Application"/>
    <s v="Software Application/System"/>
    <s v="Other Type of Software"/>
    <m/>
    <m/>
    <s v="Ajith"/>
    <s v="Kumar"/>
    <m/>
  </r>
  <r>
    <s v="IT-OSS - M6 (ASAP/TSG)"/>
    <s v="Incident"/>
    <s v="INC000002682006"/>
    <d v="2018-10-15T21:11:53"/>
    <d v="2018-10-16T13:31:32"/>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DES/ADDASGN CANCEL; STUCK IN HWIN QUEUES INSTEAD OF NEXTGEN TN=7068783328 What is your MSS Login ID?: E0183019 Customer Acct Number?: 6594806 PSR #?: 23195809 "/>
    <s v="No Issue Found - The reported order is cancelled and flag finished"/>
    <s v="MSS Cause Codes"/>
    <s v="Training"/>
    <s v="No Issue Found"/>
    <m/>
    <s v="IT Application"/>
    <s v="Software Application/System"/>
    <s v="Other Type of Software"/>
    <m/>
    <m/>
    <s v="Jason"/>
    <s v="King"/>
    <m/>
  </r>
  <r>
    <s v="IT-OSS - M6 (ASAP/TSG)"/>
    <s v="Incident"/>
    <s v="INC000002681946"/>
    <d v="2018-10-15T20:42:46"/>
    <d v="2018-10-19T12:59:02"/>
    <x v="1"/>
    <s v="Medium"/>
    <x v="0"/>
    <s v="Within the Service Target"/>
    <s v="MSS (hWIN &amp; TSG) Issue"/>
    <s v="Which MSS instance are you reporting this issue for?: MSS (hWIN &amp; TSG) What type of issue are you reporting?: Another issue Description of problem: (attach screenshots of any errors, etc.): MSS422a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0.  What is your MSS Login ID?: e0171804 Customer Acct Number?: 4865089 PSR #?: 23195723 "/>
    <s v="We could see that the previous change order for the reported customer account-4865089 was not processed properly in NGMSS, which caused the issue. Now we have corrected the same and the DELEGORD task for the reported order-23197558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Leah"/>
    <s v="Winkler"/>
    <m/>
  </r>
  <r>
    <s v="IT-OSS - M6 (ASAP/TSG)"/>
    <s v="Incident"/>
    <s v="INC000002681911"/>
    <d v="2018-10-15T21:08:31"/>
    <d v="2018-10-16T15:19:00"/>
    <x v="14"/>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6589497 PSR #?: 2319541 "/>
    <s v="We could see that the DELEGORD task for the reported order #23195941 is completed. Since there is no pending action from our side we are marking this ticket as resolved."/>
    <s v="MSS Cause Codes"/>
    <s v="Training"/>
    <s v="No Issue Found"/>
    <m/>
    <s v="IT Application"/>
    <s v="Software Application/System"/>
    <s v="Other Type of Software"/>
    <m/>
    <m/>
    <s v="Leah"/>
    <s v="Winkler"/>
    <m/>
  </r>
  <r>
    <s v="IT-OSS - M6 (ASAP/TSG)"/>
    <s v="Incident"/>
    <s v="INC000002681903"/>
    <d v="2018-10-15T21:05:39"/>
    <d v="2018-10-17T21:55:08"/>
    <x v="12"/>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82019 Customer Acct Number?: 6590105 PSR #?: 23171133 "/>
    <s v="We could see the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Dakotah"/>
    <s v="Cantrell"/>
    <m/>
  </r>
  <r>
    <s v="IT-OSS - M6 (ASAP/TSG)"/>
    <s v="Incident"/>
    <s v="INC000002681876"/>
    <d v="2018-10-15T20:58:45"/>
    <d v="2018-10-16T18:00:45"/>
    <x v="3"/>
    <s v="Medium"/>
    <x v="0"/>
    <s v="Within the Service Target"/>
    <s v="MSS (hWIN &amp; TSG) Issue"/>
    <s v="Which MSS instance are you reporting this issue for?: MSS (hWIN &amp; TSG) What type of issue are you reporting?: Another issue Description of problem: (attach screenshots of any errors, etc.):  v_return_cd: -1 v_return_text:Could not assign connectionsORA-01400: cannot insert NULL into (&quot;ASAP&quot;.&quot;NS_COMP_REL&quot;.&quot;NS_COMP_ID_CHILD&quot;) What is your MSS Login ID?: E0182019 Customer Acct Number?: 5175475 PSR #?: 23155961 "/>
    <s v="The incorrect pin assignment caused the reported issue and the same have been corrected and completed."/>
    <s v="MSS Cause Codes"/>
    <s v="Data"/>
    <s v="Incorrect Port Address"/>
    <m/>
    <s v="IT Application"/>
    <s v="Software Application/System"/>
    <s v="Other Type of Software"/>
    <m/>
    <m/>
    <s v="Dakotah"/>
    <s v="Cantrell"/>
    <m/>
  </r>
  <r>
    <s v="IT-OSS - M6 (ASAP/TSG)"/>
    <s v="Incident"/>
    <s v="INC000002681832"/>
    <d v="2018-10-15T20:23:35"/>
    <d v="2018-10-16T21:53:33"/>
    <x v="7"/>
    <s v="Medium"/>
    <x v="0"/>
    <s v="Within the Service Target"/>
    <s v="MSS (hWIN &amp; TSG) Issue"/>
    <s v="Which MSS instance are you reporting this issue for?: MSS (hWIN &amp; TSG) What type of issue are you reporting?: Another issue Description of problem: (attach screenshots of any errors, etc.): UNABLE TO FIND NG WIRECENTER What is your MSS Login ID?: E0181765 Customer Acct Number?: 6012638 PSR #?: 23195488 "/>
    <s v="We could see the reported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Cynthia"/>
    <s v="Jasso"/>
    <m/>
  </r>
  <r>
    <s v="IT-OSS - M6 (ASAP/TSG)"/>
    <s v="Incident"/>
    <s v="INC000002681816"/>
    <d v="2018-10-15T20:21:30"/>
    <d v="2018-10-16T19:58:58"/>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91869635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89341 PSR #?: 23195292  "/>
    <s v="We have corrected the circuit status for the reported order-23195292 caused due to migration and the issue got cleared."/>
    <s v="MSS Cause Codes"/>
    <s v="Data"/>
    <s v="Circuit Status"/>
    <m/>
    <s v="IT Application"/>
    <s v="Software Application/System"/>
    <s v="Other Type of Software"/>
    <m/>
    <m/>
    <s v="Sathishkumar"/>
    <s v="Chellathurai"/>
    <m/>
  </r>
  <r>
    <s v="IT-OSS - M6 (ASAP/TSG)"/>
    <s v="Incident"/>
    <s v="INC000002681799"/>
    <d v="2018-10-15T20:11:34"/>
    <d v="2018-10-17T12:27:36"/>
    <x v="4"/>
    <s v="Medium"/>
    <x v="0"/>
    <s v="Within the Service Target"/>
    <s v="MSS (hWIN &amp; TSG) Issue"/>
    <s v="Which MSS instance are you reporting this issue for?: MSS (hWIN &amp; TSG) What type of issue are you reporting?: Another issue Description of problem: (attach screenshots of any errors, etc.): ERROR MESSAGE: v_return_cd: -2 v_return_text:ORA-20104: Unable to find the NG wireCenter What is your MSS Login ID?: E0169411 Customer Acct Number?: 3875720 PSR #?: 23194467  "/>
    <s v="The reported customer does not have pin assignment. Please assign the customer on proper pin and then try to complete the task."/>
    <s v="MSS Cause Codes"/>
    <s v="Training"/>
    <s v="Process Issue - Others"/>
    <m/>
    <s v="IT Application"/>
    <s v="Software Application/System"/>
    <s v="Other Type of Software"/>
    <m/>
    <m/>
    <s v="Venieca"/>
    <s v="Hames"/>
    <m/>
  </r>
  <r>
    <s v="IT-OSS - M6 (ASAP/TSG)"/>
    <s v="Incident"/>
    <s v="INC000002681710"/>
    <d v="2018-10-15T19:53:54"/>
    <d v="2018-10-17T14:06:30"/>
    <x v="5"/>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173-173-3106-0 already exists.  Please change ecckt What is your MSS Login ID?: E0180039 Customer Acct Number?: 6543648 PSR #?: 1731733106 "/>
    <s v="The DELEGDES task has been completed for the reported order without any issues."/>
    <s v="MSS Cause Codes"/>
    <s v="Training"/>
    <s v="No Issue Found"/>
    <m/>
    <s v="IT Application"/>
    <s v="Software Application/System"/>
    <s v="Other Type of Software"/>
    <m/>
    <m/>
    <s v="Justin"/>
    <s v="Liles"/>
    <m/>
  </r>
  <r>
    <s v="IT-OSS - M6 (ASAP/TSG)"/>
    <s v="Incident"/>
    <s v="INC000002681707"/>
    <d v="2018-10-15T19:51:24"/>
    <d v="2018-10-16T14:01:2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831436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265129 PSR #?: 23150474  "/>
    <s v="An incorrect cross reference mapping for the serv item has caused the reported issue and the same has been corrected."/>
    <s v="MSS Cause Codes"/>
    <s v="Delegation"/>
    <s v="Cross Reference mapping"/>
    <m/>
    <s v="IT Application"/>
    <s v="Software Application/System"/>
    <s v="Other Type of Software"/>
    <m/>
    <m/>
    <s v="Sathishkumar"/>
    <s v="Chellathurai"/>
    <m/>
  </r>
  <r>
    <s v="IT-OSS - M6 (ASAP/TSG)"/>
    <s v="Incident"/>
    <s v="INC000002681578"/>
    <d v="2018-10-15T20:15:53"/>
    <d v="2018-10-16T15:28:03"/>
    <x v="1"/>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3931490474 What is your MSS Login ID?: n9981514 "/>
    <s v="We could see that the tasks for the reported order-2319475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Ramkumar"/>
    <s v="Balaji"/>
    <m/>
  </r>
  <r>
    <s v="IT-OSS - M6 (ASAP/TSG)"/>
    <s v="Incident"/>
    <s v="INC000002681544"/>
    <d v="2018-10-15T19:42:27"/>
    <d v="2018-10-16T15:27:44"/>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5933588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470560 PSR #?: 23193058  "/>
    <s v="We could see that the circuit status was populated wrongly which caused the issue and same has been corrected now. DD task for the reported order #23193058 is completed."/>
    <s v="MSS Cause Codes"/>
    <s v="Data"/>
    <s v="Circuit Status"/>
    <m/>
    <s v="IT Application"/>
    <s v="Software Application/System"/>
    <s v="Other Type of Software"/>
    <m/>
    <m/>
    <s v="Sathishkumar"/>
    <s v="Chellathurai"/>
    <m/>
  </r>
  <r>
    <s v="IT-OSS - M6 (ASAP/TSG)"/>
    <s v="Incident"/>
    <s v="INC000002681526"/>
    <d v="2018-10-15T19:26:54"/>
    <d v="2018-10-19T20:31:48"/>
    <x v="1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150220104 "/>
    <s v="We have corrected the circuit status for the reported customer-7150220104 caused due to migration and the issue got cleared."/>
    <s v="MSS Cause Codes"/>
    <s v="Data"/>
    <s v="Circuit Status"/>
    <m/>
    <s v="IT Application"/>
    <s v="Software Application/System"/>
    <s v="Other Type of Software"/>
    <m/>
    <m/>
    <s v="Srinivasan"/>
    <s v="Puthiran"/>
    <m/>
  </r>
  <r>
    <s v="IT-OSS - M6 (ASAP/TSG)"/>
    <s v="Incident"/>
    <s v="INC000002681517"/>
    <d v="2018-10-15T19:47:53"/>
    <d v="2018-10-16T17:54:06"/>
    <x v="3"/>
    <s v="Medium"/>
    <x v="0"/>
    <s v="Within the Service Target"/>
    <s v="MSS (hWIN &amp; TSG) Issue"/>
    <s v="Which MSS instance are you reporting this issue for?: MSS (hWIN &amp; TSG) What type of issue are you reporting?: Another issue Description of problem: (attach screenshots of any errors, etc.): MSS EXCHANGE NOT FOUND ON ACCT  What is your MSS Login ID?: E0181765 Customer Acct Number?: 6591121 PSR #?: 23195273 "/>
    <s v="No Issues Found-The reported order is already completed"/>
    <s v="MSS Cause Codes"/>
    <s v="Miscellaneous"/>
    <s v="No Issues Found"/>
    <m/>
    <s v="IT Application"/>
    <s v="Software Application/System"/>
    <s v="Other Type of Software"/>
    <m/>
    <m/>
    <s v="Cynthia"/>
    <s v="Jasso"/>
    <m/>
  </r>
  <r>
    <s v="IT-OSS - M6 (ASAP/TSG)"/>
    <s v="Incident"/>
    <s v="INC000002681419"/>
    <d v="2018-10-15T19:21:28"/>
    <d v="2018-10-16T22:11:31"/>
    <x v="7"/>
    <s v="Medium"/>
    <x v="0"/>
    <s v="Within the Service Target"/>
    <s v="MSS (hWIN &amp; TSG) Issue"/>
    <s v="Which MSS instance are you reporting this issue for?: MSS (hWIN &amp; TSG) What type of issue are you reporting?: Another issue Description of problem: (attach screenshots of any errors, etc.): ORDER IS STUCK IN NSP WORK QUEUE What is your MSS Login ID?: E0169411 Customer Acct Number?: 6350696 PSR #?: 21761703  "/>
    <s v="We could see the cancellation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Venieca"/>
    <s v="Hames"/>
    <m/>
  </r>
  <r>
    <s v="IT-OSS - M6 (ASAP/TSG)"/>
    <s v="Incident"/>
    <s v="INC000002681277"/>
    <d v="2018-10-15T18:56:57"/>
    <d v="2018-10-16T20:07:10"/>
    <x v="13"/>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tn 8148497581 What is your MSS Login ID?: E0149353 Customer Acct Number?: 3875720 PSR #?: 23194467 "/>
    <s v="We couldn't see proper pin assignment for the bonded customer# 8148497581 which caused the issue. Kindly assign proper pins and then proceed further. Issue got resolved"/>
    <s v="MSS Cause Codes"/>
    <s v="Training"/>
    <s v="Incorrect Process on PIN Assignment"/>
    <m/>
    <s v="IT Application"/>
    <s v="Software Application/System"/>
    <s v="Other Type of Software"/>
    <m/>
    <m/>
    <s v="Amy"/>
    <s v="Elrod"/>
    <m/>
  </r>
  <r>
    <s v="IT-OSS - M6 (ASAP/TSG)"/>
    <s v="Incident"/>
    <s v="INC000002681273"/>
    <d v="2018-10-15T18:50:05"/>
    <d v="2018-10-17T12:53:39"/>
    <x v="4"/>
    <s v="Medium"/>
    <x v="0"/>
    <s v="Within the Service Target"/>
    <s v="MSS (hWIN &amp; TSG) Issue"/>
    <s v="Which MSS instance are you reporting this issue for?: MSS (hWIN &amp; TSG) What type of issue are you reporting?: Another issue Description of problem: (attach screenshots of any errors, etc.): ReturnCd :-1 - ReturnText: ORA-00001: unique constraint (ASAP.PK_CUST_ACCT_ADDR) violated 8592240727 What is your MSS Login ID?: e0001910 Customer Acct Number?: 5780866 PSR #?: 23194561 "/>
    <s v="We have corrected the inappropriate customer account address related entry in backend tables. The reported delegation task has been completed in production. Hence there is no action pending on our side. We are going ahead and marking this incident as resolved. Thanks."/>
    <s v="MSS Cause Codes"/>
    <s v="Data"/>
    <s v="Address Issue"/>
    <m/>
    <s v="IT Application"/>
    <s v="Software Application/System"/>
    <s v="Other Type of Software"/>
    <m/>
    <m/>
    <s v="Karen"/>
    <s v="Henry"/>
    <m/>
  </r>
  <r>
    <s v="IT-OSS - M6 (ASAP/TSG)"/>
    <s v="Incident"/>
    <s v="INC000002681260"/>
    <d v="2018-10-15T18:18:32"/>
    <d v="2018-10-16T14:06:35"/>
    <x v="0"/>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ReturnCd :-1 - ReturnText: exception NO DATA FOUND finding Clli Code for the location id: BRAROKP0200 PHONE # 9184556728 What is your MSS Login ID?: E0138911 Customer Acct Number?: 3564158 PSR #?: 23172184 "/>
    <s v="No issue found -he reported order #23172184 is now complete and flag finished."/>
    <s v="MSS Cause Codes"/>
    <s v="Training"/>
    <s v="No Issue Found"/>
    <m/>
    <s v="IT Application"/>
    <s v="Software Application/System"/>
    <s v="Other Type of Software"/>
    <m/>
    <m/>
    <s v="Debra"/>
    <s v="Nix"/>
    <m/>
  </r>
  <r>
    <s v="IT-OSS - M6 (ASAP/TSG)"/>
    <s v="Incident"/>
    <s v="INC000002681168"/>
    <d v="2018-10-15T17:55:42"/>
    <d v="2018-10-16T15:38:17"/>
    <x v="1"/>
    <s v="Medium"/>
    <x v="0"/>
    <s v="Within the Service Target"/>
    <s v="MSS (hWIN &amp; TSG) Issue"/>
    <s v="Which MSS instance are you reporting this issue for?: MSS (hWIN &amp; TSG) What type of issue are you reporting?: Another issue Description of problem: (attach screenshots of any errors, etc.): unable to push nsp queue7971336227 What is your MSS Login ID?: n9981514 "/>
    <s v="We could see that the new reported order-2314238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New Order"/>
    <m/>
    <s v="IT Application"/>
    <s v="Software Application/System"/>
    <s v="Other Type of Software"/>
    <m/>
    <m/>
    <s v="Ramkumar"/>
    <s v="Balaji"/>
    <m/>
  </r>
  <r>
    <s v="IT-OSS - M6 (ASAP/TSG)"/>
    <s v="Incident"/>
    <s v="INC000002680408"/>
    <d v="2018-10-15T14:03:01"/>
    <d v="2018-10-16T15:32:01"/>
    <x v="14"/>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50 Customer Acct Number?: 6383794 PSR #?: 6630037  "/>
    <s v="We could see that the ISP was not added to the reported order #6630037 which caused the issue. Please add the product and try to complete the DSLAMSUS task."/>
    <s v="MSS Cause Codes"/>
    <s v="Training"/>
    <s v="Incorrect Process on Change Order"/>
    <m/>
    <s v="IT Application"/>
    <s v="Software Application/System"/>
    <s v="Other Type of Software"/>
    <m/>
    <m/>
    <s v="Durgadevi"/>
    <s v="Thangapandiyan"/>
    <m/>
  </r>
  <r>
    <s v="IT-OSS - M6 (ASAP/TSG)"/>
    <s v="Incident"/>
    <s v="INC000002680096"/>
    <d v="2018-10-13T07:09:06"/>
    <d v="2018-10-13T08:08:52"/>
    <x v="16"/>
    <s v="High"/>
    <x v="0"/>
    <s v="Within the Service Target"/>
    <s v=" URL - suns213:7005/console/login is unavailable. - "/>
    <s v=" Node Name: vml141.windstream.com Application: WhatsUp Object:  Message Group: IT-OSS - M6 (ASAP/TSG) Time Generated: 10/12/2018 21:31:28 ITO Source Policy: copy_of_MGMTSV_syslog(1.3) Message Text:  URL - suns213:7005/console/login is unavailable. - "/>
    <s v="This is False alert . The server suns213:7005 is UP and Running.   *****************No Business Impact************************"/>
    <m/>
    <m/>
    <m/>
    <m/>
    <s v="IT Application"/>
    <s v="Software Application/System"/>
    <s v="Other Type of Software"/>
    <d v="2018-10-13T07:09:06"/>
    <d v="2018-10-13T07:09:07"/>
    <s v="ITO"/>
    <s v="Open View"/>
    <m/>
  </r>
  <r>
    <s v="IT-OSS - M6 (ASAP/TSG)"/>
    <s v="Incident"/>
    <s v="INC000002680095"/>
    <d v="2018-10-13T07:08:36"/>
    <d v="2018-10-13T08:10:49"/>
    <x v="16"/>
    <s v="High"/>
    <x v="0"/>
    <s v="Within the Service Target"/>
    <s v=" URL - suns213:7005/main is unavailable. - "/>
    <s v=" Node Name: vml141.windstream.com Application: WhatsUp Object:  Message Group: IT-OSS - M6 (ASAP/TSG) Time Generated: 10/12/2018 21:31:28 ITO Source Policy: copy_of_MGMTSV_syslog(1.3) Message Text:  URL - suns213:7005/main is unavailable. - "/>
    <s v="This is False alert . The server suns213:7005 is UP and Running.   *****************No Business Impact************************"/>
    <m/>
    <m/>
    <m/>
    <m/>
    <s v="IT Application"/>
    <s v="Software Application/System"/>
    <s v="Other Type of Software"/>
    <d v="2018-10-13T07:08:36"/>
    <d v="2018-10-13T07:08:37"/>
    <s v="ITO"/>
    <s v="Open View"/>
    <m/>
  </r>
  <r>
    <s v="IT-OSS - M6 (ASAP/TSG)"/>
    <s v="Incident"/>
    <s v="INC000002680094"/>
    <d v="2018-10-13T07:07:52"/>
    <d v="2018-10-13T08:13:22"/>
    <x v="16"/>
    <s v="High"/>
    <x v="0"/>
    <s v="Within the Service Target"/>
    <s v=" URL - suns213:7005/main/buildInfoPage is unavailable. - "/>
    <s v=" Node Name: vml141.windstream.com Application: WhatsUp Object:  Message Group: IT-OSS - M6 (ASAP/TSG) Time Generated: 10/12/2018 21:31:28 ITO Source Policy: copy_of_MGMTSV_syslog(1.3) Message Text:  URL - suns213:7005/main/buildInfoPage is unavailable. - "/>
    <s v="This is False alert . The server suns213:7005 is UP and Running.   *****************No Business Impact************************"/>
    <m/>
    <m/>
    <m/>
    <m/>
    <s v="IT Application"/>
    <s v="Software Application/System"/>
    <s v="Other Type of Software"/>
    <d v="2018-10-13T07:07:52"/>
    <d v="2018-10-13T07:07:53"/>
    <s v="ITO"/>
    <s v="Open View"/>
    <m/>
  </r>
  <r>
    <s v="IT-OSS - M6 (ASAP/TSG)"/>
    <s v="Incident"/>
    <s v="INC000002680079"/>
    <d v="2018-10-13T03:12:53"/>
    <d v="2018-10-15T15:30:45"/>
    <x v="1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4708639553, Error Message: Could not get ng Wirecenter info ORA-01403: No Data Found  What is your MSS Login ID?: n9995231 Customer Acct Number?: 6593542 PSR #?: 23191036 "/>
    <s v="We could see that the port alias value was not populated for the reported customer which caused the issue and same has been corrected now. Please try to complete the PCONDES task for the reported order #23191036"/>
    <s v="MSS Cause Codes"/>
    <s v="Data"/>
    <s v="Incorrect Port Address"/>
    <m/>
    <s v="IT Application"/>
    <s v="Software Application/System"/>
    <s v="Other Type of Software"/>
    <m/>
    <m/>
    <s v="Ajith"/>
    <s v="Kumar"/>
    <m/>
  </r>
  <r>
    <s v="IT-OSS - M6 (ASAP/TSG)"/>
    <s v="Incident"/>
    <s v="INC000002680063"/>
    <d v="2018-10-13T02:30:10"/>
    <d v="2018-10-16T17:53:44"/>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DES EXCEPTN ERROR= v_return_cd: -2 v_return_text:ORA-20100: The product id 1568 is not compatible with a loop length of 1500 TN=1600607007 What is your MSS Login ID?: E0183019 Customer Acct Number?: 6176803 PSR #?: 21210466 "/>
    <s v="As per the MIRROR records the modem disqualifies for the speed product"/>
    <s v="MSS Cause Codes"/>
    <s v="Training"/>
    <s v="MSS - Functional Training"/>
    <m/>
    <s v="IT Application"/>
    <s v="Software Application/System"/>
    <s v="Other Type of Software"/>
    <m/>
    <m/>
    <s v="Jason"/>
    <s v="King"/>
    <m/>
  </r>
  <r>
    <s v="IT-OSS - M6 (ASAP/TSG)"/>
    <s v="Incident"/>
    <s v="INC000002679928"/>
    <d v="2018-10-13T02:02:25"/>
    <d v="2018-10-15T14:43:52"/>
    <x v="6"/>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033601 PSR #?: 7042793213 "/>
    <s v="There is an open order found in NGMSS for the reported customer # 3033601 which caused the issue and the same has been corrected."/>
    <s v="MSS Cause Codes"/>
    <s v="Training"/>
    <s v="Process Issue - Others"/>
    <m/>
    <s v="IT Application"/>
    <s v="Software Application/System"/>
    <s v="Other Type of Software"/>
    <m/>
    <m/>
    <s v="Justin"/>
    <s v="Liles"/>
    <m/>
  </r>
  <r>
    <s v="IT-OSS - M6 (ASAP/TSG)"/>
    <s v="Incident"/>
    <s v="INC000002679893"/>
    <d v="2018-10-13T02:41:37"/>
    <d v="2018-10-24T18:09:40"/>
    <x v="15"/>
    <s v="Medium"/>
    <x v="2"/>
    <s v="Within the Service Target"/>
    <s v="MSS (hWIN &amp; TSG) Issue"/>
    <s v="Which MSS instance are you reporting this issue for?: MSS (hWIN &amp; TSG) What type of issue are you reporting?: Another issue Description of problem: (attach screenshots of any errors, etc.): 2 DISCONNECTED BB AND CANT DELETE ON. NEEDING TO DO MOVE ORDER BUT SAYING &quot;IN ORDER TO ADD NEW BB YOU MUST DISCONECT THE OLD ONE&quot;  What is your MSS Login ID?: E0183526 Customer Acct Number?: 23191628 PSR #?: 6587179 "/>
    <s v="As per MSS, we can not have more than 2 broadband in an order. In the reported order #23191628 we could see 3 broadbands with new,cancel and disconnect, which is a process issue. So kindly cancel this order and proceed further with a new move order(disconnecting the existing BB and adding a new BB)."/>
    <s v="MSS Cause Codes"/>
    <s v="Training"/>
    <s v="Incorrect Process on Change Order"/>
    <m/>
    <s v="IT Application"/>
    <s v="Software Application/System"/>
    <s v="Other Type of Software"/>
    <m/>
    <m/>
    <s v="Haley"/>
    <s v="Stanfield"/>
    <m/>
  </r>
  <r>
    <s v="IT-OSS - M6 (ASAP/TSG)"/>
    <s v="Incident"/>
    <s v="INC000002679884"/>
    <d v="2018-10-13T02:23:55"/>
    <d v="2018-10-15T14:21: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8068325978,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6578 PSR #?: 23157294  "/>
    <s v="The design task was not processed properly in the reported PSR # 23157294 which caused the issue and the same has been corrected."/>
    <s v="MSS Cause Codes"/>
    <s v="Training"/>
    <s v="Design not processed properly"/>
    <m/>
    <s v="IT Application"/>
    <s v="Software Application/System"/>
    <s v="Other Type of Software"/>
    <m/>
    <m/>
    <s v="Ajith"/>
    <s v="Kumar"/>
    <m/>
  </r>
  <r>
    <s v="IT-OSS - M6 (ASAP/TSG)"/>
    <s v="Incident"/>
    <s v="INC000002679804"/>
    <d v="2018-10-13T01:46:03"/>
    <d v="2018-10-16T10:53:4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21723210, Error Message: The MSS Exchange is not found on the account. What is your MSS Login ID?: n9995231 Customer Acct Number?: 6592981 PSR #?: 23188898  "/>
    <s v="Activity indicator was incorrect and the same has been corrected and fixed."/>
    <s v="MSS Cause Codes"/>
    <s v="Delegation"/>
    <s v="Previous order Delegation issue"/>
    <m/>
    <s v="IT Application"/>
    <s v="Software Application/System"/>
    <s v="Other Type of Software"/>
    <m/>
    <m/>
    <s v="Ajith"/>
    <s v="Kumar"/>
    <m/>
  </r>
  <r>
    <s v="IT-OSS - M6 (ASAP/TSG)"/>
    <s v="Incident"/>
    <s v="INC000002679770"/>
    <d v="2018-10-13T01:29:41"/>
    <d v="2018-10-15T16:44:56"/>
    <x v="4"/>
    <s v="Medium"/>
    <x v="0"/>
    <s v="Within the Service Target"/>
    <s v="MSS (hWIN &amp; TSG) Issue"/>
    <s v="Which MSS instance are you reporting this issue for?: MSS (hWIN &amp; TSG) What type of issue are you reporting?: Another issue Description of problem: (attach screenshots of any errors, etc.): STUCK IN EXCEPTION:  CANNOT INSERT NULL INTO (&quot;ASAP&quot;.&quot;NS_COMP_REL&quot;.&quot;NS_COMP_ID_CHILD&quot;)  What is your MSS Login ID?: 0102491 Customer Acct Number?: 5612085 PSR #?: 23135053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William"/>
    <s v="Sapp"/>
    <m/>
  </r>
  <r>
    <s v="IT-OSS - M6 (ASAP/TSG)"/>
    <s v="Incident"/>
    <s v="INC000002679765"/>
    <d v="2018-10-13T01:14:58"/>
    <d v="2018-10-16T11:14:56"/>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16980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Miscellaneous Error: Unable to copy item 30911544 to the order as the Service Item is on another open PSR Order. The Preference to Copy Pending PSR Items is set to No..  Error Code 30602:Miscellaneous Error: Unable to copy item 30911544 to the order as the Service Item is on another open PSR Order. The Preference to Copy Pending PSR Items is set to No.Error Code 30766:Unable to process item 6Mb/768K Product group 1471. Miscellaneous Error: Unable to copy item 30911544 to the order as the Service Item is on another open PSR Order. The Preference to Copy Pending PSR Items is set to No.. What is your MSS Login ID?: n9995231 Customer Acct Number?: 6337174 PSR #?: 22126358 "/>
    <s v="Previous order broadband information was incorrect and the same has been corrected."/>
    <s v="MSS Cause Codes"/>
    <s v="Delegation"/>
    <s v="Previous order Delegation issue"/>
    <m/>
    <s v="IT Application"/>
    <s v="Software Application/System"/>
    <s v="Other Type of Software"/>
    <m/>
    <m/>
    <s v="Ajith"/>
    <s v="Kumar"/>
    <m/>
  </r>
  <r>
    <s v="IT-OSS - M6 (ASAP/TSG)"/>
    <s v="Incident"/>
    <s v="INC000002679713"/>
    <d v="2018-10-13T01:59:25"/>
    <d v="2018-10-16T00:20:33"/>
    <x v="12"/>
    <s v="Medium"/>
    <x v="0"/>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2729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80039 Customer Acct Number?: 5104322 PSR #?: 7047994438 "/>
    <s v="Hey Justin,  There is some process gap on these orders. The order activity is Disconnect , whereas the serv items were still in inservice. Can you please get this psr#23191169 cancelled and place another disconnect order."/>
    <m/>
    <m/>
    <m/>
    <m/>
    <s v="IT Application"/>
    <s v="Software Application/System"/>
    <s v="Other Type of Software"/>
    <m/>
    <m/>
    <s v="Justin"/>
    <s v="Liles"/>
    <m/>
  </r>
  <r>
    <s v="IT-OSS - M6 (ASAP/TSG)"/>
    <s v="Incident"/>
    <s v="INC000002679698"/>
    <d v="2018-10-13T01:36:38"/>
    <d v="2018-10-15T16:01:51"/>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573736315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24451 to the order as the Service Item is on another open PSR Order. The Preference to Copy Pending PSR Items is set to No..  Error Code 30602:Miscellaneous Error: Unable to copy item 31224451 to the order as the Service Item is on another open PSR Order. The Preference to Copy Pending PSR Items is set to No.Error Code 30766:Unable to process item 12Mb/768K Product group 1508. Miscellaneous Error: Unable to copy item 31224451 to the order as the Service Item is on another open PSR Order. The Preference to Copy Pending PSR Items is set to No.. What is your MSS Login ID?: n9995231 Customer Acct Number?: 6391072 PSR #?: 22267990  "/>
    <s v="The service item status for the previous NGMSS order#5490663 was incorrect which caused the issue and the same has been corrected now."/>
    <s v="MSS Cause Codes"/>
    <s v="Delegation"/>
    <s v="Service item status"/>
    <m/>
    <s v="IT Application"/>
    <s v="Software Application/System"/>
    <s v="Other Type of Software"/>
    <m/>
    <m/>
    <s v="Ajith"/>
    <s v="Kumar"/>
    <m/>
  </r>
  <r>
    <s v="IT-OSS - M6 (ASAP/TSG)"/>
    <s v="Incident"/>
    <s v="INC000002679533"/>
    <d v="2018-10-13T00:18:52"/>
    <d v="2018-10-15T14:46:5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SYSWKQUE. Tn# 2547256335 What is your MSS Login ID?: n9987263 Customer Acct Number?: 3519639 PSR #?: 23173870 "/>
    <s v="No issue found."/>
    <s v="MSS Cause Codes"/>
    <s v="Training"/>
    <s v="No Issue Found"/>
    <m/>
    <s v="IT Application"/>
    <s v="Software Application/System"/>
    <s v="Other Type of Software"/>
    <m/>
    <m/>
    <s v="Vijai"/>
    <s v="Elumalai"/>
    <m/>
  </r>
  <r>
    <s v="IT-OSS - M6 (ASAP/TSG)"/>
    <s v="Incident"/>
    <s v="INC000002679531"/>
    <d v="2018-10-13T00:16:07"/>
    <d v="2018-10-16T13:16:40"/>
    <x v="2"/>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814910161 What is your MSS Login ID?: n9987263 Customer Acct Number?: 5777495 PSR #?: 20134894 "/>
    <s v="The reported order has been completed and flag finished"/>
    <s v="MSS Cause Codes"/>
    <s v="Training"/>
    <s v="No Issue Found"/>
    <m/>
    <s v="IT Application"/>
    <s v="Software Application/System"/>
    <s v="Other Type of Software"/>
    <m/>
    <m/>
    <s v="Vijai"/>
    <s v="Elumalai"/>
    <m/>
  </r>
  <r>
    <s v="IT-OSS - M6 (ASAP/TSG)"/>
    <s v="Incident"/>
    <s v="INC000002679525"/>
    <d v="2018-10-13T00:04:35"/>
    <d v="2018-10-15T15:44:36"/>
    <x v="14"/>
    <s v="Medium"/>
    <x v="0"/>
    <s v="Within the Service Target"/>
    <s v="MSS (hWIN &amp; TSG) Issue"/>
    <s v="Which MSS instance are you reporting this issue for?: MSS (hWIN &amp; TSG) What type of issue are you reporting?: Another issue Description of problem: (attach screenshots of any errors, etc.): Need to disconnect M6 RECORD. Error: Unable to validate the PSR. Tn# 7063672609 What is your MSS Login ID?: n9987263 Customer Acct Number?: 6142353 PSR #?: 22493805 "/>
    <s v="We could see that the reported order #22493805 is completed and flag finished and since there is no pending action from our side we are marking this ticket as resolved."/>
    <s v="MSS Cause Codes"/>
    <s v="Training"/>
    <s v="No Issue Found"/>
    <m/>
    <s v="IT Application"/>
    <s v="Software Application/System"/>
    <s v="Other Type of Software"/>
    <m/>
    <m/>
    <s v="Vijai"/>
    <s v="Elumalai"/>
    <m/>
  </r>
  <r>
    <s v="IT-OSS - M6 (ASAP/TSG)"/>
    <s v="Incident"/>
    <s v="INC000002679375"/>
    <d v="2018-10-13T00:21:32"/>
    <d v="2018-10-17T11:46:25"/>
    <x v="1"/>
    <s v="Medium"/>
    <x v="0"/>
    <s v="Within the Service Target"/>
    <s v="MSS (hWIN &amp; TSG) Issue"/>
    <s v="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quot;ASAP.SP_CHANGE_CIRCUIT_STATUS&quot;, line 2469 ORA-06512: at &quot;ASAP.SP_COMPLETE_PSR&quot;, line 45 ORA-06512: at &quot;ASAP.SP_TASK_COMPLETE&quot;, line 220 ORA-06512: at line 1   What is your MSS Login ID?: E0180039 Customer Acct Number?: 5948187 PSR #?: 7047997050 "/>
    <s v="We could see that the tasks for the reported order-22474067 was not process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Justin"/>
    <s v="Liles"/>
    <m/>
  </r>
  <r>
    <s v="IT-OSS - M6 (ASAP/TSG)"/>
    <s v="Incident"/>
    <s v="INC000002679369"/>
    <d v="2018-10-13T00:12:14"/>
    <d v="2018-10-15T19:50:14"/>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Could not assign connectionsBroadband Product should be disconnected only when moving to a different wire center. Tn# 9125792203 What is your MSS Login ID?: n9987263 Customer Acct Number?: 5454764 PSR #?: 23059982 "/>
    <s v="No Issues Found-The reported task already completed"/>
    <s v="MSS Cause Codes"/>
    <s v="Miscellaneous"/>
    <s v="No Issues Found"/>
    <m/>
    <s v="IT Application"/>
    <s v="Software Application/System"/>
    <s v="Other Type of Software"/>
    <m/>
    <m/>
    <s v="Vijai"/>
    <s v="Elumalai"/>
    <m/>
  </r>
  <r>
    <s v="IT-OSS - M6 (ASAP/TSG)"/>
    <s v="Incident"/>
    <s v="INC000002679345"/>
    <d v="2018-10-12T23:36:56"/>
    <d v="2018-10-15T20:36:45"/>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5753942245 What is your MSS Login ID?: n9987263 Customer Acct Number?: 6370101 PSR #?: 22375879 "/>
    <s v="We could see the cancellation process update has not made properly on the data level which were caused the issue, the same has been corrected and respective task has been processed without any issues. So, we are going ahead and marking this as close. KIndly reach us for any assistance in the future."/>
    <s v="MSS Cause Codes"/>
    <s v="Training"/>
    <s v="Incorrect Supplement Cancel"/>
    <m/>
    <s v="IT Application"/>
    <s v="Software Application/System"/>
    <s v="Other Type of Software"/>
    <m/>
    <m/>
    <s v="Vijai"/>
    <s v="Elumalai"/>
    <m/>
  </r>
  <r>
    <s v="IT-OSS - M6 (ASAP/TSG)"/>
    <s v="Incident"/>
    <s v="INC000002679343"/>
    <d v="2018-10-12T23:33:14"/>
    <d v="2018-10-15T18:13:16"/>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403457598 What is your MSS Login ID?: n9987263 Customer Acct Number?: 6251419 PSR #?: 23156105 "/>
    <s v="We have corrected the inappropriate circuit issue status in backend table. The reported order has been completed in production. Hence there is no action pending on our side. We are going ahead and marking this incident as resolved. Thanks."/>
    <s v="MSS Cause Codes"/>
    <s v="Data"/>
    <s v="Circuit Issue Status"/>
    <m/>
    <s v="IT Application"/>
    <s v="Software Application/System"/>
    <s v="Other Type of Software"/>
    <m/>
    <m/>
    <s v="Vijai"/>
    <s v="Elumalai"/>
    <m/>
  </r>
  <r>
    <s v="IT-OSS - M6 (ASAP/TSG)"/>
    <s v="Incident"/>
    <s v="INC000002679261"/>
    <d v="2018-10-12T23:57:43"/>
    <d v="2018-10-15T23:13:1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578740 from MSShWin Domain: Unhandled process exception : com.windstream.mss.exceptions.BusinessException: javax.xml.ws.WebServiceException: Could not send Message. Tn# 5753935554 What is your MSS Login ID?: n9987263 Customer Acct Number?: 6448219 PSR #?: 22578740 "/>
    <s v="Hi Vijai,  The issue is due to the duplicate products were in ngmss side. which has been corrected now and the order got completed without any issues. Please check and let us know for any other concerns."/>
    <s v="MSS Cause Codes"/>
    <s v="Data"/>
    <s v="User Request"/>
    <m/>
    <s v="IT Application"/>
    <s v="Software Application/System"/>
    <s v="Other Type of Software"/>
    <m/>
    <m/>
    <s v="Vijai"/>
    <s v="Elumalai"/>
    <m/>
  </r>
  <r>
    <s v="IT-OSS - M6 (ASAP/TSG)"/>
    <s v="Incident"/>
    <s v="INC000002679257"/>
    <d v="2018-10-12T23:53:22"/>
    <d v="2018-10-15T19:48:20"/>
    <x v="1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2301 What is your MSS Login ID?: n9987263 Customer Acct Number?: 6340578 PSR #?: 23186112 "/>
    <s v="We have corrected the xref  related issue for the reported order-23186112 caused due to  migration and the issue got cleared."/>
    <s v="MSS Cause Codes"/>
    <s v="Delegation"/>
    <s v="Cross Reference mapping"/>
    <m/>
    <s v="IT Application"/>
    <s v="Software Application/System"/>
    <s v="Other Type of Software"/>
    <m/>
    <m/>
    <s v="Vijai"/>
    <s v="Elumalai"/>
    <m/>
  </r>
  <r>
    <s v="IT-OSS - M6 (ASAP/TSG)"/>
    <s v="Incident"/>
    <s v="INC000002679238"/>
    <d v="2018-10-12T23:15:44"/>
    <d v="2018-10-17T13:55:29"/>
    <x v="5"/>
    <s v="Medium"/>
    <x v="0"/>
    <s v="Within the Service Target"/>
    <s v="MSS (hWIN &amp; TSG) Issue"/>
    <s v="Which MSS instance are you reporting this issue for?: MSS (hWIN &amp; TSG) What type of issue are you reporting?: Another issue Description of problem: (attach screenshots of any errors, etc.): UNABLE TO CREATE MOVE ORDER PSR DUE TO BEING UNABLE TO DISC CURRENT BB ENTRY BECAUSE OF ERROR &quot;THERE ARE IN SERVICE CHILDREN THAT ARE NOT ON THE ORDER. THE ITEM CANNOT BE DISCONNECTED.&quot; TN=3866844155 What is your MSS Login ID?: E0183019 Customer Acct Number?: 4908614 PSR #?: 23190379 "/>
    <s v="The previous order supplement cancel was not processed properly, so the service item was in incorrect status and the same has been corrected now.  But now it is throwing different error. This is because the customer is qualified upto 10MB as per mirror records. But the customer is provisioned with 25Mb/1.5Mb speed product. This is incorrect and please supplement correct the order and change the speed product and compatible modem."/>
    <s v="MSS Cause Codes"/>
    <s v="Training"/>
    <s v="Incorrect Process on Change Order"/>
    <m/>
    <s v="IT Application"/>
    <s v="Software Application/System"/>
    <s v="Other Type of Software"/>
    <m/>
    <m/>
    <s v="Jason"/>
    <s v="King"/>
    <m/>
  </r>
  <r>
    <s v="IT-OSS - M6 (ASAP/TSG)"/>
    <s v="Incident"/>
    <s v="INC000002679237"/>
    <d v="2018-10-12T23:10:11"/>
    <d v="2018-10-15T16:29:18"/>
    <x v="15"/>
    <s v="Medium"/>
    <x v="0"/>
    <s v="Within the Service Target"/>
    <s v="MSS (hWIN &amp; TSG) Issue"/>
    <s v="Which MSS instance are you reporting this issue for?: MSS (hWIN &amp; TSG) What type of issue are you reporting?: Another issue Description of problem: (attach screenshots of any errors, etc.): TRYING TO UPGRADE TO 100X8 VBOND SVC, GETTING: SAME TN OR CUSTOMER HAS AN OPEN ORDER IN NEXTGEN MSS.  PLEASE COMPLETE THE OPEN ORDER IN NEXTGEN MSS AND TRY TO VALIDATE IN HWIN MSS.&quot; I SEARCH ALL VISIBLE TASKS, ALL SHOW AS COMPLETE. 678-219-0258 What is your MSS Login ID?: 0019414 Customer Acct Number?: 3933819 PSR #?: 23190416 "/>
    <s v="The missing of customer account cross reference caused the reported issue, which has been cleared now and the order now validates without error."/>
    <s v="MSS Cause Codes"/>
    <s v="Data"/>
    <s v="Validation Issue"/>
    <m/>
    <s v="IT Application"/>
    <s v="Software Application/System"/>
    <s v="Other Type of Software"/>
    <m/>
    <m/>
    <s v="Ronnie"/>
    <s v="Byrd"/>
    <m/>
  </r>
  <r>
    <s v="IT-OSS - M6 (ASAP/TSG)"/>
    <s v="Incident"/>
    <s v="INC000002679203"/>
    <d v="2018-10-12T23:26:23"/>
    <d v="2018-10-15T18:39:57"/>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176431 from MSShWin Domain: Unhandled process exception : com.windstream.mss.exceptions.BusinessException: javax.xml.ws.WebServiceException: Could not send Message. Tn# 3866584030 What is your MSS Login ID?: n9987263 Customer Acct Number?: 5981727 PSR #?: 22176431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Vijai"/>
    <s v="Elumalai"/>
    <m/>
  </r>
  <r>
    <s v="IT-OSS - M6 (ASAP/TSG)"/>
    <s v="Incident"/>
    <s v="INC000002679198"/>
    <d v="2018-10-12T23:21:34"/>
    <d v="2018-10-16T12:34:12"/>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631508 What is your MSS Login ID?: n9987263 Customer Acct Number?: 6309569 PSR #?: 23185255 "/>
    <s v="We could see that the previous change order for the reported customer account-6309569 was not processed properly in NGMSS, which caused the issue. Now we have corrected the same and the reported order-23190502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79174"/>
    <d v="2018-10-12T23:00:47"/>
    <d v="2018-10-15T19:53:13"/>
    <x v="3"/>
    <s v="Medium"/>
    <x v="0"/>
    <s v="Within the Service Target"/>
    <s v="MSS (hWIN &amp; TSG) Issue"/>
    <s v="Which MSS instance are you reporting this issue for?: MSS (hWIN &amp; TSG) What type of issue are you reporting?: Another issue Description of problem: (attach screenshots of any errors, etc.): tn 9035451835 - record is stuck in the NSP queue/ error message &quot;0RA-20100: ERROR  working NextGen MSS DD TASK., Could not complete DD task, error: ORA-20100: Not able to find customer location&quot; What is your MSS Login ID?: e0169266 Customer Acct Number?: 3604319 PSR #?: 23185942 "/>
    <s v="No Issues Found-The reported order is already completed"/>
    <s v="MSS Cause Codes"/>
    <s v="Miscellaneous"/>
    <s v="No Issues Found"/>
    <m/>
    <s v="IT Application"/>
    <s v="Software Application/System"/>
    <s v="Other Type of Software"/>
    <m/>
    <m/>
    <s v="William"/>
    <s v="Shannon"/>
    <m/>
  </r>
  <r>
    <s v="IT-OSS - M6 (ASAP/TSG)"/>
    <s v="Incident"/>
    <s v="INC000002679135"/>
    <d v="2018-10-12T22:32:53"/>
    <d v="2018-10-15T21:02:18"/>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662002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_ISP Product group 1020. Miscellaneous Error: Unable to copy item 32785561 to the order as the Service Item is on another open PSR Order. The Preference to Copy Pending PSR Items is set to No..  Error Code 30602:Miscellaneous Error: Unable to copy item 32785561 to the order as the Service Item is on another open PSR Order. The Preference to Copy Pending PSR Items is set to No.Error Code 30766:Unable to process item _ISP Product group 1020. Miscellaneous Error: Unable to copy item 32785561 to the order as the Service Item is on another open PSR Order. The Preference to Copy Pending PSR Items is set to No.. What is your MSS Login ID?: n9995231 Customer Acct Number?: 6546704 PSR #?: 23189885  "/>
    <s v="We could see the previous order were not processed properly which were caused the issue, the same has been corrected and respective order is now delegated to NGMSS without any issues. So, we are gong ahead and marking this as close. KIndly reach us for any assistance in the future."/>
    <s v="MSS Cause Codes"/>
    <s v="Delegation"/>
    <s v="Previous order Delegation issue"/>
    <m/>
    <s v="IT Application"/>
    <s v="Software Application/System"/>
    <s v="Other Type of Software"/>
    <m/>
    <m/>
    <s v="Ajith"/>
    <s v="Kumar"/>
    <m/>
  </r>
  <r>
    <s v="IT-OSS - M6 (ASAP/TSG)"/>
    <s v="Incident"/>
    <s v="INC000002679122"/>
    <d v="2018-10-12T23:16:00"/>
    <d v="2018-10-15T18:53:13"/>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80039 Customer Acct Number?: 4048506 PSR #?: 8143282082 "/>
    <s v="We could not find any issue for the customer and the reported order has been completed in production. Hence there is no action pending on our side. We are going ahead and marking this incident as resolved. Thanks."/>
    <s v="MSS Cause Codes"/>
    <s v="Training"/>
    <s v="No Issue Found"/>
    <m/>
    <s v="IT Application"/>
    <s v="Software Application/System"/>
    <s v="Other Type of Software"/>
    <m/>
    <m/>
    <s v="Justin"/>
    <s v="Liles"/>
    <m/>
  </r>
  <r>
    <s v="IT-OSS - M6 (ASAP/TSG)"/>
    <s v="Incident"/>
    <s v="INC000002679121"/>
    <d v="2018-10-12T23:15:26"/>
    <d v="2018-10-16T01:27: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2703859522 What is your MSS Login ID?: n9987263 Customer Acct Number?: 3357152 PSR #?: 23105054 "/>
    <s v="Elumalai,  We don't find any issue on completing the order. please check and let us know for any other concerns."/>
    <s v="MSS Cause Codes"/>
    <s v="Data"/>
    <s v="User Request"/>
    <m/>
    <s v="IT Application"/>
    <s v="Software Application/System"/>
    <s v="Other Type of Software"/>
    <m/>
    <m/>
    <s v="Vijai"/>
    <s v="Elumalai"/>
    <m/>
  </r>
  <r>
    <s v="IT-OSS - M6 (ASAP/TSG)"/>
    <s v="Incident"/>
    <s v="INC000002679084"/>
    <d v="2018-10-12T22:36:03"/>
    <d v="2018-10-15T16:32:55"/>
    <x v="5"/>
    <s v="Medium"/>
    <x v="0"/>
    <s v="Within the Service Target"/>
    <s v="MSS (hWIN &amp; TSG) Issue"/>
    <s v="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NG ORDER What is your MSS Login ID?: E0138057 Customer Acct Number?: 3455466 PSR #?: 23190228 "/>
    <s v="The reported order#23190228 was validating successfully without any issues"/>
    <s v="MSS Cause Codes"/>
    <s v="Training"/>
    <s v="No Issue Found"/>
    <m/>
    <s v="IT Application"/>
    <s v="Software Application/System"/>
    <s v="Other Type of Software"/>
    <m/>
    <m/>
    <s v="Falicia"/>
    <s v="Tollison"/>
    <m/>
  </r>
  <r>
    <s v="IT-OSS - M6 (ASAP/TSG)"/>
    <s v="Incident"/>
    <s v="INC000002678816"/>
    <d v="2018-10-12T22:12:04"/>
    <d v="2018-10-15T16:40:45"/>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055279298,Error Message:NGMSS BB COM Queue completed but HWIN BBCOM Task in ready status.   What is your MSS Login ID?: n9994207 Customer Acct Number?: 3735600 PSR #?: 22895969 "/>
    <s v="The missing of values in label and value caused the reported issue which has been corrected through back end and the order is now complete."/>
    <s v="MSS Cause Codes"/>
    <s v="Data"/>
    <s v="Value Label"/>
    <m/>
    <s v="IT Application"/>
    <s v="Software Application/System"/>
    <s v="Other Type of Software"/>
    <m/>
    <m/>
    <s v="Sathishkumar"/>
    <s v="Chellathurai"/>
    <m/>
  </r>
  <r>
    <s v="IT-OSS - M6 (ASAP/TSG)"/>
    <s v="Incident"/>
    <s v="INC000002678744"/>
    <d v="2018-10-12T20:41:57"/>
    <d v="2018-10-15T16:13:33"/>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85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8277 PSR #?: 23187779  "/>
    <s v="We could see that the reported order #6622893 is completed and flag finished and since there is no pending action from our side we are marking this ticket as resolved"/>
    <s v="MSS Cause Codes"/>
    <s v="Training"/>
    <s v="No Issue Found"/>
    <m/>
    <s v="IT Application"/>
    <s v="Software Application/System"/>
    <s v="Other Type of Software"/>
    <m/>
    <m/>
    <s v="Sathishkumar"/>
    <s v="Chellathurai"/>
    <m/>
  </r>
  <r>
    <s v="IT-OSS - M6 (ASAP/TSG)"/>
    <s v="Incident"/>
    <s v="INC000002678636"/>
    <d v="2018-10-12T20:21:54"/>
    <d v="2018-10-19T16:53:12"/>
    <x v="0"/>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PIN TO WHICH THE CUSTOMER IS ASSIGNED IS NOT COMPATIBLE FOR THE SELECTED SPEED PRODUCT. PLEASE ASSIGN A COMPATIBLE PIN. What is your MSS Login ID?: E0182019 Customer Acct Number?: 6479954 PSR #?: 22543796 "/>
    <s v="Incorrect ecckt name for the physical has caused the reported issue and the same is now corrected."/>
    <s v="MSS Cause Codes"/>
    <s v="Delegation"/>
    <s v="Circuit information"/>
    <m/>
    <s v="IT Application"/>
    <s v="Software Application/System"/>
    <s v="Other Type of Software"/>
    <m/>
    <m/>
    <s v="Dakotah"/>
    <s v="Cantrell"/>
    <m/>
  </r>
  <r>
    <s v="IT-OSS - M6 (ASAP/TSG)"/>
    <s v="Incident"/>
    <s v="INC000002678630"/>
    <d v="2018-10-12T20:08:56"/>
    <d v="2018-10-15T19:55:31"/>
    <x v="3"/>
    <s v="Medium"/>
    <x v="0"/>
    <s v="Within the Service Target"/>
    <s v="MSS (hWIN &amp; TSG) Issue"/>
    <s v="Which MSS instance are you reporting this issue for?: MSS (hWIN &amp; TSG) What type of issue are you reporting?: Another issue Description of problem: (attach screenshots of any errors, etc.): WORKING AN UPGRADE WITH PIN CHAGNE / GETTING THIS ERROR : Error: An Error occurred during the Custom Pre-Validation Procedure: -2 ORA-20100: Same TN or Customer has an Open Order in NextGen MSS.  Please complete the Open Order in NextGen MSS and try to Validate in hWIN MSS.  I CANT FIND ANYOTHER PSR IN HWIN NOR NEXTGEN What is your MSS Login ID?: E0138057 Customer Acct Number?: 3933819 PSR #?: 23189373 "/>
    <s v="No Issues Found-The reported order is already completed"/>
    <s v="MSS Cause Codes"/>
    <s v="Miscellaneous"/>
    <s v="No Issues Found"/>
    <m/>
    <s v="IT Application"/>
    <s v="Software Application/System"/>
    <s v="Other Type of Software"/>
    <m/>
    <m/>
    <s v="Falicia"/>
    <s v="Tollison"/>
    <m/>
  </r>
  <r>
    <s v="IT-OSS - M6 (ASAP/TSG)"/>
    <s v="Incident"/>
    <s v="INC000002678296"/>
    <d v="2018-10-12T19:10:08"/>
    <d v="2018-10-15T21:26:08"/>
    <x v="7"/>
    <s v="Medium"/>
    <x v="0"/>
    <s v="Within the Service Target"/>
    <s v="MSS (hWIN &amp; TSG) Issue"/>
    <s v="Which MSS instance are you reporting this issue for?: MSS (hWIN &amp; TSG) What type of issue are you reporting?: Another issue Description of problem: (attach screenshots of any errors, etc.): TN=8598874347 PSR CANCELLED INCORRECTLY, SAYS IT'S IN BB COMP, IT IS NOT  What is your MSS Login ID?: E0079908 Customer Acct Number?: 3752752 PSR #?: 2318591 "/>
    <s v="We could see the cancellation process were not updated properly on the data level which were caused the issue, the same has been corrected and respective task has been processed now. So, we are going ahead and marking this as close. KIndly reach us for any assistance in the future."/>
    <s v="MSS Cause Codes"/>
    <s v="Data"/>
    <s v="Circuit Status"/>
    <m/>
    <s v="IT Application"/>
    <s v="Software Application/System"/>
    <s v="Other Type of Software"/>
    <m/>
    <m/>
    <s v="Rebecca"/>
    <s v="Combs"/>
    <m/>
  </r>
  <r>
    <s v="IT-OSS - M6 (ASAP/TSG)"/>
    <s v="Incident"/>
    <s v="INC000002677984"/>
    <d v="2018-10-12T18:42:11"/>
    <d v="2018-10-15T16:06:29"/>
    <x v="14"/>
    <s v="Medium"/>
    <x v="0"/>
    <s v="Within the Service Target"/>
    <s v="MSS (hWIN &amp; TSG) Issue"/>
    <s v="Which MSS instance are you reporting this issue for?: MSS (hWIN &amp; TSG) What type of issue are you reporting?: Another issue Description of problem: (attach screenshots of any errors, etc.): 8592319751 unable to push the dslam queue What is your MSS Login ID?: n9981514 "/>
    <s v="We could see that the value label was populated wrongly which caused the issue and same has been corrected now. DSLAMSUS task for the reported order #6624132 is completed now"/>
    <s v="MSS Cause Codes"/>
    <s v="Data"/>
    <s v="Value Label"/>
    <m/>
    <s v="IT Application"/>
    <s v="Software Application/System"/>
    <s v="Other Type of Software"/>
    <m/>
    <m/>
    <s v="Ramkumar"/>
    <s v="Balaji"/>
    <m/>
  </r>
  <r>
    <s v="IT-OSS - M6 (ASAP/TSG)"/>
    <s v="Incident"/>
    <s v="INC000002677859"/>
    <d v="2018-10-12T17:55:55"/>
    <d v="2018-10-25T15:41:00"/>
    <x v="1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6789637869 What is your MSS Login ID?: n9981514 "/>
    <s v="Hi Ramkumar,  We could see the order is flag finished now and there is no pending action item from our end we are marking this ticket as resolved."/>
    <s v="MSS Cause Codes"/>
    <s v="Data"/>
    <s v="User Request"/>
    <m/>
    <s v="IT Application"/>
    <s v="Software Application/System"/>
    <s v="Other Type of Software"/>
    <m/>
    <m/>
    <s v="Ramkumar"/>
    <s v="Balaji"/>
    <m/>
  </r>
  <r>
    <s v="IT-OSS - M6 (ASAP/TSG)"/>
    <s v="Incident"/>
    <s v="INC000002677354"/>
    <d v="2018-10-12T02:39:03"/>
    <d v="2018-10-12T18:49:36"/>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934599,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ENCAP; CaUsageId: 101558; CaValueId: 41778735. PP:AT:BB: 51:25:232Error Code 85017:CaValueValidateManager: CA value record being changed or deleted is not found.  CA: ENCAP; CaUsageId: 101558; CaValueId: 41778735. PP:AT:BB: 51:25:232   What is your MSS Login ID?: n9994207 Customer Acct Number?: 5769233 PSR #?: 23148643 "/>
    <s v="The incorrect custom attributes caused the issue and the same have been corrected and completed"/>
    <s v="MSS Cause Codes"/>
    <s v="Delegation"/>
    <s v="Delegation task issue"/>
    <m/>
    <s v="IT Application"/>
    <s v="Software Application/System"/>
    <s v="Other Type of Software"/>
    <m/>
    <m/>
    <s v="Sathishkumar"/>
    <s v="Chellathurai"/>
    <m/>
  </r>
  <r>
    <s v="IT-OSS - M6 (ASAP/TSG)"/>
    <s v="Incident"/>
    <s v="INC000002677312"/>
    <d v="2018-10-12T04:31:08"/>
    <d v="2018-10-12T14:14:34"/>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67826052, Error Message: ReturnCd :-1 - ReturnText: exchange_carrier_circuit_id,  of 706-782-6052-0 already exists.  Please change ecckt What is your MSS Login ID?: n9995231 Customer Acct Number?: 3363216 PSR #?: 23186390  "/>
    <s v="We could see that the previous new order for the reported TN-706-782-6052-0 was not cancelled properly in NGMSS, which caused the issue. Now we have corrected the same and the DELEGOCT task for the reported order-23186390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Ajith"/>
    <s v="Kumar"/>
    <m/>
  </r>
  <r>
    <s v="IT-OSS - M6 (ASAP/TSG)"/>
    <s v="Incident"/>
    <s v="INC000002677297"/>
    <d v="2018-10-12T03:34:52"/>
    <d v="2018-10-12T15:14:25"/>
    <x v="6"/>
    <s v="Medium"/>
    <x v="0"/>
    <s v="Within the Service Target"/>
    <s v="MSS (hWIN &amp; TSG) Issue"/>
    <s v="Which MSS instance are you reporting this issue for?: MSS (hWIN &amp; TSG) What type of issue are you reporting?: Another issue Description of problem: (attach screenshots of any errors, etc.): UNABLE TO VALIDATE PSR IN HWIN. RECEIVING ERROR  &quot;The MSS awfg is not found on the account&quot; What is your MSS Login ID?: e0166715 PSR #?: 23187349  "/>
    <s v="There is missing value and label ifo in the reported PSR # 23187349 which caused the issue and the same has been corrected."/>
    <s v="MSS Cause Codes"/>
    <s v="Training"/>
    <s v="Process Issue - Others"/>
    <m/>
    <s v="IT Application"/>
    <s v="Software Application/System"/>
    <s v="Other Type of Software"/>
    <m/>
    <m/>
    <s v="James"/>
    <s v="Hall"/>
    <m/>
  </r>
  <r>
    <s v="IT-OSS - M6 (ASAP/TSG)"/>
    <s v="Incident"/>
    <s v="INC000002677234"/>
    <d v="2018-10-12T02:46:05"/>
    <d v="2018-10-15T14:42:41"/>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4961801,Error Message:NGMSS BB COM Queue completed but HWIN BBCOM Task in ready status.   What is your MSS Login ID?: n9994207 Customer Acct Number?: 3267843 PSR #?: 22817846 "/>
    <s v="We have corrected the label and value info. The reported DD task has been completed in production without any issues. Hence there is no action pending on our side. We are going ahead and marking this incident as resolved. Thanks."/>
    <s v="MSS Cause Codes"/>
    <s v="Training"/>
    <s v="Incorrect Circuit User Data/Custom Attributes"/>
    <m/>
    <s v="IT Application"/>
    <s v="Software Application/System"/>
    <s v="Other Type of Software"/>
    <m/>
    <m/>
    <s v="Sathishkumar"/>
    <s v="Chellathurai"/>
    <m/>
  </r>
  <r>
    <s v="IT-OSS - M6 (ASAP/TSG)"/>
    <s v="Incident"/>
    <s v="INC000002677233"/>
    <d v="2018-10-12T02:33:18"/>
    <d v="2018-10-17T02:36:24"/>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065991948,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22789611 had already been disconnected on another order..  Error Code 30606:The Service Item 22789611 had already been disconnected on another order.Error Code 30766:Unable to process item Sagem 1704N Product group 1428. The Service Item 22789611 had already been disconnected on another order..   What is your MSS Login ID?: n9994207 Customer Acct Number?: 3155689 PSR #?: 23164766 "/>
    <s v="Hi Sathish,  The issue is due to the user completed the DD task before delegation task got completed in legacy. We have corrected the data issue by updating the product status. Please check and let us know for any other concerns."/>
    <s v="MSS Cause Codes"/>
    <s v="Training"/>
    <s v="Incorrect Supplement Cancel"/>
    <m/>
    <s v="IT Application"/>
    <s v="Software Application/System"/>
    <s v="Other Type of Software"/>
    <m/>
    <m/>
    <s v="Sathishkumar"/>
    <s v="Chellathurai"/>
    <m/>
  </r>
  <r>
    <s v="IT-OSS - M6 (ASAP/TSG)"/>
    <s v="Incident"/>
    <s v="INC000002677232"/>
    <d v="2018-10-12T02:27:02"/>
    <d v="2018-10-12T18:52:31"/>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3863623046, Error Message: The MSS Exchange is not found on the account. What is your MSS Login ID?: N9995231 Customer Acct Number?: 6548267 PSR #?: 23183132 "/>
    <s v="We have corrected the order related issue for the reported customer -3863623046 caused due to  migration and the issue got cleared."/>
    <s v="MSS Cause Codes"/>
    <s v="Delegation"/>
    <s v="NGMSS data issue"/>
    <m/>
    <s v="IT Application"/>
    <s v="Software Application/System"/>
    <s v="Other Type of Software"/>
    <m/>
    <m/>
    <s v="Ajith"/>
    <s v="Kumar"/>
    <m/>
  </r>
  <r>
    <s v="IT-OSS - M6 (ASAP/TSG)"/>
    <s v="Incident"/>
    <s v="INC000002677177"/>
    <d v="2018-10-12T02:29:52"/>
    <d v="2018-10-12T15:37:42"/>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473573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42375 PSR #?: 23149559 "/>
    <s v="We could see the disconnect item were not mapped properly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r>
  <r>
    <s v="IT-OSS - M6 (ASAP/TSG)"/>
    <s v="Incident"/>
    <s v="INC000002677173"/>
    <d v="2018-10-12T02:25:53"/>
    <d v="2018-10-12T02:26:34"/>
    <x v="8"/>
    <s v="Medium"/>
    <x v="1"/>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3623046,Error Message:THE MSS EXCHANGE IS NOT FOUND ON THE ACCOUNT   What is your MSS Login ID?: n9994207 Customer Acct Number?: 6548267 PSR #?: 23183132 "/>
    <m/>
    <m/>
    <m/>
    <m/>
    <m/>
    <s v="IT Application"/>
    <s v="Software Application/System"/>
    <s v="Other Type of Software"/>
    <m/>
    <m/>
    <s v="Sathishkumar"/>
    <s v="Chellathurai"/>
    <m/>
  </r>
  <r>
    <s v="IT-OSS - M6 (ASAP/TSG)"/>
    <s v="Incident"/>
    <s v="INC000002677086"/>
    <d v="2018-10-12T01:56:48"/>
    <d v="2018-10-12T19:01:59"/>
    <x v="0"/>
    <s v="Medium"/>
    <x v="0"/>
    <s v="Within the Service Target"/>
    <s v="MSS (hWIN &amp; TSG) Issue"/>
    <s v="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What is your MSS Login ID?: E0138057 Customer Acct Number?: 3505656 PSR #?: 23186872 "/>
    <s v="Missing label and value field in NG for the broadband qualification has caused the reported issue and the same has been cleared."/>
    <s v="MSS Cause Codes"/>
    <s v="Data"/>
    <s v="Value Label"/>
    <m/>
    <s v="IT Application"/>
    <s v="Software Application/System"/>
    <s v="Other Type of Software"/>
    <m/>
    <m/>
    <s v="Falicia"/>
    <s v="Tollison"/>
    <m/>
  </r>
  <r>
    <s v="IT-OSS - M6 (ASAP/TSG)"/>
    <s v="Incident"/>
    <s v="INC000002677049"/>
    <d v="2018-10-12T01:08:11"/>
    <d v="2018-10-12T19:10:00"/>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31301023 What is your MSS Login ID?: n9987263 Customer Acct Number?: 6448628 PSR #?: 23184558 "/>
    <s v="Incorrect status for the service request in the previous order has caused the report issue and the same has been corrected."/>
    <s v="MSS Cause Codes"/>
    <s v="Data"/>
    <s v="ASAP Issue"/>
    <m/>
    <s v="IT Application"/>
    <s v="Software Application/System"/>
    <s v="Other Type of Software"/>
    <m/>
    <m/>
    <s v="Vijai"/>
    <s v="Elumalai"/>
    <m/>
  </r>
  <r>
    <s v="IT-OSS - M6 (ASAP/TSG)"/>
    <s v="Incident"/>
    <s v="INC000002677006"/>
    <d v="2018-10-12T04:50:57"/>
    <d v="2018-10-15T16:44:22"/>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7703450240, Error Message: cannot insert NULL into (&quot;ASAP&quot;.&quot;NS_COMP_REL&quot;.&quot;NS_COMP_ID_CHILD&quot;) What is your MSS Login ID?: n9995231 Customer Acct Number?: 2838841 PSR #?: 23186897 "/>
    <s v="The incorrect pin assignments in the order caused the reported issue, which has been corrected now and the task is now complete."/>
    <s v="MSS Cause Codes"/>
    <s v="Training"/>
    <s v="Incorrect Process on PIN Assignment"/>
    <m/>
    <s v="IT Application"/>
    <s v="Software Application/System"/>
    <s v="Other Type of Software"/>
    <m/>
    <m/>
    <s v="Ajith"/>
    <s v="Kumar"/>
    <m/>
  </r>
  <r>
    <s v="IT-OSS - M6 (ASAP/TSG)"/>
    <s v="Incident"/>
    <s v="INC000002677005"/>
    <d v="2018-10-12T04:40:01"/>
    <d v="2018-10-12T14:21:32"/>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245433033, Error Message: The circuits for this service request are not complete. Please complete (or reverse if the order has been cancelled) the required engineering before completing this task. The &lt;DD&gt; on row #&lt;1&gt;is violating the constraint. What is your MSS Login ID?: n9995231 Customer Acct Number?: 3792930 PSR #?: 22987309  "/>
    <s v="We could see that the tasks for the reported order-2298730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r>
  <r>
    <s v="IT-OSS - M6 (ASAP/TSG)"/>
    <s v="Incident"/>
    <s v="INC000002677002"/>
    <d v="2018-10-12T03:51:22"/>
    <d v="2018-10-17T02:54:32"/>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782495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The Service Item 30727683 had already been disconnected on another order..  Error Code 30606:The Service Item 30727683 had already been disconnected on another order.Error Code 30766:Unable to process item 15MB/1.5MB Product group 2107. The Service Item 30727683 had already been disconnected on another order.. What is your MSS Login ID?: n9995231 Customer Acct Number?: 5561584 PSR #?: 23164240 "/>
    <s v="Hi Ajith,  The issue is due to the user doesn't reopen the delegation task after supplement correction. We have correct the data now. Please check and let us know for any other concerns."/>
    <s v="MSS Cause Codes"/>
    <s v="Training"/>
    <s v="Incorrect Task Completion Process"/>
    <m/>
    <s v="IT Application"/>
    <s v="Software Application/System"/>
    <s v="Other Type of Software"/>
    <m/>
    <m/>
    <s v="Ajith"/>
    <s v="Kumar"/>
    <m/>
  </r>
  <r>
    <s v="IT-OSS - M6 (ASAP/TSG)"/>
    <s v="Incident"/>
    <s v="INC000002676970"/>
    <d v="2018-10-12T02:26:00"/>
    <d v="2018-10-15T15:02:35"/>
    <x v="4"/>
    <s v="Medium"/>
    <x v="0"/>
    <s v="Within the Service Target"/>
    <s v="MSS (hWIN &amp; TSG) Issue"/>
    <s v="Which MSS instance are you reporting this issue for?: MSS (hWIN &amp; TSG) What type of issue are you reporting?: Another issue Description of problem: (attach screenshots of any errors, etc.): TRYING TO CREATE PSR AND IT SAYS ONE IS OPEN IN NEXTGEN. IT IS DUE DATE COMPLETE BUT NOT FLAG FINISHED. NEED COMPLETE SO I CAN OPEN NEW PSR. (TN: 8598873189-PIN 11) What is your MSS Login ID?: e0183526 Customer Acct Number?: 3134197 PSR #?: 6004134 "/>
    <s v="We have changed the incorrect order status into Flag finished. Now you could able to create a new PSR in production. Hence there is no action pending on our side. We are going ahead and marking this incident as resolved. Thanks."/>
    <s v="MSS Cause Codes"/>
    <s v="Data"/>
    <s v="ASAP Issue"/>
    <m/>
    <s v="IT Application"/>
    <s v="Software Application/System"/>
    <s v="Other Type of Software"/>
    <m/>
    <m/>
    <s v="Haley"/>
    <s v="Stanfield"/>
    <m/>
  </r>
  <r>
    <s v="IT-OSS - M6 (ASAP/TSG)"/>
    <s v="Incident"/>
    <s v="INC000002676969"/>
    <d v="2018-10-12T02:21:48"/>
    <d v="2018-10-12T15:49:14"/>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7895655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954740 PSR #?: 23147301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76964"/>
    <d v="2018-10-12T02:08:57"/>
    <d v="2018-10-16T14:57:44"/>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177217587,Error Message:&lt;&lt;DLRD&gt;&gt; task in &lt;&lt;REMASGN&gt;&gt; queue was not processed properly. Please re-open &lt;&lt;DLRD&gt;&gt; task and complete again. What is your MSS Login ID?: n9994207 Customer Acct Number?: 5350984 PSR #?: 23029685  "/>
    <s v="Design was not processed and the same has been corrected and fixed."/>
    <s v="MSS Cause Codes"/>
    <s v="Training"/>
    <s v="Design not processed properly"/>
    <m/>
    <s v="IT Application"/>
    <s v="Software Application/System"/>
    <s v="Other Type of Software"/>
    <m/>
    <m/>
    <s v="Sathishkumar"/>
    <s v="Chellathurai"/>
    <m/>
  </r>
  <r>
    <s v="IT-OSS - M6 (ASAP/TSG)"/>
    <s v="Incident"/>
    <s v="INC000002676958"/>
    <d v="2018-10-12T01:59:24"/>
    <d v="2018-10-12T02:00:06"/>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Telephone#814849198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828422 PSR #?: 23178967  "/>
    <m/>
    <m/>
    <m/>
    <m/>
    <m/>
    <s v="IT Application"/>
    <s v="Software Application/System"/>
    <s v="Other Type of Software"/>
    <m/>
    <m/>
    <s v="Sathishkumar"/>
    <s v="Chellathurai"/>
    <m/>
  </r>
  <r>
    <s v="IT-OSS - M6 (ASAP/TSG)"/>
    <s v="Incident"/>
    <s v="INC000002676957"/>
    <d v="2018-10-12T01:54:34"/>
    <d v="2018-10-12T15:21:30"/>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8148491980, Error Message: The connections for this service request are not complete. Please complete (or reverse if the order has been cancelled) the required engineering before completing this task. The DD on row #1 is violating the constraint. What is your MSS Login ID?: n9995231 Customer Acct Number?: 3828422 PSR #?: 23178967  "/>
    <s v="The design task was not processed properly in the reported PSR # 23178967 which caused the issue and the same has been corrected."/>
    <s v="MSS Cause Codes"/>
    <s v="Training"/>
    <s v="Design not processed properly"/>
    <m/>
    <s v="IT Application"/>
    <s v="Software Application/System"/>
    <s v="Other Type of Software"/>
    <m/>
    <m/>
    <s v="Ajith"/>
    <s v="Kumar"/>
    <m/>
  </r>
  <r>
    <s v="IT-OSS - M6 (ASAP/TSG)"/>
    <s v="Incident"/>
    <s v="INC000002676930"/>
    <d v="2018-10-12T00:47:12"/>
    <d v="2018-10-12T18:55:14"/>
    <x v="1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403272271 What is your MSS Login ID?: n9987263 Customer Acct Number?: 4834010 PSR #?: 23183611 "/>
    <s v="We have corrected the order related issue for the reported customer -4403272271 caused due to  previous order migration and the issue got cleared."/>
    <s v="MSS Cause Codes"/>
    <s v="Delegation"/>
    <s v="Previous order Delegation issue"/>
    <m/>
    <s v="IT Application"/>
    <s v="Software Application/System"/>
    <s v="Other Type of Software"/>
    <m/>
    <m/>
    <s v="Vijai"/>
    <s v="Elumalai"/>
    <m/>
  </r>
  <r>
    <s v="IT-OSS - M6 (ASAP/TSG)"/>
    <s v="Incident"/>
    <s v="INC000002676912"/>
    <d v="2018-10-12T01:31:08"/>
    <d v="2018-10-16T14:22:15"/>
    <x v="4"/>
    <s v="Medium"/>
    <x v="0"/>
    <s v="Within the Service Target"/>
    <s v="MSS (hWIN &amp; TSG) Issue"/>
    <s v="Which MSS instance are you reporting this issue for?: MSS (hWIN &amp; TSG) What type of issue are you reporting?: Another issue Description of problem: (attach screenshots of any errors, etc.): TN=7141494010/UNABLE TO COMPLETE EXCEPTN QUEUE/ERROR=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null What is your MSS Login ID?: E0080941 Customer Acct Number?: 6591030 PSR #?: 23179543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Carol"/>
    <s v="Henderson"/>
    <m/>
  </r>
  <r>
    <s v="IT-OSS - M6 (ASAP/TSG)"/>
    <s v="Incident"/>
    <s v="INC000002676866"/>
    <d v="2018-10-12T01:30:13"/>
    <d v="2018-10-17T17:21:21"/>
    <x v="2"/>
    <s v="Medium"/>
    <x v="0"/>
    <s v="Within the Service Target"/>
    <s v="MSS (hWIN &amp; TSG) Issue"/>
    <s v="Which MSS instance are you reporting this issue for?: MSS (hWIN &amp; TSG) What type of issue are you reporting?: Another issue Description of problem: (attach screenshots of any errors, etc.): AN ERROR OCCURRED DURING  THE CUSTOM PRE VALIDATION PROCEDURE 2 ORA-20103: THE TN NUMBER REQUESTED IS ALREADY IN USE What is your MSS Login ID?: E0166110 Customer Acct Number?: 6592420 PSR #?: 23186631  "/>
    <s v="We can see that the requested TN is already inservice for the customer #4947745 which is causing the reported error.   As required information has been provided, we are going ahead and marking this as resolved."/>
    <s v="MSS Cause Codes"/>
    <s v="Training"/>
    <s v="Incorrect Process on New Order"/>
    <m/>
    <s v="IT Application"/>
    <s v="Software Application/System"/>
    <s v="Other Type of Software"/>
    <m/>
    <m/>
    <s v="Aaron"/>
    <s v="Jasso"/>
    <m/>
  </r>
  <r>
    <s v="IT-OSS - M6 (ASAP/TSG)"/>
    <s v="Incident"/>
    <s v="INC000002676854"/>
    <d v="2018-10-12T01:11:08"/>
    <d v="2018-10-12T19:02:40"/>
    <x v="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3304053713, Error Message: Unable to complete BB COMP In HWIN, NGMSS BB COMP shows already completed status. What is your MSS Login ID?: n9995231 Customer Acct Number?: 3083059 PSR #?: 22744371 "/>
    <s v="The incorrect circuit issue and the value label caused the issue and the same have been corrected and completed"/>
    <s v="MSS Cause Codes"/>
    <s v="Data"/>
    <s v="Circuit Issue Status"/>
    <m/>
    <s v="IT Application"/>
    <s v="Software Application/System"/>
    <s v="Other Type of Software"/>
    <m/>
    <m/>
    <s v="Ajith"/>
    <s v="Kumar"/>
    <m/>
  </r>
  <r>
    <s v="IT-OSS - M6 (ASAP/TSG)"/>
    <s v="Incident"/>
    <s v="INC000002676846"/>
    <d v="2018-10-12T00:32:10"/>
    <d v="2018-10-16T11:35:49"/>
    <x v="1"/>
    <s v="Medium"/>
    <x v="0"/>
    <s v="Within the Service Target"/>
    <s v="MSS (hWIN &amp; TSG) Issue"/>
    <s v="Alternate contact phone number for yourself, if applicable: 7063679762 Which MSS instance are you reporting this issue for?: MSS (hWIN &amp; TSG) What type of issue are you reporting?: Another issue Description of problem: (attach screenshots of any errors, etc.): ERROR AN ERROR OCCURRED DURING THE CUSTOM PREVALIDATION PROCEDURE 2 ORA 20100 SAME TN OR CUSTOMER HAS AN OPEN ORDER IN NEXTGEN MSS PLEASE COMPLETE THE OPEN ORDER IN NEXT GENMSS AND TRY TO VALIDATE IN HWNN MSS What is your MSS Login ID?: E0102188 Customer Acct Number?: 4872562 PSR #?: 23186411 "/>
    <s v="We could see that the previous change order for the reported customer account-4872562 was not completed properly in NGMSS, which caused the issue. Now we have corrected the same and the reported order-23186411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Mathia"/>
    <s v="Chambers"/>
    <m/>
  </r>
  <r>
    <s v="IT-OSS - M6 (ASAP/TSG)"/>
    <s v="Incident"/>
    <s v="INC000002676767"/>
    <d v="2018-10-12T00:48:08"/>
    <d v="2018-10-12T16:30:08"/>
    <x v="6"/>
    <s v="Medium"/>
    <x v="0"/>
    <s v="Within the Service Target"/>
    <s v="MSS (hWIN &amp; TSG) Issue"/>
    <s v="Which MSS instance are you reporting this issue for?: MSS (hWIN &amp; TSG) What type of issue are you reporting?: Another issue Description of problem: (attach screenshots of any errors, etc.): TN=8592780220/UNABLE TO VALIDAT PSR/ERROR=AN ERROR OCCURRED DURING THE CUSTOM PREVALIDATION PROCEDURE-2ORA 20516-ORA 20104-BPQ WAS CALLED BUT RETURNED AN ERROR. THE REQUEST COMPLETED, BUT THE DSL REQUEST CODES WERE NOT ABLE TO BE TRANSLATED, SO THE RAW DATA SHOULD BE PROCESSED BY THE CLIENT APPLICATION.  CHECK FOR VALID TN. What is your MSS Login ID?: E0080941 Customer Acct Number?: 6591240 PSR #?: 23180682 "/>
    <s v="No issue found."/>
    <s v="MSS Cause Codes"/>
    <s v="Training"/>
    <s v="No Issue Found"/>
    <m/>
    <s v="IT Application"/>
    <s v="Software Application/System"/>
    <s v="Other Type of Software"/>
    <m/>
    <m/>
    <s v="Carol"/>
    <s v="Henderson"/>
    <m/>
  </r>
  <r>
    <s v="IT-OSS - M6 (ASAP/TSG)"/>
    <s v="Incident"/>
    <s v="INC000002676633"/>
    <d v="2018-10-11T23:54:47"/>
    <d v="2018-10-17T02:58:5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1391829 had already been disconnected on another order..  Error Code 30606:The Service Item 31391829 had already been disconnected on another order.Error Code 30766:Unable to process item 12Mb/768K Product group 1508. The Service Item 31391829 had already been disconnected on another order.. Tn# 7163542213 What is your MSS Login ID?: n9987263 Customer Acct Number?: 6446467 PSR #?: 23183505 "/>
    <s v="Viaji,  We could see the order got delegated to NGMSS, as there is no pending action item from our end we are marking this ticket as resolved."/>
    <s v="MSS Cause Codes"/>
    <s v="Data"/>
    <s v="User Request"/>
    <m/>
    <s v="IT Application"/>
    <s v="Software Application/System"/>
    <s v="Other Type of Software"/>
    <m/>
    <m/>
    <s v="Vijai"/>
    <s v="Elumalai"/>
    <m/>
  </r>
  <r>
    <s v="IT-OSS - M6 (ASAP/TSG)"/>
    <s v="Incident"/>
    <s v="INC000002676584"/>
    <d v="2018-10-11T23:59:11"/>
    <d v="2018-10-12T16:02:52"/>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1391829 had already been disconnected on another order..  Error Code 30606:The Service Item 31391829 had already been disconnected on another order.Error Code 30766:Unable to process item 12Mb/768K Product group 1508. The Service Item 31391829 had already been disconnected on another order.. Tn# 7163542213 What is your MSS Login ID?: n9987263 Customer Acct Number?: 6446467 PSR #?: 23183505 "/>
    <s v="We could see the disconnect item were not processed properly on the order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Vijai"/>
    <s v="Elumalai"/>
    <m/>
  </r>
  <r>
    <s v="IT-OSS - M6 (ASAP/TSG)"/>
    <s v="Incident"/>
    <s v="INC000002676565"/>
    <d v="2018-10-11T23:38:14"/>
    <d v="2018-10-12T19:04:02"/>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No data found. Tn# 6606635774 What is your MSS Login ID?: n9987263 Customer Acct Number?: 4649402 PSR #?: 22311664 "/>
    <s v="We have corrected the design related issue for the reported customer -6606635774 caused due to  process issue and the issue got cleared. Kindly assign proper pins and then proceed further."/>
    <s v="MSS Cause Codes"/>
    <s v="Data"/>
    <s v="Re-Design Issue"/>
    <m/>
    <s v="IT Application"/>
    <s v="Software Application/System"/>
    <s v="Other Type of Software"/>
    <m/>
    <m/>
    <s v="Vijai"/>
    <s v="Elumalai"/>
    <m/>
  </r>
  <r>
    <s v="IT-OSS - M6 (ASAP/TSG)"/>
    <s v="Incident"/>
    <s v="INC000002676518"/>
    <d v="2018-10-11T23:32:01"/>
    <d v="2018-10-16T16:54:34"/>
    <x v="0"/>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PHYSICAL CIRCUIT IS NOT ASSIGNED TO THE PORT What is your MSS Login ID?: E0139321 Customer Acct Number?: 6588272 PSR #?: 23186030 "/>
    <s v="User resolved - The issue is now cleared and the order is now complete and flag finished."/>
    <s v="MSS Cause Codes"/>
    <s v="Training"/>
    <s v="User Resolved"/>
    <m/>
    <s v="IT Application"/>
    <s v="Software Application/System"/>
    <s v="Other Type of Software"/>
    <m/>
    <m/>
    <s v="Tiffany"/>
    <s v="Brown"/>
    <m/>
  </r>
  <r>
    <s v="IT-OSS - M6 (ASAP/TSG)"/>
    <s v="Incident"/>
    <s v="INC000002676435"/>
    <d v="2018-10-11T22:49:48"/>
    <d v="2018-10-12T20:09:45"/>
    <x v="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Disconnect the M6 record. Tn# 6068348182 What is your MSS Login ID?: n9987263 Customer Acct Number?: 6525995 PSR #?: 22837474 "/>
    <s v="The reported order#22837474 was already supplement cancelled and flag finished. Also there is no open orders for the customer account#6525995."/>
    <s v="MSS Cause Codes"/>
    <s v="Training"/>
    <s v="No Issue Found"/>
    <m/>
    <s v="IT Application"/>
    <s v="Software Application/System"/>
    <s v="Other Type of Software"/>
    <m/>
    <m/>
    <s v="Vijai"/>
    <s v="Elumalai"/>
    <m/>
  </r>
  <r>
    <s v="IT-OSS - M6 (ASAP/TSG)"/>
    <s v="Incident"/>
    <s v="INC000002676434"/>
    <d v="2018-10-11T22:42:54"/>
    <d v="2018-10-12T16:18:50"/>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4402867211 What is your MSS Login ID?: n9987263 Customer Acct Number?: 3878666 PSR #?: 22976350 "/>
    <s v="We could see the  circuits status were not updated properly on the data level which were caused the issue, the same has been corrected and respective order is processed now. So, we are going ahead and marking this as close. KIndly reach us for any assistance in the future."/>
    <s v="MSS Cause Codes"/>
    <s v="Training"/>
    <s v="Incorrect Supplement Cancel"/>
    <m/>
    <s v="IT Application"/>
    <s v="Software Application/System"/>
    <s v="Other Type of Software"/>
    <m/>
    <m/>
    <s v="Vijai"/>
    <s v="Elumalai"/>
    <m/>
  </r>
  <r>
    <s v="IT-OSS - M6 (ASAP/TSG)"/>
    <s v="Incident"/>
    <s v="INC000002676383"/>
    <d v="2018-10-11T22:47:51"/>
    <d v="2018-10-12T19:10:00"/>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CT task. Getting below error message. Task in EXCEPTN Work Queue, Telephone: 4027285662, Error Message: ReturnCd :-1 - ReturnText: exchange_carrier_circuit_id, of 402-728-5662-0 already exists.  Please change ecckt What is your MSS Login ID?: n9995231 Customer Acct Number?: 6592119 PSR #?: 23185675 "/>
    <s v="The cancel in the previous order is not processed properly caused the issue and the same have been corrected and completed."/>
    <s v="MSS Cause Codes"/>
    <s v="Training"/>
    <s v="Process Issue - Others"/>
    <m/>
    <s v="IT Application"/>
    <s v="Software Application/System"/>
    <s v="Other Type of Software"/>
    <m/>
    <m/>
    <s v="Ajith"/>
    <s v="Kumar"/>
    <m/>
  </r>
  <r>
    <s v="IT-OSS - M6 (ASAP/TSG)"/>
    <s v="Incident"/>
    <s v="INC000002676318"/>
    <d v="2018-10-12T00:04:21"/>
    <d v="2018-10-19T12:25:29"/>
    <x v="1"/>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 ORA-20100: COULD NOT GET NG WIRECENTER INFOR ORA-01403: NO DATA FOUND What is your MSS Login ID?: E0139321 Customer Acct Number?: 6592324 PSR #?: 23186221 "/>
    <s v="We could see that the reported TN-3931832007 has assigned in the DSLAM-LDWCGA@LDCODCL02 which doesn't have port alias value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Equipment Not Associated/Configuration"/>
    <m/>
    <s v="IT Application"/>
    <s v="Software Application/System"/>
    <s v="Other Type of Software"/>
    <m/>
    <m/>
    <s v="Tiffany"/>
    <s v="Brown"/>
    <m/>
  </r>
  <r>
    <s v="IT-OSS - M6 (ASAP/TSG)"/>
    <s v="Incident"/>
    <s v="INC000002676313"/>
    <d v="2018-10-11T23:50:04"/>
    <d v="2018-10-12T19:26:11"/>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7843034 What is your MSS Login ID?: n9987263 Customer Acct Number?: 5567346 PSR #?: 21349792 "/>
    <s v="Missing label and value in Legacy has caused the reported issue and the same has been corrected."/>
    <s v="MSS Cause Codes"/>
    <s v="Data"/>
    <s v="Value Label"/>
    <m/>
    <s v="IT Application"/>
    <s v="Software Application/System"/>
    <s v="Other Type of Software"/>
    <m/>
    <m/>
    <s v="Vijai"/>
    <s v="Elumalai"/>
    <m/>
  </r>
  <r>
    <s v="IT-OSS - M6 (ASAP/TSG)"/>
    <s v="Incident"/>
    <s v="INC000002676245"/>
    <d v="2018-10-11T22:38:11"/>
    <d v="2018-10-16T12:08:23"/>
    <x v="4"/>
    <s v="Medium"/>
    <x v="0"/>
    <s v="Within the Service Target"/>
    <s v="MSS (hWIN &amp; TSG) Issue"/>
    <s v="Which MSS instance are you reporting this issue for?: MSS (hWIN &amp; TSG) What type of issue are you reporting?: Another issue Description of problem: (attach screenshots of any errors, etc.): EXCEPTION ERROR ON DELEGDES TASK-RETURNCD:-1-RETURNTEXT:EXCEPTION NO DATA FOUND FINDING CLLI CODE FOR THE LOCATION ID:GRNLIAXCORW THIS IS ON TN#641-342-8552/THE DRS DW FIELD ON MIROR RECORD IS OSCLIAXD What is your MSS Login ID?: e0023871 Customer Acct Number?: 6591352 PSR #?: 23181280 "/>
    <s v="The reported order has been completed and flag finished in production. Hence there is no action pending on our side. We are going ahead and marking this incident as resolved. Thanks."/>
    <m/>
    <m/>
    <m/>
    <m/>
    <s v="IT Application"/>
    <s v="Software Application/System"/>
    <s v="Other Type of Software"/>
    <m/>
    <m/>
    <s v="Linda"/>
    <s v="Chandler"/>
    <m/>
  </r>
  <r>
    <s v="IT-OSS - M6 (ASAP/TSG)"/>
    <s v="Incident"/>
    <s v="INC000002676241"/>
    <d v="2018-10-11T22:30:13"/>
    <d v="2018-10-17T03:03:59"/>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62263037 What is your MSS Login ID?: n9987263 Customer Acct Number?: 5408875 PSR #?: 23180275 "/>
    <s v="Hi Vijai,  The customer is having open order# 5910601 in  NGMSS. Please have that completed and proceed with the reported order. Kindly do the same and let us know for any other concerns."/>
    <s v="MSS Cause Codes"/>
    <s v="Training"/>
    <s v="Process Issue - Others"/>
    <m/>
    <s v="IT Application"/>
    <s v="Software Application/System"/>
    <s v="Other Type of Software"/>
    <m/>
    <m/>
    <s v="Vijai"/>
    <s v="Elumalai"/>
    <m/>
  </r>
  <r>
    <s v="IT-OSS - M6 (ASAP/TSG)"/>
    <s v="Incident"/>
    <s v="INC000002676237"/>
    <d v="2018-10-11T22:23:42"/>
    <d v="2018-10-12T17:20: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724528150, Error Message: unique constraint (ASAP.PK_CUST_ACCT_ADDR) violated What is your MSS Login ID?: n9995231 Customer Acct Number?: 5768063 PSR #?: 23184446  "/>
    <s v="The incorrect customer account id was tagged in the reported PSR # 23184446 which caused the issue and the same has been corrected."/>
    <s v="MSS Cause Codes"/>
    <s v="Data"/>
    <s v="Data Scrub Required"/>
    <m/>
    <s v="IT Application"/>
    <s v="Software Application/System"/>
    <s v="Other Type of Software"/>
    <m/>
    <m/>
    <s v="Ajith"/>
    <s v="Kumar"/>
    <m/>
  </r>
  <r>
    <s v="IT-OSS - M6 (ASAP/TSG)"/>
    <s v="Incident"/>
    <s v="INC000002676225"/>
    <d v="2018-10-11T22:11:54"/>
    <d v="2018-10-19T12:58:58"/>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ED EXCEPTN QUEUE. Error: Unable to retrieve Order 22592523 from MSShWin Domain: Unhandled process exception : com.windstream.mss.exceptions.BusinessException: javax.xml.ws.WebServiceException: Could not send Message. Tn# 7048261097 What is your MSS Login ID?: n9987263 Customer Acct Number?: 6322110 PSR #?: 22592523 "/>
    <s v="We can see that the reported customer doesnt have active miror records. Please cancel the reported order and place a disconnect order for the reported customer.  As required information has been provided, we are going ahead and marking this as resolved."/>
    <s v="MSS Cause Codes"/>
    <s v="Training"/>
    <s v="Incorrect Provisioning Plan Selected"/>
    <m/>
    <s v="IT Application"/>
    <s v="Software Application/System"/>
    <s v="Other Type of Software"/>
    <m/>
    <m/>
    <s v="Vijai"/>
    <s v="Elumalai"/>
    <m/>
  </r>
  <r>
    <s v="IT-OSS - M6 (ASAP/TSG)"/>
    <s v="Incident"/>
    <s v="INC000002676198"/>
    <d v="2018-10-11T22:06:51"/>
    <d v="2018-10-12T20:22:19"/>
    <x v="5"/>
    <s v="Medium"/>
    <x v="0"/>
    <s v="Within the Service Target"/>
    <s v="MSS (hWIN &amp; TSG) Issue"/>
    <s v="Which MSS instance are you reporting this issue for?: MSS (hWIN &amp; TSG) What type of issue are you reporting?: Another issue Description of problem: (attach screenshots of any errors, etc.): UNABLE TO COMPLETE BB_COMP QUEUE What is your MSS Login ID?: E0175126 Customer Acct Number?: 5642475 PSR #?: 21870364 "/>
    <s v="The missing label and information value for the 15Mb/1.5Mb IPTV speed product which caused the issue and the same has been corrected now."/>
    <s v="MSS Cause Codes"/>
    <s v="Data"/>
    <s v="Value Label"/>
    <m/>
    <s v="IT Application"/>
    <s v="Software Application/System"/>
    <s v="Other Type of Software"/>
    <m/>
    <m/>
    <s v="Felecia"/>
    <s v="Carrell"/>
    <m/>
  </r>
  <r>
    <s v="IT-OSS - M6 (ASAP/TSG)"/>
    <s v="Incident"/>
    <s v="INC000002676164"/>
    <d v="2018-10-11T21:58:21"/>
    <d v="2018-10-15T17:06:20"/>
    <x v="15"/>
    <s v="Medium"/>
    <x v="0"/>
    <s v="Within the Service Target"/>
    <s v="MSS (hWIN &amp; TSG) Issue"/>
    <s v="Which MSS instance are you reporting this issue for?: MSS (hWIN &amp; TSG) What type of issue are you reporting?: Another issue Description of problem: (attach screenshots of any errors, etc.): UNABLE TO COMPETE BB_COMP QUEUE What is your MSS Login ID?: E0175126 Customer Acct Number?: 2996722 PSR #?: 20959591 "/>
    <s v="The missing value-label values in the order caused the reported issue which has been corrected now and the order is now complete."/>
    <s v="MSS Cause Codes"/>
    <s v="Data"/>
    <s v="Value Label"/>
    <m/>
    <s v="IT Application"/>
    <s v="Software Application/System"/>
    <s v="Other Type of Software"/>
    <m/>
    <m/>
    <s v="Felecia"/>
    <s v="Carrell"/>
    <m/>
  </r>
  <r>
    <s v="IT-OSS - M6 (ASAP/TSG)"/>
    <s v="Incident"/>
    <s v="INC000002676067"/>
    <d v="2018-10-11T21:37:34"/>
    <d v="2018-10-24T13:55:32"/>
    <x v="13"/>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02195 Customer Acct Number?: 6592102 PSR #?: 23185404 "/>
    <s v="The reported clli 'GRNLIAXC0RW ' got added in HWIN side and the order# 23185404  got completed."/>
    <s v="MSS Cause Codes"/>
    <s v="Data"/>
    <s v="Network system/Component issue"/>
    <m/>
    <s v="IT Application"/>
    <s v="Software Application/System"/>
    <s v="Other Type of Software"/>
    <m/>
    <m/>
    <s v="Jennifer"/>
    <s v="Hunt"/>
    <m/>
  </r>
  <r>
    <s v="IT-OSS - M6 (ASAP/TSG)"/>
    <s v="Incident"/>
    <s v="INC000002675284"/>
    <d v="2018-10-11T19:04:15"/>
    <d v="2018-10-12T19:13:07"/>
    <x v="3"/>
    <s v="Medium"/>
    <x v="0"/>
    <s v="Within the Service Target"/>
    <s v="MSS (hWIN &amp; TSG) Issue"/>
    <s v="Which MSS instance are you reporting this issue for?: MSS (hWIN &amp; TSG) What type of issue are you reporting?: Another issue Description of problem: (attach screenshots of any errors, etc.): ORA-20104: BPQ WAS CALLED, BUT RETURNED AN ERROR: THE REQUEST COMPLETED, BUT THE DSL RESULT CODES WERE NOT ABLE TO BE TRANSLATED, SO THE RAW DATA SHOULD BE PROCESSED BY THE CLIENT APPLICATION. What is your MSS Login ID?: e0182026 Customer Acct Number?: 6591933 PSR #?: 23184464  "/>
    <s v="The qualification related corrected and the order validates without any issues"/>
    <s v="MSS Cause Codes"/>
    <s v="Code"/>
    <s v="MSSINT Custom Code"/>
    <m/>
    <s v="IT Application"/>
    <s v="Software Application/System"/>
    <s v="Other Type of Software"/>
    <m/>
    <m/>
    <s v="Jonathan"/>
    <s v="Jackson"/>
    <m/>
  </r>
  <r>
    <s v="IT-OSS - M6 (ASAP/TSG)"/>
    <s v="Incident"/>
    <s v="INC000002675254"/>
    <d v="2018-10-11T18:27:07"/>
    <d v="2018-10-12T14:34:41"/>
    <x v="1"/>
    <s v="Medium"/>
    <x v="0"/>
    <s v="Within the Service Target"/>
    <s v="MSS (hWIN &amp; TSG) Issue"/>
    <s v="Which MSS instance are you reporting this issue for?: MSS (hWIN &amp; TSG) What type of issue are you reporting?: Another issue Description of problem: (attach screenshots of any errors, etc.): No MSS record found for 6105826963 What is your MSS Login ID?: n9981515 "/>
    <s v="We could see that the reported TN-6105826963 record shows properly in Aquarium.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uryapraba"/>
    <s v="Kannaiyan"/>
    <m/>
  </r>
  <r>
    <s v="IT-OSS - M6 (ASAP/TSG)"/>
    <s v="Incident"/>
    <s v="INC000002675197"/>
    <d v="2018-10-11T18:22:10"/>
    <d v="2018-10-12T17:16:48"/>
    <x v="6"/>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6068330717 "/>
    <s v="The incorrect address id was tagged in the reported PSR which caused the issue and the same has been corrected."/>
    <s v="MSS Cause Codes"/>
    <s v="Data"/>
    <s v="Address Issue"/>
    <m/>
    <s v="IT Application"/>
    <s v="Software Application/System"/>
    <s v="Other Type of Software"/>
    <m/>
    <m/>
    <s v="Srinivasan"/>
    <s v="Puthiran"/>
    <m/>
  </r>
  <r>
    <s v="IT-OSS - M6 (ASAP/TSG)"/>
    <s v="Incident"/>
    <s v="INC000002675186"/>
    <d v="2018-10-11T18:09:41"/>
    <d v="2018-10-15T15:24:45"/>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9334310 What is your MSS Login ID?: n9981515 "/>
    <s v="The reported customer is displaying in AQUARIUM without any issues. Hence there is no action pending on our side. We are going ahead and marking this incident as resolved. Thanks."/>
    <s v="MSS Cause Codes"/>
    <s v="Training"/>
    <s v="No Issue Found"/>
    <m/>
    <s v="IT Application"/>
    <s v="Software Application/System"/>
    <s v="Other Type of Software"/>
    <m/>
    <m/>
    <s v="Suryapraba"/>
    <s v="Kannaiyan"/>
    <m/>
  </r>
  <r>
    <s v="IT-OSS - M6 (ASAP/TSG)"/>
    <s v="Incident"/>
    <s v="INC000002675105"/>
    <d v="2018-10-11T18:13:44"/>
    <d v="2018-10-17T03:57:48"/>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29882141 What is your MSS Login ID?: n9981515 "/>
    <s v="We could see all information for the customer in aquarium as there is no pending action item from our end we are marking this ticket as resolved."/>
    <s v="MSS Cause Codes"/>
    <s v="Data"/>
    <s v="User Request"/>
    <m/>
    <s v="IT Application"/>
    <s v="Software Application/System"/>
    <s v="Other Type of Software"/>
    <m/>
    <m/>
    <s v="Suryapraba"/>
    <s v="Kannaiyan"/>
    <m/>
  </r>
  <r>
    <s v="IT-OSS - M6 (ASAP/TSG)"/>
    <s v="Incident"/>
    <s v="INC000002674992"/>
    <d v="2018-10-11T17:08:16"/>
    <d v="2018-10-12T19:21:23"/>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5016797168 What is your MSS Login ID?: n9981515 "/>
    <s v="We couldn't see any issue's for the reported customer-5016797168."/>
    <s v="MSS Cause Codes"/>
    <s v="Training"/>
    <s v="No Issue Found"/>
    <m/>
    <s v="IT Application"/>
    <s v="Software Application/System"/>
    <s v="Other Type of Software"/>
    <m/>
    <m/>
    <s v="Suryapraba"/>
    <s v="Kannaiyan"/>
    <m/>
  </r>
  <r>
    <s v="IT-OSS - M6 (ASAP/TSG)"/>
    <s v="Incident"/>
    <s v="INC000002674908"/>
    <d v="2018-10-11T16:59:44"/>
    <d v="2018-10-12T16:28:00"/>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92523449 What is your MSS Login ID?: n9981515 "/>
    <s v="We could see the order has been processed when we try to check the same and it looks complete in the system.  Also, it shows information as expected. So we are going ahead and marking this as close. KIndly reach us for any assistance in the future."/>
    <s v="MSS Cause Codes"/>
    <s v="Training"/>
    <s v="No Issue Found"/>
    <m/>
    <s v="IT Application"/>
    <s v="Software Application/System"/>
    <s v="Other Type of Software"/>
    <m/>
    <m/>
    <s v="Suryapraba"/>
    <s v="Kannaiyan"/>
    <m/>
  </r>
  <r>
    <s v="IT-OSS - M6 (ASAP/TSG)"/>
    <s v="Incident"/>
    <s v="INC000002674642"/>
    <d v="2018-10-11T14:30:45"/>
    <d v="2018-10-17T11:20:58"/>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4406934109 "/>
    <s v="We can see that the ISP info WINDSTREAM is not added in the reported order which is causing the issue, Please proceed with correction adding the respective information and try to complete the order. As required information has been provided, we are going ahead and marking this as resolved."/>
    <s v="MSS Cause Codes"/>
    <s v="Training"/>
    <s v="Incorrect Process on Change Order"/>
    <m/>
    <s v="IT Application"/>
    <s v="Software Application/System"/>
    <s v="Other Type of Software"/>
    <m/>
    <m/>
    <s v="Srinivasan"/>
    <s v="Puthiran"/>
    <m/>
  </r>
  <r>
    <s v="IT-OSS - M6 (ASAP/TSG)"/>
    <s v="Incident"/>
    <s v="INC000002674639"/>
    <d v="2018-10-11T13:38:36"/>
    <d v="2018-10-12T19:20:37"/>
    <x v="3"/>
    <s v="Medium"/>
    <x v="0"/>
    <s v="Within the Service Target"/>
    <s v="MSS (hWIN &amp; TSG) Issue"/>
    <s v="Which MSS instance are you reporting this issue for?: MSS (hWIN &amp; TSG) What type of issue are you reporting?: Another issue Description of problem: (attach screenshots of any errors, etc.): No MSS record found for 7248420253 What is your MSS Login ID?: n9981514 "/>
    <s v="The incorrect address indicator caused the issue and the same have been corrected and completed"/>
    <s v="MSS Cause Codes"/>
    <s v="Data"/>
    <s v="User Request"/>
    <m/>
    <s v="IT Application"/>
    <s v="Software Application/System"/>
    <s v="Other Type of Software"/>
    <m/>
    <m/>
    <s v="Ramkumar"/>
    <s v="Balaji"/>
    <m/>
  </r>
  <r>
    <s v="IT-OSS - M6 (ASAP/TSG)"/>
    <s v="Incident"/>
    <s v="INC000002674622"/>
    <d v="2018-10-11T04:23:32"/>
    <d v="2018-10-11T19:10:31"/>
    <x v="15"/>
    <s v="Medium"/>
    <x v="0"/>
    <s v="Within the Service Target"/>
    <s v="MSS (hWIN &amp; TSG) Issue"/>
    <s v="Which MSS instance are you reporting this issue for?: MSS (hWIN &amp; TSG) What type of issue are you reporting?: Another issue Description of problem: (attach screenshots of any errors, etc.): ERROR:AN ERROR OCCURRED DURING THE CUSTOM PREVALIDATION PROCEDURE: -2 ORA-20100: IN ORDER TO ADD A NEW CPE (ACTIONTEC/T3200) YOU MUST DISCONNECT THEN OLD ONE..  THERE WAS NO SPEED OR ROUTER IN THE CUST EXISTING SVC TO DISCONNECT. What is your MSS Login ID?: E0182019 Customer Acct Number?: 3684554 PSR #?: 23182447 "/>
    <s v="We could see there are in service products for the reported customer(as you can see through the screenshot attached).Kindly disconnect these products and then  add new products."/>
    <s v="MSS Cause Codes"/>
    <s v="Data"/>
    <s v="Incorrect Serv Item Status"/>
    <m/>
    <s v="IT Application"/>
    <s v="Software Application/System"/>
    <s v="Other Type of Software"/>
    <m/>
    <m/>
    <s v="Dakotah"/>
    <s v="Cantrell"/>
    <m/>
  </r>
  <r>
    <s v="IT-OSS - M6 (ASAP/TSG)"/>
    <s v="Incident"/>
    <s v="INC000002674609"/>
    <d v="2018-10-11T03:01:15"/>
    <d v="2018-10-12T16:16:09"/>
    <x v="1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5962659,Error Message: v_return_cd: -2 v_return_text:ORA-20100: The MSS Exchange is not found on the account.  What is your MSS Login ID?: n9994207 Customer Acct Number?: 6582216 PSR #?: 23153342 "/>
    <s v="We could see that the new order #23153342 was placed on already existing account #6582216 which is a incorrect process to create a new order. Please cancel the reported order and place a new order by creating new account"/>
    <s v="MSS Cause Codes"/>
    <s v="Training"/>
    <s v="Incorrect Process on New Order"/>
    <m/>
    <s v="IT Application"/>
    <s v="Software Application/System"/>
    <s v="Other Type of Software"/>
    <m/>
    <m/>
    <s v="Sathishkumar"/>
    <s v="Chellathurai"/>
    <m/>
  </r>
  <r>
    <s v="IT-OSS - M6 (ASAP/TSG)"/>
    <s v="Incident"/>
    <s v="INC000002674536"/>
    <d v="2018-10-11T02:46:49"/>
    <d v="2018-10-16T11:21:20"/>
    <x v="1"/>
    <s v="Medium"/>
    <x v="0"/>
    <s v="Within the Service Target"/>
    <s v="MSS (hWIN &amp; TSG) Issue"/>
    <s v="Which MSS instance are you reporting this issue for?: MSS (hWIN &amp; TSG) What type of issue are you reporting?: Another issue Description of problem: (attach screenshots of any errors, etc.): WHEN TRYING TO COMPLETE PSR ON 7150373021 I GET THE ERROR &quot;CANNOT ADD TASK 105662598 TO THE PERT CHART&quot; What is your MSS Login ID?: 0095240 Customer Acct Number?: 6401751 PSR #?: 23181880 "/>
    <s v="We could see that the reported order-23181880 has been validated in MSS and the tasks  has been generated successfully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haron"/>
    <s v="Pohl"/>
    <m/>
  </r>
  <r>
    <s v="IT-OSS - M6 (ASAP/TSG)"/>
    <s v="Incident"/>
    <s v="INC000002674535"/>
    <d v="2018-10-11T02:45:30"/>
    <d v="2018-10-12T15:45:13"/>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3911067003,Error Message: v_return_cd: -2 v_return_text:ORA-20100: The MSS Exchange is not found on the account.  What is your MSS Login ID?: n9994207 Customer Acct Number?: 6362073 PSR #?: 23162336  "/>
    <s v="The incorrect order activity caused the reported issue and the same have been corrected and completed"/>
    <s v="MSS Cause Codes"/>
    <s v="Delegation"/>
    <s v="Delegation task issue"/>
    <m/>
    <s v="IT Application"/>
    <s v="Software Application/System"/>
    <s v="Other Type of Software"/>
    <m/>
    <m/>
    <s v="Sathishkumar"/>
    <s v="Chellathurai"/>
    <m/>
  </r>
  <r>
    <s v="IT-OSS - M6 (ASAP/TSG)"/>
    <s v="Incident"/>
    <s v="INC000002674534"/>
    <d v="2018-10-11T02:40:42"/>
    <d v="2018-10-11T16:33:39"/>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4732000,Error Message: v_return_cd: -2 v_return_text:ORA-20100: The MSS Exchange is not found on the account.  What is your MSS Login ID?: n9994207 Customer Acct Number?: 6408572 PSR #?: 23166231 "/>
    <s v="We could see the order activity was mismatched on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r>
  <r>
    <s v="IT-OSS - M6 (ASAP/TSG)"/>
    <s v="Incident"/>
    <s v="INC000002674532"/>
    <d v="2018-10-11T02:34:36"/>
    <d v="2018-10-11T14:26:10"/>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791061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5780 PSR #?: 23179556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74530"/>
    <d v="2018-10-11T02:30:58"/>
    <d v="2018-10-18T06:00:47"/>
    <x v="12"/>
    <s v="Medium"/>
    <x v="0"/>
    <s v="Within the Service Target"/>
    <s v="MSS (hWIN &amp; TSG) Issue"/>
    <s v="Which MSS instance are you reporting this issue for?: MSS (hWIN &amp; TSG) What type of issue are you reporting?: Another issue Description of problem: (attach screenshots of any errors, etc.): stuck in bbcomp queue and I need to cancel the disconnect What is your MSS Login ID?: e0181765 Customer Acct Number?: 6529171 PSR #?: 23181659 "/>
    <s v="Cynthia,  The order is flag finished , we don't find any issue on completing the task. Please check and let us know for any other concerns."/>
    <s v="MSS Cause Codes"/>
    <s v="Data"/>
    <s v="User Request"/>
    <m/>
    <s v="IT Application"/>
    <s v="Software Application/System"/>
    <s v="Other Type of Software"/>
    <m/>
    <m/>
    <s v="Cynthia"/>
    <s v="Jasso"/>
    <m/>
  </r>
  <r>
    <s v="IT-OSS - M6 (ASAP/TSG)"/>
    <s v="Incident"/>
    <s v="INC000002674486"/>
    <d v="2018-10-11T14:01:04"/>
    <d v="2018-10-15T18:29:48"/>
    <x v="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2812421065 What is your MSS Login ID?: n9981514 "/>
    <s v="Differant TN in the label and value info was causing the issue , the same has been corrected and fixed."/>
    <s v="MSS Cause Codes"/>
    <s v="Data"/>
    <s v="Value Label"/>
    <m/>
    <s v="IT Application"/>
    <s v="Software Application/System"/>
    <s v="Other Type of Software"/>
    <m/>
    <m/>
    <s v="Ramkumar"/>
    <s v="Balaji"/>
    <m/>
  </r>
  <r>
    <s v="IT-OSS - M6 (ASAP/TSG)"/>
    <s v="Incident"/>
    <s v="INC000002674481"/>
    <d v="2018-10-11T10:07:22"/>
    <d v="2018-10-11T13:32:16"/>
    <x v="13"/>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7177387337 What is your MSS Login ID?: n9981514 "/>
    <s v="We couldn't see any NSP product selected under ISP channel for the reported customer- 7177387337. Kindly process supplement correction and select the appropriate NSP product based on MIRROR records and proceed further."/>
    <s v="MSS Cause Codes"/>
    <s v="Training"/>
    <s v="Incorrect Process on Change Order"/>
    <m/>
    <s v="IT Application"/>
    <s v="Software Application/System"/>
    <s v="Other Type of Software"/>
    <m/>
    <m/>
    <s v="Ramkumar"/>
    <s v="Balaji"/>
    <m/>
  </r>
  <r>
    <s v="IT-OSS - M6 (ASAP/TSG)"/>
    <s v="Incident"/>
    <s v="INC000002674452"/>
    <d v="2018-10-11T02:34:09"/>
    <d v="2018-10-12T14:55:00"/>
    <x v="6"/>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49 Customer Acct Number?: 6495037 PSR #?: 6611143  "/>
    <s v="No issue found"/>
    <s v="MSS Cause Codes"/>
    <s v="Training"/>
    <s v="No Issue Found"/>
    <m/>
    <s v="IT Application"/>
    <s v="Software Application/System"/>
    <s v="Other Type of Software"/>
    <m/>
    <m/>
    <s v="Gopinath"/>
    <s v="Baskar"/>
    <m/>
  </r>
  <r>
    <s v="IT-OSS - M6 (ASAP/TSG)"/>
    <s v="Incident"/>
    <s v="INC000002674407"/>
    <d v="2018-10-11T03:56:42"/>
    <d v="2018-10-15T13:57:30"/>
    <x v="2"/>
    <s v="Medium"/>
    <x v="0"/>
    <s v="Within the Service Target"/>
    <s v="MSS (hWIN &amp; TSG) Issue"/>
    <s v="Which MSS instance are you reporting this issue for?: MSS (hWIN &amp; TSG) What type of issue are you reporting?: Another issue Description of problem: (attach screenshots of any errors, etc.): ALBYKYIDA1DAT00 DSLAM has alphanumeric characters in the pin values. I DISCONNECTED THIS M6 RECORD TO BUILD ANOTHER RECORD PER FACILITY PROVISIONING AND I GOT THIS ERROR WHILE TRYING TO DO A MOVE ORDER. I CANT BUILD ANOTHER RECORD UNTIL THIS ERROR IS SOLVED SO IT WILL VALIDATE.  What is your MSS Login ID?: E0183530 Customer Acct Number?: 6588727 PSR #?: 23181981 "/>
    <s v="The reported order has been already Completed and flag finished.  As required information  has been provided, we are going ahead and marking this as resolved."/>
    <s v="MSS Cause Codes"/>
    <s v="Training"/>
    <s v="No Issue Found"/>
    <m/>
    <s v="IT Application"/>
    <s v="Software Application/System"/>
    <s v="Other Type of Software"/>
    <m/>
    <m/>
    <s v="Mikayla"/>
    <s v="Anderson"/>
    <m/>
  </r>
  <r>
    <s v="IT-OSS - M6 (ASAP/TSG)"/>
    <s v="Incident"/>
    <s v="INC000002674400"/>
    <d v="2018-10-11T03:11:56"/>
    <d v="2018-10-11T19:30:03"/>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598853760,Error Message:ReturnCd:21038 – ReturnText: One or more required Addresses have not been delegated to NGMSS   What is your MSS Login ID?: n9994207 Customer Acct Number?: 3227780 PSR #?: 23148075  "/>
    <s v="Missing Secloc for the virtual and broadband circuit has caused the reported issue and the same has been corrected."/>
    <s v="MSS Cause Codes"/>
    <s v="Data"/>
    <s v="Address Issue"/>
    <m/>
    <s v="IT Application"/>
    <s v="Software Application/System"/>
    <s v="Other Type of Software"/>
    <m/>
    <m/>
    <s v="Sathishkumar"/>
    <s v="Chellathurai"/>
    <m/>
  </r>
  <r>
    <s v="IT-OSS - M6 (ASAP/TSG)"/>
    <s v="Incident"/>
    <s v="INC000002674399"/>
    <d v="2018-10-11T03:08:12"/>
    <d v="2018-10-11T16:41:59"/>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84704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042929 PSR #?: 23147723 "/>
    <s v="We could see the circuit information were not updated properly on the data level which were caused the issue, the same has been corrected and respective order is now processed. 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674397"/>
    <d v="2018-10-11T02:56:25"/>
    <d v="2018-10-12T16:26:42"/>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6416284359, Error Message: One or more circuits for this order are riding another circuit which are not in Service. What is your MSS Login ID?: n9995231 Customer Acct Number?: 4711526 PSR #?: 20329130 "/>
    <s v="We could see that the DLRD task was not processed properly which caused the issue and same has been corrected now. DD task for the reported order #20329130 is completed"/>
    <s v="MSS Cause Codes"/>
    <s v="Training"/>
    <s v="Incorrect Task Completion Process"/>
    <m/>
    <s v="IT Application"/>
    <s v="Software Application/System"/>
    <s v="Other Type of Software"/>
    <m/>
    <m/>
    <s v="Ajith"/>
    <s v="Kumar"/>
    <m/>
  </r>
  <r>
    <s v="IT-OSS - M6 (ASAP/TSG)"/>
    <s v="Incident"/>
    <s v="INC000002674396"/>
    <d v="2018-10-11T02:55:04"/>
    <d v="2018-10-11T16:59:21"/>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2160101,Error Message: v_return_cd: -2 v_return_text:ORA-20100: The MSS Exchange is not found on the account.  What is your MSS Login ID?: n9994207 Customer Acct Number?: 5486450 PSR #?: 23108327 "/>
    <s v="We could see that the WireCenter for the reported order-23108327 was not updated properly in NGMS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athishkumar"/>
    <s v="Chellathurai"/>
    <m/>
  </r>
  <r>
    <s v="IT-OSS - M6 (ASAP/TSG)"/>
    <s v="Incident"/>
    <s v="INC000002674395"/>
    <d v="2018-10-11T02:51:06"/>
    <d v="2018-10-12T16:18:50"/>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9123595506,Error Message: v_return_cd: -2 v_return_text:ORA-20100: The MSS Exchange is not found on the account.  What is your MSS Login ID?: n9994207 Customer Acct Number?: 6388077 PSR #?: 23163444  "/>
    <s v="The incorrect order activity caused the issue and the same have been corrected and completed"/>
    <s v="MSS Cause Codes"/>
    <s v="Delegation"/>
    <s v="Delegation task issue"/>
    <m/>
    <s v="IT Application"/>
    <s v="Software Application/System"/>
    <s v="Other Type of Software"/>
    <m/>
    <m/>
    <s v="Sathishkumar"/>
    <s v="Chellathurai"/>
    <m/>
  </r>
  <r>
    <s v="IT-OSS - M6 (ASAP/TSG)"/>
    <s v="Incident"/>
    <s v="INC000002674388"/>
    <d v="2018-10-11T02:36:35"/>
    <d v="2018-10-11T14:50: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Wire 2701HG Product group 1400. The Service Item 21611288 had already been disconnected on another order..  Error Code 30606:The Service Item 21611288 had already been disconnected on another order.Error Code 30766:Unable to process item 2Wire 2701HG Product group 1400. The Service Item 21611288 had already been disconnected on another order.. PHONE # 2546943284 What is your MSS Login ID?: E0138911 Customer Acct Number?: 3429928 PSR #?: 23181841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Debra"/>
    <s v="Nix"/>
    <m/>
  </r>
  <r>
    <s v="IT-OSS - M6 (ASAP/TSG)"/>
    <s v="Incident"/>
    <s v="INC000002674262"/>
    <d v="2018-10-11T01:59:59"/>
    <d v="2018-10-18T05:57:16"/>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3348573854 What is your MSS Login ID?: n9984649 Customer Acct Number?: - PSR #?: 6371149 "/>
    <s v="Hi Gopi,  The issue is due to the address was marked as inactive by N9988093 which has been cleared now and the aquarium is returning valid data. Please check and let us know for any other concerns."/>
    <s v="MSS Cause Codes"/>
    <s v="Data"/>
    <s v="Address Issue"/>
    <m/>
    <s v="IT Application"/>
    <s v="Software Application/System"/>
    <s v="Other Type of Software"/>
    <m/>
    <m/>
    <s v="Gopinath"/>
    <s v="Baskar"/>
    <m/>
  </r>
  <r>
    <s v="IT-OSS - M6 (ASAP/TSG)"/>
    <s v="Incident"/>
    <s v="INC000002674252"/>
    <d v="2018-10-11T01:52:13"/>
    <d v="2018-10-11T13:44:01"/>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6063252809 What is your MSS Login ID?: n9984649 Customer Acct Number?: - PSR #?: 6483233 "/>
    <s v="We have corrected the address issue for the reported customer -6063252809 caused due to  migration and the issue got cleared."/>
    <s v="MSS Cause Codes"/>
    <s v="Data"/>
    <s v="Address Issue"/>
    <m/>
    <s v="IT Application"/>
    <s v="Software Application/System"/>
    <s v="Other Type of Software"/>
    <m/>
    <m/>
    <s v="Gopinath"/>
    <s v="Baskar"/>
    <m/>
  </r>
  <r>
    <s v="IT-OSS - M6 (ASAP/TSG)"/>
    <s v="Incident"/>
    <s v="INC000002674116"/>
    <d v="2018-10-11T02:10:12"/>
    <d v="2018-10-11T16:35:53"/>
    <x v="15"/>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492989 PSR #?: 6596949  "/>
    <s v="As per MSS, the TN in an order checks mirror for compatible speed and modem.The speed used in this order is not compatible for the TN.So cancel this order and use  the compatible speed for the TN."/>
    <s v="MSS Cause Codes"/>
    <s v="Training"/>
    <s v="Incorrect Process on BB Qualification"/>
    <m/>
    <s v="IT Application"/>
    <s v="Software Application/System"/>
    <s v="Other Type of Software"/>
    <m/>
    <m/>
    <s v="Gopinath"/>
    <s v="Baskar"/>
    <m/>
  </r>
  <r>
    <s v="IT-OSS - M6 (ASAP/TSG)"/>
    <s v="Incident"/>
    <s v="INC000002674065"/>
    <d v="2018-10-11T01:50:32"/>
    <d v="2018-10-12T18:19:39"/>
    <x v="2"/>
    <s v="Medium"/>
    <x v="0"/>
    <s v="Within the Service Target"/>
    <s v="MSS (hWIN &amp; TSG) Issue"/>
    <s v="Which MSS instance are you reporting this issue for?: MSS (hWIN &amp; TSG) What type of issue are you reporting?: Another issue Description of problem: (attach screenshots of any errors, etc.): SHOWING AS OPEN PSR IN HWIN BUT IS FLAGGED AS COMPLETED IN NGMSS. 8707413136 What is your MSS Login ID?: 0019414 Customer Acct Number?: 5550382 PSR #?: 20328854 "/>
    <s v="We can see that the supplement corrected was not delegated to NG which was causing the issue, the same has been corrected and fixed."/>
    <s v="MSS Cause Codes"/>
    <s v="Training"/>
    <s v="Incorrect Task Completion Process"/>
    <m/>
    <s v="IT Application"/>
    <s v="Software Application/System"/>
    <s v="Other Type of Software"/>
    <m/>
    <m/>
    <s v="Ronnie"/>
    <s v="Byrd"/>
    <m/>
  </r>
  <r>
    <s v="IT-OSS - M6 (ASAP/TSG)"/>
    <s v="Incident"/>
    <s v="INC000002673942"/>
    <d v="2018-10-11T01:01:17"/>
    <d v="2018-10-11T19:19:47"/>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047887646,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612646 PSR #?: 23179408 "/>
    <s v="The cancel was applied but was not reflected in the tabel level and the same is now corrected"/>
    <s v="MSS Cause Codes"/>
    <s v="Training"/>
    <s v="Incorrect Supplement Cancel"/>
    <m/>
    <s v="IT Application"/>
    <s v="Software Application/System"/>
    <s v="Other Type of Software"/>
    <m/>
    <m/>
    <s v="Ajith"/>
    <s v="Kumar"/>
    <m/>
  </r>
  <r>
    <s v="IT-OSS - M6 (ASAP/TSG)"/>
    <s v="Incident"/>
    <s v="INC000002673896"/>
    <d v="2018-10-11T00:24:15"/>
    <d v="2018-10-11T14:26:28"/>
    <x v="15"/>
    <s v="Medium"/>
    <x v="0"/>
    <s v="Within the Service Target"/>
    <s v="MSS (hWIN &amp; TSG) Issue"/>
    <s v="Which MSS instance are you reporting this issue for?: MSS (hWIN &amp; TSG) What type of issue are you reporting?: Another issue Description of problem: (attach screenshots of any errors, etc.): TN 3259285006- MSS record not found What is your MSS Login ID?: n9986870 PSR #?: 6593552 "/>
    <s v="We could see no issues with this request as the aquarium record for the customer is proper as you can see through the screenshot attached"/>
    <s v="MSS Cause Codes"/>
    <s v="Training"/>
    <s v="No Issue Found"/>
    <m/>
    <s v="IT Application"/>
    <s v="Software Application/System"/>
    <s v="Other Type of Software"/>
    <m/>
    <m/>
    <s v="Abhinaya"/>
    <s v="Gopi"/>
    <m/>
  </r>
  <r>
    <s v="IT-OSS - M6 (ASAP/TSG)"/>
    <s v="Incident"/>
    <s v="INC000002673880"/>
    <d v="2018-10-11T00:11:37"/>
    <d v="2018-10-12T16:39:22"/>
    <x v="14"/>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3862941179 What is your MSS Login ID?: n9987263 Customer Acct Number?: 3141589 PSR #?: 23047527 "/>
    <s v="We could see that the value label was populated wrongly which caused the issue and same has been corrected now. DD task for the reported order #23047527 is completed."/>
    <s v="MSS Cause Codes"/>
    <s v="Data"/>
    <s v="Value Label"/>
    <m/>
    <s v="IT Application"/>
    <s v="Software Application/System"/>
    <s v="Other Type of Software"/>
    <m/>
    <m/>
    <s v="Vijai"/>
    <s v="Elumalai"/>
    <m/>
  </r>
  <r>
    <s v="IT-OSS - M6 (ASAP/TSG)"/>
    <s v="Incident"/>
    <s v="INC000002673878"/>
    <d v="2018-10-11T00:08:13"/>
    <d v="2018-10-11T16:55:17"/>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7042790100 What is your MSS Login ID?: n9987263 Customer Acct Number?: 6573035 PSR #?: 23177857 "/>
    <s v="We could see the disconnect item was not mapped properly which were caused the issue, the same has been corrected and reported order has been processed now without any issues. So, we are going ahead and marking this as close. KIndly reach us for any assistance in the future."/>
    <s v="MSS Cause Codes"/>
    <s v="Delegation"/>
    <s v="Migration Issues (data missing)"/>
    <m/>
    <s v="IT Application"/>
    <s v="Software Application/System"/>
    <s v="Other Type of Software"/>
    <m/>
    <m/>
    <s v="Vijai"/>
    <s v="Elumalai"/>
    <m/>
  </r>
  <r>
    <s v="IT-OSS - M6 (ASAP/TSG)"/>
    <s v="Incident"/>
    <s v="INC000002673871"/>
    <d v="2018-10-11T00:01:14"/>
    <d v="2018-10-11T16:39:06"/>
    <x v="15"/>
    <s v="Medium"/>
    <x v="0"/>
    <s v="Within the Service Target"/>
    <s v="MSS (hWIN &amp; TSG) Issue"/>
    <s v="Which MSS instance are you reporting this issue for?: MSS (hWIN &amp; TSG) What type of issue are you reporting?: Another issue Description of problem: (attach screenshots of any errors, etc.): TN 4029882009- MSS record not found What is your MSS Login ID?: n9986870 PSR #?: 6306575 "/>
    <s v="We could see no issues with this request as the aquarium record for the customer is proper as you can see through the screenshot attached."/>
    <s v="MSS Cause Codes"/>
    <s v="Data"/>
    <s v="Address Issue"/>
    <m/>
    <s v="IT Application"/>
    <s v="Software Application/System"/>
    <s v="Other Type of Software"/>
    <m/>
    <m/>
    <s v="Abhinaya"/>
    <s v="Gopi"/>
    <m/>
  </r>
  <r>
    <s v="IT-OSS - M6 (ASAP/TSG)"/>
    <s v="Incident"/>
    <s v="INC000002673870"/>
    <d v="2018-10-11T00:00:32"/>
    <d v="2018-10-11T13:55:56"/>
    <x v="13"/>
    <s v="Medium"/>
    <x v="0"/>
    <s v="Within the Service Target"/>
    <s v="MSS (hWIN &amp; TSG) Issue"/>
    <s v="Which MSS instance are you reporting this issue for?: MSS (hWIN &amp; TSG) What type of issue are you reporting?: Another issue Description of problem: (attach screenshots of any errors, etc.): RECIVING THE FOLLOWING ERROR ON VALIDATION:  &quot;NOT ABLE TO FIND DSLAM WIRECENTER IN NEXTGEN MSS&quot; What is your MSS Login ID?: E0166715 PSR #?:  23114045  "/>
    <s v="We could see for the reported customer-4022674155 the pin assignment has not been made for the previous NG order# 5041097, which have caused the issue. Kindly assign proper pin based on MIRROR records and then validate the current order# 23114045 ."/>
    <s v="MSS Cause Codes"/>
    <s v="Training"/>
    <s v="Incorrect Process on PIN Assignment"/>
    <m/>
    <s v="IT Application"/>
    <s v="Software Application/System"/>
    <s v="Other Type of Software"/>
    <m/>
    <m/>
    <s v="James"/>
    <s v="Hall"/>
    <m/>
  </r>
  <r>
    <s v="IT-OSS - M6 (ASAP/TSG)"/>
    <s v="Incident"/>
    <s v="INC000002673825"/>
    <d v="2018-10-10T23:40:13"/>
    <d v="2018-10-15T15:32:17"/>
    <x v="4"/>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5295271 PSR #?: 6597143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Durgadevi"/>
    <s v="Thangapandiyan"/>
    <m/>
  </r>
  <r>
    <s v="IT-OSS - M6 (ASAP/TSG)"/>
    <s v="Incident"/>
    <s v="INC000002673817"/>
    <d v="2018-10-11T00:40:51"/>
    <d v="2018-10-18T05:47:49"/>
    <x v="12"/>
    <s v="Medium"/>
    <x v="0"/>
    <s v="Within the Service Target"/>
    <s v="MSS (hWIN &amp; TSG) Issue"/>
    <s v="Which MSS instance are you reporting this issue for?: MSS (hWIN &amp; TSG) What type of issue are you reporting?: Another issue Description of problem: (attach screenshots of any errors, etc.): WORKING PHONE# CHANGE ORDER.  WENT TO EXCEPTION QUEUE @ BBDES TASK.  GIVING ERROR: &quot; v_return_cd: -2 v_return_text:ORA-20100: Disqualified due to DSLAMs marked as Inactive in the wire center.&quot;  PER BTAC, THE DSLAM IS NOT FLAGGED.  THEN HWIN SHOWED AS BEING IN DSLAM READY, I COMPLETED BY USING CARP.  COULD NOT BE SEEN. FOUND STILL IN BBDES EXCEPTION QUEUE WITH ABOVE NOTED ERROR.  I LOOK BACK AT HWIN SIDE, IT SHOWS AS ALL TASK COMPLETE. 8644684380 What is your MSS Login ID?: E0019414 Customer Acct Number?: 6589112 PSR #?: 23180820 "/>
    <s v="Ronnie,  The order is flag finished, Please check and let us know for any other concerns."/>
    <s v="MSS Cause Codes"/>
    <s v="Data"/>
    <s v="User Request"/>
    <m/>
    <s v="IT Application"/>
    <s v="Software Application/System"/>
    <s v="Other Type of Software"/>
    <m/>
    <m/>
    <s v="Ronnie"/>
    <s v="Byrd"/>
    <m/>
  </r>
  <r>
    <s v="IT-OSS - M6 (ASAP/TSG)"/>
    <s v="Incident"/>
    <s v="INC000002673750"/>
    <d v="2018-10-11T00:00:44"/>
    <d v="2018-10-15T14:44:51"/>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1007325 to the order as the Service Item is on another open PSR Order. The Preference to Copy Pending PSR Items is set to No..  Error Code 30602:Miscellaneous Error: Unable to copy item 31007325 to the order as the Service Item is on another open PSR Order. The Preference to Copy Pending PSR Items is set to No.Error Code 30766:Unable to process item Actiontec T3200-VDSL2 Product group 2103. Miscellaneous Error: Unable to copy item 31007325 to the order as the Service Item is on another open PSR Order. The Preference to Copy Pending PSR Items is set to No.. Tn# 1600605492 What is your MSS Login ID?: n9987263 Customer Acct Number?: 6411402 PSR #?: 22980111 "/>
    <s v="We can see that the previous order broadband information was incorrect which was causing the issue, the same has been corrected and fixed."/>
    <s v="MSS Cause Codes"/>
    <s v="Delegation"/>
    <s v="Previous order Delegation issue"/>
    <m/>
    <s v="IT Application"/>
    <s v="Software Application/System"/>
    <s v="Other Type of Software"/>
    <m/>
    <m/>
    <s v="Vijai"/>
    <s v="Elumalai"/>
    <m/>
  </r>
  <r>
    <s v="IT-OSS - M6 (ASAP/TSG)"/>
    <s v="Incident"/>
    <s v="INC000002673737"/>
    <d v="2018-10-10T23:50:37"/>
    <d v="2018-10-11T16:49:25"/>
    <x v="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2743750 What is your MSS Login ID?: n9987263 Customer Acct Number?: 6470246 PSR #?: 23178155 "/>
    <s v="The previous NGMSS order#6115274 status was incorrect which caused the issue and the same has been corrected."/>
    <s v="MSS Cause Codes"/>
    <s v="Data"/>
    <s v="Data Scrub Required"/>
    <m/>
    <s v="IT Application"/>
    <s v="Software Application/System"/>
    <s v="Other Type of Software"/>
    <m/>
    <m/>
    <s v="Vijai"/>
    <s v="Elumalai"/>
    <m/>
  </r>
  <r>
    <s v="IT-OSS - M6 (ASAP/TSG)"/>
    <s v="Incident"/>
    <s v="INC000002673729"/>
    <d v="2018-10-10T23:37:10"/>
    <d v="2018-10-11T16:40:26"/>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373946.  Message: nullError Code 30531:Error: This service item is missing values for label: AWGF with item alias: Broadband.Error Code 30531:Error: This service item is missing values for label: FT TO BB with item alias: Broadband. Tn# 2294689299 What is your MSS Login ID?: n9987263 Customer Acct Number?: 4004881 PSR #?: 22980449 "/>
    <s v="there is no value label in NGMSS for the reported PSR # 22980449 which caused the issue and the same has been corrected."/>
    <s v="MSS Cause Codes"/>
    <s v="Training"/>
    <s v="Process Issue - Others"/>
    <m/>
    <s v="IT Application"/>
    <s v="Software Application/System"/>
    <s v="Other Type of Software"/>
    <m/>
    <m/>
    <s v="Vijai"/>
    <s v="Elumalai"/>
    <m/>
  </r>
  <r>
    <s v="IT-OSS - M6 (ASAP/TSG)"/>
    <s v="Incident"/>
    <s v="INC000002673728"/>
    <d v="2018-10-10T23:36:57"/>
    <d v="2018-10-11T16:55:30"/>
    <x v="1"/>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4845942 PSR #?: 6609615  "/>
    <s v="We could see that the tasks for the reported order-6609615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Durgadevi"/>
    <s v="Thangapandiyan"/>
    <m/>
  </r>
  <r>
    <s v="IT-OSS - M6 (ASAP/TSG)"/>
    <s v="Incident"/>
    <s v="INC000002673726"/>
    <d v="2018-10-10T23:33:24"/>
    <d v="2018-10-11T13:51:37"/>
    <x v="0"/>
    <s v="Medium"/>
    <x v="0"/>
    <s v="Within the Service Target"/>
    <s v="MSS (hWIN &amp; TSG) Issue"/>
    <s v="Which MSS instance are you reporting this issue for?: MSS (hWIN &amp; TSG) What type of issue are you reporting?: Another issue Description of problem: (attach screenshots of any errors, etc.): TN 6063247949- MSS record not found What is your MSS Login ID?: n9986870 PSR #?: 6144963 "/>
    <s v="No issues found -The reported TN #6063247949 shows up in Aquarium."/>
    <s v="MSS Cause Codes"/>
    <s v="Training"/>
    <s v="No Issue Found"/>
    <m/>
    <s v="IT Application"/>
    <s v="Software Application/System"/>
    <s v="Other Type of Software"/>
    <m/>
    <m/>
    <s v="Abhinaya"/>
    <s v="Gopi"/>
    <m/>
  </r>
  <r>
    <s v="IT-OSS - M6 (ASAP/TSG)"/>
    <s v="Incident"/>
    <s v="INC000002673711"/>
    <d v="2018-10-11T00:26:59"/>
    <d v="2018-10-11T16:42:03"/>
    <x v="15"/>
    <s v="Medium"/>
    <x v="0"/>
    <s v="Within the Service Target"/>
    <s v="MSS (hWIN &amp; TSG) Issue"/>
    <s v="Which MSS instance are you reporting this issue for?: MSS (hWIN &amp; TSG) What type of issue are you reporting?: Another issue Description of problem: (attach screenshots of any errors, etc.): TN 3259285438- MSS record not found What is your MSS Login ID?: n9986870 PSR #?: 6566383 "/>
    <s v="We could see no issues with this request as the aquarium record for the customer is proper as you can see through the screenshot attached."/>
    <s v="MSS Cause Codes"/>
    <s v="Data"/>
    <s v="Address Issue"/>
    <m/>
    <s v="IT Application"/>
    <s v="Software Application/System"/>
    <s v="Other Type of Software"/>
    <m/>
    <m/>
    <s v="Abhinaya"/>
    <s v="Gopi"/>
    <m/>
  </r>
  <r>
    <s v="IT-OSS - M6 (ASAP/TSG)"/>
    <s v="Incident"/>
    <s v="INC000002673699"/>
    <d v="2018-10-11T00:04:41"/>
    <d v="2018-10-23T21:47:52"/>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2298689740 What is your MSS Login ID?: n9987263 Customer Acct Number?: 6130706 PSR #?: 22936678 "/>
    <s v="We could see the incorrect data in the location related table which caused the issue and same has been corrected now. DELEGORD task for the reported order #22936678 is completed now"/>
    <s v="MSS Cause Codes"/>
    <s v="Delegation"/>
    <s v="Previous order Delegation issue"/>
    <m/>
    <s v="IT Application"/>
    <s v="Software Application/System"/>
    <s v="Other Type of Software"/>
    <m/>
    <m/>
    <s v="Vijai"/>
    <s v="Elumalai"/>
    <m/>
  </r>
  <r>
    <s v="IT-OSS - M6 (ASAP/TSG)"/>
    <s v="Incident"/>
    <s v="INC000002673698"/>
    <d v="2018-10-11T00:03:44"/>
    <d v="2018-10-11T16:52:52"/>
    <x v="1"/>
    <s v="Medium"/>
    <x v="0"/>
    <s v="Within the Service Target"/>
    <s v="MSS (hWIN &amp; TSG) Issue"/>
    <s v="Which MSS instance are you reporting this issue for?: MSS (hWIN &amp; TSG) What type of issue are you reporting?: Another issue Description of problem: (attach screenshots of any errors, etc.): TN 1971172007- MSS record not found What is your MSS Login ID?: n9986870 PSR #?: 6589088 "/>
    <s v="We could see that the address related entries for the reported TN-1971172007 was not updated properly in NGMSS, which caused the issue. Now we have corrected the same and the records are showing properly in Aquarium.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Abhinaya"/>
    <s v="Gopi"/>
    <m/>
  </r>
  <r>
    <s v="IT-OSS - M6 (ASAP/TSG)"/>
    <s v="Incident"/>
    <s v="INC000002673649"/>
    <d v="2018-10-10T23:47:20"/>
    <d v="2018-10-12T17:02:03"/>
    <x v="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ORA-20100: ERROR WHILE WORKING VCONDES: Error: ORA-20100: No DSLAM uplink available for the DSLAM CHRTIACHRTDAT03 PHONE # 7141490018 What is your MSS Login ID?: E0138911 Customer Acct Number?: 6587515 PSR #?: 23180565 "/>
    <s v="No Issues Found-The task could be completed without any issues"/>
    <s v="MSS Cause Codes"/>
    <s v="Miscellaneous"/>
    <s v="No Issues Found"/>
    <m/>
    <s v="IT Application"/>
    <s v="Software Application/System"/>
    <s v="Other Type of Software"/>
    <m/>
    <m/>
    <s v="Debra"/>
    <s v="Nix"/>
    <m/>
  </r>
  <r>
    <s v="IT-OSS - M6 (ASAP/TSG)"/>
    <s v="Incident"/>
    <s v="INC000002673568"/>
    <d v="2018-10-10T23:24:02"/>
    <d v="2018-10-11T16:58:50"/>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11527496 had already been disconnected on another order..  Error Code 30606:The Service Item 11527496 had already been disconnected on another order.Error Code 30766:Unable to process item 12Mb/768K Product group 1508. The Service Item 11527496 had already been disconnected on another order.. Tn# 6068474940 What is your MSS Login ID?: n9987263 Customer Acct Number?: 5014105 PSR #?: 22705589 "/>
    <s v="The HWIN previous order#20047134 supplement cancel wasnt delegated to the NGMSS side which caused the issue and the same has been corrected now."/>
    <s v="MSS Cause Codes"/>
    <s v="Delegation"/>
    <s v="Previous order Delegation issue"/>
    <m/>
    <s v="IT Application"/>
    <s v="Software Application/System"/>
    <s v="Other Type of Software"/>
    <m/>
    <m/>
    <s v="Vijai"/>
    <s v="Elumalai"/>
    <m/>
  </r>
  <r>
    <s v="IT-OSS - M6 (ASAP/TSG)"/>
    <s v="Incident"/>
    <s v="INC000002673566"/>
    <d v="2018-10-10T23:23:39"/>
    <d v="2018-10-11T16:19:02"/>
    <x v="4"/>
    <s v="Medium"/>
    <x v="0"/>
    <s v="Within the Service Target"/>
    <s v="MSS (hWIN &amp; TSG) Issue"/>
    <s v="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quot;ASAP.SP_CHANGE_CIRCUIT_STATUS&quot;, line 2378 ORA-06512: at &quot;ASAP.SP_COMPLETE_PSR&quot;, line 48 ORA-06512: at &quot;ASAP.SP_TASK_COMPLETE&quot;, line 220 ORA-06512: at line 1  THIS IS STUCK ON THE HWIN SIDE OF MSS. What is your MSS Login ID?: E0180039 Customer Acct Number?: 6147108 PSR #?: 7044855364 "/>
    <s v="We have corrected the inappropriate circuit issue status in backend table. The reported order has been completed in production. Hence there is no action pending on our side. We are going ahead and marking this incident as resolved. Thanks."/>
    <s v="MSS Cause Codes"/>
    <s v="Data"/>
    <s v="Circuit Issue Status"/>
    <m/>
    <s v="IT Application"/>
    <s v="Software Application/System"/>
    <s v="Other Type of Software"/>
    <m/>
    <m/>
    <s v="Justin"/>
    <s v="Liles"/>
    <m/>
  </r>
  <r>
    <s v="IT-OSS - M6 (ASAP/TSG)"/>
    <s v="Incident"/>
    <s v="INC000002673516"/>
    <d v="2018-10-10T23:29:58"/>
    <d v="2018-10-18T05:45:44"/>
    <x v="12"/>
    <s v="Medium"/>
    <x v="0"/>
    <s v="Within the Service Target"/>
    <s v="MSS (hWIN &amp; TSG) Issue"/>
    <s v="Which MSS instance are you reporting this issue for?: MSS (hWIN &amp; TSG) What type of issue are you reporting?: Another issue Description of problem: (attach screenshots of any errors, etc.): TN 6063246322- MSS record not found What is your MSS Login ID?: n9986870 PSR #?: 5870661 "/>
    <s v="Abhinaya,  The Aquarium is returning data for the customer# 6063246322."/>
    <s v="MSS Cause Codes"/>
    <s v="Data"/>
    <s v="User Request"/>
    <m/>
    <s v="IT Application"/>
    <s v="Software Application/System"/>
    <s v="Other Type of Software"/>
    <m/>
    <m/>
    <s v="Abhinaya"/>
    <s v="Gopi"/>
    <m/>
  </r>
  <r>
    <s v="IT-OSS - M6 (ASAP/TSG)"/>
    <s v="Incident"/>
    <s v="INC000002673512"/>
    <d v="2018-10-10T23:26:28"/>
    <d v="2018-10-11T14:14:51"/>
    <x v="13"/>
    <s v="Medium"/>
    <x v="0"/>
    <s v="Within the Service Target"/>
    <s v="MSS (hWIN &amp; TSG) Issue"/>
    <s v="Which MSS instance are you reporting this issue for?: MSS (hWIN &amp; TSG) What type of issue are you reporting?: Another issue Description of problem: (attach screenshots of any errors, etc.): this a move order where mirror dwc and mss dslam wirecenter are same please change wire center  What is your MSS Login ID?: e0181765 Customer Acct Number?: 6558411 PSR #?: 23180318 "/>
    <s v="We couldn't see any wire center move for the reported order# 23180318, modem and speed change can be done through BB Modify order with pin change. The provisioning plan selected is coirrect, but the order is not processed properly and please process supplement correction and make the folllowing changes with the proper selection of pins and then proceed further."/>
    <s v="MSS Cause Codes"/>
    <s v="Training"/>
    <s v="Incorrect Process on Change Order"/>
    <m/>
    <s v="IT Application"/>
    <s v="Software Application/System"/>
    <s v="Other Type of Software"/>
    <m/>
    <m/>
    <s v="Cynthia"/>
    <s v="Jasso"/>
    <m/>
  </r>
  <r>
    <s v="IT-OSS - M6 (ASAP/TSG)"/>
    <s v="Incident"/>
    <s v="INC000002673448"/>
    <d v="2018-10-10T22:43:46"/>
    <d v="2018-10-11T17:00:28"/>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1266003 What is your MSS Login ID?: n9987263 Customer Acct Number?: 6351465 PSR #?: 23172356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ata"/>
    <s v="Validation Issue"/>
    <m/>
    <s v="IT Application"/>
    <s v="Software Application/System"/>
    <s v="Other Type of Software"/>
    <m/>
    <m/>
    <s v="Vijai"/>
    <s v="Elumalai"/>
    <m/>
  </r>
  <r>
    <s v="IT-OSS - M6 (ASAP/TSG)"/>
    <s v="Incident"/>
    <s v="INC000002673442"/>
    <d v="2018-10-10T22:39:51"/>
    <d v="2018-10-11T16:51:43"/>
    <x v="6"/>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8036557127 What is your MSS Login ID?: n9987263 Customer Acct Number?: 5910144 PSR #?: 22732337 "/>
    <s v="No issue found"/>
    <s v="MSS Cause Codes"/>
    <s v="Training"/>
    <s v="No Issue Found"/>
    <m/>
    <s v="IT Application"/>
    <s v="Software Application/System"/>
    <s v="Other Type of Software"/>
    <m/>
    <m/>
    <s v="Vijai"/>
    <s v="Elumalai"/>
    <m/>
  </r>
  <r>
    <s v="IT-OSS - M6 (ASAP/TSG)"/>
    <s v="Incident"/>
    <s v="INC000002673420"/>
    <d v="2018-10-10T23:28:28"/>
    <d v="2018-10-15T15:13:58"/>
    <x v="10"/>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6484031 PSR #?: 6611423  "/>
    <s v="The reported issue has been fixed with the revised code for Dual qual."/>
    <s v="MSS Cause Codes"/>
    <s v="Code"/>
    <s v="MSSINT Custom Code"/>
    <m/>
    <s v="IT Application"/>
    <s v="Software Application/System"/>
    <s v="Other Type of Software"/>
    <m/>
    <m/>
    <s v="Durgadevi"/>
    <s v="Thangapandiyan"/>
    <m/>
  </r>
  <r>
    <s v="IT-OSS - M6 (ASAP/TSG)"/>
    <s v="Incident"/>
    <s v="INC000002673414"/>
    <d v="2018-10-10T23:22:37"/>
    <d v="2018-10-12T16:02:33"/>
    <x v="0"/>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W5447649 PSR #?: 6608729  "/>
    <s v="As per MIRROR records, we could see the seed product doesn't qualify."/>
    <m/>
    <m/>
    <m/>
    <m/>
    <s v="IT Application"/>
    <s v="Software Application/System"/>
    <s v="Other Type of Software"/>
    <m/>
    <m/>
    <s v="Durgadevi"/>
    <s v="Thangapandiyan"/>
    <m/>
  </r>
  <r>
    <s v="IT-OSS - M6 (ASAP/TSG)"/>
    <s v="Incident"/>
    <s v="INC000002673405"/>
    <d v="2018-10-10T23:07:30"/>
    <d v="2018-10-15T15:41:40"/>
    <x v="1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hysical circuit is not assigned to the port. Tn# 2991048201 What is your MSS Login ID?: n9987263 Customer Acct Number?: 6526895 PSR #?: 22921315 "/>
    <s v="Physical circuit has been assigned to the port."/>
    <m/>
    <m/>
    <m/>
    <m/>
    <s v="IT Application"/>
    <s v="Software Application/System"/>
    <s v="Other Type of Software"/>
    <m/>
    <m/>
    <s v="Vijai"/>
    <s v="Elumalai"/>
    <m/>
  </r>
  <r>
    <s v="IT-OSS - M6 (ASAP/TSG)"/>
    <s v="Incident"/>
    <s v="INC000002673401"/>
    <d v="2018-10-10T23:03:01"/>
    <d v="2018-10-12T15:02:00"/>
    <x v="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MODASGN QUEUE. Error: Physical circuit is not assign to the port. Tn# 4177777483 What is your MSS Login ID?: n9987263 Customer Acct Number?: 5416139 PSR #?: 21957751 "/>
    <s v="Pin was not assigned properly and the same has been corrected and fixed."/>
    <s v="MSS Cause Codes"/>
    <s v="Training"/>
    <s v="Incorrect Process on PIN Assignment"/>
    <m/>
    <s v="IT Application"/>
    <s v="Software Application/System"/>
    <s v="Other Type of Software"/>
    <m/>
    <m/>
    <s v="Vijai"/>
    <s v="Elumalai"/>
    <m/>
  </r>
  <r>
    <s v="IT-OSS - M6 (ASAP/TSG)"/>
    <s v="Incident"/>
    <s v="INC000002673400"/>
    <d v="2018-10-10T22:57:02"/>
    <d v="2018-10-11T14:13:19"/>
    <x v="15"/>
    <s v="Medium"/>
    <x v="0"/>
    <s v="Within the Service Target"/>
    <s v="MSS (hWIN &amp; TSG) Issue"/>
    <s v="Which MSS instance are you reporting this issue for?: MSS (hWIN &amp; TSG) What type of issue are you reporting?: Another issue Description of problem: (attach screenshots of any errors, etc.): MSS FT TO BB NOT FOUND  What is your MSS Login ID?: E0181765 Customer Acct Number?: 4727253 PSR #?: 23180114 "/>
    <s v="We could see no issues with this request, as the order has got completed already."/>
    <s v="MSS Cause Codes"/>
    <s v="Training"/>
    <s v="No Issue Found"/>
    <m/>
    <s v="IT Application"/>
    <s v="Software Application/System"/>
    <s v="Other Type of Software"/>
    <m/>
    <m/>
    <s v="Cynthia"/>
    <s v="Jasso"/>
    <m/>
  </r>
  <r>
    <s v="IT-OSS - M6 (ASAP/TSG)"/>
    <s v="Incident"/>
    <s v="INC000002673384"/>
    <d v="2018-10-10T22:31:30"/>
    <d v="2018-10-12T16:47:52"/>
    <x v="14"/>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6064404191 What is your MSS Login ID?: n9987263 Customer Acct Number?: 6580737 PSR #?: 23116676 "/>
    <s v="We could not find the MIROR data for the reported TN#6064404191 which caused the issue while completing the PCONDES task"/>
    <s v="MSS Cause Codes"/>
    <s v="Training"/>
    <s v="Windstream IT - Process"/>
    <m/>
    <s v="IT Application"/>
    <s v="Software Application/System"/>
    <s v="Other Type of Software"/>
    <m/>
    <m/>
    <s v="Vijai"/>
    <s v="Elumalai"/>
    <m/>
  </r>
  <r>
    <s v="IT-OSS - M6 (ASAP/TSG)"/>
    <s v="Incident"/>
    <s v="INC000002673362"/>
    <d v="2018-10-10T22:02:30"/>
    <d v="2018-10-12T16:39:55"/>
    <x v="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6 Product group 0. Error Code 31136:Termination point B location cannot be changed for in-service item with id 19801578. Error Code 31136:Termination point B location cannot be changed for in-service item with id 19801578.Error Code 30764:Unable to validate item 6 Product group 0. PHONE 3931152036 What is your MSS Login ID?: E0125569 Customer Acct Number?: 6562624 PSR #?: 23179616 "/>
    <s v="The incorrect location for the physical circuit and the also the cancel in the previous order is not delegated properly to the ngmss caused the issue and the same have been corrected and completed."/>
    <s v="MSS Cause Codes"/>
    <s v="Delegation"/>
    <s v="Delegation task issue"/>
    <m/>
    <s v="IT Application"/>
    <s v="Software Application/System"/>
    <s v="Other Type of Software"/>
    <m/>
    <m/>
    <s v="Catherine"/>
    <s v="Tufts"/>
    <m/>
  </r>
  <r>
    <s v="IT-OSS - M6 (ASAP/TSG)"/>
    <s v="Incident"/>
    <s v="INC000002673090"/>
    <d v="2018-10-10T21:01:03"/>
    <d v="2018-10-15T12:55:31"/>
    <x v="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Pin to which the customer is assigned is not compatible for the selected Speed Product. Please assign a compatible Pin What is your MSS Login ID?: e0138911 Customer Acct Number?: 6589892 PSR #?: 23168145 "/>
    <s v="The customer speed product is 200Mb/16Mb in production. The customer is trying to provision on DSLAM 'LXTNSC@BAR2DCR61' which is having 100Mbps as Max_supported_speed. Hence this customer should not be provisioned under this DSLAM.Hence there is no action pending on our side. We are going ahead and marking this incident as resolved. Thanks.  Possible solution:   There is another DSLAM 'LXTNSC@BAR2DCL01' available under the same exchange and wire center which is having 1Gbps as Max_supported_speed. . Please try to assign the customer on this DSLAM."/>
    <s v="MSS Cause Codes"/>
    <s v="Training"/>
    <s v="Process Issue - Others"/>
    <m/>
    <s v="IT Application"/>
    <s v="Software Application/System"/>
    <s v="Other Type of Software"/>
    <m/>
    <m/>
    <s v="Debra"/>
    <s v="Nix"/>
    <m/>
  </r>
  <r>
    <s v="IT-OSS - M6 (ASAP/TSG)"/>
    <s v="Incident"/>
    <s v="INC000002673008"/>
    <d v="2018-10-10T22:35:52"/>
    <d v="2018-10-11T17:10:21"/>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0Mb/1Mb Product group 1636. The Service Item 30841519 had already been disconnected on another order..  Error Code 30606:The Service Item 30841519 had already been disconnected on another order.Error Code 30766:Unable to process item 10Mb/1Mb Product group 1636. The Service Item 30841519 had already been disconnected on another order.. Tn# 9183850080 What is your MSS Login ID?: n9987263 Customer Acct Number?: 6403233 PSR #?: 23132845 "/>
    <s v="We could see the previous order were not processed properly which were caused the issue, the same has been corrected and respective order is now delegated to NGMSS without any issues. So, we are going ahead and marking this as close. Kindly reach us for any assistance in the future."/>
    <s v="MSS Cause Codes"/>
    <s v="Delegation"/>
    <s v="Previous order Delegation issue"/>
    <m/>
    <s v="IT Application"/>
    <s v="Software Application/System"/>
    <s v="Other Type of Software"/>
    <m/>
    <m/>
    <s v="Vijai"/>
    <s v="Elumalai"/>
    <m/>
  </r>
  <r>
    <s v="IT-OSS - M6 (ASAP/TSG)"/>
    <s v="Incident"/>
    <s v="INC000002672988"/>
    <d v="2018-10-10T22:05:46"/>
    <d v="2018-10-11T15:52:15"/>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5944060,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n9995231 Customer Acct Number?: 6382632 PSR #?: 21985056 "/>
    <s v="We have corrected the xref related issue for the reported order#-21985056 caused due to  migration and the issue got cleared."/>
    <s v="MSS Cause Codes"/>
    <s v="Delegation"/>
    <s v="Delegation task issue"/>
    <m/>
    <s v="IT Application"/>
    <s v="Software Application/System"/>
    <s v="Other Type of Software"/>
    <m/>
    <m/>
    <s v="Ajith"/>
    <s v="Kumar"/>
    <m/>
  </r>
  <r>
    <s v="IT-OSS - M6 (ASAP/TSG)"/>
    <s v="Incident"/>
    <s v="INC000002672967"/>
    <d v="2018-10-10T21:48:54"/>
    <d v="2018-10-18T05:43:09"/>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67953462, Error Message: unique constraint (ASAP.PK_CUST_ACCT_ADDR) violated What is your MSS Login ID?: n9995231 Customer Acct Number?: 5341767 PSR #?: 23178815 "/>
    <s v="Ajith,  The order is flag finished now, please check and let us know for any other concerns."/>
    <s v="MSS Cause Codes"/>
    <s v="Data"/>
    <s v="User Request"/>
    <m/>
    <s v="IT Application"/>
    <s v="Software Application/System"/>
    <s v="Other Type of Software"/>
    <m/>
    <m/>
    <s v="Ajith"/>
    <s v="Kumar"/>
    <m/>
  </r>
  <r>
    <s v="IT-OSS - M6 (ASAP/TSG)"/>
    <s v="Incident"/>
    <s v="INC000002672955"/>
    <d v="2018-10-10T21:26:44"/>
    <d v="2018-10-19T16:37:38"/>
    <x v="2"/>
    <s v="Medium"/>
    <x v="0"/>
    <s v="Within the Service Target"/>
    <s v="MSS (hWIN &amp; TSG) Issue"/>
    <s v="Which MSS instance are you reporting this issue for?: MSS (hWIN &amp; TSG) What type of issue are you reporting?: Another issue Description of problem: (attach screenshots of any errors, etc.): A PSR CORRECTION WAS DONE INCORRECTLY ON THIS ORDER AND I CANNOT GET IT OUT OF BBCOMP TO CORRECT.  What is your MSS Login ID?: E0179556 "/>
    <s v="We dont find sufficient information for processing the request.  As there is no Tn information or  the Order information, we are going ahead and marking this as resolved."/>
    <s v="MSS Cause Codes"/>
    <s v="Training"/>
    <s v="No Issue Found"/>
    <m/>
    <s v="IT Application"/>
    <s v="Software Application/System"/>
    <s v="Other Type of Software"/>
    <m/>
    <m/>
    <s v="Courtney"/>
    <s v="Glover"/>
    <m/>
  </r>
  <r>
    <s v="IT-OSS - M6 (ASAP/TSG)"/>
    <s v="Incident"/>
    <s v="INC000002672941"/>
    <d v="2018-10-10T21:08:15"/>
    <d v="2018-10-23T19:41:16"/>
    <x v="10"/>
    <s v="Medium"/>
    <x v="2"/>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Could not get ng wireCenter info ORA-01403: no data found. What is your MSS Login ID?: e0138911 Customer Acct Number?: 6590147 PSR #?: 23171509 "/>
    <s v="Missing port alias value was added to resolve the issue"/>
    <s v="MSS Cause Codes"/>
    <s v="Data"/>
    <s v="User Request"/>
    <m/>
    <s v="IT Application"/>
    <s v="Software Application/System"/>
    <s v="Other Type of Software"/>
    <m/>
    <m/>
    <s v="Debra"/>
    <s v="Nix"/>
    <m/>
  </r>
  <r>
    <s v="IT-OSS - M6 (ASAP/TSG)"/>
    <s v="Incident"/>
    <s v="INC000002672841"/>
    <d v="2018-10-10T20:02:53"/>
    <d v="2018-10-11T17:09:41"/>
    <x v="0"/>
    <s v="Medium"/>
    <x v="0"/>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11778.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095243 Customer Acct Number?: 4539387 PSR #?: 23178642 "/>
    <s v="Service item values are missing in NGMSS which has caused the reported issue and the same has been provided."/>
    <s v="MSS Cause Codes"/>
    <s v="Data"/>
    <s v="Value Label"/>
    <m/>
    <s v="IT Application"/>
    <s v="Software Application/System"/>
    <s v="Other Type of Software"/>
    <m/>
    <m/>
    <s v="James"/>
    <s v="Gober"/>
    <m/>
  </r>
  <r>
    <s v="IT-OSS - M6 (ASAP/TSG)"/>
    <s v="Incident"/>
    <s v="INC000002672746"/>
    <d v="2018-10-10T19:48:38"/>
    <d v="2018-10-11T17:00: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864677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68466 PSR #?: 23060483  "/>
    <s v="The design task was not processed properly in the reported PSR # 23060483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72660"/>
    <d v="2018-10-10T20:17:34"/>
    <d v="2018-10-12T21:09:00"/>
    <x v="11"/>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2862785 PSR #?: 23178771 "/>
    <s v="Task completed without any issues when initiated"/>
    <m/>
    <m/>
    <m/>
    <m/>
    <s v="IT Application"/>
    <s v="Software Application/System"/>
    <s v="Other Type of Software"/>
    <m/>
    <m/>
    <s v="Leah"/>
    <s v="Winkler"/>
    <m/>
  </r>
  <r>
    <s v="IT-OSS - M6 (ASAP/TSG)"/>
    <s v="Incident"/>
    <s v="INC000002672651"/>
    <d v="2018-10-10T20:04:48"/>
    <d v="2018-10-11T14:05:09"/>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2456357235,Error Message: v_return_cd: -2 v_return_text:ORA-20100: ORA-20100: MSS to MIROR Call not succes  What is your MSS Login ID?: n9994207 Customer Acct Number?: 5908475 PSR #?: 23161542 "/>
    <s v="The reported TN #2456357235 is not qualified in BPQ, so cancel this order and place a disconnect order for this customer."/>
    <s v="MSS Cause Codes"/>
    <s v="Training"/>
    <s v="Incorrect Process on BB Qualification"/>
    <m/>
    <s v="IT Application"/>
    <s v="Software Application/System"/>
    <s v="Other Type of Software"/>
    <m/>
    <m/>
    <s v="Sathishkumar"/>
    <s v="Chellathurai"/>
    <m/>
  </r>
  <r>
    <s v="IT-OSS - M6 (ASAP/TSG)"/>
    <s v="Incident"/>
    <s v="INC000002672620"/>
    <d v="2018-10-10T19:42:09"/>
    <d v="2018-10-12T16:57:20"/>
    <x v="14"/>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 7042790100   NEEDS TO CHANGE TO 1 PIN 50MB VDSL2 ON BK:42 PIN:3 What is your MSS Login ID?: E0100690 Customer Acct Number?: 6573035 PSR #?: 23177857 "/>
    <s v="We could see that the reported order #23177857 is completed and flag finished and since there is no pending action from our side we are marking this ticket as resolved."/>
    <s v="MSS Cause Codes"/>
    <s v="Training"/>
    <s v="User Resolved"/>
    <m/>
    <s v="IT Application"/>
    <s v="Software Application/System"/>
    <s v="Other Type of Software"/>
    <m/>
    <m/>
    <s v="Debra"/>
    <s v="Womack"/>
    <m/>
  </r>
  <r>
    <s v="IT-OSS - M6 (ASAP/TSG)"/>
    <s v="Incident"/>
    <s v="INC000002672554"/>
    <d v="2018-10-10T19:31:17"/>
    <d v="2018-10-12T11:14:45"/>
    <x v="1"/>
    <s v="Medium"/>
    <x v="0"/>
    <s v="Within the Service Target"/>
    <s v="MSS (hWIN &amp; TSG) Issue"/>
    <s v="Alternate contact phone number for yourself, if applicable: 7632612538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FAC SAID IS CORRECT What is your MSS Login ID?: E0102188 Customer Acct Number?: 4669387 PSR #?: 2317329 "/>
    <s v="We could see that the products for the reported order-23177829 was not updated properly in 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Mathia"/>
    <s v="Chambers"/>
    <m/>
  </r>
  <r>
    <s v="IT-OSS - M6 (ASAP/TSG)"/>
    <s v="Incident"/>
    <s v="INC000002672426"/>
    <d v="2018-10-10T19:14:38"/>
    <d v="2018-10-12T16:50:21"/>
    <x v="3"/>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1 IS VIOLATING THE CONSTRAINT ORDER#23154943 CIRCUIT ID 39315640410 What is your MSS Login ID?: E0166110 Customer Acct Number?: 6587185 PSR #?: 23154943 "/>
    <s v="The incorrect task dependency caused the issue in bringing the physical circuit from ngmss to legacy and the same have been corrected."/>
    <s v="MSS Cause Codes"/>
    <s v="Training"/>
    <s v="Process Issue - Others"/>
    <m/>
    <s v="IT Application"/>
    <s v="Software Application/System"/>
    <s v="Other Type of Software"/>
    <m/>
    <m/>
    <s v="Aaron"/>
    <s v="Jasso"/>
    <m/>
  </r>
  <r>
    <s v="IT-OSS - M6 (ASAP/TSG)"/>
    <s v="Incident"/>
    <s v="INC000002672393"/>
    <d v="2018-10-10T19:59:30"/>
    <d v="2018-10-11T17:10:03"/>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30896616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5501888 PSR #?: 20513722 "/>
    <s v="We could see the NGMSS order#3178520 has been directly supplement cancelled without cancelling the respective HWIN order#20513722. This is incorrect process.  Please supplement cancelled the HWIN order#20513722 and try to complete the tasks."/>
    <s v="MSS Cause Codes"/>
    <s v="Training"/>
    <s v="Process Issue - Others"/>
    <m/>
    <s v="IT Application"/>
    <s v="Software Application/System"/>
    <s v="Other Type of Software"/>
    <m/>
    <m/>
    <s v="Sathishkumar"/>
    <s v="Chellathurai"/>
    <m/>
  </r>
  <r>
    <s v="IT-OSS - M6 (ASAP/TSG)"/>
    <s v="Incident"/>
    <s v="INC000002672362"/>
    <d v="2018-10-10T19:19:53"/>
    <d v="2018-10-11T17:02:39"/>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06474796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286310 PSR #?: 23041643 "/>
    <s v="The design task was not processed properly in the reported PSR # 23041643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72317"/>
    <d v="2018-10-10T19:13:18"/>
    <d v="2018-10-11T18:29:4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9103692137,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075015 PSR #?: 23150850  "/>
    <s v="We could see that the change cancel (Supplement Cancel) was not processed properly and the circuit activity indicator was incorrect which was causing the issue."/>
    <s v="MSS Cause Codes"/>
    <s v="Training"/>
    <s v="Incorrect Supplement Cancel"/>
    <m/>
    <s v="IT Application"/>
    <s v="Software Application/System"/>
    <s v="Other Type of Software"/>
    <m/>
    <m/>
    <s v="Sathishkumar"/>
    <s v="Chellathurai"/>
    <m/>
  </r>
  <r>
    <s v="IT-OSS - M6 (ASAP/TSG)"/>
    <s v="Incident"/>
    <s v="INC000002671893"/>
    <d v="2018-10-10T19:24:48"/>
    <d v="2018-10-18T05:36:27"/>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06864548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50028 PSR #?: 22994566 "/>
    <s v="Hi Sathishkumar,  We don't find any issue on completing the DD task, please check and let us know for any other concerns."/>
    <s v="MSS Cause Codes"/>
    <s v="Data"/>
    <s v="User Request"/>
    <m/>
    <s v="IT Application"/>
    <s v="Software Application/System"/>
    <s v="Other Type of Software"/>
    <m/>
    <m/>
    <s v="Sathishkumar"/>
    <s v="Chellathurai"/>
    <m/>
  </r>
  <r>
    <s v="IT-OSS - M6 (ASAP/TSG)"/>
    <s v="Incident"/>
    <s v="INC000002671796"/>
    <d v="2018-10-10T18:26:38"/>
    <d v="2018-10-11T17:24:14"/>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9127541189 What is your MSS Login ID?: n9981515 "/>
    <s v="We could see the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Suryapraba"/>
    <s v="Kannaiyan"/>
    <m/>
  </r>
  <r>
    <s v="IT-OSS - M6 (ASAP/TSG)"/>
    <s v="Incident"/>
    <s v="INC000002671547"/>
    <d v="2018-10-10T17:51:12"/>
    <d v="2018-10-24T11:10:14"/>
    <x v="10"/>
    <s v="Medium"/>
    <x v="2"/>
    <s v="Within the Service Target"/>
    <s v="MSS (hWIN &amp; TSG) Issue"/>
    <s v="Which MSS instance are you reporting this issue for?: MSS (hWIN &amp; TSG) What type of issue are you reporting?: Another issue Description of problem: (attach screenshots of any errors, etc.): Error in procedure  There are In Service children that are not on the order.  The item cannot be disconnected. What is your MSS Login ID?: e0175126 Customer Acct Number?: 4311317 PSR #?: 23175812 "/>
    <s v="Incorrect service item related entries were corrected to resolve the issue"/>
    <s v="MSS Cause Codes"/>
    <s v="Data"/>
    <s v="Incorrect Serv Item Status"/>
    <m/>
    <s v="IT Application"/>
    <s v="Software Application/System"/>
    <s v="Other Type of Software"/>
    <m/>
    <m/>
    <s v="Felecia"/>
    <s v="Carrell"/>
    <m/>
  </r>
  <r>
    <s v="IT-OSS - M6 (ASAP/TSG)"/>
    <s v="Incident"/>
    <s v="INC000002671100"/>
    <d v="2018-10-10T18:24:29"/>
    <d v="2018-10-11T13:39:31"/>
    <x v="0"/>
    <s v="Medium"/>
    <x v="0"/>
    <s v="Within the Service Target"/>
    <s v="MSS (hWIN &amp; TSG) Issue"/>
    <s v="Which MSS instance are you reporting this issue for?: MSS (hWIN &amp; TSG) What type of issue are you reporting?: Another issue Description of problem: (attach screenshots of any errors, etc.): No MSS record found for 3931762598 What is your MSS Login ID?: n9981515 "/>
    <s v="The Missing entry for the customer address has caused the reported issue and the same has been corrected."/>
    <s v="MSS Cause Codes"/>
    <s v="Data"/>
    <s v="Address Issue"/>
    <m/>
    <s v="IT Application"/>
    <s v="Software Application/System"/>
    <s v="Other Type of Software"/>
    <m/>
    <m/>
    <s v="Suryapraba"/>
    <s v="Kannaiyan"/>
    <m/>
  </r>
  <r>
    <s v="IT-OSS - M6 (ASAP/TSG)"/>
    <s v="Incident"/>
    <s v="INC000002671098"/>
    <d v="2018-10-10T18:20:48"/>
    <d v="2018-10-15T13:08:00"/>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5635788307 What is your MSS Login ID?: n9981515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uryapraba"/>
    <s v="Kannaiyan"/>
    <m/>
  </r>
  <r>
    <s v="IT-OSS - M6 (ASAP/TSG)"/>
    <s v="Incident"/>
    <s v="INC000002671089"/>
    <d v="2018-10-10T17:51:48"/>
    <d v="2018-10-15T15:53:30"/>
    <x v="11"/>
    <s v="Medium"/>
    <x v="0"/>
    <s v="Within the Service Target"/>
    <s v="MSS (hWIN &amp; TSG) Issue"/>
    <s v="Which MSS instance are you reporting this issue for?: MSS (hWIN &amp; TSG) What type of issue are you reporting?: Another issue Description of problem: (attach screenshots of any errors, etc.): No MSS record found for 2295334433 What is your MSS Login ID?: n9981515 "/>
    <s v="The record shows proper information for the reported account now"/>
    <m/>
    <m/>
    <m/>
    <m/>
    <s v="IT Application"/>
    <s v="Software Application/System"/>
    <s v="Other Type of Software"/>
    <m/>
    <m/>
    <s v="Suryapraba"/>
    <s v="Kannaiyan"/>
    <m/>
  </r>
  <r>
    <s v="IT-OSS - M6 (ASAP/TSG)"/>
    <s v="Incident"/>
    <s v="INC000002670725"/>
    <d v="2018-10-10T05:02:03"/>
    <d v="2018-10-11T13:51:53"/>
    <x v="15"/>
    <s v="Medium"/>
    <x v="0"/>
    <s v="Within the Service Target"/>
    <s v="MSS (hWIN &amp; TSG) Issue"/>
    <s v="Which MSS instance are you reporting this issue for?: MSS (hWIN &amp; TSG) What type of issue are you reporting?: Another issue Description of problem: (attach screenshots of any errors, etc.): ORA-20104:CUSTOMER IS NOT QUALIFIED FOR IPTV SERVICE What is your MSS Login ID?: n9984649 Customer Acct Number?: 6455403 PSR #?: 6598145  "/>
    <s v="As per mirror BPQ the reported TN #7048519532 does not qualify for IPTV service,so kindly cancel this order."/>
    <s v="MSS Cause Codes"/>
    <s v="Training"/>
    <s v="Incorrect Process on BB Qualification"/>
    <m/>
    <s v="IT Application"/>
    <s v="Software Application/System"/>
    <s v="Other Type of Software"/>
    <m/>
    <m/>
    <s v="Gopinath"/>
    <s v="Baskar"/>
    <m/>
  </r>
  <r>
    <s v="IT-OSS - M6 (ASAP/TSG)"/>
    <s v="Incident"/>
    <s v="INC000002670688"/>
    <d v="2018-10-10T05:07:26"/>
    <d v="2018-10-10T19:49:16"/>
    <x v="14"/>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134894 PSR #?: 6598445  "/>
    <s v="We could see the incorrect data in the backend which caused the issue and same has been corrected now. DSLAMSUS task for the reported order #6598445  is completed"/>
    <s v="MSS Cause Codes"/>
    <s v="Data"/>
    <s v="Value Label"/>
    <m/>
    <s v="IT Application"/>
    <s v="Software Application/System"/>
    <s v="Other Type of Software"/>
    <m/>
    <m/>
    <s v="Gopinath"/>
    <s v="Baskar"/>
    <m/>
  </r>
  <r>
    <s v="IT-OSS - M6 (ASAP/TSG)"/>
    <s v="Incident"/>
    <s v="INC000002670677"/>
    <d v="2018-10-10T03:24:25"/>
    <d v="2018-10-11T11:33:41"/>
    <x v="1"/>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95792939,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056360 PSR #?: 23169379  "/>
    <s v="We could see that the previous change order for the reported customer account-605636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jith"/>
    <s v="Kumar"/>
    <m/>
  </r>
  <r>
    <s v="IT-OSS - M6 (ASAP/TSG)"/>
    <s v="Incident"/>
    <s v="INC000002670635"/>
    <d v="2018-10-10T02:32:55"/>
    <d v="2018-10-16T16:18:46"/>
    <x v="3"/>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NO DSLAM UPLINK AVAILABLE FOR THE DSLAM VAILIAVAILDAT70 What is your MSS Login ID?: E0102188 Customer Acct Number?: 5491943 PSR #?: 23172888 "/>
    <s v="The uplink related entries were missing and the same have been corrected."/>
    <s v="MSS Cause Codes"/>
    <s v="Data"/>
    <s v="Re-Design Issue"/>
    <m/>
    <s v="IT Application"/>
    <s v="Software Application/System"/>
    <s v="Other Type of Software"/>
    <m/>
    <m/>
    <s v="Mathia"/>
    <s v="Chambers"/>
    <m/>
  </r>
  <r>
    <s v="IT-OSS - M6 (ASAP/TSG)"/>
    <s v="Incident"/>
    <s v="INC000002670618"/>
    <d v="2018-10-10T03:06:31"/>
    <d v="2018-10-10T19:38:01"/>
    <x v="7"/>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4982011 PSR #?: 6602774 "/>
    <s v="We could see the reported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Gopinath"/>
    <s v="Baskar"/>
    <m/>
  </r>
  <r>
    <s v="IT-OSS - M6 (ASAP/TSG)"/>
    <s v="Incident"/>
    <s v="INC000002670605"/>
    <d v="2018-10-10T02:58:24"/>
    <d v="2018-10-11T19:31:14"/>
    <x v="4"/>
    <s v="Medium"/>
    <x v="0"/>
    <s v="Within the Service Target"/>
    <s v="MSS (hWIN &amp; TSG) Issue"/>
    <s v="Which MSS instance are you reporting this issue for?: MSS (hWIN &amp; TSG) What type of issue are you reporting?: Another issue Description of problem: (attach screenshots of any errors, etc.): UNABLE TO SEND THRU DELEGATION QUEUES:  ReturnCd :21040 - ReturnText: Unable to create delegated PSR Order in NGMSS. Error returned from API.: javax.xml.ws.soap.SOAPFaultException: org.openuri.WSException_Exception: Exception thrown during Order API execution.  Message: Exception Thrown Importing Order.  Message: The customer 2367167 has account status DISCONNECTED or PENDING DISCONNECT or SUSPENDED. Orders cannot be entered for this customer.  Error Code 31220:The customer 2367167 has account status DISCONNECTED or PENDING DISCONNECT or SUSPENDED. Orders cannot be entered for this customer. What is your MSS Login ID?: e0096577 Customer Acct Number?: 6507287 PSR #?: 23172784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Nancy"/>
    <s v="Harrison"/>
    <m/>
  </r>
  <r>
    <s v="IT-OSS - M6 (ASAP/TSG)"/>
    <s v="Incident"/>
    <s v="INC000002670522"/>
    <d v="2018-10-10T05:13:53"/>
    <d v="2018-10-18T05:27:37"/>
    <x v="12"/>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2987586 PSR #?: 6597552  "/>
    <s v="Gopinath,  We don't find any issue on completing the tasks, please check and let us know for any other concerns."/>
    <s v="MSS Cause Codes"/>
    <s v="Data"/>
    <s v="User Request"/>
    <m/>
    <s v="IT Application"/>
    <s v="Software Application/System"/>
    <s v="Other Type of Software"/>
    <m/>
    <m/>
    <s v="Gopinath"/>
    <s v="Baskar"/>
    <m/>
  </r>
  <r>
    <s v="IT-OSS - M6 (ASAP/TSG)"/>
    <s v="Incident"/>
    <s v="INC000002670515"/>
    <d v="2018-10-10T04:31:17"/>
    <d v="2018-10-22T11:12:26"/>
    <x v="2"/>
    <s v="Medium"/>
    <x v="2"/>
    <s v="Within the Service Target"/>
    <s v="MSS (hWIN &amp; TSG) Issue"/>
    <s v="Which MSS instance are you reporting this issue for?: MSS (hWIN &amp; TSG) What type of issue are you reporting?: Another issue Description of problem: (attach screenshots of any errors, etc.): ORA-20100: SP_QUALIFY_DUALQUAL ORA-20100: NOT ABLE TO FIND CORRECT WIRE_CENTER FOR DUAL QUAL   What is your MSS Login ID?: n9984649 Customer Acct Number?: 6515214 PSR #?: 6594114 "/>
    <s v="The reported issue is no longer exist and user is able to perform the expected activity without any further issues."/>
    <s v="MSS Cause Codes"/>
    <s v="Training"/>
    <s v="Incorrect Task Completion Process"/>
    <m/>
    <s v="IT Application"/>
    <s v="Software Application/System"/>
    <s v="Other Type of Software"/>
    <m/>
    <m/>
    <s v="Gopinath"/>
    <s v="Baskar"/>
    <m/>
  </r>
  <r>
    <s v="IT-OSS - M6 (ASAP/TSG)"/>
    <s v="Incident"/>
    <s v="INC000002670513"/>
    <d v="2018-10-10T04:23:54"/>
    <d v="2018-10-10T17:11:53"/>
    <x v="5"/>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6064870590,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265157 PSR #?: 23137309 "/>
    <s v="The missing customer account cross reference mapping in the backend table which caused the issue and the same has been corrected now."/>
    <s v="MSS Cause Codes"/>
    <s v="Delegation"/>
    <s v="Cross Reference mapping"/>
    <m/>
    <s v="IT Application"/>
    <s v="Software Application/System"/>
    <s v="Other Type of Software"/>
    <m/>
    <m/>
    <s v="Ajith"/>
    <s v="Kumar"/>
    <m/>
  </r>
  <r>
    <s v="IT-OSS - M6 (ASAP/TSG)"/>
    <s v="Incident"/>
    <s v="INC000002670511"/>
    <d v="2018-10-10T03:58:06"/>
    <d v="2018-10-11T15:13:2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8599252293, Error Message: 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2106 for item 7 Product group 0.  Error Code 30630:Miscellaneous Error: Unable to find a catalog id for servId : 33091597.Error Code 30765:The PSRServReqServItem structure is invalid for 2106 for item 7 Product group 0. What is your MSS Login ID?: N9995231 Customer Acct Number?: 3099777 PSR #?: 23140705 "/>
    <s v="The incorrect cross reference mapping was made in the reported PSR # 23140705 which caused the issue and the same has been corrected."/>
    <s v="MSS Cause Codes"/>
    <s v="Delegation"/>
    <s v="Cross Reference mapping"/>
    <m/>
    <s v="IT Application"/>
    <s v="Software Application/System"/>
    <s v="Other Type of Software"/>
    <m/>
    <m/>
    <s v="Ajith"/>
    <s v="Kumar"/>
    <m/>
  </r>
  <r>
    <s v="IT-OSS - M6 (ASAP/TSG)"/>
    <s v="Incident"/>
    <s v="INC000002670507"/>
    <d v="2018-10-10T03:34:36"/>
    <d v="2018-10-10T03:35:32"/>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
    <m/>
    <m/>
    <m/>
    <m/>
    <m/>
    <s v="IT Application"/>
    <s v="Software Application/System"/>
    <s v="Other Type of Software"/>
    <m/>
    <m/>
    <s v="Ajith"/>
    <s v="Kumar"/>
    <m/>
  </r>
  <r>
    <s v="IT-OSS - M6 (ASAP/TSG)"/>
    <s v="Incident"/>
    <s v="INC000002670503"/>
    <d v="2018-10-10T03:04:40"/>
    <d v="2018-10-15T17:14:31"/>
    <x v="13"/>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704851602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229609 PSR #?: 23161940  "/>
    <s v="We have corrected the order related data issue caused due to previous order migration for the reported order# 23161940 and the order validates successfully."/>
    <s v="MSS Cause Codes"/>
    <s v="Data"/>
    <s v="Validation Issue"/>
    <m/>
    <s v="IT Application"/>
    <s v="Software Application/System"/>
    <s v="Other Type of Software"/>
    <m/>
    <m/>
    <s v="Ajith"/>
    <s v="Kumar"/>
    <m/>
  </r>
  <r>
    <s v="IT-OSS - M6 (ASAP/TSG)"/>
    <s v="Incident"/>
    <s v="INC000002670430"/>
    <d v="2018-10-10T02:02:13"/>
    <d v="2018-10-12T15:52:48"/>
    <x v="0"/>
    <s v="Medium"/>
    <x v="0"/>
    <s v="Within the Service Target"/>
    <s v="MSS (hWIN &amp; TSG) Issue"/>
    <s v="Which MSS instance are you reporting this issue for?: MSS (hWIN &amp; TSG) What type of issue are you reporting?: Another issue Description of problem: (attach screenshots of any errors, etc.): STUCK IN MODASGN ON HWIN SIDE What is your MSS Login ID?: E0171804 Customer Acct Number?: 5662484 PSR #?: 23172445 "/>
    <s v="Incorrect PIN assignment for the physical has caused the reported issue and the same has been corrected."/>
    <s v="MSS Cause Codes"/>
    <s v="Training"/>
    <s v="Incorrect Process on PIN Assignment"/>
    <m/>
    <s v="IT Application"/>
    <s v="Software Application/System"/>
    <s v="Other Type of Software"/>
    <m/>
    <m/>
    <s v="Leah"/>
    <s v="Winkler"/>
    <m/>
  </r>
  <r>
    <s v="IT-OSS - M6 (ASAP/TSG)"/>
    <s v="Incident"/>
    <s v="INC000002670392"/>
    <d v="2018-10-10T02:07:53"/>
    <d v="2018-10-11T13:40:45"/>
    <x v="15"/>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iton procedure: -2 ora-20516: ora-20100: the tn was not found on this order..  the tn is there in the field as required. What is your MSS Login ID?: e0182019 Customer Acct Number?: 6126639 PSR #?: 23172680 "/>
    <s v="No Issue Found ----The order has been cancelled and got completed."/>
    <s v="MSS Cause Codes"/>
    <s v="Training"/>
    <s v="No Issue Found"/>
    <m/>
    <s v="IT Application"/>
    <s v="Software Application/System"/>
    <s v="Other Type of Software"/>
    <m/>
    <m/>
    <s v="Dakotah"/>
    <s v="Cantrell"/>
    <m/>
  </r>
  <r>
    <s v="IT-OSS - M6 (ASAP/TSG)"/>
    <s v="Incident"/>
    <s v="INC000002670215"/>
    <d v="2018-10-10T01:21:29"/>
    <d v="2018-10-15T16:59:31"/>
    <x v="13"/>
    <s v="Medium"/>
    <x v="0"/>
    <s v="Within the Service Target"/>
    <s v="MSS (hWIN &amp; TSG) Issue"/>
    <s v="Which MSS instance are you reporting this issue for?: MSS (hWIN &amp; TSG) What type of issue are you reporting?: Another issue Description of problem: (attach screenshots of any errors, etc.): error in except queue :ReturnCd :21044 - ReturnText: Delegated PSR Order has not passed  NGMSS order validation. Correct the order validation error in NGMSS side and manually assign the provision plan.: Exception thrown during Order API execution.  Message: Exception Thrown Execute Finish Order: 6030684.  Message: nullError Code 30503:Error: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Error pre validation :error: item internet(662222380) must have one and only one main  telephone number(mptn) assigned to it  error: this item has 0 assigned telephone numbers.  the item requires1 assigned telephone numbers. please assign additional telephone numbers to this item' 9362699522 What is your MSS Login ID?: e0179393 Customer Acct Number?: 5896562 PSR #?: 22696943 "/>
    <s v="We have corrected the order related data issue caused due to migration for the reported order# 22696943 and the deleg tasks got completed successfully."/>
    <s v="MSS Cause Codes"/>
    <s v="Delegation"/>
    <s v="Migration Issues (data missing)"/>
    <m/>
    <s v="IT Application"/>
    <s v="Software Application/System"/>
    <s v="Other Type of Software"/>
    <m/>
    <m/>
    <s v="Natasha"/>
    <s v="Chambers"/>
    <m/>
  </r>
  <r>
    <s v="IT-OSS - M6 (ASAP/TSG)"/>
    <s v="Incident"/>
    <s v="INC000002670073"/>
    <d v="2018-10-10T01:04:24"/>
    <d v="2018-10-11T11:31:40"/>
    <x v="1"/>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3931451286, Error Message:Could not get ng wireCenter info ORA-01403: no data found. What is your MSS Login ID?: n9995231 Customer Acct Number?: 6590154 PSR #?: 23171539  "/>
    <s v="We could see that the tasks for the reported order-2317153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r>
  <r>
    <s v="IT-OSS - M6 (ASAP/TSG)"/>
    <s v="Incident"/>
    <s v="INC000002670035"/>
    <d v="2018-10-10T00:22:52"/>
    <d v="2018-10-11T14:07:30"/>
    <x v="2"/>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 What is your MSS Login ID?: 0132518 Customer Acct Number?: 6327927 PSR #?: 23118271 "/>
    <s v="The previous order correction was not reflected in the NG which was causing issue in the reported order, Now the same has been corrected and fixed."/>
    <s v="MSS Cause Codes"/>
    <s v="Delegation"/>
    <s v="Previous order Delegation issue"/>
    <m/>
    <s v="IT Application"/>
    <s v="Software Application/System"/>
    <s v="Other Type of Software"/>
    <m/>
    <m/>
    <s v="Summer"/>
    <s v="Douhne"/>
    <m/>
  </r>
  <r>
    <s v="IT-OSS - M6 (ASAP/TSG)"/>
    <s v="Incident"/>
    <s v="INC000002670028"/>
    <d v="2018-10-10T00:17:03"/>
    <d v="2018-10-10T19:47:24"/>
    <x v="7"/>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23272606, Error Message: Same TN or Customer has an Open Order in NextGen MSS.  Please complete the Open Order in NextGen MSS and try to Validate in hWIN MSS What is your MSS Login ID?: N9995231 Customer Acct Number?: 3024829 PSR #?: 23131785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elegation"/>
    <s v="Previous order Delegation issue"/>
    <m/>
    <s v="IT Application"/>
    <s v="Software Application/System"/>
    <s v="Other Type of Software"/>
    <m/>
    <m/>
    <s v="Ajith"/>
    <s v="Kumar"/>
    <m/>
  </r>
  <r>
    <s v="IT-OSS - M6 (ASAP/TSG)"/>
    <s v="Incident"/>
    <s v="INC000002670022"/>
    <d v="2018-10-10T00:34:34"/>
    <d v="2018-10-11T18:29:20"/>
    <x v="4"/>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78987489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180606 PSR #?: 23132876  "/>
    <s v="We could see an incorrect order completion on NGMSS caused the issue which has been corrected now. The reported order validates without any error.Hence there is no action pending on our side. We are going ahead and marking this incident as resolved. Thanks."/>
    <s v="MSS Cause Codes"/>
    <s v="Training"/>
    <s v="Incorrect Task Completion Process"/>
    <m/>
    <s v="IT Application"/>
    <s v="Software Application/System"/>
    <s v="Other Type of Software"/>
    <m/>
    <m/>
    <s v="Ajith"/>
    <s v="Kumar"/>
    <m/>
  </r>
  <r>
    <s v="IT-OSS - M6 (ASAP/TSG)"/>
    <s v="Incident"/>
    <s v="INC000002669880"/>
    <d v="2018-10-09T23:40:07"/>
    <d v="2018-10-11T18:15:44"/>
    <x v="2"/>
    <s v="Medium"/>
    <x v="0"/>
    <s v="Within the Service Target"/>
    <s v="MSS (hWIN &amp; TSG) Issue"/>
    <s v="Which MSS instance are you reporting this issue for?: MSS (hWIN &amp; TSG) What type of issue are you reporting?: Another issue Description of problem: (attach screenshots of any errors, etc.):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e0179556 PSR #?: 23158844 "/>
    <s v="We can see that there was incorrect cross reference mapping which was causing the issue, the same has been corrected and now the delegation has been completed successfully."/>
    <s v="MSS Cause Codes"/>
    <s v="Delegation"/>
    <s v="Cross Reference mapping"/>
    <m/>
    <s v="IT Application"/>
    <s v="Software Application/System"/>
    <s v="Other Type of Software"/>
    <m/>
    <m/>
    <s v="Courtney"/>
    <s v="Glover"/>
    <m/>
  </r>
  <r>
    <s v="IT-OSS - M6 (ASAP/TSG)"/>
    <s v="Incident"/>
    <s v="INC000002669879"/>
    <d v="2018-10-09T23:39:53"/>
    <d v="2018-10-18T05:22:25"/>
    <x v="12"/>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4838325 had already been disconnected on another order..  Error Code 30606:The Service Item 14838325 had already been disconnected on another order.Error Code 30766:Unable to process item CONTACT INFO Product group 1024. The Service Item 14838325 had already been disconnected on another order.. What is your MSS Login ID?: e0182019 Customer Acct Number?: 4235522 PSR #?: 23061369 "/>
    <s v="Dakotah,  The order is flag finished and there is no pending action item from our end we are marking this ticket as resolved."/>
    <s v="MSS Cause Codes"/>
    <s v="Data"/>
    <s v="User Request"/>
    <m/>
    <s v="IT Application"/>
    <s v="Software Application/System"/>
    <s v="Other Type of Software"/>
    <m/>
    <m/>
    <s v="Dakotah"/>
    <s v="Cantrell"/>
    <m/>
  </r>
  <r>
    <s v="IT-OSS - M6 (ASAP/TSG)"/>
    <s v="Incident"/>
    <s v="INC000002669788"/>
    <d v="2018-10-09T23:47:52"/>
    <d v="2018-10-18T05:19:09"/>
    <x v="12"/>
    <s v="Medium"/>
    <x v="0"/>
    <s v="Within the Service Target"/>
    <s v="MSS (hWIN &amp; TSG) Issue"/>
    <s v="Which MSS instance are you reporting this issue for?: MSS (hWIN &amp; TSG) What type of issue are you reporting?: Another issue Description of problem: (attach screenshots of any errors, etc.): ora-20100 SP_QUALIFY_DUAL QUAL  ORA-20100 NOT ABLE TO FIND CUSTOMER ASSIGNED WIRECENTER IN NEXTGEN MSS What is your MSS Login ID?: E0149353 Customer Acct Number?: 6587553 PSR #?: 23170579 "/>
    <s v="Hi Amy,  We could see the order is place as modify with pin change where but the new pin was assigned to the different wire center, this needs to be achieved through BB MOVE order only. Please supplement cancel the current order and place BB MOVE order."/>
    <s v="MSS Cause Codes"/>
    <s v="Training"/>
    <s v="Incorrect Process on Change Order"/>
    <m/>
    <s v="IT Application"/>
    <s v="Software Application/System"/>
    <s v="Other Type of Software"/>
    <m/>
    <m/>
    <s v="Amy"/>
    <s v="Elrod"/>
    <m/>
  </r>
  <r>
    <s v="IT-OSS - M6 (ASAP/TSG)"/>
    <s v="Incident"/>
    <s v="INC000002669631"/>
    <d v="2018-10-09T23:05:23"/>
    <d v="2018-10-10T19:59:01"/>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
    <s v="We could see that the issue status was populated wrongly which caused the issue and same has been corrected now. DD task for the reported order #20497175 is completed now"/>
    <s v="MSS Cause Codes"/>
    <s v="Data"/>
    <s v="Circuit Issue Status"/>
    <m/>
    <s v="IT Application"/>
    <s v="Software Application/System"/>
    <s v="Other Type of Software"/>
    <m/>
    <m/>
    <s v="Ajith"/>
    <s v="Kumar"/>
    <m/>
  </r>
  <r>
    <s v="IT-OSS - M6 (ASAP/TSG)"/>
    <s v="Incident"/>
    <s v="INC000002669630"/>
    <d v="2018-10-09T23:03:59"/>
    <d v="2018-10-10T19:18:49"/>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056407365 What is your MSS Login ID?: n9987263 Customer Acct Number?: 5206859 PSR #?: 22708058 "/>
    <s v="The order has been cancelled before it has been delegated to NGMSS hence it needs to get completed in NG."/>
    <s v="MSS Cause Codes"/>
    <s v="Training"/>
    <s v="No Issue Found"/>
    <m/>
    <s v="IT Application"/>
    <s v="Software Application/System"/>
    <s v="Other Type of Software"/>
    <m/>
    <m/>
    <s v="Vijai"/>
    <s v="Elumalai"/>
    <m/>
  </r>
  <r>
    <s v="IT-OSS - M6 (ASAP/TSG)"/>
    <s v="Incident"/>
    <s v="INC000002669627"/>
    <d v="2018-10-09T23:01:06"/>
    <d v="2018-10-11T13:33:58"/>
    <x v="1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751132007 What is your MSS Login ID?: n9987263 Customer Acct Number?: 6467675 PSR #?: 23164072 "/>
    <s v="The incorrect order status in the NGMSS environment caused  the reported issue,the same is cleared now and the order now validates without any error."/>
    <s v="MSS Cause Codes"/>
    <s v="Data"/>
    <s v="Validation Issue"/>
    <m/>
    <s v="IT Application"/>
    <s v="Software Application/System"/>
    <s v="Other Type of Software"/>
    <m/>
    <m/>
    <s v="Vijai"/>
    <s v="Elumalai"/>
    <m/>
  </r>
  <r>
    <s v="IT-OSS - M6 (ASAP/TSG)"/>
    <s v="Incident"/>
    <s v="INC000002669624"/>
    <d v="2018-10-09T22:57:20"/>
    <d v="2018-10-10T20:06:27"/>
    <x v="14"/>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0605378 What is your MSS Login ID?: n9987263 Customer Acct Number?: 6313485 PSR #?: 23162872 "/>
    <s v="We could see that the order status was populated wrongly which caused the issue and same has been corrected now. Please try to validate the reported order #23162872"/>
    <s v="MSS Cause Codes"/>
    <s v="Delegation"/>
    <s v="Previous order Delegation issue"/>
    <m/>
    <s v="IT Application"/>
    <s v="Software Application/System"/>
    <s v="Other Type of Software"/>
    <m/>
    <m/>
    <s v="Vijai"/>
    <s v="Elumalai"/>
    <m/>
  </r>
  <r>
    <s v="IT-OSS - M6 (ASAP/TSG)"/>
    <s v="Incident"/>
    <s v="INC000002669615"/>
    <d v="2018-10-09T22:39:02"/>
    <d v="2018-10-11T11:29:02"/>
    <x v="1"/>
    <s v="Medium"/>
    <x v="0"/>
    <s v="Within the Service Target"/>
    <s v="MSS (hWIN &amp; TSG) Issue"/>
    <s v="Which MSS instance are you reporting this issue for?: MSS (hWIN &amp; TSG) What type of issue are you reporting?: Another issue Description of problem: (attach screenshots of any errors, etc.): 1261289907- RECORD WAS INCORRECT.  I SUPPLEMENTED AND CANCELED ORDER. RECORD SHOWS VIRTBB QUEUE IN HWIN BUT SHOWS PENDING IN MIRORRES QUEUE. What is your MSS Login ID?: E0179393 Customer Acct Number?: 6283531 PSR #?: 23132297 "/>
    <s v="We could see that the tasks for the reported order-231322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Natasha"/>
    <s v="Chambers"/>
    <m/>
  </r>
  <r>
    <s v="IT-OSS - M6 (ASAP/TSG)"/>
    <s v="Incident"/>
    <s v="INC000002669610"/>
    <d v="2018-10-09T22:34:09"/>
    <d v="2018-10-12T17:07:49"/>
    <x v="3"/>
    <s v="Medium"/>
    <x v="0"/>
    <s v="Within the Service Target"/>
    <s v="MSS (hWIN &amp; TSG) Issue"/>
    <s v="Which MSS instance are you reporting this issue for?: MSS (hWIN &amp; TSG) What type of issue are you reporting?: Another issue Description of problem: (attach screenshots of any errors, etc.): TRYING TO BUILD IN M6, M6 &amp; BPQ GIVE: &quot;DISQUALIFIED BPQ RESPONSE: BTVLGABBGMDAT01 DSLAM HAS ALPHANUMBERIC CHARACTERS IN THE PIN VALUES.&quot; 7069470114 What is your MSS Login ID?: 0019414 Customer Acct Number?: NONE YET ASSIGNED.  PSR #?: 23169431 "/>
    <s v="The qualification error is corrected and the order validates without issues"/>
    <s v="MSS Cause Codes"/>
    <s v="Code"/>
    <s v="MSSINT Custom Code"/>
    <m/>
    <s v="IT Application"/>
    <s v="Software Application/System"/>
    <s v="Other Type of Software"/>
    <m/>
    <m/>
    <s v="Ronnie"/>
    <s v="Byrd"/>
    <m/>
  </r>
  <r>
    <s v="IT-OSS - M6 (ASAP/TSG)"/>
    <s v="Incident"/>
    <s v="INC000002669529"/>
    <d v="2018-10-09T22:10:29"/>
    <d v="2018-10-12T18:42:06"/>
    <x v="6"/>
    <s v="Medium"/>
    <x v="0"/>
    <s v="Within the Service Target"/>
    <s v="MSS (hWIN &amp; TSG) Issue"/>
    <s v="Which MSS instance are you reporting this issue for?: MSS (hWIN &amp; TSG) What type of issue are you reporting?: Another issue Description of problem: (attach screenshots of any errors, etc.): TRYING TO CHG PINS TO MATCH MIROR RECORD (01, 1541 AND 1542), GETTING: ERROR WHILE WORKING VCONDES, BNG/ROUTER IS NOT COMPATIBLE TO PROVISION HIGH SPEED INTERNET PRODUCT 50X4MB. PLEASE PROVISIONA A COMPATIBLE PRODUCT).  (WORKING IN FIELD ON 50X4 BONDED)  3197282709 What is your MSS Login ID?: 0019414 Customer Acct Number?: 6023747 PSR #?: 23168634 "/>
    <s v="The supplement correction was not delegated to NGMSS and the reported PCONDES task has been completed without any issues."/>
    <s v="MSS Cause Codes"/>
    <s v="Training"/>
    <s v="Process Issue - Others"/>
    <m/>
    <s v="IT Application"/>
    <s v="Software Application/System"/>
    <s v="Other Type of Software"/>
    <m/>
    <m/>
    <s v="Ronnie"/>
    <s v="Byrd"/>
    <m/>
  </r>
  <r>
    <s v="IT-OSS - M6 (ASAP/TSG)"/>
    <s v="Incident"/>
    <s v="INC000002669490"/>
    <d v="2018-10-09T22:43:53"/>
    <d v="2018-10-16T15:08:22"/>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042600124 What is your MSS Login ID?: n9987263 Customer Acct Number?: 6215115 PSR #?: 23151314 "/>
    <s v="We could able to complete the DD task in production.Hence there is no action pending on our side. We are going ahead and marking this incident as resolved. Thanks."/>
    <s v="MSS Cause Codes"/>
    <s v="Training"/>
    <s v="No Issue Found"/>
    <m/>
    <s v="IT Application"/>
    <s v="Software Application/System"/>
    <s v="Other Type of Software"/>
    <m/>
    <m/>
    <s v="Vijai"/>
    <s v="Elumalai"/>
    <m/>
  </r>
  <r>
    <s v="IT-OSS - M6 (ASAP/TSG)"/>
    <s v="Incident"/>
    <s v="INC000002669488"/>
    <d v="2018-10-09T22:38:40"/>
    <d v="2018-10-10T19:32:21"/>
    <x v="6"/>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r order. The item cannot be disconnected. Tn# 7066921528 What is your MSS Login ID?: n9987263 Customer Acct Number?: 3050948 PSR #?: 23159564 "/>
    <s v="No issue found."/>
    <s v="MSS Cause Codes"/>
    <s v="Training"/>
    <s v="No Issue Found"/>
    <m/>
    <s v="IT Application"/>
    <s v="Software Application/System"/>
    <s v="Other Type of Software"/>
    <m/>
    <m/>
    <s v="Vijai"/>
    <s v="Elumalai"/>
    <m/>
  </r>
  <r>
    <s v="IT-OSS - M6 (ASAP/TSG)"/>
    <s v="Incident"/>
    <s v="INC000002669485"/>
    <d v="2018-10-09T22:36:13"/>
    <d v="2018-10-11T13:03:59"/>
    <x v="13"/>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 What is your MSS Login ID?: E0171804 Customer Acct Number?: 6584265 PSR #?: 23169429 "/>
    <s v="We could see that the deleg tasks got completed for the  reported order-23169429.No issues found"/>
    <s v="MSS Cause Codes"/>
    <s v="Training"/>
    <s v="No Issue Found"/>
    <m/>
    <s v="IT Application"/>
    <s v="Software Application/System"/>
    <s v="Other Type of Software"/>
    <m/>
    <m/>
    <s v="Leah"/>
    <s v="Winkler"/>
    <m/>
  </r>
  <r>
    <s v="IT-OSS - M6 (ASAP/TSG)"/>
    <s v="Incident"/>
    <s v="INC000002669462"/>
    <d v="2018-10-09T22:04:33"/>
    <d v="2018-10-11T14:01:35"/>
    <x v="5"/>
    <s v="Medium"/>
    <x v="0"/>
    <s v="Within the Service Target"/>
    <s v="MSS (hWIN &amp; TSG) Issue"/>
    <s v="Which MSS instance are you reporting this issue for?: MSS (hWIN &amp; TSG) What type of issue are you reporting?: Another issue Description of problem: (attach screenshots of any errors, etc.): WHEN CORRECTING 2815651225 TO VDSL ON PIN 344,   I GET AN ERROR &quot; NOT ABLE TO FIND DSLAM WIRECENTER IN NEXTGEN&quot; What is your MSS Login ID?: 0095240 Customer Acct Number?: 3050663 PSR #?: 23168681 "/>
    <s v="We could see there is no open orders for the customer account#3050663 and all the orders were in completed and flag finished status.  As discussed over IM, we are going ahead and marking this incident as resolved."/>
    <s v="MSS Cause Codes"/>
    <s v="Training"/>
    <s v="No Issue Found"/>
    <m/>
    <s v="IT Application"/>
    <s v="Software Application/System"/>
    <s v="Other Type of Software"/>
    <m/>
    <m/>
    <s v="Sharon"/>
    <s v="Pohl"/>
    <m/>
  </r>
  <r>
    <s v="IT-OSS - M6 (ASAP/TSG)"/>
    <s v="Incident"/>
    <s v="INC000002669402"/>
    <d v="2018-10-09T22:52:09"/>
    <d v="2018-10-10T19:53:17"/>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1721729586 What is your MSS Login ID?: n9987263 Customer Acct Number?: 6395673 PSR #?: 23154119 "/>
    <s v="We could see the incorrect task completion has made on the order which were caused the issue it seems, the same has been corrected and respective order is now processed without any issues. It looks good in the system as expected. So, we are going ahead and marking this as close. KIndly reach us for any assistance in the future."/>
    <s v="MSS Cause Codes"/>
    <s v="Training"/>
    <s v="Incorrect Task Completion Process"/>
    <m/>
    <s v="IT Application"/>
    <s v="Software Application/System"/>
    <s v="Other Type of Software"/>
    <m/>
    <m/>
    <s v="Vijai"/>
    <s v="Elumalai"/>
    <m/>
  </r>
  <r>
    <s v="IT-OSS - M6 (ASAP/TSG)"/>
    <s v="Incident"/>
    <s v="INC000002669391"/>
    <d v="2018-10-09T22:29:52"/>
    <d v="2018-10-17T13:38:14"/>
    <x v="5"/>
    <s v="Medium"/>
    <x v="0"/>
    <s v="Within the Service Target"/>
    <s v="MSS (hWIN &amp; TSG) Issue"/>
    <s v="Which MSS instance are you reporting this issue for?: MSS (hWIN &amp; TSG) What type of issue are you reporting?: Another issue Description of problem: (attach screenshots of any errors, etc.): ERROR:BPQ RESPONSE-HSI INCORRECT PINS-WLMRKYWMHRDAT00 DSLAM HAS ALPHANUMERIC CHARACTERS IN THE PIN VALUES/TN#859-858-9473 What is your MSS Login ID?: e0023871 Customer Acct Number?: 4764452 PSR #?: 23169284 "/>
    <s v="The reported order#23169284 is now validating successfully without any issues now."/>
    <s v="MSS Cause Codes"/>
    <s v="Training"/>
    <s v="No Issue Found"/>
    <m/>
    <s v="IT Application"/>
    <s v="Software Application/System"/>
    <s v="Other Type of Software"/>
    <m/>
    <m/>
    <s v="Linda"/>
    <s v="Chandler"/>
    <m/>
  </r>
  <r>
    <s v="IT-OSS - M6 (ASAP/TSG)"/>
    <s v="Incident"/>
    <s v="INC000002669212"/>
    <d v="2018-10-09T21:49:02"/>
    <d v="2018-10-12T16:13:27"/>
    <x v="0"/>
    <s v="Medium"/>
    <x v="0"/>
    <s v="Within the Service Target"/>
    <s v="MSS (hWIN &amp; TSG) Issue"/>
    <s v="Which MSS instance are you reporting this issue for?: MSS (hWIN &amp; TSG) What type of issue are you reporting?: Another issue Description of problem: (attach screenshots of any errors, etc.): ERROR:AN ERROR OCCURED DURING THE CUSTOMER PRE-VALIDATION PROCEDURE;2 ORA-20100. THE MSS FT TO BB IS NOT FOUND ON THE ACCOUNT What is your MSS Login ID?: E0095243 Customer Acct Number?: 2942958 PSR #?: 231683196 "/>
    <s v="Mismatch in the physical and MIRROR wire center which has caused the issue. user is instructed to place a service move order"/>
    <s v="MSS Cause Codes"/>
    <s v="Training"/>
    <s v="MSS - Functional Training"/>
    <m/>
    <s v="IT Application"/>
    <s v="Software Application/System"/>
    <s v="Other Type of Software"/>
    <m/>
    <m/>
    <s v="James"/>
    <s v="Gober"/>
    <m/>
  </r>
  <r>
    <s v="IT-OSS - M6 (ASAP/TSG)"/>
    <s v="Incident"/>
    <s v="INC000002669202"/>
    <d v="2018-10-09T21:33:27"/>
    <d v="2018-10-10T19:25:30"/>
    <x v="6"/>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67724 the circuit id is 7047842662/bb/starcher, Kenneth/14464773 What is your MSS Login ID?: e0095243 Customer Acct Number?: 5572117 PSR #?: 23143022 "/>
    <s v="The design task was not processed properly in the reported PSR # 23143022 which caused the issue and the same has been corrected."/>
    <s v="MSS Cause Codes"/>
    <s v="Training"/>
    <s v="Design not processed properly"/>
    <m/>
    <s v="IT Application"/>
    <s v="Software Application/System"/>
    <s v="Other Type of Software"/>
    <m/>
    <m/>
    <s v="James"/>
    <s v="Gober"/>
    <m/>
  </r>
  <r>
    <s v="IT-OSS - M6 (ASAP/TSG)"/>
    <s v="Incident"/>
    <s v="INC000002669185"/>
    <d v="2018-10-09T21:11:43"/>
    <d v="2018-10-11T13:07:54"/>
    <x v="13"/>
    <s v="Medium"/>
    <x v="0"/>
    <s v="Within the Service Target"/>
    <s v="MSS (hWIN &amp; TSG) Issue"/>
    <s v="Which MSS instance are you reporting this issue for?: MSS (hWIN &amp; TSG) What type of issue are you reporting?: Another issue Description of problem: (attach screenshots of any errors, etc.): V_RETURN_CD:-2 V_RETURN_TEXT: ORA-20100: THE MSS WIRE CENTER IS NOT FOUND ON THE ACCOUNT  TN=7064672241  What is your MSS Login ID?: e0115558 Customer Acct Number?: 23167298 PSR #?: 4901088 "/>
    <s v="We have corrected the exchange, wire center related issue for the reported customer -7064672241 caused due to  migration and the issue got cleared."/>
    <s v="MSS Cause Codes"/>
    <s v="Delegation"/>
    <s v="Migration Issues (data missing)"/>
    <m/>
    <s v="IT Application"/>
    <s v="Software Application/System"/>
    <s v="Other Type of Software"/>
    <m/>
    <m/>
    <s v="Shannon"/>
    <s v="Edwards"/>
    <m/>
  </r>
  <r>
    <s v="IT-OSS - M6 (ASAP/TSG)"/>
    <s v="Incident"/>
    <s v="INC000002668806"/>
    <d v="2018-10-09T21:02:03"/>
    <d v="2018-10-11T11:24:20"/>
    <x v="1"/>
    <s v="Medium"/>
    <x v="0"/>
    <s v="Within the Service Target"/>
    <s v="MSS (hWIN &amp; TSG) Issue"/>
    <s v="Which MSS instance are you reporting this issue for?: MSS (hWIN &amp; TSG) What type of issue are you reporting?: Another issue Description of problem: (attach screenshots of any errors, etc.): cant complete through bbcomp. due date complete on nextgen side. unable to complete through hwin.  What is your MSS Login ID?: e0183526 Customer Acct Number?: 4211570 PSR #?: 21573376 "/>
    <s v="We could see that the tasks for the reported order-2157337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Haley"/>
    <s v="Stanfield"/>
    <m/>
  </r>
  <r>
    <s v="IT-OSS - M6 (ASAP/TSG)"/>
    <s v="Incident"/>
    <s v="INC000002668680"/>
    <d v="2018-10-09T19:12:24"/>
    <d v="2018-10-10T19:45:37"/>
    <x v="3"/>
    <s v="Medium"/>
    <x v="0"/>
    <s v="Within the Service Target"/>
    <s v="MSS (hWIN &amp; TSG) Issue"/>
    <s v="Which MSS instance are you reporting this issue for?: MSS (hWIN &amp; TSG) What type of issue are you reporting?: Another issue Description of problem: (attach screenshots of any errors, etc.): v_return_cd: -1 v_return_text:Could not assign connectionsORA-01400: cannot insert NULL into (&quot;ASAP&quot;.&quot;NS_COMP_REL&quot;.&quot;NS_COMP_ID_CHILD&quot;) What is your MSS Login ID?: E0095243 Customer Acct Number?: 5915656 PSR #?: 23164765 "/>
    <s v="The incorrect pin assignment caused the reported issue and the same have been corrected and completed."/>
    <s v="MSS Cause Codes"/>
    <s v="Training"/>
    <s v="Incorrect Process on PIN Assignment"/>
    <m/>
    <s v="IT Application"/>
    <s v="Software Application/System"/>
    <s v="Other Type of Software"/>
    <m/>
    <m/>
    <s v="James"/>
    <s v="Gober"/>
    <m/>
  </r>
  <r>
    <s v="IT-OSS - M6 (ASAP/TSG)"/>
    <s v="Incident"/>
    <s v="INC000002668507"/>
    <d v="2018-10-09T19:51:12"/>
    <d v="2018-10-15T15:01:21"/>
    <x v="14"/>
    <s v="Medium"/>
    <x v="0"/>
    <s v="Within the Service Target"/>
    <s v="MSS (hWIN &amp; TSG) Issue"/>
    <s v="Which MSS instance are you reporting this issue for?: MSS (hWIN &amp; TSG) What type of issue are you reporting?: Another issue Description of problem: (attach screenshots of any errors, etc.): WHEN ATTEMPTING TO MOVE 7702071552 IN HWIN ON THE PSR I GET ERROR &quot;THERE IS INSERVICE CHILDREN THAT ARE NOT ON THE ORDER . THE ITEM CANT BE DISCONNECTED&quot; What is your MSS Login ID?: 0095240 Customer Acct Number?: 4620495 PSR #?: 23165715 "/>
    <s v="We could see that the product status was populated wrongly which caused the issue and same has been corrected now. Please try to validate the reported order #23165715"/>
    <s v="MSS Cause Codes"/>
    <s v="Delegation"/>
    <s v="Previous order Delegation issue"/>
    <m/>
    <s v="IT Application"/>
    <s v="Software Application/System"/>
    <s v="Other Type of Software"/>
    <m/>
    <m/>
    <s v="Sharon"/>
    <s v="Pohl"/>
    <m/>
  </r>
  <r>
    <s v="IT-OSS - M6 (ASAP/TSG)"/>
    <s v="Incident"/>
    <s v="INC000002668214"/>
    <d v="2018-10-09T19:00:08"/>
    <d v="2018-10-10T19:28:55"/>
    <x v="4"/>
    <s v="Medium"/>
    <x v="0"/>
    <s v="Within the Service Target"/>
    <s v="M6 (Windstream ASAP/MSS/TSG)"/>
    <s v="User ID:E0026646 Issue: NGMSS - Account Locked Contact:7046631004 NGMSS User ID: E0026646 User Verified. Provided temporary password to the use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As discussed over the IM, your NGMSS account  has been unlocked now. Upon your confirmation, we are going ahead and marking this incident as resolved. Thanks."/>
    <s v="MSS Cause Codes"/>
    <s v="Training"/>
    <s v="Process Issue - Others"/>
    <m/>
    <s v="IT Application"/>
    <s v="Software Application/System"/>
    <s v="Other Type of Software"/>
    <m/>
    <m/>
    <s v="Joseph"/>
    <s v="Rhyne"/>
    <m/>
  </r>
  <r>
    <s v="IT-OSS - M6 (ASAP/TSG)"/>
    <s v="Incident"/>
    <s v="INC000002668189"/>
    <d v="2018-10-09T18:31:24"/>
    <d v="2018-10-25T01:32:05"/>
    <x v="12"/>
    <s v="Medium"/>
    <x v="2"/>
    <s v="Within the Service Target"/>
    <s v="MSS (hWIN &amp; TSG) Issue"/>
    <s v="Which MSS instance are you reporting this issue for?: MSS (hWIN &amp; TSG) What type of issue are you reporting?: Another issue Description of problem: (attach screenshots of any errors, etc.): nsp side of the record is not showing/ the bng is bng05.cmrc01-ga 40.129.140.0 lag 104 vlan 2970 c-tag 204 What is your MSS Login ID?: e0168644 Customer Acct Number?: 2980091 "/>
    <s v="Hi Andrew,  The customer has been re-designed as requested. Please check and let us know for any other concerns."/>
    <s v="MSS Cause Codes"/>
    <s v="Data"/>
    <s v="Re-Design Issue"/>
    <m/>
    <s v="IT Application"/>
    <s v="Software Application/System"/>
    <s v="Other Type of Software"/>
    <m/>
    <m/>
    <s v="Andrew"/>
    <s v="Gedeon"/>
    <m/>
  </r>
  <r>
    <s v="IT-OSS - M6 (ASAP/TSG)"/>
    <s v="Incident"/>
    <s v="INC000002668175"/>
    <d v="2018-10-09T18:20:49"/>
    <d v="2018-10-12T11:26:08"/>
    <x v="15"/>
    <s v="Medium"/>
    <x v="0"/>
    <s v="Within the Service Target"/>
    <s v="MSS (hWIN &amp; TSG) Issue"/>
    <s v="Which MSS instance are you reporting this issue for?: MSS (hWIN &amp; TSG) What type of issue are you reporting?: Another issue Description of problem: (attach screenshots of any errors, etc.): PON# 22820233 for 229 423 9669, viewed in Service Request Search shows in MODASN que.. however, in NEXTGEN it is not in modasgn que What is your MSS Login ID?: e0009424 Customer Acct Number?: 4427591 PSR #?: 22820233 "/>
    <s v="We could see no pin assignments were made for this order which caused the &quot;Physical circuit is not assigned to the port&quot; issue."/>
    <s v="MSS Cause Codes"/>
    <s v="Training"/>
    <s v="Incorrect Process on PIN Assignment"/>
    <m/>
    <s v="IT Application"/>
    <s v="Software Application/System"/>
    <s v="Other Type of Software"/>
    <m/>
    <m/>
    <s v="Frances"/>
    <s v="Thompson"/>
    <m/>
  </r>
  <r>
    <s v="IT-OSS - M6 (ASAP/TSG)"/>
    <s v="Incident"/>
    <s v="INC000002668107"/>
    <d v="2018-10-09T18:16:20"/>
    <d v="2018-10-16T20:12:39"/>
    <x v="3"/>
    <s v="Medium"/>
    <x v="0"/>
    <s v="Within the Service Target"/>
    <s v="MSS (hWIN &amp; TSG) Issue"/>
    <s v="Which MSS instance are you reporting this issue for?: MSS (hWIN &amp; TSG) What type of issue are you reporting?: Another issue Description of problem: (attach screenshots of any errors, etc.): PON 21691303 for tn# 918 455 9943, viewing in Service Request Search, it shows MODASGN status since Jan 2018. however, when I go to NEXT GEN   it is not the MODASN que  What is your MSS Login ID?: e0009424 Customer Acct Number?: 5838879 PSR #?: 21691303 "/>
    <s v="he TN#9184559943 is not active and the qualify for the BB.Hence cancel the order and place disconnect for the customer."/>
    <s v="MSS Cause Codes"/>
    <s v="Training"/>
    <s v="MSS - Functional Training"/>
    <m/>
    <s v="IT Application"/>
    <s v="Software Application/System"/>
    <s v="Other Type of Software"/>
    <m/>
    <m/>
    <s v="Frances"/>
    <s v="Thompson"/>
    <m/>
  </r>
  <r>
    <s v="IT-OSS - M6 (ASAP/TSG)"/>
    <s v="Incident"/>
    <s v="INC000002667793"/>
    <d v="2018-10-09T16:55:12"/>
    <d v="2018-10-15T14:09:53"/>
    <x v="2"/>
    <s v="Medium"/>
    <x v="0"/>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1513 Customer Acct Number?: 6068436731 "/>
    <s v="We can see that the reported circuit doesnt exist in the MSS production.  As the required information has been provided, we are going ahead and marking this as resolved."/>
    <s v="MSS Cause Codes"/>
    <s v="Training"/>
    <s v="Circuit Not Found"/>
    <m/>
    <s v="IT Application"/>
    <s v="Software Application/System"/>
    <s v="Other Type of Software"/>
    <m/>
    <m/>
    <s v="Srinivasan"/>
    <s v="Puthiran"/>
    <m/>
  </r>
  <r>
    <s v="IT-OSS - M6 (ASAP/TSG)"/>
    <s v="Incident"/>
    <s v="INC000002667431"/>
    <d v="2018-10-09T03:26:37"/>
    <d v="2018-10-09T16:07:15"/>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2777047 PSR #?: 6588945  "/>
    <s v="We could see the reported order has been processed and gets complete when we try to check the same and it looks good as expected in the system, So, we are going ahead and marking this as close. KIndly reach us for any assistance in the future."/>
    <s v="MSS Cause Codes"/>
    <s v="Training"/>
    <s v="No Issue Found"/>
    <m/>
    <s v="IT Application"/>
    <s v="Software Application/System"/>
    <s v="Other Type of Software"/>
    <m/>
    <m/>
    <s v="Kanthavel"/>
    <s v="Kumar"/>
    <m/>
  </r>
  <r>
    <s v="IT-OSS - M6 (ASAP/TSG)"/>
    <s v="Incident"/>
    <s v="INC000002667415"/>
    <d v="2018-10-09T13:43:01"/>
    <d v="2018-10-10T20:04:12"/>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ould see the reported order has been processed it seems already and looks complete in the system, so we are going ahead and marking this as close. KIndly reach us for any assistance in the future."/>
    <s v="MSS Cause Codes"/>
    <s v="Training"/>
    <s v="No Issue Found"/>
    <m/>
    <s v="IT Application"/>
    <s v="Software Application/System"/>
    <s v="Other Type of Software"/>
    <m/>
    <m/>
    <s v="Ramkumar"/>
    <s v="Balaji"/>
    <m/>
  </r>
  <r>
    <s v="IT-OSS - M6 (ASAP/TSG)"/>
    <s v="Incident"/>
    <s v="INC000002667410"/>
    <d v="2018-10-09T13:13:09"/>
    <d v="2018-10-10T19:12:38"/>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No issue found -User Resolved"/>
    <s v="MSS Cause Codes"/>
    <s v="Training"/>
    <s v="User Resolved"/>
    <m/>
    <s v="IT Application"/>
    <s v="Software Application/System"/>
    <s v="Other Type of Software"/>
    <m/>
    <m/>
    <s v="Ramkumar"/>
    <s v="Balaji"/>
    <m/>
  </r>
  <r>
    <s v="IT-OSS - M6 (ASAP/TSG)"/>
    <s v="Incident"/>
    <s v="INC000002667333"/>
    <d v="2018-10-09T03:03:40"/>
    <d v="2018-10-09T17:19:31"/>
    <x v="14"/>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2488911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2860912 PSR #?: 23131760 "/>
    <s v="We could see the incorrect data in customer account related table which caused the issue and same has been corrected now. Please try to validate the reported order #23131760"/>
    <s v="MSS Cause Codes"/>
    <s v="Delegation"/>
    <s v="Cross Reference mapping"/>
    <m/>
    <s v="IT Application"/>
    <s v="Software Application/System"/>
    <s v="Other Type of Software"/>
    <m/>
    <m/>
    <s v="Ajith"/>
    <s v="Kumar"/>
    <m/>
  </r>
  <r>
    <s v="IT-OSS - M6 (ASAP/TSG)"/>
    <s v="Incident"/>
    <s v="INC000002667296"/>
    <d v="2018-10-09T02:59:47"/>
    <d v="2018-10-09T16:33:46"/>
    <x v="6"/>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A Parent servitem is needed for document 6592292 with Spec ID 1024.  Error Code 30762:A Parent servitem is needed for document 6592292 with Spec ID 1024. 8592940038 What is your MSS Login ID?: E0179393 Customer Acct Number?: 3114723 PSR #?: 2361258 "/>
    <s v="The incorrect serv item was tagged in the reported PSR # 23161258 which caused the issue and the same has been corrected."/>
    <s v="MSS Cause Codes"/>
    <s v="Data"/>
    <s v="Incorrect Serv Item Status"/>
    <m/>
    <s v="IT Application"/>
    <s v="Software Application/System"/>
    <s v="Other Type of Software"/>
    <m/>
    <m/>
    <s v="Natasha"/>
    <s v="Chambers"/>
    <m/>
  </r>
  <r>
    <s v="IT-OSS - M6 (ASAP/TSG)"/>
    <s v="Incident"/>
    <s v="INC000002667150"/>
    <d v="2018-10-09T02:15:08"/>
    <d v="2018-10-10T13:29:44"/>
    <x v="3"/>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LVLDTXP0001  What is your MSS Login ID?: e0180039 Customer Acct Number?: 6587145 PSR #?: 8068974752 "/>
    <s v="The missing clli code was created in hwin and the order is completed."/>
    <s v="MSS Cause Codes"/>
    <s v="Delegation"/>
    <s v="Migration Issues (data missing)"/>
    <m/>
    <s v="IT Application"/>
    <s v="Software Application/System"/>
    <s v="Other Type of Software"/>
    <m/>
    <m/>
    <s v="Justin"/>
    <s v="Liles"/>
    <m/>
  </r>
  <r>
    <s v="IT-OSS - M6 (ASAP/TSG)"/>
    <s v="Incident"/>
    <s v="INC000002666724"/>
    <d v="2018-10-09T01:30:09"/>
    <d v="2018-10-09T16:59:59"/>
    <x v="15"/>
    <s v="Medium"/>
    <x v="0"/>
    <s v="Within the Service Target"/>
    <s v="MSS (hWIN &amp; TSG) Issue"/>
    <s v="Which MSS instance are you reporting this issue for?: MSS (hWIN &amp; TSG) What type of issue are you reporting?: Another issue Description of problem: (attach screenshots of any errors, etc.): Unable to CANCEL this PSR, Telephone: 7067427037, Error Message: This order is already open by: 1)N9985689 at 12/11/2017 What is your MSS Login ID?: n9995231 Customer Acct Number?: 3215581 PSR #?: 21555490 "/>
    <s v="The locked order is now opened and you can now proceed further."/>
    <s v="MSS Cause Codes"/>
    <s v="Training"/>
    <s v="Locked Order/Circuit"/>
    <m/>
    <s v="IT Application"/>
    <s v="Software Application/System"/>
    <s v="Other Type of Software"/>
    <m/>
    <m/>
    <s v="Ajith"/>
    <s v="Kumar"/>
    <m/>
  </r>
  <r>
    <s v="IT-OSS - M6 (ASAP/TSG)"/>
    <s v="Incident"/>
    <s v="INC000002666635"/>
    <d v="2018-10-09T00:19:21"/>
    <d v="2018-10-10T11:20:09"/>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Telephone: 3524751174, Error Message: v_return_cd: -2 v_return_text:ORA-20100: ORA-20100: MSS to MIROR Call not success What is your MSS Login ID?: n9995231 Customer Acct Number?: 6567935 PSR #?: 23122317 "/>
    <s v="We could see that the reported TN-3524759757 doesn't have active MIROR record, which caused the issue after this has been corrected user was able to complete the task successfully.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jith"/>
    <s v="Kumar"/>
    <m/>
  </r>
  <r>
    <s v="IT-OSS - M6 (ASAP/TSG)"/>
    <s v="Incident"/>
    <s v="INC000002666598"/>
    <d v="2018-10-09T01:00:24"/>
    <d v="2018-10-09T16:31:51"/>
    <x v="12"/>
    <s v="Medium"/>
    <x v="0"/>
    <s v="Within the Service Target"/>
    <s v="MSS (hWIN &amp; TSG) Issue"/>
    <s v="Which MSS instance are you reporting this issue for?: MSS (hWIN &amp; TSG) What type of issue are you reporting?: Another issue Description of problem: (attach screenshots of any errors, etc.): Can not complete through addasgn. saying speed is not compatible but it is correct with bpq.  What is your MSS Login ID?: e0183526 Customer Acct Number?: 6586949 PSR #?: 23153989 "/>
    <s v="Hi Haley,  The issue is due to the customer do not have MIROR record. Please check and update the same and proceed with the order. Kindly let us know if still any assistance required."/>
    <s v="MSS Cause Codes"/>
    <s v="Training"/>
    <s v="Process Issue - Others"/>
    <m/>
    <s v="IT Application"/>
    <s v="Software Application/System"/>
    <s v="Other Type of Software"/>
    <m/>
    <m/>
    <s v="Haley"/>
    <s v="Stanfield"/>
    <m/>
  </r>
  <r>
    <s v="IT-OSS - M6 (ASAP/TSG)"/>
    <s v="Incident"/>
    <s v="INC000002666596"/>
    <d v="2018-10-09T00:59:30"/>
    <d v="2018-10-09T17:37:49"/>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7049823086, Error Message: ORA-01403: no data found. What is your MSS Login ID?: n9995231 Customer Acct Number?: 5595076 PSR #?: 21513674  "/>
    <s v="We have corrected the incorrect  port address for the reported customer -21513674 caused due to  migration and the issue got cleared."/>
    <s v="MSS Cause Codes"/>
    <s v="Data"/>
    <s v="Incorrect Port Address"/>
    <m/>
    <s v="IT Application"/>
    <s v="Software Application/System"/>
    <s v="Other Type of Software"/>
    <m/>
    <m/>
    <s v="Ajith"/>
    <s v="Kumar"/>
    <m/>
  </r>
  <r>
    <s v="IT-OSS - M6 (ASAP/TSG)"/>
    <s v="Incident"/>
    <s v="INC000002666378"/>
    <d v="2018-10-08T23:05:15"/>
    <d v="2018-10-09T16:44:47"/>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elephone: 4324470447,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41655332. PP:AT:BB: 51:25:232Error Code 85017:CaValueValidateManager: CA value record being changed or deleted is not found.  CA: Virtual Broadband Service Category; CaUsageId: 198; CaValueId: 41655332. PP:AT:BB: 51:25:232 What is your MSS Login ID?: n9995231 Customer Acct Number?: 3491573 PSR #?: 23099636 "/>
    <s v="We have corrected the custom attribute related entry and the reported delegation task has been completed in production. Hence there is no action pending on our side. We are going ahead and marking this incident as resolved. Thanks."/>
    <s v="MSS Cause Codes"/>
    <s v="Training"/>
    <s v="Incorrect Circuit User Data/Custom Attributes"/>
    <m/>
    <s v="IT Application"/>
    <s v="Software Application/System"/>
    <s v="Other Type of Software"/>
    <m/>
    <m/>
    <s v="Ajith"/>
    <s v="Kumar"/>
    <m/>
  </r>
  <r>
    <s v="IT-OSS - M6 (ASAP/TSG)"/>
    <s v="Incident"/>
    <s v="INC000002666369"/>
    <d v="2018-10-08T22:54:57"/>
    <d v="2018-10-10T13:41:46"/>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54107.  Message: nullError Code 30531:Error: This service item is missing values for label: AWGF with item alias: Broadband.Error Code 30531:Error: This service item is missing values for label: FT TO BB with item alias: Broadband. Tn# 3862941179 What is your MSS Login ID?: n9987263 Customer Acct Number?: 3141589 PSR #?: 23047527 "/>
    <s v="We could see the incorrect data in the value labels which caused the issue and same has been corrected now. DELEGORD task for the reported order #23047527 is completed."/>
    <s v="MSS Cause Codes"/>
    <s v="Delegation"/>
    <s v="NGMSS data issue"/>
    <m/>
    <s v="IT Application"/>
    <s v="Software Application/System"/>
    <s v="Other Type of Software"/>
    <m/>
    <m/>
    <s v="Vijai"/>
    <s v="Elumalai"/>
    <m/>
  </r>
  <r>
    <s v="IT-OSS - M6 (ASAP/TSG)"/>
    <s v="Incident"/>
    <s v="INC000002666366"/>
    <d v="2018-10-08T22:50:47"/>
    <d v="2018-10-09T13:32:1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K -VBOND Product group 2174. Miscellaneous Error: Unable to copy item 32626642 to the order as the Service Item is on another open PSR Order. The Preference to Copy Pending PSR Items is set to No..  Error Code 30602:Miscellaneous Error: Unable to copy item 32626642 to the order as the Service Item is on another open PSR Order. The Preference to Copy Pending PSR Items is set to No.Error Code 30766:Unable to process item Actiontec T3200K -VBOND Product group 2174. Miscellaneous Error: Unable to copy item 32626642 to the order as the Service Item is on another open PSR Order. The Preference to Copy Pending PSR Items is set to No.. Tn# 8599711705 What is your MSS Login ID?: n9987263 Customer Acct Number?: 6531121 PSR #?: 23097285 "/>
    <s v="The incorrect status for the modem has caused the reported issue and the same has been corrected."/>
    <s v="MSS Cause Codes"/>
    <s v="Data"/>
    <s v="Product Issue"/>
    <m/>
    <s v="IT Application"/>
    <s v="Software Application/System"/>
    <s v="Other Type of Software"/>
    <m/>
    <m/>
    <s v="Vijai"/>
    <s v="Elumalai"/>
    <m/>
  </r>
  <r>
    <s v="IT-OSS - M6 (ASAP/TSG)"/>
    <s v="Incident"/>
    <s v="INC000002666353"/>
    <d v="2018-10-08T22:33:06"/>
    <d v="2018-10-09T17:45:45"/>
    <x v="8"/>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
    <s v="We could see that the circuit was tagged with the incorrect cross reference mapping which caused the issue and same has been corrected now. DELEGOCT task for the reported order #22894766 is completed now"/>
    <s v="MSS Cause Codes"/>
    <s v="Delegation"/>
    <s v="Cross Reference mapping"/>
    <m/>
    <s v="IT Application"/>
    <s v="Software Application/System"/>
    <s v="Other Type of Software"/>
    <m/>
    <m/>
    <s v="Vijai"/>
    <s v="Elumalai"/>
    <m/>
  </r>
  <r>
    <s v="IT-OSS - M6 (ASAP/TSG)"/>
    <s v="Incident"/>
    <s v="INC000002666306"/>
    <d v="2018-10-08T22:44:56"/>
    <d v="2018-10-09T16:17:16"/>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704791536 What is your MSS Login ID?: n9987263 Customer Acct Number?: 2987949 PSR #?: 23158824 "/>
    <s v="We could see the previous order were not processed properly on the data level which were caused the issue, the same has been corrected and now the reported order is validating without any issues. So, we are going ahead and marking this as close. Kindly reach us for any  assistance in the future."/>
    <s v="MSS Cause Codes"/>
    <s v="Training"/>
    <s v="MSS - Functional Training"/>
    <m/>
    <s v="IT Application"/>
    <s v="Software Application/System"/>
    <s v="Other Type of Software"/>
    <m/>
    <m/>
    <s v="Vijai"/>
    <s v="Elumalai"/>
    <m/>
  </r>
  <r>
    <s v="IT-OSS - M6 (ASAP/TSG)"/>
    <s v="Incident"/>
    <s v="INC000002666303"/>
    <d v="2018-10-08T22:38:37"/>
    <d v="2018-10-09T17:54:51"/>
    <x v="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9880553 What is your MSS Login ID?: n9987263 Customer Acct Number?: 4216910 PSR #?: 23158183 "/>
    <s v="The previous order in ngmss for the customer is completed but the status of the order was incorrect caused the issue and the same have been corrected and the order validates without issues"/>
    <s v="MSS Cause Codes"/>
    <s v="Data"/>
    <s v="User Request"/>
    <m/>
    <s v="IT Application"/>
    <s v="Software Application/System"/>
    <s v="Other Type of Software"/>
    <m/>
    <m/>
    <s v="Vijai"/>
    <s v="Elumalai"/>
    <m/>
  </r>
  <r>
    <s v="IT-OSS - M6 (ASAP/TSG)"/>
    <s v="Incident"/>
    <s v="INC000002666151"/>
    <d v="2018-10-08T22:38:33"/>
    <d v="2018-10-09T17:47:32"/>
    <x v="15"/>
    <s v="Medium"/>
    <x v="0"/>
    <s v="Within the Service Target"/>
    <s v="MSS (hWIN &amp; TSG) Issue"/>
    <s v="Which MSS instance are you reporting this issue for?: MSS (hWIN &amp; TSG) What type of issue are you reporting?: Another issue Description of problem: (attach screenshots of any errors, etc.): TN 3155938008 - Records shows only the Speed, Acct ID and NBR everything else is in N/A. Queue is stuck on BB Comp What is your MSS Login ID?: n9980824 Customer Acct Number?: 2425593 PSR #?: 6567807 "/>
    <s v="The incorrect physical circuit created in the order caused the reported issue,which has been now corrected and the aquarium record for the reported TN now showsup without issue."/>
    <s v="MSS Cause Codes"/>
    <s v="Delegation"/>
    <s v="Circuit information"/>
    <m/>
    <s v="IT Application"/>
    <s v="Software Application/System"/>
    <s v="Other Type of Software"/>
    <m/>
    <m/>
    <s v="Hector"/>
    <s v="Gutierrez"/>
    <m/>
  </r>
  <r>
    <s v="IT-OSS - M6 (ASAP/TSG)"/>
    <s v="Incident"/>
    <s v="INC000002666007"/>
    <d v="2018-10-08T22:29:02"/>
    <d v="2018-10-09T16:08:43"/>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GORD EXCEPTN QUEUE. Error: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2062135 had already been disconnected on another order..  Error Code 30606:The Service Item 32062135 had already been disconnected on another order.Error Code 30766:Unable to process item 50Mb/4Mb Product group 1573. The Service Item 32062135 had already been disconnected on another order.. Tn# 7141287001 What is your MSS Login ID?: n9987263 Customer Acct Number?: 6490739 PSR #?: 23156312 "/>
    <s v="We could see that the previous change order for the reported customer account-6490739 was not processed properly in NGMSS, which caused the issue. Now we have corrected the same and the DELEGORD task for the reported order was completed in MSS,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66001"/>
    <d v="2018-10-08T22:24:30"/>
    <d v="2018-10-09T23:18:44"/>
    <x v="12"/>
    <s v="Medium"/>
    <x v="0"/>
    <s v="Within the Service Target"/>
    <s v="MSS (hWIN &amp; TSG) Issue"/>
    <s v="Which MSS instance are you reporting this issue for?: MSS (hWIN &amp; TSG) What type of issue are you reporting?: Another issue Description of problem: (attach screenshots of any errors, etc.): Trying to add static IP to account and received this error: AN ERROR OCCURRED DURING THE CUSTOMER PRE-VALIDATION PROCEDURE:-2 ORA  -20100. The MSS awgf is not found on the account. What is your MSS Login ID?: e0126460 Customer Acct Number?: 4352490 PSR #?: 23159909 "/>
    <s v="Latisha,  We have added the missing AWGF in the lable value and info. You should be good now to work with the order. Please check and let us know for any other concerns."/>
    <s v="MSS Cause Codes"/>
    <s v="Data"/>
    <s v="User Request"/>
    <m/>
    <s v="IT Application"/>
    <s v="Software Application/System"/>
    <s v="Other Type of Software"/>
    <m/>
    <m/>
    <s v="Latisha"/>
    <s v="Hensley"/>
    <m/>
  </r>
  <r>
    <s v="IT-OSS - M6 (ASAP/TSG)"/>
    <s v="Incident"/>
    <s v="INC000002665825"/>
    <d v="2018-10-08T20:54:23"/>
    <d v="2018-10-09T17:41:03"/>
    <x v="13"/>
    <s v="Medium"/>
    <x v="0"/>
    <s v="Within the Service Target"/>
    <s v="MSS (hWIN &amp; TSG) Issue"/>
    <s v="Which MSS instance are you reporting this issue for?: MSS (hWIN &amp; TSG) What type of issue are you reporting?: Another issue Description of problem: (attach screenshots of any errors, etc.): Could not complete the DD task   stuck in virtbb que What is your MSS Login ID?: e0059721 Customer Acct Number?: 6475322 PSR #?: 23087770   806-404-2008 "/>
    <s v="We have corrected the incorrect  port address for the reported customer -23087770   caused due to  migration and the issue got cleared."/>
    <s v="MSS Cause Codes"/>
    <s v="Data"/>
    <s v="Incorrect Port Address"/>
    <m/>
    <s v="IT Application"/>
    <s v="Software Application/System"/>
    <s v="Other Type of Software"/>
    <m/>
    <m/>
    <s v="Krissy"/>
    <s v="Maness"/>
    <m/>
  </r>
  <r>
    <s v="IT-OSS - M6 (ASAP/TSG)"/>
    <s v="Incident"/>
    <s v="INC000002665801"/>
    <d v="2018-10-08T20:59:00"/>
    <d v="2018-10-11T12:48:17"/>
    <x v="4"/>
    <s v="Medium"/>
    <x v="0"/>
    <s v="Within the Service Target"/>
    <s v="MSS (hWIN &amp; TSG) Issue"/>
    <s v="Which MSS instance are you reporting this issue for?: MSS (hWIN &amp; TSG) What type of issue are you reporting?: Another issue Description of problem: (attach screenshots of any errors, etc.): TN# 7181240055 showing encapsulation ppoe on vlan 2683 .  should be encapsulation ipoe on vlan 2685. What is your MSS Login ID?: e0168644 Customer Acct Number?: 6573498 "/>
    <s v="We have moved the reported customer to the VLAN 2685. Hence there is no action pending on our side. We are going ahead and marking this incident as resolved. Thanks"/>
    <s v="MSS Cause Codes"/>
    <s v="Data"/>
    <s v="Re-Design Issue"/>
    <m/>
    <s v="IT Application"/>
    <s v="Software Application/System"/>
    <s v="Other Type of Software"/>
    <m/>
    <m/>
    <s v="Andrew"/>
    <s v="Gedeon"/>
    <m/>
  </r>
  <r>
    <s v="IT-OSS - M6 (ASAP/TSG)"/>
    <s v="Incident"/>
    <s v="INC000002665734"/>
    <d v="2018-10-08T20:12:16"/>
    <d v="2018-10-09T15:29:11"/>
    <x v="6"/>
    <s v="Medium"/>
    <x v="0"/>
    <s v="Within the Service Target"/>
    <s v="MSS (hWIN &amp; TSG) Issue"/>
    <s v="Which MSS instance are you reporting this issue for?: MSS (hWIN &amp; TSG) What type of issue are you reporting?: Another issue Description of problem: (attach screenshots of any errors, etc.): TRYING TO WORK MODIFY ORDER TO LOWER SPEED FORM 50X4 VBOND TO 25X1.5 GBOND, GETTING: &quot;ReturnCd :21044 - ReturnText: Delegated PSR Order has not passed NGMSS order validation. Correct the order validation error in NGMSS side and manually assign the provision plan.: Exception thrown during Order API execution.  Message: Exception Thrown Execute Finish Order: 6589364.  Message: nullError Code 30503:Error: This service item has required labels with no values.  Please add values.Error Code 30503:Error: This service item has required labels with no values.  Please add values.  9184824627 What is your MSS Login ID?: 0019414 Customer Acct Number?: 65738692 PSR #?: 23159171 "/>
    <s v="There is no value labels in NGMSS for the reported PSR # 23159171 which caused the issue and the same has been corrected."/>
    <s v="MSS Cause Codes"/>
    <s v="Training"/>
    <s v="MSS - Functional Training"/>
    <m/>
    <s v="IT Application"/>
    <s v="Software Application/System"/>
    <s v="Other Type of Software"/>
    <m/>
    <m/>
    <s v="Ronnie"/>
    <s v="Byrd"/>
    <m/>
  </r>
  <r>
    <s v="IT-OSS - M6 (ASAP/TSG)"/>
    <s v="Incident"/>
    <s v="INC000002665659"/>
    <d v="2018-10-08T20:26:51"/>
    <d v="2018-10-09T13:16:12"/>
    <x v="0"/>
    <s v="Medium"/>
    <x v="0"/>
    <s v="Within the Service Target"/>
    <s v="MSS (hWIN &amp; TSG) Issue"/>
    <s v="Which MSS instance are you reporting this issue for?: MSS (hWIN &amp; TSG) What type of issue are you reporting?: Another issue Description of problem: (attach screenshots of any errors, etc.): UNABLE TO VALIDATE PSR. 3525910384 ERROR:AN ERROR OCCURRED DURING THE CUSTOM PRE-VALIDATION PROCEDURE: -2 ORA-20100: THE MSS AWGF IS NOT FOUND ON THE ACCOUNT  What is your MSS Login ID?: E0097536 Customer Acct Number?: 4641943 PSR #?: 23159177 "/>
    <s v="The value label for the MSS AWGF is not found on the account which has caused the reported issue and the same is now cleared."/>
    <m/>
    <m/>
    <m/>
    <m/>
    <s v="IT Application"/>
    <s v="Software Application/System"/>
    <s v="Other Type of Software"/>
    <m/>
    <m/>
    <s v="Marcey"/>
    <s v="Glass"/>
    <m/>
  </r>
  <r>
    <s v="IT-OSS - M6 (ASAP/TSG)"/>
    <s v="Incident"/>
    <s v="INC000002665643"/>
    <d v="2018-10-08T20:11:16"/>
    <d v="2018-10-09T13:10:39"/>
    <x v="0"/>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7702678061 PSR #?: 23159182 "/>
    <s v="No issue found - delay in gateway event"/>
    <s v="MSS Cause Codes"/>
    <s v="Training"/>
    <s v="No Issue Found"/>
    <m/>
    <s v="IT Application"/>
    <s v="Software Application/System"/>
    <s v="Other Type of Software"/>
    <m/>
    <m/>
    <s v="Leah"/>
    <s v="Winkler"/>
    <m/>
  </r>
  <r>
    <s v="IT-OSS - M6 (ASAP/TSG)"/>
    <s v="Incident"/>
    <s v="INC000002665560"/>
    <d v="2018-10-08T19:39:50"/>
    <d v="2018-10-09T17:58:26"/>
    <x v="8"/>
    <s v="Medium"/>
    <x v="0"/>
    <s v="Within the Service Target"/>
    <s v="MSS (hWIN &amp; TSG) Issue"/>
    <s v="Which MSS instance are you reporting this issue for?: MSS (hWIN &amp; TSG) What type of issue are you reporting?: Another issue Description of problem: (attach screenshots of any errors, etc.): Unable to compete MODASGN,Telephone#90322396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65685 PSR #?: 22902767 "/>
    <s v="We can able to complete the DD task for the reported order #22902767 without any issues. Since there is no pending action from our side we are marking this ticket as resolved"/>
    <s v="MSS Cause Codes"/>
    <s v="Training"/>
    <s v="No Issue Found"/>
    <m/>
    <s v="IT Application"/>
    <s v="Software Application/System"/>
    <s v="Other Type of Software"/>
    <m/>
    <m/>
    <s v="Sathishkumar"/>
    <s v="Chellathurai"/>
    <m/>
  </r>
  <r>
    <s v="IT-OSS - M6 (ASAP/TSG)"/>
    <s v="Incident"/>
    <s v="INC000002665494"/>
    <d v="2018-10-08T19:58:20"/>
    <d v="2018-10-09T14:57:55"/>
    <x v="5"/>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79393 Customer Acct Number?: 2920572 PSR #?: 23152986 "/>
    <s v="The incorrect address and location related entries in the backend table which caused the issue and the same has been corrected now."/>
    <s v="MSS Cause Codes"/>
    <s v="Data"/>
    <s v="Address Issue"/>
    <m/>
    <s v="IT Application"/>
    <s v="Software Application/System"/>
    <s v="Other Type of Software"/>
    <m/>
    <m/>
    <s v="Natasha"/>
    <s v="Chambers"/>
    <m/>
  </r>
  <r>
    <s v="IT-OSS - M6 (ASAP/TSG)"/>
    <s v="Incident"/>
    <s v="INC000002665491"/>
    <d v="2018-10-08T19:55:22"/>
    <d v="2018-10-08T19:57:35"/>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050319 PSR #?: 23147893 "/>
    <m/>
    <m/>
    <m/>
    <m/>
    <m/>
    <s v="IT Application"/>
    <s v="Software Application/System"/>
    <s v="Other Type of Software"/>
    <m/>
    <m/>
    <s v="Sathishkumar"/>
    <s v="Chellathurai"/>
    <m/>
  </r>
  <r>
    <s v="IT-OSS - M6 (ASAP/TSG)"/>
    <s v="Incident"/>
    <s v="INC000002665486"/>
    <d v="2018-10-08T19:46:22"/>
    <d v="2018-10-09T16:36:51"/>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12352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5288 PSR #?: 23105957  "/>
    <s v="We could see the cancellation information were not mapped properly on the data level which were caused the issue, the same has been corrected and reported order has been processed without any issues. 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665422"/>
    <d v="2018-10-08T21:19:03"/>
    <d v="2018-10-09T16:55:24"/>
    <x v="15"/>
    <s v="Medium"/>
    <x v="0"/>
    <s v="Within the Service Target"/>
    <s v="MSS (hWIN &amp; TSG) Issue"/>
    <s v="Which MSS instance are you reporting this issue for?: MSS (hWIN &amp; TSG) What type of issue are you reporting?: Another issue Description of problem: (attach screenshots of any errors, etc.): Unable to compete PCONDES ADDASGN QUEUE. Error:  DLRD task in REMASGN queue was Not processed properly. Please Re-open DLRD task and complete again. Tn# 9038329990 What is your MSS Login ID?: n9987263 Customer Acct Number?: 6337091 PSR #?: 22623883 "/>
    <s v="The reported TN #9038329990 is not active in mirror, so kindly cancel this order and place a disconnect order for this customer."/>
    <s v="MSS Cause Codes"/>
    <s v="Training"/>
    <s v="Incorrect Process on BB Qualification"/>
    <m/>
    <s v="IT Application"/>
    <s v="Software Application/System"/>
    <s v="Other Type of Software"/>
    <m/>
    <m/>
    <s v="Vijai"/>
    <s v="Elumalai"/>
    <m/>
  </r>
  <r>
    <s v="IT-OSS - M6 (ASAP/TSG)"/>
    <s v="Incident"/>
    <s v="INC000002665420"/>
    <d v="2018-10-08T21:15:05"/>
    <d v="2018-10-09T14:31:29"/>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9038325057 What is your MSS Login ID?: n9987263 Customer Acct Number?: 6453921 PSR #?: 22466875 "/>
    <s v="We could see that the address related entries for the reported order-22466875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Vijai"/>
    <s v="Elumalai"/>
    <m/>
  </r>
  <r>
    <s v="IT-OSS - M6 (ASAP/TSG)"/>
    <s v="Incident"/>
    <s v="INC000002665417"/>
    <d v="2018-10-08T21:10:55"/>
    <d v="2018-10-09T17:45:55"/>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CIRCUIT DESIGN ID of 14455245 not found. Tn# 2810951057 What is your MSS Login ID?: n9987263 Customer Acct Number?: 6581479 PSR #?: 23119137 "/>
    <s v="We have corrected the delegation task issue for the reported customer -23119137 caused due to  migration and the issue got cleared."/>
    <s v="MSS Cause Codes"/>
    <s v="Delegation"/>
    <s v="Delegation task issue"/>
    <m/>
    <s v="IT Application"/>
    <s v="Software Application/System"/>
    <s v="Other Type of Software"/>
    <m/>
    <m/>
    <s v="Vijai"/>
    <s v="Elumalai"/>
    <m/>
  </r>
  <r>
    <s v="IT-OSS - M6 (ASAP/TSG)"/>
    <s v="Incident"/>
    <s v="INC000002665412"/>
    <d v="2018-10-08T20:55:29"/>
    <d v="2018-10-18T05:07:10"/>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 tn requested is already inservices. Tn# 8065928791 What is your MSS Login ID?: n9987263 Customer Acct Number?: 6586938 PSR #?: 23153942 "/>
    <s v="Vijai,  Before completing the reported order, you need to completed the order# 22954330 . Kindly do the same and let us know for any other concerns."/>
    <s v="MSS Cause Codes"/>
    <s v="Training"/>
    <s v="Duplicate Customer Account"/>
    <m/>
    <s v="IT Application"/>
    <s v="Software Application/System"/>
    <s v="Other Type of Software"/>
    <m/>
    <m/>
    <s v="Vijai"/>
    <s v="Elumalai"/>
    <m/>
  </r>
  <r>
    <s v="IT-OSS - M6 (ASAP/TSG)"/>
    <s v="Incident"/>
    <s v="INC000002665407"/>
    <d v="2018-10-08T20:53:20"/>
    <d v="2018-10-09T15:31:48"/>
    <x v="6"/>
    <s v="Medium"/>
    <x v="0"/>
    <s v="Within the Service Target"/>
    <s v="MSS (hWIN &amp; TSG) Issue"/>
    <s v="Which MSS instance are you reporting this issue for?: MSS (hWIN &amp; TSG) What type of issue are you reporting?: Another issue Description of problem: (attach screenshots of any errors, etc.): Could not complete the DD task/ stuck in vritbb que  What is your MSS Login ID?: e0059721 Customer Acct Number?: 6475322 PSR #?: 22573183  806 404 2008 "/>
    <s v="No issue found."/>
    <s v="MSS Cause Codes"/>
    <s v="Training"/>
    <s v="No Issue Found"/>
    <m/>
    <s v="IT Application"/>
    <s v="Software Application/System"/>
    <s v="Other Type of Software"/>
    <m/>
    <m/>
    <s v="Krissy"/>
    <s v="Maness"/>
    <m/>
  </r>
  <r>
    <s v="IT-OSS - M6 (ASAP/TSG)"/>
    <s v="Incident"/>
    <s v="INC000002665373"/>
    <d v="2018-10-08T20:29:13"/>
    <d v="2018-10-09T15:40:53"/>
    <x v="5"/>
    <s v="Medium"/>
    <x v="0"/>
    <s v="Within the Service Target"/>
    <s v="MSS (hWIN &amp; TSG) Issue"/>
    <s v="Which MSS instance are you reporting this issue for?: MSS (hWIN &amp; TSG) What type of issue are you reporting?: Another issue Description of problem: (attach screenshots of any errors, etc.): TRYING TO WORK PIN CHG TO NEW DSLAM, ERROR'D IN FIRST DELEGATION QUEUE, GETTING: &quot;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quot; 2814944334 What is your MSS Login ID?: 0019414 Customer Acct Number?: 3027556 PSR #?: 23159299 "/>
    <s v="We could see there is incorrect location related entries in the backend table for both the NGMSS and HWIN order which caused the issue and the same has been corrected now."/>
    <s v="MSS Cause Codes"/>
    <s v="Data"/>
    <s v="Location Issue"/>
    <m/>
    <s v="IT Application"/>
    <s v="Software Application/System"/>
    <s v="Other Type of Software"/>
    <m/>
    <m/>
    <s v="Ronnie"/>
    <s v="Byrd"/>
    <m/>
  </r>
  <r>
    <s v="IT-OSS - M6 (ASAP/TSG)"/>
    <s v="Incident"/>
    <s v="INC000002665329"/>
    <d v="2018-10-08T19:30:02"/>
    <d v="2018-10-09T15:50:32"/>
    <x v="7"/>
    <s v="Medium"/>
    <x v="0"/>
    <s v="Within the Service Target"/>
    <s v="MSS (hWIN &amp; TSG) Issue"/>
    <s v="Which MSS instance are you reporting this issue for?: MSS (hWIN &amp; TSG) What type of issue are you reporting?: Another issue Description of problem: (attach screenshots of any errors, etc.): Unable to compete ADDASGN,Telephone#4055277896,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3539048 PSR #?: 23153963  "/>
    <s v="We could see the reported order has been processed and looks complete in the system it seems,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65190"/>
    <d v="2018-10-08T18:47:35"/>
    <d v="2018-10-09T18:03:17"/>
    <x v="3"/>
    <s v="Medium"/>
    <x v="0"/>
    <s v="Within the Service Target"/>
    <s v="MSS (hWIN &amp; TSG) Issue"/>
    <s v="Which MSS instance are you reporting this issue for?: MSS (hWIN &amp; TSG) What type of issue are you reporting?: Another issue Description of problem: (attach screenshots of any errors, etc.): THE FT TO BB IS NOT FOUND // IT IS IN MIROR I CANNOT FIND A WAY TO OVERCOME PLEASE HELP. THANKS.  What is your MSS Login ID?: e0179556 PSR #?: 23158730 "/>
    <s v="The missing value label for the order is not available caused the issue and the same have been corrected and completed"/>
    <s v="MSS Cause Codes"/>
    <s v="Data"/>
    <s v="Validation Issue"/>
    <m/>
    <s v="IT Application"/>
    <s v="Software Application/System"/>
    <s v="Other Type of Software"/>
    <m/>
    <m/>
    <s v="Courtney"/>
    <s v="Glover"/>
    <m/>
  </r>
  <r>
    <s v="IT-OSS - M6 (ASAP/TSG)"/>
    <s v="Incident"/>
    <s v="INC000002665115"/>
    <d v="2018-10-08T19:22:41"/>
    <d v="2018-10-09T15:34:31"/>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31249034,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6585671 PSR #?: 23157527  "/>
    <s v="The design task was not processed properly in the reported PSR # 23157527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65059"/>
    <d v="2018-10-08T18:33:48"/>
    <d v="2018-10-09T18:30:11"/>
    <x v="4"/>
    <s v="Medium"/>
    <x v="0"/>
    <s v="Within the Service Target"/>
    <s v="MSS (hWIN &amp; TSG) Issue"/>
    <s v="Alternate contact phone number for yourself, if applicable: 5016286328 Which MSS instance are you reporting this issue for?: MSS (hWIN &amp; TSG) What type of issue are you reporting?: Another issue Description of problem: (attach screenshots of any errors, etc.): DRS Tools #1 erroring &quot;MSS did not return any values for your query&quot; What is your MSS Login ID?: e0138450 Customer Acct Number?: ? PSR #?: ? "/>
    <s v="As discussed over the IM, the DRS Tools returning proper data. Upon your confirmation, we are going ahead and marking this incident as resolved. Thanks."/>
    <s v="MSS Cause Codes"/>
    <s v="Training"/>
    <s v="No Issue Found"/>
    <m/>
    <s v="IT Application"/>
    <s v="Software Application/System"/>
    <s v="Other Type of Software"/>
    <m/>
    <m/>
    <s v="Hayley"/>
    <s v="Blank-Holcomb"/>
    <m/>
  </r>
  <r>
    <s v="IT-OSS - M6 (ASAP/TSG)"/>
    <s v="Incident"/>
    <s v="INC000002665042"/>
    <d v="2018-10-08T18:10:18"/>
    <d v="2018-10-09T18:56:43"/>
    <x v="3"/>
    <s v="Medium"/>
    <x v="0"/>
    <s v="Within the Service Target"/>
    <s v="MSS (hWIN &amp; TSG) Issue"/>
    <s v="Which MSS instance are you reporting this issue for?: MSS (hWIN &amp; TSG) What type of issue are you reporting?: Another issue Description of problem: (attach screenshots of any errors, etc.): TICKET# 1650761 COMPLETED, NOW GETTING THIS ERROR IN FIRST DELEGATION QUEUE: &quot;ONE OR MORE REQUIRED ADDRESSES HAVE NOT BEEN DELEGATED TO NGMSS. &quot;  4403666992 What is your MSS Login ID?: 0019414 Customer Acct Number?: 3700847 PSR #?: 23154221 "/>
    <s v="The secloc information for the physical circuit was missing caused the issue and the same have been corrected and completed."/>
    <s v="MSS Cause Codes"/>
    <s v="Delegation"/>
    <s v="Location Information"/>
    <m/>
    <s v="IT Application"/>
    <s v="Software Application/System"/>
    <s v="Other Type of Software"/>
    <m/>
    <m/>
    <s v="Ronnie"/>
    <s v="Byrd"/>
    <m/>
  </r>
  <r>
    <s v="IT-OSS - M6 (ASAP/TSG)"/>
    <s v="Incident"/>
    <s v="INC000002665041"/>
    <d v="2018-10-08T18:09:39"/>
    <d v="2018-10-18T04:59:42"/>
    <x v="12"/>
    <s v="Medium"/>
    <x v="0"/>
    <s v="Within the Service Target"/>
    <s v="MSS (hWIN &amp; TSG) Issue"/>
    <s v="Which MSS instance are you reporting this issue for?: MSS (hWIN &amp; TSG) What type of issue are you reporting?: Another issue Description of problem: (attach screenshots of any errors, etc.): I CANNOT FIND THE PSR CANCEL IN ANY QUE TO PUSH TRHOUGH.  What is your MSS Login ID?: E0179556 Customer Acct Number?: 3279962 PSR #?: 22436630 "/>
    <s v="Courtney,  As requested we have completed the open tasks in legacy. Please check and let us know for any other concerns."/>
    <s v="MSS Cause Codes"/>
    <s v="Data"/>
    <s v="User Request"/>
    <m/>
    <s v="IT Application"/>
    <s v="Software Application/System"/>
    <s v="Other Type of Software"/>
    <m/>
    <m/>
    <s v="Courtney"/>
    <s v="Glover"/>
    <m/>
  </r>
  <r>
    <s v="IT-OSS - M6 (ASAP/TSG)"/>
    <s v="Incident"/>
    <s v="INC000002664256"/>
    <d v="2018-10-07T01:02:36"/>
    <d v="2018-10-09T11:06:14"/>
    <x v="1"/>
    <s v="Medium"/>
    <x v="0"/>
    <s v="Within the Service Target"/>
    <s v="MSS (hWIN &amp; TSG) Issue"/>
    <s v="Which MSS instance are you reporting this issue for?: MSS (hWIN &amp; TSG) What type of issue are you reporting?: Another issue Description of problem: (attach screenshots of any errors, etc.): TN=7165695363/UNABLE TO VALIDATE PSR/ERROR=AN ERROR OCCURRED DURING THE CUSTOM PREVALIDATION PROCEDURE./2 ORA 20100, THE MSS FTTOBB IS NOT FOUND ON THE ACCOUNT. What is your MSS Login ID?: E0080941 Customer Acct Number?: 2858480 PSR #?: 23156946 "/>
    <s v="We could see that the products for the reported order-2315694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Carol"/>
    <s v="Henderson"/>
    <m/>
  </r>
  <r>
    <s v="IT-OSS - M6 (ASAP/TSG)"/>
    <s v="Incident"/>
    <s v="INC000002664159"/>
    <d v="2018-10-06T23:49:32"/>
    <d v="2018-10-08T19:15:44"/>
    <x v="6"/>
    <s v="Medium"/>
    <x v="0"/>
    <s v="Within the Service Target"/>
    <s v="MSS (hWIN &amp; TSG) Issue"/>
    <s v="Which MSS instance are you reporting this issue for?: MSS (hWIN &amp; TSG) What type of issue are you reporting?: Another issue Description of problem: (attach screenshots of any errors, etc.): TN# 7063678590 stuck in dslam que.  it is a disconnect order.  needs to be pushed through to allow other customer to use the pin  What is your MSS Login ID?: e0168644 Customer Acct Number?: 3334982 "/>
    <s v="The incorrect port address status was tagged in the reported order which caused the issue and the same has been corrected."/>
    <s v="MSS Cause Codes"/>
    <s v="Data"/>
    <s v="Incorrect Port Address"/>
    <m/>
    <s v="IT Application"/>
    <s v="Software Application/System"/>
    <s v="Other Type of Software"/>
    <m/>
    <m/>
    <s v="Andrew"/>
    <s v="Gedeon"/>
    <m/>
  </r>
  <r>
    <s v="IT-OSS - M6 (ASAP/TSG)"/>
    <s v="Incident"/>
    <s v="INC000002664145"/>
    <d v="2018-10-06T20:22:13"/>
    <d v="2018-10-08T17:27:50"/>
    <x v="3"/>
    <s v="Medium"/>
    <x v="0"/>
    <s v="Within the Service Target"/>
    <s v="MSS (hWIN &amp; TSG) Issue"/>
    <s v="Which MSS instance are you reporting this issue for?: MSS (hWIN &amp; TSG) What type of issue are you reporting?: Another issue Description of problem: (attach screenshots of any errors, etc.): ReturnCd:21038 – ReturnText: One or more required Addresses have not been delegated to NGMSS phone 2814944334 What is your MSS Login ID?: e0125569 Customer Acct Number?: 3027556 PSR #?: 22573738 "/>
    <s v="No Issues Found-the reported order is already completed"/>
    <s v="MSS Cause Codes"/>
    <s v="Miscellaneous"/>
    <s v="No Issues Found"/>
    <m/>
    <s v="IT Application"/>
    <s v="Software Application/System"/>
    <s v="Other Type of Software"/>
    <m/>
    <m/>
    <s v="Catherine"/>
    <s v="Tufts"/>
    <m/>
  </r>
  <r>
    <s v="IT-OSS - M6 (ASAP/TSG)"/>
    <s v="Incident"/>
    <s v="INC000002664142"/>
    <d v="2018-10-06T19:57:10"/>
    <d v="2018-10-08T19:52:37"/>
    <x v="15"/>
    <s v="Medium"/>
    <x v="0"/>
    <s v="Within the Service Target"/>
    <s v="MSS (hWIN &amp; TSG) Issue"/>
    <s v="Which MSS instance are you reporting this issue for?: MSS (hWIN &amp; TSG) What type of issue are you reporting?: Another issue Description of problem: (attach screenshots of any errors, etc.): IN ADDASGN TASK, SELECTED FIBER PIN, WHEN TRYING TO COMPLETE TASK I AM GETTING: &quot;ERROR WHILE WORKING VCONDES, ERROR: 20100, COULD NOT GET NG WIRE CENTER INFO, ORA: 01403, NO DATA FOUND.&quot; 4789710126 What is your MSS Login ID?: 0019414 Customer Acct Number?: 6587645 PSR #?: 23156321 "/>
    <s v="The incorrect pin assignments in the order caused the reported issue,which has been cleared now and the task is now complete."/>
    <s v="MSS Cause Codes"/>
    <s v="Training"/>
    <s v="Incorrect Process on PIN Assignment"/>
    <m/>
    <s v="IT Application"/>
    <s v="Software Application/System"/>
    <s v="Other Type of Software"/>
    <m/>
    <m/>
    <s v="Ronnie"/>
    <s v="Byrd"/>
    <m/>
  </r>
  <r>
    <s v="IT-OSS - M6 (ASAP/TSG)"/>
    <s v="Incident"/>
    <s v="INC000002664141"/>
    <d v="2018-10-06T19:51:07"/>
    <d v="2018-10-06T20:22:26"/>
    <x v="8"/>
    <s v="Medium"/>
    <x v="1"/>
    <s v="Within the Service Target"/>
    <s v="MSS (hWIN &amp; TSG) Issue"/>
    <s v="Which MSS instance are you reporting this issue for?: MSS (hWIN &amp; TSG) What type of issue are you reporting?: Another issue Description of problem: (attach screenshots of any errors, etc.): phone  7141277001 ReturnCd :21040 - ReturnText: Unable to create delegated PSR Order in NGMSS.error returmen from APIjavax.xml.ws.soap.SOAPFaultException. ORG OPEN URI  WSEXEPTION EXCEPTION EXCEPTION THROWN DURING ORDER API EXECUTION MESSAGE  UNABLE TO PROCESS ITEM 50MG/4MG  PRODUCT GROUP 1573  THE SERVICE ITEM 32062135 HAD ALREEADY BEEN DISCONNECTED ON ANOTHER ORDER  ERROR CODE 30606  THE SERVICE ITEM 32062135  HAD ALREEADY BEEN DISCONNECTED ON ANOTHER ORDER ERROR CODE 30766 UNABLE TO PROCESS ITEM 50MG/4MG  PRODUCT GROUP 1573  THE SERVICE ITEM 32062135  HAD ALREEADY BEEN DISCONNECTED ON ANOTHER ORDER What is your MSS Login ID?: e0125569 Customer Acct Number?: 6490739 PSR #?: 23156312 "/>
    <m/>
    <m/>
    <m/>
    <m/>
    <m/>
    <s v="IT Application"/>
    <s v="Software Application/System"/>
    <s v="Other Type of Software"/>
    <m/>
    <m/>
    <s v="Catherine"/>
    <s v="Tufts"/>
    <m/>
  </r>
  <r>
    <s v="IT-OSS - M6 (ASAP/TSG)"/>
    <s v="Incident"/>
    <s v="INC000002664024"/>
    <d v="2018-10-06T05:27:14"/>
    <d v="2018-10-08T13:59:55"/>
    <x v="7"/>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1600604863 What is your MSS Login ID?: n9995231 Customer Acct Number?: 5906081 PSR #?: 20929246"/>
    <s v="We could see the reported order has been processed when we try to check the same and stands in the DSLAM task as expected now. So, we are going ahead and marking this as close. Kindly reach us for any assistance in the future."/>
    <s v="MSS Cause Codes"/>
    <s v="Training"/>
    <s v="No Issue Found"/>
    <m/>
    <s v="IT Application"/>
    <s v="Software Application/System"/>
    <s v="Other Type of Software"/>
    <m/>
    <m/>
    <s v="Ajith"/>
    <s v="Kumar"/>
    <m/>
  </r>
  <r>
    <s v="IT-OSS - M6 (ASAP/TSG)"/>
    <s v="Incident"/>
    <s v="INC000002663939"/>
    <d v="2018-10-06T02:54:08"/>
    <d v="2018-10-18T04:55: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9123843008, Error Message: ReturnCd :-1 - ReturnText: exchange_carrier_circuit_id, of 912-384-3008-0 already exists.  Please change ecckt What is your MSS Login ID?: n9995231 Customer Acct Number?: 5090525 PSR #?: 23114105 "/>
    <s v="Hi Ajith,  The issue is due to the incorrect circuit status in NGMSS. The same has been cleared now and the delegation task got completed without any issues. Please check and let us know for any other concerns."/>
    <s v="MSS Cause Codes"/>
    <s v="Data"/>
    <s v="Circuit Status"/>
    <m/>
    <s v="IT Application"/>
    <s v="Software Application/System"/>
    <s v="Other Type of Software"/>
    <m/>
    <m/>
    <s v="Ajith"/>
    <s v="Kumar"/>
    <m/>
  </r>
  <r>
    <s v="IT-OSS - M6 (ASAP/TSG)"/>
    <s v="Incident"/>
    <s v="INC000002663845"/>
    <d v="2018-10-06T04:50:25"/>
    <d v="2018-10-08T20:15:07"/>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1781041027,  Error Message: This circuit has multiple pins from different DSLAMS. What is your MSS Login ID?: N9995231 Customer Acct Number?: 6441083 PSR #?: 22326881  "/>
    <s v="We have corrected the pin assignment for the reported customer -22326881 caused due to  migration and the issue got cleared."/>
    <s v="MSS Cause Codes"/>
    <s v="Training"/>
    <s v="Incorrect Process on PIN Assignment"/>
    <m/>
    <s v="IT Application"/>
    <s v="Software Application/System"/>
    <s v="Other Type of Software"/>
    <m/>
    <m/>
    <s v="Ajith"/>
    <s v="Kumar"/>
    <m/>
  </r>
  <r>
    <s v="IT-OSS - M6 (ASAP/TSG)"/>
    <s v="Incident"/>
    <s v="INC000002663818"/>
    <d v="2018-10-06T02:18:02"/>
    <d v="2018-10-11T15:35:17"/>
    <x v="2"/>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5757380653, Error Message: Could not get ng wireCenter info ORA-01403: no data found What is your MSS Login ID?: n9995231 Customer Acct Number?: 6303950 PSR #?: 21449880  "/>
    <s v="We can see that the cancel was not processed which was causing the error, the same has been corrected and fixed."/>
    <s v="MSS Cause Codes"/>
    <s v="Training"/>
    <s v="Incorrect Supplement Cancel"/>
    <m/>
    <s v="IT Application"/>
    <s v="Software Application/System"/>
    <s v="Other Type of Software"/>
    <m/>
    <m/>
    <s v="Ajith"/>
    <s v="Kumar"/>
    <m/>
  </r>
  <r>
    <s v="IT-OSS - M6 (ASAP/TSG)"/>
    <s v="Incident"/>
    <s v="INC000002663813"/>
    <d v="2018-10-06T02:11:45"/>
    <d v="2018-10-08T14:35:28"/>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75114797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55005 PSR #?: 23108824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r>
  <r>
    <s v="IT-OSS - M6 (ASAP/TSG)"/>
    <s v="Incident"/>
    <s v="INC000002663808"/>
    <d v="2018-10-06T02:06:14"/>
    <d v="2018-10-08T13:42:16"/>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82593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21524 PSR #?: 23151255  "/>
    <s v="The disconnect for the order was not processed properly which has caused the reported issue and the same has been corrected."/>
    <s v="MSS Cause Codes"/>
    <s v="Training"/>
    <s v="Incorrect Process on Disconnect Order"/>
    <m/>
    <s v="IT Application"/>
    <s v="Software Application/System"/>
    <s v="Other Type of Software"/>
    <m/>
    <m/>
    <s v="Sathishkumar"/>
    <s v="Chellathurai"/>
    <m/>
  </r>
  <r>
    <s v="IT-OSS - M6 (ASAP/TSG)"/>
    <s v="Incident"/>
    <s v="INC000002663732"/>
    <d v="2018-10-06T01:58:39"/>
    <d v="2018-10-09T11:08:5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3252421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994145 PSR #?: 23152572 "/>
    <s v="We could see that the tasks for the reported order-231525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r>
  <r>
    <s v="IT-OSS - M6 (ASAP/TSG)"/>
    <s v="Incident"/>
    <s v="INC000002663729"/>
    <d v="2018-10-06T01:51:47"/>
    <d v="2018-10-11T12:57:39"/>
    <x v="4"/>
    <s v="Medium"/>
    <x v="0"/>
    <s v="Within the Service Target"/>
    <s v="MSS (hWIN &amp; TSG) Issue"/>
    <s v="Which MSS instance are you reporting this issue for?: MSS (hWIN &amp; TSG) What type of issue are you reporting?: Another issue Description of problem: (attach screenshots of any errors, etc.): Disqualified BPQ response HRCYPABOQTDAT01 DSLAM has alphanumeric characters in the pin values What is your MSS Login ID?: e0171804 Customer Acct Number?: new PSR non created yet PSR #?: n/a "/>
    <s v="The reported DSLAM 'HRCYPABOQTDAT01' has alphanumeric characters in the pin values. The DSLAM issue has been corrected now. Hence there is no action pending on our side. We are going ahead and marking this incident as resolved. Thanks."/>
    <s v="MSS Cause Codes"/>
    <s v="Training"/>
    <s v="Process Issue - Others"/>
    <m/>
    <s v="IT Application"/>
    <s v="Software Application/System"/>
    <s v="Other Type of Software"/>
    <m/>
    <m/>
    <s v="Leah"/>
    <s v="Winkler"/>
    <m/>
  </r>
  <r>
    <s v="IT-OSS - M6 (ASAP/TSG)"/>
    <s v="Incident"/>
    <s v="INC000002663652"/>
    <d v="2018-10-06T02:03:15"/>
    <d v="2018-10-08T15:23:58"/>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16782392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8661 PSR #?: 23145159 "/>
    <s v="We could see the activity information were not updated properly on the data level which were caused the issue, the same has been corrected and respective order is now completed without any issues. 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663574"/>
    <d v="2018-10-06T04:26:57"/>
    <d v="2018-10-12T18:20:57"/>
    <x v="3"/>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5754921627, Error Message: Could not get ng wireCenter info ORA-01403: no data found What is your MSS Login ID?: n9995231 Customer Acct Number?: 6581009 PSR #?: 23117449 "/>
    <s v="No Issues Found"/>
    <s v="MSS Cause Codes"/>
    <s v="Miscellaneous"/>
    <s v="No Issues Found"/>
    <m/>
    <s v="IT Application"/>
    <s v="Software Application/System"/>
    <s v="Other Type of Software"/>
    <m/>
    <m/>
    <s v="Ajith"/>
    <s v="Kumar"/>
    <m/>
  </r>
  <r>
    <s v="IT-OSS - M6 (ASAP/TSG)"/>
    <s v="Incident"/>
    <s v="INC000002663573"/>
    <d v="2018-10-06T04:04:02"/>
    <d v="2018-10-08T19:19:10"/>
    <x v="15"/>
    <s v="Medium"/>
    <x v="0"/>
    <s v="Within the Service Target"/>
    <s v="MSS (hWIN &amp; TSG) Issue"/>
    <s v="Which MSS instance are you reporting this issue for?: MSS (hWIN &amp; TSG) What type of issue are you reporting?: Another issue Description of problem: (attach screenshots of any errors, etc.): ERROR OCCURRED DURING PREVALIDATION PROCEDURE 2ORA-20100 THE MSS FT TO BB  IS NOT FOUND ON THE ACCOUNT What is your MSS Login ID?: E0182240 Customer Acct Number?: 4693317 PSR #?: 23155475 "/>
    <s v="The missing label and value info in the order has been corrected and the order now validates without any issues."/>
    <s v="MSS Cause Codes"/>
    <s v="Data"/>
    <s v="Value Label"/>
    <m/>
    <s v="IT Application"/>
    <s v="Software Application/System"/>
    <s v="Other Type of Software"/>
    <m/>
    <m/>
    <s v="Delanie"/>
    <s v="Gailey"/>
    <m/>
  </r>
  <r>
    <s v="IT-OSS - M6 (ASAP/TSG)"/>
    <s v="Incident"/>
    <s v="INC000002663570"/>
    <d v="2018-10-06T03:28:47"/>
    <d v="2018-10-15T17:47:4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1751140802, Error Message: Could not get ng wireCenter info ORA-01403: no data found What is your MSS Login ID?: n9995231 Customer Acct Number?: 6580451 PSR #?: 23115913 "/>
    <s v="We have corrected the port alias related issue for the reported order-23115913 caused due to  migration and the issue got cleared."/>
    <s v="MSS Cause Codes"/>
    <s v="Data"/>
    <s v="Network system/Component issue"/>
    <m/>
    <s v="IT Application"/>
    <s v="Software Application/System"/>
    <s v="Other Type of Software"/>
    <m/>
    <m/>
    <s v="Ajith"/>
    <s v="Kumar"/>
    <m/>
  </r>
  <r>
    <s v="IT-OSS - M6 (ASAP/TSG)"/>
    <s v="Incident"/>
    <s v="INC000002663560"/>
    <d v="2018-10-06T02:36:08"/>
    <d v="2018-10-18T04:43:1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050319 PSR #?: 23147893 "/>
    <s v="Hi Sathish,  We don't find any issue on completing the DD task in ngmss. Please check and let us know for any other concerns."/>
    <s v="MSS Cause Codes"/>
    <s v="Data"/>
    <s v="User Request"/>
    <m/>
    <s v="IT Application"/>
    <s v="Software Application/System"/>
    <s v="Other Type of Software"/>
    <m/>
    <m/>
    <s v="Sathishkumar"/>
    <s v="Chellathurai"/>
    <m/>
  </r>
  <r>
    <s v="IT-OSS - M6 (ASAP/TSG)"/>
    <s v="Incident"/>
    <s v="INC000002663387"/>
    <d v="2018-10-06T01:03:36"/>
    <d v="2018-10-11T18:10:16"/>
    <x v="2"/>
    <s v="Medium"/>
    <x v="0"/>
    <s v="Within the Service Target"/>
    <s v="MSS (hWIN &amp; TSG) Issue"/>
    <s v="Which MSS instance are you reporting this issue for?: MSS (hWIN &amp; TSG) What type of issue are you reporting?: Another issue Description of problem: (attach screenshots of any errors, etc.): 2V RETURN TEXT-ORA-20100 CPE SELECTED INVALID What is your MSS Login ID?: E0182240 Customer Acct Number?: 6585979 "/>
    <s v="We can see that the pin assignements was not correct which was causing the issue, the same has been corrected and fixed."/>
    <s v="MSS Cause Codes"/>
    <s v="Training"/>
    <s v="Incorrect Process on PIN Assignment"/>
    <m/>
    <s v="IT Application"/>
    <s v="Software Application/System"/>
    <s v="Other Type of Software"/>
    <m/>
    <m/>
    <s v="Delanie"/>
    <s v="Gailey"/>
    <m/>
  </r>
  <r>
    <s v="IT-OSS - M6 (ASAP/TSG)"/>
    <s v="Incident"/>
    <s v="INC000002663295"/>
    <d v="2018-10-06T00:17:17"/>
    <d v="2018-10-08T13:46:12"/>
    <x v="0"/>
    <s v="Medium"/>
    <x v="0"/>
    <s v="Within the Service Target"/>
    <s v="MSS (hWIN &amp; TSG) Issue"/>
    <s v="Which MSS instance are you reporting this issue for?: MSS (hWIN &amp; TSG) What type of issue are you reporting?: Another issue Description of problem: (attach screenshots of any errors, etc.): RECIEVING ERROR &quot;THE MSS FT TO BB IS NOT FOUND ON THE ACCOUNT&quot; What is your MSS Login ID?: E0166715 PSR #?: 23154142  "/>
    <s v="The reported order has been completed and flag finished.No issue found"/>
    <s v="MSS Cause Codes"/>
    <s v="Training"/>
    <s v="User Resolved"/>
    <m/>
    <s v="IT Application"/>
    <s v="Software Application/System"/>
    <s v="Other Type of Software"/>
    <m/>
    <m/>
    <s v="James"/>
    <s v="Hall"/>
    <m/>
  </r>
  <r>
    <s v="IT-OSS - M6 (ASAP/TSG)"/>
    <s v="Incident"/>
    <s v="INC000002663110"/>
    <d v="2018-10-06T00:43:17"/>
    <d v="2018-10-10T12:23:26"/>
    <x v="6"/>
    <s v="Medium"/>
    <x v="0"/>
    <s v="Within the Service Target"/>
    <s v="M6 (Windstream ASAP/MSS/TSG)"/>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contact: 8143811072 verified user credentials ngmss password reset"/>
    <s v="ngmss password reset done"/>
    <s v="MSS Cause Codes"/>
    <s v="Training"/>
    <s v="User Request"/>
    <m/>
    <s v="IT Application"/>
    <s v="Software Application/System"/>
    <s v="Other Type of Software"/>
    <m/>
    <m/>
    <s v="Jeffrey"/>
    <s v="Bittner"/>
    <m/>
  </r>
  <r>
    <s v="IT-OSS - M6 (ASAP/TSG)"/>
    <s v="Incident"/>
    <s v="INC000002663018"/>
    <d v="2018-10-05T23:16:28"/>
    <d v="2018-10-08T15:19:53"/>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403091022,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3455 PSR #?: 23150306 "/>
    <s v="The change cancel was not processed properly caused the reported issue.This has been corrected now and the order is now complete."/>
    <s v="MSS Cause Codes"/>
    <s v="Training"/>
    <s v="Design not processed properly"/>
    <m/>
    <s v="IT Application"/>
    <s v="Software Application/System"/>
    <s v="Other Type of Software"/>
    <m/>
    <m/>
    <s v="Ajith"/>
    <s v="Kumar"/>
    <m/>
  </r>
  <r>
    <s v="IT-OSS - M6 (ASAP/TSG)"/>
    <s v="Incident"/>
    <s v="INC000002662811"/>
    <d v="2018-10-05T22:11:47"/>
    <d v="2018-10-18T04:39:40"/>
    <x v="1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9365942837 What is your MSS Login ID?: n9987263 Customer Acct Number?: 6504415 PSR #?: 22682999  "/>
    <s v="Hi Vijai,  You have reported the issue in BBDES, but the actual issue is now in legacy order validation. I could see the TN has been changed in legacy as 9365942093, whereas the TN is already active with the customer account# 3635860. Please supplement cancel the duplicate account. Kindly do the same and let us know for any other concerns.  Dhilipkumar.G IT- OSS Engineering | Windstream Dhilipkumar.Gnanasekar@windstream.com Office: 044-49033000 Extn 3212"/>
    <s v="MSS Cause Codes"/>
    <s v="Training"/>
    <s v="Incorrect Process on New Order"/>
    <m/>
    <s v="IT Application"/>
    <s v="Software Application/System"/>
    <s v="Other Type of Software"/>
    <m/>
    <m/>
    <s v="Vijai"/>
    <s v="Elumalai"/>
    <m/>
  </r>
  <r>
    <s v="IT-OSS - M6 (ASAP/TSG)"/>
    <s v="Incident"/>
    <s v="INC000002662803"/>
    <d v="2018-10-05T22:05:32"/>
    <d v="2018-10-08T19:13:59"/>
    <x v="3"/>
    <s v="Medium"/>
    <x v="0"/>
    <s v="Within the Service Target"/>
    <s v="MSS (hWIN &amp; TSG) Issue"/>
    <s v="Which MSS instance are you reporting this issue for?: MSS (hWIN &amp; TSG) What type of issue are you reporting?: Another issue Description of problem: (attach screenshots of any errors, etc.): STUCK IN EXEPTN. SAYING UNABLE TO CREATE PSR ORDER IN NGMSS.  What is your MSS Login ID?: E0183526 Customer Acct Number?: 6369415 PSR #?: 23153313 "/>
    <s v="The incorrect service item status in the previous order caused the issue and the same have been corrected and the order delegated to ngmss"/>
    <s v="MSS Cause Codes"/>
    <s v="Data"/>
    <s v="Incorrect Serv Item Status"/>
    <m/>
    <s v="IT Application"/>
    <s v="Software Application/System"/>
    <s v="Other Type of Software"/>
    <m/>
    <m/>
    <s v="Haley"/>
    <s v="Stanfield"/>
    <m/>
  </r>
  <r>
    <s v="IT-OSS - M6 (ASAP/TSG)"/>
    <s v="Incident"/>
    <s v="INC000002662718"/>
    <d v="2018-10-05T22:23:52"/>
    <d v="2018-10-08T15:48:10"/>
    <x v="7"/>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814944828 What is your MSS Login ID?: n9987263 Customer Acct Number?: 5998129 PSR #?: 20049983 "/>
    <s v="We could see the reported order were not processed properly on the task level which were caused the issue, the same has been corrected on the data level. Now the reported order looks complete. So, we are going ahead and marking this as close. Kindly reach us for any assistance in the future."/>
    <s v="MSS Cause Codes"/>
    <s v="Training"/>
    <s v="MSS - Functional Training"/>
    <m/>
    <s v="IT Application"/>
    <s v="Software Application/System"/>
    <s v="Other Type of Software"/>
    <m/>
    <m/>
    <s v="Vijai"/>
    <s v="Elumalai"/>
    <m/>
  </r>
  <r>
    <s v="IT-OSS - M6 (ASAP/TSG)"/>
    <s v="Incident"/>
    <s v="INC000002662507"/>
    <d v="2018-10-05T22:20:48"/>
    <d v="2018-10-11T11:19:57"/>
    <x v="1"/>
    <s v="Medium"/>
    <x v="0"/>
    <s v="Within the Service Target"/>
    <s v="MSS (hWIN &amp; TSG) Issue"/>
    <s v="Which MSS instance are you reporting this issue for?: MSS (hWIN &amp; TSG) What type of issue are you reporting?: Another issue Description of problem: (attach screenshots of any errors, etc.): trying to downgrade this customer to 25/4 vdsl/ when the psr is in modasgn and i go into the circuit design i cannot click to unassign the 2nd pin from the record  What is your MSS Login ID?: e0138057 Customer Acct Number?: 5165661 PSR #?: 23153441 "/>
    <s v="We could see that the issue status for the reported order-2315344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Data"/>
    <s v="Circuit Issue Status"/>
    <m/>
    <s v="IT Application"/>
    <s v="Software Application/System"/>
    <s v="Other Type of Software"/>
    <m/>
    <m/>
    <s v="Falicia"/>
    <s v="Tollison"/>
    <m/>
  </r>
  <r>
    <s v="IT-OSS - M6 (ASAP/TSG)"/>
    <s v="Incident"/>
    <s v="INC000002662506"/>
    <d v="2018-10-05T22:17:57"/>
    <d v="2018-10-11T15:38:1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GORD EXCEPTN QUEUE. Error: Updating in SERV_ITEM tableORA-02291: integrity constraint (ASAP.FK_SERV_ITEM__CIRCUIT) violated - parent key not found. Tn# 6784932654 What is your MSS Login ID?: n9987263 Customer Acct Number?: 5302122 PSR #?: 22894766 "/>
    <s v="The reported issue is no longer exist and user is able to perform the expected activity without any further issues."/>
    <s v="MSS Cause Codes"/>
    <s v="Training"/>
    <s v="No Issue Found"/>
    <m/>
    <s v="IT Application"/>
    <s v="Software Application/System"/>
    <s v="Other Type of Software"/>
    <m/>
    <m/>
    <s v="Vijai"/>
    <s v="Elumalai"/>
    <m/>
  </r>
  <r>
    <s v="IT-OSS - M6 (ASAP/TSG)"/>
    <s v="Incident"/>
    <s v="INC000002662461"/>
    <d v="2018-10-05T21:05:29"/>
    <d v="2018-10-08T15:12:48"/>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6067579199 What is your MSS Login ID?: n9987263 Customer Acct Number?: 5308364 PSR #?: 23142535 "/>
    <s v="We could not find any issue for the customer and the reported DD task has been completed in production. Hence there is no action pending on our side. We are going ahead and marking this incident as resolved. Thanks."/>
    <s v="MSS Cause Codes"/>
    <s v="Training"/>
    <s v="No Issue Found"/>
    <m/>
    <s v="IT Application"/>
    <s v="Software Application/System"/>
    <s v="Other Type of Software"/>
    <m/>
    <m/>
    <s v="Vijai"/>
    <s v="Elumalai"/>
    <m/>
  </r>
  <r>
    <s v="IT-OSS - M6 (ASAP/TSG)"/>
    <s v="Incident"/>
    <s v="INC000002662100"/>
    <d v="2018-10-05T20:57:10"/>
    <d v="2018-10-08T16:32:10"/>
    <x v="5"/>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Not able to find customer location. Tn# 8144733149 What is your MSS Login ID?: n9987263 Customer Acct Number?: 5852794 PSR #?: 23148499 "/>
    <s v="The supplement cancel which was applied in the HWIN side was not delegated to the NGMSS side which caused the issue and the same has been corrected now."/>
    <s v="MSS Cause Codes"/>
    <s v="Training"/>
    <s v="Incorrect Supplement Cancel"/>
    <m/>
    <s v="IT Application"/>
    <s v="Software Application/System"/>
    <s v="Other Type of Software"/>
    <m/>
    <m/>
    <s v="Vijai"/>
    <s v="Elumalai"/>
    <m/>
  </r>
  <r>
    <s v="IT-OSS - M6 (ASAP/TSG)"/>
    <s v="Incident"/>
    <s v="INC000002662039"/>
    <d v="2018-10-05T19:04:39"/>
    <d v="2018-10-08T13:27:36"/>
    <x v="0"/>
    <s v="Medium"/>
    <x v="0"/>
    <s v="Within the Service Target"/>
    <s v="MSS (hWIN &amp; TSG) Issue"/>
    <s v="Which MSS instance are you reporting this issue for?: MSS (hWIN &amp; TSG) What type of issue are you reporting?: Another issue Description of problem: (attach screenshots of any errors, etc.): THIS TASK COULD NOT BE COMPLETED BECAUSE OF THE LISTED STATUS ON THE ASSIGNED GATEWAY EVENT. What is your MSS Login ID?: E0180039 Customer Acct Number?: 6583402 PSR #?: 8595431494 "/>
    <s v="The reported order has been completed and flag finished"/>
    <s v="MSS Cause Codes"/>
    <s v="Training"/>
    <s v="User Resolved"/>
    <m/>
    <s v="IT Application"/>
    <s v="Software Application/System"/>
    <s v="Other Type of Software"/>
    <m/>
    <m/>
    <s v="Justin"/>
    <s v="Liles"/>
    <m/>
  </r>
  <r>
    <s v="IT-OSS - M6 (ASAP/TSG)"/>
    <s v="Incident"/>
    <s v="INC000002661943"/>
    <d v="2018-10-05T19:07:09"/>
    <d v="2018-10-09T17:05:40"/>
    <x v="6"/>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 #1 is violating the constraint.  What is your MSS Login ID?: E0180039 Customer Acct Number?: 6583402 PSR #?: 8595431494 "/>
    <s v="The incorrect circuit status was tagged in the reported PSR # 23142214 which caused the issue and the same has been corrected. The reported BBCKTID was completed."/>
    <s v="MSS Cause Codes"/>
    <s v="Data"/>
    <s v="Circuit Status"/>
    <m/>
    <s v="IT Application"/>
    <s v="Software Application/System"/>
    <s v="Other Type of Software"/>
    <m/>
    <m/>
    <s v="Justin"/>
    <s v="Liles"/>
    <m/>
  </r>
  <r>
    <s v="IT-OSS - M6 (ASAP/TSG)"/>
    <s v="Incident"/>
    <s v="INC000002661806"/>
    <d v="2018-10-05T19:24:29"/>
    <d v="2018-10-18T04:21:54"/>
    <x v="12"/>
    <s v="Medium"/>
    <x v="0"/>
    <s v="Within the Service Target"/>
    <s v="MSS (hWIN &amp; TSG) Issue"/>
    <s v="Which MSS instance are you reporting this issue for?: MSS (hWIN &amp; TSG) What type of issue are you reporting?: Another issue Description of problem: (attach screenshots of any errors, etc.): TRYING TO DOWNGRADE TO 10MB SINGLE PIN / PSR GOES STRAIGHT TO EXCEPTIONS/WITH THIS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6565572 PSR #?: 23152340 "/>
    <s v="Falicia,  The issue is due to the incorrect process done on the previous order for the customer account. We have done the necessary changes and the reported order delegation tasks got completed without any issues. Please check and let us know for any other concerns."/>
    <s v="MSS Cause Codes"/>
    <s v="Training"/>
    <s v="Incorrect Task Completion Process"/>
    <m/>
    <s v="IT Application"/>
    <s v="Software Application/System"/>
    <s v="Other Type of Software"/>
    <m/>
    <m/>
    <s v="Falicia"/>
    <s v="Tollison"/>
    <m/>
  </r>
  <r>
    <s v="IT-OSS - M6 (ASAP/TSG)"/>
    <s v="Incident"/>
    <s v="INC000002660986"/>
    <d v="2018-10-05T03:05:37"/>
    <d v="2018-10-08T13:13:54"/>
    <x v="1"/>
    <s v="Medium"/>
    <x v="0"/>
    <s v="Within the Service Target"/>
    <s v="MSS (hWIN &amp; TSG) Issue"/>
    <s v="Which MSS instance are you reporting this issue for?: MSS (hWIN &amp; TSG) What type of issue are you reporting?: Another issue Description of problem: (attach screenshots of any errors, etc.): TRYING TO DO A PIN CHANGE / CANNOT VALIDATE PSR  GETTING THIS ERROR : AN EERROR OCCURRED DURING THE CUSTOM PRE VALIDATION PROCEDURE 2 ORA 20100 THE MSS FR TO BB IS NOT FOUND ON THE ACCOUNT   What is your MSS Login ID?: E0138057 Customer Acct Number?: 4657935 PSR #?: 23150347 "/>
    <s v="We could see that the products for the reported order-23150347 was not updated properly in MSS, which caused the issue. Now we  have corrected the same and the reported order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Falicia"/>
    <s v="Tollison"/>
    <m/>
  </r>
  <r>
    <s v="IT-OSS - M6 (ASAP/TSG)"/>
    <s v="Incident"/>
    <s v="INC000002660879"/>
    <d v="2018-10-05T02:34:06"/>
    <d v="2018-10-18T04:13:16"/>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94213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15966 PSR #?: 23095442  "/>
    <s v="Sathish,  We could see the order got completed without any issues. Please check and let us know for any other concerns."/>
    <s v="MSS Cause Codes"/>
    <s v="Miscellaneous"/>
    <s v="No Issues Found"/>
    <m/>
    <s v="IT Application"/>
    <s v="Software Application/System"/>
    <s v="Other Type of Software"/>
    <m/>
    <m/>
    <s v="Sathishkumar"/>
    <s v="Chellathurai"/>
    <m/>
  </r>
  <r>
    <s v="IT-OSS - M6 (ASAP/TSG)"/>
    <s v="Incident"/>
    <s v="INC000002660809"/>
    <d v="2018-10-05T02:32:00"/>
    <d v="2018-10-05T18:11:15"/>
    <x v="3"/>
    <s v="Medium"/>
    <x v="0"/>
    <s v="Within the Service Target"/>
    <s v="MSS (hWIN &amp; TSG) Issue"/>
    <s v="Which MSS instance are you reporting this issue for?: MSS (hWIN &amp; TSG) What type of issue are you reporting?: Another issue Description of problem: (attach screenshots of any errors, etc.): unable to validate psr 6419472151 ERROR: AN ERROR OCCURRED DURING THE CUSTOM PRE-VALIDATION PROCEDURE: -2 ORA-20100. THE MSS FT TO BB IS NOT FOUND ON THE ACCOUNT  What is your MSS Login ID?: E0097536 Customer Acct Number?: 4737248 PSR #?: 23150096 "/>
    <s v="The missing value label caused the reported issue and the same have been corrected and the order validates without any issues"/>
    <s v="MSS Cause Codes"/>
    <s v="Training"/>
    <s v="MSS - Functional Training"/>
    <m/>
    <s v="IT Application"/>
    <s v="Software Application/System"/>
    <s v="Other Type of Software"/>
    <m/>
    <m/>
    <s v="Marcey"/>
    <s v="Glass"/>
    <m/>
  </r>
  <r>
    <s v="IT-OSS - M6 (ASAP/TSG)"/>
    <s v="Incident"/>
    <s v="INC000002660737"/>
    <d v="2018-10-05T02:11:11"/>
    <d v="2018-10-05T13:52:26"/>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938406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7181 PSR #?: 22921343  "/>
    <s v="We found the activity information were wrongly populated on the data level which were caused the issue, the same has been corrected and respective order is now processed. So, we are going ahead and marking this as close. Kindly reach us for any assistance in the future."/>
    <s v="MSS Cause Codes"/>
    <s v="Data"/>
    <s v="Circuit Status"/>
    <m/>
    <s v="IT Application"/>
    <s v="Software Application/System"/>
    <s v="Other Type of Software"/>
    <m/>
    <m/>
    <s v="Sathishkumar"/>
    <s v="Chellathurai"/>
    <m/>
  </r>
  <r>
    <s v="IT-OSS - M6 (ASAP/TSG)"/>
    <s v="Incident"/>
    <s v="INC000002660736"/>
    <d v="2018-10-05T02:06:56"/>
    <d v="2018-10-05T13:14:14"/>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70487062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4246 PSR #?: 23123560  "/>
    <s v="The cancel was applied but was not reflected in the tabel level and the same is now corrected."/>
    <s v="MSS Cause Codes"/>
    <s v="Training"/>
    <s v="Incorrect Supplement Cancel"/>
    <m/>
    <s v="IT Application"/>
    <s v="Software Application/System"/>
    <s v="Other Type of Software"/>
    <m/>
    <m/>
    <s v="Sathishkumar"/>
    <s v="Chellathurai"/>
    <m/>
  </r>
  <r>
    <s v="IT-OSS - M6 (ASAP/TSG)"/>
    <s v="Incident"/>
    <s v="INC000002660733"/>
    <d v="2018-10-05T02:03:34"/>
    <d v="2018-10-05T15:24:25"/>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1036979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169 PSR #?: 23132004  "/>
    <s v="The design task was not processed properly in the reported PSR # 23132004 which caused the issue and the same has been corrected."/>
    <s v="MSS Cause Codes"/>
    <s v="Training"/>
    <s v="Design not processed properly"/>
    <m/>
    <s v="IT Application"/>
    <s v="Software Application/System"/>
    <s v="Other Type of Software"/>
    <m/>
    <m/>
    <s v="Sathishkumar"/>
    <s v="Chellathurai"/>
    <m/>
  </r>
  <r>
    <s v="IT-OSS - M6 (ASAP/TSG)"/>
    <s v="Incident"/>
    <s v="INC000002660732"/>
    <d v="2018-10-05T02:00:24"/>
    <d v="2018-10-08T14:19:2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70242488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28260 PSR #?: 22720268  "/>
    <s v="We can see that the design was not processed in the NG which was causing the issue, the same has been corrected and fixed."/>
    <s v="MSS Cause Codes"/>
    <s v="Training"/>
    <s v="Incorrect Task Completion Process"/>
    <m/>
    <s v="IT Application"/>
    <s v="Software Application/System"/>
    <s v="Other Type of Software"/>
    <m/>
    <m/>
    <s v="Sathishkumar"/>
    <s v="Chellathurai"/>
    <m/>
  </r>
  <r>
    <s v="IT-OSS - M6 (ASAP/TSG)"/>
    <s v="Incident"/>
    <s v="INC000002660727"/>
    <d v="2018-10-05T01:43:55"/>
    <d v="2018-10-08T11:16:40"/>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475385,Error Message:NGMSS BB COM Queue completed but HWIN BBCOM Task in ready status.   What is your MSS Login ID?: n9994207 Customer Acct Number?: 3818358 PSR #?: 21071898  "/>
    <s v="We have corrected the circuit status for the reported customer -21071898 caused due to  migration and the issue got cleared."/>
    <s v="MSS Cause Codes"/>
    <s v="Data"/>
    <s v="Circuit Status"/>
    <m/>
    <s v="IT Application"/>
    <s v="Software Application/System"/>
    <s v="Other Type of Software"/>
    <m/>
    <m/>
    <s v="Sathishkumar"/>
    <s v="Chellathurai"/>
    <m/>
  </r>
  <r>
    <s v="IT-OSS - M6 (ASAP/TSG)"/>
    <s v="Incident"/>
    <s v="INC000002660687"/>
    <d v="2018-10-05T04:18:21"/>
    <d v="2018-10-05T14:31:11"/>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ORA-20100  THE MSS AWGF IS NOT FOUND ON THE ACCOUNT What is your MSS Login ID?: E0182240 Customer Acct Number?: 4992195 PSR #?: 23150695 "/>
    <s v="We have added AWGF label and value info to the order. The reported order validates without any error in production. Hence there is no action pending on our side. We are going ahead and marking this incident as resolved. Thanks."/>
    <s v="MSS Cause Codes"/>
    <s v="Training"/>
    <s v="Process Issue - Others"/>
    <m/>
    <s v="IT Application"/>
    <s v="Software Application/System"/>
    <s v="Other Type of Software"/>
    <m/>
    <m/>
    <s v="Delanie"/>
    <s v="Gailey"/>
    <m/>
  </r>
  <r>
    <s v="IT-OSS - M6 (ASAP/TSG)"/>
    <s v="Incident"/>
    <s v="INC000002660645"/>
    <d v="2018-10-05T01:46:59"/>
    <d v="2018-10-05T18:31:49"/>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6840292,Error Message:NGMSS BB COM Queue completed but HWIN BBCOM Task in ready status.  What is your MSS Login ID?: n9994207 Customer Acct Number?: 5869614 PSR #?: 23021007 "/>
    <s v="The missing value and label information for the broadband service item which caused the issue and the same has been corrected now."/>
    <s v="MSS Cause Codes"/>
    <s v="Data"/>
    <s v="Value Label"/>
    <m/>
    <s v="IT Application"/>
    <s v="Software Application/System"/>
    <s v="Other Type of Software"/>
    <m/>
    <m/>
    <s v="Sathishkumar"/>
    <s v="Chellathurai"/>
    <m/>
  </r>
  <r>
    <s v="IT-OSS - M6 (ASAP/TSG)"/>
    <s v="Incident"/>
    <s v="INC000002660643"/>
    <d v="2018-10-05T01:42:55"/>
    <d v="2018-10-05T13:17:53"/>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063859461 What is your MSS Login ID?: n9987263 Customer Acct Number?: 5262310 PSR #?: 22809858 "/>
    <s v="The cancel was applied but was not reflected in the table level and the same is now corrected."/>
    <s v="MSS Cause Codes"/>
    <s v="Training"/>
    <s v="Incorrect Supplement Cancel"/>
    <m/>
    <s v="IT Application"/>
    <s v="Software Application/System"/>
    <s v="Other Type of Software"/>
    <m/>
    <m/>
    <s v="Vijai"/>
    <s v="Elumalai"/>
    <m/>
  </r>
  <r>
    <s v="IT-OSS - M6 (ASAP/TSG)"/>
    <s v="Incident"/>
    <s v="INC000002660640"/>
    <d v="2018-10-05T01:39:44"/>
    <d v="2018-10-08T13:11:16"/>
    <x v="1"/>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600607630 What is your MSS Login ID?: n9987263 Customer Acct Number?: 6386639 PSR #?: 22926867 "/>
    <s v="We could not find any MIROR record for the reported TN-1600607630. Could you please check whether the reported TN-1600607630 is active in MSS and proceed the same. As the required information has been provided to you,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60572"/>
    <d v="2018-10-05T01:21:22"/>
    <d v="2018-10-18T04:11:06"/>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352191 What is your MSS Login ID?: n9987263 Customer Acct Number?: 3219343 PSR #?: 23146438 "/>
    <s v="Vijai,  The NGMSS order# 3379746 has been corrected and you should be good now to work on the reported order. Please check and let us know for any other concerns.  Dhilipkumar.G IT- OSS Engineering | Windstream Dhilipkumar.Gnanasekar@windstream.com Office: 044-49033000 Extn 3212"/>
    <s v="MSS Cause Codes"/>
    <s v="Training"/>
    <s v="Incorrect Process on Disconnect Order"/>
    <m/>
    <s v="IT Application"/>
    <s v="Software Application/System"/>
    <s v="Other Type of Software"/>
    <m/>
    <m/>
    <s v="Vijai"/>
    <s v="Elumalai"/>
    <m/>
  </r>
  <r>
    <s v="IT-OSS - M6 (ASAP/TSG)"/>
    <s v="Incident"/>
    <s v="INC000002660563"/>
    <d v="2018-10-05T01:04:35"/>
    <d v="2018-10-05T19:21:59"/>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0653713 to the order as the Service Item is on another open PSR Order. The Preference to Copy Pending PSR Items is set to No..  Error Code 30602:Miscellaneous Error: Unable to copy item 30653713 to the order as the Service Item is on another open PSR Order. The Preference to Copy Pending PSR Items is set to No.Error Code 30766:Unable to process item 12Mb/1.5Mb Product group 1566. Miscellaneous Error: Unable to copy item 30653713 to the order as the Service Item is on another open PSR Order. The Preference to Copy Pending PSR Items is set to No.. Tn# 9197761520 What is your MSS Login ID?: n9987263 Customer Acct Number?: 2912298 PSR #?: 23144176 "/>
    <s v="The incorrect service item status caused the reported issue and the same have been corrected and the order delegated to ngmss"/>
    <s v="MSS Cause Codes"/>
    <s v="Data"/>
    <s v="Incorrect Serv Item Status"/>
    <m/>
    <s v="IT Application"/>
    <s v="Software Application/System"/>
    <s v="Other Type of Software"/>
    <m/>
    <m/>
    <s v="Vijai"/>
    <s v="Elumalai"/>
    <m/>
  </r>
  <r>
    <s v="IT-OSS - M6 (ASAP/TSG)"/>
    <s v="Incident"/>
    <s v="INC000002660497"/>
    <d v="2018-10-05T01:55:52"/>
    <d v="2018-10-05T17:50:55"/>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5758853744,Error Message:ReturnCd:21038 – ReturnText: One or more required Addresses have not been delegated to NGMSS   What is your MSS Login ID?: n9994207 Customer Acct Number?: 3583835 PSR #?: 23147243 "/>
    <s v="We could see the reported order has been processed it seems already and order has been delegated to NGMSS without any issues. so, we are going ahead and marking this as close. KIndly reach us for any assistance in the future."/>
    <s v="MSS Cause Codes"/>
    <s v="Training"/>
    <s v="No Issue Found"/>
    <m/>
    <s v="IT Application"/>
    <s v="Software Application/System"/>
    <s v="Other Type of Software"/>
    <m/>
    <m/>
    <s v="Sathishkumar"/>
    <s v="Chellathurai"/>
    <m/>
  </r>
  <r>
    <s v="IT-OSS - M6 (ASAP/TSG)"/>
    <s v="Incident"/>
    <s v="INC000002660491"/>
    <d v="2018-10-05T01:52:43"/>
    <d v="2018-10-05T13:07:02"/>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642335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26151 PSR #?: 23086995 "/>
    <s v="The change cancel was not processed in the reported order.Kindly process the change cancel in the PCONDES task itself"/>
    <s v="MSS Cause Codes"/>
    <s v="Training"/>
    <s v="Design not processed properly"/>
    <m/>
    <s v="IT Application"/>
    <s v="Software Application/System"/>
    <s v="Other Type of Software"/>
    <m/>
    <m/>
    <s v="Sathishkumar"/>
    <s v="Chellathurai"/>
    <m/>
  </r>
  <r>
    <s v="IT-OSS - M6 (ASAP/TSG)"/>
    <s v="Incident"/>
    <s v="INC000002660480"/>
    <d v="2018-10-05T01:32:58"/>
    <d v="2018-10-05T15:27:11"/>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8 What is your MSS Login ID?: n9987263 Customer Acct Number?: 5960822 PSR #?: 22943536 "/>
    <s v="The incorrect circuit status was tagged in the reported PSR # 22943536 which caused the issue and the same has been corrected."/>
    <s v="MSS Cause Codes"/>
    <s v="Data"/>
    <s v="Circuit Status"/>
    <m/>
    <s v="IT Application"/>
    <s v="Software Application/System"/>
    <s v="Other Type of Software"/>
    <m/>
    <m/>
    <s v="Vijai"/>
    <s v="Elumalai"/>
    <m/>
  </r>
  <r>
    <s v="IT-OSS - M6 (ASAP/TSG)"/>
    <s v="Incident"/>
    <s v="INC000002660457"/>
    <d v="2018-10-05T01:29:48"/>
    <d v="2018-10-16T15:54:05"/>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442386 from MSShWin Domain: Unhandled process exception : com.windstream.mss.exceptions.BusinessException: javax.xml.ws.WebServiceException: Could not send Message. Tn# 2297683456 What is your MSS Login ID?: n9987263 Customer Acct Number?: 5147989 PSR #?: 22442386 "/>
    <s v="Previous order supplement was not delegated and the same has been corrected."/>
    <s v="MSS Cause Codes"/>
    <s v="Delegation"/>
    <s v="Previous order Delegation issue"/>
    <m/>
    <s v="IT Application"/>
    <s v="Software Application/System"/>
    <s v="Other Type of Software"/>
    <m/>
    <m/>
    <s v="Vijai"/>
    <s v="Elumalai"/>
    <m/>
  </r>
  <r>
    <s v="IT-OSS - M6 (ASAP/TSG)"/>
    <s v="Incident"/>
    <s v="INC000002660454"/>
    <d v="2018-10-05T01:25:20"/>
    <d v="2018-10-15T16:33:5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
    <s v="We could see that the reported order# 22894766 got completed. No issue found"/>
    <s v="MSS Cause Codes"/>
    <s v="Training"/>
    <s v="No Issue Found"/>
    <m/>
    <s v="IT Application"/>
    <s v="Software Application/System"/>
    <s v="Other Type of Software"/>
    <m/>
    <m/>
    <s v="Vijai"/>
    <s v="Elumalai"/>
    <m/>
  </r>
  <r>
    <s v="IT-OSS - M6 (ASAP/TSG)"/>
    <s v="Incident"/>
    <s v="INC000002660450"/>
    <d v="2018-10-05T01:17:51"/>
    <d v="2018-10-05T15:25:10"/>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2299379969 What is your MSS Login ID?: n9987263 Customer Acct Number?: 4965347 PSR #?: 21954107 "/>
    <s v="We could see that the incorrect supplement cancel caused the issue and the same has been corrected now. The reported DD task has been completed in production. Hence there is no action pending on our side. We are going ahead and marking this incident as resolved. Thanks."/>
    <s v="MSS Cause Codes"/>
    <s v="Training"/>
    <s v="Incorrect Supplement Cancel"/>
    <m/>
    <s v="IT Application"/>
    <s v="Software Application/System"/>
    <s v="Other Type of Software"/>
    <m/>
    <m/>
    <s v="Vijai"/>
    <s v="Elumalai"/>
    <m/>
  </r>
  <r>
    <s v="IT-OSS - M6 (ASAP/TSG)"/>
    <s v="Incident"/>
    <s v="INC000002660348"/>
    <d v="2018-10-05T00:13:16"/>
    <d v="2018-10-05T18:36:24"/>
    <x v="5"/>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4057568451 What is your MSS Login ID?: n9987263 Customer Acct Number?: 5449952 PSR #?: 23050113 "/>
    <s v="The reported order#23050113 has been completed and flag finished without any issues."/>
    <s v="MSS Cause Codes"/>
    <s v="Training"/>
    <s v="No Issue Found"/>
    <m/>
    <s v="IT Application"/>
    <s v="Software Application/System"/>
    <s v="Other Type of Software"/>
    <m/>
    <m/>
    <s v="Vijai"/>
    <s v="Elumalai"/>
    <m/>
  </r>
  <r>
    <s v="IT-OSS - M6 (ASAP/TSG)"/>
    <s v="Incident"/>
    <s v="INC000002660347"/>
    <d v="2018-10-05T00:10:18"/>
    <d v="2018-10-12T16:20:28"/>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BPQ was called, but returned an error: The request completed, but the DSL result codes were not able to be translated, so the raw data should be processed by the client application. Check for valid TN. Tn# 7707204208 What is your MSS Login ID?: n9987263 Customer Acct Number?: 6319902 PSR #?: 23130906 "/>
    <s v="the issue has been cleared as a part of Lunar fixes."/>
    <s v="MSS Cause Codes"/>
    <s v="Code"/>
    <s v="MSS Custom Code"/>
    <m/>
    <s v="IT Application"/>
    <s v="Software Application/System"/>
    <s v="Other Type of Software"/>
    <m/>
    <m/>
    <s v="Vijai"/>
    <s v="Elumalai"/>
    <m/>
  </r>
  <r>
    <s v="IT-OSS - M6 (ASAP/TSG)"/>
    <s v="Incident"/>
    <s v="INC000002660185"/>
    <d v="2018-10-05T00:26:07"/>
    <d v="2018-10-05T17:14:13"/>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176273830 What is your MSS Login ID?: n9987263 Customer Acct Number?: 2777111 PSR #?: 23142277 "/>
    <s v="We could see that the previous change order for the reported customer account-2777111 was not processed properly in NGMSS, which caused the issue. Now we have corrected the same and the reported order-23142277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60182"/>
    <d v="2018-10-05T00:18:43"/>
    <d v="2018-10-18T03:44:1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VIRTBB queue. Error: DLRD task in virtbb queue was Not processed properly. Please Re-open DLRD task and complete again. Tn# 7048513220 What is your MSS Login ID?: n9987263 Customer Acct Number?: 2884349 PSR #?: 22796436 "/>
    <s v="Hi Vijai,  The incorrect circuit status has been cleared now and the order go completed without any issues. Please check and let us know for any other concerns."/>
    <s v="MSS Cause Codes"/>
    <s v="Data"/>
    <s v="Circuit Status"/>
    <m/>
    <s v="IT Application"/>
    <s v="Software Application/System"/>
    <s v="Other Type of Software"/>
    <m/>
    <m/>
    <s v="Vijai"/>
    <s v="Elumalai"/>
    <m/>
  </r>
  <r>
    <s v="IT-OSS - M6 (ASAP/TSG)"/>
    <s v="Incident"/>
    <s v="INC000002660162"/>
    <d v="2018-10-04T23:39:55"/>
    <d v="2018-10-05T19:26:39"/>
    <x v="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998020 What is your MSS Login ID?: n9987263 Customer Acct Number?: 6443730 PSR #?: 23135150 "/>
    <s v="The order was completed in ngmss but the status of the order seems to be incorrect caused the issue and the same have been corrected ."/>
    <s v="MSS Cause Codes"/>
    <s v="Data"/>
    <s v="User Request"/>
    <m/>
    <s v="IT Application"/>
    <s v="Software Application/System"/>
    <s v="Other Type of Software"/>
    <m/>
    <m/>
    <s v="Vijai"/>
    <s v="Elumalai"/>
    <m/>
  </r>
  <r>
    <s v="IT-OSS - M6 (ASAP/TSG)"/>
    <s v="Incident"/>
    <s v="INC000002660126"/>
    <d v="2018-10-04T23:05:17"/>
    <d v="2018-10-05T19:57:04"/>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6784252599 What is your MSS Login ID?: n9987263 Customer Acct Number?: 5443831 PSR #?: 23133924 "/>
    <s v="The incorrect order structure in NGMSS caused the reported issue, and this has been now corrected and the order got delegated to NGMSS without any issues."/>
    <s v="MSS Cause Codes"/>
    <s v="Delegation"/>
    <s v="NGMSS data issue"/>
    <m/>
    <s v="IT Application"/>
    <s v="Software Application/System"/>
    <s v="Other Type of Software"/>
    <m/>
    <m/>
    <s v="Vijai"/>
    <s v="Elumalai"/>
    <m/>
  </r>
  <r>
    <s v="IT-OSS - M6 (ASAP/TSG)"/>
    <s v="Incident"/>
    <s v="INC000002660100"/>
    <d v="2018-10-04T23:44:13"/>
    <d v="2018-10-08T13:40:54"/>
    <x v="1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8044 What is your MSS Login ID?: n9987263 Customer Acct Number?: 3028615 PSR #?: 23137064 "/>
    <s v="The TN #1261289907 is already associated to another account #6583531. Kindly use another TN and try to validate the order"/>
    <s v="MSS Cause Codes"/>
    <s v="Data"/>
    <s v="Validation Issue"/>
    <m/>
    <s v="IT Application"/>
    <s v="Software Application/System"/>
    <s v="Other Type of Software"/>
    <m/>
    <m/>
    <s v="Vijai"/>
    <s v="Elumalai"/>
    <m/>
  </r>
  <r>
    <s v="IT-OSS - M6 (ASAP/TSG)"/>
    <s v="Incident"/>
    <s v="INC000002660034"/>
    <d v="2018-10-04T23:11:17"/>
    <d v="2018-10-05T15:30:12"/>
    <x v="6"/>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No valid pin assignment for bonded customers. Tn# 3931711057 What is your MSS Login ID?: n9987263 Customer Acct Number?: 6583436 PSR #?: 23131788 "/>
    <s v="The incorrect process on pin assignments was made in the reported PSR # 23131788 which caused the issue and the same has been corrected."/>
    <s v="MSS Cause Codes"/>
    <s v="Training"/>
    <s v="Incorrect Process on PIN Assignment"/>
    <m/>
    <s v="IT Application"/>
    <s v="Software Application/System"/>
    <s v="Other Type of Software"/>
    <m/>
    <m/>
    <s v="Vijai"/>
    <s v="Elumalai"/>
    <m/>
  </r>
  <r>
    <s v="IT-OSS - M6 (ASAP/TSG)"/>
    <s v="Incident"/>
    <s v="INC000002660026"/>
    <d v="2018-10-04T23:01:01"/>
    <d v="2018-10-08T13:48:10"/>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37 What is your MSS Login ID?: n9987263 Customer Acct Number?: 6558950 PSR #?: 23012619 "/>
    <s v="We can see that the design was not processed in the NG which was causing the issue, the same has been corrected and fixed."/>
    <s v="MSS Cause Codes"/>
    <s v="Training"/>
    <s v="Incorrect Task Completion Process"/>
    <m/>
    <s v="IT Application"/>
    <s v="Software Application/System"/>
    <s v="Other Type of Software"/>
    <m/>
    <m/>
    <s v="Vijai"/>
    <s v="Elumalai"/>
    <m/>
  </r>
  <r>
    <s v="IT-OSS - M6 (ASAP/TSG)"/>
    <s v="Incident"/>
    <s v="INC000002659865"/>
    <d v="2018-10-04T22:40:42"/>
    <d v="2018-10-08T15:33:46"/>
    <x v="13"/>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3369450933 What is your MSS Login ID?: n9987263 Customer Acct Number?: 6457583 PSR #?: 22669164 "/>
    <s v="We have corrected the circuit status for the reported customer -22669164 caused due to  migration and the issue got cleared."/>
    <s v="MSS Cause Codes"/>
    <s v="Data"/>
    <s v="Circuit Status"/>
    <m/>
    <s v="IT Application"/>
    <s v="Software Application/System"/>
    <s v="Other Type of Software"/>
    <m/>
    <m/>
    <s v="Vijai"/>
    <s v="Elumalai"/>
    <m/>
  </r>
  <r>
    <s v="IT-OSS - M6 (ASAP/TSG)"/>
    <s v="Incident"/>
    <s v="INC000002659863"/>
    <d v="2018-10-04T22:37:36"/>
    <d v="2018-10-05T18:41:52"/>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6416282150 What is your MSS Login ID?: n9987263 Customer Acct Number?: 4710940 PSR #?: 23130979 "/>
    <s v="We have corrected the object xref related entry in backend tables. The reported order delegation task has been completed in production. Hence there is no action pending on our side. We are going ahead and marking this incident as resolved. Thanks."/>
    <s v="MSS Cause Codes"/>
    <s v="Delegation"/>
    <s v="Cross Reference mapping"/>
    <m/>
    <s v="IT Application"/>
    <s v="Software Application/System"/>
    <s v="Other Type of Software"/>
    <m/>
    <m/>
    <s v="Vijai"/>
    <s v="Elumalai"/>
    <m/>
  </r>
  <r>
    <s v="IT-OSS - M6 (ASAP/TSG)"/>
    <s v="Incident"/>
    <s v="INC000002659859"/>
    <d v="2018-10-04T22:32:58"/>
    <d v="2018-10-05T19:24:11"/>
    <x v="5"/>
    <s v="Medium"/>
    <x v="0"/>
    <s v="Within the Service Target"/>
    <s v="MSS (hWIN &amp; TSG) Issue"/>
    <s v="Which MSS instance are you reporting this issue for?: MSS (hWIN &amp; TSG) What type of issue are you reporting?: Another issue Description of problem: (attach screenshots of any errors, etc.): Unable to completed PCONDES ADDASGN QUEUE. Error: PCONDES task in MODASGN is made Not Required. Please mark the PCONDES task as Required and Complete again.  Tn# 9032237697 What is your MSS Login ID?: n9987263 Customer Acct Number?: 4763620 PSR #?: 23122717 "/>
    <s v="We are seeing no issues while completing the PCONDES and VCONDES task for the reported order#23122717 now."/>
    <s v="MSS Cause Codes"/>
    <s v="Training"/>
    <s v="No Issue Found"/>
    <m/>
    <s v="IT Application"/>
    <s v="Software Application/System"/>
    <s v="Other Type of Software"/>
    <m/>
    <m/>
    <s v="Vijai"/>
    <s v="Elumalai"/>
    <m/>
  </r>
  <r>
    <s v="IT-OSS - M6 (ASAP/TSG)"/>
    <s v="Incident"/>
    <s v="INC000002659858"/>
    <d v="2018-10-04T22:29:41"/>
    <d v="2018-10-05T13:43:56"/>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1751751027 What is your MSS Login ID?: n9987263 Customer Acct Number?: 6485955 PSR #?: 22578181 "/>
    <s v="We could see no issues on completing the DD task on the reported order."/>
    <s v="MSS Cause Codes"/>
    <s v="Training"/>
    <s v="No Issue Found"/>
    <m/>
    <s v="IT Application"/>
    <s v="Software Application/System"/>
    <s v="Other Type of Software"/>
    <m/>
    <m/>
    <s v="Vijai"/>
    <s v="Elumalai"/>
    <m/>
  </r>
  <r>
    <s v="IT-OSS - M6 (ASAP/TSG)"/>
    <s v="Incident"/>
    <s v="INC000002659856"/>
    <d v="2018-10-04T22:26:24"/>
    <d v="2018-10-05T17:11:58"/>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032551048 What is your MSS Login ID?: n9987263 Customer Acct Number?: 6540110 PSR #?: 23130116 "/>
    <s v="We could see that the previous change order for the reported customer account-6540110 was not processed properly in NGMSS, which caused the issue. Now we have corrected the same and the reported order-23130116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r>
  <r>
    <s v="IT-OSS - M6 (ASAP/TSG)"/>
    <s v="Incident"/>
    <s v="INC000002659848"/>
    <d v="2018-10-04T22:17:12"/>
    <d v="2018-10-18T00:47:4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IN NEXTGEN. Error: Same TN or Customer has an Open Order in NextGen MSS.  Please complete the Open Order in NextGen MSS and try to Validate in hWIN MSS. Tn# 7049342567 What is your MSS Login ID?: n9987263 Customer Acct Number?: 6071334 PSR #?: 23127523 "/>
    <s v="Vijai,  Please complete the ngmss order# 2624153 and let us know for any other concerns."/>
    <s v="MSS Cause Codes"/>
    <s v="Data"/>
    <s v="User Request"/>
    <m/>
    <s v="IT Application"/>
    <s v="Software Application/System"/>
    <s v="Other Type of Software"/>
    <m/>
    <m/>
    <s v="Vijai"/>
    <s v="Elumalai"/>
    <m/>
  </r>
  <r>
    <s v="IT-OSS - M6 (ASAP/TSG)"/>
    <s v="Incident"/>
    <s v="INC000002659842"/>
    <d v="2018-10-04T22:12:38"/>
    <d v="2018-10-05T19:41:08"/>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1581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Tn# 9194981597 What is your MSS Login ID?: n9987263 Customer Acct Number?: 5690489 PSR #?: 22997206 "/>
    <s v="The missing value label in ngmss caused the issue in delegating the order and the same have been corrected and completed"/>
    <s v="MSS Cause Codes"/>
    <s v="Delegation"/>
    <s v="Delegation task issue"/>
    <m/>
    <s v="IT Application"/>
    <s v="Software Application/System"/>
    <s v="Other Type of Software"/>
    <m/>
    <m/>
    <s v="Vijai"/>
    <s v="Elumalai"/>
    <m/>
  </r>
  <r>
    <s v="IT-OSS - M6 (ASAP/TSG)"/>
    <s v="Incident"/>
    <s v="INC000002659632"/>
    <d v="2018-10-04T21:24:35"/>
    <d v="2018-10-10T20:31:44"/>
    <x v="11"/>
    <s v="Medium"/>
    <x v="0"/>
    <s v="Within the Service Target"/>
    <s v="MSS (hWIN &amp; TSG) Issue"/>
    <s v="Which MSS instance are you reporting this issue for?: MSS (hWIN &amp; TSG) What type of issue are you reporting?: Another issue Description of problem: (attach screenshots of any errors, etc.): 830-864-4466  ERROR-THE MSS FT TO BB IS NOT FOUND ON THE ACCOUNT  What is your MSS Login ID?: E0078373 Customer Acct Number?: 3438489 PSR #?: 23148040 "/>
    <s v="The Missing AWGF and FTtoBB paremeters had caused the reported issue and the same has been cleared now."/>
    <m/>
    <m/>
    <m/>
    <m/>
    <s v="IT Application"/>
    <s v="Software Application/System"/>
    <s v="Other Type of Software"/>
    <m/>
    <m/>
    <s v="Barbara"/>
    <s v="Maddox"/>
    <m/>
  </r>
  <r>
    <s v="IT-OSS - M6 (ASAP/TSG)"/>
    <s v="Incident"/>
    <s v="INC000002659422"/>
    <d v="2018-10-04T22:57:38"/>
    <d v="2018-10-05T13:55:50"/>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4 What is your MSS Login ID?: n9987263 Customer Acct Number?: 6558950 PSR #?: 23012619 "/>
    <s v="The DLRD task was made not required which caused the reported issue. DLRD is a mandatory task where the design for the circuits are processed."/>
    <s v="MSS Cause Codes"/>
    <s v="Training"/>
    <s v="Design not processed properly"/>
    <m/>
    <s v="IT Application"/>
    <s v="Software Application/System"/>
    <s v="Other Type of Software"/>
    <m/>
    <m/>
    <s v="Vijai"/>
    <s v="Elumalai"/>
    <m/>
  </r>
  <r>
    <s v="IT-OSS - M6 (ASAP/TSG)"/>
    <s v="Incident"/>
    <s v="INC000002659419"/>
    <d v="2018-10-04T22:52:20"/>
    <d v="2018-10-05T15:33:05"/>
    <x v="6"/>
    <s v="Medium"/>
    <x v="0"/>
    <s v="Within the Service Target"/>
    <s v="MSS (hWIN &amp; TSG) Issue"/>
    <s v="Which MSS instance are you reporting this issue for?: MSS (hWIN &amp; TSG) What type of issue are you reporting?: Another issue Description of problem: (attach screenshots of any errors, etc.): M6 record is unavailable in the HWIN. Tn# 7046961042 What is your MSS Login ID?: n9987263 Customer Acct Number?: 29703 PSR #?: 75832  "/>
    <s v="No issue found."/>
    <s v="MSS Cause Codes"/>
    <s v="Training"/>
    <s v="No Issue Found"/>
    <m/>
    <s v="IT Application"/>
    <s v="Software Application/System"/>
    <s v="Other Type of Software"/>
    <m/>
    <m/>
    <s v="Vijai"/>
    <s v="Elumalai"/>
    <m/>
  </r>
  <r>
    <s v="IT-OSS - M6 (ASAP/TSG)"/>
    <s v="Incident"/>
    <s v="INC000002659416"/>
    <d v="2018-10-04T22:45:12"/>
    <d v="2018-10-08T14:15:00"/>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PCONDES ADDASGN queue was Not processed properly. Please Re-open DLRD task and complete again. Tn# 8592318058 What is your MSS Login ID?: n9987263 Customer Acct Number?: 5293951 PSR #?: 23041908 "/>
    <s v="We can see that the design was not processed in the NG which was causing the issue, the same has been corrected and fixed."/>
    <s v="MSS Cause Codes"/>
    <s v="Training"/>
    <s v="Incorrect Task Completion Process"/>
    <m/>
    <s v="IT Application"/>
    <s v="Software Application/System"/>
    <s v="Other Type of Software"/>
    <m/>
    <m/>
    <s v="Vijai"/>
    <s v="Elumalai"/>
    <m/>
  </r>
  <r>
    <s v="IT-OSS - M6 (ASAP/TSG)"/>
    <s v="Incident"/>
    <s v="INC000002659103"/>
    <d v="2018-10-04T20:32:37"/>
    <d v="2018-10-08T15:40:0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v_return_cd: -2 v_return_text:ORA-20100: The MSS Exchange is not found on the account. PHONE #1981173655 What is your MSS Login ID?: E0138911 Customer Acct Number?: 6577978 PSR #?: 23145119 "/>
    <s v="We have corrected the order activity for the reported customer -23145119 caused due to  migration and the issue got cleared."/>
    <s v="MSS Cause Codes"/>
    <s v="Delegation"/>
    <s v="NGMSS data issue"/>
    <m/>
    <s v="IT Application"/>
    <s v="Software Application/System"/>
    <s v="Other Type of Software"/>
    <m/>
    <m/>
    <s v="Debra"/>
    <s v="Nix"/>
    <m/>
  </r>
  <r>
    <s v="IT-OSS - M6 (ASAP/TSG)"/>
    <s v="Incident"/>
    <s v="INC000002659092"/>
    <d v="2018-10-04T20:07:46"/>
    <d v="2018-10-05T19:22:48"/>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096577 Customer Acct Number?: 3148827 PSR #?: 23147425 "/>
    <s v="We could see that an incorrect customer account xref related entries caused the issue and the same has been corrected now. The reported order validates without any error. Hence there is no action pending on our side. We are going ahead and marking this incident as resolved. Thanks."/>
    <s v="MSS Cause Codes"/>
    <s v="Delegation"/>
    <s v="Customer xref issues"/>
    <m/>
    <s v="IT Application"/>
    <s v="Software Application/System"/>
    <s v="Other Type of Software"/>
    <m/>
    <m/>
    <s v="Nancy"/>
    <s v="Harrison"/>
    <m/>
  </r>
  <r>
    <s v="IT-OSS - M6 (ASAP/TSG)"/>
    <s v="Incident"/>
    <s v="INC000002659040"/>
    <d v="2018-10-04T19:01:16"/>
    <d v="2018-10-05T19:50:49"/>
    <x v="5"/>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What is your MSS Login ID?: 0171804 Customer Acct Number?: 5179287 PSR #?: 23146999 "/>
    <s v="The incorrect supplement cancel for the previous HWIN order#20289890 which caused the issue and the same has been corrected now."/>
    <s v="MSS Cause Codes"/>
    <s v="Training"/>
    <s v="Incorrect Supplement Cancel"/>
    <m/>
    <s v="IT Application"/>
    <s v="Software Application/System"/>
    <s v="Other Type of Software"/>
    <m/>
    <m/>
    <s v="Leah"/>
    <s v="Winkler"/>
    <m/>
  </r>
  <r>
    <s v="IT-OSS - M6 (ASAP/TSG)"/>
    <s v="Incident"/>
    <s v="INC000002658517"/>
    <d v="2018-10-04T18:36:41"/>
    <d v="2018-10-05T13:47:47"/>
    <x v="0"/>
    <s v="Medium"/>
    <x v="0"/>
    <s v="Within the Service Target"/>
    <s v="MSS (hWIN &amp; TSG) Issue"/>
    <s v="Which MSS instance are you reporting this issue for?: MSS (hWIN &amp; TSG) What type of issue are you reporting?: Another issue Description of problem: (attach screenshots of any errors, etc.): ora-20100 could not get ng wirecetner info ora-01043 no data found What is your MSS Login ID?: e0149353 Customer Acct Number?: 6584225 PSR #?: 23139247 "/>
    <s v="No Issue Found"/>
    <s v="MSS Cause Codes"/>
    <s v="Training"/>
    <s v="No Issue Found"/>
    <m/>
    <s v="IT Application"/>
    <s v="Software Application/System"/>
    <s v="Other Type of Software"/>
    <m/>
    <m/>
    <s v="Amy"/>
    <s v="Elrod"/>
    <m/>
  </r>
  <r>
    <s v="IT-OSS - M6 (ASAP/TSG)"/>
    <s v="Incident"/>
    <s v="INC000002658485"/>
    <d v="2018-10-04T18:04:35"/>
    <d v="2018-10-05T17:19:12"/>
    <x v="1"/>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2626908 What is your MSS Login ID?: n9981515 "/>
    <s v="We could see that the customer account address related entries for the reported TN-7042626908 was not updated properly in NGMSS, which caused the issue. Now we have corrected the same and the MSS records are showing properly in Aquarium.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ryapraba"/>
    <s v="Kannaiyan"/>
    <m/>
  </r>
  <r>
    <s v="IT-OSS - M6 (ASAP/TSG)"/>
    <s v="Incident"/>
    <s v="INC000002657593"/>
    <d v="2018-10-04T13:58:35"/>
    <d v="2018-10-18T00:42:25"/>
    <x v="12"/>
    <s v="Medium"/>
    <x v="0"/>
    <s v="Within the Service Target"/>
    <s v="MSS (hWIN &amp; TSG) Issue"/>
    <s v="Which MSS instance are you reporting this issue for?: MSS (hWIN &amp; TSG) What type of issue are you reporting?: Another issue Description of problem: (attach screenshots of any errors, etc.): Unable to push the Restore Queue What is your MSS Login ID?: n9981513 Customer Acct Number?: 7049828843 "/>
    <s v="We don't see any issue for the customer account. Please check and let us know for any other concerns."/>
    <s v="MSS Cause Codes"/>
    <s v="Miscellaneous"/>
    <s v="No Issues Found"/>
    <m/>
    <s v="IT Application"/>
    <s v="Software Application/System"/>
    <s v="Other Type of Software"/>
    <m/>
    <m/>
    <s v="Srinivasan"/>
    <s v="Puthiran"/>
    <m/>
  </r>
  <r>
    <s v="IT-OSS - M6 (ASAP/TSG)"/>
    <s v="Incident"/>
    <s v="INC000002657584"/>
    <d v="2018-10-04T11:48:42"/>
    <d v="2018-10-05T19:50:52"/>
    <x v="3"/>
    <s v="Medium"/>
    <x v="0"/>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555610 "/>
    <s v="There was no entry for the customer address in the ngmss side caused the issue in displaying the data in aquarium and the same have been corrected"/>
    <s v="MSS Cause Codes"/>
    <s v="Data"/>
    <s v="User Request"/>
    <m/>
    <s v="IT Application"/>
    <s v="Software Application/System"/>
    <s v="Other Type of Software"/>
    <m/>
    <m/>
    <s v="sruthi"/>
    <s v="Ravichandran"/>
    <m/>
  </r>
  <r>
    <s v="IT-OSS - M6 (ASAP/TSG)"/>
    <s v="Incident"/>
    <s v="INC000002657583"/>
    <d v="2018-10-04T11:37:25"/>
    <d v="2018-10-05T15:56:13"/>
    <x v="7"/>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We could see the reported order were processed from the screenshots it seems already also respective account looks good in the system, so we are going ahead and marking this as close. KIndly reach us for any assistance in the future."/>
    <s v="MSS Cause Codes"/>
    <s v="Training"/>
    <s v="No Issue Found"/>
    <m/>
    <s v="IT Application"/>
    <s v="Software Application/System"/>
    <s v="Other Type of Software"/>
    <m/>
    <m/>
    <s v="Ramkumar"/>
    <s v="Balaji"/>
    <m/>
  </r>
  <r>
    <s v="IT-OSS - M6 (ASAP/TSG)"/>
    <s v="Incident"/>
    <s v="INC000002657562"/>
    <d v="2018-10-04T03:31:56"/>
    <d v="2018-10-15T16:30:43"/>
    <x v="11"/>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5895326 PSR #?: 6557917  "/>
    <s v="Incorrect speed product chosen for the customer record."/>
    <s v="MSS Cause Codes"/>
    <s v="Training"/>
    <s v="Incorrect Process on BB Qualification"/>
    <m/>
    <s v="IT Application"/>
    <s v="Software Application/System"/>
    <s v="Other Type of Software"/>
    <m/>
    <m/>
    <s v="Gopinath"/>
    <s v="Baskar"/>
    <m/>
  </r>
  <r>
    <s v="IT-OSS - M6 (ASAP/TSG)"/>
    <s v="Incident"/>
    <s v="INC000002657561"/>
    <d v="2018-10-04T03:23:20"/>
    <d v="2018-10-04T14:10:33"/>
    <x v="1"/>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372263 PSR #?: 6565844 "/>
    <s v="We could see that the reported order-6565844 was not deleg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Gopinath"/>
    <s v="Baskar"/>
    <m/>
  </r>
  <r>
    <s v="IT-OSS - M6 (ASAP/TSG)"/>
    <s v="Incident"/>
    <s v="INC000002657473"/>
    <d v="2018-10-04T03:41:49"/>
    <d v="2018-10-05T15:51:59"/>
    <x v="6"/>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221371 PSR #?: 6565823  "/>
    <s v="The incorrect order # 6565823 was placed by Kim Sullivan(N9982220).  Please do supplement correction and copy the remaining In-service items in 'Copy Existing Service'."/>
    <s v="MSS Cause Codes"/>
    <s v="Training"/>
    <s v="Process Issue - Others"/>
    <m/>
    <s v="IT Application"/>
    <s v="Software Application/System"/>
    <s v="Other Type of Software"/>
    <m/>
    <m/>
    <s v="Gopinath"/>
    <s v="Baskar"/>
    <m/>
  </r>
  <r>
    <s v="IT-OSS - M6 (ASAP/TSG)"/>
    <s v="Incident"/>
    <s v="INC000002657469"/>
    <d v="2018-10-04T03:37:45"/>
    <d v="2018-10-04T03:46:13"/>
    <x v="8"/>
    <s v="Medium"/>
    <x v="1"/>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221371 PSR #?: 6565823  "/>
    <m/>
    <m/>
    <m/>
    <m/>
    <m/>
    <s v="IT Application"/>
    <s v="Software Application/System"/>
    <s v="Other Type of Software"/>
    <m/>
    <m/>
    <s v="Gopinath"/>
    <s v="Baskar"/>
    <m/>
  </r>
  <r>
    <s v="IT-OSS - M6 (ASAP/TSG)"/>
    <s v="Incident"/>
    <s v="INC000002657413"/>
    <d v="2018-10-04T14:43:56"/>
    <d v="2018-10-08T14:56:11"/>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8703646617 "/>
    <s v="We can see that there was duplicate Location values which was causing the error, the same has been corrected and fixed."/>
    <s v="MSS Cause Codes"/>
    <s v="Delegation"/>
    <s v="Location Information"/>
    <m/>
    <s v="IT Application"/>
    <s v="Software Application/System"/>
    <s v="Other Type of Software"/>
    <m/>
    <m/>
    <s v="Srinivasan"/>
    <s v="Puthiran"/>
    <m/>
  </r>
  <r>
    <s v="IT-OSS - M6 (ASAP/TSG)"/>
    <s v="Incident"/>
    <s v="INC000002657411"/>
    <d v="2018-10-04T14:35:02"/>
    <d v="2018-10-08T15:46:05"/>
    <x v="13"/>
    <s v="Medium"/>
    <x v="0"/>
    <s v="Within the Service Target"/>
    <s v="MSS (hWIN &amp; TSG) Issue"/>
    <s v="Which MSS instance are you reporting this issue for?: MSS (hWIN &amp; TSG) What type of issue are you reporting?: Another issue Description of problem: (attach screenshots of any errors, etc.): Unable to push teh Restore Queue What is your MSS Login ID?: n9981513 Customer Acct Number?: 1981151021 "/>
    <s v="We couldn't see any NSP product selected under ISP channel for the reported customer- 1981151021. Kindly select the appropriate NSP product based on MIRROR records and proceed further."/>
    <s v="MSS Cause Codes"/>
    <s v="Training"/>
    <s v="Incorrect Process on Change Order"/>
    <m/>
    <s v="IT Application"/>
    <s v="Software Application/System"/>
    <s v="Other Type of Software"/>
    <m/>
    <m/>
    <s v="Srinivasan"/>
    <s v="Puthiran"/>
    <m/>
  </r>
  <r>
    <s v="IT-OSS - M6 (ASAP/TSG)"/>
    <s v="Incident"/>
    <s v="INC000002657409"/>
    <d v="2018-10-04T13:01:30"/>
    <d v="2018-10-08T15:46:53"/>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245432234 What is your MSS Login ID?: n9981514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Ramkumar"/>
    <s v="Balaji"/>
    <m/>
  </r>
  <r>
    <s v="IT-OSS - M6 (ASAP/TSG)"/>
    <s v="Incident"/>
    <s v="INC000002657408"/>
    <d v="2018-10-04T12:26:15"/>
    <d v="2018-10-05T20:00:10"/>
    <x v="5"/>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reported order#6472668 was already completed and flag finished."/>
    <s v="MSS Cause Codes"/>
    <s v="Training"/>
    <s v="No Issue Found"/>
    <m/>
    <s v="IT Application"/>
    <s v="Software Application/System"/>
    <s v="Other Type of Software"/>
    <m/>
    <m/>
    <s v="Ramkumar"/>
    <s v="Balaji"/>
    <m/>
  </r>
  <r>
    <s v="IT-OSS - M6 (ASAP/TSG)"/>
    <s v="Incident"/>
    <s v="INC000002657389"/>
    <d v="2018-10-04T09:32:56"/>
    <d v="2018-10-12T11:55:05"/>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selected speed product is not qualified for the customer and also the speed product is not active.Please place a speed change and proceed further"/>
    <s v="MSS Cause Codes"/>
    <s v="Training"/>
    <s v="Process Issue - Others"/>
    <m/>
    <s v="IT Application"/>
    <s v="Software Application/System"/>
    <s v="Other Type of Software"/>
    <m/>
    <m/>
    <s v="Suryapraba"/>
    <s v="Kannaiyan"/>
    <m/>
  </r>
  <r>
    <s v="IT-OSS - M6 (ASAP/TSG)"/>
    <s v="Incident"/>
    <s v="INC000002657374"/>
    <d v="2018-10-04T03:56:01"/>
    <d v="2018-10-04T15:53:43"/>
    <x v="7"/>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619965 PSR #?: 6557789  "/>
    <s v="We could see the order has been processed when we try to check the same and it looks good in the system now. So, we are going ahead and marking this as close. Kindly reach us for any assistance in the future."/>
    <s v="MSS Cause Codes"/>
    <s v="Training"/>
    <s v="No Issue Found"/>
    <m/>
    <s v="IT Application"/>
    <s v="Software Application/System"/>
    <s v="Other Type of Software"/>
    <m/>
    <m/>
    <s v="Gopinath"/>
    <s v="Baskar"/>
    <m/>
  </r>
  <r>
    <s v="IT-OSS - M6 (ASAP/TSG)"/>
    <s v="Incident"/>
    <s v="INC000002657359"/>
    <d v="2018-10-04T02:45:02"/>
    <d v="2018-10-04T19:08:32"/>
    <x v="15"/>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474374 PSR #?: 23132292 "/>
    <s v="The incorrect order status in the NGMSS causing the reported issue has been corrected now and the order now gets validates without issues."/>
    <s v="MSS Cause Codes"/>
    <s v="Data"/>
    <s v="Validation Issue"/>
    <m/>
    <s v="IT Application"/>
    <s v="Software Application/System"/>
    <s v="Other Type of Software"/>
    <m/>
    <m/>
    <s v="Felecia"/>
    <s v="Carrell"/>
    <m/>
  </r>
  <r>
    <s v="IT-OSS - M6 (ASAP/TSG)"/>
    <s v="Incident"/>
    <s v="INC000002657207"/>
    <d v="2018-10-04T02:41:12"/>
    <d v="2018-10-05T20:05:17"/>
    <x v="5"/>
    <s v="Medium"/>
    <x v="0"/>
    <s v="Within the Service Target"/>
    <s v="MSS (hWIN &amp; TSG) Issue"/>
    <s v="Which MSS instance are you reporting this issue for?: MSS (hWIN &amp; TSG) What type of issue are you reporting?: Another issue Description of problem: (attach screenshots of any errors, etc.): Open PSR in BB COMP queue and not in BB COMP or EXCEPTN queue. What is your MSS Login ID?: e0175126 Customer Acct Number?: 6140740 PSR #?: 21769428 "/>
    <s v="The reported order#21769428 was supplement cancelled before the order delegated to the NGMSS side. So there is no NGMSS provisioning order. So we need to complete this order#21769428 in HWIN side.  The DD task has been completed in HWIN side without any issues."/>
    <s v="MSS Cause Codes"/>
    <s v="Training"/>
    <s v="No Issue Found"/>
    <m/>
    <s v="IT Application"/>
    <s v="Software Application/System"/>
    <s v="Other Type of Software"/>
    <m/>
    <m/>
    <s v="Felecia"/>
    <s v="Carrell"/>
    <m/>
  </r>
  <r>
    <s v="IT-OSS - M6 (ASAP/TSG)"/>
    <s v="Incident"/>
    <s v="INC000002657069"/>
    <d v="2018-10-04T01:49:53"/>
    <d v="2018-10-04T19:52:46"/>
    <x v="13"/>
    <s v="Medium"/>
    <x v="0"/>
    <s v="Within the Service Target"/>
    <s v="MSS (hWIN &amp; TSG) Issue"/>
    <s v="Which MSS instance are you reporting this issue for?: MSS (hWIN &amp; TSG) What type of issue are you reporting?: Another issue Description of problem: (attach screenshots of any errors, etc.): STUCK IN BB COMP IN HWIN.  PHONE # 1981173655 What is your MSS Login ID?: E0138911 Customer Acct Number?: 6577978 PSR #?: 23105505 "/>
    <s v="We have corrected the circuit status for the reported customer# 23105505 caused due to  migration and the issue got cleared."/>
    <s v="MSS Cause Codes"/>
    <s v="Data"/>
    <s v="Circuit Status"/>
    <m/>
    <s v="IT Application"/>
    <s v="Software Application/System"/>
    <s v="Other Type of Software"/>
    <m/>
    <m/>
    <s v="Debra"/>
    <s v="Nix"/>
    <m/>
  </r>
  <r>
    <s v="IT-OSS - M6 (ASAP/TSG)"/>
    <s v="Incident"/>
    <s v="INC000002657007"/>
    <d v="2018-10-04T01:15:01"/>
    <d v="2018-10-05T19:53:34"/>
    <x v="4"/>
    <s v="Medium"/>
    <x v="0"/>
    <s v="Within the Service Target"/>
    <s v="MSS (hWIN &amp; TSG) Issue"/>
    <s v="Which MSS instance are you reporting this issue for?: MSS (hWIN &amp; TSG) What type of issue are you reporting?: Another issue Description of problem: (attach screenshots of any errors, etc.): There are In Service children that are not on the order.  The item cannot be disconnected. What is your MSS Login ID?: e0175126 Customer Acct Number?: 3132046 PSR #?: 23142386 "/>
    <s v="We could see that an incorrect product status caused the issue and the same has been corrected now. The reported order validates without any error. Hence there is no action pending on our side. We are going ahead and marking this incident as resolved. Thanks."/>
    <s v="MSS Cause Codes"/>
    <s v="Data"/>
    <s v="Incorrect Serv Item Status"/>
    <m/>
    <s v="IT Application"/>
    <s v="Software Application/System"/>
    <s v="Other Type of Software"/>
    <m/>
    <m/>
    <s v="Felecia"/>
    <s v="Carrell"/>
    <m/>
  </r>
  <r>
    <s v="IT-OSS - M6 (ASAP/TSG)"/>
    <s v="Incident"/>
    <s v="INC000002656942"/>
    <d v="2018-10-04T00:27:04"/>
    <d v="2018-10-05T20:12:04"/>
    <x v="5"/>
    <s v="Medium"/>
    <x v="0"/>
    <s v="Within the Service Target"/>
    <s v="MSS (hWIN &amp; TSG) Issue"/>
    <s v="Which MSS instance are you reporting this issue for?: MSS (hWIN &amp; TSG) What type of issue are you reporting?: Another issue Description of problem: (attach screenshots of any errors, etc.): STUCK IN BB-DI What is your MSS Login ID?: E0182240 Customer Acct Number?: 6579483 "/>
    <s v="The customer account number#6579483 is having only one open order#23142033.  The open order#23142033 is now in DSLAM task and the BB_DI task was already completed for this order.  So we are going ahead and marking this incident as resolved.  If you have any concerns or issues, Please email me and we are glad to help you."/>
    <s v="MSS Cause Codes"/>
    <s v="Training"/>
    <s v="User Resolved"/>
    <m/>
    <s v="IT Application"/>
    <s v="Software Application/System"/>
    <s v="Other Type of Software"/>
    <m/>
    <m/>
    <s v="Delanie"/>
    <s v="Gailey"/>
    <m/>
  </r>
  <r>
    <s v="IT-OSS - M6 (ASAP/TSG)"/>
    <s v="Incident"/>
    <s v="INC000002656889"/>
    <d v="2018-10-04T00:34:42"/>
    <d v="2018-10-04T19:23:42"/>
    <x v="0"/>
    <s v="Medium"/>
    <x v="0"/>
    <s v="Within the Service Target"/>
    <s v="MSS (hWIN &amp; TSG) Issue"/>
    <s v="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71804 Customer Acct Number?: 3322743 PSR #?: 23131052 "/>
    <s v="The reported issue has been resolved as a part of INC000002656317."/>
    <s v="MSS Cause Codes"/>
    <s v="Training"/>
    <s v="No Issue Found"/>
    <m/>
    <s v="IT Application"/>
    <s v="Software Application/System"/>
    <s v="Other Type of Software"/>
    <m/>
    <m/>
    <s v="Leah"/>
    <s v="Winkler"/>
    <m/>
  </r>
  <r>
    <s v="IT-OSS - M6 (ASAP/TSG)"/>
    <s v="Incident"/>
    <s v="INC000002656734"/>
    <d v="2018-10-04T00:03:08"/>
    <d v="2018-10-10T19:34:49"/>
    <x v="11"/>
    <s v="Medium"/>
    <x v="0"/>
    <s v="Within the Service Target"/>
    <s v="MSS (hWIN &amp; TSG) Issue"/>
    <s v="Which MSS instance are you reporting this issue for?: MSS (hWIN &amp; TSG) What type of issue are you reporting?: Another issue Description of problem: (attach screenshots of any errors, etc.): ORDER STUCK IN DSLAMSUS WORK QUEUE What is your MSS Login ID?: E0169411 Customer Acct Number?: 2851921 PSR #?: 22908271 "/>
    <s v="Order cancelled"/>
    <m/>
    <m/>
    <m/>
    <m/>
    <s v="IT Application"/>
    <s v="Software Application/System"/>
    <s v="Other Type of Software"/>
    <m/>
    <m/>
    <s v="Venieca"/>
    <s v="Hames"/>
    <m/>
  </r>
  <r>
    <s v="IT-OSS - M6 (ASAP/TSG)"/>
    <s v="Incident"/>
    <s v="INC000002656706"/>
    <d v="2018-10-03T23:51:07"/>
    <d v="2018-10-05T11:34:55"/>
    <x v="1"/>
    <s v="Medium"/>
    <x v="0"/>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583263 PSR #?: 23141820 "/>
    <s v="We could see that the previous change order for the reported customer account-6583263 was not complet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Cynthia"/>
    <s v="Jasso"/>
    <m/>
  </r>
  <r>
    <s v="IT-OSS - M6 (ASAP/TSG)"/>
    <s v="Incident"/>
    <s v="INC000002656518"/>
    <d v="2018-10-03T23:57:15"/>
    <d v="2018-10-18T00:28:38"/>
    <x v="12"/>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30127 The Circuit ID is 6419323698/BB/MCCOMBS, ANDREW/51105400.  What is your MSS Login ID?: e0175126 Customer Acct Number?: 5001024 PSR #?: 6530127 "/>
    <s v="Hi Felecia,  The order got completed in ngmss now. Please check and let us know for any other concerns."/>
    <s v="MSS Cause Codes"/>
    <s v="Miscellaneous"/>
    <s v="No Issues Found"/>
    <m/>
    <s v="IT Application"/>
    <s v="Software Application/System"/>
    <s v="Other Type of Software"/>
    <m/>
    <m/>
    <s v="Felecia"/>
    <s v="Carrell"/>
    <m/>
  </r>
  <r>
    <s v="IT-OSS - M6 (ASAP/TSG)"/>
    <s v="Incident"/>
    <s v="INC000002656334"/>
    <d v="2018-10-03T22:22:19"/>
    <d v="2018-10-05T13:10:47"/>
    <x v="3"/>
    <s v="Medium"/>
    <x v="0"/>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TGEN MSS PLEASE COMPLET THE OPEN ORDER IN NEXTGEN MSS AND TRY TO VALIDATE IN HWIN MSS  TN-4026652323 WC CRSC DW CRSCNEXL What is your MSS Login ID?: E0139468 Customer Acct Number?: 4026652323 PSR #?: 23140921 "/>
    <s v="No Issues Found-The order already validates without any issues."/>
    <s v="MSS Cause Codes"/>
    <s v="Miscellaneous"/>
    <s v="No Issues Found"/>
    <m/>
    <s v="IT Application"/>
    <s v="Software Application/System"/>
    <s v="Other Type of Software"/>
    <m/>
    <m/>
    <s v="Shanda"/>
    <s v="Bryson"/>
    <m/>
  </r>
  <r>
    <s v="IT-OSS - M6 (ASAP/TSG)"/>
    <s v="Incident"/>
    <s v="INC000002656329"/>
    <d v="2018-10-03T22:16:56"/>
    <d v="2018-10-04T15:58:57"/>
    <x v="7"/>
    <s v="Medium"/>
    <x v="0"/>
    <s v="Within the Service Target"/>
    <s v="MSS (hWIN &amp; TSG) Issue"/>
    <s v="Which MSS instance are you reporting this issue for?: MSS (hWIN &amp; TSG) What type of issue are you reporting?: Another issue Description of problem: (attach screenshots of any errors, etc.): STUCK IN BBDES QUEUE CHECKED EXCPETIN ON HWIN AND NEXGEN SIDE NOTHIGN CAME UP CHECKED MY FILTER AS WELL NOT SURE WHY ITS STUCK IN BBDES QUEUE I NEED TO CANCEL PROCESS What is your MSS Login ID?: E0181765 Customer Acct Number?: 3353729 PSR #?: 23137351 "/>
    <s v="We could see the cancellation order has been processed and looks complete in the system it seems already, so we are going ahead and marking this as close. Kindly reach us for any assistance in the future."/>
    <s v="MSS Cause Codes"/>
    <s v="Training"/>
    <s v="Incorrect Supplement Cancel"/>
    <m/>
    <s v="IT Application"/>
    <s v="Software Application/System"/>
    <s v="Other Type of Software"/>
    <m/>
    <m/>
    <s v="Cynthia"/>
    <s v="Jasso"/>
    <m/>
  </r>
  <r>
    <s v="IT-OSS - M6 (ASAP/TSG)"/>
    <s v="Incident"/>
    <s v="INC000002656317"/>
    <d v="2018-10-03T22:29:00"/>
    <d v="2018-10-04T18:59:39"/>
    <x v="15"/>
    <s v="Medium"/>
    <x v="0"/>
    <s v="Within the Service Target"/>
    <s v="MSS (hWIN &amp; TSG) Issue"/>
    <s v="Which MSS instance are you reporting this issue for?: MSS (hWIN &amp; TSG) What type of issue are you reporting?: Another issue Description of problem: (attach screenshots of any errors, etc.): FOUND RECORD HAS EXCEPTN ERROR IN DELEGOCT TASK-RETURN CD:-1-RETURN TEXT:ASAP_SERVICE_REQUEST_CIRCUIT RECORD NOT FOUND-ORA-01403:NO DATA FOUND/TRIED TO REACTIVATE BUT STILL REMAINED IN EXCEPTN-TRIED TO CANCEL TO REDO BUT WOULD NOT MOVE FROM EXCEPTN IN CANCELLATION What is your MSS Login ID?: e0023871 Customer Acct Number?: 3322743 PSR #?: 23131052 "/>
    <s v="The physical circuit was not associated with the reported order caused the reported issue,which has been now corrected and the task is now complete."/>
    <s v="MSS Cause Codes"/>
    <s v="Delegation"/>
    <s v="Circuit information"/>
    <m/>
    <s v="IT Application"/>
    <s v="Software Application/System"/>
    <s v="Other Type of Software"/>
    <m/>
    <m/>
    <s v="Linda"/>
    <s v="Chandler"/>
    <m/>
  </r>
  <r>
    <s v="IT-OSS - M6 (ASAP/TSG)"/>
    <s v="Incident"/>
    <s v="INC000002656164"/>
    <d v="2018-10-03T21:18:53"/>
    <d v="2018-10-11T17:41:07"/>
    <x v="6"/>
    <s v="Medium"/>
    <x v="0"/>
    <s v="Within the Service Target"/>
    <s v="MSS (hWIN &amp; TSG) Issue"/>
    <s v="Which MSS instance are you reporting this issue for?: MSS (hWIN &amp; TSG) What type of issue are you reporting?: Another issue Description of problem: (attach screenshots of any errors, etc.): I CANNOT PROCESS A DISC FOR BBD DUE TO SOMETHIGN PENDING. I AM TRYING TO DO A MOVE ORDER AND GET AN ERROR SAYING There are in service childern that are not on the order the item cannot be disc What is your MSS Login ID?: E0179556 PSR #?: 23139476 "/>
    <s v="No issue found."/>
    <s v="MSS Cause Codes"/>
    <s v="Training"/>
    <s v="No Issue Found"/>
    <m/>
    <s v="IT Application"/>
    <s v="Software Application/System"/>
    <s v="Other Type of Software"/>
    <m/>
    <m/>
    <s v="Courtney"/>
    <s v="Glover"/>
    <m/>
  </r>
  <r>
    <s v="IT-OSS - M6 (ASAP/TSG)"/>
    <s v="Incident"/>
    <s v="INC000002656146"/>
    <d v="2018-10-03T21:00:43"/>
    <d v="2018-10-15T14:15:11"/>
    <x v="2"/>
    <s v="Medium"/>
    <x v="0"/>
    <s v="Within the Service Target"/>
    <s v="HWIN PASSWORD RESET"/>
    <s v="CSO ID : E0126429  NAME : Applegate, Crystal A  PHONE NUMBER : 8008651498  Issue : User called in and said she is locked out of her windstream mss hwin acount. Unlocked her account but she was still getting the access denied error. She asked me to reset the password. She was good to go.  Hence, resolved the ticekt with user's confirmation.   Ticket Number : INC000002656146"/>
    <s v="Please contact HELPDESK for this issue,they will assist you for the reported issue and reach us for any other concerns in future.  As the required information has been provided, we are going ahead and marking this as resolved."/>
    <s v="MSS Cause Codes"/>
    <s v="Training"/>
    <s v="Process Issue - Others"/>
    <m/>
    <s v="IT Application"/>
    <s v="Software Application/System"/>
    <s v="Other Type of Software"/>
    <m/>
    <m/>
    <s v="Crystal"/>
    <s v="Applegate"/>
    <m/>
  </r>
  <r>
    <s v="IT-OSS - M6 (ASAP/TSG)"/>
    <s v="Incident"/>
    <s v="INC000002656121"/>
    <d v="2018-10-03T22:05:07"/>
    <d v="2018-10-04T19:56:06"/>
    <x v="13"/>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COULD NOT GET NG WIRECENTER INFO ORA-01403: NO DATA FOUND  TN=5754929599 DW=HBBSNMXB AWG=1.000 FTB=1  What is your MSS Login ID?: e0115558 Customer Acct Number?: 6580056 PSR #?: 23114481 "/>
    <s v="We have corrected the port alias issue for the reported order# 23114481 caused due to  migration and the issue got cleared."/>
    <s v="MSS Cause Codes"/>
    <s v="Data"/>
    <s v="Network system/Component issue"/>
    <m/>
    <s v="IT Application"/>
    <s v="Software Application/System"/>
    <s v="Other Type of Software"/>
    <m/>
    <m/>
    <s v="Shannon"/>
    <s v="Edwards"/>
    <m/>
  </r>
  <r>
    <s v="IT-OSS - M6 (ASAP/TSG)"/>
    <s v="Incident"/>
    <s v="INC000002655962"/>
    <d v="2018-10-03T21:30:01"/>
    <d v="2018-10-05T20:03:34"/>
    <x v="4"/>
    <s v="Medium"/>
    <x v="0"/>
    <s v="Within the Service Target"/>
    <s v="MSS (hWIN &amp; TSG) Issue"/>
    <s v="Which MSS instance are you reporting this issue for?: MSS (hWIN &amp; TSG) What type of issue are you reporting?: Another issue Description of problem: (attach screenshots of any errors, etc.): Error:  This service item has required labels with no values.  Please add values. What is your MSS Login ID?: e0175126 Customer Acct Number?: 6572489 PSR #?: 23139963 "/>
    <s v="We could see that some of the label and value info has been missed out in the order and we have added the values now. The reported order validates without any error in production. Hence there is no action pending on our side. We are going ahead and marking this incident as resolved. Thanks."/>
    <s v="MSS Cause Codes"/>
    <s v="Training"/>
    <s v="Incorrect Circuit User Data/Custom Attributes"/>
    <m/>
    <s v="IT Application"/>
    <s v="Software Application/System"/>
    <s v="Other Type of Software"/>
    <m/>
    <m/>
    <s v="Felecia"/>
    <s v="Carrell"/>
    <m/>
  </r>
  <r>
    <s v="IT-OSS - M6 (ASAP/TSG)"/>
    <s v="Incident"/>
    <s v="INC000002655878"/>
    <d v="2018-10-03T20:21:52"/>
    <d v="2018-10-09T21:30:01"/>
    <x v="5"/>
    <s v="Medium"/>
    <x v="0"/>
    <s v="Within the Service Target"/>
    <s v="MSS (hWIN &amp; TSG) Issue"/>
    <s v="Which MSS instance are you reporting this issue for?: MSS (hWIN &amp; TSG) What type of issue are you reporting?: Another issue Description of problem: (attach screenshots of any errors, etc.): 2703841989   unable to submit queue What is your MSS Login ID?: n9986864 Customer Acct Number?: 4860219 PSR #?: 6559515  "/>
    <s v="We could see the customer is currenlty provisioned with 16Mb/1.5Mb speed product.  But as per mirror records, the customer is not compatible with 16Mb/1.5Mb(Refer screenshot).  So place a supplement correction for this order and change the compatible speed product for the customer and try to complete the task."/>
    <s v="MSS Cause Codes"/>
    <s v="Training"/>
    <s v="Incorrect Process on Change Order"/>
    <m/>
    <s v="IT Application"/>
    <s v="Software Application/System"/>
    <s v="Other Type of Software"/>
    <m/>
    <m/>
    <s v="Sudhakar"/>
    <s v="Elangovan"/>
    <m/>
  </r>
  <r>
    <s v="IT-OSS - M6 (ASAP/TSG)"/>
    <s v="Incident"/>
    <s v="INC000002655756"/>
    <d v="2018-10-03T19:42:23"/>
    <d v="2018-10-04T15:40:57"/>
    <x v="0"/>
    <s v="Medium"/>
    <x v="0"/>
    <s v="Within the Service Target"/>
    <s v="MSS (hWIN &amp; TSG) Issue"/>
    <s v="Which MSS instance are you reporting this issue for?: MSS (hWIN &amp; TSG) What type of issue are you reporting?: Another issue Description of problem: (attach screenshots of any errors, etc.): 2813132090   unable to submit nsp What is your MSS Login ID?: n9986864 Customer Acct Number?: 5528862 PSR #?: 6276156  "/>
    <s v="The disconect was not processed properly for the virtual which has caused the reported issue."/>
    <s v="MSS Cause Codes"/>
    <s v="Training"/>
    <s v="Incorrect Process on Disconnect Order"/>
    <m/>
    <s v="IT Application"/>
    <s v="Software Application/System"/>
    <s v="Other Type of Software"/>
    <m/>
    <m/>
    <s v="Sudhakar"/>
    <s v="Elangovan"/>
    <m/>
  </r>
  <r>
    <s v="IT-OSS - M6 (ASAP/TSG)"/>
    <s v="Incident"/>
    <s v="INC000002655563"/>
    <d v="2018-10-03T19:29:29"/>
    <d v="2018-10-10T19:28:28"/>
    <x v="11"/>
    <s v="Medium"/>
    <x v="0"/>
    <s v="Within the Service Target"/>
    <s v="MSS (hWIN &amp; TSG) Issue"/>
    <s v="Which MSS instance are you reporting this issue for?: MSS (hWIN &amp; TSG) What type of issue are you reporting?: Another issue Description of problem: (attach screenshots of any errors, etc.): 6065983183   unable to submit nsp queue What is your MSS Login ID?: n9986864 Customer Acct Number?: 3117733 PSR #?: 5866663  "/>
    <s v="Order has been completed"/>
    <m/>
    <m/>
    <m/>
    <m/>
    <s v="IT Application"/>
    <s v="Software Application/System"/>
    <s v="Other Type of Software"/>
    <m/>
    <m/>
    <s v="Sudhakar"/>
    <s v="Elangovan"/>
    <m/>
  </r>
  <r>
    <s v="IT-OSS - M6 (ASAP/TSG)"/>
    <s v="Incident"/>
    <s v="INC000002655558"/>
    <d v="2018-10-03T19:22:48"/>
    <d v="2018-10-05T12:28:00"/>
    <x v="1"/>
    <s v="Medium"/>
    <x v="0"/>
    <s v="Within the Service Target"/>
    <s v="MSS (hWIN &amp; TSG) Issue"/>
    <s v="Which MSS instance are you reporting this issue for?: MSS (hWIN &amp; TSG) What type of issue are you reporting?: Another issue Description of problem: (attach screenshots of any errors, etc.): the MSS AWFG IS NOT FOUND ON THE ACCOUNT  What is your MSS Login ID?: e0102195 Customer Acct Number?: 3360136 PSR #?: 23136773 "/>
    <s v="We could see that the reported order-23136773 was cancell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Jennifer"/>
    <s v="Hunt"/>
    <m/>
  </r>
  <r>
    <s v="IT-OSS - M6 (ASAP/TSG)"/>
    <s v="Incident"/>
    <s v="INC000002655280"/>
    <d v="2018-10-03T19:04:33"/>
    <d v="2018-10-18T00:21:0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8490060,Error Message:Unable to find NGMSS Provisioning order Number in HWIN. What is your MSS Login ID?: n9994207 Customer Acct Number?: 6509445 PSR #?: 23131696  "/>
    <s v="We could see the order is flag finished and there is no pending action from our end we are marking this ticket as resolved."/>
    <s v="MSS Cause Codes"/>
    <s v="Data"/>
    <s v="User Request"/>
    <m/>
    <s v="IT Application"/>
    <s v="Software Application/System"/>
    <s v="Other Type of Software"/>
    <m/>
    <m/>
    <s v="Sathishkumar"/>
    <s v="Chellathurai"/>
    <m/>
  </r>
  <r>
    <s v="IT-OSS - M6 (ASAP/TSG)"/>
    <s v="Incident"/>
    <s v="INC000002655097"/>
    <d v="2018-10-03T18:59:16"/>
    <d v="2018-10-04T16:28:47"/>
    <x v="7"/>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4027126 PSR #?: 6557674  "/>
    <s v="We could see the reported order has been processed and looks complete in the system already it seems, so we are going ahead and marking this as close. Kindly reach us for any assistance in the future."/>
    <s v="MSS Cause Codes"/>
    <s v="Training"/>
    <s v="No Issue Found"/>
    <m/>
    <s v="IT Application"/>
    <s v="Software Application/System"/>
    <s v="Other Type of Software"/>
    <m/>
    <m/>
    <s v="Durgadevi"/>
    <s v="Thangapandiyan"/>
    <m/>
  </r>
  <r>
    <s v="IT-OSS - M6 (ASAP/TSG)"/>
    <s v="Incident"/>
    <s v="INC000002655090"/>
    <d v="2018-10-03T18:51:34"/>
    <d v="2018-10-04T16:39:53"/>
    <x v="7"/>
    <s v="Medium"/>
    <x v="0"/>
    <s v="Within the Service Target"/>
    <s v="MSS (hWIN &amp; TSG) Issue"/>
    <s v="Which MSS instance are you reporting this issue for?: MSS (hWIN &amp; TSG) What type of issue are you reporting?: Another issue Description of problem: (attach screenshots of any errors, etc.): UNABLE TO PULL UP TELEPHONE # IN HWIN What is your MSS Login ID?: e0096577 Customer Acct Number?: 5980242 PSR #?: 23135307 "/>
    <s v="We could see the reported order looks complete and also we could see the customer account mapping were collapsed which were caused the issue, the same has been corrected and respective mapping is made properly now, now its getting information on the customer search without any issues. So, we are going ahead and marking this as close. KIndly reach us for any assistance in the future."/>
    <s v="MSS Cause Codes"/>
    <s v="Migration"/>
    <s v="Address Issue"/>
    <m/>
    <s v="IT Application"/>
    <s v="Software Application/System"/>
    <s v="Other Type of Software"/>
    <m/>
    <m/>
    <s v="Nancy"/>
    <s v="Harrison"/>
    <m/>
  </r>
  <r>
    <s v="IT-OSS - M6 (ASAP/TSG)"/>
    <s v="Incident"/>
    <s v="INC000002655041"/>
    <d v="2018-10-03T17:15:11"/>
    <d v="2018-10-04T15:29:31"/>
    <x v="15"/>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64723325 What is your MSS Login ID?: n9981515 "/>
    <s v="We could see no issues with this request as the aquarium record for the customer is proper as you can see through the screenshot attached."/>
    <s v="MSS Cause Codes"/>
    <s v="Training"/>
    <s v="No Issue Found"/>
    <m/>
    <s v="IT Application"/>
    <s v="Software Application/System"/>
    <s v="Other Type of Software"/>
    <m/>
    <m/>
    <s v="Suryapraba"/>
    <s v="Kannaiyan"/>
    <m/>
  </r>
  <r>
    <s v="IT-OSS - M6 (ASAP/TSG)"/>
    <s v="Incident"/>
    <s v="INC000002654836"/>
    <d v="2018-10-03T15:30:08"/>
    <d v="2018-10-04T17:01:40"/>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No issue found."/>
    <s v="MSS Cause Codes"/>
    <s v="Training"/>
    <s v="No Issue Found"/>
    <m/>
    <s v="IT Application"/>
    <s v="Software Application/System"/>
    <s v="Other Type of Software"/>
    <m/>
    <m/>
    <s v="Koperundevi"/>
    <s v="Muniyandi"/>
    <m/>
  </r>
  <r>
    <s v="IT-OSS - M6 (ASAP/TSG)"/>
    <s v="Incident"/>
    <s v="INC000002654762"/>
    <d v="2018-10-03T14:06:44"/>
    <d v="2018-10-05T12:35:42"/>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an see that the reported order has been completed and flag finished in the production."/>
    <s v="MSS Cause Codes"/>
    <s v="Training"/>
    <s v="No Issue Found"/>
    <m/>
    <s v="IT Application"/>
    <s v="Software Application/System"/>
    <s v="Other Type of Software"/>
    <m/>
    <m/>
    <s v="Ramkumar"/>
    <s v="Balaji"/>
    <m/>
  </r>
  <r>
    <s v="IT-OSS - M6 (ASAP/TSG)"/>
    <s v="Incident"/>
    <s v="INC000002654761"/>
    <d v="2018-10-03T13:58:07"/>
    <d v="2018-10-04T20:01:08"/>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have corrected the address issue for the reported customer caused due to  migration and the issue got cleared."/>
    <s v="MSS Cause Codes"/>
    <s v="Data"/>
    <s v="Address Issue"/>
    <m/>
    <s v="IT Application"/>
    <s v="Software Application/System"/>
    <s v="Other Type of Software"/>
    <m/>
    <m/>
    <s v="Ramkumar"/>
    <s v="Balaji"/>
    <m/>
  </r>
  <r>
    <s v="IT-OSS - M6 (ASAP/TSG)"/>
    <s v="Incident"/>
    <s v="INC000002654758"/>
    <d v="2018-10-03T13:09:01"/>
    <d v="2018-10-04T19:32:25"/>
    <x v="8"/>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at an incorrect provisioning plan (BB-Modify order w PIN CHg) has been selected for the wirecenter move order. Please cancel this reported order and place a proper order with correct provisioning plan. Hence there is no action pending on our side. We are going ahead and marking this incident as resolved. Thanks."/>
    <s v="MSS Cause Codes"/>
    <s v="Training"/>
    <s v="Incorrect Provisioning Plan Selected"/>
    <m/>
    <s v="IT Application"/>
    <s v="Software Application/System"/>
    <s v="Other Type of Software"/>
    <m/>
    <m/>
    <s v="Suryapraba"/>
    <s v="Kannaiyan"/>
    <m/>
  </r>
  <r>
    <s v="IT-OSS - M6 (ASAP/TSG)"/>
    <s v="Incident"/>
    <s v="INC000002654757"/>
    <d v="2018-10-03T12:48:03"/>
    <d v="2018-10-05T20:55:55"/>
    <x v="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reported order#5884472 was already completed and flag finished.  So we are going ahead and marking this incident as resolved.  If you have any concerns or issues, Please email me and we are glad to help you."/>
    <s v="MSS Cause Codes"/>
    <s v="Training"/>
    <s v="No Issue Found"/>
    <m/>
    <s v="IT Application"/>
    <s v="Software Application/System"/>
    <s v="Other Type of Software"/>
    <m/>
    <m/>
    <s v="Suryapraba"/>
    <s v="Kannaiyan"/>
    <m/>
  </r>
  <r>
    <s v="IT-OSS - M6 (ASAP/TSG)"/>
    <s v="Incident"/>
    <s v="INC000002654756"/>
    <d v="2018-10-03T12:43:11"/>
    <d v="2018-10-04T15:19:48"/>
    <x v="0"/>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511047 PSR #?: 6467275  "/>
    <s v="Multiple mapping for the address and location has caused the reported issue and the same has been cleared."/>
    <s v="MSS Cause Codes"/>
    <s v="Data"/>
    <s v="Address Issue"/>
    <m/>
    <s v="IT Application"/>
    <s v="Software Application/System"/>
    <s v="Other Type of Software"/>
    <m/>
    <m/>
    <s v="sruthi"/>
    <s v="Ravichandran"/>
    <m/>
  </r>
  <r>
    <s v="IT-OSS - M6 (ASAP/TSG)"/>
    <s v="Incident"/>
    <s v="INC000002654754"/>
    <d v="2018-10-03T12:37:57"/>
    <d v="2018-10-10T19:22:28"/>
    <x v="11"/>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Task has been completed in Production"/>
    <m/>
    <m/>
    <m/>
    <m/>
    <s v="IT Application"/>
    <s v="Software Application/System"/>
    <s v="Other Type of Software"/>
    <m/>
    <m/>
    <s v="Ramkumar"/>
    <s v="Balaji"/>
    <m/>
  </r>
  <r>
    <s v="IT-OSS - M6 (ASAP/TSG)"/>
    <s v="Incident"/>
    <s v="INC000002654753"/>
    <d v="2018-10-03T12:32:33"/>
    <d v="2018-10-04T14:30:51"/>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7048468037 What is your MSS Login ID?: n9989129 "/>
    <s v="We could see that the reported order-22967284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Harish"/>
    <s v="Sundaram"/>
    <m/>
  </r>
  <r>
    <s v="IT-OSS - M6 (ASAP/TSG)"/>
    <s v="Incident"/>
    <s v="INC000002654749"/>
    <d v="2018-10-03T12:02:41"/>
    <d v="2018-10-11T16:17:15"/>
    <x v="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reported order has been already Completed and flag finished."/>
    <s v="MSS Cause Codes"/>
    <s v="Training"/>
    <s v="No Issue Found"/>
    <m/>
    <s v="IT Application"/>
    <s v="Software Application/System"/>
    <s v="Other Type of Software"/>
    <m/>
    <m/>
    <s v="Suryapraba"/>
    <s v="Kannaiyan"/>
    <m/>
  </r>
  <r>
    <s v="IT-OSS - M6 (ASAP/TSG)"/>
    <s v="Incident"/>
    <s v="INC000002654746"/>
    <d v="2018-10-03T11:08:09"/>
    <d v="2018-10-04T16:48:36"/>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the tasks for the reported order-2312553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Koperundevi"/>
    <s v="Muniyandi"/>
    <m/>
  </r>
  <r>
    <s v="IT-OSS - M6 (ASAP/TSG)"/>
    <s v="Incident"/>
    <s v="INC000002654744"/>
    <d v="2018-10-03T10:35:01"/>
    <d v="2018-10-04T20:13:33"/>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7924677 What is your MSS Login ID?: n9981515 "/>
    <s v="Hi Suryapraba,  The issue is due to the mismatch in serv_item_desc and circuit ECCKT. We have corrected the same and the aquarium is showing  valid informations."/>
    <s v="MSS Cause Codes"/>
    <s v="Data"/>
    <s v="User Request"/>
    <m/>
    <s v="IT Application"/>
    <s v="Software Application/System"/>
    <s v="Other Type of Software"/>
    <m/>
    <m/>
    <s v="Suryapraba"/>
    <s v="Kannaiyan"/>
    <m/>
  </r>
  <r>
    <s v="IT-OSS - M6 (ASAP/TSG)"/>
    <s v="Incident"/>
    <s v="INC000002654732"/>
    <d v="2018-10-03T09:42:36"/>
    <d v="2018-10-04T13:32:40"/>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NSP is not copied from the previous order caused the issue and the same have been corrected and completed"/>
    <s v="MSS Cause Codes"/>
    <s v="Training"/>
    <s v="Process Issue - Others"/>
    <m/>
    <s v="IT Application"/>
    <s v="Software Application/System"/>
    <s v="Other Type of Software"/>
    <m/>
    <m/>
    <s v="Suryapraba"/>
    <s v="Kannaiyan"/>
    <m/>
  </r>
  <r>
    <s v="IT-OSS - M6 (ASAP/TSG)"/>
    <s v="Incident"/>
    <s v="INC000002654731"/>
    <d v="2018-10-03T09:22:44"/>
    <d v="2018-10-03T13:11:52"/>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e reported order has been processed and gets completed when we try to check the same. So, we are going ahead and marking this as close. KIndly reach us for any assistance in the future."/>
    <s v="MSS Cause Codes"/>
    <s v="Training"/>
    <s v="No Issue Found"/>
    <m/>
    <s v="IT Application"/>
    <s v="Software Application/System"/>
    <s v="Other Type of Software"/>
    <m/>
    <m/>
    <s v="Suryapraba"/>
    <s v="Kannaiyan"/>
    <m/>
  </r>
  <r>
    <s v="IT-OSS - M6 (ASAP/TSG)"/>
    <s v="Incident"/>
    <s v="INC000002654688"/>
    <d v="2018-10-03T12:28:53"/>
    <d v="2018-10-05T13:14:41"/>
    <x v="3"/>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815068 PSR #?: 6391596 "/>
    <s v="The incorrect locations that is mapped in the network locations caused the issue and the same have been corrected and completed."/>
    <s v="MSS Cause Codes"/>
    <s v="Delegation"/>
    <s v="Location Information"/>
    <m/>
    <s v="IT Application"/>
    <s v="Software Application/System"/>
    <s v="Other Type of Software"/>
    <m/>
    <m/>
    <s v="sruthi"/>
    <s v="Ravichandran"/>
    <m/>
  </r>
  <r>
    <s v="IT-OSS - M6 (ASAP/TSG)"/>
    <s v="Incident"/>
    <s v="INC000002654687"/>
    <d v="2018-10-03T12:27:55"/>
    <d v="2018-10-04T16:50:29"/>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ould see the reported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Ramkumar"/>
    <s v="Balaji"/>
    <m/>
  </r>
  <r>
    <s v="IT-OSS - M6 (ASAP/TSG)"/>
    <s v="Incident"/>
    <s v="INC000002654686"/>
    <d v="2018-10-03T12:23:43"/>
    <d v="2018-10-04T19:20:35"/>
    <x v="4"/>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948879 PSR #?: 6431483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ruthi"/>
    <s v="Ravichandran"/>
    <m/>
  </r>
  <r>
    <s v="IT-OSS - M6 (ASAP/TSG)"/>
    <s v="Incident"/>
    <s v="INC000002654685"/>
    <d v="2018-10-03T12:22:36"/>
    <d v="2018-10-04T17:23:08"/>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The design task was not processed properly in the reported PSR # 23040502 which caused the issue and the same has been corrected."/>
    <s v="MSS Cause Codes"/>
    <s v="Training"/>
    <s v="Design not processed properly"/>
    <m/>
    <s v="IT Application"/>
    <s v="Software Application/System"/>
    <s v="Other Type of Software"/>
    <m/>
    <m/>
    <s v="Koperundevi"/>
    <s v="Muniyandi"/>
    <m/>
  </r>
  <r>
    <s v="IT-OSS - M6 (ASAP/TSG)"/>
    <s v="Incident"/>
    <s v="INC000002654684"/>
    <d v="2018-10-03T12:20:57"/>
    <d v="2018-10-05T12:40:58"/>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an see that there was duplicate Location values which was causing the error, the same has been corrected and fixed."/>
    <s v="MSS Cause Codes"/>
    <s v="Delegation"/>
    <s v="Location Information"/>
    <m/>
    <s v="IT Application"/>
    <s v="Software Application/System"/>
    <s v="Other Type of Software"/>
    <m/>
    <m/>
    <s v="Ramkumar"/>
    <s v="Balaji"/>
    <m/>
  </r>
  <r>
    <s v="IT-OSS - M6 (ASAP/TSG)"/>
    <s v="Incident"/>
    <s v="INC000002654682"/>
    <d v="2018-10-03T12:19:23"/>
    <d v="2018-10-04T20:09:39"/>
    <x v="13"/>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878080 PSR #?: 6393383  "/>
    <s v="We have corrected the address issue for the reported customer - 6393383 caused due to  migration and the issue got cleared."/>
    <s v="MSS Cause Codes"/>
    <s v="Data"/>
    <s v="Address Issue"/>
    <m/>
    <s v="IT Application"/>
    <s v="Software Application/System"/>
    <s v="Other Type of Software"/>
    <m/>
    <m/>
    <s v="sruthi"/>
    <s v="Ravichandran"/>
    <m/>
  </r>
  <r>
    <s v="IT-OSS - M6 (ASAP/TSG)"/>
    <s v="Incident"/>
    <s v="INC000002654681"/>
    <d v="2018-10-03T12:14:25"/>
    <d v="2018-10-04T19:12:28"/>
    <x v="4"/>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076622 PSR #?: 6355600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ruthi"/>
    <s v="Ravichandran"/>
    <m/>
  </r>
  <r>
    <s v="IT-OSS - M6 (ASAP/TSG)"/>
    <s v="Incident"/>
    <s v="INC000002654680"/>
    <d v="2018-10-03T12:02:05"/>
    <d v="2018-10-05T20:59:51"/>
    <x v="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8307926988 What is your MSS Login ID?: n9986869 "/>
    <s v="There is no open orders for the customer#8307926988 in both the HWIN and NGMSS order.  All the orders were in completed status for the TN#8307926988."/>
    <s v="MSS Cause Codes"/>
    <s v="Training"/>
    <s v="No Issue Found"/>
    <m/>
    <s v="IT Application"/>
    <s v="Software Application/System"/>
    <s v="Other Type of Software"/>
    <m/>
    <m/>
    <s v="Suriya"/>
    <s v="Ilango"/>
    <m/>
  </r>
  <r>
    <s v="IT-OSS - M6 (ASAP/TSG)"/>
    <s v="Incident"/>
    <s v="INC000002654679"/>
    <d v="2018-10-03T11:54:22"/>
    <d v="2018-10-04T16:24:37"/>
    <x v="0"/>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9038352782 What is your MSS Login ID?: n9986869 "/>
    <s v="Multiple mapping for the address and location has caused the reported issue and the same has been cleared."/>
    <s v="MSS Cause Codes"/>
    <s v="Data"/>
    <s v="Address Issue"/>
    <m/>
    <s v="IT Application"/>
    <s v="Software Application/System"/>
    <s v="Other Type of Software"/>
    <m/>
    <m/>
    <s v="Suriya"/>
    <s v="Ilango"/>
    <m/>
  </r>
  <r>
    <s v="IT-OSS - M6 (ASAP/TSG)"/>
    <s v="Incident"/>
    <s v="INC000002654676"/>
    <d v="2018-10-03T11:47:33"/>
    <d v="2018-10-10T19:14:54"/>
    <x v="1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Order has been completed"/>
    <s v="MSS Cause Codes"/>
    <s v="Training"/>
    <s v="User Resolved"/>
    <m/>
    <s v="IT Application"/>
    <s v="Software Application/System"/>
    <s v="Other Type of Software"/>
    <m/>
    <m/>
    <s v="Suryapraba"/>
    <s v="Kannaiyan"/>
    <m/>
  </r>
  <r>
    <s v="IT-OSS - M6 (ASAP/TSG)"/>
    <s v="Incident"/>
    <s v="INC000002654675"/>
    <d v="2018-10-03T11:41:02"/>
    <d v="2018-10-04T14:36:49"/>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the reported order-23104055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Koperundevi"/>
    <s v="Muniyandi"/>
    <m/>
  </r>
  <r>
    <s v="IT-OSS - M6 (ASAP/TSG)"/>
    <s v="Incident"/>
    <s v="INC000002654671"/>
    <d v="2018-10-03T11:32:12"/>
    <d v="2018-10-18T00:11:33"/>
    <x v="1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don't see any open order for the customer, there is no pending action item from our end we are marking this ticket as resolved."/>
    <s v="MSS Cause Codes"/>
    <s v="Data"/>
    <s v="User Request"/>
    <m/>
    <s v="IT Application"/>
    <s v="Software Application/System"/>
    <s v="Other Type of Software"/>
    <m/>
    <m/>
    <s v="Suryapraba"/>
    <s v="Kannaiyan"/>
    <m/>
  </r>
  <r>
    <s v="IT-OSS - M6 (ASAP/TSG)"/>
    <s v="Incident"/>
    <s v="INC000002654670"/>
    <d v="2018-10-03T11:30:42"/>
    <d v="2018-10-04T20:10:20"/>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The incorrect locations that is mapped in the network locations caused the issue and the same have been corrected and completed"/>
    <s v="MSS Cause Codes"/>
    <s v="Delegation"/>
    <s v="Location Information"/>
    <m/>
    <s v="IT Application"/>
    <s v="Software Application/System"/>
    <s v="Other Type of Software"/>
    <m/>
    <m/>
    <s v="Koperundevi"/>
    <s v="Muniyandi"/>
    <m/>
  </r>
  <r>
    <s v="IT-OSS - M6 (ASAP/TSG)"/>
    <s v="Incident"/>
    <s v="INC000002654669"/>
    <d v="2018-10-03T11:20:55"/>
    <d v="2018-10-04T18:55:07"/>
    <x v="1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9127541990 What is your MSS Login ID?: n9986869 "/>
    <s v="We could see that the PCONDES and VCONDES  task were made not required which caused the reported issues,now we have corrected it."/>
    <s v="MSS Cause Codes"/>
    <s v="Training"/>
    <s v="Incorrect Task Completion Process"/>
    <m/>
    <s v="IT Application"/>
    <s v="Software Application/System"/>
    <s v="Other Type of Software"/>
    <m/>
    <m/>
    <s v="Suriya"/>
    <s v="Ilango"/>
    <m/>
  </r>
  <r>
    <s v="IT-OSS - M6 (ASAP/TSG)"/>
    <s v="Incident"/>
    <s v="INC000002654663"/>
    <d v="2018-10-03T11:16:16"/>
    <d v="2018-10-05T18:27:15"/>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re is no pin assignments in the reported PSR # 23069949 which caused the issue and the same has been corrected."/>
    <s v="MSS Cause Codes"/>
    <s v="Training"/>
    <s v="Incorrect Process on PIN Assignment"/>
    <m/>
    <s v="IT Application"/>
    <s v="Software Application/System"/>
    <s v="Other Type of Software"/>
    <m/>
    <m/>
    <s v="Suryapraba"/>
    <s v="Kannaiyan"/>
    <m/>
  </r>
  <r>
    <s v="IT-OSS - M6 (ASAP/TSG)"/>
    <s v="Incident"/>
    <s v="INC000002654662"/>
    <d v="2018-10-03T11:12:52"/>
    <d v="2018-10-03T16:38:27"/>
    <x v="2"/>
    <s v="Medium"/>
    <x v="0"/>
    <s v="Within the Service Target"/>
    <s v="MSS (hWIN &amp; TSG) Issue"/>
    <s v="Which MSS instance are you reporting this issue for?: MSS (hWIN &amp; TSG) What type of issue are you reporting?: Another issue Description of problem: (attach screenshots of any errors, etc.): No MSS record found for 2297624378 What is your MSS Login ID?: n9986869 "/>
    <s v="We can see that the activity indicator was incorrect which was causing the issue, the same has been corrected and fixed."/>
    <s v="MSS Cause Codes"/>
    <s v="Delegation"/>
    <s v="Location Information"/>
    <m/>
    <s v="IT Application"/>
    <s v="Software Application/System"/>
    <s v="Other Type of Software"/>
    <m/>
    <m/>
    <s v="Suriya"/>
    <s v="Ilango"/>
    <m/>
  </r>
  <r>
    <s v="IT-OSS - M6 (ASAP/TSG)"/>
    <s v="Incident"/>
    <s v="INC000002654660"/>
    <d v="2018-10-03T10:57:20"/>
    <d v="2018-10-15T16:29:09"/>
    <x v="13"/>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reported issue was identified after the Dual qual implementation. A code change has been done to fix this issue. The reported order#6555897 has been completed in production."/>
    <s v="MSS Cause Codes"/>
    <s v="Code"/>
    <s v="MSSINT Custom Code"/>
    <m/>
    <s v="IT Application"/>
    <s v="Software Application/System"/>
    <s v="Other Type of Software"/>
    <m/>
    <m/>
    <s v="Ramkumar"/>
    <s v="Balaji"/>
    <m/>
  </r>
  <r>
    <s v="IT-OSS - M6 (ASAP/TSG)"/>
    <s v="Incident"/>
    <s v="INC000002654655"/>
    <d v="2018-10-03T09:36:35"/>
    <d v="2018-10-15T15:35:52"/>
    <x v="4"/>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Srinivasan"/>
    <s v="Puthiran"/>
    <m/>
  </r>
  <r>
    <s v="IT-OSS - M6 (ASAP/TSG)"/>
    <s v="Incident"/>
    <s v="INC000002654645"/>
    <d v="2018-10-03T04:43:06"/>
    <d v="2018-10-03T13:21:26"/>
    <x v="0"/>
    <s v="Medium"/>
    <x v="0"/>
    <s v="Within the Service Target"/>
    <s v="MSS (hWIN &amp; TSG) Issue"/>
    <s v="Which MSS instance are you reporting this issue for?: MSS (hWIN &amp; TSG) What type of issue are you reporting?: Another issue Description of problem: (attach screenshots of any errors, etc.): 7048479954- order stuck in NSP queue What is your MSS Login ID?: n9986863 "/>
    <s v="Multiple mapping for the address and location has caused the reported issue and the same has been cleared."/>
    <s v="MSS Cause Codes"/>
    <s v="Data"/>
    <s v="Address Issue"/>
    <m/>
    <s v="IT Application"/>
    <s v="Software Application/System"/>
    <s v="Other Type of Software"/>
    <m/>
    <m/>
    <s v="Naveenkumar"/>
    <s v="Haribabu"/>
    <m/>
  </r>
  <r>
    <s v="IT-OSS - M6 (ASAP/TSG)"/>
    <s v="Incident"/>
    <s v="INC000002654638"/>
    <d v="2018-10-03T03:49:43"/>
    <d v="2018-10-05T13:13:39"/>
    <x v="10"/>
    <s v="Medium"/>
    <x v="0"/>
    <s v="Within the Service Target"/>
    <s v="MSS (hWIN &amp; TSG) Issue"/>
    <s v="Which MSS instance are you reporting this issue for?: MSS (hWIN &amp; TSG) What type of issue are you reporting?: Another issue Description of problem: (attach screenshots of any errors, etc.): ReturnCd :21038 - ReturnText: One or more required Addresses have not been delegated to NGMSS 7067822807 What is your MSS Login ID?: e0183530 Customer Acct Number?: 3313951 PSR #?: 23121586 "/>
    <s v="The missing address related entries caused the issue and the same have been added to resolve the issue"/>
    <s v="MSS Cause Codes"/>
    <s v="Delegation"/>
    <s v="Location Information"/>
    <m/>
    <s v="IT Application"/>
    <s v="Software Application/System"/>
    <s v="Other Type of Software"/>
    <m/>
    <m/>
    <s v="Mikayla"/>
    <s v="Anderson"/>
    <m/>
  </r>
  <r>
    <s v="IT-OSS - M6 (ASAP/TSG)"/>
    <s v="Incident"/>
    <s v="INC000002654632"/>
    <d v="2018-10-03T03:29:52"/>
    <d v="2018-10-04T11:30:23"/>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3735 PSR #?: 6460649  "/>
    <s v="Order has been already completed in Production"/>
    <m/>
    <m/>
    <m/>
    <m/>
    <s v="IT Application"/>
    <s v="Software Application/System"/>
    <s v="Other Type of Software"/>
    <m/>
    <m/>
    <s v="Suriyapriya"/>
    <s v="Jothiramalingam"/>
    <m/>
  </r>
  <r>
    <s v="IT-OSS - M6 (ASAP/TSG)"/>
    <s v="Incident"/>
    <s v="INC000002654631"/>
    <d v="2018-10-03T03:27:59"/>
    <d v="2018-10-03T15:49:03"/>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4114 PSR #?: 6399982  "/>
    <s v="We could see that the location related entries for the reported order-6399982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anthavel"/>
    <s v="Kumar"/>
    <m/>
  </r>
  <r>
    <s v="IT-OSS - M6 (ASAP/TSG)"/>
    <s v="Incident"/>
    <s v="INC000002654628"/>
    <d v="2018-10-03T03:21:59"/>
    <d v="2018-10-04T20:18:09"/>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462059 PSR #?: 6440621  "/>
    <s v="Hi Suriya,  The issue has been cleared now through a data scrub by updating the incorrect address id and the order got completed without any issues. Please check and let us know for any other concerns."/>
    <s v="MSS Cause Codes"/>
    <s v="Data"/>
    <s v="Data Scrub Required"/>
    <m/>
    <s v="IT Application"/>
    <s v="Software Application/System"/>
    <s v="Other Type of Software"/>
    <m/>
    <m/>
    <s v="Suriyapriya"/>
    <s v="Jothiramalingam"/>
    <m/>
  </r>
  <r>
    <s v="IT-OSS - M6 (ASAP/TSG)"/>
    <s v="Incident"/>
    <s v="INC000002654627"/>
    <d v="2018-10-03T03:21:48"/>
    <d v="2018-10-04T13:50:23"/>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33121 PSR #?: 6387136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r>
  <r>
    <s v="IT-OSS - M6 (ASAP/TSG)"/>
    <s v="Incident"/>
    <s v="INC000002654602"/>
    <d v="2018-10-03T14:00:19"/>
    <d v="2018-10-04T18:32:15"/>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9197741469 What is your MSS Login ID?: n9989129 "/>
    <s v="We could see the reported order has been processed already it seems and looks complete in the system. So, we are going ahead and marking this as close. Kindly reach us for any assistance in the future."/>
    <s v="MSS Cause Codes"/>
    <s v="Training"/>
    <s v="No Issue Found"/>
    <m/>
    <s v="IT Application"/>
    <s v="Software Application/System"/>
    <s v="Other Type of Software"/>
    <m/>
    <m/>
    <s v="Harish"/>
    <s v="Sundaram"/>
    <m/>
  </r>
  <r>
    <s v="IT-OSS - M6 (ASAP/TSG)"/>
    <s v="Incident"/>
    <s v="INC000002654600"/>
    <d v="2018-10-03T13:13:22"/>
    <d v="2018-10-04T18:42:25"/>
    <x v="15"/>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048446352 "/>
    <s v="We could see no issues with this order as it was completed already."/>
    <s v="MSS Cause Codes"/>
    <s v="Training"/>
    <s v="No Issue Found"/>
    <m/>
    <s v="IT Application"/>
    <s v="Software Application/System"/>
    <s v="Other Type of Software"/>
    <m/>
    <m/>
    <s v="Srinivasan"/>
    <s v="Puthiran"/>
    <m/>
  </r>
  <r>
    <s v="IT-OSS - M6 (ASAP/TSG)"/>
    <s v="Incident"/>
    <s v="INC000002654599"/>
    <d v="2018-10-03T12:59:14"/>
    <d v="2018-10-04T16:29:15"/>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048828313 "/>
    <s v="Multiple mapping for the address and location has caused the reported issue and the same has been cleared."/>
    <s v="MSS Cause Codes"/>
    <s v="Data"/>
    <s v="Address Issue"/>
    <m/>
    <s v="IT Application"/>
    <s v="Software Application/System"/>
    <s v="Other Type of Software"/>
    <m/>
    <m/>
    <s v="Srinivasan"/>
    <s v="Puthiran"/>
    <m/>
  </r>
  <r>
    <s v="IT-OSS - M6 (ASAP/TSG)"/>
    <s v="Incident"/>
    <s v="INC000002654598"/>
    <d v="2018-10-03T12:53:25"/>
    <d v="2018-10-05T12:44:15"/>
    <x v="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4 Customer Acct Number?: 3636956 PSR #?: 6363619  "/>
    <s v="We can see that there was duplicate Location values which was causing the error, the same has been corrected and fixed."/>
    <s v="MSS Cause Codes"/>
    <s v="Delegation"/>
    <s v="Location Information"/>
    <m/>
    <s v="IT Application"/>
    <s v="Software Application/System"/>
    <s v="Other Type of Software"/>
    <m/>
    <m/>
    <s v="Manjubhashini"/>
    <s v="Kalimuthu"/>
    <m/>
  </r>
  <r>
    <s v="IT-OSS - M6 (ASAP/TSG)"/>
    <s v="Incident"/>
    <s v="INC000002654597"/>
    <d v="2018-10-03T12:52:28"/>
    <d v="2018-10-04T20:14:02"/>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have corrected the address issue for the reported customer caused due to  migration and the issue got cleared."/>
    <s v="MSS Cause Codes"/>
    <s v="Data"/>
    <s v="Address Issue"/>
    <m/>
    <s v="IT Application"/>
    <s v="Software Application/System"/>
    <s v="Other Type of Software"/>
    <m/>
    <m/>
    <s v="Ramkumar"/>
    <s v="Balaji"/>
    <m/>
  </r>
  <r>
    <s v="IT-OSS - M6 (ASAP/TSG)"/>
    <s v="Incident"/>
    <s v="INC000002654596"/>
    <d v="2018-10-03T12:47:14"/>
    <d v="2018-10-04T18:42:50"/>
    <x v="4"/>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an incorrect provisioning plan (BB-Modify order w PIN CHg) has been selected for the wirecenter move order. Please cancel this reported order and place a proper order with correct provisioning plan. Hence there is no action pending on our side. We are going ahead and marking this incident as resolved. Thanks."/>
    <s v="MSS Cause Codes"/>
    <s v="Training"/>
    <s v="Incorrect Provisioning Plan Selected"/>
    <m/>
    <s v="IT Application"/>
    <s v="Software Application/System"/>
    <s v="Other Type of Software"/>
    <m/>
    <m/>
    <s v="Koperundevi"/>
    <s v="Muniyandi"/>
    <m/>
  </r>
  <r>
    <s v="IT-OSS - M6 (ASAP/TSG)"/>
    <s v="Incident"/>
    <s v="INC000002654595"/>
    <d v="2018-10-03T12:43:32"/>
    <d v="2018-10-08T19:13:53"/>
    <x v="5"/>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The reported order#6472668 was already completed and flag finished."/>
    <s v="MSS Cause Codes"/>
    <s v="Training"/>
    <s v="No Issue Found"/>
    <m/>
    <s v="IT Application"/>
    <s v="Software Application/System"/>
    <s v="Other Type of Software"/>
    <m/>
    <m/>
    <s v="Ramkumar"/>
    <s v="Balaji"/>
    <m/>
  </r>
  <r>
    <s v="IT-OSS - M6 (ASAP/TSG)"/>
    <s v="Incident"/>
    <s v="INC000002654594"/>
    <d v="2018-10-03T12:38:22"/>
    <d v="2018-10-04T16:32:29"/>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9365444929 "/>
    <s v="Multiple mapping for the address and location has caused the reported issue and the same has been cleared."/>
    <s v="MSS Cause Codes"/>
    <s v="Data"/>
    <s v="Address Issue"/>
    <m/>
    <s v="IT Application"/>
    <s v="Software Application/System"/>
    <s v="Other Type of Software"/>
    <m/>
    <m/>
    <s v="Srinivasan"/>
    <s v="Puthiran"/>
    <m/>
  </r>
  <r>
    <s v="IT-OSS - M6 (ASAP/TSG)"/>
    <s v="Incident"/>
    <s v="INC000002654592"/>
    <d v="2018-10-03T12:33:42"/>
    <d v="2018-10-10T19:08:56"/>
    <x v="11"/>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721646 PSR #?: 6501939 "/>
    <s v="Task has been completed already"/>
    <m/>
    <m/>
    <m/>
    <m/>
    <s v="IT Application"/>
    <s v="Software Application/System"/>
    <s v="Other Type of Software"/>
    <m/>
    <m/>
    <s v="sruthi"/>
    <s v="Ravichandran"/>
    <m/>
  </r>
  <r>
    <s v="IT-OSS - M6 (ASAP/TSG)"/>
    <s v="Incident"/>
    <s v="INC000002654588"/>
    <d v="2018-10-03T12:12:00"/>
    <d v="2018-10-04T14:42:30"/>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at the reported order-23000614  was completed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uryapraba"/>
    <s v="Kannaiyan"/>
    <m/>
  </r>
  <r>
    <s v="IT-OSS - M6 (ASAP/TSG)"/>
    <s v="Incident"/>
    <s v="INC000002654582"/>
    <d v="2018-10-03T11:25:46"/>
    <d v="2018-10-17T23:57:39"/>
    <x v="1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4024664634 What is your MSS Login ID?: n9986869 "/>
    <s v="We don't see any open order for the customer and there is no pending action item from our end we are marking this ticket as resolved."/>
    <s v="MSS Cause Codes"/>
    <s v="Data"/>
    <s v="User Request"/>
    <m/>
    <s v="IT Application"/>
    <s v="Software Application/System"/>
    <s v="Other Type of Software"/>
    <m/>
    <m/>
    <s v="Suriya"/>
    <s v="Ilango"/>
    <m/>
  </r>
  <r>
    <s v="IT-OSS - M6 (ASAP/TSG)"/>
    <s v="Incident"/>
    <s v="INC000002654579"/>
    <d v="2018-10-03T10:50:05"/>
    <d v="2018-10-03T13:20:55"/>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e reported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uryapraba"/>
    <s v="Kannaiyan"/>
    <m/>
  </r>
  <r>
    <s v="IT-OSS - M6 (ASAP/TSG)"/>
    <s v="Incident"/>
    <s v="INC000002654578"/>
    <d v="2018-10-03T10:48:36"/>
    <d v="2018-10-08T15:53:55"/>
    <x v="15"/>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incorrect products qualification in the order caused the reported issue and the same has been corrected now"/>
    <s v="MSS Cause Codes"/>
    <s v="Data"/>
    <s v="Product Issue"/>
    <m/>
    <s v="IT Application"/>
    <s v="Software Application/System"/>
    <s v="Other Type of Software"/>
    <m/>
    <m/>
    <s v="Ramkumar"/>
    <s v="Balaji"/>
    <m/>
  </r>
  <r>
    <s v="IT-OSS - M6 (ASAP/TSG)"/>
    <s v="Incident"/>
    <s v="INC000002654571"/>
    <d v="2018-10-03T05:02:12"/>
    <d v="2018-10-04T18:18:43"/>
    <x v="6"/>
    <s v="Medium"/>
    <x v="0"/>
    <s v="Within the Service Target"/>
    <s v="MSS (hWIN &amp; TSG) Issue"/>
    <s v="Which MSS instance are you reporting this issue for?: MSS (hWIN &amp; TSG) What type of issue are you reporting?: Another issue Description of problem: (attach screenshots of any errors, etc.): 7048440145-order stuck in NSP What is your MSS Login ID?: n9986863 "/>
    <s v="The incorrect address id was tagged in the reported PSR # 23093807 which caused the issue and the same has been corrected."/>
    <s v="MSS Cause Codes"/>
    <s v="Data"/>
    <s v="Address Issue"/>
    <m/>
    <s v="IT Application"/>
    <s v="Software Application/System"/>
    <s v="Other Type of Software"/>
    <m/>
    <m/>
    <s v="Naveenkumar"/>
    <s v="Haribabu"/>
    <m/>
  </r>
  <r>
    <s v="IT-OSS - M6 (ASAP/TSG)"/>
    <s v="Incident"/>
    <s v="INC000002654569"/>
    <d v="2018-10-03T04:55:15"/>
    <d v="2018-10-04T14:52:28"/>
    <x v="2"/>
    <s v="Medium"/>
    <x v="0"/>
    <s v="Within the Service Target"/>
    <s v="MSS (hWIN &amp; TSG) Issue"/>
    <s v="Which MSS instance are you reporting this issue for?: MSS (hWIN &amp; TSG) What type of issue are you reporting?: Another issue Description of problem: (attach screenshots of any errors, etc.): order is stuck in the BB_COMP queue  What is your MSS Login ID?: e0168378 Customer Acct Number?: 4736587 PSR #?: 20259179 "/>
    <s v="We can see that the task was not completed properly which was causing the issue, the same has been completed and fixed."/>
    <s v="MSS Cause Codes"/>
    <s v="Training"/>
    <s v="Incorrect Task Completion Process"/>
    <m/>
    <s v="IT Application"/>
    <s v="Software Application/System"/>
    <s v="Other Type of Software"/>
    <m/>
    <m/>
    <s v="Ashley"/>
    <s v="Yauilla"/>
    <m/>
  </r>
  <r>
    <s v="IT-OSS - M6 (ASAP/TSG)"/>
    <s v="Incident"/>
    <s v="INC000002654567"/>
    <d v="2018-10-03T04:28:55"/>
    <d v="2018-10-03T19:17:16"/>
    <x v="13"/>
    <s v="Medium"/>
    <x v="0"/>
    <s v="Within the Service Target"/>
    <s v="MSS (hWIN &amp; TSG) Issue"/>
    <s v="Which MSS instance are you reporting this issue for?: MSS (hWIN &amp; TSG) What type of issue are you reporting?: Another issue Description of problem: (attach screenshots of any errors, etc.): 7048149647- order stuck in NSP What is your MSS Login ID?: n9986863 "/>
    <s v="We have corrected the circuit status for the reported customer# 7048149647 caused due to  migration and the issue got cleared."/>
    <s v="MSS Cause Codes"/>
    <s v="Data"/>
    <s v="Circuit Status"/>
    <m/>
    <s v="IT Application"/>
    <s v="Software Application/System"/>
    <s v="Other Type of Software"/>
    <m/>
    <m/>
    <s v="Naveenkumar"/>
    <s v="Haribabu"/>
    <m/>
  </r>
  <r>
    <s v="IT-OSS - M6 (ASAP/TSG)"/>
    <s v="Incident"/>
    <s v="INC000002654566"/>
    <d v="2018-10-03T04:23:30"/>
    <d v="2018-10-04T11:51:31"/>
    <x v="4"/>
    <s v="Medium"/>
    <x v="0"/>
    <s v="Within the Service Target"/>
    <s v="MSS (hWIN &amp; TSG) Issue"/>
    <s v="Which MSS instance are you reporting this issue for?: MSS (hWIN &amp; TSG) What type of issue are you reporting?: Another issue Description of problem: (attach screenshots of any errors, etc.): 7048463977- order stuck in NSP What is your MSS Login ID?: n9986863 "/>
    <s v="As per MIROR record, the DRS wire center 'VNBGKYXA ' is the provisioning wire center for 50/4 Mb Product.  Also customer currently in the 'VNBGKYXA'  wire center. So as per process old speed should be disconnected and new speed should be added under the same broadband product. But in the reported PSR we could see the old broadband is disconnected and new broadband products are added, this is incorrect process.  Kindly check the MIROR record for the customer and if the provisioning wire center is different from existing wire center for the new speed product, then place a BB move order.   Please cancel the reported order and place a new order with correct process. Hence there is no action pending on our side. We are going ahead and marking this incident as resolved. Thanks."/>
    <s v="MSS Cause Codes"/>
    <s v="Training"/>
    <s v="Incorrect Process on Change Order"/>
    <m/>
    <s v="IT Application"/>
    <s v="Software Application/System"/>
    <s v="Other Type of Software"/>
    <m/>
    <m/>
    <s v="Naveenkumar"/>
    <s v="Haribabu"/>
    <m/>
  </r>
  <r>
    <s v="IT-OSS - M6 (ASAP/TSG)"/>
    <s v="Incident"/>
    <s v="INC000002654558"/>
    <d v="2018-10-03T03:05:51"/>
    <d v="2018-10-04T16:35:58"/>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4784 PSR #?: 6365773  "/>
    <s v="Multiple mapping for the address and location has caused the reported issue and the same has been cleared"/>
    <s v="MSS Cause Codes"/>
    <s v="Data"/>
    <s v="Address Issue"/>
    <m/>
    <s v="IT Application"/>
    <s v="Software Application/System"/>
    <s v="Other Type of Software"/>
    <m/>
    <m/>
    <s v="Kanthavel"/>
    <s v="Kumar"/>
    <m/>
  </r>
  <r>
    <s v="IT-OSS - M6 (ASAP/TSG)"/>
    <s v="Incident"/>
    <s v="INC000002654484"/>
    <d v="2018-10-03T02:41:10"/>
    <d v="2018-10-19T13:51:24"/>
    <x v="10"/>
    <s v="Medium"/>
    <x v="0"/>
    <s v="Within the Service Target"/>
    <s v="MSS (hWIN &amp; TSG) Issue"/>
    <s v="Which MSS instance are you reporting this issue for?: MSS (hWIN &amp; TSG) What type of issue are you reporting?: Another issue Description of problem: (attach screenshots of any errors, etc.): ERROR: AN ERROR OCCIRRED DURING THE CUSTOM PRE-VALIDATION PROCEDURE: -2 ORA-20103: THE TN REQUESTED IS ALREADY INSERVICE. What is your MSS Login ID?: E0180039 Customer Acct Number?: 6583402 PSR #?: 23131996 "/>
    <s v="The previous order with the reported customer number was cancelled in legacy but not delegated to NGMSS properly and that caused the issue. The issue has been corrected by correcting the service item related entries."/>
    <s v="MSS Cause Codes"/>
    <s v="Delegation"/>
    <s v="Previous order Delegation issue"/>
    <m/>
    <s v="IT Application"/>
    <s v="Software Application/System"/>
    <s v="Other Type of Software"/>
    <m/>
    <m/>
    <s v="Justin"/>
    <s v="Liles"/>
    <m/>
  </r>
  <r>
    <s v="IT-OSS - M6 (ASAP/TSG)"/>
    <s v="Incident"/>
    <s v="INC000002654423"/>
    <d v="2018-10-03T03:14:33"/>
    <d v="2018-10-04T11:35:04"/>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2305 PSR #?: 6369433  "/>
    <s v="Order has been completed in Production"/>
    <m/>
    <m/>
    <m/>
    <m/>
    <s v="IT Application"/>
    <s v="Software Application/System"/>
    <s v="Other Type of Software"/>
    <m/>
    <m/>
    <s v="Kanthavel"/>
    <s v="Kumar"/>
    <m/>
  </r>
  <r>
    <s v="IT-OSS - M6 (ASAP/TSG)"/>
    <s v="Incident"/>
    <s v="INC000002654402"/>
    <d v="2018-10-03T02:33:58"/>
    <d v="2018-10-03T15:53:36"/>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26591 PSR #?: 6192906 "/>
    <s v="We could see that the location related entries for the reported order-619290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anthavel"/>
    <s v="Kumar"/>
    <m/>
  </r>
  <r>
    <s v="IT-OSS - M6 (ASAP/TSG)"/>
    <s v="Incident"/>
    <s v="INC000002654399"/>
    <d v="2018-10-03T02:32:47"/>
    <d v="2018-10-04T20:25:17"/>
    <x v="12"/>
    <s v="Medium"/>
    <x v="0"/>
    <s v="Within the Service Target"/>
    <s v="MSS (hWIN &amp; TSG) Issue"/>
    <s v="Which MSS instance are you reporting this issue for?: MSS (hWIN &amp; TSG) What type of issue are you reporting?: Another issue Description of problem: (attach screenshots of any errors, etc.): TN-7702076282 order stuck in nsp What is your MSS Login ID?: n9986862 "/>
    <s v="Hi Nithya,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Nithya"/>
    <s v="Chakkaravathi"/>
    <m/>
  </r>
  <r>
    <s v="IT-OSS - M6 (ASAP/TSG)"/>
    <s v="Incident"/>
    <s v="INC000002654386"/>
    <d v="2018-10-03T02:30:07"/>
    <d v="2018-10-04T15:06:56"/>
    <x v="3"/>
    <s v="Medium"/>
    <x v="0"/>
    <s v="Within the Service Target"/>
    <s v="MSS (hWIN &amp; TSG) Issue"/>
    <s v="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
    <s v="The incorrect locations that is mapped in the network locations caused the issue and the same have been corrected and completed"/>
    <s v="MSS Cause Codes"/>
    <s v="Delegation"/>
    <s v="Location Information"/>
    <m/>
    <s v="IT Application"/>
    <s v="Software Application/System"/>
    <s v="Other Type of Software"/>
    <m/>
    <m/>
    <s v="Sudhakar"/>
    <s v="Elangovan"/>
    <m/>
  </r>
  <r>
    <s v="IT-OSS - M6 (ASAP/TSG)"/>
    <s v="Incident"/>
    <s v="INC000002654379"/>
    <d v="2018-10-03T02:19:53"/>
    <d v="2018-10-03T13:27:04"/>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5769 PSR #?: 5946208  "/>
    <s v="We could see the order has been processed when we try to check the same and it looks good in the system, so we are going ahead and marking this as close. KIndly reach us for any assistance in the future."/>
    <s v="MSS Cause Codes"/>
    <s v="Training"/>
    <s v="No Issue Found"/>
    <m/>
    <s v="IT Application"/>
    <s v="Software Application/System"/>
    <s v="Other Type of Software"/>
    <m/>
    <m/>
    <s v="Suriyapriya"/>
    <s v="Jothiramalingam"/>
    <m/>
  </r>
  <r>
    <s v="IT-OSS - M6 (ASAP/TSG)"/>
    <s v="Incident"/>
    <s v="INC000002654313"/>
    <d v="2018-10-03T04:55:14"/>
    <d v="2018-10-04T14:51:26"/>
    <x v="6"/>
    <s v="Medium"/>
    <x v="0"/>
    <s v="Within the Service Target"/>
    <s v="MSS (hWIN &amp; TSG) Issue"/>
    <s v="Which MSS instance are you reporting this issue for?: MSS (hWIN &amp; TSG) What type of issue are you reporting?: Another issue Description of problem: (attach screenshots of any errors, etc.): 7047085658- order stuck in NSP What is your MSS Login ID?: n9986863 "/>
    <s v="No issue found."/>
    <s v="MSS Cause Codes"/>
    <s v="Training"/>
    <s v="No Issue Found"/>
    <m/>
    <s v="IT Application"/>
    <s v="Software Application/System"/>
    <s v="Other Type of Software"/>
    <m/>
    <m/>
    <s v="Naveenkumar"/>
    <s v="Haribabu"/>
    <m/>
  </r>
  <r>
    <s v="IT-OSS - M6 (ASAP/TSG)"/>
    <s v="Incident"/>
    <s v="INC000002654310"/>
    <d v="2018-10-03T04:11:38"/>
    <d v="2018-10-03T17:13:08"/>
    <x v="2"/>
    <s v="Medium"/>
    <x v="0"/>
    <s v="Within the Service Target"/>
    <s v="MSS (hWIN &amp; TSG) Issue"/>
    <s v="Which MSS instance are you reporting this issue for?: MSS (hWIN &amp; TSG) What type of issue are you reporting?: Another issue Description of problem: (attach screenshots of any errors, etc.): 3863622108- order stuck in NSP What is your MSS Login ID?: n9986863 "/>
    <s v="We can see that the incorrect location values which was causing the issue, the same has been corrected and fixed."/>
    <s v="MSS Cause Codes"/>
    <s v="Delegation"/>
    <s v="Location Information"/>
    <m/>
    <s v="IT Application"/>
    <s v="Software Application/System"/>
    <s v="Other Type of Software"/>
    <m/>
    <m/>
    <s v="Naveenkumar"/>
    <s v="Haribabu"/>
    <m/>
  </r>
  <r>
    <s v="IT-OSS - M6 (ASAP/TSG)"/>
    <s v="Incident"/>
    <s v="INC000002654309"/>
    <d v="2018-10-03T04:00:24"/>
    <d v="2018-10-03T19:19:45"/>
    <x v="13"/>
    <s v="Medium"/>
    <x v="0"/>
    <s v="Within the Service Target"/>
    <s v="MSS (hWIN &amp; TSG) Issue"/>
    <s v="Which MSS instance are you reporting this issue for?: MSS (hWIN &amp; TSG) What type of issue are you reporting?: Another issue Description of problem: (attach screenshots of any errors, etc.): 9126543719- Order stuck in NSP queue What is your MSS Login ID?: n9986863 "/>
    <s v="We have corrected the address issue for the reported customer# 9126543719 caused due to  migration and the issue got cleared."/>
    <s v="MSS Cause Codes"/>
    <s v="Data"/>
    <s v="Address Issue"/>
    <m/>
    <s v="IT Application"/>
    <s v="Software Application/System"/>
    <s v="Other Type of Software"/>
    <m/>
    <m/>
    <s v="Naveenkumar"/>
    <s v="Haribabu"/>
    <m/>
  </r>
  <r>
    <s v="IT-OSS - M6 (ASAP/TSG)"/>
    <s v="Incident"/>
    <s v="INC000002654308"/>
    <d v="2018-10-03T03:54:07"/>
    <d v="2018-10-03T15:32:43"/>
    <x v="4"/>
    <s v="Medium"/>
    <x v="0"/>
    <s v="Within the Service Target"/>
    <s v="MSS (hWIN &amp; TSG) Issue"/>
    <s v="Which MSS instance are you reporting this issue for?: MSS (hWIN &amp; TSG) What type of issue are you reporting?: Another issue Description of problem: (attach screenshots of any errors, etc.): 7067834694 order stuck in NSP queue What is your MSS Login ID?: n9986863 "/>
    <s v="We could see the PCONDES task has marked an NOT REQUIRED in production. An incorrect process on supplement cancel in change order caused the issue. We have marked as Required and completed the order. Hence there is no action pending on our side. We are going ahead and marking this incident as resolved. Thanks."/>
    <s v="MSS Cause Codes"/>
    <s v="Training"/>
    <s v="Process Issue - Others"/>
    <m/>
    <s v="IT Application"/>
    <s v="Software Application/System"/>
    <s v="Other Type of Software"/>
    <m/>
    <m/>
    <s v="Naveenkumar"/>
    <s v="Haribabu"/>
    <m/>
  </r>
  <r>
    <s v="IT-OSS - M6 (ASAP/TSG)"/>
    <s v="Incident"/>
    <s v="INC000002654289"/>
    <d v="2018-10-03T02:57:56"/>
    <d v="2018-10-04T16:38:34"/>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19265 PSR #?: 6401634  "/>
    <s v="Multiple mapping for the address and location has caused the reported issue and the same has been cleared"/>
    <s v="MSS Cause Codes"/>
    <s v="Data"/>
    <s v="Address Issue"/>
    <m/>
    <s v="IT Application"/>
    <s v="Software Application/System"/>
    <s v="Other Type of Software"/>
    <m/>
    <m/>
    <s v="Suriyapriya"/>
    <s v="Jothiramalingam"/>
    <m/>
  </r>
  <r>
    <s v="IT-OSS - M6 (ASAP/TSG)"/>
    <s v="Incident"/>
    <s v="INC000002654284"/>
    <d v="2018-10-03T02:42:39"/>
    <d v="2018-10-04T11:39:57"/>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76037 PSR #?: 6218310  "/>
    <s v="Order has been completed in Production already"/>
    <m/>
    <m/>
    <m/>
    <m/>
    <s v="IT Application"/>
    <s v="Software Application/System"/>
    <s v="Other Type of Software"/>
    <m/>
    <m/>
    <s v="Kanthavel"/>
    <s v="Kumar"/>
    <m/>
  </r>
  <r>
    <s v="IT-OSS - M6 (ASAP/TSG)"/>
    <s v="Incident"/>
    <s v="INC000002654283"/>
    <d v="2018-10-03T02:41:07"/>
    <d v="2018-10-03T16:00:49"/>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29737 PSR #?: 6389199  "/>
    <s v="We could see that the location related entries for the reported order-638919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riyapriya"/>
    <s v="Jothiramalingam"/>
    <m/>
  </r>
  <r>
    <s v="IT-OSS - M6 (ASAP/TSG)"/>
    <s v="Incident"/>
    <s v="INC000002654278"/>
    <d v="2018-10-03T02:26:12"/>
    <d v="2018-10-04T20:28:25"/>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862 PSR #?: 6144550  "/>
    <s v="Hi Kanthavel,  The issue has been cleared now through a data scrub by updating the incorrect address id and the order got completed without any issues. Please check and let us know for any other concerns."/>
    <s v="MSS Cause Codes"/>
    <s v="Data"/>
    <s v="Address Issue"/>
    <m/>
    <s v="IT Application"/>
    <s v="Software Application/System"/>
    <s v="Other Type of Software"/>
    <m/>
    <m/>
    <s v="Kanthavel"/>
    <s v="Kumar"/>
    <m/>
  </r>
  <r>
    <s v="IT-OSS - M6 (ASAP/TSG)"/>
    <s v="Incident"/>
    <s v="INC000002654277"/>
    <d v="2018-10-03T02:25:48"/>
    <d v="2018-10-04T15:15:19"/>
    <x v="3"/>
    <s v="Medium"/>
    <x v="0"/>
    <s v="Within the Service Target"/>
    <s v="MSS (hWIN &amp; TSG) Issue"/>
    <s v="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
    <s v="The incorrect locations that is mapped in the network locations caused the issue and the same have been corrected and completed"/>
    <s v="MSS Cause Codes"/>
    <s v="Delegation"/>
    <s v="Delegation task issue"/>
    <m/>
    <s v="IT Application"/>
    <s v="Software Application/System"/>
    <s v="Other Type of Software"/>
    <m/>
    <m/>
    <s v="Sudhakar"/>
    <s v="Elangovan"/>
    <m/>
  </r>
  <r>
    <s v="IT-OSS - M6 (ASAP/TSG)"/>
    <s v="Incident"/>
    <s v="INC000002654275"/>
    <d v="2018-10-03T02:10:46"/>
    <d v="2018-10-03T13:36:01"/>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623600 PSR #?: 6479018  "/>
    <s v="We could see the customer account were mapped incorrectly on the network location which were causing the issue, the same has been corrected and reported order is now processed, also looks complete in the system. So, we are going ahead and marking this as close. KIndly reach us for any assistance in the future."/>
    <s v="MSS Cause Codes"/>
    <s v="Data"/>
    <s v="Location Issue"/>
    <m/>
    <s v="IT Application"/>
    <s v="Software Application/System"/>
    <s v="Other Type of Software"/>
    <m/>
    <m/>
    <s v="Suriyapriya"/>
    <s v="Jothiramalingam"/>
    <m/>
  </r>
  <r>
    <s v="IT-OSS - M6 (ASAP/TSG)"/>
    <s v="Incident"/>
    <s v="INC000002654273"/>
    <d v="2018-10-03T02:09:59"/>
    <d v="2018-10-04T17:45:16"/>
    <x v="15"/>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2169 PSR #?: 6119147  "/>
    <s v="We could see that a duplicate CLLI location which was being tagged to the order caused the reported issue and this has been cleared now."/>
    <s v="MSS Cause Codes"/>
    <s v="Data"/>
    <s v="Location Issue"/>
    <m/>
    <s v="IT Application"/>
    <s v="Software Application/System"/>
    <s v="Other Type of Software"/>
    <m/>
    <m/>
    <s v="Kanthavel"/>
    <s v="Kumar"/>
    <m/>
  </r>
  <r>
    <s v="IT-OSS - M6 (ASAP/TSG)"/>
    <s v="Incident"/>
    <s v="INC000002654233"/>
    <d v="2018-10-03T01:57:58"/>
    <d v="2018-10-03T18:44:51"/>
    <x v="6"/>
    <s v="Medium"/>
    <x v="0"/>
    <s v="Within the Service Target"/>
    <s v="MSS (hWIN &amp; TSG) Issue"/>
    <s v="Which MSS instance are you reporting this issue for?: MSS (hWIN &amp; TSG) What type of issue are you reporting?: Another issue Description of problem: (attach screenshots of any errors, etc.): Unable to compete ADDASGN,Telephone#1600604026,Error Message:Pin to which the customer is assigned is not compatible for the selected speed product. Please assign a compatible pin. What is your MSS Login ID?: n9994207 Customer Acct Number?: 6578145 PSR #?: 23105951  "/>
    <s v="The incorrect pin assignment was made in the reported PSR # 23105951 which caused the issue and the same has been corrected."/>
    <s v="MSS Cause Codes"/>
    <s v="Training"/>
    <s v="Incorrect Process on PIN Assignment"/>
    <m/>
    <s v="IT Application"/>
    <s v="Software Application/System"/>
    <s v="Other Type of Software"/>
    <m/>
    <m/>
    <s v="Sathishkumar"/>
    <s v="Chellathurai"/>
    <m/>
  </r>
  <r>
    <s v="IT-OSS - M6 (ASAP/TSG)"/>
    <s v="Incident"/>
    <s v="INC000002654219"/>
    <d v="2018-10-03T01:54:21"/>
    <d v="2018-10-04T15:05:46"/>
    <x v="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91614 PSR #?: 5891979  "/>
    <s v="We can see that the reported order was completed but not flag finished, the same has been corrected and fixed."/>
    <s v="MSS Cause Codes"/>
    <s v="Training"/>
    <s v="Incorrect Task Completion Process"/>
    <m/>
    <s v="IT Application"/>
    <s v="Software Application/System"/>
    <s v="Other Type of Software"/>
    <m/>
    <m/>
    <s v="Kanthavel"/>
    <s v="Kumar"/>
    <m/>
  </r>
  <r>
    <s v="IT-OSS - M6 (ASAP/TSG)"/>
    <s v="Incident"/>
    <s v="INC000002654196"/>
    <d v="2018-10-03T01:36:39"/>
    <d v="2018-10-03T19:21:58"/>
    <x v="1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216 PSR #?: 5333152  "/>
    <s v="We have corrected the address issue for the reported customer# 3688216 caused due to  migration and the issue got cleared."/>
    <s v="MSS Cause Codes"/>
    <s v="Data"/>
    <s v="Address Issue"/>
    <m/>
    <s v="IT Application"/>
    <s v="Software Application/System"/>
    <s v="Other Type of Software"/>
    <m/>
    <m/>
    <s v="Kanthavel"/>
    <s v="Kumar"/>
    <m/>
  </r>
  <r>
    <s v="IT-OSS - M6 (ASAP/TSG)"/>
    <s v="Incident"/>
    <s v="INC000002654193"/>
    <d v="2018-10-03T01:35:15"/>
    <d v="2018-10-04T19:15:48"/>
    <x v="4"/>
    <s v="Medium"/>
    <x v="0"/>
    <s v="Within the Service Target"/>
    <s v="MSS (hWIN &amp; TSG) Issue"/>
    <s v="Which MSS instance are you reporting this issue for?: MSS (hWIN &amp; TSG) What type of issue are you reporting?: Another issue Description of problem: (attach screenshots of any errors, etc.): 4027429603   unable to submit nsp What is your MSS Login ID?: n9986864 Customer Acct Number?: 2846894 PSR #?: 6209453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udhakar"/>
    <s v="Elangovan"/>
    <m/>
  </r>
  <r>
    <s v="IT-OSS - M6 (ASAP/TSG)"/>
    <s v="Incident"/>
    <s v="INC000002654139"/>
    <d v="2018-10-03T01:22:40"/>
    <d v="2018-10-04T19:27:41"/>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1263 PSR #?: 6482603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r>
  <r>
    <s v="IT-OSS - M6 (ASAP/TSG)"/>
    <s v="Incident"/>
    <s v="INC000002654132"/>
    <d v="2018-10-03T01:15:46"/>
    <d v="2018-10-03T16:05:47"/>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 NOT ABLE TO FIND CUSTOMER LOCATION What is your MSS Login ID?: N9979755 Customer Acct Number?: 5781948 PSR #?: 5317704  "/>
    <s v="We could see that the location related entries for the reported order-5317704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ishore"/>
    <s v="Singh"/>
    <m/>
  </r>
  <r>
    <s v="IT-OSS - M6 (ASAP/TSG)"/>
    <s v="Incident"/>
    <s v="INC000002654128"/>
    <d v="2018-10-03T01:10:47"/>
    <d v="2018-10-04T20:48:42"/>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 tn requested is already inservices. Tn# 9035479225 What is your MSS Login ID?: n9987263 Customer Acct Number?: 6582173 PSR #?: 23121829 "/>
    <s v="Hi Vijai,  The issue is due to the customer is assigned to a duplicate customer account# 6277547. Can you please check and cancel the duplicate customer account."/>
    <s v="MSS Cause Codes"/>
    <s v="Data"/>
    <s v="User Request"/>
    <m/>
    <s v="IT Application"/>
    <s v="Software Application/System"/>
    <s v="Other Type of Software"/>
    <m/>
    <m/>
    <s v="Vijai"/>
    <s v="Elumalai"/>
    <m/>
  </r>
  <r>
    <s v="IT-OSS - M6 (ASAP/TSG)"/>
    <s v="Incident"/>
    <s v="INC000002654127"/>
    <d v="2018-10-03T01:07:48"/>
    <d v="2018-10-04T15:17:25"/>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2067 PSR #?: 6491662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r>
  <r>
    <s v="IT-OSS - M6 (ASAP/TSG)"/>
    <s v="Incident"/>
    <s v="INC000002654126"/>
    <d v="2018-10-03T01:07:00"/>
    <d v="2018-10-03T13:43:59"/>
    <x v="7"/>
    <s v="Medium"/>
    <x v="0"/>
    <s v="Within the Service Target"/>
    <s v="MSS (hWIN &amp; TSG) Issue"/>
    <s v="Which MSS instance are you reporting this issue for?: MSS (hWIN &amp; TSG) What type of issue are you reporting?: Another issue Description of problem: (attach screenshots of any errors, etc.): 4024235012   unable to submit nsp  What is your MSS Login ID?: n9986864 Customer Acct Number?: 3072117 PSR #?: 5926941  "/>
    <s v="We could see the customer account mapped incorrectly with the network location which were caused the issue, we have corrected the same with the respective location . Reported order is processed now without any issues So, we are going ahead and marking this as close. Kindly reach us for any assistance in the future."/>
    <s v="MSS Cause Codes"/>
    <s v="Data"/>
    <s v="Location Issue"/>
    <m/>
    <s v="IT Application"/>
    <s v="Software Application/System"/>
    <s v="Other Type of Software"/>
    <m/>
    <m/>
    <s v="Sudhakar"/>
    <s v="Elangovan"/>
    <m/>
  </r>
  <r>
    <s v="IT-OSS - M6 (ASAP/TSG)"/>
    <s v="Incident"/>
    <s v="INC000002654101"/>
    <d v="2018-10-03T01:28:43"/>
    <d v="2018-10-04T17:34:04"/>
    <x v="15"/>
    <s v="Medium"/>
    <x v="0"/>
    <s v="Within the Service Target"/>
    <s v="MSS (hWIN &amp; TSG) Issue"/>
    <s v="Which MSS instance are you reporting this issue for?: MSS (hWIN &amp; TSG) What type of issue are you reporting?: Another issue Description of problem: (attach screenshots of any errors, etc.): 4024353066   unable to submit nsp What is your MSS Login ID?: n9986864 Customer Acct Number?: 2842355 PSR #?: 6206113  "/>
    <s v="We could see that a duplicate CLLI location which was being tagged to the order caused the reported issue and this has been cleared now."/>
    <s v="MSS Cause Codes"/>
    <s v="Data"/>
    <s v="Location Issue"/>
    <m/>
    <s v="IT Application"/>
    <s v="Software Application/System"/>
    <s v="Other Type of Software"/>
    <m/>
    <m/>
    <s v="Sudhakar"/>
    <s v="Elangovan"/>
    <m/>
  </r>
  <r>
    <s v="IT-OSS - M6 (ASAP/TSG)"/>
    <s v="Incident"/>
    <s v="INC000002654099"/>
    <d v="2018-10-03T01:28:08"/>
    <d v="2018-10-03T18:50:06"/>
    <x v="6"/>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78756 PSR #?: 6280900  "/>
    <s v="The incorrect address id was tagged in the reported PSR # 6280900  which caused the issue and the same has been corrected."/>
    <s v="MSS Cause Codes"/>
    <s v="Data"/>
    <s v="Address Issue"/>
    <m/>
    <s v="IT Application"/>
    <s v="Software Application/System"/>
    <s v="Other Type of Software"/>
    <m/>
    <m/>
    <s v="Suriyapriya"/>
    <s v="Jothiramalingam"/>
    <m/>
  </r>
  <r>
    <s v="IT-OSS - M6 (ASAP/TSG)"/>
    <s v="Incident"/>
    <s v="INC000002654090"/>
    <d v="2018-10-03T01:09:42"/>
    <d v="2018-10-04T15:52:00"/>
    <x v="2"/>
    <s v="Medium"/>
    <x v="0"/>
    <s v="Within the Service Target"/>
    <s v="MSS (hWIN &amp; TSG) Issue"/>
    <s v="Which MSS instance are you reporting this issue for?: MSS (hWIN &amp; TSG) What type of issue are you reporting?: Another issue Description of problem: (attach screenshots of any errors, etc.): CANNOT CREATE A DELEGATED PSR//  What is your MSS Login ID?: e0179556 Customer Acct Number?: 346962 PSR #?: 23131176 "/>
    <s v="We can see that the previous order supplement was not delegated in the NG which was causing the issue, the same has been corrected and fixed. _x0009_Now the reported order has been delegated successfully."/>
    <s v="MSS Cause Codes"/>
    <s v="Delegation"/>
    <s v="Previous order Delegation issue"/>
    <m/>
    <s v="IT Application"/>
    <s v="Software Application/System"/>
    <s v="Other Type of Software"/>
    <m/>
    <m/>
    <s v="Courtney"/>
    <s v="Glover"/>
    <m/>
  </r>
  <r>
    <s v="IT-OSS - M6 (ASAP/TSG)"/>
    <s v="Incident"/>
    <s v="INC000002654087"/>
    <d v="2018-10-03T01:06:44"/>
    <d v="2018-10-03T19:24:32"/>
    <x v="13"/>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4555002 What is your MSS Login ID?: n9987263 Customer Acct Number?: 6210162 PSR #?: 22497327 "/>
    <s v="We have corrected the circuit status for the reported customer# 7044555002 caused due to  migration and the issue got cleared."/>
    <s v="MSS Cause Codes"/>
    <s v="Data"/>
    <s v="Circuit Status"/>
    <m/>
    <s v="IT Application"/>
    <s v="Software Application/System"/>
    <s v="Other Type of Software"/>
    <m/>
    <m/>
    <s v="Vijai"/>
    <s v="Elumalai"/>
    <m/>
  </r>
  <r>
    <s v="IT-OSS - M6 (ASAP/TSG)"/>
    <s v="Incident"/>
    <s v="INC000002654036"/>
    <d v="2018-10-03T00:48:55"/>
    <d v="2018-10-09T14:56:11"/>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4024606066 What is your MSS Login ID?: n9987263 Customer Acct Number?: 6182855 PSR #?: 22562404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Vijai"/>
    <s v="Elumalai"/>
    <m/>
  </r>
  <r>
    <s v="IT-OSS - M6 (ASAP/TSG)"/>
    <s v="Incident"/>
    <s v="INC000002654032"/>
    <d v="2018-10-03T00:45:23"/>
    <d v="2018-10-04T16:41:04"/>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859253 PSR #?: 6291868  "/>
    <s v="Multiple mapping for the address and location has caused the reported issue and the same has been cleared."/>
    <s v="MSS Cause Codes"/>
    <s v="Data"/>
    <s v="Address Issue"/>
    <m/>
    <s v="IT Application"/>
    <s v="Software Application/System"/>
    <s v="Other Type of Software"/>
    <m/>
    <m/>
    <s v="Gopinath"/>
    <s v="Baskar"/>
    <m/>
  </r>
  <r>
    <s v="IT-OSS - M6 (ASAP/TSG)"/>
    <s v="Incident"/>
    <s v="INC000002654024"/>
    <d v="2018-10-03T02:20:47"/>
    <d v="2018-10-03T19:01:52"/>
    <x v="10"/>
    <s v="Medium"/>
    <x v="0"/>
    <s v="Within the Service Target"/>
    <s v="MSS (hWIN &amp; TSG) Issue"/>
    <s v="Which MSS instance are you reporting this issue for?: MSS (hWIN &amp; TSG) What type of issue are you reporting?: Another issue Description of problem: (attach screenshots of any errors, etc.): 4024237192     What is your MSS Login ID?: n9986864 Customer Acct Number?: 2986960 PSR #?: 6217018  "/>
    <s v="Incorrect address related entries were corrected to resolve the issue"/>
    <s v="MSS Cause Codes"/>
    <s v="Data"/>
    <s v="Address Issue"/>
    <m/>
    <s v="IT Application"/>
    <s v="Software Application/System"/>
    <s v="Other Type of Software"/>
    <m/>
    <m/>
    <s v="Sudhakar"/>
    <s v="Elangovan"/>
    <m/>
  </r>
  <r>
    <s v="IT-OSS - M6 (ASAP/TSG)"/>
    <s v="Incident"/>
    <s v="INC000002654022"/>
    <d v="2018-10-03T02:18:11"/>
    <d v="2018-10-04T11:47:21"/>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70691 PSR #?: 6133173  "/>
    <s v="Order has been already completed in Production."/>
    <m/>
    <m/>
    <m/>
    <m/>
    <s v="IT Application"/>
    <s v="Software Application/System"/>
    <s v="Other Type of Software"/>
    <m/>
    <m/>
    <s v="Kanthavel"/>
    <s v="Kumar"/>
    <m/>
  </r>
  <r>
    <s v="IT-OSS - M6 (ASAP/TSG)"/>
    <s v="Incident"/>
    <s v="INC000002654015"/>
    <d v="2018-10-03T02:04:13"/>
    <d v="2018-10-03T14:22: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7858923,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3709 PSR #?: 22799550 "/>
    <s v="We could see that the reported order-22799550 was not cancell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Sathishkumar"/>
    <s v="Chellathurai"/>
    <m/>
  </r>
  <r>
    <s v="IT-OSS - M6 (ASAP/TSG)"/>
    <s v="Incident"/>
    <s v="INC000002654003"/>
    <d v="2018-10-03T01:45:56"/>
    <d v="2018-10-04T20:54:56"/>
    <x v="12"/>
    <s v="Medium"/>
    <x v="0"/>
    <s v="Within the Service Target"/>
    <s v="MSS (hWIN &amp; TSG) Issue"/>
    <s v="Which MSS instance are you reporting this issue for?: MSS (hWIN &amp; TSG) What type of issue are you reporting?: Another issue Description of problem: (attach screenshots of any errors, etc.): 4024237192  unable to submit nsp What is your MSS Login ID?: n9986864 Customer Acct Number?: 2986960 PSR #?: 6217018  "/>
    <s v="Hi Sudhakar,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Sudhakar"/>
    <s v="Elangovan"/>
    <m/>
  </r>
  <r>
    <s v="IT-OSS - M6 (ASAP/TSG)"/>
    <s v="Incident"/>
    <s v="INC000002654002"/>
    <d v="2018-10-03T01:45:32"/>
    <d v="2018-10-03T20:09:54"/>
    <x v="3"/>
    <s v="Medium"/>
    <x v="0"/>
    <s v="Within the Service Target"/>
    <s v="MSS (hWIN &amp; TSG) Issue"/>
    <s v="Which MSS instance are you reporting this issue for?: MSS (hWIN &amp; TSG) What type of issue are you reporting?: Another issue Description of problem: (attach screenshots of any errors, etc.): TN- 7046609483 order stuck in nsp What is your MSS Login ID?: n9986862 "/>
    <s v="The incorrect circuit issue status caused the reported issue and the same have been corrected and completed"/>
    <s v="MSS Cause Codes"/>
    <s v="Data"/>
    <s v="Circuit Issue Status"/>
    <m/>
    <s v="IT Application"/>
    <s v="Software Application/System"/>
    <s v="Other Type of Software"/>
    <m/>
    <m/>
    <s v="Nithya"/>
    <s v="Chakkaravathi"/>
    <m/>
  </r>
  <r>
    <s v="IT-OSS - M6 (ASAP/TSG)"/>
    <s v="Incident"/>
    <s v="INC000002653998"/>
    <d v="2018-10-03T01:41:06"/>
    <d v="2018-10-03T15:26:14"/>
    <x v="7"/>
    <s v="Medium"/>
    <x v="0"/>
    <s v="Within the Service Target"/>
    <s v="MSS (hWIN &amp; TSG) Issue"/>
    <s v="Which MSS instance are you reporting this issue for?: MSS (hWIN &amp; TSG) What type of issue are you reporting?: Another issue Description of problem: (attach screenshots of any errors, etc.): 4024233998   unable to submit nsp What is your MSS Login ID?: n9986864 Customer Acct Number?: 2989964 PSR #?: 6216939  "/>
    <s v="We could see the location mapping were incorrectly updated on the data level which were causing the issue, the same has been corrected and reported order is now processed without any issues. So, we are going ahead and marking this as close. KIndly reach us for any assistance in the future."/>
    <s v="MSS Cause Codes"/>
    <s v="Data"/>
    <s v="Location Issue"/>
    <m/>
    <s v="IT Application"/>
    <s v="Software Application/System"/>
    <s v="Other Type of Software"/>
    <m/>
    <m/>
    <s v="Sudhakar"/>
    <s v="Elangovan"/>
    <m/>
  </r>
  <r>
    <s v="IT-OSS - M6 (ASAP/TSG)"/>
    <s v="Incident"/>
    <s v="INC000002653997"/>
    <d v="2018-10-03T01:40:38"/>
    <d v="2018-10-04T17:38:57"/>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Golden Gate replication is not working OR there might be some Golden Gate replication delay. Please try re-activating the Gateway Event after some time. Tn# 3194553025 What is your MSS Login ID?: n9987263 Customer Acct Number?: 6431255 PSR #?: 22899854 "/>
    <s v="The incorrect service item status in the order which caused the reported issue has been now corrected and the order now got delegated successfully"/>
    <s v="MSS Cause Codes"/>
    <s v="Delegation"/>
    <s v="Service item status"/>
    <m/>
    <s v="IT Application"/>
    <s v="Software Application/System"/>
    <s v="Other Type of Software"/>
    <m/>
    <m/>
    <s v="Vijai"/>
    <s v="Elumalai"/>
    <m/>
  </r>
  <r>
    <s v="IT-OSS - M6 (ASAP/TSG)"/>
    <s v="Incident"/>
    <s v="INC000002653992"/>
    <d v="2018-10-03T01:36:11"/>
    <d v="2018-10-03T18:52:57"/>
    <x v="6"/>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No data found. Tn# 8142751191 What is your MSS Login ID?: n9987263 Customer Acct Number?: 5930035 PSR #?: 23123649 "/>
    <s v="The incorrect serv item status was tagged in the previous NG order which caused the issue and the same has been corrected."/>
    <s v="MSS Cause Codes"/>
    <s v="Data"/>
    <s v="Incorrect Serv Item Status"/>
    <m/>
    <s v="IT Application"/>
    <s v="Software Application/System"/>
    <s v="Other Type of Software"/>
    <m/>
    <m/>
    <s v="Vijai"/>
    <s v="Elumalai"/>
    <m/>
  </r>
  <r>
    <s v="IT-OSS - M6 (ASAP/TSG)"/>
    <s v="Incident"/>
    <s v="INC000002653989"/>
    <d v="2018-10-03T01:33:00"/>
    <d v="2018-10-04T16:02:34"/>
    <x v="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753540692 What is your MSS Login ID?: n9987263 Customer Acct Number?: 3588474 PSR #?: 22231105 "/>
    <s v="We can see that the reported TN doesnt have active MIROR records. _x0009_Could you please check the same. _x0009_If yes,Please cancel the reported order and place a disconnect order for the reported TN and proceed further.  As required information has been provided ,we are going ahead and marking this as resolved."/>
    <s v="MSS Cause Codes"/>
    <s v="Training"/>
    <s v="Incorrect Process on Change Order"/>
    <m/>
    <s v="IT Application"/>
    <s v="Software Application/System"/>
    <s v="Other Type of Software"/>
    <m/>
    <m/>
    <s v="Vijai"/>
    <s v="Elumalai"/>
    <m/>
  </r>
  <r>
    <s v="IT-OSS - M6 (ASAP/TSG)"/>
    <s v="Incident"/>
    <s v="INC000002653977"/>
    <d v="2018-10-03T01:15:58"/>
    <d v="2018-10-03T19:28:00"/>
    <x v="13"/>
    <s v="Medium"/>
    <x v="0"/>
    <s v="Within the Service Target"/>
    <s v="MSS (hWIN &amp; TSG) Issue"/>
    <s v="Which MSS instance are you reporting this issue for?: MSS (hWIN &amp; TSG) What type of issue are you reporting?: Another issue Description of problem: (attach screenshots of any errors, etc.): Order shows PSR stuck in &quot;DSLAMSUS&quot;. I am need to complete this disconnection. Neither BTAC or myself are unable to clear this through the DSLAM. What is your MSS Login ID?: e0180039 Customer Acct Number?: 5769522 PSR #?: 22662117 "/>
    <s v="We couldn't see any issue in completing the task for the reported order# 22662117 ."/>
    <s v="MSS Cause Codes"/>
    <s v="Training"/>
    <s v="No Issue Found"/>
    <m/>
    <s v="IT Application"/>
    <s v="Software Application/System"/>
    <s v="Other Type of Software"/>
    <m/>
    <m/>
    <s v="Justin"/>
    <s v="Liles"/>
    <m/>
  </r>
  <r>
    <s v="IT-OSS - M6 (ASAP/TSG)"/>
    <s v="Incident"/>
    <s v="INC000002653969"/>
    <d v="2018-10-03T01:03:27"/>
    <d v="2018-10-04T18:51:54"/>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CIRCUIT DESIGN ID of 54318919 not found : ECCKT: 417-843-6376-0 - was not delegated in pervious order/historical order. Tn# 4178436376 What is your MSS Login ID?: n9987263 Customer Acct Number?: 6251639 PSR #?: 21102205 "/>
    <s v="This customer is no longer an active customer. Please cancel this PSR and then place a disconnect PSR to remove this customer from MSS. Hence there is no action pending on our side. We are going ahead and marking this incident as resolved. Thanks."/>
    <s v="MSS Cause Codes"/>
    <s v="Training"/>
    <s v="Process Issue - Others"/>
    <m/>
    <s v="IT Application"/>
    <s v="Software Application/System"/>
    <s v="Other Type of Software"/>
    <m/>
    <m/>
    <s v="Vijai"/>
    <s v="Elumalai"/>
    <m/>
  </r>
  <r>
    <s v="IT-OSS - M6 (ASAP/TSG)"/>
    <s v="Incident"/>
    <s v="INC000002653951"/>
    <d v="2018-10-03T00:59:33"/>
    <d v="2018-10-03T15:24:31"/>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4554999 What is your MSS Login ID?: n9987263 Customer Acct Number?: 6210117 PSR #?: 22497328 "/>
    <s v="We could see the order has been cancel before it has been delegated to NG.Hence the order needs to get completed in Legacy."/>
    <s v="MSS Cause Codes"/>
    <s v="Training"/>
    <s v="No Issue Found"/>
    <m/>
    <s v="IT Application"/>
    <s v="Software Application/System"/>
    <s v="Other Type of Software"/>
    <m/>
    <m/>
    <s v="Vijai"/>
    <s v="Elumalai"/>
    <m/>
  </r>
  <r>
    <s v="IT-OSS - M6 (ASAP/TSG)"/>
    <s v="Incident"/>
    <s v="INC000002653947"/>
    <d v="2018-10-03T00:56:07"/>
    <d v="2018-10-04T11:50:39"/>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966721 PSR #?: 6312616  "/>
    <s v="Order has already been completed"/>
    <s v="MSS Cause Codes"/>
    <s v="Training"/>
    <s v="No Issue Found"/>
    <m/>
    <s v="IT Application"/>
    <s v="Software Application/System"/>
    <s v="Other Type of Software"/>
    <m/>
    <m/>
    <s v="Gopinath"/>
    <s v="Baskar"/>
    <m/>
  </r>
  <r>
    <s v="IT-OSS - M6 (ASAP/TSG)"/>
    <s v="Incident"/>
    <s v="INC000002653946"/>
    <d v="2018-10-03T00:55:59"/>
    <d v="2018-10-03T14:32: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21009.  Message: nullError Code 30531:Error: This service item is missing values for label: AWGF with item alias: Broadband.Error Code 30531:Error: This service item is missing values for label: FT TO BB with item alias: Broadband.Error Code 30531:Error: This service item is missing values for label: MSS Exchange with item alias: Broadband.Error Code 30531:Error: This service item is missing values for label: MSS Wire Center with item alias: Broadband. Tn# 3866840292 What is your MSS Login ID?: n9987263 Customer Acct Number?: 5869614 PSR #?: 23021007 "/>
    <s v="We could see that the reported order-23021007 was not delegated properly in NGMSS, which caused the issue.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m/>
    <m/>
    <m/>
    <m/>
    <s v="IT Application"/>
    <s v="Software Application/System"/>
    <s v="Other Type of Software"/>
    <m/>
    <m/>
    <s v="Vijai"/>
    <s v="Elumalai"/>
    <m/>
  </r>
  <r>
    <s v="IT-OSS - M6 (ASAP/TSG)"/>
    <s v="Incident"/>
    <s v="INC000002653943"/>
    <d v="2018-10-03T00:54:24"/>
    <d v="2018-10-04T20:57:44"/>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21486 PSR #?: 6496507  "/>
    <s v="Hi Kanthavel,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Kanthavel"/>
    <s v="Kumar"/>
    <m/>
  </r>
  <r>
    <s v="IT-OSS - M6 (ASAP/TSG)"/>
    <s v="Incident"/>
    <s v="INC000002653938"/>
    <d v="2018-10-03T00:44:24"/>
    <d v="2018-10-03T19:52:56"/>
    <x v="3"/>
    <s v="Medium"/>
    <x v="0"/>
    <s v="Within the Service Target"/>
    <s v="MSS (hWIN &amp; TSG) Issue"/>
    <s v="Which MSS instance are you reporting this issue for?: MSS (hWIN &amp; TSG) What type of issue are you reporting?: Another issue Description of problem: (attach screenshots of any errors, etc.): MSS EXCHANGE NOT FOUND ON THE ACCOUNT  What is your MSS Login ID?: E0181765 Customer Acct Number?: 6548719 PSR #?: 23131023 "/>
    <s v="The incorrect order indicator caused the issue and the same have been corrected and completed"/>
    <s v="MSS Cause Codes"/>
    <s v="Delegation"/>
    <s v="Delegation task issue"/>
    <m/>
    <s v="IT Application"/>
    <s v="Software Application/System"/>
    <s v="Other Type of Software"/>
    <m/>
    <m/>
    <s v="Cynthia"/>
    <s v="Jasso"/>
    <m/>
  </r>
  <r>
    <s v="IT-OSS - M6 (ASAP/TSG)"/>
    <s v="Incident"/>
    <s v="INC000002653937"/>
    <d v="2018-10-03T00:39:57"/>
    <d v="2018-10-03T15:31:58"/>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Error in procedure There are In Service children that are not on the order. The item cannot be disconnected. Tn# 7067790050 What is your MSS Login ID?: n9987263 Customer Acct Number?: 5555937 PSR #?: 23120966 "/>
    <s v="We could see the cancellation order has been processed and looks flag finished. So, we are going ahead and marking this as close. Kindly reach us for any assistance in the future."/>
    <s v="MSS Cause Codes"/>
    <s v="Training"/>
    <s v="No Issue Found"/>
    <m/>
    <s v="IT Application"/>
    <s v="Software Application/System"/>
    <s v="Other Type of Software"/>
    <m/>
    <m/>
    <s v="Vijai"/>
    <s v="Elumalai"/>
    <m/>
  </r>
  <r>
    <s v="IT-OSS - M6 (ASAP/TSG)"/>
    <s v="Incident"/>
    <s v="INC000002653934"/>
    <d v="2018-10-03T00:34:33"/>
    <d v="2018-10-03T20:31:16"/>
    <x v="15"/>
    <s v="Medium"/>
    <x v="0"/>
    <s v="Within the Service Target"/>
    <s v="MSS (hWIN &amp; TSG) Issue"/>
    <s v="Which MSS instance are you reporting this issue for?: MSS (hWIN &amp; TSG) What type of issue are you reporting?: Another issue Description of problem: (attach screenshots of any errors, etc.): UNABLE TO COMPLETE MOVE ORDER  v_return_cd: -1 v_return_text:Could not assign connectionsORA-01400: cannot insert NULL into (&quot;ASAP&quot;.&quot;NS_COMP_REL&quot;.&quot;NS_COMP_ID_CHILD&quot;) PHONE - 1721727272 What is your MSS Login ID?: E0138911 Customer Acct Number?: 6581576 PSR #?: 23130914 "/>
    <s v="The incorrect pin assignments in the previous order has been corrected to fix this issue,the task is now complete"/>
    <s v="MSS Cause Codes"/>
    <s v="Training"/>
    <s v="Incorrect Process on PIN Assignment"/>
    <m/>
    <s v="IT Application"/>
    <s v="Software Application/System"/>
    <s v="Other Type of Software"/>
    <m/>
    <m/>
    <s v="Debra"/>
    <s v="Nix"/>
    <m/>
  </r>
  <r>
    <s v="IT-OSS - M6 (ASAP/TSG)"/>
    <s v="Incident"/>
    <s v="INC000002653932"/>
    <d v="2018-10-03T00:27:17"/>
    <d v="2018-10-04T10:39:17"/>
    <x v="6"/>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74139 PSR #?: 6474475  "/>
    <s v="The incorrect address id was tagged in the reported PSR # 6474475 which caused the issue and the same has been corrected."/>
    <s v="MSS Cause Codes"/>
    <s v="Data"/>
    <s v="Address Issue"/>
    <m/>
    <s v="IT Application"/>
    <s v="Software Application/System"/>
    <s v="Other Type of Software"/>
    <m/>
    <m/>
    <s v="Kanthavel"/>
    <s v="Kumar"/>
    <m/>
  </r>
  <r>
    <s v="IT-OSS - M6 (ASAP/TSG)"/>
    <s v="Incident"/>
    <s v="INC000002653806"/>
    <d v="2018-10-03T00:54:29"/>
    <d v="2018-10-03T15:40:50"/>
    <x v="7"/>
    <s v="Medium"/>
    <x v="0"/>
    <s v="Within the Service Target"/>
    <s v="MSS (hWIN &amp; TSG) Issue"/>
    <s v="Which MSS instance are you reporting this issue for?: MSS (hWIN &amp; TSG) What type of issue are you reporting?: Another issue Description of problem: (attach screenshots of any errors, etc.): ORA-20100: What is your MSS Login ID?: E0097536 Customer Acct Number?: 6582018 PSR #?: 23121282"/>
    <s v="We could see the rate code information were updated incorrectly on the data level for the assignment which were causing the issue, the same has been corrected and reported order is now processed. So, we are going ahead and marking this as close. Kindly reach us for any assistance in the future."/>
    <s v="MSS Cause Codes"/>
    <s v="Data"/>
    <s v="Incorrect Port Address"/>
    <m/>
    <s v="IT Application"/>
    <s v="Software Application/System"/>
    <s v="Other Type of Software"/>
    <m/>
    <m/>
    <s v="Marcey"/>
    <s v="Glass"/>
    <m/>
  </r>
  <r>
    <s v="IT-OSS - M6 (ASAP/TSG)"/>
    <s v="Incident"/>
    <s v="INC000002653798"/>
    <d v="2018-10-03T00:46:36"/>
    <d v="2018-10-03T19:30:01"/>
    <x v="1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3013493 PSR #?: 6485136 "/>
    <s v="We have corrected the address issue for the reported customer# 3013493 caused due to  migration and the issue got cleared."/>
    <s v="MSS Cause Codes"/>
    <s v="Data"/>
    <s v="Address Issue"/>
    <m/>
    <s v="IT Application"/>
    <s v="Software Application/System"/>
    <s v="Other Type of Software"/>
    <m/>
    <m/>
    <s v="Dillibabu"/>
    <s v="Eakambaram"/>
    <m/>
  </r>
  <r>
    <s v="IT-OSS - M6 (ASAP/TSG)"/>
    <s v="Incident"/>
    <s v="INC000002653783"/>
    <d v="2018-10-03T00:29:29"/>
    <d v="2018-10-04T12:03:12"/>
    <x v="4"/>
    <s v="Medium"/>
    <x v="0"/>
    <s v="Within the Service Target"/>
    <s v="MSS (hWIN &amp; TSG) Issue"/>
    <s v="Which MSS instance are you reporting this issue for?: MSS (hWIN &amp; TSG) What type of issue are you reporting?: Another issue Description of problem: (attach screenshots of any errors, etc.): 2709282033    unable to submit nsp queue What is your MSS Login ID?: n9986864 Customer Acct Number?: 3801130 PSR #?: 6465679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udhakar"/>
    <s v="Elangovan"/>
    <m/>
  </r>
  <r>
    <s v="IT-OSS - M6 (ASAP/TSG)"/>
    <s v="Incident"/>
    <s v="INC000002653781"/>
    <d v="2018-10-03T00:26:29"/>
    <d v="2018-10-04T16:52:51"/>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768770 PSR #?:  6435791 "/>
    <s v="Multiple mapping for the address and location has caused the reported issue and the same has been cleared."/>
    <s v="MSS Cause Codes"/>
    <s v="Data"/>
    <s v="Address Issue"/>
    <m/>
    <s v="IT Application"/>
    <s v="Software Application/System"/>
    <s v="Other Type of Software"/>
    <m/>
    <m/>
    <s v="Dillibabu"/>
    <s v="Eakambaram"/>
    <m/>
  </r>
  <r>
    <s v="IT-OSS - M6 (ASAP/TSG)"/>
    <s v="Incident"/>
    <s v="INC000002653777"/>
    <d v="2018-10-03T00:23:55"/>
    <d v="2018-10-10T17:25:22"/>
    <x v="11"/>
    <s v="Medium"/>
    <x v="0"/>
    <s v="Within the Service Target"/>
    <s v="MSS (hWIN &amp; TSG) Issue"/>
    <s v="Which MSS instance are you reporting this issue for?: MSS (hWIN &amp; TSG) What type of issue are you reporting?: Another issue Description of problem: (attach screenshots of any errors, etc.): 2709283383   unable to push nsp queue What is your MSS Login ID?: n9986864 Customer Acct Number?: 3811668 PSR #?: 6351463  "/>
    <s v="Order has been completed already"/>
    <m/>
    <m/>
    <m/>
    <m/>
    <s v="IT Application"/>
    <s v="Software Application/System"/>
    <s v="Other Type of Software"/>
    <m/>
    <m/>
    <s v="Sudhakar"/>
    <s v="Elangovan"/>
    <m/>
  </r>
  <r>
    <s v="IT-OSS - M6 (ASAP/TSG)"/>
    <s v="Incident"/>
    <s v="INC000002653772"/>
    <d v="2018-10-03T00:18:18"/>
    <d v="2018-10-03T16:13:01"/>
    <x v="1"/>
    <s v="Medium"/>
    <x v="0"/>
    <s v="Within the Service Target"/>
    <s v="MSS (hWIN &amp; TSG) Issue"/>
    <s v="Which MSS instance are you reporting this issue for?: MSS (hWIN &amp; TSG) What type of issue are you reporting?: Another issue Description of problem: (attach screenshots of any errors, etc.): 6068492249   unable to submit nsp queue What is your MSS Login ID?: n9986864 Customer Acct Number?: 3254180 PSR #?: 6488211  "/>
    <s v="We could see that the location related entries for the reported order-648821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dhakar"/>
    <s v="Elangovan"/>
    <m/>
  </r>
  <r>
    <s v="IT-OSS - M6 (ASAP/TSG)"/>
    <s v="Incident"/>
    <s v="INC000002653769"/>
    <d v="2018-10-03T00:15:36"/>
    <d v="2018-10-03T00:26:52"/>
    <x v="8"/>
    <s v="Medium"/>
    <x v="1"/>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645474 PSR #?: 6526271 "/>
    <m/>
    <m/>
    <m/>
    <m/>
    <m/>
    <s v="IT Application"/>
    <s v="Software Application/System"/>
    <s v="Other Type of Software"/>
    <m/>
    <m/>
    <s v="Dillibabu"/>
    <s v="Eakambaram"/>
    <m/>
  </r>
  <r>
    <s v="IT-OSS - M6 (ASAP/TSG)"/>
    <s v="Incident"/>
    <s v="INC000002653742"/>
    <d v="2018-10-02T23:38:51"/>
    <d v="2018-10-05T20:50: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271009.  Message: nullError Code 30531:Error: This service item is missing values for label: AWGF with item alias: Broadband.Error Code 30531:Error: This service item is missing values for label: FT TO BB with item alias: Broadband. Tn# 6064751106 What is your MSS Login ID?: n9987263 Customer Acct Number?: 3176086 PSR #?: 22895222 "/>
    <s v="Hi Vijai,  I have added the required value, and the delegation got completed without any issues. Please check and let us know for any other concerns."/>
    <s v="MSS Cause Codes"/>
    <s v="Data"/>
    <s v="User Request"/>
    <m/>
    <s v="IT Application"/>
    <s v="Software Application/System"/>
    <s v="Other Type of Software"/>
    <m/>
    <m/>
    <s v="Vijai"/>
    <s v="Elumalai"/>
    <m/>
  </r>
  <r>
    <s v="IT-OSS - M6 (ASAP/TSG)"/>
    <s v="Incident"/>
    <s v="INC000002653580"/>
    <d v="2018-10-02T23:57:05"/>
    <d v="2018-10-03T15:49:21"/>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69600 PSR #?: 6297269  "/>
    <s v="We could see the location mapping were not mapped properly on the data level which was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Kanthavel"/>
    <s v="Kumar"/>
    <m/>
  </r>
  <r>
    <s v="IT-OSS - M6 (ASAP/TSG)"/>
    <s v="Incident"/>
    <s v="INC000002713540"/>
    <d v="2018-10-30T17:37:41"/>
    <m/>
    <x v="8"/>
    <s v="Medium"/>
    <x v="3"/>
    <s v="Within the Service Target"/>
    <s v="MSS (hWIN &amp; TSG) Issue"/>
    <s v="Which MSS instance are you reporting this issue for?: MSS (hWIN &amp; TSG) What type of issue are you reporting?: Another issue Description of problem: (attach screenshots of any errors, etc.): hWIN MSS will not launch after I enter my password from the Citrix Receiver menu. I am not getting any error. What is your MSS Login ID?: e0027521 "/>
    <m/>
    <m/>
    <m/>
    <m/>
    <m/>
    <s v="IT Application"/>
    <s v="Software Application/System"/>
    <s v="Other Type of Software"/>
    <m/>
    <m/>
    <s v="Shannon"/>
    <s v="Bradley"/>
    <m/>
  </r>
  <r>
    <s v="IT-OSS - M6 (ASAP/TSG)"/>
    <s v="Incident"/>
    <s v="INC000002713526"/>
    <d v="2018-10-30T16:33:23"/>
    <m/>
    <x v="8"/>
    <s v="Medium"/>
    <x v="3"/>
    <s v="Within the Service Target"/>
    <s v="M6 (Windstream (TSG)- Password reset and account unlock"/>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CSO ID - e0052130 Name - Veach, Angelicka J Contact -8559785176 Location -OH Issue - MSS TSG Troubleshooting -  Last Login ? It's been a long time.  working from office.  Username - e0052130 Hwin application  user verified Password reset done for TSG account.  User said account is locked.  Account unlocked . Checked in Identity IQ- User has the access.   We tried unlocking the account ,still it says &quot;Error connecting to database&quot;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m/>
    <m/>
    <m/>
    <m/>
    <m/>
    <s v="IT Application"/>
    <s v="Software Application/System"/>
    <s v="Other Type of Software"/>
    <m/>
    <m/>
    <s v="Angelicka"/>
    <s v="Veach"/>
    <m/>
  </r>
  <r>
    <s v="IT-OSS - M6 (ASAP/TSG)"/>
    <s v="Incident"/>
    <s v="INC000002713386"/>
    <d v="2018-10-30T16:04:37"/>
    <m/>
    <x v="8"/>
    <s v="Medium"/>
    <x v="3"/>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m/>
    <m/>
    <m/>
    <m/>
    <m/>
    <s v="IT Application"/>
    <s v="Software Application/System"/>
    <s v="Other Type of Software"/>
    <m/>
    <m/>
    <s v="Suryapraba"/>
    <s v="Kannaiyan"/>
    <m/>
  </r>
  <r>
    <s v="IT-OSS - M6 (ASAP/TSG)"/>
    <s v="Incident"/>
    <s v="INC000002713159"/>
    <d v="2018-10-30T11:59:36"/>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13800 "/>
    <m/>
    <m/>
    <m/>
    <m/>
    <m/>
    <s v="IT Application"/>
    <s v="Software Application/System"/>
    <s v="Other Type of Software"/>
    <m/>
    <m/>
    <s v="sruthi"/>
    <s v="Ravichandran"/>
    <m/>
  </r>
  <r>
    <s v="IT-OSS - M6 (ASAP/TSG)"/>
    <s v="Incident"/>
    <s v="INC000002713158"/>
    <d v="2018-10-30T11:59:02"/>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4172765530 What is your MSS Login ID?: n9981515 "/>
    <m/>
    <m/>
    <m/>
    <m/>
    <m/>
    <s v="IT Application"/>
    <s v="Software Application/System"/>
    <s v="Other Type of Software"/>
    <m/>
    <m/>
    <s v="Suryapraba"/>
    <s v="Kannaiyan"/>
    <m/>
  </r>
  <r>
    <s v="IT-OSS - M6 (ASAP/TSG)"/>
    <s v="Incident"/>
    <s v="INC000002713033"/>
    <d v="2018-10-30T04:55:47"/>
    <m/>
    <x v="1"/>
    <s v="Medium"/>
    <x v="4"/>
    <s v="Within the Service Target"/>
    <s v="MSS (hWIN &amp; TSG) Issue"/>
    <s v="Which MSS instance are you reporting this issue for?: MSS (hWIN &amp; TSG) What type of issue are you reporting?: Another issue Description of problem: (attach screenshots of any errors, etc.): Unable to Validate PSR. Error : ORA-01403: no data found. TN : 4799978458 What is your MSS Login ID?: n9987263 Customer Acct Number?: 3492034 PSR #?: 23269166 "/>
    <m/>
    <m/>
    <m/>
    <m/>
    <m/>
    <s v="IT Application"/>
    <s v="Software Application/System"/>
    <s v="Other Type of Software"/>
    <m/>
    <m/>
    <s v="Vijai"/>
    <s v="Elumalai"/>
    <m/>
  </r>
  <r>
    <s v="IT-OSS - M6 (ASAP/TSG)"/>
    <s v="Incident"/>
    <s v="INC000002713024"/>
    <d v="2018-10-30T12:05:51"/>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5636592947 What is your MSS Login ID?: n9981515 "/>
    <m/>
    <m/>
    <m/>
    <m/>
    <m/>
    <s v="IT Application"/>
    <s v="Software Application/System"/>
    <s v="Other Type of Software"/>
    <m/>
    <m/>
    <s v="Suryapraba"/>
    <s v="Kannaiyan"/>
    <m/>
  </r>
  <r>
    <s v="IT-OSS - M6 (ASAP/TSG)"/>
    <s v="Incident"/>
    <s v="INC000002713023"/>
    <d v="2018-10-30T12:04:14"/>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27172 "/>
    <m/>
    <m/>
    <m/>
    <m/>
    <m/>
    <s v="IT Application"/>
    <s v="Software Application/System"/>
    <s v="Other Type of Software"/>
    <m/>
    <m/>
    <s v="sruthi"/>
    <s v="Ravichandran"/>
    <m/>
  </r>
  <r>
    <s v="IT-OSS - M6 (ASAP/TSG)"/>
    <s v="Incident"/>
    <s v="INC000002713020"/>
    <d v="2018-10-30T11:10:05"/>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8703648418 What is your MSS Login ID?: n9981515 "/>
    <m/>
    <m/>
    <m/>
    <m/>
    <m/>
    <s v="IT Application"/>
    <s v="Software Application/System"/>
    <s v="Other Type of Software"/>
    <m/>
    <m/>
    <s v="Suryapraba"/>
    <s v="Kannaiyan"/>
    <m/>
  </r>
  <r>
    <s v="IT-OSS - M6 (ASAP/TSG)"/>
    <s v="Incident"/>
    <s v="INC000002713000"/>
    <d v="2018-10-30T04:36:38"/>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 3864543696 What is your MSS Login ID?: n9987263 Customer Acct Number?: 5450257 PSR #?: 23267550 "/>
    <m/>
    <m/>
    <m/>
    <m/>
    <m/>
    <s v="IT Application"/>
    <s v="Software Application/System"/>
    <s v="Other Type of Software"/>
    <m/>
    <m/>
    <s v="Vijai"/>
    <s v="Elumalai"/>
    <m/>
  </r>
  <r>
    <s v="IT-OSS - M6 (ASAP/TSG)"/>
    <s v="Incident"/>
    <s v="INC000002712999"/>
    <d v="2018-10-30T04:33:21"/>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 8066750201 What is your MSS Login ID?: n9987263 Customer Acct Number?: 6594964 PSR #?: 23267462 "/>
    <m/>
    <m/>
    <m/>
    <m/>
    <m/>
    <s v="IT Application"/>
    <s v="Software Application/System"/>
    <s v="Other Type of Software"/>
    <m/>
    <m/>
    <s v="Vijai"/>
    <s v="Elumalai"/>
    <m/>
  </r>
  <r>
    <s v="IT-OSS - M6 (ASAP/TSG)"/>
    <s v="Incident"/>
    <s v="INC000002712994"/>
    <d v="2018-10-30T03:59:19"/>
    <m/>
    <x v="4"/>
    <s v="Medium"/>
    <x v="4"/>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707203705 What is your MSS Login ID?: n9987263 Customer Acct Number?: 22875249 PSR #?: 5275689 "/>
    <m/>
    <m/>
    <m/>
    <m/>
    <m/>
    <s v="IT Application"/>
    <s v="Software Application/System"/>
    <s v="Other Type of Software"/>
    <m/>
    <m/>
    <s v="Vijai"/>
    <s v="Elumalai"/>
    <m/>
  </r>
  <r>
    <s v="IT-OSS - M6 (ASAP/TSG)"/>
    <s v="Incident"/>
    <s v="INC000002712915"/>
    <d v="2018-10-30T12:39:53"/>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7126842804 What is your MSS Login ID?: n9981515 "/>
    <m/>
    <m/>
    <m/>
    <m/>
    <m/>
    <s v="IT Application"/>
    <s v="Software Application/System"/>
    <s v="Other Type of Software"/>
    <m/>
    <m/>
    <s v="Suryapraba"/>
    <s v="Kannaiyan"/>
    <m/>
  </r>
  <r>
    <s v="IT-OSS - M6 (ASAP/TSG)"/>
    <s v="Incident"/>
    <s v="INC000002712897"/>
    <d v="2018-10-30T05:09:09"/>
    <m/>
    <x v="14"/>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900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938835)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938835) cannot be disconnected because all its child items are not on this order.Error Code 30764:Unable to validate item 3 Product group 0. What is your MSS Login ID?: n9995231 Customer Acct Number?: 6385667 PSR #?: 23264769 "/>
    <m/>
    <m/>
    <m/>
    <m/>
    <m/>
    <s v="IT Application"/>
    <s v="Software Application/System"/>
    <s v="Other Type of Software"/>
    <m/>
    <m/>
    <s v="Ajith"/>
    <s v="Kumar"/>
    <m/>
  </r>
  <r>
    <s v="IT-OSS - M6 (ASAP/TSG)"/>
    <s v="Incident"/>
    <s v="INC000002712807"/>
    <d v="2018-10-30T02:50:03"/>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8452618,Error Message: v_return_cd: -2 v_return_text:ORA-20104: Unable to find the NG wireCenter  What is your MSS Login ID?: n9994207 Customer Acct Number?: 5942716 PSR #?: 23195786  "/>
    <m/>
    <m/>
    <m/>
    <m/>
    <m/>
    <s v="IT Application"/>
    <s v="Software Application/System"/>
    <s v="Other Type of Software"/>
    <m/>
    <m/>
    <s v="Sathishkumar"/>
    <s v="Chellathurai"/>
    <m/>
  </r>
  <r>
    <s v="IT-OSS - M6 (ASAP/TSG)"/>
    <s v="Incident"/>
    <s v="INC000002712767"/>
    <d v="2018-10-30T02:29:07"/>
    <m/>
    <x v="8"/>
    <s v="Medium"/>
    <x v="3"/>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05247407 What is your MSS Login ID?: n9987263 Customer Acct Number?: 23257555 PSR #?: 6403707 "/>
    <m/>
    <m/>
    <m/>
    <m/>
    <m/>
    <s v="IT Application"/>
    <s v="Software Application/System"/>
    <s v="Other Type of Software"/>
    <m/>
    <m/>
    <s v="Vijai"/>
    <s v="Elumalai"/>
    <m/>
  </r>
  <r>
    <s v="IT-OSS - M6 (ASAP/TSG)"/>
    <s v="Incident"/>
    <s v="INC000002712500"/>
    <d v="2018-10-30T01:25:38"/>
    <m/>
    <x v="15"/>
    <s v="Medium"/>
    <x v="3"/>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ora-20100: sp_qualify_dualqual ora-20100: miror dw txrktu3003 is different from mss wire center txrktxp0024 What is your MSS Login ID?: e0182019 Customer Acct Number?: 6605094 PSR #?: 23268746 "/>
    <m/>
    <m/>
    <m/>
    <m/>
    <m/>
    <s v="IT Application"/>
    <s v="Software Application/System"/>
    <s v="Other Type of Software"/>
    <m/>
    <m/>
    <s v="Dakotah"/>
    <s v="Cantrell"/>
    <m/>
  </r>
  <r>
    <s v="IT-OSS - M6 (ASAP/TSG)"/>
    <s v="Incident"/>
    <s v="INC000002712473"/>
    <d v="2018-10-30T00:37:46"/>
    <m/>
    <x v="8"/>
    <s v="Medium"/>
    <x v="3"/>
    <s v="Within the Service Target"/>
    <s v="MSS (hWIN &amp; TSG) Issue"/>
    <s v="Which MSS instance are you reporting this issue for?: MSS (hWIN &amp; TSG) What type of issue are you reporting?: Another issue Description of problem: (attach screenshots of any errors, etc.): M6 locked by another user, Telephone: 7047990827, Error Message: This order is already open by  1)G9984069 at 10/26/2018 07:26:59 What is your MSS Login ID?: n9995231 Customer Acct Number?: 2944880 PSR #?: 23258585 "/>
    <m/>
    <m/>
    <m/>
    <m/>
    <m/>
    <s v="IT Application"/>
    <s v="Software Application/System"/>
    <s v="Other Type of Software"/>
    <m/>
    <m/>
    <s v="Ajith"/>
    <s v="Kumar"/>
    <m/>
  </r>
  <r>
    <s v="IT-OSS - M6 (ASAP/TSG)"/>
    <s v="Incident"/>
    <s v="INC000002711967"/>
    <d v="2018-10-29T23:33:59"/>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1261284389,Error Message:ReturnCd :21051 - ReturnText: Unable to retrieve Order 23256594 from MSShWin Domain: Unhandled process exception : com.windstream.mss.exceptions.MetaSolvException: Message: Exception Thrown Exporting Order.  Message: null    What is your MSS Login ID?: n9994207 Customer Acct Number?: 6340676 PSR #?: 23256594  "/>
    <m/>
    <m/>
    <m/>
    <m/>
    <m/>
    <s v="IT Application"/>
    <s v="Software Application/System"/>
    <s v="Other Type of Software"/>
    <m/>
    <m/>
    <s v="Sathishkumar"/>
    <s v="Chellathurai"/>
    <m/>
  </r>
  <r>
    <s v="IT-OSS - M6 (ASAP/TSG)"/>
    <s v="Incident"/>
    <s v="INC000002711564"/>
    <d v="2018-10-29T22:19:06"/>
    <m/>
    <x v="8"/>
    <s v="Medium"/>
    <x v="3"/>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7760096 had already been disconnected on another order..  Error Code 30606:The Service Item 17760096 had already been disconnected on another order.Error Code 30766:Unable to process item CONTACT INFO Product group 1024. The Service Item 17760096 had already been disconnected on another order..   4055983284 What is your MSS Login ID?: e0179393 Customer Acct Number?: 4526335 PSR #?: 23267901 "/>
    <m/>
    <m/>
    <m/>
    <m/>
    <m/>
    <s v="IT Application"/>
    <s v="Software Application/System"/>
    <s v="Other Type of Software"/>
    <m/>
    <m/>
    <s v="Natasha"/>
    <s v="Chambers"/>
    <m/>
  </r>
  <r>
    <s v="IT-OSS - M6 (ASAP/TSG)"/>
    <s v="Incident"/>
    <s v="INC000002711178"/>
    <d v="2018-10-29T19:55:06"/>
    <m/>
    <x v="1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9424521,Error Message:ReturnCd:21038 – ReturnText: One or more required Addresses have not been delegated to NGMSS    What is your MSS Login ID?: n9994207 Customer Acct Number?: 3521902 PSR #?: 23263645 "/>
    <m/>
    <m/>
    <m/>
    <m/>
    <m/>
    <s v="IT Application"/>
    <s v="Software Application/System"/>
    <s v="Other Type of Software"/>
    <m/>
    <m/>
    <s v="Sathishkumar"/>
    <s v="Chellathurai"/>
    <m/>
  </r>
  <r>
    <s v="IT-OSS - M6 (ASAP/TSG)"/>
    <s v="Incident"/>
    <s v="INC000002711156"/>
    <d v="2018-10-29T19:38:37"/>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DD task.Telephone#72454392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365982 PSR #?: 23264959  "/>
    <m/>
    <m/>
    <m/>
    <m/>
    <m/>
    <s v="IT Application"/>
    <s v="Software Application/System"/>
    <s v="Other Type of Software"/>
    <m/>
    <m/>
    <s v="Sathishkumar"/>
    <s v="Chellathurai"/>
    <m/>
  </r>
  <r>
    <s v="IT-OSS - M6 (ASAP/TSG)"/>
    <s v="Incident"/>
    <s v="INC000002710972"/>
    <d v="2018-10-29T19:07:06"/>
    <m/>
    <x v="8"/>
    <s v="Medium"/>
    <x v="3"/>
    <s v="Within the Service Target"/>
    <s v="MSS (hWIN &amp; TSG) Issue"/>
    <s v="Which MSS instance are you reporting this issue for?: MSS (hWIN &amp; TSG) What type of issue are you reporting?: Another issue Description of problem: (attach screenshots of any errors, etc.): Unable to compete REMASGN.Telephone#3941120386,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6507787 PSR #?: 23264641 "/>
    <m/>
    <m/>
    <m/>
    <m/>
    <m/>
    <s v="IT Application"/>
    <s v="Software Application/System"/>
    <s v="Other Type of Software"/>
    <m/>
    <m/>
    <s v="Sathishkumar"/>
    <s v="Chellathurai"/>
    <m/>
  </r>
  <r>
    <s v="IT-OSS - M6 (ASAP/TSG)"/>
    <s v="Incident"/>
    <s v="INC000002710211"/>
    <d v="2018-10-29T11:40:46"/>
    <m/>
    <x v="12"/>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635332 "/>
    <m/>
    <m/>
    <m/>
    <m/>
    <m/>
    <s v="IT Application"/>
    <s v="Software Application/System"/>
    <s v="Other Type of Software"/>
    <m/>
    <m/>
    <s v="Ananth"/>
    <s v="Palanisamy"/>
    <m/>
  </r>
  <r>
    <s v="IT-OSS - M6 (ASAP/TSG)"/>
    <s v="Incident"/>
    <s v="INC000002710106"/>
    <d v="2018-10-29T16:58:31"/>
    <m/>
    <x v="0"/>
    <s v="Medium"/>
    <x v="3"/>
    <s v="Within the Service Target"/>
    <s v="MSS (hWIN &amp; TSG) Issue"/>
    <s v="Which MSS instance are you reporting this issue for?: MSS (hWIN &amp; TSG) What type of issue are you reporting?: Another issue Description of problem: (attach screenshots of any errors, etc.): ORA-20100: ERROR working NextGen MSS DD TASK,could not complete DD task,error:ORA-20100:Broadband product is having wrong status. What is your MSS Login ID?: n9984644 Customer Acct Number?: 6422793 PSR #?: 6926937 "/>
    <m/>
    <m/>
    <m/>
    <m/>
    <m/>
    <s v="IT Application"/>
    <s v="Software Application/System"/>
    <s v="Other Type of Software"/>
    <m/>
    <m/>
    <s v="Manjubhashini"/>
    <s v="Kalimuthu"/>
    <m/>
  </r>
  <r>
    <s v="IT-OSS - M6 (ASAP/TSG)"/>
    <s v="Incident"/>
    <s v="INC000002709894"/>
    <d v="2018-10-29T11:55:42"/>
    <m/>
    <x v="4"/>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914762 "/>
    <m/>
    <m/>
    <m/>
    <m/>
    <m/>
    <s v="IT Application"/>
    <s v="Software Application/System"/>
    <s v="Other Type of Software"/>
    <m/>
    <m/>
    <s v="Ananth"/>
    <s v="Palanisamy"/>
    <m/>
  </r>
  <r>
    <s v="IT-OSS - M6 (ASAP/TSG)"/>
    <s v="Incident"/>
    <s v="INC000002709521"/>
    <d v="2018-10-27T04:19:49"/>
    <m/>
    <x v="6"/>
    <s v="Medium"/>
    <x v="3"/>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7849459, Error Message: integrity constraint (ASAP.FK_SERV_ITEM__CIRCUIT) violated - parent key not found What is your MSS Login ID?: n9995231 Customer Acct Number?: 5561963 PSR #?: 23253708 "/>
    <m/>
    <m/>
    <m/>
    <m/>
    <m/>
    <s v="IT Application"/>
    <s v="Software Application/System"/>
    <s v="Other Type of Software"/>
    <m/>
    <m/>
    <s v="Ajith"/>
    <s v="Kumar"/>
    <m/>
  </r>
  <r>
    <s v="IT-OSS - M6 (ASAP/TSG)"/>
    <s v="Incident"/>
    <s v="INC000002708882"/>
    <d v="2018-10-27T01:38:11"/>
    <m/>
    <x v="4"/>
    <s v="Medium"/>
    <x v="3"/>
    <s v="Within the Service Target"/>
    <s v="MSS (hWIN &amp; TSG) Issue"/>
    <s v="Which MSS instance are you reporting this issue for?: MSS (hWIN &amp; TSG) What type of issue are you reporting?: Another issue Description of problem: (attach screenshots of any errors, etc.): TN - 4789862230 THERE IS A PSR STUCK IN NEXTGEN UNDER &quot;PROVISIONING PLAN ASSIGNED&quot; (SEE ATTACHMENT). THIS NEEDS TO BE CLEARED OUT/PUSHED THROUGH/REMEDIED IN SOME WAY.   THANK YOU  TN - 4789862230 HWIN PSR - ?? NEXT GEN PSR - 3243188 ACCT NUMBER - 5827057 What is your MSS Login ID?: E0100690 Customer Acct Number?: 5827057 PSR #?: 20569070 "/>
    <m/>
    <m/>
    <m/>
    <m/>
    <m/>
    <s v="IT Application"/>
    <s v="Software Application/System"/>
    <s v="Other Type of Software"/>
    <m/>
    <m/>
    <s v="Debra"/>
    <s v="Womack"/>
    <m/>
  </r>
  <r>
    <s v="IT-OSS - M6 (ASAP/TSG)"/>
    <s v="Incident"/>
    <s v="INC000002708307"/>
    <d v="2018-10-26T22:30:28"/>
    <m/>
    <x v="13"/>
    <s v="Medium"/>
    <x v="3"/>
    <s v="Within the Service Target"/>
    <s v="MSS (hWIN &amp; TSG) Issue"/>
    <s v="Which MSS instance are you reporting this issue for?: MSS (hWIN &amp; TSG) What type of issue are you reporting?: Another issue Description of problem: (attach screenshots of any errors, etc.): TN=1600603099  What is your MSS Login ID?: E0079908 Customer Acct Number?: 6596903 PSR #?: 23261391 "/>
    <m/>
    <m/>
    <m/>
    <m/>
    <m/>
    <s v="IT Application"/>
    <s v="Software Application/System"/>
    <s v="Other Type of Software"/>
    <m/>
    <m/>
    <s v="Rebecca"/>
    <s v="Combs"/>
    <m/>
  </r>
  <r>
    <s v="IT-OSS - M6 (ASAP/TSG)"/>
    <s v="Incident"/>
    <s v="INC000002707802"/>
    <d v="2018-10-26T20:36:04"/>
    <m/>
    <x v="3"/>
    <s v="Medium"/>
    <x v="3"/>
    <s v="Within the Service Target"/>
    <s v="MSS (hWIN &amp; TSG) Issue"/>
    <s v="Which MSS instance are you reporting this issue for?: MSS (hWIN &amp; TSG) What type of issue are you reporting?: Another issue Description of problem: (attach screenshots of any errors, etc.): DSLAM HAS ALPHANUMERIC CHARACTERS IN THE PIN  VALUES. will not validate to go through the queues.  2702866210 What is your MSS Login ID?: e0183530 Customer Acct Number?: 4757177 PSR #?: 23260843 "/>
    <m/>
    <m/>
    <m/>
    <m/>
    <m/>
    <s v="IT Application"/>
    <s v="Software Application/System"/>
    <s v="Other Type of Software"/>
    <m/>
    <m/>
    <s v="Mikayla"/>
    <s v="Anderson"/>
    <m/>
  </r>
  <r>
    <s v="IT-OSS - M6 (ASAP/TSG)"/>
    <s v="Incident"/>
    <s v="INC000002707632"/>
    <d v="2018-10-26T18:29:41"/>
    <m/>
    <x v="15"/>
    <s v="Medium"/>
    <x v="3"/>
    <s v="Within the Service Target"/>
    <s v="BPQ Error, BPQ is returning Kinetic qualification for 1 GB but HSI qualification for 1.5 mb best effort"/>
    <s v="MSS exchange: KNPLNC  MSS wirecenter: KNPLNCXA  Please identify what is constraining the HSI qualification to 1.5 MB, should be 1 GB since the Kinetic TV shows the 1.5 GB qualification  email with screen shots attached"/>
    <m/>
    <m/>
    <m/>
    <m/>
    <m/>
    <s v="IT Application"/>
    <s v="Software Application/System"/>
    <s v="Other Type of Software"/>
    <m/>
    <m/>
    <s v="John"/>
    <s v="Gilmer"/>
    <m/>
  </r>
  <r>
    <s v="IT-OSS - M6 (ASAP/TSG)"/>
    <s v="Incident"/>
    <s v="INC000002706904"/>
    <d v="2018-10-26T12:11:39"/>
    <m/>
    <x v="12"/>
    <s v="Medium"/>
    <x v="3"/>
    <s v="Within the Service Target"/>
    <s v="MSS (hWIN &amp; TSG) Issue"/>
    <s v="Which MSS instance are you reporting this issue for?: MSS (hWIN &amp; TSG) What type of issue are you reporting?: Another issue Description of problem: (attach screenshots of any errors, etc.): No MSS record found for 1600606594 What is your MSS Login ID?: n9981515 "/>
    <m/>
    <m/>
    <m/>
    <m/>
    <m/>
    <s v="IT Application"/>
    <s v="Software Application/System"/>
    <s v="Other Type of Software"/>
    <m/>
    <m/>
    <s v="Suryapraba"/>
    <s v="Kannaiyan"/>
    <m/>
  </r>
  <r>
    <s v="IT-OSS - M6 (ASAP/TSG)"/>
    <s v="Incident"/>
    <s v="INC000002706776"/>
    <d v="2018-10-26T02:58:38"/>
    <m/>
    <x v="11"/>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25469482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2164714 had already been disconnected on another order..  Error Code 30606:The Service Item 12164714 had already been disconnected on another order.Error Code 30766:Unable to process item Siemens 4200-OH (CP) Product group 1401. The Service Item 12164714 had already been disconnected on another order.. What is your MSS Login ID?: n9995231 Customer Acct Number?: 3445896 PSR #?: 23226500 "/>
    <m/>
    <m/>
    <m/>
    <m/>
    <m/>
    <s v="IT Application"/>
    <s v="Software Application/System"/>
    <s v="Other Type of Software"/>
    <m/>
    <m/>
    <s v="Ajith"/>
    <s v="Kumar"/>
    <m/>
  </r>
  <r>
    <s v="IT-OSS - M6 (ASAP/TSG)"/>
    <s v="Incident"/>
    <s v="INC000002706766"/>
    <d v="2018-10-26T02:25:09"/>
    <m/>
    <x v="14"/>
    <s v="Medium"/>
    <x v="3"/>
    <s v="Within the Service Target"/>
    <s v="MSS (hWIN &amp; TSG) Issue"/>
    <s v="Which MSS instance are you reporting this issue for?: MSS (hWIN &amp; TSG) What type of issue are you reporting?: Another issue Description of problem: (attach screenshots of any errors, etc.): I need access to Windstream Tableau - I still only have EarthLink options What is your MSS Login ID?: e0176531 or kayala "/>
    <m/>
    <m/>
    <m/>
    <m/>
    <m/>
    <s v="IT Application"/>
    <s v="Software Application/System"/>
    <s v="Other Type of Software"/>
    <m/>
    <m/>
    <s v="Krystal"/>
    <s v="Ayala"/>
    <m/>
  </r>
  <r>
    <s v="IT-OSS - M6 (ASAP/TSG)"/>
    <s v="Incident"/>
    <s v="INC000002706661"/>
    <d v="2018-10-26T02:31:41"/>
    <m/>
    <x v="0"/>
    <s v="Medium"/>
    <x v="3"/>
    <s v="Within the Service Target"/>
    <s v="MSS (hWIN &amp; TSG) Issue"/>
    <s v="Which MSS instance are you reporting this issue for?: MSS (hWIN &amp; TSG) What type of issue are you reporting?: Another issue Description of problem: (attach screenshots of any errors, etc.): Unable to disconnect old speed,  Telephone: 8173260292, Error Message: In order to add a new SPEED (100mb/8mb)you must disconnect the old one. What is your MSS Login ID?: n9995231 Customer Acct Number?: 3500000 PSR #?: 23258207  "/>
    <m/>
    <m/>
    <m/>
    <m/>
    <m/>
    <s v="IT Application"/>
    <s v="Software Application/System"/>
    <s v="Other Type of Software"/>
    <m/>
    <m/>
    <s v="Ajith"/>
    <s v="Kumar"/>
    <m/>
  </r>
  <r>
    <s v="IT-OSS - M6 (ASAP/TSG)"/>
    <s v="Incident"/>
    <s v="INC000002706484"/>
    <d v="2018-10-26T01:34:29"/>
    <m/>
    <x v="11"/>
    <s v="Medium"/>
    <x v="3"/>
    <s v="Within the Service Target"/>
    <s v="MSS (hWIN &amp; TSG) Issue"/>
    <s v="Which MSS instance are you reporting this issue for?: MSS (hWIN &amp; TSG) What type of issue are you reporting?: Another issue Description of problem: (attach screenshots of any errors, etc.): REMASGN/ THE CIRCUITS FOR THE SERVICE REQUEST ARE NOT COMPLETE. PLEAS COMPLETE(OR REVERSE IF THE ORDER HAS BEEN CANCELLED) THE REQUIRED ENGINEERING BEFORE COMPLETING THIS TASK. THE DLRD ON ROW #1 IS VIOLATING THE CONSTRAINT. THE ORDER NUMBER IS 6541575. THE CIRCUIT ID IS 8592250758/T/HAMILTON/PATRI/53636679  PREVENTING THE ASSIGNMENT OF PIN 1014 FOR 1600604984 What is your MSS Login ID?: E0179393 Customer Acct Number?: 5894881 PSR #?: 23120127 "/>
    <m/>
    <m/>
    <m/>
    <m/>
    <m/>
    <s v="IT Application"/>
    <s v="Software Application/System"/>
    <s v="Other Type of Software"/>
    <m/>
    <m/>
    <s v="Natasha"/>
    <s v="Chambers"/>
    <m/>
  </r>
  <r>
    <s v="IT-OSS - M6 (ASAP/TSG)"/>
    <s v="Incident"/>
    <s v="INC000002706159"/>
    <d v="2018-10-26T00:37:24"/>
    <m/>
    <x v="11"/>
    <s v="Medium"/>
    <x v="3"/>
    <s v="Within the Service Target"/>
    <s v="MSS (hWIN &amp; TSG) Issue"/>
    <s v="Which MSS instance are you reporting this issue for?: MSS (hWIN &amp; TSG) What type of issue are you reporting?: Another issue Description of problem: (attach screenshots of any errors, etc.): TN 9123843008-unable to complete task.stuck in NSP queue due to error.  What is your MSS Login ID?: n9979763 PSR #?: 6534571  "/>
    <m/>
    <m/>
    <m/>
    <m/>
    <m/>
    <s v="IT Application"/>
    <s v="Software Application/System"/>
    <s v="Other Type of Software"/>
    <m/>
    <m/>
    <s v="Vinoth"/>
    <s v="Raj"/>
    <m/>
  </r>
  <r>
    <s v="IT-OSS - M6 (ASAP/TSG)"/>
    <s v="Incident"/>
    <s v="INC000002705832"/>
    <d v="2018-10-25T22:13:38"/>
    <m/>
    <x v="6"/>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2656770,Error Message: v_return_cd: -2 v_return_text:ORA-01400: cannot insert NULL into (&quot;ASAP&quot;.&quot;DESIGN&quot;.&quot;ISSUE_NBR&quot;) What is your MSS Login ID?: n9994207 Customer Acct Number?: 4352513 PSR #?: 22034076 "/>
    <m/>
    <m/>
    <m/>
    <m/>
    <m/>
    <s v="IT Application"/>
    <s v="Software Application/System"/>
    <s v="Other Type of Software"/>
    <m/>
    <m/>
    <s v="Sathishkumar"/>
    <s v="Chellathurai"/>
    <m/>
  </r>
  <r>
    <s v="IT-OSS - M6 (ASAP/TSG)"/>
    <s v="Incident"/>
    <s v="INC000002705515"/>
    <d v="2018-10-25T21:29:52"/>
    <m/>
    <x v="0"/>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0338959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1583234 had already been disconnected on another order..  Error Code 30606:The Service Item 31583234 had already been disconnected on another order.Error Code 30766:Unable to process item 50Mb/4Mb Product group 1573. The Service Item 31583234 had already been disconnected on another order.. What is your MSS Login ID?: n9995231 Customer Acct Number?: 3731150 PSR #?: 23255798  "/>
    <m/>
    <m/>
    <m/>
    <m/>
    <m/>
    <s v="IT Application"/>
    <s v="Software Application/System"/>
    <s v="Other Type of Software"/>
    <m/>
    <m/>
    <s v="Ajith"/>
    <s v="Kumar"/>
    <m/>
  </r>
  <r>
    <s v="IT-OSS - M6 (ASAP/TSG)"/>
    <s v="Incident"/>
    <s v="INC000002705100"/>
    <d v="2018-10-25T20:20:39"/>
    <m/>
    <x v="6"/>
    <s v="Medium"/>
    <x v="3"/>
    <s v="Within the Service Target"/>
    <s v="MSS (hWIN &amp; TSG) Issue"/>
    <s v="Which MSS instance are you reporting this issue for?: MSS (hWIN &amp; TSG) What type of issue are you reporting?: Another issue Description of problem: (attach screenshots of any errors, etc.): No MSS record found for 3863623601 What is your MSS Login ID?: n9979759 "/>
    <m/>
    <m/>
    <m/>
    <m/>
    <m/>
    <s v="IT Application"/>
    <s v="Software Application/System"/>
    <s v="Other Type of Software"/>
    <m/>
    <m/>
    <s v="Haripriya"/>
    <s v="Rajendran"/>
    <m/>
  </r>
  <r>
    <s v="IT-OSS - M6 (ASAP/TSG)"/>
    <s v="Incident"/>
    <s v="INC000002703695"/>
    <d v="2018-10-25T01:34:06"/>
    <m/>
    <x v="5"/>
    <s v="Medium"/>
    <x v="5"/>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3650 "/>
    <m/>
    <m/>
    <m/>
    <m/>
    <m/>
    <s v="IT Application"/>
    <s v="Software Application/System"/>
    <s v="Other Type of Software"/>
    <m/>
    <m/>
    <s v="Vijai"/>
    <s v="Elumalai"/>
    <m/>
  </r>
  <r>
    <s v="IT-OSS - M6 (ASAP/TSG)"/>
    <s v="Incident"/>
    <s v="INC000002702919"/>
    <d v="2018-10-24T23:51:05"/>
    <m/>
    <x v="11"/>
    <s v="Medium"/>
    <x v="3"/>
    <s v="Within the Service Target"/>
    <s v="MSS (hWIN &amp; TSG) Issue"/>
    <s v="Which MSS instance are you reporting this issue for?: MSS (hWIN &amp; TSG) What type of issue are you reporting?: Another issue Description of problem: (attach screenshots of any errors, etc.): TRYING TO CHAGNE PIN /Integrity Constraint (ASAP.FK_SR_LO_TY_SE_RE_SI) constraint - PARENT KEY NOT FOUND  What is your MSS Login ID?: E0138057 Customer Acct Number?: 6203226 PSR #?: 23251935 "/>
    <m/>
    <m/>
    <m/>
    <m/>
    <m/>
    <s v="IT Application"/>
    <s v="Software Application/System"/>
    <s v="Other Type of Software"/>
    <m/>
    <m/>
    <s v="Falicia"/>
    <s v="Tollison"/>
    <m/>
  </r>
  <r>
    <s v="IT-OSS - M6 (ASAP/TSG)"/>
    <s v="Incident"/>
    <s v="INC000002702898"/>
    <d v="2018-10-24T22:54:25"/>
    <m/>
    <x v="11"/>
    <s v="Medium"/>
    <x v="3"/>
    <s v="Within the Service Target"/>
    <s v="MSS (hWIN &amp; TSG) Issue"/>
    <s v="Which MSS instance are you reporting this issue for?: MSS (hWIN &amp; TSG) What type of issue are you reporting?: Another issue Description of problem: (attach screenshots of any errors, etc.): Unable to complete DD task.Telephone#198117267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3098 PSR #?: 23221331 "/>
    <m/>
    <m/>
    <m/>
    <m/>
    <m/>
    <s v="IT Application"/>
    <s v="Software Application/System"/>
    <s v="Other Type of Software"/>
    <m/>
    <m/>
    <s v="Sathishkumar"/>
    <s v="Chellathurai"/>
    <m/>
  </r>
  <r>
    <s v="IT-OSS - M6 (ASAP/TSG)"/>
    <s v="Incident"/>
    <s v="INC000002701886"/>
    <d v="2018-10-24T19:16:32"/>
    <m/>
    <x v="11"/>
    <s v="Medium"/>
    <x v="3"/>
    <s v="Within the Service Target"/>
    <s v="MSS (hWIN &amp; TSG) Issue"/>
    <s v="Which MSS instance are you reporting this issue for?: MSS (hWIN &amp; TSG) What type of issue are you reporting?: Another issue Description of problem: (attach screenshots of any errors, etc.): 2296369917unable to push the dslam queue  What is your MSS Login ID?: n9981514 "/>
    <m/>
    <m/>
    <m/>
    <m/>
    <m/>
    <s v="IT Application"/>
    <s v="Software Application/System"/>
    <s v="Other Type of Software"/>
    <m/>
    <m/>
    <s v="Ramkumar"/>
    <s v="Balaji"/>
    <m/>
  </r>
  <r>
    <s v="IT-OSS - M6 (ASAP/TSG)"/>
    <s v="Incident"/>
    <s v="INC000002701149"/>
    <d v="2018-10-24T04:33:17"/>
    <m/>
    <x v="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2706993754 What is your MSS Login ID?: n9987263 Customer Acct Number?: 3263775 PSR #?: 23086397 "/>
    <m/>
    <m/>
    <m/>
    <m/>
    <m/>
    <s v="IT Application"/>
    <s v="Software Application/System"/>
    <s v="Other Type of Software"/>
    <m/>
    <m/>
    <s v="Vijai"/>
    <s v="Elumalai"/>
    <m/>
  </r>
  <r>
    <s v="IT-OSS - M6 (ASAP/TSG)"/>
    <s v="Incident"/>
    <s v="INC000002700840"/>
    <d v="2018-10-24T01:42:13"/>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4024893008, Error Message: cannot insert NULL into (&quot;ASAP&quot;.&quot;NS_COMP_REL&quot;.&quot;NS_COMP_ID_CHILD&quot;) What is your MSS Login ID?: n9995231 Customer Acct Number?: 2866008 PSR #?: 23234604  "/>
    <m/>
    <m/>
    <m/>
    <m/>
    <m/>
    <s v="IT Application"/>
    <s v="Software Application/System"/>
    <s v="Other Type of Software"/>
    <m/>
    <m/>
    <s v="Ajith"/>
    <s v="Kumar"/>
    <m/>
  </r>
  <r>
    <s v="IT-OSS - M6 (ASAP/TSG)"/>
    <s v="Incident"/>
    <s v="INC000002700691"/>
    <d v="2018-10-24T01:36:12"/>
    <m/>
    <x v="12"/>
    <s v="Medium"/>
    <x v="3"/>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6784939011 What is your MSS Login ID?: n9987263 Customer Acct Number?: 6243691 PSR #?: 21954135 "/>
    <m/>
    <m/>
    <m/>
    <m/>
    <m/>
    <s v="IT Application"/>
    <s v="Software Application/System"/>
    <s v="Other Type of Software"/>
    <m/>
    <m/>
    <s v="Vijai"/>
    <s v="Elumalai"/>
    <m/>
  </r>
  <r>
    <s v="IT-OSS - M6 (ASAP/TSG)"/>
    <s v="Incident"/>
    <s v="INC000002700515"/>
    <d v="2018-10-24T01:19:12"/>
    <m/>
    <x v="5"/>
    <s v="Medium"/>
    <x v="5"/>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2814944828 What is your MSS Login ID?: n9987263 Customer Acct Number?: 5998129 PSR #?: 23223979 "/>
    <m/>
    <m/>
    <m/>
    <m/>
    <m/>
    <s v="IT Application"/>
    <s v="Software Application/System"/>
    <s v="Other Type of Software"/>
    <m/>
    <m/>
    <s v="Vijai"/>
    <s v="Elumalai"/>
    <m/>
  </r>
  <r>
    <s v="IT-OSS - M6 (ASAP/TSG)"/>
    <s v="Incident"/>
    <s v="INC000002699307"/>
    <d v="2018-10-23T20:42:15"/>
    <m/>
    <x v="0"/>
    <s v="Medium"/>
    <x v="5"/>
    <s v="Within the Service Target"/>
    <s v="MSS (hWIN &amp; TSG) Issue"/>
    <s v="Which MSS instance are you reporting this issue for?: MSS (hWIN &amp; TSG) What type of issue are you reporting?: Another issue Description of problem: (attach screenshots of any errors, etc.): THIS IS A MOVE ORDER WHERE MIROR DWC ADN MSS DSLAM WIRECENTER ARE SAME PLEASE CHANGE WIRECENTER IN MIROR  What is your MSS Login ID?: E0181765 Customer Acct Number?: 2970281 PSR #?: 23238854 "/>
    <m/>
    <m/>
    <m/>
    <m/>
    <m/>
    <s v="IT Application"/>
    <s v="Software Application/System"/>
    <s v="Other Type of Software"/>
    <m/>
    <m/>
    <s v="Cynthia"/>
    <s v="Jasso"/>
    <m/>
  </r>
  <r>
    <s v="IT-OSS - M6 (ASAP/TSG)"/>
    <s v="Incident"/>
    <s v="INC000002699260"/>
    <d v="2018-10-23T19:35:48"/>
    <m/>
    <x v="3"/>
    <s v="Medium"/>
    <x v="5"/>
    <s v="Within the Service Target"/>
    <s v="MSS (hWIN &amp; TSG) Issue"/>
    <s v="Alternate contact phone number for yourself, if applicable: 7064672657 Which MSS instance are you reporting this issue for?: MSS (hWIN &amp; TSG) What type of issue are you reporting?: Another issue Description of problem: (attach screenshots of any errors, etc.): ORA-20100 ERROR WHILE WORKING VCONDES: ERROR ORA-20100 SP_QUALIFY_DUALQUAL-ORA-20100 NOT ABLE TO FIND CUSTOMER ASSIGNED WIRECENTER IN NEXTGEN MSS What is your MSS Login ID?: E0102188 Customer Acct Number?: 6411444 PSR #?: 23237640 "/>
    <m/>
    <m/>
    <m/>
    <m/>
    <m/>
    <s v="IT Application"/>
    <s v="Software Application/System"/>
    <s v="Other Type of Software"/>
    <m/>
    <m/>
    <s v="Mathia"/>
    <s v="Chambers"/>
    <m/>
  </r>
  <r>
    <s v="IT-OSS - M6 (ASAP/TSG)"/>
    <s v="Incident"/>
    <s v="INC000002698123"/>
    <d v="2018-10-23T02:28:45"/>
    <m/>
    <x v="7"/>
    <s v="Medium"/>
    <x v="5"/>
    <s v="Within the Service Target"/>
    <s v="User is unable to generate IPACK 50513"/>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xxxxxxxxxxxxxxxxxxxxxxxx  CSO ID: E0183359  Name: Ndiaye, Alioune B  Callback Number: 2026078754  Issue: User is unable to generate an IPACK 50513 using his EPM application  User is working remotely. He’s the only one who’s not able to generate IPACK  Application: EPM  Error message: No error message  Troubleshooting Steps:  Asked user to try to generate IPACK through different browser. Not working  User has already tried deleting the cache, cookies and history of the browsers. Still not working  Asked him to restart the system and then try to generate the IPACK. Not working  Asked him to try to generate any other IPACK. Working fine  User is only facing issue while generating IPACK 50513  Consulted the case with Team Lead and routed the case to IT-OSS - M6 (ASAP/TSG) team for removing the lock for IPACK 50513"/>
    <m/>
    <m/>
    <m/>
    <m/>
    <m/>
    <s v="IT Application"/>
    <s v="Software Application/System"/>
    <s v="Other Type of Software"/>
    <m/>
    <m/>
    <s v="Alioune"/>
    <s v="Ndiaye"/>
    <m/>
  </r>
  <r>
    <s v="IT-OSS - M6 (ASAP/TSG)"/>
    <s v="Incident"/>
    <s v="INC000002697393"/>
    <d v="2018-10-22T23:09:47"/>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8038232690,Error Message:ReturnCd :-1 - ReturnText: Updating in SERV_ITEM tableORA-02291: integrity constraint (ASAP.FK_SERV_ITEM__CIRCUIT) violated - parent key not found  What is your MSS Login ID?: n9994207 Customer Acct Number?: 5707188 PSR #?: 23153538 "/>
    <m/>
    <m/>
    <m/>
    <m/>
    <m/>
    <s v="IT Application"/>
    <s v="Software Application/System"/>
    <s v="Other Type of Software"/>
    <m/>
    <m/>
    <s v="Sathishkumar"/>
    <s v="Chellathurai"/>
    <m/>
  </r>
  <r>
    <s v="IT-OSS - M6 (ASAP/TSG)"/>
    <s v="Incident"/>
    <s v="INC000002697329"/>
    <d v="2018-10-22T22:36:49"/>
    <m/>
    <x v="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65836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43326 had already been disconnected on another order..  Error Code 30606:The Service Item 22043326 had already been disconnected on another order.Error Code 30766:Unable to process item CONTACT INFO Product group 1024. The Service Item 22043326 had already been disconnected on another order..   What is your MSS Login ID?: n9994207 Customer Acct Number?: 3795256 PSR #?: 23159918  "/>
    <m/>
    <m/>
    <m/>
    <m/>
    <m/>
    <s v="IT Application"/>
    <s v="Software Application/System"/>
    <s v="Other Type of Software"/>
    <m/>
    <m/>
    <s v="Sathishkumar"/>
    <s v="Chellathurai"/>
    <m/>
  </r>
  <r>
    <s v="IT-OSS - M6 (ASAP/TSG)"/>
    <s v="Incident"/>
    <s v="INC000002696925"/>
    <d v="2018-10-22T20:31:23"/>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4024601236,Error Message: v_return_cd: -1 v_return_text:Could not assign connectionsORA-01400: cannot insert NULL into (&quot;ASAP&quot;.&quot;NS_COMP_REL&quot;.&quot;NS_COMP_ID_CHILD&quot;)   What is your MSS Login ID?: n9994207 Customer Acct Number?: 5904915 PSR #?: 23173687  "/>
    <m/>
    <m/>
    <m/>
    <m/>
    <m/>
    <s v="IT Application"/>
    <s v="Software Application/System"/>
    <s v="Other Type of Software"/>
    <m/>
    <m/>
    <s v="Sathishkumar"/>
    <s v="Chellathurai"/>
    <m/>
  </r>
  <r>
    <s v="IT-OSS - M6 (ASAP/TSG)"/>
    <s v="Incident"/>
    <s v="INC000002694618"/>
    <d v="2018-10-20T03:15:34"/>
    <m/>
    <x v="3"/>
    <s v="Medium"/>
    <x v="5"/>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79762 "/>
    <m/>
    <m/>
    <m/>
    <m/>
    <m/>
    <s v="IT Application"/>
    <s v="Software Application/System"/>
    <s v="Other Type of Software"/>
    <m/>
    <m/>
    <s v="Malathi"/>
    <s v="Periyathambi"/>
    <m/>
  </r>
  <r>
    <s v="IT-OSS - M6 (ASAP/TSG)"/>
    <s v="Incident"/>
    <s v="INC000002693804"/>
    <d v="2018-10-20T00:17:08"/>
    <m/>
    <x v="0"/>
    <s v="Medium"/>
    <x v="3"/>
    <s v="Within the Service Target"/>
    <s v="MSS (hWIN &amp; TSG) Issue"/>
    <s v="Alternate contact phone number for yourself, if applicable: 3931232314 Which MSS instance are you reporting this issue for?: MSS (hWIN &amp; TSG) What type of issue are you reporting?: Another issue Description of problem: (attach screenshots of any errors, etc.): ORA-20100 ERROR WHILE WORKING VCONDES: ERROR ORA-20100: BNG/ROUTER IS NOT COMPATIBLE TO PROVISION HIGH SPEED INTERNET PRODUCT 25/1.5 MB PLEASE PROVISION A COMPATIBLE PRODUCT What is your MSS Login ID?: E0102188 Customer Acct Number?: 6598662 PSR #?: 23223434 "/>
    <m/>
    <m/>
    <m/>
    <m/>
    <m/>
    <s v="IT Application"/>
    <s v="Software Application/System"/>
    <s v="Other Type of Software"/>
    <m/>
    <m/>
    <s v="Mathia"/>
    <s v="Chambers"/>
    <m/>
  </r>
  <r>
    <s v="IT-OSS - M6 (ASAP/TSG)"/>
    <s v="Incident"/>
    <s v="INC000002692438"/>
    <d v="2018-10-19T03:05:47"/>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8457207,Error Message: v_return_cd: -2 v_return_text:ORA-01422: exact fetch returns more than requested number of rows  What is your MSS Login ID?: n9994207 Customer Acct Number?: 5979217 PSR #?: 23159149 "/>
    <m/>
    <m/>
    <m/>
    <m/>
    <m/>
    <s v="IT Application"/>
    <s v="Software Application/System"/>
    <s v="Other Type of Software"/>
    <m/>
    <m/>
    <s v="Sathishkumar"/>
    <s v="Chellathurai"/>
    <m/>
  </r>
  <r>
    <s v="IT-OSS - M6 (ASAP/TSG)"/>
    <s v="Incident"/>
    <s v="INC000002691358"/>
    <d v="2018-10-18T22:55:26"/>
    <m/>
    <x v="2"/>
    <s v="Medium"/>
    <x v="3"/>
    <s v="Within the Service Target"/>
    <s v="MSS (hWIN &amp; TSG) Issue"/>
    <s v="Which MSS instance are you reporting this issue for?: MSS (hWIN &amp; TSG) What type of issue are you reporting?: Another issue Description of problem: (attach screenshots of any errors, etc.): M6 WENT TO EXCEPT IN THIRD DELEGATION QUEUE. GETTING: &quot;  v_return_cd: -1 v_return_text:Could not assign connectionsORA-01422: exact fetch returns more than requested number of rows.&quot;  2211433013 What is your MSS Login ID?: 0019414 Customer Acct Number?: 6595294 PSR #?: 23197901 "/>
    <m/>
    <m/>
    <m/>
    <m/>
    <m/>
    <s v="IT Application"/>
    <s v="Software Application/System"/>
    <s v="Other Type of Software"/>
    <m/>
    <m/>
    <s v="Ronnie"/>
    <s v="Byrd"/>
    <m/>
  </r>
  <r>
    <s v="IT-OSS - M6 (ASAP/TSG)"/>
    <s v="Incident"/>
    <s v="INC000002691300"/>
    <d v="2018-10-18T23:42:24"/>
    <m/>
    <x v="11"/>
    <s v="Medium"/>
    <x v="3"/>
    <s v="Within the Service Target"/>
    <s v="MSS (hWIN &amp; TSG) Issue"/>
    <s v="Which MSS instance are you reporting this issue for?: MSS (hWIN &amp; TSG) What type of issue are you reporting?: Another issue Description of problem: (attach screenshots of any errors, etc.): TN: 9408942292 - MSS shows order in NSP queue.  Cannot find order in the queues.  Customer needs to be 100meg VBOND on 2 pins. What is your MSS Login ID?: e0126320 Customer Acct Number?: 3631534 PSR #?: 23223156 "/>
    <s v="&lt; Warning: Do not enter passwords or SSNs in this field! &gt;"/>
    <m/>
    <m/>
    <m/>
    <m/>
    <s v="IT Application"/>
    <s v="Software Application/System"/>
    <s v="Other Type of Software"/>
    <m/>
    <m/>
    <s v="Curtis"/>
    <s v="Holland"/>
    <m/>
  </r>
  <r>
    <s v="IT-OSS - M6 (ASAP/TSG)"/>
    <s v="Incident"/>
    <s v="INC000002689035"/>
    <d v="2018-10-18T00:50:34"/>
    <m/>
    <x v="11"/>
    <s v="Medium"/>
    <x v="3"/>
    <s v="Within the Service Target"/>
    <s v="MSS (hWIN &amp; TSG) Issue"/>
    <s v="Which MSS instance are you reporting this issue for?: MSS (hWIN &amp; TSG) What type of issue are you reporting?: Another issue Description of problem: (attach screenshots of any errors, etc.): STUCK IN EXCEPTN. SAYS UNABLE TO CREATE PSR IN NEXGEN. (TN: 1601796047- 6MB SINGLE PIN 281)   What is your MSS Login ID?: E0183526 Customer Acct Number?: 6590636 PSR #?: 23217450 "/>
    <s v="&lt; Warning: Do not enter passwords or SSNs in this field! &gt;"/>
    <m/>
    <m/>
    <m/>
    <m/>
    <s v="IT Application"/>
    <s v="Software Application/System"/>
    <s v="Other Type of Software"/>
    <m/>
    <m/>
    <s v="Haley"/>
    <s v="Stanfield"/>
    <m/>
  </r>
  <r>
    <s v="IT-OSS - M6 (ASAP/TSG)"/>
    <s v="Incident"/>
    <s v="INC000002688868"/>
    <d v="2018-10-18T00:45:58"/>
    <m/>
    <x v="15"/>
    <s v="Medium"/>
    <x v="3"/>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119334 PSR #?: 7043858597 "/>
    <m/>
    <m/>
    <m/>
    <m/>
    <m/>
    <s v="IT Application"/>
    <s v="Software Application/System"/>
    <s v="Other Type of Software"/>
    <m/>
    <m/>
    <s v="Justin"/>
    <s v="Liles"/>
    <m/>
  </r>
  <r>
    <s v="IT-OSS - M6 (ASAP/TSG)"/>
    <s v="Incident"/>
    <s v="INC000002688789"/>
    <d v="2018-10-18T00:47:53"/>
    <m/>
    <x v="13"/>
    <s v="Medium"/>
    <x v="3"/>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321540 PSR #?: 7043859682 "/>
    <m/>
    <m/>
    <m/>
    <m/>
    <m/>
    <s v="IT Application"/>
    <s v="Software Application/System"/>
    <s v="Other Type of Software"/>
    <m/>
    <m/>
    <s v="Justin"/>
    <s v="Liles"/>
    <m/>
  </r>
  <r>
    <s v="IT-OSS - M6 (ASAP/TSG)"/>
    <s v="Incident"/>
    <s v="INC000002685186"/>
    <d v="2018-10-16T21:50:40"/>
    <m/>
    <x v="13"/>
    <s v="Medium"/>
    <x v="3"/>
    <s v="Within the Service Target"/>
    <s v="MSS (hWIN &amp; TSG) Issue"/>
    <s v="Which MSS instance are you reporting this issue for?: MSS (hWIN &amp; TSG) What type of issue are you reporting?: Another issue Description of problem: (attach screenshots of any errors, etc.): UNABLE TO CREATE PSR ERROR=Error: An Error occurred during the Custom Pre-Validation Procedure: -2 ORA-20516: ORA-20104: Disqualified BPQ response: NSP interface circuit: Unconfigured Max Subs or Bandwidth in Wire Center. TN=6417442452 What is your MSS Login ID?: E0183019 Customer Acct Number?: 6594489 PSR #?: 23194031 "/>
    <m/>
    <m/>
    <m/>
    <m/>
    <m/>
    <s v="IT Application"/>
    <s v="Software Application/System"/>
    <s v="Other Type of Software"/>
    <m/>
    <m/>
    <s v="Jason"/>
    <s v="King"/>
    <m/>
  </r>
  <r>
    <s v="IT-OSS - M6 (ASAP/TSG)"/>
    <s v="Incident"/>
    <s v="INC000002679902"/>
    <d v="2018-10-13T03:12:17"/>
    <m/>
    <x v="3"/>
    <s v="Medium"/>
    <x v="5"/>
    <s v="Within the Service Target"/>
    <s v="MSS (hWIN &amp; TSG) Issue"/>
    <s v="Which MSS instance are you reporting this issue for?: MSS (hWIN &amp; TSG) What type of issue are you reporting?: Another issue Description of problem: (attach screenshots of any errors, etc.): TRYING TO DO CANCELATION STUCK IN SYTEM QUE  8302573146 What is your MSS Login ID?: E0166110 Customer Acct Number?: 6553870 PSR #?: 23162247 "/>
    <m/>
    <m/>
    <m/>
    <m/>
    <m/>
    <s v="IT Application"/>
    <s v="Software Application/System"/>
    <s v="Other Type of Software"/>
    <m/>
    <m/>
    <s v="Aaron"/>
    <s v="Jasso"/>
    <m/>
  </r>
  <r>
    <s v="IT-OSS - M6 (ASAP/TSG)"/>
    <s v="Incident"/>
    <s v="INC000002679709"/>
    <d v="2018-10-13T01:51:49"/>
    <m/>
    <x v="1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551100084, Error Message: cannot insert NULL into (&quot;ASAP&quot;.&quot;NS_CON_REL_CA_VAL&quot;.&quot;CA_VALUE&quot;) What is your MSS Login ID?: n9995231 Customer Acct Number?: 6591000 PSR #?: 23179367  "/>
    <m/>
    <m/>
    <m/>
    <m/>
    <m/>
    <s v="IT Application"/>
    <s v="Software Application/System"/>
    <s v="Other Type of Software"/>
    <m/>
    <m/>
    <s v="Ajith"/>
    <s v="Kumar"/>
    <m/>
  </r>
  <r>
    <s v="IT-OSS - M6 (ASAP/TSG)"/>
    <s v="Incident"/>
    <s v="INC000002679095"/>
    <d v="2018-10-12T23:03:00"/>
    <m/>
    <x v="13"/>
    <s v="Medium"/>
    <x v="5"/>
    <s v="Within the Service Target"/>
    <s v="MSS- HWIN"/>
    <s v="********************************************************************************* Ticket number : INC000002679095   CSO ID : e0135030 NAME : Patricia PHONE NUMBER : 3306973589 ISSUE : User said she is unable to open a file in MSS, as it opens in a new way. windstream-apps-winsdtream-web apps -  She is trying to open an ica file. She was getting an option to open and save it but she was unavble to open it either ways. Hence, performed the basic troubleshooting steps of optimising the computer and browser as well. It still did not work. Hence, assigning the ticket to next level support group."/>
    <m/>
    <m/>
    <m/>
    <m/>
    <m/>
    <s v="IT Application"/>
    <s v="Software Application/System"/>
    <s v="Other Type of Software"/>
    <m/>
    <m/>
    <s v="Patricia"/>
    <s v="Martin"/>
    <m/>
  </r>
  <r>
    <s v="IT-OSS - M6 (ASAP/TSG)"/>
    <s v="Incident"/>
    <s v="INC000002677374"/>
    <d v="2018-10-12T04:15:31"/>
    <m/>
    <x v="15"/>
    <s v="Medium"/>
    <x v="3"/>
    <s v="Within the Service Target"/>
    <s v="MSS (hWIN &amp; TSG) Issue"/>
    <s v="Which MSS instance are you reporting this issue for?: MSS (hWIN &amp; TSG) What type of issue are you reporting?: Another issue Description of problem: (attach screenshots of any errors, etc.): Won't let me validate, error pops up. error: DSLAM HAS ALPHANUMERIC CHARACTERS IN THE PIN VALUES.  What is your MSS Login ID?: e0183530 Customer Acct Number?: 4495836 PSR #?: 23187534 "/>
    <m/>
    <m/>
    <m/>
    <m/>
    <m/>
    <s v="IT Application"/>
    <s v="Software Application/System"/>
    <s v="Other Type of Software"/>
    <m/>
    <m/>
    <s v="Mikayla"/>
    <s v="Anderson"/>
    <m/>
  </r>
  <r>
    <s v="IT-OSS - M6 (ASAP/TSG)"/>
    <s v="Incident"/>
    <s v="INC000002677163"/>
    <d v="2018-10-12T02:17:10"/>
    <m/>
    <x v="13"/>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29423401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4207 Customer Acct Number?: 6494245 PSR #?: 23156423 "/>
    <m/>
    <m/>
    <m/>
    <m/>
    <m/>
    <s v="IT Application"/>
    <s v="Software Application/System"/>
    <s v="Other Type of Software"/>
    <m/>
    <m/>
    <s v="Sathishkumar"/>
    <s v="Chellathurai"/>
    <m/>
  </r>
  <r>
    <s v="IT-OSS - M6 (ASAP/TSG)"/>
    <s v="Incident"/>
    <s v="INC000002676635"/>
    <d v="2018-10-11T23:56:34"/>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6413421914,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4Mb/512K Product group 1536. The Service Item 13873809 had already been disconnected on another order..  Error Code 30606:The Service Item 13873809 had already been disconnected on another order.Error Code 30766:Unable to process item 4Mb/512K Product group 1536. The Service Item 13873809 had already been disconnected on another order.. What is your MSS Login ID?: n9995231 Customer Acct Number?: 4747188 PSR #?: 23186092 "/>
    <m/>
    <m/>
    <m/>
    <m/>
    <m/>
    <s v="IT Application"/>
    <s v="Software Application/System"/>
    <s v="Other Type of Software"/>
    <m/>
    <m/>
    <s v="Ajith"/>
    <s v="Kumar"/>
    <m/>
  </r>
  <r>
    <s v="IT-OSS - M6 (ASAP/TSG)"/>
    <s v="Incident"/>
    <s v="INC000002671896"/>
    <d v="2018-10-10T19:28:55"/>
    <m/>
    <x v="13"/>
    <s v="Medium"/>
    <x v="3"/>
    <s v="Within the Service Target"/>
    <s v="MSS (hWIN &amp; TSG) Issue"/>
    <s v="Which MSS instance are you reporting this issue for?: MSS (hWIN &amp; TSG) What type of issue are you reporting?: Another issue Description of problem: (attach screenshots of any errors, etc.):  v_return_cd: -2 v_return_text:ORA-20100: The BNG VCI could not be calculated. Please check the NSP interface &quot;Switch VCI Start&quot; value. What is your MSS Login ID?: E0179556 Customer Acct Number?: 5639049 "/>
    <m/>
    <m/>
    <m/>
    <m/>
    <m/>
    <s v="IT Application"/>
    <s v="Software Application/System"/>
    <s v="Other Type of Software"/>
    <m/>
    <m/>
    <s v="Courtney"/>
    <s v="Glover"/>
    <m/>
  </r>
  <r>
    <s v="IT-OSS - M6 (ASAP/TSG)"/>
    <s v="Incident"/>
    <s v="INC000002663482"/>
    <d v="2018-10-06T01:05:04"/>
    <m/>
    <x v="6"/>
    <s v="Medium"/>
    <x v="5"/>
    <s v="Within the Service Target"/>
    <s v="MSS (hWIN &amp; TSG) Issue"/>
    <s v="Which MSS instance are you reporting this issue for?: MSS (hWIN &amp; TSG) What type of issue are you reporting?: Another issue Description of problem: (attach screenshots of any errors, etc.): record doesn't show up in aquarium 7248832190 What is your MSS Login ID?: e0179393 Customer Acct Number?: 6281405 PSR #?: 000000 "/>
    <m/>
    <m/>
    <m/>
    <m/>
    <m/>
    <s v="IT Application"/>
    <s v="Software Application/System"/>
    <s v="Other Type of Software"/>
    <m/>
    <m/>
    <s v="Natasha"/>
    <s v="Chambers"/>
    <m/>
  </r>
  <r>
    <s v="IT-OSS - M6 (ASAP/TSG)"/>
    <s v="Incident"/>
    <s v="INC000002662462"/>
    <d v="2018-10-05T21:13:11"/>
    <m/>
    <x v="13"/>
    <s v="Medium"/>
    <x v="3"/>
    <s v="Service Target Warning"/>
    <s v="MSS (hWIN &amp; TSG) Issue"/>
    <s v="Which MSS instance are you reporting this issue for?: MSS (hWIN &amp; TSG) What type of issue are you reporting?: Another issue Description of problem: (attach screenshots of any errors, etc.): TN=6065983269/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33196884) cannot be disconnected because all its child items are not on this order. Error Code 30601:Miscellaneous Error: Error in executeCopyServItemProc SF_COPY_SR: 20:ORA-02291: integrity constraint (ASAP.FK_SR_LO__NE_LO_AD) violated - parent key not found.Error Code 31029:Service Item IPTV (33196884) cannot be disconnected because all its child items are not on this order.Error Code 30764:Unable to validate item 3 Product group 0. What is your MSS Login ID?: E0080941 Customer Acct Number?: 3243628 PSR #?: 23153021 "/>
    <m/>
    <m/>
    <m/>
    <m/>
    <m/>
    <s v="IT Application"/>
    <s v="Software Application/System"/>
    <s v="Other Type of Software"/>
    <m/>
    <m/>
    <s v="Carol"/>
    <s v="Henderson"/>
    <m/>
  </r>
  <r>
    <s v="IT-OSS - M6 (ASAP/TSG)"/>
    <s v="Incident"/>
    <s v="INC000002658927"/>
    <d v="2018-10-04T18:56:38"/>
    <m/>
    <x v="2"/>
    <s v="Medium"/>
    <x v="3"/>
    <s v="Service Target Warning"/>
    <s v="M6 (Windstream ASAP/DRS CUTS)"/>
    <s v="Note* For work queue requests the requestor should create a ticket at https://jira.windstream.com/browse/NISS/  Description of Problem:   Is this problem occurring while doing a &quot;CUT&quot; (Y/N)?:   -If Yes, what is the cut number?  Error Message*:na  Customer #:na  Order #: na     cso:e0004210  name:Wanda Hunter  contact:7045933860  Description: User said they have an issue with the next gen application, &amp; their asap application stops responding as soon they try to process an order.  Troubleshooting:Following the proper procedure &amp; routing the ticket to the next level team to look into. (asked permision from the supervisor to process is as a priority ticket as the user requested, they denied. Authentication: na  user id:na error:na  location: 10005 , monroe rode , matthews NC, 28215"/>
    <m/>
    <m/>
    <m/>
    <m/>
    <m/>
    <s v="IT Application"/>
    <s v="Software Application/System"/>
    <s v="Other Type of Software"/>
    <m/>
    <m/>
    <s v="Wanda"/>
    <s v="Hunter"/>
    <m/>
  </r>
  <r>
    <s v="IT-OSS - M6 (ASAP/TSG)"/>
    <s v="Incident"/>
    <s v="INC000002657355"/>
    <d v="2018-10-04T02:26:38"/>
    <m/>
    <x v="6"/>
    <s v="Medium"/>
    <x v="4"/>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102508 PSR #?: 23124000 "/>
    <m/>
    <m/>
    <m/>
    <m/>
    <m/>
    <s v="IT Application"/>
    <s v="Software Application/System"/>
    <s v="Other Type of Software"/>
    <m/>
    <m/>
    <s v="Felecia"/>
    <s v="Carrell"/>
    <m/>
  </r>
  <r>
    <s v="IT-OSS - M6 (ASAP/TSG)"/>
    <s v="Incident"/>
    <s v="INC000002654135"/>
    <d v="2018-10-03T01:19:26"/>
    <m/>
    <x v="11"/>
    <s v="Medium"/>
    <x v="3"/>
    <s v="Service Target Warning"/>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0461949 to the order as the Service Item is on another open PSR Order. The Preference to Copy Pending PSR Items is set to No..  Error Code 30602:Miscellaneous Error: Unable to copy item 30461949 to the order as the Service Item is on another open PSR Order. The Preference to Copy Pending PSR Items is set to No.Error Code 30766:Unable to process item 25Mb/1.5Mb Product group 1571. Miscellaneous Error: Unable to copy item 30461949 to the order as the Service Item is on another open PSR Order. The Preference to Copy Pending PSR Items is set to No.. Tn# 9408256424 What is your MSS Login ID?: n9987263 Customer Acct Number?: 6233910 PSR #?: 21929298 "/>
    <m/>
    <m/>
    <m/>
    <m/>
    <m/>
    <s v="IT Application"/>
    <s v="Software Application/System"/>
    <s v="Other Type of Software"/>
    <m/>
    <m/>
    <s v="Vijai"/>
    <s v="Elumalai"/>
    <m/>
  </r>
  <r>
    <s v="IT-OSS - M6 (ASAP/TSG)"/>
    <s v="Incident"/>
    <s v="INC000002653701"/>
    <d v="2018-10-02T23:08:48"/>
    <m/>
    <x v="3"/>
    <s v="Medium"/>
    <x v="3"/>
    <s v="Service Target Warning"/>
    <s v="MSS (hWIN &amp; TSG) Issue"/>
    <s v="Which MSS instance are you reporting this issue for?: MSS (hWIN &amp; TSG) What type of issue are you reporting?: Another issue Description of problem: (attach screenshots of any errors, etc.): Unable to complete BBDES task.Telephone#1581081030,Error Message: v_return_cd: -1 v_return_text:Could not assign connectionsORA-01403: no data found  What is your MSS Login ID?: n9994207 Customer Acct Number?: 6581881 PSR #?: 23120659  "/>
    <m/>
    <m/>
    <m/>
    <m/>
    <m/>
    <s v="IT Application"/>
    <s v="Software Application/System"/>
    <s v="Other Type of Software"/>
    <m/>
    <m/>
    <s v="Sathishkumar"/>
    <s v="Chellathurai"/>
    <m/>
  </r>
  <r>
    <s v="IT-OSS - M6 (ASAP/TSG)"/>
    <s v="Incident"/>
    <s v="INC000002650615"/>
    <d v="2018-10-02T00:04:12"/>
    <m/>
    <x v="13"/>
    <s v="Medium"/>
    <x v="3"/>
    <s v="Service Target Warning"/>
    <s v="Windstream Online Customer Portal Reported Issue - Circuit Data Missing/Inaccurate, MSS/ASAP (hWIN)"/>
    <s v="What type of issue are you reporting?: Another Issue Which area are you having an issue with?: Missing/Inaccurate Account Data What type of Data?: Circuit Data Missing/Inaccurate Select Provisioning System: MSS/ASAP (hWIN) What are you trying to do, and, what is happening? (attach screenshots of any errors, etc.): Need BAN 186SPDTISPDTT mapped to Carrier ID: 208471221, in the WSA Portal. What is the billing account number for the customer?: 186SPDTISPDTT What date and time did you start noticing this issue?: 10/1/2018 2:33 PM "/>
    <m/>
    <m/>
    <m/>
    <m/>
    <m/>
    <s v="IT Application"/>
    <s v="Software Application/System"/>
    <s v="Other Type of Software"/>
    <m/>
    <m/>
    <s v="Sumer"/>
    <s v="Smith"/>
    <m/>
  </r>
  <r>
    <s v="IT-OSS - M6 (ASAP/TSG)"/>
    <s v="Incident"/>
    <s v="INC000002643177"/>
    <d v="2018-09-27T19:48:20"/>
    <m/>
    <x v="13"/>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Telephone#386684491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5 Product group 0. Error Code 30914:Termination Point A location is required for adding this connection. Error Code 30914:Termination Point A location is required for adding this connection.Error Code 30764:Unable to validate item 5 Product group 0.  What is your MSS Login ID?: n9994207 Customer Acct Number?: 3381400 PSR #?: 23068347 "/>
    <m/>
    <m/>
    <m/>
    <m/>
    <m/>
    <s v="IT Application"/>
    <s v="Software Application/System"/>
    <s v="Other Type of Software"/>
    <m/>
    <m/>
    <s v="Sathishkumar"/>
    <s v="Chellathurai"/>
    <m/>
  </r>
  <r>
    <s v="IT-OSS - M6 (ASAP/TSG)"/>
    <s v="Incident"/>
    <s v="INC000002635835"/>
    <d v="2018-09-25T00:58:44"/>
    <m/>
    <x v="12"/>
    <s v="Medium"/>
    <x v="3"/>
    <s v="Service Targets Breached"/>
    <s v="MSS (hWIN &amp; TSG) Issue"/>
    <s v="Which MSS instance are you reporting this issue for?: MSS (hWIN &amp; TSG) What type of issue are you reporting?: Another issue Description of problem: (attach screenshots of any errors, etc.): Unable to complete DELEGOCT task.Telephone#2296499820,Error Message:ReturnCd :-1 - ReturnText: lookups SERVICE_ID: 27349045 - ORA-01403: no data found  What is your MSS Login ID?: n9994207 Customer Acct Number?: 3912636 PSR #?: 22678374 "/>
    <m/>
    <m/>
    <m/>
    <m/>
    <m/>
    <s v="IT Application"/>
    <s v="Software Application/System"/>
    <s v="Other Type of Software"/>
    <m/>
    <m/>
    <s v="Sathishkumar"/>
    <s v="Chellathurai"/>
    <m/>
  </r>
  <r>
    <s v="IT-OSS - M6 (ASAP/TSG)"/>
    <s v="Incident"/>
    <s v="INC000002631819"/>
    <d v="2018-09-22T00:39:00"/>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BBDES task.Telephone#1581082037,Error Message: v_return_cd: -1 v_return_text:Could not assign connectionsORA-01403: no data found   What is your MSS Login ID?: n9994207 Customer Acct Number?: 6572791 PSR #?: 23071202 "/>
    <m/>
    <m/>
    <m/>
    <m/>
    <m/>
    <s v="IT Application"/>
    <s v="Software Application/System"/>
    <s v="Other Type of Software"/>
    <m/>
    <m/>
    <s v="Sathishkumar"/>
    <s v="Chellathurai"/>
    <m/>
  </r>
  <r>
    <s v="IT-OSS - M6 (ASAP/TSG)"/>
    <s v="Incident"/>
    <s v="INC000002629566"/>
    <d v="2018-09-21T02:16:45"/>
    <m/>
    <x v="15"/>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252750 from MSShWin Domain: Unhandled process exception : com.windstream.mss.exceptions.BusinessException: javax.xml.ws.WebServiceException: Could not send Message. Tn# 5731562012 What is your MSS Login ID?: n9987263 Customer Acct Number?: 6429819 PSR #?: 22252750 "/>
    <m/>
    <m/>
    <m/>
    <m/>
    <m/>
    <s v="IT Application"/>
    <s v="Software Application/System"/>
    <s v="Other Type of Software"/>
    <m/>
    <m/>
    <s v="Vijai"/>
    <s v="Elumalai"/>
    <m/>
  </r>
  <r>
    <s v="IT-OSS - M6 (ASAP/TSG)"/>
    <s v="Incident"/>
    <s v="INC000002619381"/>
    <d v="2018-09-17T22:02:30"/>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7730258,Error Message:ReturnCd :21049 - ReturnText: Unable to update PSR Order in NGMSS.: cvc-complex-type.2.4.b: The content of element 'mip:userData' is not complete. One of '{&quot;http://www.metasolv.com/MIP/MIPCommonEntities&quot;:keyValue}' is expected.  What is your MSS Login ID?: n9994207 Customer Acct Number?: 6432071 PSR #?: 22253494 "/>
    <m/>
    <m/>
    <m/>
    <m/>
    <m/>
    <s v="IT Application"/>
    <s v="Software Application/System"/>
    <s v="Other Type of Software"/>
    <m/>
    <m/>
    <s v="Sathishkumar"/>
    <s v="Chellathurai"/>
    <m/>
  </r>
  <r>
    <s v="IT-OSS - M6 (ASAP/TSG)"/>
    <s v="Incident"/>
    <s v="INC000002612981"/>
    <d v="2018-09-13T23:47:29"/>
    <m/>
    <x v="0"/>
    <s v="Medium"/>
    <x v="4"/>
    <s v="Service Targets Breached"/>
    <s v="MSS (hWIN &amp; TSG) Issue"/>
    <s v="Which MSS instance are you reporting this issue for?: MSS (hWIN &amp; TSG) What type of issue are you reporting?: Another issue Description of problem: (attach screenshots of any errors, etc.): Unable to complete DELEGORD task.Telephone#40957998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n9994207 Customer Acct Number?: 3707623 PSR #?: 23029896  "/>
    <m/>
    <m/>
    <m/>
    <m/>
    <m/>
    <s v="IT Application"/>
    <s v="Software Application/System"/>
    <s v="Other Type of Software"/>
    <m/>
    <m/>
    <s v="Sathishkumar"/>
    <s v="Chellathurai"/>
    <m/>
  </r>
  <r>
    <s v="IT-OSS - M6 (ASAP/TSG)"/>
    <s v="Incident"/>
    <s v="INC000002611797"/>
    <d v="2018-09-13T18:52:37"/>
    <m/>
    <x v="17"/>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Telephone#903838548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84898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848988) cannot be disconnected because all its child items are not on this order.Error Code 30764:Unable to validate item 3 Product group 0.   What is your MSS Login ID?: n9994207 Customer Acct Number?: 6173605 PSR #?: 23022884 "/>
    <m/>
    <m/>
    <m/>
    <m/>
    <m/>
    <s v="IT Application"/>
    <s v="Software Application/System"/>
    <s v="Other Type of Software"/>
    <m/>
    <m/>
    <s v="Sathishkumar"/>
    <s v="Chellathurai"/>
    <m/>
  </r>
  <r>
    <s v="IT-OSS - M6 (ASAP/TSG)"/>
    <s v="Incident"/>
    <s v="INC000002607421"/>
    <d v="2018-09-12T01:44:06"/>
    <m/>
    <x v="13"/>
    <s v="Medium"/>
    <x v="5"/>
    <s v="Service Targets Breached"/>
    <s v="MSS (hWIN &amp; TSG) Issue"/>
    <s v="Which MSS instance are you reporting this issue for?: MSS (hWIN &amp; TSG) What type of issue are you reporting?: Another issue Description of problem: (attach screenshots of any errors, etc.): TRYING TO LOWER SPEED TO 6MB ON A SINGLE ADSL2 PIN. GETTING: BNG/ROUTER IS NOT COMPATIBLE TO PROVISION HIGH SPEED INTERNET PRODUCT 6MB/768.  7405873300 What is your MSS Login ID?: 0019414 Customer Acct Number?: 6560301 PSR #?: 23016313 "/>
    <m/>
    <m/>
    <m/>
    <m/>
    <m/>
    <s v="IT Application"/>
    <s v="Software Application/System"/>
    <s v="Other Type of Software"/>
    <m/>
    <m/>
    <s v="Ronnie"/>
    <s v="Byrd"/>
    <m/>
  </r>
  <r>
    <s v="IT-OSS - M6 (ASAP/TSG)"/>
    <s v="Incident"/>
    <s v="INC000002606071"/>
    <d v="2018-09-11T19:34:10"/>
    <m/>
    <x v="12"/>
    <s v="Medium"/>
    <x v="3"/>
    <s v="Service Targets Breached"/>
    <s v="MSS (hWIN &amp; TSG) Issue"/>
    <s v="Alternate contact phone number for yourself, if applicable: 7067764353 Which MSS instance are you reporting this issue for?: MSS (hWIN &amp; TSG) What type of issue are you reporting?: Another issue Description of problem: (attach screenshots of any errors, etc.): users are having a black line thru the bottom of the HWIN application. multiple users with this issue--e0097536, e0102188, e0078373, e0138057, e0102195.   I tried to attach a screen shot but it will not let me.  Just let me know and I will send you a screen shot.  What is your MSS Login ID?: e0074803 "/>
    <m/>
    <m/>
    <m/>
    <m/>
    <m/>
    <s v="IT Application"/>
    <s v="Software Application/System"/>
    <s v="Other Type of Software"/>
    <m/>
    <m/>
    <s v="Nicole"/>
    <s v="Tyler"/>
    <m/>
  </r>
  <r>
    <s v="IT-OSS - M6 (ASAP/TSG)"/>
    <s v="Incident"/>
    <s v="INC000002603977"/>
    <d v="2018-09-10T21:57:38"/>
    <m/>
    <x v="0"/>
    <s v="Medium"/>
    <x v="4"/>
    <s v="Service Targets Breached"/>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E0138057 Customer Acct Number?: 3043780 PSR #?: 23000579 "/>
    <m/>
    <m/>
    <m/>
    <m/>
    <m/>
    <s v="IT Application"/>
    <s v="Software Application/System"/>
    <s v="Other Type of Software"/>
    <m/>
    <m/>
    <s v="Falicia"/>
    <s v="Tollison"/>
    <m/>
  </r>
  <r>
    <s v="IT-OSS - M6 (ASAP/TSG)"/>
    <s v="Incident"/>
    <s v="INC000002595702"/>
    <d v="2018-09-06T02:09:20"/>
    <m/>
    <x v="15"/>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623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26122879) cannot be disconnected because all its child items are not on this order. Error Code 30601:Miscellaneous Error: Error in executeCopyServItemProc SF_COPY_SR: 20:ORA-02291: integrity constraint (ASAP.FK_SR_LO__NE_LO_AD) violated - parent key not found.Error Code 31029:Service Item IPTV (26122879) cannot be disconnected because all its child items are not on this order.Error Code 30764:Unable to validate item 3 Product group 0. What is your MSS Login ID?: n9995231 Customer Acct Number?: 2867591 PSR #?: 21512677  "/>
    <m/>
    <m/>
    <m/>
    <m/>
    <m/>
    <s v="IT Application"/>
    <s v="Software Application/System"/>
    <s v="Other Type of Software"/>
    <m/>
    <m/>
    <s v="Ajith"/>
    <s v="Kumar"/>
    <m/>
  </r>
  <r>
    <s v="IT-OSS - M6 (ASAP/TSG)"/>
    <s v="Incident"/>
    <s v="INC000002594268"/>
    <d v="2018-09-05T19:41:57"/>
    <m/>
    <x v="2"/>
    <s v="Medium"/>
    <x v="5"/>
    <s v="Service Target Warning"/>
    <s v="MSS (hWIN &amp; TSG) Issue"/>
    <s v="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 5635474828, 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6541 Customer Acct Number?: 4681406 PSR #?: 22961808  "/>
    <m/>
    <m/>
    <m/>
    <m/>
    <m/>
    <s v="IT Application"/>
    <s v="Software Application/System"/>
    <s v="Other Type of Software"/>
    <m/>
    <m/>
    <s v="Lathif"/>
    <s v="Syed"/>
    <m/>
  </r>
  <r>
    <s v="IT-OSS - M6 (ASAP/TSG)"/>
    <s v="Incident"/>
    <s v="INC000002585747"/>
    <d v="2018-08-31T20:15:20"/>
    <m/>
    <x v="18"/>
    <s v="Medium"/>
    <x v="3"/>
    <s v="Service Target Warning"/>
    <s v="M6 (Windstream ASAP/MSS/TSG)"/>
    <s v="Golden Gate Replication is not working. PSR's are falling into the EXCEPTN queue. What is your MSS Login ID?: e0013050, Customer Acct Number?: 706-279-8185 PSR #?: 22930178"/>
    <m/>
    <m/>
    <m/>
    <m/>
    <m/>
    <s v="IT Application"/>
    <s v="Software Application/System"/>
    <s v="Other Type of Software"/>
    <m/>
    <m/>
    <s v="Loretta"/>
    <s v="Wilson"/>
    <m/>
  </r>
  <r>
    <s v="IT-OSS - M6 (ASAP/TSG)"/>
    <s v="Incident"/>
    <s v="INC000002574393"/>
    <d v="2018-08-27T22:23:49"/>
    <m/>
    <x v="6"/>
    <s v="Medium"/>
    <x v="4"/>
    <s v="Service Targets Breached"/>
    <s v="MSS (hWIN &amp; TSG) Issue"/>
    <s v="Which MSS instance are you reporting this issue for?: MSS (hWIN &amp; TSG) What type of issue are you reporting?: Another issue Description of problem: (attach screenshots of any errors, etc.):  v_return_cd: -2 v_return_text:ORA-01422: exact fetch returns more than requested number of rows What is your MSS Login ID?: E0182019 Customer Acct Number?: 2854066 PSR #?: 22785647 "/>
    <m/>
    <m/>
    <m/>
    <m/>
    <m/>
    <s v="IT Application"/>
    <s v="Software Application/System"/>
    <s v="Other Type of Software"/>
    <m/>
    <m/>
    <s v="Dakotah"/>
    <s v="Cantrell"/>
    <m/>
  </r>
  <r>
    <s v="IT-OSS - M6 (ASAP/TSG)"/>
    <s v="Incident"/>
    <s v="INC000002550242"/>
    <d v="2018-08-15T19:47:31"/>
    <m/>
    <x v="3"/>
    <s v="Medium"/>
    <x v="5"/>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066834233,Error Message:ReturnCd :21040 - ReturnText: Unable to create delegated PSR Order in NGMSS. Error returned from API.: Message: Exception Thrown Importing Order.  Message: Unable to process item Suspend Product group 1528.  Error Code 30608:The Service Item 30832154 cannot be marked for Pending Disconnect on this Order. They are marked for Pending Disconnect on another order.Error Code 30766:Unable to process item Suspend Product group 1528.  What is your MSS Login ID?: n9994207 Customer Acct Number?: 4432373 PSR #?: 22090189 "/>
    <m/>
    <m/>
    <m/>
    <m/>
    <m/>
    <s v="IT Application"/>
    <s v="Software Application/System"/>
    <s v="Other Type of Software"/>
    <m/>
    <m/>
    <s v="Sathishkumar"/>
    <s v="Chellathurai"/>
    <m/>
  </r>
  <r>
    <s v="IT-OSS - M6 (ASAP/TSG)"/>
    <s v="Incident"/>
    <s v="INC000002545145"/>
    <d v="2018-08-14T00:36:34"/>
    <m/>
    <x v="15"/>
    <s v="Medium"/>
    <x v="3"/>
    <s v="Service Targets Breached"/>
    <s v="MSS (hWIN &amp; TSG) Issue"/>
    <s v="Description of problem: (attach screenshots of any errors, etc.): ReturnCd :21040 - ReturnText: Unable to create delegated PSR Order in NGMSS. Error returned from API.: Message: Exception Thrown Importing Order.  Message: Unable to validate item 3 Product group 0. Error Code 31029:Service Item Broadband (3183635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1836353) cannot be disconnected because all its child items are not on this order.Error Code 30764:Unable to validate item 3 Product group 0. What is your MSS Login ID?: E0182019 Customer Acct Number?: 5712480 PSR #?: 22850998"/>
    <m/>
    <m/>
    <m/>
    <m/>
    <m/>
    <s v="IT Application"/>
    <s v="Software Application/System"/>
    <s v="Other Type of Software"/>
    <m/>
    <m/>
    <s v="Dakotah"/>
    <s v="Cantrell"/>
    <m/>
  </r>
  <r>
    <s v="IT-OSS - M6 (ASAP/TSG)"/>
    <s v="Incident"/>
    <s v="INC000002540889"/>
    <d v="2018-08-10T21:07:41"/>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6591174,Error Message: v_return_cd: -1 v_return_text:Could not assign connectionsORA-01403: no data found What is your MSS Login ID?: n9994207 Customer Acct Number?: 6529202 PSR #?: 22834984 "/>
    <m/>
    <m/>
    <m/>
    <m/>
    <m/>
    <s v="IT Application"/>
    <s v="Software Application/System"/>
    <s v="Other Type of Software"/>
    <m/>
    <m/>
    <s v="Sathishkumar"/>
    <s v="Chellathurai"/>
    <m/>
  </r>
  <r>
    <s v="IT-OSS - M6 (ASAP/TSG)"/>
    <s v="Incident"/>
    <s v="INC000002501266"/>
    <d v="2018-07-24T00:42:34"/>
    <m/>
    <x v="6"/>
    <s v="Medium"/>
    <x v="4"/>
    <s v="Service Targets Breached"/>
    <s v="MSS (hWIN &amp; TSG) Issue"/>
    <s v="Which MSS instance are you reporting this issue for?: MSS (hWIN &amp; TSG) What type of issue are you reporting?: Another issue Description of problem: (attach screenshots of any errors, etc.): Unable to complete DELEGORD task.Telephone#6065986701,Error Message:ReturnCd :21040 - ReturnText: Unable to create delegated PSR Order in NGMSS. Error returned from API.: Message: Exception Thrown Importing Order.  Message: Unable to validate item 3 Product group 0. Error Code 31029:Service Item Broadband (3210495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104958) cannot be disconnected because all its child items are not on this order.Error Code 30764:Unable to validate item 3 Product group 0. What is your MSS Login ID?: n9994207 Customer Acct Number?: 3155841 PSR #?: 22723785 "/>
    <m/>
    <m/>
    <m/>
    <m/>
    <m/>
    <s v="IT Application"/>
    <s v="Software Application/System"/>
    <s v="Other Type of Software"/>
    <m/>
    <m/>
    <s v="Sathishkumar"/>
    <s v="Chellathurai"/>
    <m/>
  </r>
  <r>
    <s v="IT-OSS - M6 (ASAP/TSG)"/>
    <s v="Incident"/>
    <s v="INC000002481413"/>
    <d v="2018-07-13T00:49:46"/>
    <m/>
    <x v="13"/>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7069473474 , Error Message:ReturnCd :21040 - ReturnText: Unable to create delegated PSR Order in NGMSS. Error returned from API.: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6541 Customer Acct Number?: 3804921 PSR #?: 22672086 "/>
    <m/>
    <m/>
    <m/>
    <m/>
    <m/>
    <s v="IT Application"/>
    <s v="Software Application/System"/>
    <s v="Other Type of Software"/>
    <m/>
    <m/>
    <s v="Lathif"/>
    <s v="Syed"/>
    <m/>
  </r>
  <r>
    <s v="IT-OSS - M6 (ASAP/TSG)"/>
    <s v="Incident"/>
    <s v="INC000002229821"/>
    <d v="2018-03-08T01:41:16"/>
    <m/>
    <x v="3"/>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DELEGORD task .Getting below error message.Task in EXCEPTN Work Queue,hWin PSR:20902977,Telephone:3866841235,Error Message:ReturnCd :21040 - ReturnText: Unable to create delegated PSR Order in NGMSS. Error returned from API.: Message: Exception Thrown Importing Order.  Message: Unable to validate item 1 Product group 0.  Error Code 30601:Miscellaneous Error: Error in executeCopyServItemProc -1.Error Code 30764:Unable to validate item 1 Product group 0. What date and time did you start noticing this issue: 3/7/18 12:00 AM "/>
    <m/>
    <m/>
    <m/>
    <m/>
    <m/>
    <s v="IT Application"/>
    <s v="Software Application/System"/>
    <s v="Other Type of Software"/>
    <m/>
    <m/>
    <s v="Sathishkumar"/>
    <s v="Chellathurai"/>
    <m/>
  </r>
  <r>
    <s v="IT-OSS - M6 (ASAP/TSG)"/>
    <s v="Incident"/>
    <s v="INC000002225079"/>
    <d v="2018-03-06T03:21:57"/>
    <m/>
    <x v="3"/>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EXCEPTION Queue. PSR : 21777496  Telephone : 7068351416  Error : ReturnCd :21040 - ReturnText: Unable to create delegated PSR Order in NGMSS. Error returned from API.: Message: Exception Thrown Importing Order. Message: Unable to validate item 3 Product group 0. Error Code 30601:Miscellaneous Error: Error in executeCopyServItemProc -1.Error Code 30764:Unable to validate item 3 Product group 0.  What date and time did you start noticing this issue: 3/6/18 3:21 AM "/>
    <m/>
    <m/>
    <m/>
    <m/>
    <m/>
    <s v="IT Application"/>
    <s v="Software Application/System"/>
    <s v="Other Type of Software"/>
    <m/>
    <m/>
    <s v="Jansi"/>
    <s v="Rajkumar"/>
    <m/>
  </r>
  <r>
    <s v="IT-OSS - M6 (ASAP/TSG)"/>
    <s v="Incident"/>
    <s v="INC000002166726"/>
    <d v="2018-02-06T21:48:41"/>
    <m/>
    <x v="19"/>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Error#ReturnCd :21040 - ReturnText: Unable to create delegated PSR Order in NGMSS. Error returned from API.: Message: Exception Thrown Importing Order.  Message: Invalid order information, please verify.  Error Code 30601:Miscellaneous Error: Error in executeCopyServItemProc SF_COPY_SR: 20:ORA-02291: integrity constraint  PSR#21850411  TN#7067789076 What date and time did you start noticing this issue: 2/6/18 9:48 PM "/>
    <m/>
    <m/>
    <m/>
    <m/>
    <m/>
    <s v="IT Application"/>
    <s v="Software Application/System"/>
    <s v="Other Type of Software"/>
    <m/>
    <m/>
    <s v="Lokesh"/>
    <s v="Kumar"/>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r>
    <m/>
    <m/>
    <m/>
    <m/>
    <m/>
    <x v="8"/>
    <m/>
    <x v="6"/>
    <m/>
    <m/>
    <m/>
    <m/>
    <m/>
    <m/>
    <m/>
    <m/>
    <m/>
    <m/>
    <m/>
    <m/>
    <m/>
    <m/>
    <m/>
    <m/>
  </r>
</pivotCacheRecords>
</file>

<file path=xl/pivotCache/pivotCacheRecords3.xml><?xml version="1.0" encoding="utf-8"?>
<pivotCacheRecords xmlns="http://schemas.openxmlformats.org/spreadsheetml/2006/main" xmlns:r="http://schemas.openxmlformats.org/officeDocument/2006/relationships" count="1374">
  <r>
    <s v="IT-OSS - M6 (ASAP/TSG)"/>
    <s v="Incident"/>
    <s v="INC000002685864"/>
    <d v="2018-10-17T00:39:07"/>
    <d v="2018-10-17T13:18:28"/>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33599509 What is your MSS Login ID?: n9987263 Customer Acct Number?: 3604684 PSR #?: 23201428 "/>
    <s v="An incorrect service request status has caused the reported issue and the same has been corrected."/>
    <s v="MSS Cause Codes"/>
    <s v="Data"/>
    <s v="ASAP Issue"/>
    <m/>
    <s v="IT Application"/>
    <s v="Software Application/System"/>
    <s v="Other Type of Software"/>
    <m/>
    <m/>
    <s v="Vijai"/>
    <s v="Elumalai"/>
    <m/>
    <d v="2018-10-28T12:50:21"/>
    <s v="No"/>
  </r>
  <r>
    <s v="IT-OSS - M6 (ASAP/TSG)"/>
    <s v="Incident"/>
    <s v="INC000002685611"/>
    <d v="2018-10-16T23:54:04"/>
    <d v="2018-10-17T13:28:12"/>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7064723007 What is your MSS Login ID?: n9987263 Customer Acct Number?: 3943600 PSR #?: 23191003 "/>
    <s v="The cancel was applied but was not reflected in the tabel level and the same is now corrected."/>
    <s v="MSS Cause Codes"/>
    <s v="Training"/>
    <s v="Incorrect Supplement Cancel"/>
    <m/>
    <s v="IT Application"/>
    <s v="Software Application/System"/>
    <s v="Other Type of Software"/>
    <m/>
    <m/>
    <s v="Vijai"/>
    <s v="Elumalai"/>
    <m/>
    <d v="2018-10-28T12:48:48"/>
    <s v="No"/>
  </r>
  <r>
    <s v="IT-OSS - M6 (ASAP/TSG)"/>
    <s v="Incident"/>
    <s v="INC000002685123"/>
    <d v="2018-10-16T21:17:40"/>
    <d v="2018-10-17T13:41:00"/>
    <x v="0"/>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9183573707 "/>
    <s v="The selected speed product 25Mb/1.5Mb doesnot qualify in MIRROR"/>
    <s v="MSS Cause Codes"/>
    <s v="Training"/>
    <s v="MSS - Functional Training"/>
    <m/>
    <s v="IT Application"/>
    <s v="Software Application/System"/>
    <s v="Other Type of Software"/>
    <m/>
    <m/>
    <s v="Srinivasan"/>
    <s v="Puthiran"/>
    <m/>
    <d v="2018-10-28T12:33:41"/>
    <s v="No"/>
  </r>
  <r>
    <s v="IT-OSS - M6 (ASAP/TSG)"/>
    <s v="Incident"/>
    <s v="INC000002686668"/>
    <d v="2018-10-17T04:43:45"/>
    <d v="2018-10-17T14:03:58"/>
    <x v="1"/>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8595435796, Error Message: Could not get ng wireCenter info ORA-01403: no data found. What is your MSS Login ID?: n9995231 Customer Acct Number?: 6595622 PSR #?: 23199020  "/>
    <s v="We could see that the tasks for the reported order-23199020  was not processed properly in NGMSS, which caused the issue.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d v="2018-10-28T13:05:57"/>
    <s v="No"/>
  </r>
  <r>
    <s v="IT-OSS - M6 (ASAP/TSG)"/>
    <s v="Incident"/>
    <s v="INC000002686388"/>
    <d v="2018-10-17T02:22:38"/>
    <d v="2018-10-17T14:10:18"/>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1091362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2801011 PSR #?: 23160552 "/>
    <s v="We could see that the tasks for the reported order-2316055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d v="2018-10-28T12:56:49"/>
    <s v="No"/>
  </r>
  <r>
    <s v="IT-OSS - M6 (ASAP/TSG)"/>
    <s v="Incident"/>
    <s v="INC000002686145"/>
    <d v="2018-10-17T01:23:35"/>
    <d v="2018-10-17T14:14:45"/>
    <x v="1"/>
    <s v="Medium"/>
    <x v="0"/>
    <s v="Within the Service Target"/>
    <s v="MSS (hWIN &amp; TSG) Issue"/>
    <s v="Which MSS instance are you reporting this issue for?: MSS (hWIN &amp; TSG) What type of issue are you reporting?: Another issue Description of problem: (attach screenshots of any errors, etc.): Product Validation error: the Product id 1571 is not compatible with a loop length of 7000 when attempting a supplement correct What is your MSS Login ID?: e0171804 Customer Acct Number?: 3635677 PSR #?: 23193663 "/>
    <s v="We could see that the reported order-23193663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Leah"/>
    <s v="Winkler"/>
    <m/>
    <d v="2018-10-28T13:01:45"/>
    <s v="No"/>
  </r>
  <r>
    <s v="IT-OSS - M6 (ASAP/TSG)"/>
    <s v="Incident"/>
    <s v="INC000002685812"/>
    <d v="2018-10-17T00:12:07"/>
    <d v="2018-10-17T14:21:42"/>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4789325937 What is your MSS Login ID?: n9987263 Customer Acct Number?: 6302455 PSR #?: 22288544 "/>
    <s v="We could see that the tasks for the reported order-2228854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d v="2018-10-28T12:37:05"/>
    <s v="No"/>
  </r>
  <r>
    <s v="IT-OSS - M6 (ASAP/TSG)"/>
    <s v="Incident"/>
    <s v="INC000002684829"/>
    <d v="2018-10-16T19:46:30"/>
    <d v="2018-10-17T14:40:54"/>
    <x v="1"/>
    <s v="Medium"/>
    <x v="0"/>
    <s v="Within the Service Target"/>
    <s v="MSS (hWIN &amp; TSG) Issue"/>
    <s v="Which MSS instance are you reporting this issue for?: MSS (hWIN &amp; TSG) What type of issue are you reporting?: Another issue Description of problem: (attach screenshots of any errors, etc.): ora-20104: HWIN PRODUCT VALIDATION ERROR THE PRODUCT ID 1571 IS NOT COMPATIBLE WITH A LOOP LENGTH OF 6000. What is your MSS Login ID?: e0182026 Customer Acct Number?: 5993901 PSR #?: 23200892  "/>
    <s v="We could see that the reported order-23200892  was completed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Jonathan"/>
    <s v="Jackson"/>
    <m/>
    <d v="2018-10-28T12:31:35"/>
    <s v="No"/>
  </r>
  <r>
    <s v="IT-OSS - M6 (ASAP/TSG)"/>
    <s v="Incident"/>
    <s v="INC000002684416"/>
    <d v="2018-10-16T18:48:34"/>
    <d v="2018-10-17T14:48:30"/>
    <x v="1"/>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175126 Customer Acct Number?: 4865089 PSR #?: 23197558 "/>
    <s v="We could see that the DELEGORD task for the reported order-23197558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Felecia"/>
    <s v="Carrell"/>
    <m/>
    <d v="2018-10-28T12:29:44"/>
    <s v="No"/>
  </r>
  <r>
    <s v="IT-OSS - M6 (ASAP/TSG)"/>
    <s v="Incident"/>
    <s v="INC000002686390"/>
    <d v="2018-10-17T02:27:08"/>
    <d v="2018-10-17T14:48:47"/>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9794122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024152 PSR #?: 23197656  "/>
    <s v="The design was not processed properly which was causing the issue, the same has been corrected and fixed."/>
    <s v="MSS Cause Codes"/>
    <s v="Training"/>
    <s v="Design not processed properly"/>
    <m/>
    <s v="IT Application"/>
    <s v="Software Application/System"/>
    <s v="Other Type of Software"/>
    <m/>
    <m/>
    <s v="Sathishkumar"/>
    <s v="Chellathurai"/>
    <m/>
    <d v="2018-10-28T12:56:56"/>
    <s v="No"/>
  </r>
  <r>
    <s v="IT-OSS - M6 (ASAP/TSG)"/>
    <s v="Incident"/>
    <s v="INC000002686539"/>
    <d v="2018-10-17T03:36:30"/>
    <d v="2018-10-17T14:59:35"/>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58113303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61634 PSR #?: 23173454  "/>
    <s v="Design was not processed properly, the same has been corrected and fixed."/>
    <s v="MSS Cause Codes"/>
    <s v="Training"/>
    <s v="Design not processed properly"/>
    <m/>
    <s v="IT Application"/>
    <s v="Software Application/System"/>
    <s v="Other Type of Software"/>
    <m/>
    <m/>
    <s v="Ajith"/>
    <s v="Kumar"/>
    <m/>
    <d v="2018-10-28T13:12:21"/>
    <s v="No"/>
  </r>
  <r>
    <s v="IT-OSS - M6 (ASAP/TSG)"/>
    <s v="Incident"/>
    <s v="INC000002686411"/>
    <d v="2018-10-17T03:28:13"/>
    <d v="2018-10-17T15:36:06"/>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870743966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5231 Customer Acct Number?: 6281433 PSR #?: 23197120  "/>
    <s v="The supplement correction was not delegated properly to ngmss caused the issue in disconnecting the service and the same have been corrected and completed"/>
    <s v="MSS Cause Codes"/>
    <s v="Delegation"/>
    <s v="Delegation task issue"/>
    <m/>
    <s v="IT Application"/>
    <s v="Software Application/System"/>
    <s v="Other Type of Software"/>
    <m/>
    <m/>
    <s v="Ajith"/>
    <s v="Kumar"/>
    <m/>
    <d v="2018-10-28T12:58:04"/>
    <s v="No"/>
  </r>
  <r>
    <s v="IT-OSS - M6 (ASAP/TSG)"/>
    <s v="Incident"/>
    <s v="INC000002686240"/>
    <d v="2018-10-17T01:37:06"/>
    <d v="2018-10-17T15:44:12"/>
    <x v="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9183070076,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023826 PSR #?: 23117242  "/>
    <s v="The cancel for the reported order has not been processed properly and the same have been corrected and completed"/>
    <s v="MSS Cause Codes"/>
    <s v="Training"/>
    <s v="Process Issue - Others"/>
    <m/>
    <s v="IT Application"/>
    <s v="Software Application/System"/>
    <s v="Other Type of Software"/>
    <m/>
    <m/>
    <s v="Ajith"/>
    <s v="Kumar"/>
    <m/>
    <d v="2018-10-28T13:09:04"/>
    <s v="No"/>
  </r>
  <r>
    <s v="IT-OSS - M6 (ASAP/TSG)"/>
    <s v="Incident"/>
    <s v="INC000002686187"/>
    <d v="2018-10-17T02:04:40"/>
    <d v="2018-10-17T15:45:05"/>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94116004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34729 PSR #?: 23200243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28T13:02:47"/>
    <s v="No"/>
  </r>
  <r>
    <s v="IT-OSS - M6 (ASAP/TSG)"/>
    <s v="Incident"/>
    <s v="INC000002686099"/>
    <d v="2018-10-17T01:24:23"/>
    <d v="2018-10-17T15:49:58"/>
    <x v="3"/>
    <s v="Medium"/>
    <x v="0"/>
    <s v="Within the Service Target"/>
    <s v="MSS (hWIN &amp; TSG) Issue"/>
    <s v="Which MSS instance are you reporting this issue for?: MSS (hWIN &amp; TSG) What type of issue are you reporting?: Another issue Description of problem: (attach screenshots of any errors, etc.): 704-664-8820  ERROR-ORA-20100 THE MSS AWGF IS NOT FOUND ON THE ACCOUNT What is your MSS Login ID?: E0078373 Customer Acct Number?: 2953377 PSR #?: 23207879 "/>
    <s v="The missing value label caused the issue and the same have been corrected and completed"/>
    <s v="MSS Cause Codes"/>
    <s v="Training"/>
    <s v="Incorrect Circuit User Data/Custom Attributes"/>
    <m/>
    <s v="IT Application"/>
    <s v="Software Application/System"/>
    <s v="Other Type of Software"/>
    <m/>
    <m/>
    <s v="Barbara"/>
    <s v="Maddox"/>
    <m/>
    <d v="2018-10-28T12:54:26"/>
    <s v="No"/>
  </r>
  <r>
    <s v="IT-OSS - M6 (ASAP/TSG)"/>
    <s v="Incident"/>
    <s v="INC000002686184"/>
    <d v="2018-10-17T02:00:36"/>
    <d v="2018-10-17T15:50:31"/>
    <x v="5"/>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e0182026 Customer Acct Number?: 3913434 PSR #?: 23208381 "/>
    <s v="The previous HWIN order#21977921 for the customer account wasnt delegated properly to the NGMSS which caused the issue and the same has been corrected now."/>
    <s v="MSS Cause Codes"/>
    <s v="Delegation"/>
    <s v="Previous order Delegation issue"/>
    <m/>
    <s v="IT Application"/>
    <s v="Software Application/System"/>
    <s v="Other Type of Software"/>
    <m/>
    <m/>
    <s v="Jonathan"/>
    <s v="Jackson"/>
    <m/>
    <d v="2018-10-28T13:02:33"/>
    <s v="No"/>
  </r>
  <r>
    <s v="IT-OSS - M6 (ASAP/TSG)"/>
    <s v="Incident"/>
    <s v="INC000002685865"/>
    <d v="2018-10-17T00:44:18"/>
    <d v="2018-10-17T15:55:54"/>
    <x v="5"/>
    <s v="Medium"/>
    <x v="0"/>
    <s v="Within the Service Target"/>
    <s v="MSS (hWIN &amp; TSG) Issue"/>
    <s v="Which MSS instance are you reporting this issue for?: MSS (hWIN &amp; TSG) What type of issue are you reporting?: Another issue Description of problem: (attach screenshots of any errors, etc.): Unable to complete VIRTBB QUEUE. Error: PCONDES task in MODASGN is made Not Required. Please mark the PCONDES task as Required and Complete again.  Tn# 3864963972 What is your MSS Login ID?: n9987263 Customer Acct Number?: 6504617 PSR #?: 22691255 "/>
    <s v="The PCONDES task for the reported order is marked as not required which is causing the issue(Refer screenshot).  Please mark the PCONDES task as required and process the PCONDES task and then try to complete the other task."/>
    <s v="MSS Cause Codes"/>
    <s v="Training"/>
    <s v="Process Issue - Others"/>
    <m/>
    <s v="IT Application"/>
    <s v="Software Application/System"/>
    <s v="Other Type of Software"/>
    <m/>
    <m/>
    <s v="Vijai"/>
    <s v="Elumalai"/>
    <m/>
    <d v="2018-10-28T12:50:28"/>
    <s v="No"/>
  </r>
  <r>
    <s v="IT-OSS - M6 (ASAP/TSG)"/>
    <s v="Incident"/>
    <s v="INC000002686415"/>
    <d v="2018-10-17T03:47:06"/>
    <d v="2018-10-17T16:14:19"/>
    <x v="2"/>
    <s v="Medium"/>
    <x v="0"/>
    <s v="Within the Service Target"/>
    <s v="MSS (hWIN &amp; TSG) Issue"/>
    <s v="Which MSS instance are you reporting this issue for?: MSS (hWIN &amp; TSG) What type of issue are you reporting?: Another issue Description of problem: (attach screenshots of any errors, etc.): THE MSS EXCHANGE IS NOT FOUND ON THE ACCOUNT What is your MSS Login ID?: E0181765 Customer Acct Number?: 6589911 PSR #?: 23209306 "/>
    <s v="We can see that the activity indicator was incorrect in the NG which was causing the issue, the same has been corrected and fixed."/>
    <s v="MSS Cause Codes"/>
    <s v="Delegation"/>
    <s v="Delegation task issue"/>
    <m/>
    <s v="IT Application"/>
    <s v="Software Application/System"/>
    <s v="Other Type of Software"/>
    <m/>
    <m/>
    <s v="Cynthia"/>
    <s v="Jasso"/>
    <m/>
    <d v="2018-10-28T12:58:25"/>
    <s v="No"/>
  </r>
  <r>
    <s v="IT-OSS - M6 (ASAP/TSG)"/>
    <s v="Incident"/>
    <s v="INC000002685936"/>
    <d v="2018-10-17T00:16:24"/>
    <d v="2018-10-17T16:18:26"/>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2810951604 What is your MSS Login ID?: n9987263 Customer Acct Number?: 6204868 PSR #?: 21264897 "/>
    <s v="We could see an incorrect process on change order caused the issue. We could see that the modem and physical circuit has been missed out in the order. Please do the supplement correction and then add the modem &amp; physical circuit from the copy existing service. Kindly reopen the delegation task so that products will be added on NGMSS as well. Hence there is no action pending on our side. We are going ahead and marking this incident as resolved. Thanks."/>
    <s v="MSS Cause Codes"/>
    <s v="Training"/>
    <s v="Incorrect Process on Change Order"/>
    <m/>
    <s v="IT Application"/>
    <s v="Software Application/System"/>
    <s v="Other Type of Software"/>
    <m/>
    <m/>
    <s v="Vijai"/>
    <s v="Elumalai"/>
    <m/>
    <d v="2018-10-28T12:41:43"/>
    <s v="No"/>
  </r>
  <r>
    <s v="IT-OSS - M6 (ASAP/TSG)"/>
    <s v="Incident"/>
    <s v="INC000002686673"/>
    <d v="2018-10-17T05:42:17"/>
    <d v="2018-10-17T16:29:19"/>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261088000, Error Message: The MSS Exchange is not found on the account. What is your MSS Login ID?: n9995231 Customer Acct Number?: 6343624 PSR #?: 23198921 "/>
    <s v="The incorrect activity indicator was tagged in the reported PSR # 23198921 which caused the issue and the same has been corrected."/>
    <s v="MSS Cause Codes"/>
    <s v="Data"/>
    <s v="Data Scrub Required"/>
    <m/>
    <s v="IT Application"/>
    <s v="Software Application/System"/>
    <s v="Other Type of Software"/>
    <m/>
    <m/>
    <s v="Ajith"/>
    <s v="Kumar"/>
    <m/>
    <d v="2018-10-28T13:06:23"/>
    <s v="No"/>
  </r>
  <r>
    <s v="IT-OSS - M6 (ASAP/TSG)"/>
    <s v="Incident"/>
    <s v="INC000002686665"/>
    <d v="2018-10-17T04:27:41"/>
    <d v="2018-10-17T16:31:23"/>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9127543226, Error Message: The circuits for this service request are not complete. Please complete (or reverse if the order has been cancelled) the required engineering before completing this task. The &lt;DD&gt; on row #1is violating the constraint. What is your MSS Login ID?: n9995231 Customer Acct Number?: 6045348 PSR #?: 23208854 "/>
    <s v="The design task was not processed properly in the reported PSR # 23208854 which caused the issue and the same has been corrected."/>
    <s v="MSS Cause Codes"/>
    <s v="Training"/>
    <s v="Design not processed properly"/>
    <m/>
    <s v="IT Application"/>
    <s v="Software Application/System"/>
    <s v="Other Type of Software"/>
    <m/>
    <m/>
    <s v="Ajith"/>
    <s v="Kumar"/>
    <m/>
    <d v="2018-10-28T13:05:44"/>
    <s v="No"/>
  </r>
  <r>
    <s v="IT-OSS - M6 (ASAP/TSG)"/>
    <s v="Incident"/>
    <s v="INC000002686664"/>
    <d v="2018-10-17T04:24:04"/>
    <d v="2018-10-17T16:34:4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581051004,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6349432 PSR #?: 23199984 "/>
    <s v="The design task was not processed properly in the reported PSR # 23199984 which caused the issue and the same has been corrected."/>
    <s v="MSS Cause Codes"/>
    <s v="Training"/>
    <s v="Design not processed properly"/>
    <m/>
    <s v="IT Application"/>
    <s v="Software Application/System"/>
    <s v="Other Type of Software"/>
    <m/>
    <m/>
    <s v="Ajith"/>
    <s v="Kumar"/>
    <m/>
    <d v="2018-10-28T13:05:37"/>
    <s v="No"/>
  </r>
  <r>
    <s v="IT-OSS - M6 (ASAP/TSG)"/>
    <s v="Incident"/>
    <s v="INC000002684620"/>
    <d v="2018-10-16T19:38:30"/>
    <d v="2018-10-17T16:35:07"/>
    <x v="3"/>
    <s v="Medium"/>
    <x v="0"/>
    <s v="Within the Service Target"/>
    <s v="MSS (hWIN &amp; TSG) Issue"/>
    <s v="Which MSS instance are you reporting this issue for?: MSS (hWIN &amp; TSG) What type of issue are you reporting?: Another issue Description of problem: (attach screenshots of any errors, etc.): TRYING TO PLACE MOVE ORDER. CANNOT LOC VIA PHONE# FOUND ACCT VIA ADDRESS, TRIED TO &quot;COPY EXISTING FACILITIES&quot; AND THERE IS NO INFO TO COPY.&quot; TRYING TO MOVE TO LUNAR ON BLK: 24, PINS 45 &amp; 49. 9125459717 9125459717 What is your MSS Login ID?: 0019414 Customer Acct Number?: 6595847 PSR #?: 23200908 "/>
    <s v="the TN#9125459717 is mapped to the customer account#5535349.Kindly place the move order for the customer via account#5535349"/>
    <s v="MSS Cause Codes"/>
    <s v="Training"/>
    <s v="User Request"/>
    <m/>
    <s v="IT Application"/>
    <s v="Software Application/System"/>
    <s v="Other Type of Software"/>
    <m/>
    <m/>
    <s v="Ronnie"/>
    <s v="Byrd"/>
    <m/>
    <d v="2018-10-28T12:31:21"/>
    <s v="No"/>
  </r>
  <r>
    <s v="IT-OSS - M6 (ASAP/TSG)"/>
    <s v="Incident"/>
    <s v="INC000002686394"/>
    <d v="2018-10-17T02:30:12"/>
    <d v="2018-10-17T16:36:45"/>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42217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2915 PSR #?: 23198125 "/>
    <s v="The design task was not processed properly in the reported PSR # 23198125 which caused the issue and the same has been corrected."/>
    <s v="MSS Cause Codes"/>
    <s v="Training"/>
    <s v="Design not processed properly"/>
    <m/>
    <s v="IT Application"/>
    <s v="Software Application/System"/>
    <s v="Other Type of Software"/>
    <m/>
    <m/>
    <s v="Sathishkumar"/>
    <s v="Chellathurai"/>
    <m/>
    <d v="2018-10-28T12:57:02"/>
    <s v="No"/>
  </r>
  <r>
    <s v="IT-OSS - M6 (ASAP/TSG)"/>
    <s v="Incident"/>
    <s v="INC000002686672"/>
    <d v="2018-10-17T05:36:19"/>
    <d v="2018-10-17T17:09:24"/>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71779022, Error Message: ReturnCd :-1 - ReturnText: exchange_carrier_circuit_id, of 177-177-9022-0 already exists.  Please change ecckt What is your MSS Login ID?: n9995231 Customer Acct Number?: 6550522 PSR #?: 23197716 "/>
    <s v="The incorrect circuit status was tagged in the reported PSR # 23197716 which caused the issue and the same has been corrected."/>
    <s v="MSS Cause Codes"/>
    <s v="Data"/>
    <s v="Circuit Status"/>
    <m/>
    <s v="IT Application"/>
    <s v="Software Application/System"/>
    <s v="Other Type of Software"/>
    <m/>
    <m/>
    <s v="Ajith"/>
    <s v="Kumar"/>
    <m/>
    <d v="2018-10-28T13:06:17"/>
    <s v="No"/>
  </r>
  <r>
    <s v="IT-OSS - M6 (ASAP/TSG)"/>
    <s v="Incident"/>
    <s v="INC000002684897"/>
    <d v="2018-10-16T21:11:31"/>
    <d v="2018-10-17T17:55:32"/>
    <x v="5"/>
    <s v="Medium"/>
    <x v="0"/>
    <s v="Within the Service Target"/>
    <s v="MSS (hWIN &amp; TSG) Issue"/>
    <s v="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179556 PSR #?: 23202792 "/>
    <s v="There is no internet circuit in the NGMSS order which caused the issue and the same has been corrected now."/>
    <s v="MSS Cause Codes"/>
    <s v="Data"/>
    <s v="Circuit Status"/>
    <m/>
    <s v="IT Application"/>
    <s v="Software Application/System"/>
    <s v="Other Type of Software"/>
    <m/>
    <m/>
    <s v="Courtney"/>
    <s v="Glover"/>
    <m/>
    <d v="2018-10-28T12:35:43"/>
    <s v="No"/>
  </r>
  <r>
    <s v="IT-OSS - M6 (ASAP/TSG)"/>
    <s v="Incident"/>
    <s v="INC000002685174"/>
    <d v="2018-10-16T21:23:41"/>
    <d v="2018-10-17T18:27:11"/>
    <x v="4"/>
    <s v="Medium"/>
    <x v="0"/>
    <s v="Within the Service Target"/>
    <s v="MSS (hWIN &amp; TSG) Issue"/>
    <s v="Which MSS instance are you reporting this issue for?: MSS (hWIN &amp; TSG) What type of issue are you reporting?: Another issue Description of problem: (attach screenshots of any errors, etc.): UNABLE TO CREATE PSR ERROR=Error: AN Error occured during the Custom Pre-Validation Procedure: -2 ORA-20100: In order to add a new CPE (Actiontec/T3200) you must disconnect the old one. TN=9365947810 What is your MSS Login ID?: E0183019 Customer Acct Number?: 5755486 PSR #?: 23203114 "/>
    <s v="We could see the previous order delegation issue caused the issue. We have corrected the incorrect product related entries in backend tables and added the modem to the order.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Jason"/>
    <s v="King"/>
    <m/>
    <d v="2018-10-28T12:35:10"/>
    <s v="No"/>
  </r>
  <r>
    <s v="IT-OSS - M6 (ASAP/TSG)"/>
    <s v="Incident"/>
    <s v="INC000002686398"/>
    <d v="2018-10-17T02:37:40"/>
    <d v="2018-10-17T18:54:50"/>
    <x v="7"/>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3941443021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rinivasan"/>
    <s v="Puthiran"/>
    <m/>
    <d v="2018-10-28T12:57:23"/>
    <s v="No"/>
  </r>
  <r>
    <s v="IT-OSS - M6 (ASAP/TSG)"/>
    <s v="Incident"/>
    <s v="INC000002684607"/>
    <d v="2018-10-16T19:11:50"/>
    <d v="2018-10-17T18:59:18"/>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63792520  What is your MSS Login ID?: n9981514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Ramkumar"/>
    <s v="Balaji"/>
    <m/>
    <d v="2018-10-28T12:31:07"/>
    <s v="No"/>
  </r>
  <r>
    <s v="IT-OSS - M6 (ASAP/TSG)"/>
    <s v="Incident"/>
    <s v="INC000002686194"/>
    <d v="2018-10-17T02:09:13"/>
    <d v="2018-10-17T19:15:11"/>
    <x v="7"/>
    <s v="Medium"/>
    <x v="0"/>
    <s v="Within the Service Target"/>
    <s v="MSS (hWIN &amp; TSG) Issue"/>
    <s v="Which MSS instance are you reporting this issue for?: MSS (hWIN &amp; TSG) What type of issue are you reporting?: Another issue Description of problem: (attach screenshots of any errors, etc.):Telephone#9183556644, What is your MSS Login ID?: n9994207 Customer Acct Number?:  PSR #?: 19893954"/>
    <s v="We could see the reported order has been processed it seems and looks complete in the system already, so we are going ahead and marking this as close. KIndly reach us for any assistance in the future."/>
    <s v="MSS Cause Codes"/>
    <s v="Training"/>
    <s v="No Issue Found"/>
    <m/>
    <s v="IT Application"/>
    <s v="Software Application/System"/>
    <s v="Other Type of Software"/>
    <m/>
    <m/>
    <s v="Sathishkumar"/>
    <s v="Chellathurai"/>
    <m/>
    <d v="2018-10-28T13:03:06"/>
    <s v="No"/>
  </r>
  <r>
    <s v="IT-OSS - M6 (ASAP/TSG)"/>
    <s v="Incident"/>
    <s v="INC000002684430"/>
    <d v="2018-10-16T18:26:47"/>
    <d v="2018-10-17T19:37:46"/>
    <x v="4"/>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lt;DD&gt; on row #1 is violating the constraint.  TN - 4402852889 ATTEMPTING TO CANCEL PSR TO PUT IT BACK ON SINGLE PIN, THEN IT CAN BE REBONDED TO DIFFERENT PINS IN THE FUTURE ON A FUTURE ORDER.   What is your MSS Login ID?: E0100690 Customer Acct Number?: 3914182 PSR #?: 23189720 "/>
    <s v="We could see that the order has been completed and flag finsied in production.Hence there is no action pending on our side. We are going ahead and marking this incident as resolved. Thanks."/>
    <s v="MSS Cause Codes"/>
    <s v="Training"/>
    <s v="No Issue Found"/>
    <m/>
    <s v="IT Application"/>
    <s v="Software Application/System"/>
    <s v="Other Type of Software"/>
    <m/>
    <m/>
    <s v="Debra"/>
    <s v="Womack"/>
    <m/>
    <d v="2018-10-28T12:28:42"/>
    <s v="No"/>
  </r>
  <r>
    <s v="IT-OSS - M6 (ASAP/TSG)"/>
    <s v="Incident"/>
    <s v="INC000002685990"/>
    <d v="2018-10-17T00:34:58"/>
    <d v="2018-10-17T19:38:44"/>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33599509 What is your MSS Login ID?: n9987263 Customer Acct Number?: 3604684 PSR #?: 23201428 "/>
    <s v="We could see the reported order validating without any issues and looks good in the system, so we are going ahead and marking this as close. KIndly reach us for any assistance in the future."/>
    <s v="MSS Cause Codes"/>
    <s v="Training"/>
    <s v="No Issue Found"/>
    <m/>
    <s v="IT Application"/>
    <s v="Software Application/System"/>
    <s v="Other Type of Software"/>
    <m/>
    <m/>
    <s v="Vijai"/>
    <s v="Elumalai"/>
    <m/>
    <d v="2018-10-28T12:42:45"/>
    <s v="No"/>
  </r>
  <r>
    <s v="IT-OSS - M6 (ASAP/TSG)"/>
    <s v="Incident"/>
    <s v="INC000002685756"/>
    <d v="2018-10-16T23:56:41"/>
    <d v="2018-10-17T19:51:25"/>
    <x v="7"/>
    <s v="Medium"/>
    <x v="0"/>
    <s v="Within the Service Target"/>
    <s v="MSS (hWIN &amp; TSG) Issue"/>
    <s v="Which MSS instance are you reporting this issue for?: MSS (hWIN &amp; TSG) What type of issue are you reporting?: Another issue Description of problem: (attach screenshots of any errors, etc.): Unable to push teh DSLAMSUS Queue What is your MSS Login ID?: n9981513 Customer Acct Number?: 2703842319 "/>
    <s v="We could see the reported order has been processed and looks complete in the system,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Srinivasan"/>
    <s v="Puthiran"/>
    <m/>
    <d v="2018-10-28T12:36:59"/>
    <s v="No"/>
  </r>
  <r>
    <s v="IT-OSS - M6 (ASAP/TSG)"/>
    <s v="Incident"/>
    <s v="INC000002685206"/>
    <d v="2018-10-16T22:11:00"/>
    <d v="2018-10-17T20:02:18"/>
    <x v="7"/>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80039 Customer Acct Number?: 6640574 PSR #?: 9124967569 "/>
    <s v="We could see the exchange value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Previous order Delegation issue"/>
    <m/>
    <s v="IT Application"/>
    <s v="Software Application/System"/>
    <s v="Other Type of Software"/>
    <m/>
    <m/>
    <s v="Justin"/>
    <s v="Liles"/>
    <m/>
    <d v="2018-10-28T12:35:36"/>
    <s v="No"/>
  </r>
  <r>
    <s v="IT-OSS - M6 (ASAP/TSG)"/>
    <s v="Incident"/>
    <s v="INC000002684611"/>
    <d v="2018-10-16T19:17:30"/>
    <d v="2018-10-17T20:36:12"/>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9038326871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Migration"/>
    <s v="Address Issue"/>
    <m/>
    <s v="IT Application"/>
    <s v="Software Application/System"/>
    <s v="Other Type of Software"/>
    <m/>
    <m/>
    <s v="Srinivasan"/>
    <s v="Puthiran"/>
    <m/>
    <d v="2018-10-28T12:31:14"/>
    <s v="No"/>
  </r>
  <r>
    <s v="IT-OSS - M6 (ASAP/TSG)"/>
    <s v="Incident"/>
    <s v="INC000002689677"/>
    <d v="2018-10-18T05:18:50"/>
    <d v="2018-10-18T05:19:28"/>
    <x v="8"/>
    <s v="Medium"/>
    <x v="1"/>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
    <m/>
    <m/>
    <m/>
    <m/>
    <m/>
    <s v="IT Application"/>
    <s v="Software Application/System"/>
    <s v="Other Type of Software"/>
    <m/>
    <m/>
    <s v="Ajith"/>
    <s v="Kumar"/>
    <m/>
    <d v="2018-10-18T05:19:44"/>
    <s v="No"/>
  </r>
  <r>
    <s v="IT-OSS - M6 (ASAP/TSG)"/>
    <s v="Incident"/>
    <s v="INC000002690298"/>
    <d v="2018-10-18T18:22:31"/>
    <d v="2018-10-18T19:18:36"/>
    <x v="9"/>
    <s v="Medium"/>
    <x v="0"/>
    <s v="Within the Service Target"/>
    <s v="MSS (hWIN &amp; TSG) Issue"/>
    <s v="Which MSS instance are you reporting this issue for?: MSS (hWIN &amp; TSG) What type of issue are you reporting?: Another issue Description of problem: (attach screenshots of any errors, etc.): Unable to Validate PSR . Getting below error message. ,  Telephone:7991061016 , Error Message:An Error occurred during the Custom Pre-Validation Procedure: -2 ORA-20100: Same TN or Customer has an Open Order in NextGen MSS.  Please complete the Open Order in NextGen MSS and try to Validate in hWIN MSS. What is your MSS Login ID?: n9996541 Customer Acct Number?: 6474890 PSR #?: 23219996  "/>
    <s v="data updated to Order completed status from DD completed. User able to proceed with this order now/"/>
    <s v="MSS Cause Codes"/>
    <s v="Code"/>
    <s v="MSSINT Custom Code"/>
    <m/>
    <s v="IT Application"/>
    <s v="Software Application/System"/>
    <s v="Other Type of Software"/>
    <m/>
    <m/>
    <s v="Lathif"/>
    <s v="Syed"/>
    <m/>
    <d v="2018-10-29T13:01:07"/>
    <s v="No"/>
  </r>
  <r>
    <s v="IT-OSS - M6 (ASAP/TSG)"/>
    <s v="Incident"/>
    <s v="INC000002692062"/>
    <d v="2018-10-19T01:35:31"/>
    <d v="2018-10-19T01:37:14"/>
    <x v="8"/>
    <s v="Medium"/>
    <x v="1"/>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6784596,Error Message: v_return_cd: -2 v_return_text:ORA-20100: The MSS Wire Center is not found on the account.  What is your MSS Login ID?: n9994207 Customer Acct Number?: 3173163 PSR #?: 23155008 "/>
    <m/>
    <m/>
    <m/>
    <m/>
    <m/>
    <s v="IT Application"/>
    <s v="Software Application/System"/>
    <s v="Other Type of Software"/>
    <m/>
    <m/>
    <s v="Sathishkumar"/>
    <s v="Chellathurai"/>
    <m/>
    <d v="2018-10-19T01:37:30"/>
    <s v="No"/>
  </r>
  <r>
    <s v="IT-OSS - M6 (ASAP/TSG)"/>
    <s v="Incident"/>
    <s v="INC000002691702"/>
    <d v="2018-10-19T00:01:16"/>
    <d v="2018-10-19T12:03:15"/>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293624093 What is your MSS Login ID?: n9987263 Customer Acct Number?: 6208636 PSR #?: 22954619 "/>
    <s v="Torder has been cancelled before it has been delegated to NG. Hence DD task needs to get completed in Legacy."/>
    <s v="MSS Cause Codes"/>
    <s v="Training"/>
    <s v="No Issue Found"/>
    <m/>
    <s v="IT Application"/>
    <s v="Software Application/System"/>
    <s v="Other Type of Software"/>
    <m/>
    <m/>
    <s v="Vijai"/>
    <s v="Elumalai"/>
    <m/>
    <d v="2018-10-30T12:19:20"/>
    <s v="No"/>
  </r>
  <r>
    <s v="IT-OSS - M6 (ASAP/TSG)"/>
    <s v="Incident"/>
    <s v="INC000002691857"/>
    <d v="2018-10-19T01:40:46"/>
    <d v="2018-10-19T12:34:47"/>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1284,Error Message:Unable to find NGMSS Provisioning order Number in HWIN.   What is your MSS Login ID?: n9994207 Customer Acct Number?: 6559989 PSR #?: 22993219 "/>
    <s v="The reported order#22993219 is a supplement cancelled before the order delegated to the NGMSS. So we need to complete the task in HWIN side.  The reported order has been completed without any issues."/>
    <s v="MSS Cause Codes"/>
    <s v="Training"/>
    <s v="No Issue Found"/>
    <m/>
    <s v="IT Application"/>
    <s v="Software Application/System"/>
    <s v="Other Type of Software"/>
    <m/>
    <m/>
    <s v="Sathishkumar"/>
    <s v="Chellathurai"/>
    <m/>
    <d v="2018-10-30T12:20:32"/>
    <s v="No"/>
  </r>
  <r>
    <s v="IT-OSS - M6 (ASAP/TSG)"/>
    <s v="Incident"/>
    <s v="INC000002692202"/>
    <d v="2018-10-19T02:55:01"/>
    <d v="2018-10-19T12:38:38"/>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784931824,Error Message: v_return_cd: -1 v_return_text:Could not assign connectionsORA-01400: cannot insert NULL into (&quot;ASAP&quot;.&quot;NS_COMP_REL&quot;.&quot;NS_COMP_ID_CHILD&quot;)  What is your MSS Login ID?: n9994207 Customer Acct Number?: 2975953 PSR #?: 23213804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Sathishkumar"/>
    <s v="Chellathurai"/>
    <m/>
    <d v="2018-10-30T12:22:56"/>
    <s v="No"/>
  </r>
  <r>
    <s v="IT-OSS - M6 (ASAP/TSG)"/>
    <s v="Incident"/>
    <s v="INC000002689512"/>
    <d v="2018-10-18T07:59:48"/>
    <d v="2018-10-19T12:43:19"/>
    <x v="1"/>
    <s v="Medium"/>
    <x v="0"/>
    <s v="Within the Service Target"/>
    <s v="cwwapp782.windstream.com: Drive C:\  5% FreeSpace Left  - Drive C:\  5% FreeSpace:PayLoad=Check Type is Range Of Values. Low value = 5, High value = 100. Polled counter value = 4. FAILED"/>
    <s v=" Node Name: vml141.windstream.com Application: WhatsUp Object:  Message Group: MS Time Generated: 10/17/2018 22:29:48 ITO Source Policy: copy_of_MGMTSV_syslog(1.3) Message Text: cwwapp782.windstream.com: Drive C:\  5% FreeSpace Left  - Drive C:\  5% FreeSpace:PayLoad=Check Type is Range Of Values. Low value = 5, High value = 100. Polled counter value = 4. FAILED"/>
    <s v="We have cleared the space from the given path C:\Users\g9901760\Documents."/>
    <s v="MSS Cause Codes"/>
    <s v="Ancillary Applications"/>
    <s v="TIRKS"/>
    <m/>
    <s v="Software"/>
    <s v="Operating System Software"/>
    <s v="Operating System"/>
    <m/>
    <m/>
    <s v="ITO"/>
    <s v="Open View"/>
    <m/>
    <d v="2018-10-30T12:07:04"/>
    <s v="No"/>
  </r>
  <r>
    <s v="IT-OSS - M6 (ASAP/TSG)"/>
    <s v="Incident"/>
    <s v="INC000002691720"/>
    <d v="2018-10-19T00:44:02"/>
    <d v="2018-10-19T12:53: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261282896,Error Message: v_return_cd: -2 v_return_text:ORA-20100: The MSS Exchange is not found on the account.   What is your MSS Login ID?: n9994207 Customer Acct Number?: 6592258 PSR #?: 23187614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30T12:19:46"/>
    <s v="No"/>
  </r>
  <r>
    <s v="IT-OSS - M6 (ASAP/TSG)"/>
    <s v="Incident"/>
    <s v="INC000002691570"/>
    <d v="2018-10-19T00:28:59"/>
    <d v="2018-10-19T13:00:24"/>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1579021,Error Message: v_return_cd: -2 v_return_text:ORA-20100: The MSS Exchange is not found on the account.   What is your MSS Login ID?: n9994207 Customer Acct Number?: 6595442 PSR #?: 23218912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30T12:17:03"/>
    <s v="No"/>
  </r>
  <r>
    <s v="IT-OSS - M6 (ASAP/TSG)"/>
    <s v="Incident"/>
    <s v="INC000002685552"/>
    <d v="2018-10-16T22:56:26"/>
    <d v="2018-10-19T13:05:51"/>
    <x v="1"/>
    <s v="Medium"/>
    <x v="0"/>
    <s v="Within the Service Target"/>
    <s v="MSS (hWIN &amp; TSG) Issue"/>
    <s v="Which MSS instance are you reporting this issue for?: MSS (hWIN &amp; TSG) What type of issue are you reporting?: Another issue Description of problem: (attach screenshots of any errors, etc.): TRYING TO CREATE MOVE ORDER, GETTING: &quot;NO DSLAM WIRECENTER FOUND IN NEXTGEN FOR THE GIVEN CUSTOMER.&quot; 478-987-2287 What is your MSS Login ID?: 0019414 Customer Acct Number?: 5242972 PSR #?: 23205100 "/>
    <s v="We could see that the previous change order for the reported customer account-52429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Ronnie"/>
    <s v="Byrd"/>
    <m/>
    <d v="2018-10-30T11:57:11"/>
    <s v="No"/>
  </r>
  <r>
    <s v="IT-OSS - M6 (ASAP/TSG)"/>
    <s v="Incident"/>
    <s v="INC000002691537"/>
    <d v="2018-10-18T23:15:43"/>
    <d v="2018-10-19T13:13:24"/>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2295024298 What is your MSS Login ID?: n9987263 Customer Acct Number?: 6502195 PSR #?: 23217345 "/>
    <s v="An incorrect provisioning plan is selected for the reported order."/>
    <s v="MSS Cause Codes"/>
    <s v="Training"/>
    <s v="MSS - Functional Training"/>
    <m/>
    <s v="IT Application"/>
    <s v="Software Application/System"/>
    <s v="Other Type of Software"/>
    <m/>
    <m/>
    <s v="Vijai"/>
    <s v="Elumalai"/>
    <m/>
    <d v="2018-10-30T12:16:27"/>
    <s v="No"/>
  </r>
  <r>
    <s v="IT-OSS - M6 (ASAP/TSG)"/>
    <s v="Incident"/>
    <s v="INC000002687677"/>
    <d v="2018-10-17T19:47:22"/>
    <d v="2018-10-19T13:18:55"/>
    <x v="1"/>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STUCK IN HWIN EXCEPTN QUEUE. 152-148-2044 What is your MSS Login ID?: E0183530 Customer Acct Number?: 6591908 PSR #?: 23213864 "/>
    <s v="We could see that the reported order-23213864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Mikayla"/>
    <s v="Anderson"/>
    <m/>
    <d v="2018-10-30T12:00:15"/>
    <s v="No"/>
  </r>
  <r>
    <s v="IT-OSS - M6 (ASAP/TSG)"/>
    <s v="Incident"/>
    <s v="INC000002690935"/>
    <d v="2018-10-18T20:36:28"/>
    <d v="2018-10-19T13:25:05"/>
    <x v="0"/>
    <s v="Medium"/>
    <x v="0"/>
    <s v="Within the Service Target"/>
    <s v="MSS (hWIN &amp; TSG) Issue"/>
    <s v="Which MSS instance are you reporting this issue for?: MSS (hWIN &amp; TSG) What type of issue are you reporting?: Another issue Description of problem: (attach screenshots of any errors, etc.): 405-784-2269  ERROR-ORA-20100 THE MSS FT TO BB IS NOT FOUND ON THE ACCOUNT What is your MSS Login ID?: E0078373 Customer Acct Number?: 3735251 PSR #?: 23222078 "/>
    <s v="The FT TO BB was missing for the broadband customer and the same has been populated which has caused the reported issue and the same has been cleared."/>
    <s v="MSS Cause Codes"/>
    <s v="Data"/>
    <s v="Value Label"/>
    <m/>
    <s v="IT Application"/>
    <s v="Software Application/System"/>
    <s v="Other Type of Software"/>
    <m/>
    <m/>
    <s v="Barbara"/>
    <s v="Maddox"/>
    <m/>
    <d v="2018-10-30T12:12:29"/>
    <s v="No"/>
  </r>
  <r>
    <s v="IT-OSS - M6 (ASAP/TSG)"/>
    <s v="Incident"/>
    <s v="INC000002691359"/>
    <d v="2018-10-18T22:56:45"/>
    <d v="2018-10-19T13:30:39"/>
    <x v="5"/>
    <s v="Medium"/>
    <x v="0"/>
    <s v="Within the Service Target"/>
    <s v="MSS (hWIN &amp; TSG) Issue"/>
    <s v="Which MSS instance are you reporting this issue for?: MSS (hWIN &amp; TSG) What type of issue are you reporting?: Another issue Description of problem: (attach screenshots of any errors, etc.): Unable to complete th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177775785 What is your MSS Login ID?: n9987263 Customer Acct Number?: 6090632 PSR #?: 23216063 "/>
    <s v="The previous order service item status was incorrect which caused the issue and the same has been corrected now."/>
    <s v="MSS Cause Codes"/>
    <s v="Delegation"/>
    <s v="Service item status"/>
    <m/>
    <s v="IT Application"/>
    <s v="Software Application/System"/>
    <s v="Other Type of Software"/>
    <m/>
    <m/>
    <s v="Vijai"/>
    <s v="Elumalai"/>
    <m/>
    <d v="2018-10-30T12:16:20"/>
    <s v="No"/>
  </r>
  <r>
    <s v="IT-OSS - M6 (ASAP/TSG)"/>
    <s v="Incident"/>
    <s v="INC000002689674"/>
    <d v="2018-10-18T04:44:28"/>
    <d v="2018-10-19T13:35:3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3941343061, Error Message: ReturnCd :-1 - ReturnText: exchange_carrier_circuit_id, of 394-134-3061-0 already exists.  Please change ecckt What is your MSS Login ID?: n9995231 Customer Acct Number?: 6560929 PSR #?: 23145383 "/>
    <s v="No Issue Found - the order is now cancelled and flag finished"/>
    <s v="MSS Cause Codes"/>
    <s v="Training"/>
    <s v="No Issue Found"/>
    <m/>
    <s v="IT Application"/>
    <s v="Software Application/System"/>
    <s v="Other Type of Software"/>
    <m/>
    <m/>
    <s v="Ajith"/>
    <s v="Kumar"/>
    <m/>
    <d v="2018-10-30T12:06:07"/>
    <s v="No"/>
  </r>
  <r>
    <s v="IT-OSS - M6 (ASAP/TSG)"/>
    <s v="Incident"/>
    <s v="INC000002688396"/>
    <d v="2018-10-17T22:36:46"/>
    <d v="2018-10-19T13:44:13"/>
    <x v="0"/>
    <s v="Medium"/>
    <x v="0"/>
    <s v="Within the Service Target"/>
    <s v="MSS (hWIN &amp; TSG) Issue"/>
    <s v="Which MSS instance are you reporting this issue for?: MSS (hWIN &amp; TSG) What type of issue are you reporting?: Another issue Description of problem: (attach screenshots of any errors, etc.): THIS SERVICE ITEM HAS REQUIRED LABLES WITH NO VALUES. PLEASE ADD VALUES. 78047842443 What is your MSS Login ID?: E0179393 Customer Acct Number?: 5562486 PSR #?: 23216399 "/>
    <s v="The missing value labels for the modem has caused the reported issue and the same has been corrected."/>
    <s v="MSS Cause Codes"/>
    <s v="Data"/>
    <s v="Value Label"/>
    <m/>
    <s v="IT Application"/>
    <s v="Software Application/System"/>
    <s v="Other Type of Software"/>
    <m/>
    <m/>
    <s v="Natasha"/>
    <s v="Chambers"/>
    <m/>
    <d v="2018-10-30T12:02:46"/>
    <s v="No"/>
  </r>
  <r>
    <s v="IT-OSS - M6 (ASAP/TSG)"/>
    <s v="Incident"/>
    <s v="INC000002687813"/>
    <d v="2018-10-17T20:52:50"/>
    <d v="2018-10-19T14:04:59"/>
    <x v="0"/>
    <s v="Medium"/>
    <x v="0"/>
    <s v="Within the Service Target"/>
    <s v="MSS (hWIN &amp; TSG) Issue"/>
    <s v="Which MSS instance are you reporting this issue for?: MSS (hWIN &amp; TSG) What type of issue are you reporting?: Another issue Description of problem: (attach screenshots of any errors, etc.): DD task won't go green What is your MSS Login ID?: RLINDSAY Customer Acct Number?: 5826397 PSR #?: 7166923 "/>
    <s v="User resolved"/>
    <s v="MSS Cause Codes"/>
    <s v="Training"/>
    <s v="User Resolved"/>
    <m/>
    <s v="IT Application"/>
    <s v="Software Application/System"/>
    <s v="Other Type of Software"/>
    <m/>
    <m/>
    <s v="Ruth"/>
    <s v="Shepard"/>
    <m/>
    <d v="2018-10-30T12:00:48"/>
    <s v="No"/>
  </r>
  <r>
    <s v="IT-OSS - M6 (ASAP/TSG)"/>
    <s v="Incident"/>
    <s v="INC000002686870"/>
    <d v="2018-10-17T16:28:42"/>
    <d v="2018-10-19T14:10:27"/>
    <x v="1"/>
    <s v="Medium"/>
    <x v="0"/>
    <s v="Within the Service Target"/>
    <s v="MSS (hWIN &amp; TSG) Issue"/>
    <s v="Which MSS instance are you reporting this issue for?: MSS (hWIN &amp; TSG) What type of issue are you reporting?: Another issue Description of problem: (attach screenshots of any errors, etc.):  ORA-20100: PCONDES TASK IN ADDASGN QUEUE IS MADE NOT REQUIRED.PLEASE MARK THE PCONDES TASK AS REQUIRED AND COMPLETE AGAIN. What is your MSS Login ID?: n9979758 Customer Acct Number?: 6111323 PSR #?: 6628686  "/>
    <s v="We could see that the tasks for the reported order-662868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Kanthavel"/>
    <s v="Kumar"/>
    <m/>
    <d v="2018-10-30T11:59:16"/>
    <s v="No"/>
  </r>
  <r>
    <s v="IT-OSS - M6 (ASAP/TSG)"/>
    <s v="Incident"/>
    <s v="INC000002691135"/>
    <d v="2018-10-18T21:52:42"/>
    <d v="2018-10-19T14:27:24"/>
    <x v="4"/>
    <s v="Medium"/>
    <x v="0"/>
    <s v="Within the Service Target"/>
    <s v="MSS (hWIN &amp; TSG) Issue"/>
    <s v="Which MSS instance are you reporting this issue for?: MSS (hWIN &amp; TSG) What type of issue are you reporting?: Another issue Description of problem: (attach screenshots of any errors, etc.): SIMPLE SPEED UPGRADE/GOES STRAIGHT TO EXCEPTIONS//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3731120 PSR #?: 23222595     "/>
    <s v="We could see the previous order delegation issue caused the issue. We have corrected the inappropriate modem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Falicia"/>
    <s v="Tollison"/>
    <m/>
    <d v="2018-10-30T12:14:15"/>
    <s v="No"/>
  </r>
  <r>
    <s v="IT-OSS - M6 (ASAP/TSG)"/>
    <s v="Incident"/>
    <s v="INC000002690903"/>
    <d v="2018-10-18T21:01:31"/>
    <d v="2018-10-19T14:52:58"/>
    <x v="1"/>
    <s v="Medium"/>
    <x v="0"/>
    <s v="Within the Service Target"/>
    <s v="MSS (hWIN &amp; TSG) Issue"/>
    <s v="Which MSS instance are you reporting this issue for?: MSS (hWIN &amp; TSG) What type of issue are you reporting?: Another issue Description of problem: (attach screenshots of any errors, etc.): RECORD DOESNT SHOW UP IN AQUARIUAM  What is your MSS Login ID?: E0179393 Customer Acct Number?: 6540121 PSR #?: 23222240 "/>
    <s v="We could see that the physical circuit for the reported TN-6063879750 was not updated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
    <s v="MSS Cause Codes"/>
    <s v="Training"/>
    <s v="Incorrect Circuit User Data/Custom Attributes"/>
    <m/>
    <s v="IT Application"/>
    <s v="Software Application/System"/>
    <s v="Other Type of Software"/>
    <m/>
    <m/>
    <s v="Natasha"/>
    <s v="Chambers"/>
    <m/>
    <d v="2018-10-30T12:13:45"/>
    <s v="No"/>
  </r>
  <r>
    <s v="IT-OSS - M6 (ASAP/TSG)"/>
    <s v="Incident"/>
    <s v="INC000002689691"/>
    <d v="2018-10-18T11:13:44"/>
    <d v="2018-10-19T14:56:21"/>
    <x v="4"/>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an incorrect process on change order caused the issue. We could see that the ISP detail has been missed out in the order. Please do the supplement correction and then add the ISP (WINDSTREAM)  from the copy existing service. Kindly reopen the delegation task so that products will be added on NGMSS as well. Hence there is no action pending on our side. We are going ahead and marking this incident as resolved. Thanks."/>
    <s v="MSS Cause Codes"/>
    <s v="Training"/>
    <s v="Incorrect Process on Change Order"/>
    <m/>
    <s v="IT Application"/>
    <s v="Software Application/System"/>
    <s v="Other Type of Software"/>
    <m/>
    <m/>
    <s v="Koperundevi"/>
    <s v="Muniyandi"/>
    <m/>
    <d v="2018-10-30T12:06:26"/>
    <s v="No"/>
  </r>
  <r>
    <s v="IT-OSS - M6 (ASAP/TSG)"/>
    <s v="Incident"/>
    <s v="INC000002685836"/>
    <d v="2018-10-17T00:01:36"/>
    <d v="2018-10-19T15:03:09"/>
    <x v="1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2167276 What is your MSS Login ID?: n9987263 Customer Acct Number?: 4895356 PSR #?: 23198230  "/>
    <s v="Incorrect order status was corrected to resolve the issue"/>
    <s v="MSS Cause Codes"/>
    <s v="Data"/>
    <s v="Validation Issue"/>
    <m/>
    <s v="IT Application"/>
    <s v="Software Application/System"/>
    <s v="Other Type of Software"/>
    <m/>
    <m/>
    <s v="Vijai"/>
    <s v="Elumalai"/>
    <m/>
    <d v="2018-10-30T11:57:18"/>
    <s v="No"/>
  </r>
  <r>
    <s v="IT-OSS - M6 (ASAP/TSG)"/>
    <s v="Incident"/>
    <s v="INC000002691228"/>
    <d v="2018-10-18T22:22:27"/>
    <d v="2018-10-19T15:07:04"/>
    <x v="6"/>
    <s v="Medium"/>
    <x v="0"/>
    <s v="Within the Service Target"/>
    <s v="MSS (hWIN &amp; TSG) Issue"/>
    <s v="Which MSS instance are you reporting this issue for?: MSS (hWIN &amp; TSG) What type of issue are you reporting?: Another issue Description of problem: (attach screenshots of any errors, etc.): 8064951515//// A PENDING DISCONNECT CUSTOMER OF(8064950027) IS STUCK ON PIN 2553. THAT RECORD SHOWS IN BBCOM PIN NEXTGEN,NO QUEUE IN HWIN. What is your MSS Login ID?: E0179393 Customer Acct Number?: 6302126 PSR #?: 6637747 "/>
    <s v="Design not processed properly."/>
    <s v="MSS Cause Codes"/>
    <s v="Training"/>
    <s v="Design not processed properly"/>
    <m/>
    <s v="IT Application"/>
    <s v="Software Application/System"/>
    <s v="Other Type of Software"/>
    <m/>
    <m/>
    <s v="Natasha"/>
    <s v="Chambers"/>
    <m/>
    <d v="2018-10-30T12:14:48"/>
    <s v="No"/>
  </r>
  <r>
    <s v="IT-OSS - M6 (ASAP/TSG)"/>
    <s v="Incident"/>
    <s v="INC000002691587"/>
    <d v="2018-10-19T01:09:09"/>
    <d v="2018-10-19T15:10:57"/>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1261286981 What is your MSS Login ID?: n9981514 "/>
    <s v="The reported TN # 1261286981 has been pulled in the new PSR # 23217163. After completing the PSR we could find the MSS record for the TN # 1261286981."/>
    <s v="MSS Cause Codes"/>
    <s v="Training"/>
    <s v="Process Issue - Others"/>
    <m/>
    <s v="IT Application"/>
    <s v="Software Application/System"/>
    <s v="Other Type of Software"/>
    <m/>
    <m/>
    <s v="Ramkumar"/>
    <s v="Balaji"/>
    <m/>
    <d v="2018-10-30T12:17:24"/>
    <s v="No"/>
  </r>
  <r>
    <s v="IT-OSS - M6 (ASAP/TSG)"/>
    <s v="Incident"/>
    <s v="INC000002692068"/>
    <d v="2018-10-19T01:54:31"/>
    <d v="2018-10-19T15:11:0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931151035,Error Message: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1571 for item 7 Product group 0.  Error Code 30630:Miscellaneous Error: Unable to find a catalog id for servId : 33230945.Error Code 30765:The PSRServReqServItem structure is invalid for 1571 for item 7 Product group 0.  What is your MSS Login ID?: n9994207 Customer Acct Number?: 6588086 PSR #?: 23217496  "/>
    <s v="We could see that the previous new order for the reported customer account-6588086 was not processed properly in NGMSS, which caused the issue. Now we have corrected the same and the DELEGORD task for the reported order-23217496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New Order"/>
    <m/>
    <s v="IT Application"/>
    <s v="Software Application/System"/>
    <s v="Other Type of Software"/>
    <m/>
    <m/>
    <s v="Sathishkumar"/>
    <s v="Chellathurai"/>
    <m/>
    <d v="2018-10-30T12:18:01"/>
    <s v="No"/>
  </r>
  <r>
    <s v="IT-OSS - M6 (ASAP/TSG)"/>
    <s v="Incident"/>
    <s v="INC000002688738"/>
    <d v="2018-10-17T23:45:27"/>
    <d v="2018-10-19T15:19:32"/>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2806417 to the order as the Service Item is on another open PSR Order. The Preference to Copy Pending PSR Items is set to No..  Error Code 30602:Miscellaneous Error: Unable to copy item 32806417 to the order as the Service Item is on another open PSR Order. The Preference to Copy Pending PSR Items is set to No.Error Code 30766:Unable to process item 12Mb/1.5Mb Product group 1566. Miscellaneous Error: Unable to copy item 32806417 to the order as the Service Item is on another open PSR Order. The Preference to Copy Pending PSR Items is set to No.. Tn# 5739963744 What is your MSS Login ID?: n9987263 Customer Acct Number?: 3499941 PSR #?: 23200898 "/>
    <s v="Incorrect status for the product in the previous order has caused the reported issue and the same is now cleared."/>
    <s v="MSS Cause Codes"/>
    <s v="Data"/>
    <s v="Product Issue"/>
    <m/>
    <s v="IT Application"/>
    <s v="Software Application/System"/>
    <s v="Other Type of Software"/>
    <m/>
    <m/>
    <s v="Vijai"/>
    <s v="Elumalai"/>
    <m/>
    <d v="2018-10-30T12:03:48"/>
    <s v="No"/>
  </r>
  <r>
    <s v="IT-OSS - M6 (ASAP/TSG)"/>
    <s v="Incident"/>
    <s v="INC000002690209"/>
    <d v="2018-10-18T19:23:23"/>
    <d v="2018-10-19T15:26:08"/>
    <x v="0"/>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3360684 to the order as the Service Item is on another open PSR Order. The Preference to Copy Pending PSR Items is set to No..  Error Code 30602:Miscellaneous Error: Unable to copy item 33360684 to the order as the Service Item is on another open PSR Order. The Preference to Copy Pending PSR Items is set to No.Error Code 30766:Unable to process item 25Mb/1.5Mb Product group 1571. Miscellaneous Error: Unable to copy item 33360684 to the order as the Service Item is on another open PSR Order. The Preference to Copy Pending PSR Items is set to No.. What is your MSS Login ID?: E0095243 Customer Acct Number?: 6593010 PSR #?: 23221661 "/>
    <s v="User Resolved"/>
    <s v="MSS Cause Codes"/>
    <s v="Training"/>
    <s v="User Resolved"/>
    <m/>
    <s v="IT Application"/>
    <s v="Software Application/System"/>
    <s v="Other Type of Software"/>
    <m/>
    <m/>
    <s v="James"/>
    <s v="Gober"/>
    <m/>
    <d v="2018-10-30T12:13:20"/>
    <s v="No"/>
  </r>
  <r>
    <s v="IT-OSS - M6 (ASAP/TSG)"/>
    <s v="Incident"/>
    <s v="INC000002689430"/>
    <d v="2018-10-18T02:09:39"/>
    <d v="2018-10-19T15:46:56"/>
    <x v="4"/>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e task.  The DD on row # 1 is violating the constraing.  The order number is 6583421. The Circuit ID is 606-559-4847-0.  TN - 6065594847 THIS NEEDS TO BE 6MB-768K ON BLOCK:08 PIN:2023. THANKS What is your MSS Login ID?: E0100690 Customer Acct Number?: 6439841 PSR #?: 23154113 "/>
    <s v="We have corrected the inappropriate circuit issue status in backend table. The reported DD task has been completed in production. Hence there is no action pending on our side. We are going ahead and marking this incident as resolved. Thanks."/>
    <s v="MSS Cause Codes"/>
    <s v="Data"/>
    <s v="Circuit Status"/>
    <m/>
    <s v="IT Application"/>
    <s v="Software Application/System"/>
    <s v="Other Type of Software"/>
    <m/>
    <m/>
    <s v="Debra"/>
    <s v="Womack"/>
    <m/>
    <d v="2018-10-30T12:05:01"/>
    <s v="No"/>
  </r>
  <r>
    <s v="IT-OSS - M6 (ASAP/TSG)"/>
    <s v="Incident"/>
    <s v="INC000002688825"/>
    <d v="2018-10-17T23:37:07"/>
    <d v="2018-10-19T16:04:50"/>
    <x v="4"/>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e0179393 Customer Acct Number?: 2989463 PSR #?: 23216767 "/>
    <s v="We could see that reported order has been cancelled and completed in production. Hence there is no action pending on our side. We are going ahead and marking this incident as resolved. Thanks."/>
    <s v="MSS Cause Codes"/>
    <s v="Training"/>
    <s v="No Issue Found"/>
    <m/>
    <s v="IT Application"/>
    <s v="Software Application/System"/>
    <s v="Other Type of Software"/>
    <m/>
    <m/>
    <s v="Natasha"/>
    <s v="Chambers"/>
    <m/>
    <d v="2018-10-30T12:04:29"/>
    <s v="No"/>
  </r>
  <r>
    <s v="IT-OSS - M6 (ASAP/TSG)"/>
    <s v="Incident"/>
    <s v="INC000002691806"/>
    <d v="2018-10-19T00:33:18"/>
    <d v="2018-10-19T16:09:51"/>
    <x v="11"/>
    <s v="Medium"/>
    <x v="0"/>
    <s v="Within the Service Target"/>
    <s v="MSS (hWIN &amp; TSG) Issue"/>
    <s v="Which MSS instance are you reporting this issue for?: MSS (hWIN &amp; TSG) What type of issue are you reporting?: Another issue Description of problem: (attach screenshots of any errors, etc.): TRYING TO DO AN UPGRADE GETTING THIS ERROR CANT VALIDATE PSR /AN ERROR OCCURRED DURING THE CUISTOM PREVALIDATION PROCEDURE :-2 ORA -20100 THE MSS FT TO BB IS NOT FOUND ON THE ACCOUNT What is your MSS Login ID?: E0138057 Customer Acct Number?: 3536214 PSR #?: 23223606  "/>
    <s v="Order has been cancelled"/>
    <m/>
    <m/>
    <m/>
    <m/>
    <s v="IT Application"/>
    <s v="Software Application/System"/>
    <s v="Other Type of Software"/>
    <m/>
    <m/>
    <s v="Falicia"/>
    <s v="Tollison"/>
    <m/>
    <d v="2018-10-30T12:15:27"/>
    <s v="No"/>
  </r>
  <r>
    <s v="IT-OSS - M6 (ASAP/TSG)"/>
    <s v="Incident"/>
    <s v="INC000002688530"/>
    <d v="2018-10-17T22:56:01"/>
    <d v="2018-10-19T16:16:22"/>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055274762,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5479753 PSR #?: 22941509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Ajith"/>
    <s v="Kumar"/>
    <m/>
    <d v="2018-10-30T12:03:11"/>
    <s v="No"/>
  </r>
  <r>
    <s v="IT-OSS - M6 (ASAP/TSG)"/>
    <s v="Incident"/>
    <s v="INC000002691632"/>
    <d v="2018-10-18T23:43:48"/>
    <d v="2018-10-19T16:17:18"/>
    <x v="1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6417928786 What is your MSS Login ID?: n9987263 Customer Acct Number?: 4700533 PSR #?: 23223309 "/>
    <s v="Order validates successfully now"/>
    <m/>
    <m/>
    <m/>
    <m/>
    <s v="IT Application"/>
    <s v="Software Application/System"/>
    <s v="Other Type of Software"/>
    <m/>
    <m/>
    <s v="Vijai"/>
    <s v="Elumalai"/>
    <m/>
    <d v="2018-10-30T12:18:41"/>
    <s v="No"/>
  </r>
  <r>
    <s v="IT-OSS - M6 (ASAP/TSG)"/>
    <s v="Incident"/>
    <s v="INC000002691638"/>
    <d v="2018-10-18T23:52:19"/>
    <d v="2018-10-19T16:21:09"/>
    <x v="2"/>
    <s v="Medium"/>
    <x v="0"/>
    <s v="Within the Service Target"/>
    <s v="MSS (hWIN &amp; TSG) Issue"/>
    <s v="Which MSS instance are you reporting this issue for?: MSS (hWIN &amp; TSG) What type of issue are you reporting?: Another issue Description of problem: (attach screenshots of any errors, etc.): Unable to Validate PSR,Telephone#8703522719,Error Message:Error: An Error occurred during the Custom Pre-Validation Procedure: -2 ORA-20100: Same TN or Customer has an Open Order in NextGen MSS.  Please complete the Open Order in NextGen MSS and try to Validate in hWIN MSS.   What is your MSS Login ID?: n9994207 Customer Acct Number?: 3500445 PSR #?: 23222700  "/>
    <s v="We can see that the previous order NG which was not completed properly was causing the issue, the same has been corrected and now the reported order is validating without any issues."/>
    <s v="MSS Cause Codes"/>
    <s v="Delegation"/>
    <s v="NGMSS data issue"/>
    <m/>
    <s v="IT Application"/>
    <s v="Software Application/System"/>
    <s v="Other Type of Software"/>
    <m/>
    <m/>
    <s v="Sathishkumar"/>
    <s v="Chellathurai"/>
    <m/>
    <d v="2018-10-30T12:19:01"/>
    <s v="No"/>
  </r>
  <r>
    <s v="IT-OSS - M6 (ASAP/TSG)"/>
    <s v="Incident"/>
    <s v="INC000002686538"/>
    <d v="2018-10-17T03:25:22"/>
    <d v="2018-10-19T16:38:38"/>
    <x v="12"/>
    <s v="Medium"/>
    <x v="0"/>
    <s v="Within the Service Target"/>
    <s v="MSS (hWIN &amp; TSG) Issue"/>
    <s v="Which MSS instance are you reporting this issue for?: MSS (hWIN &amp; TSG) What type of issue are you reporting?: Another issue Description of problem: (attach screenshots of any errors, etc.): NO DATA FOUND. UNABLE TO RETRIEVE ADDRESS ID FOR CUSTOMER ACCOUNT. What is your MSS Login ID?: e0182026 Customer Acct Number?: 6277547 PSR #?: 23209193  "/>
    <s v="Hi Jonathan,  The issue is due to the user Pajchatcharam, Prasanth marked the address as inactive in legacy which caused the issue and the same has been cleared now. Please check and let us know for any other concerns."/>
    <s v="MSS Cause Codes"/>
    <s v="Training"/>
    <s v="Process Issue - Others"/>
    <m/>
    <s v="IT Application"/>
    <s v="Software Application/System"/>
    <s v="Other Type of Software"/>
    <m/>
    <m/>
    <s v="Jonathan"/>
    <s v="Jackson"/>
    <m/>
    <d v="2018-10-30T11:58:09"/>
    <s v="No"/>
  </r>
  <r>
    <s v="IT-OSS - M6 (ASAP/TSG)"/>
    <s v="Incident"/>
    <s v="INC000002692250"/>
    <d v="2018-10-19T02:43:57"/>
    <d v="2018-10-19T16:40:02"/>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288632057,Error Message: v_return_cd: -2 v_return_text:ORA-20104: Unable to find the NG wireCenter  What is your MSS Login ID?: n9994207 Customer Acct Number?: 6582564 PSR #?: 23204019 "/>
    <s v="the incorrect pin assignment was made in the reported PSR # 23204019 which caused the issue and the same has been corrected."/>
    <s v="MSS Cause Codes"/>
    <s v="Training"/>
    <s v="Process Issue - Others"/>
    <m/>
    <s v="IT Application"/>
    <s v="Software Application/System"/>
    <s v="Other Type of Software"/>
    <m/>
    <m/>
    <s v="Sathishkumar"/>
    <s v="Chellathurai"/>
    <m/>
    <d v="2018-10-30T12:26:07"/>
    <s v="No"/>
  </r>
  <r>
    <s v="IT-OSS - M6 (ASAP/TSG)"/>
    <s v="Incident"/>
    <s v="INC000002688093"/>
    <d v="2018-10-17T21:32:35"/>
    <d v="2018-10-19T16:42:56"/>
    <x v="4"/>
    <s v="Medium"/>
    <x v="0"/>
    <s v="Within the Service Target"/>
    <s v="MSS (hWIN &amp; TSG) Issue"/>
    <s v="Alternate contact phone number for yourself, if applicable: 6413362476 Which MSS instance are you reporting this issue for?: MSS (hWIN &amp; TSG) What type of issue are you reporting?: Another issue Description of problem: (attach screenshots of any errors, etc.): ERROR AN ERROR OCCURRED DURING THE CUSTOM PREVALIDATION PROCEDURE. 2 ORA-20100 SAM TN OR CUSTOMER HAS AN OPEN ORDER IN NEXTGEN MSS PLEASE COMPLETE THE OPEN ORDER IN NEXTGEN MSS AND TRY TO VALIDATE IN HWINN MSS What is your MSS Login ID?: E0102188 Customer Acct Number?: 5067688 PSR #?: 23215801 "/>
    <s v="We could see an incorrect order status for the completed order caused the issue which has been corrected now. The reported order validates without any error.Hence there is no action pending on our side. We are going ahead and marking this incident as resolved. Thanks."/>
    <s v="MSS Cause Codes"/>
    <s v="Data"/>
    <s v="ASAP Issue"/>
    <m/>
    <s v="IT Application"/>
    <s v="Software Application/System"/>
    <s v="Other Type of Software"/>
    <m/>
    <m/>
    <s v="Mathia"/>
    <s v="Chambers"/>
    <m/>
    <d v="2018-10-30T12:02:33"/>
    <s v="No"/>
  </r>
  <r>
    <s v="IT-OSS - M6 (ASAP/TSG)"/>
    <s v="Incident"/>
    <s v="INC000002686309"/>
    <d v="2018-10-17T02:18:12"/>
    <d v="2018-10-19T16:49:4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05594904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412417 PSR #?: 23199140  "/>
    <s v="Hi Sathish,  We don't find any issue on completing the dd task. Please check and let us know for any other concerns."/>
    <s v="MSS Cause Codes"/>
    <s v="Data"/>
    <s v="User Request"/>
    <m/>
    <s v="IT Application"/>
    <s v="Software Application/System"/>
    <s v="Other Type of Software"/>
    <m/>
    <m/>
    <s v="Sathishkumar"/>
    <s v="Chellathurai"/>
    <m/>
    <d v="2018-10-30T11:58:02"/>
    <s v="No"/>
  </r>
  <r>
    <s v="IT-OSS - M6 (ASAP/TSG)"/>
    <s v="Incident"/>
    <s v="INC000002686135"/>
    <d v="2018-10-17T01:13:05"/>
    <d v="2018-10-19T17:04:56"/>
    <x v="12"/>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2812653989 What is your MSS Login ID?: n9981514 "/>
    <s v="Hi Ramkumar,  The customer is provisioned with the speed product 16Mb/1.5Mb. Which was marked as in-active in MSS. Please supplement cancel the current order and place a speed change order and proceed further. Kindly do the same and let us know for any other concerns."/>
    <s v="MSS Cause Codes"/>
    <s v="Data"/>
    <s v="User Request"/>
    <m/>
    <s v="IT Application"/>
    <s v="Software Application/System"/>
    <s v="Other Type of Software"/>
    <m/>
    <m/>
    <s v="Ramkumar"/>
    <s v="Balaji"/>
    <m/>
    <d v="2018-10-30T11:57:31"/>
    <s v="No"/>
  </r>
  <r>
    <s v="IT-OSS - M6 (ASAP/TSG)"/>
    <s v="Incident"/>
    <s v="INC000002685807"/>
    <d v="2018-10-17T00:07:29"/>
    <d v="2018-10-19T17:13:38"/>
    <x v="12"/>
    <s v="Medium"/>
    <x v="0"/>
    <s v="Within the Service Target"/>
    <s v="MSS (hWIN &amp; TSG) Issue"/>
    <s v="Which MSS instance are you reporting this issue for?: MSS (hWIN &amp; TSG) What type of issue are you reporting?: Another issue Description of problem: (attach screenshots of any errors, etc.): 1721729948 unable to push the dslam queue What is your MSS Login ID?: n9981514 "/>
    <s v="Hi Ramkumar,  We could see the customer wire center got changed in ngmss where IPTV qualification is no there. Please change the MIROR wirecenter and proceed further."/>
    <s v="MSS Cause Codes"/>
    <s v="Training"/>
    <s v="Process Issue - Others"/>
    <m/>
    <s v="IT Application"/>
    <s v="Software Application/System"/>
    <s v="Other Type of Software"/>
    <m/>
    <m/>
    <s v="Ramkumar"/>
    <s v="Balaji"/>
    <m/>
    <d v="2018-10-30T11:56:38"/>
    <s v="No"/>
  </r>
  <r>
    <s v="IT-OSS - M6 (ASAP/TSG)"/>
    <s v="Incident"/>
    <s v="INC000002691839"/>
    <d v="2018-10-19T01:05:57"/>
    <d v="2018-10-19T17:16:53"/>
    <x v="1"/>
    <s v="Medium"/>
    <x v="1"/>
    <s v="Within the Service Target"/>
    <s v="MSS (hWIN &amp; TSG) Issue"/>
    <s v="Which MSS instance are you reporting this issue for?: MSS (hWIN &amp; TSG) What type of issue are you reporting?: Another issue Description of problem: (attach screenshots of any errors, etc.): ERROR  THIS SERVICE ITEM HAS REQUIRED LABLES WITH NO VALUES. PLEASE ADD VALUES// WILL NOT VALIDATE IN M6 HWIN.  VALUES ARE CORRECT 160-060-1069 What is your MSS Login ID?: E0125569 Customer Acct Number?: 6598726 PSR #?: 23223807 "/>
    <m/>
    <m/>
    <m/>
    <m/>
    <m/>
    <s v="IT Application"/>
    <s v="Software Application/System"/>
    <s v="Other Type of Software"/>
    <m/>
    <m/>
    <s v="Catherine"/>
    <s v="Tufts"/>
    <m/>
    <d v="2018-10-19T17:17:08"/>
    <s v="No"/>
  </r>
  <r>
    <s v="IT-OSS - M6 (ASAP/TSG)"/>
    <s v="Incident"/>
    <s v="INC000002690861"/>
    <d v="2018-10-18T20:36:33"/>
    <d v="2018-10-19T17:29:31"/>
    <x v="1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EXCEPTN ERROR= UNABLE TO FIND CUSTOMER LOCATION TN=8147875920 What is your MSS Login ID?: E0183019 Customer Acct Number?: 3907661 PSR #?: 23217988 "/>
    <s v="Reported task has been completed"/>
    <m/>
    <m/>
    <m/>
    <m/>
    <s v="IT Application"/>
    <s v="Software Application/System"/>
    <s v="Other Type of Software"/>
    <m/>
    <m/>
    <s v="Jason"/>
    <s v="King"/>
    <m/>
    <d v="2018-10-30T12:13:32"/>
    <s v="No"/>
  </r>
  <r>
    <s v="IT-OSS - M6 (ASAP/TSG)"/>
    <s v="Incident"/>
    <s v="INC000002691892"/>
    <d v="2018-10-19T02:39:05"/>
    <d v="2018-10-19T18:12:49"/>
    <x v="6"/>
    <s v="Medium"/>
    <x v="0"/>
    <s v="Within the Service Target"/>
    <s v="MSS (hWIN &amp; TSG) Issue"/>
    <s v="Alternate contact phone number for yourself, if applicable: 7069347546 Which MSS instance are you reporting this issue for?: MSS (hWIN &amp; TSG) What type of issue are you reporting?: Another issue Description of problem: (attach screenshots of any errors, etc.): Installing customer and getting error below: Disqualified BPQ response:  OLHLKYCORYDAT01 DSLAM has alphanumeric characters in the pin values.   What is your MSS Login ID?: e0125585 Customer Acct Number?: 6598827 PSR #?: 23224268 "/>
    <s v="We are getting BPQ response as 'OLHLKYCORYDAT01 DSLAM has alphanumeric characters in the pin values' for the TN ' 7069347546' and the same has been conveyed to the user."/>
    <s v="MSS Cause Codes"/>
    <s v="Training"/>
    <s v="Process Issue - Others"/>
    <m/>
    <s v="IT Application"/>
    <s v="Software Application/System"/>
    <s v="Other Type of Software"/>
    <m/>
    <m/>
    <s v="Jamie"/>
    <s v="Davis"/>
    <m/>
    <d v="2018-10-30T12:32:08"/>
    <s v="No"/>
  </r>
  <r>
    <s v="IT-OSS - M6 (ASAP/TSG)"/>
    <s v="Incident"/>
    <s v="INC000002693040"/>
    <d v="2018-10-19T18:12:36"/>
    <d v="2018-10-19T18:39:57"/>
    <x v="8"/>
    <s v="Medium"/>
    <x v="1"/>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0: The MSS FT TO BB is not found on the account.  Phone # 7177213940 What is your MSS Login ID?: e0138911 Customer Acct Number?: 2778548 PSR #?: 23225928 "/>
    <m/>
    <m/>
    <m/>
    <m/>
    <m/>
    <s v="IT Application"/>
    <s v="Software Application/System"/>
    <s v="Other Type of Software"/>
    <m/>
    <m/>
    <s v="Debra"/>
    <s v="Nix"/>
    <m/>
    <d v="2018-10-19T18:40:12"/>
    <s v="No"/>
  </r>
  <r>
    <s v="IT-OSS - M6 (ASAP/TSG)"/>
    <s v="Incident"/>
    <s v="INC000002687423"/>
    <d v="2018-10-17T19:45:46"/>
    <d v="2018-10-19T19:49:16"/>
    <x v="13"/>
    <s v="Medium"/>
    <x v="0"/>
    <s v="Within the Service Target"/>
    <s v="MSS (hWIN &amp; TSG) Issue"/>
    <s v="Which MSS instance are you reporting this issue for?: MSS (hWIN &amp; TSG) What type of issue are you reporting?: Another issue Description of problem: (attach screenshots of any errors, etc.): record shows stuck in bbcomp in hwin, doesn't show up in nextgen. 9038314277 What is your MSS Login ID?: e0179393 Customer Acct Number?: 5672912 PSR #?: 23160811 "/>
    <s v="We couldn't see any issues in completing the task for the reported Order# 23160811. No issues found"/>
    <s v="MSS Cause Codes"/>
    <s v="Training"/>
    <s v="No Issue Found"/>
    <m/>
    <s v="IT Application"/>
    <s v="Software Application/System"/>
    <s v="Other Type of Software"/>
    <m/>
    <m/>
    <s v="Natasha"/>
    <s v="Chambers"/>
    <m/>
    <d v="2018-10-30T12:00:28"/>
    <s v="No"/>
  </r>
  <r>
    <s v="IT-OSS - M6 (ASAP/TSG)"/>
    <s v="Incident"/>
    <s v="INC000002688087"/>
    <d v="2018-10-17T21:25:04"/>
    <d v="2018-10-19T19:51:51"/>
    <x v="13"/>
    <s v="Medium"/>
    <x v="0"/>
    <s v="Within the Service Target"/>
    <s v="MSS (hWIN &amp; TSG) Issue"/>
    <s v="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
    <s v="We have corrected the incorrect order activity for the reported customer-6588276 caused due to previous order migration and the issue got cleared."/>
    <s v="MSS Cause Codes"/>
    <s v="Delegation"/>
    <s v="Previous order Delegation issue"/>
    <m/>
    <s v="IT Application"/>
    <s v="Software Application/System"/>
    <s v="Other Type of Software"/>
    <m/>
    <m/>
    <s v="Nancy"/>
    <s v="Harrison"/>
    <m/>
    <d v="2018-10-30T12:02:26"/>
    <s v="No"/>
  </r>
  <r>
    <s v="IT-OSS - M6 (ASAP/TSG)"/>
    <s v="Incident"/>
    <s v="INC000002688526"/>
    <d v="2018-10-17T22:50:40"/>
    <d v="2018-10-19T19:54:17"/>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638565016, Error Message: The circuits for this service request are not complete. Please complete (or reverse if the order has been cancelled) the required engineering before completing this task. The &lt;DD&gt; on row #&lt; 1#&gt; is violating the constraint. What is your MSS Login ID?: n9995231 Customer Acct Number?: 4933266 PSR #?: 23171114  "/>
    <s v="We have corrected the circuit status for the reported order-23171114 caused due to migration and the issue got cleared."/>
    <s v="MSS Cause Codes"/>
    <s v="Data"/>
    <s v="Circuit Status"/>
    <m/>
    <s v="IT Application"/>
    <s v="Software Application/System"/>
    <s v="Other Type of Software"/>
    <m/>
    <m/>
    <s v="Ajith"/>
    <s v="Kumar"/>
    <m/>
    <d v="2018-10-30T12:03:05"/>
    <s v="No"/>
  </r>
  <r>
    <s v="IT-OSS - M6 (ASAP/TSG)"/>
    <s v="Incident"/>
    <s v="INC000002689357"/>
    <d v="2018-10-18T01:46:26"/>
    <d v="2018-10-19T20:07:12"/>
    <x v="13"/>
    <s v="Medium"/>
    <x v="0"/>
    <s v="Within the Service Target"/>
    <s v="MSS (hWIN &amp; TSG) Issue"/>
    <s v="Which MSS instance are you reporting this issue for?: MSS (hWIN &amp; TSG) What type of issue are you reporting?: Another issue Description of problem: (attach screenshots of any errors, etc.): TRYING TO DO MODASGN (PIN CHANGE) ERROR'D IN BBDES (EXCEPTION), GETTING: &quot; v_return_cd: -2 v_return_text:ORA-20104: Unable to find the NG wireCenter.&quot; 6417928873 What is your MSS Login ID?: 0019414 Customer Acct Number?: 4700552 PSR #?: 23217812 "/>
    <s v="We couldn't see any pin assignment for the reported order#23217812 which caused the issue and same got corrected. Kindly assign proper pins based on MIROR record and then proceed further"/>
    <s v="MSS Cause Codes"/>
    <s v="Training"/>
    <s v="Incorrect Process on PIN Assignment"/>
    <m/>
    <s v="IT Application"/>
    <s v="Software Application/System"/>
    <s v="Other Type of Software"/>
    <m/>
    <m/>
    <s v="Ronnie"/>
    <s v="Byrd"/>
    <m/>
    <d v="2018-10-30T12:05:40"/>
    <s v="No"/>
  </r>
  <r>
    <s v="IT-OSS - M6 (ASAP/TSG)"/>
    <s v="Incident"/>
    <s v="INC000002689678"/>
    <d v="2018-10-18T05:22:40"/>
    <d v="2018-10-19T20:09:34"/>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8592459270, Error Message: cannot insert NULL into (&quot;ASAP&quot;.&quot;NS_COMP_REL&quot;.&quot;NS_COMP_ID_CHILD&quot;) What is your MSS Login ID?: n9995231 Customer Acct Number?: 6012469 PSR #?: 23142537 "/>
    <s v="We have corrected the pin related issue for the reported order-23142537 caused due to migration and the issue got cleared."/>
    <s v="MSS Cause Codes"/>
    <s v="Delegation"/>
    <s v="NGMSS data issue"/>
    <m/>
    <s v="IT Application"/>
    <s v="Software Application/System"/>
    <s v="Other Type of Software"/>
    <m/>
    <m/>
    <s v="Ajith"/>
    <s v="Kumar"/>
    <m/>
    <d v="2018-10-30T12:06:14"/>
    <s v="No"/>
  </r>
  <r>
    <s v="IT-OSS - M6 (ASAP/TSG)"/>
    <s v="Incident"/>
    <s v="INC000002692125"/>
    <d v="2018-10-19T01:49:31"/>
    <d v="2018-10-19T20:11:43"/>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592964073,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32622145 had already been disconnected on another order..  Error Code 30606:The Service Item 32622145 had already been disconnected on another order.Error Code 30766:Unable to process item 25Mb/1.5Mb Product group 1571. The Service Item 32622145 had already been disconnected on another order..  What is your MSS Login ID?: n9994207 Customer Acct Number?: 3323691 PSR #?: 23211531 "/>
    <s v="The cancel in the previous order has not been processed properly caused the reported issue and the same have been corrected and completed."/>
    <s v="MSS Cause Codes"/>
    <s v="Delegation"/>
    <s v="Previous order Delegation issue"/>
    <m/>
    <s v="IT Application"/>
    <s v="Software Application/System"/>
    <s v="Other Type of Software"/>
    <m/>
    <m/>
    <s v="Sathishkumar"/>
    <s v="Chellathurai"/>
    <m/>
    <d v="2018-10-30T12:22:03"/>
    <s v="No"/>
  </r>
  <r>
    <s v="IT-OSS - M6 (ASAP/TSG)"/>
    <s v="Incident"/>
    <s v="INC000002691712"/>
    <d v="2018-10-19T00:33:02"/>
    <d v="2018-10-19T20:11:50"/>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0608576,Error Message: v_return_cd: -2 v_return_text:ORA-20100: The MSS Exchange is not found on the account.   What is your MSS Login ID?: n9994207 Customer Acct Number?: 6592832 PSR #?: 23216926  "/>
    <s v="We have corrected the incorrect order activity for the reported order-23216926 caused due to previous order migration and the issue got cleared."/>
    <s v="MSS Cause Codes"/>
    <s v="Delegation"/>
    <s v="Previous order Delegation issue"/>
    <m/>
    <s v="IT Application"/>
    <s v="Software Application/System"/>
    <s v="Other Type of Software"/>
    <m/>
    <m/>
    <s v="Sathishkumar"/>
    <s v="Chellathurai"/>
    <m/>
    <d v="2018-10-30T12:19:40"/>
    <s v="No"/>
  </r>
  <r>
    <s v="IT-OSS - M6 (ASAP/TSG)"/>
    <s v="Incident"/>
    <s v="INC000002691553"/>
    <d v="2018-10-18T23:57:14"/>
    <d v="2018-10-19T20:12:11"/>
    <x v="1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6483728 What is your MSS Login ID?: n9987263 Customer Acct Number?: 5668519 PSR #?: 23221272 "/>
    <s v="Incorrect status of the previous order caused the issue and the same has been corrected to resolve the issue"/>
    <s v="MSS Cause Codes"/>
    <s v="Data"/>
    <s v="Validation Issue"/>
    <m/>
    <s v="IT Application"/>
    <s v="Software Application/System"/>
    <s v="Other Type of Software"/>
    <m/>
    <m/>
    <s v="Vijai"/>
    <s v="Elumalai"/>
    <m/>
    <d v="2018-10-30T12:16:49"/>
    <s v="No"/>
  </r>
  <r>
    <s v="IT-OSS - M6 (ASAP/TSG)"/>
    <s v="Incident"/>
    <s v="INC000002692199"/>
    <d v="2018-10-19T02:37:08"/>
    <d v="2018-10-19T20:13:58"/>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5757599209,Error Message: v_return_cd: -2 v_return_text:ORA-20104: Unable to find the NG wireCenter  What is your MSS Login ID?: n9994207 Customer Acct Number?: 6525983 PSR #?: 23099093  "/>
    <s v="We couldn't see any pin assignment for the reported order#23099093 which caused the issue and same got corrected. Kindly assign proper pins based on MIROR record and then proceed further."/>
    <s v="MSS Cause Codes"/>
    <s v="Training"/>
    <s v="Incorrect Process on PIN Assignment"/>
    <m/>
    <s v="IT Application"/>
    <s v="Software Application/System"/>
    <s v="Other Type of Software"/>
    <m/>
    <m/>
    <s v="Sathishkumar"/>
    <s v="Chellathurai"/>
    <m/>
    <d v="2018-10-30T12:22:49"/>
    <s v="No"/>
  </r>
  <r>
    <s v="IT-OSS - M6 (ASAP/TSG)"/>
    <s v="Incident"/>
    <s v="INC000002691844"/>
    <d v="2018-10-19T01:12:47"/>
    <d v="2018-10-19T20:14:27"/>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05640722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731120 PSR #?: 23222595  "/>
    <s v="No Issues Found-The reported delegation task is already completed."/>
    <s v="MSS Cause Codes"/>
    <s v="Miscellaneous"/>
    <s v="No Issues Found"/>
    <m/>
    <s v="IT Application"/>
    <s v="Software Application/System"/>
    <s v="Other Type of Software"/>
    <m/>
    <m/>
    <s v="Sathishkumar"/>
    <s v="Chellathurai"/>
    <m/>
    <d v="2018-10-30T12:20:12"/>
    <s v="No"/>
  </r>
  <r>
    <s v="IT-OSS - M6 (ASAP/TSG)"/>
    <s v="Incident"/>
    <s v="INC000002685710"/>
    <d v="2018-10-16T23:30:01"/>
    <d v="2018-10-19T20:16:08"/>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8147723002 What is your MSS Login ID?: n9981513 Customer Acct Number?: 8147723002 "/>
    <s v="We couldn't see any issues in completing the task for the reported Order# 8147723002."/>
    <s v="MSS Cause Codes"/>
    <s v="Training"/>
    <s v="No Issue Found"/>
    <m/>
    <s v="IT Application"/>
    <s v="Software Application/System"/>
    <s v="Other Type of Software"/>
    <m/>
    <m/>
    <s v="Srinivasan"/>
    <s v="Puthiran"/>
    <m/>
    <d v="2018-10-30T11:56:31"/>
    <s v="No"/>
  </r>
  <r>
    <s v="IT-OSS - M6 (ASAP/TSG)"/>
    <s v="Incident"/>
    <s v="INC000002684608"/>
    <d v="2018-10-16T19:13:14"/>
    <d v="2018-10-19T20:29:05"/>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638563629 "/>
    <s v="We have corrected the circuit status for the reported customer-7638563629 caused due to migration and the issue got cleared."/>
    <s v="MSS Cause Codes"/>
    <s v="Data"/>
    <s v="Circuit Status"/>
    <m/>
    <s v="IT Application"/>
    <s v="Software Application/System"/>
    <s v="Other Type of Software"/>
    <m/>
    <m/>
    <s v="Srinivasan"/>
    <s v="Puthiran"/>
    <m/>
    <d v="2018-10-30T11:55:07"/>
    <s v="No"/>
  </r>
  <r>
    <s v="IT-OSS - M6 (ASAP/TSG)"/>
    <s v="Incident"/>
    <s v="INC000002691635"/>
    <d v="2018-10-18T23:48:29"/>
    <d v="2018-10-19T20:31:08"/>
    <x v="3"/>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721721797 What is your MSS Login ID?: n9987263 Customer Acct Number?: 6375215 PSR #?: 23195752 "/>
    <s v="We could see that the new physical was not generated properly caused the issue and the same have been corrected.Please assign the physical to the port."/>
    <s v="MSS Cause Codes"/>
    <s v="Delegation"/>
    <s v="Delegation task issue"/>
    <m/>
    <s v="IT Application"/>
    <s v="Software Application/System"/>
    <s v="Other Type of Software"/>
    <m/>
    <m/>
    <s v="Vijai"/>
    <s v="Elumalai"/>
    <m/>
    <d v="2018-10-30T12:18:48"/>
    <s v="No"/>
  </r>
  <r>
    <s v="IT-OSS - M6 (ASAP/TSG)"/>
    <s v="Incident"/>
    <s v="INC000002688152"/>
    <d v="2018-10-17T21:57:13"/>
    <d v="2018-10-19T20:54:05"/>
    <x v="1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173267725, Error Message: The circuits for this service request are not complete. Please complete (or reverse if the order has been cancelled) the required engineering before completing this task. The &lt; DD&gt; on row #&lt;1#&gt; is violating the constraint. What is your MSS Login ID?: n9995231 Customer Acct Number?: 5783715 PSR #?: 23180960  "/>
    <s v="Incorrect supplement cancel caused the reported issue has been corrected"/>
    <m/>
    <m/>
    <m/>
    <m/>
    <s v="IT Application"/>
    <s v="Software Application/System"/>
    <s v="Other Type of Software"/>
    <m/>
    <m/>
    <s v="Ajith"/>
    <s v="Kumar"/>
    <m/>
    <d v="2018-10-30T12:01:46"/>
    <s v="No"/>
  </r>
  <r>
    <s v="IT-OSS - M6 (ASAP/TSG)"/>
    <s v="Incident"/>
    <s v="INC000002692261"/>
    <d v="2018-10-19T03:27:54"/>
    <d v="2018-10-19T21:02:46"/>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592683800,Error Message: v_return_cd: -2 v_return_text:ORA-01422: exact fetch returns more than requested number of rows  What is your MSS Login ID?: n9994207 Customer Acct Number?: 5702032 PSR #?: 23145388 "/>
    <s v="We could see the incorrect task completion and order were reopened it seems which were caused the issue, the same has been corrected and respective order is now processed without any issues. So, we are going ahead and marking this as close. Kindly reach us for any assistance in the future."/>
    <s v="MSS Cause Codes"/>
    <s v="Training"/>
    <s v="MSS - Functional Training"/>
    <m/>
    <s v="IT Application"/>
    <s v="Software Application/System"/>
    <s v="Other Type of Software"/>
    <m/>
    <m/>
    <s v="Sathishkumar"/>
    <s v="Chellathurai"/>
    <m/>
    <d v="2018-10-30T12:26:55"/>
    <s v="No"/>
  </r>
  <r>
    <s v="IT-OSS - M6 (ASAP/TSG)"/>
    <s v="Incident"/>
    <s v="INC000002692021"/>
    <d v="2018-10-19T01:45:12"/>
    <d v="2018-10-19T21:12:08"/>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0953182,Error Message: v_return_cd: -2 v_return_text:ORA-20100: The MSS Exchange is not found on the account.  What is your MSS Login ID?: n9994207 Customer Acct Number?: 6558264 PSR #?: 23202454  "/>
    <s v="We could see the order activity information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Delegation task issue"/>
    <m/>
    <s v="IT Application"/>
    <s v="Software Application/System"/>
    <s v="Other Type of Software"/>
    <m/>
    <m/>
    <s v="Sathishkumar"/>
    <s v="Chellathurai"/>
    <m/>
    <d v="2018-10-30T12:21:49"/>
    <s v="No"/>
  </r>
  <r>
    <s v="IT-OSS - M6 (ASAP/TSG)"/>
    <s v="Incident"/>
    <s v="INC000002691734"/>
    <d v="2018-10-19T00:25:40"/>
    <d v="2018-10-19T21:18:08"/>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3481618,Error Message: v_return_cd: -2 v_return_text:ORA-20100: The MSS Exchange is not found on the account.   What is your MSS Login ID?: n9994207 Customer Acct Number?: 6505922 PSR #?: 23220104  "/>
    <s v="We could see the order activity information were not updated properly on the data level which we were caused the issue, the same has been corrected and respective order is now processed without any issues. So, we are going ahead and marking this as close. KIndly reach us for any assistance in the future."/>
    <s v="MSS Cause Codes"/>
    <s v="Delegation"/>
    <s v="Delegation task issue"/>
    <m/>
    <s v="IT Application"/>
    <s v="Software Application/System"/>
    <s v="Other Type of Software"/>
    <m/>
    <m/>
    <s v="Sathishkumar"/>
    <s v="Chellathurai"/>
    <m/>
    <d v="2018-10-30T12:15:20"/>
    <s v="No"/>
  </r>
  <r>
    <s v="IT-OSS - M6 (ASAP/TSG)"/>
    <s v="Incident"/>
    <s v="INC000002691595"/>
    <d v="2018-10-19T01:27:45"/>
    <d v="2018-10-19T21:24:41"/>
    <x v="7"/>
    <s v="Medium"/>
    <x v="0"/>
    <s v="Within the Service Target"/>
    <s v="MSS (hWIN &amp; TSG) Issue"/>
    <s v="Which MSS instance are you reporting this issue for?: MSS (hWIN &amp; TSG) What type of issue are you reporting?: Another issue Description of problem: (attach screenshots of any errors, etc.):Telephone#9187970422 What is your MSS Login ID?: n9994207 Customer Acct Number?: 3427138 PSR #?: 23218839"/>
    <s v="We could see the MSS wire centre value were not updated on the data level properly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d v="2018-10-30T12:17:42"/>
    <s v="No"/>
  </r>
  <r>
    <s v="IT-OSS - M6 (ASAP/TSG)"/>
    <s v="Incident"/>
    <s v="INC000002691277"/>
    <d v="2018-10-18T23:11:27"/>
    <d v="2018-10-19T21:39:35"/>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2707696783 What is your MSS Login ID?: n9987263 Customer Acct Number?: 3224247 PSR #?: 22884460 "/>
    <s v="We could see the cancellation information were collapsed on the data level which were caused the issue, the same has been corrected and respective order is now completed without any issues. So, we are going ahead and marking this as close. Kindly reach us for any assistance in the future."/>
    <s v="MSS Cause Codes"/>
    <s v="Data"/>
    <s v="Circuit Status"/>
    <m/>
    <s v="IT Application"/>
    <s v="Software Application/System"/>
    <s v="Other Type of Software"/>
    <m/>
    <m/>
    <s v="Vijai"/>
    <s v="Elumalai"/>
    <m/>
    <d v="2018-10-30T12:15:01"/>
    <s v="No"/>
  </r>
  <r>
    <s v="IT-OSS - M6 (ASAP/TSG)"/>
    <s v="Incident"/>
    <s v="INC000002690830"/>
    <d v="2018-10-18T20:29:27"/>
    <d v="2018-10-19T21:46:19"/>
    <x v="7"/>
    <s v="Medium"/>
    <x v="0"/>
    <s v="Within the Service Target"/>
    <s v="MSS (hWIN &amp; TSG) Issue"/>
    <s v="Which MSS instance are you reporting this issue for?: MSS (hWIN &amp; TSG) What type of issue are you reporting?: Another issue Description of problem: (attach screenshots of any errors, etc.): TN 4403270579 shows n/a in aquarium  What is your MSS Login ID?: e0175241 "/>
    <s v="We could see the latest order has been processed on respective account for the reported customer and we don't have any open order on the account now. Also Aquarium displays the information as expected from the MSS. So it looks good, we are going ahead and marking this as close. Kindly reach us for any assistance in the future."/>
    <s v="MSS Cause Codes"/>
    <s v="Training"/>
    <s v="MSS - Functional Training"/>
    <m/>
    <s v="IT Application"/>
    <s v="Software Application/System"/>
    <s v="Other Type of Software"/>
    <m/>
    <m/>
    <s v="Iuliia"/>
    <s v="Davletshina"/>
    <m/>
    <d v="2018-10-30T12:13:26"/>
    <s v="No"/>
  </r>
  <r>
    <s v="IT-OSS - M6 (ASAP/TSG)"/>
    <s v="Incident"/>
    <s v="INC000002689711"/>
    <d v="2018-10-18T15:22:09"/>
    <d v="2018-10-19T21:52:13"/>
    <x v="7"/>
    <s v="Medium"/>
    <x v="0"/>
    <s v="Within the Service Target"/>
    <s v="MSS (hWIN &amp; TSG) Issue"/>
    <s v="Which MSS instance are you reporting this issue for?: MSS (hWIN &amp; TSG) What type of issue are you reporting?: Another issue Description of problem: (attach screenshots of any errors, etc.): 9128265175 Dslam stuck in queue What is your MSS Login ID?: n9981517 "/>
    <s v="We could see the reported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Shylin"/>
    <s v="Gees"/>
    <m/>
    <d v="2018-10-30T12:07:36"/>
    <s v="No"/>
  </r>
  <r>
    <s v="IT-OSS - M6 (ASAP/TSG)"/>
    <s v="Incident"/>
    <s v="INC000002689491"/>
    <d v="2018-10-18T03:44:25"/>
    <d v="2018-10-19T21:58:34"/>
    <x v="7"/>
    <s v="Medium"/>
    <x v="0"/>
    <s v="Within the Service Target"/>
    <s v="MSS (hWIN &amp; TSG) Issue"/>
    <s v="Which MSS instance are you reporting this issue for?: MSS (hWIN &amp; TSG) What type of issue are you reporting?: Another issue Description of problem: (attach screenshots of any errors, etc.): 4404744039, What is your MSS Login ID?: n9995231 Customer Acct Number?: 3607370 PSR #?: 23145258"/>
    <s v="We could see the exchange/wire centre values are collapsed in the data level which were caused the issue, the same has been corrected and respective tasks are processed now without any issues. So, we are going ahead and marking this as close. Kindly reach us for any assistance in the future."/>
    <s v="MSS Cause Codes"/>
    <s v="Delegation"/>
    <s v="Migration Issues (data missing)"/>
    <m/>
    <s v="IT Application"/>
    <s v="Software Application/System"/>
    <s v="Other Type of Software"/>
    <m/>
    <m/>
    <s v="Ajith"/>
    <s v="Kumar"/>
    <m/>
    <d v="2018-10-30T12:06:58"/>
    <s v="No"/>
  </r>
  <r>
    <s v="IT-OSS - M6 (ASAP/TSG)"/>
    <s v="Incident"/>
    <s v="INC000002688126"/>
    <d v="2018-10-17T21:11:57"/>
    <d v="2018-10-19T23:40:47"/>
    <x v="7"/>
    <s v="Medium"/>
    <x v="0"/>
    <s v="Within the Service Target"/>
    <s v="MSS (hWIN &amp; TSG) Issue"/>
    <s v="Which MSS instance are you reporting this issue for?: MSS (hWIN &amp; TSG) What type of issue are you reporting?: Another issue Description of problem: (attach screenshots of any errors, etc.): ERROR MESSAGE: THE MSS FT TO BB IS NOT FOUND ON THE ACCOUNT What is your MSS Login ID?: E0169411 Customer Acct Number?: 3841410 PSR #?: 23215598 "/>
    <s v="We could see the order information were not updated properly on the data level which were caused the issue, the same has been corrected and respective order is now validating without any issues. So, we are going ahead and marking this as close. KIndly reach us for any assistance in the future."/>
    <s v="MSS Cause Codes"/>
    <s v="Data"/>
    <s v="Validation Issue"/>
    <m/>
    <s v="IT Application"/>
    <s v="Software Application/System"/>
    <s v="Other Type of Software"/>
    <m/>
    <m/>
    <s v="Venieca"/>
    <s v="Hames"/>
    <m/>
    <d v="2018-10-30T12:01:20"/>
    <s v="No"/>
  </r>
  <r>
    <s v="IT-OSS - M6 (ASAP/TSG)"/>
    <s v="Incident"/>
    <s v="INC000002687463"/>
    <d v="2018-10-17T19:31:47"/>
    <d v="2018-10-20T00:30:57"/>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3930101285,Error Message: v_return_cd: -2 v_return_text:ORA-20100: The MSS Exchange is not found on the account.  What is your MSS Login ID?: n9994207 Customer Acct Number?: 6541024 PSR #?: 23201598  "/>
    <s v="We could see the order has been processed it seems and looks good in the system, so we are going ahead and marking this as close. Kindly reach us for any assistance in the future."/>
    <s v="MSS Cause Codes"/>
    <s v="Training"/>
    <s v="No Issue Found"/>
    <m/>
    <s v="IT Application"/>
    <s v="Software Application/System"/>
    <s v="Other Type of Software"/>
    <m/>
    <m/>
    <s v="Sathishkumar"/>
    <s v="Chellathurai"/>
    <m/>
    <d v="2018-10-30T11:59:22"/>
    <s v="No"/>
  </r>
  <r>
    <s v="IT-OSS - M6 (ASAP/TSG)"/>
    <s v="Incident"/>
    <s v="INC000002692195"/>
    <d v="2018-10-19T02:33:02"/>
    <d v="2018-10-20T01:16:45"/>
    <x v="1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702420066,Error Message:ReturnCd:21038 – ReturnText: One or more required Addresses have not been delegated to NGMSS  What is your MSS Login ID?: n9994207 Customer Acct Number?: 6231700 PSR #?: 23223417 "/>
    <s v="We could see the sec loc -- location details were not mapped properly on the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d v="2018-10-30T12:22:42"/>
    <s v="No"/>
  </r>
  <r>
    <s v="IT-OSS - M6 (ASAP/TSG)"/>
    <s v="Incident"/>
    <s v="INC000002686482"/>
    <d v="2018-10-17T02:56:19"/>
    <d v="2018-10-22T11:01:52"/>
    <x v="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6068339013 "/>
    <s v="The reported issue has been fixed during the monthly elevate.  The reported order is completed and flag finished."/>
    <s v="MSS Cause Codes"/>
    <s v="Training"/>
    <s v="Process Issue - Others"/>
    <m/>
    <s v="IT Application"/>
    <s v="Software Application/System"/>
    <s v="Other Type of Software"/>
    <m/>
    <m/>
    <s v="Srinivasan"/>
    <s v="Puthiran"/>
    <m/>
    <d v="2018-10-22T11:02:17"/>
    <s v="No"/>
  </r>
  <r>
    <s v="IT-OSS - M6 (ASAP/TSG)"/>
    <s v="Incident"/>
    <s v="INC000002686404"/>
    <d v="2018-10-17T03:08:58"/>
    <d v="2018-10-22T11:08:17"/>
    <x v="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6106829517 "/>
    <s v="The issue has been fixed during the monthly elevate. The reported order is completed and flag finished."/>
    <s v="MSS Cause Codes"/>
    <s v="Training"/>
    <s v="Process Issue - Others"/>
    <m/>
    <s v="IT Application"/>
    <s v="Software Application/System"/>
    <s v="Other Type of Software"/>
    <m/>
    <m/>
    <s v="Srinivasan"/>
    <s v="Puthiran"/>
    <m/>
    <d v="2018-10-22T11:08:41"/>
    <s v="No"/>
  </r>
  <r>
    <s v="IT-OSS - M6 (ASAP/TSG)"/>
    <s v="Incident"/>
    <s v="INC000002689076"/>
    <d v="2018-10-18T01:04:28"/>
    <d v="2018-10-22T13:03:09"/>
    <x v="1"/>
    <s v="Medium"/>
    <x v="2"/>
    <s v="Within the Service Target"/>
    <s v="MSS (hWIN &amp; TSG) Issue"/>
    <s v="Which MSS instance are you reporting this issue for?: MSS (hWIN &amp; TSG) What type of issue are you reporting?: Another issue Description of problem: (attach screenshots of any errors, etc.): TN#8148342930-TECH HAS PROJECT ACTIVATE UPGRADE GOING FROM 6MB TO 25M/1.5MB-GET ERROR WHEN TRYING TO VALIDATE-THE MSS FT TO BB IS NOT FOUND ON THE ACCOUNT. THIS WAS IN CUTOVER-HAD TO CALL FAC PROVISIONING TO DROP OUT OF CUT &amp; THEY VERIFIED FOOTAGE ON MIROR RECORD &amp; ADW FIELD &amp; BOTH CORRECT What is your MSS Login ID?: e0023871 Customer Acct Number?: 3945684 PSR #?: 23217465 "/>
    <s v="We could see that the products for the reported order-23217465 was not updated properly in MSS, which caused the issue. Now we have corrected the same and the reported order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Linda"/>
    <s v="Chandler"/>
    <m/>
    <d v="2018-10-22T13:03:34"/>
    <s v="No"/>
  </r>
  <r>
    <s v="IT-OSS - M6 (ASAP/TSG)"/>
    <s v="Incident"/>
    <s v="INC000002691324"/>
    <d v="2018-10-19T00:06:18"/>
    <d v="2018-10-22T13:50:57"/>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9037919603 What is your MSS Login ID?: n9987263 Customer Acct Number?: 6408044 PSR #?: 22179035 "/>
    <s v="The physical circuit is not copied to the order caused the reported issue and the same have been corrected and order completed"/>
    <s v="MSS Cause Codes"/>
    <s v="Training"/>
    <s v="Process Issue - Others"/>
    <m/>
    <s v="IT Application"/>
    <s v="Software Application/System"/>
    <s v="Other Type of Software"/>
    <m/>
    <m/>
    <s v="Vijai"/>
    <s v="Elumalai"/>
    <m/>
    <d v="2018-10-22T13:51:20"/>
    <s v="No"/>
  </r>
  <r>
    <s v="IT-OSS - M6 (ASAP/TSG)"/>
    <s v="Incident"/>
    <s v="INC000002690920"/>
    <d v="2018-10-18T21:30:22"/>
    <d v="2018-10-22T13:58:51"/>
    <x v="3"/>
    <s v="Medium"/>
    <x v="2"/>
    <s v="Within the Service Target"/>
    <s v="MSS (hWIN &amp; TSG) Issue"/>
    <s v="Which MSS instance are you reporting this issue for?: MSS (hWIN &amp; TSG) What type of issue are you reporting?: Another issue Description of problem: (attach screenshots of any errors, etc.): CANCELING MODASGN TASK. WENT TO BB_COMP, GETTING: &quot;THE DD ON ROW #123 IS VIOLATING THE CONSTRAINT.  THE ORDER IS 6576428.  THE CIRCUIT ID IS 9036283978/BB/RILEY, JOHN/47905398.&quot;  What is your MSS Login ID?: 0019414 Customer Acct Number?: 3704840 PSR #?: 23148722 "/>
    <s v="the cancel for the reported order has not been processed properly and the same have been corrected and completed"/>
    <s v="MSS Cause Codes"/>
    <s v="Training"/>
    <s v="Process Issue - Others"/>
    <m/>
    <s v="IT Application"/>
    <s v="Software Application/System"/>
    <s v="Other Type of Software"/>
    <m/>
    <m/>
    <s v="Ronnie"/>
    <s v="Byrd"/>
    <m/>
    <d v="2018-10-22T13:59:15"/>
    <s v="No"/>
  </r>
  <r>
    <s v="IT-OSS - M6 (ASAP/TSG)"/>
    <s v="Incident"/>
    <s v="INC000002695682"/>
    <d v="2018-10-22T12:26:53"/>
    <d v="2018-10-22T14:03:0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634741 "/>
    <s v="We could see that the item_alias for the reported TN-7578582096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
    <s v="MSS Cause Codes"/>
    <s v="Migration"/>
    <s v="Custom attributes"/>
    <m/>
    <s v="IT Application"/>
    <s v="Software Application/System"/>
    <s v="Other Type of Software"/>
    <m/>
    <m/>
    <s v="Manjubhashini"/>
    <s v="Kalimuthu"/>
    <m/>
    <d v="2018-10-22T14:03:24"/>
    <s v="No"/>
  </r>
  <r>
    <s v="IT-OSS - M6 (ASAP/TSG)"/>
    <s v="Incident"/>
    <s v="INC000002694458"/>
    <d v="2018-10-20T00:58:19"/>
    <d v="2018-10-22T14:28:44"/>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8473389,Error Message: v_return_cd: -2 v_return_text:ORA-20100: Not able to find customer location  What is your MSS Login ID?: n9994207 Customer Acct Number?: 2889673 PSR #?: 23226735  "/>
    <s v="We could see that the location related entries for the reported order-23226735  was not updated properly in NGMSS, which caused the issue. Now we have corrected the same and the BBDES task for the reported order was completed in MSS, Hence,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athishkumar"/>
    <s v="Chellathurai"/>
    <m/>
    <d v="2018-10-22T14:29:08"/>
    <s v="No"/>
  </r>
  <r>
    <s v="IT-OSS - M6 (ASAP/TSG)"/>
    <s v="Incident"/>
    <s v="INC000002693430"/>
    <d v="2018-10-19T19:56:33"/>
    <d v="2018-10-22T14:39:22"/>
    <x v="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4408589678 What is your MSS Login ID?: n9987263 Customer Acct Number?: 6305575 PSR #?: 23223350 "/>
    <s v="We could see that the previous change order for the reported customer account-6305575 was not processed properly in NGMSS, which caused the issue. Now we have corrected the same and the reported order-23223350  was valida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d v="2018-10-22T14:39:46"/>
    <s v="No"/>
  </r>
  <r>
    <s v="IT-OSS - M6 (ASAP/TSG)"/>
    <s v="Incident"/>
    <s v="INC000002692128"/>
    <d v="2018-10-19T01:58:27"/>
    <d v="2018-10-22T14:41:29"/>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143735903,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526927 PSR #?: 23204165  "/>
    <s v="Previous order delegation was not completed properly which was causing the issue, the same has been corrected."/>
    <s v="MSS Cause Codes"/>
    <s v="Delegation"/>
    <s v="Previous order Delegation issue"/>
    <m/>
    <s v="IT Application"/>
    <s v="Software Application/System"/>
    <s v="Other Type of Software"/>
    <m/>
    <m/>
    <s v="Sathishkumar"/>
    <s v="Chellathurai"/>
    <m/>
    <d v="2018-10-22T14:41:52"/>
    <s v="No"/>
  </r>
  <r>
    <s v="IT-OSS - M6 (ASAP/TSG)"/>
    <s v="Incident"/>
    <s v="INC000002694765"/>
    <d v="2018-10-20T01:44:46"/>
    <d v="2018-10-22T14:51:3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037911644,Error Message:Unable to find NGMSS Provisioning order Number in HWIN.   What is your MSS Login ID?: n9994207 Customer Acct Number?: 3641234 PSR #?: 23180386  "/>
    <s v="Actitvity indicator was incorrect and the same  has been corrected.Now the reported task has been completed."/>
    <s v="MSS Cause Codes"/>
    <s v="Training"/>
    <s v="Design not processed properly"/>
    <m/>
    <s v="IT Application"/>
    <s v="Software Application/System"/>
    <s v="Other Type of Software"/>
    <m/>
    <m/>
    <s v="Sathishkumar"/>
    <s v="Chellathurai"/>
    <m/>
    <d v="2018-10-22T14:51:59"/>
    <s v="No"/>
  </r>
  <r>
    <s v="IT-OSS - M6 (ASAP/TSG)"/>
    <s v="Incident"/>
    <s v="INC000002692396"/>
    <d v="2018-10-19T17:45:48"/>
    <d v="2018-10-22T14:53:30"/>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5029212801 What is your MSS Login ID?: n9981517 "/>
    <s v="We could see that the address related entries for the reported TN-5029212801 was not updated properly in NGMSS, which caused the issue. Now we have corrected the same and the reported TN shows properly in Aquarium. 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hylin"/>
    <s v="Gees"/>
    <m/>
    <d v="2018-10-22T14:53:55"/>
    <s v="No"/>
  </r>
  <r>
    <s v="IT-OSS - M6 (ASAP/TSG)"/>
    <s v="Incident"/>
    <s v="INC000002694164"/>
    <d v="2018-10-19T22:50:39"/>
    <d v="2018-10-22T14:56:0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6013109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1 PSR #?: 23224619 "/>
    <s v="The design was not processed which was causing the issue, the same has been corrected and fixed."/>
    <s v="MSS Cause Codes"/>
    <s v="Training"/>
    <s v="Design not processed properly"/>
    <m/>
    <s v="IT Application"/>
    <s v="Software Application/System"/>
    <s v="Other Type of Software"/>
    <m/>
    <m/>
    <s v="Sathishkumar"/>
    <s v="Chellathurai"/>
    <m/>
    <d v="2018-10-22T14:56:29"/>
    <s v="No"/>
  </r>
  <r>
    <s v="IT-OSS - M6 (ASAP/TSG)"/>
    <s v="Incident"/>
    <s v="INC000002689515"/>
    <d v="2018-10-18T10:15:53"/>
    <d v="2018-10-22T15:34:49"/>
    <x v="5"/>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DSLAMRES task has been completed without any issues for the reported order#6656996."/>
    <s v="MSS Cause Codes"/>
    <s v="Training"/>
    <s v="No Issue Found"/>
    <m/>
    <s v="IT Application"/>
    <s v="Software Application/System"/>
    <s v="Other Type of Software"/>
    <m/>
    <m/>
    <s v="Suryapraba"/>
    <s v="Kannaiyan"/>
    <m/>
    <d v="2018-10-22T15:35:13"/>
    <s v="No"/>
  </r>
  <r>
    <s v="IT-OSS - M6 (ASAP/TSG)"/>
    <s v="Incident"/>
    <s v="INC000002688024"/>
    <d v="2018-10-17T21:48:52"/>
    <d v="2018-10-22T15:37:16"/>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689059, Error Message: Unable to create delegated PSR Order in NGMSS. Error returned from API.: javax.xml.ws.soap.SOAPFaultException: org.openuri.WSException_Exception: Exception thrown during Order API execution.  Message: Exception Thrown Importing Order.  Message: The PSRServReqServItem structure is invalid for 1471 for item 7 Product group 0.  Error Code 30630:Miscellaneous Error: Unable to find a catalog id for servId : 32646883.Error Code 30765:The PSRServReqServItem structure is invalid for 1471 for item 7 Product group 0. What is your MSS Login ID?: n9995231 Customer Acct Number?: 6542220 PSR #?: 23215529 "/>
    <s v="Incorrect cross reference mapping has been corrected to resolve the issue"/>
    <s v="MSS Cause Codes"/>
    <s v="Delegation"/>
    <s v="Cross Reference mapping"/>
    <m/>
    <s v="IT Application"/>
    <s v="Software Application/System"/>
    <s v="Other Type of Software"/>
    <m/>
    <m/>
    <s v="Ajith"/>
    <s v="Kumar"/>
    <m/>
    <d v="2018-10-22T15:37:41"/>
    <s v="No"/>
  </r>
  <r>
    <s v="IT-OSS - M6 (ASAP/TSG)"/>
    <s v="Incident"/>
    <s v="INC000002685757"/>
    <d v="2018-10-16T23:57:10"/>
    <d v="2018-10-22T15:43:09"/>
    <x v="3"/>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7173353434 What is your MSS Login ID?: n9981514 "/>
    <s v="No Issues Found"/>
    <s v="MSS Cause Codes"/>
    <s v="Miscellaneous"/>
    <s v="No Issues Found"/>
    <m/>
    <s v="IT Application"/>
    <s v="Software Application/System"/>
    <s v="Other Type of Software"/>
    <m/>
    <m/>
    <s v="Ramkumar"/>
    <s v="Balaji"/>
    <m/>
    <d v="2018-10-22T15:43:35"/>
    <s v="No"/>
  </r>
  <r>
    <s v="IT-OSS - M6 (ASAP/TSG)"/>
    <s v="Incident"/>
    <s v="INC000002689255"/>
    <d v="2018-10-18T01:11:41"/>
    <d v="2018-10-22T15:50:26"/>
    <x v="5"/>
    <s v="Medium"/>
    <x v="2"/>
    <s v="Within the Service Target"/>
    <s v="MSS (hWIN &amp; TSG) Issue"/>
    <s v="Which MSS instance are you reporting this issue for?: MSS (hWIN &amp; TSG) What type of issue are you reporting?: Another issue Description of problem: (attach screenshots of any errors, etc.): TN 4024746801 is stuck in the NSP queue. Unable to complete tasks. Receiving error: What is your MSS Login ID?: e0166764 "/>
    <s v="The incorrect address and location relationship entries in the NGMSS backend table which caused the issue and the same has been corrected now."/>
    <s v="MSS Cause Codes"/>
    <s v="Data"/>
    <s v="Address Issue"/>
    <m/>
    <s v="IT Application"/>
    <s v="Software Application/System"/>
    <s v="Other Type of Software"/>
    <m/>
    <m/>
    <s v="Khadijah"/>
    <s v="Thompson"/>
    <m/>
    <d v="2018-10-22T15:50:50"/>
    <s v="No"/>
  </r>
  <r>
    <s v="IT-OSS - M6 (ASAP/TSG)"/>
    <s v="Incident"/>
    <s v="INC000002688562"/>
    <d v="2018-10-17T23:41:11"/>
    <d v="2018-10-22T15:52:26"/>
    <x v="1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4142264 What is your MSS Login ID?: n9987263 Customer Acct Number?: 6340586 PSR #?: 23208648 "/>
    <s v="We could see that the reported order #23208648 is completed and flag finished. Since there is no pending action from our side we are marking this ticket as resolved"/>
    <s v="MSS Cause Codes"/>
    <s v="Training"/>
    <s v="No Issue Found"/>
    <m/>
    <s v="IT Application"/>
    <s v="Software Application/System"/>
    <s v="Other Type of Software"/>
    <m/>
    <m/>
    <s v="Vijai"/>
    <s v="Elumalai"/>
    <m/>
    <d v="2018-10-22T15:52:51"/>
    <s v="No"/>
  </r>
  <r>
    <s v="IT-OSS - M6 (ASAP/TSG)"/>
    <s v="Incident"/>
    <s v="INC000002690332"/>
    <d v="2018-10-18T18:10:32"/>
    <d v="2018-10-22T15:56:20"/>
    <x v="13"/>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9128266999 What is your MSS Login ID?: n9981514 "/>
    <s v="The reported issue was identified after the Dual qual implementation. A code change has been done to fix this issue. The reported order has been completed in production."/>
    <s v="MSS Cause Codes"/>
    <s v="Code"/>
    <s v="MSSINT Custom Code"/>
    <m/>
    <s v="IT Application"/>
    <s v="Software Application/System"/>
    <s v="Other Type of Software"/>
    <m/>
    <m/>
    <s v="Ramkumar"/>
    <s v="Balaji"/>
    <m/>
    <d v="2018-10-22T15:56:47"/>
    <s v="No"/>
  </r>
  <r>
    <s v="IT-OSS - M6 (ASAP/TSG)"/>
    <s v="Incident"/>
    <s v="INC000002694920"/>
    <d v="2018-10-20T03:16:12"/>
    <d v="2018-10-22T16:00:25"/>
    <x v="6"/>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3 Customer Acct Number?: 2231277638 "/>
    <s v="No issue found."/>
    <s v="MSS Cause Codes"/>
    <s v="Training"/>
    <s v="No Issue Found"/>
    <m/>
    <s v="IT Application"/>
    <s v="Software Application/System"/>
    <s v="Other Type of Software"/>
    <m/>
    <m/>
    <s v="Srinivasan"/>
    <s v="Puthiran"/>
    <m/>
    <d v="2018-10-22T16:00:51"/>
    <s v="No"/>
  </r>
  <r>
    <s v="IT-OSS - M6 (ASAP/TSG)"/>
    <s v="Incident"/>
    <s v="INC000002688181"/>
    <d v="2018-10-17T22:52:23"/>
    <d v="2018-10-22T16:02:49"/>
    <x v="14"/>
    <s v="Medium"/>
    <x v="2"/>
    <s v="Within the Service Target"/>
    <s v="MSS (hWIN &amp; TSG) Issue"/>
    <s v="Which MSS instance are you reporting this issue for?: MSS (hWIN &amp; TSG) What type of issue are you reporting?: Another issue Description of problem: (attach screenshots of any errors, etc.): ReturnCd :-1 - ReturnText: Updating in SERV_ITEM tableORA-02291: integrity constraint (ASAP.FK_SERV_ITEM__CIRCUIT) violated - parent key not found What is your MSS Login ID?: e0096577 Customer Acct Number?: 2968149 PSR #?: 20239120 "/>
    <s v="We could see the incorrect data in the virtual circuit related table which caused the issue and same has been corrected now. DELEGOCT task for the reported order #20239120 is completed now"/>
    <s v="MSS Cause Codes"/>
    <s v="Delegation"/>
    <s v="Circuit information"/>
    <m/>
    <s v="IT Application"/>
    <s v="Software Application/System"/>
    <s v="Other Type of Software"/>
    <m/>
    <m/>
    <s v="Nancy"/>
    <s v="Harrison"/>
    <m/>
    <d v="2018-10-22T16:03:12"/>
    <s v="No"/>
  </r>
  <r>
    <s v="IT-OSS - M6 (ASAP/TSG)"/>
    <s v="Incident"/>
    <s v="INC000002694593"/>
    <d v="2018-10-20T02:01:10"/>
    <d v="2018-10-22T16:02:5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6385645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675183 PSR #?: 23172083 "/>
    <s v="Previous order was not delegated properly which was causing the issue, the same has been corrected and fixed."/>
    <s v="MSS Cause Codes"/>
    <s v="Delegation"/>
    <s v="Previous order Delegation issue"/>
    <m/>
    <s v="IT Application"/>
    <s v="Software Application/System"/>
    <s v="Other Type of Software"/>
    <m/>
    <m/>
    <s v="Sathishkumar"/>
    <s v="Chellathurai"/>
    <m/>
    <d v="2018-10-22T16:03:20"/>
    <s v="No"/>
  </r>
  <r>
    <s v="IT-OSS - M6 (ASAP/TSG)"/>
    <s v="Incident"/>
    <s v="INC000002694169"/>
    <d v="2018-10-19T22:57:31"/>
    <d v="2018-10-22T16:03:55"/>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125576617,Error Message:NGMSS BB COM Queue completed but HWIN BBCOM Task in ready status.  What is your MSS Login ID?: n9994207 Customer Acct Number?: 6098398 PSR #?: 20682517  "/>
    <s v="The incorrect circuit issue status was tagged in the reported PSR # 20682517 which caused the issue and the same has been corrected."/>
    <s v="MSS Cause Codes"/>
    <s v="Data"/>
    <s v="Circuit Issue Status"/>
    <m/>
    <s v="IT Application"/>
    <s v="Software Application/System"/>
    <s v="Other Type of Software"/>
    <m/>
    <m/>
    <s v="Sathishkumar"/>
    <s v="Chellathurai"/>
    <m/>
    <d v="2018-10-22T16:04:18"/>
    <s v="No"/>
  </r>
  <r>
    <s v="IT-OSS - M6 (ASAP/TSG)"/>
    <s v="Incident"/>
    <s v="INC000002688664"/>
    <d v="2018-10-17T23:29:48"/>
    <d v="2018-10-22T16:08:27"/>
    <x v="5"/>
    <s v="Medium"/>
    <x v="2"/>
    <s v="Within the Service Target"/>
    <s v="MSS (hWIN &amp; TSG) Issue"/>
    <s v="Which MSS instance are you reporting this issue for?: MSS (hWIN &amp; TSG) What type of issue are you reporting?: Another issue Description of problem: (attach screenshots of any errors, etc.): UNABLE TO CREATE PSR DUE TO PSR IN PROGRESS STUCK IN DELEGORD EXCEPTN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06. The Service Item 17768397 had already been disconnected on another order..  Error Code 30606:The Service Item 17768397 had already been disconnected on another order.Error Code 30766:Unable to process item 3Mb/768K Product group 1506. The Service Item 17768397 had already been disconnected on another order.. TN=4055272445 What is your MSS Login ID?: E0183019 Customer Acct Number?: 3648717 PSR #?: 22695193 "/>
    <s v="The previous order#19201216 is a change cancel order but during the NGMSS migration, the order is migrated to the NGMSS as change order and this is caused the issue.  We have corrected the same. The delegation tasks have been completed for the reported order."/>
    <s v="MSS Cause Codes"/>
    <s v="Migration"/>
    <s v="Training"/>
    <m/>
    <s v="IT Application"/>
    <s v="Software Application/System"/>
    <s v="Other Type of Software"/>
    <m/>
    <m/>
    <s v="Jason"/>
    <s v="King"/>
    <m/>
    <d v="2018-10-22T16:08:49"/>
    <s v="No"/>
  </r>
  <r>
    <s v="IT-OSS - M6 (ASAP/TSG)"/>
    <s v="Incident"/>
    <s v="INC000002689321"/>
    <d v="2018-10-18T04:11:06"/>
    <d v="2018-10-22T16:09:35"/>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821219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23:Missing Data: servItemID is required  for DISCONNECT orderitem.Error Code 30764:Unable to validate item 1 Product group 0. What is your MSS Login ID?: n9995231 Customer Acct Number?: 6143902 PSR #?: 23061146 "/>
    <s v="Missing cross reference mapping caused the error and the same has been added to resolve the issue"/>
    <s v="MSS Cause Codes"/>
    <s v="Delegation"/>
    <s v="Cross Reference mapping"/>
    <m/>
    <s v="IT Application"/>
    <s v="Software Application/System"/>
    <s v="Other Type of Software"/>
    <m/>
    <m/>
    <s v="Ajith"/>
    <s v="Kumar"/>
    <m/>
    <d v="2018-10-22T16:09:58"/>
    <s v="No"/>
  </r>
  <r>
    <s v="IT-OSS - M6 (ASAP/TSG)"/>
    <s v="Incident"/>
    <s v="INC000002688662"/>
    <d v="2018-10-17T23:24:00"/>
    <d v="2018-10-22T16:21:51"/>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PCONDES task in MODASGN is made Not Required. Please mark the PCONDES task as Required and Complete again.  Tn# 6063878651 What is your MSS Login ID?: n9987263 Customer Acct Number?: 3180181 PSR #?: 23082928 "/>
    <s v="We could see that the tasks for the reported order-23082928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d v="2018-10-22T16:22:16"/>
    <s v="No"/>
  </r>
  <r>
    <s v="IT-OSS - M6 (ASAP/TSG)"/>
    <s v="Incident"/>
    <s v="INC000002691305"/>
    <d v="2018-10-18T23:52:23"/>
    <d v="2018-10-22T16:25:03"/>
    <x v="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7066544768 What is your MSS Login ID?: n9987263 Customer Acct Number?: 5725367 PSR #?: 20722480 "/>
    <s v="We could see that the tasks for the reported order-2072248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d v="2018-10-22T16:25:28"/>
    <s v="No"/>
  </r>
  <r>
    <s v="IT-OSS - M6 (ASAP/TSG)"/>
    <s v="Incident"/>
    <s v="INC000002690337"/>
    <d v="2018-10-18T18:15:18"/>
    <d v="2018-10-22T16:26:32"/>
    <x v="4"/>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1981379105 DW=NWRKOHXB What is your MSS Login ID?: e0115558 Customer Acct Number?: 6581733 PSR #?: 23120020 "/>
    <s v="We have corrected the previous order delegation issue. The reported delegation task has been completed in production. We got the following error on BBDES task 'MIROR DW NWRKOHXB is different from MSS wire center STCYIAXP'.  The reported customer is provisioned under the wire center 'STCYIAXP'.   Please cancel the reported order and then place a BB move order for wire center move.Hence there is no action pending on our side. We are going ahead and marking this incident as resolved. Thanks."/>
    <s v="MSS Cause Codes"/>
    <s v="Training"/>
    <s v="Incorrect Process on Change Order"/>
    <m/>
    <s v="IT Application"/>
    <s v="Software Application/System"/>
    <s v="Other Type of Software"/>
    <m/>
    <m/>
    <s v="Shannon"/>
    <s v="Edwards"/>
    <m/>
    <d v="2018-10-22T16:26:55"/>
    <s v="No"/>
  </r>
  <r>
    <s v="IT-OSS - M6 (ASAP/TSG)"/>
    <s v="Incident"/>
    <s v="INC000002691633"/>
    <d v="2018-10-18T23:46:21"/>
    <d v="2018-10-22T16:29:09"/>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5758340031,Error Message:NGMSS BB COM Queue completed but HWIN BBCOM Task in ready status.  What is your MSS Login ID?: n9994207 Customer Acct Number?: 3644877 PSR #?: 20475902 "/>
    <s v="We could see that the tasks for the reported order-2047590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d v="2018-10-22T16:29:34"/>
    <s v="No"/>
  </r>
  <r>
    <s v="IT-OSS - M6 (ASAP/TSG)"/>
    <s v="Incident"/>
    <s v="INC000002688287"/>
    <d v="2018-10-17T22:23:15"/>
    <d v="2018-10-22T16:47:31"/>
    <x v="5"/>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The Service Item 33348017 had already been disconnected on another order..  Error Code 30606:The Service Item 33348017 had already been disconnected on another order.Error Code 30766:Unable to process item Actiontec T3200-VDSL2 Product group 2103. The Service Item 33348017 had already been disconnected on another order.. What is your MSS Login ID?: E0179556 PSR #?: 23216284 "/>
    <s v="The previous HWIN order#23216094 for the customer is change cancel order. But the cancel wasnt delegated to the NGMSS side. Because of this, the service item status are not in sync between legacy and NG environment. Now the same has been corrected now.  The delegation tasks have been completed for the reported order."/>
    <s v="MSS Cause Codes"/>
    <s v="Delegation"/>
    <s v="Previous order Delegation issue"/>
    <m/>
    <s v="IT Application"/>
    <s v="Software Application/System"/>
    <s v="Other Type of Software"/>
    <m/>
    <m/>
    <s v="Courtney"/>
    <s v="Glover"/>
    <m/>
    <d v="2018-10-22T16:47:54"/>
    <s v="No"/>
  </r>
  <r>
    <s v="IT-OSS - M6 (ASAP/TSG)"/>
    <s v="Incident"/>
    <s v="INC000002691725"/>
    <d v="2018-10-19T00:06:40"/>
    <d v="2018-10-22T16:52:28"/>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0427,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0601:Miscellaneous Error: Error in executeCopyServItemProc SF_COPY_SR: 20:ORA-02291: integrity constraint (ASAP.FK_SR_LO__NE_LO_AD) violated - parent key not found.Error Code 30779:Invalid order information, please verify.   What is your MSS Login ID?: n9994207 Customer Acct Number?: 6518071 PSR #?: 23222137 "/>
    <s v="the incorrect priloc and secloc information has been tagged in the reported PSR # 23222137 which caused the issue and the same has been corrected."/>
    <s v="MSS Cause Codes"/>
    <s v="Training"/>
    <s v="Process Issue - Others"/>
    <m/>
    <s v="IT Application"/>
    <s v="Software Application/System"/>
    <s v="Other Type of Software"/>
    <m/>
    <m/>
    <s v="Sathishkumar"/>
    <s v="Chellathurai"/>
    <m/>
    <d v="2018-10-22T16:52:54"/>
    <s v="No"/>
  </r>
  <r>
    <s v="IT-OSS - M6 (ASAP/TSG)"/>
    <s v="Incident"/>
    <s v="INC000002694599"/>
    <d v="2018-10-20T02:14:17"/>
    <d v="2018-10-22T17:10:15"/>
    <x v="6"/>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4055279004,Error Message:Error: An Error occurred during the Custom Pre-Validation Procedure: -2 ORA-20100: Same TN or Customer has an Open Order in NextGen MSS.  Please complete the Open Order in NextGen MSS and try to Validate in hWIN MSS.   What is your MSS Login ID?: n9994207 Customer Acct Number?: 3460722 PSR #?: 23144399 "/>
    <s v="there is an open order in NGMSS which caused the issue and the same has been corrected."/>
    <s v="MSS Cause Codes"/>
    <s v="Training"/>
    <s v="Process Issue - Others"/>
    <m/>
    <s v="IT Application"/>
    <s v="Software Application/System"/>
    <s v="Other Type of Software"/>
    <m/>
    <m/>
    <s v="Sathishkumar"/>
    <s v="Chellathurai"/>
    <m/>
    <d v="2018-10-22T17:10:38"/>
    <s v="No"/>
  </r>
  <r>
    <s v="IT-OSS - M6 (ASAP/TSG)"/>
    <s v="Incident"/>
    <s v="INC000002687586"/>
    <d v="2018-10-17T19:08:34"/>
    <d v="2018-10-22T17:30:20"/>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873422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97833 PSR #?: 23193879 "/>
    <s v="We could see that the change cancel was not processed properly which caused the reported issue, which we have now corrected and  the order is now complete."/>
    <s v="MSS Cause Codes"/>
    <s v="Training"/>
    <s v="Design not processed properly"/>
    <m/>
    <s v="IT Application"/>
    <s v="Software Application/System"/>
    <s v="Other Type of Software"/>
    <m/>
    <m/>
    <s v="Sathishkumar"/>
    <s v="Chellathurai"/>
    <m/>
    <d v="2018-10-22T17:30:44"/>
    <s v="No"/>
  </r>
  <r>
    <s v="IT-OSS - M6 (ASAP/TSG)"/>
    <s v="Incident"/>
    <s v="INC000002688229"/>
    <d v="2018-10-17T21:57:18"/>
    <d v="2018-10-22T17:35:14"/>
    <x v="15"/>
    <s v="Medium"/>
    <x v="2"/>
    <s v="Within the Service Target"/>
    <s v="MSS (hWIN &amp; TSG) Issue"/>
    <s v="Which MSS instance are you reporting this issue for?: MSS (hWIN &amp; TSG) What type of issue are you reporting?: Another issue Description of problem: (attach screenshots of any errors, etc.): UNABLE TO CREATE PSR: CANNOT CREATE A NEW PSR WHEN AN OPEN PSR EXISTS What is your MSS Login ID?: e0096577 Customer Acct Number?: 6588276 PSR #?: Tele # 1600602846 "/>
    <s v="We  could see no issues with this request as the order has been cancelled and got completed already."/>
    <s v="MSS Cause Codes"/>
    <s v="Training"/>
    <s v="No Issue Found"/>
    <m/>
    <s v="IT Application"/>
    <s v="Software Application/System"/>
    <s v="Other Type of Software"/>
    <m/>
    <m/>
    <s v="Nancy"/>
    <s v="Harrison"/>
    <m/>
    <d v="2018-10-22T17:35:37"/>
    <s v="No"/>
  </r>
  <r>
    <s v="IT-OSS - M6 (ASAP/TSG)"/>
    <s v="Incident"/>
    <s v="INC000002694468"/>
    <d v="2018-10-20T01:30:43"/>
    <d v="2018-10-22T17:35:2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389899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29132 PSR #?: 23101164 "/>
    <s v="the cancel for the reported order has not been processed properly and the same have been corrected and completed"/>
    <m/>
    <m/>
    <m/>
    <m/>
    <s v="IT Application"/>
    <s v="Software Application/System"/>
    <s v="Other Type of Software"/>
    <m/>
    <m/>
    <s v="Sathishkumar"/>
    <s v="Chellathurai"/>
    <m/>
    <d v="2018-10-22T17:35:47"/>
    <s v="No"/>
  </r>
  <r>
    <s v="IT-OSS - M6 (ASAP/TSG)"/>
    <s v="Incident"/>
    <s v="INC000002694588"/>
    <d v="2018-10-20T01:49:08"/>
    <d v="2018-10-22T17:37:33"/>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83800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peedstream 4200 Product group 1382. The Service Item 12737174 had already been disconnected on another order..  Error Code 30606:The Service Item 12737174 had already been disconnected on another order.Error Code 30766:Unable to process item Speedstream 4200 Product group 1382. The Service Item 12737174 had already been disconnected on another order..   What is your MSS Login ID?: n9994207 Customer Acct Number?: 3479411 PSR #?: 23159480 "/>
    <s v="The cancel in the previous order has not been delegated to NGMSS which has caused the reported issue and the same is now corrected."/>
    <s v="MSS Cause Codes"/>
    <s v="Delegation"/>
    <s v="Previous order Delegation issue"/>
    <m/>
    <s v="IT Application"/>
    <s v="Software Application/System"/>
    <s v="Other Type of Software"/>
    <m/>
    <m/>
    <s v="Sathishkumar"/>
    <s v="Chellathurai"/>
    <m/>
    <d v="2018-10-22T17:37:56"/>
    <s v="No"/>
  </r>
  <r>
    <s v="IT-OSS - M6 (ASAP/TSG)"/>
    <s v="Incident"/>
    <s v="INC000002693574"/>
    <d v="2018-10-19T20:47:15"/>
    <d v="2018-10-22T17:40:39"/>
    <x v="3"/>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096577 Customer Acct Number?: 2889673 PSR #?: 23226735 "/>
    <s v="No Issues Found"/>
    <s v="MSS Cause Codes"/>
    <s v="Miscellaneous"/>
    <s v="No Issues Found"/>
    <m/>
    <s v="IT Application"/>
    <s v="Software Application/System"/>
    <s v="Other Type of Software"/>
    <m/>
    <m/>
    <s v="Nancy"/>
    <s v="Harrison"/>
    <m/>
    <d v="2018-10-22T17:41:03"/>
    <s v="No"/>
  </r>
  <r>
    <s v="IT-OSS - M6 (ASAP/TSG)"/>
    <s v="Incident"/>
    <s v="INC000002694322"/>
    <d v="2018-10-20T00:20:27"/>
    <d v="2018-10-22T17:41:19"/>
    <x v="15"/>
    <s v="Medium"/>
    <x v="2"/>
    <s v="Within the Service Target"/>
    <s v="MSS (hWIN &amp; TSG) Issue"/>
    <s v="Which MSS instance are you reporting this issue for?: MSS (hWIN &amp; TSG) What type of issue are you reporting?: Another issue Description of problem: (attach screenshots of any errors, etc.): unabkle to push the dslam queue  2703842319 What is your MSS Login ID?: n9981514 "/>
    <s v="We could see a duplicate CLLI location which was being tagged to the order caused the reported issue and this has been cleared now"/>
    <s v="MSS Cause Codes"/>
    <s v="Data"/>
    <s v="Location Issue"/>
    <m/>
    <s v="IT Application"/>
    <s v="Software Application/System"/>
    <s v="Other Type of Software"/>
    <m/>
    <m/>
    <s v="Ramkumar"/>
    <s v="Balaji"/>
    <m/>
    <d v="2018-10-22T17:41:45"/>
    <s v="No"/>
  </r>
  <r>
    <s v="IT-OSS - M6 (ASAP/TSG)"/>
    <s v="Incident"/>
    <s v="INC000002694611"/>
    <d v="2018-10-20T02:36:06"/>
    <d v="2018-10-22T17:48:07"/>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157478360 "/>
    <s v="We could see no mirror value for the reported TN#2157478360 so kindly cancel the order placed for the TN and disconnect this customer by placing the disconnect order for the customer."/>
    <s v="MSS Cause Codes"/>
    <s v="Training"/>
    <s v="Incorrect Process on BB Qualification"/>
    <m/>
    <s v="IT Application"/>
    <s v="Software Application/System"/>
    <s v="Other Type of Software"/>
    <m/>
    <m/>
    <s v="Vinoth"/>
    <s v="Raj"/>
    <m/>
    <d v="2018-10-22T17:48:31"/>
    <s v="No"/>
  </r>
  <r>
    <s v="IT-OSS - M6 (ASAP/TSG)"/>
    <s v="Incident"/>
    <s v="INC000002692060"/>
    <d v="2018-10-19T01:32:01"/>
    <d v="2018-10-22T17:48:46"/>
    <x v="11"/>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4409683891,Error Message:ReturnCd :-1 - ReturnText: ORA-00001: unique constraint (ASAP.PK_CUST_ACCT_ADDR) violated   What is your MSS Login ID?: n9994207 Customer Acct Number?: 5839696 PSR #?: 23219967  "/>
    <s v="An incorrect customer address related issue has been cleared"/>
    <m/>
    <m/>
    <m/>
    <m/>
    <s v="IT Application"/>
    <s v="Software Application/System"/>
    <s v="Other Type of Software"/>
    <m/>
    <m/>
    <s v="Sathishkumar"/>
    <s v="Chellathurai"/>
    <m/>
    <d v="2018-10-22T17:49:09"/>
    <s v="No"/>
  </r>
  <r>
    <s v="IT-OSS - M6 (ASAP/TSG)"/>
    <s v="Incident"/>
    <s v="INC000002687729"/>
    <d v="2018-10-17T19:54:02"/>
    <d v="2018-10-22T17:53:02"/>
    <x v="5"/>
    <s v="Medium"/>
    <x v="2"/>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What is your MSS Login ID?: e0180039 Customer Acct Number?: 6543648 PSR #?: 1731733106 "/>
    <s v="The design related task was not processed properly for the  reported order#23213496 which caused the issue and the same has been corrected now."/>
    <s v="MSS Cause Codes"/>
    <s v="Training"/>
    <s v="Design not processed properly"/>
    <m/>
    <s v="IT Application"/>
    <s v="Software Application/System"/>
    <s v="Other Type of Software"/>
    <m/>
    <m/>
    <s v="Justin"/>
    <s v="Liles"/>
    <m/>
    <d v="2018-10-22T17:53:25"/>
    <s v="No"/>
  </r>
  <r>
    <s v="IT-OSS - M6 (ASAP/TSG)"/>
    <s v="Incident"/>
    <s v="INC000002687346"/>
    <d v="2018-10-17T18:39:31"/>
    <d v="2018-10-22T18:13:22"/>
    <x v="5"/>
    <s v="Medium"/>
    <x v="2"/>
    <s v="Within the Service Target"/>
    <s v="MSS (hWIN &amp; TSG) Issue"/>
    <s v="Which MSS instance are you reporting this issue for?: MSS (hWIN &amp; TSG) What type of issue are you reporting?: Another issue Description of problem: (attach screenshots of any errors, etc.): ORA-20100: SAME TN OR CUSTOMER HAS AN OPEN ORDER IN NEXTGEN MSS. PLEASE COMPLETE THE OPEN ORDER IN NEXTGEN MSS AND TRY TO VALIDATE IN HWIN MSS. What is your MSS Login ID?: e0182026 Customer Acct Number?: 3890729 PSR #?: 23212800  "/>
    <s v="The reported order#23212800 was supplement cancelled and flag finished.  Also the customer account#3890729 doesnt have any open order."/>
    <s v="MSS Cause Codes"/>
    <s v="Training"/>
    <s v="No Issue Found"/>
    <m/>
    <s v="IT Application"/>
    <s v="Software Application/System"/>
    <s v="Other Type of Software"/>
    <m/>
    <m/>
    <s v="Jonathan"/>
    <s v="Jackson"/>
    <m/>
    <d v="2018-10-22T18:13:47"/>
    <s v="No"/>
  </r>
  <r>
    <s v="IT-OSS - M6 (ASAP/TSG)"/>
    <s v="Incident"/>
    <s v="INC000002691848"/>
    <d v="2018-10-19T01:18:06"/>
    <d v="2018-10-22T18:14:09"/>
    <x v="2"/>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7047990430,Error Message:ORA-01403: no data found.  What is your MSS Login ID?: n9994207 Customer Acct Number?: 5943815 PSR #?: 23216248  "/>
    <s v="There was hung circuits present and the same has been corrected and fixed."/>
    <s v="MSS Cause Codes"/>
    <s v="Data"/>
    <s v="Circuit Status"/>
    <m/>
    <s v="IT Application"/>
    <s v="Software Application/System"/>
    <s v="Other Type of Software"/>
    <m/>
    <m/>
    <s v="Sathishkumar"/>
    <s v="Chellathurai"/>
    <m/>
    <d v="2018-10-22T18:14:34"/>
    <s v="No"/>
  </r>
  <r>
    <s v="IT-OSS - M6 (ASAP/TSG)"/>
    <s v="Incident"/>
    <s v="INC000002687454"/>
    <d v="2018-10-17T19:20:59"/>
    <d v="2018-10-22T18:23:24"/>
    <x v="4"/>
    <s v="Medium"/>
    <x v="2"/>
    <s v="Within the Service Target"/>
    <s v="MSS (hWIN &amp; TSG) Issue"/>
    <s v="Which MSS instance are you reporting this issue for?: MSS (hWIN &amp; TSG) What type of issue are you reporting?: Another issue Description of problem: (attach screenshots of any errors, etc.): TN 6063256832- Unable to push the DSLAM queue What is your MSS Login ID?: n9986870 Customer Acct Number?: 3309724 PSR #?: 6652482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Abhinaya"/>
    <s v="Gopi"/>
    <m/>
    <d v="2018-10-22T18:23:47"/>
    <s v="No"/>
  </r>
  <r>
    <s v="IT-OSS - M6 (ASAP/TSG)"/>
    <s v="Incident"/>
    <s v="INC000002685649"/>
    <d v="2018-10-16T22:57:43"/>
    <d v="2018-10-22T18:32:16"/>
    <x v="4"/>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8066379772 What is your MSS Login ID?: n9981514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Ramkumar"/>
    <s v="Balaji"/>
    <m/>
    <d v="2018-10-22T18:32:39"/>
    <s v="No"/>
  </r>
  <r>
    <s v="IT-OSS - M6 (ASAP/TSG)"/>
    <s v="Incident"/>
    <s v="INC000002694711"/>
    <d v="2018-10-20T01:01:47"/>
    <d v="2018-10-22T18:58:06"/>
    <x v="4"/>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2298961181 "/>
    <s v="We could see that the PCONDES task was made not required and the VCONDES task has been completed which is an incorrect process. We have reopened the PCONDES and VCONDES. The reported customer doesn't have pin assignment. Please assign the customer on proper pin and then proceed with PCONDES task completion. Hence there is no action pending on our side. We are going ahead and marking this incident as resolved. Thanks."/>
    <s v="MSS Cause Codes"/>
    <s v="Training"/>
    <s v="Incorrect Task Completion Process"/>
    <m/>
    <s v="IT Application"/>
    <s v="Software Application/System"/>
    <s v="Other Type of Software"/>
    <m/>
    <m/>
    <s v="Srinivasan"/>
    <s v="Puthiran"/>
    <m/>
    <d v="2018-10-22T18:58:29"/>
    <s v="No"/>
  </r>
  <r>
    <s v="IT-OSS - M6 (ASAP/TSG)"/>
    <s v="Incident"/>
    <s v="INC000002691890"/>
    <d v="2018-10-19T02:30:16"/>
    <d v="2018-10-22T19:24:41"/>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84830792,Error Message: v_return_cd: -2 v_return_text:ORA-20104: Unable to find the NG wireCenter  What is your MSS Login ID?: n9994207 Customer Acct Number?: 6212409 PSR #?: 23223211 "/>
    <s v="The port alias value was missing for the DSLAM which has been corrected now. The reported BBDES task has completed in production. Hence there is no action pending on our side. We are going ahead and marking this incident as resolved. Thanks."/>
    <s v="MSS Cause Codes"/>
    <s v="Training"/>
    <s v="Process Issue - Others"/>
    <m/>
    <s v="IT Application"/>
    <s v="Software Application/System"/>
    <s v="Other Type of Software"/>
    <m/>
    <m/>
    <s v="Sathishkumar"/>
    <s v="Chellathurai"/>
    <m/>
    <d v="2018-10-22T19:25:03"/>
    <s v="No"/>
  </r>
  <r>
    <s v="IT-OSS - M6 (ASAP/TSG)"/>
    <s v="Incident"/>
    <s v="INC000002692769"/>
    <d v="2018-10-19T17:41:02"/>
    <d v="2018-10-22T19:37:08"/>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8068851096  What is your MSS Login ID?: n9981515 "/>
    <s v="The reported customer is displaying in AQUARIUM without any issues. Hence there is no action pending on our side. We are going ahead and marking this incident as resolved. Thanks."/>
    <s v="MSS Cause Codes"/>
    <s v="Training"/>
    <s v="No Issue Found"/>
    <m/>
    <s v="IT Application"/>
    <s v="Software Application/System"/>
    <s v="Other Type of Software"/>
    <m/>
    <m/>
    <s v="Suryapraba"/>
    <s v="Kannaiyan"/>
    <m/>
    <d v="2018-10-22T19:37:32"/>
    <s v="No"/>
  </r>
  <r>
    <s v="IT-OSS - M6 (ASAP/TSG)"/>
    <s v="Incident"/>
    <s v="INC000002693611"/>
    <d v="2018-10-19T21:22:08"/>
    <d v="2018-10-22T19:45:19"/>
    <x v="15"/>
    <s v="Medium"/>
    <x v="2"/>
    <s v="Within the Service Target"/>
    <s v="MSS (hWIN &amp; TSG) Issue"/>
    <s v="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80039 Customer Acct Number?: 2958443 PSR #?: 6784936943 "/>
    <s v="We could see that the physical circuit was not associated with this order which caused the reported issue and the same is corrected now.The task is now complete."/>
    <s v="MSS Cause Codes"/>
    <s v="Delegation"/>
    <s v="Circuit information"/>
    <m/>
    <s v="IT Application"/>
    <s v="Software Application/System"/>
    <s v="Other Type of Software"/>
    <m/>
    <m/>
    <s v="Justin"/>
    <s v="Liles"/>
    <m/>
    <d v="2018-10-22T19:45:43"/>
    <s v="No"/>
  </r>
  <r>
    <s v="IT-OSS - M6 (ASAP/TSG)"/>
    <s v="Incident"/>
    <s v="INC000002688659"/>
    <d v="2018-10-17T23:20:16"/>
    <d v="2018-10-22T19:54:17"/>
    <x v="15"/>
    <s v="Medium"/>
    <x v="2"/>
    <s v="Within the Service Target"/>
    <s v="MSS (hWIN &amp; TSG) Issue"/>
    <s v="Which MSS instance are you reporting this issue for?: MSS (hWIN &amp; TSG) What type of issue are you reporting?: Another issue Description of problem: (attach screenshots of any errors, etc.): ORA-20100: IN ORDER TO ADD A NEW CPE (ACTIONTEC/T3200) YOU MUST DISCONNECT THE ONE OLD... What is your MSS Login ID?: e0182026 Customer Acct Number?: 3827808 PSR #?: 23216737  "/>
    <s v="We could see that the '10 Mb/1 Mb' and 'Actiontec T3200-GBOND' added in this order was already available in the customer services with the incorrect status which caused the reported issue.Now we have cleared this issue by cancelling the newly added product and changing the correct products status via back end. Now the order gets validated successfully."/>
    <s v="MSS Cause Codes"/>
    <s v="Data"/>
    <s v="Validation Issue"/>
    <m/>
    <s v="IT Application"/>
    <s v="Software Application/System"/>
    <s v="Other Type of Software"/>
    <m/>
    <m/>
    <s v="Jonathan"/>
    <s v="Jackson"/>
    <m/>
    <d v="2018-10-22T19:54:41"/>
    <s v="No"/>
  </r>
  <r>
    <s v="IT-OSS - M6 (ASAP/TSG)"/>
    <s v="Incident"/>
    <s v="INC000002694719"/>
    <d v="2018-10-20T01:23:43"/>
    <d v="2018-10-22T19:57:23"/>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41628438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4711538 PSR #?: 23223963  "/>
    <s v="The previous order was not delegated properly to the NGMSS after the supplement correction placed for the respective HWIN order#20261138.  We have corrected the same. So we are going ahead and marking this incident as resolved."/>
    <s v="MSS Cause Codes"/>
    <s v="Delegation"/>
    <s v="Previous order Delegation issue"/>
    <m/>
    <s v="IT Application"/>
    <s v="Software Application/System"/>
    <s v="Other Type of Software"/>
    <m/>
    <m/>
    <s v="Sathishkumar"/>
    <s v="Chellathurai"/>
    <m/>
    <d v="2018-10-23T17:15:16"/>
    <s v="No"/>
  </r>
  <r>
    <s v="IT-OSS - M6 (ASAP/TSG)"/>
    <s v="Incident"/>
    <s v="INC000002694591"/>
    <d v="2018-10-20T01:53:51"/>
    <d v="2018-10-22T21:14:56"/>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054677865,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5977729 PSR #?: 23223974  "/>
    <s v="The missing cross reference mapping of service item between NG and Legacy which caused the issue and the same has been corrected now."/>
    <s v="MSS Cause Codes"/>
    <s v="Delegation"/>
    <s v="Cross Reference mapping"/>
    <m/>
    <s v="IT Application"/>
    <s v="Software Application/System"/>
    <s v="Other Type of Software"/>
    <m/>
    <m/>
    <s v="Sathishkumar"/>
    <s v="Chellathurai"/>
    <m/>
    <d v="2018-10-23T17:15:17"/>
    <s v="No"/>
  </r>
  <r>
    <s v="IT-OSS - M6 (ASAP/TSG)"/>
    <s v="Incident"/>
    <s v="INC000002693944"/>
    <d v="2018-10-19T22:47:42"/>
    <d v="2018-10-23T11:44:41"/>
    <x v="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7072027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32020 PSR #?: 23072151  "/>
    <s v="The design related task was not processed properly for the reported order which caused the issue and the same has been corrected now.  The reported order#6484076 has been completed and flag finished."/>
    <s v="MSS Cause Codes"/>
    <s v="Training"/>
    <s v="Design not processed properly"/>
    <m/>
    <s v="IT Application"/>
    <s v="Software Application/System"/>
    <s v="Other Type of Software"/>
    <m/>
    <m/>
    <s v="Sathishkumar"/>
    <s v="Chellathurai"/>
    <m/>
    <d v="2018-10-23T17:15:17"/>
    <s v="No"/>
  </r>
  <r>
    <s v="IT-OSS - M6 (ASAP/TSG)"/>
    <s v="Incident"/>
    <s v="INC000002688557"/>
    <d v="2018-10-17T23:37:17"/>
    <d v="2018-10-23T14:08:13"/>
    <x v="1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037933808 What is your MSS Login ID?: n9987263 Customer Acct Number?: 3602145 PSR #?: 22947933 "/>
    <s v="Order completed but not flag finished"/>
    <m/>
    <m/>
    <m/>
    <m/>
    <s v="IT Application"/>
    <s v="Software Application/System"/>
    <s v="Other Type of Software"/>
    <m/>
    <m/>
    <s v="Vijai"/>
    <s v="Elumalai"/>
    <m/>
    <d v="2018-10-23T14:08:39"/>
    <s v="No"/>
  </r>
  <r>
    <s v="IT-OSS - M6 (ASAP/TSG)"/>
    <s v="Incident"/>
    <s v="INC000002698239"/>
    <d v="2018-10-23T03:19:30"/>
    <d v="2018-10-23T14:16:42"/>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4055672586 What is your MSS Login ID?: n9981514 "/>
    <s v="We could see the address for the customer was not active in the table level, and the same has now corrected. Now the reported TN shows up in Aquarium."/>
    <s v="MSS Cause Codes"/>
    <s v="Data"/>
    <s v="Address Issue"/>
    <m/>
    <s v="IT Application"/>
    <s v="Software Application/System"/>
    <s v="Other Type of Software"/>
    <m/>
    <m/>
    <s v="Ramkumar"/>
    <s v="Balaji"/>
    <m/>
    <d v="2018-10-23T14:17:07"/>
    <s v="No"/>
  </r>
  <r>
    <s v="IT-OSS - M6 (ASAP/TSG)"/>
    <s v="Incident"/>
    <s v="INC000002688776"/>
    <d v="2018-10-18T00:34:23"/>
    <d v="2018-10-23T14:22:18"/>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8598813433 What is your MSS Login ID?: n9987263 Customer Acct Number?: 4235596 PSR #?: 22162837 "/>
    <s v="Missing virtual circuit was added to the order to resolve the issue"/>
    <s v="MSS Cause Codes"/>
    <s v="Delegation"/>
    <s v="Circuit information"/>
    <m/>
    <s v="IT Application"/>
    <s v="Software Application/System"/>
    <s v="Other Type of Software"/>
    <m/>
    <m/>
    <s v="Vijai"/>
    <s v="Elumalai"/>
    <m/>
    <d v="2018-10-23T14:22:41"/>
    <s v="No"/>
  </r>
  <r>
    <s v="IT-OSS - M6 (ASAP/TSG)"/>
    <s v="Incident"/>
    <s v="INC000002692775"/>
    <d v="2018-10-19T17:52:19"/>
    <d v="2018-10-23T14:26:37"/>
    <x v="7"/>
    <s v="Medium"/>
    <x v="2"/>
    <s v="Within the Service Target"/>
    <s v="MSS (hWIN &amp; TSG) Issue"/>
    <s v="Which MSS instance are you reporting this issue for?: MSS (hWIN &amp; TSG) What type of issue are you reporting?: Another issue Description of problem: (attach screenshots of any errors, etc.): No MSS record found for 5018892243 What is your MSS Login ID?: n9981517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Shylin"/>
    <s v="Gees"/>
    <m/>
    <d v="2018-10-23T14:27:00"/>
    <s v="No"/>
  </r>
  <r>
    <s v="IT-OSS - M6 (ASAP/TSG)"/>
    <s v="Incident"/>
    <s v="INC000002697988"/>
    <d v="2018-10-23T02:01:30"/>
    <d v="2018-10-23T14:32:18"/>
    <x v="0"/>
    <s v="Medium"/>
    <x v="2"/>
    <s v="Within the Service Target"/>
    <s v="MSS (hWIN &amp; TSG) Issue"/>
    <s v="Which MSS instance are you reporting this issue for?: MSS (hWIN &amp; TSG) What type of issue are you reporting?: Another issue Description of problem: (attach screenshots of any errors, etc.): ReturnCd :21038 - ReturnText: One or more required Addresses have not been delegated to NGMSS What is your MSS Login ID?: 0132518 Customer Acct Number?: 2894238 PSR #?: 2323280 "/>
    <s v="Missing Secloc for the virtual circuit has caused the reported issue and the same has been corrected."/>
    <s v="MSS Cause Codes"/>
    <s v="Data"/>
    <s v="Address Issue"/>
    <m/>
    <s v="IT Application"/>
    <s v="Software Application/System"/>
    <s v="Other Type of Software"/>
    <m/>
    <m/>
    <s v="Summer"/>
    <s v="Douhne"/>
    <m/>
    <d v="2018-10-23T14:32:42"/>
    <s v="No"/>
  </r>
  <r>
    <s v="IT-OSS - M6 (ASAP/TSG)"/>
    <s v="Incident"/>
    <s v="INC000002698384"/>
    <d v="2018-10-23T03:02:14"/>
    <d v="2018-10-23T14:38:13"/>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5287 What is your MSS Login ID?: n9981514 "/>
    <s v="the incorrect address id was tagged in the reported TN # 7246275287 which caused the issue and the same has been corrected."/>
    <s v="MSS Cause Codes"/>
    <s v="Data"/>
    <s v="Address Issue"/>
    <m/>
    <s v="IT Application"/>
    <s v="Software Application/System"/>
    <s v="Other Type of Software"/>
    <m/>
    <m/>
    <s v="Ramkumar"/>
    <s v="Balaji"/>
    <m/>
    <d v="2018-10-23T14:38:36"/>
    <s v="No"/>
  </r>
  <r>
    <s v="IT-OSS - M6 (ASAP/TSG)"/>
    <s v="Incident"/>
    <s v="INC000002697893"/>
    <d v="2018-10-23T02:21:26"/>
    <d v="2018-10-23T14:41:36"/>
    <x v="6"/>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7245925354, Error Message: The MSS Exchange is not found on the account. What is your MSS Login ID?: n9995231 Customer Acct Number?: 6279607 PSR #?: 23151261 "/>
    <s v="The incorrect activity indicator was tagged in the reported PSR # 23151261 which caused the issue and the same has been corrected."/>
    <s v="MSS Cause Codes"/>
    <s v="Data"/>
    <s v="Data Scrub Required"/>
    <m/>
    <s v="IT Application"/>
    <s v="Software Application/System"/>
    <s v="Other Type of Software"/>
    <m/>
    <m/>
    <s v="Ajith"/>
    <s v="Kumar"/>
    <m/>
    <d v="2018-10-23T14:42:01"/>
    <s v="No"/>
  </r>
  <r>
    <s v="IT-OSS - M6 (ASAP/TSG)"/>
    <s v="Incident"/>
    <s v="INC000002693045"/>
    <d v="2018-10-19T18:30:07"/>
    <d v="2018-10-23T14:49:21"/>
    <x v="8"/>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67898837  What is your MSS Login ID?: n9981514 "/>
    <s v="The incorrect service item information for the customer#7067898837 account which caused the issue and the same has been corrected now.  The customer information is now visible in the aquarium."/>
    <s v="MSS Cause Codes"/>
    <s v="Data"/>
    <s v="Incorrect Serv Item Status"/>
    <m/>
    <s v="IT Application"/>
    <s v="Software Application/System"/>
    <s v="Other Type of Software"/>
    <m/>
    <m/>
    <s v="Ramkumar"/>
    <s v="Balaji"/>
    <m/>
    <d v="2018-10-23T17:15:30"/>
    <s v="No"/>
  </r>
  <r>
    <s v="IT-OSS - M6 (ASAP/TSG)"/>
    <s v="Incident"/>
    <s v="INC000002697340"/>
    <d v="2018-10-22T22:46:33"/>
    <d v="2018-10-23T15:22:43"/>
    <x v="6"/>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22885390,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5417807 had already been disconnected on another order..  Error Code 30606:The Service Item 15417807 had already been disconnected on another order.Error Code 30766:Unable to process item 6Mb/768K Product group 1471. The Service Item 15417807 had already been disconnected on another order..  What is your MSS Login ID?: n9994207 Customer Acct Number?: 4727629 PSR #?: 23160422 "/>
    <s v="The supplement cancel was not delegated properly in the previous order which caused the issue and the same has been corrected."/>
    <s v="MSS Cause Codes"/>
    <s v="Delegation"/>
    <s v="Delegation task issue"/>
    <m/>
    <s v="IT Application"/>
    <s v="Software Application/System"/>
    <s v="Other Type of Software"/>
    <m/>
    <m/>
    <s v="Sathishkumar"/>
    <s v="Chellathurai"/>
    <m/>
    <d v="2018-10-23T15:23:07"/>
    <s v="No"/>
  </r>
  <r>
    <s v="IT-OSS - M6 (ASAP/TSG)"/>
    <s v="Incident"/>
    <s v="INC000002696795"/>
    <d v="2018-10-22T20:43:03"/>
    <d v="2018-10-23T15:23:50"/>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6984881,Error Message: v_return_cd: -2 v_return_text:ORA-20100: Not able to find customer location  What is your MSS Login ID?: n9994207 Customer Acct Number?: 6581688 PSR #?: 23225927 "/>
    <s v="We have corrected the incorrect location related entries in backend tables. The reported BBDES task has been completed in production. Hence there is no action pending on our side. We are going ahead and marking this incident as resolved. Thanks."/>
    <s v="MSS Cause Codes"/>
    <s v="Data"/>
    <s v="Location Issue"/>
    <m/>
    <s v="IT Application"/>
    <s v="Software Application/System"/>
    <s v="Other Type of Software"/>
    <m/>
    <m/>
    <s v="Sathishkumar"/>
    <s v="Chellathurai"/>
    <m/>
    <d v="2018-10-23T15:24:12"/>
    <s v="No"/>
  </r>
  <r>
    <s v="IT-OSS - M6 (ASAP/TSG)"/>
    <s v="Incident"/>
    <s v="INC000002689675"/>
    <d v="2018-10-18T05:11:43"/>
    <d v="2018-10-23T15:31:14"/>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2702868565, Error Message: integrity constraint (ASAP.FK_SERV_ITEM__CIRCUIT) violated - parent key not found What is your MSS Login ID?: N9995231 Customer Acct Number?: 6122850 PSR #?: 22680292 "/>
    <s v="Missing virtual circuit was added to the order to resolve the issue"/>
    <s v="MSS Cause Codes"/>
    <s v="Delegation"/>
    <s v="Circuit information"/>
    <m/>
    <s v="IT Application"/>
    <s v="Software Application/System"/>
    <s v="Other Type of Software"/>
    <m/>
    <m/>
    <s v="Ajith"/>
    <s v="Kumar"/>
    <m/>
    <d v="2018-10-23T15:31:39"/>
    <s v="No"/>
  </r>
  <r>
    <s v="IT-OSS - M6 (ASAP/TSG)"/>
    <s v="Incident"/>
    <s v="INC000002697736"/>
    <d v="2018-10-23T00:12:43"/>
    <d v="2018-10-23T15:34:22"/>
    <x v="0"/>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IN EXCEPTION QUEUE IN NEXTGEN.  TN - 7063875078  What is your MSS Login ID?: E0100690 Customer Acct Number?: 4979149 PSR #?: 23232725 "/>
    <s v="No issues found - The reported order has been cancelled and flag finished."/>
    <s v="MSS Cause Codes"/>
    <s v="Training"/>
    <s v="No Issue Found"/>
    <m/>
    <s v="IT Application"/>
    <s v="Software Application/System"/>
    <s v="Other Type of Software"/>
    <m/>
    <m/>
    <s v="Debra"/>
    <s v="Womack"/>
    <m/>
    <d v="2018-10-23T15:34:45"/>
    <s v="No"/>
  </r>
  <r>
    <s v="IT-OSS - M6 (ASAP/TSG)"/>
    <s v="Incident"/>
    <s v="INC000002696779"/>
    <d v="2018-10-22T20:25:04"/>
    <d v="2018-10-23T15:38:01"/>
    <x v="4"/>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7048464834 What is your MSS Login ID?: n9981514 "/>
    <s v="We have corrected the incorrect location related entries in backend tables. The reported order has been completed in production. Hence there is no action pending on our side. We are going ahead and marking this incident as resolved. Thanks."/>
    <s v="MSS Cause Codes"/>
    <s v="Data"/>
    <s v="Location Issue"/>
    <m/>
    <s v="IT Application"/>
    <s v="Software Application/System"/>
    <s v="Other Type of Software"/>
    <m/>
    <m/>
    <s v="Ramkumar"/>
    <s v="Balaji"/>
    <m/>
    <d v="2018-10-23T15:38:28"/>
    <s v="No"/>
  </r>
  <r>
    <s v="IT-OSS - M6 (ASAP/TSG)"/>
    <s v="Incident"/>
    <s v="INC000002698228"/>
    <d v="2018-10-23T02:53:40"/>
    <d v="2018-10-23T15:48:48"/>
    <x v="7"/>
    <s v="Medium"/>
    <x v="2"/>
    <s v="Within the Service Target"/>
    <s v="MSS (hWIN &amp; TSG) Issue"/>
    <s v="Which MSS instance are you reporting this issue for?: MSS (hWIN &amp; TSG) What type of issue are you reporting?: Another issue Description of problem: (attach screenshots of any errors, etc.): No MSS record found for 1600601502 What is your MSS Login ID?: n9981514 "/>
    <s v="We could see the reported order has been processed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Ramkumar"/>
    <s v="Balaji"/>
    <m/>
    <d v="2018-10-23T15:49:12"/>
    <s v="No"/>
  </r>
  <r>
    <s v="IT-OSS - M6 (ASAP/TSG)"/>
    <s v="Incident"/>
    <s v="INC000002692283"/>
    <d v="2018-10-19T11:09:55"/>
    <d v="2018-10-23T15:49:57"/>
    <x v="5"/>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re is no open orders for the customer account#5651428. All the others are in completed status.  So we are going ahead and marking this incident as resolved."/>
    <s v="MSS Cause Codes"/>
    <s v="Training"/>
    <s v="No Issue Found"/>
    <m/>
    <s v="IT Application"/>
    <s v="Software Application/System"/>
    <s v="Other Type of Software"/>
    <m/>
    <m/>
    <s v="Suryapraba"/>
    <s v="Kannaiyan"/>
    <m/>
    <d v="2018-10-23T17:15:31"/>
    <s v="No"/>
  </r>
  <r>
    <s v="IT-OSS - M6 (ASAP/TSG)"/>
    <s v="Incident"/>
    <s v="INC000002697222"/>
    <d v="2018-10-22T23:15:12"/>
    <d v="2018-10-23T15:53:13"/>
    <x v="0"/>
    <s v="Medium"/>
    <x v="2"/>
    <s v="Within the Service Target"/>
    <s v="MSS (hWIN &amp; TSG) Issue"/>
    <s v="Which MSS instance are you reporting this issue for?: MSS (hWIN &amp; TSG) What type of issue are you reporting?: Another issue Description of problem: (attach screenshots of any errors, etc.): TRYING TO CORRECT THE SPEED IN M6 / GETTIGN THIS ERROR  THE MSS FT TO BB IS NOT FOUND ON THE ACCOUNT  What is your MSS Login ID?: E0138057 Customer Acct Number?: 3780924 PSR #?: 23232423  "/>
    <s v="We could see the MSS FT TO BB values was not populated in Legacy for the order which has caused the reported issue."/>
    <m/>
    <m/>
    <m/>
    <m/>
    <s v="IT Application"/>
    <s v="Software Application/System"/>
    <s v="Other Type of Software"/>
    <m/>
    <m/>
    <s v="Falicia"/>
    <s v="Tollison"/>
    <m/>
    <d v="2018-10-23T15:53:37"/>
    <s v="No"/>
  </r>
  <r>
    <s v="IT-OSS - M6 (ASAP/TSG)"/>
    <s v="Incident"/>
    <s v="INC000002697585"/>
    <d v="2018-10-23T00:57:41"/>
    <d v="2018-10-23T16:03:16"/>
    <x v="14"/>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9102815506,Error Message:The Physical Circuit is not assigned to the port.   What is your MSS Login ID?: n9994207 Customer Acct Number?: 6585193 PSR #?: 23145492  "/>
    <s v="We could see that there is no network association for the DSLAM #PNBLNCFOXFDAT01 which caused the issue and same has been corrected now. Please try to complete the PCONDES task for the reported order #6572252"/>
    <s v="MSS Cause Codes"/>
    <s v="Training"/>
    <s v="Windstream IT - Process"/>
    <m/>
    <s v="IT Application"/>
    <s v="Software Application/System"/>
    <s v="Other Type of Software"/>
    <m/>
    <m/>
    <s v="Sathishkumar"/>
    <s v="Chellathurai"/>
    <m/>
    <d v="2018-10-23T16:03:41"/>
    <s v="No"/>
  </r>
  <r>
    <s v="IT-OSS - M6 (ASAP/TSG)"/>
    <s v="Incident"/>
    <s v="INC000002696593"/>
    <d v="2018-10-22T20:08:06"/>
    <d v="2018-10-23T16:09:58"/>
    <x v="4"/>
    <s v="Medium"/>
    <x v="2"/>
    <s v="Within the Service Target"/>
    <s v="MSS (hWIN &amp; TSG) Issue"/>
    <s v="Which MSS instance are you reporting this issue for?: MSS (hWIN &amp; TSG) What type of issue are you reporting?: Another issue Description of problem: (attach screenshots of any errors, etc.): Unable to compete REMASGN.Telephone#1601048031,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5528493 PSR #?: 23229406 "/>
    <s v="We could see an incorrect port address related entry caused the issue and the same has been corrected now.The reported DLRD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d v="2018-10-23T16:10:24"/>
    <s v="No"/>
  </r>
  <r>
    <s v="IT-OSS - M6 (ASAP/TSG)"/>
    <s v="Incident"/>
    <s v="INC000002696930"/>
    <d v="2018-10-22T20:34:47"/>
    <d v="2018-10-23T16:10:50"/>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88242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309236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3092363) cannot be disconnected because all its child items are not on this order.Error Code 30764:Unable to validate item 3 Product group 0.  What is your MSS Login ID?: n9994207 Customer Acct Number?: 5563767 PSR #?: 23231443 "/>
    <s v="Missing Secloc for the virtual and broadband circuit has caused the reported issue and the same has been corrected."/>
    <s v="MSS Cause Codes"/>
    <s v="Data"/>
    <s v="Address Issue"/>
    <m/>
    <s v="IT Application"/>
    <s v="Software Application/System"/>
    <s v="Other Type of Software"/>
    <m/>
    <m/>
    <s v="Sathishkumar"/>
    <s v="Chellathurai"/>
    <m/>
    <d v="2018-10-23T16:11:13"/>
    <s v="No"/>
  </r>
  <r>
    <s v="IT-OSS - M6 (ASAP/TSG)"/>
    <s v="Incident"/>
    <s v="INC000002697205"/>
    <d v="2018-10-22T23:00:12"/>
    <d v="2018-10-23T16:12:28"/>
    <x v="1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02814882,Error Message: v_return_cd: -2 v_return_text:ORA-20104: Unable to find the NG wireCenter   What is your MSS Login ID?: n9994207 Customer Acct Number?: 5475202 PSR #?: 23189640 "/>
    <s v="We could see that there is no network association for the DSLAM #PNBLNCFOXFDAT01 which caused the issue and same has been corrected now. BBDES task for the reported order #23189640 is completed now."/>
    <s v="MSS Cause Codes"/>
    <s v="Training"/>
    <s v="Windstream IT - Process"/>
    <m/>
    <s v="IT Application"/>
    <s v="Software Application/System"/>
    <s v="Other Type of Software"/>
    <m/>
    <m/>
    <s v="Sathishkumar"/>
    <s v="Chellathurai"/>
    <m/>
    <d v="2018-10-23T16:12:52"/>
    <s v="No"/>
  </r>
  <r>
    <s v="IT-OSS - M6 (ASAP/TSG)"/>
    <s v="Incident"/>
    <s v="INC000002697445"/>
    <d v="2018-10-22T23:27:11"/>
    <d v="2018-10-23T16:17:3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9352548,Error Message:ReturnCd :21040 - ReturnText: Unable to create delegated PSR Order in NGMSS. Error returned from API.: javax.xml.ws.soap.SOAPFaultException: org.openuri.WSException_Exception: Exception thrown during Order API execution.  Message: Exception Thrown Importing Order.  Message: CaValueValidateManager: Single-value CA may not have more than one value. CA: Broadband Service Category; CaUsageId: 69; PP:AT:BB: 51:25:230 Error Code 85020:CaValueValidateManager: Single-val  What is your MSS Login ID?: n9994207 Customer Acct Number?: 6562211 PSR #?: 23158013  "/>
    <s v="We could see the duplicate values are mapped on the data level which were caused the issue, the same has been corrected and respective order is now processed without any issues. So, we are going ahead and marking this as close. Kindly reach us for any assistance in the future."/>
    <s v="MSS Cause Codes"/>
    <s v="Delegation"/>
    <s v="Cross Reference mapping"/>
    <m/>
    <s v="IT Application"/>
    <s v="Software Application/System"/>
    <s v="Other Type of Software"/>
    <m/>
    <m/>
    <s v="Sathishkumar"/>
    <s v="Chellathurai"/>
    <m/>
    <d v="2018-10-23T16:17:53"/>
    <s v="No"/>
  </r>
  <r>
    <s v="IT-OSS - M6 (ASAP/TSG)"/>
    <s v="Incident"/>
    <s v="INC000002688556"/>
    <d v="2018-10-17T23:32:51"/>
    <d v="2018-10-23T16:22:10"/>
    <x v="1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n requested is already inservices. Tn# 2706929676 What is your MSS Login ID?: n9987263 Customer Acct Number?: 6596305 PSR #?: 23207328 "/>
    <s v="Order mapping with the previously cancelled order caused the issue and the same has been cleared now"/>
    <m/>
    <m/>
    <m/>
    <m/>
    <s v="IT Application"/>
    <s v="Software Application/System"/>
    <s v="Other Type of Software"/>
    <m/>
    <m/>
    <s v="Vijai"/>
    <s v="Elumalai"/>
    <m/>
    <d v="2018-10-23T16:22:35"/>
    <s v="No"/>
  </r>
  <r>
    <s v="IT-OSS - M6 (ASAP/TSG)"/>
    <s v="Incident"/>
    <s v="INC000002697212"/>
    <d v="2018-10-22T23:05:22"/>
    <d v="2018-10-23T16:30:3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1581135008,Error Message:ReturnCd :-1 - ReturnText: inserting values into CLLI_LOC_USAGE table ORA-02291: integrity constraint (ASAP.FK_CL_LO_US__CL_LO) violated - parent key not found  What is your MSS Login ID?: n9994207 Customer Acct Number?: 6492142 PSR #?: 23229038 "/>
    <s v="We could see the reported order were processed and delegated to NGMSS, also order stands in the DSLAM queue it seems, so we are going ahead and marking this as close. KIndly reach us for any assistance in the future."/>
    <s v="MSS Cause Codes"/>
    <s v="Training"/>
    <s v="No Issue Found"/>
    <m/>
    <s v="IT Application"/>
    <s v="Software Application/System"/>
    <s v="Other Type of Software"/>
    <m/>
    <m/>
    <s v="Sathishkumar"/>
    <s v="Chellathurai"/>
    <m/>
    <d v="2018-10-23T16:30:55"/>
    <s v="No"/>
  </r>
  <r>
    <s v="IT-OSS - M6 (ASAP/TSG)"/>
    <s v="Incident"/>
    <s v="INC000002695388"/>
    <d v="2018-10-22T13:18:39"/>
    <d v="2018-10-23T16:37:41"/>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42840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ruthi"/>
    <s v="Ravichandran"/>
    <m/>
    <d v="2018-10-23T16:38:05"/>
    <s v="No"/>
  </r>
  <r>
    <s v="IT-OSS - M6 (ASAP/TSG)"/>
    <s v="Incident"/>
    <s v="INC000002690327"/>
    <d v="2018-10-18T18:00:48"/>
    <d v="2018-10-23T16:42:09"/>
    <x v="10"/>
    <s v="Medium"/>
    <x v="2"/>
    <s v="Within the Service Target"/>
    <s v="MSS (hWIN &amp; TSG) Issue"/>
    <s v="Which MSS instance are you reporting this issue for?: MSS (hWIN &amp; TSG) What type of issue are you reporting?: Another issue Description of problem: (attach screenshots of any errors, etc.): ORA-20100: SP_QUALIFY_DUALQUAL ORA-20100: SELECTED PRODUCT NOT QUALIFIED THE BOTH WIRE_CENTERS What is your MSS Login ID?: n9979756 Customer Acct Number?: 6465392 PSR #?: 6661779  "/>
    <s v="MSSINT custom code change was deployed to resolve the issue"/>
    <s v="MSS Cause Codes"/>
    <s v="Code"/>
    <s v="MSSINT Custom Code"/>
    <m/>
    <s v="IT Application"/>
    <s v="Software Application/System"/>
    <s v="Other Type of Software"/>
    <m/>
    <m/>
    <s v="Suriyapriya"/>
    <s v="Jothiramalingam"/>
    <m/>
    <d v="2018-10-23T16:42:31"/>
    <s v="No"/>
  </r>
  <r>
    <s v="IT-OSS - M6 (ASAP/TSG)"/>
    <s v="Incident"/>
    <s v="INC000002694483"/>
    <d v="2018-10-20T02:19:55"/>
    <d v="2018-10-23T16:57:11"/>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77216196,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426726 PSR #?: 23154475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Sathishkumar"/>
    <s v="Chellathurai"/>
    <m/>
    <d v="2018-10-23T16:57:34"/>
    <s v="No"/>
  </r>
  <r>
    <s v="IT-OSS - M6 (ASAP/TSG)"/>
    <s v="Incident"/>
    <s v="INC000002694715"/>
    <d v="2018-10-20T01:08:23"/>
    <d v="2018-10-23T17:00:14"/>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038322201,Error Message: v_return_cd: -2 v_return_text:ORA-20104: Unable to find the NG wireCenter What is your MSS Login ID?: n9994207 Customer Acct Number?: 5692486 PSR #?: 23227498  "/>
    <s v="Missing assignments for the physical has caused the reported issue and the same has been corrected."/>
    <s v="MSS Cause Codes"/>
    <s v="Delegation"/>
    <s v="Circuit information"/>
    <m/>
    <s v="IT Application"/>
    <s v="Software Application/System"/>
    <s v="Other Type of Software"/>
    <m/>
    <m/>
    <s v="Sathishkumar"/>
    <s v="Chellathurai"/>
    <m/>
    <d v="2018-10-23T17:00:39"/>
    <s v="No"/>
  </r>
  <r>
    <s v="IT-OSS - M6 (ASAP/TSG)"/>
    <s v="Incident"/>
    <s v="INC000002692133"/>
    <d v="2018-10-19T02:18:10"/>
    <d v="2018-10-23T17:13:59"/>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6841854,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225940 PSR #?: 23209249 "/>
    <s v="An incorrect cross reference mapping has caused the reported issue and the same has been corrected."/>
    <s v="MSS Cause Codes"/>
    <s v="Delegation"/>
    <s v="Cross Reference mapping"/>
    <m/>
    <s v="IT Application"/>
    <s v="Software Application/System"/>
    <s v="Other Type of Software"/>
    <m/>
    <m/>
    <s v="Sathishkumar"/>
    <s v="Chellathurai"/>
    <m/>
    <d v="2018-10-23T17:14:23"/>
    <s v="No"/>
  </r>
  <r>
    <s v="IT-OSS - M6 (ASAP/TSG)"/>
    <s v="Incident"/>
    <s v="INC000002691885"/>
    <d v="2018-10-19T02:18:01"/>
    <d v="2018-10-23T17:23:12"/>
    <x v="0"/>
    <s v="Medium"/>
    <x v="2"/>
    <s v="Within the Service Target"/>
    <s v="MSS (hWIN &amp; TSG) Issue"/>
    <s v="Which MSS instance are you reporting this issue for?: MSS (hWIN &amp; TSG) What type of issue are you reporting?: Another issue Description of problem: (attach screenshots of any errors, etc.): trying to do a pin change /went to exceptions/  v_return_cd: -2 v_return_text:ORA-20104: Unable to find the NG wireCenter What is your MSS Login ID?: e0138057 Customer Acct Number?: 6594125 PSR #?: 23224134 "/>
    <s v="Missing port alias value for the physical has caused the reported issue and the same has been corrected."/>
    <s v="MSS Cause Codes"/>
    <s v="Data"/>
    <s v="ASAP Issue"/>
    <m/>
    <s v="IT Application"/>
    <s v="Software Application/System"/>
    <s v="Other Type of Software"/>
    <m/>
    <m/>
    <s v="Falicia"/>
    <s v="Tollison"/>
    <m/>
    <d v="2018-10-23T17:23:35"/>
    <s v="No"/>
  </r>
  <r>
    <s v="IT-OSS - M6 (ASAP/TSG)"/>
    <s v="Incident"/>
    <s v="INC000002698248"/>
    <d v="2018-10-23T04:13:49"/>
    <d v="2018-10-23T17:30:19"/>
    <x v="5"/>
    <s v="Medium"/>
    <x v="2"/>
    <s v="Within the Service Target"/>
    <s v="MSS (hWIN &amp; TSG) Issue"/>
    <s v="Which MSS instance are you reporting this issue for?: MSS (hWIN &amp; TSG) What type of issue are you reporting?: Another issue Description of problem: (attach screenshots of any errors, etc.): CANNOT VALIDATE PSR.  SEE ATTACHMENTS.   NEED TO DO A MODIFY WITH PIN CHG TO MOVE TO BK:00 PIN:4425   What is your MSS Login ID?: E0100690 Customer Acct Number?: 3425431 PSR #?: 23233944 "/>
    <s v="There is missing information of AWGF and FT TO BB label and value infor for the reported order#23233944 which caused the issue and the same has been corrected now."/>
    <s v="MSS Cause Codes"/>
    <s v="Data"/>
    <s v="Value Label"/>
    <m/>
    <s v="IT Application"/>
    <s v="Software Application/System"/>
    <s v="Other Type of Software"/>
    <m/>
    <m/>
    <s v="Debra"/>
    <s v="Womack"/>
    <m/>
    <d v="2018-10-23T17:30:44"/>
    <s v="No"/>
  </r>
  <r>
    <s v="IT-OSS - M6 (ASAP/TSG)"/>
    <s v="Incident"/>
    <s v="INC000002687477"/>
    <d v="2018-10-17T19:52:07"/>
    <d v="2018-10-23T17:33:58"/>
    <x v="11"/>
    <s v="Medium"/>
    <x v="2"/>
    <s v="Within the Service Target"/>
    <s v="MSS (hWIN &amp; TSG) Issue"/>
    <s v="Alternate contact phone number for yourself, if applicable: 2703372733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02188 Customer Acct Number?: 3197271 PSR #?: 23214161 "/>
    <s v="Order validates without any issues"/>
    <m/>
    <m/>
    <m/>
    <m/>
    <s v="IT Application"/>
    <s v="Software Application/System"/>
    <s v="Other Type of Software"/>
    <m/>
    <m/>
    <s v="Mathia"/>
    <s v="Chambers"/>
    <m/>
    <d v="2018-10-23T17:34:22"/>
    <s v="No"/>
  </r>
  <r>
    <s v="IT-OSS - M6 (ASAP/TSG)"/>
    <s v="Incident"/>
    <s v="INC000002696955"/>
    <d v="2018-10-22T21:12:40"/>
    <d v="2018-10-23T17:37:39"/>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4384399,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n9994207 Customer Acct Number?: 4450243 PSR #?: 23228431 "/>
    <s v="We could see that the supplement cancel was not delegated in the previous order which caused the issue and same has been corrected now. DELEGORD task for the reported order #23228431 is completed now"/>
    <s v="MSS Cause Codes"/>
    <s v="Delegation"/>
    <s v="Previous order Delegation issue"/>
    <m/>
    <s v="IT Application"/>
    <s v="Software Application/System"/>
    <s v="Other Type of Software"/>
    <m/>
    <m/>
    <s v="Sathishkumar"/>
    <s v="Chellathurai"/>
    <m/>
    <d v="2018-10-23T17:38:03"/>
    <s v="No"/>
  </r>
  <r>
    <s v="IT-OSS - M6 (ASAP/TSG)"/>
    <s v="Incident"/>
    <s v="INC000002689306"/>
    <d v="2018-10-18T02:49:14"/>
    <d v="2018-10-23T18:19:24"/>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3345412721,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0897068 had already been disconnected on another order..  Error Code 30606:The Service Item 30897068 had already been disconnected on another order.Error Code 30766:Unable to process item 12Mb/768K Product group 1508. The Service Item 30897068 had already been disconnected on another order.. What is your MSS Login ID?: n9995231 Customer Acct Number?: 6407246 PSR #?: 23127361 "/>
    <s v="We could see the incorrect status for the product has caused the reported issue and the same has been corrected"/>
    <s v="MSS Cause Codes"/>
    <s v="Data"/>
    <s v="Product Issue"/>
    <m/>
    <s v="IT Application"/>
    <s v="Software Application/System"/>
    <s v="Other Type of Software"/>
    <m/>
    <m/>
    <s v="Ajith"/>
    <s v="Kumar"/>
    <m/>
    <d v="2018-10-23T18:19:49"/>
    <s v="No"/>
  </r>
  <r>
    <s v="IT-OSS - M6 (ASAP/TSG)"/>
    <s v="Incident"/>
    <s v="INC000002693608"/>
    <d v="2018-10-19T21:17:50"/>
    <d v="2018-10-23T18:38:06"/>
    <x v="4"/>
    <s v="Medium"/>
    <x v="2"/>
    <s v="Within the Service Target"/>
    <s v="MSS (hWIN &amp; TSG) Issue"/>
    <s v="Which MSS instance are you reporting this issue for?: MSS (hWIN &amp; TSG) What type of issue are you reporting?: Another issue Description of problem: (attach screenshots of any errors, etc.): This delegated task is not ready to be completed because it has predecessor tasks in the Legacy domain that have not been completed.  TN - 6784938919  THIS PSR NEEDS TO BE COMPLETED OUT OF BBCOMP IN NEXTGEN - BUT SHOWS COMPLETED IN HWIN. BECAUSE THIS IS NOT ACTUALLY COMPLETE, VISION/AQUARIUM DO NOT SHOW UP PROPERLY What is your MSS Login ID?: E0100690 Customer Acct Number?: 5786860 PSR #?: 21504743 "/>
    <s v="We have re-opned the DD task in HWIN production and then we have completed the DD task from NGMSS. Hence there is no action pending on our side. We are going ahead and marking this incident as resolved. Thanks."/>
    <s v="MSS Cause Codes"/>
    <s v="Training"/>
    <s v="Incorrect Task Completion Process"/>
    <m/>
    <s v="IT Application"/>
    <s v="Software Application/System"/>
    <s v="Other Type of Software"/>
    <m/>
    <m/>
    <s v="Debra"/>
    <s v="Womack"/>
    <m/>
    <d v="2018-10-23T18:38:30"/>
    <s v="No"/>
  </r>
  <r>
    <s v="IT-OSS - M6 (ASAP/TSG)"/>
    <s v="Incident"/>
    <s v="INC000002698372"/>
    <d v="2018-10-23T03:00:18"/>
    <d v="2018-10-23T18:47:46"/>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2298284958 What is your MSS Login ID?: n9981514 "/>
    <s v="Address value indicator was incorrect and the same has been corrected."/>
    <s v="MSS Cause Codes"/>
    <s v="Data"/>
    <s v="Location Issue"/>
    <m/>
    <s v="IT Application"/>
    <s v="Software Application/System"/>
    <s v="Other Type of Software"/>
    <m/>
    <m/>
    <s v="Ramkumar"/>
    <s v="Balaji"/>
    <m/>
    <d v="2018-10-23T18:48:10"/>
    <s v="No"/>
  </r>
  <r>
    <s v="IT-OSS - M6 (ASAP/TSG)"/>
    <s v="Incident"/>
    <s v="INC000002698120"/>
    <d v="2018-10-23T02:18:30"/>
    <d v="2018-10-23T18:50:4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7837  What is your MSS Login ID?: N9981514 "/>
    <s v="Address indicator was incorrect and the same has been corrected."/>
    <s v="MSS Cause Codes"/>
    <s v="Data"/>
    <s v="Location Issue"/>
    <m/>
    <s v="IT Application"/>
    <s v="Software Application/System"/>
    <s v="Other Type of Software"/>
    <m/>
    <m/>
    <s v="Ramkumar"/>
    <s v="Balaji"/>
    <m/>
    <d v="2018-10-23T18:51:06"/>
    <s v="No"/>
  </r>
  <r>
    <s v="IT-OSS - M6 (ASAP/TSG)"/>
    <s v="Incident"/>
    <s v="INC000002697888"/>
    <d v="2018-10-23T02:07:17"/>
    <d v="2018-10-23T18:55:16"/>
    <x v="2"/>
    <s v="Medium"/>
    <x v="2"/>
    <s v="Within the Service Target"/>
    <s v="MSS (hWIN &amp; TSG) Issue"/>
    <s v="Which MSS instance are you reporting this issue for?: MSS (hWIN &amp; TSG) What type of issue are you reporting?: Another issue Description of problem: (attach screenshots of any errors, etc.): AN ERROR OCCURED DURING CUSTOM PRE VALIDATION  1ORA 20100 THE MSS FT TO BB IS NOT FOUND ON THE ACCOUNT// PNONE # 6067848333 WILL NOT VALIDATE IN HWIN FOR UPGRADE TO 10MG BONDED What is your MSS Login ID?: E0125569 Customer Acct Number?: 3354588 PSR #?: 23233376 "/>
    <s v="There was missing broadband information in the reported order which was causing the issue, the same has been corrected ."/>
    <s v="MSS Cause Codes"/>
    <s v="Training"/>
    <s v="Process Issue - Others"/>
    <m/>
    <s v="IT Application"/>
    <s v="Software Application/System"/>
    <s v="Other Type of Software"/>
    <m/>
    <m/>
    <s v="Catherine"/>
    <s v="Tufts"/>
    <m/>
    <d v="2018-10-23T18:55:39"/>
    <s v="No"/>
  </r>
  <r>
    <s v="IT-OSS - M6 (ASAP/TSG)"/>
    <s v="Incident"/>
    <s v="INC000002697996"/>
    <d v="2018-10-23T02:26:33"/>
    <d v="2018-10-23T19:13:37"/>
    <x v="5"/>
    <s v="Medium"/>
    <x v="2"/>
    <s v="Within the Service Target"/>
    <s v="MSS (hWIN &amp; TSG) Issue"/>
    <s v="Which MSS instance are you reporting this issue for?: MSS (hWIN &amp; TSG) What type of issue are you reporting?: Another issue Description of problem: (attach screenshots of any errors, etc.): 903-632-5032  ERROR-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52297 had already been disconnected on another order..  Error Code 30606:The Service Item 22052297 had already been disconnected on another order.Error Code 30766:Unable to process item CONTACT INFO Product group 1024. The Service Item 22052297 had already been disconnected on another order.. What is your MSS Login ID?: E0078373 Customer Acct Number?: 4459515 PSR #?: 23233449 "/>
    <s v="We could see there is incorrect service item attached to the order#23233449 which caused the issue and the same has been corrected now."/>
    <s v="MSS Cause Codes"/>
    <s v="Delegation"/>
    <s v="Service item status"/>
    <m/>
    <s v="IT Application"/>
    <s v="Software Application/System"/>
    <s v="Other Type of Software"/>
    <m/>
    <m/>
    <s v="Barbara"/>
    <s v="Maddox"/>
    <m/>
    <d v="2018-10-23T19:14:01"/>
    <s v="No"/>
  </r>
  <r>
    <s v="IT-OSS - M6 (ASAP/TSG)"/>
    <s v="Incident"/>
    <s v="INC000002691889"/>
    <d v="2018-10-19T02:26:35"/>
    <d v="2018-10-23T19:29:5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5843635,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35087428. PP:AT:BB: 51:25:232Error Code 85017:CaValueValidateManager: CA value record being changed or deleted is not found.  CA: Virtual Broadband Service Category; CaUsageId: 198; CaValueId: 35087428. PP:AT:BB: 51:25:232   What is your MSS Login ID?: n9994207 Customer Acct Number?: 3445905 PSR #?: 20519834  "/>
    <s v="We have corrected the design related issue for the reported customer-20519834  caused due to migration and the issue got cleared."/>
    <s v="MSS Cause Codes"/>
    <s v="Delegation"/>
    <s v="NGMSS data issue"/>
    <m/>
    <s v="IT Application"/>
    <s v="Software Application/System"/>
    <s v="Other Type of Software"/>
    <m/>
    <m/>
    <s v="Sathishkumar"/>
    <s v="Chellathurai"/>
    <m/>
    <d v="2018-10-23T19:30:18"/>
    <s v="No"/>
  </r>
  <r>
    <s v="IT-OSS - M6 (ASAP/TSG)"/>
    <s v="Incident"/>
    <s v="INC000002696595"/>
    <d v="2018-10-22T20:11:58"/>
    <d v="2018-10-23T19:32:22"/>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545024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1207 PSR #?: 22892224  "/>
    <s v="The cancel for the reported order has not been processed correctly and the same have been corrected and completed"/>
    <s v="MSS Cause Codes"/>
    <s v="Training"/>
    <s v="Process Issue - Others"/>
    <m/>
    <s v="IT Application"/>
    <s v="Software Application/System"/>
    <s v="Other Type of Software"/>
    <m/>
    <m/>
    <s v="Sathishkumar"/>
    <s v="Chellathurai"/>
    <m/>
    <d v="2018-10-23T19:32:48"/>
    <s v="No"/>
  </r>
  <r>
    <s v="IT-OSS - M6 (ASAP/TSG)"/>
    <s v="Incident"/>
    <s v="INC000002691561"/>
    <d v="2018-10-19T00:20:41"/>
    <d v="2018-10-23T19:32:47"/>
    <x v="13"/>
    <s v="Medium"/>
    <x v="2"/>
    <s v="Within the Service Target"/>
    <s v="MSS (hWIN &amp; TSG) Issue"/>
    <s v="Which MSS instance are you reporting this issue for?: MSS (hWIN &amp; TSG) What type of issue are you reporting?: Another issue Description of problem: (attach screenshots of any errors, etc.): TN=5758850147/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080941 Customer Acct Number?: 6053442 PSR #?: 23223497 "/>
    <s v="We have corrected the product issue for the reported customer-23223497 caused due to previous order migration and the issue got cleared."/>
    <s v="MSS Cause Codes"/>
    <s v="Delegation"/>
    <s v="Previous order Delegation issue"/>
    <m/>
    <s v="IT Application"/>
    <s v="Software Application/System"/>
    <s v="Other Type of Software"/>
    <m/>
    <m/>
    <s v="Carol"/>
    <s v="Henderson"/>
    <m/>
    <d v="2018-10-24T18:27:35"/>
    <s v="No"/>
  </r>
  <r>
    <s v="IT-OSS - M6 (ASAP/TSG)"/>
    <s v="Incident"/>
    <s v="INC000002697894"/>
    <d v="2018-10-23T02:22:46"/>
    <d v="2018-10-23T19:33:28"/>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for 8147971354 What is your MSS Login ID?: n9981514 "/>
    <s v="We could see no issues with this request as the aquarium record for the customer is proper as you can see through the screenshot attached"/>
    <s v="MSS Cause Codes"/>
    <s v="Training"/>
    <s v="No Issue Found"/>
    <m/>
    <s v="IT Application"/>
    <s v="Software Application/System"/>
    <s v="Other Type of Software"/>
    <m/>
    <m/>
    <s v="Ramkumar"/>
    <s v="Balaji"/>
    <m/>
    <d v="2018-10-23T19:33:51"/>
    <s v="No"/>
  </r>
  <r>
    <s v="IT-OSS - M6 (ASAP/TSG)"/>
    <s v="Incident"/>
    <s v="INC000002694918"/>
    <d v="2018-10-20T02:51:46"/>
    <d v="2018-10-23T19:35:25"/>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157276806 "/>
    <s v="We could see the reported customer#  2157276806 is inactive in MIROR record."/>
    <s v="MSS Cause Codes"/>
    <s v="Training"/>
    <s v="MSS - Functional Training"/>
    <m/>
    <s v="IT Application"/>
    <s v="Software Application/System"/>
    <s v="Other Type of Software"/>
    <m/>
    <m/>
    <s v="Vinoth"/>
    <s v="Raj"/>
    <m/>
    <d v="2018-10-23T19:35:49"/>
    <s v="No"/>
  </r>
  <r>
    <s v="IT-OSS - M6 (ASAP/TSG)"/>
    <s v="Incident"/>
    <s v="INC000002696320"/>
    <d v="2018-10-22T18:49:41"/>
    <d v="2018-10-23T19:36:00"/>
    <x v="3"/>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The Service Item 24437317 had already been disconnected on another order..  Error Code 30606:The Service Item 24437317 had already been disconnected on another order.Error Code 30766:Unable to process item 25Mb/1.5Mb Product group 1571. The Service Item 24437317 had already been disconnected on another order.. What is your MSS Login ID?: e0182026 Customer Acct Number?: 4450243 PSR #?: 23228431 "/>
    <s v="The same issue is addressed in the incident#INC000002696955"/>
    <s v="MSS Cause Codes"/>
    <s v="Training"/>
    <s v="Duplicate Ticket"/>
    <m/>
    <s v="IT Application"/>
    <s v="Software Application/System"/>
    <s v="Other Type of Software"/>
    <m/>
    <m/>
    <s v="Jonathan"/>
    <s v="Jackson"/>
    <m/>
    <d v="2018-10-23T19:36:24"/>
    <s v="No"/>
  </r>
  <r>
    <s v="IT-OSS - M6 (ASAP/TSG)"/>
    <s v="Incident"/>
    <s v="INC000002694595"/>
    <d v="2018-10-20T02:08:42"/>
    <d v="2018-10-23T19:38:1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03475526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2879282 PSR #?: 23049528  "/>
    <s v="We have corrected the product issue for the reported customer-23049528  caused due to previous order migration and the issue got cleared."/>
    <s v="MSS Cause Codes"/>
    <s v="Delegation"/>
    <s v="Previous order Delegation issue"/>
    <m/>
    <s v="IT Application"/>
    <s v="Software Application/System"/>
    <s v="Other Type of Software"/>
    <m/>
    <m/>
    <s v="Sathishkumar"/>
    <s v="Chellathurai"/>
    <m/>
    <d v="2018-10-23T19:38:42"/>
    <s v="No"/>
  </r>
  <r>
    <s v="IT-OSS - M6 (ASAP/TSG)"/>
    <s v="Incident"/>
    <s v="INC000002687397"/>
    <d v="2018-10-17T19:17:32"/>
    <d v="2018-10-23T19:39:52"/>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427828,Error Message:NGMSS BB COM Queue completed but HWIN BBCOM Task in ready status.  What is your MSS Login ID?: n9994207 Customer Acct Number?: 5101874 PSR #?: 22287482 "/>
    <s v="Incorrect issue status for the circuit has caused the reported issue and the same is now corrected."/>
    <s v="MSS Cause Codes"/>
    <s v="Data"/>
    <s v="Circuit Issue Status"/>
    <m/>
    <s v="IT Application"/>
    <s v="Software Application/System"/>
    <s v="Other Type of Software"/>
    <m/>
    <m/>
    <s v="Sathishkumar"/>
    <s v="Chellathurai"/>
    <m/>
    <d v="2018-10-23T19:40:16"/>
    <s v="No"/>
  </r>
  <r>
    <s v="IT-OSS - M6 (ASAP/TSG)"/>
    <s v="Incident"/>
    <s v="INC000002698176"/>
    <d v="2018-10-23T03:22:50"/>
    <d v="2018-10-23T19:42:25"/>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281565337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188031 PSR #?: 20374168 "/>
    <s v="The incorrect product delegation made in the previous order caused the reported issue, which has been corrected now and the order is now delegated properly."/>
    <s v="MSS Cause Codes"/>
    <s v="Delegation"/>
    <s v="Previous order Delegation issue"/>
    <m/>
    <s v="IT Application"/>
    <s v="Software Application/System"/>
    <s v="Other Type of Software"/>
    <m/>
    <m/>
    <s v="Ajith"/>
    <s v="Kumar"/>
    <m/>
    <d v="2018-10-23T19:42:49"/>
    <s v="No"/>
  </r>
  <r>
    <s v="IT-OSS - M6 (ASAP/TSG)"/>
    <s v="Incident"/>
    <s v="INC000002697769"/>
    <d v="2018-10-23T01:15:10"/>
    <d v="2018-10-23T19:43:11"/>
    <x v="5"/>
    <s v="Medium"/>
    <x v="2"/>
    <s v="Within the Service Target"/>
    <s v="MSS (hWIN &amp; TSG) Issue"/>
    <s v="Which MSS instance are you reporting this issue for?: MSS (hWIN &amp; TSG) What type of issue are you reporting?: Another issue Description of problem: (attach screenshots of any errors, etc.): TRYING TO CANCEL A MODASGN THAT SHOULD HAVE BEEN A MOVE ORDER.  IN BB_COMP QUEUE, GETTING: &quot;THE DD ON ROW #55 IS VIOLATING THE CONSTRAINT.&quot; ORDER# 6890172, THE CIRCUIT ID IS 912-545-8853-0.  9125458853 What is your MSS Login ID?: 0019414 Customer Acct Number?: 6594531 PSR #?: 23232994 "/>
    <s v="The design related task was not processed properly for the reported order which caused the issue and the same has been corrected now.  The reported order has been completed and flag finished."/>
    <s v="MSS Cause Codes"/>
    <s v="Training"/>
    <s v="Design not processed properly"/>
    <m/>
    <s v="IT Application"/>
    <s v="Software Application/System"/>
    <s v="Other Type of Software"/>
    <m/>
    <m/>
    <s v="Ronnie"/>
    <s v="Byrd"/>
    <m/>
    <d v="2018-10-23T19:43:34"/>
    <s v="No"/>
  </r>
  <r>
    <s v="IT-OSS - M6 (ASAP/TSG)"/>
    <s v="Incident"/>
    <s v="INC000002694167"/>
    <d v="2018-10-19T22:53:38"/>
    <d v="2018-10-23T19:44:54"/>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780733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75297 PSR #?: 23189642 "/>
    <s v="We have corrected the circuit status for the reported customer-23189642 caused due to migration and the issue got cleared."/>
    <s v="MSS Cause Codes"/>
    <s v="Data"/>
    <s v="Circuit Status"/>
    <m/>
    <s v="IT Application"/>
    <s v="Software Application/System"/>
    <s v="Other Type of Software"/>
    <m/>
    <m/>
    <s v="Sathishkumar"/>
    <s v="Chellathurai"/>
    <m/>
    <d v="2018-10-23T19:45:18"/>
    <s v="No"/>
  </r>
  <r>
    <s v="IT-OSS - M6 (ASAP/TSG)"/>
    <s v="Incident"/>
    <s v="INC000002699430"/>
    <d v="2018-10-23T19:39:26"/>
    <d v="2018-10-23T19:46:05"/>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703876205,Error Message:Unable to complete NGMSS BCOM Queue.  What is your MSS Login ID?: 22643535  Customer Acct Number?: 4205935 PSR #?: 22643535  "/>
    <s v="As per request the DD task has been completed."/>
    <s v="MSS Cause Codes"/>
    <s v="Training"/>
    <s v="User Request"/>
    <m/>
    <s v="IT Application"/>
    <s v="Software Application/System"/>
    <s v="Other Type of Software"/>
    <m/>
    <m/>
    <s v="Sathishkumar"/>
    <s v="Chellathurai"/>
    <m/>
    <d v="2018-10-23T19:46:30"/>
    <s v="No"/>
  </r>
  <r>
    <s v="IT-OSS - M6 (ASAP/TSG)"/>
    <s v="Incident"/>
    <s v="INC000002697325"/>
    <d v="2018-10-22T22:32:40"/>
    <d v="2018-10-23T19:47:01"/>
    <x v="5"/>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3309541310,Error Message:Unable to copy old broadband service What is your MSS Login ID?: n9994207 Customer Acct Number?: 5591406 PSR #?: 23150791  "/>
    <s v="The reported order#23150791 was already supplement cancelled and flag finished.  Also there is no open orders for the customer account#55914060."/>
    <s v="MSS Cause Codes"/>
    <s v="Training"/>
    <s v="No Issue Found"/>
    <m/>
    <s v="IT Application"/>
    <s v="Software Application/System"/>
    <s v="Other Type of Software"/>
    <m/>
    <m/>
    <s v="Sathishkumar"/>
    <s v="Chellathurai"/>
    <m/>
    <d v="2018-10-23T19:47:25"/>
    <s v="No"/>
  </r>
  <r>
    <s v="IT-OSS - M6 (ASAP/TSG)"/>
    <s v="Incident"/>
    <s v="INC000002692284"/>
    <d v="2018-10-19T11:17:08"/>
    <d v="2018-10-23T19:47:05"/>
    <x v="13"/>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have corrected the circuit status for the reported customer caused due to migration and the issue got cleared."/>
    <s v="MSS Cause Codes"/>
    <s v="Data"/>
    <s v="Circuit Status"/>
    <m/>
    <s v="IT Application"/>
    <s v="Software Application/System"/>
    <s v="Other Type of Software"/>
    <m/>
    <m/>
    <s v="Koperundevi"/>
    <s v="Muniyandi"/>
    <m/>
    <d v="2018-10-23T19:47:29"/>
    <s v="No"/>
  </r>
  <r>
    <s v="IT-OSS - M6 (ASAP/TSG)"/>
    <s v="Incident"/>
    <s v="INC000002698383"/>
    <d v="2018-10-23T03:01:15"/>
    <d v="2018-10-23T19:51:5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2703697777,Error Message:NGMSS BB COM Queue completed but HWIN BBCOM Task in ready status.  What is your MSS Login ID?: n9994207 Customer Acct Number?: 3283478 PSR #?: 20553387 "/>
    <s v="We have corrected the circuit status for the reported customer-20553387 caused due to migration and the issue got cleared."/>
    <s v="MSS Cause Codes"/>
    <s v="Data"/>
    <s v="Circuit Status"/>
    <m/>
    <s v="IT Application"/>
    <s v="Software Application/System"/>
    <s v="Other Type of Software"/>
    <m/>
    <m/>
    <s v="Sathishkumar"/>
    <s v="Chellathurai"/>
    <m/>
    <d v="2018-10-23T19:52:18"/>
    <s v="No"/>
  </r>
  <r>
    <s v="IT-OSS - M6 (ASAP/TSG)"/>
    <s v="Incident"/>
    <s v="INC000002698394"/>
    <d v="2018-10-23T03:54:53"/>
    <d v="2018-10-23T19:54:36"/>
    <x v="15"/>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735600 PSR #?: 4055279298 "/>
    <s v="As per MSS, in a suspend order you cannot make a speed upgrade or downgrade. So kindly cancel this order, and then create a change order for speed upgrade."/>
    <s v="MSS Cause Codes"/>
    <s v="Training"/>
    <s v="Incorrect Process on Change Order"/>
    <m/>
    <s v="IT Application"/>
    <s v="Software Application/System"/>
    <s v="Other Type of Software"/>
    <m/>
    <m/>
    <s v="Justin"/>
    <s v="Liles"/>
    <m/>
    <d v="2018-10-23T19:55:00"/>
    <s v="No"/>
  </r>
  <r>
    <s v="IT-OSS - M6 (ASAP/TSG)"/>
    <s v="Incident"/>
    <s v="INC000002698121"/>
    <d v="2018-10-23T02:19:57"/>
    <d v="2018-10-23T19:54:45"/>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7837 What is your MSS Login ID?: n9981514 "/>
    <s v="We have corrected the address issue  for the reported customer-7246277837 caused due to migration and the issue got cleared."/>
    <s v="MSS Cause Codes"/>
    <s v="Data"/>
    <s v="Address Issue"/>
    <m/>
    <s v="IT Application"/>
    <s v="Software Application/System"/>
    <s v="Other Type of Software"/>
    <m/>
    <m/>
    <s v="Ramkumar"/>
    <s v="Balaji"/>
    <m/>
    <d v="2018-10-23T19:55:09"/>
    <s v="No"/>
  </r>
  <r>
    <s v="IT-OSS - M6 (ASAP/TSG)"/>
    <s v="Incident"/>
    <s v="INC000002697890"/>
    <d v="2018-10-23T02:14:03"/>
    <d v="2018-10-23T19:58:49"/>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9184861731 What is your MSS Login ID?: n9981514 "/>
    <s v="We have corrected the address issue  for the reported customer-9184861731 caused due to migration and the issue got cleared."/>
    <s v="MSS Cause Codes"/>
    <s v="Data"/>
    <s v="Address Issue"/>
    <m/>
    <s v="IT Application"/>
    <s v="Software Application/System"/>
    <s v="Other Type of Software"/>
    <m/>
    <m/>
    <s v="Ramkumar"/>
    <s v="Balaji"/>
    <m/>
    <d v="2018-10-23T19:59:12"/>
    <s v="No"/>
  </r>
  <r>
    <s v="IT-OSS - M6 (ASAP/TSG)"/>
    <s v="Incident"/>
    <s v="INC000002697333"/>
    <d v="2018-10-22T22:41:24"/>
    <d v="2018-10-23T20:03:41"/>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293463042,Error Message: v_return_cd: -2 v_return_text:ORA-01400: cannot insert NULL into (&quot;ASAP&quot;.&quot;NS_CON_REL_CA_VAL&quot;.&quot;CA_VALUE&quot;)  What is your MSS Login ID?: n9994207 Customer Acct Number?: 5455560 PSR #?: 23150861  "/>
    <s v="We have corrected the pin assignment  for the reported customer-23150861 caused due to process issue and the issue got cleared."/>
    <s v="MSS Cause Codes"/>
    <s v="Training"/>
    <s v="Incorrect Process on PIN Assignment"/>
    <m/>
    <s v="IT Application"/>
    <s v="Software Application/System"/>
    <s v="Other Type of Software"/>
    <m/>
    <m/>
    <s v="Sathishkumar"/>
    <s v="Chellathurai"/>
    <m/>
    <d v="2018-10-23T20:04:06"/>
    <s v="No"/>
  </r>
  <r>
    <s v="IT-OSS - M6 (ASAP/TSG)"/>
    <s v="Incident"/>
    <s v="INC000002696952"/>
    <d v="2018-10-22T21:09:18"/>
    <d v="2018-10-23T20:08:3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4863899,Error Message:ReturnCd:21038 – ReturnText: One or more required Addresses have not been delegated to NGMSS   What is your MSS Login ID?: n9994207 Customer Acct Number?: 3510130 PSR #?: 23231685  "/>
    <s v="We have corrected the address issue  for the reported customer-23231685  caused due to migration and the issue got cleared."/>
    <s v="MSS Cause Codes"/>
    <s v="Delegation"/>
    <s v="Migration Issues (data missing)"/>
    <m/>
    <s v="IT Application"/>
    <s v="Software Application/System"/>
    <s v="Other Type of Software"/>
    <m/>
    <m/>
    <s v="Sathishkumar"/>
    <s v="Chellathurai"/>
    <m/>
    <d v="2018-10-23T20:09:03"/>
    <s v="No"/>
  </r>
  <r>
    <s v="IT-OSS - M6 (ASAP/TSG)"/>
    <s v="Incident"/>
    <s v="INC000002686771"/>
    <d v="2018-10-17T16:19:42"/>
    <d v="2018-10-23T20:13:16"/>
    <x v="15"/>
    <s v="Medium"/>
    <x v="2"/>
    <s v="Within the Service Target"/>
    <s v="MSS (hWIN &amp; TSG) Issue"/>
    <s v="Which MSS instance are you reporting this issue for?: MSS (hWIN &amp; TSG) What type of issue are you reporting?: Another issue Description of problem: (attach screenshots of any errors, etc.): ORA-20100:SP_QUALIFY_DUALQUAL ORA-20100:Selected product not qualified the both wire _centers  What is your MSS Login ID?: n9979758 Customer Acct Number?: 6439536 PSR #?: 6643493 "/>
    <s v="The order was completed already  No issues found"/>
    <s v="MSS Cause Codes"/>
    <s v="Training"/>
    <s v="No Issue Found"/>
    <m/>
    <s v="IT Application"/>
    <s v="Software Application/System"/>
    <s v="Other Type of Software"/>
    <m/>
    <m/>
    <s v="Kanthavel"/>
    <s v="Kumar"/>
    <m/>
    <d v="2018-10-23T20:13:40"/>
    <s v="No"/>
  </r>
  <r>
    <s v="IT-OSS - M6 (ASAP/TSG)"/>
    <s v="Incident"/>
    <s v="INC000002700440"/>
    <d v="2018-10-24T00:10:04"/>
    <d v="2018-10-24T00:11:42"/>
    <x v="8"/>
    <s v="Medium"/>
    <x v="1"/>
    <s v="Within the Service Target"/>
    <s v="MSS (hWIN &amp; TSG) Issue"/>
    <s v="Which MSS instance are you reporting this issue for?: MSS (hWIN &amp; TSG) What type of issue are you reporting?: Another issue Description of problem: (attach screenshots of any errors, etc.): CANT VALIDATE. SAYS NO LABELS AND VALUES. HAVE RE-ADDED SALES CHANNEL AND IS NOT FIXING IT.  What is your MSS Login ID?: E0183526 Customer Acct Number?: 3662364 PSR #?: 23218745 "/>
    <m/>
    <m/>
    <m/>
    <m/>
    <m/>
    <s v="IT Application"/>
    <s v="Software Application/System"/>
    <s v="Other Type of Software"/>
    <m/>
    <m/>
    <s v="Haley"/>
    <s v="Stanfield"/>
    <m/>
    <d v="2018-10-24T00:11:57"/>
    <s v="No"/>
  </r>
  <r>
    <s v="IT-OSS - M6 (ASAP/TSG)"/>
    <s v="Incident"/>
    <s v="INC000002696932"/>
    <d v="2018-10-22T20:39:12"/>
    <d v="2018-10-24T13:08:12"/>
    <x v="5"/>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2770132,Error Message: v_return_cd: -2 v_return_text:ORA-20100: The MSS Exchange is not found on the account.  What is your MSS Login ID?: n9994207 Customer Acct Number?: 6229493 PSR #?: 23229835  "/>
    <s v="The incorrect order status in the NGMSS side for the order#6885719 which caused the issue and the same has been corrected now."/>
    <s v="MSS Cause Codes"/>
    <s v="Data"/>
    <s v="Data Scrub Required"/>
    <m/>
    <s v="IT Application"/>
    <s v="Software Application/System"/>
    <s v="Other Type of Software"/>
    <m/>
    <m/>
    <s v="Sathishkumar"/>
    <s v="Chellathurai"/>
    <m/>
    <d v="2018-10-24T13:08:38"/>
    <s v="No"/>
  </r>
  <r>
    <s v="IT-OSS - M6 (ASAP/TSG)"/>
    <s v="Incident"/>
    <s v="INC000002700055"/>
    <d v="2018-10-23T22:39:51"/>
    <d v="2018-10-24T13:09:33"/>
    <x v="15"/>
    <s v="Medium"/>
    <x v="2"/>
    <s v="Within the Service Target"/>
    <s v="MSS (hWIN &amp; TSG) Issue"/>
    <s v="Which MSS instance are you reporting this issue for?: MSS (hWIN &amp; TSG) What type of issue are you reporting?: Another issue Description of problem: (attach screenshots of any errors, etc.): bpq was called but returned an error the mss to bpq was not successful  What is your MSS Login ID?: e0102195 Customer Acct Number?: 6518227 PSR #?: 23241659 "/>
    <s v="The reported TN is not active in mirror so kindly cancel this order and create a disconnect order for this customer."/>
    <s v="MSS Cause Codes"/>
    <s v="Training"/>
    <s v="Incorrect Process on BB Qualification"/>
    <m/>
    <s v="IT Application"/>
    <s v="Software Application/System"/>
    <s v="Other Type of Software"/>
    <m/>
    <m/>
    <s v="Jennifer"/>
    <s v="Hunt"/>
    <m/>
    <d v="2018-10-24T17:50:48"/>
    <s v="No"/>
  </r>
  <r>
    <s v="IT-OSS - M6 (ASAP/TSG)"/>
    <s v="Incident"/>
    <s v="INC000002700411"/>
    <d v="2018-10-24T00:15:23"/>
    <d v="2018-10-24T13:12:04"/>
    <x v="14"/>
    <s v="Medium"/>
    <x v="2"/>
    <s v="Within the Service Target"/>
    <s v="MSS (hWIN &amp; TSG) Issue"/>
    <s v="Which MSS instance are you reporting this issue for?: MSS (hWIN &amp; TSG) What type of issue are you reporting?: Another issue Description of problem: (attach screenshots of any errors, etc.): STUCK IN EXCEPTN. ERROR: UNABLE TO CREATE DELEGATED PSR ORDER IN MGMSS. ERROR RETURNED FROM API.  What is your MSS Login ID?: E0183526 Customer Acct Number?: 3662364 PSR #?: 23243169 "/>
    <s v="We could see that the supplement correction was not delegated in the previous order which caused the issue and same has been corrected now. DELEGORD task for the reported order #23243169 is completed."/>
    <s v="MSS Cause Codes"/>
    <s v="Delegation"/>
    <s v="Previous order Delegation issue"/>
    <m/>
    <s v="IT Application"/>
    <s v="Software Application/System"/>
    <s v="Other Type of Software"/>
    <m/>
    <m/>
    <s v="Haley"/>
    <s v="Stanfield"/>
    <m/>
    <d v="2018-10-27T01:54:36"/>
    <s v="No"/>
  </r>
  <r>
    <s v="IT-OSS - M6 (ASAP/TSG)"/>
    <s v="Incident"/>
    <s v="INC000002700678"/>
    <d v="2018-10-24T01:23:30"/>
    <d v="2018-10-24T13:12:51"/>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3244998 What is your MSS Login ID?: n9987263 Customer Acct Number?: 3224651 PSR #?: 23224501 "/>
    <s v="We could see that the incorrect order status in the NGMSS caused the reported issue, which has been corrected now and the order now validates without any issues"/>
    <s v="MSS Cause Codes"/>
    <s v="Data"/>
    <s v="Validation Issue"/>
    <m/>
    <s v="IT Application"/>
    <s v="Software Application/System"/>
    <s v="Other Type of Software"/>
    <m/>
    <m/>
    <s v="Vijai"/>
    <s v="Elumalai"/>
    <m/>
    <d v="2018-10-24T13:13:15"/>
    <s v="No"/>
  </r>
  <r>
    <s v="IT-OSS - M6 (ASAP/TSG)"/>
    <s v="Incident"/>
    <s v="INC000002701238"/>
    <d v="2018-10-24T04:03:12"/>
    <d v="2018-10-24T13:16:11"/>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here are 1 circuit(s) on this order that have not had a DLR issued under this order. Either remove the circuit(s) from the order or issue a new DLR. The circuit(s) are as follow: Tn# 5057473999 What is your MSS Login ID?: n9987263 Customer Acct Number?: 5407440 PSR #?: 23207195 "/>
    <s v="We could see the cancellation process were not made properly which were caused the issue, the same has been corrected and respective order is now processed, so we are going ahead and marking this as close. Kindly reach us for any assistance in the future."/>
    <s v="MSS Cause Codes"/>
    <s v="Training"/>
    <s v="Incorrect Supplement Cancel"/>
    <m/>
    <s v="IT Application"/>
    <s v="Software Application/System"/>
    <s v="Other Type of Software"/>
    <m/>
    <m/>
    <s v="Vijai"/>
    <s v="Elumalai"/>
    <m/>
    <d v="2018-10-24T13:16:34"/>
    <s v="No"/>
  </r>
  <r>
    <s v="IT-OSS - M6 (ASAP/TSG)"/>
    <s v="Incident"/>
    <s v="INC000002698215"/>
    <d v="2018-10-23T13:24:03"/>
    <d v="2018-10-24T13:16:51"/>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28847 "/>
    <s v="We could see no issues with this request as the aquarium record for the customer is proper as you can see through the screenshot attached."/>
    <s v="MSS Cause Codes"/>
    <s v="Training"/>
    <s v="No Issue Found"/>
    <m/>
    <s v="IT Application"/>
    <s v="Software Application/System"/>
    <s v="Other Type of Software"/>
    <m/>
    <m/>
    <s v="sruthi"/>
    <s v="Ravichandran"/>
    <m/>
    <d v="2018-10-24T13:17:15"/>
    <s v="No"/>
  </r>
  <r>
    <s v="IT-OSS - M6 (ASAP/TSG)"/>
    <s v="Incident"/>
    <s v="INC000002701071"/>
    <d v="2018-10-24T02:15:42"/>
    <d v="2018-10-24T13:22:19"/>
    <x v="7"/>
    <s v="Medium"/>
    <x v="2"/>
    <s v="Within the Service Target"/>
    <s v="MSS (hWIN &amp; TSG) Issue"/>
    <s v="Which MSS instance are you reporting this issue for?: MSS (hWIN &amp; TSG) What type of issue are you reporting?: Another issue Description of problem: (attach screenshots of any errors, etc.): PSR locked by another user, Telephone: 4173264979, Error Message: This order is already open by: 1)G9984061 at 10/19/2018 06:06:24 What is your MSS Login ID?: n9995231 Customer Acct Number?: 3812362 PSR #?: 23222729 "/>
    <s v="We could see the order has been locked and same has been removed now. We are good to go on this, So, we are going ahead and marking this as close. KIndly reach us for any assistance in the future."/>
    <s v="MSS Cause Codes"/>
    <s v="Training"/>
    <s v="Locked Order/Circuit"/>
    <m/>
    <s v="IT Application"/>
    <s v="Software Application/System"/>
    <s v="Other Type of Software"/>
    <m/>
    <m/>
    <s v="Ajith"/>
    <s v="Kumar"/>
    <m/>
    <d v="2018-10-24T13:22:45"/>
    <s v="No"/>
  </r>
  <r>
    <s v="IT-OSS - M6 (ASAP/TSG)"/>
    <s v="Incident"/>
    <s v="INC000002700806"/>
    <d v="2018-10-24T01:27:17"/>
    <d v="2018-10-24T13:23:52"/>
    <x v="14"/>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8592254425 What is your MSS Login ID?: n9987263 Customer Acct Number?: 3319047 PSR #?: 23143248 "/>
    <s v="We can able to complete the PCONDES task for the reported order #23143248 without any issue"/>
    <s v="MSS Cause Codes"/>
    <s v="Training"/>
    <s v="No Issue Found"/>
    <m/>
    <s v="IT Application"/>
    <s v="Software Application/System"/>
    <s v="Other Type of Software"/>
    <m/>
    <m/>
    <s v="Vijai"/>
    <s v="Elumalai"/>
    <m/>
    <d v="2018-10-24T13:24:17"/>
    <s v="No"/>
  </r>
  <r>
    <s v="IT-OSS - M6 (ASAP/TSG)"/>
    <s v="Incident"/>
    <s v="INC000002700979"/>
    <d v="2018-10-24T02:12:54"/>
    <d v="2018-10-24T13:29:17"/>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707749188 What is your MSS Login ID?: n9987263 Customer Acct Number?: 6555405 PSR #?: 23093796 "/>
    <s v="We could see the cancellation process were not made properly on the data level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Vijai"/>
    <s v="Elumalai"/>
    <m/>
    <d v="2018-10-24T13:29:40"/>
    <s v="No"/>
  </r>
  <r>
    <s v="IT-OSS - M6 (ASAP/TSG)"/>
    <s v="Incident"/>
    <s v="INC000002701235"/>
    <d v="2018-10-24T03:47:14"/>
    <d v="2018-10-24T13:39:44"/>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05221.  Message: nullError Code 30531:Error: This service item is missing values for label: AWGF with item alias: Broadband.Error Code 30531:Error: This service item is missing values for label: FT TO BB with item alias: Broadband. Tn# 7066957822 What is your MSS Login ID?: n9987263 Customer Acct Number?: 3058900 PSR #?: 23006868 "/>
    <s v="The AWGF and FT TO BB values was not populated in the NGMSS which caused the reported issue.This has been cleared now and the order now delegated properly"/>
    <s v="MSS Cause Codes"/>
    <s v="Data"/>
    <s v="Value Label"/>
    <m/>
    <s v="IT Application"/>
    <s v="Software Application/System"/>
    <s v="Other Type of Software"/>
    <m/>
    <m/>
    <s v="Vijai"/>
    <s v="Elumalai"/>
    <m/>
    <d v="2018-10-24T13:40:08"/>
    <s v="No"/>
  </r>
  <r>
    <s v="IT-OSS - M6 (ASAP/TSG)"/>
    <s v="Incident"/>
    <s v="INC000002700681"/>
    <d v="2018-10-24T01:25:01"/>
    <d v="2018-10-24T13:42:02"/>
    <x v="7"/>
    <s v="Medium"/>
    <x v="2"/>
    <s v="Within the Service Target"/>
    <s v="MSS (hWIN &amp; TSG) Issue"/>
    <s v="Which MSS instance are you reporting this issue for?: MSS (hWIN &amp; TSG) What type of issue are you reporting?: Another issue Description of problem: (attach screenshots of any errors, etc.): TRYINGN TO DO AN UPGRADE GOES TO EXCEPTION WITH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Miscellaneous Error: Unable to copy item 11563642 to the order, the item exists on a different customer..  Error Code 30603:Miscellaneous Error: Unable to copy item 11563642 to the order, the item exists on a different customer.Error Code 30766:Unable to process item CONTACT INFO Product group 1024. Miscellaneous Error: Unable to copy item 11563642 to the order, the item exists on a different customer.. What is your MSS Login ID?: E0138057 Customer Acct Number?: 2917674 PSR #?: 23243574 "/>
    <s v="We could see the order specification values are not mapped properly on the data level which were caused the issue, the same has been corrected and respective order is delegated to NGMSS without any issues. So, we are going ahead and marking this as close. Kindly reach us for any assistance in the future."/>
    <s v="MSS Cause Codes"/>
    <s v="Delegation"/>
    <s v="NGMSS data issue"/>
    <m/>
    <s v="IT Application"/>
    <s v="Software Application/System"/>
    <s v="Other Type of Software"/>
    <m/>
    <m/>
    <s v="Falicia"/>
    <s v="Tollison"/>
    <m/>
    <d v="2018-10-24T13:42:28"/>
    <s v="No"/>
  </r>
  <r>
    <s v="IT-OSS - M6 (ASAP/TSG)"/>
    <s v="Incident"/>
    <s v="INC000002701141"/>
    <d v="2018-10-24T03:20:19"/>
    <d v="2018-10-24T13:48:46"/>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4225632,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5791984 PSR #?: 23234844 "/>
    <s v="We could see that the supplement correction was not delegated in the previous order which caused the issue and same has been corrected now. DELEGORD task for the reported order #23234844 is completed"/>
    <s v="MSS Cause Codes"/>
    <s v="Delegation"/>
    <s v="Previous order Delegation issue"/>
    <m/>
    <s v="IT Application"/>
    <s v="Software Application/System"/>
    <s v="Other Type of Software"/>
    <m/>
    <m/>
    <s v="Ajith"/>
    <s v="Kumar"/>
    <m/>
    <d v="2018-10-24T13:49:12"/>
    <s v="No"/>
  </r>
  <r>
    <s v="IT-OSS - M6 (ASAP/TSG)"/>
    <s v="Incident"/>
    <s v="INC000002686149"/>
    <d v="2018-10-17T01:30:02"/>
    <d v="2018-10-24T13:52:37"/>
    <x v="0"/>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7047889941 What is your MSS Login ID?: n9981514 "/>
    <s v="MSS - Functional Training - MSS checks for the MIRROR qualification for a suspend order"/>
    <s v="MSS Cause Codes"/>
    <s v="Training"/>
    <s v="MSS - Functional Training"/>
    <m/>
    <s v="IT Application"/>
    <s v="Software Application/System"/>
    <s v="Other Type of Software"/>
    <m/>
    <m/>
    <s v="Ramkumar"/>
    <s v="Balaji"/>
    <m/>
    <d v="2018-10-24T13:53:03"/>
    <s v="No"/>
  </r>
  <r>
    <s v="IT-OSS - M6 (ASAP/TSG)"/>
    <s v="Incident"/>
    <s v="INC000002701328"/>
    <d v="2018-10-24T04:27:54"/>
    <d v="2018-10-24T13:55:46"/>
    <x v="14"/>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7067883547 What is your MSS Login ID?: n9987263 Customer Acct Number?: 5301757 PSR #?: 22377806 "/>
    <s v="We could see that the reported order #22377806 was cancelled before the order gets delegated to NGMSS and so order will not be available in NG. Please try to complete the order in HWIN and revert us for any concern"/>
    <s v="MSS Cause Codes"/>
    <s v="Training"/>
    <s v="Incorrect Task Completion Process"/>
    <m/>
    <s v="IT Application"/>
    <s v="Software Application/System"/>
    <s v="Other Type of Software"/>
    <m/>
    <m/>
    <s v="Vijai"/>
    <s v="Elumalai"/>
    <m/>
    <d v="2018-10-24T13:56:10"/>
    <s v="No"/>
  </r>
  <r>
    <s v="IT-OSS - M6 (ASAP/TSG)"/>
    <s v="Incident"/>
    <s v="INC000002700856"/>
    <d v="2018-10-24T02:07:24"/>
    <d v="2018-10-24T13:55:58"/>
    <x v="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Exact Fetch returns more than one row. Tn# 4022613889 What is your MSS Login ID?: n9987263 Customer Acct Number?: 5493653 PSR #?: 23228374 "/>
    <s v="We could see an incorrect speed product has caused the reported issue and the same is now corrected."/>
    <s v="MSS Cause Codes"/>
    <s v="Data"/>
    <s v="Product Issue"/>
    <m/>
    <s v="IT Application"/>
    <s v="Software Application/System"/>
    <s v="Other Type of Software"/>
    <m/>
    <m/>
    <s v="Vijai"/>
    <s v="Elumalai"/>
    <m/>
    <d v="2018-10-25T23:21:47"/>
    <s v="No"/>
  </r>
  <r>
    <s v="IT-OSS - M6 (ASAP/TSG)"/>
    <s v="Incident"/>
    <s v="INC000002700169"/>
    <d v="2018-10-23T22:33:32"/>
    <d v="2018-10-24T14:03:34"/>
    <x v="7"/>
    <s v="Medium"/>
    <x v="2"/>
    <s v="Within the Service Target"/>
    <s v="MSS (hWIN &amp; TSG) Issue"/>
    <s v="Which MSS instance are you reporting this issue for?: MSS (hWIN &amp; TSG) What type of issue are you reporting?: Another issue Description of problem: (attach screenshots of any errors, etc.): trying to complete addasgn get error: error while working vcondes tn# 501 796 3274 What is your MSS Login ID?: e0009424 Customer Acct Number?: 6601819 PSR #?: 23241389"/>
    <s v="We could see the issue status information were not mapped properly which were caused the issue, the same has been corrected and respective order is now processed without any issues. So, we are going ahead and marking this as close. KIndly reach us for any assistance in the future."/>
    <s v="MSS Cause Codes"/>
    <s v="Data"/>
    <s v="Circuit Issue Status"/>
    <m/>
    <s v="IT Application"/>
    <s v="Software Application/System"/>
    <s v="Other Type of Software"/>
    <m/>
    <m/>
    <s v="Frances"/>
    <s v="Thompson"/>
    <m/>
    <d v="2018-10-24T14:03:58"/>
    <s v="No"/>
  </r>
  <r>
    <s v="IT-OSS - M6 (ASAP/TSG)"/>
    <s v="Incident"/>
    <s v="INC000002698216"/>
    <d v="2018-10-23T13:31:26"/>
    <d v="2018-10-24T14:12:36"/>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69304  "/>
    <s v="We could see the order has been processed without any issues and also it looks good in the system, It displays the information as expected in MSS as well as in Aquarium. So, we are going ahead and marking this as close. KIndly reach us for any assistance in the future."/>
    <s v="MSS Cause Codes"/>
    <s v="Training"/>
    <s v="No Issue Found"/>
    <m/>
    <s v="IT Application"/>
    <s v="Software Application/System"/>
    <s v="Other Type of Software"/>
    <m/>
    <m/>
    <s v="sruthi"/>
    <s v="Ravichandran"/>
    <m/>
    <d v="2018-10-24T14:13:01"/>
    <s v="No"/>
  </r>
  <r>
    <s v="IT-OSS - M6 (ASAP/TSG)"/>
    <s v="Incident"/>
    <s v="INC000002697444"/>
    <d v="2018-10-22T23:22:36"/>
    <d v="2018-10-24T14:20:24"/>
    <x v="0"/>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7045505030,Error Message:Error: An Error occurred during the Custom Pre-Validation Procedure: -2 ORA-20100: Same TN or Customer has an Open Order in NextGen MSS.  Please complete the Open Order in NextGen MSS and try to Validate in hWIN MSS.   What is your MSS Login ID?: n9994207 Customer Acct Number?: 5596487 PSR #?: 23225589 "/>
    <s v="An incorrect order status has caused the reported issue and the same is now corrected"/>
    <s v="MSS Cause Codes"/>
    <s v="Data"/>
    <s v="ASAP Issue"/>
    <m/>
    <s v="IT Application"/>
    <s v="Software Application/System"/>
    <s v="Other Type of Software"/>
    <m/>
    <m/>
    <s v="Sathishkumar"/>
    <s v="Chellathurai"/>
    <m/>
    <d v="2018-10-24T14:20:49"/>
    <s v="No"/>
  </r>
  <r>
    <s v="IT-OSS - M6 (ASAP/TSG)"/>
    <s v="Incident"/>
    <s v="INC000002700844"/>
    <d v="2018-10-24T01:47:19"/>
    <d v="2018-10-24T14:40:09"/>
    <x v="4"/>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632625685 What is your MSS Login ID?: n9987263 Customer Acct Number?: 4688053 PSR #?: 21807755 "/>
    <s v="We could see an incorrect port address status caused the issue and the same has been corrected now.The reported PCON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Vijai"/>
    <s v="Elumalai"/>
    <m/>
    <d v="2018-10-24T14:40:32"/>
    <s v="No"/>
  </r>
  <r>
    <s v="IT-OSS - M6 (ASAP/TSG)"/>
    <s v="Incident"/>
    <s v="INC000002700511"/>
    <d v="2018-10-24T01:08:20"/>
    <d v="2018-10-24T15:12:18"/>
    <x v="4"/>
    <s v="Medium"/>
    <x v="2"/>
    <s v="Within the Service Target"/>
    <s v="MSS (hWIN &amp; TSG) Issue"/>
    <s v="Which MSS instance are you reporting this issue for?: MSS (hWIN &amp; TSG) What type of issue are you reporting?: Another issue Description of problem: (attach screenshots of any errors, etc.): Hwin PSR locked by another user, Telephone: 1600605370, Error Message: this order is already open by: 1)G9984065 at 10/22/2018 14:25:44 What is your MSS Login ID?: n9995231 Customer Acct Number?: 6600066 PSR #?: 23229383 "/>
    <s v="We have removed the lock for the reported order. Now you could able to open the order without any issues. Hence there is no action pending on our side. We are going ahead and marking this incident as resolved. Thanks."/>
    <s v="MSS Cause Codes"/>
    <s v="Training"/>
    <s v="User Request"/>
    <m/>
    <s v="IT Application"/>
    <s v="Software Application/System"/>
    <s v="Other Type of Software"/>
    <m/>
    <m/>
    <s v="Ajith"/>
    <s v="Kumar"/>
    <m/>
    <d v="2018-10-24T15:12:42"/>
    <s v="No"/>
  </r>
  <r>
    <s v="IT-OSS - M6 (ASAP/TSG)"/>
    <s v="Incident"/>
    <s v="INC000002698183"/>
    <d v="2018-10-23T04:11:21"/>
    <d v="2018-10-24T15:48:53"/>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6620955, Error Message: integrity constraint (ASAP.FK_SERV_ITEM__CIRCUIT) violated - parent key not found What is your MSS Login ID?: n9995231 Customer Acct Number?: 3006868 PSR #?: 23155070  "/>
    <s v="Missing entry for the virtual in NG has caused the reported issue and the same is now cleared."/>
    <s v="MSS Cause Codes"/>
    <s v="Delegation"/>
    <s v="Circuit information"/>
    <m/>
    <s v="IT Application"/>
    <s v="Software Application/System"/>
    <s v="Other Type of Software"/>
    <m/>
    <m/>
    <s v="Ajith"/>
    <s v="Kumar"/>
    <m/>
    <d v="2018-10-24T15:49:18"/>
    <s v="No"/>
  </r>
  <r>
    <s v="IT-OSS - M6 (ASAP/TSG)"/>
    <s v="Incident"/>
    <s v="INC000002698396"/>
    <d v="2018-10-23T04:03:17"/>
    <d v="2018-10-24T15:52:21"/>
    <x v="1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3931647001, Error Message: ORA-01403: no data found. What is your MSS Login ID?: n9995231 Customer Acct Number?: 5910296 PSR #?: 23152888 "/>
    <s v="We could see that the value label was populated wrongly which caused the issue and same has been corrected now. BBDES task for the reported order #23152888 is completed"/>
    <s v="MSS Cause Codes"/>
    <s v="Data"/>
    <s v="Value Label"/>
    <m/>
    <s v="IT Application"/>
    <s v="Software Application/System"/>
    <s v="Other Type of Software"/>
    <m/>
    <m/>
    <s v="Ajith"/>
    <s v="Kumar"/>
    <m/>
    <d v="2018-10-24T15:52:47"/>
    <s v="No"/>
  </r>
  <r>
    <s v="IT-OSS - M6 (ASAP/TSG)"/>
    <s v="Incident"/>
    <s v="INC000002701144"/>
    <d v="2018-10-24T03:52:52"/>
    <d v="2018-10-24T16:00:19"/>
    <x v="3"/>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7230182 What is your MSS Login ID?: n9987263 Customer Acct Number?: 5701994 PSR #?: 23231850 "/>
    <s v="The order in the ngmss has completed but the status seems to be incorrect caused the issue and the same have been corrected."/>
    <s v="MSS Cause Codes"/>
    <s v="Data"/>
    <s v="User Request"/>
    <m/>
    <s v="IT Application"/>
    <s v="Software Application/System"/>
    <s v="Other Type of Software"/>
    <m/>
    <m/>
    <s v="Vijai"/>
    <s v="Elumalai"/>
    <m/>
    <d v="2018-10-24T16:00:44"/>
    <s v="No"/>
  </r>
  <r>
    <s v="IT-OSS - M6 (ASAP/TSG)"/>
    <s v="Incident"/>
    <s v="INC000002698168"/>
    <d v="2018-10-23T02:39:39"/>
    <d v="2018-10-24T16:14:25"/>
    <x v="6"/>
    <s v="Medium"/>
    <x v="2"/>
    <s v="Within the Service Target"/>
    <s v="MSS (hWIN &amp; TSG) Issue"/>
    <s v="Which MSS instance are you reporting this issue for?: MSS (hWIN &amp; TSG) What type of issue are you reporting?: Another issue Description of problem: (attach screenshots of any errors, etc.): EXCEPTION ERROR ON DELEGORD TASK:RETURNCD:21040-RETURNTEXT:UNABLE TO CREATE DELEGATED PSR ORDER IN NGMSS. ERROR RETURNED FROM API:JAVAX.XML.WS.SOAP. SOAPFAULTEXCEPTION:ORG.OPENURI.WSEXCEPTION_EXCEPTION:EXCEPTION THROWN DURING ORDER API EXECUTION. MESSAGE:EXCEPTION THROWN IMPORTING ORDER. MESSAGE:UNABLE TO VALIDATE ITEM 7 PRODUCT GROUP O. ERROR CODE 30623:MISSING DATA:SERVITEMID IS REQUIRED FOR DISCONNECT/tn#3931710041 What is your MSS Login ID?: e0023871 Customer Acct Number?: 6377614 PSR #?: 23233375 "/>
    <s v="The supplement correction was not delegated properly in the previous order which caused the issue and the same has been corrected."/>
    <s v="MSS Cause Codes"/>
    <s v="Data"/>
    <s v="Data Scrub Required"/>
    <m/>
    <s v="IT Application"/>
    <s v="Software Application/System"/>
    <s v="Other Type of Software"/>
    <m/>
    <m/>
    <s v="Linda"/>
    <s v="Chandler"/>
    <m/>
    <d v="2018-10-24T16:14:49"/>
    <s v="No"/>
  </r>
  <r>
    <s v="IT-OSS - M6 (ASAP/TSG)"/>
    <s v="Incident"/>
    <s v="INC000002700472"/>
    <d v="2018-10-24T00:58:14"/>
    <d v="2018-10-24T16:17:49"/>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59223752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106491 PSR #?: 22477998  "/>
    <s v="The cancel for the reported order has not processed properly and the same have been corrected and completed."/>
    <s v="MSS Cause Codes"/>
    <s v="Training"/>
    <s v="Process Issue - Others"/>
    <m/>
    <s v="IT Application"/>
    <s v="Software Application/System"/>
    <s v="Other Type of Software"/>
    <m/>
    <m/>
    <s v="Sathishkumar"/>
    <s v="Chellathurai"/>
    <m/>
    <d v="2018-10-24T16:18:14"/>
    <s v="No"/>
  </r>
  <r>
    <s v="IT-OSS - M6 (ASAP/TSG)"/>
    <s v="Incident"/>
    <s v="INC000002701148"/>
    <d v="2018-10-24T04:28:42"/>
    <d v="2018-10-24T16:20:07"/>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54103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GBOND Product group 2101. Miscellaneous Error: Unable to copy item 24201582 to the order as the Service Item is on another open PSR Order. The Preference to Copy Pending PSR Items is set to No..  Error Code 30602:Miscellaneous Error: Unable to copy item 24201582 to the order as the Service Item is on another open PSR Order. The Preference to Copy Pending PSR Items is set to No.Error Code 30766:Unable to process item Actiontec T3200-GBOND Product group 2101. Miscellaneous Error: Unable to copy item 24201582 to the order as the Service Item is on another open PSR Order. The Preference to Copy Pending PSR Items is set to No.. What is your MSS Login ID?: n9995231 Customer Acct Number?: 3827808 PSR #?: 23242857 "/>
    <s v="The incorrect service item status in the NGMSS order#2838092 which caused the issue and the same has been corrected now."/>
    <s v="MSS Cause Codes"/>
    <s v="Delegation"/>
    <s v="Service item status"/>
    <m/>
    <s v="IT Application"/>
    <s v="Software Application/System"/>
    <s v="Other Type of Software"/>
    <m/>
    <m/>
    <s v="Ajith"/>
    <s v="Kumar"/>
    <m/>
    <d v="2018-10-24T16:20:32"/>
    <s v="No"/>
  </r>
  <r>
    <s v="IT-OSS - M6 (ASAP/TSG)"/>
    <s v="Incident"/>
    <s v="INC000002700982"/>
    <d v="2018-10-24T02:19:29"/>
    <d v="2018-10-24T16:26:14"/>
    <x v="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230903 What is your MSS Login ID?: n9987263 Customer Acct Number?: 6448390 PSR #?: 23231231 "/>
    <s v="The previous NGMSS order#5636310 has incorrect order status which caused the issue and the same has been corrected now."/>
    <s v="MSS Cause Codes"/>
    <s v="Data"/>
    <s v="Data Scrub Required"/>
    <m/>
    <s v="IT Application"/>
    <s v="Software Application/System"/>
    <s v="Other Type of Software"/>
    <m/>
    <m/>
    <s v="Vijai"/>
    <s v="Elumalai"/>
    <m/>
    <d v="2018-10-24T16:26:40"/>
    <s v="No"/>
  </r>
  <r>
    <s v="IT-OSS - M6 (ASAP/TSG)"/>
    <s v="Incident"/>
    <s v="INC000002685940"/>
    <d v="2018-10-17T00:20:51"/>
    <d v="2018-10-24T16:36:35"/>
    <x v="13"/>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123837399 What is your MSS Login ID?: n9987263 Customer Acct Number?: 6235773 PSR #?: 23199941 "/>
    <s v="We have corrected the task issue  for the reported customer-23199941 caused due to previous order  migration and the issue got cleared."/>
    <s v="MSS Cause Codes"/>
    <s v="Delegation"/>
    <s v="Delegation task issue"/>
    <m/>
    <s v="IT Application"/>
    <s v="Software Application/System"/>
    <s v="Other Type of Software"/>
    <m/>
    <m/>
    <s v="Vijai"/>
    <s v="Elumalai"/>
    <m/>
    <d v="2018-10-24T16:36:58"/>
    <s v="No"/>
  </r>
  <r>
    <s v="IT-OSS - M6 (ASAP/TSG)"/>
    <s v="Incident"/>
    <s v="INC000002701229"/>
    <d v="2018-10-24T03:16:37"/>
    <d v="2018-10-24T16:59:36"/>
    <x v="6"/>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8 Mb IPTV Product group 1674. The Service Item 33289745 had already been disconnected on another order..  Error Code 30606:The Service Item 33289745 had already been disconnected on another order.Error Code 30766:Unable to process item 50Mb/8 Mb IPTV Product group 1674. The Service Item 33289745 had already been disconnected on another order..  TN - 1600604694  THIS WILL BE SINGLE PIN VDSL2 IPTV ON BK:7U PIN:20 What is your MSS Login ID?: E0100690 Customer Acct Number?: 6592847 PSR #?: 23244647 "/>
    <s v="The supplement cancel was not delegated properly in the previous order which caused the issue and the same has been corrected."/>
    <s v="MSS Cause Codes"/>
    <s v="Data"/>
    <s v="Data Scrub Required"/>
    <m/>
    <s v="IT Application"/>
    <s v="Software Application/System"/>
    <s v="Other Type of Software"/>
    <m/>
    <m/>
    <s v="Debra"/>
    <s v="Womack"/>
    <m/>
    <d v="2018-10-24T16:59:59"/>
    <s v="No"/>
  </r>
  <r>
    <s v="IT-OSS - M6 (ASAP/TSG)"/>
    <s v="Incident"/>
    <s v="INC000002700667"/>
    <d v="2018-10-24T01:07:13"/>
    <d v="2018-10-24T17:02:26"/>
    <x v="6"/>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3197282059,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4749571 PSR #?: 23198527 "/>
    <s v="The design was not processed properly in the reported PSR # 23198527 which caused the issue and the same has been corrected."/>
    <s v="MSS Cause Codes"/>
    <s v="Training"/>
    <s v="Design not processed properly"/>
    <m/>
    <s v="IT Application"/>
    <s v="Software Application/System"/>
    <s v="Other Type of Software"/>
    <m/>
    <m/>
    <s v="Sathishkumar"/>
    <s v="Chellathurai"/>
    <m/>
    <d v="2018-10-24T17:02:49"/>
    <s v="No"/>
  </r>
  <r>
    <s v="IT-OSS - M6 (ASAP/TSG)"/>
    <s v="Incident"/>
    <s v="INC000002697143"/>
    <d v="2018-10-22T21:58:54"/>
    <d v="2018-10-24T17:33:37"/>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8592648297,Error Message: v_return_cd: -1 v_return_text:Could not assign connectionsORA-01400: cannot insert NULL into (&quot;ASAP&quot;.&quot;NS_COMP_REL&quot;.&quot;NS_COMP_ID_CHILD&quot;)  What is your MSS Login ID?: n9994207 Customer Acct Number?: 3148393 PSR #?: 23146544 "/>
    <s v="We could able to complete the BBDES task in production. Hence there is no action pending on our side. We are going ahead and marking this incident as resolved. Thanks."/>
    <s v="MSS Cause Codes"/>
    <s v="Training"/>
    <s v="No Issue Found"/>
    <m/>
    <s v="IT Application"/>
    <s v="Software Application/System"/>
    <s v="Other Type of Software"/>
    <m/>
    <m/>
    <s v="Sathishkumar"/>
    <s v="Chellathurai"/>
    <m/>
    <d v="2018-10-24T17:34:00"/>
    <s v="No"/>
  </r>
  <r>
    <s v="IT-OSS - M6 (ASAP/TSG)"/>
    <s v="Incident"/>
    <s v="INC000002697078"/>
    <d v="2018-10-22T21:16:25"/>
    <d v="2018-10-24T17:44:48"/>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109130232,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17843337 had already been disconnected on another order..  Error Code 30606:The Service Item 17843337 had already been disconnected on another order.Error Code 30766:Unable to process item Sagem 1704N Product group 1428. The Service Item 17843337 had already been disconnected on another order..  What is your MSS Login ID?: n9994207 Customer Acct Number?: 5871910 PSR #?: 22600298  "/>
    <s v="The order must have an inservice or a new product when a product is going to be disconnected.Kindly check the correct the same and proceed further."/>
    <s v="MSS Cause Codes"/>
    <s v="Delegation"/>
    <s v="Delegation task issue"/>
    <m/>
    <s v="IT Application"/>
    <s v="Software Application/System"/>
    <s v="Other Type of Software"/>
    <m/>
    <m/>
    <s v="Sathishkumar"/>
    <s v="Chellathurai"/>
    <m/>
    <d v="2018-10-24T17:45:11"/>
    <s v="No"/>
  </r>
  <r>
    <s v="IT-OSS - M6 (ASAP/TSG)"/>
    <s v="Incident"/>
    <s v="INC000002685167"/>
    <d v="2018-10-16T21:06:42"/>
    <d v="2018-10-24T17:46:38"/>
    <x v="5"/>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Customer account 1266931 has open orders or has already been disconnected.  Error Code 31030:Customer account 1266931 has open orders or has already been disconnected.  TN=2813134343 What is your MSS Login ID?: e0049218 Customer Acct Number?: 4930693 PSR #?: 23202728  "/>
    <s v="The delegation tasks and other tasks have been completed for the reported order#23202728 without any issues."/>
    <s v="MSS Cause Codes"/>
    <s v="Training"/>
    <s v="No Issue Found"/>
    <m/>
    <s v="IT Application"/>
    <s v="Software Application/System"/>
    <s v="Other Type of Software"/>
    <m/>
    <m/>
    <s v="Sandy"/>
    <s v="Ridley"/>
    <m/>
    <d v="2018-10-24T17:47:02"/>
    <s v="No"/>
  </r>
  <r>
    <s v="IT-OSS - M6 (ASAP/TSG)"/>
    <s v="Incident"/>
    <s v="INC000002691008"/>
    <d v="2018-10-18T22:08:58"/>
    <d v="2018-10-24T17:48:18"/>
    <x v="13"/>
    <s v="Medium"/>
    <x v="2"/>
    <s v="Within the Service Target"/>
    <s v="MSS (hWIN &amp; TSG) Issue"/>
    <s v="Which MSS instance are you reporting this issue for?: MSS (hWIN &amp; TSG) What type of issue are you reporting?: Another issue Description of problem: (attach screenshots of any errors, etc.): TN: 1261280588. NEED TO DISCONNECT THIS CUST IN M6 AND ERROR IS: SAME TN OR CUSTOMER HAS AN OPEN ORDER IN NEXTGEN MSS AND TRY TO VALIDATE IN HWIN MSS. (DISCONNECTING THIS CUST IN M6 TO ADD PINS 6359 &amp; 6360 ON TN: 2161289381-IN MODASGN NOW)  What is your MSS Login ID?: E0183526 Customer Acct Number?: 6121464 PSR #?: 23222652 "/>
    <s v="We have corrected the task issue  for the reported customer-23222652 caused due to previous order  migration and the issue got cleared."/>
    <s v="MSS Cause Codes"/>
    <s v="Delegation"/>
    <s v="Previous order Delegation issue"/>
    <m/>
    <s v="IT Application"/>
    <s v="Software Application/System"/>
    <s v="Other Type of Software"/>
    <m/>
    <m/>
    <s v="Haley"/>
    <s v="Stanfield"/>
    <m/>
    <d v="2018-10-24T17:48:42"/>
    <s v="No"/>
  </r>
  <r>
    <s v="IT-OSS - M6 (ASAP/TSG)"/>
    <s v="Incident"/>
    <s v="INC000002696949"/>
    <d v="2018-10-22T21:04:13"/>
    <d v="2018-10-24T18:09:57"/>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702860183,Error Message:return_cd: -2 v_return_text:ORA-01400: cannot insert NULL into (&quot;ASAP&quot;.&quot;DESIGN&quot;.&quot;ISSUE_NBR&quot;)  What is your MSS Login ID?: n9994207 Customer Acct Number?: 3254212 PSR #?: 23198873  "/>
    <s v="We could see an inappropriate virtual circuit related entry caused the issue and the same has been corrected now. The reported BBDES task has been completed in production. Hence there is no action pending on our side. We are going ahead and marking this incident as resolved. Thanks."/>
    <s v="MSS Cause Codes"/>
    <s v="Data"/>
    <s v="Re-Design Issue"/>
    <m/>
    <s v="IT Application"/>
    <s v="Software Application/System"/>
    <s v="Other Type of Software"/>
    <m/>
    <m/>
    <s v="Sathishkumar"/>
    <s v="Chellathurai"/>
    <m/>
    <d v="2018-10-24T18:10:21"/>
    <s v="No"/>
  </r>
  <r>
    <s v="IT-OSS - M6 (ASAP/TSG)"/>
    <s v="Incident"/>
    <s v="INC000002698214"/>
    <d v="2018-10-23T13:11:31"/>
    <d v="2018-10-24T18:10:26"/>
    <x v="6"/>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36487  "/>
    <s v="The incorrect active indicator was tagged in the reported PSR # 6636487 which caused the issue and the same has been corrected."/>
    <s v="MSS Cause Codes"/>
    <s v="Data"/>
    <s v="Address Issue"/>
    <m/>
    <s v="IT Application"/>
    <s v="Software Application/System"/>
    <s v="Other Type of Software"/>
    <m/>
    <m/>
    <s v="sruthi"/>
    <s v="Ravichandran"/>
    <m/>
    <d v="2018-10-24T18:10:49"/>
    <s v="No"/>
  </r>
  <r>
    <s v="IT-OSS - M6 (ASAP/TSG)"/>
    <s v="Incident"/>
    <s v="INC000002699869"/>
    <d v="2018-10-23T21:31:09"/>
    <d v="2018-10-24T18:36:20"/>
    <x v="6"/>
    <s v="Medium"/>
    <x v="2"/>
    <s v="Within the Service Target"/>
    <s v="MSS (hWIN &amp; TSG) Issue"/>
    <s v="Which MSS instance are you reporting this issue for?: MSS (hWIN &amp; TSG) What type of issue are you reporting?: Another issue Description of problem: (attach screenshots of any errors, etc.):  Please copy existing PHYSICAL services related product.  What is your MSS Login ID?: E0181765 Customer Acct Number?: 5567427 PSR #?: 23240004  "/>
    <s v="the validation throwing an error like 'MIROR DW CNCRNCP0060 is different from MSS wire center CNCRNCU1002'. Please follow the below steps which issuggested by Linda cederquist previously inorder to eradicate this error."/>
    <s v="MSS Cause Codes"/>
    <s v="Training"/>
    <s v="Process Issue - Others"/>
    <m/>
    <s v="IT Application"/>
    <s v="Software Application/System"/>
    <s v="Other Type of Software"/>
    <m/>
    <m/>
    <s v="Cynthia"/>
    <s v="Jasso"/>
    <m/>
    <d v="2018-10-24T18:36:43"/>
    <s v="No"/>
  </r>
  <r>
    <s v="IT-OSS - M6 (ASAP/TSG)"/>
    <s v="Incident"/>
    <s v="INC000002700518"/>
    <d v="2018-10-24T01:25:39"/>
    <d v="2018-10-24T20:00:20"/>
    <x v="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5954623 to the order as the Service Item is on another open PSR Order. The Preference to Copy Pending PSR Items is set to No..  Error Code 30602:Miscellaneous Error: Unable to copy item 35954623 to the order as the Service Item is on another open PSR Order. The Preference to Copy Pending PSR Items is set to No.Error Code 30766:Unable to process item 25Mb/1.5Mb Product group 1571. Miscellaneous Error: Unable to copy item 35954623 to the order as the Service Item is on another open PSR Order. The Preference to Copy Pending PSR Items is set to No.. What is your MSS Login ID?: e0175126 Customer Acct Number?: 5783943 PSR #?: 23243652 "/>
    <s v="Previous order broadband status was incorrect and the same has been corrected."/>
    <s v="MSS Cause Codes"/>
    <s v="Data"/>
    <s v="Value Label"/>
    <m/>
    <s v="IT Application"/>
    <s v="Software Application/System"/>
    <s v="Other Type of Software"/>
    <m/>
    <m/>
    <s v="Felecia"/>
    <s v="Carrell"/>
    <m/>
    <d v="2018-10-24T20:00:43"/>
    <s v="No"/>
  </r>
  <r>
    <s v="IT-OSS - M6 (ASAP/TSG)"/>
    <s v="Incident"/>
    <s v="INC000002695375"/>
    <d v="2018-10-22T00:08:11"/>
    <d v="2018-10-24T20:01:20"/>
    <x v="15"/>
    <s v="Medium"/>
    <x v="2"/>
    <s v="Within the Service Target"/>
    <s v="MSS (hWIN &amp; TSG) Issue"/>
    <s v="Which MSS instance are you reporting this issue for?: MSS (hWIN &amp; TSG) What type of issue are you reporting?: Another issue Description of problem: (attach screenshots of any errors, etc.): ECEPTN error for BBCKTID, see screenshot. Original error in PCONDES in NGMSS for 25mb stated pins not compatible w/ speed product. Lowered to 10mb to pass, hWin demanded CKTID task, added, now goes to EXCEPTN and cannot proceed. What is your MSS Login ID?: e0167929 Customer Acct Number?: 6591167 PSR #?: 23180309 "/>
    <s v="We could see that the incorrect task sequence in the order caused the reported issue ,this has been corrected now and the task is now complete."/>
    <s v="MSS Cause Codes"/>
    <s v="Training"/>
    <s v="Incorrect Task Completion Process"/>
    <m/>
    <s v="IT Application"/>
    <s v="Software Application/System"/>
    <s v="Other Type of Software"/>
    <m/>
    <m/>
    <s v="Jonathan"/>
    <s v="Fritch"/>
    <m/>
    <d v="2018-10-24T20:01:44"/>
    <s v="No"/>
  </r>
  <r>
    <s v="IT-OSS - M6 (ASAP/TSG)"/>
    <s v="Incident"/>
    <s v="INC000002697906"/>
    <d v="2018-10-23T02:46:10"/>
    <d v="2018-10-24T20:07:1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6273242 What is your MSS Login ID?: n9981514 "/>
    <s v="Address indicator was incorrect and the same has been corrected and fixed."/>
    <s v="MSS Cause Codes"/>
    <s v="Delegation"/>
    <s v="Location Information"/>
    <m/>
    <s v="IT Application"/>
    <s v="Software Application/System"/>
    <s v="Other Type of Software"/>
    <m/>
    <m/>
    <s v="Ramkumar"/>
    <s v="Balaji"/>
    <m/>
    <d v="2018-10-24T20:07:35"/>
    <s v="No"/>
  </r>
  <r>
    <s v="IT-OSS - M6 (ASAP/TSG)"/>
    <s v="Incident"/>
    <s v="INC000002700470"/>
    <d v="2018-10-24T00:53:17"/>
    <d v="2018-10-24T20:44:37"/>
    <x v="10"/>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1046551 had already been disconnected on another order..  Error Code 30606:The Service Item 21046551 had already been disconnected on another order.Error Code 30766:Unable to process item CONTACT INFO Product group 1024. The Service Item 21046551 had already been disconnected on another order.. What is your MSS Login ID?: E0095243 Customer Acct Number?: 5358903 PSR #?: 23214746 "/>
    <s v="Irrelevant service item related entries were corrected to resolve the issue"/>
    <s v="MSS Cause Codes"/>
    <s v="Data"/>
    <s v="Incorrect Serv Item Status"/>
    <m/>
    <s v="IT Application"/>
    <s v="Software Application/System"/>
    <s v="Other Type of Software"/>
    <m/>
    <m/>
    <s v="James"/>
    <s v="Gober"/>
    <m/>
    <d v="2018-10-24T20:45:03"/>
    <s v="No"/>
  </r>
  <r>
    <s v="IT-OSS - M6 (ASAP/TSG)"/>
    <s v="Incident"/>
    <s v="INC000002701331"/>
    <d v="2018-10-24T05:07:00"/>
    <d v="2018-10-24T20:49:19"/>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5153825918,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5Mb/4Mb Product group 1635. The Service Item 23912158 had already been disconnected on another order..  Error Code 30606:The Service Item 23912158 had already been disconnected on another order.Error Code 30766:Unable to process item 25Mb/4Mb Product group 1635. The Service Item 23912158 had already been disconnected on another order.. What is your MSS Login ID?: n9995231 Customer Acct Number?: 5144782 PSR #?: 23157568 "/>
    <s v="Previous order was not delegated properly and the same has been corrected by re-initiating the DELEGORD gateway event of the previous order."/>
    <s v="MSS Cause Codes"/>
    <s v="Delegation"/>
    <s v="Previous order Delegation issue"/>
    <m/>
    <s v="IT Application"/>
    <s v="Software Application/System"/>
    <s v="Other Type of Software"/>
    <m/>
    <m/>
    <s v="Ajith"/>
    <s v="Kumar"/>
    <m/>
    <d v="2018-10-24T20:49:42"/>
    <s v="No"/>
  </r>
  <r>
    <s v="IT-OSS - M6 (ASAP/TSG)"/>
    <s v="Incident"/>
    <s v="INC000002702409"/>
    <d v="2018-10-24T20:48:50"/>
    <d v="2018-10-24T20:54:51"/>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120274,Error Message:UNABLE TO COMPLETED NGMSS DUEDATE TASK  What is your MSS Login ID?: n9994207 Customer Acct Number?: 5963667 PSR #?: 22642925  "/>
    <s v="The incorrect order status causing the reported issue has been corrected now."/>
    <s v="MSS Cause Codes"/>
    <s v="Training"/>
    <s v="User Request"/>
    <m/>
    <s v="IT Application"/>
    <s v="Software Application/System"/>
    <s v="Other Type of Software"/>
    <m/>
    <m/>
    <s v="Sathishkumar"/>
    <s v="Chellathurai"/>
    <m/>
    <d v="2018-10-24T20:55:15"/>
    <s v="No"/>
  </r>
  <r>
    <s v="IT-OSS - M6 (ASAP/TSG)"/>
    <s v="Incident"/>
    <s v="INC000002700833"/>
    <d v="2018-10-24T01:31:05"/>
    <d v="2018-10-24T20:59:45"/>
    <x v="1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521183031 What is your MSS Login ID?: n9987263 Customer Acct Number?: 6507558 PSR #?: 23226060 "/>
    <s v="Incorrect order status was corrected to resolve the issue"/>
    <m/>
    <m/>
    <m/>
    <m/>
    <s v="IT Application"/>
    <s v="Software Application/System"/>
    <s v="Other Type of Software"/>
    <m/>
    <m/>
    <s v="Vijai"/>
    <s v="Elumalai"/>
    <m/>
    <d v="2018-10-24T21:00:09"/>
    <s v="No"/>
  </r>
  <r>
    <s v="IT-OSS - M6 (ASAP/TSG)"/>
    <s v="Incident"/>
    <s v="INC000002703304"/>
    <d v="2018-10-25T00:58:02"/>
    <d v="2018-10-25T01:03:36"/>
    <x v="8"/>
    <s v="Medium"/>
    <x v="1"/>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2812652803,Error Message:ReturnCd :-1 - ReturnText: CIRCUIT DESIGN ID of 14329211 not found   What is your MSS Login ID?: n9994207 Customer Acct Number?: 4969543 PSR #?: 22882623  "/>
    <m/>
    <m/>
    <m/>
    <m/>
    <m/>
    <s v="IT Application"/>
    <s v="Software Application/System"/>
    <s v="Other Type of Software"/>
    <m/>
    <m/>
    <s v="Sathishkumar"/>
    <s v="Chellathurai"/>
    <m/>
    <d v="2018-10-25T01:03:51"/>
    <s v="No"/>
  </r>
  <r>
    <s v="IT-OSS - M6 (ASAP/TSG)"/>
    <s v="Incident"/>
    <s v="INC000002699271"/>
    <d v="2018-10-23T19:54:50"/>
    <d v="2018-10-25T12:50:47"/>
    <x v="4"/>
    <s v="Medium"/>
    <x v="2"/>
    <s v="Within the Service Target"/>
    <s v="MSS (hWIN &amp; TSG) Issue"/>
    <s v="Which MSS instance are you reporting this issue for?: MSS (hWIN &amp; TSG) What type of issue are you reporting?: Another issue Description of problem: (attach screenshots of any errors, etc.): TRYING TO CREATE MODASGN TASK TO LOWER TO 3MB, SINGLE PIN SVC. GETTING: &quot;ReturnCd :21040 - ReturnText: Unable to create delegated PSR Order in NGMSS. Error returned from API.: javax.xml.ws.soap.SOAPFaultException: org.openuri.WSException_Exception: Exception thrown during Order API execution.  Message: Exception Thrown Importing Order.  Message: Unable to process item 3Mb/768K Product group 1582. The Service Item 24293903 had already been disconnected on another order..  Error Code 30606:The Service Item 24293903 had already been disconnected on another order.Error Code 30766:Unable to process item 3Mb/768K Product group 1582. The Service Item 24293903 had already been disconnected on another order..&quot; 7067427929 What is your MSS Login ID?: 0019414 Customer Acct Number?: 5077248 PSR #?: 23238166 "/>
    <s v="Hi Ronnie,  We could see the previous order delegation issue caused the issue. We have corrected the incorrect product related entries in backend tables. The reported delegation task has been completed in production.  You have disconnected old speed product '3Mb/768K' and then again added the same product as new one which is incorrect process. Kindly add a correct speed product or else cancel this reported order.Hence there is no action pending on our side. We are going ahead and marking this incident as resolved. Thanks.  hWin PSR: 23238166 PNONE : 7067427929  Pavithra Mathivanan  IT- OSS Engineering | Windstream_x0009_ Pavithra.Mathivanan@Windstream.com Office: 044-49033000 Extn 3212"/>
    <s v="MSS Cause Codes"/>
    <s v="Delegation"/>
    <s v="Previous order Delegation issue"/>
    <m/>
    <s v="IT Application"/>
    <s v="Software Application/System"/>
    <s v="Other Type of Software"/>
    <m/>
    <m/>
    <s v="Ronnie"/>
    <s v="Byrd"/>
    <m/>
    <d v="2018-10-25T12:51:11"/>
    <s v="No"/>
  </r>
  <r>
    <s v="IT-OSS - M6 (ASAP/TSG)"/>
    <s v="Incident"/>
    <s v="INC000002700512"/>
    <d v="2018-10-24T01:10:56"/>
    <d v="2018-10-25T13:25:38"/>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40366534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6601007 PSR #?: 23233679  "/>
    <s v="The cancel was applied but was not reflected in the tabel level and the same is now corrected."/>
    <s v="MSS Cause Codes"/>
    <s v="Training"/>
    <s v="Incorrect Supplement Cancel"/>
    <m/>
    <s v="IT Application"/>
    <s v="Software Application/System"/>
    <s v="Other Type of Software"/>
    <m/>
    <m/>
    <s v="Sathishkumar"/>
    <s v="Chellathurai"/>
    <m/>
    <d v="2018-10-25T13:26:03"/>
    <s v="No"/>
  </r>
  <r>
    <s v="IT-OSS - M6 (ASAP/TSG)"/>
    <s v="Incident"/>
    <s v="INC000002704195"/>
    <d v="2018-10-25T03:26:38"/>
    <d v="2018-10-25T13:53:51"/>
    <x v="7"/>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859-971-5845-0 already exists.  Please change ecckt        8599715845 just changing from iptv no no iptv What is your MSS Login ID?: e0179393 Customer Acct Number?: 6014745 PSR #?: 2353489 "/>
    <s v="We could see the circuit related information were not updated properly which were caused the issue, the same has been corrected and respective order is now procssed without any issues. So, we are going ahead and marking this as close. KIndly reach us for any assistance in the future."/>
    <s v="MSS Cause Codes"/>
    <s v="Data"/>
    <s v="Circuit Status"/>
    <m/>
    <s v="IT Application"/>
    <s v="Software Application/System"/>
    <s v="Other Type of Software"/>
    <m/>
    <m/>
    <s v="Natasha"/>
    <s v="Chambers"/>
    <m/>
    <d v="2018-10-25T13:54:16"/>
    <s v="No"/>
  </r>
  <r>
    <s v="IT-OSS - M6 (ASAP/TSG)"/>
    <s v="Incident"/>
    <s v="INC000002703558"/>
    <d v="2018-10-25T01:23:43"/>
    <d v="2018-10-25T14:10:4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15881 to the order as the Service Item is on another open PSR Order. The Preference to Copy Pending PSR Items is set to No..  Error Code 30602:Miscellaneous Error: Unable to copy item 31215881 to the order as the Service Item is on another open PSR Order. The Preference to Copy Pending PSR Items is set to No.Error Code 30766:Unable to process item 12Mb/768K Product group 1508. Miscellaneous Error: Unable to copy item 31215881 to the order as the Service Item is on another open PSR Order. The Preference to Copy Pending PSR Items is set to No.. Tn# 8147194058 What is your MSS Login ID?: n9987263 Customer Acct Number?: 6422593 PSR #?: 23175539 "/>
    <s v="We could see the product specification values are not updated properly on the status level it seems, the same has been corrected and respective order is now delegated to NGMSS without any issues. So, we are going ahead and marking this as close. Kindly reach us for any assistance in the future."/>
    <s v="MSS Cause Codes"/>
    <s v="Delegation"/>
    <s v="Previous order Delegation issue"/>
    <m/>
    <s v="IT Application"/>
    <s v="Software Application/System"/>
    <s v="Other Type of Software"/>
    <m/>
    <m/>
    <s v="Vijai"/>
    <s v="Elumalai"/>
    <m/>
    <d v="2018-10-25T14:11:04"/>
    <s v="No"/>
  </r>
  <r>
    <s v="IT-OSS - M6 (ASAP/TSG)"/>
    <s v="Incident"/>
    <s v="INC000002703080"/>
    <d v="2018-10-24T23:48:06"/>
    <d v="2018-10-25T14:17:03"/>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751113034,Error Message:The circuits for this service request are not complete. Please complete (or reverse if the order has been cancelled) the required engineering before completing this task. The DD on row # 1is violating the constraint.    What is your MSS Login ID?: n9994207 Customer Acct Number?: 6597927 PSR #?: 23244052  "/>
    <s v="We could see the cancellation process were not made properly which were caused the issue, the same has been corrected and respective order is now processed without any issues. So, we are going ahead and marking this as close. Kindly reach us for any assistance in the future."/>
    <s v="MSS Cause Codes"/>
    <s v="Data"/>
    <s v="Circuit Status"/>
    <m/>
    <s v="IT Application"/>
    <s v="Software Application/System"/>
    <s v="Other Type of Software"/>
    <m/>
    <m/>
    <s v="Sathishkumar"/>
    <s v="Chellathurai"/>
    <m/>
    <d v="2018-10-25T14:17:26"/>
    <s v="No"/>
  </r>
  <r>
    <s v="IT-OSS - M6 (ASAP/TSG)"/>
    <s v="Incident"/>
    <s v="INC000002702704"/>
    <d v="2018-10-24T22:13:39"/>
    <d v="2018-10-25T14:24:43"/>
    <x v="7"/>
    <s v="Medium"/>
    <x v="2"/>
    <s v="Within the Service Target"/>
    <s v="MSS (hWIN &amp; TSG) Issue"/>
    <s v="Which MSS instance are you reporting this issue for?: MSS (hWIN &amp; TSG) What type of issue are you reporting?: Another issue Description of problem: (attach screenshots of any errors, etc.): Unable to complete task. What is your MSS Login ID?: n9995231 Customer Acct Number?: 6221971 PSR #?: 23157021"/>
    <s v="We could see the exchange value were not mapped properly it seems on the data level , the same has been corrected and respective order is now processed without any issues.So, we are going ahead and marking this as close. KIndly reach us for any assistance in the future."/>
    <s v="MSS Cause Codes"/>
    <s v="Training"/>
    <s v="No Issue Found"/>
    <m/>
    <s v="IT Application"/>
    <s v="Software Application/System"/>
    <s v="Other Type of Software"/>
    <m/>
    <m/>
    <s v="Ajith"/>
    <s v="Kumar"/>
    <m/>
    <d v="2018-10-25T14:25:08"/>
    <s v="No"/>
  </r>
  <r>
    <s v="IT-OSS - M6 (ASAP/TSG)"/>
    <s v="Incident"/>
    <s v="INC000002703626"/>
    <d v="2018-10-25T01:13:32"/>
    <d v="2018-10-25T14:25:03"/>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1601574267 What is your MSS Login ID?: n9979759 "/>
    <s v="Missing entry for the customer address has caused the reported issue and the same is now cleared."/>
    <s v="MSS Cause Codes"/>
    <s v="Data"/>
    <s v="Address Issue"/>
    <m/>
    <s v="IT Application"/>
    <s v="Software Application/System"/>
    <s v="Other Type of Software"/>
    <m/>
    <m/>
    <s v="Haripriya"/>
    <s v="Rajendran"/>
    <m/>
    <d v="2018-10-25T14:25:26"/>
    <s v="No"/>
  </r>
  <r>
    <s v="IT-OSS - M6 (ASAP/TSG)"/>
    <s v="Incident"/>
    <s v="INC000002704055"/>
    <d v="2018-10-25T02:46:16"/>
    <d v="2018-10-25T14:33:25"/>
    <x v="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187334240 What is your MSS Login ID?: n9987263 Customer Acct Number?: 3546448 PSR #?: 23250215 "/>
    <s v="We could not find any issue for the customer. The reported order validates without any error in production.Hence there is no action pending on our side. We are going ahead and marking this incident as resolved. Thanks."/>
    <s v="MSS Cause Codes"/>
    <s v="Training"/>
    <s v="No Issue Found"/>
    <m/>
    <s v="IT Application"/>
    <s v="Software Application/System"/>
    <s v="Other Type of Software"/>
    <m/>
    <m/>
    <s v="Vijai"/>
    <s v="Elumalai"/>
    <m/>
    <d v="2018-10-26T14:26:18"/>
    <s v="No"/>
  </r>
  <r>
    <s v="IT-OSS - M6 (ASAP/TSG)"/>
    <s v="Incident"/>
    <s v="INC000002703610"/>
    <d v="2018-10-25T02:20:24"/>
    <d v="2018-10-25T14:41:46"/>
    <x v="4"/>
    <s v="Medium"/>
    <x v="2"/>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0: Same TN or Customer has an Open Order in NexGen MSS. Please complete the Open Order in NextGen MSS and try to Validate in hWIN MSS.  Phone # 8703563334 What is your MSS Login ID?: e0138911 Customer Acct Number?: 6167427 PSR #?: 23253051 "/>
    <s v="We could see an incorrect order status for the completed order caused the issue which has been corrected now. The reported order validates without any error.Hence there is no action pending on our side. We are going ahead and marking this incident as resolved. Thanks."/>
    <s v="MSS Cause Codes"/>
    <s v="Data"/>
    <s v="ASAP Issue"/>
    <m/>
    <s v="IT Application"/>
    <s v="Software Application/System"/>
    <s v="Other Type of Software"/>
    <m/>
    <m/>
    <s v="Debra"/>
    <s v="Nix"/>
    <m/>
    <d v="2018-10-25T14:42:10"/>
    <s v="No"/>
  </r>
  <r>
    <s v="IT-OSS - M6 (ASAP/TSG)"/>
    <s v="Incident"/>
    <s v="INC000002703426"/>
    <d v="2018-10-25T00:36:26"/>
    <d v="2018-10-25T14:56:18"/>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66584709 What is your MSS Login ID?: n9981513 Customer Acct Number?: 7066584709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rinivasan"/>
    <s v="Puthiran"/>
    <m/>
    <d v="2018-10-25T14:56:42"/>
    <s v="No"/>
  </r>
  <r>
    <s v="IT-OSS - M6 (ASAP/TSG)"/>
    <s v="Incident"/>
    <s v="INC000002704106"/>
    <d v="2018-10-25T11:40:08"/>
    <d v="2018-10-25T15:11:45"/>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5753918488 What is your MSS Login ID?: n9981515 "/>
    <s v="There are no data found in the customer account address in the reported TN # 5753918488 which caused the issue and the same has been corrected."/>
    <s v="MSS Cause Codes"/>
    <s v="Data"/>
    <s v="Data Scrub Required"/>
    <m/>
    <s v="IT Application"/>
    <s v="Software Application/System"/>
    <s v="Other Type of Software"/>
    <m/>
    <m/>
    <s v="Suryapraba"/>
    <s v="Kannaiyan"/>
    <m/>
    <d v="2018-10-25T15:12:08"/>
    <s v="No"/>
  </r>
  <r>
    <s v="IT-OSS - M6 (ASAP/TSG)"/>
    <s v="Incident"/>
    <s v="INC000002703904"/>
    <d v="2018-10-25T02:07:00"/>
    <d v="2018-10-25T15:15:45"/>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Tn# 8703564742 What is your MSS Login ID?: n9987263 Customer Acct Number?: 3597663 PSR #?: 23252972  "/>
    <s v="The open order in the NSMSS which caused the issue and the same has been corrected."/>
    <s v="MSS Cause Codes"/>
    <s v="Data"/>
    <s v="Data Scrub Required"/>
    <m/>
    <s v="IT Application"/>
    <s v="Software Application/System"/>
    <s v="Other Type of Software"/>
    <m/>
    <m/>
    <s v="Vijai"/>
    <s v="Elumalai"/>
    <m/>
    <d v="2018-10-25T15:16:11"/>
    <s v="No"/>
  </r>
  <r>
    <s v="IT-OSS - M6 (ASAP/TSG)"/>
    <s v="Incident"/>
    <s v="INC000002703355"/>
    <d v="2018-10-25T01:06:10"/>
    <d v="2018-10-25T15:16:11"/>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DES task.Telephone#2812652803,Error Message:ReturnCd :-1 - ReturnText: CIRCUIT DESIGN ID of 14329211 not found   What is your MSS Login ID?: n9994207 Customer Acct Number?: 4969543 PSR #?: 22882623  "/>
    <s v="The cancelled circuit caused the issue which has been corrected now. The reported DELEGDES task has been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25T15:16:37"/>
    <s v="No"/>
  </r>
  <r>
    <s v="IT-OSS - M6 (ASAP/TSG)"/>
    <s v="Incident"/>
    <s v="INC000002703556"/>
    <d v="2018-10-25T01:19:54"/>
    <d v="2018-10-25T15:18:59"/>
    <x v="6"/>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1261689008 What is your MSS Login ID?: n9987263 Customer Acct Number?: 6425183 PSR #?: 22736439 "/>
    <s v="No issue found."/>
    <s v="MSS Cause Codes"/>
    <s v="Training"/>
    <s v="No Issue Found"/>
    <m/>
    <s v="IT Application"/>
    <s v="Software Application/System"/>
    <s v="Other Type of Software"/>
    <m/>
    <m/>
    <s v="Vijai"/>
    <s v="Elumalai"/>
    <m/>
    <d v="2018-10-25T15:19:23"/>
    <s v="No"/>
  </r>
  <r>
    <s v="IT-OSS - M6 (ASAP/TSG)"/>
    <s v="Incident"/>
    <s v="INC000002703190"/>
    <d v="2018-10-25T00:02:20"/>
    <d v="2018-10-25T15:21:21"/>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874754  What is your MSS Login ID?: n9981514 "/>
    <s v="there are no data found in the customer account address in the reported TN # 8598874754 which caused the issue and the same has been corrected."/>
    <s v="MSS Cause Codes"/>
    <s v="Data"/>
    <s v="Data Scrub Required"/>
    <m/>
    <s v="IT Application"/>
    <s v="Software Application/System"/>
    <s v="Other Type of Software"/>
    <m/>
    <m/>
    <s v="Ramkumar"/>
    <s v="Balaji"/>
    <m/>
    <d v="2018-10-25T15:21:44"/>
    <s v="No"/>
  </r>
  <r>
    <s v="IT-OSS - M6 (ASAP/TSG)"/>
    <s v="Incident"/>
    <s v="INC000002701745"/>
    <d v="2018-10-24T18:01:02"/>
    <d v="2018-10-25T15:28:39"/>
    <x v="7"/>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4024615594 What is your MSS Login ID?: n9981514 "/>
    <s v="We could see the order has been processed when we try to check the same and it looks good as expected.So, we are going ahead and marking this as close. Kindly reach us for any assistance in the future."/>
    <s v="MSS Cause Codes"/>
    <s v="Training"/>
    <s v="No Issue Found"/>
    <m/>
    <s v="IT Application"/>
    <s v="Software Application/System"/>
    <s v="Other Type of Software"/>
    <m/>
    <m/>
    <s v="Ramkumar"/>
    <s v="Balaji"/>
    <m/>
    <d v="2018-10-25T15:29:03"/>
    <s v="No"/>
  </r>
  <r>
    <s v="IT-OSS - M6 (ASAP/TSG)"/>
    <s v="Incident"/>
    <s v="INC000002702256"/>
    <d v="2018-10-24T20:22:43"/>
    <d v="2018-10-25T15:30:56"/>
    <x v="4"/>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EXCEPTION QUEUE IN NEXTGEN  TN - 2055944857  What is your MSS Login ID?: E0100690 Customer Acct Number?: 5687583 PSR #?: 23233667 "/>
    <s v="We have corrected the incorrect location related entries in backend tables. The reported BBDES task has been completed in production. Hence there is no action pending on our side. We are going ahead and marking this incident as resolved. Thanks."/>
    <s v="MSS Cause Codes"/>
    <s v="Data"/>
    <s v="Address Issue"/>
    <m/>
    <s v="IT Application"/>
    <s v="Software Application/System"/>
    <s v="Other Type of Software"/>
    <m/>
    <m/>
    <s v="Debra"/>
    <s v="Womack"/>
    <m/>
    <d v="2018-10-25T15:31:20"/>
    <s v="No"/>
  </r>
  <r>
    <s v="IT-OSS - M6 (ASAP/TSG)"/>
    <s v="Incident"/>
    <s v="INC000002690929"/>
    <d v="2018-10-18T20:30:56"/>
    <d v="2018-10-25T15:33:00"/>
    <x v="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6069280055 What is your MSS Login ID?: E0049218 Customer Acct Number?: 3126913 PSR #?: 23222025 "/>
    <s v="We can see that the previous order supplement correction was not delegated to NG which was causing the issue , the same has been corrected and now the reported order delegation was completed successfully"/>
    <s v="MSS Cause Codes"/>
    <s v="Delegation"/>
    <s v="Previous order Delegation issue"/>
    <m/>
    <s v="IT Application"/>
    <s v="Software Application/System"/>
    <s v="Other Type of Software"/>
    <m/>
    <m/>
    <s v="Sandy"/>
    <s v="Ridley"/>
    <m/>
    <d v="2018-10-25T15:33:24"/>
    <s v="No"/>
  </r>
  <r>
    <s v="IT-OSS - M6 (ASAP/TSG)"/>
    <s v="Incident"/>
    <s v="INC000002700968"/>
    <d v="2018-10-24T01:40:28"/>
    <d v="2018-10-25T15:52:05"/>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7067425900 What is your MSS Login ID?: n9987263 Customer Acct Number?: 3132658 PSR #?: 23226376 "/>
    <s v="Circuit status was incorrect and the same has been corrected and fixed."/>
    <s v="MSS Cause Codes"/>
    <s v="Data"/>
    <s v="Circuit Status"/>
    <m/>
    <s v="IT Application"/>
    <s v="Software Application/System"/>
    <s v="Other Type of Software"/>
    <m/>
    <m/>
    <s v="Vijai"/>
    <s v="Elumalai"/>
    <m/>
    <d v="2018-10-25T15:52:28"/>
    <s v="No"/>
  </r>
  <r>
    <s v="IT-OSS - M6 (ASAP/TSG)"/>
    <s v="Incident"/>
    <s v="INC000002704062"/>
    <d v="2018-10-25T02:58:21"/>
    <d v="2018-10-25T16:17:50"/>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5853700,Error Message:ReturnCd :21046 - ReturnText: &lt;faultstring&gt;Exception thrown during Order API execution.  Message: Exception Thrown Supplementing Order 6659993.  Message: An error occurred cancelling order 6659993. The cancellation process was terminated.Error Code 64041:Circuit type C is not physical.Error Code 260150:An error occurred cancelling order 6659993. The cancellation process was terminated.&lt;/faultstring&gt;  What is your MSS Login ID?: n9994207 Customer Acct Number?: 6331238 PSR #?: 23217114  "/>
    <s v="The duplicate physical circuit for the customer's previous order which caused the issue and the same has been corrected now.  The delegation tasks has been completed for the reported order. Also the cancel was delegated to the NGMSS side."/>
    <s v="MSS Cause Codes"/>
    <s v="Delegation"/>
    <s v="Circuit information"/>
    <m/>
    <s v="IT Application"/>
    <s v="Software Application/System"/>
    <s v="Other Type of Software"/>
    <m/>
    <m/>
    <s v="Sathishkumar"/>
    <s v="Chellathurai"/>
    <m/>
    <d v="2018-10-25T16:18:13"/>
    <s v="No"/>
  </r>
  <r>
    <s v="IT-OSS - M6 (ASAP/TSG)"/>
    <s v="Incident"/>
    <s v="INC000002702313"/>
    <d v="2018-10-24T21:12:47"/>
    <d v="2018-10-25T16:39:32"/>
    <x v="0"/>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71801 Customer Acct Number?: 6600284 PSR #?: 23250814 "/>
    <s v="An incorrect cross reference mapping for the product has caused the reported issue and the same has been corrected."/>
    <s v="MSS Cause Codes"/>
    <s v="Delegation"/>
    <s v="Cross Reference mapping"/>
    <m/>
    <s v="IT Application"/>
    <s v="Software Application/System"/>
    <s v="Other Type of Software"/>
    <m/>
    <m/>
    <s v="Leah"/>
    <s v="Winkler"/>
    <m/>
    <d v="2018-10-25T16:39:56"/>
    <s v="No"/>
  </r>
  <r>
    <s v="IT-OSS - M6 (ASAP/TSG)"/>
    <s v="Incident"/>
    <s v="INC000002702932"/>
    <d v="2018-10-24T23:01:38"/>
    <d v="2018-10-25T16:52:20"/>
    <x v="0"/>
    <s v="Medium"/>
    <x v="2"/>
    <s v="Within the Service Target"/>
    <s v="MSS (hWIN &amp; TSG) Issue"/>
    <s v="Which MSS instance are you reporting this issue for?: MSS (hWIN &amp; TSG) What type of issue are you reporting?: Another issue Description of problem: (attach screenshots of any errors, etc.): ORDER IS READY AT DSLAM, BUT CARP IS UNABLE TO WORK. CONTACTED BTAC, AND THEY CAN NOT SEE THE RECORD AT THE DSLAM. PLEASE COMPLETE What is your MSS Login ID?: E0180039 Customer Acct Number?: 6601348 PSR #?: 7047898932 "/>
    <s v="Incorrect active ind mapping for the different address in the table level has caused the reported issue, and the same has now corrected"/>
    <s v="MSS Cause Codes"/>
    <s v="Data"/>
    <s v="Address Issue"/>
    <m/>
    <s v="IT Application"/>
    <s v="Software Application/System"/>
    <s v="Other Type of Software"/>
    <m/>
    <m/>
    <s v="Justin"/>
    <s v="Liles"/>
    <m/>
    <d v="2018-10-25T16:52:45"/>
    <s v="No"/>
  </r>
  <r>
    <s v="IT-OSS - M6 (ASAP/TSG)"/>
    <s v="Incident"/>
    <s v="INC000002704050"/>
    <d v="2018-10-25T02:37:26"/>
    <d v="2018-10-25T17:07:12"/>
    <x v="1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887175 from MSShWin Domain: Unhandled process exception : com.windstream.mss.exceptions.BusinessException: javax.xml.ws.WebServiceException: Could not send Message. Tn# 9109250901 What is your MSS Login ID?: n9987263 Customer Acct Number?: 6463539 PSR #?: 22887175 "/>
    <s v="Missing user data entries were added to resolve the issue"/>
    <s v="MSS Cause Codes"/>
    <s v="Data"/>
    <s v="User Request"/>
    <m/>
    <s v="IT Application"/>
    <s v="Software Application/System"/>
    <s v="Other Type of Software"/>
    <m/>
    <m/>
    <s v="Vijai"/>
    <s v="Elumalai"/>
    <m/>
    <d v="2018-10-25T17:07:37"/>
    <s v="No"/>
  </r>
  <r>
    <s v="IT-OSS - M6 (ASAP/TSG)"/>
    <s v="Incident"/>
    <s v="INC000002703906"/>
    <d v="2018-10-25T02:13:04"/>
    <d v="2018-10-25T17:31:05"/>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1600603437 What is your MSS Login ID?: n9987263 Customer Acct Number?: 6307098 PSR #?: 22248136 "/>
    <s v="The physical circuit was not delegated to NG which has caused the reported issue and the same is now corrected"/>
    <s v="MSS Cause Codes"/>
    <s v="Training"/>
    <s v="MSS - Functional Training"/>
    <m/>
    <s v="IT Application"/>
    <s v="Software Application/System"/>
    <s v="Other Type of Software"/>
    <m/>
    <m/>
    <s v="Vijai"/>
    <s v="Elumalai"/>
    <m/>
    <d v="2018-10-25T17:31:28"/>
    <s v="No"/>
  </r>
  <r>
    <s v="IT-OSS - M6 (ASAP/TSG)"/>
    <s v="Incident"/>
    <s v="INC000002704063"/>
    <d v="2018-10-25T03:04:06"/>
    <d v="2018-10-25T18:41:26"/>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06757211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13 PSR #?: 23230984 "/>
    <s v="Design was not processed properly and the same has been corrected and fixed."/>
    <s v="MSS Cause Codes"/>
    <s v="Training"/>
    <s v="Design not processed properly"/>
    <m/>
    <s v="IT Application"/>
    <s v="Software Application/System"/>
    <s v="Other Type of Software"/>
    <m/>
    <m/>
    <s v="Sathishkumar"/>
    <s v="Chellathurai"/>
    <m/>
    <d v="2018-10-25T18:41:49"/>
    <s v="No"/>
  </r>
  <r>
    <s v="IT-OSS - M6 (ASAP/TSG)"/>
    <s v="Incident"/>
    <s v="INC000002701145"/>
    <d v="2018-10-24T03:58:18"/>
    <d v="2018-10-25T18:56:07"/>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6065991950 What is your MSS Login ID?: n9987263 Customer Acct Number?: 6233419 PSR #?: 22588788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Vijai"/>
    <s v="Elumalai"/>
    <m/>
    <d v="2018-10-25T18:56:31"/>
    <s v="No"/>
  </r>
  <r>
    <s v="IT-OSS - M6 (ASAP/TSG)"/>
    <s v="Incident"/>
    <s v="INC000002703920"/>
    <d v="2018-10-25T02:50:03"/>
    <d v="2018-10-25T18:57:12"/>
    <x v="2"/>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
    <s v="We were able to complete the reported task without any issues,Now the reported order is completed and flag finished."/>
    <s v="MSS Cause Codes"/>
    <s v="Training"/>
    <s v="Incorrect Task Completion Process"/>
    <m/>
    <s v="IT Application"/>
    <s v="Software Application/System"/>
    <s v="Other Type of Software"/>
    <m/>
    <m/>
    <s v="Vijai"/>
    <s v="Elumalai"/>
    <m/>
    <d v="2018-10-25T18:57:36"/>
    <s v="No"/>
  </r>
  <r>
    <s v="IT-OSS - M6 (ASAP/TSG)"/>
    <s v="Incident"/>
    <s v="INC000002703042"/>
    <d v="2018-10-24T23:18:14"/>
    <d v="2018-10-25T19:01:53"/>
    <x v="2"/>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4798393906,Error Message:Error: An Error occurred during the Custom Pre-Validation Procedure: -2 ORA-20100: Same TN or Customer has an Open Order in NextGen MSS.  Please complete the Open Order in NextGen MSS and try to Validate in hWIN MSS.   What is your MSS Login ID?: n9994207 Customer Acct Number?: 3716627 PSR #?: 23219915  "/>
    <s v="We can see that the previous order was completed but not flag finished in the NG which was causing the issue, the same has been corrected and fixed. Now the reported order is validating without any issues."/>
    <s v="MSS Cause Codes"/>
    <s v="Data"/>
    <s v="Validation Issue"/>
    <m/>
    <s v="IT Application"/>
    <s v="Software Application/System"/>
    <s v="Other Type of Software"/>
    <m/>
    <m/>
    <s v="Sathishkumar"/>
    <s v="Chellathurai"/>
    <m/>
    <d v="2018-10-25T19:02:17"/>
    <s v="No"/>
  </r>
  <r>
    <s v="IT-OSS - M6 (ASAP/TSG)"/>
    <s v="Incident"/>
    <s v="INC000002703524"/>
    <d v="2018-10-25T01:13:07"/>
    <d v="2018-10-25T19:16:37"/>
    <x v="2"/>
    <s v="Medium"/>
    <x v="2"/>
    <s v="Within the Service Target"/>
    <s v="MSS (hWIN &amp; TSG) Issue"/>
    <s v="Which MSS instance are you reporting this issue for?: MSS (hWIN &amp; TSG) What type of issue are you reporting?: Another issue Description of problem: (attach screenshots of any errors, etc.): Disconnecting circuit ID 31/DHXX/100866/ /EXE /.  PSR 22920996 related to NGMSS 6303438 was created.  From service order it is in &quot;ready status&quot; in ELLIOIT_K queue, but it order does not show up in her personal queue to work.  Attaching email with screen shots.  This disconnect is need in order to decommission the Greensboro CTC site (GNBONCPH) What is your MSS Login ID?: e0150373 Customer Acct Number?: not available PSR #?: 22920996 "/>
    <s v="There was a task in the legacy which was not completed and that was causing the  issue, the same has been corrected and fixed."/>
    <s v="MSS Cause Codes"/>
    <s v="Training"/>
    <s v="Incorrect Task Completion Process"/>
    <m/>
    <s v="IT Application"/>
    <s v="Software Application/System"/>
    <s v="Other Type of Software"/>
    <m/>
    <m/>
    <s v="Catherine"/>
    <s v="Nysse"/>
    <m/>
    <d v="2018-10-25T19:17:01"/>
    <s v="No"/>
  </r>
  <r>
    <s v="IT-OSS - M6 (ASAP/TSG)"/>
    <s v="Incident"/>
    <s v="INC000002704066"/>
    <d v="2018-10-25T03:11:32"/>
    <d v="2018-10-25T19:38:2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9354456,Error Message:v_return_cd: -2 v_return_text:ORA-20104: Unable to find the NG wireCenter   What is your MSS Login ID?: n9994207 Customer Acct Number?: 3116805 PSR #?: 23244255  "/>
    <s v="We couldn't see any pin assignment for the reported order#23244255 which caused the issue and same got corrected. Kindly assign proper pins based on MIROR record and then proceed further."/>
    <s v="MSS Cause Codes"/>
    <s v="Training"/>
    <s v="MSS - Functional Training"/>
    <m/>
    <s v="IT Application"/>
    <s v="Software Application/System"/>
    <s v="Other Type of Software"/>
    <m/>
    <m/>
    <s v="Sathishkumar"/>
    <s v="Chellathurai"/>
    <m/>
    <d v="2018-10-25T19:38:47"/>
    <s v="No"/>
  </r>
  <r>
    <s v="IT-OSS - M6 (ASAP/TSG)"/>
    <s v="Incident"/>
    <s v="INC000002703428"/>
    <d v="2018-10-25T00:37:48"/>
    <d v="2018-10-25T19:38:58"/>
    <x v="5"/>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4024615854 What is your MSS Login ID?: n9987263 Customer Acct Number?: 6490656 PSR #?: 23233067 "/>
    <s v="The previous NG order#5918802  has incorrect service item status which caused the issue and the same has been corrected now."/>
    <s v="MSS Cause Codes"/>
    <s v="Delegation"/>
    <s v="Service item status"/>
    <m/>
    <s v="IT Application"/>
    <s v="Software Application/System"/>
    <s v="Other Type of Software"/>
    <m/>
    <m/>
    <s v="Vijai"/>
    <s v="Elumalai"/>
    <m/>
    <d v="2018-10-25T19:39:21"/>
    <s v="No"/>
  </r>
  <r>
    <s v="IT-OSS - M6 (ASAP/TSG)"/>
    <s v="Incident"/>
    <s v="INC000002703735"/>
    <d v="2018-10-25T01:44:03"/>
    <d v="2018-10-25T19:41:0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5247558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The Service Item 18069425 had already been disconnected on another order..  Error Code 30606:The Service Item 18069425 had already been disconnected on another order.Error Code 30766:Unable to process item 6Mb/768K Product group 1471. The Service Item 18069425 had already been disconnected on another order..   What is your MSS Login ID?: n9994207 Customer Acct Number?: 3131804 PSR #?: 23226919  "/>
    <s v="We have corrected the task issue for the reported customer-23226919 caused due to previous order migration and the issue got cleared."/>
    <s v="MSS Cause Codes"/>
    <s v="Delegation"/>
    <s v="Previous order Delegation issue"/>
    <m/>
    <s v="IT Application"/>
    <s v="Software Application/System"/>
    <s v="Other Type of Software"/>
    <m/>
    <m/>
    <s v="Sathishkumar"/>
    <s v="Chellathurai"/>
    <m/>
    <d v="2018-10-25T19:41:30"/>
    <s v="No"/>
  </r>
  <r>
    <s v="IT-OSS - M6 (ASAP/TSG)"/>
    <s v="Incident"/>
    <s v="INC000002703552"/>
    <d v="2018-10-25T01:13:45"/>
    <d v="2018-10-25T19:44:1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299952272,Error Message: v_return_cd: -2 v_return_text:ORA-20100: The MSS Exchange is not found on the account.   What is your MSS Login ID?: n9994207 Customer Acct Number?: 6392738 PSR #?: 23239425  "/>
    <s v="We have corrected the order related issue for the reported customer-23239425  caused due to migration and the issue got cleared."/>
    <s v="MSS Cause Codes"/>
    <s v="Delegation"/>
    <s v="NGMSS data issue"/>
    <m/>
    <s v="IT Application"/>
    <s v="Software Application/System"/>
    <s v="Other Type of Software"/>
    <m/>
    <m/>
    <s v="Sathishkumar"/>
    <s v="Chellathurai"/>
    <m/>
    <d v="2018-10-25T19:44:37"/>
    <s v="No"/>
  </r>
  <r>
    <s v="IT-OSS - M6 (ASAP/TSG)"/>
    <s v="Incident"/>
    <s v="INC000002703073"/>
    <d v="2018-10-24T23:39:31"/>
    <d v="2018-10-25T19:46:43"/>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2708999624,Error Message:ORA-01403: no data found.   What is your MSS Login ID?: n9994207 Customer Acct Number?: 6513948 PSR #?: 23224928 "/>
    <s v="We have corrected the circuit status  for the reported customer-23224928 caused due to migration and the issue got cleared."/>
    <s v="MSS Cause Codes"/>
    <s v="Data"/>
    <s v="Circuit Status"/>
    <m/>
    <s v="IT Application"/>
    <s v="Software Application/System"/>
    <s v="Other Type of Software"/>
    <m/>
    <m/>
    <s v="Sathishkumar"/>
    <s v="Chellathurai"/>
    <m/>
    <d v="2018-10-25T19:47:08"/>
    <s v="No"/>
  </r>
  <r>
    <s v="IT-OSS - M6 (ASAP/TSG)"/>
    <s v="Incident"/>
    <s v="INC000002702535"/>
    <d v="2018-10-24T21:28:33"/>
    <d v="2018-10-25T19:49:08"/>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7173360799,Error Message:The circuits for this service request are not complete. Please complete (or reverse if the order has been cancelled) the required engineering before completing this task. The  DD&gt; on row # 1 is violating the constraint.   What is your MSS Login ID?: n9994207 Customer Acct Number?: 2802840 PSR #?: 23183256  "/>
    <s v="We have corrected the circuit status  for the reported customer-23183256 caused due to migration and the issue got cleared."/>
    <s v="MSS Cause Codes"/>
    <s v="Data"/>
    <s v="Circuit Status"/>
    <m/>
    <s v="IT Application"/>
    <s v="Software Application/System"/>
    <s v="Other Type of Software"/>
    <m/>
    <m/>
    <s v="Sathishkumar"/>
    <s v="Chellathurai"/>
    <m/>
    <d v="2018-10-25T19:49:32"/>
    <s v="No"/>
  </r>
  <r>
    <s v="IT-OSS - M6 (ASAP/TSG)"/>
    <s v="Incident"/>
    <s v="INC000002705231"/>
    <d v="2018-10-25T19:55:10"/>
    <d v="2018-10-25T20:09:59"/>
    <x v="15"/>
    <s v="Medium"/>
    <x v="2"/>
    <s v="Within the Service Target"/>
    <s v="MSS (hWIN &amp; TSG) Issue"/>
    <s v="Which MSS instance are you reporting this issue for?: MSS (hWIN &amp; TSG) What type of issue are you reporting?: Another issue Description of problem: (attach screenshots of any errors, etc.): Unable to REMOVE LOCK.Telephone#1751100150,3941111054,1601432064,3931351045,2294829474,1601152038,8288632309,Error Message:The psr was locked by another NID.   What is your MSS Login ID?: n9994207 Customer Acct Number?: 6598377,6603151,6595343,6601098,6597489,6596303,6594283, PSR #?: 23222237,23251862,23198126,23233987,23217321,23207267,23193465 "/>
    <s v="As per request all the locks has been removed"/>
    <s v="MSS Cause Codes"/>
    <s v="Training"/>
    <s v="Locked Order/Circuit"/>
    <m/>
    <s v="IT Application"/>
    <s v="Software Application/System"/>
    <s v="Other Type of Software"/>
    <m/>
    <m/>
    <s v="Sathishkumar"/>
    <s v="Chellathurai"/>
    <m/>
    <d v="2018-10-25T20:10:24"/>
    <s v="No"/>
  </r>
  <r>
    <s v="IT-OSS - M6 (ASAP/TSG)"/>
    <s v="Incident"/>
    <s v="INC000002703123"/>
    <d v="2018-10-25T00:31:58"/>
    <d v="2018-10-25T20:13:26"/>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304059027 What is your MSS Login ID?: n9987263 Customer Acct Number?: 2821630 PSR #?: 23232953 "/>
    <s v="The incorrect order status in the NGMSS caused the reported issue, which was now corrected and the order now validates without errors"/>
    <s v="MSS Cause Codes"/>
    <s v="Data"/>
    <s v="Validation Issue"/>
    <m/>
    <s v="IT Application"/>
    <s v="Software Application/System"/>
    <s v="Other Type of Software"/>
    <m/>
    <m/>
    <s v="Vijai"/>
    <s v="Elumalai"/>
    <m/>
    <d v="2018-10-25T20:13:50"/>
    <s v="No"/>
  </r>
  <r>
    <s v="IT-OSS - M6 (ASAP/TSG)"/>
    <s v="Incident"/>
    <s v="INC000002703416"/>
    <d v="2018-10-25T01:38:08"/>
    <d v="2018-10-25T20:15:07"/>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52366473 What is your MSS Login ID?: n9987263 Customer Acct Number?: 6352074 PSR #?: 23234621 "/>
    <s v="The incorrect order status in the NGMSS caused the reported issue, which was now corrected and the order now validates without errors"/>
    <s v="MSS Cause Codes"/>
    <s v="Data"/>
    <s v="Validation Issue"/>
    <m/>
    <s v="IT Application"/>
    <s v="Software Application/System"/>
    <s v="Other Type of Software"/>
    <m/>
    <m/>
    <s v="Vijai"/>
    <s v="Elumalai"/>
    <m/>
    <d v="2018-10-25T20:15:32"/>
    <s v="No"/>
  </r>
  <r>
    <s v="IT-OSS - M6 (ASAP/TSG)"/>
    <s v="Incident"/>
    <s v="INC000002703986"/>
    <d v="2018-10-25T02:27:59"/>
    <d v="2018-10-25T20:23:56"/>
    <x v="15"/>
    <s v="Medium"/>
    <x v="2"/>
    <s v="Within the Service Target"/>
    <s v="MSS (hWIN &amp; TSG) Issue"/>
    <s v="Which MSS instance are you reporting this issue for?: MSS (hWIN &amp; TSG) What type of issue are you reporting?: Another issue Description of problem: (attach screenshots of any errors, etc.): unable to copy existing services, Telephone: 8599711928, Error Message: please copy existing virtual services related product. What is your MSS Login ID?: n9995231 Customer Acct Number?: 6083088 PSR #?: 23160916 "/>
    <s v="The reported TN is qualifies upto 50 Mb in Mirror, but in the reported order new speed was created for 100 Mb. So kindly cancel this order and use the compatible speed"/>
    <s v="MSS Cause Codes"/>
    <s v="Training"/>
    <s v="Incorrect Process on BB Qualification"/>
    <m/>
    <s v="IT Application"/>
    <s v="Software Application/System"/>
    <s v="Other Type of Software"/>
    <m/>
    <m/>
    <s v="Ajith"/>
    <s v="Kumar"/>
    <m/>
    <d v="2018-10-25T20:24:20"/>
    <s v="No"/>
  </r>
  <r>
    <s v="IT-OSS - M6 (ASAP/TSG)"/>
    <s v="Incident"/>
    <s v="INC000002705358"/>
    <d v="2018-10-25T20:44:48"/>
    <d v="2018-10-25T20:45:16"/>
    <x v="8"/>
    <s v="Medium"/>
    <x v="1"/>
    <s v="Within the Service Target"/>
    <s v="MSS (hWIN &amp; TSG) Issue"/>
    <s v="Which MSS instance are you reporting this issue for?: MSS (hWIN &amp; TSG) What type of issue are you reporting?: Another issue Description of problem: (attach screenshots of any errors, etc.): TN 9037925775-unable to complete task.stuck in NSP queue due to error.  What is your MSS Login ID?: n9979763 PSR #?: 6661351 "/>
    <m/>
    <m/>
    <m/>
    <m/>
    <m/>
    <s v="IT Application"/>
    <s v="Software Application/System"/>
    <s v="Other Type of Software"/>
    <m/>
    <m/>
    <s v="Vinoth"/>
    <s v="Raj"/>
    <m/>
    <d v="2018-10-25T20:45:31"/>
    <s v="No"/>
  </r>
  <r>
    <s v="IT-OSS - M6 (ASAP/TSG)"/>
    <s v="Incident"/>
    <s v="INC000002684694"/>
    <d v="2018-10-16T19:46:07"/>
    <d v="2018-10-25T20:52:09"/>
    <x v="12"/>
    <s v="Medium"/>
    <x v="2"/>
    <s v="Within the Service Target"/>
    <s v="MSS (hWIN &amp; TSG) Issue"/>
    <s v="Which MSS instance are you reporting this issue for?: MSS (hWIN &amp; TSG) What type of issue are you reporting?: Another issue Description of problem: (attach screenshots of any errors, etc.): EXCPETN ERROR UNABLE TO RETRIEVE  What is your MSS Login ID?: E0181765 Customer Acct Number?: 3158968 PSR #?: 23200684 "/>
    <s v="Hi Cynthia,  The issue is due to the incorrect product relationship, the same has been cleared now and the delegation task got completed without any issues. Please check and let us know for any other concerns."/>
    <s v="MSS Cause Codes"/>
    <s v="Data"/>
    <s v="Product Issue"/>
    <m/>
    <s v="IT Application"/>
    <s v="Software Application/System"/>
    <s v="Other Type of Software"/>
    <m/>
    <m/>
    <s v="Cynthia"/>
    <s v="Jasso"/>
    <m/>
    <d v="2018-10-25T20:52:34"/>
    <s v="No"/>
  </r>
  <r>
    <s v="IT-OSS - M6 (ASAP/TSG)"/>
    <s v="Incident"/>
    <s v="INC000002685303"/>
    <d v="2018-10-16T23:35:35"/>
    <d v="2018-10-25T23:40:16"/>
    <x v="1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3867922483 What is your MSS Login ID?: n9981514 "/>
    <s v="Ramkumar,  We don't find any issues on completing the task, Please check and let us know for any other concerns."/>
    <s v="MSS Cause Codes"/>
    <s v="Miscellaneous"/>
    <s v="No Issues Found"/>
    <m/>
    <s v="IT Application"/>
    <s v="Software Application/System"/>
    <s v="Other Type of Software"/>
    <m/>
    <m/>
    <s v="Ramkumar"/>
    <s v="Balaji"/>
    <m/>
    <d v="2018-10-25T23:40:39"/>
    <s v="No"/>
  </r>
  <r>
    <s v="IT-OSS - M6 (ASAP/TSG)"/>
    <s v="Incident"/>
    <s v="INC000002706146"/>
    <d v="2018-10-26T00:14:40"/>
    <d v="2018-10-26T00:14:54"/>
    <x v="8"/>
    <s v="Medium"/>
    <x v="1"/>
    <s v="Within the Service Target"/>
    <s v="MSS (hWIN &amp; TSG) Issue"/>
    <s v="Which MSS instance are you reporting this issue for?: MSS (hWIN &amp; TSG) What type of issue are you reporting?: Another issue Description of problem: (attach screenshots of any errors, etc.): TN 3309953804-unable to complete task.stuck in NSP queue due to error. What is your MSS Login ID?: n9979763 PSR #?: 6582909  "/>
    <m/>
    <m/>
    <m/>
    <m/>
    <m/>
    <s v="IT Application"/>
    <s v="Software Application/System"/>
    <s v="Other Type of Software"/>
    <m/>
    <m/>
    <s v="Vinoth"/>
    <s v="Raj"/>
    <m/>
    <d v="2018-10-26T00:15:09"/>
    <s v="No"/>
  </r>
  <r>
    <s v="IT-OSS - M6 (ASAP/TSG)"/>
    <s v="Incident"/>
    <s v="INC000002703079"/>
    <d v="2018-10-24T23:47:05"/>
    <d v="2018-10-26T10:00:55"/>
    <x v="6"/>
    <s v="Medium"/>
    <x v="2"/>
    <s v="Within the Service Target"/>
    <s v="MSS (hWIN &amp; TSG) Issue"/>
    <s v="Which MSS instance are you reporting this issue for?: MSS (hWIN &amp; TSG) What type of issue are you reporting?: Another issue Description of problem: (attach screenshots of any errors, etc.): Disconnect request for circuit 31/DHXX/100869/ /EXE /  PSR 22920416 created in ASAP which should flow to NGMSS 6302749 to complete disco.  Provisioner is getting error message when trying to close tasks in PSR 22920416, therefore order is stalled.  Need disco to complete site decom for GNBONCPH What is your MSS Login ID?: e0150373 Customer Acct Number?: not available PSR #?: 22920416 "/>
    <s v="There is a preceding task in Legacy domain which causing the reported issue in NGMSS. We have completed the reported task in CURRIE queue"/>
    <s v="MSS Cause Codes"/>
    <s v="Training"/>
    <s v="Process Issue - Others"/>
    <m/>
    <s v="IT Application"/>
    <s v="Software Application/System"/>
    <s v="Other Type of Software"/>
    <m/>
    <m/>
    <s v="Catherine"/>
    <s v="Nysse"/>
    <m/>
    <d v="2018-10-26T10:01:18"/>
    <s v="No"/>
  </r>
  <r>
    <s v="IT-OSS - M6 (ASAP/TSG)"/>
    <s v="Incident"/>
    <s v="INC000002706478"/>
    <d v="2018-10-26T01:30:25"/>
    <d v="2018-10-26T12:46:59"/>
    <x v="14"/>
    <s v="Medium"/>
    <x v="2"/>
    <s v="Within the Service Target"/>
    <s v="MSS (hWIN &amp; TSG) Issue"/>
    <s v="Which MSS instance are you reporting this issue for?: MSS (hWIN &amp; TSG) What type of issue are you reporting?: Another issue Description of problem: (attach screenshots of any errors, etc.): No MSS record found for 3368590616 What is your MSS Login ID?: n9981513 Customer Acct Number?: 3368590616 "/>
    <s v="We could see that the value labels were populated wrongly which caused the issue and same has been corrected now. Please try to pull the customer #3368590616 in Aquarium now"/>
    <s v="MSS Cause Codes"/>
    <s v="Data"/>
    <s v="Value Label"/>
    <m/>
    <s v="IT Application"/>
    <s v="Software Application/System"/>
    <s v="Other Type of Software"/>
    <m/>
    <m/>
    <s v="Srinivasan"/>
    <s v="Puthiran"/>
    <m/>
    <d v="2018-10-26T12:47:39"/>
    <s v="No"/>
  </r>
  <r>
    <s v="IT-OSS - M6 (ASAP/TSG)"/>
    <s v="Incident"/>
    <s v="INC000002687410"/>
    <d v="2018-10-17T19:24:53"/>
    <d v="2018-10-26T13:11:08"/>
    <x v="10"/>
    <s v="Medium"/>
    <x v="2"/>
    <s v="Within the Service Target"/>
    <s v="MSS (hWIN &amp; TSG) Issue"/>
    <s v="Which MSS instance are you reporting this issue for?: MSS (hWIN &amp; TSG) What type of issue are you reporting?: Another issue Description of problem: (attach screenshots of any errors, etc.): TN=3305697287   What is your MSS Login ID?: E0079908 Customer Acct Number?: 3305697287 PSR #?: 23213633 "/>
    <s v="FTtoBB was added to resolve the reported issue. Wire center mismatch issue was throwing and asked the user to place a BB Move order."/>
    <s v="MSS Cause Codes"/>
    <s v="Data"/>
    <s v="Value Label"/>
    <m/>
    <s v="IT Application"/>
    <s v="Software Application/System"/>
    <s v="Other Type of Software"/>
    <m/>
    <m/>
    <s v="Rebecca"/>
    <s v="Combs"/>
    <m/>
    <d v="2018-10-26T13:11:32"/>
    <s v="No"/>
  </r>
  <r>
    <s v="IT-OSS - M6 (ASAP/TSG)"/>
    <s v="Incident"/>
    <s v="INC000002690992"/>
    <d v="2018-10-18T21:33:29"/>
    <d v="2018-10-26T13:20:22"/>
    <x v="10"/>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PRE-VALIDATION PROCEDURE: -2 ORA-20516: ORA-20104: DISQUALIFIED BPQ RESPONSE. PROVIDED WIRE CENTER NOT EQUIPPED FOR BROADBAND SERVICE.   CUST HAD BB ON 479-997-2104. IT SHOULD HAVE BEEN ON 479-997-2306. I DISCONNECTED THE 2104 AND PUT THE 2306 IN AS A NEW CUSTOMER. I DIDN'T REALIZE THAT THE BPQ WAS COMING BACK AS DISQUALIFIED. IF I HAD KNOWN THAT, I WOULD HAVE DONE A NUMBER CHANGE. NOW, I CAN'T GET THEM IN M6. PLEASE HELP. THEY ARE 3MB W/ A STANDARD MODEM.  What is your MSS Login ID?: e0115558 Customer Acct Number?: 6598424 PSR #?: 23222450 "/>
    <s v="Incorrect wire center was entered in MIROR and the same has been corrected by Karen Abear"/>
    <s v="MSS Cause Codes"/>
    <s v="Training"/>
    <s v="Incorrect Data Entered in MIROR"/>
    <m/>
    <s v="IT Application"/>
    <s v="Software Application/System"/>
    <s v="Other Type of Software"/>
    <m/>
    <m/>
    <s v="Shannon"/>
    <s v="Edwards"/>
    <m/>
    <d v="2018-10-26T13:20:46"/>
    <s v="No"/>
  </r>
  <r>
    <s v="IT-OSS - M6 (ASAP/TSG)"/>
    <s v="Incident"/>
    <s v="INC000002706691"/>
    <d v="2018-10-26T05:32:33"/>
    <d v="2018-10-26T13:20:54"/>
    <x v="15"/>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3525461330, Error Message: The circuits for this service request are not complete. Please complete (or reverse if the order has been cancelled) the required engineering before completing this task. The DD on row # 1 is violating the constraint. What is your MSS Login ID?: n9995231 Customer Acct Number?: 3159039 PSR #?: 23258966  "/>
    <s v="The change cancel was not processed properly which caused the reported issue.Now we have corrected it and the order is now complete."/>
    <s v="MSS Cause Codes"/>
    <s v="Training"/>
    <s v="Design not processed properly"/>
    <m/>
    <s v="IT Application"/>
    <s v="Software Application/System"/>
    <s v="Other Type of Software"/>
    <m/>
    <m/>
    <s v="Ajith"/>
    <s v="Kumar"/>
    <m/>
    <d v="2018-10-26T13:21:17"/>
    <s v="No"/>
  </r>
  <r>
    <s v="IT-OSS - M6 (ASAP/TSG)"/>
    <s v="Incident"/>
    <s v="INC000002699197"/>
    <d v="2018-10-23T19:12:09"/>
    <d v="2018-10-26T13:22:04"/>
    <x v="10"/>
    <s v="Medium"/>
    <x v="2"/>
    <s v="Within the Service Target"/>
    <s v="MSS (hWIN &amp; TSG) Issue"/>
    <s v="Which MSS instance are you reporting this issue for?: MSS (hWIN &amp; TSG) What type of issue are you reporting?: Another issue Description of problem: (attach screenshots of any errors, etc.): ReturnCf:-1 - ReturnText: Updating in SERV_ITEM Table ORA-02291: integrity constraint (ASAP.FK_SERV_ITEM_CIRCUIT) violated - parent key not found What is your MSS Login ID?: e0171804 Customer Acct Number?: 3219266 PSR #?: 23237282 "/>
    <s v="Missing virtual circuit was added to resolve the issue"/>
    <s v="MSS Cause Codes"/>
    <s v="Delegation"/>
    <s v="Circuit information"/>
    <m/>
    <s v="IT Application"/>
    <s v="Software Application/System"/>
    <s v="Other Type of Software"/>
    <m/>
    <m/>
    <s v="Leah"/>
    <s v="Winkler"/>
    <m/>
    <d v="2018-10-26T13:22:28"/>
    <s v="No"/>
  </r>
  <r>
    <s v="IT-OSS - M6 (ASAP/TSG)"/>
    <s v="Incident"/>
    <s v="INC000002706761"/>
    <d v="2018-10-26T02:00:50"/>
    <d v="2018-10-26T13:22:07"/>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9333097,Error Message:v_return_cd: -1 v_return_text:Could not assign connectionsORA-01400: cannot insert NULL into (&quot;ASAP&quot;.&quot;NS_COMP_REL&quot;.&quot;NS_COMP_ID_CHILD&quot;)  What is your MSS Login ID?: n9994207 Customer Acct Number?: 5608862 PSR #?: 23258103 "/>
    <s v="We could see the issue status information were not mapped properly which were caused the issue,  the same has been corrected and respective order is now stands in the DSLAM task as expected. So, we are going ahead and marking this as close. KIndly reach us for any assistance in the future."/>
    <s v="MSS Cause Codes"/>
    <s v="Data"/>
    <s v="Circuit Issue Status"/>
    <m/>
    <s v="IT Application"/>
    <s v="Software Application/System"/>
    <s v="Other Type of Software"/>
    <m/>
    <m/>
    <s v="Sathishkumar"/>
    <s v="Chellathurai"/>
    <m/>
    <d v="2018-10-26T13:22:32"/>
    <s v="No"/>
  </r>
  <r>
    <s v="IT-OSS - M6 (ASAP/TSG)"/>
    <s v="Incident"/>
    <s v="INC000002704873"/>
    <d v="2018-10-25T18:28:02"/>
    <d v="2018-10-26T13:25:23"/>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8707434312 What is your MSS Login ID?: n9981516 "/>
    <s v="The address for the customer was not active in the table level, and the same has now corrected."/>
    <s v="MSS Cause Codes"/>
    <s v="Data"/>
    <s v="Address Issue"/>
    <m/>
    <s v="IT Application"/>
    <s v="Software Application/System"/>
    <s v="Other Type of Software"/>
    <m/>
    <m/>
    <s v="Koperundevi"/>
    <s v="Muniyandi"/>
    <m/>
    <d v="2018-10-26T13:25:47"/>
    <s v="No"/>
  </r>
  <r>
    <s v="IT-OSS - M6 (ASAP/TSG)"/>
    <s v="Incident"/>
    <s v="INC000002701226"/>
    <d v="2018-10-24T03:05:09"/>
    <d v="2018-10-26T13:26:00"/>
    <x v="13"/>
    <s v="Medium"/>
    <x v="2"/>
    <s v="Within the Service Target"/>
    <s v="MSS (hWIN &amp; TSG) Issue"/>
    <s v="Which MSS instance are you reporting this issue for?: MSS (hWIN &amp; TSG) What type of issue are you reporting?: Another issue Description of problem: (attach screenshots of any errors, etc.): no labels when trying to add Actiontec T3200-V modem What is your MSS Login ID?: e0180039 Customer Acct Number?: 6592847 PSR #?: 1600604694 "/>
    <s v="We have corrected the serv item status  for the reported customer-1600604694 caused due to migration and the issue got cleared."/>
    <s v="MSS Cause Codes"/>
    <s v="Delegation"/>
    <s v="Service item status"/>
    <m/>
    <s v="IT Application"/>
    <s v="Software Application/System"/>
    <s v="Other Type of Software"/>
    <m/>
    <m/>
    <s v="Justin"/>
    <s v="Liles"/>
    <m/>
    <d v="2018-10-26T13:26:23"/>
    <s v="No"/>
  </r>
  <r>
    <s v="IT-OSS - M6 (ASAP/TSG)"/>
    <s v="Incident"/>
    <s v="INC000002703922"/>
    <d v="2018-10-25T02:55:03"/>
    <d v="2018-10-26T13:28:3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176272296 What is your MSS Login ID?: n9987263 Customer Acct Number?: 2792976 PSR #?: 23243728 "/>
    <s v="The missing secloc for the physical caused the issue and the same have been corrected and completed."/>
    <s v="MSS Cause Codes"/>
    <s v="Delegation"/>
    <s v="Delegation task issue"/>
    <m/>
    <s v="IT Application"/>
    <s v="Software Application/System"/>
    <s v="Other Type of Software"/>
    <m/>
    <m/>
    <s v="Vijai"/>
    <s v="Elumalai"/>
    <m/>
    <d v="2018-10-26T13:28:59"/>
    <s v="No"/>
  </r>
  <r>
    <s v="IT-OSS - M6 (ASAP/TSG)"/>
    <s v="Incident"/>
    <s v="INC000002706440"/>
    <d v="2018-10-26T01:01:49"/>
    <d v="2018-10-26T13:32:52"/>
    <x v="7"/>
    <s v="Medium"/>
    <x v="2"/>
    <s v="Within the Service Target"/>
    <s v="MSS (hWIN &amp; TSG) Issue"/>
    <s v="Which MSS instance are you reporting this issue for?: MSS (hWIN &amp; TSG) What type of issue are you reporting?: Another issue Description of problem: (attach screenshots of any errors, etc.): TRYING TO ADD PINS: BLK: 00, PIN: 4269 &amp; 4270.  WHEN TRYING TO COMPLETE ADDASGN TASK, GETTING: &quot;ERROR WHILE WORKING VCONDES, ERROR 20100, COULD NOT GET NG WIRE CENTER INFO ORA 01403, NO DATA FOUND.&quot; 5731053046 What is your MSS Login ID?: 0019414 Customer Acct Number?: 6603054 PSR #?: 23251379 "/>
    <s v="We could see the exchange value were not updated properly on the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Ronnie"/>
    <s v="Byrd"/>
    <m/>
    <d v="2018-10-26T13:33:17"/>
    <s v="No"/>
  </r>
  <r>
    <s v="IT-OSS - M6 (ASAP/TSG)"/>
    <s v="Incident"/>
    <s v="INC000002700970"/>
    <d v="2018-10-24T02:00:15"/>
    <d v="2018-10-26T13:33:59"/>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Sagemcom 2705-ADSL2 Product group 2106. Miscellaneous Error: Unable to copy item 32264580 to the order as the Service Item is on another open PSR Order. The Preference to Copy Pending PSR Items is set to No..  Error Code 30602:Miscellaneous Error: Unable to copy item 32264580 to the order as the Service Item is on another open PSR Order. The Preference to Copy Pending PSR Items is set to No.Error Code 30766:Unable to process item Sagemcom 2705-ADSL2 Product group 2106. Miscellaneous Error: Unable to copy item 32264580 to the order as the Service Item is on another open PSR Order. The Preference to Copy Pending PSR Items is set to No.. Tn# 7065200115 What is your MSS Login ID?: n9987263 Customer Acct Number?: 6319080 PSR #?: 22798247 "/>
    <s v="We have corrected the serv item status  for the reported customer-7065200115 caused due to migration and the issue got cleared."/>
    <s v="MSS Cause Codes"/>
    <s v="Delegation"/>
    <s v="Service item status"/>
    <m/>
    <s v="IT Application"/>
    <s v="Software Application/System"/>
    <s v="Other Type of Software"/>
    <m/>
    <m/>
    <s v="Vijai"/>
    <s v="Elumalai"/>
    <m/>
    <d v="2018-10-26T13:34:24"/>
    <s v="No"/>
  </r>
  <r>
    <s v="IT-OSS - M6 (ASAP/TSG)"/>
    <s v="Incident"/>
    <s v="INC000002700584"/>
    <d v="2018-10-24T00:34:00"/>
    <d v="2018-10-26T13:36:45"/>
    <x v="13"/>
    <s v="Medium"/>
    <x v="2"/>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ORA-20100: COULD NOT GET NG WIREcENTER INFOR ORA-01403: NO DATA FOUND What is your MSS Login ID?: E0139321 Customer Acct Number?: 6598348 PSR #?: 23222095 "/>
    <s v="We could see that the reported order# 23222095  got completed."/>
    <s v="MSS Cause Codes"/>
    <s v="Training"/>
    <s v="No Issue Found"/>
    <m/>
    <s v="IT Application"/>
    <s v="Software Application/System"/>
    <s v="Other Type of Software"/>
    <m/>
    <m/>
    <s v="Tiffany"/>
    <s v="Brown"/>
    <m/>
    <d v="2018-10-26T13:37:10"/>
    <s v="No"/>
  </r>
  <r>
    <s v="IT-OSS - M6 (ASAP/TSG)"/>
    <s v="Incident"/>
    <s v="INC000002704110"/>
    <d v="2018-10-25T12:54:49"/>
    <d v="2018-10-26T13:38:05"/>
    <x v="0"/>
    <s v="Medium"/>
    <x v="2"/>
    <s v="Within the Service Target"/>
    <s v="MSS (hWIN &amp; TSG) Issue"/>
    <s v="Which MSS instance are you reporting this issue for?: MSS (hWIN &amp; TSG) What type of issue are you reporting?: Another issue Description of problem: (attach screenshots of any errors, etc.): ORA-20100: ERROR working NextGen MSS DD TASK,could not complete DD task,error:ORA-20100:Not able to find customer location  What is your MSS Login ID?: n9984644 Customer Acct Number?: 2967050 PSR #?: 6605374  "/>
    <s v="Multiple mapping for the address and location has caused the reported issue and the same has been cleared."/>
    <s v="MSS Cause Codes"/>
    <s v="Data"/>
    <s v="Address Issue"/>
    <m/>
    <s v="IT Application"/>
    <s v="Software Application/System"/>
    <s v="Other Type of Software"/>
    <m/>
    <m/>
    <s v="Manjubhashini"/>
    <s v="Kalimuthu"/>
    <m/>
    <d v="2018-10-26T13:38:29"/>
    <s v="No"/>
  </r>
  <r>
    <s v="IT-OSS - M6 (ASAP/TSG)"/>
    <s v="Incident"/>
    <s v="INC000002699730"/>
    <d v="2018-10-23T21:05:55"/>
    <d v="2018-10-26T13:39:52"/>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6850331,Error Message:ReturnCd :21040 - ReturnText: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What is your MSS Login ID?: n9994207 Customer Acct Number?: 5920091 PSR #?: 22977300 "/>
    <s v="We have corrected the serv item status  for the reported customer-22977300 caused due to migration and the issue got cleared."/>
    <s v="MSS Cause Codes"/>
    <s v="Delegation"/>
    <s v="Service item status"/>
    <m/>
    <s v="IT Application"/>
    <s v="Software Application/System"/>
    <s v="Other Type of Software"/>
    <m/>
    <m/>
    <s v="Sathishkumar"/>
    <s v="Chellathurai"/>
    <m/>
    <d v="2018-10-26T13:40:18"/>
    <s v="No"/>
  </r>
  <r>
    <s v="IT-OSS - M6 (ASAP/TSG)"/>
    <s v="Incident"/>
    <s v="INC000002706079"/>
    <d v="2018-10-25T23:59:20"/>
    <d v="2018-10-26T13:49:28"/>
    <x v="7"/>
    <s v="Medium"/>
    <x v="2"/>
    <s v="Within the Service Target"/>
    <s v="MSS (hWIN &amp; TSG) Issue"/>
    <s v="Which MSS instance are you reporting this issue for?: MSS (hWIN &amp; TSG) What type of issue are you reporting?: Another issue Description of problem: (attach screenshots of any errors, etc.): TN 4024200522-unable to complete task.stuck in NSP queue due to error What is your MSS Login ID?: n9979759 PSR #?: 6627031  "/>
    <s v="We could see the network location were not mapped properly on the data level which were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Haripriya"/>
    <s v="Rajendran"/>
    <m/>
    <d v="2018-10-26T13:49:53"/>
    <s v="No"/>
  </r>
  <r>
    <s v="IT-OSS - M6 (ASAP/TSG)"/>
    <s v="Incident"/>
    <s v="INC000002705422"/>
    <d v="2018-10-25T21:24:44"/>
    <d v="2018-10-26T13:59:56"/>
    <x v="10"/>
    <s v="Medium"/>
    <x v="2"/>
    <s v="Within the Service Target"/>
    <s v="MSS (hWIN &amp; TSG) Issue"/>
    <s v="Which MSS instance are you reporting this issue for?: MSS (hWIN &amp; TSG) What type of issue are you reporting?: Another issue Description of problem: (attach screenshots of any errors, etc.): Unable to Validate PSR,Telephone#5752342648,Error Message:Please copy existing Physical services related product  What is your MSS Login ID?: n9994207 Customer Acct Number?: 3602581 PSR #?: 23255008  "/>
    <s v="The incorrect service item related entries were corrected to resolve the issue"/>
    <s v="MSS Cause Codes"/>
    <s v="Data"/>
    <s v="Incorrect Serv Item Status"/>
    <m/>
    <s v="IT Application"/>
    <s v="Software Application/System"/>
    <s v="Other Type of Software"/>
    <m/>
    <m/>
    <s v="Sathishkumar"/>
    <s v="Chellathurai"/>
    <m/>
    <d v="2018-10-26T14:00:22"/>
    <s v="No"/>
  </r>
  <r>
    <s v="IT-OSS - M6 (ASAP/TSG)"/>
    <s v="Incident"/>
    <s v="INC000002706481"/>
    <d v="2018-10-26T01:33:17"/>
    <d v="2018-10-26T14:08:07"/>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19811726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97395 PSR #?: 23235782 "/>
    <s v="We could see that the tasks for the reported order-2323578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d v="2018-10-26T14:08:33"/>
    <s v="No"/>
  </r>
  <r>
    <s v="IT-OSS - M6 (ASAP/TSG)"/>
    <s v="Incident"/>
    <s v="INC000002703413"/>
    <d v="2018-10-25T01:30:32"/>
    <d v="2018-10-26T14:09:18"/>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8068729961,Error Message: v_return_cd: -2 v_return_text:ORA-20104: Unable to find the NG wireCenter   What is your MSS Login ID?: n9994207 Customer Acct Number?: 4367086 PSR #?: 21545352  "/>
    <s v="there was no pin assignment for the change order caused the issue and the same have been corrected"/>
    <s v="MSS Cause Codes"/>
    <s v="Training"/>
    <s v="Incorrect Process on PIN Assignment"/>
    <m/>
    <s v="IT Application"/>
    <s v="Software Application/System"/>
    <s v="Other Type of Software"/>
    <m/>
    <m/>
    <s v="Sathishkumar"/>
    <s v="Chellathurai"/>
    <m/>
    <d v="2018-10-26T14:09:42"/>
    <s v="No"/>
  </r>
  <r>
    <s v="IT-OSS - M6 (ASAP/TSG)"/>
    <s v="Incident"/>
    <s v="INC000002704222"/>
    <d v="2018-10-25T12:04:20"/>
    <d v="2018-10-26T14:15:06"/>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1262361022 What is your MSS Login ID?: n9981515 "/>
    <s v="We could see the account looks active and orders are already completed it seems. Also respective information is displaying as expected in the Aquarium as well in MSS. So, we are going ahead and marking this as close. Kindly reach us for any assistance in the future."/>
    <s v="MSS Cause Codes"/>
    <s v="Training"/>
    <s v="MSS - Functional Training"/>
    <m/>
    <s v="IT Application"/>
    <s v="Software Application/System"/>
    <s v="Other Type of Software"/>
    <m/>
    <m/>
    <s v="Suryapraba"/>
    <s v="Kannaiyan"/>
    <m/>
    <d v="2018-10-26T15:26:22"/>
    <s v="No"/>
  </r>
  <r>
    <s v="IT-OSS - M6 (ASAP/TSG)"/>
    <s v="Incident"/>
    <s v="INC000002702904"/>
    <d v="2018-10-24T23:07:21"/>
    <d v="2018-10-26T14:15:36"/>
    <x v="3"/>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TN 7708688821 What is your MSS Login ID?: E0149353 Customer Acct Number?: 3924372 PSR #?: 23251677 "/>
    <s v="The reported order is already completed in ngmss but the status seems to be incorrect caused the issue and the same have been corrected and the order validates without any issues."/>
    <s v="MSS Cause Codes"/>
    <s v="Data"/>
    <s v="Validation Issue"/>
    <m/>
    <s v="IT Application"/>
    <s v="Software Application/System"/>
    <s v="Other Type of Software"/>
    <m/>
    <m/>
    <s v="Amy"/>
    <s v="Elrod"/>
    <m/>
    <d v="2018-10-26T14:16:01"/>
    <s v="No"/>
  </r>
  <r>
    <s v="IT-OSS - M6 (ASAP/TSG)"/>
    <s v="Incident"/>
    <s v="INC000002706149"/>
    <d v="2018-10-26T00:16:41"/>
    <d v="2018-10-26T14:18:48"/>
    <x v="1"/>
    <s v="Medium"/>
    <x v="2"/>
    <s v="Within the Service Target"/>
    <s v="MSS (hWIN &amp; TSG) Issue"/>
    <s v="Which MSS instance are you reporting this issue for?: MSS (hWIN &amp; TSG) What type of issue are you reporting?: Another issue Description of problem: (attach screenshots of any errors, etc.): TN 3309953804-unable to complete task.stuck in NSP queue due to error. What is your MSS Login ID?: n9979763 PSR #?: 6582909  "/>
    <s v="We could see that the address related entries for the reported order-658290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Vinoth"/>
    <s v="Raj"/>
    <m/>
    <d v="2018-10-26T14:19:12"/>
    <s v="No"/>
  </r>
  <r>
    <s v="IT-OSS - M6 (ASAP/TSG)"/>
    <s v="Incident"/>
    <s v="INC000002701982"/>
    <d v="2018-10-24T18:55:06"/>
    <d v="2018-10-26T14:19:53"/>
    <x v="3"/>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875333 What is your MSS Login ID?: n9981515 "/>
    <s v="No Issues Found-the data is visible in aquarium"/>
    <s v="MSS Cause Codes"/>
    <s v="Miscellaneous"/>
    <s v="No Issues Found"/>
    <m/>
    <s v="IT Application"/>
    <s v="Software Application/System"/>
    <s v="Other Type of Software"/>
    <m/>
    <m/>
    <s v="Suryapraba"/>
    <s v="Kannaiyan"/>
    <m/>
    <d v="2018-10-26T14:20:18"/>
    <s v="No"/>
  </r>
  <r>
    <s v="IT-OSS - M6 (ASAP/TSG)"/>
    <s v="Incident"/>
    <s v="INC000002704327"/>
    <d v="2018-10-25T13:41:11"/>
    <d v="2018-10-26T14:27:32"/>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8580748 What is your MSS Login ID?: n9981516 "/>
    <s v="We could see that the reported TN-8598580748 records are shows properly in Aquarium,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Koperundevi"/>
    <s v="Muniyandi"/>
    <m/>
    <d v="2018-10-26T14:27:56"/>
    <s v="No"/>
  </r>
  <r>
    <s v="IT-OSS - M6 (ASAP/TSG)"/>
    <s v="Incident"/>
    <s v="INC000002705983"/>
    <d v="2018-10-25T22:51:21"/>
    <d v="2018-10-26T15:18:37"/>
    <x v="15"/>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1080, Error Message:  v_return_cd: -2 v_return_text:ORA-20104: Unable to find the NG wireCenter What is your MSS Login ID?: n9995231 Customer Acct Number?: 6599328 PSR #?: 23257089  "/>
    <s v="We could see no pin assignments were made  for the order caused the issue and the same has been cleared to fix the issue"/>
    <s v="MSS Cause Codes"/>
    <s v="Training"/>
    <s v="Incorrect Process on PIN Assignment"/>
    <m/>
    <s v="IT Application"/>
    <s v="Software Application/System"/>
    <s v="Other Type of Software"/>
    <m/>
    <m/>
    <s v="Ajith"/>
    <s v="Kumar"/>
    <m/>
    <d v="2018-10-26T15:19:03"/>
    <s v="No"/>
  </r>
  <r>
    <s v="IT-OSS - M6 (ASAP/TSG)"/>
    <s v="Incident"/>
    <s v="INC000002706643"/>
    <d v="2018-10-26T02:05:11"/>
    <d v="2018-10-26T15:26:49"/>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8710055,Error Message:_return_cd: -2 v_return_text:ORA-20104: Unable to find the NG wireCenter  What is your MSS Login ID?: n9994207 Customer Acct Number?: 6465775 PSR #?: 23257191 "/>
    <s v="We could see an incorrect port address status caused the issue and the same has been corrected now.The reported BB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d v="2018-10-26T15:27:12"/>
    <s v="No"/>
  </r>
  <r>
    <s v="IT-OSS - M6 (ASAP/TSG)"/>
    <s v="Incident"/>
    <s v="INC000002706391"/>
    <d v="2018-10-26T00:51:11"/>
    <d v="2018-10-26T15:27:14"/>
    <x v="2"/>
    <s v="Medium"/>
    <x v="2"/>
    <s v="Within the Service Target"/>
    <s v="MSS (hWIN &amp; TSG) Issue"/>
    <s v="Which MSS instance are you reporting this issue for?: MSS (hWIN &amp; TSG) What type of issue are you reporting?: Another issue Description of problem: (attach screenshots of any errors, etc.): TN 8644572745-unable to complete task.stuck in NSP queue due to error.  What is your MSS Login ID?: n9979762 PSR #?: 6613877  "/>
    <s v="We can see that the service move order is placed for the reported customer but the provisional plan is not chosed as per service move. Please cancel the reported order and place another order with BB MOVE as provisional plan.  As required information has been provided , we are going ahead and marking this as resolved."/>
    <s v="MSS Cause Codes"/>
    <s v="Training"/>
    <s v="Incorrect Provisioning Plan Selected"/>
    <m/>
    <s v="IT Application"/>
    <s v="Software Application/System"/>
    <s v="Other Type of Software"/>
    <m/>
    <m/>
    <s v="Malathi"/>
    <s v="Periyathambi"/>
    <m/>
    <d v="2018-10-26T15:27:37"/>
    <s v="No"/>
  </r>
  <r>
    <s v="IT-OSS - M6 (ASAP/TSG)"/>
    <s v="Incident"/>
    <s v="INC000002706386"/>
    <d v="2018-10-26T00:41:45"/>
    <d v="2018-10-26T17:47:46"/>
    <x v="0"/>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903-223-5225-0 already exists.  Please change ecckt What is your MSS Login ID?: E0180039 Customer Acct Number?: 6269767 PSR #?: 9032235225 "/>
    <s v="Incorrect circuit status has caused the reported issue and the same is now corrected.Delegation for the reported order is now complete."/>
    <s v="MSS Cause Codes"/>
    <s v="Data"/>
    <s v="Circuit Status"/>
    <m/>
    <s v="IT Application"/>
    <s v="Software Application/System"/>
    <s v="Other Type of Software"/>
    <m/>
    <m/>
    <s v="Justin"/>
    <s v="Liles"/>
    <m/>
    <d v="2018-10-26T22:32:54"/>
    <s v="No"/>
  </r>
  <r>
    <s v="IT-OSS - M6 (ASAP/TSG)"/>
    <s v="Incident"/>
    <s v="INC000002705564"/>
    <d v="2018-10-25T21:04:19"/>
    <d v="2018-10-26T17:56:38"/>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293776885,Error Message:ReturnCd:21038 – ReturnText: One or more required Addresses have not been delegated to NGMSS   What is your MSS Login ID?: n9994207 Customer Acct Number?: 4024744 PSR #?: 23227970  "/>
    <s v="We can see that there was incorrect Location values which was causing the error, the same has been corrected and fixed."/>
    <s v="MSS Cause Codes"/>
    <s v="Delegation"/>
    <s v="Location Information"/>
    <m/>
    <s v="IT Application"/>
    <s v="Software Application/System"/>
    <s v="Other Type of Software"/>
    <m/>
    <m/>
    <s v="Sathishkumar"/>
    <s v="Chellathurai"/>
    <m/>
    <d v="2018-10-26T17:57:01"/>
    <s v="No"/>
  </r>
  <r>
    <s v="IT-OSS - M6 (ASAP/TSG)"/>
    <s v="Incident"/>
    <s v="INC000002706337"/>
    <d v="2018-10-26T00:21:03"/>
    <d v="2018-10-26T18:00:54"/>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9408942292 What is your MSS Login ID?: n9979759 "/>
    <s v="We have corrected the duplicate serv_item related entry and the customer details are visible in Aquarium. Hence there is no action pending on our side. We are going ahead and marking this incident as resolved. Thanks."/>
    <s v="MSS Cause Codes"/>
    <s v="Migration"/>
    <s v="Duplicate"/>
    <m/>
    <s v="IT Application"/>
    <s v="Software Application/System"/>
    <s v="Other Type of Software"/>
    <m/>
    <m/>
    <s v="Haripriya"/>
    <s v="Rajendran"/>
    <m/>
    <d v="2018-10-26T18:01:19"/>
    <s v="No"/>
  </r>
  <r>
    <s v="IT-OSS - M6 (ASAP/TSG)"/>
    <s v="Incident"/>
    <s v="INC000002706673"/>
    <d v="2018-10-26T03:15:55"/>
    <d v="2018-10-26T18:07:22"/>
    <x v="2"/>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5949 What is your MSS Login ID?: n9981514 "/>
    <s v="We can see that the Location information was populated wrongly which was causing the issue, the same has been corrected and fixed."/>
    <s v="MSS Cause Codes"/>
    <s v="Data"/>
    <s v="Location Issue"/>
    <m/>
    <s v="IT Application"/>
    <s v="Software Application/System"/>
    <s v="Other Type of Software"/>
    <m/>
    <m/>
    <s v="Ramkumar"/>
    <s v="Balaji"/>
    <m/>
    <d v="2018-10-26T18:07:47"/>
    <s v="No"/>
  </r>
  <r>
    <s v="IT-OSS - M6 (ASAP/TSG)"/>
    <s v="Incident"/>
    <s v="INC000002704973"/>
    <d v="2018-10-25T19:27:49"/>
    <d v="2018-10-26T18:17:09"/>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803874231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71456 PSR #?: 23110947  "/>
    <s v="We can see that the supplement cancel was not processed in the NG which was causing the issue, the same has been corrected and fixed."/>
    <s v="MSS Cause Codes"/>
    <s v="Training"/>
    <s v="Incorrect Supplement Cancel"/>
    <m/>
    <s v="IT Application"/>
    <s v="Software Application/System"/>
    <s v="Other Type of Software"/>
    <m/>
    <m/>
    <s v="Sathishkumar"/>
    <s v="Chellathurai"/>
    <m/>
    <d v="2018-10-26T18:17:32"/>
    <s v="No"/>
  </r>
  <r>
    <s v="IT-OSS - M6 (ASAP/TSG)"/>
    <s v="Incident"/>
    <s v="INC000002706763"/>
    <d v="2018-10-26T02:02:02"/>
    <d v="2018-10-26T20:07:56"/>
    <x v="12"/>
    <s v="Medium"/>
    <x v="2"/>
    <s v="Within the Service Target"/>
    <s v="MSS (hWIN &amp; TSG) Issue"/>
    <s v="Which MSS instance are you reporting this issue for?: MSS (hWIN &amp; TSG) What type of issue are you reporting?: Another issue Description of problem: (attach screenshots of any errors, etc.): SALES CHANNEL ISSUE // What is your MSS Login ID?: e0179556 PSR #?: 23258319 "/>
    <s v="Hi Courtney,  The issue is due to the missing label value and information for the modem. We have made necessary changes and the order is now getting validated. Please check and let us know for any other concerns."/>
    <s v="MSS Cause Codes"/>
    <s v="Data"/>
    <s v="User Request"/>
    <m/>
    <s v="IT Application"/>
    <s v="Software Application/System"/>
    <s v="Other Type of Software"/>
    <m/>
    <m/>
    <s v="Courtney"/>
    <s v="Glover"/>
    <m/>
    <d v="2018-10-26T20:08:20"/>
    <s v="No"/>
  </r>
  <r>
    <s v="IT-OSS - M6 (ASAP/TSG)"/>
    <s v="Incident"/>
    <s v="INC000002705174"/>
    <d v="2018-10-25T19:11:44"/>
    <d v="2018-10-26T20:09:48"/>
    <x v="15"/>
    <s v="Medium"/>
    <x v="2"/>
    <s v="Within the Service Target"/>
    <s v="MSS (hWIN &amp; TSG) Issue"/>
    <s v="Alternate contact phone number for yourself, if applicable: 8643317253 Which MSS instance are you reporting this issue for?: MSS (hWIN &amp; TSG) What type of issue are you reporting?: Another issue Description of problem: (attach screenshots of any errors, etc.): When trying to change my TSG password I get the following message: A database error has occurred. The error message is: ORA-01031: insufficient privileges. Can you grant me access to change my password? Thx! What is your MSS Login ID?: e0147542 Customer Acct Number?: n/a PSR #?: n/a "/>
    <s v="As per the request the privilege has been provided"/>
    <s v="MSS Cause Codes"/>
    <s v="Training"/>
    <s v="User Request"/>
    <m/>
    <s v="IT Application"/>
    <s v="Software Application/System"/>
    <s v="Other Type of Software"/>
    <m/>
    <m/>
    <s v="George"/>
    <s v="Scherer"/>
    <m/>
    <d v="2018-10-26T20:10:29"/>
    <s v="No"/>
  </r>
  <r>
    <s v="IT-OSS - M6 (ASAP/TSG)"/>
    <s v="Incident"/>
    <s v="INC000002706444"/>
    <d v="2018-10-26T01:11:14"/>
    <d v="2018-10-26T20:33:28"/>
    <x v="12"/>
    <s v="Medium"/>
    <x v="2"/>
    <s v="Within the Service Target"/>
    <s v="MSS (hWIN &amp; TSG) Issue"/>
    <s v="Which MSS instance are you reporting this issue for?: MSS (hWIN &amp; TSG) What type of issue are you reporting?: Another issue Description of problem: (attach screenshots of any errors, etc.): TN 4177562497-unable to complete task.stuck in NSP queue due to error.  What is your MSS Login ID?: n9979762 PSR #?: 6619991  "/>
    <s v="Hi Malathi,  The issue is due to the customer location were tagged to two different broadband product, We have removed the duplicate one and you should be good now to proceed further."/>
    <s v="MSS Cause Codes"/>
    <s v="Data"/>
    <s v="User Request"/>
    <m/>
    <s v="IT Application"/>
    <s v="Software Application/System"/>
    <s v="Other Type of Software"/>
    <m/>
    <m/>
    <s v="Malathi"/>
    <s v="Periyathambi"/>
    <m/>
    <d v="2018-10-26T20:33:52"/>
    <s v="No"/>
  </r>
  <r>
    <s v="IT-OSS - M6 (ASAP/TSG)"/>
    <s v="Incident"/>
    <s v="INC000002689762"/>
    <d v="2018-10-18T16:01:03"/>
    <d v="2018-10-26T20:47:14"/>
    <x v="11"/>
    <s v="Medium"/>
    <x v="2"/>
    <s v="Within the Service Target"/>
    <s v="MSS (hWIN &amp; TSG) Issue"/>
    <s v="Which MSS instance are you reporting this issue for?: MSS (hWIN &amp; TSG) What type of issue are you reporting?: Another issue Description of problem: (attach screenshots of any errors, etc.): ORA-20100: Selected NSP WINDSTREAM Static is not allowed to provision IPTV service What is your MSS Login ID?: n9979755 Customer Acct Number?: 6129359 PSR #?: 6646717  "/>
    <s v="Incorrect NSP chosen on the reported order caused the issue"/>
    <m/>
    <m/>
    <m/>
    <m/>
    <s v="IT Application"/>
    <s v="Software Application/System"/>
    <s v="Other Type of Software"/>
    <m/>
    <m/>
    <s v="Kishore"/>
    <s v="Singh"/>
    <m/>
    <d v="2018-10-26T20:47:37"/>
    <s v="No"/>
  </r>
  <r>
    <s v="IT-OSS - M6 (ASAP/TSG)"/>
    <s v="Incident"/>
    <s v="INC000002706135"/>
    <d v="2018-10-25T23:43:05"/>
    <d v="2018-10-26T23:19:20"/>
    <x v="12"/>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8066374879 "/>
    <s v="Hi Srinivas,  We found the issue is due to the duplicate address mapping for the customer location which has been corrected now and you should be good now to proceed with the order. Please check and let us know for any other concerns."/>
    <s v="MSS Cause Codes"/>
    <s v="Data"/>
    <s v="Location Issue"/>
    <m/>
    <s v="IT Application"/>
    <s v="Software Application/System"/>
    <s v="Other Type of Software"/>
    <m/>
    <m/>
    <s v="Srinivasan"/>
    <s v="Puthiran"/>
    <m/>
    <d v="2018-10-26T23:19:44"/>
    <s v="No"/>
  </r>
  <r>
    <s v="IT-OSS - M6 (ASAP/TSG)"/>
    <s v="Incident"/>
    <s v="INC000002705311"/>
    <d v="2018-10-25T20:22:32"/>
    <d v="2018-10-26T23:59:21"/>
    <x v="12"/>
    <s v="Medium"/>
    <x v="2"/>
    <s v="Within the Service Target"/>
    <s v="MSS (hWIN &amp; TSG) Issue"/>
    <s v="Which MSS instance are you reporting this issue for?: MSS (hWIN &amp; TSG) What type of issue are you reporting?: Another issue Description of problem: (attach screenshots of any errors, etc.): ERROR WHEN VALIDATING THE PSR THE CST WANTS THIS BONDED 25/4 SO THAT THE CUST CAN UPGRADE IN THE FUTURE WITHOUT A  TRUCK ROLL. THE PRODUCT ID 1635 IS NOT COOMPATIBLE A LOOP LENGTH OF 1500 What is your MSS Login ID?: 0095240 Customer Acct Number?: 6573770 PSR #?: 23256369 "/>
    <s v="Hi Sharon,  We could see the order is flag finished now, Please check and let us know if still any assistance required."/>
    <s v="MSS Cause Codes"/>
    <s v="Miscellaneous"/>
    <s v="No Issues Found"/>
    <m/>
    <s v="IT Application"/>
    <s v="Software Application/System"/>
    <s v="Other Type of Software"/>
    <m/>
    <m/>
    <s v="Sharon"/>
    <s v="Pohl"/>
    <m/>
    <d v="2018-10-26T23:59:46"/>
    <s v="No"/>
  </r>
  <r>
    <s v="IT-OSS - M6 (ASAP/TSG)"/>
    <s v="Incident"/>
    <s v="INC000002704224"/>
    <d v="2018-10-25T13:15:09"/>
    <d v="2018-10-27T00:36:38"/>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431138 "/>
    <s v="Hi Sruthi,  We don't find any issue for the customer. Can you please check and let us know if still any assistance required from our end."/>
    <s v="MSS Cause Codes"/>
    <s v="Data"/>
    <s v="User Request"/>
    <m/>
    <s v="IT Application"/>
    <s v="Software Application/System"/>
    <s v="Other Type of Software"/>
    <m/>
    <m/>
    <s v="sruthi"/>
    <s v="Ravichandran"/>
    <m/>
    <d v="2018-10-27T00:37:02"/>
    <s v="No"/>
  </r>
  <r>
    <s v="IT-OSS - M6 (ASAP/TSG)"/>
    <s v="Incident"/>
    <s v="INC000002703911"/>
    <d v="2018-10-25T02:24:45"/>
    <d v="2018-10-27T00:40:12"/>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5852893417 What is your MSS Login ID?: n9981513 Customer Acct Number?: 5852893417 "/>
    <s v="Hi Srinivasan,  We could see Aquarium is returning customer details. Please check and let us know if still any assistance required."/>
    <s v="MSS Cause Codes"/>
    <s v="Data"/>
    <s v="User Request"/>
    <m/>
    <s v="IT Application"/>
    <s v="Software Application/System"/>
    <s v="Other Type of Software"/>
    <m/>
    <m/>
    <s v="Srinivasan"/>
    <s v="Puthiran"/>
    <m/>
    <d v="2018-10-27T00:40:36"/>
    <s v="No"/>
  </r>
  <r>
    <s v="IT-OSS - M6 (ASAP/TSG)"/>
    <s v="Incident"/>
    <s v="INC000002703559"/>
    <d v="2018-10-25T01:27:14"/>
    <d v="2018-10-27T00:51:49"/>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8488929 What is your MSS Login ID?: n9987263 Customer Acct Number?: 6141273 PSR #?: 23066293 "/>
    <s v="Hi Vijai,  The issue is due to the missing SECLOC information for the Virtual circuit. We have now assigned the network location and the delegation task got completed without any issues. Please check and let us know for any other concerns."/>
    <s v="MSS Cause Codes"/>
    <s v="Data"/>
    <s v="Location Issue"/>
    <m/>
    <s v="IT Application"/>
    <s v="Software Application/System"/>
    <s v="Other Type of Software"/>
    <m/>
    <m/>
    <s v="Vijai"/>
    <s v="Elumalai"/>
    <m/>
    <d v="2018-10-27T00:53:48"/>
    <s v="No"/>
  </r>
  <r>
    <s v="IT-OSS - M6 (ASAP/TSG)"/>
    <s v="Incident"/>
    <s v="INC000002702908"/>
    <d v="2018-10-24T23:11:40"/>
    <d v="2018-10-27T01:06:52"/>
    <x v="12"/>
    <s v="Medium"/>
    <x v="2"/>
    <s v="Within the Service Target"/>
    <s v="MSS (hWIN &amp; TSG) Issue"/>
    <s v="Which MSS instance are you reporting this issue for?: MSS (hWIN &amp; TSG) What type of issue are you reporting?: Another issue Description of problem: (attach screenshots of any errors, etc.): 229-377-7737  ERROR-ORA-20104 DISQUALIFIED BPQ RESPONSE CAIRGAHAMDAT00 DSLAM HAS ALPHANUMERIC CHARIACTERS IN THE PIN VALUES What is your MSS Login ID?: E0078373 Customer Acct Number?: 4171390 PSR #?: 23251688 "/>
    <s v="Hi Barbara,  The issue is due to the DSLAM# CAIRGAHAMWDAT00 do not have valid pin numbering. Please check and correct the same with the help of Data Integrity team and proceed further."/>
    <s v="MSS Cause Codes"/>
    <s v="Ticket Transfer"/>
    <s v="Broadband Engineering"/>
    <m/>
    <s v="IT Application"/>
    <s v="Software Application/System"/>
    <s v="Other Type of Software"/>
    <m/>
    <m/>
    <s v="Barbara"/>
    <s v="Maddox"/>
    <m/>
    <d v="2018-10-27T01:07:16"/>
    <s v="No"/>
  </r>
  <r>
    <s v="IT-OSS - M6 (ASAP/TSG)"/>
    <s v="Incident"/>
    <s v="INC000002702755"/>
    <d v="2018-10-24T22:36:46"/>
    <d v="2018-10-27T01:28:26"/>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9184732301,Error Message: v_return_cd: -2 v_return_text:ORA-20104: Unable to find the NG wireCenter  What is your MSS Login ID?: n9994207 Customer Acct Number?: 3499301 PSR #?: 23191682  "/>
    <s v="Hi Sathish,  The issue is due to the customer physical pin got removed by someone. I have assigned the customer on Random pin. Please get the pin assigned on a valid pin and proceed further with PCONDES task. Kindly check and let us know for any other concerns."/>
    <s v="MSS Cause Codes"/>
    <s v="Training"/>
    <s v="Incorrect Process on PIN Assignment"/>
    <m/>
    <s v="IT Application"/>
    <s v="Software Application/System"/>
    <s v="Other Type of Software"/>
    <m/>
    <m/>
    <s v="Sathishkumar"/>
    <s v="Chellathurai"/>
    <m/>
    <d v="2018-10-27T01:28:49"/>
    <s v="No"/>
  </r>
  <r>
    <s v="IT-OSS - M6 (ASAP/TSG)"/>
    <s v="Incident"/>
    <s v="INC000002701803"/>
    <d v="2018-10-24T18:53:54"/>
    <d v="2018-10-27T02:29:51"/>
    <x v="12"/>
    <s v="Medium"/>
    <x v="2"/>
    <s v="Within the Service Target"/>
    <s v="MSS (hWIN &amp; TSG) Issue"/>
    <s v="Which MSS instance are you reporting this issue for?: MSS (hWIN &amp; TSG) What type of issue are you reporting?: Another issue Description of problem: (attach screenshots of any errors, etc.): order 23248043  for 3196689852 is in the DELEGORD EXCEPTN queue error: &quot;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quot;  Please clear that error and move the order along. Thanks What is your MSS Login ID?: e0117927 Customer Acct Number?: 3196689852 PSR #?: 23248043 "/>
    <s v="Hi Frank,  As discussed over IM, the issue issue is due to data integrity issue between legacy and ngmss for the customer ISP product. I have made necessary change now and you should be good now. Please check and let us know for any other concerns.  Dhilipkumar.G IT- OSS Engineering | Windstream Dhilipkumar.Gnanasekar@windstream.com Office: 044-49033000 Extn 3212"/>
    <s v="MSS Cause Codes"/>
    <s v="Training"/>
    <s v="Incorrect Process on Change Order"/>
    <m/>
    <s v="IT Application"/>
    <s v="Software Application/System"/>
    <s v="Other Type of Software"/>
    <m/>
    <m/>
    <s v="Frank"/>
    <s v="Samp"/>
    <m/>
    <d v="2018-10-27T02:54:22"/>
    <s v="No"/>
  </r>
  <r>
    <s v="IT-OSS - M6 (ASAP/TSG)"/>
    <s v="Incident"/>
    <s v="INC000002701327"/>
    <d v="2018-10-24T04:20:18"/>
    <d v="2018-10-27T02:38:43"/>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54103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GBOND Product group 2101. Miscellaneous Error: Unable to copy item 24201582 to the order as the Service Item is on another open PSR Order. The Preference to Copy Pending PSR Items is set to No..  Error Code 30602:Miscellaneous Error: Unable to copy item 24201582 to the order as the Service Item is on another open PSR Order. The Preference to Copy Pending PSR Items is set to No.Error Code 30766:Unable to process item Actiontec T3200-GBOND Product group 2101. Miscellaneous Error: Unable to copy item 24201582 to the order as the Service Item is on another open PSR Order. The Preference to Copy Pending PSR Items is set to No.. What is your MSS Login ID?: n9995231 Customer Acct Number?: 3827808 PSR #?: 23242857 "/>
    <s v="Hi Ajith,  The issue issue is due to data integrity issue between legacy and ngmss for the customer CPE product. I have made necessary change now and you should be good now. Please check and let us know for any other concerns."/>
    <s v="MSS Cause Codes"/>
    <s v="Delegation"/>
    <s v="Delegation task issue"/>
    <m/>
    <s v="IT Application"/>
    <s v="Software Application/System"/>
    <s v="Other Type of Software"/>
    <m/>
    <m/>
    <s v="Ajith"/>
    <s v="Kumar"/>
    <m/>
    <d v="2018-10-27T02:39:07"/>
    <s v="No"/>
  </r>
  <r>
    <s v="IT-OSS - M6 (ASAP/TSG)"/>
    <s v="Incident"/>
    <s v="INC000002701072"/>
    <d v="2018-10-24T02:23:33"/>
    <d v="2018-10-27T02:45:37"/>
    <x v="12"/>
    <s v="Medium"/>
    <x v="2"/>
    <s v="Within the Service Target"/>
    <s v="MSS (hWIN &amp; TSG) Issue"/>
    <s v="Which MSS instance are you reporting this issue for?: MSS (hWIN &amp; TSG) What type of issue are you reporting?: Another issue Description of problem: (attach screenshots of any errors, etc.): NO DATA FOUND. UNABLE TO RETRIEVE ADDRESS ID FOR CUSTOMER ACCOUNT.  TECH &amp; BTAC COULDN'T SEE CUSTOMER IN VISION. BTAC BLIND PROVISIONED. I GOT THIS ERROR TRYING TO CHANGE THE MODEM.   What is your MSS Login ID?: e0115558 Customer Acct Number?: 5197393 PSR #?: 23244183 "/>
    <s v="Hi Shannon,  The issue is due to the user# N9988155(Radhakrishnan, Vignesh) marked the customer address as Inactive which caused the issue. I am not why and how they are marking the customer account as Inactive in MSS."/>
    <s v="MSS Cause Codes"/>
    <s v="Data"/>
    <s v="Address Issue"/>
    <m/>
    <s v="IT Application"/>
    <s v="Software Application/System"/>
    <s v="Other Type of Software"/>
    <m/>
    <m/>
    <s v="Shannon"/>
    <s v="Edwards"/>
    <m/>
    <d v="2018-10-27T02:46:02"/>
    <s v="No"/>
  </r>
  <r>
    <s v="IT-OSS - M6 (ASAP/TSG)"/>
    <s v="Incident"/>
    <s v="INC000002698268"/>
    <d v="2018-10-23T13:20:47"/>
    <d v="2018-10-27T02:57:12"/>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888825  "/>
    <s v="Sruthi,  The customer is now returning the valid information. Please check and let us know for any other concerns."/>
    <s v="MSS Cause Codes"/>
    <s v="Data"/>
    <s v="User Request"/>
    <m/>
    <s v="IT Application"/>
    <s v="Software Application/System"/>
    <s v="Other Type of Software"/>
    <m/>
    <m/>
    <s v="sruthi"/>
    <s v="Ravichandran"/>
    <m/>
    <d v="2018-10-27T02:57:34"/>
    <s v="No"/>
  </r>
  <r>
    <s v="IT-OSS - M6 (ASAP/TSG)"/>
    <s v="Incident"/>
    <s v="INC000002698236"/>
    <d v="2018-10-23T03:07:52"/>
    <d v="2018-10-27T03:07:45"/>
    <x v="12"/>
    <s v="Medium"/>
    <x v="2"/>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6065998699 "/>
    <s v="Hi Srinisvas,  The issue is due to the customer location is having two different address is mapping. We have removed the duplicate now and you should be good now to work with the order. Please check and let us know for any other concerns."/>
    <s v="MSS Cause Codes"/>
    <s v="Data"/>
    <s v="Location Issue"/>
    <m/>
    <s v="IT Application"/>
    <s v="Software Application/System"/>
    <s v="Other Type of Software"/>
    <m/>
    <m/>
    <s v="Srinivasan"/>
    <s v="Puthiran"/>
    <m/>
    <d v="2018-10-27T03:08:10"/>
    <s v="No"/>
  </r>
  <r>
    <s v="IT-OSS - M6 (ASAP/TSG)"/>
    <s v="Incident"/>
    <s v="INC000002697913"/>
    <d v="2018-10-23T02:57:18"/>
    <d v="2018-10-27T03:11:30"/>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91865309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336 PSR #?: 23229580  "/>
    <s v="Hi Sathish,  The incorrect circuit status has been updated now and the order got completed without any issues. Please check and let us know for any other concerns."/>
    <s v="MSS Cause Codes"/>
    <s v="Data"/>
    <s v="Circuit Issue Status"/>
    <m/>
    <s v="IT Application"/>
    <s v="Software Application/System"/>
    <s v="Other Type of Software"/>
    <m/>
    <m/>
    <s v="Sathishkumar"/>
    <s v="Chellathurai"/>
    <m/>
    <d v="2018-10-27T03:11:53"/>
    <s v="No"/>
  </r>
  <r>
    <s v="IT-OSS - M6 (ASAP/TSG)"/>
    <s v="Incident"/>
    <s v="INC000002697086"/>
    <d v="2018-10-22T21:40:21"/>
    <d v="2018-10-27T03:14:59"/>
    <x v="12"/>
    <s v="Medium"/>
    <x v="2"/>
    <s v="Within the Service Target"/>
    <s v="MSS (hWIN &amp; TSG) Issue"/>
    <s v="Which MSS instance are you reporting this issue for?: MSS (hWIN &amp; TSG) What type of issue are you reporting?: Another issue Description of problem: (attach screenshots of any errors, etc.): The server encountered the following Exception: java.sql.SQLException: ORA-04068: existing state of packages has been discarded ORA-04061: existing state of package body &quot;MSSINT.PKG_PSR_VALIDATIONS&quot; has been invalidated ORA-04065: not executed, altered or dropped package body &quot;MSSINT.PKG_PSR_VALIDATIONS&quot; ORA-06508: PL/SQL: could not find program unit being called: &quot;MSSINT.PKG_PSR_VALIDATIONS&quot; ORA-06512: at &quot;ASAP.SP_PSR_CUSTOM_PRE_VALIDATION&quot;, line 34 ORA-06512: at line 1  _x0009_at oracle.jdbc.driver.T4CTTIoer.processError(T4CTTIoer.java:439) _x0009_at oracle.jdbc.driver.T4CTTIoer.processError(T4CTTIoer.java:395) _x0009_at oracle.jdbc.driver.T4C8Oall.processError(T4C8Oall.java:802) _x0009_at oracle.jdbc.driver.T4CTTIfun.receive(T4CTTIfun.java:436) _x0009_at oracle.jdbc.driver.T4CTTIfun.doRPC(T4CTTIfun.java:186) _x0009_at oracle.jdbc.driver.T4C8Oall.doOALL(T4C8Oall.java:521) _x0009_at oracle.jdbc.driver.T4CCallableStatement.doOall8(T4CCallableStatement.java:202) _x0009_at oracle.jdbc.driver.T4CCallableStatement.executeForRows(T4CCallableStatement.java:1005) _x0009_at oracle.jdbc.driver.OracleStatement.doExecuteWithTimeout(OracleStatement.java:1307) _x0009_at oracle.jdbc.driver.OraclePreparedStatement.executeInternal(OraclePreparedStatement.java:3449) _x0009_at oracle.jdbc.driver.OraclePreparedStatement.executeUpdate(OraclePreparedStatement.java:3530) _x0009_at oracle.jdbc.driver.OracleCallableStatement.executeUpdate(OracleCallableStatement.java:4735) _x0009_at oracle.jdbc.driver.OraclePreparedStatementWrapper.executeUpdate(OraclePreparedStatementWrapper.java:1350) _x0009_at weblogic.jdbc.wrapper.PreparedStatement.executeUpdate(PreparedStatement.java:159) _x0009_at com.metasolv.jdbc.MSVPreparedStatement.executeUpdate(MSVPreparedStatement.java:96) _x0009_at MetaSolv.persistent.jdbc.storedProcedure.PsrCustomPreValidation.callStoredProcedure(PsrCustomPreValidation.java:48) _x0009_at com.mslv.core.api.external.PSR.provisioning.ValidateOrder.customPreValidation(ValidateOrder.java:1952) _x0009_at com.mslv.core.api.external.PSR.provisioning.PSROrderFinishProcessor.validate(PSROrderFinishProcessor.java:101) _x0009_at com.mslv.core.api.external.PSR.provisioning.ExecuteFinishOrderLogic.processValidate(ExecuteFinishOrderLogic.java:148) _x0009_at com.mslv.core.api.external.PSR.provisioning.ExecuteFinishOrderLogic.validateOrder(ExecuteFinishOrderLogic.java:111) _x0009_at com.mslv.core.api.internal.PSR.delegate.pbpackage.InvValidatePSROrder.process(InvValidatePSROrder.java:47) _x0009_at MetaSolv.utilities.powerbuilder.BusinessObject.processRequest(BusinessObject.java:67) _x0009_at com.mslv.webapp.pblistener.PBListener.invokeClass(PBListener.java:640) _x0009_at com.mslv.webapp.pblistener.PBListener.doPost(PBListener.java:430) _x0009_at javax.servlet.http.HttpServlet.service(HttpServlet.java:727) _x0009_at javax.servlet.http.HttpServlet.service(HttpServlet.java:820) _x0009_at weblogic.servlet.internal.StubSecurityHelper$ServletServiceAction.run(StubSecurityHelper.java:227) _x0009_at weblogic.servlet.internal.StubSecurityHelper.invokeServlet(StubSecurityHelper.java:125) _x0009_at weblogic.servlet.internal.ServletStubImpl.execute(ServletStubImpl.java:292) _x0009_at weblogic.servlet.internal.ServletStubImpl.execute(ServletStubImpl.java:175) _x0009_at weblogic.servlet.internal.WebAppServletContext$ServletInvocationAction.run(WebAppServletContext.java:3501) _x0009_at weblogic.security.acl.internal.AuthenticatedSubject.doAs(AuthenticatedSubject.java:321) _x0009_at weblogic.security.service.SecurityManager.runAs(Unknown Source) _x0009_at weblogic.servlet.internal.WebAppServletContext.securedExecute(WebAppServletContext.java:2186) _x0009_at weblogic.servlet.internal.WebAppServletContext.execute(WebAppServletContext.java:2092) _x0009_at weblogic.servlet.internal.ServletRequestImpl.run(ServletRequestImpl.java:1406) _x0009_at weblogic.work.ExecuteThread.execute(ExecuteThread.java:201) _x0009_at weblogic.work.ExecuteThread.run(ExecuteThread.java:173)  What is your MSS Login ID?: e0182026 Customer Acct Number?: 6593043 PSR #?: 23231964  "/>
    <s v="Hi Jonathan,  The issue has been fixed by bouncing the servers. Please check and let us know for any other concerns."/>
    <s v="MSS Cause Codes"/>
    <s v="Miscellaneous"/>
    <s v="Server"/>
    <m/>
    <s v="IT Application"/>
    <s v="Software Application/System"/>
    <s v="Other Type of Software"/>
    <m/>
    <m/>
    <s v="Jonathan"/>
    <s v="Jackson"/>
    <m/>
    <d v="2018-10-27T03:15:24"/>
    <s v="No"/>
  </r>
  <r>
    <s v="IT-OSS - M6 (ASAP/TSG)"/>
    <s v="Incident"/>
    <s v="INC000002695387"/>
    <d v="2018-10-22T12:53:51"/>
    <d v="2018-10-27T03:18:26"/>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615159 "/>
    <s v="sruthi,  We don't any issue withe customer Aquarium MIROR reocord. Please check and let us know for any other concerns."/>
    <s v="MSS Cause Codes"/>
    <s v="Miscellaneous"/>
    <s v="No Issues Found"/>
    <m/>
    <s v="IT Application"/>
    <s v="Software Application/System"/>
    <s v="Other Type of Software"/>
    <m/>
    <m/>
    <s v="sruthi"/>
    <s v="Ravichandran"/>
    <m/>
    <d v="2018-10-27T03:18:51"/>
    <s v="No"/>
  </r>
  <r>
    <s v="IT-OSS - M6 (ASAP/TSG)"/>
    <s v="Incident"/>
    <s v="INC000002694713"/>
    <d v="2018-10-20T01:03:17"/>
    <d v="2018-10-27T03:26:50"/>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70704592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200Mb/16Mb Product group 2207. Miscellaneous Error: Unable to copy item 32986699 to the order as the Service Item is on another open PSR Order. The Preference to Copy Pending PSR Items is set to No..  Error Code 30602:Miscellaneous Error: Unable to copy item 32986699 to the order as the Service Item is on another open PSR Order. The Preference to Copy Pending PSR Items is set to No.Error Code 30766:Unable to process item 200Mb/16Mb Product group 2207. Miscellaneous Error: Unable to copy item 32986699 to the order as the Service Item is on another open PSR Order. The Preference to Copy Pending PSR Items is set to No..   What is your MSS Login ID?: n9994207 Customer Acct Number?: 6267249 PSR #?: 23060740 "/>
    <s v="Hi Sathishkumar,  The issue issue is due to data integrity issue between legacy and ngmss for the customer SPEED product. I have made necessary change now and you should be good now. Please check and let us know for any other concerns.  Dhilipkumar.G IT- OSS Engineering | Windstream Dhilipkumar.Gnanasekar@windstream.com Office: 044-49033000 Extn 3212"/>
    <s v="MSS Cause Codes"/>
    <s v="Data"/>
    <s v="User Request"/>
    <m/>
    <s v="IT Application"/>
    <s v="Software Application/System"/>
    <s v="Other Type of Software"/>
    <m/>
    <m/>
    <s v="Sathishkumar"/>
    <s v="Chellathurai"/>
    <m/>
    <d v="2018-10-27T03:27:15"/>
    <s v="No"/>
  </r>
  <r>
    <s v="IT-OSS - M6 (ASAP/TSG)"/>
    <s v="Incident"/>
    <s v="INC000002694535"/>
    <d v="2018-10-20T00:52:59"/>
    <d v="2018-10-27T03:35:37"/>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3862080468,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n9994207 Customer Acct Number?: 6582006 PSR #?: 23227382 "/>
    <s v="Hi Sathishkumar,  The issue issue is due to data integrity issue between legacy and ngmss for the customer SPEED / CPE product. I have made necessary change now and you should be good now. Please check and let us know for any other concerns."/>
    <s v="MSS Cause Codes"/>
    <s v="Training"/>
    <s v="Incorrect Process on Change Order"/>
    <m/>
    <s v="IT Application"/>
    <s v="Software Application/System"/>
    <s v="Other Type of Software"/>
    <m/>
    <m/>
    <s v="Sathishkumar"/>
    <s v="Chellathurai"/>
    <m/>
    <d v="2018-10-27T03:36:01"/>
    <s v="No"/>
  </r>
  <r>
    <s v="IT-OSS - M6 (ASAP/TSG)"/>
    <s v="Incident"/>
    <s v="INC000002705514"/>
    <d v="2018-10-25T21:28:14"/>
    <d v="2018-10-29T12:26:56"/>
    <x v="4"/>
    <s v="Medium"/>
    <x v="2"/>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918334.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49353 Customer Acct Number?: 4349096 PSR #?: 22615213 "/>
    <s v="As per MIROR record, the DRS wire center 'NCVLKYP0017' is the provisioning wire center for 10/1Mb Product.  The reported delegation task has been completed in production. We got the following error on BBDES task 'MIROR DW NCVLKYP0017 is different from MSS wire center NCVLKYAP'. The reported customer is provisioned under the wire center 'NCVLKYAP'.   Please cancel the reported order and then place a BB move order for wire center move.Hence there is no action pending on our side. We are going ahead and marking this incident as resolved. Thanks."/>
    <s v="MSS Cause Codes"/>
    <s v="Training"/>
    <s v="Incorrect Process on Change Order"/>
    <m/>
    <s v="IT Application"/>
    <s v="Software Application/System"/>
    <s v="Other Type of Software"/>
    <m/>
    <m/>
    <s v="Amy"/>
    <s v="Elrod"/>
    <m/>
    <d v="2018-10-29T12:27:20"/>
    <s v="No"/>
  </r>
  <r>
    <s v="IT-OSS - M6 (ASAP/TSG)"/>
    <s v="Incident"/>
    <s v="INC000002705184"/>
    <d v="2018-10-25T19:22:51"/>
    <d v="2018-10-29T13:10:03"/>
    <x v="7"/>
    <s v="Medium"/>
    <x v="2"/>
    <s v="Within the Service Target"/>
    <s v="HWIN : Session Active in backend"/>
    <s v="User ID :E0183526 Contact : 706-913-3503  Issue : hWin - Process opened up in background  Troubleshooting : 1) Citrix Director - No Process opened up in background. 2) Putty.exe - Unable to kill process for user by UserID. 3) Tried closing and opening application. 4) Tried restarting the system.  NOTE : Error message screenshot attached.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We dont have any action item on this from our side, kindly reach out to Thomson Rodney team / citrix team, We could see the duplicate instance were opened and got stuck up it seems, they will remove the lock or will do the necessary changes.  So, we are going ahead and marking this as close. KIndly reach us for any assistance in the future."/>
    <s v="MSS Cause Codes"/>
    <s v="Training"/>
    <s v="No Issue Found"/>
    <m/>
    <s v="IT Application"/>
    <s v="Software Application/System"/>
    <s v="Other Type of Software"/>
    <m/>
    <m/>
    <s v="Haley"/>
    <s v="Stanfield"/>
    <m/>
    <d v="2018-10-29T13:10:30"/>
    <s v="No"/>
  </r>
  <r>
    <s v="IT-OSS - M6 (ASAP/TSG)"/>
    <s v="Incident"/>
    <s v="INC000002709360"/>
    <d v="2018-10-27T04:06:31"/>
    <d v="2018-10-29T13:14:54"/>
    <x v="0"/>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4024358034 What is your MSS Login ID?: n9987263 Customer Acct Number?: 5703888 PSR #?: 22573974 "/>
    <s v="The missing label and value for the speed product in Legacy has caused the reported issue and the same is now corrected."/>
    <s v="MSS Cause Codes"/>
    <s v="Data"/>
    <s v="Value Label"/>
    <m/>
    <s v="IT Application"/>
    <s v="Software Application/System"/>
    <s v="Other Type of Software"/>
    <m/>
    <m/>
    <s v="Vijai"/>
    <s v="Elumalai"/>
    <m/>
    <d v="2018-10-29T13:15:18"/>
    <s v="No"/>
  </r>
  <r>
    <s v="IT-OSS - M6 (ASAP/TSG)"/>
    <s v="Incident"/>
    <s v="INC000002708861"/>
    <d v="2018-10-27T01:02:12"/>
    <d v="2018-10-29T13:19:32"/>
    <x v="0"/>
    <s v="Medium"/>
    <x v="2"/>
    <s v="Within the Service Target"/>
    <s v="MSS (hWIN &amp; TSG) Issue"/>
    <s v="Which MSS instance are you reporting this issue for?: MSS (hWIN &amp; TSG) What type of issue are you reporting?: Another issue Description of problem: (attach screenshots of any errors, etc.): 1261289944  v_return_cd: -2 v_return_text:ORA-20100: Not able to find customer location What is your MSS Login ID?: E0179393 Customer Acct Number?: 3027831 PSR #?: 23252085 "/>
    <s v="Multiple mapping for the address and location has caused the reported issue and the same has been cleared."/>
    <s v="MSS Cause Codes"/>
    <s v="Data"/>
    <s v="Address Issue"/>
    <m/>
    <s v="IT Application"/>
    <s v="Software Application/System"/>
    <s v="Other Type of Software"/>
    <m/>
    <m/>
    <s v="Natasha"/>
    <s v="Chambers"/>
    <m/>
    <d v="2018-10-29T13:19:56"/>
    <s v="No"/>
  </r>
  <r>
    <s v="IT-OSS - M6 (ASAP/TSG)"/>
    <s v="Incident"/>
    <s v="INC000002704621"/>
    <d v="2018-10-25T18:39:00"/>
    <d v="2018-10-29T13:25:35"/>
    <x v="3"/>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2211959028 What is your MSS Login ID?: E0179393 Customer Acct Number?: 6532912 PSR #?: 23255726 "/>
    <s v="the physical was not assigned to the port caused the issue and the same have been corrected and completed"/>
    <s v="MSS Cause Codes"/>
    <s v="Training"/>
    <s v="Incorrect Process on PIN Assignment"/>
    <m/>
    <s v="IT Application"/>
    <s v="Software Application/System"/>
    <s v="Other Type of Software"/>
    <m/>
    <m/>
    <s v="Natasha"/>
    <s v="Chambers"/>
    <m/>
    <d v="2018-10-29T13:25:59"/>
    <s v="No"/>
  </r>
  <r>
    <s v="IT-OSS - M6 (ASAP/TSG)"/>
    <s v="Incident"/>
    <s v="INC000002706682"/>
    <d v="2018-10-26T03:28:05"/>
    <d v="2018-10-29T13:28:22"/>
    <x v="6"/>
    <s v="Medium"/>
    <x v="2"/>
    <s v="Within the Service Target"/>
    <s v="MSS (hWIN &amp; TSG) Issue"/>
    <s v="Which MSS instance are you reporting this issue for?: MSS (hWIN &amp; TSG) What type of issue are you reporting?: Another issue Description of problem: (attach screenshots of any errors, etc.): STUCK IN BBCKTID /EXCETPN What is your MSS Login ID?: E0166110 Customer Acct Number?: 23191377  PSR #?: 6593622 "/>
    <s v="The incorrect circuit status was tagged in the reported PSR # 23191377 which caused the issue and the same has been corrected."/>
    <s v="MSS Cause Codes"/>
    <s v="Data"/>
    <s v="Circuit Status"/>
    <m/>
    <s v="IT Application"/>
    <s v="Software Application/System"/>
    <s v="Other Type of Software"/>
    <m/>
    <m/>
    <s v="Aaron"/>
    <s v="Jasso"/>
    <m/>
    <d v="2018-10-29T13:28:47"/>
    <s v="No"/>
  </r>
  <r>
    <s v="IT-OSS - M6 (ASAP/TSG)"/>
    <s v="Incident"/>
    <s v="INC000002709726"/>
    <d v="2018-10-27T17:13:05"/>
    <d v="2018-10-29T13:32:5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 Getting below error message. Task in BBCOMP Work Queue,  Telephone:7047827187 , Error MessagThe circuits for this service request are not complete. Please complete (or reverse if the order has been cancelled) the required engineering before completing this task. The &lt; DD&gt; on row #&lt;1&gt; is violating the constraint. What is your MSS Login ID?: n9996541 Customer Acct Number?: 5889247 PSR #?: 23245192 "/>
    <s v="We could see the cancellation process were not made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Lathif"/>
    <s v="Syed"/>
    <m/>
    <d v="2018-10-29T13:33:16"/>
    <s v="No"/>
  </r>
  <r>
    <s v="IT-OSS - M6 (ASAP/TSG)"/>
    <s v="Incident"/>
    <s v="INC000002705412"/>
    <d v="2018-10-25T21:09:10"/>
    <d v="2018-10-29T13:34:26"/>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4404663591,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57507 PSR #?: 23249082 "/>
    <s v="Incorrect cross reference mapping for the speed product has caused the reported issue and the same is now corrected"/>
    <s v="MSS Cause Codes"/>
    <s v="Delegation"/>
    <s v="Cross Reference mapping"/>
    <m/>
    <s v="IT Application"/>
    <s v="Software Application/System"/>
    <s v="Other Type of Software"/>
    <m/>
    <m/>
    <s v="Sathishkumar"/>
    <s v="Chellathurai"/>
    <m/>
    <d v="2018-10-29T13:34:51"/>
    <s v="No"/>
  </r>
  <r>
    <s v="IT-OSS - M6 (ASAP/TSG)"/>
    <s v="Incident"/>
    <s v="INC000002706297"/>
    <d v="2018-10-26T00:48:28"/>
    <d v="2018-10-29T13:35:58"/>
    <x v="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1261289919,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4958 PSR #?: 23225714  "/>
    <s v="The cancel for the reported order has not been processed properly caused the issue and the same have been corrected and completed."/>
    <s v="MSS Cause Codes"/>
    <s v="Training"/>
    <s v="Process Issue - Others"/>
    <m/>
    <s v="IT Application"/>
    <s v="Software Application/System"/>
    <s v="Other Type of Software"/>
    <m/>
    <m/>
    <s v="Ajith"/>
    <s v="Kumar"/>
    <m/>
    <d v="2018-10-29T13:36:22"/>
    <s v="No"/>
  </r>
  <r>
    <s v="IT-OSS - M6 (ASAP/TSG)"/>
    <s v="Incident"/>
    <s v="INC000002709355"/>
    <d v="2018-10-27T03:39:54"/>
    <d v="2018-10-29T13:39:03"/>
    <x v="7"/>
    <s v="Medium"/>
    <x v="2"/>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055839289 What is your MSS Login ID?: n9987263 Customer Acct Number?: 6202099 PSR #?: 21996734 "/>
    <s v="We could see the design task were not processed properly which were caused the issue, the same has been corrected and respective order is now processed without any issues.So, we are going ahead and marking this as close. Kindly reach us for any assistance in the future."/>
    <s v="MSS Cause Codes"/>
    <s v="Training"/>
    <s v="Incorrect Task Completion Process"/>
    <m/>
    <s v="IT Application"/>
    <s v="Software Application/System"/>
    <s v="Other Type of Software"/>
    <m/>
    <m/>
    <s v="Vijai"/>
    <s v="Elumalai"/>
    <m/>
    <d v="2018-10-29T13:39:29"/>
    <s v="No"/>
  </r>
  <r>
    <s v="IT-OSS - M6 (ASAP/TSG)"/>
    <s v="Incident"/>
    <s v="INC000002706485"/>
    <d v="2018-10-26T01:36:10"/>
    <d v="2018-10-29T13:41:50"/>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6068368006, Error Message: The MSS Exchange is not found on the account. What is your MSS Login ID?: n9995231 Customer Acct Number?: 6602778 PSR #?: 23255859  "/>
    <s v="The incorrect order activity caused the reported issue and the same have been corrected and completed"/>
    <s v="MSS Cause Codes"/>
    <s v="Delegation"/>
    <s v="Delegation task issue"/>
    <m/>
    <s v="IT Application"/>
    <s v="Software Application/System"/>
    <s v="Other Type of Software"/>
    <m/>
    <m/>
    <s v="Ajith"/>
    <s v="Kumar"/>
    <m/>
    <d v="2018-10-29T13:42:14"/>
    <s v="No"/>
  </r>
  <r>
    <s v="IT-OSS - M6 (ASAP/TSG)"/>
    <s v="Incident"/>
    <s v="INC000002708178"/>
    <d v="2018-10-26T21:22:30"/>
    <d v="2018-10-29T13:47:33"/>
    <x v="0"/>
    <s v="Medium"/>
    <x v="2"/>
    <s v="Within the Service Target"/>
    <s v="MSS (hWIN &amp; TSG) Issue"/>
    <s v="Alternate contact phone number for yourself, if applicable: 8599718973 Which MSS instance are you reporting this issue for?: MSS (hWIN &amp; TSG) What type of issue are you reporting?: Another issue Description of problem: (attach screenshots of any errors, etc.): RETURNCD:21040-RETURNTEXT: UNABLE TO CREATE DELEGATED PSR ORDER IN NGMSS ERROR RETURNED API: JAVAX.XML.WS.SOAP.SOAPFAULTEXCEPTION: ORG.OPENURI.WSEEXCEPTION_ECEPTION THROWN DURING ORDER IPI EXECUTION. MESSAGE EXCEPTION THROWN IMPORTING ORDER. MESSAGE: UNABLE TO PROVESS ITEM 6MB/768K PRODUCT GROUP 1471 MISC UNABLE TO COPY PRODUCT 35934769 TO THE ORDER AS THE SERVICE ITEM IS ON ANOTHER OPEN PSR ORDER THE PREFERENCE TO COPY PENDING PSR ITEMS IS SET TO NO What is your MSS Login ID?: E0102188 Customer Acct Number?: 5426251 PSR #?: 23261084 "/>
    <s v="An incorrect status for the product has caused the reported issue and the same is now cleared."/>
    <s v="MSS Cause Codes"/>
    <s v="Data"/>
    <s v="Product Issue"/>
    <m/>
    <s v="IT Application"/>
    <s v="Software Application/System"/>
    <s v="Other Type of Software"/>
    <m/>
    <m/>
    <s v="Mathia"/>
    <s v="Chambers"/>
    <m/>
    <d v="2018-10-29T13:47:58"/>
    <s v="No"/>
  </r>
  <r>
    <s v="IT-OSS - M6 (ASAP/TSG)"/>
    <s v="Incident"/>
    <s v="INC000002709365"/>
    <d v="2018-10-27T04:23:09"/>
    <d v="2018-10-29T14:16:34"/>
    <x v="4"/>
    <s v="Medium"/>
    <x v="2"/>
    <s v="Within the Service Target"/>
    <s v="MSS (hWIN &amp; TSG) Issue"/>
    <s v="Which MSS instance are you reporting this issue for?: MSS (hWIN &amp; TSG) What type of issue are you reporting?: Another issue Description of problem: (attach screenshots of any errors, etc.): ATTEMPTING TO CREATE NEW PSR TO CORRECT SPEED/MODEM. THERE ARE &quot;PENDING&quot; ITEMS THAT NEED TO BE FIXED/REMOVED/ETC. PLEASE SEE ATTACHMENTS  TN - 9365467448  THIS NEEDS TO BE GBOND 10MB-1MB ON BK:00 PINS:3553,3554  What is your MSS Login ID?: E0100690 Customer Acct Number?: 6124198 PSR #?: 23263235 "/>
    <s v="We could see the previous order delegation issue caused the issue. We have corrected the incorrect product related entries in backend tables. We have added the modem and speed product to the order. The reported order validates without any error. Hence there is no action pending on our side. We are going ahead and marking this incident as resolved. Thanks."/>
    <s v="MSS Cause Codes"/>
    <s v="Delegation"/>
    <s v="Previous order Delegation issue"/>
    <m/>
    <s v="IT Application"/>
    <s v="Software Application/System"/>
    <s v="Other Type of Software"/>
    <m/>
    <m/>
    <s v="Debra"/>
    <s v="Womack"/>
    <m/>
    <d v="2018-10-29T14:16:58"/>
    <s v="No"/>
  </r>
  <r>
    <s v="IT-OSS - M6 (ASAP/TSG)"/>
    <s v="Incident"/>
    <s v="INC000002708967"/>
    <d v="2018-10-27T00:53:00"/>
    <d v="2018-10-29T14:29:24"/>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2437579,Error Message:THE MSS EXCHANGE IS NOT FOUND ON THE ACCOUNT  What is your MSS Login ID?: n9994207 Customer Acct Number?: 6563134 PSR #?: 23262081 "/>
    <s v="We have corrected the incorrect order activity indicator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29T14:29:48"/>
    <s v="No"/>
  </r>
  <r>
    <s v="IT-OSS - M6 (ASAP/TSG)"/>
    <s v="Incident"/>
    <s v="INC000002688286"/>
    <d v="2018-10-17T22:22:52"/>
    <d v="2018-10-29T14:30:45"/>
    <x v="1"/>
    <s v="Medium"/>
    <x v="2"/>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 1 IS VIOLATING THE CONSTRAINT. What is your MSS Login ID?: E0182019 Customer Acct Number?: 6124198 PSR #?: 21843990 "/>
    <s v="We could see that the reported order-2184399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Dakotah"/>
    <s v="Cantrell"/>
    <m/>
    <d v="2018-10-29T14:31:10"/>
    <s v="No"/>
  </r>
  <r>
    <s v="IT-OSS - M6 (ASAP/TSG)"/>
    <s v="Incident"/>
    <s v="INC000002706400"/>
    <d v="2018-10-26T01:06:14"/>
    <d v="2018-10-29T14:35:21"/>
    <x v="6"/>
    <s v="Medium"/>
    <x v="2"/>
    <s v="Within the Service Target"/>
    <s v="MSS (hWIN &amp; TSG) Issue"/>
    <s v="Which MSS instance are you reporting this issue for?: MSS (hWIN &amp; TSG) What type of issue are you reporting?: Another issue Description of problem: (attach screenshots of any errors, etc.): No MSS record found for 8595432853 What is your MSS Login ID?: n9981514 "/>
    <s v="the incorrect serv item description was tagged in the reported TN # 8595432853 which caused the issue and the same has been corrected."/>
    <s v="MSS Cause Codes"/>
    <s v="Data"/>
    <s v="Data Scrub Required"/>
    <m/>
    <s v="IT Application"/>
    <s v="Software Application/System"/>
    <s v="Other Type of Software"/>
    <m/>
    <m/>
    <s v="Ramkumar"/>
    <s v="Balaji"/>
    <m/>
    <d v="2018-10-29T14:35:47"/>
    <s v="No"/>
  </r>
  <r>
    <s v="IT-OSS - M6 (ASAP/TSG)"/>
    <s v="Incident"/>
    <s v="INC000002706773"/>
    <d v="2018-10-26T02:52:57"/>
    <d v="2018-10-29T14:36:06"/>
    <x v="1"/>
    <s v="Medium"/>
    <x v="2"/>
    <s v="Within the Service Target"/>
    <s v="MSS (hWIN &amp; TSG) Issue"/>
    <s v="Which MSS instance are you reporting this issue for?: MSS (hWIN &amp; TSG) What type of issue are you reporting?: Another issue Description of problem: (attach screenshots of any errors, etc.): SEE ATTACHMENTS. RECORD CANNOT BE MOVED OUT OF DSLAM QUEUE AS IT WILL NOT SHOW UP THERE IN AQUARIUM  TN - 7046962720  What is your MSS Login ID?: E0100690 Customer Acct Number?: 4257819 PSR #?: 23175818 "/>
    <s v="We could see that the reported order-23175818 was completed in MSS and the records are shows properly in Aquarium.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Debra"/>
    <s v="Womack"/>
    <m/>
    <d v="2018-10-29T14:36:33"/>
    <s v="No"/>
  </r>
  <r>
    <s v="IT-OSS - M6 (ASAP/TSG)"/>
    <s v="Incident"/>
    <s v="INC000002703698"/>
    <d v="2018-10-25T01:34:41"/>
    <d v="2018-10-29T14:44:1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3894006,Error Message:ReturnCd :21038 - ReturnText: One or more required Addresses have not been delegated to NGMSS    What is your MSS Login ID?: n9994207 Customer Acct Number?: 3648473 PSR #?: 23252544 "/>
    <s v="We can see that there was incorrect Location values which was causing the error, the same has been corrected and fixed.The reported tasks is completed and the order is delegated successfully."/>
    <s v="MSS Cause Codes"/>
    <s v="Delegation"/>
    <s v="Location Information"/>
    <m/>
    <s v="IT Application"/>
    <s v="Software Application/System"/>
    <s v="Other Type of Software"/>
    <m/>
    <m/>
    <s v="Sathishkumar"/>
    <s v="Chellathurai"/>
    <m/>
    <d v="2018-10-29T14:44:44"/>
    <s v="No"/>
  </r>
  <r>
    <s v="IT-OSS - M6 (ASAP/TSG)"/>
    <s v="Incident"/>
    <s v="INC000002709359"/>
    <d v="2018-10-27T04:03:58"/>
    <d v="2018-10-29T14:55:31"/>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8288940421, Error Message: The MSS Wire Center is not found on the account. What is your MSS Login ID?: n9995231 Customer Acct Number?: 3474261 PSR #?: 23261976 "/>
    <s v="We could see that the custom attributes for the reported order-23261976 was not updat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Circuit User Data/Custom Attributes"/>
    <m/>
    <s v="IT Application"/>
    <s v="Software Application/System"/>
    <s v="Other Type of Software"/>
    <m/>
    <m/>
    <s v="Ajith"/>
    <s v="Kumar"/>
    <m/>
    <d v="2018-10-29T14:55:55"/>
    <s v="No"/>
  </r>
  <r>
    <s v="IT-OSS - M6 (ASAP/TSG)"/>
    <s v="Incident"/>
    <s v="INC000002709517"/>
    <d v="2018-10-27T03:32:52"/>
    <d v="2018-10-29T15:01:05"/>
    <x v="15"/>
    <s v="Medium"/>
    <x v="2"/>
    <s v="Within the Service Target"/>
    <s v="MSS (hWIN &amp; TSG) Issue"/>
    <s v="Which MSS instance are you reporting this issue for?: MSS (hWIN &amp; TSG) What type of issue are you reporting?: Another issue Description of problem: (attach screenshots of any errors, etc.): Unable to validate PSR, Telephone: 4095792991, Error Message: Error: An Error occurred during the Custom Pre-Validation Procedure: -2 ORA-20100: Same TN or Customer has an Open Order in NextGen MSS.  Please complete the Open Order in NextGen MSS and try to Validate in hWIN MSS.  What is your MSS Login ID?: n9995231 Customer Acct Number?: 4645141 PSR #?: 23262935  "/>
    <s v="The incorrect order status in the NGMSS caused the reported issue, which has been corrected now and the order now got validates without issues."/>
    <s v="MSS Cause Codes"/>
    <s v="Data"/>
    <s v="Validation Issue"/>
    <m/>
    <s v="IT Application"/>
    <s v="Software Application/System"/>
    <s v="Other Type of Software"/>
    <m/>
    <m/>
    <s v="Ajith"/>
    <s v="Kumar"/>
    <m/>
    <d v="2018-10-29T15:01:29"/>
    <s v="No"/>
  </r>
  <r>
    <s v="IT-OSS - M6 (ASAP/TSG)"/>
    <s v="Incident"/>
    <s v="INC000002704060"/>
    <d v="2018-10-25T02:53:23"/>
    <d v="2018-10-29T15:01:28"/>
    <x v="0"/>
    <s v="Medium"/>
    <x v="2"/>
    <s v="Within the Service Target"/>
    <s v="MSS (hWIN &amp; TSG) Issue"/>
    <s v="Which MSS instance are you reporting this issue for?: MSS (hWIN &amp; TSG) What type of issue are you reporting?: Another issue Description of problem: (attach screenshots of any errors, etc.): THE TN REQUESTED IS ASSIGNED ON ANOTHER ACCOUNT( 8595233635) but there is no open psr for that number/ 8593818415 What is your MSS Login ID?: e0179393 Customer Acct Number?: 6600588 PSR #?: 23253273  "/>
    <s v="Incorrect TN was associated with the order."/>
    <s v="MSS Cause Codes"/>
    <s v="Training"/>
    <s v="MSS - Functional Training"/>
    <m/>
    <s v="IT Application"/>
    <s v="Software Application/System"/>
    <s v="Other Type of Software"/>
    <m/>
    <m/>
    <s v="Natasha"/>
    <s v="Chambers"/>
    <m/>
    <d v="2018-10-29T15:01:52"/>
    <s v="No"/>
  </r>
  <r>
    <s v="IT-OSS - M6 (ASAP/TSG)"/>
    <s v="Incident"/>
    <s v="INC000002701147"/>
    <d v="2018-10-24T04:22:35"/>
    <d v="2018-10-29T15:06:16"/>
    <x v="0"/>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2615 "/>
    <s v="The TN pulled in the order is open in another EWO order which has caused the issue"/>
    <s v="MSS Cause Codes"/>
    <s v="Training"/>
    <s v="MSS - Functional Training"/>
    <m/>
    <s v="IT Application"/>
    <s v="Software Application/System"/>
    <s v="Other Type of Software"/>
    <m/>
    <m/>
    <s v="Vijai"/>
    <s v="Elumalai"/>
    <m/>
    <d v="2018-10-29T15:06:40"/>
    <s v="No"/>
  </r>
  <r>
    <s v="IT-OSS - M6 (ASAP/TSG)"/>
    <s v="Incident"/>
    <s v="INC000002708857"/>
    <d v="2018-10-27T00:39:50"/>
    <d v="2018-10-29T15:06:5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for 9363268551 What is your MSS Login ID?: n9979762 "/>
    <s v="We could see that the pin assignment for the reported TN-9363268551 was not done properly in NGMSS, which caused the issue. Now we have corrected the same and the records are shows properly in Aquarium.Hence, we are going ahead and marking this incident as resolved. Kindly let us know for any concerns and if you are facing any issues in future, please raise a new ticket, we will be glad to help on the ticket."/>
    <s v="MSS Cause Codes"/>
    <s v="Training"/>
    <s v="Incorrect Process on PIN Assignment"/>
    <m/>
    <s v="IT Application"/>
    <s v="Software Application/System"/>
    <s v="Other Type of Software"/>
    <m/>
    <m/>
    <s v="Malathi"/>
    <s v="Periyathambi"/>
    <m/>
    <d v="2018-10-29T15:07:14"/>
    <s v="No"/>
  </r>
  <r>
    <s v="IT-OSS - M6 (ASAP/TSG)"/>
    <s v="Incident"/>
    <s v="INC000002709354"/>
    <d v="2018-10-27T03:27:48"/>
    <d v="2018-10-29T15:07:25"/>
    <x v="15"/>
    <s v="Medium"/>
    <x v="2"/>
    <s v="Within the Service Target"/>
    <s v="MSS (hWIN &amp; TSG) Issue"/>
    <s v="Which MSS instance are you reporting this issue for?: MSS (hWIN &amp; TSG) What type of issue are you reporting?: Another issue Description of problem: (attach screenshots of any errors, etc.): ERROR MESSAGE: The MSS awgf is not found on the account What is your MSS Login ID?: e0169411 Customer Acct Number?: 3501630 PSR #?: 23263034  "/>
    <s v="The missing of label and value in the reported order caused the reported issue, which has been corrected now and the order now validates without issues"/>
    <s v="MSS Cause Codes"/>
    <s v="Data"/>
    <s v="Validation Issue"/>
    <m/>
    <s v="IT Application"/>
    <s v="Software Application/System"/>
    <s v="Other Type of Software"/>
    <m/>
    <m/>
    <s v="Venieca"/>
    <s v="Hames"/>
    <m/>
    <d v="2018-10-29T15:07:49"/>
    <s v="No"/>
  </r>
  <r>
    <s v="IT-OSS - M6 (ASAP/TSG)"/>
    <s v="Incident"/>
    <s v="INC000002706401"/>
    <d v="2018-10-26T01:08:07"/>
    <d v="2018-10-29T15:11:26"/>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for 3258541767 What is your MSS Login ID?: n9981514 "/>
    <s v="We could see no issues with this request as the aquarium record for the customer is proper as you can see through the screenshot attached."/>
    <s v="MSS Cause Codes"/>
    <s v="Training"/>
    <s v="No Issue Found"/>
    <m/>
    <s v="IT Application"/>
    <s v="Software Application/System"/>
    <s v="Other Type of Software"/>
    <m/>
    <m/>
    <s v="Ramkumar"/>
    <s v="Balaji"/>
    <m/>
    <d v="2018-10-29T15:11:50"/>
    <s v="No"/>
  </r>
  <r>
    <s v="IT-OSS - M6 (ASAP/TSG)"/>
    <s v="Incident"/>
    <s v="INC000002708530"/>
    <d v="2018-10-26T22:12:45"/>
    <d v="2018-10-29T15:12:50"/>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6782190188, Error Message: The circuits for this service request are not complete please complete (or reverse if the order has been cancelled) the required engineering before completing this task.The &lt;DD&gt;  on row #&lt;1 #&gt; is violating the constraint. What is your MSS Login ID?: n9995231 Customer Acct Number?: 6598167 PSR #?: 23254032 "/>
    <s v="We could see the cancellation order were not processed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Ajith"/>
    <s v="Kumar"/>
    <m/>
    <d v="2018-10-29T15:13:15"/>
    <s v="No"/>
  </r>
  <r>
    <s v="IT-OSS - M6 (ASAP/TSG)"/>
    <s v="Incident"/>
    <s v="INC000002707730"/>
    <d v="2018-10-26T18:57:29"/>
    <d v="2018-10-29T15:27:34"/>
    <x v="7"/>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606598014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032310 PSR #?: 23223450 "/>
    <s v="We could see the cancellation order were not processed properly which were caused the issue, the same has been corrected and respective order is now processed without any issues. So, we are going ahead and marking this as close. KIndly reach us for any assistance in the future."/>
    <s v="MSS Cause Codes"/>
    <s v="Training"/>
    <s v="Incorrect Supplement Cancel"/>
    <m/>
    <s v="IT Application"/>
    <s v="Software Application/System"/>
    <s v="Other Type of Software"/>
    <m/>
    <m/>
    <s v="Sathishkumar"/>
    <s v="Chellathurai"/>
    <m/>
    <d v="2018-10-29T15:27:59"/>
    <s v="No"/>
  </r>
  <r>
    <s v="IT-OSS - M6 (ASAP/TSG)"/>
    <s v="Incident"/>
    <s v="INC000002708224"/>
    <d v="2018-10-26T22:02:02"/>
    <d v="2018-10-29T15:30:40"/>
    <x v="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602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5997349 to the order as the Service Item is on another open PSR Order. The Preference to Copy Pending PSR Items is set to No..  Error Code 30602:Miscellaneous Error: Unable to copy item 35997349 to the order as the Service Item is on another open PSR Order. The Preference to Copy Pending PSR Items is set to No.Error Code 30766:Unable to process item Actiontec T3200-VDSL2 Product group 2103. Miscellaneous Error: Unable to copy item 35997349 to the order as the Service Item is on another open PSR Order. The Preference to Copy Pending PSR Items is set to No.. What is your MSS Login ID?: n9995231 Customer Acct Number?: 5537639 PSR #?: 23260583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Ajith"/>
    <s v="Kumar"/>
    <m/>
    <d v="2018-10-29T15:31:07"/>
    <s v="No"/>
  </r>
  <r>
    <s v="IT-OSS - M6 (ASAP/TSG)"/>
    <s v="Incident"/>
    <s v="INC000002699717"/>
    <d v="2018-10-23T21:26:55"/>
    <d v="2018-10-29T15:38:20"/>
    <x v="2"/>
    <s v="Medium"/>
    <x v="2"/>
    <s v="Within the Service Target"/>
    <s v="MSS (hWIN &amp; TSG) Issue"/>
    <s v="Which MSS instance are you reporting this issue for?: MSS (hWIN &amp; TSG) What type of issue are you reporting?: Another issue Description of problem: (attach screenshots of any errors, etc.): The pins I need are not being taken by a pending order that was canceled and that customer does not have servs with us anymore they are 1889 and 1890// the pending order is from 6/6/17/// Can you see if you can get those unassigned from PSR on NG side 2996609//( is showing a status of pending but it shows flag complete) What is your MSS Login ID?: e0179556 Customer Acct Number?: 6597754 PSR #?: 2319085 "/>
    <s v="The order #2996609 was not completed properly in the NG which was causing the issue, the same has been fixed."/>
    <s v="MSS Cause Codes"/>
    <s v="Delegation"/>
    <s v="Previous order Delegation issue"/>
    <m/>
    <s v="IT Application"/>
    <s v="Software Application/System"/>
    <s v="Other Type of Software"/>
    <m/>
    <m/>
    <s v="Courtney"/>
    <s v="Glover"/>
    <m/>
    <d v="2018-10-29T15:38:47"/>
    <s v="No"/>
  </r>
  <r>
    <s v="IT-OSS - M6 (ASAP/TSG)"/>
    <s v="Incident"/>
    <s v="INC000002707812"/>
    <d v="2018-10-26T20:58:27"/>
    <d v="2018-10-29T16:01:15"/>
    <x v="12"/>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What is your MSS Login ID?: E0179556 Customer Acct Number?: 3328947 "/>
    <s v="Courtney,  The issue is due to the incorrect product co-relation between legacy and ngmss, we have cleared the same and the delegation task got completed without any issues. Please check and let us know for any other concerns."/>
    <s v="MSS Cause Codes"/>
    <s v="Data"/>
    <s v="Product Issue"/>
    <m/>
    <s v="IT Application"/>
    <s v="Software Application/System"/>
    <s v="Other Type of Software"/>
    <m/>
    <m/>
    <s v="Courtney"/>
    <s v="Glover"/>
    <m/>
    <d v="2018-10-29T16:01:40"/>
    <s v="No"/>
  </r>
  <r>
    <s v="IT-OSS - M6 (ASAP/TSG)"/>
    <s v="Incident"/>
    <s v="INC000002709733"/>
    <d v="2018-10-27T18:46:42"/>
    <d v="2018-10-29T17:22:22"/>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 Getting below error message. Task in EXCEPTION Work Queue,  Telephone:7048560241 , Error Message:THE MSS EXCHANGE IS NOT FOUND ON THE ACCOUNT What is your MSS Login ID?: n9996541 Customer Acct Number?: 6320827 PSR #?: 23259390 "/>
    <s v="Hi Lathif,  The issue is due to the New order got delegated to ngmss as a change order, we have changed the order activity indicator now and the BBDES task got completed without any issues. Please check and let us know for any other concerns."/>
    <s v="MSS Cause Codes"/>
    <s v="Code"/>
    <s v="MSS Custom Code"/>
    <m/>
    <s v="IT Application"/>
    <s v="Software Application/System"/>
    <s v="Other Type of Software"/>
    <m/>
    <m/>
    <s v="Lathif"/>
    <s v="Syed"/>
    <m/>
    <d v="2018-10-29T17:22:46"/>
    <s v="No"/>
  </r>
  <r>
    <s v="IT-OSS - M6 (ASAP/TSG)"/>
    <s v="Incident"/>
    <s v="INC000002703606"/>
    <d v="2018-10-25T02:18:28"/>
    <d v="2018-10-29T17:38:57"/>
    <x v="11"/>
    <s v="Medium"/>
    <x v="2"/>
    <s v="Within the Service Target"/>
    <s v="MSS (hWIN &amp; TSG) Issue"/>
    <s v="Which MSS instance are you reporting this issue for?: MSS (hWIN &amp; TSG) What type of issue are you reporting?: Another issue Description of problem: (attach screenshots of any errors, etc.): Unable to find BBCOMP QUEUE. Tn# 9182799004 What is your MSS Login ID?: n9987263 Customer Acct Number?: 6070517 PSR #?: 22736421 "/>
    <s v="Reported order has been completed"/>
    <m/>
    <m/>
    <m/>
    <m/>
    <s v="IT Application"/>
    <s v="Software Application/System"/>
    <s v="Other Type of Software"/>
    <m/>
    <m/>
    <s v="Vijai"/>
    <s v="Elumalai"/>
    <m/>
    <d v="2018-10-29T17:39:21"/>
    <s v="No"/>
  </r>
  <r>
    <s v="IT-OSS - M6 (ASAP/TSG)"/>
    <s v="Incident"/>
    <s v="INC000002709357"/>
    <d v="2018-10-27T03:48:55"/>
    <d v="2018-10-29T17:40:46"/>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391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91272 PSR #?: 23262587 "/>
    <s v="Hi Ajith,  The issue is due to the incorrect process on supplement correction for the reported customer. The status has been changed now and the order got delegated to NGMSS without any issues. Please check and let us know for any other concerns."/>
    <s v="MSS Cause Codes"/>
    <s v="Data"/>
    <s v="Product Issue"/>
    <m/>
    <s v="IT Application"/>
    <s v="Software Application/System"/>
    <s v="Other Type of Software"/>
    <m/>
    <m/>
    <s v="Ajith"/>
    <s v="Kumar"/>
    <m/>
    <d v="2018-10-29T17:41:09"/>
    <s v="No"/>
  </r>
  <r>
    <s v="IT-OSS - M6 (ASAP/TSG)"/>
    <s v="Incident"/>
    <s v="INC000002704282"/>
    <d v="2018-10-25T12:01:47"/>
    <d v="2018-10-29T17:44:08"/>
    <x v="11"/>
    <s v="Medium"/>
    <x v="2"/>
    <s v="Within the Service Target"/>
    <s v="MSS (hWIN &amp; TSG) Issue"/>
    <s v="Which MSS instance are you reporting this issue for?: MSS (hWIN &amp; TSG) What type of issue are you reporting?: Another issue Description of problem: (attach screenshots of any errors, etc.): No MSS record found for 6784250473 What is your MSS Login ID?: n9981515 "/>
    <s v="AQ shows proper information of the reported record."/>
    <s v="MSS Cause Codes"/>
    <s v="Data"/>
    <s v="Data Scrub Required"/>
    <m/>
    <s v="IT Application"/>
    <s v="Software Application/System"/>
    <s v="Other Type of Software"/>
    <m/>
    <m/>
    <s v="Suryapraba"/>
    <s v="Kannaiyan"/>
    <m/>
    <d v="2018-10-29T17:44:32"/>
    <s v="No"/>
  </r>
  <r>
    <s v="IT-OSS - M6 (ASAP/TSG)"/>
    <s v="Incident"/>
    <s v="INC000002704400"/>
    <d v="2018-10-25T15:31:19"/>
    <d v="2018-10-29T17:49:19"/>
    <x v="1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885287 "/>
    <s v="Record available in AQ now"/>
    <m/>
    <m/>
    <m/>
    <m/>
    <s v="IT Application"/>
    <s v="Software Application/System"/>
    <s v="Other Type of Software"/>
    <m/>
    <m/>
    <s v="Manjubhashini"/>
    <s v="Kalimuthu"/>
    <m/>
    <d v="2018-10-29T17:49:43"/>
    <s v="No"/>
  </r>
  <r>
    <s v="IT-OSS - M6 (ASAP/TSG)"/>
    <s v="Incident"/>
    <s v="INC000002708541"/>
    <d v="2018-10-26T22:30:28"/>
    <d v="2018-10-29T17:54:45"/>
    <x v="12"/>
    <s v="Medium"/>
    <x v="2"/>
    <s v="Within the Service Target"/>
    <s v="MSS (hWIN &amp; TSG) Issue"/>
    <s v="Which MSS instance are you reporting this issue for?: MSS (hWIN &amp; TSG) What type of issue are you reporting?: Another issue Description of problem: (attach screenshots of any errors, etc.): not able to find the dslam wirecenter in nextgen What is your MSS Login ID?: 0132518 Customer Acct Number?: 5784854 PSR #?: 20477627 "/>
    <s v="Hi Summer,  The issue is due to the circuit# 7046603556/BB/ETHNASIOS, RENE/53367309 do not have pin assignment. This needs to be cleared before validating the NGMSS order. Please check and let us know for any other concerns."/>
    <s v="MSS Cause Codes"/>
    <s v="Data"/>
    <s v="User Request"/>
    <m/>
    <s v="IT Application"/>
    <s v="Software Application/System"/>
    <s v="Other Type of Software"/>
    <m/>
    <m/>
    <s v="Summer"/>
    <s v="Douhne"/>
    <m/>
    <d v="2018-10-29T17:55:10"/>
    <s v="No"/>
  </r>
  <r>
    <s v="IT-OSS - M6 (ASAP/TSG)"/>
    <s v="Incident"/>
    <s v="INC000002709631"/>
    <d v="2018-10-27T17:53:14"/>
    <d v="2018-10-29T18:27:18"/>
    <x v="2"/>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 Getting below error message. Task in BBCOMP Work Queue,  Telephone:6065619187 , Error Message:The circuits for this service request are not complete. Please complete (or reverse if the order has been cancelled) the required engineering before completing this task. The &lt;DD&gt; on row #&lt;1#&gt; is violating the constraint. What is your MSS Login ID?: n9996541 Customer Acct Number?: 4916922 PSR #?: 23263346 "/>
    <s v="We can see that the supplement cancel was not processed in the NG which was causing the issue, the same has been corrected and fixed."/>
    <s v="MSS Cause Codes"/>
    <s v="Training"/>
    <s v="Incorrect Supplement Cancel"/>
    <m/>
    <s v="IT Application"/>
    <s v="Software Application/System"/>
    <s v="Other Type of Software"/>
    <m/>
    <m/>
    <s v="Lathif"/>
    <s v="Syed"/>
    <m/>
    <d v="2018-10-29T18:27:42"/>
    <s v="No"/>
  </r>
  <r>
    <s v="IT-OSS - M6 (ASAP/TSG)"/>
    <s v="Incident"/>
    <s v="INC000002709277"/>
    <d v="2018-10-27T03:44:29"/>
    <d v="2018-10-29T18:31:18"/>
    <x v="2"/>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5998699 What is your MSS Login ID?: n9987263 Customer Acct Number?: 6505971 PSR #?: 23252448 "/>
    <s v="We can see that there is an automation order placed in the NG which is not yet completed is causing the validation error in Legacy. Once the order has been completed the reported order will be validated without any issues.  As required information has been provided , we are going ahead and marking this as resolved."/>
    <s v="MSS Cause Codes"/>
    <s v="Training"/>
    <s v="Incorrect Process on Change Order"/>
    <m/>
    <s v="IT Application"/>
    <s v="Software Application/System"/>
    <s v="Other Type of Software"/>
    <m/>
    <m/>
    <s v="Vijai"/>
    <s v="Elumalai"/>
    <m/>
    <d v="2018-10-29T18:31:42"/>
    <s v="No"/>
  </r>
  <r>
    <s v="IT-OSS - M6 (ASAP/TSG)"/>
    <s v="Incident"/>
    <s v="INC000002708374"/>
    <d v="2018-10-26T21:55:59"/>
    <d v="2018-10-29T18:35:08"/>
    <x v="2"/>
    <s v="Medium"/>
    <x v="2"/>
    <s v="Within the Service Target"/>
    <s v="MSS (hWIN &amp; TSG) Issue"/>
    <s v="Which MSS instance are you reporting this issue for?: MSS (hWIN &amp; TSG) What type of issue are you reporting?: Another issue Description of problem: (attach screenshots of any errors, etc.): Unable to validate PSR, Telephone: 936422408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537532 PSR #?: 23259598 "/>
    <s v="We can see that the reported order has been cancelled and flag finished in the production and also there are no open orders for the reported TN.  As required information has been provided , we are going ahead and marking this as resolved."/>
    <s v="MSS Cause Codes"/>
    <s v="Training"/>
    <s v="No Issue Found"/>
    <m/>
    <s v="IT Application"/>
    <s v="Software Application/System"/>
    <s v="Other Type of Software"/>
    <m/>
    <m/>
    <s v="Ajith"/>
    <s v="Kumar"/>
    <m/>
    <d v="2018-10-29T18:35:32"/>
    <s v="No"/>
  </r>
  <r>
    <s v="IT-OSS - M6 (ASAP/TSG)"/>
    <s v="Incident"/>
    <s v="INC000002706949"/>
    <d v="2018-10-26T13:29:34"/>
    <d v="2018-10-29T18:40:36"/>
    <x v="2"/>
    <s v="Medium"/>
    <x v="2"/>
    <s v="Within the Service Target"/>
    <s v="MSS (hWIN &amp; TSG) Issue"/>
    <s v="Which MSS instance are you reporting this issue for?: MSS (hWIN &amp; TSG) What type of issue are you reporting?: Another issue Description of problem: (attach screenshots of any errors, etc.): ORA20100: The product id was not found on this order.ORA-01403: no data found What is your MSS Login ID?: n9984645 Customer Acct Number?: 6597472 PSR #?: 6658205 "/>
    <s v="We can see that there is no speed product added in the reported order which is causing the error. Please add the speed product and proceed further which will clear the reported issue  As required information has been provided , we are going ahead and marking this as resolved."/>
    <s v="MSS Cause Codes"/>
    <s v="Training"/>
    <s v="Incorrect Process on New Order"/>
    <m/>
    <s v="IT Application"/>
    <s v="Software Application/System"/>
    <s v="Other Type of Software"/>
    <m/>
    <m/>
    <s v="sruthi"/>
    <s v="Ravichandran"/>
    <m/>
    <d v="2018-10-29T18:41:02"/>
    <s v="No"/>
  </r>
  <r>
    <s v="IT-OSS - M6 (ASAP/TSG)"/>
    <s v="Incident"/>
    <s v="INC000002706905"/>
    <d v="2018-10-26T12:17:45"/>
    <d v="2018-10-29T18:58:17"/>
    <x v="4"/>
    <s v="Medium"/>
    <x v="2"/>
    <s v="Within the Service Target"/>
    <s v="MSS (hWIN &amp; TSG) Issue"/>
    <s v="Which MSS instance are you reporting this issue for?: MSS (hWIN &amp; TSG) What type of issue are you reporting?: Another issue Description of problem: (attach screenshots of any errors, etc.): No MSS record found for 1261280888 What is your MSS Login ID?: n9981515 "/>
    <s v="The customer details are visible in Aquarium. Hence there is no action pending on our side. We are going ahead and marking this incident as resolved. Thanks."/>
    <s v="MSS Cause Codes"/>
    <s v="Training"/>
    <s v="No Issue Found"/>
    <m/>
    <s v="IT Application"/>
    <s v="Software Application/System"/>
    <s v="Other Type of Software"/>
    <m/>
    <m/>
    <s v="Suryapraba"/>
    <s v="Kannaiyan"/>
    <m/>
    <d v="2018-10-29T18:58:41"/>
    <s v="No"/>
  </r>
  <r>
    <s v="IT-OSS - M6 (ASAP/TSG)"/>
    <s v="Incident"/>
    <s v="INC000002709362"/>
    <d v="2018-10-27T04:11:42"/>
    <d v="2018-10-29T19:17:45"/>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9035855813 What is your MSS Login ID?: n9987263 Customer Acct Number?: 3621649 PSR #?: 23253833 "/>
    <s v="there are incorrect serv item status tagged in the previous order which caused the issue and the same has been corrected. Now the order validates without any error."/>
    <s v="MSS Cause Codes"/>
    <s v="Data"/>
    <s v="Data Scrub Required"/>
    <m/>
    <s v="IT Application"/>
    <s v="Software Application/System"/>
    <s v="Other Type of Software"/>
    <m/>
    <m/>
    <s v="Vijai"/>
    <s v="Elumalai"/>
    <m/>
    <d v="2018-10-29T19:18:09"/>
    <s v="No"/>
  </r>
  <r>
    <s v="IT-OSS - M6 (ASAP/TSG)"/>
    <s v="Incident"/>
    <s v="INC000002705414"/>
    <d v="2018-10-25T21:13:25"/>
    <d v="2018-10-29T19:22:16"/>
    <x v="11"/>
    <s v="Medium"/>
    <x v="2"/>
    <s v="Within the Service Target"/>
    <s v="MSS (hWIN &amp; TSG) Issue"/>
    <s v="Which MSS instance are you reporting this issue for?: MSS (hWIN &amp; TSG) What type of issue are you reporting?: Another issue Description of problem: (attach screenshots of any errors, etc.): TN 9037925775-unable to complete task.stuck in NSP queue due to error.  What is your MSS Login ID?: n9979763 PSR #?: 6661351 "/>
    <s v="Order completed in Production already"/>
    <m/>
    <m/>
    <m/>
    <m/>
    <s v="IT Application"/>
    <s v="Software Application/System"/>
    <s v="Other Type of Software"/>
    <m/>
    <m/>
    <s v="Vinoth"/>
    <s v="Raj"/>
    <m/>
    <d v="2018-10-29T19:22:42"/>
    <s v="No"/>
  </r>
  <r>
    <s v="IT-OSS - M6 (ASAP/TSG)"/>
    <s v="Incident"/>
    <s v="INC000002709350"/>
    <d v="2018-10-27T03:10:35"/>
    <d v="2018-10-29T19:25:39"/>
    <x v="6"/>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365449067 What is your MSS Login ID?: n9987263 Customer Acct Number?: 5318179 PSR #?: 23251754 "/>
    <s v="There is open order in NGMSS which caused the issue and the same has been selected. Now the order validates without any error."/>
    <s v="MSS Cause Codes"/>
    <s v="Data"/>
    <s v="Data Scrub Required"/>
    <m/>
    <s v="IT Application"/>
    <s v="Software Application/System"/>
    <s v="Other Type of Software"/>
    <m/>
    <m/>
    <s v="Vijai"/>
    <s v="Elumalai"/>
    <m/>
    <d v="2018-10-29T19:26:04"/>
    <s v="No"/>
  </r>
  <r>
    <s v="IT-OSS - M6 (ASAP/TSG)"/>
    <s v="Incident"/>
    <s v="INC000002708430"/>
    <d v="2018-10-26T22:06:04"/>
    <d v="2018-10-29T19:28:33"/>
    <x v="6"/>
    <s v="Medium"/>
    <x v="2"/>
    <s v="Within the Service Target"/>
    <s v="MSS (hWIN &amp; TSG) Issue"/>
    <s v="Which MSS instance are you reporting this issue for?: MSS (hWIN &amp; TSG) What type of issue are you reporting?: Another issue Description of problem: (attach screenshots of any errors, etc.): STUCK IN EXCPETION. ERROR: UNABLE TO CREATE DELEGATED PSR ORDER IN NGMSS. (COMPLETE ON PIN 97;TN: 2706929468)  What is your MSS Login ID?: E0183526 Customer Acct Number?: 3152313 PSR #?: 23261323 "/>
    <s v="The supplement correction was not delegated properly in the previous order which caused the issue and the same has been corrected."/>
    <s v="MSS Cause Codes"/>
    <s v="Data"/>
    <s v="Data Scrub Required"/>
    <m/>
    <s v="IT Application"/>
    <s v="Software Application/System"/>
    <s v="Other Type of Software"/>
    <m/>
    <m/>
    <s v="Haley"/>
    <s v="Stanfield"/>
    <m/>
    <d v="2018-10-29T19:28:57"/>
    <s v="No"/>
  </r>
  <r>
    <s v="IT-OSS - M6 (ASAP/TSG)"/>
    <s v="Incident"/>
    <s v="INC000002704776"/>
    <d v="2018-10-25T17:41:25"/>
    <d v="2018-10-29T19:41:49"/>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not find any issue for the customer. We could able to complete the DSLAM task in production.Hence there is no action pending on our side. We are going ahead and marking this incident as resolved. Thanks."/>
    <s v="MSS Cause Codes"/>
    <s v="Training"/>
    <s v="No Issue Found"/>
    <m/>
    <s v="IT Application"/>
    <s v="Software Application/System"/>
    <s v="Other Type of Software"/>
    <m/>
    <m/>
    <s v="Suryapraba"/>
    <s v="Kannaiyan"/>
    <m/>
    <d v="2018-10-29T19:42:13"/>
    <s v="No"/>
  </r>
  <r>
    <s v="IT-OSS - M6 (ASAP/TSG)"/>
    <s v="Incident"/>
    <s v="INC000002702116"/>
    <d v="2018-10-24T19:33:52"/>
    <d v="2018-10-30T02:32:11"/>
    <x v="8"/>
    <s v="Medium"/>
    <x v="2"/>
    <s v="Within the Service Target"/>
    <s v="MSS (hWIN &amp; TSG) Request"/>
    <s v="Would like to have the city name dropdown include the correct city name and eliminate some of the duplicates/misspelled/DO NOT USE entries in the database.   We need to have the city name reflect the actual or true city name for all areas.  Date these changes need to be active: 10/24/2018"/>
    <s v="This is not something IT can correct without having a list of the city names that are incorrect or that need to be changed and what they either need to be changed to or what needs to be removed"/>
    <m/>
    <m/>
    <m/>
    <m/>
    <s v="IT Application"/>
    <s v="Software Application/System"/>
    <s v="Other Type of Software"/>
    <m/>
    <m/>
    <s v="Julie"/>
    <s v="Hudson"/>
    <m/>
    <d v="2018-10-30T02:32:35"/>
    <s v="Yes"/>
  </r>
  <r>
    <s v="IT-OSS - M6 (ASAP/TSG)"/>
    <s v="Incident"/>
    <s v="INC000002708098"/>
    <d v="2018-10-26T21:20:54"/>
    <d v="2018-10-30T10:56:40"/>
    <x v="1"/>
    <s v="Medium"/>
    <x v="2"/>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What is your MSS Login ID?: E0059721 Customer Acct Number?: 3328947 PSR #?: 23260982  606 845 4807 "/>
    <s v="We could see that the previous change order for the reported TN-6068454807 was not processed properly in NGMSS, which caused the issue. Now we have corrected the same and the DELEGORD task for the reported order-23260982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Krissy"/>
    <s v="Maness"/>
    <m/>
    <d v="2018-10-30T10:57:05"/>
    <s v="No"/>
  </r>
  <r>
    <s v="IT-OSS - M6 (ASAP/TSG)"/>
    <s v="Incident"/>
    <s v="INC000002709834"/>
    <d v="2018-10-27T21:40:28"/>
    <d v="2018-10-30T11:06:46"/>
    <x v="1"/>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TN=8593899109 What is your MSS Login ID?: e0115558 Customer Acct Number?: 3312937 PSR #?: 23264297 "/>
    <s v="We could see that the MSS wire center-LXTNKYXE for the reported order-23264297 is different from the MIROR wirecenter-LXTNKYU2056, which caused the issue. Could you please check and place the Wirecenter move order for the reported TN-8593899109 and proceed the same, As the required information has been provided and there is no action item from our end.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hannon"/>
    <s v="Edwards"/>
    <m/>
    <d v="2018-10-30T11:07:11"/>
    <s v="No"/>
  </r>
  <r>
    <s v="IT-OSS - M6 (ASAP/TSG)"/>
    <s v="Incident"/>
    <s v="INC000002706674"/>
    <d v="2018-10-26T03:17:35"/>
    <d v="2018-10-30T11:24:16"/>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6806 What is your MSS Login ID?: n9981514 "/>
    <s v="We have corrected the incorrect address  for the reported customer-2703846806 caused due to migration and the issue got cleared."/>
    <s v="MSS Cause Codes"/>
    <s v="Data"/>
    <s v="Address Issue"/>
    <m/>
    <s v="IT Application"/>
    <s v="Software Application/System"/>
    <s v="Other Type of Software"/>
    <m/>
    <m/>
    <s v="Ramkumar"/>
    <s v="Balaji"/>
    <m/>
    <d v="2018-10-30T11:24:41"/>
    <s v="No"/>
  </r>
  <r>
    <s v="IT-OSS - M6 (ASAP/TSG)"/>
    <s v="Incident"/>
    <s v="INC000002706397"/>
    <d v="2018-10-26T01:00:47"/>
    <d v="2018-10-30T11:26:53"/>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2703842494 What is your MSS Login ID?: n9979759 "/>
    <s v="We have corrected the incorrect address  for the reported customer-2703842494 caused due to migration and the issue got cleared."/>
    <s v="MSS Cause Codes"/>
    <s v="Data"/>
    <s v="Address Issue"/>
    <m/>
    <s v="IT Application"/>
    <s v="Software Application/System"/>
    <s v="Other Type of Software"/>
    <m/>
    <m/>
    <s v="Haripriya"/>
    <s v="Rajendran"/>
    <m/>
    <d v="2018-10-30T11:27:17"/>
    <s v="No"/>
  </r>
  <r>
    <s v="IT-OSS - M6 (ASAP/TSG)"/>
    <s v="Incident"/>
    <s v="INC000002705609"/>
    <d v="2018-10-25T21:43:11"/>
    <d v="2018-10-30T11:28:47"/>
    <x v="13"/>
    <s v="Medium"/>
    <x v="2"/>
    <s v="Within the Service Target"/>
    <s v="MSS (hWIN &amp; TSG) Issue"/>
    <s v="Which MSS instance are you reporting this issue for?: MSS (hWIN &amp; TSG) What type of issue are you reporting?: Another issue Description of problem: (attach screenshots of any errors, etc.): TN 1751754048-unable to complete task.stuck in DSLAM queue due to error.  What is your MSS Login ID?: n9979762 PSR #?: 6350262  "/>
    <s v="We have corrected the incorrect products  for the reported customer-1751754048 caused due to migration and the issue got cleared."/>
    <s v="MSS Cause Codes"/>
    <s v="Data"/>
    <s v="Product Issue"/>
    <m/>
    <s v="IT Application"/>
    <s v="Software Application/System"/>
    <s v="Other Type of Software"/>
    <m/>
    <m/>
    <s v="Malathi"/>
    <s v="Periyathambi"/>
    <m/>
    <d v="2018-10-30T11:29:14"/>
    <s v="No"/>
  </r>
  <r>
    <s v="IT-OSS - M6 (ASAP/TSG)"/>
    <s v="Incident"/>
    <s v="INC000002705042"/>
    <d v="2018-10-25T19:19:47"/>
    <d v="2018-10-30T11:32:46"/>
    <x v="13"/>
    <s v="Medium"/>
    <x v="2"/>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601728 PSR #?: 23256053  "/>
    <s v="We have corrected the incorrect order information for the reported customer-23256053 caused due to previous order migration and the issue got cleared."/>
    <s v="MSS Cause Codes"/>
    <s v="Delegation"/>
    <s v="Previous order Delegation issue"/>
    <m/>
    <s v="IT Application"/>
    <s v="Software Application/System"/>
    <s v="Other Type of Software"/>
    <m/>
    <m/>
    <s v="Cynthia"/>
    <s v="Jasso"/>
    <m/>
    <d v="2018-10-30T11:33:11"/>
    <s v="No"/>
  </r>
  <r>
    <s v="IT-OSS - M6 (ASAP/TSG)"/>
    <s v="Incident"/>
    <s v="INC000002701715"/>
    <d v="2018-10-24T18:12:21"/>
    <d v="2018-10-30T11:35:20"/>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47898932 What is your MSS Login ID?: n9981515 "/>
    <s v="We have corrected the incorrect address  for the reported customer-7047898932 caused due to migration and the issue got cleared."/>
    <s v="MSS Cause Codes"/>
    <s v="Data"/>
    <s v="Address Issue"/>
    <m/>
    <s v="IT Application"/>
    <s v="Software Application/System"/>
    <s v="Other Type of Software"/>
    <m/>
    <m/>
    <s v="Suryapraba"/>
    <s v="Kannaiyan"/>
    <m/>
    <d v="2018-10-30T11:35:45"/>
    <s v="No"/>
  </r>
  <r>
    <s v="IT-OSS - M6 (ASAP/TSG)"/>
    <s v="Incident"/>
    <s v="INC000002709514"/>
    <d v="2018-10-27T03:14:02"/>
    <d v="2018-10-30T11:38:2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Telephone#3864629930,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796759 PSR #?: 23254468 "/>
    <s v="We have corrected the circuit status  for the reported customer-23254468 caused due to migration and the issue got cleared."/>
    <s v="MSS Cause Codes"/>
    <s v="Data"/>
    <s v="Circuit Status"/>
    <m/>
    <s v="IT Application"/>
    <s v="Software Application/System"/>
    <s v="Other Type of Software"/>
    <m/>
    <m/>
    <s v="Sathishkumar"/>
    <s v="Chellathurai"/>
    <m/>
    <d v="2018-10-30T11:38:49"/>
    <s v="No"/>
  </r>
  <r>
    <s v="IT-OSS - M6 (ASAP/TSG)"/>
    <s v="Incident"/>
    <s v="INC000002709266"/>
    <d v="2018-10-27T02:31:49"/>
    <d v="2018-10-30T11:40:41"/>
    <x v="13"/>
    <s v="Medium"/>
    <x v="2"/>
    <s v="Within the Service Target"/>
    <s v="MSS (hWIN &amp; TSG) Issue"/>
    <s v="Which MSS instance are you reporting this issue for?: MSS (hWIN &amp; TSG) What type of issue are you reporting?: Another issue Description of problem: (attach screenshots of any errors, etc.): Unable to compete MODASGN,Telephone#1261289993,Error Message:The physical circuit(s) must be in “DLR Issued” status before completing PCONDES.   What is your MSS Login ID?: n9994207 Customer Acct Number?: 6594466 PSR #?: 23253168  "/>
    <s v="We have corrected the circuit status for the reported customer-23253168 caused due to migration and the issue got cleared."/>
    <s v="MSS Cause Codes"/>
    <s v="Data"/>
    <s v="Circuit Status"/>
    <m/>
    <s v="IT Application"/>
    <s v="Software Application/System"/>
    <s v="Other Type of Software"/>
    <m/>
    <m/>
    <s v="Sathishkumar"/>
    <s v="Chellathurai"/>
    <m/>
    <d v="2018-10-30T11:41:06"/>
    <s v="No"/>
  </r>
  <r>
    <s v="IT-OSS - M6 (ASAP/TSG)"/>
    <s v="Incident"/>
    <s v="INC000002706913"/>
    <d v="2018-10-26T13:06:16"/>
    <d v="2018-10-30T11:43:17"/>
    <x v="13"/>
    <s v="Medium"/>
    <x v="2"/>
    <s v="Within the Service Target"/>
    <s v="MSS (hWIN &amp; TSG) Issue"/>
    <s v="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PSR #?: 6628847 "/>
    <s v="We have corrected the circuit status for the reported customer-6628847 caused due to migration and the issue got cleared."/>
    <s v="MSS Cause Codes"/>
    <s v="Data"/>
    <s v="Circuit Status"/>
    <m/>
    <s v="IT Application"/>
    <s v="Software Application/System"/>
    <s v="Other Type of Software"/>
    <m/>
    <m/>
    <s v="sruthi"/>
    <s v="Ravichandran"/>
    <m/>
    <d v="2018-10-30T11:43:41"/>
    <s v="No"/>
  </r>
  <r>
    <s v="IT-OSS - M6 (ASAP/TSG)"/>
    <s v="Incident"/>
    <s v="INC000002713026"/>
    <d v="2018-10-30T04:20:52"/>
    <d v="2018-10-30T12:33:18"/>
    <x v="7"/>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8703792049 What is your MSS Login ID?: n9987263 Customer Acct Number?: 3564242 PSR #?: 23266807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ata"/>
    <s v="Validation Issue"/>
    <m/>
    <s v="IT Application"/>
    <s v="Software Application/System"/>
    <s v="Other Type of Software"/>
    <m/>
    <m/>
    <s v="Vijai"/>
    <s v="Elumalai"/>
    <m/>
    <d v="2018-10-30T12:33:41"/>
    <s v="Yes"/>
  </r>
  <r>
    <s v="IT-OSS - M6 (ASAP/TSG)"/>
    <s v="Incident"/>
    <s v="INC000002712866"/>
    <d v="2018-10-30T02:34:05"/>
    <d v="2018-10-30T12:54:12"/>
    <x v="7"/>
    <s v="Medium"/>
    <x v="2"/>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593570887 What is your MSS Login ID?: n9987263 Customer Acct Number?: 6328999 PSR #?: 21623462 "/>
    <s v="We could see the issue status information were collapsed which were caused the issue, the same has been corrected and respective order is now processed without any issues.So, we are going ahead and marking this as close. Kindly reach us for any assistance in the future."/>
    <s v="MSS Cause Codes"/>
    <s v="Data"/>
    <s v="Circuit Issue Status"/>
    <m/>
    <s v="IT Application"/>
    <s v="Software Application/System"/>
    <s v="Other Type of Software"/>
    <m/>
    <m/>
    <s v="Vijai"/>
    <s v="Elumalai"/>
    <m/>
    <d v="2018-10-30T12:54:38"/>
    <s v="Yes"/>
  </r>
  <r>
    <s v="IT-OSS - M6 (ASAP/TSG)"/>
    <s v="Incident"/>
    <s v="INC000002712765"/>
    <d v="2018-10-30T02:24:49"/>
    <d v="2018-10-30T13:05:06"/>
    <x v="0"/>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QUEUE. Error: The Physical Circuit is not assigned to the port.  Tn# 4024638113 What is your MSS Login ID?: n9987263 Customer Acct Number?: 2854066 PSR #?: 22785647 "/>
    <s v="Missing assignment for the circuit has caused the reported issue and the same is now corrected."/>
    <s v="MSS Cause Codes"/>
    <s v="Training"/>
    <s v="Incorrect Process on PIN Assignment"/>
    <m/>
    <s v="IT Application"/>
    <s v="Software Application/System"/>
    <s v="Other Type of Software"/>
    <m/>
    <m/>
    <s v="Vijai"/>
    <s v="Elumalai"/>
    <m/>
    <d v="2018-10-30T13:05:31"/>
    <s v="Yes"/>
  </r>
  <r>
    <s v="IT-OSS - M6 (ASAP/TSG)"/>
    <s v="Incident"/>
    <s v="INC000002712798"/>
    <d v="2018-10-30T02:41:18"/>
    <d v="2018-10-30T13:06:49"/>
    <x v="4"/>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2723911,Error Message:v_return_cd: -1 v_return_text:Could not assign connectionsORA-01427: single-row subquery returns more than one row  What is your MSS Login ID?: n9994207 Customer Acct Number?: 6604141 PSR #?: 23256657  "/>
    <s v="We have corrected the incorrect design related entry in backend table. The reported BBDES task has complet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30T13:07:13"/>
    <s v="Yes"/>
  </r>
  <r>
    <s v="IT-OSS - M6 (ASAP/TSG)"/>
    <s v="Incident"/>
    <s v="INC000002712905"/>
    <d v="2018-10-30T05:51:19"/>
    <d v="2018-10-30T13:09:59"/>
    <x v="0"/>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046635766, Error Message: Unable to complete BB COMP In HWIN, NGMSS BB COMP shows already completed status. What is your MSS Login ID?: n9995231 Customer Acct Number?: 4362932 PSR #?: 22697187 "/>
    <s v="The Label and value for the AWGF  for the broadband product has caused the reported issue and the same is now corrected."/>
    <s v="MSS Cause Codes"/>
    <s v="Data"/>
    <s v="Value Label"/>
    <m/>
    <s v="IT Application"/>
    <s v="Software Application/System"/>
    <s v="Other Type of Software"/>
    <m/>
    <m/>
    <s v="Ajith"/>
    <s v="Kumar"/>
    <m/>
    <d v="2018-10-30T13:10:23"/>
    <s v="Yes"/>
  </r>
  <r>
    <s v="IT-OSS - M6 (ASAP/TSG)"/>
    <s v="Incident"/>
    <s v="INC000002712289"/>
    <d v="2018-10-30T00:49:52"/>
    <d v="2018-10-30T13:25:49"/>
    <x v="0"/>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4708639802, Error Message: Unable to find the NG wireCenter What is your MSS Login ID?: n9995231 Customer Acct Number?: 6070885 PSR #?: 23268374  "/>
    <s v="Missing port_alias value for the FTTP product has caused the reported issue and the same is now corrected."/>
    <s v="MSS Cause Codes"/>
    <s v="Training"/>
    <s v="MSS - Functional Training"/>
    <m/>
    <s v="IT Application"/>
    <s v="Software Application/System"/>
    <s v="Other Type of Software"/>
    <m/>
    <m/>
    <s v="Ajith"/>
    <s v="Kumar"/>
    <m/>
    <d v="2018-10-30T13:26:12"/>
    <s v="Yes"/>
  </r>
  <r>
    <s v="IT-OSS - M6 (ASAP/TSG)"/>
    <s v="Incident"/>
    <s v="INC000002713032"/>
    <d v="2018-10-30T04:53:34"/>
    <d v="2018-10-30T13:26:37"/>
    <x v="14"/>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Same TN or Customer has an Open Order in NextGen MSS. Please complete the Open Order in NextGen MSS and try to Validate in hWIN MSS. TN : 7067548004  What is your MSS Login ID?: n9987263 Customer Acct Number?: 4994369 PSR #?: 23269131 "/>
    <s v="We could see that the order status was populated wrongly which caused the issue and same has been corrected now. Please try to validate the reported order #23269131 now"/>
    <s v="MSS Cause Codes"/>
    <s v="Delegation"/>
    <s v="Previous order Delegation issue"/>
    <m/>
    <s v="IT Application"/>
    <s v="Software Application/System"/>
    <s v="Other Type of Software"/>
    <m/>
    <m/>
    <s v="Vijai"/>
    <s v="Elumalai"/>
    <m/>
    <d v="2018-10-30T13:27:02"/>
    <s v="Yes"/>
  </r>
  <r>
    <s v="IT-OSS - M6 (ASAP/TSG)"/>
    <s v="Incident"/>
    <s v="INC000002709730"/>
    <d v="2018-10-27T18:12:34"/>
    <d v="2018-10-30T13:28:01"/>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 . Getting below error message. Task in EXCEPTION Work Queue,  Telephone:8063857256 , Error Message:THE MSS EXCHANGE IS NOT FOUND ON THE ACCOUNT What is your MSS Login ID?: n9996541 Customer Acct Number?: 6603586 PSR #?: 23260718  "/>
    <s v="The incorrect order activity in the ngmss side caused the reported issue and the same have been corrected"/>
    <s v="MSS Cause Codes"/>
    <s v="Delegation"/>
    <s v="Delegation task issue"/>
    <m/>
    <s v="IT Application"/>
    <s v="Software Application/System"/>
    <s v="Other Type of Software"/>
    <m/>
    <m/>
    <s v="Lathif"/>
    <s v="Syed"/>
    <m/>
    <d v="2018-10-30T13:28:25"/>
    <s v="No"/>
  </r>
  <r>
    <s v="IT-OSS - M6 (ASAP/TSG)"/>
    <s v="Incident"/>
    <s v="INC000002712658"/>
    <d v="2018-10-30T01:37:24"/>
    <d v="2018-10-30T13:28:06"/>
    <x v="7"/>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task.Telephone#7047820600,Error Message:ORA-01403: no data found.   What is your MSS Login ID?: n9994207 Customer Acct Number?: 6060444 PSR #?: 20515943 "/>
    <s v="We could see the circuit status information were not mapped properly which were caused the issue, the same has been corrected and respective order is now processed without any issues.So, we are going ahead and marking this as close. KIndly reach us for any assistance in the future."/>
    <s v="MSS Cause Codes"/>
    <s v="Data"/>
    <s v="Circuit Status"/>
    <m/>
    <s v="IT Application"/>
    <s v="Software Application/System"/>
    <s v="Other Type of Software"/>
    <m/>
    <m/>
    <s v="Sathishkumar"/>
    <s v="Chellathurai"/>
    <m/>
    <d v="2018-10-30T13:28:30"/>
    <s v="Yes"/>
  </r>
  <r>
    <s v="IT-OSS - M6 (ASAP/TSG)"/>
    <s v="Incident"/>
    <s v="INC000002712900"/>
    <d v="2018-10-30T05:15:08"/>
    <d v="2018-10-30T13:31:52"/>
    <x v="1"/>
    <s v="Medium"/>
    <x v="2"/>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173267743, Error Message: The circuits for this service request are not complete. Please complete (or reverse if the order has been cancelled) the required engineering before completing this task. The &lt;DD&gt; on row #&lt;1#&gt; is violating the constraint.  What is your MSS Login ID?: n9995231 Customer Acct Number?: 3819806 PSR #?: 23269497  "/>
    <s v="We could see that the tasks for the reported order-232694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d v="2018-10-30T13:32:18"/>
    <s v="Yes"/>
  </r>
  <r>
    <s v="IT-OSS - M6 (ASAP/TSG)"/>
    <s v="Incident"/>
    <s v="INC000002712592"/>
    <d v="2018-10-30T01:28:51"/>
    <d v="2018-10-30T13:35:47"/>
    <x v="7"/>
    <s v="Medium"/>
    <x v="2"/>
    <s v="Within the Service Target"/>
    <s v="MSS (hWIN &amp; TSG) Issue"/>
    <s v="Which MSS instance are you reporting this issue for?: MSS (hWIN &amp; TSG) What type of issue are you reporting?: Another issue Description of problem: (attach screenshots of any errors, etc.): Unable to compete ADDASGN,Telephone#7047999971,Error Message:ORA-01403: no data found.  What is your MSS Login ID?: n9994207 Customer Acct Number?: 2978199 PSR #?: 23199290 "/>
    <s v="We could see the network association were not made properly which were caused the issue, the same has been corrected and respective task is processed now without any issues.So, we are going ahead and marking this as close. Kindly reach us for any assistance in the future."/>
    <s v="MSS Cause Codes"/>
    <s v="Training"/>
    <s v="Equipment Not Associated/Configuration"/>
    <m/>
    <s v="IT Application"/>
    <s v="Software Application/System"/>
    <s v="Other Type of Software"/>
    <m/>
    <m/>
    <s v="Sathishkumar"/>
    <s v="Chellathurai"/>
    <m/>
    <d v="2018-10-30T13:36:13"/>
    <s v="Yes"/>
  </r>
  <r>
    <s v="IT-OSS - M6 (ASAP/TSG)"/>
    <s v="Incident"/>
    <s v="INC000002712709"/>
    <d v="2018-10-30T02:14:51"/>
    <d v="2018-10-30T13:38:04"/>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1317010 to the order as the Service Item is on another open PSR Order. The Preference to Copy Pending PSR Items is set to No..  Error Code 30602:Miscellaneous Error: Unable to copy item 31317010 to the order as the Service Item is on another open PSR Order. The Preference to Copy Pending PSR Items is set to No.Error Code 30766:Unable to process item 25Mb/1.5Mb Product group 1571. Miscellaneous Error: Unable to copy item 31317010 to the order as the Service Item is on another open PSR Order. The Preference to Copy Pending PSR Items is set to No.. Tn# 9194992187 What is your MSS Login ID?: n9987263 Customer Acct Number?: 6116838 PSR #?: 22336135 "/>
    <s v="We could see that the speed product was tagged with the wrong status which caused the issue and same has been corrected now. DELEGORD task for the reported order #22336135 is completed now"/>
    <s v="MSS Cause Codes"/>
    <s v="Delegation"/>
    <s v="Previous order Delegation issue"/>
    <m/>
    <s v="IT Application"/>
    <s v="Software Application/System"/>
    <s v="Other Type of Software"/>
    <m/>
    <m/>
    <s v="Vijai"/>
    <s v="Elumalai"/>
    <m/>
    <d v="2018-10-30T13:38:30"/>
    <s v="Yes"/>
  </r>
  <r>
    <s v="IT-OSS - M6 (ASAP/TSG)"/>
    <s v="Incident"/>
    <s v="INC000002711255"/>
    <d v="2018-10-29T20:03:03"/>
    <d v="2018-10-30T13:39:02"/>
    <x v="0"/>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176659286,Error Message:ReturnCd :21038 - ReturnText: One or more required Addresses have not been delegated to NGMSS    What is your MSS Login ID?: n9994207 Customer Acct Number?: 2760990 PSR #?: 23264147 "/>
    <s v="Missing Secloc for the virtual and broadband circuit has caused the reported issue and the same has been corrected."/>
    <s v="MSS Cause Codes"/>
    <s v="Data"/>
    <s v="Address Issue"/>
    <m/>
    <s v="IT Application"/>
    <s v="Software Application/System"/>
    <s v="Other Type of Software"/>
    <m/>
    <m/>
    <s v="Sathishkumar"/>
    <s v="Chellathurai"/>
    <m/>
    <d v="2018-10-30T13:39:26"/>
    <s v="Yes"/>
  </r>
  <r>
    <s v="IT-OSS - M6 (ASAP/TSG)"/>
    <s v="Incident"/>
    <s v="INC000002711152"/>
    <d v="2018-10-29T19:33:16"/>
    <d v="2018-10-30T13:49:42"/>
    <x v="7"/>
    <s v="Medium"/>
    <x v="2"/>
    <s v="Within the Service Target"/>
    <s v="MSS (hWIN &amp; TSG) Issue"/>
    <s v="Which MSS instance are you reporting this issue for?: MSS (hWIN &amp; TSG) What type of issue are you reporting?: Another issue Description of problem: (attach screenshots of any errors, etc.): MSS hWIN (ASAP) PSR 22708974 is ready at the DD task but this task will not complete.  The delegated order in NGMSS (Order 6044983 / PON DISC2483836-1) has fully completed.  But we need for the DD task in the MSS HWIN PSR to complete.  The Metasolv Solution Error is preventing this from completing but error does not seem to be valid.   What is your MSS Login ID?: e0162593 "/>
    <s v="We could see the circuit status information were not updated properly which were caused the issue, the same has been corrected and respective order is now processed without any issues.So, we are going ahead and marking this as close. Kindly reach us for any assistance in the future."/>
    <s v="MSS Cause Codes"/>
    <s v="Data"/>
    <s v="Circuit Status"/>
    <m/>
    <s v="IT Application"/>
    <s v="Software Application/System"/>
    <s v="Other Type of Software"/>
    <m/>
    <m/>
    <s v="Todd"/>
    <s v="Hilder"/>
    <m/>
    <d v="2018-10-30T13:50:07"/>
    <s v="Yes"/>
  </r>
  <r>
    <s v="IT-OSS - M6 (ASAP/TSG)"/>
    <s v="Incident"/>
    <s v="INC000002710566"/>
    <d v="2018-10-29T17:15:09"/>
    <d v="2018-10-30T13:51:18"/>
    <x v="0"/>
    <s v="Medium"/>
    <x v="2"/>
    <s v="Within the Service Target"/>
    <s v="MSS (hWIN &amp; TSG) Issue"/>
    <s v="Which MSS instance are you reporting this issue for?: MSS (hWIN &amp; TSG) What type of issue are you reporting?: Another issue Description of problem: (attach screenshots of any errors, etc.): No MSS record found for 7248278253 What is your MSS Login ID?: n9981515 "/>
    <s v="Missing entry for the customer account has caused the reported issue, and the same has now corrected."/>
    <s v="MSS Cause Codes"/>
    <s v="Data"/>
    <s v="Address Issue"/>
    <m/>
    <s v="IT Application"/>
    <s v="Software Application/System"/>
    <s v="Other Type of Software"/>
    <m/>
    <m/>
    <s v="Suryapraba"/>
    <s v="Kannaiyan"/>
    <m/>
    <d v="2018-10-30T13:51:42"/>
    <s v="No"/>
  </r>
  <r>
    <s v="IT-OSS - M6 (ASAP/TSG)"/>
    <s v="Incident"/>
    <s v="INC000002712101"/>
    <d v="2018-10-29T23:46:54"/>
    <d v="2018-10-30T13:55:08"/>
    <x v="14"/>
    <s v="Medium"/>
    <x v="2"/>
    <s v="Within the Service Target"/>
    <s v="MSS (hWIN &amp; TSG) Issue"/>
    <s v="Which MSS instance are you reporting this issue for?: MSS (hWIN &amp; TSG) What type of issue are you reporting?: Another issue Description of problem: (attach screenshots of any errors, etc.): TN=7405873750 PSR STUCK IN EXCEPTION QUEUE, NO EXCEPTION LISTED    What is your MSS Login ID?: E0079908 Customer Acct Number?: 3838344 PSR #?: 23268341 "/>
    <s v="We could see that the reported order #23268341 was cancelled before the order gets delegated to NGMSS and so order will not be available in NG. Please try to complete the order in HWIN"/>
    <s v="MSS Cause Codes"/>
    <s v="Training"/>
    <s v="Incorrect Task Completion Process"/>
    <m/>
    <s v="IT Application"/>
    <s v="Software Application/System"/>
    <s v="Other Type of Software"/>
    <m/>
    <m/>
    <s v="Rebecca"/>
    <s v="Combs"/>
    <m/>
    <d v="2018-10-30T13:55:33"/>
    <s v="Yes"/>
  </r>
  <r>
    <s v="IT-OSS - M6 (ASAP/TSG)"/>
    <s v="Incident"/>
    <s v="INC000002711223"/>
    <d v="2018-10-29T20:34:47"/>
    <d v="2018-10-30T13:58:55"/>
    <x v="14"/>
    <s v="Medium"/>
    <x v="2"/>
    <s v="Within the Service Target"/>
    <s v="MSS (hWIN &amp; TSG) Issue"/>
    <s v="Which MSS instance are you reporting this issue for?: MSS (hWIN &amp; TSG) What type of issue are you reporting?: Another issue Description of problem: (attach screenshots of any errors, etc.): RECIEIVNG ERROR ON MULTIPLE PINS, ERROR IS  Pin to which the customer is assigned is not compatible for the selected speed product. Please assign a compatible pin.  TN = 2293989730 PSR = 23256873  What is your MSS Login ID?: E0166715 PSR #?: 23256873  "/>
    <s v="We could see that the reported order #23256873 is cancelled and flag finished. Since there is no pending action from our side we are marking this ticket as resolved"/>
    <s v="MSS Cause Codes"/>
    <s v="Training"/>
    <s v="User Resolved"/>
    <m/>
    <s v="IT Application"/>
    <s v="Software Application/System"/>
    <s v="Other Type of Software"/>
    <m/>
    <m/>
    <s v="James"/>
    <s v="Hall"/>
    <m/>
    <d v="2018-10-30T13:59:20"/>
    <s v="Yes"/>
  </r>
  <r>
    <s v="IT-OSS - M6 (ASAP/TSG)"/>
    <s v="Incident"/>
    <s v="INC000002709899"/>
    <d v="2018-10-29T13:43:17"/>
    <d v="2018-10-30T13:59:21"/>
    <x v="7"/>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4 PSR #?: 6593004 "/>
    <s v="We could see the order has been processed when we try to check the same and it looks good as expected in the MSS as well as in Aquarium. So, we are going ahead and marking this as close. KIndly reach us for any assistance in the future."/>
    <s v="MSS Cause Codes"/>
    <s v="Training"/>
    <s v="No Issue Found"/>
    <m/>
    <s v="IT Application"/>
    <s v="Software Application/System"/>
    <s v="Other Type of Software"/>
    <m/>
    <m/>
    <s v="Manjubhashini"/>
    <s v="Kalimuthu"/>
    <m/>
    <d v="2018-10-30T13:59:45"/>
    <s v="No"/>
  </r>
  <r>
    <s v="IT-OSS - M6 (ASAP/TSG)"/>
    <s v="Incident"/>
    <s v="INC000002712824"/>
    <d v="2018-10-30T04:03:41"/>
    <d v="2018-10-30T14:04:06"/>
    <x v="15"/>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What is your MSS Login ID?: n9987263 Customer Acct Number?: 23265093 PSR #?: 2948967 "/>
    <s v="We could see order #3265520 in NGMSS was open.Kindly complete the order and then proceed with reported order."/>
    <s v="MSS Cause Codes"/>
    <s v="Training"/>
    <s v="Process Issue - Others"/>
    <m/>
    <s v="IT Application"/>
    <s v="Software Application/System"/>
    <s v="Other Type of Software"/>
    <m/>
    <m/>
    <s v="Vijai"/>
    <s v="Elumalai"/>
    <m/>
    <d v="2018-10-30T14:04:32"/>
    <s v="Yes"/>
  </r>
  <r>
    <s v="IT-OSS - M6 (ASAP/TSG)"/>
    <s v="Incident"/>
    <s v="INC000002711890"/>
    <d v="2018-10-29T22:15:52"/>
    <d v="2018-10-30T14:06:29"/>
    <x v="15"/>
    <s v="Medium"/>
    <x v="2"/>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PRODUCT VALIDATION ERROR: THE PRODUCT ID 1471 IS NOT COMPATIBLE WITH A LOOP LENGTH OF 18000. What is your MSS Login ID?: E0182019 Customer Acct Number?: 6600534 PSR #?: 23267862 "/>
    <s v="The reported order #23267862 was cancelled and got completed already."/>
    <s v="MSS Cause Codes"/>
    <s v="Training"/>
    <s v="No Issue Found"/>
    <m/>
    <s v="IT Application"/>
    <s v="Software Application/System"/>
    <s v="Other Type of Software"/>
    <m/>
    <m/>
    <s v="Dakotah"/>
    <s v="Cantrell"/>
    <m/>
    <d v="2018-10-30T14:06:54"/>
    <s v="Yes"/>
  </r>
  <r>
    <s v="IT-OSS - M6 (ASAP/TSG)"/>
    <s v="Incident"/>
    <s v="INC000002711492"/>
    <d v="2018-10-29T21:20:15"/>
    <d v="2018-10-30T14:08:47"/>
    <x v="15"/>
    <s v="Medium"/>
    <x v="2"/>
    <s v="Within the Service Target"/>
    <s v="MSS (hWIN &amp; TSG) Issue"/>
    <s v="Which MSS instance are you reporting this issue for?: MSS (hWIN &amp; TSG) What type of issue are you reporting?: Another issue Description of problem: (attach screenshots of any errors, etc.): Unable to remove PSR LOCK,TN:3931404274,7174841059,8148342451,1751752031,1711711057,Error Message:The psr was locked by another NID.  What is your MSS Login ID?: n9994207 Customer Acct Number?: 6605176,2776587,6604163,6603270,6605098 PSR #?: 23260847,23164881,23256750,23252499,23260464 "/>
    <s v="As per request, the PSR locks has been removed."/>
    <s v="MSS Cause Codes"/>
    <s v="Training"/>
    <s v="Locked Order/Circuit"/>
    <m/>
    <s v="IT Application"/>
    <s v="Software Application/System"/>
    <s v="Other Type of Software"/>
    <m/>
    <m/>
    <s v="Sathishkumar"/>
    <s v="Chellathurai"/>
    <m/>
    <d v="2018-10-30T14:09:11"/>
    <s v="Yes"/>
  </r>
  <r>
    <s v="IT-OSS - M6 (ASAP/TSG)"/>
    <s v="Incident"/>
    <s v="INC000002710212"/>
    <d v="2018-10-29T12:23:07"/>
    <d v="2018-10-30T14:09:00"/>
    <x v="14"/>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24538 "/>
    <s v="We can able to pull the record  for the reported customer #3862010159 in the Aquarium"/>
    <s v="MSS Cause Codes"/>
    <s v="Training"/>
    <s v="No Issue Found"/>
    <m/>
    <s v="IT Application"/>
    <s v="Software Application/System"/>
    <s v="Other Type of Software"/>
    <m/>
    <m/>
    <s v="sruthi"/>
    <s v="Ravichandran"/>
    <m/>
    <d v="2018-10-30T14:09:24"/>
    <s v="No"/>
  </r>
  <r>
    <s v="IT-OSS - M6 (ASAP/TSG)"/>
    <s v="Incident"/>
    <s v="INC000002710975"/>
    <d v="2018-10-29T19:10:42"/>
    <d v="2018-10-30T14:13:01"/>
    <x v="15"/>
    <s v="Medium"/>
    <x v="2"/>
    <s v="Within the Service Target"/>
    <s v="MSS (hWIN &amp; TSG) Issue"/>
    <s v="Which MSS instance are you reporting this issue for?: MSS (hWIN &amp; TSG) What type of issue are you reporting?: Another issue Description of problem: (attach screenshots of any errors, etc.): TRYING TO COMPLETE ADDASGN TASK IN NGMSS, GETTING: &quot;ERROR WHILE WORKING VONDES; ORA 20100; COULD NOT GET NG WIRECENTER INFO; ORA 01403, NO DATA FOUND. &quot; 6063485003 What is your MSS Login ID?: 0019414 Customer Acct Number?: 6269605 PSR #?: 21231684 "/>
    <s v="The pending assignments in the reported order caused the reported issue,which has been cleared now and the task is now complete"/>
    <s v="MSS Cause Codes"/>
    <s v="Data"/>
    <s v="Incorrect Port Address"/>
    <m/>
    <s v="IT Application"/>
    <s v="Software Application/System"/>
    <s v="Other Type of Software"/>
    <m/>
    <m/>
    <s v="Ronnie"/>
    <s v="Byrd"/>
    <m/>
    <d v="2018-10-30T14:13:26"/>
    <s v="No"/>
  </r>
  <r>
    <s v="IT-OSS - M6 (ASAP/TSG)"/>
    <s v="Incident"/>
    <s v="INC000002709897"/>
    <d v="2018-10-29T13:10:58"/>
    <d v="2018-10-30T14:21:46"/>
    <x v="15"/>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899750 "/>
    <s v="We could see the TN has no mirror value, hence it is not showing up in aquarium."/>
    <s v="MSS Cause Codes"/>
    <s v="Training"/>
    <s v="No Issue Found"/>
    <m/>
    <s v="IT Application"/>
    <s v="Software Application/System"/>
    <s v="Other Type of Software"/>
    <m/>
    <m/>
    <s v="Ananth"/>
    <s v="Palanisamy"/>
    <m/>
    <d v="2018-10-30T14:22:10"/>
    <s v="No"/>
  </r>
  <r>
    <s v="IT-OSS - M6 (ASAP/TSG)"/>
    <s v="Incident"/>
    <s v="INC000002709356"/>
    <d v="2018-10-27T03:48:52"/>
    <d v="2018-10-30T14:22:54"/>
    <x v="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update PSR Order in NGMSS.: Message: Exception Thrown Importing Order.  Message: Exception Thrown UpdateNGNPSROrderLogic.  Message: Unable to validate item 8 Product group 0. Tn# 9036713622 What is your MSS Login ID?: n9987263 Customer Acct Number?: 3509527 PSR #?: 20490588 "/>
    <s v="The speed product in the order is cancelled without a supplement cancel caused the issue in delegating the order and the same have been corrected and completed"/>
    <s v="MSS Cause Codes"/>
    <s v="Training"/>
    <s v="Process Issue - Others"/>
    <m/>
    <s v="IT Application"/>
    <s v="Software Application/System"/>
    <s v="Other Type of Software"/>
    <m/>
    <m/>
    <s v="Vijai"/>
    <s v="Elumalai"/>
    <m/>
    <d v="2018-10-30T14:23:18"/>
    <s v="No"/>
  </r>
  <r>
    <s v="IT-OSS - M6 (ASAP/TSG)"/>
    <s v="Incident"/>
    <s v="INC000002712755"/>
    <d v="2018-10-30T02:10:11"/>
    <d v="2018-10-30T14:24:01"/>
    <x v="1"/>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877491 What is your MSS Login ID?: n9987263 Customer Acct Number?: 5398393 PSR #?: 23255112 "/>
    <s v="We could see that the previous change order for the reported customer account-5398393 was not processed properly in NGMSS, which caused the issue. Now we have corrected the same and the reported order-23255112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30T14:24:25"/>
    <s v="Yes"/>
  </r>
  <r>
    <s v="IT-OSS - M6 (ASAP/TSG)"/>
    <s v="Incident"/>
    <s v="INC000002708443"/>
    <d v="2018-10-26T22:25:12"/>
    <d v="2018-10-30T14:26:25"/>
    <x v="15"/>
    <s v="Medium"/>
    <x v="2"/>
    <s v="Within the Service Target"/>
    <s v="MSS (hWIN &amp; TSG) Issue"/>
    <s v="Which MSS instance are you reporting this issue for?: MSS (hWIN &amp; TSG) What type of issue are you reporting?: Another issue Description of problem: (attach screenshots of any errors, etc.): PIN TO WHICH THE CUSTOMER IS ASSIGNED IS NOT COMPITABLE FOR THE SELECTED SPEED PRODUCT. PLEASE ASSIGN A COMPATIBLE PIN.                                           What is your MSS Login ID?: 0059721 Customer Acct Number?: 5749725 PSR #?: 23261410 "/>
    <s v="We could see no issues with this order as the task has got completed without any issues."/>
    <s v="MSS Cause Codes"/>
    <s v="Training"/>
    <s v="No Issue Found"/>
    <m/>
    <s v="IT Application"/>
    <s v="Software Application/System"/>
    <s v="Other Type of Software"/>
    <m/>
    <m/>
    <s v="Krissy"/>
    <s v="Maness"/>
    <m/>
    <d v="2018-10-30T14:26:51"/>
    <s v="No"/>
  </r>
  <r>
    <s v="IT-OSS - M6 (ASAP/TSG)"/>
    <s v="Incident"/>
    <s v="INC000002712397"/>
    <d v="2018-10-30T01:54:34"/>
    <d v="2018-10-30T14:34:28"/>
    <x v="4"/>
    <s v="Medium"/>
    <x v="2"/>
    <s v="Within the Service Target"/>
    <s v="MSS (hWIN &amp; TSG) Issue"/>
    <s v="Which MSS instance are you reporting this issue for?: MSS (hWIN &amp; TSG) What type of issue are you reporting?: Another issue Description of problem: (attach screenshots of any errors, etc.): Unable to complete VIRTBB task.Telephone#7047829644,Error Message:ORA-01403: no data found.   What is your MSS Login ID?: n9994207 Customer Acct Number?: 6181975 PSR #?: 20785490  "/>
    <s v="We could see an incorrect port address related entry caused the issue and the same has been corrected now.The reported VCONDES task has been completed in production.Hence there is no action pending on our side. We are going ahead and marking this incident as resolved. Thanks."/>
    <s v="MSS Cause Codes"/>
    <s v="Data"/>
    <s v="Incorrect Port Address"/>
    <m/>
    <s v="IT Application"/>
    <s v="Software Application/System"/>
    <s v="Other Type of Software"/>
    <m/>
    <m/>
    <s v="Sathishkumar"/>
    <s v="Chellathurai"/>
    <m/>
    <d v="2018-10-30T14:34:55"/>
    <s v="Yes"/>
  </r>
  <r>
    <s v="IT-OSS - M6 (ASAP/TSG)"/>
    <s v="Incident"/>
    <s v="INC000002712212"/>
    <d v="2018-10-29T23:52:21"/>
    <d v="2018-10-30T14:41:50"/>
    <x v="1"/>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2407104,Error Message: v_return_cd: -1 v_return_text:DB Error: ORA-01403: no data found  What is your MSS Login ID?: n9994207 Customer Acct Number?: 5462531 PSR #?: 20679884  "/>
    <s v="We could see that the reported order-20679884  was not processed properly in NGMSS, which caused the issue. Now we have corrected the same and the BB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athishkumar"/>
    <s v="Chellathurai"/>
    <m/>
    <d v="2018-10-30T14:42:14"/>
    <s v="Yes"/>
  </r>
  <r>
    <s v="IT-OSS - M6 (ASAP/TSG)"/>
    <s v="Incident"/>
    <s v="INC000002711240"/>
    <d v="2018-10-29T19:49:59"/>
    <d v="2018-10-30T14:54:29"/>
    <x v="1"/>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703954290,Error Message:ReturnCd:21038 – ReturnText: One or more required Addresses have not been delegated to NGMSS    What is your MSS Login ID?: n9994207 Customer Acct Number?: 4071663 PSR #?: 23264863 "/>
    <s v="We could see that the address related entries for the reported order-23264863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athishkumar"/>
    <s v="Chellathurai"/>
    <m/>
    <d v="2018-10-30T14:54:54"/>
    <s v="Yes"/>
  </r>
  <r>
    <s v="IT-OSS - M6 (ASAP/TSG)"/>
    <s v="Incident"/>
    <s v="INC000002710215"/>
    <d v="2018-10-29T12:51:57"/>
    <d v="2018-10-30T15:11:31"/>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918472 "/>
    <s v="We could see that the description of the virtual circuit for the reported TN-7572166490 was not updated properly in NGMSS which caused the issue. Now we have corrected the same and the records are shows properly in Aquarium.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nanth"/>
    <s v="Palanisamy"/>
    <m/>
    <d v="2018-10-30T15:11:56"/>
    <s v="No"/>
  </r>
  <r>
    <s v="IT-OSS - M6 (ASAP/TSG)"/>
    <s v="Incident"/>
    <s v="INC000002711387"/>
    <d v="2018-10-29T20:04:19"/>
    <d v="2018-10-30T15:23:58"/>
    <x v="4"/>
    <s v="Medium"/>
    <x v="2"/>
    <s v="Within the Service Target"/>
    <s v="MSS (hWIN &amp; TSG) Issue"/>
    <s v="Which MSS instance are you reporting this issue for?: MSS (hWIN &amp; TSG) What type of issue are you reporting?: Another issue Description of problem: (attach screenshots of any errors, etc.): v_return_cd: -2 v_return_text:ORA-20100: The MSS Exchange is not found on the account. What is your MSS Login ID?: e0096577 Customer Acct Number?: 6603006 PSR #?: 23253821 "/>
    <s v="We could see that reported order has been cancelled and completed in production. Hence there is no action pending on our side. We are going ahead and marking this incident as resolved. Thanks."/>
    <s v="MSS Cause Codes"/>
    <s v="Training"/>
    <s v="No Issue Found"/>
    <m/>
    <s v="IT Application"/>
    <s v="Software Application/System"/>
    <s v="Other Type of Software"/>
    <m/>
    <m/>
    <s v="Nancy"/>
    <s v="Harrison"/>
    <m/>
    <d v="2018-10-30T15:24:23"/>
    <s v="Yes"/>
  </r>
  <r>
    <s v="IT-OSS - M6 (ASAP/TSG)"/>
    <s v="Incident"/>
    <s v="INC000002694614"/>
    <d v="2018-10-20T02:43:29"/>
    <d v="2018-10-30T16:10:07"/>
    <x v="1"/>
    <s v="Medium"/>
    <x v="2"/>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2054679728 "/>
    <s v="As we could not find any order for the reported TN-2054679728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Vinoth"/>
    <s v="Raj"/>
    <m/>
    <d v="2018-10-30T16:10:32"/>
    <s v="No"/>
  </r>
  <r>
    <s v="IT-OSS - M6 (ASAP/TSG)"/>
    <s v="Incident"/>
    <s v="INC000002711547"/>
    <d v="2018-10-29T21:39:32"/>
    <d v="2018-10-30T16:10:49"/>
    <x v="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EXCEPTN ERROR=MSS EXCHANGE IS NOT LISTED ON ACCOUNT TN=7632612186 What is your MSS Login ID?: E0183019 Customer Acct Number?: 6088476 PSR #?: 23263294 "/>
    <s v="We can see that the order activity indicator was incorrect which was causing the issue, the same has been corrected and fixed, Now the reported order delegation has been completed successfully."/>
    <s v="MSS Cause Codes"/>
    <s v="Delegation"/>
    <s v="Previous order Delegation issue"/>
    <m/>
    <s v="IT Application"/>
    <s v="Software Application/System"/>
    <s v="Other Type of Software"/>
    <m/>
    <m/>
    <s v="Jason"/>
    <s v="King"/>
    <m/>
    <d v="2018-10-30T16:11:13"/>
    <s v="Yes"/>
  </r>
  <r>
    <s v="IT-OSS - M6 (ASAP/TSG)"/>
    <s v="Incident"/>
    <s v="INC000002713028"/>
    <d v="2018-10-30T04:28:11"/>
    <d v="2018-10-30T16:18:28"/>
    <x v="12"/>
    <s v="Medium"/>
    <x v="2"/>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Unable to process item 3Mb/768K Product group 1506. Miscellaneous Error: Unable to copy item 31057578 to the order as the Service Item is on another open PSR Order. The Preference to Copy Pending PSR Items is set to No..  Error Code 30602:Miscellaneous Error: Unable to copy item 31057578 to the order as the Service Item is on another open PSR Order. The Preference to Copy Pending PSR Items is set to No.Error Code 30766:Unable to process item 3Mb/768K Product group 1506. Miscellaneous Error: Unable to copy item 31057578 to the order as the Service Item is on another open PSR Order. The Preference to Copy Pending PSR Items is set to No.. TN : 2293244970 What is your MSS Login ID?: n9987263 Customer Acct Number?: 6089511 PSR #?: 23267043 "/>
    <s v="Hi Vijai,  The reported issue not for the reported customer, i have corrected the issue now and you should be good now to work with the order without any issues. Please check and let us know for any other concerns."/>
    <s v="MSS Cause Codes"/>
    <s v="Data"/>
    <s v="User Request"/>
    <m/>
    <s v="IT Application"/>
    <s v="Software Application/System"/>
    <s v="Other Type of Software"/>
    <m/>
    <m/>
    <s v="Vijai"/>
    <s v="Elumalai"/>
    <m/>
    <d v="2018-10-30T16:18:53"/>
    <s v="Yes"/>
  </r>
  <r>
    <s v="IT-OSS - M6 (ASAP/TSG)"/>
    <s v="Incident"/>
    <s v="INC000002712884"/>
    <d v="2018-10-30T04:16:11"/>
    <d v="2018-10-30T16:47:22"/>
    <x v="12"/>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9038388431 What is your MSS Login ID?: n9987263 Customer Acct Number?: 6305302 PSR #?: 23266896 "/>
    <s v="Hi Vijai,  I have corrected the issue now by updating the incorrect order status in NGMSS and you should be good now to work with the order without any issues. Please check and let us know for any other concerns."/>
    <s v="MSS Cause Codes"/>
    <s v="Data"/>
    <s v="User Request"/>
    <m/>
    <s v="IT Application"/>
    <s v="Software Application/System"/>
    <s v="Other Type of Software"/>
    <m/>
    <m/>
    <s v="Vijai"/>
    <s v="Elumalai"/>
    <m/>
    <d v="2018-10-30T16:47:45"/>
    <s v="Yes"/>
  </r>
  <r>
    <s v="IT-OSS - M6 (ASAP/TSG)"/>
    <s v="Incident"/>
    <s v="INC000002712411"/>
    <d v="2018-10-30T02:37:20"/>
    <d v="2018-10-30T16:55:09"/>
    <x v="2"/>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246274657 What is your MSS Login ID?: n9987263 Customer Acct Number?: 4170468 PSR #?: 23258611 "/>
    <s v="We can see that the reported order is validating without any issues.  As required information has been provided , we are going ahead and marking this as resolved."/>
    <s v="MSS Cause Codes"/>
    <s v="Training"/>
    <s v="No Issue Found"/>
    <m/>
    <s v="IT Application"/>
    <s v="Software Application/System"/>
    <s v="Other Type of Software"/>
    <m/>
    <m/>
    <s v="Vijai"/>
    <s v="Elumalai"/>
    <m/>
    <d v="2018-10-30T16:55:33"/>
    <s v="Yes"/>
  </r>
  <r>
    <s v="IT-OSS - M6 (ASAP/TSG)"/>
    <s v="Incident"/>
    <s v="INC000002712806"/>
    <d v="2018-10-30T02:49:50"/>
    <d v="2018-10-30T16:57:57"/>
    <x v="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7047878929 What is your MSS Login ID?: n9987263 Customer Acct Number?: 6103457 PSR #?: 22937677 "/>
    <s v="We can see that there was incorrect Location values which was causing the error, the same has been corrected and fixed."/>
    <s v="MSS Cause Codes"/>
    <s v="Delegation"/>
    <s v="Location Information"/>
    <m/>
    <s v="IT Application"/>
    <s v="Software Application/System"/>
    <s v="Other Type of Software"/>
    <m/>
    <m/>
    <s v="Vijai"/>
    <s v="Elumalai"/>
    <m/>
    <d v="2018-10-30T16:58:22"/>
    <s v="Yes"/>
  </r>
  <r>
    <s v="IT-OSS - M6 (ASAP/TSG)"/>
    <s v="Incident"/>
    <s v="INC000002693177"/>
    <d v="2018-10-19T18:39:22"/>
    <d v="2018-10-30T17:02:26"/>
    <x v="13"/>
    <s v="Medium"/>
    <x v="2"/>
    <s v="Within the Service Target"/>
    <s v="MSS (hWIN &amp; TSG) Issue"/>
    <s v="Which MSS instance are you reporting this issue for?: MSS (hWIN &amp; TSG) What type of issue are you reporting?: Another issue Description of problem: (attach screenshots of any errors, etc.): UNABLE TO VALIDATE  Error: An Error occurred during the Custom Pre-Validation Procedure: -2 ORA-20103: The TN requested is Already Inservice. What is your MSS Login ID?: e0138911 Customer Acct Number?: 3990558 PSR #?: 23226038 "/>
    <s v="We could see that the reported order# 23226038 got cancelled."/>
    <s v="MSS Cause Codes"/>
    <s v="Training"/>
    <s v="No Issue Found"/>
    <m/>
    <s v="IT Application"/>
    <s v="Software Application/System"/>
    <s v="Other Type of Software"/>
    <m/>
    <m/>
    <s v="Debra"/>
    <s v="Nix"/>
    <m/>
    <d v="2018-10-30T17:02:51"/>
    <s v="No"/>
  </r>
  <r>
    <s v="IT-OSS - M6 (ASAP/TSG)"/>
    <s v="Incident"/>
    <s v="INC000002710603"/>
    <d v="2018-10-29T17:59:10"/>
    <d v="2018-10-30T17:07:50"/>
    <x v="13"/>
    <s v="Medium"/>
    <x v="2"/>
    <s v="Within the Service Target"/>
    <s v="MSS (hWIN &amp; TSG) Issue"/>
    <s v="Which MSS instance are you reporting this issue for?: MSS (hWIN &amp; TSG) What type of issue are you reporting?: Another issue Description of problem: (attach screenshots of any errors, etc.): No MSS record found for 7044749397 What is your MSS Login ID?: n9981515 "/>
    <s v="We couldn't see any issues for the reported customer- 7044749397"/>
    <s v="MSS Cause Codes"/>
    <s v="Training"/>
    <s v="No Issue Found"/>
    <m/>
    <s v="IT Application"/>
    <s v="Software Application/System"/>
    <s v="Other Type of Software"/>
    <m/>
    <m/>
    <s v="Suryapraba"/>
    <s v="Kannaiyan"/>
    <m/>
    <d v="2018-10-30T17:08:13"/>
    <s v="No"/>
  </r>
  <r>
    <s v="IT-OSS - M6 (ASAP/TSG)"/>
    <s v="Incident"/>
    <s v="INC000002712400"/>
    <d v="2018-10-30T02:02:07"/>
    <d v="2018-10-30T17:10:06"/>
    <x v="13"/>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4024380061,Error Message:ReturnCd :-1 - ReturnText: CIRCUIT DESIGN ID of 54441129 not found : ECCKT: 4024380061/BB/SAGENET/PHILLIP/12222027 - was not delegated in pervious order/historical order.  What is your MSS Login ID?: n9994207 Customer Acct Number?: 6320960 PSR #?: 23261457  "/>
    <s v="We have corrected the incorrect xref values for the reported customer-23261457 caused due to migration and the issue got cleared."/>
    <s v="MSS Cause Codes"/>
    <s v="Delegation"/>
    <s v="Cross Reference mapping"/>
    <m/>
    <s v="IT Application"/>
    <s v="Software Application/System"/>
    <s v="Other Type of Software"/>
    <m/>
    <m/>
    <s v="Sathishkumar"/>
    <s v="Chellathurai"/>
    <m/>
    <d v="2018-10-30T17:10:32"/>
    <s v="Yes"/>
  </r>
  <r>
    <s v="IT-OSS - M6 (ASAP/TSG)"/>
    <s v="Incident"/>
    <s v="INC000002713492"/>
    <d v="2018-10-30T17:15:36"/>
    <d v="2018-10-30T17:19:17"/>
    <x v="8"/>
    <s v="Medium"/>
    <x v="1"/>
    <s v="Within the Service Target"/>
    <s v="MSS (hWIN &amp; TSG) Issue"/>
    <s v="Which MSS instance are you reporting this issue for?: MSS (hWIN &amp; TSG) What type of issue are you reporting?: Another issue Description of problem: (attach screenshots of any errors, etc.): 402 474 9101 No Valid Pin assignment for bonded customers UNABLE TO ASSIGN PINS 1317/1318 - cancelled PSR need to clear error What is your MSS Login ID?: e0167238 Customer Acct Number?: 5836220 PSR #?: 23270513 "/>
    <m/>
    <m/>
    <m/>
    <m/>
    <m/>
    <s v="IT Application"/>
    <s v="Software Application/System"/>
    <s v="Other Type of Software"/>
    <m/>
    <m/>
    <s v="Julie"/>
    <s v="Hudson"/>
    <m/>
    <d v="2018-10-30T17:19:33"/>
    <s v="No"/>
  </r>
  <r>
    <s v="IT-OSS - M6 (ASAP/TSG)"/>
    <s v="Incident"/>
    <s v="INC000002705421"/>
    <d v="2018-10-25T21:23:20"/>
    <d v="2018-10-30T17:38:54"/>
    <x v="3"/>
    <s v="Medium"/>
    <x v="2"/>
    <s v="Within the Service Target"/>
    <s v="NGMSS : Session Active in Backend"/>
    <s v="Contact : 407-447-4196 Issue : NGMSS - Session Active  Troubleshooting : NGMSS session active in background. Unable to close it by Citrix Directo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No Issues Found"/>
    <s v="MSS Cause Codes"/>
    <s v="Miscellaneous"/>
    <s v="No Issues Found"/>
    <m/>
    <s v="IT Application"/>
    <s v="Software Application/System"/>
    <s v="Other Type of Software"/>
    <m/>
    <m/>
    <s v="Anne"/>
    <s v="Graham"/>
    <m/>
    <d v="2018-10-30T17:39:18"/>
    <s v="No"/>
  </r>
  <r>
    <s v="IT-OSS - M6 (ASAP/TSG)"/>
    <s v="Incident"/>
    <s v="INC000002713027"/>
    <d v="2018-10-30T04:24:16"/>
    <d v="2018-10-30T17:44:24"/>
    <x v="3"/>
    <s v="Medium"/>
    <x v="2"/>
    <s v="Within the Service Target"/>
    <s v="MSS (hWIN &amp; TSG) Issue"/>
    <s v="Which MSS instance are you reporting this issue for?: MSS (hWIN &amp; TSG) What type of issue are you reporting?: Another issue Description of problem: (attach screenshots of any errors, etc.): Unable to Validate PSR. Error : Error: An Error occurred during the Custom Pre-Validation Procedure: -2 ORA-20100: Same TN or Customer has an Open Order in NextGen MSS. Please complete the Open Order in NextGen MSS and try to Validate in hWIN MSS. TN : 2293244970 What is your MSS Login ID?: n9987263 Customer Acct Number?: 6310334 PSR #?: 23267043 "/>
    <s v="No Issues Found-The order validates without any issues."/>
    <s v="MSS Cause Codes"/>
    <s v="Miscellaneous"/>
    <s v="No Issues Found"/>
    <m/>
    <s v="IT Application"/>
    <s v="Software Application/System"/>
    <s v="Other Type of Software"/>
    <m/>
    <m/>
    <s v="Vijai"/>
    <s v="Elumalai"/>
    <m/>
    <d v="2018-10-30T17:44:47"/>
    <s v="Yes"/>
  </r>
  <r>
    <s v="IT-OSS - M6 (ASAP/TSG)"/>
    <s v="Incident"/>
    <s v="INC000002712708"/>
    <d v="2018-10-30T02:14:21"/>
    <d v="2018-10-30T17:47:02"/>
    <x v="12"/>
    <s v="Medium"/>
    <x v="2"/>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4402863434,Error Message:ReturnCd :-1 - ReturnText: Updating in SERV_ITEM tableORA-02291: integrity constraint (ASAP.FK_SERV_ITEM__CIRCUIT) violated - parent key not found  What is your MSS Login ID?: n9994207 Customer Acct Number?: 3986231 PSR #?: 23257470  "/>
    <s v="Hi Sathish,  The issue is due to the missing Virtual circuit in NGMSS. We have created the same and the DELEGOCT task got completed without any issues. Please check and let us know for any other concerns."/>
    <s v="MSS Cause Codes"/>
    <s v="Data"/>
    <s v="User Request"/>
    <m/>
    <s v="IT Application"/>
    <s v="Software Application/System"/>
    <s v="Other Type of Software"/>
    <m/>
    <m/>
    <s v="Sathishkumar"/>
    <s v="Chellathurai"/>
    <m/>
    <d v="2018-10-30T17:47:25"/>
    <s v="Yes"/>
  </r>
  <r>
    <s v="IT-OSS - M6 (ASAP/TSG)"/>
    <s v="Incident"/>
    <s v="INC000002712873"/>
    <d v="2018-10-30T02:58:16"/>
    <d v="2018-10-30T17:48:37"/>
    <x v="3"/>
    <s v="Medium"/>
    <x v="2"/>
    <s v="Within the Service Target"/>
    <s v="MSS (hWIN &amp; TSG) Issue"/>
    <s v="Which MSS instance are you reporting this issue for?: MSS (hWIN &amp; TSG) What type of issue are you reporting?: Another issue Description of problem: (attach screenshots of any errors, etc.): Unable to complete BBDES task.Telephone#7046240500,Error Message: v_return_cd: -2 v_return_text:ORA-20100: The MSS Exchange is not found on the account.  What is your MSS Login ID?: n9994207 Customer Acct Number?: 6020741 PSR #?: 23251669 "/>
    <s v="the order status in the ngmss is incorrect caused the reported issue and the same have been corrected."/>
    <s v="MSS Cause Codes"/>
    <s v="Delegation"/>
    <s v="Delegation task issue"/>
    <m/>
    <s v="IT Application"/>
    <s v="Software Application/System"/>
    <s v="Other Type of Software"/>
    <m/>
    <m/>
    <s v="Sathishkumar"/>
    <s v="Chellathurai"/>
    <m/>
    <d v="2018-10-30T17:49:01"/>
    <s v="Yes"/>
  </r>
  <r>
    <s v="IT-OSS - M6 (ASAP/TSG)"/>
    <s v="Incident"/>
    <s v="INC000002712067"/>
    <d v="2018-10-29T23:23:40"/>
    <d v="2018-10-30T17:51:31"/>
    <x v="12"/>
    <s v="Medium"/>
    <x v="2"/>
    <s v="Within the Service Target"/>
    <s v="MSS (hWIN &amp; TSG) Issue"/>
    <s v="Which MSS instance are you reporting this issue for?: MSS (hWIN &amp; TSG) What type of issue are you reporting?: Another issue Description of problem: (attach screenshots of any errors, etc.): UNABLE TO COMPLETE BBDES CANCEL ON SUPPLEMENT CANCEL DUE TO BBDES NOT SHOWING UP IN EXCEPTN OR SYSTEM QUEUE IN HWIN OR NGMSS TN=6065962905 What is your MSS Login ID?: E0183019 Customer Acct Number?: 6462416 PSR #?: 23234439 "/>
    <s v="Hi Jason,  We could see the BBDES task got completed without any issues. Please check and let us know if still any assistance required."/>
    <s v="MSS Cause Codes"/>
    <s v="Miscellaneous"/>
    <s v="No Issues Found"/>
    <m/>
    <s v="IT Application"/>
    <s v="Software Application/System"/>
    <s v="Other Type of Software"/>
    <m/>
    <m/>
    <s v="Jason"/>
    <s v="King"/>
    <m/>
    <d v="2018-10-30T17:51:55"/>
    <s v="Yes"/>
  </r>
  <r>
    <s v="IT-OSS - M6 (ASAP/TSG)"/>
    <s v="Incident"/>
    <s v="INC000002708195"/>
    <d v="2018-10-26T21:39:21"/>
    <d v="2018-10-30T17:53:39"/>
    <x v="0"/>
    <s v="Medium"/>
    <x v="2"/>
    <s v="Within the Service Target"/>
    <s v="MSS (hWIN &amp; TSG) Issue"/>
    <s v="Which MSS instance are you reporting this issue for?: MSS (hWIN &amp; TSG) What type of issue are you reporting?: Another issue Description of problem: (attach screenshots of any errors, etc.): COULD NOT COMPLETE DD TASK. ERROR ORA-01422 EXACT FETECH RETURNS MORE THAN REQUESTED NUMBER OF ROWS 4024382822 HUNG UP ON PINS 2039/2040 PREVENTING THE NEW ASSIGNEMENT FOR 4027429734 What is your MSS Login ID?: E0179393 Customer Acct Number?: 5498944 "/>
    <s v="The incorrect assignments are now removed. The issue status has caused the reported issue and the same is now cleared."/>
    <s v="MSS Cause Codes"/>
    <s v="Data"/>
    <s v="Circuit Issue Status"/>
    <m/>
    <s v="IT Application"/>
    <s v="Software Application/System"/>
    <s v="Other Type of Software"/>
    <m/>
    <m/>
    <s v="Natasha"/>
    <s v="Chambers"/>
    <m/>
    <d v="2018-10-30T17:54:03"/>
    <s v="No"/>
  </r>
  <r>
    <s v="IT-OSS - M6 (ASAP/TSG)"/>
    <s v="Incident"/>
    <s v="INC000002711979"/>
    <d v="2018-10-29T23:46:30"/>
    <d v="2018-10-30T17:55:32"/>
    <x v="3"/>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704-272-8006-0 already exists.  Please change ecckt   What is your MSS Login ID?: e0149353 Customer Acct Number?: 6545527 PSR #?: 23268418    "/>
    <s v="The incorrect circuit status caused the reported issue and the same have been corrected and the delegation task is completed"/>
    <s v="MSS Cause Codes"/>
    <s v="Delegation"/>
    <s v="Delegation task issue"/>
    <m/>
    <s v="IT Application"/>
    <s v="Software Application/System"/>
    <s v="Other Type of Software"/>
    <m/>
    <m/>
    <s v="Amy"/>
    <s v="Elrod"/>
    <m/>
    <d v="2018-10-30T17:55:56"/>
    <s v="Yes"/>
  </r>
  <r>
    <s v="IT-OSS - M6 (ASAP/TSG)"/>
    <s v="Incident"/>
    <s v="INC000002710599"/>
    <d v="2018-10-29T17:55:17"/>
    <d v="2018-10-30T17:59:53"/>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have corrected the incorrect product related entries in backend tables. The reported order has been completed in production. Hence there is no action pending on our side. We are going ahead and marking this incident as resolved. Thanks."/>
    <s v="MSS Cause Codes"/>
    <s v="Delegation"/>
    <s v="NGMSS data issue"/>
    <m/>
    <s v="IT Application"/>
    <s v="Software Application/System"/>
    <s v="Other Type of Software"/>
    <m/>
    <m/>
    <s v="Suryapraba"/>
    <s v="Kannaiyan"/>
    <m/>
    <d v="2018-10-30T18:00:17"/>
    <s v="No"/>
  </r>
  <r>
    <s v="IT-OSS - M6 (ASAP/TSG)"/>
    <s v="Incident"/>
    <s v="INC000002683844"/>
    <d v="2018-10-16T14:18:14"/>
    <d v="2018-10-25T16:32:00"/>
    <x v="12"/>
    <s v="Medium"/>
    <x v="2"/>
    <s v="Within the Service Target"/>
    <s v="MSS (hWIN &amp; TSG) Issue"/>
    <s v="Which MSS instance are you reporting this issue for?: MSS (hWIN &amp; TSG) What type of issue are you reporting?: Another issue Description of problem: (attach screenshots of any errors, etc.): No MSS record found for 6065990373 What is your MSS Login ID?: n9981516 "/>
    <s v="Hi Koperundevi,  The customer is returning valid informations in  AQUARIUM now. Please check and let us know for any other concerns."/>
    <s v="MSS Cause Codes"/>
    <s v="Data"/>
    <s v="Re-Design Issue"/>
    <m/>
    <s v="IT Application"/>
    <s v="Software Application/System"/>
    <s v="Other Type of Software"/>
    <m/>
    <m/>
    <s v="Koperundevi"/>
    <s v="Muniyandi"/>
    <m/>
    <d v="2018-10-25T16:32:25"/>
    <s v="No"/>
  </r>
  <r>
    <s v="IT-OSS - M6 (ASAP/TSG)"/>
    <s v="Incident"/>
    <s v="INC000002683842"/>
    <d v="2018-10-16T13:25:21"/>
    <d v="2018-10-17T17:04:24"/>
    <x v="3"/>
    <s v="Medium"/>
    <x v="0"/>
    <s v="Within the Service Target"/>
    <s v="MSS (hWIN &amp; TSG) Issue"/>
    <s v="Which MSS instance are you reporting this issue for?: MSS (hWIN &amp; TSG) What type of issue are you reporting?: Another issue Description of problem: (attach screenshots of any errors, etc.): working NEXTGEN MSS DD TASK COULD NOT COMPLETE DD TASK ERROR ORA 20100 NOT ABLE TO FIND CUSTOMER LOCATION   What is your MSS Login ID?: n9984645 Customer Acct Number?: 3105876 PSR #?: 6370209  "/>
    <s v="The incorrect location was active caused the reported issue and the same have been corrected and completed"/>
    <s v="MSS Cause Codes"/>
    <s v="Delegation"/>
    <s v="Migration Issues (data missing)"/>
    <m/>
    <s v="IT Application"/>
    <s v="Software Application/System"/>
    <s v="Other Type of Software"/>
    <m/>
    <m/>
    <s v="sruthi"/>
    <s v="Ravichandran"/>
    <m/>
    <d v="2018-10-28T12:25:36"/>
    <s v="No"/>
  </r>
  <r>
    <s v="IT-OSS - M6 (ASAP/TSG)"/>
    <s v="Incident"/>
    <s v="INC000002683623"/>
    <d v="2018-10-16T14:21:51"/>
    <d v="2018-10-17T21:47:00"/>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5636593166 What is your MSS Login ID?: n9981517 "/>
    <s v="We could see the net-location mapping were not mapped properly which were caused the issue, the same has been corrected and respective order has been processed now without any issues. So, we are going ahead and marking this as close. Kindly reach us for any assistance in the future."/>
    <s v="MSS Cause Codes"/>
    <s v="Data"/>
    <s v="Location Issue"/>
    <m/>
    <s v="IT Application"/>
    <s v="Software Application/System"/>
    <s v="Other Type of Software"/>
    <m/>
    <m/>
    <s v="Shylin"/>
    <s v="Gees"/>
    <m/>
    <d v="2018-10-28T12:24:34"/>
    <s v="No"/>
  </r>
  <r>
    <s v="IT-OSS - M6 (ASAP/TSG)"/>
    <s v="Incident"/>
    <s v="INC000002683622"/>
    <d v="2018-10-16T13:15:58"/>
    <d v="2018-10-19T20:18:14"/>
    <x v="13"/>
    <s v="Medium"/>
    <x v="0"/>
    <s v="Within the Service Target"/>
    <s v="MSS (hWIN &amp; TSG) Issue"/>
    <s v="Which MSS instance are you reporting this issue for?: MSS (hWIN &amp; TSG) What type of issue are you reporting?: Another issue Description of problem: (attach screenshots of any errors, etc.): unable to push the queue,struck in nsp queue What is your MSS Login ID?: n9981516 "/>
    <s v="We have corrected the circuit status for the reported order caused due to migration and the issue got cleared."/>
    <s v="MSS Cause Codes"/>
    <s v="Data"/>
    <s v="Circuit Status"/>
    <m/>
    <s v="IT Application"/>
    <s v="Software Application/System"/>
    <s v="Other Type of Software"/>
    <m/>
    <m/>
    <s v="Koperundevi"/>
    <s v="Muniyandi"/>
    <m/>
    <d v="2018-10-30T11:52:56"/>
    <s v="No"/>
  </r>
  <r>
    <s v="IT-OSS - M6 (ASAP/TSG)"/>
    <s v="Incident"/>
    <s v="INC000002683620"/>
    <d v="2018-10-16T12:44:33"/>
    <d v="2018-10-23T19:48:03"/>
    <x v="4"/>
    <s v="Medium"/>
    <x v="2"/>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have corrected the inappropriate circuit status. The reported order has been completed in production. Hence there is no action pending on our side. We are going ahead and marking this incident as resolved. Thanks."/>
    <s v="MSS Cause Codes"/>
    <s v="Data"/>
    <s v="Circuit Status"/>
    <m/>
    <s v="IT Application"/>
    <s v="Software Application/System"/>
    <s v="Other Type of Software"/>
    <m/>
    <m/>
    <s v="Suryapraba"/>
    <s v="Kannaiyan"/>
    <m/>
    <d v="2018-10-23T19:48:27"/>
    <s v="No"/>
  </r>
  <r>
    <s v="IT-OSS - M6 (ASAP/TSG)"/>
    <s v="Incident"/>
    <s v="INC000002683595"/>
    <d v="2018-10-16T03:05:07"/>
    <d v="2018-10-16T14:17: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370254 from MSShWin Domain: Unhandled process exception : com.windstream.mss.exceptions.BusinessException: javax.xml.ws.WebServiceException: Could not send Message. Tn# 8036557164 What is your MSS Login ID?: n9987263 Customer Acct Number?: 5510281 PSR #?: 22370254 "/>
    <s v="We could see that previous change order for the reported customer account-5510281 was not processed properly in NGMSS, which caused the issue. Now we have corrected the same and the reported DELEGORD task for the reported order-22370254 was completed in MSS,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27T12:37:30"/>
    <s v="No"/>
  </r>
  <r>
    <s v="IT-OSS - M6 (ASAP/TSG)"/>
    <s v="Incident"/>
    <s v="INC000002683493"/>
    <d v="2018-10-16T03:12:20"/>
    <d v="2018-10-23T14:39:57"/>
    <x v="14"/>
    <s v="Medium"/>
    <x v="2"/>
    <s v="Within the Service Target"/>
    <s v="MSS (hWIN &amp; TSG) Issue"/>
    <s v="Which MSS instance are you reporting this issue for?: MSS (hWIN &amp; TSG) What type of issue are you reporting?: Another issue Description of problem: (attach screenshots of any errors, etc.): Unable to validate the PSR. Error: In order to add a new CPE (Actiontec/T3200)you must disconnect the old one. Tn# 4027922090 What is your MSS Login ID?: n9987263 Customer Acct Number?: 2947537 PSR #?: 23197236 "/>
    <s v="We could see that the modem was not added to the order which caused and same has been corrected now. Please try to validate the reported order #23197236"/>
    <s v="MSS Cause Codes"/>
    <s v="Data"/>
    <s v="Incorrect Serv Item Status"/>
    <m/>
    <s v="IT Application"/>
    <s v="Software Application/System"/>
    <s v="Other Type of Software"/>
    <m/>
    <m/>
    <s v="Vijai"/>
    <s v="Elumalai"/>
    <m/>
    <d v="2018-10-23T14:40:23"/>
    <s v="No"/>
  </r>
  <r>
    <s v="IT-OSS - M6 (ASAP/TSG)"/>
    <s v="Incident"/>
    <s v="INC000002683492"/>
    <d v="2018-10-16T03:12:00"/>
    <d v="2018-10-17T11:30:11"/>
    <x v="2"/>
    <s v="Medium"/>
    <x v="0"/>
    <s v="Within the Service Target"/>
    <s v="MSS (hWIN &amp; TSG) Issue"/>
    <s v="Which MSS instance are you reporting this issue for?: MSS (hWIN &amp; TSG) What type of issue are you reporting?: Another issue Description of problem: (attach screenshots of any errors, etc.): No MSS record found for 3156731733  What is your MSS Login ID?: n9981514 "/>
    <s v="We can see that the reported TN is visible in the aquarium now. As required information has been provided, we are going ahead and marking this as resolved."/>
    <s v="MSS Cause Codes"/>
    <s v="Training"/>
    <s v="No Issue Found"/>
    <m/>
    <s v="IT Application"/>
    <s v="Software Application/System"/>
    <s v="Other Type of Software"/>
    <m/>
    <m/>
    <s v="Ramkumar"/>
    <s v="Balaji"/>
    <m/>
    <d v="2018-10-28T12:23:58"/>
    <s v="No"/>
  </r>
  <r>
    <s v="IT-OSS - M6 (ASAP/TSG)"/>
    <s v="Incident"/>
    <s v="INC000002683491"/>
    <d v="2018-10-16T03:10:57"/>
    <d v="2018-10-16T16:23:58"/>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8069981605,Error Message: v_return_cd: -2 v_return_text:ORA-20100: The MSS Exchange is not found on the account.  What is your MSS Login ID?: n9994207 Customer Acct Number?: 6193092 PSR #?: 23146806 "/>
    <s v="The incorrect activity indicator was tagged in the reported PSR # 23146806 which caused the issue and the same has been corrected."/>
    <s v="MSS Cause Codes"/>
    <s v="Data"/>
    <s v="Data Scrub Required"/>
    <m/>
    <s v="IT Application"/>
    <s v="Software Application/System"/>
    <s v="Other Type of Software"/>
    <m/>
    <m/>
    <s v="Sathishkumar"/>
    <s v="Chellathurai"/>
    <m/>
    <d v="2018-10-27T12:34:01"/>
    <s v="No"/>
  </r>
  <r>
    <s v="IT-OSS - M6 (ASAP/TSG)"/>
    <s v="Incident"/>
    <s v="INC000002683488"/>
    <d v="2018-10-16T02:57:09"/>
    <d v="2018-10-16T14:11:51"/>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1600606640,Error Message: v_return_cd: -2 v_return_text:ORA-20100: The MSS Exchange is not found on the account.  What is your MSS Login ID?: n9994207 Customer Acct Number?: 6221198 PSR #?: 22967914  "/>
    <s v="The incorrect order activity in the NGMSS caused the reported issue, which has been corrected now and the task is now complete."/>
    <s v="MSS Cause Codes"/>
    <s v="Delegation"/>
    <s v="NGMSS data issue"/>
    <m/>
    <s v="IT Application"/>
    <s v="Software Application/System"/>
    <s v="Other Type of Software"/>
    <m/>
    <m/>
    <s v="Sathishkumar"/>
    <s v="Chellathurai"/>
    <m/>
    <d v="2018-10-27T12:33:35"/>
    <s v="No"/>
  </r>
  <r>
    <s v="IT-OSS - M6 (ASAP/TSG)"/>
    <s v="Incident"/>
    <s v="INC000002683480"/>
    <d v="2018-10-16T02:34:40"/>
    <d v="2018-10-16T16:36:44"/>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6416275716 What is your MSS Login ID?: n9981514 "/>
    <s v="No issue found."/>
    <s v="MSS Cause Codes"/>
    <s v="Training"/>
    <s v="No Issue Found"/>
    <m/>
    <s v="IT Application"/>
    <s v="Software Application/System"/>
    <s v="Other Type of Software"/>
    <m/>
    <m/>
    <s v="Ramkumar"/>
    <s v="Balaji"/>
    <m/>
    <d v="2018-10-27T12:33:09"/>
    <s v="No"/>
  </r>
  <r>
    <s v="IT-OSS - M6 (ASAP/TSG)"/>
    <s v="Incident"/>
    <s v="INC000002683430"/>
    <d v="2018-10-16T02:17:18"/>
    <d v="2018-10-17T11:36:27"/>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3864620568 What is your MSS Login ID?: n9987263 Customer Acct Number?: 6266502 PSR #?: 23063258 "/>
    <s v="Circuit activity indicator was incorrect and the same has been corrected. Now the reported order has been completed and flag finished."/>
    <s v="MSS Cause Codes"/>
    <s v="Training"/>
    <s v="Incorrect Supplement Cancel"/>
    <m/>
    <s v="IT Application"/>
    <s v="Software Application/System"/>
    <s v="Other Type of Software"/>
    <m/>
    <m/>
    <s v="Vijai"/>
    <s v="Elumalai"/>
    <m/>
    <d v="2018-10-28T12:23:44"/>
    <s v="No"/>
  </r>
  <r>
    <s v="IT-OSS - M6 (ASAP/TSG)"/>
    <s v="Incident"/>
    <s v="INC000002683379"/>
    <d v="2018-10-16T04:10:07"/>
    <d v="2018-10-16T14:17:07"/>
    <x v="15"/>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What is your MSS Login ID?: E0182019 Customer Acct Number?: 6338890 PSR #?: 23193990 "/>
    <s v="The design task was not processed properly which caused the reported issue.Now we have corrected it, Kindly process the Change cancel in PCONDES task when DLRD task is not available."/>
    <s v="MSS Cause Codes"/>
    <s v="Training"/>
    <s v="Design not processed properly"/>
    <m/>
    <s v="IT Application"/>
    <s v="Software Application/System"/>
    <s v="Other Type of Software"/>
    <m/>
    <m/>
    <s v="Dakotah"/>
    <s v="Cantrell"/>
    <m/>
    <d v="2018-10-27T12:44:08"/>
    <s v="No"/>
  </r>
  <r>
    <s v="IT-OSS - M6 (ASAP/TSG)"/>
    <s v="Incident"/>
    <s v="INC000002683370"/>
    <d v="2018-10-16T03:16:55"/>
    <d v="2018-10-17T18:16:1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5999499,Error Message: v_return_cd: -1 v_return_text:DB Error: ORA-01403: no data found  What is your MSS Login ID?: n9994207 Customer Acct Number?: 4283240 PSR #?: 23157380 "/>
    <s v="There is an incorrect process on customer pin assignments which caused the issue and the same has been corrected now."/>
    <s v="MSS Cause Codes"/>
    <s v="Training"/>
    <s v="Incorrect Process on PIN Assignment"/>
    <m/>
    <s v="IT Application"/>
    <s v="Software Application/System"/>
    <s v="Other Type of Software"/>
    <m/>
    <m/>
    <s v="Sathishkumar"/>
    <s v="Chellathurai"/>
    <m/>
    <d v="2018-10-28T12:25:03"/>
    <s v="No"/>
  </r>
  <r>
    <s v="IT-OSS - M6 (ASAP/TSG)"/>
    <s v="Incident"/>
    <s v="INC000002683361"/>
    <d v="2018-10-16T02:48:13"/>
    <d v="2018-10-16T14:23:40"/>
    <x v="15"/>
    <s v="Medium"/>
    <x v="0"/>
    <s v="Within the Service Target"/>
    <s v="MSS (hWIN &amp; TSG) Issue"/>
    <s v="Which MSS instance are you reporting this issue for?: MSS (hWIN &amp; TSG) What type of issue are you reporting?: Another issue Description of problem: (attach screenshots of any errors, etc.): No MSS record found for 9035451992 What is your MSS Login ID?: n9981513 Customer Acct Number?: 9035451992 "/>
    <s v="We could see no issues with this request as the aquarium record for the customer is proper as you can see through the screenshot attached"/>
    <s v="MSS Cause Codes"/>
    <s v="Training"/>
    <s v="No Issue Found"/>
    <m/>
    <s v="IT Application"/>
    <s v="Software Application/System"/>
    <s v="Other Type of Software"/>
    <m/>
    <m/>
    <s v="Srinivasan"/>
    <s v="Puthiran"/>
    <m/>
    <d v="2018-10-27T12:42:44"/>
    <s v="No"/>
  </r>
  <r>
    <s v="IT-OSS - M6 (ASAP/TSG)"/>
    <s v="Incident"/>
    <s v="INC000002683332"/>
    <d v="2018-10-16T02:26:17"/>
    <d v="2018-10-17T12:54:45"/>
    <x v="2"/>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2709282644, Error Message: Same TN or Customer has an Open Order in NextGen MSS.  Please complete the Open Order in NextGen MSS and try to Validate in hWIN MSS. What is your MSS Login ID?: n9995231 Customer Acct Number?: 3852762 PSR #?: 23142839 "/>
    <s v="Customer account mapping was not there and the same has been fixed."/>
    <s v="MSS Cause Codes"/>
    <s v="Data"/>
    <s v="Validation Issue"/>
    <m/>
    <s v="IT Application"/>
    <s v="Software Application/System"/>
    <s v="Other Type of Software"/>
    <m/>
    <m/>
    <s v="Ajith"/>
    <s v="Kumar"/>
    <m/>
    <d v="2018-10-28T12:24:49"/>
    <s v="No"/>
  </r>
  <r>
    <s v="IT-OSS - M6 (ASAP/TSG)"/>
    <s v="Incident"/>
    <s v="INC000002683321"/>
    <d v="2018-10-16T02:39:21"/>
    <d v="2018-10-17T18:59:58"/>
    <x v="6"/>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7042434271 What is your MSS Login ID?: n9981514 "/>
    <s v="The physical circuit is assignment to the DSLAM having speed limit upto 300Mb but the physical circuit should assign to the DSLAM having speed limit upto 1 Gbps and the same has been corrected.."/>
    <s v="MSS Cause Codes"/>
    <s v="Data"/>
    <s v="Network system/Component issue"/>
    <m/>
    <s v="IT Application"/>
    <s v="Software Application/System"/>
    <s v="Other Type of Software"/>
    <m/>
    <m/>
    <s v="Ramkumar"/>
    <s v="Balaji"/>
    <m/>
    <d v="2018-10-28T12:24:20"/>
    <s v="No"/>
  </r>
  <r>
    <s v="IT-OSS - M6 (ASAP/TSG)"/>
    <s v="Incident"/>
    <s v="INC000002683316"/>
    <d v="2018-10-16T02:22:52"/>
    <d v="2018-10-16T19:17:32"/>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951667,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Miscellaneous Error: Unable to copy item 32164162 to the order as the Service Item is on another open PSR Order. The Preference to Copy Pending PSR Items is set to No..  Error Code 30602:Miscellaneous Error: Unable to copy item 32164162 to the order as the Service Item is on another open PSR Order. The Preference to Copy Pending PSR Items is set to No.Error Code 30766:Unable to process item 15MB/1.5MB Product group 2107. Miscellaneous Error: Unable to copy item 32164162 to the order as the Service Item is on another open PSR Order. The Preference to Copy Pending PSR Items is set to No..   What is your MSS Login ID?: n9994207 Customer Acct Number?: 5562560 PSR #?: 23193617  "/>
    <s v="The incorrect service item status in the previous order caused the reported issue and the same have been corrected and the order delegated to ngmss"/>
    <s v="MSS Cause Codes"/>
    <s v="Data"/>
    <s v="Incorrect Serv Item Status"/>
    <m/>
    <s v="IT Application"/>
    <s v="Software Application/System"/>
    <s v="Other Type of Software"/>
    <m/>
    <m/>
    <s v="Sathishkumar"/>
    <s v="Chellathurai"/>
    <m/>
    <d v="2018-10-27T12:36:44"/>
    <s v="No"/>
  </r>
  <r>
    <s v="IT-OSS - M6 (ASAP/TSG)"/>
    <s v="Incident"/>
    <s v="INC000002683314"/>
    <d v="2018-10-16T02:22:01"/>
    <d v="2018-10-17T14:18:42"/>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BBDES task in MODASGN is made Not Required. Please mark the PCONDES task as Required and Complete again.  TN# 2815653605 What is your MSS Login ID?: n9987263 Customer Acct Number?: 5960876 PSR #?: 23080521 "/>
    <s v="Cancel was not delegated to Ng which was causing the issue, the same has been corrected and fixed."/>
    <s v="MSS Cause Codes"/>
    <s v="Training"/>
    <s v="Incorrect Supplement Cancel"/>
    <m/>
    <s v="IT Application"/>
    <s v="Software Application/System"/>
    <s v="Other Type of Software"/>
    <m/>
    <m/>
    <s v="Vijai"/>
    <s v="Elumalai"/>
    <m/>
    <d v="2018-10-28T12:24:13"/>
    <s v="No"/>
  </r>
  <r>
    <s v="IT-OSS - M6 (ASAP/TSG)"/>
    <s v="Incident"/>
    <s v="INC000002683311"/>
    <d v="2018-10-16T02:19:07"/>
    <d v="2018-10-16T14:27:38"/>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9420819,Error Message:NGMSS BB COM Queue completed but HWIN BBCOM Task in ready status.   What is your MSS Login ID?: n9994207 Customer Acct Number?: 3595432 PSR #?: 21421032  "/>
    <s v="The incorrect issue status in the order caused the reported issue, we have now corrected it and the order is now complete"/>
    <s v="MSS Cause Codes"/>
    <s v="Data"/>
    <s v="Circuit Issue Status"/>
    <m/>
    <s v="IT Application"/>
    <s v="Software Application/System"/>
    <s v="Other Type of Software"/>
    <m/>
    <m/>
    <s v="Sathishkumar"/>
    <s v="Chellathurai"/>
    <m/>
    <d v="2018-10-27T12:36:37"/>
    <s v="No"/>
  </r>
  <r>
    <s v="IT-OSS - M6 (ASAP/TSG)"/>
    <s v="Incident"/>
    <s v="INC000002683119"/>
    <d v="2018-10-16T01:56:40"/>
    <d v="2018-10-17T11:20:58"/>
    <x v="6"/>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27523506 What is your MSS Login ID?: n9981513 Customer Acct Number?: 4027523506 "/>
    <s v="The incorrect address id was tagged which caused the issue and the same has been corrected."/>
    <s v="MSS Cause Codes"/>
    <s v="Data"/>
    <s v="Address Issue"/>
    <m/>
    <s v="IT Application"/>
    <s v="Software Application/System"/>
    <s v="Other Type of Software"/>
    <m/>
    <m/>
    <s v="Srinivasan"/>
    <s v="Puthiran"/>
    <m/>
    <d v="2018-10-27T12:32:15"/>
    <s v="No"/>
  </r>
  <r>
    <s v="IT-OSS - M6 (ASAP/TSG)"/>
    <s v="Incident"/>
    <s v="INC000002683101"/>
    <d v="2018-10-16T01:36:03"/>
    <d v="2018-10-16T20:39:46"/>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7062190094 What is your MSS Login ID?: n9987263 Customer Acct Number?: 5631145 PSR #?: 22050355 "/>
    <s v="We could see the order has been processed when we try to check the same and it looks complete now. So, we are going ahead and marking this as close. KIndly reach us for any assistance in the future."/>
    <s v="MSS Cause Codes"/>
    <s v="Training"/>
    <s v="No Issue Found"/>
    <m/>
    <s v="IT Application"/>
    <s v="Software Application/System"/>
    <s v="Other Type of Software"/>
    <m/>
    <m/>
    <s v="Vijai"/>
    <s v="Elumalai"/>
    <m/>
    <d v="2018-10-27T12:31:15"/>
    <s v="No"/>
  </r>
  <r>
    <s v="IT-OSS - M6 (ASAP/TSG)"/>
    <s v="Incident"/>
    <s v="INC000002683042"/>
    <d v="2018-10-16T00:52:37"/>
    <d v="2018-10-16T19:44:33"/>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9123593503  What is your MSS Login ID?: n9981514 "/>
    <s v="We have corrected the address issue for the reported customer-9123593503 caused due to  migration and the issue got cleared."/>
    <s v="MSS Cause Codes"/>
    <s v="Data"/>
    <s v="Address Issue"/>
    <m/>
    <s v="IT Application"/>
    <s v="Software Application/System"/>
    <s v="Other Type of Software"/>
    <m/>
    <m/>
    <s v="Ramkumar"/>
    <s v="Balaji"/>
    <m/>
    <d v="2018-10-27T12:30:22"/>
    <s v="No"/>
  </r>
  <r>
    <s v="IT-OSS - M6 (ASAP/TSG)"/>
    <s v="Incident"/>
    <s v="INC000002683037"/>
    <d v="2018-10-16T00:44:19"/>
    <d v="2018-10-16T15:50:06"/>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6065983776 What is your MSS Login ID?: n9981513 Customer Acct Number?: 6065983776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rinivasan"/>
    <s v="Puthiran"/>
    <m/>
    <d v="2018-10-27T12:30:16"/>
    <s v="No"/>
  </r>
  <r>
    <s v="IT-OSS - M6 (ASAP/TSG)"/>
    <s v="Incident"/>
    <s v="INC000002683016"/>
    <d v="2018-10-16T01:49:11"/>
    <d v="2018-10-16T15:20:21"/>
    <x v="0"/>
    <s v="Medium"/>
    <x v="0"/>
    <s v="Within the Service Target"/>
    <s v="MSS (hWIN &amp; TSG) Issue"/>
    <s v="Which MSS instance are you reporting this issue for?: MSS (hWIN &amp; TSG) What type of issue are you reporting?: Another issue Description of problem: (attach screenshots of any errors, etc.): Sales Channel is missing from customer's account.  Unable to validate PSR What is your MSS Login ID?: e0175126 Customer Acct Number?: 4865089 PSR #?: 23197558 "/>
    <s v="Missing sales channel for the customer has caused the reported issue and the same has been corrected."/>
    <s v="MSS Cause Codes"/>
    <s v="Data"/>
    <s v="Product Issue"/>
    <m/>
    <s v="IT Application"/>
    <s v="Software Application/System"/>
    <s v="Other Type of Software"/>
    <m/>
    <m/>
    <s v="Felecia"/>
    <s v="Carrell"/>
    <m/>
    <d v="2018-10-27T12:27:38"/>
    <s v="No"/>
  </r>
  <r>
    <s v="IT-OSS - M6 (ASAP/TSG)"/>
    <s v="Incident"/>
    <s v="INC000002683015"/>
    <d v="2018-10-16T01:46:59"/>
    <d v="2018-10-16T14:25:11"/>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5015810197 What is your MSS Login ID?: n9987263 Customer Acct Number?: 6198096 PSR #?: 23069506 "/>
    <s v="We could see that the tasks for the reported order-2306950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Vijai"/>
    <s v="Elumalai"/>
    <m/>
    <d v="2018-10-27T12:27:31"/>
    <s v="No"/>
  </r>
  <r>
    <s v="IT-OSS - M6 (ASAP/TSG)"/>
    <s v="Incident"/>
    <s v="INC000002682999"/>
    <d v="2018-10-16T01:19:17"/>
    <d v="2018-10-16T14:56:22"/>
    <x v="14"/>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n requested is already inservices. Tn# 8063859316 What is your MSS Login ID?: n9987263 Customer Acct Number?: 6593482 PSR #?: 23190804 "/>
    <s v="We could see that the reported order #23190804 is cancelled and flag finished. Since there is no pending action from our side we are marking this ticket as resolved"/>
    <s v="MSS Cause Codes"/>
    <s v="Training"/>
    <s v="No Issue Found"/>
    <m/>
    <s v="IT Application"/>
    <s v="Software Application/System"/>
    <s v="Other Type of Software"/>
    <m/>
    <m/>
    <s v="Vijai"/>
    <s v="Elumalai"/>
    <m/>
    <d v="2018-10-27T12:27:18"/>
    <s v="No"/>
  </r>
  <r>
    <s v="IT-OSS - M6 (ASAP/TSG)"/>
    <s v="Incident"/>
    <s v="INC000002682958"/>
    <d v="2018-10-16T00:18:05"/>
    <d v="2018-10-17T14:08:16"/>
    <x v="12"/>
    <s v="Medium"/>
    <x v="0"/>
    <s v="Within the Service Target"/>
    <s v="MSS (hWIN &amp; TSG) Issue"/>
    <s v="Which MSS instance are you reporting this issue for?: MSS (hWIN &amp; TSG) What type of issue are you reporting?: Another issue Description of problem: (attach screenshots of any errors, etc.): TN=1751063011/PSR=23197097/UNABLE TO COMPLETE EXCEPTN QUEUE/ERROR=ReturnCd :21038 - ReturnText: One or more required Addresses have not been delegated to NGMSS What is your MSS Login ID?: E0080941 Customer Acct Number?: 6582587 PSR #?: 23197097 "/>
    <s v="Missing Secloc for the virtual has caused the reported issue and the same has been corrected."/>
    <s v="MSS Cause Codes"/>
    <s v="Data"/>
    <s v="Address Issue"/>
    <m/>
    <s v="IT Application"/>
    <s v="Software Application/System"/>
    <s v="Other Type of Software"/>
    <m/>
    <m/>
    <s v="Carol"/>
    <s v="Henderson"/>
    <m/>
    <d v="2018-10-28T12:22:06"/>
    <s v="No"/>
  </r>
  <r>
    <s v="IT-OSS - M6 (ASAP/TSG)"/>
    <s v="Incident"/>
    <s v="INC000002682952"/>
    <d v="2018-10-16T00:13:45"/>
    <d v="2018-10-16T19:07:05"/>
    <x v="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A Parent servitem is needed for document &lt;&lt;document #&gt;&gt; with Spec ID &lt;&lt;ID #&gt;&gt;.  Error Code 30762:A Parent servitem is needed for document &lt;&lt;document #&gt;&gt; with Spec ID &lt;&lt;ID #&gt;&gt;. What is your MSS Login ID?: e0181765 Customer Acct Number?: 4055681 PSR #?: 23190723 "/>
    <s v="No Issues Found-The reported order is already completed."/>
    <s v="MSS Cause Codes"/>
    <s v="Miscellaneous"/>
    <s v="No Issues Found"/>
    <m/>
    <s v="IT Application"/>
    <s v="Software Application/System"/>
    <s v="Other Type of Software"/>
    <m/>
    <m/>
    <s v="Cynthia"/>
    <s v="Jasso"/>
    <m/>
    <d v="2018-10-27T12:26:59"/>
    <s v="No"/>
  </r>
  <r>
    <s v="IT-OSS - M6 (ASAP/TSG)"/>
    <s v="Incident"/>
    <s v="INC000002682943"/>
    <d v="2018-10-16T00:04:20"/>
    <d v="2018-10-16T20:49:05"/>
    <x v="7"/>
    <s v="Medium"/>
    <x v="0"/>
    <s v="Within the Service Target"/>
    <s v="MSS (hWIN &amp; TSG) Issue"/>
    <s v="Which MSS instance are you reporting this issue for?: MSS (hWIN &amp; TSG) What type of issue are you reporting?: Another issue Description of problem: (attach screenshots of any errors, etc.): TN 6103859316- unable to push the DSLAM queue What is your MSS Login ID?: n9986870 Customer Acct Number?: 3419924 PSR #?: 6608136  "/>
    <s v="We could see the order has been processed when we try to check the same and it looks complete in the system. So, we are going ahead and marking this as close. KIndly reach us for any assistance in the future."/>
    <s v="MSS Cause Codes"/>
    <s v="Training"/>
    <s v="No Issue Found"/>
    <m/>
    <s v="IT Application"/>
    <s v="Software Application/System"/>
    <s v="Other Type of Software"/>
    <m/>
    <m/>
    <s v="Abhinaya"/>
    <s v="Gopi"/>
    <m/>
    <d v="2018-10-27T12:26:39"/>
    <s v="No"/>
  </r>
  <r>
    <s v="IT-OSS - M6 (ASAP/TSG)"/>
    <s v="Incident"/>
    <s v="INC000002682911"/>
    <d v="2018-10-16T00:51:26"/>
    <d v="2018-10-16T19:48:00"/>
    <x v="1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7827674 had already been disconnected on another order..  Error Code 30606:The Service Item 17827674 had already been disconnected on another order.Error Code 30766:Unable to process item Siemens 4200-OH (CP) Product group 1401. The Service Item 17827674 had already been disconnected on another order.. What is your MSS Login ID?: e0175126 Customer Acct Number?: 4055681 PSR #?: 23197023 "/>
    <s v="We have corrected the delegation task issue for the reported order-23197023 caused due to previous order migration and the issue got cleared."/>
    <s v="MSS Cause Codes"/>
    <s v="Delegation"/>
    <s v="Previous order Delegation issue"/>
    <m/>
    <s v="IT Application"/>
    <s v="Software Application/System"/>
    <s v="Other Type of Software"/>
    <m/>
    <m/>
    <s v="Felecia"/>
    <s v="Carrell"/>
    <m/>
    <d v="2018-10-27T12:28:30"/>
    <s v="No"/>
  </r>
  <r>
    <s v="IT-OSS - M6 (ASAP/TSG)"/>
    <s v="Incident"/>
    <s v="INC000002682905"/>
    <d v="2018-10-16T00:46:36"/>
    <d v="2018-10-16T16:12:27"/>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600604009, Error Message: cannot insert NULL into (&quot;ASAP&quot;.&quot;NS_COMP_REL&quot;.&quot;NS_COMP_ID_CHILD&quot;) What is your MSS Login ID?: n9995231 Customer Acct Number?: 6526881 PSR #?: 23134562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Ajith"/>
    <s v="Kumar"/>
    <m/>
    <d v="2018-10-27T12:28:24"/>
    <s v="No"/>
  </r>
  <r>
    <s v="IT-OSS - M6 (ASAP/TSG)"/>
    <s v="Incident"/>
    <s v="INC000002682895"/>
    <d v="2018-10-16T00:37:26"/>
    <d v="2018-10-16T00:38:59"/>
    <x v="8"/>
    <s v="Medium"/>
    <x v="1"/>
    <s v="Within the Service Target"/>
    <s v="MSS (hWIN &amp; TSG) Issue"/>
    <s v="Which MSS instance are you reporting this issue for?: MSS (hWIN &amp; TSG) What type of issue are you reporting?: Another issue Description of problem: (attach screenshots of any errors, etc.): No MSS record found for 8598464018 What is your MSS Login ID?: 8598464018 Customer Acct Number?: 8598464018 "/>
    <m/>
    <m/>
    <m/>
    <m/>
    <m/>
    <s v="IT Application"/>
    <s v="Software Application/System"/>
    <s v="Other Type of Software"/>
    <m/>
    <m/>
    <s v="Srinivasan"/>
    <s v="Puthiran"/>
    <m/>
    <d v="2018-10-16T00:39:14"/>
    <s v="No"/>
  </r>
  <r>
    <s v="IT-OSS - M6 (ASAP/TSG)"/>
    <s v="Incident"/>
    <s v="INC000002682890"/>
    <d v="2018-10-16T00:23:11"/>
    <d v="2018-10-16T13:19:17"/>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DES task. Getting below error message. Task in EXCEPTN Work Queue, Telephone: 8593359222, Error Message: CIRCUIT DESIGN ID of 14458171 not found What is your MSS Login ID?: n9995231 Customer Acct Number?: 6582665 PSR #?: 23123728 "/>
    <s v="The order has been cancelled before the circuit got delegated to NG which has caused the issue and the same is now cleared."/>
    <s v="MSS Cause Codes"/>
    <s v="Delegation"/>
    <s v="Circuit information"/>
    <m/>
    <s v="IT Application"/>
    <s v="Software Application/System"/>
    <s v="Other Type of Software"/>
    <m/>
    <m/>
    <s v="Ajith"/>
    <s v="Kumar"/>
    <m/>
    <d v="2018-10-27T12:28:04"/>
    <s v="No"/>
  </r>
  <r>
    <s v="IT-OSS - M6 (ASAP/TSG)"/>
    <s v="Incident"/>
    <s v="INC000002682844"/>
    <d v="2018-10-15T23:30:16"/>
    <d v="2018-10-17T11:49:41"/>
    <x v="1"/>
    <s v="Medium"/>
    <x v="0"/>
    <s v="Within the Service Target"/>
    <s v="MSS (hWIN &amp; TSG) Issue"/>
    <s v="Which MSS instance are you reporting this issue for?: MSS (hWIN &amp; TSG) What type of issue are you reporting?: Another issue Description of problem: (attach screenshots of any errors, etc.): TN 1601764030 is stuck in the NSP queue. Unable to complete tasks. Receiving error.  What is your MSS Login ID?: e0166764 "/>
    <s v="We could see that the reported order-2319669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Khadijah"/>
    <s v="Thompson"/>
    <m/>
    <d v="2018-10-28T12:22:35"/>
    <s v="No"/>
  </r>
  <r>
    <s v="IT-OSS - M6 (ASAP/TSG)"/>
    <s v="Incident"/>
    <s v="INC000002682750"/>
    <d v="2018-10-16T00:16:41"/>
    <d v="2018-10-16T15:12:39"/>
    <x v="14"/>
    <s v="Medium"/>
    <x v="0"/>
    <s v="Within the Service Target"/>
    <s v="MSS (hWIN &amp; TSG) Issue"/>
    <s v="Which MSS instance are you reporting this issue for?: MSS (hWIN &amp; TSG) What type of issue are you reporting?: Another issue Description of problem: (attach screenshots of any errors, etc.): TN 1600604991- Unable to push the queue What is your MSS Login ID?: n9986870 Customer Acct Number?: 6519229 PSR #?: 6611437  "/>
    <s v="We could see that the IPTV product was added under the broadband service which caused the issue in DSLAMSUS task and same has been corrected via backend. Please try to complete the task for the reported order #6611437"/>
    <s v="MSS Cause Codes"/>
    <s v="Training"/>
    <s v="Process Issue - Others"/>
    <m/>
    <s v="IT Application"/>
    <s v="Software Application/System"/>
    <s v="Other Type of Software"/>
    <m/>
    <m/>
    <s v="Abhinaya"/>
    <s v="Gopi"/>
    <m/>
    <d v="2018-10-27T12:29:30"/>
    <s v="No"/>
  </r>
  <r>
    <s v="IT-OSS - M6 (ASAP/TSG)"/>
    <s v="Incident"/>
    <s v="INC000002682665"/>
    <d v="2018-10-15T23:41:50"/>
    <d v="2018-10-17T17:28:49"/>
    <x v="1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3306539605 What is your MSS Login ID?: n9981514 "/>
    <s v="Incorrect status for the circuit has caused the reported issue and the same has been corrected"/>
    <s v="MSS Cause Codes"/>
    <s v="Data"/>
    <s v="Circuit Status"/>
    <m/>
    <s v="IT Application"/>
    <s v="Software Application/System"/>
    <s v="Other Type of Software"/>
    <m/>
    <m/>
    <s v="Ramkumar"/>
    <s v="Balaji"/>
    <m/>
    <d v="2018-10-28T12:21:50"/>
    <s v="No"/>
  </r>
  <r>
    <s v="IT-OSS - M6 (ASAP/TSG)"/>
    <s v="Incident"/>
    <s v="INC000002682524"/>
    <d v="2018-10-15T23:20:57"/>
    <d v="2018-10-16T18:06:54"/>
    <x v="3"/>
    <s v="Medium"/>
    <x v="0"/>
    <s v="Within the Service Target"/>
    <s v="MSS (hWIN &amp; TSG) Issue"/>
    <s v="Which MSS instance are you reporting this issue for?: MSS (hWIN &amp; TSG) What type of issue are you reporting?: Another issue Description of problem: (attach screenshots of any errors, etc.): unable the push the nsp queue 4177776366 What is your MSS Login ID?: n9981514 "/>
    <s v="The design for the circuits have not been processed and the same have been corrected and completed"/>
    <s v="MSS Cause Codes"/>
    <s v="Training"/>
    <s v="Process Issue - Others"/>
    <m/>
    <s v="IT Application"/>
    <s v="Software Application/System"/>
    <s v="Other Type of Software"/>
    <m/>
    <m/>
    <s v="Ramkumar"/>
    <s v="Balaji"/>
    <m/>
    <d v="2018-10-27T12:26:00"/>
    <s v="No"/>
  </r>
  <r>
    <s v="IT-OSS - M6 (ASAP/TSG)"/>
    <s v="Incident"/>
    <s v="INC000002682517"/>
    <d v="2018-10-15T23:09:40"/>
    <d v="2018-10-16T21:35:44"/>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4024207172, Error Message: unique constraint (ASAP.PK_CUST_ACCT_ADDR) violated What is your MSS Login ID?: n9995231 Customer Acct Number?: 5461551 PSR #?: 23196400 "/>
    <s v="We could see the reported order has been processed it seems and looks good in the system already. So, we are going ahead and marking this as close. KIndly reach us for any assistance in the future."/>
    <s v="MSS Cause Codes"/>
    <s v="Training"/>
    <s v="No Issue Found"/>
    <m/>
    <s v="IT Application"/>
    <s v="Software Application/System"/>
    <s v="Other Type of Software"/>
    <m/>
    <m/>
    <s v="Ajith"/>
    <s v="Kumar"/>
    <m/>
    <d v="2018-10-27T12:25:46"/>
    <s v="No"/>
  </r>
  <r>
    <s v="IT-OSS - M6 (ASAP/TSG)"/>
    <s v="Incident"/>
    <s v="INC000002682417"/>
    <d v="2018-10-15T22:09:16"/>
    <d v="2018-10-16T19:54:42"/>
    <x v="13"/>
    <s v="Medium"/>
    <x v="0"/>
    <s v="Within the Service Target"/>
    <s v="MSS (hWIN &amp; TSG) Issue"/>
    <s v="Which MSS instance are you reporting this issue for?: MSS (hWIN &amp; TSG) What type of issue are you reporting?: Another issue Description of problem: (attach screenshots of any errors, etc.): This is an active customer, and I am trying to build his MSS record. Somehow he was taken out of service in error. When trying to validate PSR it states TN# is already in service. I have searched by address, phone number and name. I find no active record for this tn#. What is your MSS Login ID?: e0180039 Customer Acct Number?: 23196233 PSR #?: 1261284376 "/>
    <s v="We could see that the reported TN- 1261284376 has already been pulled in some other account# 6514259 , so we request you to either cancel this reported order or place a disconnect order over that cust acct# 6514259 and then proceed further."/>
    <s v="MSS Cause Codes"/>
    <s v="Training"/>
    <s v="MSS - Functional Training"/>
    <m/>
    <s v="IT Application"/>
    <s v="Software Application/System"/>
    <s v="Other Type of Software"/>
    <m/>
    <m/>
    <s v="Justin"/>
    <s v="Liles"/>
    <m/>
    <d v="2018-10-27T12:25:20"/>
    <s v="No"/>
  </r>
  <r>
    <s v="IT-OSS - M6 (ASAP/TSG)"/>
    <s v="Incident"/>
    <s v="INC000002682263"/>
    <d v="2018-10-15T21:42:32"/>
    <d v="2018-10-17T12:20: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BNG/Router is not compatible to provision high speed internet product 25mb/4mb.  Please provision a compatible Product. phone # 7176645293 What is your MSS Login ID?: e0138911 Customer Acct Number?: 2794799 PSR #?: 23195969 "/>
    <s v="We could see an incorrect NSP interface mapping with uplink caused the issue and the same has been corrected now. The reported order has been completed in production. Hence there is no action pending on our side. We are going ahead and marking this incident as resolved. Thanks."/>
    <s v="MSS Cause Codes"/>
    <s v="Ticket Transfer"/>
    <s v="MSS-LP"/>
    <m/>
    <s v="IT Application"/>
    <s v="Software Application/System"/>
    <s v="Other Type of Software"/>
    <m/>
    <m/>
    <s v="Debra"/>
    <s v="Nix"/>
    <m/>
    <d v="2018-10-28T12:20:02"/>
    <s v="No"/>
  </r>
  <r>
    <s v="IT-OSS - M6 (ASAP/TSG)"/>
    <s v="Incident"/>
    <s v="INC000002682145"/>
    <d v="2018-10-15T21:55:07"/>
    <d v="2018-10-16T20:44:27"/>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3525913337,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5231 Customer Acct Number?: 6585437 PSR #?: 23172825 "/>
    <s v="The previous order delegation was incorrect for the HWIN order#23147592 which caused the issue and the same has been corrected now."/>
    <s v="MSS Cause Codes"/>
    <s v="Delegation"/>
    <s v="Previous order Delegation issue"/>
    <m/>
    <s v="IT Application"/>
    <s v="Software Application/System"/>
    <s v="Other Type of Software"/>
    <m/>
    <m/>
    <s v="Ajith"/>
    <s v="Kumar"/>
    <m/>
    <d v="2018-10-27T12:24:18"/>
    <s v="No"/>
  </r>
  <r>
    <s v="IT-OSS - M6 (ASAP/TSG)"/>
    <s v="Incident"/>
    <s v="INC000002682006"/>
    <d v="2018-10-15T21:11:53"/>
    <d v="2018-10-16T13:31:32"/>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DES/ADDASGN CANCEL; STUCK IN HWIN QUEUES INSTEAD OF NEXTGEN TN=7068783328 What is your MSS Login ID?: E0183019 Customer Acct Number?: 6594806 PSR #?: 23195809 "/>
    <s v="No Issue Found - The reported order is cancelled and flag finished"/>
    <s v="MSS Cause Codes"/>
    <s v="Training"/>
    <s v="No Issue Found"/>
    <m/>
    <s v="IT Application"/>
    <s v="Software Application/System"/>
    <s v="Other Type of Software"/>
    <m/>
    <m/>
    <s v="Jason"/>
    <s v="King"/>
    <m/>
    <d v="2018-10-27T12:24:39"/>
    <s v="No"/>
  </r>
  <r>
    <s v="IT-OSS - M6 (ASAP/TSG)"/>
    <s v="Incident"/>
    <s v="INC000002681946"/>
    <d v="2018-10-15T20:42:46"/>
    <d v="2018-10-19T12:59:02"/>
    <x v="1"/>
    <s v="Medium"/>
    <x v="0"/>
    <s v="Within the Service Target"/>
    <s v="MSS (hWIN &amp; TSG) Issue"/>
    <s v="Which MSS instance are you reporting this issue for?: MSS (hWIN &amp; TSG) What type of issue are you reporting?: Another issue Description of problem: (attach screenshots of any errors, etc.): MSS422a ReturnCd :21040 - ReturnText: Unable to create delegated PSR Order in NGMSS. Error returned from API.: Message: Exception Thrown Importing Order.  Message: Unable to validate item &lt;&lt;item #&gt;&gt; Product group 0.  Error Code 30623:Missing Data: servItemID is required for DISCONNECT orderitem.Error Code 30764:Unable to validate item &lt;&lt;item #&gt;&gt; Product group 0.  What is your MSS Login ID?: e0171804 Customer Acct Number?: 4865089 PSR #?: 23195723 "/>
    <s v="We could see that the previous change order for the reported customer account-4865089 was not processed properly in NGMSS, which caused the issue. Now we have corrected the same and the DELEGORD task for the reported order-23197558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Leah"/>
    <s v="Winkler"/>
    <m/>
    <d v="2018-10-30T11:50:25"/>
    <s v="No"/>
  </r>
  <r>
    <s v="IT-OSS - M6 (ASAP/TSG)"/>
    <s v="Incident"/>
    <s v="INC000002681911"/>
    <d v="2018-10-15T21:08:31"/>
    <d v="2018-10-16T15:19:00"/>
    <x v="14"/>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6589497 PSR #?: 2319541 "/>
    <s v="We could see that the DELEGORD task for the reported order #23195941 is completed. Since there is no pending action from our side we are marking this ticket as resolved."/>
    <s v="MSS Cause Codes"/>
    <s v="Training"/>
    <s v="No Issue Found"/>
    <m/>
    <s v="IT Application"/>
    <s v="Software Application/System"/>
    <s v="Other Type of Software"/>
    <m/>
    <m/>
    <s v="Leah"/>
    <s v="Winkler"/>
    <m/>
    <d v="2018-10-27T12:24:05"/>
    <s v="No"/>
  </r>
  <r>
    <s v="IT-OSS - M6 (ASAP/TSG)"/>
    <s v="Incident"/>
    <s v="INC000002681903"/>
    <d v="2018-10-15T21:05:39"/>
    <d v="2018-10-17T21:55:08"/>
    <x v="12"/>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82019 Customer Acct Number?: 6590105 PSR #?: 23171133 "/>
    <s v="We could see the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Dakotah"/>
    <s v="Cantrell"/>
    <m/>
    <d v="2018-10-28T12:20:29"/>
    <s v="No"/>
  </r>
  <r>
    <s v="IT-OSS - M6 (ASAP/TSG)"/>
    <s v="Incident"/>
    <s v="INC000002681876"/>
    <d v="2018-10-15T20:58:45"/>
    <d v="2018-10-16T18:00:45"/>
    <x v="3"/>
    <s v="Medium"/>
    <x v="0"/>
    <s v="Within the Service Target"/>
    <s v="MSS (hWIN &amp; TSG) Issue"/>
    <s v="Which MSS instance are you reporting this issue for?: MSS (hWIN &amp; TSG) What type of issue are you reporting?: Another issue Description of problem: (attach screenshots of any errors, etc.):  v_return_cd: -1 v_return_text:Could not assign connectionsORA-01400: cannot insert NULL into (&quot;ASAP&quot;.&quot;NS_COMP_REL&quot;.&quot;NS_COMP_ID_CHILD&quot;) What is your MSS Login ID?: E0182019 Customer Acct Number?: 5175475 PSR #?: 23155961 "/>
    <s v="The incorrect pin assignment caused the reported issue and the same have been corrected and completed."/>
    <s v="MSS Cause Codes"/>
    <s v="Data"/>
    <s v="Incorrect Port Address"/>
    <m/>
    <s v="IT Application"/>
    <s v="Software Application/System"/>
    <s v="Other Type of Software"/>
    <m/>
    <m/>
    <s v="Dakotah"/>
    <s v="Cantrell"/>
    <m/>
    <d v="2018-10-27T12:23:40"/>
    <s v="No"/>
  </r>
  <r>
    <s v="IT-OSS - M6 (ASAP/TSG)"/>
    <s v="Incident"/>
    <s v="INC000002681832"/>
    <d v="2018-10-15T20:23:35"/>
    <d v="2018-10-16T21:53:33"/>
    <x v="7"/>
    <s v="Medium"/>
    <x v="0"/>
    <s v="Within the Service Target"/>
    <s v="MSS (hWIN &amp; TSG) Issue"/>
    <s v="Which MSS instance are you reporting this issue for?: MSS (hWIN &amp; TSG) What type of issue are you reporting?: Another issue Description of problem: (attach screenshots of any errors, etc.): UNABLE TO FIND NG WIRECENTER What is your MSS Login ID?: E0181765 Customer Acct Number?: 6012638 PSR #?: 23195488 "/>
    <s v="We could see the reported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Cynthia"/>
    <s v="Jasso"/>
    <m/>
    <d v="2018-10-27T12:21:46"/>
    <s v="No"/>
  </r>
  <r>
    <s v="IT-OSS - M6 (ASAP/TSG)"/>
    <s v="Incident"/>
    <s v="INC000002681816"/>
    <d v="2018-10-15T20:21:30"/>
    <d v="2018-10-16T19:58:58"/>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91869635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89341 PSR #?: 23195292  "/>
    <s v="We have corrected the circuit status for the reported order-23195292 caused due to migration and the issue got cleared."/>
    <s v="MSS Cause Codes"/>
    <s v="Data"/>
    <s v="Circuit Status"/>
    <m/>
    <s v="IT Application"/>
    <s v="Software Application/System"/>
    <s v="Other Type of Software"/>
    <m/>
    <m/>
    <s v="Sathishkumar"/>
    <s v="Chellathurai"/>
    <m/>
    <d v="2018-10-27T12:20:38"/>
    <s v="No"/>
  </r>
  <r>
    <s v="IT-OSS - M6 (ASAP/TSG)"/>
    <s v="Incident"/>
    <s v="INC000002681799"/>
    <d v="2018-10-15T20:11:34"/>
    <d v="2018-10-17T12:27:36"/>
    <x v="4"/>
    <s v="Medium"/>
    <x v="0"/>
    <s v="Within the Service Target"/>
    <s v="MSS (hWIN &amp; TSG) Issue"/>
    <s v="Which MSS instance are you reporting this issue for?: MSS (hWIN &amp; TSG) What type of issue are you reporting?: Another issue Description of problem: (attach screenshots of any errors, etc.): ERROR MESSAGE: v_return_cd: -2 v_return_text:ORA-20104: Unable to find the NG wireCenter What is your MSS Login ID?: E0169411 Customer Acct Number?: 3875720 PSR #?: 23194467  "/>
    <s v="The reported customer does not have pin assignment. Please assign the customer on proper pin and then try to complete the task."/>
    <s v="MSS Cause Codes"/>
    <s v="Training"/>
    <s v="Process Issue - Others"/>
    <m/>
    <s v="IT Application"/>
    <s v="Software Application/System"/>
    <s v="Other Type of Software"/>
    <m/>
    <m/>
    <s v="Venieca"/>
    <s v="Hames"/>
    <m/>
    <d v="2018-10-28T12:18:58"/>
    <s v="No"/>
  </r>
  <r>
    <s v="IT-OSS - M6 (ASAP/TSG)"/>
    <s v="Incident"/>
    <s v="INC000002681710"/>
    <d v="2018-10-15T19:53:54"/>
    <d v="2018-10-17T14:06:30"/>
    <x v="5"/>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hange_carrier_circuit_id, of 173-173-3106-0 already exists.  Please change ecckt What is your MSS Login ID?: E0180039 Customer Acct Number?: 6543648 PSR #?: 1731733106 "/>
    <s v="The DELEGDES task has been completed for the reported order without any issues."/>
    <s v="MSS Cause Codes"/>
    <s v="Training"/>
    <s v="No Issue Found"/>
    <m/>
    <s v="IT Application"/>
    <s v="Software Application/System"/>
    <s v="Other Type of Software"/>
    <m/>
    <m/>
    <s v="Justin"/>
    <s v="Liles"/>
    <m/>
    <d v="2018-10-28T12:19:37"/>
    <s v="No"/>
  </r>
  <r>
    <s v="IT-OSS - M6 (ASAP/TSG)"/>
    <s v="Incident"/>
    <s v="INC000002681707"/>
    <d v="2018-10-15T19:51:24"/>
    <d v="2018-10-16T14:01:2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03831436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6265129 PSR #?: 23150474  "/>
    <s v="An incorrect cross reference mapping for the serv item has caused the reported issue and the same has been corrected."/>
    <s v="MSS Cause Codes"/>
    <s v="Delegation"/>
    <s v="Cross Reference mapping"/>
    <m/>
    <s v="IT Application"/>
    <s v="Software Application/System"/>
    <s v="Other Type of Software"/>
    <m/>
    <m/>
    <s v="Sathishkumar"/>
    <s v="Chellathurai"/>
    <m/>
    <d v="2018-10-27T12:21:18"/>
    <s v="No"/>
  </r>
  <r>
    <s v="IT-OSS - M6 (ASAP/TSG)"/>
    <s v="Incident"/>
    <s v="INC000002681578"/>
    <d v="2018-10-15T20:15:53"/>
    <d v="2018-10-16T15:28:03"/>
    <x v="1"/>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3931490474 What is your MSS Login ID?: n9981514 "/>
    <s v="We could see that the tasks for the reported order-23194754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Ramkumar"/>
    <s v="Balaji"/>
    <m/>
    <d v="2018-10-27T12:22:34"/>
    <s v="No"/>
  </r>
  <r>
    <s v="IT-OSS - M6 (ASAP/TSG)"/>
    <s v="Incident"/>
    <s v="INC000002681544"/>
    <d v="2018-10-15T19:42:27"/>
    <d v="2018-10-16T15:27:44"/>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59335885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470560 PSR #?: 23193058  "/>
    <s v="We could see that the circuit status was populated wrongly which caused the issue and same has been corrected now. DD task for the reported order #23193058 is completed."/>
    <s v="MSS Cause Codes"/>
    <s v="Data"/>
    <s v="Circuit Status"/>
    <m/>
    <s v="IT Application"/>
    <s v="Software Application/System"/>
    <s v="Other Type of Software"/>
    <m/>
    <m/>
    <s v="Sathishkumar"/>
    <s v="Chellathurai"/>
    <m/>
    <d v="2018-10-27T12:19:47"/>
    <s v="No"/>
  </r>
  <r>
    <s v="IT-OSS - M6 (ASAP/TSG)"/>
    <s v="Incident"/>
    <s v="INC000002681526"/>
    <d v="2018-10-15T19:26:54"/>
    <d v="2018-10-19T20:31:48"/>
    <x v="1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150220104 "/>
    <s v="We have corrected the circuit status for the reported customer-7150220104 caused due to migration and the issue got cleared."/>
    <s v="MSS Cause Codes"/>
    <s v="Data"/>
    <s v="Circuit Status"/>
    <m/>
    <s v="IT Application"/>
    <s v="Software Application/System"/>
    <s v="Other Type of Software"/>
    <m/>
    <m/>
    <s v="Srinivasan"/>
    <s v="Puthiran"/>
    <m/>
    <d v="2018-10-30T11:49:57"/>
    <s v="No"/>
  </r>
  <r>
    <s v="IT-OSS - M6 (ASAP/TSG)"/>
    <s v="Incident"/>
    <s v="INC000002681517"/>
    <d v="2018-10-15T19:47:53"/>
    <d v="2018-10-16T17:54:06"/>
    <x v="3"/>
    <s v="Medium"/>
    <x v="0"/>
    <s v="Within the Service Target"/>
    <s v="MSS (hWIN &amp; TSG) Issue"/>
    <s v="Which MSS instance are you reporting this issue for?: MSS (hWIN &amp; TSG) What type of issue are you reporting?: Another issue Description of problem: (attach screenshots of any errors, etc.): MSS EXCHANGE NOT FOUND ON ACCT  What is your MSS Login ID?: E0181765 Customer Acct Number?: 6591121 PSR #?: 23195273 "/>
    <s v="No Issues Found-The reported order is already completed"/>
    <s v="MSS Cause Codes"/>
    <s v="Miscellaneous"/>
    <s v="No Issues Found"/>
    <m/>
    <s v="IT Application"/>
    <s v="Software Application/System"/>
    <s v="Other Type of Software"/>
    <m/>
    <m/>
    <s v="Cynthia"/>
    <s v="Jasso"/>
    <m/>
    <d v="2018-10-27T12:20:12"/>
    <s v="No"/>
  </r>
  <r>
    <s v="IT-OSS - M6 (ASAP/TSG)"/>
    <s v="Incident"/>
    <s v="INC000002681419"/>
    <d v="2018-10-15T19:21:28"/>
    <d v="2018-10-16T22:11:31"/>
    <x v="7"/>
    <s v="Medium"/>
    <x v="0"/>
    <s v="Within the Service Target"/>
    <s v="MSS (hWIN &amp; TSG) Issue"/>
    <s v="Which MSS instance are you reporting this issue for?: MSS (hWIN &amp; TSG) What type of issue are you reporting?: Another issue Description of problem: (attach screenshots of any errors, etc.): ORDER IS STUCK IN NSP WORK QUEUE What is your MSS Login ID?: E0169411 Customer Acct Number?: 6350696 PSR #?: 21761703  "/>
    <s v="We could see the cancellation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Venieca"/>
    <s v="Hames"/>
    <m/>
    <d v="2018-10-27T12:21:04"/>
    <s v="No"/>
  </r>
  <r>
    <s v="IT-OSS - M6 (ASAP/TSG)"/>
    <s v="Incident"/>
    <s v="INC000002681277"/>
    <d v="2018-10-15T18:56:57"/>
    <d v="2018-10-16T20:07:10"/>
    <x v="13"/>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4: Unable to find the NG wireCenter  tn 8148497581 What is your MSS Login ID?: E0149353 Customer Acct Number?: 3875720 PSR #?: 23194467 "/>
    <s v="We couldn't see proper pin assignment for the bonded customer# 8148497581 which caused the issue. Kindly assign proper pins and then proceed further. Issue got resolved"/>
    <s v="MSS Cause Codes"/>
    <s v="Training"/>
    <s v="Incorrect Process on PIN Assignment"/>
    <m/>
    <s v="IT Application"/>
    <s v="Software Application/System"/>
    <s v="Other Type of Software"/>
    <m/>
    <m/>
    <s v="Amy"/>
    <s v="Elrod"/>
    <m/>
    <d v="2018-10-27T12:19:15"/>
    <s v="No"/>
  </r>
  <r>
    <s v="IT-OSS - M6 (ASAP/TSG)"/>
    <s v="Incident"/>
    <s v="INC000002681273"/>
    <d v="2018-10-15T18:50:05"/>
    <d v="2018-10-17T12:53:39"/>
    <x v="4"/>
    <s v="Medium"/>
    <x v="0"/>
    <s v="Within the Service Target"/>
    <s v="MSS (hWIN &amp; TSG) Issue"/>
    <s v="Which MSS instance are you reporting this issue for?: MSS (hWIN &amp; TSG) What type of issue are you reporting?: Another issue Description of problem: (attach screenshots of any errors, etc.): ReturnCd :-1 - ReturnText: ORA-00001: unique constraint (ASAP.PK_CUST_ACCT_ADDR) violated 8592240727 What is your MSS Login ID?: e0001910 Customer Acct Number?: 5780866 PSR #?: 23194561 "/>
    <s v="We have corrected the inappropriate customer account address related entry in backend tables. The reported delegation task has been completed in production. Hence there is no action pending on our side. We are going ahead and marking this incident as resolved. Thanks."/>
    <s v="MSS Cause Codes"/>
    <s v="Data"/>
    <s v="Address Issue"/>
    <m/>
    <s v="IT Application"/>
    <s v="Software Application/System"/>
    <s v="Other Type of Software"/>
    <m/>
    <m/>
    <s v="Karen"/>
    <s v="Henry"/>
    <m/>
    <d v="2018-10-28T12:18:14"/>
    <s v="No"/>
  </r>
  <r>
    <s v="IT-OSS - M6 (ASAP/TSG)"/>
    <s v="Incident"/>
    <s v="INC000002681260"/>
    <d v="2018-10-15T18:18:32"/>
    <d v="2018-10-16T14:06:35"/>
    <x v="0"/>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ReturnCd :-1 - ReturnText: exception NO DATA FOUND finding Clli Code for the location id: BRAROKP0200 PHONE # 9184556728 What is your MSS Login ID?: E0138911 Customer Acct Number?: 3564158 PSR #?: 23172184 "/>
    <s v="No issue found -he reported order #23172184 is now complete and flag finished."/>
    <s v="MSS Cause Codes"/>
    <s v="Training"/>
    <s v="No Issue Found"/>
    <m/>
    <s v="IT Application"/>
    <s v="Software Application/System"/>
    <s v="Other Type of Software"/>
    <m/>
    <m/>
    <s v="Debra"/>
    <s v="Nix"/>
    <m/>
    <d v="2018-10-27T12:18:55"/>
    <s v="No"/>
  </r>
  <r>
    <s v="IT-OSS - M6 (ASAP/TSG)"/>
    <s v="Incident"/>
    <s v="INC000002681168"/>
    <d v="2018-10-15T17:55:42"/>
    <d v="2018-10-16T15:38:17"/>
    <x v="1"/>
    <s v="Medium"/>
    <x v="0"/>
    <s v="Within the Service Target"/>
    <s v="MSS (hWIN &amp; TSG) Issue"/>
    <s v="Which MSS instance are you reporting this issue for?: MSS (hWIN &amp; TSG) What type of issue are you reporting?: Another issue Description of problem: (attach screenshots of any errors, etc.): unable to push nsp queue7971336227 What is your MSS Login ID?: n9981514 "/>
    <s v="We could see that the new reported order-23142383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New Order"/>
    <m/>
    <s v="IT Application"/>
    <s v="Software Application/System"/>
    <s v="Other Type of Software"/>
    <m/>
    <m/>
    <s v="Ramkumar"/>
    <s v="Balaji"/>
    <m/>
    <d v="2018-10-27T12:18:34"/>
    <s v="No"/>
  </r>
  <r>
    <s v="IT-OSS - M6 (ASAP/TSG)"/>
    <s v="Incident"/>
    <s v="INC000002680408"/>
    <d v="2018-10-15T14:03:01"/>
    <d v="2018-10-16T15:32:01"/>
    <x v="14"/>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50 Customer Acct Number?: 6383794 PSR #?: 6630037  "/>
    <s v="We could see that the ISP was not added to the reported order #6630037 which caused the issue. Please add the product and try to complete the DSLAMSUS task."/>
    <s v="MSS Cause Codes"/>
    <s v="Training"/>
    <s v="Incorrect Process on Change Order"/>
    <m/>
    <s v="IT Application"/>
    <s v="Software Application/System"/>
    <s v="Other Type of Software"/>
    <m/>
    <m/>
    <s v="Durgadevi"/>
    <s v="Thangapandiyan"/>
    <m/>
    <d v="2018-10-27T12:11:55"/>
    <s v="No"/>
  </r>
  <r>
    <s v="IT-OSS - M6 (ASAP/TSG)"/>
    <s v="Incident"/>
    <s v="INC000002680096"/>
    <d v="2018-10-13T07:09:06"/>
    <d v="2018-10-13T08:08:52"/>
    <x v="16"/>
    <s v="High"/>
    <x v="0"/>
    <s v="Within the Service Target"/>
    <s v=" URL - suns213:7005/console/login is unavailable. - "/>
    <s v=" Node Name: vml141.windstream.com Application: WhatsUp Object:  Message Group: IT-OSS - M6 (ASAP/TSG) Time Generated: 10/12/2018 21:31:28 ITO Source Policy: copy_of_MGMTSV_syslog(1.3) Message Text:  URL - suns213:7005/console/login is unavailable. - "/>
    <s v="This is False alert . The server suns213:7005 is UP and Running.   *****************No Business Impact************************"/>
    <m/>
    <m/>
    <m/>
    <m/>
    <s v="IT Application"/>
    <s v="Software Application/System"/>
    <s v="Other Type of Software"/>
    <d v="2018-10-13T07:09:06"/>
    <d v="2018-10-13T07:09:07"/>
    <s v="ITO"/>
    <s v="Open View"/>
    <m/>
    <d v="2018-10-24T12:57:08"/>
    <s v="No"/>
  </r>
  <r>
    <s v="IT-OSS - M6 (ASAP/TSG)"/>
    <s v="Incident"/>
    <s v="INC000002680095"/>
    <d v="2018-10-13T07:08:36"/>
    <d v="2018-10-13T08:10:49"/>
    <x v="16"/>
    <s v="High"/>
    <x v="0"/>
    <s v="Within the Service Target"/>
    <s v=" URL - suns213:7005/main is unavailable. - "/>
    <s v=" Node Name: vml141.windstream.com Application: WhatsUp Object:  Message Group: IT-OSS - M6 (ASAP/TSG) Time Generated: 10/12/2018 21:31:28 ITO Source Policy: copy_of_MGMTSV_syslog(1.3) Message Text:  URL - suns213:7005/main is unavailable. - "/>
    <s v="This is False alert . The server suns213:7005 is UP and Running.   *****************No Business Impact************************"/>
    <m/>
    <m/>
    <m/>
    <m/>
    <s v="IT Application"/>
    <s v="Software Application/System"/>
    <s v="Other Type of Software"/>
    <d v="2018-10-13T07:08:36"/>
    <d v="2018-10-13T07:08:37"/>
    <s v="ITO"/>
    <s v="Open View"/>
    <m/>
    <d v="2018-10-24T12:57:02"/>
    <s v="No"/>
  </r>
  <r>
    <s v="IT-OSS - M6 (ASAP/TSG)"/>
    <s v="Incident"/>
    <s v="INC000002680094"/>
    <d v="2018-10-13T07:07:52"/>
    <d v="2018-10-13T08:13:22"/>
    <x v="16"/>
    <s v="High"/>
    <x v="0"/>
    <s v="Within the Service Target"/>
    <s v=" URL - suns213:7005/main/buildInfoPage is unavailable. - "/>
    <s v=" Node Name: vml141.windstream.com Application: WhatsUp Object:  Message Group: IT-OSS - M6 (ASAP/TSG) Time Generated: 10/12/2018 21:31:28 ITO Source Policy: copy_of_MGMTSV_syslog(1.3) Message Text:  URL - suns213:7005/main/buildInfoPage is unavailable. - "/>
    <s v="This is False alert . The server suns213:7005 is UP and Running.   *****************No Business Impact************************"/>
    <m/>
    <m/>
    <m/>
    <m/>
    <s v="IT Application"/>
    <s v="Software Application/System"/>
    <s v="Other Type of Software"/>
    <d v="2018-10-13T07:07:52"/>
    <d v="2018-10-13T07:07:53"/>
    <s v="ITO"/>
    <s v="Open View"/>
    <m/>
    <d v="2018-10-24T12:56:55"/>
    <s v="No"/>
  </r>
  <r>
    <s v="IT-OSS - M6 (ASAP/TSG)"/>
    <s v="Incident"/>
    <s v="INC000002680079"/>
    <d v="2018-10-13T03:12:53"/>
    <d v="2018-10-15T15:30:45"/>
    <x v="1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4708639553, Error Message: Could not get ng Wirecenter info ORA-01403: No Data Found  What is your MSS Login ID?: n9995231 Customer Acct Number?: 6593542 PSR #?: 23191036 "/>
    <s v="We could see that the port alias value was not populated for the reported customer which caused the issue and same has been corrected now. Please try to complete the PCONDES task for the reported order #23191036"/>
    <s v="MSS Cause Codes"/>
    <s v="Data"/>
    <s v="Incorrect Port Address"/>
    <m/>
    <s v="IT Application"/>
    <s v="Software Application/System"/>
    <s v="Other Type of Software"/>
    <m/>
    <m/>
    <s v="Ajith"/>
    <s v="Kumar"/>
    <m/>
    <d v="2018-10-26T12:21:37"/>
    <s v="No"/>
  </r>
  <r>
    <s v="IT-OSS - M6 (ASAP/TSG)"/>
    <s v="Incident"/>
    <s v="INC000002680063"/>
    <d v="2018-10-13T02:30:10"/>
    <d v="2018-10-16T17:53:44"/>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DES EXCEPTN ERROR= v_return_cd: -2 v_return_text:ORA-20100: The product id 1568 is not compatible with a loop length of 1500 TN=1600607007 What is your MSS Login ID?: E0183019 Customer Acct Number?: 6176803 PSR #?: 21210466 "/>
    <s v="As per the MIRROR records the modem disqualifies for the speed product"/>
    <s v="MSS Cause Codes"/>
    <s v="Training"/>
    <s v="MSS - Functional Training"/>
    <m/>
    <s v="IT Application"/>
    <s v="Software Application/System"/>
    <s v="Other Type of Software"/>
    <m/>
    <m/>
    <s v="Jason"/>
    <s v="King"/>
    <m/>
    <d v="2018-10-27T12:10:17"/>
    <s v="No"/>
  </r>
  <r>
    <s v="IT-OSS - M6 (ASAP/TSG)"/>
    <s v="Incident"/>
    <s v="INC000002679928"/>
    <d v="2018-10-13T02:02:25"/>
    <d v="2018-10-15T14:43:52"/>
    <x v="6"/>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80039 Customer Acct Number?: 3033601 PSR #?: 7042793213 "/>
    <s v="There is an open order found in NGMSS for the reported customer # 3033601 which caused the issue and the same has been corrected."/>
    <s v="MSS Cause Codes"/>
    <s v="Training"/>
    <s v="Process Issue - Others"/>
    <m/>
    <s v="IT Application"/>
    <s v="Software Application/System"/>
    <s v="Other Type of Software"/>
    <m/>
    <m/>
    <s v="Justin"/>
    <s v="Liles"/>
    <m/>
    <d v="2018-10-26T12:22:49"/>
    <s v="No"/>
  </r>
  <r>
    <s v="IT-OSS - M6 (ASAP/TSG)"/>
    <s v="Incident"/>
    <s v="INC000002679893"/>
    <d v="2018-10-13T02:41:37"/>
    <d v="2018-10-24T18:09:40"/>
    <x v="15"/>
    <s v="Medium"/>
    <x v="2"/>
    <s v="Within the Service Target"/>
    <s v="MSS (hWIN &amp; TSG) Issue"/>
    <s v="Which MSS instance are you reporting this issue for?: MSS (hWIN &amp; TSG) What type of issue are you reporting?: Another issue Description of problem: (attach screenshots of any errors, etc.): 2 DISCONNECTED BB AND CANT DELETE ON. NEEDING TO DO MOVE ORDER BUT SAYING &quot;IN ORDER TO ADD NEW BB YOU MUST DISCONECT THE OLD ONE&quot;  What is your MSS Login ID?: E0183526 Customer Acct Number?: 23191628 PSR #?: 6587179 "/>
    <s v="As per MSS, we can not have more than 2 broadband in an order. In the reported order #23191628 we could see 3 broadbands with new,cancel and disconnect, which is a process issue. So kindly cancel this order and proceed further with a new move order(disconnecting the existing BB and adding a new BB)."/>
    <s v="MSS Cause Codes"/>
    <s v="Training"/>
    <s v="Incorrect Process on Change Order"/>
    <m/>
    <s v="IT Application"/>
    <s v="Software Application/System"/>
    <s v="Other Type of Software"/>
    <m/>
    <m/>
    <s v="Haley"/>
    <s v="Stanfield"/>
    <m/>
    <d v="2018-10-24T18:10:04"/>
    <s v="No"/>
  </r>
  <r>
    <s v="IT-OSS - M6 (ASAP/TSG)"/>
    <s v="Incident"/>
    <s v="INC000002679884"/>
    <d v="2018-10-13T02:23:55"/>
    <d v="2018-10-15T14:21: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8068325978,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6578 PSR #?: 23157294  "/>
    <s v="The design task was not processed properly in the reported PSR # 23157294 which caused the issue and the same has been corrected."/>
    <s v="MSS Cause Codes"/>
    <s v="Training"/>
    <s v="Design not processed properly"/>
    <m/>
    <s v="IT Application"/>
    <s v="Software Application/System"/>
    <s v="Other Type of Software"/>
    <m/>
    <m/>
    <s v="Ajith"/>
    <s v="Kumar"/>
    <m/>
    <d v="2018-10-26T12:19:40"/>
    <s v="No"/>
  </r>
  <r>
    <s v="IT-OSS - M6 (ASAP/TSG)"/>
    <s v="Incident"/>
    <s v="INC000002679804"/>
    <d v="2018-10-13T01:46:03"/>
    <d v="2018-10-16T10:53:4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721723210, Error Message: The MSS Exchange is not found on the account. What is your MSS Login ID?: n9995231 Customer Acct Number?: 6592981 PSR #?: 23188898  "/>
    <s v="Activity indicator was incorrect and the same has been corrected and fixed."/>
    <s v="MSS Cause Codes"/>
    <s v="Delegation"/>
    <s v="Previous order Delegation issue"/>
    <m/>
    <s v="IT Application"/>
    <s v="Software Application/System"/>
    <s v="Other Type of Software"/>
    <m/>
    <m/>
    <s v="Ajith"/>
    <s v="Kumar"/>
    <m/>
    <d v="2018-10-26T12:21:05"/>
    <s v="No"/>
  </r>
  <r>
    <s v="IT-OSS - M6 (ASAP/TSG)"/>
    <s v="Incident"/>
    <s v="INC000002679770"/>
    <d v="2018-10-13T01:29:41"/>
    <d v="2018-10-15T16:44:56"/>
    <x v="4"/>
    <s v="Medium"/>
    <x v="0"/>
    <s v="Within the Service Target"/>
    <s v="MSS (hWIN &amp; TSG) Issue"/>
    <s v="Which MSS instance are you reporting this issue for?: MSS (hWIN &amp; TSG) What type of issue are you reporting?: Another issue Description of problem: (attach screenshots of any errors, etc.): STUCK IN EXCEPTION:  CANNOT INSERT NULL INTO (&quot;ASAP&quot;.&quot;NS_COMP_REL&quot;.&quot;NS_COMP_ID_CHILD&quot;)  What is your MSS Login ID?: 0102491 Customer Acct Number?: 5612085 PSR #?: 23135053 "/>
    <s v="We could see an incorrect port address related entry caused the issue and the same has been corrected now.The reported BBDES task without any issues.Hence there is no action pending on our side. We are going ahead and marking this incident as resolved. Thanks."/>
    <s v="MSS Cause Codes"/>
    <s v="Data"/>
    <s v="ASAP Issue"/>
    <m/>
    <s v="IT Application"/>
    <s v="Software Application/System"/>
    <s v="Other Type of Software"/>
    <m/>
    <m/>
    <s v="William"/>
    <s v="Sapp"/>
    <m/>
    <d v="2018-10-26T12:20:52"/>
    <s v="No"/>
  </r>
  <r>
    <s v="IT-OSS - M6 (ASAP/TSG)"/>
    <s v="Incident"/>
    <s v="INC000002679765"/>
    <d v="2018-10-13T01:14:58"/>
    <d v="2018-10-16T11:14:56"/>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12616980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6Mb/768K Product group 1471. Miscellaneous Error: Unable to copy item 30911544 to the order as the Service Item is on another open PSR Order. The Preference to Copy Pending PSR Items is set to No..  Error Code 30602:Miscellaneous Error: Unable to copy item 30911544 to the order as the Service Item is on another open PSR Order. The Preference to Copy Pending PSR Items is set to No.Error Code 30766:Unable to process item 6Mb/768K Product group 1471. Miscellaneous Error: Unable to copy item 30911544 to the order as the Service Item is on another open PSR Order. The Preference to Copy Pending PSR Items is set to No.. What is your MSS Login ID?: n9995231 Customer Acct Number?: 6337174 PSR #?: 22126358 "/>
    <s v="Previous order broadband information was incorrect and the same has been corrected."/>
    <s v="MSS Cause Codes"/>
    <s v="Delegation"/>
    <s v="Previous order Delegation issue"/>
    <m/>
    <s v="IT Application"/>
    <s v="Software Application/System"/>
    <s v="Other Type of Software"/>
    <m/>
    <m/>
    <s v="Ajith"/>
    <s v="Kumar"/>
    <m/>
    <d v="2018-10-26T12:20:45"/>
    <s v="No"/>
  </r>
  <r>
    <s v="IT-OSS - M6 (ASAP/TSG)"/>
    <s v="Incident"/>
    <s v="INC000002679713"/>
    <d v="2018-10-13T01:59:25"/>
    <d v="2018-10-16T00:20:33"/>
    <x v="12"/>
    <s v="Medium"/>
    <x v="0"/>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2729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180039 Customer Acct Number?: 5104322 PSR #?: 7047994438 "/>
    <s v="Hey Justin,  There is some process gap on these orders. The order activity is Disconnect , whereas the serv items were still in inservice. Can you please get this psr#23191169 cancelled and place another disconnect order."/>
    <m/>
    <m/>
    <m/>
    <m/>
    <s v="IT Application"/>
    <s v="Software Application/System"/>
    <s v="Other Type of Software"/>
    <m/>
    <m/>
    <s v="Justin"/>
    <s v="Liles"/>
    <m/>
    <d v="2018-10-26T12:22:42"/>
    <s v="No"/>
  </r>
  <r>
    <s v="IT-OSS - M6 (ASAP/TSG)"/>
    <s v="Incident"/>
    <s v="INC000002679698"/>
    <d v="2018-10-13T01:36:38"/>
    <d v="2018-10-15T16:01:51"/>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573736315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Miscellaneous Error: Unable to copy item 31224451 to the order as the Service Item is on another open PSR Order. The Preference to Copy Pending PSR Items is set to No..  Error Code 30602:Miscellaneous Error: Unable to copy item 31224451 to the order as the Service Item is on another open PSR Order. The Preference to Copy Pending PSR Items is set to No.Error Code 30766:Unable to process item 12Mb/768K Product group 1508. Miscellaneous Error: Unable to copy item 31224451 to the order as the Service Item is on another open PSR Order. The Preference to Copy Pending PSR Items is set to No.. What is your MSS Login ID?: n9995231 Customer Acct Number?: 6391072 PSR #?: 22267990  "/>
    <s v="The service item status for the previous NGMSS order#5490663 was incorrect which caused the issue and the same has been corrected now."/>
    <s v="MSS Cause Codes"/>
    <s v="Delegation"/>
    <s v="Service item status"/>
    <m/>
    <s v="IT Application"/>
    <s v="Software Application/System"/>
    <s v="Other Type of Software"/>
    <m/>
    <m/>
    <s v="Ajith"/>
    <s v="Kumar"/>
    <m/>
    <d v="2018-10-26T12:22:30"/>
    <s v="No"/>
  </r>
  <r>
    <s v="IT-OSS - M6 (ASAP/TSG)"/>
    <s v="Incident"/>
    <s v="INC000002679533"/>
    <d v="2018-10-13T00:18:52"/>
    <d v="2018-10-15T14:46:5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SYSWKQUE. Tn# 2547256335 What is your MSS Login ID?: n9987263 Customer Acct Number?: 3519639 PSR #?: 23173870 "/>
    <s v="No issue found."/>
    <s v="MSS Cause Codes"/>
    <s v="Training"/>
    <s v="No Issue Found"/>
    <m/>
    <s v="IT Application"/>
    <s v="Software Application/System"/>
    <s v="Other Type of Software"/>
    <m/>
    <m/>
    <s v="Vijai"/>
    <s v="Elumalai"/>
    <m/>
    <d v="2018-10-26T12:18:45"/>
    <s v="No"/>
  </r>
  <r>
    <s v="IT-OSS - M6 (ASAP/TSG)"/>
    <s v="Incident"/>
    <s v="INC000002679531"/>
    <d v="2018-10-13T00:16:07"/>
    <d v="2018-10-16T13:16:40"/>
    <x v="2"/>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814910161 What is your MSS Login ID?: n9987263 Customer Acct Number?: 5777495 PSR #?: 20134894 "/>
    <s v="The reported order has been completed and flag finished"/>
    <s v="MSS Cause Codes"/>
    <s v="Training"/>
    <s v="No Issue Found"/>
    <m/>
    <s v="IT Application"/>
    <s v="Software Application/System"/>
    <s v="Other Type of Software"/>
    <m/>
    <m/>
    <s v="Vijai"/>
    <s v="Elumalai"/>
    <m/>
    <d v="2018-10-27T12:09:25"/>
    <s v="No"/>
  </r>
  <r>
    <s v="IT-OSS - M6 (ASAP/TSG)"/>
    <s v="Incident"/>
    <s v="INC000002679525"/>
    <d v="2018-10-13T00:04:35"/>
    <d v="2018-10-15T15:44:36"/>
    <x v="14"/>
    <s v="Medium"/>
    <x v="0"/>
    <s v="Within the Service Target"/>
    <s v="MSS (hWIN &amp; TSG) Issue"/>
    <s v="Which MSS instance are you reporting this issue for?: MSS (hWIN &amp; TSG) What type of issue are you reporting?: Another issue Description of problem: (attach screenshots of any errors, etc.): Need to disconnect M6 RECORD. Error: Unable to validate the PSR. Tn# 7063672609 What is your MSS Login ID?: n9987263 Customer Acct Number?: 6142353 PSR #?: 22493805 "/>
    <s v="We could see that the reported order #22493805 is completed and flag finished and since there is no pending action from our side we are marking this ticket as resolved."/>
    <s v="MSS Cause Codes"/>
    <s v="Training"/>
    <s v="No Issue Found"/>
    <m/>
    <s v="IT Application"/>
    <s v="Software Application/System"/>
    <s v="Other Type of Software"/>
    <m/>
    <m/>
    <s v="Vijai"/>
    <s v="Elumalai"/>
    <m/>
    <d v="2018-10-26T12:18:38"/>
    <s v="No"/>
  </r>
  <r>
    <s v="IT-OSS - M6 (ASAP/TSG)"/>
    <s v="Incident"/>
    <s v="INC000002679375"/>
    <d v="2018-10-13T00:21:32"/>
    <d v="2018-10-17T11:46:25"/>
    <x v="1"/>
    <s v="Medium"/>
    <x v="0"/>
    <s v="Within the Service Target"/>
    <s v="MSS (hWIN &amp; TSG) Issue"/>
    <s v="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quot;ASAP.SP_CHANGE_CIRCUIT_STATUS&quot;, line 2469 ORA-06512: at &quot;ASAP.SP_COMPLETE_PSR&quot;, line 45 ORA-06512: at &quot;ASAP.SP_TASK_COMPLETE&quot;, line 220 ORA-06512: at line 1   What is your MSS Login ID?: E0180039 Customer Acct Number?: 5948187 PSR #?: 7047997050 "/>
    <s v="We could see that the tasks for the reported order-22474067 was not process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Justin"/>
    <s v="Liles"/>
    <m/>
    <d v="2018-10-28T12:12:13"/>
    <s v="No"/>
  </r>
  <r>
    <s v="IT-OSS - M6 (ASAP/TSG)"/>
    <s v="Incident"/>
    <s v="INC000002679369"/>
    <d v="2018-10-13T00:12:14"/>
    <d v="2018-10-15T19:50:14"/>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Could not assign connectionsBroadband Product should be disconnected only when moving to a different wire center. Tn# 9125792203 What is your MSS Login ID?: n9987263 Customer Acct Number?: 5454764 PSR #?: 23059982 "/>
    <s v="No Issues Found-The reported task already completed"/>
    <s v="MSS Cause Codes"/>
    <s v="Miscellaneous"/>
    <s v="No Issues Found"/>
    <m/>
    <s v="IT Application"/>
    <s v="Software Application/System"/>
    <s v="Other Type of Software"/>
    <m/>
    <m/>
    <s v="Vijai"/>
    <s v="Elumalai"/>
    <m/>
    <d v="2018-10-26T12:17:44"/>
    <s v="No"/>
  </r>
  <r>
    <s v="IT-OSS - M6 (ASAP/TSG)"/>
    <s v="Incident"/>
    <s v="INC000002679345"/>
    <d v="2018-10-12T23:36:56"/>
    <d v="2018-10-15T20:36:45"/>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5753942245 What is your MSS Login ID?: n9987263 Customer Acct Number?: 6370101 PSR #?: 22375879 "/>
    <s v="We could see the cancellation process update has not made properly on the data level which were caused the issue, the same has been corrected and respective task has been processed without any issues. So, we are going ahead and marking this as close. KIndly reach us for any assistance in the future."/>
    <s v="MSS Cause Codes"/>
    <s v="Training"/>
    <s v="Incorrect Supplement Cancel"/>
    <m/>
    <s v="IT Application"/>
    <s v="Software Application/System"/>
    <s v="Other Type of Software"/>
    <m/>
    <m/>
    <s v="Vijai"/>
    <s v="Elumalai"/>
    <m/>
    <d v="2018-10-26T12:17:37"/>
    <s v="No"/>
  </r>
  <r>
    <s v="IT-OSS - M6 (ASAP/TSG)"/>
    <s v="Incident"/>
    <s v="INC000002679343"/>
    <d v="2018-10-12T23:33:14"/>
    <d v="2018-10-15T18:13:16"/>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403457598 What is your MSS Login ID?: n9987263 Customer Acct Number?: 6251419 PSR #?: 23156105 "/>
    <s v="We have corrected the inappropriate circuit issue status in backend table. The reported order has been completed in production. Hence there is no action pending on our side. We are going ahead and marking this incident as resolved. Thanks."/>
    <s v="MSS Cause Codes"/>
    <s v="Data"/>
    <s v="Circuit Issue Status"/>
    <m/>
    <s v="IT Application"/>
    <s v="Software Application/System"/>
    <s v="Other Type of Software"/>
    <m/>
    <m/>
    <s v="Vijai"/>
    <s v="Elumalai"/>
    <m/>
    <d v="2018-10-26T12:17:31"/>
    <s v="No"/>
  </r>
  <r>
    <s v="IT-OSS - M6 (ASAP/TSG)"/>
    <s v="Incident"/>
    <s v="INC000002679261"/>
    <d v="2018-10-12T23:57:43"/>
    <d v="2018-10-15T23:13:1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578740 from MSShWin Domain: Unhandled process exception : com.windstream.mss.exceptions.BusinessException: javax.xml.ws.WebServiceException: Could not send Message. Tn# 5753935554 What is your MSS Login ID?: n9987263 Customer Acct Number?: 6448219 PSR #?: 22578740 "/>
    <s v="Hi Vijai,  The issue is due to the duplicate products were in ngmss side. which has been corrected now and the order got completed without any issues. Please check and let us know for any other concerns."/>
    <s v="MSS Cause Codes"/>
    <s v="Data"/>
    <s v="User Request"/>
    <m/>
    <s v="IT Application"/>
    <s v="Software Application/System"/>
    <s v="Other Type of Software"/>
    <m/>
    <m/>
    <s v="Vijai"/>
    <s v="Elumalai"/>
    <m/>
    <d v="2018-10-26T12:14:42"/>
    <s v="No"/>
  </r>
  <r>
    <s v="IT-OSS - M6 (ASAP/TSG)"/>
    <s v="Incident"/>
    <s v="INC000002679257"/>
    <d v="2018-10-12T23:53:22"/>
    <d v="2018-10-15T19:48:20"/>
    <x v="1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2301 What is your MSS Login ID?: n9987263 Customer Acct Number?: 6340578 PSR #?: 23186112 "/>
    <s v="We have corrected the xref  related issue for the reported order-23186112 caused due to  migration and the issue got cleared."/>
    <s v="MSS Cause Codes"/>
    <s v="Delegation"/>
    <s v="Cross Reference mapping"/>
    <m/>
    <s v="IT Application"/>
    <s v="Software Application/System"/>
    <s v="Other Type of Software"/>
    <m/>
    <m/>
    <s v="Vijai"/>
    <s v="Elumalai"/>
    <m/>
    <d v="2018-10-26T12:14:35"/>
    <s v="No"/>
  </r>
  <r>
    <s v="IT-OSS - M6 (ASAP/TSG)"/>
    <s v="Incident"/>
    <s v="INC000002679238"/>
    <d v="2018-10-12T23:15:44"/>
    <d v="2018-10-17T13:55:29"/>
    <x v="5"/>
    <s v="Medium"/>
    <x v="0"/>
    <s v="Within the Service Target"/>
    <s v="MSS (hWIN &amp; TSG) Issue"/>
    <s v="Which MSS instance are you reporting this issue for?: MSS (hWIN &amp; TSG) What type of issue are you reporting?: Another issue Description of problem: (attach screenshots of any errors, etc.): UNABLE TO CREATE MOVE ORDER PSR DUE TO BEING UNABLE TO DISC CURRENT BB ENTRY BECAUSE OF ERROR &quot;THERE ARE IN SERVICE CHILDREN THAT ARE NOT ON THE ORDER. THE ITEM CANNOT BE DISCONNECTED.&quot; TN=3866844155 What is your MSS Login ID?: E0183019 Customer Acct Number?: 4908614 PSR #?: 23190379 "/>
    <s v="The previous order supplement cancel was not processed properly, so the service item was in incorrect status and the same has been corrected now.  But now it is throwing different error. This is because the customer is qualified upto 10MB as per mirror records. But the customer is provisioned with 25Mb/1.5Mb speed product. This is incorrect and please supplement correct the order and change the speed product and compatible modem."/>
    <s v="MSS Cause Codes"/>
    <s v="Training"/>
    <s v="Incorrect Process on Change Order"/>
    <m/>
    <s v="IT Application"/>
    <s v="Software Application/System"/>
    <s v="Other Type of Software"/>
    <m/>
    <m/>
    <s v="Jason"/>
    <s v="King"/>
    <m/>
    <d v="2018-10-28T12:11:53"/>
    <s v="No"/>
  </r>
  <r>
    <s v="IT-OSS - M6 (ASAP/TSG)"/>
    <s v="Incident"/>
    <s v="INC000002679237"/>
    <d v="2018-10-12T23:10:11"/>
    <d v="2018-10-15T16:29:18"/>
    <x v="15"/>
    <s v="Medium"/>
    <x v="0"/>
    <s v="Within the Service Target"/>
    <s v="MSS (hWIN &amp; TSG) Issue"/>
    <s v="Which MSS instance are you reporting this issue for?: MSS (hWIN &amp; TSG) What type of issue are you reporting?: Another issue Description of problem: (attach screenshots of any errors, etc.): TRYING TO UPGRADE TO 100X8 VBOND SVC, GETTING: SAME TN OR CUSTOMER HAS AN OPEN ORDER IN NEXTGEN MSS.  PLEASE COMPLETE THE OPEN ORDER IN NEXTGEN MSS AND TRY TO VALIDATE IN HWIN MSS.&quot; I SEARCH ALL VISIBLE TASKS, ALL SHOW AS COMPLETE. 678-219-0258 What is your MSS Login ID?: 0019414 Customer Acct Number?: 3933819 PSR #?: 23190416 "/>
    <s v="The missing of customer account cross reference caused the reported issue, which has been cleared now and the order now validates without error."/>
    <s v="MSS Cause Codes"/>
    <s v="Data"/>
    <s v="Validation Issue"/>
    <m/>
    <s v="IT Application"/>
    <s v="Software Application/System"/>
    <s v="Other Type of Software"/>
    <m/>
    <m/>
    <s v="Ronnie"/>
    <s v="Byrd"/>
    <m/>
    <d v="2018-10-26T12:14:13"/>
    <s v="No"/>
  </r>
  <r>
    <s v="IT-OSS - M6 (ASAP/TSG)"/>
    <s v="Incident"/>
    <s v="INC000002679203"/>
    <d v="2018-10-12T23:26:23"/>
    <d v="2018-10-15T18:39:57"/>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176431 from MSShWin Domain: Unhandled process exception : com.windstream.mss.exceptions.BusinessException: javax.xml.ws.WebServiceException: Could not send Message. Tn# 3866584030 What is your MSS Login ID?: n9987263 Customer Acct Number?: 5981727 PSR #?: 22176431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Vijai"/>
    <s v="Elumalai"/>
    <m/>
    <d v="2018-10-26T12:18:25"/>
    <s v="No"/>
  </r>
  <r>
    <s v="IT-OSS - M6 (ASAP/TSG)"/>
    <s v="Incident"/>
    <s v="INC000002679198"/>
    <d v="2018-10-12T23:21:34"/>
    <d v="2018-10-16T12:34:12"/>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631508 What is your MSS Login ID?: n9987263 Customer Acct Number?: 6309569 PSR #?: 23185255 "/>
    <s v="We could see that the previous change order for the reported customer account-6309569 was not processed properly in NGMSS, which caused the issue. Now we have corrected the same and the reported order-23190502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27T12:09:18"/>
    <s v="No"/>
  </r>
  <r>
    <s v="IT-OSS - M6 (ASAP/TSG)"/>
    <s v="Incident"/>
    <s v="INC000002679174"/>
    <d v="2018-10-12T23:00:47"/>
    <d v="2018-10-15T19:53:13"/>
    <x v="3"/>
    <s v="Medium"/>
    <x v="0"/>
    <s v="Within the Service Target"/>
    <s v="MSS (hWIN &amp; TSG) Issue"/>
    <s v="Which MSS instance are you reporting this issue for?: MSS (hWIN &amp; TSG) What type of issue are you reporting?: Another issue Description of problem: (attach screenshots of any errors, etc.): tn 9035451835 - record is stuck in the NSP queue/ error message &quot;0RA-20100: ERROR  working NextGen MSS DD TASK., Could not complete DD task, error: ORA-20100: Not able to find customer location&quot; What is your MSS Login ID?: e0169266 Customer Acct Number?: 3604319 PSR #?: 23185942 "/>
    <s v="No Issues Found-The reported order is already completed"/>
    <s v="MSS Cause Codes"/>
    <s v="Miscellaneous"/>
    <s v="No Issues Found"/>
    <m/>
    <s v="IT Application"/>
    <s v="Software Application/System"/>
    <s v="Other Type of Software"/>
    <m/>
    <m/>
    <s v="William"/>
    <s v="Shannon"/>
    <m/>
    <d v="2018-10-26T12:13:43"/>
    <s v="No"/>
  </r>
  <r>
    <s v="IT-OSS - M6 (ASAP/TSG)"/>
    <s v="Incident"/>
    <s v="INC000002679135"/>
    <d v="2018-10-12T22:32:53"/>
    <d v="2018-10-15T21:02:18"/>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662002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_ISP Product group 1020. Miscellaneous Error: Unable to copy item 32785561 to the order as the Service Item is on another open PSR Order. The Preference to Copy Pending PSR Items is set to No..  Error Code 30602:Miscellaneous Error: Unable to copy item 32785561 to the order as the Service Item is on another open PSR Order. The Preference to Copy Pending PSR Items is set to No.Error Code 30766:Unable to process item _ISP Product group 1020. Miscellaneous Error: Unable to copy item 32785561 to the order as the Service Item is on another open PSR Order. The Preference to Copy Pending PSR Items is set to No.. What is your MSS Login ID?: n9995231 Customer Acct Number?: 6546704 PSR #?: 23189885  "/>
    <s v="We could see the previous order were not processed properly which were caused the issue, the same has been corrected and respective order is now delegated to NGMSS without any issues. So, we are gong ahead and marking this as close. KIndly reach us for any assistance in the future."/>
    <s v="MSS Cause Codes"/>
    <s v="Delegation"/>
    <s v="Previous order Delegation issue"/>
    <m/>
    <s v="IT Application"/>
    <s v="Software Application/System"/>
    <s v="Other Type of Software"/>
    <m/>
    <m/>
    <s v="Ajith"/>
    <s v="Kumar"/>
    <m/>
    <d v="2018-10-26T12:13:37"/>
    <s v="No"/>
  </r>
  <r>
    <s v="IT-OSS - M6 (ASAP/TSG)"/>
    <s v="Incident"/>
    <s v="INC000002679122"/>
    <d v="2018-10-12T23:16:00"/>
    <d v="2018-10-15T18:53:13"/>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What is your MSS Login ID?: E0180039 Customer Acct Number?: 4048506 PSR #?: 8143282082 "/>
    <s v="We could not find any issue for the customer and the reported order has been completed in production. Hence there is no action pending on our side. We are going ahead and marking this incident as resolved. Thanks."/>
    <s v="MSS Cause Codes"/>
    <s v="Training"/>
    <s v="No Issue Found"/>
    <m/>
    <s v="IT Application"/>
    <s v="Software Application/System"/>
    <s v="Other Type of Software"/>
    <m/>
    <m/>
    <s v="Justin"/>
    <s v="Liles"/>
    <m/>
    <d v="2018-10-26T12:17:11"/>
    <s v="No"/>
  </r>
  <r>
    <s v="IT-OSS - M6 (ASAP/TSG)"/>
    <s v="Incident"/>
    <s v="INC000002679121"/>
    <d v="2018-10-12T23:15:26"/>
    <d v="2018-10-16T01:27: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2703859522 What is your MSS Login ID?: n9987263 Customer Acct Number?: 3357152 PSR #?: 23105054 "/>
    <s v="Elumalai,  We don't find any issue on completing the order. please check and let us know for any other concerns."/>
    <s v="MSS Cause Codes"/>
    <s v="Data"/>
    <s v="User Request"/>
    <m/>
    <s v="IT Application"/>
    <s v="Software Application/System"/>
    <s v="Other Type of Software"/>
    <m/>
    <m/>
    <s v="Vijai"/>
    <s v="Elumalai"/>
    <m/>
    <d v="2018-10-26T12:17:05"/>
    <s v="No"/>
  </r>
  <r>
    <s v="IT-OSS - M6 (ASAP/TSG)"/>
    <s v="Incident"/>
    <s v="INC000002679084"/>
    <d v="2018-10-12T22:36:03"/>
    <d v="2018-10-15T16:32:55"/>
    <x v="5"/>
    <s v="Medium"/>
    <x v="0"/>
    <s v="Within the Service Target"/>
    <s v="MSS (hWIN &amp; TSG) Issue"/>
    <s v="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NG ORDER What is your MSS Login ID?: E0138057 Customer Acct Number?: 3455466 PSR #?: 23190228 "/>
    <s v="The reported order#23190228 was validating successfully without any issues"/>
    <s v="MSS Cause Codes"/>
    <s v="Training"/>
    <s v="No Issue Found"/>
    <m/>
    <s v="IT Application"/>
    <s v="Software Application/System"/>
    <s v="Other Type of Software"/>
    <m/>
    <m/>
    <s v="Falicia"/>
    <s v="Tollison"/>
    <m/>
    <d v="2018-10-26T12:16:52"/>
    <s v="No"/>
  </r>
  <r>
    <s v="IT-OSS - M6 (ASAP/TSG)"/>
    <s v="Incident"/>
    <s v="INC000002678816"/>
    <d v="2018-10-12T22:12:04"/>
    <d v="2018-10-15T16:40:45"/>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055279298,Error Message:NGMSS BB COM Queue completed but HWIN BBCOM Task in ready status.   What is your MSS Login ID?: n9994207 Customer Acct Number?: 3735600 PSR #?: 22895969 "/>
    <s v="The missing of values in label and value caused the reported issue which has been corrected through back end and the order is now complete."/>
    <s v="MSS Cause Codes"/>
    <s v="Data"/>
    <s v="Value Label"/>
    <m/>
    <s v="IT Application"/>
    <s v="Software Application/System"/>
    <s v="Other Type of Software"/>
    <m/>
    <m/>
    <s v="Sathishkumar"/>
    <s v="Chellathurai"/>
    <m/>
    <d v="2018-10-26T12:13:23"/>
    <s v="No"/>
  </r>
  <r>
    <s v="IT-OSS - M6 (ASAP/TSG)"/>
    <s v="Incident"/>
    <s v="INC000002678744"/>
    <d v="2018-10-12T20:41:57"/>
    <d v="2018-10-15T16:13:33"/>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60060853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8277 PSR #?: 23187779  "/>
    <s v="We could see that the reported order #6622893 is completed and flag finished and since there is no pending action from our side we are marking this ticket as resolved"/>
    <s v="MSS Cause Codes"/>
    <s v="Training"/>
    <s v="No Issue Found"/>
    <m/>
    <s v="IT Application"/>
    <s v="Software Application/System"/>
    <s v="Other Type of Software"/>
    <m/>
    <m/>
    <s v="Sathishkumar"/>
    <s v="Chellathurai"/>
    <m/>
    <d v="2018-10-26T12:12:57"/>
    <s v="No"/>
  </r>
  <r>
    <s v="IT-OSS - M6 (ASAP/TSG)"/>
    <s v="Incident"/>
    <s v="INC000002678636"/>
    <d v="2018-10-12T20:21:54"/>
    <d v="2018-10-19T16:53:12"/>
    <x v="0"/>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PIN TO WHICH THE CUSTOMER IS ASSIGNED IS NOT COMPATIBLE FOR THE SELECTED SPEED PRODUCT. PLEASE ASSIGN A COMPATIBLE PIN. What is your MSS Login ID?: E0182019 Customer Acct Number?: 6479954 PSR #?: 22543796 "/>
    <s v="Incorrect ecckt name for the physical has caused the reported issue and the same is now corrected."/>
    <s v="MSS Cause Codes"/>
    <s v="Delegation"/>
    <s v="Circuit information"/>
    <m/>
    <s v="IT Application"/>
    <s v="Software Application/System"/>
    <s v="Other Type of Software"/>
    <m/>
    <m/>
    <s v="Dakotah"/>
    <s v="Cantrell"/>
    <m/>
    <d v="2018-10-30T11:48:22"/>
    <s v="No"/>
  </r>
  <r>
    <s v="IT-OSS - M6 (ASAP/TSG)"/>
    <s v="Incident"/>
    <s v="INC000002678630"/>
    <d v="2018-10-12T20:08:56"/>
    <d v="2018-10-15T19:55:31"/>
    <x v="3"/>
    <s v="Medium"/>
    <x v="0"/>
    <s v="Within the Service Target"/>
    <s v="MSS (hWIN &amp; TSG) Issue"/>
    <s v="Which MSS instance are you reporting this issue for?: MSS (hWIN &amp; TSG) What type of issue are you reporting?: Another issue Description of problem: (attach screenshots of any errors, etc.): WORKING AN UPGRADE WITH PIN CHAGNE / GETTING THIS ERROR : Error: An Error occurred during the Custom Pre-Validation Procedure: -2 ORA-20100: Same TN or Customer has an Open Order in NextGen MSS.  Please complete the Open Order in NextGen MSS and try to Validate in hWIN MSS.  I CANT FIND ANYOTHER PSR IN HWIN NOR NEXTGEN What is your MSS Login ID?: E0138057 Customer Acct Number?: 3933819 PSR #?: 23189373 "/>
    <s v="No Issues Found-The reported order is already completed"/>
    <s v="MSS Cause Codes"/>
    <s v="Miscellaneous"/>
    <s v="No Issues Found"/>
    <m/>
    <s v="IT Application"/>
    <s v="Software Application/System"/>
    <s v="Other Type of Software"/>
    <m/>
    <m/>
    <s v="Falicia"/>
    <s v="Tollison"/>
    <m/>
    <d v="2018-10-26T12:13:49"/>
    <s v="No"/>
  </r>
  <r>
    <s v="IT-OSS - M6 (ASAP/TSG)"/>
    <s v="Incident"/>
    <s v="INC000002678296"/>
    <d v="2018-10-12T19:10:08"/>
    <d v="2018-10-15T21:26:08"/>
    <x v="7"/>
    <s v="Medium"/>
    <x v="0"/>
    <s v="Within the Service Target"/>
    <s v="MSS (hWIN &amp; TSG) Issue"/>
    <s v="Which MSS instance are you reporting this issue for?: MSS (hWIN &amp; TSG) What type of issue are you reporting?: Another issue Description of problem: (attach screenshots of any errors, etc.): TN=8598874347 PSR CANCELLED INCORRECTLY, SAYS IT'S IN BB COMP, IT IS NOT  What is your MSS Login ID?: E0079908 Customer Acct Number?: 3752752 PSR #?: 2318591 "/>
    <s v="We could see the cancellation process were not updated properly on the data level which were caused the issue, the same has been corrected and respective task has been processed now. So, we are going ahead and marking this as close. KIndly reach us for any assistance in the future."/>
    <s v="MSS Cause Codes"/>
    <s v="Data"/>
    <s v="Circuit Status"/>
    <m/>
    <s v="IT Application"/>
    <s v="Software Application/System"/>
    <s v="Other Type of Software"/>
    <m/>
    <m/>
    <s v="Rebecca"/>
    <s v="Combs"/>
    <m/>
    <d v="2018-10-26T12:10:24"/>
    <s v="No"/>
  </r>
  <r>
    <s v="IT-OSS - M6 (ASAP/TSG)"/>
    <s v="Incident"/>
    <s v="INC000002677984"/>
    <d v="2018-10-12T18:42:11"/>
    <d v="2018-10-15T16:06:29"/>
    <x v="14"/>
    <s v="Medium"/>
    <x v="0"/>
    <s v="Within the Service Target"/>
    <s v="MSS (hWIN &amp; TSG) Issue"/>
    <s v="Which MSS instance are you reporting this issue for?: MSS (hWIN &amp; TSG) What type of issue are you reporting?: Another issue Description of problem: (attach screenshots of any errors, etc.): 8592319751 unable to push the dslam queue What is your MSS Login ID?: n9981514 "/>
    <s v="We could see that the value label was populated wrongly which caused the issue and same has been corrected now. DSLAMSUS task for the reported order #6624132 is completed now"/>
    <s v="MSS Cause Codes"/>
    <s v="Data"/>
    <s v="Value Label"/>
    <m/>
    <s v="IT Application"/>
    <s v="Software Application/System"/>
    <s v="Other Type of Software"/>
    <m/>
    <m/>
    <s v="Ramkumar"/>
    <s v="Balaji"/>
    <m/>
    <d v="2018-10-26T12:10:52"/>
    <s v="No"/>
  </r>
  <r>
    <s v="IT-OSS - M6 (ASAP/TSG)"/>
    <s v="Incident"/>
    <s v="INC000002677859"/>
    <d v="2018-10-12T17:55:55"/>
    <d v="2018-10-25T15:41:00"/>
    <x v="12"/>
    <s v="Medium"/>
    <x v="2"/>
    <s v="Within the Service Target"/>
    <s v="MSS (hWIN &amp; TSG) Issue"/>
    <s v="Which MSS instance are you reporting this issue for?: MSS (hWIN &amp; TSG) What type of issue are you reporting?: Another issue Description of problem: (attach screenshots of any errors, etc.): unable to push the dslam queue 6789637869 What is your MSS Login ID?: n9981514 "/>
    <s v="Hi Ramkumar,  We could see the order is flag finished now and there is no pending action item from our end we are marking this ticket as resolved."/>
    <s v="MSS Cause Codes"/>
    <s v="Data"/>
    <s v="User Request"/>
    <m/>
    <s v="IT Application"/>
    <s v="Software Application/System"/>
    <s v="Other Type of Software"/>
    <m/>
    <m/>
    <s v="Ramkumar"/>
    <s v="Balaji"/>
    <m/>
    <d v="2018-10-25T15:41:24"/>
    <s v="No"/>
  </r>
  <r>
    <s v="IT-OSS - M6 (ASAP/TSG)"/>
    <s v="Incident"/>
    <s v="INC000002677354"/>
    <d v="2018-10-12T02:39:03"/>
    <d v="2018-10-12T18:49:36"/>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7047934599,Error Message: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ENCAP; CaUsageId: 101558; CaValueId: 41778735. PP:AT:BB: 51:25:232Error Code 85017:CaValueValidateManager: CA value record being changed or deleted is not found.  CA: ENCAP; CaUsageId: 101558; CaValueId: 41778735. PP:AT:BB: 51:25:232   What is your MSS Login ID?: n9994207 Customer Acct Number?: 5769233 PSR #?: 23148643 "/>
    <s v="The incorrect custom attributes caused the issue and the same have been corrected and completed"/>
    <s v="MSS Cause Codes"/>
    <s v="Delegation"/>
    <s v="Delegation task issue"/>
    <m/>
    <s v="IT Application"/>
    <s v="Software Application/System"/>
    <s v="Other Type of Software"/>
    <m/>
    <m/>
    <s v="Sathishkumar"/>
    <s v="Chellathurai"/>
    <m/>
    <d v="2018-10-24T12:01:23"/>
    <s v="No"/>
  </r>
  <r>
    <s v="IT-OSS - M6 (ASAP/TSG)"/>
    <s v="Incident"/>
    <s v="INC000002677312"/>
    <d v="2018-10-12T04:31:08"/>
    <d v="2018-10-12T14:14:34"/>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67826052, Error Message: ReturnCd :-1 - ReturnText: exchange_carrier_circuit_id,  of 706-782-6052-0 already exists.  Please change ecckt What is your MSS Login ID?: n9995231 Customer Acct Number?: 3363216 PSR #?: 23186390  "/>
    <s v="We could see that the previous new order for the reported TN-706-782-6052-0 was not cancelled properly in NGMSS, which caused the issue. Now we have corrected the same and the DELEGOCT task for the reported order-23186390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Ajith"/>
    <s v="Kumar"/>
    <m/>
    <d v="2018-10-24T11:51:50"/>
    <s v="No"/>
  </r>
  <r>
    <s v="IT-OSS - M6 (ASAP/TSG)"/>
    <s v="Incident"/>
    <s v="INC000002677297"/>
    <d v="2018-10-12T03:34:52"/>
    <d v="2018-10-12T15:14:25"/>
    <x v="6"/>
    <s v="Medium"/>
    <x v="0"/>
    <s v="Within the Service Target"/>
    <s v="MSS (hWIN &amp; TSG) Issue"/>
    <s v="Which MSS instance are you reporting this issue for?: MSS (hWIN &amp; TSG) What type of issue are you reporting?: Another issue Description of problem: (attach screenshots of any errors, etc.): UNABLE TO VALIDATE PSR IN HWIN. RECEIVING ERROR  &quot;The MSS awfg is not found on the account&quot; What is your MSS Login ID?: e0166715 PSR #?: 23187349  "/>
    <s v="There is missing value and label ifo in the reported PSR # 23187349 which caused the issue and the same has been corrected."/>
    <s v="MSS Cause Codes"/>
    <s v="Training"/>
    <s v="Process Issue - Others"/>
    <m/>
    <s v="IT Application"/>
    <s v="Software Application/System"/>
    <s v="Other Type of Software"/>
    <m/>
    <m/>
    <s v="James"/>
    <s v="Hall"/>
    <m/>
    <d v="2018-10-24T11:50:50"/>
    <s v="No"/>
  </r>
  <r>
    <s v="IT-OSS - M6 (ASAP/TSG)"/>
    <s v="Incident"/>
    <s v="INC000002677234"/>
    <d v="2018-10-12T02:46:05"/>
    <d v="2018-10-15T14:42:41"/>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4961801,Error Message:NGMSS BB COM Queue completed but HWIN BBCOM Task in ready status.   What is your MSS Login ID?: n9994207 Customer Acct Number?: 3267843 PSR #?: 22817846 "/>
    <s v="We have corrected the label and value info. The reported DD task has been completed in production without any issues. Hence there is no action pending on our side. We are going ahead and marking this incident as resolved. Thanks."/>
    <s v="MSS Cause Codes"/>
    <s v="Training"/>
    <s v="Incorrect Circuit User Data/Custom Attributes"/>
    <m/>
    <s v="IT Application"/>
    <s v="Software Application/System"/>
    <s v="Other Type of Software"/>
    <m/>
    <m/>
    <s v="Sathishkumar"/>
    <s v="Chellathurai"/>
    <m/>
    <d v="2018-10-26T12:06:53"/>
    <s v="No"/>
  </r>
  <r>
    <s v="IT-OSS - M6 (ASAP/TSG)"/>
    <s v="Incident"/>
    <s v="INC000002677233"/>
    <d v="2018-10-12T02:33:18"/>
    <d v="2018-10-17T02:36:24"/>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065991948,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Sagem 1704N Product group 1428. The Service Item 22789611 had already been disconnected on another order..  Error Code 30606:The Service Item 22789611 had already been disconnected on another order.Error Code 30766:Unable to process item Sagem 1704N Product group 1428. The Service Item 22789611 had already been disconnected on another order..   What is your MSS Login ID?: n9994207 Customer Acct Number?: 3155689 PSR #?: 23164766 "/>
    <s v="Hi Sathish,  The issue is due to the user completed the DD task before delegation task got completed in legacy. We have corrected the data issue by updating the product status. Please check and let us know for any other concerns."/>
    <s v="MSS Cause Codes"/>
    <s v="Training"/>
    <s v="Incorrect Supplement Cancel"/>
    <m/>
    <s v="IT Application"/>
    <s v="Software Application/System"/>
    <s v="Other Type of Software"/>
    <m/>
    <m/>
    <s v="Sathishkumar"/>
    <s v="Chellathurai"/>
    <m/>
    <d v="2018-10-27T12:05:56"/>
    <s v="No"/>
  </r>
  <r>
    <s v="IT-OSS - M6 (ASAP/TSG)"/>
    <s v="Incident"/>
    <s v="INC000002677232"/>
    <d v="2018-10-12T02:27:02"/>
    <d v="2018-10-12T18:52:31"/>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3863623046, Error Message: The MSS Exchange is not found on the account. What is your MSS Login ID?: N9995231 Customer Acct Number?: 6548267 PSR #?: 23183132 "/>
    <s v="We have corrected the order related issue for the reported customer -3863623046 caused due to  migration and the issue got cleared."/>
    <s v="MSS Cause Codes"/>
    <s v="Delegation"/>
    <s v="NGMSS data issue"/>
    <m/>
    <s v="IT Application"/>
    <s v="Software Application/System"/>
    <s v="Other Type of Software"/>
    <m/>
    <m/>
    <s v="Ajith"/>
    <s v="Kumar"/>
    <m/>
    <d v="2018-10-24T11:50:02"/>
    <s v="No"/>
  </r>
  <r>
    <s v="IT-OSS - M6 (ASAP/TSG)"/>
    <s v="Incident"/>
    <s v="INC000002677177"/>
    <d v="2018-10-12T02:29:52"/>
    <d v="2018-10-12T15:37:42"/>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4735730,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4207 Customer Acct Number?: 3642375 PSR #?: 23149559 "/>
    <s v="We could see the disconnect item were not mapped properly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d v="2018-10-24T12:01:10"/>
    <s v="No"/>
  </r>
  <r>
    <s v="IT-OSS - M6 (ASAP/TSG)"/>
    <s v="Incident"/>
    <s v="INC000002677173"/>
    <d v="2018-10-12T02:25:53"/>
    <d v="2018-10-12T02:26:34"/>
    <x v="8"/>
    <s v="Medium"/>
    <x v="1"/>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3623046,Error Message:THE MSS EXCHANGE IS NOT FOUND ON THE ACCOUNT   What is your MSS Login ID?: n9994207 Customer Acct Number?: 6548267 PSR #?: 23183132 "/>
    <m/>
    <m/>
    <m/>
    <m/>
    <m/>
    <s v="IT Application"/>
    <s v="Software Application/System"/>
    <s v="Other Type of Software"/>
    <m/>
    <m/>
    <s v="Sathishkumar"/>
    <s v="Chellathurai"/>
    <m/>
    <d v="2018-10-12T02:26:49"/>
    <s v="No"/>
  </r>
  <r>
    <s v="IT-OSS - M6 (ASAP/TSG)"/>
    <s v="Incident"/>
    <s v="INC000002677086"/>
    <d v="2018-10-12T01:56:48"/>
    <d v="2018-10-12T19:01:59"/>
    <x v="0"/>
    <s v="Medium"/>
    <x v="0"/>
    <s v="Within the Service Target"/>
    <s v="MSS (hWIN &amp; TSG) Issue"/>
    <s v="Which MSS instance are you reporting this issue for?: MSS (hWIN &amp; TSG) What type of issue are you reporting?: Another issue Description of problem: (attach screenshots of any errors, etc.): TRYING TO DO A SPEED UPGRADE/NOT ABLE TO VALIDATE THE PSR/GETTING THIS ERROR/THE MSS FT TO BB IS NOT FOUND ON THE  What is your MSS Login ID?: E0138057 Customer Acct Number?: 3505656 PSR #?: 23186872 "/>
    <s v="Missing label and value field in NG for the broadband qualification has caused the reported issue and the same has been cleared."/>
    <s v="MSS Cause Codes"/>
    <s v="Data"/>
    <s v="Value Label"/>
    <m/>
    <s v="IT Application"/>
    <s v="Software Application/System"/>
    <s v="Other Type of Software"/>
    <m/>
    <m/>
    <s v="Falicia"/>
    <s v="Tollison"/>
    <m/>
    <d v="2018-10-24T11:59:42"/>
    <s v="No"/>
  </r>
  <r>
    <s v="IT-OSS - M6 (ASAP/TSG)"/>
    <s v="Incident"/>
    <s v="INC000002677049"/>
    <d v="2018-10-12T01:08:11"/>
    <d v="2018-10-12T19:10:00"/>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31301023 What is your MSS Login ID?: n9987263 Customer Acct Number?: 6448628 PSR #?: 23184558 "/>
    <s v="Incorrect status for the service request in the previous order has caused the report issue and the same has been corrected."/>
    <s v="MSS Cause Codes"/>
    <s v="Data"/>
    <s v="ASAP Issue"/>
    <m/>
    <s v="IT Application"/>
    <s v="Software Application/System"/>
    <s v="Other Type of Software"/>
    <m/>
    <m/>
    <s v="Vijai"/>
    <s v="Elumalai"/>
    <m/>
    <d v="2018-10-24T11:58:13"/>
    <s v="No"/>
  </r>
  <r>
    <s v="IT-OSS - M6 (ASAP/TSG)"/>
    <s v="Incident"/>
    <s v="INC000002677006"/>
    <d v="2018-10-12T04:50:57"/>
    <d v="2018-10-15T16:44:22"/>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7703450240, Error Message: cannot insert NULL into (&quot;ASAP&quot;.&quot;NS_COMP_REL&quot;.&quot;NS_COMP_ID_CHILD&quot;) What is your MSS Login ID?: n9995231 Customer Acct Number?: 2838841 PSR #?: 23186897 "/>
    <s v="The incorrect pin assignments in the order caused the reported issue, which has been corrected now and the task is now complete."/>
    <s v="MSS Cause Codes"/>
    <s v="Training"/>
    <s v="Incorrect Process on PIN Assignment"/>
    <m/>
    <s v="IT Application"/>
    <s v="Software Application/System"/>
    <s v="Other Type of Software"/>
    <m/>
    <m/>
    <s v="Ajith"/>
    <s v="Kumar"/>
    <m/>
    <d v="2018-10-26T12:08:25"/>
    <s v="No"/>
  </r>
  <r>
    <s v="IT-OSS - M6 (ASAP/TSG)"/>
    <s v="Incident"/>
    <s v="INC000002677005"/>
    <d v="2018-10-12T04:40:01"/>
    <d v="2018-10-12T14:21:32"/>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245433033, Error Message: The circuits for this service request are not complete. Please complete (or reverse if the order has been cancelled) the required engineering before completing this task. The &lt;DD&gt; on row #&lt;1&gt;is violating the constraint. What is your MSS Login ID?: n9995231 Customer Acct Number?: 3792930 PSR #?: 22987309  "/>
    <s v="We could see that the tasks for the reported order-2298730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d v="2018-10-24T12:08:51"/>
    <s v="No"/>
  </r>
  <r>
    <s v="IT-OSS - M6 (ASAP/TSG)"/>
    <s v="Incident"/>
    <s v="INC000002677002"/>
    <d v="2018-10-12T03:51:22"/>
    <d v="2018-10-17T02:54:32"/>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47824950,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15MB/1.5MB Product group 2107. The Service Item 30727683 had already been disconnected on another order..  Error Code 30606:The Service Item 30727683 had already been disconnected on another order.Error Code 30766:Unable to process item 15MB/1.5MB Product group 2107. The Service Item 30727683 had already been disconnected on another order.. What is your MSS Login ID?: n9995231 Customer Acct Number?: 5561584 PSR #?: 23164240 "/>
    <s v="Hi Ajith,  The issue is due to the user doesn't reopen the delegation task after supplement correction. We have correct the data now. Please check and let us know for any other concerns."/>
    <s v="MSS Cause Codes"/>
    <s v="Training"/>
    <s v="Incorrect Task Completion Process"/>
    <m/>
    <s v="IT Application"/>
    <s v="Software Application/System"/>
    <s v="Other Type of Software"/>
    <m/>
    <m/>
    <s v="Ajith"/>
    <s v="Kumar"/>
    <m/>
    <d v="2018-10-27T12:07:01"/>
    <s v="No"/>
  </r>
  <r>
    <s v="IT-OSS - M6 (ASAP/TSG)"/>
    <s v="Incident"/>
    <s v="INC000002676970"/>
    <d v="2018-10-12T02:26:00"/>
    <d v="2018-10-15T15:02:35"/>
    <x v="4"/>
    <s v="Medium"/>
    <x v="0"/>
    <s v="Within the Service Target"/>
    <s v="MSS (hWIN &amp; TSG) Issue"/>
    <s v="Which MSS instance are you reporting this issue for?: MSS (hWIN &amp; TSG) What type of issue are you reporting?: Another issue Description of problem: (attach screenshots of any errors, etc.): TRYING TO CREATE PSR AND IT SAYS ONE IS OPEN IN NEXTGEN. IT IS DUE DATE COMPLETE BUT NOT FLAG FINISHED. NEED COMPLETE SO I CAN OPEN NEW PSR. (TN: 8598873189-PIN 11) What is your MSS Login ID?: e0183526 Customer Acct Number?: 3134197 PSR #?: 6004134 "/>
    <s v="We have changed the incorrect order status into Flag finished. Now you could able to create a new PSR in production. Hence there is no action pending on our side. We are going ahead and marking this incident as resolved. Thanks."/>
    <s v="MSS Cause Codes"/>
    <s v="Data"/>
    <s v="ASAP Issue"/>
    <m/>
    <s v="IT Application"/>
    <s v="Software Application/System"/>
    <s v="Other Type of Software"/>
    <m/>
    <m/>
    <s v="Haley"/>
    <s v="Stanfield"/>
    <m/>
    <d v="2018-10-26T12:06:27"/>
    <s v="No"/>
  </r>
  <r>
    <s v="IT-OSS - M6 (ASAP/TSG)"/>
    <s v="Incident"/>
    <s v="INC000002676969"/>
    <d v="2018-10-12T02:21:48"/>
    <d v="2018-10-12T15:49:14"/>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7895655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954740 PSR #?: 23147301  "/>
    <s v="We could see the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athishkumar"/>
    <s v="Chellathurai"/>
    <m/>
    <d v="2018-10-24T11:44:08"/>
    <s v="No"/>
  </r>
  <r>
    <s v="IT-OSS - M6 (ASAP/TSG)"/>
    <s v="Incident"/>
    <s v="INC000002676964"/>
    <d v="2018-10-12T02:08:57"/>
    <d v="2018-10-16T14:57:44"/>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177217587,Error Message:&lt;&lt;DLRD&gt;&gt; task in &lt;&lt;REMASGN&gt;&gt; queue was not processed properly. Please re-open &lt;&lt;DLRD&gt;&gt; task and complete again. What is your MSS Login ID?: n9994207 Customer Acct Number?: 5350984 PSR #?: 23029685  "/>
    <s v="Design was not processed and the same has been corrected and fixed."/>
    <s v="MSS Cause Codes"/>
    <s v="Training"/>
    <s v="Design not processed properly"/>
    <m/>
    <s v="IT Application"/>
    <s v="Software Application/System"/>
    <s v="Other Type of Software"/>
    <m/>
    <m/>
    <s v="Sathishkumar"/>
    <s v="Chellathurai"/>
    <m/>
    <d v="2018-10-27T12:05:23"/>
    <s v="No"/>
  </r>
  <r>
    <s v="IT-OSS - M6 (ASAP/TSG)"/>
    <s v="Incident"/>
    <s v="INC000002676958"/>
    <d v="2018-10-12T01:59:24"/>
    <d v="2018-10-12T02:00:06"/>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Telephone#814849198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828422 PSR #?: 23178967  "/>
    <m/>
    <m/>
    <m/>
    <m/>
    <m/>
    <s v="IT Application"/>
    <s v="Software Application/System"/>
    <s v="Other Type of Software"/>
    <m/>
    <m/>
    <s v="Sathishkumar"/>
    <s v="Chellathurai"/>
    <m/>
    <d v="2018-10-12T02:00:22"/>
    <s v="No"/>
  </r>
  <r>
    <s v="IT-OSS - M6 (ASAP/TSG)"/>
    <s v="Incident"/>
    <s v="INC000002676957"/>
    <d v="2018-10-12T01:54:34"/>
    <d v="2018-10-12T15:21:30"/>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8148491980, Error Message: The connections for this service request are not complete. Please complete (or reverse if the order has been cancelled) the required engineering before completing this task. The DD on row #1 is violating the constraint. What is your MSS Login ID?: n9995231 Customer Acct Number?: 3828422 PSR #?: 23178967  "/>
    <s v="The design task was not processed properly in the reported PSR # 23178967 which caused the issue and the same has been corrected."/>
    <s v="MSS Cause Codes"/>
    <s v="Training"/>
    <s v="Design not processed properly"/>
    <m/>
    <s v="IT Application"/>
    <s v="Software Application/System"/>
    <s v="Other Type of Software"/>
    <m/>
    <m/>
    <s v="Ajith"/>
    <s v="Kumar"/>
    <m/>
    <d v="2018-10-24T11:43:41"/>
    <s v="No"/>
  </r>
  <r>
    <s v="IT-OSS - M6 (ASAP/TSG)"/>
    <s v="Incident"/>
    <s v="INC000002676930"/>
    <d v="2018-10-12T00:47:12"/>
    <d v="2018-10-12T18:55:14"/>
    <x v="1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403272271 What is your MSS Login ID?: n9987263 Customer Acct Number?: 4834010 PSR #?: 23183611 "/>
    <s v="We have corrected the order related issue for the reported customer -4403272271 caused due to  previous order migration and the issue got cleared."/>
    <s v="MSS Cause Codes"/>
    <s v="Delegation"/>
    <s v="Previous order Delegation issue"/>
    <m/>
    <s v="IT Application"/>
    <s v="Software Application/System"/>
    <s v="Other Type of Software"/>
    <m/>
    <m/>
    <s v="Vijai"/>
    <s v="Elumalai"/>
    <m/>
    <d v="2018-10-24T11:42:18"/>
    <s v="No"/>
  </r>
  <r>
    <s v="IT-OSS - M6 (ASAP/TSG)"/>
    <s v="Incident"/>
    <s v="INC000002676912"/>
    <d v="2018-10-12T01:31:08"/>
    <d v="2018-10-16T14:22:15"/>
    <x v="4"/>
    <s v="Medium"/>
    <x v="0"/>
    <s v="Within the Service Target"/>
    <s v="MSS (hWIN &amp; TSG) Issue"/>
    <s v="Which MSS instance are you reporting this issue for?: MSS (hWIN &amp; TSG) What type of issue are you reporting?: Another issue Description of problem: (attach screenshots of any errors, etc.): TN=7141494010/UNABLE TO COMPLETE EXCEPTN QUEUE/ERROR=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null What is your MSS Login ID?: E0080941 Customer Acct Number?: 6591030 PSR #?: 23179543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Carol"/>
    <s v="Henderson"/>
    <m/>
    <d v="2018-10-27T12:05:50"/>
    <s v="No"/>
  </r>
  <r>
    <s v="IT-OSS - M6 (ASAP/TSG)"/>
    <s v="Incident"/>
    <s v="INC000002676866"/>
    <d v="2018-10-12T01:30:13"/>
    <d v="2018-10-17T17:21:21"/>
    <x v="2"/>
    <s v="Medium"/>
    <x v="0"/>
    <s v="Within the Service Target"/>
    <s v="MSS (hWIN &amp; TSG) Issue"/>
    <s v="Which MSS instance are you reporting this issue for?: MSS (hWIN &amp; TSG) What type of issue are you reporting?: Another issue Description of problem: (attach screenshots of any errors, etc.): AN ERROR OCCURRED DURING  THE CUSTOM PRE VALIDATION PROCEDURE 2 ORA-20103: THE TN NUMBER REQUESTED IS ALREADY IN USE What is your MSS Login ID?: E0166110 Customer Acct Number?: 6592420 PSR #?: 23186631  "/>
    <s v="We can see that the requested TN is already inservice for the customer #4947745 which is causing the reported error.   As required information has been provided, we are going ahead and marking this as resolved."/>
    <s v="MSS Cause Codes"/>
    <s v="Training"/>
    <s v="Incorrect Process on New Order"/>
    <m/>
    <s v="IT Application"/>
    <s v="Software Application/System"/>
    <s v="Other Type of Software"/>
    <m/>
    <m/>
    <s v="Aaron"/>
    <s v="Jasso"/>
    <m/>
    <d v="2018-10-28T12:09:25"/>
    <s v="No"/>
  </r>
  <r>
    <s v="IT-OSS - M6 (ASAP/TSG)"/>
    <s v="Incident"/>
    <s v="INC000002676854"/>
    <d v="2018-10-12T01:11:08"/>
    <d v="2018-10-12T19:02:40"/>
    <x v="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3304053713, Error Message: Unable to complete BB COMP In HWIN, NGMSS BB COMP shows already completed status. What is your MSS Login ID?: n9995231 Customer Acct Number?: 3083059 PSR #?: 22744371 "/>
    <s v="The incorrect circuit issue and the value label caused the issue and the same have been corrected and completed"/>
    <s v="MSS Cause Codes"/>
    <s v="Data"/>
    <s v="Circuit Issue Status"/>
    <m/>
    <s v="IT Application"/>
    <s v="Software Application/System"/>
    <s v="Other Type of Software"/>
    <m/>
    <m/>
    <s v="Ajith"/>
    <s v="Kumar"/>
    <m/>
    <d v="2018-10-24T11:48:18"/>
    <s v="No"/>
  </r>
  <r>
    <s v="IT-OSS - M6 (ASAP/TSG)"/>
    <s v="Incident"/>
    <s v="INC000002676846"/>
    <d v="2018-10-12T00:32:10"/>
    <d v="2018-10-16T11:35:49"/>
    <x v="1"/>
    <s v="Medium"/>
    <x v="0"/>
    <s v="Within the Service Target"/>
    <s v="MSS (hWIN &amp; TSG) Issue"/>
    <s v="Alternate contact phone number for yourself, if applicable: 7063679762 Which MSS instance are you reporting this issue for?: MSS (hWIN &amp; TSG) What type of issue are you reporting?: Another issue Description of problem: (attach screenshots of any errors, etc.): ERROR AN ERROR OCCURRED DURING THE CUSTOM PREVALIDATION PROCEDURE 2 ORA 20100 SAME TN OR CUSTOMER HAS AN OPEN ORDER IN NEXTGEN MSS PLEASE COMPLETE THE OPEN ORDER IN NEXT GENMSS AND TRY TO VALIDATE IN HWNN MSS What is your MSS Login ID?: E0102188 Customer Acct Number?: 4872562 PSR #?: 23186411 "/>
    <s v="We could see that the previous change order for the reported customer account-4872562 was not completed properly in NGMSS, which caused the issue. Now we have corrected the same and the reported order-23186411  was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Mathia"/>
    <s v="Chambers"/>
    <m/>
    <d v="2018-10-27T12:05:43"/>
    <s v="No"/>
  </r>
  <r>
    <s v="IT-OSS - M6 (ASAP/TSG)"/>
    <s v="Incident"/>
    <s v="INC000002676767"/>
    <d v="2018-10-12T00:48:08"/>
    <d v="2018-10-12T16:30:08"/>
    <x v="6"/>
    <s v="Medium"/>
    <x v="0"/>
    <s v="Within the Service Target"/>
    <s v="MSS (hWIN &amp; TSG) Issue"/>
    <s v="Which MSS instance are you reporting this issue for?: MSS (hWIN &amp; TSG) What type of issue are you reporting?: Another issue Description of problem: (attach screenshots of any errors, etc.): TN=8592780220/UNABLE TO VALIDAT PSR/ERROR=AN ERROR OCCURRED DURING THE CUSTOM PREVALIDATION PROCEDURE-2ORA 20516-ORA 20104-BPQ WAS CALLED BUT RETURNED AN ERROR. THE REQUEST COMPLETED, BUT THE DSL REQUEST CODES WERE NOT ABLE TO BE TRANSLATED, SO THE RAW DATA SHOULD BE PROCESSED BY THE CLIENT APPLICATION.  CHECK FOR VALID TN. What is your MSS Login ID?: E0080941 Customer Acct Number?: 6591240 PSR #?: 23180682 "/>
    <s v="No issue found."/>
    <s v="MSS Cause Codes"/>
    <s v="Training"/>
    <s v="No Issue Found"/>
    <m/>
    <s v="IT Application"/>
    <s v="Software Application/System"/>
    <s v="Other Type of Software"/>
    <m/>
    <m/>
    <s v="Carol"/>
    <s v="Henderson"/>
    <m/>
    <d v="2018-10-24T11:57:35"/>
    <s v="No"/>
  </r>
  <r>
    <s v="IT-OSS - M6 (ASAP/TSG)"/>
    <s v="Incident"/>
    <s v="INC000002676633"/>
    <d v="2018-10-11T23:54:47"/>
    <d v="2018-10-17T02:58:5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1391829 had already been disconnected on another order..  Error Code 30606:The Service Item 31391829 had already been disconnected on another order.Error Code 30766:Unable to process item 12Mb/768K Product group 1508. The Service Item 31391829 had already been disconnected on another order.. Tn# 7163542213 What is your MSS Login ID?: n9987263 Customer Acct Number?: 6446467 PSR #?: 23183505 "/>
    <s v="Viaji,  We could see the order got delegated to NGMSS, as there is no pending action item from our end we are marking this ticket as resolved."/>
    <s v="MSS Cause Codes"/>
    <s v="Data"/>
    <s v="User Request"/>
    <m/>
    <s v="IT Application"/>
    <s v="Software Application/System"/>
    <s v="Other Type of Software"/>
    <m/>
    <m/>
    <s v="Vijai"/>
    <s v="Elumalai"/>
    <m/>
    <d v="2018-10-27T12:05:04"/>
    <s v="No"/>
  </r>
  <r>
    <s v="IT-OSS - M6 (ASAP/TSG)"/>
    <s v="Incident"/>
    <s v="INC000002676584"/>
    <d v="2018-10-11T23:59:11"/>
    <d v="2018-10-12T16:02:52"/>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31391829 had already been disconnected on another order..  Error Code 30606:The Service Item 31391829 had already been disconnected on another order.Error Code 30766:Unable to process item 12Mb/768K Product group 1508. The Service Item 31391829 had already been disconnected on another order.. Tn# 7163542213 What is your MSS Login ID?: n9987263 Customer Acct Number?: 6446467 PSR #?: 23183505 "/>
    <s v="We could see the disconnect item were not processed properly on the order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Vijai"/>
    <s v="Elumalai"/>
    <m/>
    <d v="2018-10-24T11:55:46"/>
    <s v="No"/>
  </r>
  <r>
    <s v="IT-OSS - M6 (ASAP/TSG)"/>
    <s v="Incident"/>
    <s v="INC000002676565"/>
    <d v="2018-10-11T23:38:14"/>
    <d v="2018-10-12T19:04:02"/>
    <x v="1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MODASGN QUEUE. Error: No data found. Tn# 6606635774 What is your MSS Login ID?: n9987263 Customer Acct Number?: 4649402 PSR #?: 22311664 "/>
    <s v="We have corrected the design related issue for the reported customer -6606635774 caused due to  process issue and the issue got cleared. Kindly assign proper pins and then proceed further."/>
    <s v="MSS Cause Codes"/>
    <s v="Data"/>
    <s v="Re-Design Issue"/>
    <m/>
    <s v="IT Application"/>
    <s v="Software Application/System"/>
    <s v="Other Type of Software"/>
    <m/>
    <m/>
    <s v="Vijai"/>
    <s v="Elumalai"/>
    <m/>
    <d v="2018-10-24T11:54:21"/>
    <s v="No"/>
  </r>
  <r>
    <s v="IT-OSS - M6 (ASAP/TSG)"/>
    <s v="Incident"/>
    <s v="INC000002676518"/>
    <d v="2018-10-11T23:32:01"/>
    <d v="2018-10-16T16:54:34"/>
    <x v="0"/>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PHYSICAL CIRCUIT IS NOT ASSIGNED TO THE PORT What is your MSS Login ID?: E0139321 Customer Acct Number?: 6588272 PSR #?: 23186030 "/>
    <s v="User resolved - The issue is now cleared and the order is now complete and flag finished."/>
    <s v="MSS Cause Codes"/>
    <s v="Training"/>
    <s v="User Resolved"/>
    <m/>
    <s v="IT Application"/>
    <s v="Software Application/System"/>
    <s v="Other Type of Software"/>
    <m/>
    <m/>
    <s v="Tiffany"/>
    <s v="Brown"/>
    <m/>
    <d v="2018-10-27T12:04:51"/>
    <s v="No"/>
  </r>
  <r>
    <s v="IT-OSS - M6 (ASAP/TSG)"/>
    <s v="Incident"/>
    <s v="INC000002676435"/>
    <d v="2018-10-11T22:49:48"/>
    <d v="2018-10-12T20:09:45"/>
    <x v="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Disconnect the M6 record. Tn# 6068348182 What is your MSS Login ID?: n9987263 Customer Acct Number?: 6525995 PSR #?: 22837474 "/>
    <s v="The reported order#22837474 was already supplement cancelled and flag finished. Also there is no open orders for the customer account#6525995."/>
    <s v="MSS Cause Codes"/>
    <s v="Training"/>
    <s v="No Issue Found"/>
    <m/>
    <s v="IT Application"/>
    <s v="Software Application/System"/>
    <s v="Other Type of Software"/>
    <m/>
    <m/>
    <s v="Vijai"/>
    <s v="Elumalai"/>
    <m/>
    <d v="2018-10-24T11:39:01"/>
    <s v="No"/>
  </r>
  <r>
    <s v="IT-OSS - M6 (ASAP/TSG)"/>
    <s v="Incident"/>
    <s v="INC000002676434"/>
    <d v="2018-10-11T22:42:54"/>
    <d v="2018-10-12T16:18:50"/>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4402867211 What is your MSS Login ID?: n9987263 Customer Acct Number?: 3878666 PSR #?: 22976350 "/>
    <s v="We could see the  circuits status were not updated properly on the data level which were caused the issue, the same has been corrected and respective order is processed now. So, we are going ahead and marking this as close. KIndly reach us for any assistance in the future."/>
    <s v="MSS Cause Codes"/>
    <s v="Training"/>
    <s v="Incorrect Supplement Cancel"/>
    <m/>
    <s v="IT Application"/>
    <s v="Software Application/System"/>
    <s v="Other Type of Software"/>
    <m/>
    <m/>
    <s v="Vijai"/>
    <s v="Elumalai"/>
    <m/>
    <d v="2018-10-24T11:38:54"/>
    <s v="No"/>
  </r>
  <r>
    <s v="IT-OSS - M6 (ASAP/TSG)"/>
    <s v="Incident"/>
    <s v="INC000002676383"/>
    <d v="2018-10-11T22:47:51"/>
    <d v="2018-10-12T19:10:00"/>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CT task. Getting below error message. Task in EXCEPTN Work Queue, Telephone: 4027285662, Error Message: ReturnCd :-1 - ReturnText: exchange_carrier_circuit_id, of 402-728-5662-0 already exists.  Please change ecckt What is your MSS Login ID?: n9995231 Customer Acct Number?: 6592119 PSR #?: 23185675 "/>
    <s v="The cancel in the previous order is not processed properly caused the issue and the same have been corrected and completed."/>
    <s v="MSS Cause Codes"/>
    <s v="Training"/>
    <s v="Process Issue - Others"/>
    <m/>
    <s v="IT Application"/>
    <s v="Software Application/System"/>
    <s v="Other Type of Software"/>
    <m/>
    <m/>
    <s v="Ajith"/>
    <s v="Kumar"/>
    <m/>
    <d v="2018-10-24T11:37:47"/>
    <s v="No"/>
  </r>
  <r>
    <s v="IT-OSS - M6 (ASAP/TSG)"/>
    <s v="Incident"/>
    <s v="INC000002676318"/>
    <d v="2018-10-12T00:04:21"/>
    <d v="2018-10-19T12:25:29"/>
    <x v="1"/>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 ORA-20100: COULD NOT GET NG WIRECENTER INFOR ORA-01403: NO DATA FOUND What is your MSS Login ID?: E0139321 Customer Acct Number?: 6592324 PSR #?: 23186221 "/>
    <s v="We could see that the reported TN-3931832007 has assigned in the DSLAM-LDWCGA@LDCODCL02 which doesn't have port alias value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Equipment Not Associated/Configuration"/>
    <m/>
    <s v="IT Application"/>
    <s v="Software Application/System"/>
    <s v="Other Type of Software"/>
    <m/>
    <m/>
    <s v="Tiffany"/>
    <s v="Brown"/>
    <m/>
    <d v="2018-10-30T11:47:15"/>
    <s v="No"/>
  </r>
  <r>
    <s v="IT-OSS - M6 (ASAP/TSG)"/>
    <s v="Incident"/>
    <s v="INC000002676313"/>
    <d v="2018-10-11T23:50:04"/>
    <d v="2018-10-12T19:26:11"/>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7843034 What is your MSS Login ID?: n9987263 Customer Acct Number?: 5567346 PSR #?: 21349792 "/>
    <s v="Missing label and value in Legacy has caused the reported issue and the same has been corrected."/>
    <s v="MSS Cause Codes"/>
    <s v="Data"/>
    <s v="Value Label"/>
    <m/>
    <s v="IT Application"/>
    <s v="Software Application/System"/>
    <s v="Other Type of Software"/>
    <m/>
    <m/>
    <s v="Vijai"/>
    <s v="Elumalai"/>
    <m/>
    <d v="2018-10-24T11:46:24"/>
    <s v="No"/>
  </r>
  <r>
    <s v="IT-OSS - M6 (ASAP/TSG)"/>
    <s v="Incident"/>
    <s v="INC000002676245"/>
    <d v="2018-10-11T22:38:11"/>
    <d v="2018-10-16T12:08:23"/>
    <x v="4"/>
    <s v="Medium"/>
    <x v="0"/>
    <s v="Within the Service Target"/>
    <s v="MSS (hWIN &amp; TSG) Issue"/>
    <s v="Which MSS instance are you reporting this issue for?: MSS (hWIN &amp; TSG) What type of issue are you reporting?: Another issue Description of problem: (attach screenshots of any errors, etc.): EXCEPTION ERROR ON DELEGDES TASK-RETURNCD:-1-RETURNTEXT:EXCEPTION NO DATA FOUND FINDING CLLI CODE FOR THE LOCATION ID:GRNLIAXCORW THIS IS ON TN#641-342-8552/THE DRS DW FIELD ON MIROR RECORD IS OSCLIAXD What is your MSS Login ID?: e0023871 Customer Acct Number?: 6591352 PSR #?: 23181280 "/>
    <s v="The reported order has been completed and flag finished in production. Hence there is no action pending on our side. We are going ahead and marking this incident as resolved. Thanks."/>
    <m/>
    <m/>
    <m/>
    <m/>
    <s v="IT Application"/>
    <s v="Software Application/System"/>
    <s v="Other Type of Software"/>
    <m/>
    <m/>
    <s v="Linda"/>
    <s v="Chandler"/>
    <m/>
    <d v="2018-10-27T12:04:18"/>
    <s v="No"/>
  </r>
  <r>
    <s v="IT-OSS - M6 (ASAP/TSG)"/>
    <s v="Incident"/>
    <s v="INC000002676241"/>
    <d v="2018-10-11T22:30:13"/>
    <d v="2018-10-17T03:03:59"/>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8062263037 What is your MSS Login ID?: n9987263 Customer Acct Number?: 5408875 PSR #?: 23180275 "/>
    <s v="Hi Vijai,  The customer is having open order# 5910601 in  NGMSS. Please have that completed and proceed with the reported order. Kindly do the same and let us know for any other concerns."/>
    <s v="MSS Cause Codes"/>
    <s v="Training"/>
    <s v="Process Issue - Others"/>
    <m/>
    <s v="IT Application"/>
    <s v="Software Application/System"/>
    <s v="Other Type of Software"/>
    <m/>
    <m/>
    <s v="Vijai"/>
    <s v="Elumalai"/>
    <m/>
    <d v="2018-10-27T12:04:11"/>
    <s v="No"/>
  </r>
  <r>
    <s v="IT-OSS - M6 (ASAP/TSG)"/>
    <s v="Incident"/>
    <s v="INC000002676237"/>
    <d v="2018-10-11T22:23:42"/>
    <d v="2018-10-12T17:20: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724528150, Error Message: unique constraint (ASAP.PK_CUST_ACCT_ADDR) violated What is your MSS Login ID?: n9995231 Customer Acct Number?: 5768063 PSR #?: 23184446  "/>
    <s v="The incorrect customer account id was tagged in the reported PSR # 23184446 which caused the issue and the same has been corrected."/>
    <s v="MSS Cause Codes"/>
    <s v="Data"/>
    <s v="Data Scrub Required"/>
    <m/>
    <s v="IT Application"/>
    <s v="Software Application/System"/>
    <s v="Other Type of Software"/>
    <m/>
    <m/>
    <s v="Ajith"/>
    <s v="Kumar"/>
    <m/>
    <d v="2018-10-23T13:30:45"/>
    <s v="No"/>
  </r>
  <r>
    <s v="IT-OSS - M6 (ASAP/TSG)"/>
    <s v="Incident"/>
    <s v="INC000002676225"/>
    <d v="2018-10-11T22:11:54"/>
    <d v="2018-10-19T12:58:58"/>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ED EXCEPTN QUEUE. Error: Unable to retrieve Order 22592523 from MSShWin Domain: Unhandled process exception : com.windstream.mss.exceptions.BusinessException: javax.xml.ws.WebServiceException: Could not send Message. Tn# 7048261097 What is your MSS Login ID?: n9987263 Customer Acct Number?: 6322110 PSR #?: 22592523 "/>
    <s v="We can see that the reported customer doesnt have active miror records. Please cancel the reported order and place a disconnect order for the reported customer.  As required information has been provided, we are going ahead and marking this as resolved."/>
    <s v="MSS Cause Codes"/>
    <s v="Training"/>
    <s v="Incorrect Provisioning Plan Selected"/>
    <m/>
    <s v="IT Application"/>
    <s v="Software Application/System"/>
    <s v="Other Type of Software"/>
    <m/>
    <m/>
    <s v="Vijai"/>
    <s v="Elumalai"/>
    <m/>
    <d v="2018-10-30T11:46:22"/>
    <s v="No"/>
  </r>
  <r>
    <s v="IT-OSS - M6 (ASAP/TSG)"/>
    <s v="Incident"/>
    <s v="INC000002676198"/>
    <d v="2018-10-11T22:06:51"/>
    <d v="2018-10-12T20:22:19"/>
    <x v="5"/>
    <s v="Medium"/>
    <x v="0"/>
    <s v="Within the Service Target"/>
    <s v="MSS (hWIN &amp; TSG) Issue"/>
    <s v="Which MSS instance are you reporting this issue for?: MSS (hWIN &amp; TSG) What type of issue are you reporting?: Another issue Description of problem: (attach screenshots of any errors, etc.): UNABLE TO COMPLETE BB_COMP QUEUE What is your MSS Login ID?: E0175126 Customer Acct Number?: 5642475 PSR #?: 21870364 "/>
    <s v="The missing label and information value for the 15Mb/1.5Mb IPTV speed product which caused the issue and the same has been corrected now."/>
    <s v="MSS Cause Codes"/>
    <s v="Data"/>
    <s v="Value Label"/>
    <m/>
    <s v="IT Application"/>
    <s v="Software Application/System"/>
    <s v="Other Type of Software"/>
    <m/>
    <m/>
    <s v="Felecia"/>
    <s v="Carrell"/>
    <m/>
    <d v="2018-10-23T13:26:01"/>
    <s v="No"/>
  </r>
  <r>
    <s v="IT-OSS - M6 (ASAP/TSG)"/>
    <s v="Incident"/>
    <s v="INC000002676164"/>
    <d v="2018-10-11T21:58:21"/>
    <d v="2018-10-15T17:06:20"/>
    <x v="15"/>
    <s v="Medium"/>
    <x v="0"/>
    <s v="Within the Service Target"/>
    <s v="MSS (hWIN &amp; TSG) Issue"/>
    <s v="Which MSS instance are you reporting this issue for?: MSS (hWIN &amp; TSG) What type of issue are you reporting?: Another issue Description of problem: (attach screenshots of any errors, etc.): UNABLE TO COMPETE BB_COMP QUEUE What is your MSS Login ID?: E0175126 Customer Acct Number?: 2996722 PSR #?: 20959591 "/>
    <s v="The missing value-label values in the order caused the reported issue which has been corrected now and the order is now complete."/>
    <s v="MSS Cause Codes"/>
    <s v="Data"/>
    <s v="Value Label"/>
    <m/>
    <s v="IT Application"/>
    <s v="Software Application/System"/>
    <s v="Other Type of Software"/>
    <m/>
    <m/>
    <s v="Felecia"/>
    <s v="Carrell"/>
    <m/>
    <d v="2018-10-26T12:03:34"/>
    <s v="No"/>
  </r>
  <r>
    <s v="IT-OSS - M6 (ASAP/TSG)"/>
    <s v="Incident"/>
    <s v="INC000002676067"/>
    <d v="2018-10-11T21:37:34"/>
    <d v="2018-10-24T13:55:32"/>
    <x v="13"/>
    <s v="Medium"/>
    <x v="2"/>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GRNLIAXC0RW What is your MSS Login ID?: e0102195 Customer Acct Number?: 6592102 PSR #?: 23185404 "/>
    <s v="The reported clli 'GRNLIAXC0RW ' got added in HWIN side and the order# 23185404  got completed."/>
    <s v="MSS Cause Codes"/>
    <s v="Data"/>
    <s v="Network system/Component issue"/>
    <m/>
    <s v="IT Application"/>
    <s v="Software Application/System"/>
    <s v="Other Type of Software"/>
    <m/>
    <m/>
    <s v="Jennifer"/>
    <s v="Hunt"/>
    <m/>
    <d v="2018-10-24T13:55:57"/>
    <s v="No"/>
  </r>
  <r>
    <s v="IT-OSS - M6 (ASAP/TSG)"/>
    <s v="Incident"/>
    <s v="INC000002675284"/>
    <d v="2018-10-11T19:04:15"/>
    <d v="2018-10-12T19:13:07"/>
    <x v="3"/>
    <s v="Medium"/>
    <x v="0"/>
    <s v="Within the Service Target"/>
    <s v="MSS (hWIN &amp; TSG) Issue"/>
    <s v="Which MSS instance are you reporting this issue for?: MSS (hWIN &amp; TSG) What type of issue are you reporting?: Another issue Description of problem: (attach screenshots of any errors, etc.): ORA-20104: BPQ WAS CALLED, BUT RETURNED AN ERROR: THE REQUEST COMPLETED, BUT THE DSL RESULT CODES WERE NOT ABLE TO BE TRANSLATED, SO THE RAW DATA SHOULD BE PROCESSED BY THE CLIENT APPLICATION. What is your MSS Login ID?: e0182026 Customer Acct Number?: 6591933 PSR #?: 23184464  "/>
    <s v="The qualification related corrected and the order validates without any issues"/>
    <s v="MSS Cause Codes"/>
    <s v="Code"/>
    <s v="MSSINT Custom Code"/>
    <m/>
    <s v="IT Application"/>
    <s v="Software Application/System"/>
    <s v="Other Type of Software"/>
    <m/>
    <m/>
    <s v="Jonathan"/>
    <s v="Jackson"/>
    <m/>
    <d v="2018-10-23T13:10:35"/>
    <s v="No"/>
  </r>
  <r>
    <s v="IT-OSS - M6 (ASAP/TSG)"/>
    <s v="Incident"/>
    <s v="INC000002675254"/>
    <d v="2018-10-11T18:27:07"/>
    <d v="2018-10-12T14:34:41"/>
    <x v="1"/>
    <s v="Medium"/>
    <x v="0"/>
    <s v="Within the Service Target"/>
    <s v="MSS (hWIN &amp; TSG) Issue"/>
    <s v="Which MSS instance are you reporting this issue for?: MSS (hWIN &amp; TSG) What type of issue are you reporting?: Another issue Description of problem: (attach screenshots of any errors, etc.): No MSS record found for 6105826963 What is your MSS Login ID?: n9981515 "/>
    <s v="We could see that the reported TN-6105826963 record shows properly in Aquarium.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uryapraba"/>
    <s v="Kannaiyan"/>
    <m/>
    <d v="2018-10-23T13:09:30"/>
    <s v="No"/>
  </r>
  <r>
    <s v="IT-OSS - M6 (ASAP/TSG)"/>
    <s v="Incident"/>
    <s v="INC000002675197"/>
    <d v="2018-10-11T18:22:10"/>
    <d v="2018-10-12T17:16:48"/>
    <x v="6"/>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6068330717 "/>
    <s v="The incorrect address id was tagged in the reported PSR which caused the issue and the same has been corrected."/>
    <s v="MSS Cause Codes"/>
    <s v="Data"/>
    <s v="Address Issue"/>
    <m/>
    <s v="IT Application"/>
    <s v="Software Application/System"/>
    <s v="Other Type of Software"/>
    <m/>
    <m/>
    <s v="Srinivasan"/>
    <s v="Puthiran"/>
    <m/>
    <d v="2018-10-23T12:56:29"/>
    <s v="No"/>
  </r>
  <r>
    <s v="IT-OSS - M6 (ASAP/TSG)"/>
    <s v="Incident"/>
    <s v="INC000002675186"/>
    <d v="2018-10-11T18:09:41"/>
    <d v="2018-10-15T15:24:45"/>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9334310 What is your MSS Login ID?: n9981515 "/>
    <s v="The reported customer is displaying in AQUARIUM without any issues. Hence there is no action pending on our side. We are going ahead and marking this incident as resolved. Thanks."/>
    <s v="MSS Cause Codes"/>
    <s v="Training"/>
    <s v="No Issue Found"/>
    <m/>
    <s v="IT Application"/>
    <s v="Software Application/System"/>
    <s v="Other Type of Software"/>
    <m/>
    <m/>
    <s v="Suryapraba"/>
    <s v="Kannaiyan"/>
    <m/>
    <d v="2018-10-26T11:59:54"/>
    <s v="No"/>
  </r>
  <r>
    <s v="IT-OSS - M6 (ASAP/TSG)"/>
    <s v="Incident"/>
    <s v="INC000002675105"/>
    <d v="2018-10-11T18:13:44"/>
    <d v="2018-10-17T03:57:48"/>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29882141 What is your MSS Login ID?: n9981515 "/>
    <s v="We could see all information for the customer in aquarium as there is no pending action item from our end we are marking this ticket as resolved."/>
    <s v="MSS Cause Codes"/>
    <s v="Data"/>
    <s v="User Request"/>
    <m/>
    <s v="IT Application"/>
    <s v="Software Application/System"/>
    <s v="Other Type of Software"/>
    <m/>
    <m/>
    <s v="Suryapraba"/>
    <s v="Kannaiyan"/>
    <m/>
    <d v="2018-10-27T12:03:31"/>
    <s v="No"/>
  </r>
  <r>
    <s v="IT-OSS - M6 (ASAP/TSG)"/>
    <s v="Incident"/>
    <s v="INC000002674992"/>
    <d v="2018-10-11T17:08:16"/>
    <d v="2018-10-12T19:21:23"/>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5016797168 What is your MSS Login ID?: n9981515 "/>
    <s v="We couldn't see any issue's for the reported customer-5016797168."/>
    <s v="MSS Cause Codes"/>
    <s v="Training"/>
    <s v="No Issue Found"/>
    <m/>
    <s v="IT Application"/>
    <s v="Software Application/System"/>
    <s v="Other Type of Software"/>
    <m/>
    <m/>
    <s v="Suryapraba"/>
    <s v="Kannaiyan"/>
    <m/>
    <d v="2018-10-23T13:05:56"/>
    <s v="No"/>
  </r>
  <r>
    <s v="IT-OSS - M6 (ASAP/TSG)"/>
    <s v="Incident"/>
    <s v="INC000002674908"/>
    <d v="2018-10-11T16:59:44"/>
    <d v="2018-10-12T16:28:00"/>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4092523449 What is your MSS Login ID?: n9981515 "/>
    <s v="We could see the order has been processed when we try to check the same and it looks complete in the system.  Also, it shows information as expected. So we are going ahead and marking this as close. KIndly reach us for any assistance in the future."/>
    <s v="MSS Cause Codes"/>
    <s v="Training"/>
    <s v="No Issue Found"/>
    <m/>
    <s v="IT Application"/>
    <s v="Software Application/System"/>
    <s v="Other Type of Software"/>
    <m/>
    <m/>
    <s v="Suryapraba"/>
    <s v="Kannaiyan"/>
    <m/>
    <d v="2018-10-23T13:12:40"/>
    <s v="No"/>
  </r>
  <r>
    <s v="IT-OSS - M6 (ASAP/TSG)"/>
    <s v="Incident"/>
    <s v="INC000002674642"/>
    <d v="2018-10-11T14:30:45"/>
    <d v="2018-10-17T11:20:58"/>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4406934109 "/>
    <s v="We can see that the ISP info WINDSTREAM is not added in the reported order which is causing the issue, Please proceed with correction adding the respective information and try to complete the order. As required information has been provided, we are going ahead and marking this as resolved."/>
    <s v="MSS Cause Codes"/>
    <s v="Training"/>
    <s v="Incorrect Process on Change Order"/>
    <m/>
    <s v="IT Application"/>
    <s v="Software Application/System"/>
    <s v="Other Type of Software"/>
    <m/>
    <m/>
    <s v="Srinivasan"/>
    <s v="Puthiran"/>
    <m/>
    <d v="2018-10-27T12:00:14"/>
    <s v="No"/>
  </r>
  <r>
    <s v="IT-OSS - M6 (ASAP/TSG)"/>
    <s v="Incident"/>
    <s v="INC000002674639"/>
    <d v="2018-10-11T13:38:36"/>
    <d v="2018-10-12T19:20:37"/>
    <x v="3"/>
    <s v="Medium"/>
    <x v="0"/>
    <s v="Within the Service Target"/>
    <s v="MSS (hWIN &amp; TSG) Issue"/>
    <s v="Which MSS instance are you reporting this issue for?: MSS (hWIN &amp; TSG) What type of issue are you reporting?: Another issue Description of problem: (attach screenshots of any errors, etc.): No MSS record found for 7248420253 What is your MSS Login ID?: n9981514 "/>
    <s v="The incorrect address indicator caused the issue and the same have been corrected and completed"/>
    <s v="MSS Cause Codes"/>
    <s v="Data"/>
    <s v="User Request"/>
    <m/>
    <s v="IT Application"/>
    <s v="Software Application/System"/>
    <s v="Other Type of Software"/>
    <m/>
    <m/>
    <s v="Ramkumar"/>
    <s v="Balaji"/>
    <m/>
    <d v="2018-10-23T12:51:43"/>
    <s v="No"/>
  </r>
  <r>
    <s v="IT-OSS - M6 (ASAP/TSG)"/>
    <s v="Incident"/>
    <s v="INC000002674622"/>
    <d v="2018-10-11T04:23:32"/>
    <d v="2018-10-11T19:10:31"/>
    <x v="15"/>
    <s v="Medium"/>
    <x v="0"/>
    <s v="Within the Service Target"/>
    <s v="MSS (hWIN &amp; TSG) Issue"/>
    <s v="Which MSS instance are you reporting this issue for?: MSS (hWIN &amp; TSG) What type of issue are you reporting?: Another issue Description of problem: (attach screenshots of any errors, etc.): ERROR:AN ERROR OCCURRED DURING THE CUSTOM PREVALIDATION PROCEDURE: -2 ORA-20100: IN ORDER TO ADD A NEW CPE (ACTIONTEC/T3200) YOU MUST DISCONNECT THEN OLD ONE..  THERE WAS NO SPEED OR ROUTER IN THE CUST EXISTING SVC TO DISCONNECT. What is your MSS Login ID?: E0182019 Customer Acct Number?: 3684554 PSR #?: 23182447 "/>
    <s v="We could see there are in service products for the reported customer(as you can see through the screenshot attached).Kindly disconnect these products and then  add new products."/>
    <s v="MSS Cause Codes"/>
    <s v="Data"/>
    <s v="Incorrect Serv Item Status"/>
    <m/>
    <s v="IT Application"/>
    <s v="Software Application/System"/>
    <s v="Other Type of Software"/>
    <m/>
    <m/>
    <s v="Dakotah"/>
    <s v="Cantrell"/>
    <m/>
    <d v="2018-10-23T12:50:27"/>
    <s v="No"/>
  </r>
  <r>
    <s v="IT-OSS - M6 (ASAP/TSG)"/>
    <s v="Incident"/>
    <s v="INC000002674609"/>
    <d v="2018-10-11T03:01:15"/>
    <d v="2018-10-12T16:16:09"/>
    <x v="14"/>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065962659,Error Message: v_return_cd: -2 v_return_text:ORA-20100: The MSS Exchange is not found on the account.  What is your MSS Login ID?: n9994207 Customer Acct Number?: 6582216 PSR #?: 23153342 "/>
    <s v="We could see that the new order #23153342 was placed on already existing account #6582216 which is a incorrect process to create a new order. Please cancel the reported order and place a new order by creating new account"/>
    <s v="MSS Cause Codes"/>
    <s v="Training"/>
    <s v="Incorrect Process on New Order"/>
    <m/>
    <s v="IT Application"/>
    <s v="Software Application/System"/>
    <s v="Other Type of Software"/>
    <m/>
    <m/>
    <s v="Sathishkumar"/>
    <s v="Chellathurai"/>
    <m/>
    <d v="2018-10-23T12:41:58"/>
    <s v="No"/>
  </r>
  <r>
    <s v="IT-OSS - M6 (ASAP/TSG)"/>
    <s v="Incident"/>
    <s v="INC000002674536"/>
    <d v="2018-10-11T02:46:49"/>
    <d v="2018-10-16T11:21:20"/>
    <x v="1"/>
    <s v="Medium"/>
    <x v="0"/>
    <s v="Within the Service Target"/>
    <s v="MSS (hWIN &amp; TSG) Issue"/>
    <s v="Which MSS instance are you reporting this issue for?: MSS (hWIN &amp; TSG) What type of issue are you reporting?: Another issue Description of problem: (attach screenshots of any errors, etc.): WHEN TRYING TO COMPLETE PSR ON 7150373021 I GET THE ERROR &quot;CANNOT ADD TASK 105662598 TO THE PERT CHART&quot; What is your MSS Login ID?: 0095240 Customer Acct Number?: 6401751 PSR #?: 23181880 "/>
    <s v="We could see that the reported order-23181880 has been validated in MSS and the tasks  has been generated successfully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haron"/>
    <s v="Pohl"/>
    <m/>
    <d v="2018-10-26T11:59:21"/>
    <s v="No"/>
  </r>
  <r>
    <s v="IT-OSS - M6 (ASAP/TSG)"/>
    <s v="Incident"/>
    <s v="INC000002674535"/>
    <d v="2018-10-11T02:45:30"/>
    <d v="2018-10-12T15:45:13"/>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3911067003,Error Message: v_return_cd: -2 v_return_text:ORA-20100: The MSS Exchange is not found on the account.  What is your MSS Login ID?: n9994207 Customer Acct Number?: 6362073 PSR #?: 23162336  "/>
    <s v="The incorrect order activity caused the reported issue and the same have been corrected and completed"/>
    <s v="MSS Cause Codes"/>
    <s v="Delegation"/>
    <s v="Delegation task issue"/>
    <m/>
    <s v="IT Application"/>
    <s v="Software Application/System"/>
    <s v="Other Type of Software"/>
    <m/>
    <m/>
    <s v="Sathishkumar"/>
    <s v="Chellathurai"/>
    <m/>
    <d v="2018-10-23T12:41:33"/>
    <s v="No"/>
  </r>
  <r>
    <s v="IT-OSS - M6 (ASAP/TSG)"/>
    <s v="Incident"/>
    <s v="INC000002674534"/>
    <d v="2018-10-11T02:40:42"/>
    <d v="2018-10-11T16:33:39"/>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4732000,Error Message: v_return_cd: -2 v_return_text:ORA-20100: The MSS Exchange is not found on the account.  What is your MSS Login ID?: n9994207 Customer Acct Number?: 6408572 PSR #?: 23166231 "/>
    <s v="We could see the order activity was mismatched on data level which were caused the issue, the same has been corrected and respective order is now processed without any issues. So, we are going ahead and marking this as close. KIndly reach us for any assistance in the future."/>
    <s v="MSS Cause Codes"/>
    <s v="Delegation"/>
    <s v="NGMSS data issue"/>
    <m/>
    <s v="IT Application"/>
    <s v="Software Application/System"/>
    <s v="Other Type of Software"/>
    <m/>
    <m/>
    <s v="Sathishkumar"/>
    <s v="Chellathurai"/>
    <m/>
    <d v="2018-10-23T12:41:26"/>
    <s v="No"/>
  </r>
  <r>
    <s v="IT-OSS - M6 (ASAP/TSG)"/>
    <s v="Incident"/>
    <s v="INC000002674532"/>
    <d v="2018-10-11T02:34:36"/>
    <d v="2018-10-11T14:26:10"/>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791061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45780 PSR #?: 23179556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23T12:41:14"/>
    <s v="No"/>
  </r>
  <r>
    <s v="IT-OSS - M6 (ASAP/TSG)"/>
    <s v="Incident"/>
    <s v="INC000002674530"/>
    <d v="2018-10-11T02:30:58"/>
    <d v="2018-10-18T06:00:47"/>
    <x v="12"/>
    <s v="Medium"/>
    <x v="0"/>
    <s v="Within the Service Target"/>
    <s v="MSS (hWIN &amp; TSG) Issue"/>
    <s v="Which MSS instance are you reporting this issue for?: MSS (hWIN &amp; TSG) What type of issue are you reporting?: Another issue Description of problem: (attach screenshots of any errors, etc.): stuck in bbcomp queue and I need to cancel the disconnect What is your MSS Login ID?: e0181765 Customer Acct Number?: 6529171 PSR #?: 23181659 "/>
    <s v="Cynthia,  The order is flag finished , we don't find any issue on completing the task. Please check and let us know for any other concerns."/>
    <s v="MSS Cause Codes"/>
    <s v="Data"/>
    <s v="User Request"/>
    <m/>
    <s v="IT Application"/>
    <s v="Software Application/System"/>
    <s v="Other Type of Software"/>
    <m/>
    <m/>
    <s v="Cynthia"/>
    <s v="Jasso"/>
    <m/>
    <d v="2018-10-28T12:06:11"/>
    <s v="No"/>
  </r>
  <r>
    <s v="IT-OSS - M6 (ASAP/TSG)"/>
    <s v="Incident"/>
    <s v="INC000002674486"/>
    <d v="2018-10-11T14:01:04"/>
    <d v="2018-10-15T18:29:48"/>
    <x v="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2812421065 What is your MSS Login ID?: n9981514 "/>
    <s v="Differant TN in the label and value info was causing the issue , the same has been corrected and fixed."/>
    <s v="MSS Cause Codes"/>
    <s v="Data"/>
    <s v="Value Label"/>
    <m/>
    <s v="IT Application"/>
    <s v="Software Application/System"/>
    <s v="Other Type of Software"/>
    <m/>
    <m/>
    <s v="Ramkumar"/>
    <s v="Balaji"/>
    <m/>
    <d v="2018-10-26T11:59:03"/>
    <s v="No"/>
  </r>
  <r>
    <s v="IT-OSS - M6 (ASAP/TSG)"/>
    <s v="Incident"/>
    <s v="INC000002674481"/>
    <d v="2018-10-11T10:07:22"/>
    <d v="2018-10-11T13:32:16"/>
    <x v="13"/>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7177387337 What is your MSS Login ID?: n9981514 "/>
    <s v="We couldn't see any NSP product selected under ISP channel for the reported customer- 7177387337. Kindly process supplement correction and select the appropriate NSP product based on MIRROR records and proceed further."/>
    <s v="MSS Cause Codes"/>
    <s v="Training"/>
    <s v="Incorrect Process on Change Order"/>
    <m/>
    <s v="IT Application"/>
    <s v="Software Application/System"/>
    <s v="Other Type of Software"/>
    <m/>
    <m/>
    <s v="Ramkumar"/>
    <s v="Balaji"/>
    <m/>
    <d v="2018-10-23T12:34:36"/>
    <s v="No"/>
  </r>
  <r>
    <s v="IT-OSS - M6 (ASAP/TSG)"/>
    <s v="Incident"/>
    <s v="INC000002674452"/>
    <d v="2018-10-11T02:34:09"/>
    <d v="2018-10-12T14:55:00"/>
    <x v="6"/>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49 Customer Acct Number?: 6495037 PSR #?: 6611143  "/>
    <s v="No issue found"/>
    <s v="MSS Cause Codes"/>
    <s v="Training"/>
    <s v="No Issue Found"/>
    <m/>
    <s v="IT Application"/>
    <s v="Software Application/System"/>
    <s v="Other Type of Software"/>
    <m/>
    <m/>
    <s v="Gopinath"/>
    <s v="Baskar"/>
    <m/>
    <d v="2018-10-23T12:33:02"/>
    <s v="No"/>
  </r>
  <r>
    <s v="IT-OSS - M6 (ASAP/TSG)"/>
    <s v="Incident"/>
    <s v="INC000002674407"/>
    <d v="2018-10-11T03:56:42"/>
    <d v="2018-10-15T13:57:30"/>
    <x v="2"/>
    <s v="Medium"/>
    <x v="0"/>
    <s v="Within the Service Target"/>
    <s v="MSS (hWIN &amp; TSG) Issue"/>
    <s v="Which MSS instance are you reporting this issue for?: MSS (hWIN &amp; TSG) What type of issue are you reporting?: Another issue Description of problem: (attach screenshots of any errors, etc.): ALBYKYIDA1DAT00 DSLAM has alphanumeric characters in the pin values. I DISCONNECTED THIS M6 RECORD TO BUILD ANOTHER RECORD PER FACILITY PROVISIONING AND I GOT THIS ERROR WHILE TRYING TO DO A MOVE ORDER. I CANT BUILD ANOTHER RECORD UNTIL THIS ERROR IS SOLVED SO IT WILL VALIDATE.  What is your MSS Login ID?: E0183530 Customer Acct Number?: 6588727 PSR #?: 23181981 "/>
    <s v="The reported order has been already Completed and flag finished.  As required information  has been provided, we are going ahead and marking this as resolved."/>
    <s v="MSS Cause Codes"/>
    <s v="Training"/>
    <s v="No Issue Found"/>
    <m/>
    <s v="IT Application"/>
    <s v="Software Application/System"/>
    <s v="Other Type of Software"/>
    <m/>
    <m/>
    <s v="Mikayla"/>
    <s v="Anderson"/>
    <m/>
    <d v="2018-10-26T11:59:27"/>
    <s v="No"/>
  </r>
  <r>
    <s v="IT-OSS - M6 (ASAP/TSG)"/>
    <s v="Incident"/>
    <s v="INC000002674400"/>
    <d v="2018-10-11T03:11:56"/>
    <d v="2018-10-11T19:30:03"/>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598853760,Error Message:ReturnCd:21038 – ReturnText: One or more required Addresses have not been delegated to NGMSS   What is your MSS Login ID?: n9994207 Customer Acct Number?: 3227780 PSR #?: 23148075  "/>
    <s v="Missing Secloc for the virtual and broadband circuit has caused the reported issue and the same has been corrected."/>
    <s v="MSS Cause Codes"/>
    <s v="Data"/>
    <s v="Address Issue"/>
    <m/>
    <s v="IT Application"/>
    <s v="Software Application/System"/>
    <s v="Other Type of Software"/>
    <m/>
    <m/>
    <s v="Sathishkumar"/>
    <s v="Chellathurai"/>
    <m/>
    <d v="2018-10-23T12:48:01"/>
    <s v="No"/>
  </r>
  <r>
    <s v="IT-OSS - M6 (ASAP/TSG)"/>
    <s v="Incident"/>
    <s v="INC000002674399"/>
    <d v="2018-10-11T03:08:12"/>
    <d v="2018-10-11T16:41:59"/>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84704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042929 PSR #?: 23147723 "/>
    <s v="We could see the circuit information were not updated properly on the data level which were caused the issue, the same has been corrected and respective order is now processed. So, we are going ahead and marking this as close. KIndly reach us for any assistance in the future."/>
    <s v="MSS Cause Codes"/>
    <s v="Data"/>
    <s v="Circuit Status"/>
    <m/>
    <s v="IT Application"/>
    <s v="Software Application/System"/>
    <s v="Other Type of Software"/>
    <m/>
    <m/>
    <s v="Sathishkumar"/>
    <s v="Chellathurai"/>
    <m/>
    <d v="2018-10-23T12:47:54"/>
    <s v="No"/>
  </r>
  <r>
    <s v="IT-OSS - M6 (ASAP/TSG)"/>
    <s v="Incident"/>
    <s v="INC000002674397"/>
    <d v="2018-10-11T02:56:25"/>
    <d v="2018-10-12T16:26:42"/>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6416284359, Error Message: One or more circuits for this order are riding another circuit which are not in Service. What is your MSS Login ID?: n9995231 Customer Acct Number?: 4711526 PSR #?: 20329130 "/>
    <s v="We could see that the DLRD task was not processed properly which caused the issue and same has been corrected now. DD task for the reported order #20329130 is completed"/>
    <s v="MSS Cause Codes"/>
    <s v="Training"/>
    <s v="Incorrect Task Completion Process"/>
    <m/>
    <s v="IT Application"/>
    <s v="Software Application/System"/>
    <s v="Other Type of Software"/>
    <m/>
    <m/>
    <s v="Ajith"/>
    <s v="Kumar"/>
    <m/>
    <d v="2018-10-23T12:47:41"/>
    <s v="No"/>
  </r>
  <r>
    <s v="IT-OSS - M6 (ASAP/TSG)"/>
    <s v="Incident"/>
    <s v="INC000002674396"/>
    <d v="2018-10-11T02:55:04"/>
    <d v="2018-10-11T16:59:21"/>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7062160101,Error Message: v_return_cd: -2 v_return_text:ORA-20100: The MSS Exchange is not found on the account.  What is your MSS Login ID?: n9994207 Customer Acct Number?: 5486450 PSR #?: 23108327 "/>
    <s v="We could see that the WireCenter for the reported order-23108327 was not updated properly in NGMSS, which caused the issue. Now we have corrected the same and the PCONDES task for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Sathishkumar"/>
    <s v="Chellathurai"/>
    <m/>
    <d v="2018-10-23T12:47:34"/>
    <s v="No"/>
  </r>
  <r>
    <s v="IT-OSS - M6 (ASAP/TSG)"/>
    <s v="Incident"/>
    <s v="INC000002674395"/>
    <d v="2018-10-11T02:51:06"/>
    <d v="2018-10-12T16:18:50"/>
    <x v="3"/>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9123595506,Error Message: v_return_cd: -2 v_return_text:ORA-20100: The MSS Exchange is not found on the account.  What is your MSS Login ID?: n9994207 Customer Acct Number?: 6388077 PSR #?: 23163444  "/>
    <s v="The incorrect order activity caused the issue and the same have been corrected and completed"/>
    <s v="MSS Cause Codes"/>
    <s v="Delegation"/>
    <s v="Delegation task issue"/>
    <m/>
    <s v="IT Application"/>
    <s v="Software Application/System"/>
    <s v="Other Type of Software"/>
    <m/>
    <m/>
    <s v="Sathishkumar"/>
    <s v="Chellathurai"/>
    <m/>
    <d v="2018-10-23T12:47:28"/>
    <s v="No"/>
  </r>
  <r>
    <s v="IT-OSS - M6 (ASAP/TSG)"/>
    <s v="Incident"/>
    <s v="INC000002674388"/>
    <d v="2018-10-11T02:36:35"/>
    <d v="2018-10-11T14:50:49"/>
    <x v="4"/>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ReturnCd :21040 - ReturnText: Unable to create delegated PSR Order in NGMSS. Error returned from API.: javax.xml.ws.soap.SOAPFaultException: org.openuri.WSException_Exception: Exception thrown during Order API execution.  Message: Exception Thrown Importing Order.  Message: Unable to process item 2Wire 2701HG Product group 1400. The Service Item 21611288 had already been disconnected on another order..  Error Code 30606:The Service Item 21611288 had already been disconnected on another order.Error Code 30766:Unable to process item 2Wire 2701HG Product group 1400. The Service Item 21611288 had already been disconnected on another order.. PHONE # 2546943284 What is your MSS Login ID?: E0138911 Customer Acct Number?: 3429928 PSR #?: 23181841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Debra"/>
    <s v="Nix"/>
    <m/>
    <d v="2018-10-23T12:47:02"/>
    <s v="No"/>
  </r>
  <r>
    <s v="IT-OSS - M6 (ASAP/TSG)"/>
    <s v="Incident"/>
    <s v="INC000002674262"/>
    <d v="2018-10-11T01:59:59"/>
    <d v="2018-10-18T05:57:16"/>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3348573854 What is your MSS Login ID?: n9984649 Customer Acct Number?: - PSR #?: 6371149 "/>
    <s v="Hi Gopi,  The issue is due to the address was marked as inactive by N9988093 which has been cleared now and the aquarium is returning valid data. Please check and let us know for any other concerns."/>
    <s v="MSS Cause Codes"/>
    <s v="Data"/>
    <s v="Address Issue"/>
    <m/>
    <s v="IT Application"/>
    <s v="Software Application/System"/>
    <s v="Other Type of Software"/>
    <m/>
    <m/>
    <s v="Gopinath"/>
    <s v="Baskar"/>
    <m/>
    <d v="2018-10-28T12:06:04"/>
    <s v="No"/>
  </r>
  <r>
    <s v="IT-OSS - M6 (ASAP/TSG)"/>
    <s v="Incident"/>
    <s v="INC000002674252"/>
    <d v="2018-10-11T01:52:13"/>
    <d v="2018-10-11T13:44:01"/>
    <x v="13"/>
    <s v="Medium"/>
    <x v="0"/>
    <s v="Within the Service Target"/>
    <s v="MSS (hWIN &amp; TSG) Issue"/>
    <s v="Which MSS instance are you reporting this issue for?: MSS (hWIN &amp; TSG) What type of issue are you reporting?: Another issue Description of problem: (attach screenshots of any errors, etc.): No MSS record found for 6063252809 What is your MSS Login ID?: n9984649 Customer Acct Number?: - PSR #?: 6483233 "/>
    <s v="We have corrected the address issue for the reported customer -6063252809 caused due to  migration and the issue got cleared."/>
    <s v="MSS Cause Codes"/>
    <s v="Data"/>
    <s v="Address Issue"/>
    <m/>
    <s v="IT Application"/>
    <s v="Software Application/System"/>
    <s v="Other Type of Software"/>
    <m/>
    <m/>
    <s v="Gopinath"/>
    <s v="Baskar"/>
    <m/>
    <d v="2018-10-23T12:38:51"/>
    <s v="No"/>
  </r>
  <r>
    <s v="IT-OSS - M6 (ASAP/TSG)"/>
    <s v="Incident"/>
    <s v="INC000002674116"/>
    <d v="2018-10-11T02:10:12"/>
    <d v="2018-10-11T16:35:53"/>
    <x v="15"/>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492989 PSR #?: 6596949  "/>
    <s v="As per MSS, the TN in an order checks mirror for compatible speed and modem.The speed used in this order is not compatible for the TN.So cancel this order and use  the compatible speed for the TN."/>
    <s v="MSS Cause Codes"/>
    <s v="Training"/>
    <s v="Incorrect Process on BB Qualification"/>
    <m/>
    <s v="IT Application"/>
    <s v="Software Application/System"/>
    <s v="Other Type of Software"/>
    <m/>
    <m/>
    <s v="Gopinath"/>
    <s v="Baskar"/>
    <m/>
    <d v="2018-10-23T12:32:16"/>
    <s v="No"/>
  </r>
  <r>
    <s v="IT-OSS - M6 (ASAP/TSG)"/>
    <s v="Incident"/>
    <s v="INC000002674065"/>
    <d v="2018-10-11T01:50:32"/>
    <d v="2018-10-12T18:19:39"/>
    <x v="2"/>
    <s v="Medium"/>
    <x v="0"/>
    <s v="Within the Service Target"/>
    <s v="MSS (hWIN &amp; TSG) Issue"/>
    <s v="Which MSS instance are you reporting this issue for?: MSS (hWIN &amp; TSG) What type of issue are you reporting?: Another issue Description of problem: (attach screenshots of any errors, etc.): SHOWING AS OPEN PSR IN HWIN BUT IS FLAGGED AS COMPLETED IN NGMSS. 8707413136 What is your MSS Login ID?: 0019414 Customer Acct Number?: 5550382 PSR #?: 20328854 "/>
    <s v="We can see that the supplement corrected was not delegated to NG which was causing the issue, the same has been corrected and fixed."/>
    <s v="MSS Cause Codes"/>
    <s v="Training"/>
    <s v="Incorrect Task Completion Process"/>
    <m/>
    <s v="IT Application"/>
    <s v="Software Application/System"/>
    <s v="Other Type of Software"/>
    <m/>
    <m/>
    <s v="Ronnie"/>
    <s v="Byrd"/>
    <m/>
    <d v="2018-10-23T12:31:19"/>
    <s v="No"/>
  </r>
  <r>
    <s v="IT-OSS - M6 (ASAP/TSG)"/>
    <s v="Incident"/>
    <s v="INC000002673942"/>
    <d v="2018-10-11T01:01:17"/>
    <d v="2018-10-11T19:19:47"/>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7047887646,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612646 PSR #?: 23179408 "/>
    <s v="The cancel was applied but was not reflected in the tabel level and the same is now corrected"/>
    <s v="MSS Cause Codes"/>
    <s v="Training"/>
    <s v="Incorrect Supplement Cancel"/>
    <m/>
    <s v="IT Application"/>
    <s v="Software Application/System"/>
    <s v="Other Type of Software"/>
    <m/>
    <m/>
    <s v="Ajith"/>
    <s v="Kumar"/>
    <m/>
    <d v="2018-10-23T12:37:07"/>
    <s v="No"/>
  </r>
  <r>
    <s v="IT-OSS - M6 (ASAP/TSG)"/>
    <s v="Incident"/>
    <s v="INC000002673896"/>
    <d v="2018-10-11T00:24:15"/>
    <d v="2018-10-11T14:26:28"/>
    <x v="15"/>
    <s v="Medium"/>
    <x v="0"/>
    <s v="Within the Service Target"/>
    <s v="MSS (hWIN &amp; TSG) Issue"/>
    <s v="Which MSS instance are you reporting this issue for?: MSS (hWIN &amp; TSG) What type of issue are you reporting?: Another issue Description of problem: (attach screenshots of any errors, etc.): TN 3259285006- MSS record not found What is your MSS Login ID?: n9986870 PSR #?: 6593552 "/>
    <s v="We could see no issues with this request as the aquarium record for the customer is proper as you can see through the screenshot attached"/>
    <s v="MSS Cause Codes"/>
    <s v="Training"/>
    <s v="No Issue Found"/>
    <m/>
    <s v="IT Application"/>
    <s v="Software Application/System"/>
    <s v="Other Type of Software"/>
    <m/>
    <m/>
    <s v="Abhinaya"/>
    <s v="Gopi"/>
    <m/>
    <d v="2018-10-23T12:36:01"/>
    <s v="No"/>
  </r>
  <r>
    <s v="IT-OSS - M6 (ASAP/TSG)"/>
    <s v="Incident"/>
    <s v="INC000002673880"/>
    <d v="2018-10-11T00:11:37"/>
    <d v="2018-10-12T16:39:22"/>
    <x v="14"/>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3862941179 What is your MSS Login ID?: n9987263 Customer Acct Number?: 3141589 PSR #?: 23047527 "/>
    <s v="We could see that the value label was populated wrongly which caused the issue and same has been corrected now. DD task for the reported order #23047527 is completed."/>
    <s v="MSS Cause Codes"/>
    <s v="Data"/>
    <s v="Value Label"/>
    <m/>
    <s v="IT Application"/>
    <s v="Software Application/System"/>
    <s v="Other Type of Software"/>
    <m/>
    <m/>
    <s v="Vijai"/>
    <s v="Elumalai"/>
    <m/>
    <d v="2018-10-23T12:35:03"/>
    <s v="No"/>
  </r>
  <r>
    <s v="IT-OSS - M6 (ASAP/TSG)"/>
    <s v="Incident"/>
    <s v="INC000002673878"/>
    <d v="2018-10-11T00:08:13"/>
    <d v="2018-10-11T16:55:17"/>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7042790100 What is your MSS Login ID?: n9987263 Customer Acct Number?: 6573035 PSR #?: 23177857 "/>
    <s v="We could see the disconnect item was not mapped properly which were caused the issue, the same has been corrected and reported order has been processed now without any issues. So, we are going ahead and marking this as close. KIndly reach us for any assistance in the future."/>
    <s v="MSS Cause Codes"/>
    <s v="Delegation"/>
    <s v="Migration Issues (data missing)"/>
    <m/>
    <s v="IT Application"/>
    <s v="Software Application/System"/>
    <s v="Other Type of Software"/>
    <m/>
    <m/>
    <s v="Vijai"/>
    <s v="Elumalai"/>
    <m/>
    <d v="2018-10-23T12:19:07"/>
    <s v="No"/>
  </r>
  <r>
    <s v="IT-OSS - M6 (ASAP/TSG)"/>
    <s v="Incident"/>
    <s v="INC000002673871"/>
    <d v="2018-10-11T00:01:14"/>
    <d v="2018-10-11T16:39:06"/>
    <x v="15"/>
    <s v="Medium"/>
    <x v="0"/>
    <s v="Within the Service Target"/>
    <s v="MSS (hWIN &amp; TSG) Issue"/>
    <s v="Which MSS instance are you reporting this issue for?: MSS (hWIN &amp; TSG) What type of issue are you reporting?: Another issue Description of problem: (attach screenshots of any errors, etc.): TN 4029882009- MSS record not found What is your MSS Login ID?: n9986870 PSR #?: 6306575 "/>
    <s v="We could see no issues with this request as the aquarium record for the customer is proper as you can see through the screenshot attached."/>
    <s v="MSS Cause Codes"/>
    <s v="Data"/>
    <s v="Address Issue"/>
    <m/>
    <s v="IT Application"/>
    <s v="Software Application/System"/>
    <s v="Other Type of Software"/>
    <m/>
    <m/>
    <s v="Abhinaya"/>
    <s v="Gopi"/>
    <m/>
    <d v="2018-10-23T12:18:48"/>
    <s v="No"/>
  </r>
  <r>
    <s v="IT-OSS - M6 (ASAP/TSG)"/>
    <s v="Incident"/>
    <s v="INC000002673870"/>
    <d v="2018-10-11T00:00:32"/>
    <d v="2018-10-11T13:55:56"/>
    <x v="13"/>
    <s v="Medium"/>
    <x v="0"/>
    <s v="Within the Service Target"/>
    <s v="MSS (hWIN &amp; TSG) Issue"/>
    <s v="Which MSS instance are you reporting this issue for?: MSS (hWIN &amp; TSG) What type of issue are you reporting?: Another issue Description of problem: (attach screenshots of any errors, etc.): RECIVING THE FOLLOWING ERROR ON VALIDATION:  &quot;NOT ABLE TO FIND DSLAM WIRECENTER IN NEXTGEN MSS&quot; What is your MSS Login ID?: E0166715 PSR #?:  23114045  "/>
    <s v="We could see for the reported customer-4022674155 the pin assignment has not been made for the previous NG order# 5041097, which have caused the issue. Kindly assign proper pin based on MIRROR records and then validate the current order# 23114045 ."/>
    <s v="MSS Cause Codes"/>
    <s v="Training"/>
    <s v="Incorrect Process on PIN Assignment"/>
    <m/>
    <s v="IT Application"/>
    <s v="Software Application/System"/>
    <s v="Other Type of Software"/>
    <m/>
    <m/>
    <s v="James"/>
    <s v="Hall"/>
    <m/>
    <d v="2018-10-23T12:18:40"/>
    <s v="No"/>
  </r>
  <r>
    <s v="IT-OSS - M6 (ASAP/TSG)"/>
    <s v="Incident"/>
    <s v="INC000002673825"/>
    <d v="2018-10-10T23:40:13"/>
    <d v="2018-10-15T15:32:17"/>
    <x v="4"/>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5295271 PSR #?: 6597143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Durgadevi"/>
    <s v="Thangapandiyan"/>
    <m/>
    <d v="2018-10-26T11:57:44"/>
    <s v="No"/>
  </r>
  <r>
    <s v="IT-OSS - M6 (ASAP/TSG)"/>
    <s v="Incident"/>
    <s v="INC000002673817"/>
    <d v="2018-10-11T00:40:51"/>
    <d v="2018-10-18T05:47:49"/>
    <x v="12"/>
    <s v="Medium"/>
    <x v="0"/>
    <s v="Within the Service Target"/>
    <s v="MSS (hWIN &amp; TSG) Issue"/>
    <s v="Which MSS instance are you reporting this issue for?: MSS (hWIN &amp; TSG) What type of issue are you reporting?: Another issue Description of problem: (attach screenshots of any errors, etc.): WORKING PHONE# CHANGE ORDER.  WENT TO EXCEPTION QUEUE @ BBDES TASK.  GIVING ERROR: &quot; v_return_cd: -2 v_return_text:ORA-20100: Disqualified due to DSLAMs marked as Inactive in the wire center.&quot;  PER BTAC, THE DSLAM IS NOT FLAGGED.  THEN HWIN SHOWED AS BEING IN DSLAM READY, I COMPLETED BY USING CARP.  COULD NOT BE SEEN. FOUND STILL IN BBDES EXCEPTION QUEUE WITH ABOVE NOTED ERROR.  I LOOK BACK AT HWIN SIDE, IT SHOWS AS ALL TASK COMPLETE. 8644684380 What is your MSS Login ID?: E0019414 Customer Acct Number?: 6589112 PSR #?: 23180820 "/>
    <s v="Ronnie,  The order is flag finished, Please check and let us know for any other concerns."/>
    <s v="MSS Cause Codes"/>
    <s v="Data"/>
    <s v="User Request"/>
    <m/>
    <s v="IT Application"/>
    <s v="Software Application/System"/>
    <s v="Other Type of Software"/>
    <m/>
    <m/>
    <s v="Ronnie"/>
    <s v="Byrd"/>
    <m/>
    <d v="2018-10-28T12:05:22"/>
    <s v="No"/>
  </r>
  <r>
    <s v="IT-OSS - M6 (ASAP/TSG)"/>
    <s v="Incident"/>
    <s v="INC000002673750"/>
    <d v="2018-10-11T00:00:44"/>
    <d v="2018-10-15T14:44:51"/>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VDSL2 Product group 2103. Miscellaneous Error: Unable to copy item 31007325 to the order as the Service Item is on another open PSR Order. The Preference to Copy Pending PSR Items is set to No..  Error Code 30602:Miscellaneous Error: Unable to copy item 31007325 to the order as the Service Item is on another open PSR Order. The Preference to Copy Pending PSR Items is set to No.Error Code 30766:Unable to process item Actiontec T3200-VDSL2 Product group 2103. Miscellaneous Error: Unable to copy item 31007325 to the order as the Service Item is on another open PSR Order. The Preference to Copy Pending PSR Items is set to No.. Tn# 1600605492 What is your MSS Login ID?: n9987263 Customer Acct Number?: 6411402 PSR #?: 22980111 "/>
    <s v="We can see that the previous order broadband information was incorrect which was causing the issue, the same has been corrected and fixed."/>
    <s v="MSS Cause Codes"/>
    <s v="Delegation"/>
    <s v="Previous order Delegation issue"/>
    <m/>
    <s v="IT Application"/>
    <s v="Software Application/System"/>
    <s v="Other Type of Software"/>
    <m/>
    <m/>
    <s v="Vijai"/>
    <s v="Elumalai"/>
    <m/>
    <d v="2018-10-26T11:58:09"/>
    <s v="No"/>
  </r>
  <r>
    <s v="IT-OSS - M6 (ASAP/TSG)"/>
    <s v="Incident"/>
    <s v="INC000002673737"/>
    <d v="2018-10-10T23:50:37"/>
    <d v="2018-10-11T16:49:25"/>
    <x v="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6062743750 What is your MSS Login ID?: n9987263 Customer Acct Number?: 6470246 PSR #?: 23178155 "/>
    <s v="The previous NGMSS order#6115274 status was incorrect which caused the issue and the same has been corrected."/>
    <s v="MSS Cause Codes"/>
    <s v="Data"/>
    <s v="Data Scrub Required"/>
    <m/>
    <s v="IT Application"/>
    <s v="Software Application/System"/>
    <s v="Other Type of Software"/>
    <m/>
    <m/>
    <s v="Vijai"/>
    <s v="Elumalai"/>
    <m/>
    <d v="2018-10-23T12:22:52"/>
    <s v="No"/>
  </r>
  <r>
    <s v="IT-OSS - M6 (ASAP/TSG)"/>
    <s v="Incident"/>
    <s v="INC000002673729"/>
    <d v="2018-10-10T23:37:10"/>
    <d v="2018-10-11T16:40:26"/>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373946.  Message: nullError Code 30531:Error: This service item is missing values for label: AWGF with item alias: Broadband.Error Code 30531:Error: This service item is missing values for label: FT TO BB with item alias: Broadband. Tn# 2294689299 What is your MSS Login ID?: n9987263 Customer Acct Number?: 4004881 PSR #?: 22980449 "/>
    <s v="there is no value label in NGMSS for the reported PSR # 22980449 which caused the issue and the same has been corrected."/>
    <s v="MSS Cause Codes"/>
    <s v="Training"/>
    <s v="Process Issue - Others"/>
    <m/>
    <s v="IT Application"/>
    <s v="Software Application/System"/>
    <s v="Other Type of Software"/>
    <m/>
    <m/>
    <s v="Vijai"/>
    <s v="Elumalai"/>
    <m/>
    <d v="2018-10-23T12:22:12"/>
    <s v="No"/>
  </r>
  <r>
    <s v="IT-OSS - M6 (ASAP/TSG)"/>
    <s v="Incident"/>
    <s v="INC000002673728"/>
    <d v="2018-10-10T23:36:57"/>
    <d v="2018-10-11T16:55:30"/>
    <x v="1"/>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4845942 PSR #?: 6609615  "/>
    <s v="We could see that the tasks for the reported order-6609615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Durgadevi"/>
    <s v="Thangapandiyan"/>
    <m/>
    <d v="2018-10-23T12:22:06"/>
    <s v="No"/>
  </r>
  <r>
    <s v="IT-OSS - M6 (ASAP/TSG)"/>
    <s v="Incident"/>
    <s v="INC000002673726"/>
    <d v="2018-10-10T23:33:24"/>
    <d v="2018-10-11T13:51:37"/>
    <x v="0"/>
    <s v="Medium"/>
    <x v="0"/>
    <s v="Within the Service Target"/>
    <s v="MSS (hWIN &amp; TSG) Issue"/>
    <s v="Which MSS instance are you reporting this issue for?: MSS (hWIN &amp; TSG) What type of issue are you reporting?: Another issue Description of problem: (attach screenshots of any errors, etc.): TN 6063247949- MSS record not found What is your MSS Login ID?: n9986870 PSR #?: 6144963 "/>
    <s v="No issues found -The reported TN #6063247949 shows up in Aquarium."/>
    <s v="MSS Cause Codes"/>
    <s v="Training"/>
    <s v="No Issue Found"/>
    <m/>
    <s v="IT Application"/>
    <s v="Software Application/System"/>
    <s v="Other Type of Software"/>
    <m/>
    <m/>
    <s v="Abhinaya"/>
    <s v="Gopi"/>
    <m/>
    <d v="2018-10-23T12:21:53"/>
    <s v="No"/>
  </r>
  <r>
    <s v="IT-OSS - M6 (ASAP/TSG)"/>
    <s v="Incident"/>
    <s v="INC000002673711"/>
    <d v="2018-10-11T00:26:59"/>
    <d v="2018-10-11T16:42:03"/>
    <x v="15"/>
    <s v="Medium"/>
    <x v="0"/>
    <s v="Within the Service Target"/>
    <s v="MSS (hWIN &amp; TSG) Issue"/>
    <s v="Which MSS instance are you reporting this issue for?: MSS (hWIN &amp; TSG) What type of issue are you reporting?: Another issue Description of problem: (attach screenshots of any errors, etc.): TN 3259285438- MSS record not found What is your MSS Login ID?: n9986870 PSR #?: 6566383 "/>
    <s v="We could see no issues with this request as the aquarium record for the customer is proper as you can see through the screenshot attached."/>
    <s v="MSS Cause Codes"/>
    <s v="Data"/>
    <s v="Address Issue"/>
    <m/>
    <s v="IT Application"/>
    <s v="Software Application/System"/>
    <s v="Other Type of Software"/>
    <m/>
    <m/>
    <s v="Abhinaya"/>
    <s v="Gopi"/>
    <m/>
    <d v="2018-10-23T12:27:45"/>
    <s v="No"/>
  </r>
  <r>
    <s v="IT-OSS - M6 (ASAP/TSG)"/>
    <s v="Incident"/>
    <s v="INC000002673699"/>
    <d v="2018-10-11T00:04:41"/>
    <d v="2018-10-23T21:47:52"/>
    <x v="14"/>
    <s v="Medium"/>
    <x v="2"/>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2298689740 What is your MSS Login ID?: n9987263 Customer Acct Number?: 6130706 PSR #?: 22936678 "/>
    <s v="We could see the incorrect data in the location related table which caused the issue and same has been corrected now. DELEGORD task for the reported order #22936678 is completed now"/>
    <s v="MSS Cause Codes"/>
    <s v="Delegation"/>
    <s v="Previous order Delegation issue"/>
    <m/>
    <s v="IT Application"/>
    <s v="Software Application/System"/>
    <s v="Other Type of Software"/>
    <m/>
    <m/>
    <s v="Vijai"/>
    <s v="Elumalai"/>
    <m/>
    <d v="2018-10-23T21:48:15"/>
    <s v="No"/>
  </r>
  <r>
    <s v="IT-OSS - M6 (ASAP/TSG)"/>
    <s v="Incident"/>
    <s v="INC000002673698"/>
    <d v="2018-10-11T00:03:44"/>
    <d v="2018-10-11T16:52:52"/>
    <x v="1"/>
    <s v="Medium"/>
    <x v="0"/>
    <s v="Within the Service Target"/>
    <s v="MSS (hWIN &amp; TSG) Issue"/>
    <s v="Which MSS instance are you reporting this issue for?: MSS (hWIN &amp; TSG) What type of issue are you reporting?: Another issue Description of problem: (attach screenshots of any errors, etc.): TN 1971172007- MSS record not found What is your MSS Login ID?: n9986870 PSR #?: 6589088 "/>
    <s v="We could see that the address related entries for the reported TN-1971172007 was not updated properly in NGMSS, which caused the issue. Now we have corrected the same and the records are showing properly in Aquarium.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Abhinaya"/>
    <s v="Gopi"/>
    <m/>
    <d v="2018-10-23T12:27:13"/>
    <s v="No"/>
  </r>
  <r>
    <s v="IT-OSS - M6 (ASAP/TSG)"/>
    <s v="Incident"/>
    <s v="INC000002673649"/>
    <d v="2018-10-10T23:47:20"/>
    <d v="2018-10-12T17:02:03"/>
    <x v="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ORA-20100: ERROR WHILE WORKING VCONDES: Error: ORA-20100: No DSLAM uplink available for the DSLAM CHRTIACHRTDAT03 PHONE # 7141490018 What is your MSS Login ID?: E0138911 Customer Acct Number?: 6587515 PSR #?: 23180565 "/>
    <s v="No Issues Found-The task could be completed without any issues"/>
    <s v="MSS Cause Codes"/>
    <s v="Miscellaneous"/>
    <s v="No Issues Found"/>
    <m/>
    <s v="IT Application"/>
    <s v="Software Application/System"/>
    <s v="Other Type of Software"/>
    <m/>
    <m/>
    <s v="Debra"/>
    <s v="Nix"/>
    <m/>
    <d v="2018-10-23T12:11:28"/>
    <s v="No"/>
  </r>
  <r>
    <s v="IT-OSS - M6 (ASAP/TSG)"/>
    <s v="Incident"/>
    <s v="INC000002673568"/>
    <d v="2018-10-10T23:24:02"/>
    <d v="2018-10-11T16:58:50"/>
    <x v="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768K Product group 1508. The Service Item 11527496 had already been disconnected on another order..  Error Code 30606:The Service Item 11527496 had already been disconnected on another order.Error Code 30766:Unable to process item 12Mb/768K Product group 1508. The Service Item 11527496 had already been disconnected on another order.. Tn# 6068474940 What is your MSS Login ID?: n9987263 Customer Acct Number?: 5014105 PSR #?: 22705589 "/>
    <s v="The HWIN previous order#20047134 supplement cancel wasnt delegated to the NGMSS side which caused the issue and the same has been corrected now."/>
    <s v="MSS Cause Codes"/>
    <s v="Delegation"/>
    <s v="Previous order Delegation issue"/>
    <m/>
    <s v="IT Application"/>
    <s v="Software Application/System"/>
    <s v="Other Type of Software"/>
    <m/>
    <m/>
    <s v="Vijai"/>
    <s v="Elumalai"/>
    <m/>
    <d v="2018-10-23T12:21:46"/>
    <s v="No"/>
  </r>
  <r>
    <s v="IT-OSS - M6 (ASAP/TSG)"/>
    <s v="Incident"/>
    <s v="INC000002673566"/>
    <d v="2018-10-10T23:23:39"/>
    <d v="2018-10-11T16:19:02"/>
    <x v="4"/>
    <s v="Medium"/>
    <x v="0"/>
    <s v="Within the Service Target"/>
    <s v="MSS (hWIN &amp; TSG) Issue"/>
    <s v="Which MSS instance are you reporting this issue for?: MSS (hWIN &amp; TSG) What type of issue are you reporting?: Another issue Description of problem: (attach screenshots of any errors, etc.): sqlerror:1 java.sql.SQLException: ORA-01422: exact fetch returns more than requested number of rows ORA-06512: at &quot;ASAP.SP_CHANGE_CIRCUIT_STATUS&quot;, line 2378 ORA-06512: at &quot;ASAP.SP_COMPLETE_PSR&quot;, line 48 ORA-06512: at &quot;ASAP.SP_TASK_COMPLETE&quot;, line 220 ORA-06512: at line 1  THIS IS STUCK ON THE HWIN SIDE OF MSS. What is your MSS Login ID?: E0180039 Customer Acct Number?: 6147108 PSR #?: 7044855364 "/>
    <s v="We have corrected the inappropriate circuit issue status in backend table. The reported order has been completed in production. Hence there is no action pending on our side. We are going ahead and marking this incident as resolved. Thanks."/>
    <s v="MSS Cause Codes"/>
    <s v="Data"/>
    <s v="Circuit Issue Status"/>
    <m/>
    <s v="IT Application"/>
    <s v="Software Application/System"/>
    <s v="Other Type of Software"/>
    <m/>
    <m/>
    <s v="Justin"/>
    <s v="Liles"/>
    <m/>
    <d v="2018-10-23T12:21:40"/>
    <s v="No"/>
  </r>
  <r>
    <s v="IT-OSS - M6 (ASAP/TSG)"/>
    <s v="Incident"/>
    <s v="INC000002673516"/>
    <d v="2018-10-10T23:29:58"/>
    <d v="2018-10-18T05:45:44"/>
    <x v="12"/>
    <s v="Medium"/>
    <x v="0"/>
    <s v="Within the Service Target"/>
    <s v="MSS (hWIN &amp; TSG) Issue"/>
    <s v="Which MSS instance are you reporting this issue for?: MSS (hWIN &amp; TSG) What type of issue are you reporting?: Another issue Description of problem: (attach screenshots of any errors, etc.): TN 6063246322- MSS record not found What is your MSS Login ID?: n9986870 PSR #?: 5870661 "/>
    <s v="Abhinaya,  The Aquarium is returning data for the customer# 6063246322."/>
    <s v="MSS Cause Codes"/>
    <s v="Data"/>
    <s v="User Request"/>
    <m/>
    <s v="IT Application"/>
    <s v="Software Application/System"/>
    <s v="Other Type of Software"/>
    <m/>
    <m/>
    <s v="Abhinaya"/>
    <s v="Gopi"/>
    <m/>
    <d v="2018-10-28T12:04:55"/>
    <s v="No"/>
  </r>
  <r>
    <s v="IT-OSS - M6 (ASAP/TSG)"/>
    <s v="Incident"/>
    <s v="INC000002673512"/>
    <d v="2018-10-10T23:26:28"/>
    <d v="2018-10-11T14:14:51"/>
    <x v="13"/>
    <s v="Medium"/>
    <x v="0"/>
    <s v="Within the Service Target"/>
    <s v="MSS (hWIN &amp; TSG) Issue"/>
    <s v="Which MSS instance are you reporting this issue for?: MSS (hWIN &amp; TSG) What type of issue are you reporting?: Another issue Description of problem: (attach screenshots of any errors, etc.): this a move order where mirror dwc and mss dslam wirecenter are same please change wire center  What is your MSS Login ID?: e0181765 Customer Acct Number?: 6558411 PSR #?: 23180318 "/>
    <s v="We couldn't see any wire center move for the reported order# 23180318, modem and speed change can be done through BB Modify order with pin change. The provisioning plan selected is coirrect, but the order is not processed properly and please process supplement correction and make the folllowing changes with the proper selection of pins and then proceed further."/>
    <s v="MSS Cause Codes"/>
    <s v="Training"/>
    <s v="Incorrect Process on Change Order"/>
    <m/>
    <s v="IT Application"/>
    <s v="Software Application/System"/>
    <s v="Other Type of Software"/>
    <m/>
    <m/>
    <s v="Cynthia"/>
    <s v="Jasso"/>
    <m/>
    <d v="2018-10-23T12:17:31"/>
    <s v="No"/>
  </r>
  <r>
    <s v="IT-OSS - M6 (ASAP/TSG)"/>
    <s v="Incident"/>
    <s v="INC000002673448"/>
    <d v="2018-10-10T22:43:46"/>
    <d v="2018-10-11T17:00:28"/>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1266003 What is your MSS Login ID?: n9987263 Customer Acct Number?: 6351465 PSR #?: 23172356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ata"/>
    <s v="Validation Issue"/>
    <m/>
    <s v="IT Application"/>
    <s v="Software Application/System"/>
    <s v="Other Type of Software"/>
    <m/>
    <m/>
    <s v="Vijai"/>
    <s v="Elumalai"/>
    <m/>
    <d v="2018-10-23T12:15:54"/>
    <s v="No"/>
  </r>
  <r>
    <s v="IT-OSS - M6 (ASAP/TSG)"/>
    <s v="Incident"/>
    <s v="INC000002673442"/>
    <d v="2018-10-10T22:39:51"/>
    <d v="2018-10-11T16:51:43"/>
    <x v="6"/>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8036557127 What is your MSS Login ID?: n9987263 Customer Acct Number?: 5910144 PSR #?: 22732337 "/>
    <s v="No issue found"/>
    <s v="MSS Cause Codes"/>
    <s v="Training"/>
    <s v="No Issue Found"/>
    <m/>
    <s v="IT Application"/>
    <s v="Software Application/System"/>
    <s v="Other Type of Software"/>
    <m/>
    <m/>
    <s v="Vijai"/>
    <s v="Elumalai"/>
    <m/>
    <d v="2018-10-23T12:15:28"/>
    <s v="No"/>
  </r>
  <r>
    <s v="IT-OSS - M6 (ASAP/TSG)"/>
    <s v="Incident"/>
    <s v="INC000002673420"/>
    <d v="2018-10-10T23:28:28"/>
    <d v="2018-10-15T15:13:58"/>
    <x v="10"/>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T ABLE TO FIND CORRECT WIRE_CENTER FOR DUAL QUAL  What is your MSS Login ID?: n9984650 Customer Acct Number?: 6484031 PSR #?: 6611423  "/>
    <s v="The reported issue has been fixed with the revised code for Dual qual."/>
    <s v="MSS Cause Codes"/>
    <s v="Code"/>
    <s v="MSSINT Custom Code"/>
    <m/>
    <s v="IT Application"/>
    <s v="Software Application/System"/>
    <s v="Other Type of Software"/>
    <m/>
    <m/>
    <s v="Durgadevi"/>
    <s v="Thangapandiyan"/>
    <m/>
    <d v="2018-10-26T11:56:52"/>
    <s v="No"/>
  </r>
  <r>
    <s v="IT-OSS - M6 (ASAP/TSG)"/>
    <s v="Incident"/>
    <s v="INC000002673414"/>
    <d v="2018-10-10T23:22:37"/>
    <d v="2018-10-12T16:02:33"/>
    <x v="0"/>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W5447649 PSR #?: 6608729  "/>
    <s v="As per MIRROR records, we could see the seed product doesn't qualify."/>
    <m/>
    <m/>
    <m/>
    <m/>
    <s v="IT Application"/>
    <s v="Software Application/System"/>
    <s v="Other Type of Software"/>
    <m/>
    <m/>
    <s v="Durgadevi"/>
    <s v="Thangapandiyan"/>
    <m/>
    <d v="2018-10-23T12:10:00"/>
    <s v="No"/>
  </r>
  <r>
    <s v="IT-OSS - M6 (ASAP/TSG)"/>
    <s v="Incident"/>
    <s v="INC000002673405"/>
    <d v="2018-10-10T23:07:30"/>
    <d v="2018-10-15T15:41:40"/>
    <x v="11"/>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hysical circuit is not assigned to the port. Tn# 2991048201 What is your MSS Login ID?: n9987263 Customer Acct Number?: 6526895 PSR #?: 22921315 "/>
    <s v="Physical circuit has been assigned to the port."/>
    <m/>
    <m/>
    <m/>
    <m/>
    <s v="IT Application"/>
    <s v="Software Application/System"/>
    <s v="Other Type of Software"/>
    <m/>
    <m/>
    <s v="Vijai"/>
    <s v="Elumalai"/>
    <m/>
    <d v="2018-10-26T11:56:32"/>
    <s v="No"/>
  </r>
  <r>
    <s v="IT-OSS - M6 (ASAP/TSG)"/>
    <s v="Incident"/>
    <s v="INC000002673401"/>
    <d v="2018-10-10T23:03:01"/>
    <d v="2018-10-12T15:02:00"/>
    <x v="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MODASGN QUEUE. Error: Physical circuit is not assign to the port. Tn# 4177777483 What is your MSS Login ID?: n9987263 Customer Acct Number?: 5416139 PSR #?: 21957751 "/>
    <s v="Pin was not assigned properly and the same has been corrected and fixed."/>
    <s v="MSS Cause Codes"/>
    <s v="Training"/>
    <s v="Incorrect Process on PIN Assignment"/>
    <m/>
    <s v="IT Application"/>
    <s v="Software Application/System"/>
    <s v="Other Type of Software"/>
    <m/>
    <m/>
    <s v="Vijai"/>
    <s v="Elumalai"/>
    <m/>
    <d v="2018-10-23T12:08:59"/>
    <s v="No"/>
  </r>
  <r>
    <s v="IT-OSS - M6 (ASAP/TSG)"/>
    <s v="Incident"/>
    <s v="INC000002673400"/>
    <d v="2018-10-10T22:57:02"/>
    <d v="2018-10-11T14:13:19"/>
    <x v="15"/>
    <s v="Medium"/>
    <x v="0"/>
    <s v="Within the Service Target"/>
    <s v="MSS (hWIN &amp; TSG) Issue"/>
    <s v="Which MSS instance are you reporting this issue for?: MSS (hWIN &amp; TSG) What type of issue are you reporting?: Another issue Description of problem: (attach screenshots of any errors, etc.): MSS FT TO BB NOT FOUND  What is your MSS Login ID?: E0181765 Customer Acct Number?: 4727253 PSR #?: 23180114 "/>
    <s v="We could see no issues with this request, as the order has got completed already."/>
    <s v="MSS Cause Codes"/>
    <s v="Training"/>
    <s v="No Issue Found"/>
    <m/>
    <s v="IT Application"/>
    <s v="Software Application/System"/>
    <s v="Other Type of Software"/>
    <m/>
    <m/>
    <s v="Cynthia"/>
    <s v="Jasso"/>
    <m/>
    <d v="2018-10-23T12:08:53"/>
    <s v="No"/>
  </r>
  <r>
    <s v="IT-OSS - M6 (ASAP/TSG)"/>
    <s v="Incident"/>
    <s v="INC000002673384"/>
    <d v="2018-10-10T22:31:30"/>
    <d v="2018-10-12T16:47:52"/>
    <x v="14"/>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6064404191 What is your MSS Login ID?: n9987263 Customer Acct Number?: 6580737 PSR #?: 23116676 "/>
    <s v="We could not find the MIROR data for the reported TN#6064404191 which caused the issue while completing the PCONDES task"/>
    <s v="MSS Cause Codes"/>
    <s v="Training"/>
    <s v="Windstream IT - Process"/>
    <m/>
    <s v="IT Application"/>
    <s v="Software Application/System"/>
    <s v="Other Type of Software"/>
    <m/>
    <m/>
    <s v="Vijai"/>
    <s v="Elumalai"/>
    <m/>
    <d v="2018-10-23T12:08:08"/>
    <s v="No"/>
  </r>
  <r>
    <s v="IT-OSS - M6 (ASAP/TSG)"/>
    <s v="Incident"/>
    <s v="INC000002673362"/>
    <d v="2018-10-10T22:02:30"/>
    <d v="2018-10-12T16:39:55"/>
    <x v="3"/>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Message: Exception Thrown Importing Order.  Message: Unable to validate item 6 Product group 0. Error Code 31136:Termination point B location cannot be changed for in-service item with id 19801578. Error Code 31136:Termination point B location cannot be changed for in-service item with id 19801578.Error Code 30764:Unable to validate item 6 Product group 0. PHONE 3931152036 What is your MSS Login ID?: E0125569 Customer Acct Number?: 6562624 PSR #?: 23179616 "/>
    <s v="The incorrect location for the physical circuit and the also the cancel in the previous order is not delegated properly to the ngmss caused the issue and the same have been corrected and completed."/>
    <s v="MSS Cause Codes"/>
    <s v="Delegation"/>
    <s v="Delegation task issue"/>
    <m/>
    <s v="IT Application"/>
    <s v="Software Application/System"/>
    <s v="Other Type of Software"/>
    <m/>
    <m/>
    <s v="Catherine"/>
    <s v="Tufts"/>
    <m/>
    <d v="2018-10-23T12:07:10"/>
    <s v="No"/>
  </r>
  <r>
    <s v="IT-OSS - M6 (ASAP/TSG)"/>
    <s v="Incident"/>
    <s v="INC000002673090"/>
    <d v="2018-10-10T21:01:03"/>
    <d v="2018-10-15T12:55:31"/>
    <x v="4"/>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Pin to which the customer is assigned is not compatible for the selected Speed Product. Please assign a compatible Pin What is your MSS Login ID?: e0138911 Customer Acct Number?: 6589892 PSR #?: 23168145 "/>
    <s v="The customer speed product is 200Mb/16Mb in production. The customer is trying to provision on DSLAM 'LXTNSC@BAR2DCR61' which is having 100Mbps as Max_supported_speed. Hence this customer should not be provisioned under this DSLAM.Hence there is no action pending on our side. We are going ahead and marking this incident as resolved. Thanks.  Possible solution:   There is another DSLAM 'LXTNSC@BAR2DCL01' available under the same exchange and wire center which is having 1Gbps as Max_supported_speed. . Please try to assign the customer on this DSLAM."/>
    <s v="MSS Cause Codes"/>
    <s v="Training"/>
    <s v="Process Issue - Others"/>
    <m/>
    <s v="IT Application"/>
    <s v="Software Application/System"/>
    <s v="Other Type of Software"/>
    <m/>
    <m/>
    <s v="Debra"/>
    <s v="Nix"/>
    <m/>
    <d v="2018-10-26T11:56:19"/>
    <s v="No"/>
  </r>
  <r>
    <s v="IT-OSS - M6 (ASAP/TSG)"/>
    <s v="Incident"/>
    <s v="INC000002673008"/>
    <d v="2018-10-10T22:35:52"/>
    <d v="2018-10-11T17:10:21"/>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0Mb/1Mb Product group 1636. The Service Item 30841519 had already been disconnected on another order..  Error Code 30606:The Service Item 30841519 had already been disconnected on another order.Error Code 30766:Unable to process item 10Mb/1Mb Product group 1636. The Service Item 30841519 had already been disconnected on another order.. Tn# 9183850080 What is your MSS Login ID?: n9987263 Customer Acct Number?: 6403233 PSR #?: 23132845 "/>
    <s v="We could see the previous order were not processed properly which were caused the issue, the same has been corrected and respective order is now delegated to NGMSS without any issues. So, we are going ahead and marking this as close. Kindly reach us for any assistance in the future."/>
    <s v="MSS Cause Codes"/>
    <s v="Delegation"/>
    <s v="Previous order Delegation issue"/>
    <m/>
    <s v="IT Application"/>
    <s v="Software Application/System"/>
    <s v="Other Type of Software"/>
    <m/>
    <m/>
    <s v="Vijai"/>
    <s v="Elumalai"/>
    <m/>
    <d v="2018-10-23T12:19:32"/>
    <s v="No"/>
  </r>
  <r>
    <s v="IT-OSS - M6 (ASAP/TSG)"/>
    <s v="Incident"/>
    <s v="INC000002672988"/>
    <d v="2018-10-10T22:05:46"/>
    <d v="2018-10-11T15:52:15"/>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365944060,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n9995231 Customer Acct Number?: 6382632 PSR #?: 21985056 "/>
    <s v="We have corrected the xref related issue for the reported order#-21985056 caused due to  migration and the issue got cleared."/>
    <s v="MSS Cause Codes"/>
    <s v="Delegation"/>
    <s v="Delegation task issue"/>
    <m/>
    <s v="IT Application"/>
    <s v="Software Application/System"/>
    <s v="Other Type of Software"/>
    <m/>
    <m/>
    <s v="Ajith"/>
    <s v="Kumar"/>
    <m/>
    <d v="2018-10-22T13:05:42"/>
    <s v="No"/>
  </r>
  <r>
    <s v="IT-OSS - M6 (ASAP/TSG)"/>
    <s v="Incident"/>
    <s v="INC000002672967"/>
    <d v="2018-10-10T21:48:54"/>
    <d v="2018-10-18T05:43:09"/>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7067953462, Error Message: unique constraint (ASAP.PK_CUST_ACCT_ADDR) violated What is your MSS Login ID?: n9995231 Customer Acct Number?: 5341767 PSR #?: 23178815 "/>
    <s v="Ajith,  The order is flag finished now, please check and let us know for any other concerns."/>
    <s v="MSS Cause Codes"/>
    <s v="Data"/>
    <s v="User Request"/>
    <m/>
    <s v="IT Application"/>
    <s v="Software Application/System"/>
    <s v="Other Type of Software"/>
    <m/>
    <m/>
    <s v="Ajith"/>
    <s v="Kumar"/>
    <m/>
    <d v="2018-10-28T12:04:06"/>
    <s v="No"/>
  </r>
  <r>
    <s v="IT-OSS - M6 (ASAP/TSG)"/>
    <s v="Incident"/>
    <s v="INC000002672955"/>
    <d v="2018-10-10T21:26:44"/>
    <d v="2018-10-19T16:37:38"/>
    <x v="2"/>
    <s v="Medium"/>
    <x v="0"/>
    <s v="Within the Service Target"/>
    <s v="MSS (hWIN &amp; TSG) Issue"/>
    <s v="Which MSS instance are you reporting this issue for?: MSS (hWIN &amp; TSG) What type of issue are you reporting?: Another issue Description of problem: (attach screenshots of any errors, etc.): A PSR CORRECTION WAS DONE INCORRECTLY ON THIS ORDER AND I CANNOT GET IT OUT OF BBCOMP TO CORRECT.  What is your MSS Login ID?: E0179556 "/>
    <s v="We dont find sufficient information for processing the request.  As there is no Tn information or  the Order information, we are going ahead and marking this as resolved."/>
    <s v="MSS Cause Codes"/>
    <s v="Training"/>
    <s v="No Issue Found"/>
    <m/>
    <s v="IT Application"/>
    <s v="Software Application/System"/>
    <s v="Other Type of Software"/>
    <m/>
    <m/>
    <s v="Courtney"/>
    <s v="Glover"/>
    <m/>
    <d v="2018-10-30T11:44:32"/>
    <s v="No"/>
  </r>
  <r>
    <s v="IT-OSS - M6 (ASAP/TSG)"/>
    <s v="Incident"/>
    <s v="INC000002672941"/>
    <d v="2018-10-10T21:08:15"/>
    <d v="2018-10-23T19:41:16"/>
    <x v="10"/>
    <s v="Medium"/>
    <x v="2"/>
    <s v="Within the Service Target"/>
    <s v="MSS (hWIN &amp; TSG) Issue"/>
    <s v="Which MSS instance are you reporting this issue for?: MSS (hWIN &amp; TSG) What type of issue are you reporting?: Another issue Description of problem: (attach screenshots of any errors, etc.): UNABLE TO COMPLETE ADDASGN ORA-20100: ERROR WHILE WORKING VCONDES. Error: ORA-20100. Could not get ng wireCenter info ORA-01403: no data found. What is your MSS Login ID?: e0138911 Customer Acct Number?: 6590147 PSR #?: 23171509 "/>
    <s v="Missing port alias value was added to resolve the issue"/>
    <s v="MSS Cause Codes"/>
    <s v="Data"/>
    <s v="User Request"/>
    <m/>
    <s v="IT Application"/>
    <s v="Software Application/System"/>
    <s v="Other Type of Software"/>
    <m/>
    <m/>
    <s v="Debra"/>
    <s v="Nix"/>
    <m/>
    <d v="2018-10-23T19:41:41"/>
    <s v="No"/>
  </r>
  <r>
    <s v="IT-OSS - M6 (ASAP/TSG)"/>
    <s v="Incident"/>
    <s v="INC000002672841"/>
    <d v="2018-10-10T20:02:53"/>
    <d v="2018-10-11T17:09:41"/>
    <x v="0"/>
    <s v="Medium"/>
    <x v="0"/>
    <s v="Within the Service Target"/>
    <s v="MSS (hWIN &amp; TSG) Issue"/>
    <s v="Which MSS instance are you reporting this issue for?: MSS (hWIN &amp; TSG) What type of issue are you reporting?: Another issue Description of problem: (attach screenshots of any errors, etc.): ReturnCd :21044 - ReturnText: Delegated PSR Order has not passed NGMSS order validation. Correct the order validation error in NGMSS side and manually assign the provision plan.: Exception thrown during Order API execution.  Message: Exception Thrown Execute Finish Order: 6611778.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What is your MSS Login ID?: E0095243 Customer Acct Number?: 4539387 PSR #?: 23178642 "/>
    <s v="Service item values are missing in NGMSS which has caused the reported issue and the same has been provided."/>
    <s v="MSS Cause Codes"/>
    <s v="Data"/>
    <s v="Value Label"/>
    <m/>
    <s v="IT Application"/>
    <s v="Software Application/System"/>
    <s v="Other Type of Software"/>
    <m/>
    <m/>
    <s v="James"/>
    <s v="Gober"/>
    <m/>
    <d v="2018-10-22T13:29:47"/>
    <s v="No"/>
  </r>
  <r>
    <s v="IT-OSS - M6 (ASAP/TSG)"/>
    <s v="Incident"/>
    <s v="INC000002672746"/>
    <d v="2018-10-10T19:48:38"/>
    <d v="2018-10-11T17:00:18"/>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864677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68466 PSR #?: 23060483  "/>
    <s v="The design task was not processed properly in the reported PSR # 23060483 which caused the issue and the same has been corrected."/>
    <s v="MSS Cause Codes"/>
    <s v="Training"/>
    <s v="Design not processed properly"/>
    <m/>
    <s v="IT Application"/>
    <s v="Software Application/System"/>
    <s v="Other Type of Software"/>
    <m/>
    <m/>
    <s v="Sathishkumar"/>
    <s v="Chellathurai"/>
    <m/>
    <d v="2018-10-22T13:27:59"/>
    <s v="No"/>
  </r>
  <r>
    <s v="IT-OSS - M6 (ASAP/TSG)"/>
    <s v="Incident"/>
    <s v="INC000002672660"/>
    <d v="2018-10-10T20:17:34"/>
    <d v="2018-10-12T21:09:00"/>
    <x v="11"/>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2862785 PSR #?: 23178771 "/>
    <s v="Task completed without any issues when initiated"/>
    <m/>
    <m/>
    <m/>
    <m/>
    <s v="IT Application"/>
    <s v="Software Application/System"/>
    <s v="Other Type of Software"/>
    <m/>
    <m/>
    <s v="Leah"/>
    <s v="Winkler"/>
    <m/>
    <d v="2018-10-23T11:59:34"/>
    <s v="No"/>
  </r>
  <r>
    <s v="IT-OSS - M6 (ASAP/TSG)"/>
    <s v="Incident"/>
    <s v="INC000002672651"/>
    <d v="2018-10-10T20:04:48"/>
    <d v="2018-10-11T14:05:09"/>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Telephone#2456357235,Error Message: v_return_cd: -2 v_return_text:ORA-20100: ORA-20100: MSS to MIROR Call not succes  What is your MSS Login ID?: n9994207 Customer Acct Number?: 5908475 PSR #?: 23161542 "/>
    <s v="The reported TN #2456357235 is not qualified in BPQ, so cancel this order and place a disconnect order for this customer."/>
    <s v="MSS Cause Codes"/>
    <s v="Training"/>
    <s v="Incorrect Process on BB Qualification"/>
    <m/>
    <s v="IT Application"/>
    <s v="Software Application/System"/>
    <s v="Other Type of Software"/>
    <m/>
    <m/>
    <s v="Sathishkumar"/>
    <s v="Chellathurai"/>
    <m/>
    <d v="2018-10-22T12:11:26"/>
    <s v="No"/>
  </r>
  <r>
    <s v="IT-OSS - M6 (ASAP/TSG)"/>
    <s v="Incident"/>
    <s v="INC000002672620"/>
    <d v="2018-10-10T19:42:09"/>
    <d v="2018-10-12T16:57:20"/>
    <x v="14"/>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TN - 7042790100   NEEDS TO CHANGE TO 1 PIN 50MB VDSL2 ON BK:42 PIN:3 What is your MSS Login ID?: E0100690 Customer Acct Number?: 6573035 PSR #?: 23177857 "/>
    <s v="We could see that the reported order #23177857 is completed and flag finished and since there is no pending action from our side we are marking this ticket as resolved."/>
    <s v="MSS Cause Codes"/>
    <s v="Training"/>
    <s v="User Resolved"/>
    <m/>
    <s v="IT Application"/>
    <s v="Software Application/System"/>
    <s v="Other Type of Software"/>
    <m/>
    <m/>
    <s v="Debra"/>
    <s v="Womack"/>
    <m/>
    <d v="2018-10-23T12:00:33"/>
    <s v="No"/>
  </r>
  <r>
    <s v="IT-OSS - M6 (ASAP/TSG)"/>
    <s v="Incident"/>
    <s v="INC000002672554"/>
    <d v="2018-10-10T19:31:17"/>
    <d v="2018-10-12T11:14:45"/>
    <x v="1"/>
    <s v="Medium"/>
    <x v="0"/>
    <s v="Within the Service Target"/>
    <s v="MSS (hWIN &amp; TSG) Issue"/>
    <s v="Alternate contact phone number for yourself, if applicable: 7632612538 Which MSS instance are you reporting this issue for?: MSS (hWIN &amp; TSG) What type of issue are you reporting?: Another issue Description of problem: (attach screenshots of any errors, etc.): ERROR AN ERROR OCCURRED DURING THE CUSTOM PRE-VALIDATION PROCEDURE: -2 ORA-20100: THE MSS FT TO BB IS NOT FOUND ON THE ACCOUNT  FAC SAID IS CORRECT What is your MSS Login ID?: E0102188 Customer Acct Number?: 4669387 PSR #?: 2317329 "/>
    <s v="We could see that the products for the reported order-23177829 was not updated properly in 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Mathia"/>
    <s v="Chambers"/>
    <m/>
    <d v="2018-10-22T13:19:31"/>
    <s v="No"/>
  </r>
  <r>
    <s v="IT-OSS - M6 (ASAP/TSG)"/>
    <s v="Incident"/>
    <s v="INC000002672426"/>
    <d v="2018-10-10T19:14:38"/>
    <d v="2018-10-12T16:50:21"/>
    <x v="3"/>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1 IS VIOLATING THE CONSTRAINT ORDER#23154943 CIRCUIT ID 39315640410 What is your MSS Login ID?: E0166110 Customer Acct Number?: 6587185 PSR #?: 23154943 "/>
    <s v="The incorrect task dependency caused the issue in bringing the physical circuit from ngmss to legacy and the same have been corrected."/>
    <s v="MSS Cause Codes"/>
    <s v="Training"/>
    <s v="Process Issue - Others"/>
    <m/>
    <s v="IT Application"/>
    <s v="Software Application/System"/>
    <s v="Other Type of Software"/>
    <m/>
    <m/>
    <s v="Aaron"/>
    <s v="Jasso"/>
    <m/>
    <d v="2018-10-23T12:00:27"/>
    <s v="No"/>
  </r>
  <r>
    <s v="IT-OSS - M6 (ASAP/TSG)"/>
    <s v="Incident"/>
    <s v="INC000002672393"/>
    <d v="2018-10-10T19:59:30"/>
    <d v="2018-10-11T17:10:03"/>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308966162,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5501888 PSR #?: 20513722 "/>
    <s v="We could see the NGMSS order#3178520 has been directly supplement cancelled without cancelling the respective HWIN order#20513722. This is incorrect process.  Please supplement cancelled the HWIN order#20513722 and try to complete the tasks."/>
    <s v="MSS Cause Codes"/>
    <s v="Training"/>
    <s v="Process Issue - Others"/>
    <m/>
    <s v="IT Application"/>
    <s v="Software Application/System"/>
    <s v="Other Type of Software"/>
    <m/>
    <m/>
    <s v="Sathishkumar"/>
    <s v="Chellathurai"/>
    <m/>
    <d v="2018-10-22T13:00:35"/>
    <s v="No"/>
  </r>
  <r>
    <s v="IT-OSS - M6 (ASAP/TSG)"/>
    <s v="Incident"/>
    <s v="INC000002672362"/>
    <d v="2018-10-10T19:19:53"/>
    <d v="2018-10-11T17:02:39"/>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06474796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286310 PSR #?: 23041643 "/>
    <s v="The design task was not processed properly in the reported PSR # 23041643 which caused the issue and the same has been corrected."/>
    <s v="MSS Cause Codes"/>
    <s v="Training"/>
    <s v="Design not processed properly"/>
    <m/>
    <s v="IT Application"/>
    <s v="Software Application/System"/>
    <s v="Other Type of Software"/>
    <m/>
    <m/>
    <s v="Sathishkumar"/>
    <s v="Chellathurai"/>
    <m/>
    <d v="2018-10-22T12:59:50"/>
    <s v="No"/>
  </r>
  <r>
    <s v="IT-OSS - M6 (ASAP/TSG)"/>
    <s v="Incident"/>
    <s v="INC000002672317"/>
    <d v="2018-10-10T19:13:18"/>
    <d v="2018-10-11T18:29:4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9103692137,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3075015 PSR #?: 23150850  "/>
    <s v="We could see that the change cancel (Supplement Cancel) was not processed properly and the circuit activity indicator was incorrect which was causing the issue."/>
    <s v="MSS Cause Codes"/>
    <s v="Training"/>
    <s v="Incorrect Supplement Cancel"/>
    <m/>
    <s v="IT Application"/>
    <s v="Software Application/System"/>
    <s v="Other Type of Software"/>
    <m/>
    <m/>
    <s v="Sathishkumar"/>
    <s v="Chellathurai"/>
    <m/>
    <d v="2018-10-22T13:08:46"/>
    <s v="No"/>
  </r>
  <r>
    <s v="IT-OSS - M6 (ASAP/TSG)"/>
    <s v="Incident"/>
    <s v="INC000002671893"/>
    <d v="2018-10-10T19:24:48"/>
    <d v="2018-10-18T05:36:27"/>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068645488,Error Message:The circuits for this service request are not complete. Please complete (or reverse if the order has been cancelled) the required engineering before completing this task. The  DD on row # 1i s violating the constraint.   What is your MSS Login ID?: n9994207 Customer Acct Number?: 6450028 PSR #?: 22994566 "/>
    <s v="Hi Sathishkumar,  We don't find any issue on completing the DD task, please check and let us know for any other concerns."/>
    <s v="MSS Cause Codes"/>
    <s v="Data"/>
    <s v="User Request"/>
    <m/>
    <s v="IT Application"/>
    <s v="Software Application/System"/>
    <s v="Other Type of Software"/>
    <m/>
    <m/>
    <s v="Sathishkumar"/>
    <s v="Chellathurai"/>
    <m/>
    <d v="2018-10-28T12:03:26"/>
    <s v="No"/>
  </r>
  <r>
    <s v="IT-OSS - M6 (ASAP/TSG)"/>
    <s v="Incident"/>
    <s v="INC000002671796"/>
    <d v="2018-10-10T18:26:38"/>
    <d v="2018-10-11T17:24:14"/>
    <x v="7"/>
    <s v="Medium"/>
    <x v="0"/>
    <s v="Within the Service Target"/>
    <s v="MSS (hWIN &amp; TSG) Issue"/>
    <s v="Which MSS instance are you reporting this issue for?: MSS (hWIN &amp; TSG) What type of issue are you reporting?: Another issue Description of problem: (attach screenshots of any errors, etc.): No MSS record found for 9127541189 What is your MSS Login ID?: n9981515 "/>
    <s v="We could see the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Suryapraba"/>
    <s v="Kannaiyan"/>
    <m/>
    <d v="2018-10-22T12:33:22"/>
    <s v="No"/>
  </r>
  <r>
    <s v="IT-OSS - M6 (ASAP/TSG)"/>
    <s v="Incident"/>
    <s v="INC000002671547"/>
    <d v="2018-10-10T17:51:12"/>
    <d v="2018-10-24T11:10:14"/>
    <x v="10"/>
    <s v="Medium"/>
    <x v="2"/>
    <s v="Within the Service Target"/>
    <s v="MSS (hWIN &amp; TSG) Issue"/>
    <s v="Which MSS instance are you reporting this issue for?: MSS (hWIN &amp; TSG) What type of issue are you reporting?: Another issue Description of problem: (attach screenshots of any errors, etc.): Error in procedure  There are In Service children that are not on the order.  The item cannot be disconnected. What is your MSS Login ID?: e0175126 Customer Acct Number?: 4311317 PSR #?: 23175812 "/>
    <s v="Incorrect service item related entries were corrected to resolve the issue"/>
    <s v="MSS Cause Codes"/>
    <s v="Data"/>
    <s v="Incorrect Serv Item Status"/>
    <m/>
    <s v="IT Application"/>
    <s v="Software Application/System"/>
    <s v="Other Type of Software"/>
    <m/>
    <m/>
    <s v="Felecia"/>
    <s v="Carrell"/>
    <m/>
    <d v="2018-10-24T11:10:39"/>
    <s v="No"/>
  </r>
  <r>
    <s v="IT-OSS - M6 (ASAP/TSG)"/>
    <s v="Incident"/>
    <s v="INC000002671100"/>
    <d v="2018-10-10T18:24:29"/>
    <d v="2018-10-11T13:39:31"/>
    <x v="0"/>
    <s v="Medium"/>
    <x v="0"/>
    <s v="Within the Service Target"/>
    <s v="MSS (hWIN &amp; TSG) Issue"/>
    <s v="Which MSS instance are you reporting this issue for?: MSS (hWIN &amp; TSG) What type of issue are you reporting?: Another issue Description of problem: (attach screenshots of any errors, etc.): No MSS record found for 3931762598 What is your MSS Login ID?: n9981515 "/>
    <s v="The Missing entry for the customer address has caused the reported issue and the same has been corrected."/>
    <s v="MSS Cause Codes"/>
    <s v="Data"/>
    <s v="Address Issue"/>
    <m/>
    <s v="IT Application"/>
    <s v="Software Application/System"/>
    <s v="Other Type of Software"/>
    <m/>
    <m/>
    <s v="Suryapraba"/>
    <s v="Kannaiyan"/>
    <m/>
    <d v="2018-10-22T12:10:33"/>
    <s v="No"/>
  </r>
  <r>
    <s v="IT-OSS - M6 (ASAP/TSG)"/>
    <s v="Incident"/>
    <s v="INC000002671098"/>
    <d v="2018-10-10T18:20:48"/>
    <d v="2018-10-15T13:08:00"/>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5635788307 What is your MSS Login ID?: n9981515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Suryapraba"/>
    <s v="Kannaiyan"/>
    <m/>
    <d v="2018-10-26T11:53:02"/>
    <s v="No"/>
  </r>
  <r>
    <s v="IT-OSS - M6 (ASAP/TSG)"/>
    <s v="Incident"/>
    <s v="INC000002671089"/>
    <d v="2018-10-10T17:51:48"/>
    <d v="2018-10-15T15:53:30"/>
    <x v="11"/>
    <s v="Medium"/>
    <x v="0"/>
    <s v="Within the Service Target"/>
    <s v="MSS (hWIN &amp; TSG) Issue"/>
    <s v="Which MSS instance are you reporting this issue for?: MSS (hWIN &amp; TSG) What type of issue are you reporting?: Another issue Description of problem: (attach screenshots of any errors, etc.): No MSS record found for 2295334433 What is your MSS Login ID?: n9981515 "/>
    <s v="The record shows proper information for the reported account now"/>
    <m/>
    <m/>
    <m/>
    <m/>
    <s v="IT Application"/>
    <s v="Software Application/System"/>
    <s v="Other Type of Software"/>
    <m/>
    <m/>
    <s v="Suryapraba"/>
    <s v="Kannaiyan"/>
    <m/>
    <d v="2018-10-26T11:52:55"/>
    <s v="No"/>
  </r>
  <r>
    <s v="IT-OSS - M6 (ASAP/TSG)"/>
    <s v="Incident"/>
    <s v="INC000002670725"/>
    <d v="2018-10-10T05:02:03"/>
    <d v="2018-10-11T13:51:53"/>
    <x v="15"/>
    <s v="Medium"/>
    <x v="0"/>
    <s v="Within the Service Target"/>
    <s v="MSS (hWIN &amp; TSG) Issue"/>
    <s v="Which MSS instance are you reporting this issue for?: MSS (hWIN &amp; TSG) What type of issue are you reporting?: Another issue Description of problem: (attach screenshots of any errors, etc.): ORA-20104:CUSTOMER IS NOT QUALIFIED FOR IPTV SERVICE What is your MSS Login ID?: n9984649 Customer Acct Number?: 6455403 PSR #?: 6598145  "/>
    <s v="As per mirror BPQ the reported TN #7048519532 does not qualify for IPTV service,so kindly cancel this order."/>
    <s v="MSS Cause Codes"/>
    <s v="Training"/>
    <s v="Incorrect Process on BB Qualification"/>
    <m/>
    <s v="IT Application"/>
    <s v="Software Application/System"/>
    <s v="Other Type of Software"/>
    <m/>
    <m/>
    <s v="Gopinath"/>
    <s v="Baskar"/>
    <m/>
    <d v="2018-10-22T12:08:16"/>
    <s v="No"/>
  </r>
  <r>
    <s v="IT-OSS - M6 (ASAP/TSG)"/>
    <s v="Incident"/>
    <s v="INC000002670688"/>
    <d v="2018-10-10T05:07:26"/>
    <d v="2018-10-10T19:49:16"/>
    <x v="14"/>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134894 PSR #?: 6598445  "/>
    <s v="We could see the incorrect data in the backend which caused the issue and same has been corrected now. DSLAMSUS task for the reported order #6598445  is completed"/>
    <s v="MSS Cause Codes"/>
    <s v="Data"/>
    <s v="Value Label"/>
    <m/>
    <s v="IT Application"/>
    <s v="Software Application/System"/>
    <s v="Other Type of Software"/>
    <m/>
    <m/>
    <s v="Gopinath"/>
    <s v="Baskar"/>
    <m/>
    <d v="2018-10-21T12:52:49"/>
    <s v="No"/>
  </r>
  <r>
    <s v="IT-OSS - M6 (ASAP/TSG)"/>
    <s v="Incident"/>
    <s v="INC000002670677"/>
    <d v="2018-10-10T03:24:25"/>
    <d v="2018-10-11T11:33:41"/>
    <x v="1"/>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95792939,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056360 PSR #?: 23169379  "/>
    <s v="We could see that the previous change order for the reported customer account-605636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jith"/>
    <s v="Kumar"/>
    <m/>
    <d v="2018-10-22T12:09:05"/>
    <s v="No"/>
  </r>
  <r>
    <s v="IT-OSS - M6 (ASAP/TSG)"/>
    <s v="Incident"/>
    <s v="INC000002670635"/>
    <d v="2018-10-10T02:32:55"/>
    <d v="2018-10-16T16:18:46"/>
    <x v="3"/>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NO DSLAM UPLINK AVAILABLE FOR THE DSLAM VAILIAVAILDAT70 What is your MSS Login ID?: E0102188 Customer Acct Number?: 5491943 PSR #?: 23172888 "/>
    <s v="The uplink related entries were missing and the same have been corrected."/>
    <s v="MSS Cause Codes"/>
    <s v="Data"/>
    <s v="Re-Design Issue"/>
    <m/>
    <s v="IT Application"/>
    <s v="Software Application/System"/>
    <s v="Other Type of Software"/>
    <m/>
    <m/>
    <s v="Mathia"/>
    <s v="Chambers"/>
    <m/>
    <d v="2018-10-27T11:57:17"/>
    <s v="No"/>
  </r>
  <r>
    <s v="IT-OSS - M6 (ASAP/TSG)"/>
    <s v="Incident"/>
    <s v="INC000002670618"/>
    <d v="2018-10-10T03:06:31"/>
    <d v="2018-10-10T19:38:01"/>
    <x v="7"/>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4982011 PSR #?: 6602774 "/>
    <s v="We could see the reported order has been processed when we try to check the same and it looks good as expected. So, we are going ahead and marking this as close. Kindly reach us for any assistance in the future."/>
    <s v="MSS Cause Codes"/>
    <s v="Training"/>
    <s v="No Issue Found"/>
    <m/>
    <s v="IT Application"/>
    <s v="Software Application/System"/>
    <s v="Other Type of Software"/>
    <m/>
    <m/>
    <s v="Gopinath"/>
    <s v="Baskar"/>
    <m/>
    <d v="2018-10-21T12:44:57"/>
    <s v="No"/>
  </r>
  <r>
    <s v="IT-OSS - M6 (ASAP/TSG)"/>
    <s v="Incident"/>
    <s v="INC000002670605"/>
    <d v="2018-10-10T02:58:24"/>
    <d v="2018-10-11T19:31:14"/>
    <x v="4"/>
    <s v="Medium"/>
    <x v="0"/>
    <s v="Within the Service Target"/>
    <s v="MSS (hWIN &amp; TSG) Issue"/>
    <s v="Which MSS instance are you reporting this issue for?: MSS (hWIN &amp; TSG) What type of issue are you reporting?: Another issue Description of problem: (attach screenshots of any errors, etc.): UNABLE TO SEND THRU DELEGATION QUEUES:  ReturnCd :21040 - ReturnText: Unable to create delegated PSR Order in NGMSS. Error returned from API.: javax.xml.ws.soap.SOAPFaultException: org.openuri.WSException_Exception: Exception thrown during Order API execution.  Message: Exception Thrown Importing Order.  Message: The customer 2367167 has account status DISCONNECTED or PENDING DISCONNECT or SUSPENDED. Orders cannot be entered for this customer.  Error Code 31220:The customer 2367167 has account status DISCONNECTED or PENDING DISCONNECT or SUSPENDED. Orders cannot be entered for this customer. What is your MSS Login ID?: e0096577 Customer Acct Number?: 6507287 PSR #?: 23172784 "/>
    <s v="We could see the previous order delegation issue caused the issue. We have corrected the incorrect product related entries in backend tables. The reported delegation task has been completed in production. Hence there is no action pending on our side. We are going ahead and marking this incident as resolved. Thanks."/>
    <s v="MSS Cause Codes"/>
    <s v="Delegation"/>
    <s v="Previous order Delegation issue"/>
    <m/>
    <s v="IT Application"/>
    <s v="Software Application/System"/>
    <s v="Other Type of Software"/>
    <m/>
    <m/>
    <s v="Nancy"/>
    <s v="Harrison"/>
    <m/>
    <d v="2018-10-22T12:08:09"/>
    <s v="No"/>
  </r>
  <r>
    <s v="IT-OSS - M6 (ASAP/TSG)"/>
    <s v="Incident"/>
    <s v="INC000002670522"/>
    <d v="2018-10-10T05:13:53"/>
    <d v="2018-10-18T05:27:37"/>
    <x v="12"/>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2987586 PSR #?: 6597552  "/>
    <s v="Gopinath,  We don't find any issue on completing the tasks, please check and let us know for any other concerns."/>
    <s v="MSS Cause Codes"/>
    <s v="Data"/>
    <s v="User Request"/>
    <m/>
    <s v="IT Application"/>
    <s v="Software Application/System"/>
    <s v="Other Type of Software"/>
    <m/>
    <m/>
    <s v="Gopinath"/>
    <s v="Baskar"/>
    <m/>
    <d v="2018-10-28T12:02:52"/>
    <s v="No"/>
  </r>
  <r>
    <s v="IT-OSS - M6 (ASAP/TSG)"/>
    <s v="Incident"/>
    <s v="INC000002670515"/>
    <d v="2018-10-10T04:31:17"/>
    <d v="2018-10-22T11:12:26"/>
    <x v="2"/>
    <s v="Medium"/>
    <x v="2"/>
    <s v="Within the Service Target"/>
    <s v="MSS (hWIN &amp; TSG) Issue"/>
    <s v="Which MSS instance are you reporting this issue for?: MSS (hWIN &amp; TSG) What type of issue are you reporting?: Another issue Description of problem: (attach screenshots of any errors, etc.): ORA-20100: SP_QUALIFY_DUALQUAL ORA-20100: NOT ABLE TO FIND CORRECT WIRE_CENTER FOR DUAL QUAL   What is your MSS Login ID?: n9984649 Customer Acct Number?: 6515214 PSR #?: 6594114 "/>
    <s v="The reported issue is no longer exist and user is able to perform the expected activity without any further issues."/>
    <s v="MSS Cause Codes"/>
    <s v="Training"/>
    <s v="Incorrect Task Completion Process"/>
    <m/>
    <s v="IT Application"/>
    <s v="Software Application/System"/>
    <s v="Other Type of Software"/>
    <m/>
    <m/>
    <s v="Gopinath"/>
    <s v="Baskar"/>
    <m/>
    <d v="2018-10-22T11:12:50"/>
    <s v="No"/>
  </r>
  <r>
    <s v="IT-OSS - M6 (ASAP/TSG)"/>
    <s v="Incident"/>
    <s v="INC000002670513"/>
    <d v="2018-10-10T04:23:54"/>
    <d v="2018-10-10T17:11:53"/>
    <x v="5"/>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6064870590, Error Message: Error: An Error occurred during the Custom Pre-Validation Procedure: -2 ORA-20100: Same TN or Customer has an Open Order in NextGen MSS.  Please complete the Open Order in NextGen MSS and try to Validate in hWIN MSS.  What is your MSS Login ID?: n9995231 Customer Acct Number?: 3265157 PSR #?: 23137309 "/>
    <s v="The missing customer account cross reference mapping in the backend table which caused the issue and the same has been corrected now."/>
    <s v="MSS Cause Codes"/>
    <s v="Delegation"/>
    <s v="Cross Reference mapping"/>
    <m/>
    <s v="IT Application"/>
    <s v="Software Application/System"/>
    <s v="Other Type of Software"/>
    <m/>
    <m/>
    <s v="Ajith"/>
    <s v="Kumar"/>
    <m/>
    <d v="2018-10-21T12:39:08"/>
    <s v="No"/>
  </r>
  <r>
    <s v="IT-OSS - M6 (ASAP/TSG)"/>
    <s v="Incident"/>
    <s v="INC000002670511"/>
    <d v="2018-10-10T03:58:06"/>
    <d v="2018-10-11T15:13:22"/>
    <x v="6"/>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8599252293, Error Message: ReturnCd :21040 - ReturnText: Unable to create delegated PSR Order in NGMSS. Error returned from API.: javax.xml.ws.soap.SOAPFaultException: org.openuri.WSException_Exception: Exception thrown during Order API execution.  Message: Exception Thrown Importing Order.  Message: The PSRServReqServItem structure is invalid for 2106 for item 7 Product group 0.  Error Code 30630:Miscellaneous Error: Unable to find a catalog id for servId : 33091597.Error Code 30765:The PSRServReqServItem structure is invalid for 2106 for item 7 Product group 0. What is your MSS Login ID?: N9995231 Customer Acct Number?: 3099777 PSR #?: 23140705 "/>
    <s v="The incorrect cross reference mapping was made in the reported PSR # 23140705 which caused the issue and the same has been corrected."/>
    <s v="MSS Cause Codes"/>
    <s v="Delegation"/>
    <s v="Cross Reference mapping"/>
    <m/>
    <s v="IT Application"/>
    <s v="Software Application/System"/>
    <s v="Other Type of Software"/>
    <m/>
    <m/>
    <s v="Ajith"/>
    <s v="Kumar"/>
    <m/>
    <d v="2018-10-22T12:07:45"/>
    <s v="No"/>
  </r>
  <r>
    <s v="IT-OSS - M6 (ASAP/TSG)"/>
    <s v="Incident"/>
    <s v="INC000002670507"/>
    <d v="2018-10-10T03:34:36"/>
    <d v="2018-10-10T03:35:32"/>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
    <m/>
    <m/>
    <m/>
    <m/>
    <m/>
    <s v="IT Application"/>
    <s v="Software Application/System"/>
    <s v="Other Type of Software"/>
    <m/>
    <m/>
    <s v="Ajith"/>
    <s v="Kumar"/>
    <m/>
    <d v="2018-10-10T03:35:49"/>
    <s v="No"/>
  </r>
  <r>
    <s v="IT-OSS - M6 (ASAP/TSG)"/>
    <s v="Incident"/>
    <s v="INC000002670503"/>
    <d v="2018-10-10T03:04:40"/>
    <d v="2018-10-15T17:14:31"/>
    <x v="13"/>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7048516027,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229609 PSR #?: 23161940  "/>
    <s v="We have corrected the order related data issue caused due to previous order migration for the reported order# 23161940 and the order validates successfully."/>
    <s v="MSS Cause Codes"/>
    <s v="Data"/>
    <s v="Validation Issue"/>
    <m/>
    <s v="IT Application"/>
    <s v="Software Application/System"/>
    <s v="Other Type of Software"/>
    <m/>
    <m/>
    <s v="Ajith"/>
    <s v="Kumar"/>
    <m/>
    <d v="2018-10-26T11:52:08"/>
    <s v="No"/>
  </r>
  <r>
    <s v="IT-OSS - M6 (ASAP/TSG)"/>
    <s v="Incident"/>
    <s v="INC000002670430"/>
    <d v="2018-10-10T02:02:13"/>
    <d v="2018-10-12T15:52:48"/>
    <x v="0"/>
    <s v="Medium"/>
    <x v="0"/>
    <s v="Within the Service Target"/>
    <s v="MSS (hWIN &amp; TSG) Issue"/>
    <s v="Which MSS instance are you reporting this issue for?: MSS (hWIN &amp; TSG) What type of issue are you reporting?: Another issue Description of problem: (attach screenshots of any errors, etc.): STUCK IN MODASGN ON HWIN SIDE What is your MSS Login ID?: E0171804 Customer Acct Number?: 5662484 PSR #?: 23172445 "/>
    <s v="Incorrect PIN assignment for the physical has caused the reported issue and the same has been corrected."/>
    <s v="MSS Cause Codes"/>
    <s v="Training"/>
    <s v="Incorrect Process on PIN Assignment"/>
    <m/>
    <s v="IT Application"/>
    <s v="Software Application/System"/>
    <s v="Other Type of Software"/>
    <m/>
    <m/>
    <s v="Leah"/>
    <s v="Winkler"/>
    <m/>
    <d v="2018-10-23T11:58:15"/>
    <s v="No"/>
  </r>
  <r>
    <s v="IT-OSS - M6 (ASAP/TSG)"/>
    <s v="Incident"/>
    <s v="INC000002670392"/>
    <d v="2018-10-10T02:07:53"/>
    <d v="2018-10-11T13:40:45"/>
    <x v="15"/>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iton procedure: -2 ora-20516: ora-20100: the tn was not found on this order..  the tn is there in the field as required. What is your MSS Login ID?: e0182019 Customer Acct Number?: 6126639 PSR #?: 23172680 "/>
    <s v="No Issue Found ----The order has been cancelled and got completed."/>
    <s v="MSS Cause Codes"/>
    <s v="Training"/>
    <s v="No Issue Found"/>
    <m/>
    <s v="IT Application"/>
    <s v="Software Application/System"/>
    <s v="Other Type of Software"/>
    <m/>
    <m/>
    <s v="Dakotah"/>
    <s v="Cantrell"/>
    <m/>
    <d v="2018-10-22T12:07:08"/>
    <s v="No"/>
  </r>
  <r>
    <s v="IT-OSS - M6 (ASAP/TSG)"/>
    <s v="Incident"/>
    <s v="INC000002670215"/>
    <d v="2018-10-10T01:21:29"/>
    <d v="2018-10-15T16:59:31"/>
    <x v="13"/>
    <s v="Medium"/>
    <x v="0"/>
    <s v="Within the Service Target"/>
    <s v="MSS (hWIN &amp; TSG) Issue"/>
    <s v="Which MSS instance are you reporting this issue for?: MSS (hWIN &amp; TSG) What type of issue are you reporting?: Another issue Description of problem: (attach screenshots of any errors, etc.): error in except queue :ReturnCd :21044 - ReturnText: Delegated PSR Order has not passed  NGMSS order validation. Correct the order validation error in NGMSS side and manually assign the provision plan.: Exception thrown during Order API execution.  Message: Exception Thrown Execute Finish Order: 6030684.  Message: nullError Code 30503:Error: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Error pre validation :error: item internet(662222380) must have one and only one main  telephone number(mptn) assigned to it  error: this item has 0 assigned telephone numbers.  the item requires1 assigned telephone numbers. please assign additional telephone numbers to this item' 9362699522 What is your MSS Login ID?: e0179393 Customer Acct Number?: 5896562 PSR #?: 22696943 "/>
    <s v="We have corrected the order related data issue caused due to migration for the reported order# 22696943 and the deleg tasks got completed successfully."/>
    <s v="MSS Cause Codes"/>
    <s v="Delegation"/>
    <s v="Migration Issues (data missing)"/>
    <m/>
    <s v="IT Application"/>
    <s v="Software Application/System"/>
    <s v="Other Type of Software"/>
    <m/>
    <m/>
    <s v="Natasha"/>
    <s v="Chambers"/>
    <m/>
    <d v="2018-10-26T11:51:49"/>
    <s v="No"/>
  </r>
  <r>
    <s v="IT-OSS - M6 (ASAP/TSG)"/>
    <s v="Incident"/>
    <s v="INC000002670073"/>
    <d v="2018-10-10T01:04:24"/>
    <d v="2018-10-11T11:31:40"/>
    <x v="1"/>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3931451286, Error Message:Could not get ng wireCenter info ORA-01403: no data found. What is your MSS Login ID?: n9995231 Customer Acct Number?: 6590154 PSR #?: 23171539  "/>
    <s v="We could see that the tasks for the reported order-23171539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Ajith"/>
    <s v="Kumar"/>
    <m/>
    <d v="2018-10-22T12:06:31"/>
    <s v="No"/>
  </r>
  <r>
    <s v="IT-OSS - M6 (ASAP/TSG)"/>
    <s v="Incident"/>
    <s v="INC000002670035"/>
    <d v="2018-10-10T00:22:52"/>
    <d v="2018-10-11T14:07:30"/>
    <x v="2"/>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 What is your MSS Login ID?: 0132518 Customer Acct Number?: 6327927 PSR #?: 23118271 "/>
    <s v="The previous order correction was not reflected in the NG which was causing issue in the reported order, Now the same has been corrected and fixed."/>
    <s v="MSS Cause Codes"/>
    <s v="Delegation"/>
    <s v="Previous order Delegation issue"/>
    <m/>
    <s v="IT Application"/>
    <s v="Software Application/System"/>
    <s v="Other Type of Software"/>
    <m/>
    <m/>
    <s v="Summer"/>
    <s v="Douhne"/>
    <m/>
    <d v="2018-10-22T12:06:24"/>
    <s v="No"/>
  </r>
  <r>
    <s v="IT-OSS - M6 (ASAP/TSG)"/>
    <s v="Incident"/>
    <s v="INC000002670028"/>
    <d v="2018-10-10T00:17:03"/>
    <d v="2018-10-10T19:47:24"/>
    <x v="7"/>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23272606, Error Message: Same TN or Customer has an Open Order in NextGen MSS.  Please complete the Open Order in NextGen MSS and try to Validate in hWIN MSS What is your MSS Login ID?: N9995231 Customer Acct Number?: 3024829 PSR #?: 23131785  "/>
    <s v="We could see the previous order were not processed properly which were caused the issue, the same has been corrected and respective order is now validated without any issues. So, we are going ahead and marking this as close. KIndly reach us for any assistance in the future."/>
    <s v="MSS Cause Codes"/>
    <s v="Delegation"/>
    <s v="Previous order Delegation issue"/>
    <m/>
    <s v="IT Application"/>
    <s v="Software Application/System"/>
    <s v="Other Type of Software"/>
    <m/>
    <m/>
    <s v="Ajith"/>
    <s v="Kumar"/>
    <m/>
    <d v="2018-10-21T12:27:08"/>
    <s v="No"/>
  </r>
  <r>
    <s v="IT-OSS - M6 (ASAP/TSG)"/>
    <s v="Incident"/>
    <s v="INC000002670022"/>
    <d v="2018-10-10T00:34:34"/>
    <d v="2018-10-11T18:29:20"/>
    <x v="4"/>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78987489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6180606 PSR #?: 23132876  "/>
    <s v="We could see an incorrect order completion on NGMSS caused the issue which has been corrected now. The reported order validates without any error.Hence there is no action pending on our side. We are going ahead and marking this incident as resolved. Thanks."/>
    <s v="MSS Cause Codes"/>
    <s v="Training"/>
    <s v="Incorrect Task Completion Process"/>
    <m/>
    <s v="IT Application"/>
    <s v="Software Application/System"/>
    <s v="Other Type of Software"/>
    <m/>
    <m/>
    <s v="Ajith"/>
    <s v="Kumar"/>
    <m/>
    <d v="2018-10-22T12:06:50"/>
    <s v="No"/>
  </r>
  <r>
    <s v="IT-OSS - M6 (ASAP/TSG)"/>
    <s v="Incident"/>
    <s v="INC000002669880"/>
    <d v="2018-10-09T23:40:07"/>
    <d v="2018-10-11T18:15:44"/>
    <x v="2"/>
    <s v="Medium"/>
    <x v="0"/>
    <s v="Within the Service Target"/>
    <s v="MSS (hWIN &amp; TSG) Issue"/>
    <s v="Which MSS instance are you reporting this issue for?: MSS (hWIN &amp; TSG) What type of issue are you reporting?: Another issue Description of problem: (attach screenshots of any errors, etc.):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The PSRServReqServItem structure is invalid for 1471 for item 6 Product group 0. What is your MSS Login ID?: e0179556 PSR #?: 23158844 "/>
    <s v="We can see that there was incorrect cross reference mapping which was causing the issue, the same has been corrected and now the delegation has been completed successfully."/>
    <s v="MSS Cause Codes"/>
    <s v="Delegation"/>
    <s v="Cross Reference mapping"/>
    <m/>
    <s v="IT Application"/>
    <s v="Software Application/System"/>
    <s v="Other Type of Software"/>
    <m/>
    <m/>
    <s v="Courtney"/>
    <s v="Glover"/>
    <m/>
    <d v="2018-10-22T12:06:37"/>
    <s v="No"/>
  </r>
  <r>
    <s v="IT-OSS - M6 (ASAP/TSG)"/>
    <s v="Incident"/>
    <s v="INC000002669879"/>
    <d v="2018-10-09T23:39:53"/>
    <d v="2018-10-18T05:22:25"/>
    <x v="12"/>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4838325 had already been disconnected on another order..  Error Code 30606:The Service Item 14838325 had already been disconnected on another order.Error Code 30766:Unable to process item CONTACT INFO Product group 1024. The Service Item 14838325 had already been disconnected on another order.. What is your MSS Login ID?: e0182019 Customer Acct Number?: 4235522 PSR #?: 23061369 "/>
    <s v="Dakotah,  The order is flag finished and there is no pending action item from our end we are marking this ticket as resolved."/>
    <s v="MSS Cause Codes"/>
    <s v="Data"/>
    <s v="User Request"/>
    <m/>
    <s v="IT Application"/>
    <s v="Software Application/System"/>
    <s v="Other Type of Software"/>
    <m/>
    <m/>
    <s v="Dakotah"/>
    <s v="Cantrell"/>
    <m/>
    <d v="2018-10-28T12:02:45"/>
    <s v="No"/>
  </r>
  <r>
    <s v="IT-OSS - M6 (ASAP/TSG)"/>
    <s v="Incident"/>
    <s v="INC000002669788"/>
    <d v="2018-10-09T23:47:52"/>
    <d v="2018-10-18T05:19:09"/>
    <x v="12"/>
    <s v="Medium"/>
    <x v="0"/>
    <s v="Within the Service Target"/>
    <s v="MSS (hWIN &amp; TSG) Issue"/>
    <s v="Which MSS instance are you reporting this issue for?: MSS (hWIN &amp; TSG) What type of issue are you reporting?: Another issue Description of problem: (attach screenshots of any errors, etc.): ora-20100 SP_QUALIFY_DUAL QUAL  ORA-20100 NOT ABLE TO FIND CUSTOMER ASSIGNED WIRECENTER IN NEXTGEN MSS What is your MSS Login ID?: E0149353 Customer Acct Number?: 6587553 PSR #?: 23170579 "/>
    <s v="Hi Amy,  We could see the order is place as modify with pin change where but the new pin was assigned to the different wire center, this needs to be achieved through BB MOVE order only. Please supplement cancel the current order and place BB MOVE order."/>
    <s v="MSS Cause Codes"/>
    <s v="Training"/>
    <s v="Incorrect Process on Change Order"/>
    <m/>
    <s v="IT Application"/>
    <s v="Software Application/System"/>
    <s v="Other Type of Software"/>
    <m/>
    <m/>
    <s v="Amy"/>
    <s v="Elrod"/>
    <m/>
    <d v="2018-10-28T12:02:32"/>
    <s v="No"/>
  </r>
  <r>
    <s v="IT-OSS - M6 (ASAP/TSG)"/>
    <s v="Incident"/>
    <s v="INC000002669631"/>
    <d v="2018-10-09T23:05:23"/>
    <d v="2018-10-10T19:59:01"/>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2812778386, Error Message: Unable to complete BB COMP In HWIN, NGMSS BB COMP shows already completed status. What is your MSS Login ID?: N9995231 Customer Acct Number?: 5152709 PSR #?: 20497175 "/>
    <s v="We could see that the issue status was populated wrongly which caused the issue and same has been corrected now. DD task for the reported order #20497175 is completed now"/>
    <s v="MSS Cause Codes"/>
    <s v="Data"/>
    <s v="Circuit Issue Status"/>
    <m/>
    <s v="IT Application"/>
    <s v="Software Application/System"/>
    <s v="Other Type of Software"/>
    <m/>
    <m/>
    <s v="Ajith"/>
    <s v="Kumar"/>
    <m/>
    <d v="2018-10-21T12:24:39"/>
    <s v="No"/>
  </r>
  <r>
    <s v="IT-OSS - M6 (ASAP/TSG)"/>
    <s v="Incident"/>
    <s v="INC000002669630"/>
    <d v="2018-10-09T23:03:59"/>
    <d v="2018-10-10T19:18:49"/>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056407365 What is your MSS Login ID?: n9987263 Customer Acct Number?: 5206859 PSR #?: 22708058 "/>
    <s v="The order has been cancelled before it has been delegated to NGMSS hence it needs to get completed in NG."/>
    <s v="MSS Cause Codes"/>
    <s v="Training"/>
    <s v="No Issue Found"/>
    <m/>
    <s v="IT Application"/>
    <s v="Software Application/System"/>
    <s v="Other Type of Software"/>
    <m/>
    <m/>
    <s v="Vijai"/>
    <s v="Elumalai"/>
    <m/>
    <d v="2018-10-21T12:24:26"/>
    <s v="No"/>
  </r>
  <r>
    <s v="IT-OSS - M6 (ASAP/TSG)"/>
    <s v="Incident"/>
    <s v="INC000002669627"/>
    <d v="2018-10-09T23:01:06"/>
    <d v="2018-10-11T13:33:58"/>
    <x v="1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751132007 What is your MSS Login ID?: n9987263 Customer Acct Number?: 6467675 PSR #?: 23164072 "/>
    <s v="The incorrect order status in the NGMSS environment caused  the reported issue,the same is cleared now and the order now validates without any error."/>
    <s v="MSS Cause Codes"/>
    <s v="Data"/>
    <s v="Validation Issue"/>
    <m/>
    <s v="IT Application"/>
    <s v="Software Application/System"/>
    <s v="Other Type of Software"/>
    <m/>
    <m/>
    <s v="Vijai"/>
    <s v="Elumalai"/>
    <m/>
    <d v="2018-10-22T12:05:58"/>
    <s v="No"/>
  </r>
  <r>
    <s v="IT-OSS - M6 (ASAP/TSG)"/>
    <s v="Incident"/>
    <s v="INC000002669624"/>
    <d v="2018-10-09T22:57:20"/>
    <d v="2018-10-10T20:06:27"/>
    <x v="14"/>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1600605378 What is your MSS Login ID?: n9987263 Customer Acct Number?: 6313485 PSR #?: 23162872 "/>
    <s v="We could see that the order status was populated wrongly which caused the issue and same has been corrected now. Please try to validate the reported order #23162872"/>
    <s v="MSS Cause Codes"/>
    <s v="Delegation"/>
    <s v="Previous order Delegation issue"/>
    <m/>
    <s v="IT Application"/>
    <s v="Software Application/System"/>
    <s v="Other Type of Software"/>
    <m/>
    <m/>
    <s v="Vijai"/>
    <s v="Elumalai"/>
    <m/>
    <d v="2018-10-21T12:24:06"/>
    <s v="No"/>
  </r>
  <r>
    <s v="IT-OSS - M6 (ASAP/TSG)"/>
    <s v="Incident"/>
    <s v="INC000002669615"/>
    <d v="2018-10-09T22:39:02"/>
    <d v="2018-10-11T11:29:02"/>
    <x v="1"/>
    <s v="Medium"/>
    <x v="0"/>
    <s v="Within the Service Target"/>
    <s v="MSS (hWIN &amp; TSG) Issue"/>
    <s v="Which MSS instance are you reporting this issue for?: MSS (hWIN &amp; TSG) What type of issue are you reporting?: Another issue Description of problem: (attach screenshots of any errors, etc.): 1261289907- RECORD WAS INCORRECT.  I SUPPLEMENTED AND CANCELED ORDER. RECORD SHOWS VIRTBB QUEUE IN HWIN BUT SHOWS PENDING IN MIRORRES QUEUE. What is your MSS Login ID?: E0179393 Customer Acct Number?: 6283531 PSR #?: 23132297 "/>
    <s v="We could see that the tasks for the reported order-23132297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Natasha"/>
    <s v="Chambers"/>
    <m/>
    <d v="2018-10-21T12:23:20"/>
    <s v="No"/>
  </r>
  <r>
    <s v="IT-OSS - M6 (ASAP/TSG)"/>
    <s v="Incident"/>
    <s v="INC000002669610"/>
    <d v="2018-10-09T22:34:09"/>
    <d v="2018-10-12T17:07:49"/>
    <x v="3"/>
    <s v="Medium"/>
    <x v="0"/>
    <s v="Within the Service Target"/>
    <s v="MSS (hWIN &amp; TSG) Issue"/>
    <s v="Which MSS instance are you reporting this issue for?: MSS (hWIN &amp; TSG) What type of issue are you reporting?: Another issue Description of problem: (attach screenshots of any errors, etc.): TRYING TO BUILD IN M6, M6 &amp; BPQ GIVE: &quot;DISQUALIFIED BPQ RESPONSE: BTVLGABBGMDAT01 DSLAM HAS ALPHANUMBERIC CHARACTERS IN THE PIN VALUES.&quot; 7069470114 What is your MSS Login ID?: 0019414 Customer Acct Number?: NONE YET ASSIGNED.  PSR #?: 23169431 "/>
    <s v="The qualification error is corrected and the order validates without issues"/>
    <s v="MSS Cause Codes"/>
    <s v="Code"/>
    <s v="MSSINT Custom Code"/>
    <m/>
    <s v="IT Application"/>
    <s v="Software Application/System"/>
    <s v="Other Type of Software"/>
    <m/>
    <m/>
    <s v="Ronnie"/>
    <s v="Byrd"/>
    <m/>
    <d v="2018-10-23T11:57:15"/>
    <s v="No"/>
  </r>
  <r>
    <s v="IT-OSS - M6 (ASAP/TSG)"/>
    <s v="Incident"/>
    <s v="INC000002669529"/>
    <d v="2018-10-09T22:10:29"/>
    <d v="2018-10-12T18:42:06"/>
    <x v="6"/>
    <s v="Medium"/>
    <x v="0"/>
    <s v="Within the Service Target"/>
    <s v="MSS (hWIN &amp; TSG) Issue"/>
    <s v="Which MSS instance are you reporting this issue for?: MSS (hWIN &amp; TSG) What type of issue are you reporting?: Another issue Description of problem: (attach screenshots of any errors, etc.): TRYING TO CHG PINS TO MATCH MIROR RECORD (01, 1541 AND 1542), GETTING: ERROR WHILE WORKING VCONDES, BNG/ROUTER IS NOT COMPATIBLE TO PROVISION HIGH SPEED INTERNET PRODUCT 50X4MB. PLEASE PROVISIONA A COMPATIBLE PRODUCT).  (WORKING IN FIELD ON 50X4 BONDED)  3197282709 What is your MSS Login ID?: 0019414 Customer Acct Number?: 6023747 PSR #?: 23168634 "/>
    <s v="The supplement correction was not delegated to NGMSS and the reported PCONDES task has been completed without any issues."/>
    <s v="MSS Cause Codes"/>
    <s v="Training"/>
    <s v="Process Issue - Others"/>
    <m/>
    <s v="IT Application"/>
    <s v="Software Application/System"/>
    <s v="Other Type of Software"/>
    <m/>
    <m/>
    <s v="Ronnie"/>
    <s v="Byrd"/>
    <m/>
    <d v="2018-10-23T11:55:41"/>
    <s v="No"/>
  </r>
  <r>
    <s v="IT-OSS - M6 (ASAP/TSG)"/>
    <s v="Incident"/>
    <s v="INC000002669490"/>
    <d v="2018-10-09T22:43:53"/>
    <d v="2018-10-16T15:08:22"/>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7042600124 What is your MSS Login ID?: n9987263 Customer Acct Number?: 6215115 PSR #?: 23151314 "/>
    <s v="We could able to complete the DD task in production.Hence there is no action pending on our side. We are going ahead and marking this incident as resolved. Thanks."/>
    <s v="MSS Cause Codes"/>
    <s v="Training"/>
    <s v="No Issue Found"/>
    <m/>
    <s v="IT Application"/>
    <s v="Software Application/System"/>
    <s v="Other Type of Software"/>
    <m/>
    <m/>
    <s v="Vijai"/>
    <s v="Elumalai"/>
    <m/>
    <d v="2018-10-27T11:56:57"/>
    <s v="No"/>
  </r>
  <r>
    <s v="IT-OSS - M6 (ASAP/TSG)"/>
    <s v="Incident"/>
    <s v="INC000002669488"/>
    <d v="2018-10-09T22:38:40"/>
    <d v="2018-10-10T19:32:21"/>
    <x v="6"/>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r order. The item cannot be disconnected. Tn# 7066921528 What is your MSS Login ID?: n9987263 Customer Acct Number?: 3050948 PSR #?: 23159564 "/>
    <s v="No issue found."/>
    <s v="MSS Cause Codes"/>
    <s v="Training"/>
    <s v="No Issue Found"/>
    <m/>
    <s v="IT Application"/>
    <s v="Software Application/System"/>
    <s v="Other Type of Software"/>
    <m/>
    <m/>
    <s v="Vijai"/>
    <s v="Elumalai"/>
    <m/>
    <d v="2018-10-21T12:14:03"/>
    <s v="No"/>
  </r>
  <r>
    <s v="IT-OSS - M6 (ASAP/TSG)"/>
    <s v="Incident"/>
    <s v="INC000002669485"/>
    <d v="2018-10-09T22:36:13"/>
    <d v="2018-10-11T13:03:59"/>
    <x v="13"/>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 What is your MSS Login ID?: E0171804 Customer Acct Number?: 6584265 PSR #?: 23169429 "/>
    <s v="We could see that the deleg tasks got completed for the  reported order-23169429.No issues found"/>
    <s v="MSS Cause Codes"/>
    <s v="Training"/>
    <s v="No Issue Found"/>
    <m/>
    <s v="IT Application"/>
    <s v="Software Application/System"/>
    <s v="Other Type of Software"/>
    <m/>
    <m/>
    <s v="Leah"/>
    <s v="Winkler"/>
    <m/>
    <d v="2018-10-22T12:04:41"/>
    <s v="No"/>
  </r>
  <r>
    <s v="IT-OSS - M6 (ASAP/TSG)"/>
    <s v="Incident"/>
    <s v="INC000002669462"/>
    <d v="2018-10-09T22:04:33"/>
    <d v="2018-10-11T14:01:35"/>
    <x v="5"/>
    <s v="Medium"/>
    <x v="0"/>
    <s v="Within the Service Target"/>
    <s v="MSS (hWIN &amp; TSG) Issue"/>
    <s v="Which MSS instance are you reporting this issue for?: MSS (hWIN &amp; TSG) What type of issue are you reporting?: Another issue Description of problem: (attach screenshots of any errors, etc.): WHEN CORRECTING 2815651225 TO VDSL ON PIN 344,   I GET AN ERROR &quot; NOT ABLE TO FIND DSLAM WIRECENTER IN NEXTGEN&quot; What is your MSS Login ID?: 0095240 Customer Acct Number?: 3050663 PSR #?: 23168681 "/>
    <s v="We could see there is no open orders for the customer account#3050663 and all the orders were in completed and flag finished status.  As discussed over IM, we are going ahead and marking this incident as resolved."/>
    <s v="MSS Cause Codes"/>
    <s v="Training"/>
    <s v="No Issue Found"/>
    <m/>
    <s v="IT Application"/>
    <s v="Software Application/System"/>
    <s v="Other Type of Software"/>
    <m/>
    <m/>
    <s v="Sharon"/>
    <s v="Pohl"/>
    <m/>
    <d v="2018-10-22T12:04:27"/>
    <s v="No"/>
  </r>
  <r>
    <s v="IT-OSS - M6 (ASAP/TSG)"/>
    <s v="Incident"/>
    <s v="INC000002669402"/>
    <d v="2018-10-09T22:52:09"/>
    <d v="2018-10-10T19:53:17"/>
    <x v="7"/>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1721729586 What is your MSS Login ID?: n9987263 Customer Acct Number?: 6395673 PSR #?: 23154119 "/>
    <s v="We could see the incorrect task completion has made on the order which were caused the issue it seems, the same has been corrected and respective order is now processed without any issues. It looks good in the system as expected. So, we are going ahead and marking this as close. KIndly reach us for any assistance in the future."/>
    <s v="MSS Cause Codes"/>
    <s v="Training"/>
    <s v="Incorrect Task Completion Process"/>
    <m/>
    <s v="IT Application"/>
    <s v="Software Application/System"/>
    <s v="Other Type of Software"/>
    <m/>
    <m/>
    <s v="Vijai"/>
    <s v="Elumalai"/>
    <m/>
    <d v="2018-10-21T12:16:37"/>
    <s v="No"/>
  </r>
  <r>
    <s v="IT-OSS - M6 (ASAP/TSG)"/>
    <s v="Incident"/>
    <s v="INC000002669391"/>
    <d v="2018-10-09T22:29:52"/>
    <d v="2018-10-17T13:38:14"/>
    <x v="5"/>
    <s v="Medium"/>
    <x v="0"/>
    <s v="Within the Service Target"/>
    <s v="MSS (hWIN &amp; TSG) Issue"/>
    <s v="Which MSS instance are you reporting this issue for?: MSS (hWIN &amp; TSG) What type of issue are you reporting?: Another issue Description of problem: (attach screenshots of any errors, etc.): ERROR:BPQ RESPONSE-HSI INCORRECT PINS-WLMRKYWMHRDAT00 DSLAM HAS ALPHANUMERIC CHARACTERS IN THE PIN VALUES/TN#859-858-9473 What is your MSS Login ID?: e0023871 Customer Acct Number?: 4764452 PSR #?: 23169284 "/>
    <s v="The reported order#23169284 is now validating successfully without any issues now."/>
    <s v="MSS Cause Codes"/>
    <s v="Training"/>
    <s v="No Issue Found"/>
    <m/>
    <s v="IT Application"/>
    <s v="Software Application/System"/>
    <s v="Other Type of Software"/>
    <m/>
    <m/>
    <s v="Linda"/>
    <s v="Chandler"/>
    <m/>
    <d v="2018-10-28T12:02:25"/>
    <s v="No"/>
  </r>
  <r>
    <s v="IT-OSS - M6 (ASAP/TSG)"/>
    <s v="Incident"/>
    <s v="INC000002669212"/>
    <d v="2018-10-09T21:49:02"/>
    <d v="2018-10-12T16:13:27"/>
    <x v="0"/>
    <s v="Medium"/>
    <x v="0"/>
    <s v="Within the Service Target"/>
    <s v="MSS (hWIN &amp; TSG) Issue"/>
    <s v="Which MSS instance are you reporting this issue for?: MSS (hWIN &amp; TSG) What type of issue are you reporting?: Another issue Description of problem: (attach screenshots of any errors, etc.): ERROR:AN ERROR OCCURED DURING THE CUSTOMER PRE-VALIDATION PROCEDURE;2 ORA-20100. THE MSS FT TO BB IS NOT FOUND ON THE ACCOUNT What is your MSS Login ID?: E0095243 Customer Acct Number?: 2942958 PSR #?: 231683196 "/>
    <s v="Mismatch in the physical and MIRROR wire center which has caused the issue. user is instructed to place a service move order"/>
    <s v="MSS Cause Codes"/>
    <s v="Training"/>
    <s v="MSS - Functional Training"/>
    <m/>
    <s v="IT Application"/>
    <s v="Software Application/System"/>
    <s v="Other Type of Software"/>
    <m/>
    <m/>
    <s v="James"/>
    <s v="Gober"/>
    <m/>
    <d v="2018-10-23T11:55:34"/>
    <s v="No"/>
  </r>
  <r>
    <s v="IT-OSS - M6 (ASAP/TSG)"/>
    <s v="Incident"/>
    <s v="INC000002669202"/>
    <d v="2018-10-09T21:33:27"/>
    <d v="2018-10-10T19:25:30"/>
    <x v="6"/>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67724 the circuit id is 7047842662/bb/starcher, Kenneth/14464773 What is your MSS Login ID?: e0095243 Customer Acct Number?: 5572117 PSR #?: 23143022 "/>
    <s v="The design task was not processed properly in the reported PSR # 23143022 which caused the issue and the same has been corrected."/>
    <s v="MSS Cause Codes"/>
    <s v="Training"/>
    <s v="Design not processed properly"/>
    <m/>
    <s v="IT Application"/>
    <s v="Software Application/System"/>
    <s v="Other Type of Software"/>
    <m/>
    <m/>
    <s v="James"/>
    <s v="Gober"/>
    <m/>
    <d v="2018-10-21T12:12:38"/>
    <s v="No"/>
  </r>
  <r>
    <s v="IT-OSS - M6 (ASAP/TSG)"/>
    <s v="Incident"/>
    <s v="INC000002669185"/>
    <d v="2018-10-09T21:11:43"/>
    <d v="2018-10-11T13:07:54"/>
    <x v="13"/>
    <s v="Medium"/>
    <x v="0"/>
    <s v="Within the Service Target"/>
    <s v="MSS (hWIN &amp; TSG) Issue"/>
    <s v="Which MSS instance are you reporting this issue for?: MSS (hWIN &amp; TSG) What type of issue are you reporting?: Another issue Description of problem: (attach screenshots of any errors, etc.): V_RETURN_CD:-2 V_RETURN_TEXT: ORA-20100: THE MSS WIRE CENTER IS NOT FOUND ON THE ACCOUNT  TN=7064672241  What is your MSS Login ID?: e0115558 Customer Acct Number?: 23167298 PSR #?: 4901088 "/>
    <s v="We have corrected the exchange, wire center related issue for the reported customer -7064672241 caused due to  migration and the issue got cleared."/>
    <s v="MSS Cause Codes"/>
    <s v="Delegation"/>
    <s v="Migration Issues (data missing)"/>
    <m/>
    <s v="IT Application"/>
    <s v="Software Application/System"/>
    <s v="Other Type of Software"/>
    <m/>
    <m/>
    <s v="Shannon"/>
    <s v="Edwards"/>
    <m/>
    <d v="2018-10-22T12:04:07"/>
    <s v="No"/>
  </r>
  <r>
    <s v="IT-OSS - M6 (ASAP/TSG)"/>
    <s v="Incident"/>
    <s v="INC000002668806"/>
    <d v="2018-10-09T21:02:03"/>
    <d v="2018-10-11T11:24:20"/>
    <x v="1"/>
    <s v="Medium"/>
    <x v="0"/>
    <s v="Within the Service Target"/>
    <s v="MSS (hWIN &amp; TSG) Issue"/>
    <s v="Which MSS instance are you reporting this issue for?: MSS (hWIN &amp; TSG) What type of issue are you reporting?: Another issue Description of problem: (attach screenshots of any errors, etc.): cant complete through bbcomp. due date complete on nextgen side. unable to complete through hwin.  What is your MSS Login ID?: e0183526 Customer Acct Number?: 4211570 PSR #?: 21573376 "/>
    <s v="We could see that the tasks for the reported order-21573376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Haley"/>
    <s v="Stanfield"/>
    <m/>
    <d v="2018-10-21T12:11:13"/>
    <s v="No"/>
  </r>
  <r>
    <s v="IT-OSS - M6 (ASAP/TSG)"/>
    <s v="Incident"/>
    <s v="INC000002668680"/>
    <d v="2018-10-09T19:12:24"/>
    <d v="2018-10-10T19:45:37"/>
    <x v="3"/>
    <s v="Medium"/>
    <x v="0"/>
    <s v="Within the Service Target"/>
    <s v="MSS (hWIN &amp; TSG) Issue"/>
    <s v="Which MSS instance are you reporting this issue for?: MSS (hWIN &amp; TSG) What type of issue are you reporting?: Another issue Description of problem: (attach screenshots of any errors, etc.): v_return_cd: -1 v_return_text:Could not assign connectionsORA-01400: cannot insert NULL into (&quot;ASAP&quot;.&quot;NS_COMP_REL&quot;.&quot;NS_COMP_ID_CHILD&quot;) What is your MSS Login ID?: E0095243 Customer Acct Number?: 5915656 PSR #?: 23164765 "/>
    <s v="The incorrect pin assignment caused the reported issue and the same have been corrected and completed."/>
    <s v="MSS Cause Codes"/>
    <s v="Training"/>
    <s v="Incorrect Process on PIN Assignment"/>
    <m/>
    <s v="IT Application"/>
    <s v="Software Application/System"/>
    <s v="Other Type of Software"/>
    <m/>
    <m/>
    <s v="James"/>
    <s v="Gober"/>
    <m/>
    <d v="2018-10-21T12:05:47"/>
    <s v="No"/>
  </r>
  <r>
    <s v="IT-OSS - M6 (ASAP/TSG)"/>
    <s v="Incident"/>
    <s v="INC000002668507"/>
    <d v="2018-10-09T19:51:12"/>
    <d v="2018-10-15T15:01:21"/>
    <x v="14"/>
    <s v="Medium"/>
    <x v="0"/>
    <s v="Within the Service Target"/>
    <s v="MSS (hWIN &amp; TSG) Issue"/>
    <s v="Which MSS instance are you reporting this issue for?: MSS (hWIN &amp; TSG) What type of issue are you reporting?: Another issue Description of problem: (attach screenshots of any errors, etc.): WHEN ATTEMPTING TO MOVE 7702071552 IN HWIN ON THE PSR I GET ERROR &quot;THERE IS INSERVICE CHILDREN THAT ARE NOT ON THE ORDER . THE ITEM CANT BE DISCONNECTED&quot; What is your MSS Login ID?: 0095240 Customer Acct Number?: 4620495 PSR #?: 23165715 "/>
    <s v="We could see that the product status was populated wrongly which caused the issue and same has been corrected now. Please try to validate the reported order #23165715"/>
    <s v="MSS Cause Codes"/>
    <s v="Delegation"/>
    <s v="Previous order Delegation issue"/>
    <m/>
    <s v="IT Application"/>
    <s v="Software Application/System"/>
    <s v="Other Type of Software"/>
    <m/>
    <m/>
    <s v="Sharon"/>
    <s v="Pohl"/>
    <m/>
    <d v="2018-10-26T11:49:57"/>
    <s v="No"/>
  </r>
  <r>
    <s v="IT-OSS - M6 (ASAP/TSG)"/>
    <s v="Incident"/>
    <s v="INC000002668214"/>
    <d v="2018-10-09T19:00:08"/>
    <d v="2018-10-10T19:28:55"/>
    <x v="4"/>
    <s v="Medium"/>
    <x v="0"/>
    <s v="Within the Service Target"/>
    <s v="M6 (Windstream ASAP/MSS/TSG)"/>
    <s v="User ID:E0026646 Issue: NGMSS - Account Locked Contact:7046631004 NGMSS User ID: E0026646 User Verified. Provided temporary password to the user.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s v="As discussed over the IM, your NGMSS account  has been unlocked now. Upon your confirmation, we are going ahead and marking this incident as resolved. Thanks."/>
    <s v="MSS Cause Codes"/>
    <s v="Training"/>
    <s v="Process Issue - Others"/>
    <m/>
    <s v="IT Application"/>
    <s v="Software Application/System"/>
    <s v="Other Type of Software"/>
    <m/>
    <m/>
    <s v="Joseph"/>
    <s v="Rhyne"/>
    <m/>
    <d v="2018-10-21T12:10:21"/>
    <s v="No"/>
  </r>
  <r>
    <s v="IT-OSS - M6 (ASAP/TSG)"/>
    <s v="Incident"/>
    <s v="INC000002668189"/>
    <d v="2018-10-09T18:31:24"/>
    <d v="2018-10-25T01:32:05"/>
    <x v="12"/>
    <s v="Medium"/>
    <x v="2"/>
    <s v="Within the Service Target"/>
    <s v="MSS (hWIN &amp; TSG) Issue"/>
    <s v="Which MSS instance are you reporting this issue for?: MSS (hWIN &amp; TSG) What type of issue are you reporting?: Another issue Description of problem: (attach screenshots of any errors, etc.): nsp side of the record is not showing/ the bng is bng05.cmrc01-ga 40.129.140.0 lag 104 vlan 2970 c-tag 204 What is your MSS Login ID?: e0168644 Customer Acct Number?: 2980091 "/>
    <s v="Hi Andrew,  The customer has been re-designed as requested. Please check and let us know for any other concerns."/>
    <s v="MSS Cause Codes"/>
    <s v="Data"/>
    <s v="Re-Design Issue"/>
    <m/>
    <s v="IT Application"/>
    <s v="Software Application/System"/>
    <s v="Other Type of Software"/>
    <m/>
    <m/>
    <s v="Andrew"/>
    <s v="Gedeon"/>
    <m/>
    <d v="2018-10-25T01:32:43"/>
    <s v="No"/>
  </r>
  <r>
    <s v="IT-OSS - M6 (ASAP/TSG)"/>
    <s v="Incident"/>
    <s v="INC000002668175"/>
    <d v="2018-10-09T18:20:49"/>
    <d v="2018-10-12T11:26:08"/>
    <x v="15"/>
    <s v="Medium"/>
    <x v="0"/>
    <s v="Within the Service Target"/>
    <s v="MSS (hWIN &amp; TSG) Issue"/>
    <s v="Which MSS instance are you reporting this issue for?: MSS (hWIN &amp; TSG) What type of issue are you reporting?: Another issue Description of problem: (attach screenshots of any errors, etc.): PON# 22820233 for 229 423 9669, viewed in Service Request Search shows in MODASN que.. however, in NEXTGEN it is not in modasgn que What is your MSS Login ID?: e0009424 Customer Acct Number?: 4427591 PSR #?: 22820233 "/>
    <s v="We could see no pin assignments were made for this order which caused the &quot;Physical circuit is not assigned to the port&quot; issue."/>
    <s v="MSS Cause Codes"/>
    <s v="Training"/>
    <s v="Incorrect Process on PIN Assignment"/>
    <m/>
    <s v="IT Application"/>
    <s v="Software Application/System"/>
    <s v="Other Type of Software"/>
    <m/>
    <m/>
    <s v="Frances"/>
    <s v="Thompson"/>
    <m/>
    <d v="2018-10-22T11:59:25"/>
    <s v="No"/>
  </r>
  <r>
    <s v="IT-OSS - M6 (ASAP/TSG)"/>
    <s v="Incident"/>
    <s v="INC000002668107"/>
    <d v="2018-10-09T18:16:20"/>
    <d v="2018-10-16T20:12:39"/>
    <x v="3"/>
    <s v="Medium"/>
    <x v="0"/>
    <s v="Within the Service Target"/>
    <s v="MSS (hWIN &amp; TSG) Issue"/>
    <s v="Which MSS instance are you reporting this issue for?: MSS (hWIN &amp; TSG) What type of issue are you reporting?: Another issue Description of problem: (attach screenshots of any errors, etc.): PON 21691303 for tn# 918 455 9943, viewing in Service Request Search, it shows MODASGN status since Jan 2018. however, when I go to NEXT GEN   it is not the MODASN que  What is your MSS Login ID?: e0009424 Customer Acct Number?: 5838879 PSR #?: 21691303 "/>
    <s v="he TN#9184559943 is not active and the qualify for the BB.Hence cancel the order and place disconnect for the customer."/>
    <s v="MSS Cause Codes"/>
    <s v="Training"/>
    <s v="MSS - Functional Training"/>
    <m/>
    <s v="IT Application"/>
    <s v="Software Application/System"/>
    <s v="Other Type of Software"/>
    <m/>
    <m/>
    <s v="Frances"/>
    <s v="Thompson"/>
    <m/>
    <d v="2018-10-27T11:55:50"/>
    <s v="No"/>
  </r>
  <r>
    <s v="IT-OSS - M6 (ASAP/TSG)"/>
    <s v="Incident"/>
    <s v="INC000002667793"/>
    <d v="2018-10-09T16:55:12"/>
    <d v="2018-10-15T14:09:53"/>
    <x v="2"/>
    <s v="Medium"/>
    <x v="0"/>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1513 Customer Acct Number?: 6068436731 "/>
    <s v="We can see that the reported circuit doesnt exist in the MSS production.  As the required information has been provided, we are going ahead and marking this as resolved."/>
    <s v="MSS Cause Codes"/>
    <s v="Training"/>
    <s v="Circuit Not Found"/>
    <m/>
    <s v="IT Application"/>
    <s v="Software Application/System"/>
    <s v="Other Type of Software"/>
    <m/>
    <m/>
    <s v="Srinivasan"/>
    <s v="Puthiran"/>
    <m/>
    <d v="2018-10-26T11:48:21"/>
    <s v="No"/>
  </r>
  <r>
    <s v="IT-OSS - M6 (ASAP/TSG)"/>
    <s v="Incident"/>
    <s v="INC000002667431"/>
    <d v="2018-10-09T03:26:37"/>
    <d v="2018-10-09T16:07:15"/>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2777047 PSR #?: 6588945  "/>
    <s v="We could see the reported order has been processed and gets complete when we try to check the same and it looks good as expected in the system, So, we are going ahead and marking this as close. KIndly reach us for any assistance in the future."/>
    <s v="MSS Cause Codes"/>
    <s v="Training"/>
    <s v="No Issue Found"/>
    <m/>
    <s v="IT Application"/>
    <s v="Software Application/System"/>
    <s v="Other Type of Software"/>
    <m/>
    <m/>
    <s v="Kanthavel"/>
    <s v="Kumar"/>
    <m/>
    <d v="2018-10-20T12:28:12"/>
    <s v="No"/>
  </r>
  <r>
    <s v="IT-OSS - M6 (ASAP/TSG)"/>
    <s v="Incident"/>
    <s v="INC000002667415"/>
    <d v="2018-10-09T13:43:01"/>
    <d v="2018-10-10T20:04:12"/>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ould see the reported order has been processed it seems already and looks complete in the system, so we are going ahead and marking this as close. KIndly reach us for any assistance in the future."/>
    <s v="MSS Cause Codes"/>
    <s v="Training"/>
    <s v="No Issue Found"/>
    <m/>
    <s v="IT Application"/>
    <s v="Software Application/System"/>
    <s v="Other Type of Software"/>
    <m/>
    <m/>
    <s v="Ramkumar"/>
    <s v="Balaji"/>
    <m/>
    <d v="2018-10-21T12:04:03"/>
    <s v="No"/>
  </r>
  <r>
    <s v="IT-OSS - M6 (ASAP/TSG)"/>
    <s v="Incident"/>
    <s v="INC000002667410"/>
    <d v="2018-10-09T13:13:09"/>
    <d v="2018-10-10T19:12:38"/>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No issue found -User Resolved"/>
    <s v="MSS Cause Codes"/>
    <s v="Training"/>
    <s v="User Resolved"/>
    <m/>
    <s v="IT Application"/>
    <s v="Software Application/System"/>
    <s v="Other Type of Software"/>
    <m/>
    <m/>
    <s v="Ramkumar"/>
    <s v="Balaji"/>
    <m/>
    <d v="2018-10-21T12:03:50"/>
    <s v="No"/>
  </r>
  <r>
    <s v="IT-OSS - M6 (ASAP/TSG)"/>
    <s v="Incident"/>
    <s v="INC000002667333"/>
    <d v="2018-10-09T03:03:40"/>
    <d v="2018-10-09T17:19:31"/>
    <x v="14"/>
    <s v="Medium"/>
    <x v="0"/>
    <s v="Within the Service Target"/>
    <s v="MSS (hWIN &amp; TSG) Issue"/>
    <s v="Which MSS instance are you reporting this issue for?: MSS (hWIN &amp; TSG) What type of issue are you reporting?: Another issue Description of problem: (attach screenshots of any errors, etc.): Unable to validate PSR, Telephone: 4024889115, Error Message: Error: An Error occurred during the Custom Pre-Validation Procedure: -2 ORA-20100: Same TN or Customer has an Open Order in NextGen MSS.  Please complete the Open Order in NextGen MSS and try to Validate in hWIN MSS.  What is your MSS Login ID?: N9995231 Customer Acct Number?: 2860912 PSR #?: 23131760 "/>
    <s v="We could see the incorrect data in customer account related table which caused the issue and same has been corrected now. Please try to validate the reported order #23131760"/>
    <s v="MSS Cause Codes"/>
    <s v="Delegation"/>
    <s v="Cross Reference mapping"/>
    <m/>
    <s v="IT Application"/>
    <s v="Software Application/System"/>
    <s v="Other Type of Software"/>
    <m/>
    <m/>
    <s v="Ajith"/>
    <s v="Kumar"/>
    <m/>
    <d v="2018-10-20T12:24:20"/>
    <s v="No"/>
  </r>
  <r>
    <s v="IT-OSS - M6 (ASAP/TSG)"/>
    <s v="Incident"/>
    <s v="INC000002667296"/>
    <d v="2018-10-09T02:59:47"/>
    <d v="2018-10-09T16:33:46"/>
    <x v="6"/>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A Parent servitem is needed for document 6592292 with Spec ID 1024.  Error Code 30762:A Parent servitem is needed for document 6592292 with Spec ID 1024. 8592940038 What is your MSS Login ID?: E0179393 Customer Acct Number?: 3114723 PSR #?: 2361258 "/>
    <s v="The incorrect serv item was tagged in the reported PSR # 23161258 which caused the issue and the same has been corrected."/>
    <s v="MSS Cause Codes"/>
    <s v="Data"/>
    <s v="Incorrect Serv Item Status"/>
    <m/>
    <s v="IT Application"/>
    <s v="Software Application/System"/>
    <s v="Other Type of Software"/>
    <m/>
    <m/>
    <s v="Natasha"/>
    <s v="Chambers"/>
    <m/>
    <d v="2018-10-20T12:24:13"/>
    <s v="No"/>
  </r>
  <r>
    <s v="IT-OSS - M6 (ASAP/TSG)"/>
    <s v="Incident"/>
    <s v="INC000002667150"/>
    <d v="2018-10-09T02:15:08"/>
    <d v="2018-10-10T13:29:44"/>
    <x v="3"/>
    <s v="Medium"/>
    <x v="0"/>
    <s v="Within the Service Target"/>
    <s v="MSS (hWIN &amp; TSG) Issue"/>
    <s v="Which MSS instance are you reporting this issue for?: MSS (hWIN &amp; TSG) What type of issue are you reporting?: Another issue Description of problem: (attach screenshots of any errors, etc.): ReturnCd :-1 - ReturnText: exception NO DATA FOUND finding Clli Code for the location id: LVLDTXP0001  What is your MSS Login ID?: e0180039 Customer Acct Number?: 6587145 PSR #?: 8068974752 "/>
    <s v="The missing clli code was created in hwin and the order is completed."/>
    <s v="MSS Cause Codes"/>
    <s v="Delegation"/>
    <s v="Migration Issues (data missing)"/>
    <m/>
    <s v="IT Application"/>
    <s v="Software Application/System"/>
    <s v="Other Type of Software"/>
    <m/>
    <m/>
    <s v="Justin"/>
    <s v="Liles"/>
    <m/>
    <d v="2018-10-21T12:01:31"/>
    <s v="No"/>
  </r>
  <r>
    <s v="IT-OSS - M6 (ASAP/TSG)"/>
    <s v="Incident"/>
    <s v="INC000002666724"/>
    <d v="2018-10-09T01:30:09"/>
    <d v="2018-10-09T16:59:59"/>
    <x v="15"/>
    <s v="Medium"/>
    <x v="0"/>
    <s v="Within the Service Target"/>
    <s v="MSS (hWIN &amp; TSG) Issue"/>
    <s v="Which MSS instance are you reporting this issue for?: MSS (hWIN &amp; TSG) What type of issue are you reporting?: Another issue Description of problem: (attach screenshots of any errors, etc.): Unable to CANCEL this PSR, Telephone: 7067427037, Error Message: This order is already open by: 1)N9985689 at 12/11/2017 What is your MSS Login ID?: n9995231 Customer Acct Number?: 3215581 PSR #?: 21555490 "/>
    <s v="The locked order is now opened and you can now proceed further."/>
    <s v="MSS Cause Codes"/>
    <s v="Training"/>
    <s v="Locked Order/Circuit"/>
    <m/>
    <s v="IT Application"/>
    <s v="Software Application/System"/>
    <s v="Other Type of Software"/>
    <m/>
    <m/>
    <s v="Ajith"/>
    <s v="Kumar"/>
    <m/>
    <d v="2018-10-20T12:26:19"/>
    <s v="No"/>
  </r>
  <r>
    <s v="IT-OSS - M6 (ASAP/TSG)"/>
    <s v="Incident"/>
    <s v="INC000002666635"/>
    <d v="2018-10-09T00:19:21"/>
    <d v="2018-10-10T11:20:09"/>
    <x v="1"/>
    <s v="Medium"/>
    <x v="0"/>
    <s v="Within the Service Target"/>
    <s v="MSS (hWIN &amp; TSG) Issue"/>
    <s v="Which MSS instance are you reporting this issue for?: MSS (hWIN &amp; TSG) What type of issue are you reporting?: Another issue Description of problem: (attach screenshots of any errors, etc.): Unable to complete BBDES task, Telephone: 3524751174, Error Message: v_return_cd: -2 v_return_text:ORA-20100: ORA-20100: MSS to MIROR Call not success What is your MSS Login ID?: n9995231 Customer Acct Number?: 6567935 PSR #?: 23122317 "/>
    <s v="We could see that the reported TN-3524759757 doesn't have active MIROR record, which caused the issue after this has been corrected user was able to complete the task successfully.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Ajith"/>
    <s v="Kumar"/>
    <m/>
    <d v="2018-10-20T12:16:45"/>
    <s v="No"/>
  </r>
  <r>
    <s v="IT-OSS - M6 (ASAP/TSG)"/>
    <s v="Incident"/>
    <s v="INC000002666598"/>
    <d v="2018-10-09T01:00:24"/>
    <d v="2018-10-09T16:31:51"/>
    <x v="12"/>
    <s v="Medium"/>
    <x v="0"/>
    <s v="Within the Service Target"/>
    <s v="MSS (hWIN &amp; TSG) Issue"/>
    <s v="Which MSS instance are you reporting this issue for?: MSS (hWIN &amp; TSG) What type of issue are you reporting?: Another issue Description of problem: (attach screenshots of any errors, etc.): Can not complete through addasgn. saying speed is not compatible but it is correct with bpq.  What is your MSS Login ID?: e0183526 Customer Acct Number?: 6586949 PSR #?: 23153989 "/>
    <s v="Hi Haley,  The issue is due to the customer do not have MIROR record. Please check and update the same and proceed with the order. Kindly let us know if still any assistance required."/>
    <s v="MSS Cause Codes"/>
    <s v="Training"/>
    <s v="Process Issue - Others"/>
    <m/>
    <s v="IT Application"/>
    <s v="Software Application/System"/>
    <s v="Other Type of Software"/>
    <m/>
    <m/>
    <s v="Haley"/>
    <s v="Stanfield"/>
    <m/>
    <d v="2018-10-20T12:23:10"/>
    <s v="No"/>
  </r>
  <r>
    <s v="IT-OSS - M6 (ASAP/TSG)"/>
    <s v="Incident"/>
    <s v="INC000002666596"/>
    <d v="2018-10-09T00:59:30"/>
    <d v="2018-10-09T17:37:49"/>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7049823086, Error Message: ORA-01403: no data found. What is your MSS Login ID?: n9995231 Customer Acct Number?: 5595076 PSR #?: 21513674  "/>
    <s v="We have corrected the incorrect  port address for the reported customer -21513674 caused due to  migration and the issue got cleared."/>
    <s v="MSS Cause Codes"/>
    <s v="Data"/>
    <s v="Incorrect Port Address"/>
    <m/>
    <s v="IT Application"/>
    <s v="Software Application/System"/>
    <s v="Other Type of Software"/>
    <m/>
    <m/>
    <s v="Ajith"/>
    <s v="Kumar"/>
    <m/>
    <d v="2018-10-20T12:23:04"/>
    <s v="No"/>
  </r>
  <r>
    <s v="IT-OSS - M6 (ASAP/TSG)"/>
    <s v="Incident"/>
    <s v="INC000002666378"/>
    <d v="2018-10-08T23:05:15"/>
    <d v="2018-10-09T16:44:47"/>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elephone: 4324470447, Error Messag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CaValueValidateManager: CA value record being changed or deleted is not found.  CA: Virtual Broadband Service Category; CaUsageId: 198; CaValueId: 41655332. PP:AT:BB: 51:25:232Error Code 85017:CaValueValidateManager: CA value record being changed or deleted is not found.  CA: Virtual Broadband Service Category; CaUsageId: 198; CaValueId: 41655332. PP:AT:BB: 51:25:232 What is your MSS Login ID?: n9995231 Customer Acct Number?: 3491573 PSR #?: 23099636 "/>
    <s v="We have corrected the custom attribute related entry and the reported delegation task has been completed in production. Hence there is no action pending on our side. We are going ahead and marking this incident as resolved. Thanks."/>
    <s v="MSS Cause Codes"/>
    <s v="Training"/>
    <s v="Incorrect Circuit User Data/Custom Attributes"/>
    <m/>
    <s v="IT Application"/>
    <s v="Software Application/System"/>
    <s v="Other Type of Software"/>
    <m/>
    <m/>
    <s v="Ajith"/>
    <s v="Kumar"/>
    <m/>
    <d v="2018-10-20T12:18:29"/>
    <s v="No"/>
  </r>
  <r>
    <s v="IT-OSS - M6 (ASAP/TSG)"/>
    <s v="Incident"/>
    <s v="INC000002666369"/>
    <d v="2018-10-08T22:54:57"/>
    <d v="2018-10-10T13:41:46"/>
    <x v="1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54107.  Message: nullError Code 30531:Error: This service item is missing values for label: AWGF with item alias: Broadband.Error Code 30531:Error: This service item is missing values for label: FT TO BB with item alias: Broadband. Tn# 3862941179 What is your MSS Login ID?: n9987263 Customer Acct Number?: 3141589 PSR #?: 23047527 "/>
    <s v="We could see the incorrect data in the value labels which caused the issue and same has been corrected now. DELEGORD task for the reported order #23047527 is completed."/>
    <s v="MSS Cause Codes"/>
    <s v="Delegation"/>
    <s v="NGMSS data issue"/>
    <m/>
    <s v="IT Application"/>
    <s v="Software Application/System"/>
    <s v="Other Type of Software"/>
    <m/>
    <m/>
    <s v="Vijai"/>
    <s v="Elumalai"/>
    <m/>
    <d v="2018-10-21T12:00:07"/>
    <s v="No"/>
  </r>
  <r>
    <s v="IT-OSS - M6 (ASAP/TSG)"/>
    <s v="Incident"/>
    <s v="INC000002666366"/>
    <d v="2018-10-08T22:50:47"/>
    <d v="2018-10-09T13:32:11"/>
    <x v="0"/>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Actiontec T3200K -VBOND Product group 2174. Miscellaneous Error: Unable to copy item 32626642 to the order as the Service Item is on another open PSR Order. The Preference to Copy Pending PSR Items is set to No..  Error Code 30602:Miscellaneous Error: Unable to copy item 32626642 to the order as the Service Item is on another open PSR Order. The Preference to Copy Pending PSR Items is set to No.Error Code 30766:Unable to process item Actiontec T3200K -VBOND Product group 2174. Miscellaneous Error: Unable to copy item 32626642 to the order as the Service Item is on another open PSR Order. The Preference to Copy Pending PSR Items is set to No.. Tn# 8599711705 What is your MSS Login ID?: n9987263 Customer Acct Number?: 6531121 PSR #?: 23097285 "/>
    <s v="The incorrect status for the modem has caused the reported issue and the same has been corrected."/>
    <s v="MSS Cause Codes"/>
    <s v="Data"/>
    <s v="Product Issue"/>
    <m/>
    <s v="IT Application"/>
    <s v="Software Application/System"/>
    <s v="Other Type of Software"/>
    <m/>
    <m/>
    <s v="Vijai"/>
    <s v="Elumalai"/>
    <m/>
    <d v="2018-10-20T12:18:15"/>
    <s v="No"/>
  </r>
  <r>
    <s v="IT-OSS - M6 (ASAP/TSG)"/>
    <s v="Incident"/>
    <s v="INC000002666353"/>
    <d v="2018-10-08T22:33:06"/>
    <d v="2018-10-09T17:45:45"/>
    <x v="8"/>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
    <s v="We could see that the circuit was tagged with the incorrect cross reference mapping which caused the issue and same has been corrected now. DELEGOCT task for the reported order #22894766 is completed now"/>
    <s v="MSS Cause Codes"/>
    <s v="Delegation"/>
    <s v="Cross Reference mapping"/>
    <m/>
    <s v="IT Application"/>
    <s v="Software Application/System"/>
    <s v="Other Type of Software"/>
    <m/>
    <m/>
    <s v="Vijai"/>
    <s v="Elumalai"/>
    <m/>
    <d v="2018-10-20T12:18:08"/>
    <s v="No"/>
  </r>
  <r>
    <s v="IT-OSS - M6 (ASAP/TSG)"/>
    <s v="Incident"/>
    <s v="INC000002666306"/>
    <d v="2018-10-08T22:44:56"/>
    <d v="2018-10-09T16:17:16"/>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704791536 What is your MSS Login ID?: n9987263 Customer Acct Number?: 2987949 PSR #?: 23158824 "/>
    <s v="We could see the previous order were not processed properly on the data level which were caused the issue, the same has been corrected and now the reported order is validating without any issues. So, we are going ahead and marking this as close. Kindly reach us for any  assistance in the future."/>
    <s v="MSS Cause Codes"/>
    <s v="Training"/>
    <s v="MSS - Functional Training"/>
    <m/>
    <s v="IT Application"/>
    <s v="Software Application/System"/>
    <s v="Other Type of Software"/>
    <m/>
    <m/>
    <s v="Vijai"/>
    <s v="Elumalai"/>
    <m/>
    <d v="2018-10-20T12:19:47"/>
    <s v="No"/>
  </r>
  <r>
    <s v="IT-OSS - M6 (ASAP/TSG)"/>
    <s v="Incident"/>
    <s v="INC000002666303"/>
    <d v="2018-10-08T22:38:37"/>
    <d v="2018-10-09T17:54:51"/>
    <x v="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789880553 What is your MSS Login ID?: n9987263 Customer Acct Number?: 4216910 PSR #?: 23158183 "/>
    <s v="The previous order in ngmss for the customer is completed but the status of the order was incorrect caused the issue and the same have been corrected and the order validates without issues"/>
    <s v="MSS Cause Codes"/>
    <s v="Data"/>
    <s v="User Request"/>
    <m/>
    <s v="IT Application"/>
    <s v="Software Application/System"/>
    <s v="Other Type of Software"/>
    <m/>
    <m/>
    <s v="Vijai"/>
    <s v="Elumalai"/>
    <m/>
    <d v="2018-10-20T12:19:41"/>
    <s v="No"/>
  </r>
  <r>
    <s v="IT-OSS - M6 (ASAP/TSG)"/>
    <s v="Incident"/>
    <s v="INC000002666151"/>
    <d v="2018-10-08T22:38:33"/>
    <d v="2018-10-09T17:47:32"/>
    <x v="15"/>
    <s v="Medium"/>
    <x v="0"/>
    <s v="Within the Service Target"/>
    <s v="MSS (hWIN &amp; TSG) Issue"/>
    <s v="Which MSS instance are you reporting this issue for?: MSS (hWIN &amp; TSG) What type of issue are you reporting?: Another issue Description of problem: (attach screenshots of any errors, etc.): TN 3155938008 - Records shows only the Speed, Acct ID and NBR everything else is in N/A. Queue is stuck on BB Comp What is your MSS Login ID?: n9980824 Customer Acct Number?: 2425593 PSR #?: 6567807 "/>
    <s v="The incorrect physical circuit created in the order caused the reported issue,which has been now corrected and the aquarium record for the reported TN now showsup without issue."/>
    <s v="MSS Cause Codes"/>
    <s v="Delegation"/>
    <s v="Circuit information"/>
    <m/>
    <s v="IT Application"/>
    <s v="Software Application/System"/>
    <s v="Other Type of Software"/>
    <m/>
    <m/>
    <s v="Hector"/>
    <s v="Gutierrez"/>
    <m/>
    <d v="2018-10-20T12:16:05"/>
    <s v="No"/>
  </r>
  <r>
    <s v="IT-OSS - M6 (ASAP/TSG)"/>
    <s v="Incident"/>
    <s v="INC000002666007"/>
    <d v="2018-10-08T22:29:02"/>
    <d v="2018-10-09T16:08:43"/>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GORD EXCEPTN QUEUE. Error: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2062135 had already been disconnected on another order..  Error Code 30606:The Service Item 32062135 had already been disconnected on another order.Error Code 30766:Unable to process item 50Mb/4Mb Product group 1573. The Service Item 32062135 had already been disconnected on another order.. Tn# 7141287001 What is your MSS Login ID?: n9987263 Customer Acct Number?: 6490739 PSR #?: 23156312 "/>
    <s v="We could see that the previous change order for the reported customer account-6490739 was not processed properly in NGMSS, which caused the issue. Now we have corrected the same and the DELEGORD task for the reported order was completed in MSS, 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20T12:18:02"/>
    <s v="No"/>
  </r>
  <r>
    <s v="IT-OSS - M6 (ASAP/TSG)"/>
    <s v="Incident"/>
    <s v="INC000002666001"/>
    <d v="2018-10-08T22:24:30"/>
    <d v="2018-10-09T23:18:44"/>
    <x v="12"/>
    <s v="Medium"/>
    <x v="0"/>
    <s v="Within the Service Target"/>
    <s v="MSS (hWIN &amp; TSG) Issue"/>
    <s v="Which MSS instance are you reporting this issue for?: MSS (hWIN &amp; TSG) What type of issue are you reporting?: Another issue Description of problem: (attach screenshots of any errors, etc.): Trying to add static IP to account and received this error: AN ERROR OCCURRED DURING THE CUSTOMER PRE-VALIDATION PROCEDURE:-2 ORA  -20100. The MSS awgf is not found on the account. What is your MSS Login ID?: e0126460 Customer Acct Number?: 4352490 PSR #?: 23159909 "/>
    <s v="Latisha,  We have added the missing AWGF in the lable value and info. You should be good now to work with the order. Please check and let us know for any other concerns."/>
    <s v="MSS Cause Codes"/>
    <s v="Data"/>
    <s v="User Request"/>
    <m/>
    <s v="IT Application"/>
    <s v="Software Application/System"/>
    <s v="Other Type of Software"/>
    <m/>
    <m/>
    <s v="Latisha"/>
    <s v="Hensley"/>
    <m/>
    <d v="2018-10-20T12:17:55"/>
    <s v="No"/>
  </r>
  <r>
    <s v="IT-OSS - M6 (ASAP/TSG)"/>
    <s v="Incident"/>
    <s v="INC000002665825"/>
    <d v="2018-10-08T20:54:23"/>
    <d v="2018-10-09T17:41:03"/>
    <x v="13"/>
    <s v="Medium"/>
    <x v="0"/>
    <s v="Within the Service Target"/>
    <s v="MSS (hWIN &amp; TSG) Issue"/>
    <s v="Which MSS instance are you reporting this issue for?: MSS (hWIN &amp; TSG) What type of issue are you reporting?: Another issue Description of problem: (attach screenshots of any errors, etc.): Could not complete the DD task   stuck in virtbb que What is your MSS Login ID?: e0059721 Customer Acct Number?: 6475322 PSR #?: 23087770   806-404-2008 "/>
    <s v="We have corrected the incorrect  port address for the reported customer -23087770   caused due to  migration and the issue got cleared."/>
    <s v="MSS Cause Codes"/>
    <s v="Data"/>
    <s v="Incorrect Port Address"/>
    <m/>
    <s v="IT Application"/>
    <s v="Software Application/System"/>
    <s v="Other Type of Software"/>
    <m/>
    <m/>
    <s v="Krissy"/>
    <s v="Maness"/>
    <m/>
    <d v="2018-10-20T12:14:30"/>
    <s v="No"/>
  </r>
  <r>
    <s v="IT-OSS - M6 (ASAP/TSG)"/>
    <s v="Incident"/>
    <s v="INC000002665801"/>
    <d v="2018-10-08T20:59:00"/>
    <d v="2018-10-11T12:48:17"/>
    <x v="4"/>
    <s v="Medium"/>
    <x v="0"/>
    <s v="Within the Service Target"/>
    <s v="MSS (hWIN &amp; TSG) Issue"/>
    <s v="Which MSS instance are you reporting this issue for?: MSS (hWIN &amp; TSG) What type of issue are you reporting?: Another issue Description of problem: (attach screenshots of any errors, etc.): TN# 7181240055 showing encapsulation ppoe on vlan 2683 .  should be encapsulation ipoe on vlan 2685. What is your MSS Login ID?: e0168644 Customer Acct Number?: 6573498 "/>
    <s v="We have moved the reported customer to the VLAN 2685. Hence there is no action pending on our side. We are going ahead and marking this incident as resolved. Thanks"/>
    <s v="MSS Cause Codes"/>
    <s v="Data"/>
    <s v="Re-Design Issue"/>
    <m/>
    <s v="IT Application"/>
    <s v="Software Application/System"/>
    <s v="Other Type of Software"/>
    <m/>
    <m/>
    <s v="Andrew"/>
    <s v="Gedeon"/>
    <m/>
    <d v="2018-10-22T11:56:04"/>
    <s v="No"/>
  </r>
  <r>
    <s v="IT-OSS - M6 (ASAP/TSG)"/>
    <s v="Incident"/>
    <s v="INC000002665734"/>
    <d v="2018-10-08T20:12:16"/>
    <d v="2018-10-09T15:29:11"/>
    <x v="6"/>
    <s v="Medium"/>
    <x v="0"/>
    <s v="Within the Service Target"/>
    <s v="MSS (hWIN &amp; TSG) Issue"/>
    <s v="Which MSS instance are you reporting this issue for?: MSS (hWIN &amp; TSG) What type of issue are you reporting?: Another issue Description of problem: (attach screenshots of any errors, etc.): TRYING TO WORK MODIFY ORDER TO LOWER SPEED FORM 50X4 VBOND TO 25X1.5 GBOND, GETTING: &quot;ReturnCd :21044 - ReturnText: Delegated PSR Order has not passed NGMSS order validation. Correct the order validation error in NGMSS side and manually assign the provision plan.: Exception thrown during Order API execution.  Message: Exception Thrown Execute Finish Order: 6589364.  Message: nullError Code 30503:Error: This service item has required labels with no values.  Please add values.Error Code 30503:Error: This service item has required labels with no values.  Please add values.  9184824627 What is your MSS Login ID?: 0019414 Customer Acct Number?: 65738692 PSR #?: 23159171 "/>
    <s v="There is no value labels in NGMSS for the reported PSR # 23159171 which caused the issue and the same has been corrected."/>
    <s v="MSS Cause Codes"/>
    <s v="Training"/>
    <s v="MSS - Functional Training"/>
    <m/>
    <s v="IT Application"/>
    <s v="Software Application/System"/>
    <s v="Other Type of Software"/>
    <m/>
    <m/>
    <s v="Ronnie"/>
    <s v="Byrd"/>
    <m/>
    <d v="2018-10-20T12:11:35"/>
    <s v="No"/>
  </r>
  <r>
    <s v="IT-OSS - M6 (ASAP/TSG)"/>
    <s v="Incident"/>
    <s v="INC000002665659"/>
    <d v="2018-10-08T20:26:51"/>
    <d v="2018-10-09T13:16:12"/>
    <x v="0"/>
    <s v="Medium"/>
    <x v="0"/>
    <s v="Within the Service Target"/>
    <s v="MSS (hWIN &amp; TSG) Issue"/>
    <s v="Which MSS instance are you reporting this issue for?: MSS (hWIN &amp; TSG) What type of issue are you reporting?: Another issue Description of problem: (attach screenshots of any errors, etc.): UNABLE TO VALIDATE PSR. 3525910384 ERROR:AN ERROR OCCURRED DURING THE CUSTOM PRE-VALIDATION PROCEDURE: -2 ORA-20100: THE MSS AWGF IS NOT FOUND ON THE ACCOUNT  What is your MSS Login ID?: E0097536 Customer Acct Number?: 4641943 PSR #?: 23159177 "/>
    <s v="The value label for the MSS AWGF is not found on the account which has caused the reported issue and the same is now cleared."/>
    <m/>
    <m/>
    <m/>
    <m/>
    <s v="IT Application"/>
    <s v="Software Application/System"/>
    <s v="Other Type of Software"/>
    <m/>
    <m/>
    <s v="Marcey"/>
    <s v="Glass"/>
    <m/>
    <d v="2018-10-20T12:14:04"/>
    <s v="No"/>
  </r>
  <r>
    <s v="IT-OSS - M6 (ASAP/TSG)"/>
    <s v="Incident"/>
    <s v="INC000002665643"/>
    <d v="2018-10-08T20:11:16"/>
    <d v="2018-10-09T13:10:39"/>
    <x v="0"/>
    <s v="Medium"/>
    <x v="0"/>
    <s v="Within the Service Target"/>
    <s v="MSS (hWIN &amp; TSG) Issue"/>
    <s v="Which MSS instance are you reporting this issue for?: MSS (hWIN &amp; TSG) What type of issue are you reporting?: Another issue Description of problem: (attach screenshots of any errors, etc.): ReturnCd :21060 - ReturnText: Golden Gate replication is not working OR there might be some Golden Gate replication delay. Please try re-activating the Gateway Event after some time. What is your MSS Login ID?: E0171804 Customer Acct Number?: 7702678061 PSR #?: 23159182 "/>
    <s v="No issue found - delay in gateway event"/>
    <s v="MSS Cause Codes"/>
    <s v="Training"/>
    <s v="No Issue Found"/>
    <m/>
    <s v="IT Application"/>
    <s v="Software Application/System"/>
    <s v="Other Type of Software"/>
    <m/>
    <m/>
    <s v="Leah"/>
    <s v="Winkler"/>
    <m/>
    <d v="2018-10-20T12:13:52"/>
    <s v="No"/>
  </r>
  <r>
    <s v="IT-OSS - M6 (ASAP/TSG)"/>
    <s v="Incident"/>
    <s v="INC000002665560"/>
    <d v="2018-10-08T19:39:50"/>
    <d v="2018-10-09T17:58:26"/>
    <x v="8"/>
    <s v="Medium"/>
    <x v="0"/>
    <s v="Within the Service Target"/>
    <s v="MSS (hWIN &amp; TSG) Issue"/>
    <s v="Which MSS instance are you reporting this issue for?: MSS (hWIN &amp; TSG) What type of issue are you reporting?: Another issue Description of problem: (attach screenshots of any errors, etc.): Unable to compete MODASGN,Telephone#903223963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65685 PSR #?: 22902767 "/>
    <s v="We can able to complete the DD task for the reported order #22902767 without any issues. Since there is no pending action from our side we are marking this ticket as resolved"/>
    <s v="MSS Cause Codes"/>
    <s v="Training"/>
    <s v="No Issue Found"/>
    <m/>
    <s v="IT Application"/>
    <s v="Software Application/System"/>
    <s v="Other Type of Software"/>
    <m/>
    <m/>
    <s v="Sathishkumar"/>
    <s v="Chellathurai"/>
    <m/>
    <d v="2018-10-20T12:13:25"/>
    <s v="No"/>
  </r>
  <r>
    <s v="IT-OSS - M6 (ASAP/TSG)"/>
    <s v="Incident"/>
    <s v="INC000002665494"/>
    <d v="2018-10-08T19:58:20"/>
    <d v="2018-10-09T14:57:55"/>
    <x v="5"/>
    <s v="Medium"/>
    <x v="0"/>
    <s v="Within the Service Target"/>
    <s v="MSS (hWIN &amp; TSG) Issue"/>
    <s v="Which MSS instance are you reporting this issue for?: MSS (hWIN &amp; TSG) What type of issue are you reporting?: Another issue Description of problem: (attach screenshots of any errors, etc.):  v_return_cd: -2 v_return_text:ORA-20100: Not able to find customer location What is your MSS Login ID?: E0179393 Customer Acct Number?: 2920572 PSR #?: 23152986 "/>
    <s v="The incorrect address and location related entries in the backend table which caused the issue and the same has been corrected now."/>
    <s v="MSS Cause Codes"/>
    <s v="Data"/>
    <s v="Address Issue"/>
    <m/>
    <s v="IT Application"/>
    <s v="Software Application/System"/>
    <s v="Other Type of Software"/>
    <m/>
    <m/>
    <s v="Natasha"/>
    <s v="Chambers"/>
    <m/>
    <d v="2018-10-20T12:11:22"/>
    <s v="No"/>
  </r>
  <r>
    <s v="IT-OSS - M6 (ASAP/TSG)"/>
    <s v="Incident"/>
    <s v="INC000002665491"/>
    <d v="2018-10-08T19:55:22"/>
    <d v="2018-10-08T19:57:35"/>
    <x v="8"/>
    <s v="Medium"/>
    <x v="1"/>
    <s v="Within the Service Target"/>
    <s v="MSS (hWIN &amp; TSG) Issue"/>
    <s v="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lt;DD&gt; on row #&lt;1&gt; is violating the constraint.    What is your MSS Login ID?: n9994207 Customer Acct Number?: 5050319 PSR #?: 23147893 "/>
    <m/>
    <m/>
    <m/>
    <m/>
    <m/>
    <s v="IT Application"/>
    <s v="Software Application/System"/>
    <s v="Other Type of Software"/>
    <m/>
    <m/>
    <s v="Sathishkumar"/>
    <s v="Chellathurai"/>
    <m/>
    <d v="2018-10-08T19:57:51"/>
    <s v="No"/>
  </r>
  <r>
    <s v="IT-OSS - M6 (ASAP/TSG)"/>
    <s v="Incident"/>
    <s v="INC000002665486"/>
    <d v="2018-10-08T19:46:22"/>
    <d v="2018-10-09T16:36:51"/>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1235201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5288 PSR #?: 23105957  "/>
    <s v="We could see the cancellation information were not mapped properly on the data level which were caused the issue, the same has been corrected and reported order has been processed without any issues. So, we are going ahead and marking this as close. KIndly reach us for any assistance in the future."/>
    <s v="MSS Cause Codes"/>
    <s v="Data"/>
    <s v="Circuit Status"/>
    <m/>
    <s v="IT Application"/>
    <s v="Software Application/System"/>
    <s v="Other Type of Software"/>
    <m/>
    <m/>
    <s v="Sathishkumar"/>
    <s v="Chellathurai"/>
    <m/>
    <d v="2018-10-20T12:11:16"/>
    <s v="No"/>
  </r>
  <r>
    <s v="IT-OSS - M6 (ASAP/TSG)"/>
    <s v="Incident"/>
    <s v="INC000002665422"/>
    <d v="2018-10-08T21:19:03"/>
    <d v="2018-10-09T16:55:24"/>
    <x v="15"/>
    <s v="Medium"/>
    <x v="0"/>
    <s v="Within the Service Target"/>
    <s v="MSS (hWIN &amp; TSG) Issue"/>
    <s v="Which MSS instance are you reporting this issue for?: MSS (hWIN &amp; TSG) What type of issue are you reporting?: Another issue Description of problem: (attach screenshots of any errors, etc.): Unable to compete PCONDES ADDASGN QUEUE. Error:  DLRD task in REMASGN queue was Not processed properly. Please Re-open DLRD task and complete again. Tn# 9038329990 What is your MSS Login ID?: n9987263 Customer Acct Number?: 6337091 PSR #?: 22623883 "/>
    <s v="The reported TN #9038329990 is not active in mirror, so kindly cancel this order and place a disconnect order for this customer."/>
    <s v="MSS Cause Codes"/>
    <s v="Training"/>
    <s v="Incorrect Process on BB Qualification"/>
    <m/>
    <s v="IT Application"/>
    <s v="Software Application/System"/>
    <s v="Other Type of Software"/>
    <m/>
    <m/>
    <s v="Vijai"/>
    <s v="Elumalai"/>
    <m/>
    <d v="2018-10-20T12:17:17"/>
    <s v="No"/>
  </r>
  <r>
    <s v="IT-OSS - M6 (ASAP/TSG)"/>
    <s v="Incident"/>
    <s v="INC000002665420"/>
    <d v="2018-10-08T21:15:05"/>
    <d v="2018-10-09T14:31:29"/>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One or more required Addresses have not been delegated to NGMSS. Tn# 9038325057 What is your MSS Login ID?: n9987263 Customer Acct Number?: 6453921 PSR #?: 22466875 "/>
    <s v="We could see that the address related entries for the reported order-22466875 was not updated properly in NGMSS, which caused the issue. 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Vijai"/>
    <s v="Elumalai"/>
    <m/>
    <d v="2018-10-20T12:17:10"/>
    <s v="No"/>
  </r>
  <r>
    <s v="IT-OSS - M6 (ASAP/TSG)"/>
    <s v="Incident"/>
    <s v="INC000002665417"/>
    <d v="2018-10-08T21:10:55"/>
    <d v="2018-10-09T17:45:55"/>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CIRCUIT DESIGN ID of 14455245 not found. Tn# 2810951057 What is your MSS Login ID?: n9987263 Customer Acct Number?: 6581479 PSR #?: 23119137 "/>
    <s v="We have corrected the delegation task issue for the reported customer -23119137 caused due to  migration and the issue got cleared."/>
    <s v="MSS Cause Codes"/>
    <s v="Delegation"/>
    <s v="Delegation task issue"/>
    <m/>
    <s v="IT Application"/>
    <s v="Software Application/System"/>
    <s v="Other Type of Software"/>
    <m/>
    <m/>
    <s v="Vijai"/>
    <s v="Elumalai"/>
    <m/>
    <d v="2018-10-20T12:16:58"/>
    <s v="No"/>
  </r>
  <r>
    <s v="IT-OSS - M6 (ASAP/TSG)"/>
    <s v="Incident"/>
    <s v="INC000002665412"/>
    <d v="2018-10-08T20:55:29"/>
    <d v="2018-10-18T05:07:10"/>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 tn requested is already inservices. Tn# 8065928791 What is your MSS Login ID?: n9987263 Customer Acct Number?: 6586938 PSR #?: 23153942 "/>
    <s v="Vijai,  Before completing the reported order, you need to completed the order# 22954330 . Kindly do the same and let us know for any other concerns."/>
    <s v="MSS Cause Codes"/>
    <s v="Training"/>
    <s v="Duplicate Customer Account"/>
    <m/>
    <s v="IT Application"/>
    <s v="Software Application/System"/>
    <s v="Other Type of Software"/>
    <m/>
    <m/>
    <s v="Vijai"/>
    <s v="Elumalai"/>
    <m/>
    <d v="2018-10-28T11:59:18"/>
    <s v="No"/>
  </r>
  <r>
    <s v="IT-OSS - M6 (ASAP/TSG)"/>
    <s v="Incident"/>
    <s v="INC000002665407"/>
    <d v="2018-10-08T20:53:20"/>
    <d v="2018-10-09T15:31:48"/>
    <x v="6"/>
    <s v="Medium"/>
    <x v="0"/>
    <s v="Within the Service Target"/>
    <s v="MSS (hWIN &amp; TSG) Issue"/>
    <s v="Which MSS instance are you reporting this issue for?: MSS (hWIN &amp; TSG) What type of issue are you reporting?: Another issue Description of problem: (attach screenshots of any errors, etc.): Could not complete the DD task/ stuck in vritbb que  What is your MSS Login ID?: e0059721 Customer Acct Number?: 6475322 PSR #?: 22573183  806 404 2008 "/>
    <s v="No issue found."/>
    <s v="MSS Cause Codes"/>
    <s v="Training"/>
    <s v="No Issue Found"/>
    <m/>
    <s v="IT Application"/>
    <s v="Software Application/System"/>
    <s v="Other Type of Software"/>
    <m/>
    <m/>
    <s v="Krissy"/>
    <s v="Maness"/>
    <m/>
    <d v="2018-10-20T12:13:19"/>
    <s v="No"/>
  </r>
  <r>
    <s v="IT-OSS - M6 (ASAP/TSG)"/>
    <s v="Incident"/>
    <s v="INC000002665373"/>
    <d v="2018-10-08T20:29:13"/>
    <d v="2018-10-09T15:40:53"/>
    <x v="5"/>
    <s v="Medium"/>
    <x v="0"/>
    <s v="Within the Service Target"/>
    <s v="MSS (hWIN &amp; TSG) Issue"/>
    <s v="Which MSS instance are you reporting this issue for?: MSS (hWIN &amp; TSG) What type of issue are you reporting?: Another issue Description of problem: (attach screenshots of any errors, etc.): TRYING TO WORK PIN CHG TO NEW DSLAM, ERROR'D IN FIRST DELEGATION QUEUE, GETTING: &quot;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quot; 2814944334 What is your MSS Login ID?: 0019414 Customer Acct Number?: 3027556 PSR #?: 23159299 "/>
    <s v="We could see there is incorrect location related entries in the backend table for both the NGMSS and HWIN order which caused the issue and the same has been corrected now."/>
    <s v="MSS Cause Codes"/>
    <s v="Data"/>
    <s v="Location Issue"/>
    <m/>
    <s v="IT Application"/>
    <s v="Software Application/System"/>
    <s v="Other Type of Software"/>
    <m/>
    <m/>
    <s v="Ronnie"/>
    <s v="Byrd"/>
    <m/>
    <d v="2018-10-20T12:12:46"/>
    <s v="No"/>
  </r>
  <r>
    <s v="IT-OSS - M6 (ASAP/TSG)"/>
    <s v="Incident"/>
    <s v="INC000002665329"/>
    <d v="2018-10-08T19:30:02"/>
    <d v="2018-10-09T15:50:32"/>
    <x v="7"/>
    <s v="Medium"/>
    <x v="0"/>
    <s v="Within the Service Target"/>
    <s v="MSS (hWIN &amp; TSG) Issue"/>
    <s v="Which MSS instance are you reporting this issue for?: MSS (hWIN &amp; TSG) What type of issue are you reporting?: Another issue Description of problem: (attach screenshots of any errors, etc.): Unable to compete ADDASGN,Telephone#4055277896,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3539048 PSR #?: 23153963  "/>
    <s v="We could see the reported order has been processed and looks complete in the system it seems, so we are going ahead and marking this as close. Kindly reach us for any assistance in the future."/>
    <s v="MSS Cause Codes"/>
    <s v="Training"/>
    <s v="No Issue Found"/>
    <m/>
    <s v="IT Application"/>
    <s v="Software Application/System"/>
    <s v="Other Type of Software"/>
    <m/>
    <m/>
    <s v="Sathishkumar"/>
    <s v="Chellathurai"/>
    <m/>
    <d v="2018-10-20T12:12:20"/>
    <s v="No"/>
  </r>
  <r>
    <s v="IT-OSS - M6 (ASAP/TSG)"/>
    <s v="Incident"/>
    <s v="INC000002665190"/>
    <d v="2018-10-08T18:47:35"/>
    <d v="2018-10-09T18:03:17"/>
    <x v="3"/>
    <s v="Medium"/>
    <x v="0"/>
    <s v="Within the Service Target"/>
    <s v="MSS (hWIN &amp; TSG) Issue"/>
    <s v="Which MSS instance are you reporting this issue for?: MSS (hWIN &amp; TSG) What type of issue are you reporting?: Another issue Description of problem: (attach screenshots of any errors, etc.): THE FT TO BB IS NOT FOUND // IT IS IN MIROR I CANNOT FIND A WAY TO OVERCOME PLEASE HELP. THANKS.  What is your MSS Login ID?: e0179556 PSR #?: 23158730 "/>
    <s v="The missing value label for the order is not available caused the issue and the same have been corrected and completed"/>
    <s v="MSS Cause Codes"/>
    <s v="Data"/>
    <s v="Validation Issue"/>
    <m/>
    <s v="IT Application"/>
    <s v="Software Application/System"/>
    <s v="Other Type of Software"/>
    <m/>
    <m/>
    <s v="Courtney"/>
    <s v="Glover"/>
    <m/>
    <d v="2018-10-20T12:12:01"/>
    <s v="No"/>
  </r>
  <r>
    <s v="IT-OSS - M6 (ASAP/TSG)"/>
    <s v="Incident"/>
    <s v="INC000002665115"/>
    <d v="2018-10-08T19:22:41"/>
    <d v="2018-10-09T15:34:31"/>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231249034,Error Message:The circuits for this service request are not complete. Please complete (or reverse if the order has been cancelled) the required engineering before completing this task. The  DD on row #&lt;1&gt; is violating the constraint.   What is your MSS Login ID?: n9994207 Customer Acct Number?: 6585671 PSR #?: 23157527  "/>
    <s v="The design task was not processed properly in the reported PSR # 23157527 which caused the issue and the same has been corrected."/>
    <s v="MSS Cause Codes"/>
    <s v="Training"/>
    <s v="Design not processed properly"/>
    <m/>
    <s v="IT Application"/>
    <s v="Software Application/System"/>
    <s v="Other Type of Software"/>
    <m/>
    <m/>
    <s v="Sathishkumar"/>
    <s v="Chellathurai"/>
    <m/>
    <d v="2018-10-20T12:10:36"/>
    <s v="No"/>
  </r>
  <r>
    <s v="IT-OSS - M6 (ASAP/TSG)"/>
    <s v="Incident"/>
    <s v="INC000002665059"/>
    <d v="2018-10-08T18:33:48"/>
    <d v="2018-10-09T18:30:11"/>
    <x v="4"/>
    <s v="Medium"/>
    <x v="0"/>
    <s v="Within the Service Target"/>
    <s v="MSS (hWIN &amp; TSG) Issue"/>
    <s v="Alternate contact phone number for yourself, if applicable: 5016286328 Which MSS instance are you reporting this issue for?: MSS (hWIN &amp; TSG) What type of issue are you reporting?: Another issue Description of problem: (attach screenshots of any errors, etc.): DRS Tools #1 erroring &quot;MSS did not return any values for your query&quot; What is your MSS Login ID?: e0138450 Customer Acct Number?: ? PSR #?: ? "/>
    <s v="As discussed over the IM, the DRS Tools returning proper data. Upon your confirmation, we are going ahead and marking this incident as resolved. Thanks."/>
    <s v="MSS Cause Codes"/>
    <s v="Training"/>
    <s v="No Issue Found"/>
    <m/>
    <s v="IT Application"/>
    <s v="Software Application/System"/>
    <s v="Other Type of Software"/>
    <m/>
    <m/>
    <s v="Hayley"/>
    <s v="Blank-Holcomb"/>
    <m/>
    <d v="2018-10-20T12:10:10"/>
    <s v="No"/>
  </r>
  <r>
    <s v="IT-OSS - M6 (ASAP/TSG)"/>
    <s v="Incident"/>
    <s v="INC000002665042"/>
    <d v="2018-10-08T18:10:18"/>
    <d v="2018-10-09T18:56:43"/>
    <x v="3"/>
    <s v="Medium"/>
    <x v="0"/>
    <s v="Within the Service Target"/>
    <s v="MSS (hWIN &amp; TSG) Issue"/>
    <s v="Which MSS instance are you reporting this issue for?: MSS (hWIN &amp; TSG) What type of issue are you reporting?: Another issue Description of problem: (attach screenshots of any errors, etc.): TICKET# 1650761 COMPLETED, NOW GETTING THIS ERROR IN FIRST DELEGATION QUEUE: &quot;ONE OR MORE REQUIRED ADDRESSES HAVE NOT BEEN DELEGATED TO NGMSS. &quot;  4403666992 What is your MSS Login ID?: 0019414 Customer Acct Number?: 3700847 PSR #?: 23154221 "/>
    <s v="The secloc information for the physical circuit was missing caused the issue and the same have been corrected and completed."/>
    <s v="MSS Cause Codes"/>
    <s v="Delegation"/>
    <s v="Location Information"/>
    <m/>
    <s v="IT Application"/>
    <s v="Software Application/System"/>
    <s v="Other Type of Software"/>
    <m/>
    <m/>
    <s v="Ronnie"/>
    <s v="Byrd"/>
    <m/>
    <d v="2018-10-20T12:10:04"/>
    <s v="No"/>
  </r>
  <r>
    <s v="IT-OSS - M6 (ASAP/TSG)"/>
    <s v="Incident"/>
    <s v="INC000002665041"/>
    <d v="2018-10-08T18:09:39"/>
    <d v="2018-10-18T04:59:42"/>
    <x v="12"/>
    <s v="Medium"/>
    <x v="0"/>
    <s v="Within the Service Target"/>
    <s v="MSS (hWIN &amp; TSG) Issue"/>
    <s v="Which MSS instance are you reporting this issue for?: MSS (hWIN &amp; TSG) What type of issue are you reporting?: Another issue Description of problem: (attach screenshots of any errors, etc.): I CANNOT FIND THE PSR CANCEL IN ANY QUE TO PUSH TRHOUGH.  What is your MSS Login ID?: E0179556 Customer Acct Number?: 3279962 PSR #?: 22436630 "/>
    <s v="Courtney,  As requested we have completed the open tasks in legacy. Please check and let us know for any other concerns."/>
    <s v="MSS Cause Codes"/>
    <s v="Data"/>
    <s v="User Request"/>
    <m/>
    <s v="IT Application"/>
    <s v="Software Application/System"/>
    <s v="Other Type of Software"/>
    <m/>
    <m/>
    <s v="Courtney"/>
    <s v="Glover"/>
    <m/>
    <d v="2018-10-28T11:58:23"/>
    <s v="No"/>
  </r>
  <r>
    <s v="IT-OSS - M6 (ASAP/TSG)"/>
    <s v="Incident"/>
    <s v="INC000002664256"/>
    <d v="2018-10-07T01:02:36"/>
    <d v="2018-10-09T11:06:14"/>
    <x v="1"/>
    <s v="Medium"/>
    <x v="0"/>
    <s v="Within the Service Target"/>
    <s v="MSS (hWIN &amp; TSG) Issue"/>
    <s v="Which MSS instance are you reporting this issue for?: MSS (hWIN &amp; TSG) What type of issue are you reporting?: Another issue Description of problem: (attach screenshots of any errors, etc.): TN=7165695363/UNABLE TO VALIDATE PSR/ERROR=AN ERROR OCCURRED DURING THE CUSTOM PREVALIDATION PROCEDURE./2 ORA 20100, THE MSS FTTOBB IS NOT FOUND ON THE ACCOUNT. What is your MSS Login ID?: E0080941 Customer Acct Number?: 2858480 PSR #?: 23156946 "/>
    <s v="We could see that the products for the reported order-2315694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Carol"/>
    <s v="Henderson"/>
    <m/>
    <d v="2018-10-19T12:25:09"/>
    <s v="No"/>
  </r>
  <r>
    <s v="IT-OSS - M6 (ASAP/TSG)"/>
    <s v="Incident"/>
    <s v="INC000002664159"/>
    <d v="2018-10-06T23:49:32"/>
    <d v="2018-10-08T19:15:44"/>
    <x v="6"/>
    <s v="Medium"/>
    <x v="0"/>
    <s v="Within the Service Target"/>
    <s v="MSS (hWIN &amp; TSG) Issue"/>
    <s v="Which MSS instance are you reporting this issue for?: MSS (hWIN &amp; TSG) What type of issue are you reporting?: Another issue Description of problem: (attach screenshots of any errors, etc.): TN# 7063678590 stuck in dslam que.  it is a disconnect order.  needs to be pushed through to allow other customer to use the pin  What is your MSS Login ID?: e0168644 Customer Acct Number?: 3334982 "/>
    <s v="The incorrect port address status was tagged in the reported order which caused the issue and the same has been corrected."/>
    <s v="MSS Cause Codes"/>
    <s v="Data"/>
    <s v="Incorrect Port Address"/>
    <m/>
    <s v="IT Application"/>
    <s v="Software Application/System"/>
    <s v="Other Type of Software"/>
    <m/>
    <m/>
    <s v="Andrew"/>
    <s v="Gedeon"/>
    <m/>
    <d v="2018-10-19T12:20:06"/>
    <s v="No"/>
  </r>
  <r>
    <s v="IT-OSS - M6 (ASAP/TSG)"/>
    <s v="Incident"/>
    <s v="INC000002664145"/>
    <d v="2018-10-06T20:22:13"/>
    <d v="2018-10-08T17:27:50"/>
    <x v="3"/>
    <s v="Medium"/>
    <x v="0"/>
    <s v="Within the Service Target"/>
    <s v="MSS (hWIN &amp; TSG) Issue"/>
    <s v="Which MSS instance are you reporting this issue for?: MSS (hWIN &amp; TSG) What type of issue are you reporting?: Another issue Description of problem: (attach screenshots of any errors, etc.): ReturnCd:21038 – ReturnText: One or more required Addresses have not been delegated to NGMSS phone 2814944334 What is your MSS Login ID?: e0125569 Customer Acct Number?: 3027556 PSR #?: 22573738 "/>
    <s v="No Issues Found-the reported order is already completed"/>
    <s v="MSS Cause Codes"/>
    <s v="Miscellaneous"/>
    <s v="No Issues Found"/>
    <m/>
    <s v="IT Application"/>
    <s v="Software Application/System"/>
    <s v="Other Type of Software"/>
    <m/>
    <m/>
    <s v="Catherine"/>
    <s v="Tufts"/>
    <m/>
    <d v="2018-10-19T12:19:47"/>
    <s v="No"/>
  </r>
  <r>
    <s v="IT-OSS - M6 (ASAP/TSG)"/>
    <s v="Incident"/>
    <s v="INC000002664142"/>
    <d v="2018-10-06T19:57:10"/>
    <d v="2018-10-08T19:52:37"/>
    <x v="15"/>
    <s v="Medium"/>
    <x v="0"/>
    <s v="Within the Service Target"/>
    <s v="MSS (hWIN &amp; TSG) Issue"/>
    <s v="Which MSS instance are you reporting this issue for?: MSS (hWIN &amp; TSG) What type of issue are you reporting?: Another issue Description of problem: (attach screenshots of any errors, etc.): IN ADDASGN TASK, SELECTED FIBER PIN, WHEN TRYING TO COMPLETE TASK I AM GETTING: &quot;ERROR WHILE WORKING VCONDES, ERROR: 20100, COULD NOT GET NG WIRE CENTER INFO, ORA: 01403, NO DATA FOUND.&quot; 4789710126 What is your MSS Login ID?: 0019414 Customer Acct Number?: 6587645 PSR #?: 23156321 "/>
    <s v="The incorrect pin assignments in the order caused the reported issue,which has been cleared now and the task is now complete."/>
    <s v="MSS Cause Codes"/>
    <s v="Training"/>
    <s v="Incorrect Process on PIN Assignment"/>
    <m/>
    <s v="IT Application"/>
    <s v="Software Application/System"/>
    <s v="Other Type of Software"/>
    <m/>
    <m/>
    <s v="Ronnie"/>
    <s v="Byrd"/>
    <m/>
    <d v="2018-10-19T12:19:33"/>
    <s v="No"/>
  </r>
  <r>
    <s v="IT-OSS - M6 (ASAP/TSG)"/>
    <s v="Incident"/>
    <s v="INC000002664141"/>
    <d v="2018-10-06T19:51:07"/>
    <d v="2018-10-06T20:22:26"/>
    <x v="8"/>
    <s v="Medium"/>
    <x v="1"/>
    <s v="Within the Service Target"/>
    <s v="MSS (hWIN &amp; TSG) Issue"/>
    <s v="Which MSS instance are you reporting this issue for?: MSS (hWIN &amp; TSG) What type of issue are you reporting?: Another issue Description of problem: (attach screenshots of any errors, etc.): phone  7141277001 ReturnCd :21040 - ReturnText: Unable to create delegated PSR Order in NGMSS.error returmen from APIjavax.xml.ws.soap.SOAPFaultException. ORG OPEN URI  WSEXEPTION EXCEPTION EXCEPTION THROWN DURING ORDER API EXECUTION MESSAGE  UNABLE TO PROCESS ITEM 50MG/4MG  PRODUCT GROUP 1573  THE SERVICE ITEM 32062135 HAD ALREEADY BEEN DISCONNECTED ON ANOTHER ORDER  ERROR CODE 30606  THE SERVICE ITEM 32062135  HAD ALREEADY BEEN DISCONNECTED ON ANOTHER ORDER ERROR CODE 30766 UNABLE TO PROCESS ITEM 50MG/4MG  PRODUCT GROUP 1573  THE SERVICE ITEM 32062135  HAD ALREEADY BEEN DISCONNECTED ON ANOTHER ORDER What is your MSS Login ID?: e0125569 Customer Acct Number?: 6490739 PSR #?: 23156312 "/>
    <m/>
    <m/>
    <m/>
    <m/>
    <m/>
    <s v="IT Application"/>
    <s v="Software Application/System"/>
    <s v="Other Type of Software"/>
    <m/>
    <m/>
    <s v="Catherine"/>
    <s v="Tufts"/>
    <m/>
    <d v="2018-10-06T20:22:42"/>
    <s v="No"/>
  </r>
  <r>
    <s v="IT-OSS - M6 (ASAP/TSG)"/>
    <s v="Incident"/>
    <s v="INC000002664024"/>
    <d v="2018-10-06T05:27:14"/>
    <d v="2018-10-08T13:59:55"/>
    <x v="7"/>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1600604863 What is your MSS Login ID?: n9995231 Customer Acct Number?: 5906081 PSR #?: 20929246"/>
    <s v="We could see the reported order has been processed when we try to check the same and stands in the DSLAM task as expected now. So, we are going ahead and marking this as close. Kindly reach us for any assistance in the future."/>
    <s v="MSS Cause Codes"/>
    <s v="Training"/>
    <s v="No Issue Found"/>
    <m/>
    <s v="IT Application"/>
    <s v="Software Application/System"/>
    <s v="Other Type of Software"/>
    <m/>
    <m/>
    <s v="Ajith"/>
    <s v="Kumar"/>
    <m/>
    <d v="2018-10-19T12:15:05"/>
    <s v="No"/>
  </r>
  <r>
    <s v="IT-OSS - M6 (ASAP/TSG)"/>
    <s v="Incident"/>
    <s v="INC000002663939"/>
    <d v="2018-10-06T02:54:08"/>
    <d v="2018-10-18T04:55: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9123843008, Error Message: ReturnCd :-1 - ReturnText: exchange_carrier_circuit_id, of 912-384-3008-0 already exists.  Please change ecckt What is your MSS Login ID?: n9995231 Customer Acct Number?: 5090525 PSR #?: 23114105 "/>
    <s v="Hi Ajith,  The issue is due to the incorrect circuit status in NGMSS. The same has been cleared now and the delegation task got completed without any issues. Please check and let us know for any other concerns."/>
    <s v="MSS Cause Codes"/>
    <s v="Data"/>
    <s v="Circuit Status"/>
    <m/>
    <s v="IT Application"/>
    <s v="Software Application/System"/>
    <s v="Other Type of Software"/>
    <m/>
    <m/>
    <s v="Ajith"/>
    <s v="Kumar"/>
    <m/>
    <d v="2018-10-28T11:56:41"/>
    <s v="No"/>
  </r>
  <r>
    <s v="IT-OSS - M6 (ASAP/TSG)"/>
    <s v="Incident"/>
    <s v="INC000002663845"/>
    <d v="2018-10-06T04:50:25"/>
    <d v="2018-10-08T20:15:07"/>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1781041027,  Error Message: This circuit has multiple pins from different DSLAMS. What is your MSS Login ID?: N9995231 Customer Acct Number?: 6441083 PSR #?: 22326881  "/>
    <s v="We have corrected the pin assignment for the reported customer -22326881 caused due to  migration and the issue got cleared."/>
    <s v="MSS Cause Codes"/>
    <s v="Training"/>
    <s v="Incorrect Process on PIN Assignment"/>
    <m/>
    <s v="IT Application"/>
    <s v="Software Application/System"/>
    <s v="Other Type of Software"/>
    <m/>
    <m/>
    <s v="Ajith"/>
    <s v="Kumar"/>
    <m/>
    <d v="2018-10-19T12:16:26"/>
    <s v="No"/>
  </r>
  <r>
    <s v="IT-OSS - M6 (ASAP/TSG)"/>
    <s v="Incident"/>
    <s v="INC000002663818"/>
    <d v="2018-10-06T02:18:02"/>
    <d v="2018-10-11T15:35:17"/>
    <x v="2"/>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5757380653, Error Message: Could not get ng wireCenter info ORA-01403: no data found What is your MSS Login ID?: n9995231 Customer Acct Number?: 6303950 PSR #?: 21449880  "/>
    <s v="We can see that the cancel was not processed which was causing the error, the same has been corrected and fixed."/>
    <s v="MSS Cause Codes"/>
    <s v="Training"/>
    <s v="Incorrect Supplement Cancel"/>
    <m/>
    <s v="IT Application"/>
    <s v="Software Application/System"/>
    <s v="Other Type of Software"/>
    <m/>
    <m/>
    <s v="Ajith"/>
    <s v="Kumar"/>
    <m/>
    <d v="2018-10-22T11:53:06"/>
    <s v="No"/>
  </r>
  <r>
    <s v="IT-OSS - M6 (ASAP/TSG)"/>
    <s v="Incident"/>
    <s v="INC000002663813"/>
    <d v="2018-10-06T02:11:45"/>
    <d v="2018-10-08T14:35:28"/>
    <x v="4"/>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1751147979,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55005 PSR #?: 23108824 "/>
    <s v="We have corrected the incorrect circuit activity indicator in backend table. The reported DD task has completed and the order has been flag finished in production. Hence there is no action pending on our side. We are going ahead and marking this incident as resolved. Thanks."/>
    <s v="MSS Cause Codes"/>
    <s v="Data"/>
    <s v="ASAP Issue"/>
    <m/>
    <s v="IT Application"/>
    <s v="Software Application/System"/>
    <s v="Other Type of Software"/>
    <m/>
    <m/>
    <s v="Sathishkumar"/>
    <s v="Chellathurai"/>
    <m/>
    <d v="2018-10-19T12:15:45"/>
    <s v="No"/>
  </r>
  <r>
    <s v="IT-OSS - M6 (ASAP/TSG)"/>
    <s v="Incident"/>
    <s v="INC000002663808"/>
    <d v="2018-10-06T02:06:14"/>
    <d v="2018-10-08T13:42:16"/>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82593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421524 PSR #?: 23151255  "/>
    <s v="The disconnect for the order was not processed properly which has caused the reported issue and the same has been corrected."/>
    <s v="MSS Cause Codes"/>
    <s v="Training"/>
    <s v="Incorrect Process on Disconnect Order"/>
    <m/>
    <s v="IT Application"/>
    <s v="Software Application/System"/>
    <s v="Other Type of Software"/>
    <m/>
    <m/>
    <s v="Sathishkumar"/>
    <s v="Chellathurai"/>
    <m/>
    <d v="2018-10-19T12:15:31"/>
    <s v="No"/>
  </r>
  <r>
    <s v="IT-OSS - M6 (ASAP/TSG)"/>
    <s v="Incident"/>
    <s v="INC000002663732"/>
    <d v="2018-10-06T01:58:39"/>
    <d v="2018-10-09T11:08:5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32524212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4994145 PSR #?: 23152572 "/>
    <s v="We could see that the tasks for the reported order-23152572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Sathishkumar"/>
    <s v="Chellathurai"/>
    <m/>
    <d v="2018-10-19T12:15:18"/>
    <s v="No"/>
  </r>
  <r>
    <s v="IT-OSS - M6 (ASAP/TSG)"/>
    <s v="Incident"/>
    <s v="INC000002663729"/>
    <d v="2018-10-06T01:51:47"/>
    <d v="2018-10-11T12:57:39"/>
    <x v="4"/>
    <s v="Medium"/>
    <x v="0"/>
    <s v="Within the Service Target"/>
    <s v="MSS (hWIN &amp; TSG) Issue"/>
    <s v="Which MSS instance are you reporting this issue for?: MSS (hWIN &amp; TSG) What type of issue are you reporting?: Another issue Description of problem: (attach screenshots of any errors, etc.): Disqualified BPQ response HRCYPABOQTDAT01 DSLAM has alphanumeric characters in the pin values What is your MSS Login ID?: e0171804 Customer Acct Number?: new PSR non created yet PSR #?: n/a "/>
    <s v="The reported DSLAM 'HRCYPABOQTDAT01' has alphanumeric characters in the pin values. The DSLAM issue has been corrected now. Hence there is no action pending on our side. We are going ahead and marking this incident as resolved. Thanks."/>
    <s v="MSS Cause Codes"/>
    <s v="Training"/>
    <s v="Process Issue - Others"/>
    <m/>
    <s v="IT Application"/>
    <s v="Software Application/System"/>
    <s v="Other Type of Software"/>
    <m/>
    <m/>
    <s v="Leah"/>
    <s v="Winkler"/>
    <m/>
    <d v="2018-10-22T11:52:52"/>
    <s v="No"/>
  </r>
  <r>
    <s v="IT-OSS - M6 (ASAP/TSG)"/>
    <s v="Incident"/>
    <s v="INC000002663652"/>
    <d v="2018-10-06T02:03:15"/>
    <d v="2018-10-08T15:23:58"/>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167823920,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8661 PSR #?: 23145159 "/>
    <s v="We could see the activity information were not updated properly on the data level which were caused the issue, the same has been corrected and respective order is now completed without any issues. So, we are going ahead and marking this as close. Kindly reach us for any assistance in the future."/>
    <s v="MSS Cause Codes"/>
    <s v="Data"/>
    <s v="Circuit Status"/>
    <m/>
    <s v="IT Application"/>
    <s v="Software Application/System"/>
    <s v="Other Type of Software"/>
    <m/>
    <m/>
    <s v="Sathishkumar"/>
    <s v="Chellathurai"/>
    <m/>
    <d v="2018-10-19T12:14:25"/>
    <s v="No"/>
  </r>
  <r>
    <s v="IT-OSS - M6 (ASAP/TSG)"/>
    <s v="Incident"/>
    <s v="INC000002663574"/>
    <d v="2018-10-06T04:26:57"/>
    <d v="2018-10-12T18:20:57"/>
    <x v="3"/>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Telephone: 5754921627, Error Message: Could not get ng wireCenter info ORA-01403: no data found What is your MSS Login ID?: n9995231 Customer Acct Number?: 6581009 PSR #?: 23117449 "/>
    <s v="No Issues Found"/>
    <s v="MSS Cause Codes"/>
    <s v="Miscellaneous"/>
    <s v="No Issues Found"/>
    <m/>
    <s v="IT Application"/>
    <s v="Software Application/System"/>
    <s v="Other Type of Software"/>
    <m/>
    <m/>
    <s v="Ajith"/>
    <s v="Kumar"/>
    <m/>
    <d v="2018-10-23T11:49:16"/>
    <s v="No"/>
  </r>
  <r>
    <s v="IT-OSS - M6 (ASAP/TSG)"/>
    <s v="Incident"/>
    <s v="INC000002663573"/>
    <d v="2018-10-06T04:04:02"/>
    <d v="2018-10-08T19:19:10"/>
    <x v="15"/>
    <s v="Medium"/>
    <x v="0"/>
    <s v="Within the Service Target"/>
    <s v="MSS (hWIN &amp; TSG) Issue"/>
    <s v="Which MSS instance are you reporting this issue for?: MSS (hWIN &amp; TSG) What type of issue are you reporting?: Another issue Description of problem: (attach screenshots of any errors, etc.): ERROR OCCURRED DURING PREVALIDATION PROCEDURE 2ORA-20100 THE MSS FT TO BB  IS NOT FOUND ON THE ACCOUNT What is your MSS Login ID?: E0182240 Customer Acct Number?: 4693317 PSR #?: 23155475 "/>
    <s v="The missing label and value info in the order has been corrected and the order now validates without any issues."/>
    <s v="MSS Cause Codes"/>
    <s v="Data"/>
    <s v="Value Label"/>
    <m/>
    <s v="IT Application"/>
    <s v="Software Application/System"/>
    <s v="Other Type of Software"/>
    <m/>
    <m/>
    <s v="Delanie"/>
    <s v="Gailey"/>
    <m/>
    <d v="2018-10-19T12:13:31"/>
    <s v="No"/>
  </r>
  <r>
    <s v="IT-OSS - M6 (ASAP/TSG)"/>
    <s v="Incident"/>
    <s v="INC000002663570"/>
    <d v="2018-10-06T03:28:47"/>
    <d v="2018-10-15T17:47:4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MODASGN, Telephone: 1751140802, Error Message: Could not get ng wireCenter info ORA-01403: no data found What is your MSS Login ID?: n9995231 Customer Acct Number?: 6580451 PSR #?: 23115913 "/>
    <s v="We have corrected the port alias related issue for the reported order-23115913 caused due to  migration and the issue got cleared."/>
    <s v="MSS Cause Codes"/>
    <s v="Data"/>
    <s v="Network system/Component issue"/>
    <m/>
    <s v="IT Application"/>
    <s v="Software Application/System"/>
    <s v="Other Type of Software"/>
    <m/>
    <m/>
    <s v="Ajith"/>
    <s v="Kumar"/>
    <m/>
    <d v="2018-10-26T11:45:32"/>
    <s v="No"/>
  </r>
  <r>
    <s v="IT-OSS - M6 (ASAP/TSG)"/>
    <s v="Incident"/>
    <s v="INC000002663560"/>
    <d v="2018-10-06T02:36:08"/>
    <d v="2018-10-18T04:43:15"/>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4176527252,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5050319 PSR #?: 23147893 "/>
    <s v="Hi Sathish,  We don't find any issue on completing the DD task in ngmss. Please check and let us know for any other concerns."/>
    <s v="MSS Cause Codes"/>
    <s v="Data"/>
    <s v="User Request"/>
    <m/>
    <s v="IT Application"/>
    <s v="Software Application/System"/>
    <s v="Other Type of Software"/>
    <m/>
    <m/>
    <s v="Sathishkumar"/>
    <s v="Chellathurai"/>
    <m/>
    <d v="2018-10-28T11:56:28"/>
    <s v="No"/>
  </r>
  <r>
    <s v="IT-OSS - M6 (ASAP/TSG)"/>
    <s v="Incident"/>
    <s v="INC000002663387"/>
    <d v="2018-10-06T01:03:36"/>
    <d v="2018-10-11T18:10:16"/>
    <x v="2"/>
    <s v="Medium"/>
    <x v="0"/>
    <s v="Within the Service Target"/>
    <s v="MSS (hWIN &amp; TSG) Issue"/>
    <s v="Which MSS instance are you reporting this issue for?: MSS (hWIN &amp; TSG) What type of issue are you reporting?: Another issue Description of problem: (attach screenshots of any errors, etc.): 2V RETURN TEXT-ORA-20100 CPE SELECTED INVALID What is your MSS Login ID?: E0182240 Customer Acct Number?: 6585979 "/>
    <s v="We can see that the pin assignements was not correct which was causing the issue, the same has been corrected and fixed."/>
    <s v="MSS Cause Codes"/>
    <s v="Training"/>
    <s v="Incorrect Process on PIN Assignment"/>
    <m/>
    <s v="IT Application"/>
    <s v="Software Application/System"/>
    <s v="Other Type of Software"/>
    <m/>
    <m/>
    <s v="Delanie"/>
    <s v="Gailey"/>
    <m/>
    <d v="2018-10-22T11:52:24"/>
    <s v="No"/>
  </r>
  <r>
    <s v="IT-OSS - M6 (ASAP/TSG)"/>
    <s v="Incident"/>
    <s v="INC000002663295"/>
    <d v="2018-10-06T00:17:17"/>
    <d v="2018-10-08T13:46:12"/>
    <x v="0"/>
    <s v="Medium"/>
    <x v="0"/>
    <s v="Within the Service Target"/>
    <s v="MSS (hWIN &amp; TSG) Issue"/>
    <s v="Which MSS instance are you reporting this issue for?: MSS (hWIN &amp; TSG) What type of issue are you reporting?: Another issue Description of problem: (attach screenshots of any errors, etc.): RECIEVING ERROR &quot;THE MSS FT TO BB IS NOT FOUND ON THE ACCOUNT&quot; What is your MSS Login ID?: E0166715 PSR #?: 23154142  "/>
    <s v="The reported order has been completed and flag finished.No issue found"/>
    <s v="MSS Cause Codes"/>
    <s v="Training"/>
    <s v="User Resolved"/>
    <m/>
    <s v="IT Application"/>
    <s v="Software Application/System"/>
    <s v="Other Type of Software"/>
    <m/>
    <m/>
    <s v="James"/>
    <s v="Hall"/>
    <m/>
    <d v="2018-10-19T12:12:22"/>
    <s v="No"/>
  </r>
  <r>
    <s v="IT-OSS - M6 (ASAP/TSG)"/>
    <s v="Incident"/>
    <s v="INC000002663110"/>
    <d v="2018-10-06T00:43:17"/>
    <d v="2018-10-10T12:23:26"/>
    <x v="6"/>
    <s v="Medium"/>
    <x v="0"/>
    <s v="Within the Service Target"/>
    <s v="M6 (Windstream ASAP/MSS/TSG)"/>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contact: 8143811072 verified user credentials ngmss password reset"/>
    <s v="ngmss password reset done"/>
    <s v="MSS Cause Codes"/>
    <s v="Training"/>
    <s v="User Request"/>
    <m/>
    <s v="IT Application"/>
    <s v="Software Application/System"/>
    <s v="Other Type of Software"/>
    <m/>
    <m/>
    <s v="Jeffrey"/>
    <s v="Bittner"/>
    <m/>
    <d v="2018-10-21T11:53:02"/>
    <s v="No"/>
  </r>
  <r>
    <s v="IT-OSS - M6 (ASAP/TSG)"/>
    <s v="Incident"/>
    <s v="INC000002663018"/>
    <d v="2018-10-05T23:16:28"/>
    <d v="2018-10-08T15:19:53"/>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 Task in BB COMP Work Queue, Telephone: 4403091022, Error Message: The circuits for this service request are not complete. Please complete (or reverse if the order has been cancelled) the required engineering before completing this task. The &lt;DD&gt; on row #&lt;1 #&gt; is violating the constraint.  What is your MSS Login ID?: n9995231 Customer Acct Number?: 6583455 PSR #?: 23150306 "/>
    <s v="The change cancel was not processed properly caused the reported issue.This has been corrected now and the order is now complete."/>
    <s v="MSS Cause Codes"/>
    <s v="Training"/>
    <s v="Design not processed properly"/>
    <m/>
    <s v="IT Application"/>
    <s v="Software Application/System"/>
    <s v="Other Type of Software"/>
    <m/>
    <m/>
    <s v="Ajith"/>
    <s v="Kumar"/>
    <m/>
    <d v="2018-10-19T12:11:19"/>
    <s v="No"/>
  </r>
  <r>
    <s v="IT-OSS - M6 (ASAP/TSG)"/>
    <s v="Incident"/>
    <s v="INC000002662811"/>
    <d v="2018-10-05T22:11:47"/>
    <d v="2018-10-18T04:39:40"/>
    <x v="1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Pin to which the customer is assigned is not compatible for the selected speed product. Please assign a compatible pin. Tn# 9365942837 What is your MSS Login ID?: n9987263 Customer Acct Number?: 6504415 PSR #?: 22682999  "/>
    <s v="Hi Vijai,  You have reported the issue in BBDES, but the actual issue is now in legacy order validation. I could see the TN has been changed in legacy as 9365942093, whereas the TN is already active with the customer account# 3635860. Please supplement cancel the duplicate account. Kindly do the same and let us know for any other concerns.  Dhilipkumar.G IT- OSS Engineering | Windstream Dhilipkumar.Gnanasekar@windstream.com Office: 044-49033000 Extn 3212"/>
    <s v="MSS Cause Codes"/>
    <s v="Training"/>
    <s v="Incorrect Process on New Order"/>
    <m/>
    <s v="IT Application"/>
    <s v="Software Application/System"/>
    <s v="Other Type of Software"/>
    <m/>
    <m/>
    <s v="Vijai"/>
    <s v="Elumalai"/>
    <m/>
    <d v="2018-10-28T11:55:28"/>
    <s v="No"/>
  </r>
  <r>
    <s v="IT-OSS - M6 (ASAP/TSG)"/>
    <s v="Incident"/>
    <s v="INC000002662803"/>
    <d v="2018-10-05T22:05:32"/>
    <d v="2018-10-08T19:13:59"/>
    <x v="3"/>
    <s v="Medium"/>
    <x v="0"/>
    <s v="Within the Service Target"/>
    <s v="MSS (hWIN &amp; TSG) Issue"/>
    <s v="Which MSS instance are you reporting this issue for?: MSS (hWIN &amp; TSG) What type of issue are you reporting?: Another issue Description of problem: (attach screenshots of any errors, etc.): STUCK IN EXEPTN. SAYING UNABLE TO CREATE PSR ORDER IN NGMSS.  What is your MSS Login ID?: E0183526 Customer Acct Number?: 6369415 PSR #?: 23153313 "/>
    <s v="The incorrect service item status in the previous order caused the issue and the same have been corrected and the order delegated to ngmss"/>
    <s v="MSS Cause Codes"/>
    <s v="Data"/>
    <s v="Incorrect Serv Item Status"/>
    <m/>
    <s v="IT Application"/>
    <s v="Software Application/System"/>
    <s v="Other Type of Software"/>
    <m/>
    <m/>
    <s v="Haley"/>
    <s v="Stanfield"/>
    <m/>
    <d v="2018-10-19T12:11:00"/>
    <s v="No"/>
  </r>
  <r>
    <s v="IT-OSS - M6 (ASAP/TSG)"/>
    <s v="Incident"/>
    <s v="INC000002662718"/>
    <d v="2018-10-05T22:23:52"/>
    <d v="2018-10-08T15:48:10"/>
    <x v="7"/>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2814944828 What is your MSS Login ID?: n9987263 Customer Acct Number?: 5998129 PSR #?: 20049983 "/>
    <s v="We could see the reported order were not processed properly on the task level which were caused the issue, the same has been corrected on the data level. Now the reported order looks complete. So, we are going ahead and marking this as close. Kindly reach us for any assistance in the future."/>
    <s v="MSS Cause Codes"/>
    <s v="Training"/>
    <s v="MSS - Functional Training"/>
    <m/>
    <s v="IT Application"/>
    <s v="Software Application/System"/>
    <s v="Other Type of Software"/>
    <m/>
    <m/>
    <s v="Vijai"/>
    <s v="Elumalai"/>
    <m/>
    <d v="2018-10-19T12:07:26"/>
    <s v="No"/>
  </r>
  <r>
    <s v="IT-OSS - M6 (ASAP/TSG)"/>
    <s v="Incident"/>
    <s v="INC000002662507"/>
    <d v="2018-10-05T22:20:48"/>
    <d v="2018-10-11T11:19:57"/>
    <x v="1"/>
    <s v="Medium"/>
    <x v="0"/>
    <s v="Within the Service Target"/>
    <s v="MSS (hWIN &amp; TSG) Issue"/>
    <s v="Which MSS instance are you reporting this issue for?: MSS (hWIN &amp; TSG) What type of issue are you reporting?: Another issue Description of problem: (attach screenshots of any errors, etc.): trying to downgrade this customer to 25/4 vdsl/ when the psr is in modasgn and i go into the circuit design i cannot click to unassign the 2nd pin from the record  What is your MSS Login ID?: e0138057 Customer Acct Number?: 5165661 PSR #?: 23153441 "/>
    <s v="We could see that the issue status for the reported order-2315344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Data"/>
    <s v="Circuit Issue Status"/>
    <m/>
    <s v="IT Application"/>
    <s v="Software Application/System"/>
    <s v="Other Type of Software"/>
    <m/>
    <m/>
    <s v="Falicia"/>
    <s v="Tollison"/>
    <m/>
    <d v="2018-10-21T11:52:25"/>
    <s v="No"/>
  </r>
  <r>
    <s v="IT-OSS - M6 (ASAP/TSG)"/>
    <s v="Incident"/>
    <s v="INC000002662506"/>
    <d v="2018-10-05T22:17:57"/>
    <d v="2018-10-11T15:38:1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GORD EXCEPTN QUEUE. Error: Updating in SERV_ITEM tableORA-02291: integrity constraint (ASAP.FK_SERV_ITEM__CIRCUIT) violated - parent key not found. Tn# 6784932654 What is your MSS Login ID?: n9987263 Customer Acct Number?: 5302122 PSR #?: 22894766 "/>
    <s v="The reported issue is no longer exist and user is able to perform the expected activity without any further issues."/>
    <s v="MSS Cause Codes"/>
    <s v="Training"/>
    <s v="No Issue Found"/>
    <m/>
    <s v="IT Application"/>
    <s v="Software Application/System"/>
    <s v="Other Type of Software"/>
    <m/>
    <m/>
    <s v="Vijai"/>
    <s v="Elumalai"/>
    <m/>
    <d v="2018-10-22T11:52:10"/>
    <s v="No"/>
  </r>
  <r>
    <s v="IT-OSS - M6 (ASAP/TSG)"/>
    <s v="Incident"/>
    <s v="INC000002662461"/>
    <d v="2018-10-05T21:05:29"/>
    <d v="2018-10-08T15:12:48"/>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CONDES task in MODASGN is made Not Required. Please mark the PCONDES task as Required and Complete again.  Tn# 6067579199 What is your MSS Login ID?: n9987263 Customer Acct Number?: 5308364 PSR #?: 23142535 "/>
    <s v="We could not find any issue for the customer and the reported DD task has been completed in production. Hence there is no action pending on our side. We are going ahead and marking this incident as resolved. Thanks."/>
    <s v="MSS Cause Codes"/>
    <s v="Training"/>
    <s v="No Issue Found"/>
    <m/>
    <s v="IT Application"/>
    <s v="Software Application/System"/>
    <s v="Other Type of Software"/>
    <m/>
    <m/>
    <s v="Vijai"/>
    <s v="Elumalai"/>
    <m/>
    <d v="2018-10-19T12:10:26"/>
    <s v="No"/>
  </r>
  <r>
    <s v="IT-OSS - M6 (ASAP/TSG)"/>
    <s v="Incident"/>
    <s v="INC000002662100"/>
    <d v="2018-10-05T20:57:10"/>
    <d v="2018-10-08T16:32:10"/>
    <x v="5"/>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Not able to find customer location. Tn# 8144733149 What is your MSS Login ID?: n9987263 Customer Acct Number?: 5852794 PSR #?: 23148499 "/>
    <s v="The supplement cancel which was applied in the HWIN side was not delegated to the NGMSS side which caused the issue and the same has been corrected now."/>
    <s v="MSS Cause Codes"/>
    <s v="Training"/>
    <s v="Incorrect Supplement Cancel"/>
    <m/>
    <s v="IT Application"/>
    <s v="Software Application/System"/>
    <s v="Other Type of Software"/>
    <m/>
    <m/>
    <s v="Vijai"/>
    <s v="Elumalai"/>
    <m/>
    <d v="2018-10-19T12:07:01"/>
    <s v="No"/>
  </r>
  <r>
    <s v="IT-OSS - M6 (ASAP/TSG)"/>
    <s v="Incident"/>
    <s v="INC000002662039"/>
    <d v="2018-10-05T19:04:39"/>
    <d v="2018-10-08T13:27:36"/>
    <x v="0"/>
    <s v="Medium"/>
    <x v="0"/>
    <s v="Within the Service Target"/>
    <s v="MSS (hWIN &amp; TSG) Issue"/>
    <s v="Which MSS instance are you reporting this issue for?: MSS (hWIN &amp; TSG) What type of issue are you reporting?: Another issue Description of problem: (attach screenshots of any errors, etc.): THIS TASK COULD NOT BE COMPLETED BECAUSE OF THE LISTED STATUS ON THE ASSIGNED GATEWAY EVENT. What is your MSS Login ID?: E0180039 Customer Acct Number?: 6583402 PSR #?: 8595431494 "/>
    <s v="The reported order has been completed and flag finished"/>
    <s v="MSS Cause Codes"/>
    <s v="Training"/>
    <s v="User Resolved"/>
    <m/>
    <s v="IT Application"/>
    <s v="Software Application/System"/>
    <s v="Other Type of Software"/>
    <m/>
    <m/>
    <s v="Justin"/>
    <s v="Liles"/>
    <m/>
    <d v="2018-10-19T12:00:14"/>
    <s v="No"/>
  </r>
  <r>
    <s v="IT-OSS - M6 (ASAP/TSG)"/>
    <s v="Incident"/>
    <s v="INC000002661943"/>
    <d v="2018-10-05T19:07:09"/>
    <d v="2018-10-09T17:05:40"/>
    <x v="6"/>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BBCKTID on row #1 is violating the constraint.  What is your MSS Login ID?: E0180039 Customer Acct Number?: 6583402 PSR #?: 8595431494 "/>
    <s v="The incorrect circuit status was tagged in the reported PSR # 23142214 which caused the issue and the same has been corrected. The reported BBCKTID was completed."/>
    <s v="MSS Cause Codes"/>
    <s v="Data"/>
    <s v="Circuit Status"/>
    <m/>
    <s v="IT Application"/>
    <s v="Software Application/System"/>
    <s v="Other Type of Software"/>
    <m/>
    <m/>
    <s v="Justin"/>
    <s v="Liles"/>
    <m/>
    <d v="2018-10-20T11:59:07"/>
    <s v="No"/>
  </r>
  <r>
    <s v="IT-OSS - M6 (ASAP/TSG)"/>
    <s v="Incident"/>
    <s v="INC000002661806"/>
    <d v="2018-10-05T19:24:29"/>
    <d v="2018-10-18T04:21:54"/>
    <x v="12"/>
    <s v="Medium"/>
    <x v="0"/>
    <s v="Within the Service Target"/>
    <s v="MSS (hWIN &amp; TSG) Issue"/>
    <s v="Which MSS instance are you reporting this issue for?: MSS (hWIN &amp; TSG) What type of issue are you reporting?: Another issue Description of problem: (attach screenshots of any errors, etc.): TRYING TO DOWNGRADE TO 10MB SINGLE PIN / PSR GOES STRAIGHT TO EXCEPTIONS/WITH THIS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E0138057 Customer Acct Number?: 6565572 PSR #?: 23152340 "/>
    <s v="Falicia,  The issue is due to the incorrect process done on the previous order for the customer account. We have done the necessary changes and the reported order delegation tasks got completed without any issues. Please check and let us know for any other concerns."/>
    <s v="MSS Cause Codes"/>
    <s v="Training"/>
    <s v="Incorrect Task Completion Process"/>
    <m/>
    <s v="IT Application"/>
    <s v="Software Application/System"/>
    <s v="Other Type of Software"/>
    <m/>
    <m/>
    <s v="Falicia"/>
    <s v="Tollison"/>
    <m/>
    <d v="2018-10-28T11:54:55"/>
    <s v="No"/>
  </r>
  <r>
    <s v="IT-OSS - M6 (ASAP/TSG)"/>
    <s v="Incident"/>
    <s v="INC000002660986"/>
    <d v="2018-10-05T03:05:37"/>
    <d v="2018-10-08T13:13:54"/>
    <x v="1"/>
    <s v="Medium"/>
    <x v="0"/>
    <s v="Within the Service Target"/>
    <s v="MSS (hWIN &amp; TSG) Issue"/>
    <s v="Which MSS instance are you reporting this issue for?: MSS (hWIN &amp; TSG) What type of issue are you reporting?: Another issue Description of problem: (attach screenshots of any errors, etc.): TRYING TO DO A PIN CHANGE / CANNOT VALIDATE PSR  GETTING THIS ERROR : AN EERROR OCCURRED DURING THE CUSTOM PRE VALIDATION PROCEDURE 2 ORA 20100 THE MSS FR TO BB IS NOT FOUND ON THE ACCOUNT   What is your MSS Login ID?: E0138057 Customer Acct Number?: 4657935 PSR #?: 23150347 "/>
    <s v="We could see that the products for the reported order-23150347 was not updated properly in MSS, which caused the issue. Now we  have corrected the same and the reported order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Falicia"/>
    <s v="Tollison"/>
    <m/>
    <d v="2018-10-19T11:58:36"/>
    <s v="No"/>
  </r>
  <r>
    <s v="IT-OSS - M6 (ASAP/TSG)"/>
    <s v="Incident"/>
    <s v="INC000002660879"/>
    <d v="2018-10-05T02:34:06"/>
    <d v="2018-10-18T04:13:16"/>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942139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515966 PSR #?: 23095442  "/>
    <s v="Sathish,  We could see the order got completed without any issues. Please check and let us know for any other concerns."/>
    <s v="MSS Cause Codes"/>
    <s v="Miscellaneous"/>
    <s v="No Issues Found"/>
    <m/>
    <s v="IT Application"/>
    <s v="Software Application/System"/>
    <s v="Other Type of Software"/>
    <m/>
    <m/>
    <s v="Sathishkumar"/>
    <s v="Chellathurai"/>
    <m/>
    <d v="2018-10-28T11:54:33"/>
    <s v="No"/>
  </r>
  <r>
    <s v="IT-OSS - M6 (ASAP/TSG)"/>
    <s v="Incident"/>
    <s v="INC000002660809"/>
    <d v="2018-10-05T02:32:00"/>
    <d v="2018-10-05T18:11:15"/>
    <x v="3"/>
    <s v="Medium"/>
    <x v="0"/>
    <s v="Within the Service Target"/>
    <s v="MSS (hWIN &amp; TSG) Issue"/>
    <s v="Which MSS instance are you reporting this issue for?: MSS (hWIN &amp; TSG) What type of issue are you reporting?: Another issue Description of problem: (attach screenshots of any errors, etc.): unable to validate psr 6419472151 ERROR: AN ERROR OCCURRED DURING THE CUSTOM PRE-VALIDATION PROCEDURE: -2 ORA-20100. THE MSS FT TO BB IS NOT FOUND ON THE ACCOUNT  What is your MSS Login ID?: E0097536 Customer Acct Number?: 4737248 PSR #?: 23150096 "/>
    <s v="The missing value label caused the reported issue and the same have been corrected and the order validates without any issues"/>
    <s v="MSS Cause Codes"/>
    <s v="Training"/>
    <s v="MSS - Functional Training"/>
    <m/>
    <s v="IT Application"/>
    <s v="Software Application/System"/>
    <s v="Other Type of Software"/>
    <m/>
    <m/>
    <s v="Marcey"/>
    <s v="Glass"/>
    <m/>
    <d v="2018-10-16T13:06:00"/>
    <s v="No"/>
  </r>
  <r>
    <s v="IT-OSS - M6 (ASAP/TSG)"/>
    <s v="Incident"/>
    <s v="INC000002660737"/>
    <d v="2018-10-05T02:11:11"/>
    <d v="2018-10-05T13:52:26"/>
    <x v="7"/>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9384068,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7181 PSR #?: 22921343  "/>
    <s v="We found the activity information were wrongly populated on the data level which were caused the issue, the same has been corrected and respective order is now processed. So, we are going ahead and marking this as close. Kindly reach us for any assistance in the future."/>
    <s v="MSS Cause Codes"/>
    <s v="Data"/>
    <s v="Circuit Status"/>
    <m/>
    <s v="IT Application"/>
    <s v="Software Application/System"/>
    <s v="Other Type of Software"/>
    <m/>
    <m/>
    <s v="Sathishkumar"/>
    <s v="Chellathurai"/>
    <m/>
    <d v="2018-10-16T13:05:35"/>
    <s v="No"/>
  </r>
  <r>
    <s v="IT-OSS - M6 (ASAP/TSG)"/>
    <s v="Incident"/>
    <s v="INC000002660736"/>
    <d v="2018-10-05T02:06:56"/>
    <d v="2018-10-05T13:14:14"/>
    <x v="0"/>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704870625,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354246 PSR #?: 23123560  "/>
    <s v="The cancel was applied but was not reflected in the tabel level and the same is now corrected."/>
    <s v="MSS Cause Codes"/>
    <s v="Training"/>
    <s v="Incorrect Supplement Cancel"/>
    <m/>
    <s v="IT Application"/>
    <s v="Software Application/System"/>
    <s v="Other Type of Software"/>
    <m/>
    <m/>
    <s v="Sathishkumar"/>
    <s v="Chellathurai"/>
    <m/>
    <d v="2018-10-16T13:05:29"/>
    <s v="No"/>
  </r>
  <r>
    <s v="IT-OSS - M6 (ASAP/TSG)"/>
    <s v="Incident"/>
    <s v="INC000002660733"/>
    <d v="2018-10-05T02:03:34"/>
    <d v="2018-10-05T15:24:25"/>
    <x v="6"/>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6103697994,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69169 PSR #?: 23132004  "/>
    <s v="The design task was not processed properly in the reported PSR # 23132004 which caused the issue and the same has been corrected."/>
    <s v="MSS Cause Codes"/>
    <s v="Training"/>
    <s v="Design not processed properly"/>
    <m/>
    <s v="IT Application"/>
    <s v="Software Application/System"/>
    <s v="Other Type of Software"/>
    <m/>
    <m/>
    <s v="Sathishkumar"/>
    <s v="Chellathurai"/>
    <m/>
    <d v="2018-10-16T13:05:17"/>
    <s v="No"/>
  </r>
  <r>
    <s v="IT-OSS - M6 (ASAP/TSG)"/>
    <s v="Incident"/>
    <s v="INC000002660732"/>
    <d v="2018-10-05T02:00:24"/>
    <d v="2018-10-08T14:19:29"/>
    <x v="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270242488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228260 PSR #?: 22720268  "/>
    <s v="We can see that the design was not processed in the NG which was causing the issue, the same has been corrected and fixed."/>
    <s v="MSS Cause Codes"/>
    <s v="Training"/>
    <s v="Incorrect Task Completion Process"/>
    <m/>
    <s v="IT Application"/>
    <s v="Software Application/System"/>
    <s v="Other Type of Software"/>
    <m/>
    <m/>
    <s v="Sathishkumar"/>
    <s v="Chellathurai"/>
    <m/>
    <d v="2018-10-19T11:58:16"/>
    <s v="No"/>
  </r>
  <r>
    <s v="IT-OSS - M6 (ASAP/TSG)"/>
    <s v="Incident"/>
    <s v="INC000002660727"/>
    <d v="2018-10-05T01:43:55"/>
    <d v="2018-10-08T11:16:40"/>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67475385,Error Message:NGMSS BB COM Queue completed but HWIN BBCOM Task in ready status.   What is your MSS Login ID?: n9994207 Customer Acct Number?: 3818358 PSR #?: 21071898  "/>
    <s v="We have corrected the circuit status for the reported customer -21071898 caused due to  migration and the issue got cleared."/>
    <s v="MSS Cause Codes"/>
    <s v="Data"/>
    <s v="Circuit Status"/>
    <m/>
    <s v="IT Application"/>
    <s v="Software Application/System"/>
    <s v="Other Type of Software"/>
    <m/>
    <m/>
    <s v="Sathishkumar"/>
    <s v="Chellathurai"/>
    <m/>
    <d v="2018-10-18T11:31:22"/>
    <s v="No"/>
  </r>
  <r>
    <s v="IT-OSS - M6 (ASAP/TSG)"/>
    <s v="Incident"/>
    <s v="INC000002660687"/>
    <d v="2018-10-05T04:18:21"/>
    <d v="2018-10-05T14:31:11"/>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ORA-20100  THE MSS AWGF IS NOT FOUND ON THE ACCOUNT What is your MSS Login ID?: E0182240 Customer Acct Number?: 4992195 PSR #?: 23150695 "/>
    <s v="We have added AWGF label and value info to the order. The reported order validates without any error in production. Hence there is no action pending on our side. We are going ahead and marking this incident as resolved. Thanks."/>
    <s v="MSS Cause Codes"/>
    <s v="Training"/>
    <s v="Process Issue - Others"/>
    <m/>
    <s v="IT Application"/>
    <s v="Software Application/System"/>
    <s v="Other Type of Software"/>
    <m/>
    <m/>
    <s v="Delanie"/>
    <s v="Gailey"/>
    <m/>
    <d v="2018-10-16T13:21:16"/>
    <s v="No"/>
  </r>
  <r>
    <s v="IT-OSS - M6 (ASAP/TSG)"/>
    <s v="Incident"/>
    <s v="INC000002660645"/>
    <d v="2018-10-05T01:46:59"/>
    <d v="2018-10-05T18:31:49"/>
    <x v="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3866840292,Error Message:NGMSS BB COM Queue completed but HWIN BBCOM Task in ready status.  What is your MSS Login ID?: n9994207 Customer Acct Number?: 5869614 PSR #?: 23021007 "/>
    <s v="The missing value and label information for the broadband service item which caused the issue and the same has been corrected now."/>
    <s v="MSS Cause Codes"/>
    <s v="Data"/>
    <s v="Value Label"/>
    <m/>
    <s v="IT Application"/>
    <s v="Software Application/System"/>
    <s v="Other Type of Software"/>
    <m/>
    <m/>
    <s v="Sathishkumar"/>
    <s v="Chellathurai"/>
    <m/>
    <d v="2018-10-16T13:01:25"/>
    <s v="No"/>
  </r>
  <r>
    <s v="IT-OSS - M6 (ASAP/TSG)"/>
    <s v="Incident"/>
    <s v="INC000002660643"/>
    <d v="2018-10-05T01:42:55"/>
    <d v="2018-10-05T13:17:53"/>
    <x v="0"/>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There are 1 circuit(s) on this order that have not had a DLR issued under this order. Either remove the circuit(s) from the order or issue a new DLR. The circuit(s) are as follow: Tn# 8063859461 What is your MSS Login ID?: n9987263 Customer Acct Number?: 5262310 PSR #?: 22809858 "/>
    <s v="The cancel was applied but was not reflected in the table level and the same is now corrected."/>
    <s v="MSS Cause Codes"/>
    <s v="Training"/>
    <s v="Incorrect Supplement Cancel"/>
    <m/>
    <s v="IT Application"/>
    <s v="Software Application/System"/>
    <s v="Other Type of Software"/>
    <m/>
    <m/>
    <s v="Vijai"/>
    <s v="Elumalai"/>
    <m/>
    <d v="2018-10-16T13:01:12"/>
    <s v="No"/>
  </r>
  <r>
    <s v="IT-OSS - M6 (ASAP/TSG)"/>
    <s v="Incident"/>
    <s v="INC000002660640"/>
    <d v="2018-10-05T01:39:44"/>
    <d v="2018-10-08T13:11:16"/>
    <x v="1"/>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1600607630 What is your MSS Login ID?: n9987263 Customer Acct Number?: 6386639 PSR #?: 22926867 "/>
    <s v="We could not find any MIROR record for the reported TN-1600607630. Could you please check whether the reported TN-1600607630 is active in MSS and proceed the same. As the required information has been provided to you,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19T11:58:02"/>
    <s v="No"/>
  </r>
  <r>
    <s v="IT-OSS - M6 (ASAP/TSG)"/>
    <s v="Incident"/>
    <s v="INC000002660572"/>
    <d v="2018-10-05T01:21:22"/>
    <d v="2018-10-18T04:11:06"/>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869352191 What is your MSS Login ID?: n9987263 Customer Acct Number?: 3219343 PSR #?: 23146438 "/>
    <s v="Vijai,  The NGMSS order# 3379746 has been corrected and you should be good now to work on the reported order. Please check and let us know for any other concerns.  Dhilipkumar.G IT- OSS Engineering | Windstream Dhilipkumar.Gnanasekar@windstream.com Office: 044-49033000 Extn 3212"/>
    <s v="MSS Cause Codes"/>
    <s v="Training"/>
    <s v="Incorrect Process on Disconnect Order"/>
    <m/>
    <s v="IT Application"/>
    <s v="Software Application/System"/>
    <s v="Other Type of Software"/>
    <m/>
    <m/>
    <s v="Vijai"/>
    <s v="Elumalai"/>
    <m/>
    <d v="2018-10-28T11:54:12"/>
    <s v="No"/>
  </r>
  <r>
    <s v="IT-OSS - M6 (ASAP/TSG)"/>
    <s v="Incident"/>
    <s v="INC000002660563"/>
    <d v="2018-10-05T01:04:35"/>
    <d v="2018-10-05T19:21:59"/>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12Mb/1.5Mb Product group 1566. Miscellaneous Error: Unable to copy item 30653713 to the order as the Service Item is on another open PSR Order. The Preference to Copy Pending PSR Items is set to No..  Error Code 30602:Miscellaneous Error: Unable to copy item 30653713 to the order as the Service Item is on another open PSR Order. The Preference to Copy Pending PSR Items is set to No.Error Code 30766:Unable to process item 12Mb/1.5Mb Product group 1566. Miscellaneous Error: Unable to copy item 30653713 to the order as the Service Item is on another open PSR Order. The Preference to Copy Pending PSR Items is set to No.. Tn# 9197761520 What is your MSS Login ID?: n9987263 Customer Acct Number?: 2912298 PSR #?: 23144176 "/>
    <s v="The incorrect service item status caused the reported issue and the same have been corrected and the order delegated to ngmss"/>
    <s v="MSS Cause Codes"/>
    <s v="Data"/>
    <s v="Incorrect Serv Item Status"/>
    <m/>
    <s v="IT Application"/>
    <s v="Software Application/System"/>
    <s v="Other Type of Software"/>
    <m/>
    <m/>
    <s v="Vijai"/>
    <s v="Elumalai"/>
    <m/>
    <d v="2018-10-16T13:03:47"/>
    <s v="No"/>
  </r>
  <r>
    <s v="IT-OSS - M6 (ASAP/TSG)"/>
    <s v="Incident"/>
    <s v="INC000002660497"/>
    <d v="2018-10-05T01:55:52"/>
    <d v="2018-10-05T17:50:55"/>
    <x v="7"/>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5758853744,Error Message:ReturnCd:21038 – ReturnText: One or more required Addresses have not been delegated to NGMSS   What is your MSS Login ID?: n9994207 Customer Acct Number?: 3583835 PSR #?: 23147243 "/>
    <s v="We could see the reported order has been processed it seems already and order has been delegated to NGMSS without any issues. so, we are going ahead and marking this as close. KIndly reach us for any assistance in the future."/>
    <s v="MSS Cause Codes"/>
    <s v="Training"/>
    <s v="No Issue Found"/>
    <m/>
    <s v="IT Application"/>
    <s v="Software Application/System"/>
    <s v="Other Type of Software"/>
    <m/>
    <m/>
    <s v="Sathishkumar"/>
    <s v="Chellathurai"/>
    <m/>
    <d v="2018-10-16T13:10:24"/>
    <s v="No"/>
  </r>
  <r>
    <s v="IT-OSS - M6 (ASAP/TSG)"/>
    <s v="Incident"/>
    <s v="INC000002660491"/>
    <d v="2018-10-05T01:52:43"/>
    <d v="2018-10-05T13:07:02"/>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8706423351,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3626151 PSR #?: 23086995 "/>
    <s v="The change cancel was not processed in the reported order.Kindly process the change cancel in the PCONDES task itself"/>
    <s v="MSS Cause Codes"/>
    <s v="Training"/>
    <s v="Design not processed properly"/>
    <m/>
    <s v="IT Application"/>
    <s v="Software Application/System"/>
    <s v="Other Type of Software"/>
    <m/>
    <m/>
    <s v="Sathishkumar"/>
    <s v="Chellathurai"/>
    <m/>
    <d v="2018-10-16T13:10:06"/>
    <s v="No"/>
  </r>
  <r>
    <s v="IT-OSS - M6 (ASAP/TSG)"/>
    <s v="Incident"/>
    <s v="INC000002660480"/>
    <d v="2018-10-05T01:32:58"/>
    <d v="2018-10-05T15:27:11"/>
    <x v="6"/>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8 What is your MSS Login ID?: n9987263 Customer Acct Number?: 5960822 PSR #?: 22943536 "/>
    <s v="The incorrect circuit status was tagged in the reported PSR # 22943536 which caused the issue and the same has been corrected."/>
    <s v="MSS Cause Codes"/>
    <s v="Data"/>
    <s v="Circuit Status"/>
    <m/>
    <s v="IT Application"/>
    <s v="Software Application/System"/>
    <s v="Other Type of Software"/>
    <m/>
    <m/>
    <s v="Vijai"/>
    <s v="Elumalai"/>
    <m/>
    <d v="2018-10-16T12:54:39"/>
    <s v="No"/>
  </r>
  <r>
    <s v="IT-OSS - M6 (ASAP/TSG)"/>
    <s v="Incident"/>
    <s v="INC000002660457"/>
    <d v="2018-10-05T01:29:48"/>
    <d v="2018-10-16T15:54:05"/>
    <x v="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442386 from MSShWin Domain: Unhandled process exception : com.windstream.mss.exceptions.BusinessException: javax.xml.ws.WebServiceException: Could not send Message. Tn# 2297683456 What is your MSS Login ID?: n9987263 Customer Acct Number?: 5147989 PSR #?: 22442386 "/>
    <s v="Previous order supplement was not delegated and the same has been corrected."/>
    <s v="MSS Cause Codes"/>
    <s v="Delegation"/>
    <s v="Previous order Delegation issue"/>
    <m/>
    <s v="IT Application"/>
    <s v="Software Application/System"/>
    <s v="Other Type of Software"/>
    <m/>
    <m/>
    <s v="Vijai"/>
    <s v="Elumalai"/>
    <m/>
    <d v="2018-10-27T11:48:01"/>
    <s v="No"/>
  </r>
  <r>
    <s v="IT-OSS - M6 (ASAP/TSG)"/>
    <s v="Incident"/>
    <s v="INC000002660454"/>
    <d v="2018-10-05T01:25:20"/>
    <d v="2018-10-15T16:33:5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6784932654 What is your MSS Login ID?: n9987263 Customer Acct Number?: 5302122 PSR #?: 22894766 "/>
    <s v="We could see that the reported order# 22894766 got completed. No issue found"/>
    <s v="MSS Cause Codes"/>
    <s v="Training"/>
    <s v="No Issue Found"/>
    <m/>
    <s v="IT Application"/>
    <s v="Software Application/System"/>
    <s v="Other Type of Software"/>
    <m/>
    <m/>
    <s v="Vijai"/>
    <s v="Elumalai"/>
    <m/>
    <d v="2018-10-26T11:44:05"/>
    <s v="No"/>
  </r>
  <r>
    <s v="IT-OSS - M6 (ASAP/TSG)"/>
    <s v="Incident"/>
    <s v="INC000002660450"/>
    <d v="2018-10-05T01:17:51"/>
    <d v="2018-10-05T15:25:10"/>
    <x v="4"/>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2299379969 What is your MSS Login ID?: n9987263 Customer Acct Number?: 4965347 PSR #?: 21954107 "/>
    <s v="We could see that the incorrect supplement cancel caused the issue and the same has been corrected now. The reported DD task has been completed in production. Hence there is no action pending on our side. We are going ahead and marking this incident as resolved. Thanks."/>
    <s v="MSS Cause Codes"/>
    <s v="Training"/>
    <s v="Incorrect Supplement Cancel"/>
    <m/>
    <s v="IT Application"/>
    <s v="Software Application/System"/>
    <s v="Other Type of Software"/>
    <m/>
    <m/>
    <s v="Vijai"/>
    <s v="Elumalai"/>
    <m/>
    <d v="2018-10-16T12:54:06"/>
    <s v="No"/>
  </r>
  <r>
    <s v="IT-OSS - M6 (ASAP/TSG)"/>
    <s v="Incident"/>
    <s v="INC000002660348"/>
    <d v="2018-10-05T00:13:16"/>
    <d v="2018-10-05T18:36:24"/>
    <x v="5"/>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4057568451 What is your MSS Login ID?: n9987263 Customer Acct Number?: 5449952 PSR #?: 23050113 "/>
    <s v="The reported order#23050113 has been completed and flag finished without any issues."/>
    <s v="MSS Cause Codes"/>
    <s v="Training"/>
    <s v="No Issue Found"/>
    <m/>
    <s v="IT Application"/>
    <s v="Software Application/System"/>
    <s v="Other Type of Software"/>
    <m/>
    <m/>
    <s v="Vijai"/>
    <s v="Elumalai"/>
    <m/>
    <d v="2018-10-16T12:51:53"/>
    <s v="No"/>
  </r>
  <r>
    <s v="IT-OSS - M6 (ASAP/TSG)"/>
    <s v="Incident"/>
    <s v="INC000002660347"/>
    <d v="2018-10-05T00:10:18"/>
    <d v="2018-10-12T16:20:28"/>
    <x v="0"/>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BPQ was called, but returned an error: The request completed, but the DSL result codes were not able to be translated, so the raw data should be processed by the client application. Check for valid TN. Tn# 7707204208 What is your MSS Login ID?: n9987263 Customer Acct Number?: 6319902 PSR #?: 23130906 "/>
    <s v="the issue has been cleared as a part of Lunar fixes."/>
    <s v="MSS Cause Codes"/>
    <s v="Code"/>
    <s v="MSS Custom Code"/>
    <m/>
    <s v="IT Application"/>
    <s v="Software Application/System"/>
    <s v="Other Type of Software"/>
    <m/>
    <m/>
    <s v="Vijai"/>
    <s v="Elumalai"/>
    <m/>
    <d v="2018-10-23T11:46:37"/>
    <s v="No"/>
  </r>
  <r>
    <s v="IT-OSS - M6 (ASAP/TSG)"/>
    <s v="Incident"/>
    <s v="INC000002660185"/>
    <d v="2018-10-05T00:26:07"/>
    <d v="2018-10-05T17:14:13"/>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176273830 What is your MSS Login ID?: n9987263 Customer Acct Number?: 2777111 PSR #?: 23142277 "/>
    <s v="We could see that the previous change order for the reported customer account-2777111 was not processed properly in NGMSS, which caused the issue. Now we have corrected the same and the reported order-23142277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16T12:58:35"/>
    <s v="No"/>
  </r>
  <r>
    <s v="IT-OSS - M6 (ASAP/TSG)"/>
    <s v="Incident"/>
    <s v="INC000002660182"/>
    <d v="2018-10-05T00:18:43"/>
    <d v="2018-10-18T03:44:1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VIRTBB queue. Error: DLRD task in virtbb queue was Not processed properly. Please Re-open DLRD task and complete again. Tn# 7048513220 What is your MSS Login ID?: n9987263 Customer Acct Number?: 2884349 PSR #?: 22796436 "/>
    <s v="Hi Vijai,  The incorrect circuit status has been cleared now and the order go completed without any issues. Please check and let us know for any other concerns."/>
    <s v="MSS Cause Codes"/>
    <s v="Data"/>
    <s v="Circuit Status"/>
    <m/>
    <s v="IT Application"/>
    <s v="Software Application/System"/>
    <s v="Other Type of Software"/>
    <m/>
    <m/>
    <s v="Vijai"/>
    <s v="Elumalai"/>
    <m/>
    <d v="2018-10-28T11:54:05"/>
    <s v="No"/>
  </r>
  <r>
    <s v="IT-OSS - M6 (ASAP/TSG)"/>
    <s v="Incident"/>
    <s v="INC000002660162"/>
    <d v="2018-10-04T23:39:55"/>
    <d v="2018-10-05T19:26:39"/>
    <x v="3"/>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3931998020 What is your MSS Login ID?: n9987263 Customer Acct Number?: 6443730 PSR #?: 23135150 "/>
    <s v="The order was completed in ngmss but the status of the order seems to be incorrect caused the issue and the same have been corrected ."/>
    <s v="MSS Cause Codes"/>
    <s v="Data"/>
    <s v="User Request"/>
    <m/>
    <s v="IT Application"/>
    <s v="Software Application/System"/>
    <s v="Other Type of Software"/>
    <m/>
    <m/>
    <s v="Vijai"/>
    <s v="Elumalai"/>
    <m/>
    <d v="2018-10-16T12:57:08"/>
    <s v="No"/>
  </r>
  <r>
    <s v="IT-OSS - M6 (ASAP/TSG)"/>
    <s v="Incident"/>
    <s v="INC000002660126"/>
    <d v="2018-10-04T23:05:17"/>
    <d v="2018-10-05T19:57:04"/>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6784252599 What is your MSS Login ID?: n9987263 Customer Acct Number?: 5443831 PSR #?: 23133924 "/>
    <s v="The incorrect order structure in NGMSS caused the reported issue, and this has been now corrected and the order got delegated to NGMSS without any issues."/>
    <s v="MSS Cause Codes"/>
    <s v="Delegation"/>
    <s v="NGMSS data issue"/>
    <m/>
    <s v="IT Application"/>
    <s v="Software Application/System"/>
    <s v="Other Type of Software"/>
    <m/>
    <m/>
    <s v="Vijai"/>
    <s v="Elumalai"/>
    <m/>
    <d v="2018-10-16T12:56:16"/>
    <s v="No"/>
  </r>
  <r>
    <s v="IT-OSS - M6 (ASAP/TSG)"/>
    <s v="Incident"/>
    <s v="INC000002660100"/>
    <d v="2018-10-04T23:44:13"/>
    <d v="2018-10-08T13:40:54"/>
    <x v="15"/>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4023278044 What is your MSS Login ID?: n9987263 Customer Acct Number?: 3028615 PSR #?: 23137064 "/>
    <s v="The TN #1261289907 is already associated to another account #6583531. Kindly use another TN and try to validate the order"/>
    <s v="MSS Cause Codes"/>
    <s v="Data"/>
    <s v="Validation Issue"/>
    <m/>
    <s v="IT Application"/>
    <s v="Software Application/System"/>
    <s v="Other Type of Software"/>
    <m/>
    <m/>
    <s v="Vijai"/>
    <s v="Elumalai"/>
    <m/>
    <d v="2018-10-19T11:56:48"/>
    <s v="No"/>
  </r>
  <r>
    <s v="IT-OSS - M6 (ASAP/TSG)"/>
    <s v="Incident"/>
    <s v="INC000002660034"/>
    <d v="2018-10-04T23:11:17"/>
    <d v="2018-10-05T15:30:12"/>
    <x v="6"/>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No valid pin assignment for bonded customers. Tn# 3931711057 What is your MSS Login ID?: n9987263 Customer Acct Number?: 6583436 PSR #?: 23131788 "/>
    <s v="The incorrect process on pin assignments was made in the reported PSR # 23131788 which caused the issue and the same has been corrected."/>
    <s v="MSS Cause Codes"/>
    <s v="Training"/>
    <s v="Incorrect Process on PIN Assignment"/>
    <m/>
    <s v="IT Application"/>
    <s v="Software Application/System"/>
    <s v="Other Type of Software"/>
    <m/>
    <m/>
    <s v="Vijai"/>
    <s v="Elumalai"/>
    <m/>
    <d v="2018-10-16T12:50:16"/>
    <s v="No"/>
  </r>
  <r>
    <s v="IT-OSS - M6 (ASAP/TSG)"/>
    <s v="Incident"/>
    <s v="INC000002660026"/>
    <d v="2018-10-04T23:01:01"/>
    <d v="2018-10-08T13:48:10"/>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37 What is your MSS Login ID?: n9987263 Customer Acct Number?: 6558950 PSR #?: 23012619 "/>
    <s v="We can see that the design was not processed in the NG which was causing the issue, the same has been corrected and fixed."/>
    <s v="MSS Cause Codes"/>
    <s v="Training"/>
    <s v="Incorrect Task Completion Process"/>
    <m/>
    <s v="IT Application"/>
    <s v="Software Application/System"/>
    <s v="Other Type of Software"/>
    <m/>
    <m/>
    <s v="Vijai"/>
    <s v="Elumalai"/>
    <m/>
    <d v="2018-10-19T11:56:34"/>
    <s v="No"/>
  </r>
  <r>
    <s v="IT-OSS - M6 (ASAP/TSG)"/>
    <s v="Incident"/>
    <s v="INC000002659865"/>
    <d v="2018-10-04T22:40:42"/>
    <d v="2018-10-08T15:33:46"/>
    <x v="13"/>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3369450933 What is your MSS Login ID?: n9987263 Customer Acct Number?: 6457583 PSR #?: 22669164 "/>
    <s v="We have corrected the circuit status for the reported customer -22669164 caused due to  migration and the issue got cleared."/>
    <s v="MSS Cause Codes"/>
    <s v="Data"/>
    <s v="Circuit Status"/>
    <m/>
    <s v="IT Application"/>
    <s v="Software Application/System"/>
    <s v="Other Type of Software"/>
    <m/>
    <m/>
    <s v="Vijai"/>
    <s v="Elumalai"/>
    <m/>
    <d v="2018-10-19T11:57:37"/>
    <s v="No"/>
  </r>
  <r>
    <s v="IT-OSS - M6 (ASAP/TSG)"/>
    <s v="Incident"/>
    <s v="INC000002659863"/>
    <d v="2018-10-04T22:37:36"/>
    <d v="2018-10-05T18:41:52"/>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6416282150 What is your MSS Login ID?: n9987263 Customer Acct Number?: 4710940 PSR #?: 23130979 "/>
    <s v="We have corrected the object xref related entry in backend tables. The reported order delegation task has been completed in production. Hence there is no action pending on our side. We are going ahead and marking this incident as resolved. Thanks."/>
    <s v="MSS Cause Codes"/>
    <s v="Delegation"/>
    <s v="Cross Reference mapping"/>
    <m/>
    <s v="IT Application"/>
    <s v="Software Application/System"/>
    <s v="Other Type of Software"/>
    <m/>
    <m/>
    <s v="Vijai"/>
    <s v="Elumalai"/>
    <m/>
    <d v="2018-10-16T12:55:36"/>
    <s v="No"/>
  </r>
  <r>
    <s v="IT-OSS - M6 (ASAP/TSG)"/>
    <s v="Incident"/>
    <s v="INC000002659859"/>
    <d v="2018-10-04T22:32:58"/>
    <d v="2018-10-05T19:24:11"/>
    <x v="5"/>
    <s v="Medium"/>
    <x v="0"/>
    <s v="Within the Service Target"/>
    <s v="MSS (hWIN &amp; TSG) Issue"/>
    <s v="Which MSS instance are you reporting this issue for?: MSS (hWIN &amp; TSG) What type of issue are you reporting?: Another issue Description of problem: (attach screenshots of any errors, etc.): Unable to completed PCONDES ADDASGN QUEUE. Error: PCONDES task in MODASGN is made Not Required. Please mark the PCONDES task as Required and Complete again.  Tn# 9032237697 What is your MSS Login ID?: n9987263 Customer Acct Number?: 4763620 PSR #?: 23122717 "/>
    <s v="We are seeing no issues while completing the PCONDES and VCONDES task for the reported order#23122717 now."/>
    <s v="MSS Cause Codes"/>
    <s v="Training"/>
    <s v="No Issue Found"/>
    <m/>
    <s v="IT Application"/>
    <s v="Software Application/System"/>
    <s v="Other Type of Software"/>
    <m/>
    <m/>
    <s v="Vijai"/>
    <s v="Elumalai"/>
    <m/>
    <d v="2018-10-16T12:55:23"/>
    <s v="No"/>
  </r>
  <r>
    <s v="IT-OSS - M6 (ASAP/TSG)"/>
    <s v="Incident"/>
    <s v="INC000002659858"/>
    <d v="2018-10-04T22:29:41"/>
    <d v="2018-10-05T13:43:56"/>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1751751027 What is your MSS Login ID?: n9987263 Customer Acct Number?: 6485955 PSR #?: 22578181 "/>
    <s v="We could see no issues on completing the DD task on the reported order."/>
    <s v="MSS Cause Codes"/>
    <s v="Training"/>
    <s v="No Issue Found"/>
    <m/>
    <s v="IT Application"/>
    <s v="Software Application/System"/>
    <s v="Other Type of Software"/>
    <m/>
    <m/>
    <s v="Vijai"/>
    <s v="Elumalai"/>
    <m/>
    <d v="2018-10-16T12:55:10"/>
    <s v="No"/>
  </r>
  <r>
    <s v="IT-OSS - M6 (ASAP/TSG)"/>
    <s v="Incident"/>
    <s v="INC000002659856"/>
    <d v="2018-10-04T22:26:24"/>
    <d v="2018-10-05T17:11:58"/>
    <x v="1"/>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9032551048 What is your MSS Login ID?: n9987263 Customer Acct Number?: 6540110 PSR #?: 23130116 "/>
    <s v="We could see that the previous change order for the reported customer account-6540110 was not processed properly in NGMSS, which caused the issue. Now we have corrected the same and the reported order-23130116 has been valida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Vijai"/>
    <s v="Elumalai"/>
    <m/>
    <d v="2018-10-16T12:54:58"/>
    <s v="No"/>
  </r>
  <r>
    <s v="IT-OSS - M6 (ASAP/TSG)"/>
    <s v="Incident"/>
    <s v="INC000002659848"/>
    <d v="2018-10-04T22:17:12"/>
    <d v="2018-10-18T00:47:4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IN NEXTGEN. Error: Same TN or Customer has an Open Order in NextGen MSS.  Please complete the Open Order in NextGen MSS and try to Validate in hWIN MSS. Tn# 7049342567 What is your MSS Login ID?: n9987263 Customer Acct Number?: 6071334 PSR #?: 23127523 "/>
    <s v="Vijai,  Please complete the ngmss order# 2624153 and let us know for any other concerns."/>
    <s v="MSS Cause Codes"/>
    <s v="Data"/>
    <s v="User Request"/>
    <m/>
    <s v="IT Application"/>
    <s v="Software Application/System"/>
    <s v="Other Type of Software"/>
    <m/>
    <m/>
    <s v="Vijai"/>
    <s v="Elumalai"/>
    <m/>
    <d v="2018-10-28T11:53:17"/>
    <s v="No"/>
  </r>
  <r>
    <s v="IT-OSS - M6 (ASAP/TSG)"/>
    <s v="Incident"/>
    <s v="INC000002659842"/>
    <d v="2018-10-04T22:12:38"/>
    <d v="2018-10-05T19:41:08"/>
    <x v="3"/>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15817.  Message: null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Error Code 30503:Error: This service item has required labels with no values.  Please add values. Tn# 9194981597 What is your MSS Login ID?: n9987263 Customer Acct Number?: 5690489 PSR #?: 22997206 "/>
    <s v="The missing value label in ngmss caused the issue in delegating the order and the same have been corrected and completed"/>
    <s v="MSS Cause Codes"/>
    <s v="Delegation"/>
    <s v="Delegation task issue"/>
    <m/>
    <s v="IT Application"/>
    <s v="Software Application/System"/>
    <s v="Other Type of Software"/>
    <m/>
    <m/>
    <s v="Vijai"/>
    <s v="Elumalai"/>
    <m/>
    <d v="2018-10-16T12:42:27"/>
    <s v="No"/>
  </r>
  <r>
    <s v="IT-OSS - M6 (ASAP/TSG)"/>
    <s v="Incident"/>
    <s v="INC000002659632"/>
    <d v="2018-10-04T21:24:35"/>
    <d v="2018-10-10T20:31:44"/>
    <x v="11"/>
    <s v="Medium"/>
    <x v="0"/>
    <s v="Within the Service Target"/>
    <s v="MSS (hWIN &amp; TSG) Issue"/>
    <s v="Which MSS instance are you reporting this issue for?: MSS (hWIN &amp; TSG) What type of issue are you reporting?: Another issue Description of problem: (attach screenshots of any errors, etc.): 830-864-4466  ERROR-THE MSS FT TO BB IS NOT FOUND ON THE ACCOUNT  What is your MSS Login ID?: E0078373 Customer Acct Number?: 3438489 PSR #?: 23148040 "/>
    <s v="The Missing AWGF and FTtoBB paremeters had caused the reported issue and the same has been cleared now."/>
    <m/>
    <m/>
    <m/>
    <m/>
    <s v="IT Application"/>
    <s v="Software Application/System"/>
    <s v="Other Type of Software"/>
    <m/>
    <m/>
    <s v="Barbara"/>
    <s v="Maddox"/>
    <m/>
    <d v="2018-10-21T11:48:04"/>
    <s v="No"/>
  </r>
  <r>
    <s v="IT-OSS - M6 (ASAP/TSG)"/>
    <s v="Incident"/>
    <s v="INC000002659422"/>
    <d v="2018-10-04T22:57:38"/>
    <d v="2018-10-05T13:55:50"/>
    <x v="15"/>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REMASGN queue was Not processed properly. Please Re-open DLRD task and complete again. Tn# 9197740924 What is your MSS Login ID?: n9987263 Customer Acct Number?: 6558950 PSR #?: 23012619 "/>
    <s v="The DLRD task was made not required which caused the reported issue. DLRD is a mandatory task where the design for the circuits are processed."/>
    <s v="MSS Cause Codes"/>
    <s v="Training"/>
    <s v="Design not processed properly"/>
    <m/>
    <s v="IT Application"/>
    <s v="Software Application/System"/>
    <s v="Other Type of Software"/>
    <m/>
    <m/>
    <s v="Vijai"/>
    <s v="Elumalai"/>
    <m/>
    <d v="2018-10-16T12:49:33"/>
    <s v="No"/>
  </r>
  <r>
    <s v="IT-OSS - M6 (ASAP/TSG)"/>
    <s v="Incident"/>
    <s v="INC000002659419"/>
    <d v="2018-10-04T22:52:20"/>
    <d v="2018-10-05T15:33:05"/>
    <x v="6"/>
    <s v="Medium"/>
    <x v="0"/>
    <s v="Within the Service Target"/>
    <s v="MSS (hWIN &amp; TSG) Issue"/>
    <s v="Which MSS instance are you reporting this issue for?: MSS (hWIN &amp; TSG) What type of issue are you reporting?: Another issue Description of problem: (attach screenshots of any errors, etc.): M6 record is unavailable in the HWIN. Tn# 7046961042 What is your MSS Login ID?: n9987263 Customer Acct Number?: 29703 PSR #?: 75832  "/>
    <s v="No issue found."/>
    <s v="MSS Cause Codes"/>
    <s v="Training"/>
    <s v="No Issue Found"/>
    <m/>
    <s v="IT Application"/>
    <s v="Software Application/System"/>
    <s v="Other Type of Software"/>
    <m/>
    <m/>
    <s v="Vijai"/>
    <s v="Elumalai"/>
    <m/>
    <d v="2018-10-16T12:49:26"/>
    <s v="No"/>
  </r>
  <r>
    <s v="IT-OSS - M6 (ASAP/TSG)"/>
    <s v="Incident"/>
    <s v="INC000002659416"/>
    <d v="2018-10-04T22:45:12"/>
    <d v="2018-10-08T14:15:00"/>
    <x v="2"/>
    <s v="Medium"/>
    <x v="0"/>
    <s v="Within the Service Target"/>
    <s v="MSS (hWIN &amp; TSG) Issue"/>
    <s v="Which MSS instance are you reporting this issue for?: MSS (hWIN &amp; TSG) What type of issue are you reporting?: Another issue Description of problem: (attach screenshots of any errors, etc.): Unable to complete BBCOMP QUEUE. Error: DLRD task in PCONDES ADDASGN queue was Not processed properly. Please Re-open DLRD task and complete again. Tn# 8592318058 What is your MSS Login ID?: n9987263 Customer Acct Number?: 5293951 PSR #?: 23041908 "/>
    <s v="We can see that the design was not processed in the NG which was causing the issue, the same has been corrected and fixed."/>
    <s v="MSS Cause Codes"/>
    <s v="Training"/>
    <s v="Incorrect Task Completion Process"/>
    <m/>
    <s v="IT Application"/>
    <s v="Software Application/System"/>
    <s v="Other Type of Software"/>
    <m/>
    <m/>
    <s v="Vijai"/>
    <s v="Elumalai"/>
    <m/>
    <d v="2018-10-19T11:56:27"/>
    <s v="No"/>
  </r>
  <r>
    <s v="IT-OSS - M6 (ASAP/TSG)"/>
    <s v="Incident"/>
    <s v="INC000002659103"/>
    <d v="2018-10-04T20:32:37"/>
    <d v="2018-10-08T15:40:03"/>
    <x v="13"/>
    <s v="Medium"/>
    <x v="0"/>
    <s v="Within the Service Target"/>
    <s v="MSS (hWIN &amp; TSG) Issue"/>
    <s v="Which MSS instance are you reporting this issue for?: MSS (hWIN &amp; TSG) What type of issue are you reporting?: Another issue Description of problem: (attach screenshots of any errors, etc.): UNABLE TO COMPLETE ADDASGN v_return_cd: -2 v_return_text:ORA-20100: The MSS Exchange is not found on the account. PHONE #1981173655 What is your MSS Login ID?: E0138911 Customer Acct Number?: 6577978 PSR #?: 23145119 "/>
    <s v="We have corrected the order activity for the reported customer -23145119 caused due to  migration and the issue got cleared."/>
    <s v="MSS Cause Codes"/>
    <s v="Delegation"/>
    <s v="NGMSS data issue"/>
    <m/>
    <s v="IT Application"/>
    <s v="Software Application/System"/>
    <s v="Other Type of Software"/>
    <m/>
    <m/>
    <s v="Debra"/>
    <s v="Nix"/>
    <m/>
    <d v="2018-10-19T11:54:43"/>
    <s v="No"/>
  </r>
  <r>
    <s v="IT-OSS - M6 (ASAP/TSG)"/>
    <s v="Incident"/>
    <s v="INC000002659092"/>
    <d v="2018-10-04T20:07:46"/>
    <d v="2018-10-05T19:22:48"/>
    <x v="4"/>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096577 Customer Acct Number?: 3148827 PSR #?: 23147425 "/>
    <s v="We could see that an incorrect customer account xref related entries caused the issue and the same has been corrected now. The reported order validates without any error. Hence there is no action pending on our side. We are going ahead and marking this incident as resolved. Thanks."/>
    <s v="MSS Cause Codes"/>
    <s v="Delegation"/>
    <s v="Customer xref issues"/>
    <m/>
    <s v="IT Application"/>
    <s v="Software Application/System"/>
    <s v="Other Type of Software"/>
    <m/>
    <m/>
    <s v="Nancy"/>
    <s v="Harrison"/>
    <m/>
    <d v="2018-10-16T12:27:03"/>
    <s v="No"/>
  </r>
  <r>
    <s v="IT-OSS - M6 (ASAP/TSG)"/>
    <s v="Incident"/>
    <s v="INC000002659040"/>
    <d v="2018-10-04T19:01:16"/>
    <d v="2018-10-05T19:50:49"/>
    <x v="5"/>
    <s v="Medium"/>
    <x v="0"/>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What is your MSS Login ID?: 0171804 Customer Acct Number?: 5179287 PSR #?: 23146999 "/>
    <s v="The incorrect supplement cancel for the previous HWIN order#20289890 which caused the issue and the same has been corrected now."/>
    <s v="MSS Cause Codes"/>
    <s v="Training"/>
    <s v="Incorrect Supplement Cancel"/>
    <m/>
    <s v="IT Application"/>
    <s v="Software Application/System"/>
    <s v="Other Type of Software"/>
    <m/>
    <m/>
    <s v="Leah"/>
    <s v="Winkler"/>
    <m/>
    <d v="2018-10-16T12:23:43"/>
    <s v="No"/>
  </r>
  <r>
    <s v="IT-OSS - M6 (ASAP/TSG)"/>
    <s v="Incident"/>
    <s v="INC000002658517"/>
    <d v="2018-10-04T18:36:41"/>
    <d v="2018-10-05T13:47:47"/>
    <x v="0"/>
    <s v="Medium"/>
    <x v="0"/>
    <s v="Within the Service Target"/>
    <s v="MSS (hWIN &amp; TSG) Issue"/>
    <s v="Which MSS instance are you reporting this issue for?: MSS (hWIN &amp; TSG) What type of issue are you reporting?: Another issue Description of problem: (attach screenshots of any errors, etc.): ora-20100 could not get ng wirecetner info ora-01043 no data found What is your MSS Login ID?: e0149353 Customer Acct Number?: 6584225 PSR #?: 23139247 "/>
    <s v="No Issue Found"/>
    <s v="MSS Cause Codes"/>
    <s v="Training"/>
    <s v="No Issue Found"/>
    <m/>
    <s v="IT Application"/>
    <s v="Software Application/System"/>
    <s v="Other Type of Software"/>
    <m/>
    <m/>
    <s v="Amy"/>
    <s v="Elrod"/>
    <m/>
    <d v="2018-10-16T12:20:04"/>
    <s v="No"/>
  </r>
  <r>
    <s v="IT-OSS - M6 (ASAP/TSG)"/>
    <s v="Incident"/>
    <s v="INC000002658485"/>
    <d v="2018-10-04T18:04:35"/>
    <d v="2018-10-05T17:19:12"/>
    <x v="1"/>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2626908 What is your MSS Login ID?: n9981515 "/>
    <s v="We could see that the customer account address related entries for the reported TN-7042626908 was not updated properly in NGMSS, which caused the issue. Now we have corrected the same and the MSS records are showing properly in Aquarium.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ryapraba"/>
    <s v="Kannaiyan"/>
    <m/>
    <d v="2018-10-16T12:19:19"/>
    <s v="No"/>
  </r>
  <r>
    <s v="IT-OSS - M6 (ASAP/TSG)"/>
    <s v="Incident"/>
    <s v="INC000002657593"/>
    <d v="2018-10-04T13:58:35"/>
    <d v="2018-10-18T00:42:25"/>
    <x v="12"/>
    <s v="Medium"/>
    <x v="0"/>
    <s v="Within the Service Target"/>
    <s v="MSS (hWIN &amp; TSG) Issue"/>
    <s v="Which MSS instance are you reporting this issue for?: MSS (hWIN &amp; TSG) What type of issue are you reporting?: Another issue Description of problem: (attach screenshots of any errors, etc.): Unable to push the Restore Queue What is your MSS Login ID?: n9981513 Customer Acct Number?: 7049828843 "/>
    <s v="We don't see any issue for the customer account. Please check and let us know for any other concerns."/>
    <s v="MSS Cause Codes"/>
    <s v="Miscellaneous"/>
    <s v="No Issues Found"/>
    <m/>
    <s v="IT Application"/>
    <s v="Software Application/System"/>
    <s v="Other Type of Software"/>
    <m/>
    <m/>
    <s v="Srinivasan"/>
    <s v="Puthiran"/>
    <m/>
    <d v="2018-10-28T11:51:53"/>
    <s v="No"/>
  </r>
  <r>
    <s v="IT-OSS - M6 (ASAP/TSG)"/>
    <s v="Incident"/>
    <s v="INC000002657584"/>
    <d v="2018-10-04T11:48:42"/>
    <d v="2018-10-05T19:50:52"/>
    <x v="3"/>
    <s v="Medium"/>
    <x v="0"/>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555610 "/>
    <s v="There was no entry for the customer address in the ngmss side caused the issue in displaying the data in aquarium and the same have been corrected"/>
    <s v="MSS Cause Codes"/>
    <s v="Data"/>
    <s v="User Request"/>
    <m/>
    <s v="IT Application"/>
    <s v="Software Application/System"/>
    <s v="Other Type of Software"/>
    <m/>
    <m/>
    <s v="sruthi"/>
    <s v="Ravichandran"/>
    <m/>
    <d v="2018-10-16T11:59:08"/>
    <s v="No"/>
  </r>
  <r>
    <s v="IT-OSS - M6 (ASAP/TSG)"/>
    <s v="Incident"/>
    <s v="INC000002657583"/>
    <d v="2018-10-04T11:37:25"/>
    <d v="2018-10-05T15:56:13"/>
    <x v="7"/>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We could see the reported order were processed from the screenshots it seems already also respective account looks good in the system, so we are going ahead and marking this as close. KIndly reach us for any assistance in the future."/>
    <s v="MSS Cause Codes"/>
    <s v="Training"/>
    <s v="No Issue Found"/>
    <m/>
    <s v="IT Application"/>
    <s v="Software Application/System"/>
    <s v="Other Type of Software"/>
    <m/>
    <m/>
    <s v="Ramkumar"/>
    <s v="Balaji"/>
    <m/>
    <d v="2018-10-16T11:59:01"/>
    <s v="No"/>
  </r>
  <r>
    <s v="IT-OSS - M6 (ASAP/TSG)"/>
    <s v="Incident"/>
    <s v="INC000002657562"/>
    <d v="2018-10-04T03:31:56"/>
    <d v="2018-10-15T16:30:43"/>
    <x v="11"/>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5895326 PSR #?: 6557917  "/>
    <s v="Incorrect speed product chosen for the customer record."/>
    <s v="MSS Cause Codes"/>
    <s v="Training"/>
    <s v="Incorrect Process on BB Qualification"/>
    <m/>
    <s v="IT Application"/>
    <s v="Software Application/System"/>
    <s v="Other Type of Software"/>
    <m/>
    <m/>
    <s v="Gopinath"/>
    <s v="Baskar"/>
    <m/>
    <d v="2018-10-26T11:42:52"/>
    <s v="No"/>
  </r>
  <r>
    <s v="IT-OSS - M6 (ASAP/TSG)"/>
    <s v="Incident"/>
    <s v="INC000002657561"/>
    <d v="2018-10-04T03:23:20"/>
    <d v="2018-10-04T14:10:33"/>
    <x v="1"/>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372263 PSR #?: 6565844 "/>
    <s v="We could see that the reported order-6565844 was not deleg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Gopinath"/>
    <s v="Baskar"/>
    <m/>
    <d v="2018-10-15T12:32:52"/>
    <s v="No"/>
  </r>
  <r>
    <s v="IT-OSS - M6 (ASAP/TSG)"/>
    <s v="Incident"/>
    <s v="INC000002657473"/>
    <d v="2018-10-04T03:41:49"/>
    <d v="2018-10-05T15:51:59"/>
    <x v="6"/>
    <s v="Medium"/>
    <x v="0"/>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221371 PSR #?: 6565823  "/>
    <s v="The incorrect order # 6565823 was placed by Kim Sullivan(N9982220).  Please do supplement correction and copy the remaining In-service items in 'Copy Existing Service'."/>
    <s v="MSS Cause Codes"/>
    <s v="Training"/>
    <s v="Process Issue - Others"/>
    <m/>
    <s v="IT Application"/>
    <s v="Software Application/System"/>
    <s v="Other Type of Software"/>
    <m/>
    <m/>
    <s v="Gopinath"/>
    <s v="Baskar"/>
    <m/>
    <d v="2018-10-16T11:58:43"/>
    <s v="No"/>
  </r>
  <r>
    <s v="IT-OSS - M6 (ASAP/TSG)"/>
    <s v="Incident"/>
    <s v="INC000002657469"/>
    <d v="2018-10-04T03:37:45"/>
    <d v="2018-10-04T03:46:13"/>
    <x v="8"/>
    <s v="Medium"/>
    <x v="1"/>
    <s v="Within the Service Target"/>
    <s v="MSS (hWIN &amp; TSG) Issue"/>
    <s v="Which MSS instance are you reporting this issue for?: MSS (hWIN &amp; TSG) What type of issue are you reporting?: Another issue Description of problem: (attach screenshots of any errors, etc.): ORA -20100.COULD NOT GET NSP INFO.ORA-01403 NO DATA FOUND  What is your MSS Login ID?: n9984649 Customer Acct Number?: 5221371 PSR #?: 6565823  "/>
    <m/>
    <m/>
    <m/>
    <m/>
    <m/>
    <s v="IT Application"/>
    <s v="Software Application/System"/>
    <s v="Other Type of Software"/>
    <m/>
    <m/>
    <s v="Gopinath"/>
    <s v="Baskar"/>
    <m/>
    <d v="2018-10-04T03:46:29"/>
    <s v="No"/>
  </r>
  <r>
    <s v="IT-OSS - M6 (ASAP/TSG)"/>
    <s v="Incident"/>
    <s v="INC000002657413"/>
    <d v="2018-10-04T14:43:56"/>
    <d v="2018-10-08T14:56:11"/>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8703646617 "/>
    <s v="We can see that there was duplicate Location values which was causing the error, the same has been corrected and fixed."/>
    <s v="MSS Cause Codes"/>
    <s v="Delegation"/>
    <s v="Location Information"/>
    <m/>
    <s v="IT Application"/>
    <s v="Software Application/System"/>
    <s v="Other Type of Software"/>
    <m/>
    <m/>
    <s v="Srinivasan"/>
    <s v="Puthiran"/>
    <m/>
    <d v="2018-10-19T11:53:13"/>
    <s v="No"/>
  </r>
  <r>
    <s v="IT-OSS - M6 (ASAP/TSG)"/>
    <s v="Incident"/>
    <s v="INC000002657411"/>
    <d v="2018-10-04T14:35:02"/>
    <d v="2018-10-08T15:46:05"/>
    <x v="13"/>
    <s v="Medium"/>
    <x v="0"/>
    <s v="Within the Service Target"/>
    <s v="MSS (hWIN &amp; TSG) Issue"/>
    <s v="Which MSS instance are you reporting this issue for?: MSS (hWIN &amp; TSG) What type of issue are you reporting?: Another issue Description of problem: (attach screenshots of any errors, etc.): Unable to push teh Restore Queue What is your MSS Login ID?: n9981513 Customer Acct Number?: 1981151021 "/>
    <s v="We couldn't see any NSP product selected under ISP channel for the reported customer- 1981151021. Kindly select the appropriate NSP product based on MIRROR records and proceed further."/>
    <s v="MSS Cause Codes"/>
    <s v="Training"/>
    <s v="Incorrect Process on Change Order"/>
    <m/>
    <s v="IT Application"/>
    <s v="Software Application/System"/>
    <s v="Other Type of Software"/>
    <m/>
    <m/>
    <s v="Srinivasan"/>
    <s v="Puthiran"/>
    <m/>
    <d v="2018-10-19T11:53:07"/>
    <s v="No"/>
  </r>
  <r>
    <s v="IT-OSS - M6 (ASAP/TSG)"/>
    <s v="Incident"/>
    <s v="INC000002657409"/>
    <d v="2018-10-04T13:01:30"/>
    <d v="2018-10-08T15:46:53"/>
    <x v="4"/>
    <s v="Medium"/>
    <x v="0"/>
    <s v="Within the Service Target"/>
    <s v="MSS (hWIN &amp; TSG) Issue"/>
    <s v="Which MSS instance are you reporting this issue for?: MSS (hWIN &amp; TSG) What type of issue are you reporting?: Another issue Description of problem: (attach screenshots of any errors, etc.): No MSS record found for 7245432234 What is your MSS Login ID?: n9981514 "/>
    <s v="We have corrected the inappropriate address related entry. The reported customer is displaying in AQUARIUM without any issues. Hence there is no action pending on our side. We are going ahead and marking this incident as resolved. Thanks."/>
    <s v="MSS Cause Codes"/>
    <s v="Data"/>
    <s v="Address Issue"/>
    <m/>
    <s v="IT Application"/>
    <s v="Software Application/System"/>
    <s v="Other Type of Software"/>
    <m/>
    <m/>
    <s v="Ramkumar"/>
    <s v="Balaji"/>
    <m/>
    <d v="2018-10-19T11:53:00"/>
    <s v="No"/>
  </r>
  <r>
    <s v="IT-OSS - M6 (ASAP/TSG)"/>
    <s v="Incident"/>
    <s v="INC000002657408"/>
    <d v="2018-10-04T12:26:15"/>
    <d v="2018-10-05T20:00:10"/>
    <x v="5"/>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reported order#6472668 was already completed and flag finished."/>
    <s v="MSS Cause Codes"/>
    <s v="Training"/>
    <s v="No Issue Found"/>
    <m/>
    <s v="IT Application"/>
    <s v="Software Application/System"/>
    <s v="Other Type of Software"/>
    <m/>
    <m/>
    <s v="Ramkumar"/>
    <s v="Balaji"/>
    <m/>
    <d v="2018-10-16T12:00:12"/>
    <s v="No"/>
  </r>
  <r>
    <s v="IT-OSS - M6 (ASAP/TSG)"/>
    <s v="Incident"/>
    <s v="INC000002657389"/>
    <d v="2018-10-04T09:32:56"/>
    <d v="2018-10-12T11:55:05"/>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selected speed product is not qualified for the customer and also the speed product is not active.Please place a speed change and proceed further"/>
    <s v="MSS Cause Codes"/>
    <s v="Training"/>
    <s v="Process Issue - Others"/>
    <m/>
    <s v="IT Application"/>
    <s v="Software Application/System"/>
    <s v="Other Type of Software"/>
    <m/>
    <m/>
    <s v="Suryapraba"/>
    <s v="Kannaiyan"/>
    <m/>
    <d v="2018-10-23T11:44:42"/>
    <s v="No"/>
  </r>
  <r>
    <s v="IT-OSS - M6 (ASAP/TSG)"/>
    <s v="Incident"/>
    <s v="INC000002657374"/>
    <d v="2018-10-04T03:56:01"/>
    <d v="2018-10-04T15:53:43"/>
    <x v="7"/>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49 Customer Acct Number?: 3619965 PSR #?: 6557789  "/>
    <s v="We could see the order has been processed when we try to check the same and it looks good in the system now. So, we are going ahead and marking this as close. Kindly reach us for any assistance in the future."/>
    <s v="MSS Cause Codes"/>
    <s v="Training"/>
    <s v="No Issue Found"/>
    <m/>
    <s v="IT Application"/>
    <s v="Software Application/System"/>
    <s v="Other Type of Software"/>
    <m/>
    <m/>
    <s v="Gopinath"/>
    <s v="Baskar"/>
    <m/>
    <d v="2018-10-15T12:38:15"/>
    <s v="No"/>
  </r>
  <r>
    <s v="IT-OSS - M6 (ASAP/TSG)"/>
    <s v="Incident"/>
    <s v="INC000002657359"/>
    <d v="2018-10-04T02:45:02"/>
    <d v="2018-10-04T19:08:32"/>
    <x v="15"/>
    <s v="Medium"/>
    <x v="0"/>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474374 PSR #?: 23132292 "/>
    <s v="The incorrect order status in the NGMSS causing the reported issue has been corrected now and the order now gets validates without issues."/>
    <s v="MSS Cause Codes"/>
    <s v="Data"/>
    <s v="Validation Issue"/>
    <m/>
    <s v="IT Application"/>
    <s v="Software Application/System"/>
    <s v="Other Type of Software"/>
    <m/>
    <m/>
    <s v="Felecia"/>
    <s v="Carrell"/>
    <m/>
    <d v="2018-10-15T12:28:02"/>
    <s v="No"/>
  </r>
  <r>
    <s v="IT-OSS - M6 (ASAP/TSG)"/>
    <s v="Incident"/>
    <s v="INC000002657207"/>
    <d v="2018-10-04T02:41:12"/>
    <d v="2018-10-05T20:05:17"/>
    <x v="5"/>
    <s v="Medium"/>
    <x v="0"/>
    <s v="Within the Service Target"/>
    <s v="MSS (hWIN &amp; TSG) Issue"/>
    <s v="Which MSS instance are you reporting this issue for?: MSS (hWIN &amp; TSG) What type of issue are you reporting?: Another issue Description of problem: (attach screenshots of any errors, etc.): Open PSR in BB COMP queue and not in BB COMP or EXCEPTN queue. What is your MSS Login ID?: e0175126 Customer Acct Number?: 6140740 PSR #?: 21769428 "/>
    <s v="The reported order#21769428 was supplement cancelled before the order delegated to the NGMSS side. So there is no NGMSS provisioning order. So we need to complete this order#21769428 in HWIN side.  The DD task has been completed in HWIN side without any issues."/>
    <s v="MSS Cause Codes"/>
    <s v="Training"/>
    <s v="No Issue Found"/>
    <m/>
    <s v="IT Application"/>
    <s v="Software Application/System"/>
    <s v="Other Type of Software"/>
    <m/>
    <m/>
    <s v="Felecia"/>
    <s v="Carrell"/>
    <m/>
    <d v="2018-10-16T11:58:55"/>
    <s v="No"/>
  </r>
  <r>
    <s v="IT-OSS - M6 (ASAP/TSG)"/>
    <s v="Incident"/>
    <s v="INC000002657069"/>
    <d v="2018-10-04T01:49:53"/>
    <d v="2018-10-04T19:52:46"/>
    <x v="13"/>
    <s v="Medium"/>
    <x v="0"/>
    <s v="Within the Service Target"/>
    <s v="MSS (hWIN &amp; TSG) Issue"/>
    <s v="Which MSS instance are you reporting this issue for?: MSS (hWIN &amp; TSG) What type of issue are you reporting?: Another issue Description of problem: (attach screenshots of any errors, etc.): STUCK IN BB COMP IN HWIN.  PHONE # 1981173655 What is your MSS Login ID?: E0138911 Customer Acct Number?: 6577978 PSR #?: 23105505 "/>
    <s v="We have corrected the circuit status for the reported customer# 23105505 caused due to  migration and the issue got cleared."/>
    <s v="MSS Cause Codes"/>
    <s v="Data"/>
    <s v="Circuit Status"/>
    <m/>
    <s v="IT Application"/>
    <s v="Software Application/System"/>
    <s v="Other Type of Software"/>
    <m/>
    <m/>
    <s v="Debra"/>
    <s v="Nix"/>
    <m/>
    <d v="2018-10-15T12:27:35"/>
    <s v="No"/>
  </r>
  <r>
    <s v="IT-OSS - M6 (ASAP/TSG)"/>
    <s v="Incident"/>
    <s v="INC000002657007"/>
    <d v="2018-10-04T01:15:01"/>
    <d v="2018-10-05T19:53:34"/>
    <x v="4"/>
    <s v="Medium"/>
    <x v="0"/>
    <s v="Within the Service Target"/>
    <s v="MSS (hWIN &amp; TSG) Issue"/>
    <s v="Which MSS instance are you reporting this issue for?: MSS (hWIN &amp; TSG) What type of issue are you reporting?: Another issue Description of problem: (attach screenshots of any errors, etc.): There are In Service children that are not on the order.  The item cannot be disconnected. What is your MSS Login ID?: e0175126 Customer Acct Number?: 3132046 PSR #?: 23142386 "/>
    <s v="We could see that an incorrect product status caused the issue and the same has been corrected now. The reported order validates without any error. Hence there is no action pending on our side. We are going ahead and marking this incident as resolved. Thanks."/>
    <s v="MSS Cause Codes"/>
    <s v="Data"/>
    <s v="Incorrect Serv Item Status"/>
    <m/>
    <s v="IT Application"/>
    <s v="Software Application/System"/>
    <s v="Other Type of Software"/>
    <m/>
    <m/>
    <s v="Felecia"/>
    <s v="Carrell"/>
    <m/>
    <d v="2018-10-16T11:58:10"/>
    <s v="No"/>
  </r>
  <r>
    <s v="IT-OSS - M6 (ASAP/TSG)"/>
    <s v="Incident"/>
    <s v="INC000002656942"/>
    <d v="2018-10-04T00:27:04"/>
    <d v="2018-10-05T20:12:04"/>
    <x v="5"/>
    <s v="Medium"/>
    <x v="0"/>
    <s v="Within the Service Target"/>
    <s v="MSS (hWIN &amp; TSG) Issue"/>
    <s v="Which MSS instance are you reporting this issue for?: MSS (hWIN &amp; TSG) What type of issue are you reporting?: Another issue Description of problem: (attach screenshots of any errors, etc.): STUCK IN BB-DI What is your MSS Login ID?: E0182240 Customer Acct Number?: 6579483 "/>
    <s v="The customer account number#6579483 is having only one open order#23142033.  The open order#23142033 is now in DSLAM task and the BB_DI task was already completed for this order.  So we are going ahead and marking this incident as resolved.  If you have any concerns or issues, Please email me and we are glad to help you."/>
    <s v="MSS Cause Codes"/>
    <s v="Training"/>
    <s v="User Resolved"/>
    <m/>
    <s v="IT Application"/>
    <s v="Software Application/System"/>
    <s v="Other Type of Software"/>
    <m/>
    <m/>
    <s v="Delanie"/>
    <s v="Gailey"/>
    <m/>
    <d v="2018-10-16T11:56:36"/>
    <s v="No"/>
  </r>
  <r>
    <s v="IT-OSS - M6 (ASAP/TSG)"/>
    <s v="Incident"/>
    <s v="INC000002656889"/>
    <d v="2018-10-04T00:34:42"/>
    <d v="2018-10-04T19:23:42"/>
    <x v="0"/>
    <s v="Medium"/>
    <x v="0"/>
    <s v="Within the Service Target"/>
    <s v="MSS (hWIN &amp; TSG) Issue"/>
    <s v="Which MSS instance are you reporting this issue for?: MSS (hWIN &amp; TSG) What type of issue are you reporting?: Another issue Description of problem: (attach screenshots of any errors, etc.): ReturnCd :-1 - ReturnText: ASAP.SERVICE_REQUEST_CIRCUIT record not found - ORA-01403: no data found What is your MSS Login ID?: E0171804 Customer Acct Number?: 3322743 PSR #?: 23131052 "/>
    <s v="The reported issue has been resolved as a part of INC000002656317."/>
    <s v="MSS Cause Codes"/>
    <s v="Training"/>
    <s v="No Issue Found"/>
    <m/>
    <s v="IT Application"/>
    <s v="Software Application/System"/>
    <s v="Other Type of Software"/>
    <m/>
    <m/>
    <s v="Leah"/>
    <s v="Winkler"/>
    <m/>
    <d v="2018-10-15T12:26:54"/>
    <s v="No"/>
  </r>
  <r>
    <s v="IT-OSS - M6 (ASAP/TSG)"/>
    <s v="Incident"/>
    <s v="INC000002656734"/>
    <d v="2018-10-04T00:03:08"/>
    <d v="2018-10-10T19:34:49"/>
    <x v="11"/>
    <s v="Medium"/>
    <x v="0"/>
    <s v="Within the Service Target"/>
    <s v="MSS (hWIN &amp; TSG) Issue"/>
    <s v="Which MSS instance are you reporting this issue for?: MSS (hWIN &amp; TSG) What type of issue are you reporting?: Another issue Description of problem: (attach screenshots of any errors, etc.): ORDER STUCK IN DSLAMSUS WORK QUEUE What is your MSS Login ID?: E0169411 Customer Acct Number?: 2851921 PSR #?: 22908271 "/>
    <s v="Order cancelled"/>
    <m/>
    <m/>
    <m/>
    <m/>
    <s v="IT Application"/>
    <s v="Software Application/System"/>
    <s v="Other Type of Software"/>
    <m/>
    <m/>
    <s v="Venieca"/>
    <s v="Hames"/>
    <m/>
    <d v="2018-10-21T11:46:07"/>
    <s v="No"/>
  </r>
  <r>
    <s v="IT-OSS - M6 (ASAP/TSG)"/>
    <s v="Incident"/>
    <s v="INC000002656706"/>
    <d v="2018-10-03T23:51:07"/>
    <d v="2018-10-05T11:34:55"/>
    <x v="1"/>
    <s v="Medium"/>
    <x v="0"/>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GEN MSS PLEASE COMPLETE THE OPEN ORDER IN NEXGEN MSS AND TRY TO VALIDATE IN HWIN MSS What is your MSS Login ID?: E0181765 Customer Acct Number?: 6583263 PSR #?: 23141820 "/>
    <s v="We could see that the previous change order for the reported customer account-6583263 was not completed properly in NGMSS, which caused the issue.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Cynthia"/>
    <s v="Jasso"/>
    <m/>
    <d v="2018-10-16T11:56:55"/>
    <s v="No"/>
  </r>
  <r>
    <s v="IT-OSS - M6 (ASAP/TSG)"/>
    <s v="Incident"/>
    <s v="INC000002656518"/>
    <d v="2018-10-03T23:57:15"/>
    <d v="2018-10-18T00:28:38"/>
    <x v="12"/>
    <s v="Medium"/>
    <x v="0"/>
    <s v="Within the Service Target"/>
    <s v="MSS (hWIN &amp; TSG) Issue"/>
    <s v="Which MSS instance are you reporting this issue for?: MSS (hWIN &amp; TSG)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1 is violating the constraint. The order number is 6530127 The Circuit ID is 6419323698/BB/MCCOMBS, ANDREW/51105400.  What is your MSS Login ID?: e0175126 Customer Acct Number?: 5001024 PSR #?: 6530127 "/>
    <s v="Hi Felecia,  The order got completed in ngmss now. Please check and let us know for any other concerns."/>
    <s v="MSS Cause Codes"/>
    <s v="Miscellaneous"/>
    <s v="No Issues Found"/>
    <m/>
    <s v="IT Application"/>
    <s v="Software Application/System"/>
    <s v="Other Type of Software"/>
    <m/>
    <m/>
    <s v="Felecia"/>
    <s v="Carrell"/>
    <m/>
    <d v="2018-10-28T11:50:53"/>
    <s v="No"/>
  </r>
  <r>
    <s v="IT-OSS - M6 (ASAP/TSG)"/>
    <s v="Incident"/>
    <s v="INC000002656334"/>
    <d v="2018-10-03T22:22:19"/>
    <d v="2018-10-05T13:10:47"/>
    <x v="3"/>
    <s v="Medium"/>
    <x v="0"/>
    <s v="Within the Service Target"/>
    <s v="MSS (hWIN &amp; TSG) Issue"/>
    <s v="Which MSS instance are you reporting this issue for?: MSS (hWIN &amp; TSG) What type of issue are you reporting?: Another issue Description of problem: (attach screenshots of any errors, etc.): SAME TN OR CUSTOMER HAS AN OPEN ORDER IN NEXTGEN MSS PLEASE COMPLET THE OPEN ORDER IN NEXTGEN MSS AND TRY TO VALIDATE IN HWIN MSS  TN-4026652323 WC CRSC DW CRSCNEXL What is your MSS Login ID?: E0139468 Customer Acct Number?: 4026652323 PSR #?: 23140921 "/>
    <s v="No Issues Found-The order already validates without any issues."/>
    <s v="MSS Cause Codes"/>
    <s v="Miscellaneous"/>
    <s v="No Issues Found"/>
    <m/>
    <s v="IT Application"/>
    <s v="Software Application/System"/>
    <s v="Other Type of Software"/>
    <m/>
    <m/>
    <s v="Shanda"/>
    <s v="Bryson"/>
    <m/>
    <d v="2018-10-16T11:54:34"/>
    <s v="No"/>
  </r>
  <r>
    <s v="IT-OSS - M6 (ASAP/TSG)"/>
    <s v="Incident"/>
    <s v="INC000002656329"/>
    <d v="2018-10-03T22:16:56"/>
    <d v="2018-10-04T15:58:57"/>
    <x v="7"/>
    <s v="Medium"/>
    <x v="0"/>
    <s v="Within the Service Target"/>
    <s v="MSS (hWIN &amp; TSG) Issue"/>
    <s v="Which MSS instance are you reporting this issue for?: MSS (hWIN &amp; TSG) What type of issue are you reporting?: Another issue Description of problem: (attach screenshots of any errors, etc.): STUCK IN BBDES QUEUE CHECKED EXCPETIN ON HWIN AND NEXGEN SIDE NOTHIGN CAME UP CHECKED MY FILTER AS WELL NOT SURE WHY ITS STUCK IN BBDES QUEUE I NEED TO CANCEL PROCESS What is your MSS Login ID?: E0181765 Customer Acct Number?: 3353729 PSR #?: 23137351 "/>
    <s v="We could see the cancellation order has been processed and looks complete in the system it seems already, so we are going ahead and marking this as close. Kindly reach us for any assistance in the future."/>
    <s v="MSS Cause Codes"/>
    <s v="Training"/>
    <s v="Incorrect Supplement Cancel"/>
    <m/>
    <s v="IT Application"/>
    <s v="Software Application/System"/>
    <s v="Other Type of Software"/>
    <m/>
    <m/>
    <s v="Cynthia"/>
    <s v="Jasso"/>
    <m/>
    <d v="2018-10-15T12:20:47"/>
    <s v="No"/>
  </r>
  <r>
    <s v="IT-OSS - M6 (ASAP/TSG)"/>
    <s v="Incident"/>
    <s v="INC000002656317"/>
    <d v="2018-10-03T22:29:00"/>
    <d v="2018-10-04T18:59:39"/>
    <x v="15"/>
    <s v="Medium"/>
    <x v="0"/>
    <s v="Within the Service Target"/>
    <s v="MSS (hWIN &amp; TSG) Issue"/>
    <s v="Which MSS instance are you reporting this issue for?: MSS (hWIN &amp; TSG) What type of issue are you reporting?: Another issue Description of problem: (attach screenshots of any errors, etc.): FOUND RECORD HAS EXCEPTN ERROR IN DELEGOCT TASK-RETURN CD:-1-RETURN TEXT:ASAP_SERVICE_REQUEST_CIRCUIT RECORD NOT FOUND-ORA-01403:NO DATA FOUND/TRIED TO REACTIVATE BUT STILL REMAINED IN EXCEPTN-TRIED TO CANCEL TO REDO BUT WOULD NOT MOVE FROM EXCEPTN IN CANCELLATION What is your MSS Login ID?: e0023871 Customer Acct Number?: 3322743 PSR #?: 23131052 "/>
    <s v="The physical circuit was not associated with the reported order caused the reported issue,which has been now corrected and the task is now complete."/>
    <s v="MSS Cause Codes"/>
    <s v="Delegation"/>
    <s v="Circuit information"/>
    <m/>
    <s v="IT Application"/>
    <s v="Software Application/System"/>
    <s v="Other Type of Software"/>
    <m/>
    <m/>
    <s v="Linda"/>
    <s v="Chandler"/>
    <m/>
    <d v="2018-10-15T12:23:43"/>
    <s v="No"/>
  </r>
  <r>
    <s v="IT-OSS - M6 (ASAP/TSG)"/>
    <s v="Incident"/>
    <s v="INC000002656164"/>
    <d v="2018-10-03T21:18:53"/>
    <d v="2018-10-11T17:41:07"/>
    <x v="6"/>
    <s v="Medium"/>
    <x v="0"/>
    <s v="Within the Service Target"/>
    <s v="MSS (hWIN &amp; TSG) Issue"/>
    <s v="Which MSS instance are you reporting this issue for?: MSS (hWIN &amp; TSG) What type of issue are you reporting?: Another issue Description of problem: (attach screenshots of any errors, etc.): I CANNOT PROCESS A DISC FOR BBD DUE TO SOMETHIGN PENDING. I AM TRYING TO DO A MOVE ORDER AND GET AN ERROR SAYING There are in service childern that are not on the order the item cannot be disc What is your MSS Login ID?: E0179556 PSR #?: 23139476 "/>
    <s v="No issue found."/>
    <s v="MSS Cause Codes"/>
    <s v="Training"/>
    <s v="No Issue Found"/>
    <m/>
    <s v="IT Application"/>
    <s v="Software Application/System"/>
    <s v="Other Type of Software"/>
    <m/>
    <m/>
    <s v="Courtney"/>
    <s v="Glover"/>
    <m/>
    <d v="2018-10-22T11:45:45"/>
    <s v="No"/>
  </r>
  <r>
    <s v="IT-OSS - M6 (ASAP/TSG)"/>
    <s v="Incident"/>
    <s v="INC000002656146"/>
    <d v="2018-10-03T21:00:43"/>
    <d v="2018-10-15T14:15:11"/>
    <x v="2"/>
    <s v="Medium"/>
    <x v="0"/>
    <s v="Within the Service Target"/>
    <s v="HWIN PASSWORD RESET"/>
    <s v="CSO ID : E0126429  NAME : Applegate, Crystal A  PHONE NUMBER : 8008651498  Issue : User called in and said she is locked out of her windstream mss hwin acount. Unlocked her account but she was still getting the access denied error. She asked me to reset the password. She was good to go.  Hence, resolved the ticekt with user's confirmation.   Ticket Number : INC000002656146"/>
    <s v="Please contact HELPDESK for this issue,they will assist you for the reported issue and reach us for any other concerns in future.  As the required information has been provided, we are going ahead and marking this as resolved."/>
    <s v="MSS Cause Codes"/>
    <s v="Training"/>
    <s v="Process Issue - Others"/>
    <m/>
    <s v="IT Application"/>
    <s v="Software Application/System"/>
    <s v="Other Type of Software"/>
    <m/>
    <m/>
    <s v="Crystal"/>
    <s v="Applegate"/>
    <m/>
    <d v="2018-10-26T11:42:26"/>
    <s v="No"/>
  </r>
  <r>
    <s v="IT-OSS - M6 (ASAP/TSG)"/>
    <s v="Incident"/>
    <s v="INC000002656121"/>
    <d v="2018-10-03T22:05:07"/>
    <d v="2018-10-04T19:56:06"/>
    <x v="13"/>
    <s v="Medium"/>
    <x v="0"/>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COULD NOT GET NG WIRECENTER INFO ORA-01403: NO DATA FOUND  TN=5754929599 DW=HBBSNMXB AWG=1.000 FTB=1  What is your MSS Login ID?: e0115558 Customer Acct Number?: 6580056 PSR #?: 23114481 "/>
    <s v="We have corrected the port alias issue for the reported order# 23114481 caused due to  migration and the issue got cleared."/>
    <s v="MSS Cause Codes"/>
    <s v="Data"/>
    <s v="Network system/Component issue"/>
    <m/>
    <s v="IT Application"/>
    <s v="Software Application/System"/>
    <s v="Other Type of Software"/>
    <m/>
    <m/>
    <s v="Shannon"/>
    <s v="Edwards"/>
    <m/>
    <d v="2018-10-15T12:20:41"/>
    <s v="No"/>
  </r>
  <r>
    <s v="IT-OSS - M6 (ASAP/TSG)"/>
    <s v="Incident"/>
    <s v="INC000002655962"/>
    <d v="2018-10-03T21:30:01"/>
    <d v="2018-10-05T20:03:34"/>
    <x v="4"/>
    <s v="Medium"/>
    <x v="0"/>
    <s v="Within the Service Target"/>
    <s v="MSS (hWIN &amp; TSG) Issue"/>
    <s v="Which MSS instance are you reporting this issue for?: MSS (hWIN &amp; TSG) What type of issue are you reporting?: Another issue Description of problem: (attach screenshots of any errors, etc.): Error:  This service item has required labels with no values.  Please add values. What is your MSS Login ID?: e0175126 Customer Acct Number?: 6572489 PSR #?: 23139963 "/>
    <s v="We could see that some of the label and value info has been missed out in the order and we have added the values now. The reported order validates without any error in production. Hence there is no action pending on our side. We are going ahead and marking this incident as resolved. Thanks."/>
    <s v="MSS Cause Codes"/>
    <s v="Training"/>
    <s v="Incorrect Circuit User Data/Custom Attributes"/>
    <m/>
    <s v="IT Application"/>
    <s v="Software Application/System"/>
    <s v="Other Type of Software"/>
    <m/>
    <m/>
    <s v="Felecia"/>
    <s v="Carrell"/>
    <m/>
    <d v="2018-10-16T11:55:43"/>
    <s v="No"/>
  </r>
  <r>
    <s v="IT-OSS - M6 (ASAP/TSG)"/>
    <s v="Incident"/>
    <s v="INC000002655878"/>
    <d v="2018-10-03T20:21:52"/>
    <d v="2018-10-09T21:30:01"/>
    <x v="5"/>
    <s v="Medium"/>
    <x v="0"/>
    <s v="Within the Service Target"/>
    <s v="MSS (hWIN &amp; TSG) Issue"/>
    <s v="Which MSS instance are you reporting this issue for?: MSS (hWIN &amp; TSG) What type of issue are you reporting?: Another issue Description of problem: (attach screenshots of any errors, etc.): 2703841989   unable to submit queue What is your MSS Login ID?: n9986864 Customer Acct Number?: 4860219 PSR #?: 6559515  "/>
    <s v="We could see the customer is currenlty provisioned with 16Mb/1.5Mb speed product.  But as per mirror records, the customer is not compatible with 16Mb/1.5Mb(Refer screenshot).  So place a supplement correction for this order and change the compatible speed product for the customer and try to complete the task."/>
    <s v="MSS Cause Codes"/>
    <s v="Training"/>
    <s v="Incorrect Process on Change Order"/>
    <m/>
    <s v="IT Application"/>
    <s v="Software Application/System"/>
    <s v="Other Type of Software"/>
    <m/>
    <m/>
    <s v="Sudhakar"/>
    <s v="Elangovan"/>
    <m/>
    <d v="2018-10-20T11:50:41"/>
    <s v="No"/>
  </r>
  <r>
    <s v="IT-OSS - M6 (ASAP/TSG)"/>
    <s v="Incident"/>
    <s v="INC000002655756"/>
    <d v="2018-10-03T19:42:23"/>
    <d v="2018-10-04T15:40:57"/>
    <x v="0"/>
    <s v="Medium"/>
    <x v="0"/>
    <s v="Within the Service Target"/>
    <s v="MSS (hWIN &amp; TSG) Issue"/>
    <s v="Which MSS instance are you reporting this issue for?: MSS (hWIN &amp; TSG) What type of issue are you reporting?: Another issue Description of problem: (attach screenshots of any errors, etc.): 2813132090   unable to submit nsp What is your MSS Login ID?: n9986864 Customer Acct Number?: 5528862 PSR #?: 6276156  "/>
    <s v="The disconect was not processed properly for the virtual which has caused the reported issue."/>
    <s v="MSS Cause Codes"/>
    <s v="Training"/>
    <s v="Incorrect Process on Disconnect Order"/>
    <m/>
    <s v="IT Application"/>
    <s v="Software Application/System"/>
    <s v="Other Type of Software"/>
    <m/>
    <m/>
    <s v="Sudhakar"/>
    <s v="Elangovan"/>
    <m/>
    <d v="2018-10-15T12:21:07"/>
    <s v="No"/>
  </r>
  <r>
    <s v="IT-OSS - M6 (ASAP/TSG)"/>
    <s v="Incident"/>
    <s v="INC000002655563"/>
    <d v="2018-10-03T19:29:29"/>
    <d v="2018-10-10T19:28:28"/>
    <x v="11"/>
    <s v="Medium"/>
    <x v="0"/>
    <s v="Within the Service Target"/>
    <s v="MSS (hWIN &amp; TSG) Issue"/>
    <s v="Which MSS instance are you reporting this issue for?: MSS (hWIN &amp; TSG) What type of issue are you reporting?: Another issue Description of problem: (attach screenshots of any errors, etc.): 6065983183   unable to submit nsp queue What is your MSS Login ID?: n9986864 Customer Acct Number?: 3117733 PSR #?: 5866663  "/>
    <s v="Order has been completed"/>
    <m/>
    <m/>
    <m/>
    <m/>
    <s v="IT Application"/>
    <s v="Software Application/System"/>
    <s v="Other Type of Software"/>
    <m/>
    <m/>
    <s v="Sudhakar"/>
    <s v="Elangovan"/>
    <m/>
    <d v="2018-10-21T11:45:02"/>
    <s v="No"/>
  </r>
  <r>
    <s v="IT-OSS - M6 (ASAP/TSG)"/>
    <s v="Incident"/>
    <s v="INC000002655558"/>
    <d v="2018-10-03T19:22:48"/>
    <d v="2018-10-05T12:28:00"/>
    <x v="1"/>
    <s v="Medium"/>
    <x v="0"/>
    <s v="Within the Service Target"/>
    <s v="MSS (hWIN &amp; TSG) Issue"/>
    <s v="Which MSS instance are you reporting this issue for?: MSS (hWIN &amp; TSG) What type of issue are you reporting?: Another issue Description of problem: (attach screenshots of any errors, etc.): the MSS AWFG IS NOT FOUND ON THE ACCOUNT  What is your MSS Login ID?: e0102195 Customer Acct Number?: 3360136 PSR #?: 23136773 "/>
    <s v="We could see that the reported order-23136773 was cancell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Jennifer"/>
    <s v="Hunt"/>
    <m/>
    <d v="2018-10-16T11:53:54"/>
    <s v="No"/>
  </r>
  <r>
    <s v="IT-OSS - M6 (ASAP/TSG)"/>
    <s v="Incident"/>
    <s v="INC000002655280"/>
    <d v="2018-10-03T19:04:33"/>
    <d v="2018-10-18T00:21:08"/>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8490060,Error Message:Unable to find NGMSS Provisioning order Number in HWIN. What is your MSS Login ID?: n9994207 Customer Acct Number?: 6509445 PSR #?: 23131696  "/>
    <s v="We could see the order is flag finished and there is no pending action from our end we are marking this ticket as resolved."/>
    <s v="MSS Cause Codes"/>
    <s v="Data"/>
    <s v="User Request"/>
    <m/>
    <s v="IT Application"/>
    <s v="Software Application/System"/>
    <s v="Other Type of Software"/>
    <m/>
    <m/>
    <s v="Sathishkumar"/>
    <s v="Chellathurai"/>
    <m/>
    <d v="2018-10-28T11:50:18"/>
    <s v="No"/>
  </r>
  <r>
    <s v="IT-OSS - M6 (ASAP/TSG)"/>
    <s v="Incident"/>
    <s v="INC000002655097"/>
    <d v="2018-10-03T18:59:16"/>
    <d v="2018-10-04T16:28:47"/>
    <x v="7"/>
    <s v="Medium"/>
    <x v="0"/>
    <s v="Within the Service Target"/>
    <s v="MSS (hWIN &amp; TSG) Issue"/>
    <s v="Which MSS instance are you reporting this issue for?: MSS (hWIN &amp; TSG) What type of issue are you reporting?: Another issue Description of problem: (attach screenshots of any errors, etc.): ORA-20100: SP_QUALIFY_DUALQUAL ORA-01403: NO DATA FOUND   What is your MSS Login ID?: n9984650 Customer Acct Number?: 4027126 PSR #?: 6557674  "/>
    <s v="We could see the reported order has been processed and looks complete in the system already it seems, so we are going ahead and marking this as close. Kindly reach us for any assistance in the future."/>
    <s v="MSS Cause Codes"/>
    <s v="Training"/>
    <s v="No Issue Found"/>
    <m/>
    <s v="IT Application"/>
    <s v="Software Application/System"/>
    <s v="Other Type of Software"/>
    <m/>
    <m/>
    <s v="Durgadevi"/>
    <s v="Thangapandiyan"/>
    <m/>
    <d v="2018-10-15T12:16:21"/>
    <s v="No"/>
  </r>
  <r>
    <s v="IT-OSS - M6 (ASAP/TSG)"/>
    <s v="Incident"/>
    <s v="INC000002655090"/>
    <d v="2018-10-03T18:51:34"/>
    <d v="2018-10-04T16:39:53"/>
    <x v="7"/>
    <s v="Medium"/>
    <x v="0"/>
    <s v="Within the Service Target"/>
    <s v="MSS (hWIN &amp; TSG) Issue"/>
    <s v="Which MSS instance are you reporting this issue for?: MSS (hWIN &amp; TSG) What type of issue are you reporting?: Another issue Description of problem: (attach screenshots of any errors, etc.): UNABLE TO PULL UP TELEPHONE # IN HWIN What is your MSS Login ID?: e0096577 Customer Acct Number?: 5980242 PSR #?: 23135307 "/>
    <s v="We could see the reported order looks complete and also we could see the customer account mapping were collapsed which were caused the issue, the same has been corrected and respective mapping is made properly now, now its getting information on the customer search without any issues. So, we are going ahead and marking this as close. KIndly reach us for any assistance in the future."/>
    <s v="MSS Cause Codes"/>
    <s v="Migration"/>
    <s v="Address Issue"/>
    <m/>
    <s v="IT Application"/>
    <s v="Software Application/System"/>
    <s v="Other Type of Software"/>
    <m/>
    <m/>
    <s v="Nancy"/>
    <s v="Harrison"/>
    <m/>
    <d v="2018-10-15T12:16:15"/>
    <s v="No"/>
  </r>
  <r>
    <s v="IT-OSS - M6 (ASAP/TSG)"/>
    <s v="Incident"/>
    <s v="INC000002655041"/>
    <d v="2018-10-03T17:15:11"/>
    <d v="2018-10-04T15:29:31"/>
    <x v="15"/>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64723325 What is your MSS Login ID?: n9981515 "/>
    <s v="We could see no issues with this request as the aquarium record for the customer is proper as you can see through the screenshot attached."/>
    <s v="MSS Cause Codes"/>
    <s v="Training"/>
    <s v="No Issue Found"/>
    <m/>
    <s v="IT Application"/>
    <s v="Software Application/System"/>
    <s v="Other Type of Software"/>
    <m/>
    <m/>
    <s v="Suryapraba"/>
    <s v="Kannaiyan"/>
    <m/>
    <d v="2018-10-15T12:16:08"/>
    <s v="No"/>
  </r>
  <r>
    <s v="IT-OSS - M6 (ASAP/TSG)"/>
    <s v="Incident"/>
    <s v="INC000002654836"/>
    <d v="2018-10-03T15:30:08"/>
    <d v="2018-10-04T17:01:40"/>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No issue found."/>
    <s v="MSS Cause Codes"/>
    <s v="Training"/>
    <s v="No Issue Found"/>
    <m/>
    <s v="IT Application"/>
    <s v="Software Application/System"/>
    <s v="Other Type of Software"/>
    <m/>
    <m/>
    <s v="Koperundevi"/>
    <s v="Muniyandi"/>
    <m/>
    <d v="2018-10-15T12:19:08"/>
    <s v="No"/>
  </r>
  <r>
    <s v="IT-OSS - M6 (ASAP/TSG)"/>
    <s v="Incident"/>
    <s v="INC000002654762"/>
    <d v="2018-10-03T14:06:44"/>
    <d v="2018-10-05T12:35:42"/>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an see that the reported order has been completed and flag finished in the production."/>
    <s v="MSS Cause Codes"/>
    <s v="Training"/>
    <s v="No Issue Found"/>
    <m/>
    <s v="IT Application"/>
    <s v="Software Application/System"/>
    <s v="Other Type of Software"/>
    <m/>
    <m/>
    <s v="Ramkumar"/>
    <s v="Balaji"/>
    <m/>
    <d v="2018-10-16T11:51:39"/>
    <s v="No"/>
  </r>
  <r>
    <s v="IT-OSS - M6 (ASAP/TSG)"/>
    <s v="Incident"/>
    <s v="INC000002654761"/>
    <d v="2018-10-03T13:58:07"/>
    <d v="2018-10-04T20:01:08"/>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have corrected the address issue for the reported customer caused due to  migration and the issue got cleared."/>
    <s v="MSS Cause Codes"/>
    <s v="Data"/>
    <s v="Address Issue"/>
    <m/>
    <s v="IT Application"/>
    <s v="Software Application/System"/>
    <s v="Other Type of Software"/>
    <m/>
    <m/>
    <s v="Ramkumar"/>
    <s v="Balaji"/>
    <m/>
    <d v="2018-10-15T12:15:55"/>
    <s v="No"/>
  </r>
  <r>
    <s v="IT-OSS - M6 (ASAP/TSG)"/>
    <s v="Incident"/>
    <s v="INC000002654758"/>
    <d v="2018-10-03T13:09:01"/>
    <d v="2018-10-04T19:32:25"/>
    <x v="8"/>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at an incorrect provisioning plan (BB-Modify order w PIN CHg) has been selected for the wirecenter move order. Please cancel this reported order and place a proper order with correct provisioning plan. Hence there is no action pending on our side. We are going ahead and marking this incident as resolved. Thanks."/>
    <s v="MSS Cause Codes"/>
    <s v="Training"/>
    <s v="Incorrect Provisioning Plan Selected"/>
    <m/>
    <s v="IT Application"/>
    <s v="Software Application/System"/>
    <s v="Other Type of Software"/>
    <m/>
    <m/>
    <s v="Suryapraba"/>
    <s v="Kannaiyan"/>
    <m/>
    <d v="2018-10-15T12:15:49"/>
    <s v="No"/>
  </r>
  <r>
    <s v="IT-OSS - M6 (ASAP/TSG)"/>
    <s v="Incident"/>
    <s v="INC000002654757"/>
    <d v="2018-10-03T12:48:03"/>
    <d v="2018-10-05T20:55:55"/>
    <x v="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reported order#5884472 was already completed and flag finished.  So we are going ahead and marking this incident as resolved.  If you have any concerns or issues, Please email me and we are glad to help you."/>
    <s v="MSS Cause Codes"/>
    <s v="Training"/>
    <s v="No Issue Found"/>
    <m/>
    <s v="IT Application"/>
    <s v="Software Application/System"/>
    <s v="Other Type of Software"/>
    <m/>
    <m/>
    <s v="Suryapraba"/>
    <s v="Kannaiyan"/>
    <m/>
    <d v="2018-10-16T11:51:32"/>
    <s v="No"/>
  </r>
  <r>
    <s v="IT-OSS - M6 (ASAP/TSG)"/>
    <s v="Incident"/>
    <s v="INC000002654756"/>
    <d v="2018-10-03T12:43:11"/>
    <d v="2018-10-04T15:19:48"/>
    <x v="0"/>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511047 PSR #?: 6467275  "/>
    <s v="Multiple mapping for the address and location has caused the reported issue and the same has been cleared."/>
    <s v="MSS Cause Codes"/>
    <s v="Data"/>
    <s v="Address Issue"/>
    <m/>
    <s v="IT Application"/>
    <s v="Software Application/System"/>
    <s v="Other Type of Software"/>
    <m/>
    <m/>
    <s v="sruthi"/>
    <s v="Ravichandran"/>
    <m/>
    <d v="2018-10-15T12:15:43"/>
    <s v="No"/>
  </r>
  <r>
    <s v="IT-OSS - M6 (ASAP/TSG)"/>
    <s v="Incident"/>
    <s v="INC000002654754"/>
    <d v="2018-10-03T12:37:57"/>
    <d v="2018-10-10T19:22:28"/>
    <x v="11"/>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Task has been completed in Production"/>
    <m/>
    <m/>
    <m/>
    <m/>
    <s v="IT Application"/>
    <s v="Software Application/System"/>
    <s v="Other Type of Software"/>
    <m/>
    <m/>
    <s v="Ramkumar"/>
    <s v="Balaji"/>
    <m/>
    <d v="2018-10-21T11:44:15"/>
    <s v="No"/>
  </r>
  <r>
    <s v="IT-OSS - M6 (ASAP/TSG)"/>
    <s v="Incident"/>
    <s v="INC000002654753"/>
    <d v="2018-10-03T12:32:33"/>
    <d v="2018-10-04T14:30:51"/>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7048468037 What is your MSS Login ID?: n9989129 "/>
    <s v="We could see that the reported order-22967284  was completed in MSS,Hence, we are going ahead and marking this incident as resolved. Kindly let us know for any concerns and if you are facing any issues in future, please raise a new ticket, we will be glad to help on the ticket."/>
    <s v="MSS Cause Codes"/>
    <s v="Training"/>
    <s v="Incorrect Process on Change Order"/>
    <m/>
    <s v="IT Application"/>
    <s v="Software Application/System"/>
    <s v="Other Type of Software"/>
    <m/>
    <m/>
    <s v="Harish"/>
    <s v="Sundaram"/>
    <m/>
    <d v="2018-10-15T12:15:29"/>
    <s v="No"/>
  </r>
  <r>
    <s v="IT-OSS - M6 (ASAP/TSG)"/>
    <s v="Incident"/>
    <s v="INC000002654749"/>
    <d v="2018-10-03T12:02:41"/>
    <d v="2018-10-11T16:17:15"/>
    <x v="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reported order has been already Completed and flag finished."/>
    <s v="MSS Cause Codes"/>
    <s v="Training"/>
    <s v="No Issue Found"/>
    <m/>
    <s v="IT Application"/>
    <s v="Software Application/System"/>
    <s v="Other Type of Software"/>
    <m/>
    <m/>
    <s v="Suryapraba"/>
    <s v="Kannaiyan"/>
    <m/>
    <d v="2018-10-22T11:44:51"/>
    <s v="No"/>
  </r>
  <r>
    <s v="IT-OSS - M6 (ASAP/TSG)"/>
    <s v="Incident"/>
    <s v="INC000002654746"/>
    <d v="2018-10-03T11:08:09"/>
    <d v="2018-10-04T16:48:36"/>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the tasks for the reported order-23125530  was not process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Task Completion Process"/>
    <m/>
    <s v="IT Application"/>
    <s v="Software Application/System"/>
    <s v="Other Type of Software"/>
    <m/>
    <m/>
    <s v="Koperundevi"/>
    <s v="Muniyandi"/>
    <m/>
    <d v="2018-10-15T12:15:16"/>
    <s v="No"/>
  </r>
  <r>
    <s v="IT-OSS - M6 (ASAP/TSG)"/>
    <s v="Incident"/>
    <s v="INC000002654744"/>
    <d v="2018-10-03T10:35:01"/>
    <d v="2018-10-04T20:13:33"/>
    <x v="12"/>
    <s v="Medium"/>
    <x v="0"/>
    <s v="Within the Service Target"/>
    <s v="MSS (hWIN &amp; TSG) Issue"/>
    <s v="Which MSS instance are you reporting this issue for?: MSS (hWIN &amp; TSG) What type of issue are you reporting?: Another issue Description of problem: (attach screenshots of any errors, etc.): No MSS record found for 7047924677 What is your MSS Login ID?: n9981515 "/>
    <s v="Hi Suryapraba,  The issue is due to the mismatch in serv_item_desc and circuit ECCKT. We have corrected the same and the aquarium is showing  valid informations."/>
    <s v="MSS Cause Codes"/>
    <s v="Data"/>
    <s v="User Request"/>
    <m/>
    <s v="IT Application"/>
    <s v="Software Application/System"/>
    <s v="Other Type of Software"/>
    <m/>
    <m/>
    <s v="Suryapraba"/>
    <s v="Kannaiyan"/>
    <m/>
    <d v="2018-10-15T12:15:09"/>
    <s v="No"/>
  </r>
  <r>
    <s v="IT-OSS - M6 (ASAP/TSG)"/>
    <s v="Incident"/>
    <s v="INC000002654732"/>
    <d v="2018-10-03T09:42:36"/>
    <d v="2018-10-04T13:32:40"/>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 NSP is not copied from the previous order caused the issue and the same have been corrected and completed"/>
    <s v="MSS Cause Codes"/>
    <s v="Training"/>
    <s v="Process Issue - Others"/>
    <m/>
    <s v="IT Application"/>
    <s v="Software Application/System"/>
    <s v="Other Type of Software"/>
    <m/>
    <m/>
    <s v="Suryapraba"/>
    <s v="Kannaiyan"/>
    <m/>
    <d v="2018-10-15T12:14:30"/>
    <s v="No"/>
  </r>
  <r>
    <s v="IT-OSS - M6 (ASAP/TSG)"/>
    <s v="Incident"/>
    <s v="INC000002654731"/>
    <d v="2018-10-03T09:22:44"/>
    <d v="2018-10-03T13:11:52"/>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e reported order has been processed and gets completed when we try to check the same. So, we are going ahead and marking this as close. KIndly reach us for any assistance in the future."/>
    <s v="MSS Cause Codes"/>
    <s v="Training"/>
    <s v="No Issue Found"/>
    <m/>
    <s v="IT Application"/>
    <s v="Software Application/System"/>
    <s v="Other Type of Software"/>
    <m/>
    <m/>
    <s v="Suryapraba"/>
    <s v="Kannaiyan"/>
    <m/>
    <d v="2018-10-14T12:33:54"/>
    <s v="No"/>
  </r>
  <r>
    <s v="IT-OSS - M6 (ASAP/TSG)"/>
    <s v="Incident"/>
    <s v="INC000002654688"/>
    <d v="2018-10-03T12:28:53"/>
    <d v="2018-10-05T13:14:41"/>
    <x v="3"/>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815068 PSR #?: 6391596 "/>
    <s v="The incorrect locations that is mapped in the network locations caused the issue and the same have been corrected and completed."/>
    <s v="MSS Cause Codes"/>
    <s v="Delegation"/>
    <s v="Location Information"/>
    <m/>
    <s v="IT Application"/>
    <s v="Software Application/System"/>
    <s v="Other Type of Software"/>
    <m/>
    <m/>
    <s v="sruthi"/>
    <s v="Ravichandran"/>
    <m/>
    <d v="2018-10-16T11:52:33"/>
    <s v="No"/>
  </r>
  <r>
    <s v="IT-OSS - M6 (ASAP/TSG)"/>
    <s v="Incident"/>
    <s v="INC000002654687"/>
    <d v="2018-10-03T12:27:55"/>
    <d v="2018-10-04T16:50:29"/>
    <x v="7"/>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ould see the reported order has been processed and looks complete in the system it seems already, so we are going ahead and marking this as close. Kindly reach us for any assistance in the future."/>
    <s v="MSS Cause Codes"/>
    <s v="Training"/>
    <s v="No Issue Found"/>
    <m/>
    <s v="IT Application"/>
    <s v="Software Application/System"/>
    <s v="Other Type of Software"/>
    <m/>
    <m/>
    <s v="Ramkumar"/>
    <s v="Balaji"/>
    <m/>
    <d v="2018-10-15T12:17:33"/>
    <s v="No"/>
  </r>
  <r>
    <s v="IT-OSS - M6 (ASAP/TSG)"/>
    <s v="Incident"/>
    <s v="INC000002654686"/>
    <d v="2018-10-03T12:23:43"/>
    <d v="2018-10-04T19:20:35"/>
    <x v="4"/>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948879 PSR #?: 6431483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ruthi"/>
    <s v="Ravichandran"/>
    <m/>
    <d v="2018-10-15T12:17:26"/>
    <s v="No"/>
  </r>
  <r>
    <s v="IT-OSS - M6 (ASAP/TSG)"/>
    <s v="Incident"/>
    <s v="INC000002654685"/>
    <d v="2018-10-03T12:22:36"/>
    <d v="2018-10-04T17:23:08"/>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The design task was not processed properly in the reported PSR # 23040502 which caused the issue and the same has been corrected."/>
    <s v="MSS Cause Codes"/>
    <s v="Training"/>
    <s v="Design not processed properly"/>
    <m/>
    <s v="IT Application"/>
    <s v="Software Application/System"/>
    <s v="Other Type of Software"/>
    <m/>
    <m/>
    <s v="Koperundevi"/>
    <s v="Muniyandi"/>
    <m/>
    <d v="2018-10-15T12:17:20"/>
    <s v="No"/>
  </r>
  <r>
    <s v="IT-OSS - M6 (ASAP/TSG)"/>
    <s v="Incident"/>
    <s v="INC000002654684"/>
    <d v="2018-10-03T12:20:57"/>
    <d v="2018-10-05T12:40:58"/>
    <x v="2"/>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can see that there was duplicate Location values which was causing the error, the same has been corrected and fixed."/>
    <s v="MSS Cause Codes"/>
    <s v="Delegation"/>
    <s v="Location Information"/>
    <m/>
    <s v="IT Application"/>
    <s v="Software Application/System"/>
    <s v="Other Type of Software"/>
    <m/>
    <m/>
    <s v="Ramkumar"/>
    <s v="Balaji"/>
    <m/>
    <d v="2018-10-16T11:52:26"/>
    <s v="No"/>
  </r>
  <r>
    <s v="IT-OSS - M6 (ASAP/TSG)"/>
    <s v="Incident"/>
    <s v="INC000002654682"/>
    <d v="2018-10-03T12:19:23"/>
    <d v="2018-10-04T20:09:39"/>
    <x v="13"/>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2878080 PSR #?: 6393383  "/>
    <s v="We have corrected the address issue for the reported customer - 6393383 caused due to  migration and the issue got cleared."/>
    <s v="MSS Cause Codes"/>
    <s v="Data"/>
    <s v="Address Issue"/>
    <m/>
    <s v="IT Application"/>
    <s v="Software Application/System"/>
    <s v="Other Type of Software"/>
    <m/>
    <m/>
    <s v="sruthi"/>
    <s v="Ravichandran"/>
    <m/>
    <d v="2018-10-15T12:17:14"/>
    <s v="No"/>
  </r>
  <r>
    <s v="IT-OSS - M6 (ASAP/TSG)"/>
    <s v="Incident"/>
    <s v="INC000002654681"/>
    <d v="2018-10-03T12:14:25"/>
    <d v="2018-10-04T19:12:28"/>
    <x v="4"/>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076622 PSR #?: 6355600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ruthi"/>
    <s v="Ravichandran"/>
    <m/>
    <d v="2018-10-15T12:17:07"/>
    <s v="No"/>
  </r>
  <r>
    <s v="IT-OSS - M6 (ASAP/TSG)"/>
    <s v="Incident"/>
    <s v="INC000002654680"/>
    <d v="2018-10-03T12:02:05"/>
    <d v="2018-10-05T20:59:51"/>
    <x v="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8307926988 What is your MSS Login ID?: n9986869 "/>
    <s v="There is no open orders for the customer#8307926988 in both the HWIN and NGMSS order.  All the orders were in completed status for the TN#8307926988."/>
    <s v="MSS Cause Codes"/>
    <s v="Training"/>
    <s v="No Issue Found"/>
    <m/>
    <s v="IT Application"/>
    <s v="Software Application/System"/>
    <s v="Other Type of Software"/>
    <m/>
    <m/>
    <s v="Suriya"/>
    <s v="Ilango"/>
    <m/>
    <d v="2018-10-16T11:52:19"/>
    <s v="No"/>
  </r>
  <r>
    <s v="IT-OSS - M6 (ASAP/TSG)"/>
    <s v="Incident"/>
    <s v="INC000002654679"/>
    <d v="2018-10-03T11:54:22"/>
    <d v="2018-10-04T16:24:37"/>
    <x v="0"/>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9038352782 What is your MSS Login ID?: n9986869 "/>
    <s v="Multiple mapping for the address and location has caused the reported issue and the same has been cleared."/>
    <s v="MSS Cause Codes"/>
    <s v="Data"/>
    <s v="Address Issue"/>
    <m/>
    <s v="IT Application"/>
    <s v="Software Application/System"/>
    <s v="Other Type of Software"/>
    <m/>
    <m/>
    <s v="Suriya"/>
    <s v="Ilango"/>
    <m/>
    <d v="2018-10-15T12:17:01"/>
    <s v="No"/>
  </r>
  <r>
    <s v="IT-OSS - M6 (ASAP/TSG)"/>
    <s v="Incident"/>
    <s v="INC000002654676"/>
    <d v="2018-10-03T11:47:33"/>
    <d v="2018-10-10T19:14:54"/>
    <x v="1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Order has been completed"/>
    <s v="MSS Cause Codes"/>
    <s v="Training"/>
    <s v="User Resolved"/>
    <m/>
    <s v="IT Application"/>
    <s v="Software Application/System"/>
    <s v="Other Type of Software"/>
    <m/>
    <m/>
    <s v="Suryapraba"/>
    <s v="Kannaiyan"/>
    <m/>
    <d v="2018-10-21T11:44:21"/>
    <s v="No"/>
  </r>
  <r>
    <s v="IT-OSS - M6 (ASAP/TSG)"/>
    <s v="Incident"/>
    <s v="INC000002654675"/>
    <d v="2018-10-03T11:41:02"/>
    <d v="2018-10-04T14:36:49"/>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the reported order-23104055  was completed in MSS,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Koperundevi"/>
    <s v="Muniyandi"/>
    <m/>
    <d v="2018-10-15T12:16:41"/>
    <s v="No"/>
  </r>
  <r>
    <s v="IT-OSS - M6 (ASAP/TSG)"/>
    <s v="Incident"/>
    <s v="INC000002654671"/>
    <d v="2018-10-03T11:32:12"/>
    <d v="2018-10-18T00:11:33"/>
    <x v="1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don't see any open order for the customer, there is no pending action item from our end we are marking this ticket as resolved."/>
    <s v="MSS Cause Codes"/>
    <s v="Data"/>
    <s v="User Request"/>
    <m/>
    <s v="IT Application"/>
    <s v="Software Application/System"/>
    <s v="Other Type of Software"/>
    <m/>
    <m/>
    <s v="Suryapraba"/>
    <s v="Kannaiyan"/>
    <m/>
    <d v="2018-10-28T11:50:04"/>
    <s v="No"/>
  </r>
  <r>
    <s v="IT-OSS - M6 (ASAP/TSG)"/>
    <s v="Incident"/>
    <s v="INC000002654670"/>
    <d v="2018-10-03T11:30:42"/>
    <d v="2018-10-04T20:10:20"/>
    <x v="3"/>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The incorrect locations that is mapped in the network locations caused the issue and the same have been corrected and completed"/>
    <s v="MSS Cause Codes"/>
    <s v="Delegation"/>
    <s v="Location Information"/>
    <m/>
    <s v="IT Application"/>
    <s v="Software Application/System"/>
    <s v="Other Type of Software"/>
    <m/>
    <m/>
    <s v="Koperundevi"/>
    <s v="Muniyandi"/>
    <m/>
    <d v="2018-10-15T12:14:04"/>
    <s v="No"/>
  </r>
  <r>
    <s v="IT-OSS - M6 (ASAP/TSG)"/>
    <s v="Incident"/>
    <s v="INC000002654669"/>
    <d v="2018-10-03T11:20:55"/>
    <d v="2018-10-04T18:55:07"/>
    <x v="15"/>
    <s v="Medium"/>
    <x v="0"/>
    <s v="Within the Service Target"/>
    <s v="MSS (hWIN &amp; TSG) Issue"/>
    <s v="Which MSS instance are you reporting this issue for?: MSS (hWIN &amp; TSG) What type of issue are you reporting?: Another issue Description of problem: (attach screenshots of any errors, etc.): Unable to push the Queue -9127541990 What is your MSS Login ID?: n9986869 "/>
    <s v="We could see that the PCONDES and VCONDES  task were made not required which caused the reported issues,now we have corrected it."/>
    <s v="MSS Cause Codes"/>
    <s v="Training"/>
    <s v="Incorrect Task Completion Process"/>
    <m/>
    <s v="IT Application"/>
    <s v="Software Application/System"/>
    <s v="Other Type of Software"/>
    <m/>
    <m/>
    <s v="Suriya"/>
    <s v="Ilango"/>
    <m/>
    <d v="2018-10-15T12:13:58"/>
    <s v="No"/>
  </r>
  <r>
    <s v="IT-OSS - M6 (ASAP/TSG)"/>
    <s v="Incident"/>
    <s v="INC000002654663"/>
    <d v="2018-10-03T11:16:16"/>
    <d v="2018-10-05T18:27:15"/>
    <x v="6"/>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There is no pin assignments in the reported PSR # 23069949 which caused the issue and the same has been corrected."/>
    <s v="MSS Cause Codes"/>
    <s v="Training"/>
    <s v="Incorrect Process on PIN Assignment"/>
    <m/>
    <s v="IT Application"/>
    <s v="Software Application/System"/>
    <s v="Other Type of Software"/>
    <m/>
    <m/>
    <s v="Suryapraba"/>
    <s v="Kannaiyan"/>
    <m/>
    <d v="2018-10-16T11:51:12"/>
    <s v="No"/>
  </r>
  <r>
    <s v="IT-OSS - M6 (ASAP/TSG)"/>
    <s v="Incident"/>
    <s v="INC000002654662"/>
    <d v="2018-10-03T11:12:52"/>
    <d v="2018-10-03T16:38:27"/>
    <x v="2"/>
    <s v="Medium"/>
    <x v="0"/>
    <s v="Within the Service Target"/>
    <s v="MSS (hWIN &amp; TSG) Issue"/>
    <s v="Which MSS instance are you reporting this issue for?: MSS (hWIN &amp; TSG) What type of issue are you reporting?: Another issue Description of problem: (attach screenshots of any errors, etc.): No MSS record found for 2297624378 What is your MSS Login ID?: n9986869 "/>
    <s v="We can see that the activity indicator was incorrect which was causing the issue, the same has been corrected and fixed."/>
    <s v="MSS Cause Codes"/>
    <s v="Delegation"/>
    <s v="Location Information"/>
    <m/>
    <s v="IT Application"/>
    <s v="Software Application/System"/>
    <s v="Other Type of Software"/>
    <m/>
    <m/>
    <s v="Suriya"/>
    <s v="Ilango"/>
    <m/>
    <d v="2018-10-14T12:32:35"/>
    <s v="No"/>
  </r>
  <r>
    <s v="IT-OSS - M6 (ASAP/TSG)"/>
    <s v="Incident"/>
    <s v="INC000002654660"/>
    <d v="2018-10-03T10:57:20"/>
    <d v="2018-10-15T16:29:09"/>
    <x v="13"/>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reported issue was identified after the Dual qual implementation. A code change has been done to fix this issue. The reported order#6555897 has been completed in production."/>
    <s v="MSS Cause Codes"/>
    <s v="Code"/>
    <s v="MSSINT Custom Code"/>
    <m/>
    <s v="IT Application"/>
    <s v="Software Application/System"/>
    <s v="Other Type of Software"/>
    <m/>
    <m/>
    <s v="Ramkumar"/>
    <s v="Balaji"/>
    <m/>
    <d v="2018-10-26T11:42:11"/>
    <s v="No"/>
  </r>
  <r>
    <s v="IT-OSS - M6 (ASAP/TSG)"/>
    <s v="Incident"/>
    <s v="INC000002654655"/>
    <d v="2018-10-03T09:36:35"/>
    <d v="2018-10-15T15:35:52"/>
    <x v="4"/>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
    <s v="The reported issue was identified after the Dual qual implementation. A code change has been done to fix this issue. The reported order has been completed in production. Hence there is no action pending on our side. We are going ahead and marking this incident as resolved. Thanks."/>
    <s v="MSS Cause Codes"/>
    <s v="Code"/>
    <s v="MSSINT Custom Code"/>
    <m/>
    <s v="IT Application"/>
    <s v="Software Application/System"/>
    <s v="Other Type of Software"/>
    <m/>
    <m/>
    <s v="Srinivasan"/>
    <s v="Puthiran"/>
    <m/>
    <d v="2018-10-26T11:42:05"/>
    <s v="No"/>
  </r>
  <r>
    <s v="IT-OSS - M6 (ASAP/TSG)"/>
    <s v="Incident"/>
    <s v="INC000002654645"/>
    <d v="2018-10-03T04:43:06"/>
    <d v="2018-10-03T13:21:26"/>
    <x v="0"/>
    <s v="Medium"/>
    <x v="0"/>
    <s v="Within the Service Target"/>
    <s v="MSS (hWIN &amp; TSG) Issue"/>
    <s v="Which MSS instance are you reporting this issue for?: MSS (hWIN &amp; TSG) What type of issue are you reporting?: Another issue Description of problem: (attach screenshots of any errors, etc.): 7048479954- order stuck in NSP queue What is your MSS Login ID?: n9986863 "/>
    <s v="Multiple mapping for the address and location has caused the reported issue and the same has been cleared."/>
    <s v="MSS Cause Codes"/>
    <s v="Data"/>
    <s v="Address Issue"/>
    <m/>
    <s v="IT Application"/>
    <s v="Software Application/System"/>
    <s v="Other Type of Software"/>
    <m/>
    <m/>
    <s v="Naveenkumar"/>
    <s v="Haribabu"/>
    <m/>
    <d v="2018-10-14T12:31:20"/>
    <s v="No"/>
  </r>
  <r>
    <s v="IT-OSS - M6 (ASAP/TSG)"/>
    <s v="Incident"/>
    <s v="INC000002654638"/>
    <d v="2018-10-03T03:49:43"/>
    <d v="2018-10-05T13:13:39"/>
    <x v="10"/>
    <s v="Medium"/>
    <x v="0"/>
    <s v="Within the Service Target"/>
    <s v="MSS (hWIN &amp; TSG) Issue"/>
    <s v="Which MSS instance are you reporting this issue for?: MSS (hWIN &amp; TSG) What type of issue are you reporting?: Another issue Description of problem: (attach screenshots of any errors, etc.): ReturnCd :21038 - ReturnText: One or more required Addresses have not been delegated to NGMSS 7067822807 What is your MSS Login ID?: e0183530 Customer Acct Number?: 3313951 PSR #?: 23121586 "/>
    <s v="The missing address related entries caused the issue and the same have been added to resolve the issue"/>
    <s v="MSS Cause Codes"/>
    <s v="Delegation"/>
    <s v="Location Information"/>
    <m/>
    <s v="IT Application"/>
    <s v="Software Application/System"/>
    <s v="Other Type of Software"/>
    <m/>
    <m/>
    <s v="Mikayla"/>
    <s v="Anderson"/>
    <m/>
    <d v="2018-10-16T11:51:05"/>
    <s v="No"/>
  </r>
  <r>
    <s v="IT-OSS - M6 (ASAP/TSG)"/>
    <s v="Incident"/>
    <s v="INC000002654632"/>
    <d v="2018-10-03T03:29:52"/>
    <d v="2018-10-04T11:30:23"/>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3735 PSR #?: 6460649  "/>
    <s v="Order has been already completed in Production"/>
    <m/>
    <m/>
    <m/>
    <m/>
    <s v="IT Application"/>
    <s v="Software Application/System"/>
    <s v="Other Type of Software"/>
    <m/>
    <m/>
    <s v="Suriyapriya"/>
    <s v="Jothiramalingam"/>
    <m/>
    <d v="2018-10-15T12:13:19"/>
    <s v="No"/>
  </r>
  <r>
    <s v="IT-OSS - M6 (ASAP/TSG)"/>
    <s v="Incident"/>
    <s v="INC000002654631"/>
    <d v="2018-10-03T03:27:59"/>
    <d v="2018-10-03T15:49:03"/>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4114 PSR #?: 6399982  "/>
    <s v="We could see that the location related entries for the reported order-6399982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anthavel"/>
    <s v="Kumar"/>
    <m/>
    <d v="2018-10-14T12:31:00"/>
    <s v="No"/>
  </r>
  <r>
    <s v="IT-OSS - M6 (ASAP/TSG)"/>
    <s v="Incident"/>
    <s v="INC000002654628"/>
    <d v="2018-10-03T03:21:59"/>
    <d v="2018-10-04T20:18:09"/>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462059 PSR #?: 6440621  "/>
    <s v="Hi Suriya,  The issue has been cleared now through a data scrub by updating the incorrect address id and the order got completed without any issues. Please check and let us know for any other concerns."/>
    <s v="MSS Cause Codes"/>
    <s v="Data"/>
    <s v="Data Scrub Required"/>
    <m/>
    <s v="IT Application"/>
    <s v="Software Application/System"/>
    <s v="Other Type of Software"/>
    <m/>
    <m/>
    <s v="Suriyapriya"/>
    <s v="Jothiramalingam"/>
    <m/>
    <d v="2018-10-15T12:13:13"/>
    <s v="No"/>
  </r>
  <r>
    <s v="IT-OSS - M6 (ASAP/TSG)"/>
    <s v="Incident"/>
    <s v="INC000002654627"/>
    <d v="2018-10-03T03:21:48"/>
    <d v="2018-10-04T13:50:23"/>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33121 PSR #?: 6387136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d v="2018-10-15T12:13:06"/>
    <s v="No"/>
  </r>
  <r>
    <s v="IT-OSS - M6 (ASAP/TSG)"/>
    <s v="Incident"/>
    <s v="INC000002654602"/>
    <d v="2018-10-03T14:00:19"/>
    <d v="2018-10-04T18:32:15"/>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9197741469 What is your MSS Login ID?: n9989129 "/>
    <s v="We could see the reported order has been processed already it seems and looks complete in the system. So, we are going ahead and marking this as close. Kindly reach us for any assistance in the future."/>
    <s v="MSS Cause Codes"/>
    <s v="Training"/>
    <s v="No Issue Found"/>
    <m/>
    <s v="IT Application"/>
    <s v="Software Application/System"/>
    <s v="Other Type of Software"/>
    <m/>
    <m/>
    <s v="Harish"/>
    <s v="Sundaram"/>
    <m/>
    <d v="2018-10-15T12:12:08"/>
    <s v="No"/>
  </r>
  <r>
    <s v="IT-OSS - M6 (ASAP/TSG)"/>
    <s v="Incident"/>
    <s v="INC000002654600"/>
    <d v="2018-10-03T13:13:22"/>
    <d v="2018-10-04T18:42:25"/>
    <x v="15"/>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048446352 "/>
    <s v="We could see no issues with this order as it was completed already."/>
    <s v="MSS Cause Codes"/>
    <s v="Training"/>
    <s v="No Issue Found"/>
    <m/>
    <s v="IT Application"/>
    <s v="Software Application/System"/>
    <s v="Other Type of Software"/>
    <m/>
    <m/>
    <s v="Srinivasan"/>
    <s v="Puthiran"/>
    <m/>
    <d v="2018-10-15T12:12:01"/>
    <s v="No"/>
  </r>
  <r>
    <s v="IT-OSS - M6 (ASAP/TSG)"/>
    <s v="Incident"/>
    <s v="INC000002654599"/>
    <d v="2018-10-03T12:59:14"/>
    <d v="2018-10-04T16:29:15"/>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7048828313 "/>
    <s v="Multiple mapping for the address and location has caused the reported issue and the same has been cleared."/>
    <s v="MSS Cause Codes"/>
    <s v="Data"/>
    <s v="Address Issue"/>
    <m/>
    <s v="IT Application"/>
    <s v="Software Application/System"/>
    <s v="Other Type of Software"/>
    <m/>
    <m/>
    <s v="Srinivasan"/>
    <s v="Puthiran"/>
    <m/>
    <d v="2018-10-15T12:11:54"/>
    <s v="No"/>
  </r>
  <r>
    <s v="IT-OSS - M6 (ASAP/TSG)"/>
    <s v="Incident"/>
    <s v="INC000002654598"/>
    <d v="2018-10-03T12:53:25"/>
    <d v="2018-10-05T12:44:15"/>
    <x v="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4 Customer Acct Number?: 3636956 PSR #?: 6363619  "/>
    <s v="We can see that there was duplicate Location values which was causing the error, the same has been corrected and fixed."/>
    <s v="MSS Cause Codes"/>
    <s v="Delegation"/>
    <s v="Location Information"/>
    <m/>
    <s v="IT Application"/>
    <s v="Software Application/System"/>
    <s v="Other Type of Software"/>
    <m/>
    <m/>
    <s v="Manjubhashini"/>
    <s v="Kalimuthu"/>
    <m/>
    <d v="2018-10-16T11:50:53"/>
    <s v="No"/>
  </r>
  <r>
    <s v="IT-OSS - M6 (ASAP/TSG)"/>
    <s v="Incident"/>
    <s v="INC000002654597"/>
    <d v="2018-10-03T12:52:28"/>
    <d v="2018-10-04T20:14:02"/>
    <x v="13"/>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We have corrected the address issue for the reported customer caused due to  migration and the issue got cleared."/>
    <s v="MSS Cause Codes"/>
    <s v="Data"/>
    <s v="Address Issue"/>
    <m/>
    <s v="IT Application"/>
    <s v="Software Application/System"/>
    <s v="Other Type of Software"/>
    <m/>
    <m/>
    <s v="Ramkumar"/>
    <s v="Balaji"/>
    <m/>
    <d v="2018-10-15T12:11:48"/>
    <s v="No"/>
  </r>
  <r>
    <s v="IT-OSS - M6 (ASAP/TSG)"/>
    <s v="Incident"/>
    <s v="INC000002654596"/>
    <d v="2018-10-03T12:47:14"/>
    <d v="2018-10-04T18:42:50"/>
    <x v="4"/>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6 "/>
    <s v="We could see that an incorrect provisioning plan (BB-Modify order w PIN CHg) has been selected for the wirecenter move order. Please cancel this reported order and place a proper order with correct provisioning plan. Hence there is no action pending on our side. We are going ahead and marking this incident as resolved. Thanks."/>
    <s v="MSS Cause Codes"/>
    <s v="Training"/>
    <s v="Incorrect Provisioning Plan Selected"/>
    <m/>
    <s v="IT Application"/>
    <s v="Software Application/System"/>
    <s v="Other Type of Software"/>
    <m/>
    <m/>
    <s v="Koperundevi"/>
    <s v="Muniyandi"/>
    <m/>
    <d v="2018-10-15T12:11:41"/>
    <s v="No"/>
  </r>
  <r>
    <s v="IT-OSS - M6 (ASAP/TSG)"/>
    <s v="Incident"/>
    <s v="INC000002654595"/>
    <d v="2018-10-03T12:43:32"/>
    <d v="2018-10-08T19:13:53"/>
    <x v="5"/>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4 "/>
    <s v="The reported order#6472668 was already completed and flag finished."/>
    <s v="MSS Cause Codes"/>
    <s v="Training"/>
    <s v="No Issue Found"/>
    <m/>
    <s v="IT Application"/>
    <s v="Software Application/System"/>
    <s v="Other Type of Software"/>
    <m/>
    <m/>
    <s v="Ramkumar"/>
    <s v="Balaji"/>
    <m/>
    <d v="2018-10-19T11:47:27"/>
    <s v="No"/>
  </r>
  <r>
    <s v="IT-OSS - M6 (ASAP/TSG)"/>
    <s v="Incident"/>
    <s v="INC000002654594"/>
    <d v="2018-10-03T12:38:22"/>
    <d v="2018-10-04T16:32:29"/>
    <x v="0"/>
    <s v="Medium"/>
    <x v="0"/>
    <s v="Within the Service Target"/>
    <s v="MSS (hWIN &amp; TSG) Issue"/>
    <s v="Which MSS instance are you reporting this issue for?: MSS (hWIN &amp; TSG) What type of issue are you reporting?: Another issue Description of problem: (attach screenshots of any errors, etc.): Unable to push the NSP queue What is your MSS Login ID?: n9981513 Customer Acct Number?: 9365444929 "/>
    <s v="Multiple mapping for the address and location has caused the reported issue and the same has been cleared."/>
    <s v="MSS Cause Codes"/>
    <s v="Data"/>
    <s v="Address Issue"/>
    <m/>
    <s v="IT Application"/>
    <s v="Software Application/System"/>
    <s v="Other Type of Software"/>
    <m/>
    <m/>
    <s v="Srinivasan"/>
    <s v="Puthiran"/>
    <m/>
    <d v="2018-10-15T12:11:34"/>
    <s v="No"/>
  </r>
  <r>
    <s v="IT-OSS - M6 (ASAP/TSG)"/>
    <s v="Incident"/>
    <s v="INC000002654592"/>
    <d v="2018-10-03T12:33:42"/>
    <d v="2018-10-10T19:08:56"/>
    <x v="11"/>
    <s v="Medium"/>
    <x v="0"/>
    <s v="Within the Service Target"/>
    <s v="MSS (hWIN &amp; TSG) Issue"/>
    <s v="Which MSS instance are you reporting this issue for?: MSS (hWIN &amp; TSG) What type of issue are you reporting?: Another issue Description of problem: (attach screenshots of any errors, etc.): ORA 20100 ERROR WORKING NEXTGEN MSS DD TASK COULD NOT COMPLETE DD TASK ERROR ORA 20100; NOT ABLE TO FIND CUSTOMER LOCATION  What is your MSS Login ID?: n9984645 Customer Acct Number?: 3721646 PSR #?: 6501939 "/>
    <s v="Task has been completed already"/>
    <m/>
    <m/>
    <m/>
    <m/>
    <s v="IT Application"/>
    <s v="Software Application/System"/>
    <s v="Other Type of Software"/>
    <m/>
    <m/>
    <s v="sruthi"/>
    <s v="Ravichandran"/>
    <m/>
    <d v="2018-10-21T11:44:08"/>
    <s v="No"/>
  </r>
  <r>
    <s v="IT-OSS - M6 (ASAP/TSG)"/>
    <s v="Incident"/>
    <s v="INC000002654588"/>
    <d v="2018-10-03T12:12:00"/>
    <d v="2018-10-04T14:42:30"/>
    <x v="1"/>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at the reported order-23000614  was completed in MSS, Hence, we are going ahead and marking this incident as resolved. Kindly let us know for any concerns and if you are facing any issues in future, please raise a new ticket, we will be glad to help on the ticket."/>
    <s v="MSS Cause Codes"/>
    <s v="Training"/>
    <s v="No Issue Found"/>
    <m/>
    <s v="IT Application"/>
    <s v="Software Application/System"/>
    <s v="Other Type of Software"/>
    <m/>
    <m/>
    <s v="Suryapraba"/>
    <s v="Kannaiyan"/>
    <m/>
    <d v="2018-10-15T12:11:27"/>
    <s v="No"/>
  </r>
  <r>
    <s v="IT-OSS - M6 (ASAP/TSG)"/>
    <s v="Incident"/>
    <s v="INC000002654582"/>
    <d v="2018-10-03T11:25:46"/>
    <d v="2018-10-17T23:57:39"/>
    <x v="12"/>
    <s v="Medium"/>
    <x v="0"/>
    <s v="Within the Service Target"/>
    <s v="MSS (hWIN &amp; TSG) Issue"/>
    <s v="Which MSS instance are you reporting this issue for?: MSS (hWIN &amp; TSG) What type of issue are you reporting?: Another issue Description of problem: (attach screenshots of any errors, etc.): Unable to push the Queue - 4024664634 What is your MSS Login ID?: n9986869 "/>
    <s v="We don't see any open order for the customer and there is no pending action item from our end we are marking this ticket as resolved."/>
    <s v="MSS Cause Codes"/>
    <s v="Data"/>
    <s v="User Request"/>
    <m/>
    <s v="IT Application"/>
    <s v="Software Application/System"/>
    <s v="Other Type of Software"/>
    <m/>
    <m/>
    <s v="Suriya"/>
    <s v="Ilango"/>
    <m/>
    <d v="2018-10-28T11:49:57"/>
    <s v="No"/>
  </r>
  <r>
    <s v="IT-OSS - M6 (ASAP/TSG)"/>
    <s v="Incident"/>
    <s v="INC000002654579"/>
    <d v="2018-10-03T10:50:05"/>
    <d v="2018-10-03T13:20:55"/>
    <x v="7"/>
    <s v="Medium"/>
    <x v="0"/>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s v="We could see the reported order has been processed when we try to check the same and it looks complete in the system now. So, we are going ahead and marking this as close. KIndly reach us for any assistance in the future."/>
    <s v="MSS Cause Codes"/>
    <s v="Training"/>
    <s v="No Issue Found"/>
    <m/>
    <s v="IT Application"/>
    <s v="Software Application/System"/>
    <s v="Other Type of Software"/>
    <m/>
    <m/>
    <s v="Suryapraba"/>
    <s v="Kannaiyan"/>
    <m/>
    <d v="2018-10-14T12:27:37"/>
    <s v="No"/>
  </r>
  <r>
    <s v="IT-OSS - M6 (ASAP/TSG)"/>
    <s v="Incident"/>
    <s v="INC000002654578"/>
    <d v="2018-10-03T10:48:36"/>
    <d v="2018-10-08T15:53:55"/>
    <x v="15"/>
    <s v="Medium"/>
    <x v="0"/>
    <s v="Within the Service Target"/>
    <s v="MSS (hWIN &amp; TSG) Issue"/>
    <s v="Which MSS instance are you reporting this issue for?: MSS (hWIN &amp; TSG) What type of issue are you reporting?: Another issue Description of problem: (attach screenshots of any errors, etc.): unable to push the dslam queue What is your MSS Login ID?: n9981514 "/>
    <s v="The incorrect products qualification in the order caused the reported issue and the same has been corrected now"/>
    <s v="MSS Cause Codes"/>
    <s v="Data"/>
    <s v="Product Issue"/>
    <m/>
    <s v="IT Application"/>
    <s v="Software Application/System"/>
    <s v="Other Type of Software"/>
    <m/>
    <m/>
    <s v="Ramkumar"/>
    <s v="Balaji"/>
    <m/>
    <d v="2018-10-19T11:47:21"/>
    <s v="No"/>
  </r>
  <r>
    <s v="IT-OSS - M6 (ASAP/TSG)"/>
    <s v="Incident"/>
    <s v="INC000002654571"/>
    <d v="2018-10-03T05:02:12"/>
    <d v="2018-10-04T18:18:43"/>
    <x v="6"/>
    <s v="Medium"/>
    <x v="0"/>
    <s v="Within the Service Target"/>
    <s v="MSS (hWIN &amp; TSG) Issue"/>
    <s v="Which MSS instance are you reporting this issue for?: MSS (hWIN &amp; TSG) What type of issue are you reporting?: Another issue Description of problem: (attach screenshots of any errors, etc.): 7048440145-order stuck in NSP What is your MSS Login ID?: n9986863 "/>
    <s v="The incorrect address id was tagged in the reported PSR # 23093807 which caused the issue and the same has been corrected."/>
    <s v="MSS Cause Codes"/>
    <s v="Data"/>
    <s v="Address Issue"/>
    <m/>
    <s v="IT Application"/>
    <s v="Software Application/System"/>
    <s v="Other Type of Software"/>
    <m/>
    <m/>
    <s v="Naveenkumar"/>
    <s v="Haribabu"/>
    <m/>
    <d v="2018-10-15T12:11:13"/>
    <s v="No"/>
  </r>
  <r>
    <s v="IT-OSS - M6 (ASAP/TSG)"/>
    <s v="Incident"/>
    <s v="INC000002654569"/>
    <d v="2018-10-03T04:55:15"/>
    <d v="2018-10-04T14:52:28"/>
    <x v="2"/>
    <s v="Medium"/>
    <x v="0"/>
    <s v="Within the Service Target"/>
    <s v="MSS (hWIN &amp; TSG) Issue"/>
    <s v="Which MSS instance are you reporting this issue for?: MSS (hWIN &amp; TSG) What type of issue are you reporting?: Another issue Description of problem: (attach screenshots of any errors, etc.): order is stuck in the BB_COMP queue  What is your MSS Login ID?: e0168378 Customer Acct Number?: 4736587 PSR #?: 20259179 "/>
    <s v="We can see that the task was not completed properly which was causing the issue, the same has been completed and fixed."/>
    <s v="MSS Cause Codes"/>
    <s v="Training"/>
    <s v="Incorrect Task Completion Process"/>
    <m/>
    <s v="IT Application"/>
    <s v="Software Application/System"/>
    <s v="Other Type of Software"/>
    <m/>
    <m/>
    <s v="Ashley"/>
    <s v="Yauilla"/>
    <m/>
    <d v="2018-10-15T12:11:06"/>
    <s v="No"/>
  </r>
  <r>
    <s v="IT-OSS - M6 (ASAP/TSG)"/>
    <s v="Incident"/>
    <s v="INC000002654567"/>
    <d v="2018-10-03T04:28:55"/>
    <d v="2018-10-03T19:17:16"/>
    <x v="13"/>
    <s v="Medium"/>
    <x v="0"/>
    <s v="Within the Service Target"/>
    <s v="MSS (hWIN &amp; TSG) Issue"/>
    <s v="Which MSS instance are you reporting this issue for?: MSS (hWIN &amp; TSG) What type of issue are you reporting?: Another issue Description of problem: (attach screenshots of any errors, etc.): 7048149647- order stuck in NSP What is your MSS Login ID?: n9986863 "/>
    <s v="We have corrected the circuit status for the reported customer# 7048149647 caused due to  migration and the issue got cleared."/>
    <s v="MSS Cause Codes"/>
    <s v="Data"/>
    <s v="Circuit Status"/>
    <m/>
    <s v="IT Application"/>
    <s v="Software Application/System"/>
    <s v="Other Type of Software"/>
    <m/>
    <m/>
    <s v="Naveenkumar"/>
    <s v="Haribabu"/>
    <m/>
    <d v="2018-10-14T12:27:04"/>
    <s v="No"/>
  </r>
  <r>
    <s v="IT-OSS - M6 (ASAP/TSG)"/>
    <s v="Incident"/>
    <s v="INC000002654566"/>
    <d v="2018-10-03T04:23:30"/>
    <d v="2018-10-04T11:51:31"/>
    <x v="4"/>
    <s v="Medium"/>
    <x v="0"/>
    <s v="Within the Service Target"/>
    <s v="MSS (hWIN &amp; TSG) Issue"/>
    <s v="Which MSS instance are you reporting this issue for?: MSS (hWIN &amp; TSG) What type of issue are you reporting?: Another issue Description of problem: (attach screenshots of any errors, etc.): 7048463977- order stuck in NSP What is your MSS Login ID?: n9986863 "/>
    <s v="As per MIROR record, the DRS wire center 'VNBGKYXA ' is the provisioning wire center for 50/4 Mb Product.  Also customer currently in the 'VNBGKYXA'  wire center. So as per process old speed should be disconnected and new speed should be added under the same broadband product. But in the reported PSR we could see the old broadband is disconnected and new broadband products are added, this is incorrect process.  Kindly check the MIROR record for the customer and if the provisioning wire center is different from existing wire center for the new speed product, then place a BB move order.   Please cancel the reported order and place a new order with correct process. Hence there is no action pending on our side. We are going ahead and marking this incident as resolved. Thanks."/>
    <s v="MSS Cause Codes"/>
    <s v="Training"/>
    <s v="Incorrect Process on Change Order"/>
    <m/>
    <s v="IT Application"/>
    <s v="Software Application/System"/>
    <s v="Other Type of Software"/>
    <m/>
    <m/>
    <s v="Naveenkumar"/>
    <s v="Haribabu"/>
    <m/>
    <d v="2018-10-15T12:11:00"/>
    <s v="No"/>
  </r>
  <r>
    <s v="IT-OSS - M6 (ASAP/TSG)"/>
    <s v="Incident"/>
    <s v="INC000002654558"/>
    <d v="2018-10-03T03:05:51"/>
    <d v="2018-10-04T16:35:58"/>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4784 PSR #?: 6365773  "/>
    <s v="Multiple mapping for the address and location has caused the reported issue and the same has been cleared"/>
    <s v="MSS Cause Codes"/>
    <s v="Data"/>
    <s v="Address Issue"/>
    <m/>
    <s v="IT Application"/>
    <s v="Software Application/System"/>
    <s v="Other Type of Software"/>
    <m/>
    <m/>
    <s v="Kanthavel"/>
    <s v="Kumar"/>
    <m/>
    <d v="2018-10-15T12:10:45"/>
    <s v="No"/>
  </r>
  <r>
    <s v="IT-OSS - M6 (ASAP/TSG)"/>
    <s v="Incident"/>
    <s v="INC000002654484"/>
    <d v="2018-10-03T02:41:10"/>
    <d v="2018-10-19T13:51:24"/>
    <x v="10"/>
    <s v="Medium"/>
    <x v="0"/>
    <s v="Within the Service Target"/>
    <s v="MSS (hWIN &amp; TSG) Issue"/>
    <s v="Which MSS instance are you reporting this issue for?: MSS (hWIN &amp; TSG) What type of issue are you reporting?: Another issue Description of problem: (attach screenshots of any errors, etc.): ERROR: AN ERROR OCCIRRED DURING THE CUSTOM PRE-VALIDATION PROCEDURE: -2 ORA-20103: THE TN REQUESTED IS ALREADY INSERVICE. What is your MSS Login ID?: E0180039 Customer Acct Number?: 6583402 PSR #?: 23131996 "/>
    <s v="The previous order with the reported customer number was cancelled in legacy but not delegated to NGMSS properly and that caused the issue. The issue has been corrected by correcting the service item related entries."/>
    <s v="MSS Cause Codes"/>
    <s v="Delegation"/>
    <s v="Previous order Delegation issue"/>
    <m/>
    <s v="IT Application"/>
    <s v="Software Application/System"/>
    <s v="Other Type of Software"/>
    <m/>
    <m/>
    <s v="Justin"/>
    <s v="Liles"/>
    <m/>
    <d v="2018-10-30T11:36:56"/>
    <s v="No"/>
  </r>
  <r>
    <s v="IT-OSS - M6 (ASAP/TSG)"/>
    <s v="Incident"/>
    <s v="INC000002654423"/>
    <d v="2018-10-03T03:14:33"/>
    <d v="2018-10-04T11:35:04"/>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02305 PSR #?: 6369433  "/>
    <s v="Order has been completed in Production"/>
    <m/>
    <m/>
    <m/>
    <m/>
    <s v="IT Application"/>
    <s v="Software Application/System"/>
    <s v="Other Type of Software"/>
    <m/>
    <m/>
    <s v="Kanthavel"/>
    <s v="Kumar"/>
    <m/>
    <d v="2018-10-15T12:12:54"/>
    <s v="No"/>
  </r>
  <r>
    <s v="IT-OSS - M6 (ASAP/TSG)"/>
    <s v="Incident"/>
    <s v="INC000002654402"/>
    <d v="2018-10-03T02:33:58"/>
    <d v="2018-10-03T15:53:36"/>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26591 PSR #?: 6192906 "/>
    <s v="We could see that the location related entries for the reported order-6192906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anthavel"/>
    <s v="Kumar"/>
    <m/>
    <d v="2018-10-14T12:29:08"/>
    <s v="No"/>
  </r>
  <r>
    <s v="IT-OSS - M6 (ASAP/TSG)"/>
    <s v="Incident"/>
    <s v="INC000002654399"/>
    <d v="2018-10-03T02:32:47"/>
    <d v="2018-10-04T20:25:17"/>
    <x v="12"/>
    <s v="Medium"/>
    <x v="0"/>
    <s v="Within the Service Target"/>
    <s v="MSS (hWIN &amp; TSG) Issue"/>
    <s v="Which MSS instance are you reporting this issue for?: MSS (hWIN &amp; TSG) What type of issue are you reporting?: Another issue Description of problem: (attach screenshots of any errors, etc.): TN-7702076282 order stuck in nsp What is your MSS Login ID?: n9986862 "/>
    <s v="Hi Nithya,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Nithya"/>
    <s v="Chakkaravathi"/>
    <m/>
    <d v="2018-10-15T12:12:47"/>
    <s v="No"/>
  </r>
  <r>
    <s v="IT-OSS - M6 (ASAP/TSG)"/>
    <s v="Incident"/>
    <s v="INC000002654386"/>
    <d v="2018-10-03T02:30:07"/>
    <d v="2018-10-04T15:06:56"/>
    <x v="3"/>
    <s v="Medium"/>
    <x v="0"/>
    <s v="Within the Service Target"/>
    <s v="MSS (hWIN &amp; TSG) Issue"/>
    <s v="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
    <s v="The incorrect locations that is mapped in the network locations caused the issue and the same have been corrected and completed"/>
    <s v="MSS Cause Codes"/>
    <s v="Delegation"/>
    <s v="Location Information"/>
    <m/>
    <s v="IT Application"/>
    <s v="Software Application/System"/>
    <s v="Other Type of Software"/>
    <m/>
    <m/>
    <s v="Sudhakar"/>
    <s v="Elangovan"/>
    <m/>
    <d v="2018-10-15T12:12:40"/>
    <s v="No"/>
  </r>
  <r>
    <s v="IT-OSS - M6 (ASAP/TSG)"/>
    <s v="Incident"/>
    <s v="INC000002654379"/>
    <d v="2018-10-03T02:19:53"/>
    <d v="2018-10-03T13:27:04"/>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45769 PSR #?: 5946208  "/>
    <s v="We could see the order has been processed when we try to check the same and it looks good in the system, so we are going ahead and marking this as close. KIndly reach us for any assistance in the future."/>
    <s v="MSS Cause Codes"/>
    <s v="Training"/>
    <s v="No Issue Found"/>
    <m/>
    <s v="IT Application"/>
    <s v="Software Application/System"/>
    <s v="Other Type of Software"/>
    <m/>
    <m/>
    <s v="Suriyapriya"/>
    <s v="Jothiramalingam"/>
    <m/>
    <d v="2018-10-14T12:28:48"/>
    <s v="No"/>
  </r>
  <r>
    <s v="IT-OSS - M6 (ASAP/TSG)"/>
    <s v="Incident"/>
    <s v="INC000002654313"/>
    <d v="2018-10-03T04:55:14"/>
    <d v="2018-10-04T14:51:26"/>
    <x v="6"/>
    <s v="Medium"/>
    <x v="0"/>
    <s v="Within the Service Target"/>
    <s v="MSS (hWIN &amp; TSG) Issue"/>
    <s v="Which MSS instance are you reporting this issue for?: MSS (hWIN &amp; TSG) What type of issue are you reporting?: Another issue Description of problem: (attach screenshots of any errors, etc.): 7047085658- order stuck in NSP What is your MSS Login ID?: n9986863 "/>
    <s v="No issue found."/>
    <s v="MSS Cause Codes"/>
    <s v="Training"/>
    <s v="No Issue Found"/>
    <m/>
    <s v="IT Application"/>
    <s v="Software Application/System"/>
    <s v="Other Type of Software"/>
    <m/>
    <m/>
    <s v="Naveenkumar"/>
    <s v="Haribabu"/>
    <m/>
    <d v="2018-10-15T12:14:23"/>
    <s v="No"/>
  </r>
  <r>
    <s v="IT-OSS - M6 (ASAP/TSG)"/>
    <s v="Incident"/>
    <s v="INC000002654310"/>
    <d v="2018-10-03T04:11:38"/>
    <d v="2018-10-03T17:13:08"/>
    <x v="2"/>
    <s v="Medium"/>
    <x v="0"/>
    <s v="Within the Service Target"/>
    <s v="MSS (hWIN &amp; TSG) Issue"/>
    <s v="Which MSS instance are you reporting this issue for?: MSS (hWIN &amp; TSG) What type of issue are you reporting?: Another issue Description of problem: (attach screenshots of any errors, etc.): 3863622108- order stuck in NSP What is your MSS Login ID?: n9986863 "/>
    <s v="We can see that the incorrect location values which was causing the issue, the same has been corrected and fixed."/>
    <s v="MSS Cause Codes"/>
    <s v="Delegation"/>
    <s v="Location Information"/>
    <m/>
    <s v="IT Application"/>
    <s v="Software Application/System"/>
    <s v="Other Type of Software"/>
    <m/>
    <m/>
    <s v="Naveenkumar"/>
    <s v="Haribabu"/>
    <m/>
    <d v="2018-10-14T12:33:08"/>
    <s v="No"/>
  </r>
  <r>
    <s v="IT-OSS - M6 (ASAP/TSG)"/>
    <s v="Incident"/>
    <s v="INC000002654309"/>
    <d v="2018-10-03T04:00:24"/>
    <d v="2018-10-03T19:19:45"/>
    <x v="13"/>
    <s v="Medium"/>
    <x v="0"/>
    <s v="Within the Service Target"/>
    <s v="MSS (hWIN &amp; TSG) Issue"/>
    <s v="Which MSS instance are you reporting this issue for?: MSS (hWIN &amp; TSG) What type of issue are you reporting?: Another issue Description of problem: (attach screenshots of any errors, etc.): 9126543719- Order stuck in NSP queue What is your MSS Login ID?: n9986863 "/>
    <s v="We have corrected the address issue for the reported customer# 9126543719 caused due to  migration and the issue got cleared."/>
    <s v="MSS Cause Codes"/>
    <s v="Data"/>
    <s v="Address Issue"/>
    <m/>
    <s v="IT Application"/>
    <s v="Software Application/System"/>
    <s v="Other Type of Software"/>
    <m/>
    <m/>
    <s v="Naveenkumar"/>
    <s v="Haribabu"/>
    <m/>
    <d v="2018-10-14T12:33:02"/>
    <s v="No"/>
  </r>
  <r>
    <s v="IT-OSS - M6 (ASAP/TSG)"/>
    <s v="Incident"/>
    <s v="INC000002654308"/>
    <d v="2018-10-03T03:54:07"/>
    <d v="2018-10-03T15:32:43"/>
    <x v="4"/>
    <s v="Medium"/>
    <x v="0"/>
    <s v="Within the Service Target"/>
    <s v="MSS (hWIN &amp; TSG) Issue"/>
    <s v="Which MSS instance are you reporting this issue for?: MSS (hWIN &amp; TSG) What type of issue are you reporting?: Another issue Description of problem: (attach screenshots of any errors, etc.): 7067834694 order stuck in NSP queue What is your MSS Login ID?: n9986863 "/>
    <s v="We could see the PCONDES task has marked an NOT REQUIRED in production. An incorrect process on supplement cancel in change order caused the issue. We have marked as Required and completed the order. Hence there is no action pending on our side. We are going ahead and marking this incident as resolved. Thanks."/>
    <s v="MSS Cause Codes"/>
    <s v="Training"/>
    <s v="Process Issue - Others"/>
    <m/>
    <s v="IT Application"/>
    <s v="Software Application/System"/>
    <s v="Other Type of Software"/>
    <m/>
    <m/>
    <s v="Naveenkumar"/>
    <s v="Haribabu"/>
    <m/>
    <d v="2018-10-14T12:32:55"/>
    <s v="No"/>
  </r>
  <r>
    <s v="IT-OSS - M6 (ASAP/TSG)"/>
    <s v="Incident"/>
    <s v="INC000002654289"/>
    <d v="2018-10-03T02:57:56"/>
    <d v="2018-10-04T16:38:34"/>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19265 PSR #?: 6401634  "/>
    <s v="Multiple mapping for the address and location has caused the reported issue and the same has been cleared"/>
    <s v="MSS Cause Codes"/>
    <s v="Data"/>
    <s v="Address Issue"/>
    <m/>
    <s v="IT Application"/>
    <s v="Software Application/System"/>
    <s v="Other Type of Software"/>
    <m/>
    <m/>
    <s v="Suriyapriya"/>
    <s v="Jothiramalingam"/>
    <m/>
    <d v="2018-10-15T12:09:17"/>
    <s v="No"/>
  </r>
  <r>
    <s v="IT-OSS - M6 (ASAP/TSG)"/>
    <s v="Incident"/>
    <s v="INC000002654284"/>
    <d v="2018-10-03T02:42:39"/>
    <d v="2018-10-04T11:39:57"/>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76037 PSR #?: 6218310  "/>
    <s v="Order has been completed in Production already"/>
    <m/>
    <m/>
    <m/>
    <m/>
    <s v="IT Application"/>
    <s v="Software Application/System"/>
    <s v="Other Type of Software"/>
    <m/>
    <m/>
    <s v="Kanthavel"/>
    <s v="Kumar"/>
    <m/>
    <d v="2018-10-15T12:09:04"/>
    <s v="No"/>
  </r>
  <r>
    <s v="IT-OSS - M6 (ASAP/TSG)"/>
    <s v="Incident"/>
    <s v="INC000002654283"/>
    <d v="2018-10-03T02:41:07"/>
    <d v="2018-10-03T16:00:49"/>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729737 PSR #?: 6389199  "/>
    <s v="We could see that the location related entries for the reported order-6389199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riyapriya"/>
    <s v="Jothiramalingam"/>
    <m/>
    <d v="2018-10-14T12:24:24"/>
    <s v="No"/>
  </r>
  <r>
    <s v="IT-OSS - M6 (ASAP/TSG)"/>
    <s v="Incident"/>
    <s v="INC000002654278"/>
    <d v="2018-10-03T02:26:12"/>
    <d v="2018-10-04T20:28:25"/>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862 PSR #?: 6144550  "/>
    <s v="Hi Kanthavel,  The issue has been cleared now through a data scrub by updating the incorrect address id and the order got completed without any issues. Please check and let us know for any other concerns."/>
    <s v="MSS Cause Codes"/>
    <s v="Data"/>
    <s v="Address Issue"/>
    <m/>
    <s v="IT Application"/>
    <s v="Software Application/System"/>
    <s v="Other Type of Software"/>
    <m/>
    <m/>
    <s v="Kanthavel"/>
    <s v="Kumar"/>
    <m/>
    <d v="2018-10-15T12:08:57"/>
    <s v="No"/>
  </r>
  <r>
    <s v="IT-OSS - M6 (ASAP/TSG)"/>
    <s v="Incident"/>
    <s v="INC000002654277"/>
    <d v="2018-10-03T02:25:48"/>
    <d v="2018-10-04T15:15:19"/>
    <x v="3"/>
    <s v="Medium"/>
    <x v="0"/>
    <s v="Within the Service Target"/>
    <s v="MSS (hWIN &amp; TSG) Issue"/>
    <s v="Which MSS instance are you reporting this issue for?: MSS (hWIN &amp; TSG) What type of issue are you reporting?: Another issue Description of problem: (attach screenshots of any errors, etc.): 4024891521    stuck in nsp What is your MSS Login ID?: n9986864 Customer Acct Number?: 3070035 PSR #?: 6231428  "/>
    <s v="The incorrect locations that is mapped in the network locations caused the issue and the same have been corrected and completed"/>
    <s v="MSS Cause Codes"/>
    <s v="Delegation"/>
    <s v="Delegation task issue"/>
    <m/>
    <s v="IT Application"/>
    <s v="Software Application/System"/>
    <s v="Other Type of Software"/>
    <m/>
    <m/>
    <s v="Sudhakar"/>
    <s v="Elangovan"/>
    <m/>
    <d v="2018-10-15T12:08:50"/>
    <s v="No"/>
  </r>
  <r>
    <s v="IT-OSS - M6 (ASAP/TSG)"/>
    <s v="Incident"/>
    <s v="INC000002654275"/>
    <d v="2018-10-03T02:10:46"/>
    <d v="2018-10-03T13:36:01"/>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623600 PSR #?: 6479018  "/>
    <s v="We could see the customer account were mapped incorrectly on the network location which were causing the issue, the same has been corrected and reported order is now processed, also looks complete in the system. So, we are going ahead and marking this as close. KIndly reach us for any assistance in the future."/>
    <s v="MSS Cause Codes"/>
    <s v="Data"/>
    <s v="Location Issue"/>
    <m/>
    <s v="IT Application"/>
    <s v="Software Application/System"/>
    <s v="Other Type of Software"/>
    <m/>
    <m/>
    <s v="Suriyapriya"/>
    <s v="Jothiramalingam"/>
    <m/>
    <d v="2018-10-14T12:24:05"/>
    <s v="No"/>
  </r>
  <r>
    <s v="IT-OSS - M6 (ASAP/TSG)"/>
    <s v="Incident"/>
    <s v="INC000002654273"/>
    <d v="2018-10-03T02:09:59"/>
    <d v="2018-10-04T17:45:16"/>
    <x v="15"/>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92169 PSR #?: 6119147  "/>
    <s v="We could see that a duplicate CLLI location which was being tagged to the order caused the reported issue and this has been cleared now."/>
    <s v="MSS Cause Codes"/>
    <s v="Data"/>
    <s v="Location Issue"/>
    <m/>
    <s v="IT Application"/>
    <s v="Software Application/System"/>
    <s v="Other Type of Software"/>
    <m/>
    <m/>
    <s v="Kanthavel"/>
    <s v="Kumar"/>
    <m/>
    <d v="2018-10-15T12:08:43"/>
    <s v="No"/>
  </r>
  <r>
    <s v="IT-OSS - M6 (ASAP/TSG)"/>
    <s v="Incident"/>
    <s v="INC000002654233"/>
    <d v="2018-10-03T01:57:58"/>
    <d v="2018-10-03T18:44:51"/>
    <x v="6"/>
    <s v="Medium"/>
    <x v="0"/>
    <s v="Within the Service Target"/>
    <s v="MSS (hWIN &amp; TSG) Issue"/>
    <s v="Which MSS instance are you reporting this issue for?: MSS (hWIN &amp; TSG) What type of issue are you reporting?: Another issue Description of problem: (attach screenshots of any errors, etc.): Unable to compete ADDASGN,Telephone#1600604026,Error Message:Pin to which the customer is assigned is not compatible for the selected speed product. Please assign a compatible pin. What is your MSS Login ID?: n9994207 Customer Acct Number?: 6578145 PSR #?: 23105951  "/>
    <s v="The incorrect pin assignment was made in the reported PSR # 23105951 which caused the issue and the same has been corrected."/>
    <s v="MSS Cause Codes"/>
    <s v="Training"/>
    <s v="Incorrect Process on PIN Assignment"/>
    <m/>
    <s v="IT Application"/>
    <s v="Software Application/System"/>
    <s v="Other Type of Software"/>
    <m/>
    <m/>
    <s v="Sathishkumar"/>
    <s v="Chellathurai"/>
    <m/>
    <d v="2018-10-14T12:23:39"/>
    <s v="No"/>
  </r>
  <r>
    <s v="IT-OSS - M6 (ASAP/TSG)"/>
    <s v="Incident"/>
    <s v="INC000002654219"/>
    <d v="2018-10-03T01:54:21"/>
    <d v="2018-10-04T15:05:46"/>
    <x v="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91614 PSR #?: 5891979  "/>
    <s v="We can see that the reported order was completed but not flag finished, the same has been corrected and fixed."/>
    <s v="MSS Cause Codes"/>
    <s v="Training"/>
    <s v="Incorrect Task Completion Process"/>
    <m/>
    <s v="IT Application"/>
    <s v="Software Application/System"/>
    <s v="Other Type of Software"/>
    <m/>
    <m/>
    <s v="Kanthavel"/>
    <s v="Kumar"/>
    <m/>
    <d v="2018-10-15T12:12:21"/>
    <s v="No"/>
  </r>
  <r>
    <s v="IT-OSS - M6 (ASAP/TSG)"/>
    <s v="Incident"/>
    <s v="INC000002654196"/>
    <d v="2018-10-03T01:36:39"/>
    <d v="2018-10-03T19:21:58"/>
    <x v="1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688216 PSR #?: 5333152  "/>
    <s v="We have corrected the address issue for the reported customer# 3688216 caused due to  migration and the issue got cleared."/>
    <s v="MSS Cause Codes"/>
    <s v="Data"/>
    <s v="Address Issue"/>
    <m/>
    <s v="IT Application"/>
    <s v="Software Application/System"/>
    <s v="Other Type of Software"/>
    <m/>
    <m/>
    <s v="Kanthavel"/>
    <s v="Kumar"/>
    <m/>
    <d v="2018-10-14T12:21:53"/>
    <s v="No"/>
  </r>
  <r>
    <s v="IT-OSS - M6 (ASAP/TSG)"/>
    <s v="Incident"/>
    <s v="INC000002654193"/>
    <d v="2018-10-03T01:35:15"/>
    <d v="2018-10-04T19:15:48"/>
    <x v="4"/>
    <s v="Medium"/>
    <x v="0"/>
    <s v="Within the Service Target"/>
    <s v="MSS (hWIN &amp; TSG) Issue"/>
    <s v="Which MSS instance are you reporting this issue for?: MSS (hWIN &amp; TSG) What type of issue are you reporting?: Another issue Description of problem: (attach screenshots of any errors, etc.): 4027429603   unable to submit nsp What is your MSS Login ID?: n9986864 Customer Acct Number?: 2846894 PSR #?: 6209453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udhakar"/>
    <s v="Elangovan"/>
    <m/>
    <d v="2018-10-15T12:08:02"/>
    <s v="No"/>
  </r>
  <r>
    <s v="IT-OSS - M6 (ASAP/TSG)"/>
    <s v="Incident"/>
    <s v="INC000002654139"/>
    <d v="2018-10-03T01:22:40"/>
    <d v="2018-10-04T19:27:41"/>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1263 PSR #?: 6482603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d v="2018-10-15T12:07:43"/>
    <s v="No"/>
  </r>
  <r>
    <s v="IT-OSS - M6 (ASAP/TSG)"/>
    <s v="Incident"/>
    <s v="INC000002654132"/>
    <d v="2018-10-03T01:15:46"/>
    <d v="2018-10-03T16:05:47"/>
    <x v="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 NOT ABLE TO FIND CUSTOMER LOCATION What is your MSS Login ID?: N9979755 Customer Acct Number?: 5781948 PSR #?: 5317704  "/>
    <s v="We could see that the location related entries for the reported order-5317704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Kishore"/>
    <s v="Singh"/>
    <m/>
    <d v="2018-10-14T12:21:35"/>
    <s v="No"/>
  </r>
  <r>
    <s v="IT-OSS - M6 (ASAP/TSG)"/>
    <s v="Incident"/>
    <s v="INC000002654128"/>
    <d v="2018-10-03T01:10:47"/>
    <d v="2018-10-04T20:48:42"/>
    <x v="12"/>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The tn requested is already inservices. Tn# 9035479225 What is your MSS Login ID?: n9987263 Customer Acct Number?: 6582173 PSR #?: 23121829 "/>
    <s v="Hi Vijai,  The issue is due to the customer is assigned to a duplicate customer account# 6277547. Can you please check and cancel the duplicate customer account."/>
    <s v="MSS Cause Codes"/>
    <s v="Data"/>
    <s v="User Request"/>
    <m/>
    <s v="IT Application"/>
    <s v="Software Application/System"/>
    <s v="Other Type of Software"/>
    <m/>
    <m/>
    <s v="Vijai"/>
    <s v="Elumalai"/>
    <m/>
    <d v="2018-10-15T12:07:37"/>
    <s v="No"/>
  </r>
  <r>
    <s v="IT-OSS - M6 (ASAP/TSG)"/>
    <s v="Incident"/>
    <s v="INC000002654127"/>
    <d v="2018-10-03T01:07:48"/>
    <d v="2018-10-04T15:17:25"/>
    <x v="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42067 PSR #?: 6491662  "/>
    <s v="The incorrect locations that is mapped in the network locations caused the issue and the same have been corrected and completed."/>
    <s v="MSS Cause Codes"/>
    <s v="Delegation"/>
    <s v="Location Information"/>
    <m/>
    <s v="IT Application"/>
    <s v="Software Application/System"/>
    <s v="Other Type of Software"/>
    <m/>
    <m/>
    <s v="Kanthavel"/>
    <s v="Kumar"/>
    <m/>
    <d v="2018-10-15T12:07:31"/>
    <s v="No"/>
  </r>
  <r>
    <s v="IT-OSS - M6 (ASAP/TSG)"/>
    <s v="Incident"/>
    <s v="INC000002654126"/>
    <d v="2018-10-03T01:07:00"/>
    <d v="2018-10-03T13:43:59"/>
    <x v="7"/>
    <s v="Medium"/>
    <x v="0"/>
    <s v="Within the Service Target"/>
    <s v="MSS (hWIN &amp; TSG) Issue"/>
    <s v="Which MSS instance are you reporting this issue for?: MSS (hWIN &amp; TSG) What type of issue are you reporting?: Another issue Description of problem: (attach screenshots of any errors, etc.): 4024235012   unable to submit nsp  What is your MSS Login ID?: n9986864 Customer Acct Number?: 3072117 PSR #?: 5926941  "/>
    <s v="We could see the customer account mapped incorrectly with the network location which were caused the issue, we have corrected the same with the respective location . Reported order is processed now without any issues So, we are going ahead and marking this as close. Kindly reach us for any assistance in the future."/>
    <s v="MSS Cause Codes"/>
    <s v="Data"/>
    <s v="Location Issue"/>
    <m/>
    <s v="IT Application"/>
    <s v="Software Application/System"/>
    <s v="Other Type of Software"/>
    <m/>
    <m/>
    <s v="Sudhakar"/>
    <s v="Elangovan"/>
    <m/>
    <d v="2018-10-14T12:21:09"/>
    <s v="No"/>
  </r>
  <r>
    <s v="IT-OSS - M6 (ASAP/TSG)"/>
    <s v="Incident"/>
    <s v="INC000002654101"/>
    <d v="2018-10-03T01:28:43"/>
    <d v="2018-10-04T17:34:04"/>
    <x v="15"/>
    <s v="Medium"/>
    <x v="0"/>
    <s v="Within the Service Target"/>
    <s v="MSS (hWIN &amp; TSG) Issue"/>
    <s v="Which MSS instance are you reporting this issue for?: MSS (hWIN &amp; TSG) What type of issue are you reporting?: Another issue Description of problem: (attach screenshots of any errors, etc.): 4024353066   unable to submit nsp What is your MSS Login ID?: n9986864 Customer Acct Number?: 2842355 PSR #?: 6206113  "/>
    <s v="We could see that a duplicate CLLI location which was being tagged to the order caused the reported issue and this has been cleared now."/>
    <s v="MSS Cause Codes"/>
    <s v="Data"/>
    <s v="Location Issue"/>
    <m/>
    <s v="IT Application"/>
    <s v="Software Application/System"/>
    <s v="Other Type of Software"/>
    <m/>
    <m/>
    <s v="Sudhakar"/>
    <s v="Elangovan"/>
    <m/>
    <d v="2018-10-15T12:08:28"/>
    <s v="No"/>
  </r>
  <r>
    <s v="IT-OSS - M6 (ASAP/TSG)"/>
    <s v="Incident"/>
    <s v="INC000002654099"/>
    <d v="2018-10-03T01:28:08"/>
    <d v="2018-10-03T18:50:06"/>
    <x v="6"/>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6 Customer Acct Number?: 3578756 PSR #?: 6280900  "/>
    <s v="The incorrect address id was tagged in the reported PSR # 6280900  which caused the issue and the same has been corrected."/>
    <s v="MSS Cause Codes"/>
    <s v="Data"/>
    <s v="Address Issue"/>
    <m/>
    <s v="IT Application"/>
    <s v="Software Application/System"/>
    <s v="Other Type of Software"/>
    <m/>
    <m/>
    <s v="Suriyapriya"/>
    <s v="Jothiramalingam"/>
    <m/>
    <d v="2018-10-14T12:23:32"/>
    <s v="No"/>
  </r>
  <r>
    <s v="IT-OSS - M6 (ASAP/TSG)"/>
    <s v="Incident"/>
    <s v="INC000002654090"/>
    <d v="2018-10-03T01:09:42"/>
    <d v="2018-10-04T15:52:00"/>
    <x v="2"/>
    <s v="Medium"/>
    <x v="0"/>
    <s v="Within the Service Target"/>
    <s v="MSS (hWIN &amp; TSG) Issue"/>
    <s v="Which MSS instance are you reporting this issue for?: MSS (hWIN &amp; TSG) What type of issue are you reporting?: Another issue Description of problem: (attach screenshots of any errors, etc.): CANNOT CREATE A DELEGATED PSR//  What is your MSS Login ID?: e0179556 Customer Acct Number?: 346962 PSR #?: 23131176 "/>
    <s v="We can see that the previous order supplement was not delegated in the NG which was causing the issue, the same has been corrected and fixed. _x0009_Now the reported order has been delegated successfully."/>
    <s v="MSS Cause Codes"/>
    <s v="Delegation"/>
    <s v="Previous order Delegation issue"/>
    <m/>
    <s v="IT Application"/>
    <s v="Software Application/System"/>
    <s v="Other Type of Software"/>
    <m/>
    <m/>
    <s v="Courtney"/>
    <s v="Glover"/>
    <m/>
    <d v="2018-10-15T12:08:21"/>
    <s v="No"/>
  </r>
  <r>
    <s v="IT-OSS - M6 (ASAP/TSG)"/>
    <s v="Incident"/>
    <s v="INC000002654087"/>
    <d v="2018-10-03T01:06:44"/>
    <d v="2018-10-03T19:24:32"/>
    <x v="13"/>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4555002 What is your MSS Login ID?: n9987263 Customer Acct Number?: 6210162 PSR #?: 22497327 "/>
    <s v="We have corrected the circuit status for the reported customer# 7044555002 caused due to  migration and the issue got cleared."/>
    <s v="MSS Cause Codes"/>
    <s v="Data"/>
    <s v="Circuit Status"/>
    <m/>
    <s v="IT Application"/>
    <s v="Software Application/System"/>
    <s v="Other Type of Software"/>
    <m/>
    <m/>
    <s v="Vijai"/>
    <s v="Elumalai"/>
    <m/>
    <d v="2018-10-14T12:22:52"/>
    <s v="No"/>
  </r>
  <r>
    <s v="IT-OSS - M6 (ASAP/TSG)"/>
    <s v="Incident"/>
    <s v="INC000002654036"/>
    <d v="2018-10-03T00:48:55"/>
    <d v="2018-10-09T14:56:11"/>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Tn# 4024606066 What is your MSS Login ID?: n9987263 Customer Acct Number?: 6182855 PSR #?: 22562404 "/>
    <s v="We have corrected the incorrect location related entries in backend tables. The reported delegation task has been completed in production. Hence there is no action pending on our side. We are going ahead and marking this incident as resolved. Thanks."/>
    <s v="MSS Cause Codes"/>
    <s v="Data"/>
    <s v="Location Issue"/>
    <m/>
    <s v="IT Application"/>
    <s v="Software Application/System"/>
    <s v="Other Type of Software"/>
    <m/>
    <m/>
    <s v="Vijai"/>
    <s v="Elumalai"/>
    <m/>
    <d v="2018-10-20T11:49:00"/>
    <s v="No"/>
  </r>
  <r>
    <s v="IT-OSS - M6 (ASAP/TSG)"/>
    <s v="Incident"/>
    <s v="INC000002654032"/>
    <d v="2018-10-03T00:45:23"/>
    <d v="2018-10-04T16:41:04"/>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859253 PSR #?: 6291868  "/>
    <s v="Multiple mapping for the address and location has caused the reported issue and the same has been cleared."/>
    <s v="MSS Cause Codes"/>
    <s v="Data"/>
    <s v="Address Issue"/>
    <m/>
    <s v="IT Application"/>
    <s v="Software Application/System"/>
    <s v="Other Type of Software"/>
    <m/>
    <m/>
    <s v="Gopinath"/>
    <s v="Baskar"/>
    <m/>
    <d v="2018-10-15T12:08:09"/>
    <s v="No"/>
  </r>
  <r>
    <s v="IT-OSS - M6 (ASAP/TSG)"/>
    <s v="Incident"/>
    <s v="INC000002654024"/>
    <d v="2018-10-03T02:20:47"/>
    <d v="2018-10-03T19:01:52"/>
    <x v="10"/>
    <s v="Medium"/>
    <x v="0"/>
    <s v="Within the Service Target"/>
    <s v="MSS (hWIN &amp; TSG) Issue"/>
    <s v="Which MSS instance are you reporting this issue for?: MSS (hWIN &amp; TSG) What type of issue are you reporting?: Another issue Description of problem: (attach screenshots of any errors, etc.): 4024237192     What is your MSS Login ID?: n9986864 Customer Acct Number?: 2986960 PSR #?: 6217018  "/>
    <s v="Incorrect address related entries were corrected to resolve the issue"/>
    <s v="MSS Cause Codes"/>
    <s v="Data"/>
    <s v="Address Issue"/>
    <m/>
    <s v="IT Application"/>
    <s v="Software Application/System"/>
    <s v="Other Type of Software"/>
    <m/>
    <m/>
    <s v="Sudhakar"/>
    <s v="Elangovan"/>
    <m/>
    <d v="2018-10-14T12:26:45"/>
    <s v="No"/>
  </r>
  <r>
    <s v="IT-OSS - M6 (ASAP/TSG)"/>
    <s v="Incident"/>
    <s v="INC000002654022"/>
    <d v="2018-10-03T02:18:11"/>
    <d v="2018-10-04T11:47:21"/>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70691 PSR #?: 6133173  "/>
    <s v="Order has been already completed in Production."/>
    <m/>
    <m/>
    <m/>
    <m/>
    <s v="IT Application"/>
    <s v="Software Application/System"/>
    <s v="Other Type of Software"/>
    <m/>
    <m/>
    <s v="Kanthavel"/>
    <s v="Kumar"/>
    <m/>
    <d v="2018-10-15T12:10:18"/>
    <s v="No"/>
  </r>
  <r>
    <s v="IT-OSS - M6 (ASAP/TSG)"/>
    <s v="Incident"/>
    <s v="INC000002654015"/>
    <d v="2018-10-03T02:04:13"/>
    <d v="2018-10-03T14:22: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D task.Telephone#7047858923,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13709 PSR #?: 22799550 "/>
    <s v="We could see that the reported order-22799550 was not cancell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Training"/>
    <s v="Incorrect Supplement Cancel"/>
    <m/>
    <s v="IT Application"/>
    <s v="Software Application/System"/>
    <s v="Other Type of Software"/>
    <m/>
    <m/>
    <s v="Sathishkumar"/>
    <s v="Chellathurai"/>
    <m/>
    <d v="2018-10-14T12:26:32"/>
    <s v="No"/>
  </r>
  <r>
    <s v="IT-OSS - M6 (ASAP/TSG)"/>
    <s v="Incident"/>
    <s v="INC000002654003"/>
    <d v="2018-10-03T01:45:56"/>
    <d v="2018-10-04T20:54:56"/>
    <x v="12"/>
    <s v="Medium"/>
    <x v="0"/>
    <s v="Within the Service Target"/>
    <s v="MSS (hWIN &amp; TSG) Issue"/>
    <s v="Which MSS instance are you reporting this issue for?: MSS (hWIN &amp; TSG) What type of issue are you reporting?: Another issue Description of problem: (attach screenshots of any errors, etc.): 4024237192  unable to submit nsp What is your MSS Login ID?: n9986864 Customer Acct Number?: 2986960 PSR #?: 6217018  "/>
    <s v="Hi Sudhakar,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Sudhakar"/>
    <s v="Elangovan"/>
    <m/>
    <d v="2018-10-15T12:09:58"/>
    <s v="No"/>
  </r>
  <r>
    <s v="IT-OSS - M6 (ASAP/TSG)"/>
    <s v="Incident"/>
    <s v="INC000002654002"/>
    <d v="2018-10-03T01:45:32"/>
    <d v="2018-10-03T20:09:54"/>
    <x v="3"/>
    <s v="Medium"/>
    <x v="0"/>
    <s v="Within the Service Target"/>
    <s v="MSS (hWIN &amp; TSG) Issue"/>
    <s v="Which MSS instance are you reporting this issue for?: MSS (hWIN &amp; TSG) What type of issue are you reporting?: Another issue Description of problem: (attach screenshots of any errors, etc.): TN- 7046609483 order stuck in nsp What is your MSS Login ID?: n9986862 "/>
    <s v="The incorrect circuit issue status caused the reported issue and the same have been corrected and completed"/>
    <s v="MSS Cause Codes"/>
    <s v="Data"/>
    <s v="Circuit Issue Status"/>
    <m/>
    <s v="IT Application"/>
    <s v="Software Application/System"/>
    <s v="Other Type of Software"/>
    <m/>
    <m/>
    <s v="Nithya"/>
    <s v="Chakkaravathi"/>
    <m/>
    <d v="2018-10-14T12:25:52"/>
    <s v="No"/>
  </r>
  <r>
    <s v="IT-OSS - M6 (ASAP/TSG)"/>
    <s v="Incident"/>
    <s v="INC000002653998"/>
    <d v="2018-10-03T01:41:06"/>
    <d v="2018-10-03T15:26:14"/>
    <x v="7"/>
    <s v="Medium"/>
    <x v="0"/>
    <s v="Within the Service Target"/>
    <s v="MSS (hWIN &amp; TSG) Issue"/>
    <s v="Which MSS instance are you reporting this issue for?: MSS (hWIN &amp; TSG) What type of issue are you reporting?: Another issue Description of problem: (attach screenshots of any errors, etc.): 4024233998   unable to submit nsp What is your MSS Login ID?: n9986864 Customer Acct Number?: 2989964 PSR #?: 6216939  "/>
    <s v="We could see the location mapping were incorrectly updated on the data level which were causing the issue, the same has been corrected and reported order is now processed without any issues. So, we are going ahead and marking this as close. KIndly reach us for any assistance in the future."/>
    <s v="MSS Cause Codes"/>
    <s v="Data"/>
    <s v="Location Issue"/>
    <m/>
    <s v="IT Application"/>
    <s v="Software Application/System"/>
    <s v="Other Type of Software"/>
    <m/>
    <m/>
    <s v="Sudhakar"/>
    <s v="Elangovan"/>
    <m/>
    <d v="2018-10-14T12:25:46"/>
    <s v="No"/>
  </r>
  <r>
    <s v="IT-OSS - M6 (ASAP/TSG)"/>
    <s v="Incident"/>
    <s v="INC000002653997"/>
    <d v="2018-10-03T01:40:38"/>
    <d v="2018-10-04T17:38:57"/>
    <x v="15"/>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Golden Gate replication is not working OR there might be some Golden Gate replication delay. Please try re-activating the Gateway Event after some time. Tn# 3194553025 What is your MSS Login ID?: n9987263 Customer Acct Number?: 6431255 PSR #?: 22899854 "/>
    <s v="The incorrect service item status in the order which caused the reported issue has been now corrected and the order now got delegated successfully"/>
    <s v="MSS Cause Codes"/>
    <s v="Delegation"/>
    <s v="Service item status"/>
    <m/>
    <s v="IT Application"/>
    <s v="Software Application/System"/>
    <s v="Other Type of Software"/>
    <m/>
    <m/>
    <s v="Vijai"/>
    <s v="Elumalai"/>
    <m/>
    <d v="2018-10-15T12:09:44"/>
    <s v="No"/>
  </r>
  <r>
    <s v="IT-OSS - M6 (ASAP/TSG)"/>
    <s v="Incident"/>
    <s v="INC000002653992"/>
    <d v="2018-10-03T01:36:11"/>
    <d v="2018-10-03T18:52:57"/>
    <x v="6"/>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No data found. Tn# 8142751191 What is your MSS Login ID?: n9987263 Customer Acct Number?: 5930035 PSR #?: 23123649 "/>
    <s v="The incorrect serv item status was tagged in the previous NG order which caused the issue and the same has been corrected."/>
    <s v="MSS Cause Codes"/>
    <s v="Data"/>
    <s v="Incorrect Serv Item Status"/>
    <m/>
    <s v="IT Application"/>
    <s v="Software Application/System"/>
    <s v="Other Type of Software"/>
    <m/>
    <m/>
    <s v="Vijai"/>
    <s v="Elumalai"/>
    <m/>
    <d v="2018-10-14T12:25:40"/>
    <s v="No"/>
  </r>
  <r>
    <s v="IT-OSS - M6 (ASAP/TSG)"/>
    <s v="Incident"/>
    <s v="INC000002653989"/>
    <d v="2018-10-03T01:33:00"/>
    <d v="2018-10-04T16:02:34"/>
    <x v="2"/>
    <s v="Medium"/>
    <x v="0"/>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5753540692 What is your MSS Login ID?: n9987263 Customer Acct Number?: 3588474 PSR #?: 22231105 "/>
    <s v="We can see that the reported TN doesnt have active MIROR records. _x0009_Could you please check the same. _x0009_If yes,Please cancel the reported order and place a disconnect order for the reported TN and proceed further.  As required information has been provided ,we are going ahead and marking this as resolved."/>
    <s v="MSS Cause Codes"/>
    <s v="Training"/>
    <s v="Incorrect Process on Change Order"/>
    <m/>
    <s v="IT Application"/>
    <s v="Software Application/System"/>
    <s v="Other Type of Software"/>
    <m/>
    <m/>
    <s v="Vijai"/>
    <s v="Elumalai"/>
    <m/>
    <d v="2018-10-15T12:09:31"/>
    <s v="No"/>
  </r>
  <r>
    <s v="IT-OSS - M6 (ASAP/TSG)"/>
    <s v="Incident"/>
    <s v="INC000002653977"/>
    <d v="2018-10-03T01:15:58"/>
    <d v="2018-10-03T19:28:00"/>
    <x v="13"/>
    <s v="Medium"/>
    <x v="0"/>
    <s v="Within the Service Target"/>
    <s v="MSS (hWIN &amp; TSG) Issue"/>
    <s v="Which MSS instance are you reporting this issue for?: MSS (hWIN &amp; TSG) What type of issue are you reporting?: Another issue Description of problem: (attach screenshots of any errors, etc.): Order shows PSR stuck in &quot;DSLAMSUS&quot;. I am need to complete this disconnection. Neither BTAC or myself are unable to clear this through the DSLAM. What is your MSS Login ID?: e0180039 Customer Acct Number?: 5769522 PSR #?: 22662117 "/>
    <s v="We couldn't see any issue in completing the task for the reported order# 22662117 ."/>
    <s v="MSS Cause Codes"/>
    <s v="Training"/>
    <s v="No Issue Found"/>
    <m/>
    <s v="IT Application"/>
    <s v="Software Application/System"/>
    <s v="Other Type of Software"/>
    <m/>
    <m/>
    <s v="Justin"/>
    <s v="Liles"/>
    <m/>
    <d v="2018-10-14T12:25:02"/>
    <s v="No"/>
  </r>
  <r>
    <s v="IT-OSS - M6 (ASAP/TSG)"/>
    <s v="Incident"/>
    <s v="INC000002653969"/>
    <d v="2018-10-03T01:03:27"/>
    <d v="2018-10-04T18:51:54"/>
    <x v="4"/>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CIRCUIT DESIGN ID of 54318919 not found : ECCKT: 417-843-6376-0 - was not delegated in pervious order/historical order. Tn# 4178436376 What is your MSS Login ID?: n9987263 Customer Acct Number?: 6251639 PSR #?: 21102205 "/>
    <s v="This customer is no longer an active customer. Please cancel this PSR and then place a disconnect PSR to remove this customer from MSS. Hence there is no action pending on our side. We are going ahead and marking this incident as resolved. Thanks."/>
    <s v="MSS Cause Codes"/>
    <s v="Training"/>
    <s v="Process Issue - Others"/>
    <m/>
    <s v="IT Application"/>
    <s v="Software Application/System"/>
    <s v="Other Type of Software"/>
    <m/>
    <m/>
    <s v="Vijai"/>
    <s v="Elumalai"/>
    <m/>
    <d v="2018-10-15T12:06:15"/>
    <s v="No"/>
  </r>
  <r>
    <s v="IT-OSS - M6 (ASAP/TSG)"/>
    <s v="Incident"/>
    <s v="INC000002653951"/>
    <d v="2018-10-03T00:59:33"/>
    <d v="2018-10-03T15:24:31"/>
    <x v="0"/>
    <s v="Medium"/>
    <x v="0"/>
    <s v="Within the Service Target"/>
    <s v="MSS (hWIN &amp; TSG) Issue"/>
    <s v="Which MSS instance are you reporting this issue for?: MSS (hWIN &amp; TSG) What type of issue are you reporting?: Another issue Description of problem: (attach screenshots of any errors, etc.): Unable to find BBCOMP QUEUE. Tn# 7044554999 What is your MSS Login ID?: n9987263 Customer Acct Number?: 6210117 PSR #?: 22497328 "/>
    <s v="We could see the order has been cancel before it has been delegated to NG.Hence the order needs to get completed in Legacy."/>
    <s v="MSS Cause Codes"/>
    <s v="Training"/>
    <s v="No Issue Found"/>
    <m/>
    <s v="IT Application"/>
    <s v="Software Application/System"/>
    <s v="Other Type of Software"/>
    <m/>
    <m/>
    <s v="Vijai"/>
    <s v="Elumalai"/>
    <m/>
    <d v="2018-10-14T12:18:59"/>
    <s v="No"/>
  </r>
  <r>
    <s v="IT-OSS - M6 (ASAP/TSG)"/>
    <s v="Incident"/>
    <s v="INC000002653947"/>
    <d v="2018-10-03T00:56:07"/>
    <d v="2018-10-04T11:50:39"/>
    <x v="11"/>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84649 Customer Acct Number?: 2966721 PSR #?: 6312616  "/>
    <s v="Order has already been completed"/>
    <s v="MSS Cause Codes"/>
    <s v="Training"/>
    <s v="No Issue Found"/>
    <m/>
    <s v="IT Application"/>
    <s v="Software Application/System"/>
    <s v="Other Type of Software"/>
    <m/>
    <m/>
    <s v="Gopinath"/>
    <s v="Baskar"/>
    <m/>
    <d v="2018-10-15T12:06:09"/>
    <s v="No"/>
  </r>
  <r>
    <s v="IT-OSS - M6 (ASAP/TSG)"/>
    <s v="Incident"/>
    <s v="INC000002653946"/>
    <d v="2018-10-03T00:55:59"/>
    <d v="2018-10-03T14:32:31"/>
    <x v="1"/>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421009.  Message: nullError Code 30531:Error: This service item is missing values for label: AWGF with item alias: Broadband.Error Code 30531:Error: This service item is missing values for label: FT TO BB with item alias: Broadband.Error Code 30531:Error: This service item is missing values for label: MSS Exchange with item alias: Broadband.Error Code 30531:Error: This service item is missing values for label: MSS Wire Center with item alias: Broadband. Tn# 3866840292 What is your MSS Login ID?: n9987263 Customer Acct Number?: 5869614 PSR #?: 23021007 "/>
    <s v="We could see that the reported order-23021007 was not delegated properly in NGMSS, which caused the issue.Now we have corrected the same and the DELEGORD task for the reported order was completed in MSS,Hence, we are going ahead and marking this incident as resolved. Kindly let us know for any concerns and if you are facing any issues in future, please raise a new ticket, we will be glad to help on the ticket."/>
    <m/>
    <m/>
    <m/>
    <m/>
    <s v="IT Application"/>
    <s v="Software Application/System"/>
    <s v="Other Type of Software"/>
    <m/>
    <m/>
    <s v="Vijai"/>
    <s v="Elumalai"/>
    <m/>
    <d v="2018-10-14T12:18:46"/>
    <s v="No"/>
  </r>
  <r>
    <s v="IT-OSS - M6 (ASAP/TSG)"/>
    <s v="Incident"/>
    <s v="INC000002653943"/>
    <d v="2018-10-03T00:54:24"/>
    <d v="2018-10-04T20:57:44"/>
    <x v="12"/>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721486 PSR #?: 6496507  "/>
    <s v="Hi Kanthavel,  The issue has been cleared now through a data scrub by updating the incorrect address id and the order got completed without any issues. Please check and let us know for any other concerns. Dhilipkumar.G IT- OSS Engineering | Windstream Dhilipkumar.Gnanasekar@windstream.com Office: 044-49033000 Extn 3212"/>
    <s v="MSS Cause Codes"/>
    <s v="Data"/>
    <s v="Address Issue"/>
    <m/>
    <s v="IT Application"/>
    <s v="Software Application/System"/>
    <s v="Other Type of Software"/>
    <m/>
    <m/>
    <s v="Kanthavel"/>
    <s v="Kumar"/>
    <m/>
    <d v="2018-10-15T12:05:56"/>
    <s v="No"/>
  </r>
  <r>
    <s v="IT-OSS - M6 (ASAP/TSG)"/>
    <s v="Incident"/>
    <s v="INC000002653938"/>
    <d v="2018-10-03T00:44:24"/>
    <d v="2018-10-03T19:52:56"/>
    <x v="3"/>
    <s v="Medium"/>
    <x v="0"/>
    <s v="Within the Service Target"/>
    <s v="MSS (hWIN &amp; TSG) Issue"/>
    <s v="Which MSS instance are you reporting this issue for?: MSS (hWIN &amp; TSG) What type of issue are you reporting?: Another issue Description of problem: (attach screenshots of any errors, etc.): MSS EXCHANGE NOT FOUND ON THE ACCOUNT  What is your MSS Login ID?: E0181765 Customer Acct Number?: 6548719 PSR #?: 23131023 "/>
    <s v="The incorrect order indicator caused the issue and the same have been corrected and completed"/>
    <s v="MSS Cause Codes"/>
    <s v="Delegation"/>
    <s v="Delegation task issue"/>
    <m/>
    <s v="IT Application"/>
    <s v="Software Application/System"/>
    <s v="Other Type of Software"/>
    <m/>
    <m/>
    <s v="Cynthia"/>
    <s v="Jasso"/>
    <m/>
    <d v="2018-10-14T12:18:26"/>
    <s v="No"/>
  </r>
  <r>
    <s v="IT-OSS - M6 (ASAP/TSG)"/>
    <s v="Incident"/>
    <s v="INC000002653937"/>
    <d v="2018-10-03T00:39:57"/>
    <d v="2018-10-03T15:31:58"/>
    <x v="7"/>
    <s v="Medium"/>
    <x v="0"/>
    <s v="Within the Service Target"/>
    <s v="MSS (hWIN &amp; TSG) Issue"/>
    <s v="Which MSS instance are you reporting this issue for?: MSS (hWIN &amp; TSG) What type of issue are you reporting?: Another issue Description of problem: (attach screenshots of any errors, etc.): Unable to validate the PSR. Error: Error in procedure There are In Service children that are not on the order. The item cannot be disconnected. Tn# 7067790050 What is your MSS Login ID?: n9987263 Customer Acct Number?: 5555937 PSR #?: 23120966 "/>
    <s v="We could see the cancellation order has been processed and looks flag finished. So, we are going ahead and marking this as close. Kindly reach us for any assistance in the future."/>
    <s v="MSS Cause Codes"/>
    <s v="Training"/>
    <s v="No Issue Found"/>
    <m/>
    <s v="IT Application"/>
    <s v="Software Application/System"/>
    <s v="Other Type of Software"/>
    <m/>
    <m/>
    <s v="Vijai"/>
    <s v="Elumalai"/>
    <m/>
    <d v="2018-10-14T12:18:19"/>
    <s v="No"/>
  </r>
  <r>
    <s v="IT-OSS - M6 (ASAP/TSG)"/>
    <s v="Incident"/>
    <s v="INC000002653934"/>
    <d v="2018-10-03T00:34:33"/>
    <d v="2018-10-03T20:31:16"/>
    <x v="15"/>
    <s v="Medium"/>
    <x v="0"/>
    <s v="Within the Service Target"/>
    <s v="MSS (hWIN &amp; TSG) Issue"/>
    <s v="Which MSS instance are you reporting this issue for?: MSS (hWIN &amp; TSG) What type of issue are you reporting?: Another issue Description of problem: (attach screenshots of any errors, etc.): UNABLE TO COMPLETE MOVE ORDER  v_return_cd: -1 v_return_text:Could not assign connectionsORA-01400: cannot insert NULL into (&quot;ASAP&quot;.&quot;NS_COMP_REL&quot;.&quot;NS_COMP_ID_CHILD&quot;) PHONE - 1721727272 What is your MSS Login ID?: E0138911 Customer Acct Number?: 6581576 PSR #?: 23130914 "/>
    <s v="The incorrect pin assignments in the previous order has been corrected to fix this issue,the task is now complete"/>
    <s v="MSS Cause Codes"/>
    <s v="Training"/>
    <s v="Incorrect Process on PIN Assignment"/>
    <m/>
    <s v="IT Application"/>
    <s v="Software Application/System"/>
    <s v="Other Type of Software"/>
    <m/>
    <m/>
    <s v="Debra"/>
    <s v="Nix"/>
    <m/>
    <d v="2018-10-14T12:18:13"/>
    <s v="No"/>
  </r>
  <r>
    <s v="IT-OSS - M6 (ASAP/TSG)"/>
    <s v="Incident"/>
    <s v="INC000002653932"/>
    <d v="2018-10-03T00:27:17"/>
    <d v="2018-10-04T10:39:17"/>
    <x v="6"/>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574139 PSR #?: 6474475  "/>
    <s v="The incorrect address id was tagged in the reported PSR # 6474475 which caused the issue and the same has been corrected."/>
    <s v="MSS Cause Codes"/>
    <s v="Data"/>
    <s v="Address Issue"/>
    <m/>
    <s v="IT Application"/>
    <s v="Software Application/System"/>
    <s v="Other Type of Software"/>
    <m/>
    <m/>
    <s v="Kanthavel"/>
    <s v="Kumar"/>
    <m/>
    <d v="2018-10-14T12:18:07"/>
    <s v="No"/>
  </r>
  <r>
    <s v="IT-OSS - M6 (ASAP/TSG)"/>
    <s v="Incident"/>
    <s v="INC000002653806"/>
    <d v="2018-10-03T00:54:29"/>
    <d v="2018-10-03T15:40:50"/>
    <x v="7"/>
    <s v="Medium"/>
    <x v="0"/>
    <s v="Within the Service Target"/>
    <s v="MSS (hWIN &amp; TSG) Issue"/>
    <s v="Which MSS instance are you reporting this issue for?: MSS (hWIN &amp; TSG) What type of issue are you reporting?: Another issue Description of problem: (attach screenshots of any errors, etc.): ORA-20100: What is your MSS Login ID?: E0097536 Customer Acct Number?: 6582018 PSR #?: 23121282"/>
    <s v="We could see the rate code information were updated incorrectly on the data level for the assignment which were causing the issue, the same has been corrected and reported order is now processed. So, we are going ahead and marking this as close. Kindly reach us for any assistance in the future."/>
    <s v="MSS Cause Codes"/>
    <s v="Data"/>
    <s v="Incorrect Port Address"/>
    <m/>
    <s v="IT Application"/>
    <s v="Software Application/System"/>
    <s v="Other Type of Software"/>
    <m/>
    <m/>
    <s v="Marcey"/>
    <s v="Glass"/>
    <m/>
    <d v="2018-10-14T12:20:36"/>
    <s v="No"/>
  </r>
  <r>
    <s v="IT-OSS - M6 (ASAP/TSG)"/>
    <s v="Incident"/>
    <s v="INC000002653798"/>
    <d v="2018-10-03T00:46:36"/>
    <d v="2018-10-03T19:30:01"/>
    <x v="13"/>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3013493 PSR #?: 6485136 "/>
    <s v="We have corrected the address issue for the reported customer# 3013493 caused due to  migration and the issue got cleared."/>
    <s v="MSS Cause Codes"/>
    <s v="Data"/>
    <s v="Address Issue"/>
    <m/>
    <s v="IT Application"/>
    <s v="Software Application/System"/>
    <s v="Other Type of Software"/>
    <m/>
    <m/>
    <s v="Dillibabu"/>
    <s v="Eakambaram"/>
    <m/>
    <d v="2018-10-14T12:20:23"/>
    <s v="No"/>
  </r>
  <r>
    <s v="IT-OSS - M6 (ASAP/TSG)"/>
    <s v="Incident"/>
    <s v="INC000002653783"/>
    <d v="2018-10-03T00:29:29"/>
    <d v="2018-10-04T12:03:12"/>
    <x v="4"/>
    <s v="Medium"/>
    <x v="0"/>
    <s v="Within the Service Target"/>
    <s v="MSS (hWIN &amp; TSG) Issue"/>
    <s v="Which MSS instance are you reporting this issue for?: MSS (hWIN &amp; TSG) What type of issue are you reporting?: Another issue Description of problem: (attach screenshots of any errors, etc.): 2709282033    unable to submit nsp queue What is your MSS Login ID?: n9986864 Customer Acct Number?: 3801130 PSR #?: 6465679  "/>
    <s v="We have corrected the inappropriate customer location related entry in backend tables. The reported NSP and DD task has been completed in production. Hence there is no action pending on our side. We are going ahead and marking this incident as resolved. Thanks."/>
    <s v="MSS Cause Codes"/>
    <s v="Data"/>
    <s v="Location Issue"/>
    <m/>
    <s v="IT Application"/>
    <s v="Software Application/System"/>
    <s v="Other Type of Software"/>
    <m/>
    <m/>
    <s v="Sudhakar"/>
    <s v="Elangovan"/>
    <m/>
    <d v="2018-10-15T12:07:11"/>
    <s v="No"/>
  </r>
  <r>
    <s v="IT-OSS - M6 (ASAP/TSG)"/>
    <s v="Incident"/>
    <s v="INC000002653781"/>
    <d v="2018-10-03T00:26:29"/>
    <d v="2018-10-04T16:52:51"/>
    <x v="0"/>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768770 PSR #?:  6435791 "/>
    <s v="Multiple mapping for the address and location has caused the reported issue and the same has been cleared."/>
    <s v="MSS Cause Codes"/>
    <s v="Data"/>
    <s v="Address Issue"/>
    <m/>
    <s v="IT Application"/>
    <s v="Software Application/System"/>
    <s v="Other Type of Software"/>
    <m/>
    <m/>
    <s v="Dillibabu"/>
    <s v="Eakambaram"/>
    <m/>
    <d v="2018-10-15T12:06:59"/>
    <s v="No"/>
  </r>
  <r>
    <s v="IT-OSS - M6 (ASAP/TSG)"/>
    <s v="Incident"/>
    <s v="INC000002653777"/>
    <d v="2018-10-03T00:23:55"/>
    <d v="2018-10-10T17:25:22"/>
    <x v="11"/>
    <s v="Medium"/>
    <x v="0"/>
    <s v="Within the Service Target"/>
    <s v="MSS (hWIN &amp; TSG) Issue"/>
    <s v="Which MSS instance are you reporting this issue for?: MSS (hWIN &amp; TSG) What type of issue are you reporting?: Another issue Description of problem: (attach screenshots of any errors, etc.): 2709283383   unable to push nsp queue What is your MSS Login ID?: n9986864 Customer Acct Number?: 3811668 PSR #?: 6351463  "/>
    <s v="Order has been completed already"/>
    <m/>
    <m/>
    <m/>
    <m/>
    <s v="IT Application"/>
    <s v="Software Application/System"/>
    <s v="Other Type of Software"/>
    <m/>
    <m/>
    <s v="Sudhakar"/>
    <s v="Elangovan"/>
    <m/>
    <d v="2018-10-21T11:43:47"/>
    <s v="No"/>
  </r>
  <r>
    <s v="IT-OSS - M6 (ASAP/TSG)"/>
    <s v="Incident"/>
    <s v="INC000002653772"/>
    <d v="2018-10-03T00:18:18"/>
    <d v="2018-10-03T16:13:01"/>
    <x v="1"/>
    <s v="Medium"/>
    <x v="0"/>
    <s v="Within the Service Target"/>
    <s v="MSS (hWIN &amp; TSG) Issue"/>
    <s v="Which MSS instance are you reporting this issue for?: MSS (hWIN &amp; TSG) What type of issue are you reporting?: Another issue Description of problem: (attach screenshots of any errors, etc.): 6068492249   unable to submit nsp queue What is your MSS Login ID?: n9986864 Customer Acct Number?: 3254180 PSR #?: 6488211  "/>
    <s v="We could see that the location related entries for the reported order-6488211  was not updated properly in NGMSS, which caused the issue. Now we have corrected the same and the reported order was completed in MSS,Hence, we are going ahead and marking this incident as resolved. Kindly let us know for any concerns and if you are facing any issues in future, please raise a new ticket, we will be glad to help on the ticket."/>
    <s v="MSS Cause Codes"/>
    <s v="Migration"/>
    <s v="Address Issue"/>
    <m/>
    <s v="IT Application"/>
    <s v="Software Application/System"/>
    <s v="Other Type of Software"/>
    <m/>
    <m/>
    <s v="Sudhakar"/>
    <s v="Elangovan"/>
    <m/>
    <d v="2018-10-14T12:19:57"/>
    <s v="No"/>
  </r>
  <r>
    <s v="IT-OSS - M6 (ASAP/TSG)"/>
    <s v="Incident"/>
    <s v="INC000002653769"/>
    <d v="2018-10-03T00:15:36"/>
    <d v="2018-10-03T00:26:52"/>
    <x v="8"/>
    <s v="Medium"/>
    <x v="1"/>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7 Customer Acct Number?: 4024645474 PSR #?: 6526271 "/>
    <m/>
    <m/>
    <m/>
    <m/>
    <m/>
    <s v="IT Application"/>
    <s v="Software Application/System"/>
    <s v="Other Type of Software"/>
    <m/>
    <m/>
    <s v="Dillibabu"/>
    <s v="Eakambaram"/>
    <m/>
    <d v="2018-10-03T00:27:09"/>
    <s v="No"/>
  </r>
  <r>
    <s v="IT-OSS - M6 (ASAP/TSG)"/>
    <s v="Incident"/>
    <s v="INC000002653742"/>
    <d v="2018-10-02T23:38:51"/>
    <d v="2018-10-05T20:50:21"/>
    <x v="12"/>
    <s v="Medium"/>
    <x v="0"/>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Delegated PSR Order has not passed NGMSS order validation. Correct the order validation error in NGMSS side and manually assign the provision plan.: Exception thrown during Order API execution.  Message: Exception Thrown Execute Finish Order: 6271009.  Message: nullError Code 30531:Error: This service item is missing values for label: AWGF with item alias: Broadband.Error Code 30531:Error: This service item is missing values for label: FT TO BB with item alias: Broadband. Tn# 6064751106 What is your MSS Login ID?: n9987263 Customer Acct Number?: 3176086 PSR #?: 22895222 "/>
    <s v="Hi Vijai,  I have added the required value, and the delegation got completed without any issues. Please check and let us know for any other concerns."/>
    <s v="MSS Cause Codes"/>
    <s v="Data"/>
    <s v="User Request"/>
    <m/>
    <s v="IT Application"/>
    <s v="Software Application/System"/>
    <s v="Other Type of Software"/>
    <m/>
    <m/>
    <s v="Vijai"/>
    <s v="Elumalai"/>
    <m/>
    <d v="2018-10-16T11:49:31"/>
    <s v="No"/>
  </r>
  <r>
    <s v="IT-OSS - M6 (ASAP/TSG)"/>
    <s v="Incident"/>
    <s v="INC000002653580"/>
    <d v="2018-10-02T23:57:05"/>
    <d v="2018-10-03T15:49:21"/>
    <x v="7"/>
    <s v="Medium"/>
    <x v="0"/>
    <s v="Within the Service Target"/>
    <s v="MSS (hWIN &amp; TSG) Issue"/>
    <s v="Which MSS instance are you reporting this issue for?: MSS (hWIN &amp; TSG) What type of issue are you reporting?: Another issue Description of problem: (attach screenshots of any errors, etc.): ORA-20100:ERROR WORKING NEXTGEN MSS DD TASK,COULD NOT COMPLETE DD TASK,ERROR: ORA-20100:NOT ABLE TO FIND CUSTOMER LOCATION. What is your MSS Login ID?: n9979758 Customer Acct Number?: 3469600 PSR #?: 6297269  "/>
    <s v="We could see the location mapping were not mapped properly on the data level which was caused the issue, the same has been corrected and respective order is now processed without any issues. So, we are going ahead and marking this as close. KIndly reach us for any assistance in the future."/>
    <s v="MSS Cause Codes"/>
    <s v="Data"/>
    <s v="Location Issue"/>
    <m/>
    <s v="IT Application"/>
    <s v="Software Application/System"/>
    <s v="Other Type of Software"/>
    <m/>
    <m/>
    <s v="Kanthavel"/>
    <s v="Kumar"/>
    <m/>
    <d v="2018-10-14T12:22:25"/>
    <s v="No"/>
  </r>
  <r>
    <s v="IT-OSS - M6 (ASAP/TSG)"/>
    <s v="Incident"/>
    <s v="INC000002713540"/>
    <d v="2018-10-30T17:37:41"/>
    <m/>
    <x v="8"/>
    <s v="Medium"/>
    <x v="3"/>
    <s v="Within the Service Target"/>
    <s v="MSS (hWIN &amp; TSG) Issue"/>
    <s v="Which MSS instance are you reporting this issue for?: MSS (hWIN &amp; TSG) What type of issue are you reporting?: Another issue Description of problem: (attach screenshots of any errors, etc.): hWIN MSS will not launch after I enter my password from the Citrix Receiver menu. I am not getting any error. What is your MSS Login ID?: e0027521 "/>
    <m/>
    <m/>
    <m/>
    <m/>
    <m/>
    <s v="IT Application"/>
    <s v="Software Application/System"/>
    <s v="Other Type of Software"/>
    <m/>
    <m/>
    <s v="Shannon"/>
    <s v="Bradley"/>
    <m/>
    <d v="2018-10-30T17:37:41"/>
    <s v="No"/>
  </r>
  <r>
    <s v="IT-OSS - M6 (ASAP/TSG)"/>
    <s v="Incident"/>
    <s v="INC000002713526"/>
    <d v="2018-10-30T16:33:23"/>
    <m/>
    <x v="8"/>
    <s v="Medium"/>
    <x v="3"/>
    <s v="Within the Service Target"/>
    <s v="M6 (Windstream (TSG)- Password reset and account unlock"/>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CSO ID - e0052130 Name - Veach, Angelicka J Contact -8559785176 Location -OH Issue - MSS TSG Troubleshooting -  Last Login ? It's been a long time.  working from office.  Username - e0052130 Hwin application  user verified Password reset done for TSG account.  User said account is locked.  Account unlocked . Checked in Identity IQ- User has the access.   We tried unlocking the account ,still it says &quot;Error connecting to database&quot;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m/>
    <m/>
    <m/>
    <m/>
    <m/>
    <s v="IT Application"/>
    <s v="Software Application/System"/>
    <s v="Other Type of Software"/>
    <m/>
    <m/>
    <s v="Angelicka"/>
    <s v="Veach"/>
    <m/>
    <d v="2018-10-30T16:47:12"/>
    <s v="No"/>
  </r>
  <r>
    <s v="IT-OSS - M6 (ASAP/TSG)"/>
    <s v="Incident"/>
    <s v="INC000002713386"/>
    <d v="2018-10-30T16:04:37"/>
    <m/>
    <x v="8"/>
    <s v="Medium"/>
    <x v="3"/>
    <s v="Within the Service Target"/>
    <s v="MSS (hWIN &amp; TSG) Issue"/>
    <s v="Which MSS instance are you reporting this issue for?: MSS (hWIN &amp; TSG) What type of issue are you reporting?: Another issue Description of problem: (attach screenshots of any errors, etc.): unable to push the queue  What is your MSS Login ID?: n9981515 "/>
    <m/>
    <m/>
    <m/>
    <m/>
    <m/>
    <s v="IT Application"/>
    <s v="Software Application/System"/>
    <s v="Other Type of Software"/>
    <m/>
    <m/>
    <s v="Suryapraba"/>
    <s v="Kannaiyan"/>
    <m/>
    <d v="2018-10-30T16:04:47"/>
    <s v="No"/>
  </r>
  <r>
    <s v="IT-OSS - M6 (ASAP/TSG)"/>
    <s v="Incident"/>
    <s v="INC000002713159"/>
    <d v="2018-10-30T11:59:36"/>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13800 "/>
    <m/>
    <m/>
    <m/>
    <m/>
    <m/>
    <s v="IT Application"/>
    <s v="Software Application/System"/>
    <s v="Other Type of Software"/>
    <m/>
    <m/>
    <s v="sruthi"/>
    <s v="Ravichandran"/>
    <m/>
    <d v="2018-10-30T11:59:36"/>
    <s v="No"/>
  </r>
  <r>
    <s v="IT-OSS - M6 (ASAP/TSG)"/>
    <s v="Incident"/>
    <s v="INC000002713158"/>
    <d v="2018-10-30T11:59:02"/>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4172765530 What is your MSS Login ID?: n9981515 "/>
    <m/>
    <m/>
    <m/>
    <m/>
    <m/>
    <s v="IT Application"/>
    <s v="Software Application/System"/>
    <s v="Other Type of Software"/>
    <m/>
    <m/>
    <s v="Suryapraba"/>
    <s v="Kannaiyan"/>
    <m/>
    <d v="2018-10-30T11:59:02"/>
    <s v="No"/>
  </r>
  <r>
    <s v="IT-OSS - M6 (ASAP/TSG)"/>
    <s v="Incident"/>
    <s v="INC000002713033"/>
    <d v="2018-10-30T04:55:47"/>
    <m/>
    <x v="1"/>
    <s v="Medium"/>
    <x v="4"/>
    <s v="Within the Service Target"/>
    <s v="MSS (hWIN &amp; TSG) Issue"/>
    <s v="Which MSS instance are you reporting this issue for?: MSS (hWIN &amp; TSG) What type of issue are you reporting?: Another issue Description of problem: (attach screenshots of any errors, etc.): Unable to Validate PSR. Error : ORA-01403: no data found. TN : 4799978458 What is your MSS Login ID?: n9987263 Customer Acct Number?: 3492034 PSR #?: 23269166 "/>
    <m/>
    <m/>
    <m/>
    <m/>
    <m/>
    <s v="IT Application"/>
    <s v="Software Application/System"/>
    <s v="Other Type of Software"/>
    <m/>
    <m/>
    <s v="Vijai"/>
    <s v="Elumalai"/>
    <m/>
    <d v="2018-10-30T13:25:13"/>
    <s v="No"/>
  </r>
  <r>
    <s v="IT-OSS - M6 (ASAP/TSG)"/>
    <s v="Incident"/>
    <s v="INC000002713024"/>
    <d v="2018-10-30T12:05:51"/>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5636592947 What is your MSS Login ID?: n9981515 "/>
    <m/>
    <m/>
    <m/>
    <m/>
    <m/>
    <s v="IT Application"/>
    <s v="Software Application/System"/>
    <s v="Other Type of Software"/>
    <m/>
    <m/>
    <s v="Suryapraba"/>
    <s v="Kannaiyan"/>
    <m/>
    <d v="2018-10-30T12:05:51"/>
    <s v="No"/>
  </r>
  <r>
    <s v="IT-OSS - M6 (ASAP/TSG)"/>
    <s v="Incident"/>
    <s v="INC000002713023"/>
    <d v="2018-10-30T12:04:14"/>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84645 PSR #?: 6927172 "/>
    <m/>
    <m/>
    <m/>
    <m/>
    <m/>
    <s v="IT Application"/>
    <s v="Software Application/System"/>
    <s v="Other Type of Software"/>
    <m/>
    <m/>
    <s v="sruthi"/>
    <s v="Ravichandran"/>
    <m/>
    <d v="2018-10-30T12:04:14"/>
    <s v="No"/>
  </r>
  <r>
    <s v="IT-OSS - M6 (ASAP/TSG)"/>
    <s v="Incident"/>
    <s v="INC000002713020"/>
    <d v="2018-10-30T11:10:05"/>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8703648418 What is your MSS Login ID?: n9981515 "/>
    <m/>
    <m/>
    <m/>
    <m/>
    <m/>
    <s v="IT Application"/>
    <s v="Software Application/System"/>
    <s v="Other Type of Software"/>
    <m/>
    <m/>
    <s v="Suryapraba"/>
    <s v="Kannaiyan"/>
    <m/>
    <d v="2018-10-30T11:10:05"/>
    <s v="No"/>
  </r>
  <r>
    <s v="IT-OSS - M6 (ASAP/TSG)"/>
    <s v="Incident"/>
    <s v="INC000002713000"/>
    <d v="2018-10-30T04:36:38"/>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6 Product group 0. Error Code 30623:Missing Data: servItemID is required for DISCONNECT orderitem.Error Code 30764:Unable to validate item 6 Product group 0. TN : 3864543696 What is your MSS Login ID?: n9987263 Customer Acct Number?: 5450257 PSR #?: 23267550 "/>
    <m/>
    <m/>
    <m/>
    <m/>
    <m/>
    <s v="IT Application"/>
    <s v="Software Application/System"/>
    <s v="Other Type of Software"/>
    <m/>
    <m/>
    <s v="Vijai"/>
    <s v="Elumalai"/>
    <m/>
    <d v="2018-10-30T04:36:38"/>
    <s v="No"/>
  </r>
  <r>
    <s v="IT-OSS - M6 (ASAP/TSG)"/>
    <s v="Incident"/>
    <s v="INC000002712999"/>
    <d v="2018-10-30T04:33:21"/>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EXCEPTION Queue Error : Unable to create delegated PSR Order in NGMSS. Error returned from API.: javax.xml.ws.soap.SOAPFaultException: org.openuri.WSException_Exception: Exception thrown during Order API execution.  Message: Exception Thrown Importing Order.  Message: Invalid order information, please verify.  Error Code 39990:Miscellaneous Error: There are In Service children that are not on the order. The item cannot be disconnected..Error Code 30779:Invalid order information, please verify. TN : 8066750201 What is your MSS Login ID?: n9987263 Customer Acct Number?: 6594964 PSR #?: 23267462 "/>
    <m/>
    <m/>
    <m/>
    <m/>
    <m/>
    <s v="IT Application"/>
    <s v="Software Application/System"/>
    <s v="Other Type of Software"/>
    <m/>
    <m/>
    <s v="Vijai"/>
    <s v="Elumalai"/>
    <m/>
    <d v="2018-10-30T04:33:21"/>
    <s v="No"/>
  </r>
  <r>
    <s v="IT-OSS - M6 (ASAP/TSG)"/>
    <s v="Incident"/>
    <s v="INC000002712994"/>
    <d v="2018-10-30T03:59:19"/>
    <m/>
    <x v="4"/>
    <s v="Medium"/>
    <x v="4"/>
    <s v="Within the Service Target"/>
    <s v="MSS (hWIN &amp; TSG) Issue"/>
    <s v="Which MSS instance are you reporting this issue for?: MSS (hWIN &amp; TSG) What type of issue are you reporting?: Another issue Description of problem: (attach screenshots of any errors, etc.): Unable to complete PCONDES ADDASGN QUEUE. Error: DLRD task in REMASGN queue was Not processed properly. Please Re-open DLRD task and complete again. Tn# 7707203705 What is your MSS Login ID?: n9987263 Customer Acct Number?: 22875249 PSR #?: 5275689 "/>
    <m/>
    <m/>
    <m/>
    <m/>
    <m/>
    <s v="IT Application"/>
    <s v="Software Application/System"/>
    <s v="Other Type of Software"/>
    <m/>
    <m/>
    <s v="Vijai"/>
    <s v="Elumalai"/>
    <m/>
    <d v="2018-10-30T13:08:54"/>
    <s v="No"/>
  </r>
  <r>
    <s v="IT-OSS - M6 (ASAP/TSG)"/>
    <s v="Incident"/>
    <s v="INC000002712915"/>
    <d v="2018-10-30T12:39:53"/>
    <m/>
    <x v="8"/>
    <s v="Medium"/>
    <x v="3"/>
    <s v="Within the Service Target"/>
    <s v="MSS (hWIN &amp; TSG) Issue"/>
    <s v="Which MSS instance are you reporting this issue for?: MSS (hWIN &amp; TSG) What type of issue are you reporting?: Another issue Description of problem: (attach screenshots of any errors, etc.): No MSS record found for 7126842804 What is your MSS Login ID?: n9981515 "/>
    <m/>
    <m/>
    <m/>
    <m/>
    <m/>
    <s v="IT Application"/>
    <s v="Software Application/System"/>
    <s v="Other Type of Software"/>
    <m/>
    <m/>
    <s v="Suryapraba"/>
    <s v="Kannaiyan"/>
    <m/>
    <d v="2018-10-30T12:39:53"/>
    <s v="No"/>
  </r>
  <r>
    <s v="IT-OSS - M6 (ASAP/TSG)"/>
    <s v="Incident"/>
    <s v="INC000002712897"/>
    <d v="2018-10-30T05:09:09"/>
    <m/>
    <x v="14"/>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60157900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938835)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938835) cannot be disconnected because all its child items are not on this order.Error Code 30764:Unable to validate item 3 Product group 0. What is your MSS Login ID?: n9995231 Customer Acct Number?: 6385667 PSR #?: 23264769 "/>
    <m/>
    <m/>
    <m/>
    <m/>
    <m/>
    <s v="IT Application"/>
    <s v="Software Application/System"/>
    <s v="Other Type of Software"/>
    <m/>
    <m/>
    <s v="Ajith"/>
    <s v="Kumar"/>
    <m/>
    <d v="2018-10-30T13:29:10"/>
    <s v="No"/>
  </r>
  <r>
    <s v="IT-OSS - M6 (ASAP/TSG)"/>
    <s v="Incident"/>
    <s v="INC000002712807"/>
    <d v="2018-10-30T02:50:03"/>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8452618,Error Message: v_return_cd: -2 v_return_text:ORA-20104: Unable to find the NG wireCenter  What is your MSS Login ID?: n9994207 Customer Acct Number?: 5942716 PSR #?: 23195786  "/>
    <m/>
    <m/>
    <m/>
    <m/>
    <m/>
    <s v="IT Application"/>
    <s v="Software Application/System"/>
    <s v="Other Type of Software"/>
    <m/>
    <m/>
    <s v="Sathishkumar"/>
    <s v="Chellathurai"/>
    <m/>
    <d v="2018-10-30T02:50:03"/>
    <s v="No"/>
  </r>
  <r>
    <s v="IT-OSS - M6 (ASAP/TSG)"/>
    <s v="Incident"/>
    <s v="INC000002712767"/>
    <d v="2018-10-30T02:29:07"/>
    <m/>
    <x v="8"/>
    <s v="Medium"/>
    <x v="3"/>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5705247407 What is your MSS Login ID?: n9987263 Customer Acct Number?: 23257555 PSR #?: 6403707 "/>
    <m/>
    <m/>
    <m/>
    <m/>
    <m/>
    <s v="IT Application"/>
    <s v="Software Application/System"/>
    <s v="Other Type of Software"/>
    <m/>
    <m/>
    <s v="Vijai"/>
    <s v="Elumalai"/>
    <m/>
    <d v="2018-10-30T02:29:07"/>
    <s v="No"/>
  </r>
  <r>
    <s v="IT-OSS - M6 (ASAP/TSG)"/>
    <s v="Incident"/>
    <s v="INC000002712500"/>
    <d v="2018-10-30T01:25:38"/>
    <m/>
    <x v="15"/>
    <s v="Medium"/>
    <x v="3"/>
    <s v="Within the Service Target"/>
    <s v="MSS (hWIN &amp; TSG) Issue"/>
    <s v="Which MSS instance are you reporting this issue for?: MSS (hWIN &amp; TSG) What type of issue are you reporting?: Another issue Description of problem: (attach screenshots of any errors, etc.): ORA-20100: ERROR WHILE WORKING VCONDES. ERROR: ora-20100: ora-20100: sp_qualify_dualqual ora-20100: miror dw txrktu3003 is different from mss wire center txrktxp0024 What is your MSS Login ID?: e0182019 Customer Acct Number?: 6605094 PSR #?: 23268746 "/>
    <m/>
    <m/>
    <m/>
    <m/>
    <m/>
    <s v="IT Application"/>
    <s v="Software Application/System"/>
    <s v="Other Type of Software"/>
    <m/>
    <m/>
    <s v="Dakotah"/>
    <s v="Cantrell"/>
    <m/>
    <d v="2018-10-30T11:31:30"/>
    <s v="No"/>
  </r>
  <r>
    <s v="IT-OSS - M6 (ASAP/TSG)"/>
    <s v="Incident"/>
    <s v="INC000002712473"/>
    <d v="2018-10-30T00:37:46"/>
    <m/>
    <x v="8"/>
    <s v="Medium"/>
    <x v="3"/>
    <s v="Within the Service Target"/>
    <s v="MSS (hWIN &amp; TSG) Issue"/>
    <s v="Which MSS instance are you reporting this issue for?: MSS (hWIN &amp; TSG) What type of issue are you reporting?: Another issue Description of problem: (attach screenshots of any errors, etc.): M6 locked by another user, Telephone: 7047990827, Error Message: This order is already open by  1)G9984069 at 10/26/2018 07:26:59 What is your MSS Login ID?: n9995231 Customer Acct Number?: 2944880 PSR #?: 23258585 "/>
    <m/>
    <m/>
    <m/>
    <m/>
    <m/>
    <s v="IT Application"/>
    <s v="Software Application/System"/>
    <s v="Other Type of Software"/>
    <m/>
    <m/>
    <s v="Ajith"/>
    <s v="Kumar"/>
    <m/>
    <d v="2018-10-30T00:37:46"/>
    <s v="No"/>
  </r>
  <r>
    <s v="IT-OSS - M6 (ASAP/TSG)"/>
    <s v="Incident"/>
    <s v="INC000002711967"/>
    <d v="2018-10-29T23:33:59"/>
    <m/>
    <x v="8"/>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1261284389,Error Message:ReturnCd :21051 - ReturnText: Unable to retrieve Order 23256594 from MSShWin Domain: Unhandled process exception : com.windstream.mss.exceptions.MetaSolvException: Message: Exception Thrown Exporting Order.  Message: null    What is your MSS Login ID?: n9994207 Customer Acct Number?: 6340676 PSR #?: 23256594  "/>
    <m/>
    <m/>
    <m/>
    <m/>
    <m/>
    <s v="IT Application"/>
    <s v="Software Application/System"/>
    <s v="Other Type of Software"/>
    <m/>
    <m/>
    <s v="Sathishkumar"/>
    <s v="Chellathurai"/>
    <m/>
    <d v="2018-10-29T23:33:59"/>
    <s v="No"/>
  </r>
  <r>
    <s v="IT-OSS - M6 (ASAP/TSG)"/>
    <s v="Incident"/>
    <s v="INC000002711564"/>
    <d v="2018-10-29T22:19:06"/>
    <m/>
    <x v="8"/>
    <s v="Medium"/>
    <x v="3"/>
    <s v="Within the Service Target"/>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17760096 had already been disconnected on another order..  Error Code 30606:The Service Item 17760096 had already been disconnected on another order.Error Code 30766:Unable to process item CONTACT INFO Product group 1024. The Service Item 17760096 had already been disconnected on another order..   4055983284 What is your MSS Login ID?: e0179393 Customer Acct Number?: 4526335 PSR #?: 23267901 "/>
    <m/>
    <m/>
    <m/>
    <m/>
    <m/>
    <s v="IT Application"/>
    <s v="Software Application/System"/>
    <s v="Other Type of Software"/>
    <m/>
    <m/>
    <s v="Natasha"/>
    <s v="Chambers"/>
    <m/>
    <d v="2018-10-29T22:19:06"/>
    <s v="No"/>
  </r>
  <r>
    <s v="IT-OSS - M6 (ASAP/TSG)"/>
    <s v="Incident"/>
    <s v="INC000002711178"/>
    <d v="2018-10-29T19:55:06"/>
    <m/>
    <x v="1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9424521,Error Message:ReturnCd:21038 – ReturnText: One or more required Addresses have not been delegated to NGMSS    What is your MSS Login ID?: n9994207 Customer Acct Number?: 3521902 PSR #?: 23263645 "/>
    <m/>
    <m/>
    <m/>
    <m/>
    <m/>
    <s v="IT Application"/>
    <s v="Software Application/System"/>
    <s v="Other Type of Software"/>
    <m/>
    <m/>
    <s v="Sathishkumar"/>
    <s v="Chellathurai"/>
    <m/>
    <d v="2018-10-30T15:30:27"/>
    <s v="No"/>
  </r>
  <r>
    <s v="IT-OSS - M6 (ASAP/TSG)"/>
    <s v="Incident"/>
    <s v="INC000002711156"/>
    <d v="2018-10-29T19:38:37"/>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DD task.Telephone#7245439216,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365982 PSR #?: 23264959  "/>
    <m/>
    <m/>
    <m/>
    <m/>
    <m/>
    <s v="IT Application"/>
    <s v="Software Application/System"/>
    <s v="Other Type of Software"/>
    <m/>
    <m/>
    <s v="Sathishkumar"/>
    <s v="Chellathurai"/>
    <m/>
    <d v="2018-10-30T17:41:29"/>
    <s v="No"/>
  </r>
  <r>
    <s v="IT-OSS - M6 (ASAP/TSG)"/>
    <s v="Incident"/>
    <s v="INC000002710972"/>
    <d v="2018-10-29T19:07:06"/>
    <m/>
    <x v="8"/>
    <s v="Medium"/>
    <x v="3"/>
    <s v="Within the Service Target"/>
    <s v="MSS (hWIN &amp; TSG) Issue"/>
    <s v="Which MSS instance are you reporting this issue for?: MSS (hWIN &amp; TSG) What type of issue are you reporting?: Another issue Description of problem: (attach screenshots of any errors, etc.): Unable to compete REMASGN.Telephone#3941120386,Error Message:The circuits for this service request are not complete. Please complete (or reverse if the order has been cancelled) the required engineering before completing this task. The DLRD on row # 1 is violating the constraint.   What is your MSS Login ID?: n9994207 Customer Acct Number?: 6507787 PSR #?: 23264641 "/>
    <m/>
    <m/>
    <m/>
    <m/>
    <m/>
    <s v="IT Application"/>
    <s v="Software Application/System"/>
    <s v="Other Type of Software"/>
    <m/>
    <m/>
    <s v="Sathishkumar"/>
    <s v="Chellathurai"/>
    <m/>
    <d v="2018-10-29T19:07:06"/>
    <s v="No"/>
  </r>
  <r>
    <s v="IT-OSS - M6 (ASAP/TSG)"/>
    <s v="Incident"/>
    <s v="INC000002710211"/>
    <d v="2018-10-29T11:40:46"/>
    <m/>
    <x v="12"/>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635332 "/>
    <m/>
    <m/>
    <m/>
    <m/>
    <m/>
    <s v="IT Application"/>
    <s v="Software Application/System"/>
    <s v="Other Type of Software"/>
    <m/>
    <m/>
    <s v="Ananth"/>
    <s v="Palanisamy"/>
    <m/>
    <d v="2018-10-30T15:30:41"/>
    <s v="No"/>
  </r>
  <r>
    <s v="IT-OSS - M6 (ASAP/TSG)"/>
    <s v="Incident"/>
    <s v="INC000002710106"/>
    <d v="2018-10-29T16:58:31"/>
    <m/>
    <x v="0"/>
    <s v="Medium"/>
    <x v="3"/>
    <s v="Within the Service Target"/>
    <s v="MSS (hWIN &amp; TSG) Issue"/>
    <s v="Which MSS instance are you reporting this issue for?: MSS (hWIN &amp; TSG) What type of issue are you reporting?: Another issue Description of problem: (attach screenshots of any errors, etc.): ORA-20100: ERROR working NextGen MSS DD TASK,could not complete DD task,error:ORA-20100:Broadband product is having wrong status. What is your MSS Login ID?: n9984644 Customer Acct Number?: 6422793 PSR #?: 6926937 "/>
    <m/>
    <m/>
    <m/>
    <m/>
    <m/>
    <s v="IT Application"/>
    <s v="Software Application/System"/>
    <s v="Other Type of Software"/>
    <m/>
    <m/>
    <s v="Manjubhashini"/>
    <s v="Kalimuthu"/>
    <m/>
    <d v="2018-10-30T12:08:43"/>
    <s v="No"/>
  </r>
  <r>
    <s v="IT-OSS - M6 (ASAP/TSG)"/>
    <s v="Incident"/>
    <s v="INC000002709894"/>
    <d v="2018-10-29T11:55:42"/>
    <m/>
    <x v="4"/>
    <s v="Medium"/>
    <x v="3"/>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91242 PSR #?: 6914762 "/>
    <m/>
    <m/>
    <m/>
    <m/>
    <m/>
    <s v="IT Application"/>
    <s v="Software Application/System"/>
    <s v="Other Type of Software"/>
    <m/>
    <m/>
    <s v="Ananth"/>
    <s v="Palanisamy"/>
    <m/>
    <d v="2018-10-30T12:20:58"/>
    <s v="No"/>
  </r>
  <r>
    <s v="IT-OSS - M6 (ASAP/TSG)"/>
    <s v="Incident"/>
    <s v="INC000002709521"/>
    <d v="2018-10-27T04:19:49"/>
    <m/>
    <x v="6"/>
    <s v="Medium"/>
    <x v="3"/>
    <s v="Within the Service Target"/>
    <s v="MSS (hWIN &amp; TSG) Issue"/>
    <s v="Which MSS instance are you reporting this issue for?: MSS (hWIN &amp; TSG) What type of issue are you reporting?: Another issue Description of problem: (attach screenshots of any errors, etc.): Unable to complete DELEGOCT task. Getting below error message. Task in EXCEPTN Work Queue, Telephone: 7047849459, Error Message: integrity constraint (ASAP.FK_SERV_ITEM__CIRCUIT) violated - parent key not found What is your MSS Login ID?: n9995231 Customer Acct Number?: 5561963 PSR #?: 23253708 "/>
    <m/>
    <m/>
    <m/>
    <m/>
    <m/>
    <s v="IT Application"/>
    <s v="Software Application/System"/>
    <s v="Other Type of Software"/>
    <m/>
    <m/>
    <s v="Ajith"/>
    <s v="Kumar"/>
    <m/>
    <d v="2018-10-29T18:01:05"/>
    <s v="No"/>
  </r>
  <r>
    <s v="IT-OSS - M6 (ASAP/TSG)"/>
    <s v="Incident"/>
    <s v="INC000002708882"/>
    <d v="2018-10-27T01:38:11"/>
    <m/>
    <x v="4"/>
    <s v="Medium"/>
    <x v="3"/>
    <s v="Within the Service Target"/>
    <s v="MSS (hWIN &amp; TSG) Issue"/>
    <s v="Which MSS instance are you reporting this issue for?: MSS (hWIN &amp; TSG) What type of issue are you reporting?: Another issue Description of problem: (attach screenshots of any errors, etc.): TN - 4789862230 THERE IS A PSR STUCK IN NEXTGEN UNDER &quot;PROVISIONING PLAN ASSIGNED&quot; (SEE ATTACHMENT). THIS NEEDS TO BE CLEARED OUT/PUSHED THROUGH/REMEDIED IN SOME WAY.   THANK YOU  TN - 4789862230 HWIN PSR - ?? NEXT GEN PSR - 3243188 ACCT NUMBER - 5827057 What is your MSS Login ID?: E0100690 Customer Acct Number?: 5827057 PSR #?: 20569070 "/>
    <m/>
    <m/>
    <m/>
    <m/>
    <m/>
    <s v="IT Application"/>
    <s v="Software Application/System"/>
    <s v="Other Type of Software"/>
    <m/>
    <m/>
    <s v="Debra"/>
    <s v="Womack"/>
    <m/>
    <d v="2018-10-30T12:21:21"/>
    <s v="No"/>
  </r>
  <r>
    <s v="IT-OSS - M6 (ASAP/TSG)"/>
    <s v="Incident"/>
    <s v="INC000002708307"/>
    <d v="2018-10-26T22:30:28"/>
    <m/>
    <x v="13"/>
    <s v="Medium"/>
    <x v="3"/>
    <s v="Within the Service Target"/>
    <s v="MSS (hWIN &amp; TSG) Issue"/>
    <s v="Which MSS instance are you reporting this issue for?: MSS (hWIN &amp; TSG) What type of issue are you reporting?: Another issue Description of problem: (attach screenshots of any errors, etc.): TN=1600603099  What is your MSS Login ID?: E0079908 Customer Acct Number?: 6596903 PSR #?: 23261391 "/>
    <m/>
    <m/>
    <m/>
    <m/>
    <m/>
    <s v="IT Application"/>
    <s v="Software Application/System"/>
    <s v="Other Type of Software"/>
    <m/>
    <m/>
    <s v="Rebecca"/>
    <s v="Combs"/>
    <m/>
    <d v="2018-10-29T18:48:16"/>
    <s v="No"/>
  </r>
  <r>
    <s v="IT-OSS - M6 (ASAP/TSG)"/>
    <s v="Incident"/>
    <s v="INC000002707802"/>
    <d v="2018-10-26T20:36:04"/>
    <m/>
    <x v="3"/>
    <s v="Medium"/>
    <x v="3"/>
    <s v="Within the Service Target"/>
    <s v="MSS (hWIN &amp; TSG) Issue"/>
    <s v="Which MSS instance are you reporting this issue for?: MSS (hWIN &amp; TSG) What type of issue are you reporting?: Another issue Description of problem: (attach screenshots of any errors, etc.): DSLAM HAS ALPHANUMERIC CHARACTERS IN THE PIN  VALUES. will not validate to go through the queues.  2702866210 What is your MSS Login ID?: e0183530 Customer Acct Number?: 4757177 PSR #?: 23260843 "/>
    <m/>
    <m/>
    <m/>
    <m/>
    <m/>
    <s v="IT Application"/>
    <s v="Software Application/System"/>
    <s v="Other Type of Software"/>
    <m/>
    <m/>
    <s v="Mikayla"/>
    <s v="Anderson"/>
    <m/>
    <d v="2018-10-30T11:16:09"/>
    <s v="No"/>
  </r>
  <r>
    <s v="IT-OSS - M6 (ASAP/TSG)"/>
    <s v="Incident"/>
    <s v="INC000002707632"/>
    <d v="2018-10-26T18:29:41"/>
    <m/>
    <x v="15"/>
    <s v="Medium"/>
    <x v="3"/>
    <s v="Within the Service Target"/>
    <s v="BPQ Error, BPQ is returning Kinetic qualification for 1 GB but HSI qualification for 1.5 mb best effort"/>
    <s v="MSS exchange: KNPLNC  MSS wirecenter: KNPLNCXA  Please identify what is constraining the HSI qualification to 1.5 MB, should be 1 GB since the Kinetic TV shows the 1.5 GB qualification  email with screen shots attached"/>
    <m/>
    <m/>
    <m/>
    <m/>
    <m/>
    <s v="IT Application"/>
    <s v="Software Application/System"/>
    <s v="Other Type of Software"/>
    <m/>
    <m/>
    <s v="John"/>
    <s v="Gilmer"/>
    <m/>
    <d v="2018-10-29T12:01:23"/>
    <s v="No"/>
  </r>
  <r>
    <s v="IT-OSS - M6 (ASAP/TSG)"/>
    <s v="Incident"/>
    <s v="INC000002706904"/>
    <d v="2018-10-26T12:11:39"/>
    <m/>
    <x v="12"/>
    <s v="Medium"/>
    <x v="3"/>
    <s v="Within the Service Target"/>
    <s v="MSS (hWIN &amp; TSG) Issue"/>
    <s v="Which MSS instance are you reporting this issue for?: MSS (hWIN &amp; TSG) What type of issue are you reporting?: Another issue Description of problem: (attach screenshots of any errors, etc.): No MSS record found for 1600606594 What is your MSS Login ID?: n9981515 "/>
    <m/>
    <m/>
    <m/>
    <m/>
    <m/>
    <s v="IT Application"/>
    <s v="Software Application/System"/>
    <s v="Other Type of Software"/>
    <m/>
    <m/>
    <s v="Suryapraba"/>
    <s v="Kannaiyan"/>
    <m/>
    <d v="2018-10-30T15:31:07"/>
    <s v="No"/>
  </r>
  <r>
    <s v="IT-OSS - M6 (ASAP/TSG)"/>
    <s v="Incident"/>
    <s v="INC000002706776"/>
    <d v="2018-10-26T02:58:38"/>
    <m/>
    <x v="11"/>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25469482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Siemens 4200-OH (CP) Product group 1401. The Service Item 12164714 had already been disconnected on another order..  Error Code 30606:The Service Item 12164714 had already been disconnected on another order.Error Code 30766:Unable to process item Siemens 4200-OH (CP) Product group 1401. The Service Item 12164714 had already been disconnected on another order.. What is your MSS Login ID?: n9995231 Customer Acct Number?: 3445896 PSR #?: 23226500 "/>
    <m/>
    <m/>
    <m/>
    <m/>
    <m/>
    <s v="IT Application"/>
    <s v="Software Application/System"/>
    <s v="Other Type of Software"/>
    <m/>
    <m/>
    <s v="Ajith"/>
    <s v="Kumar"/>
    <m/>
    <d v="2018-10-26T13:47:07"/>
    <s v="No"/>
  </r>
  <r>
    <s v="IT-OSS - M6 (ASAP/TSG)"/>
    <s v="Incident"/>
    <s v="INC000002706766"/>
    <d v="2018-10-26T02:25:09"/>
    <m/>
    <x v="14"/>
    <s v="Medium"/>
    <x v="3"/>
    <s v="Within the Service Target"/>
    <s v="MSS (hWIN &amp; TSG) Issue"/>
    <s v="Which MSS instance are you reporting this issue for?: MSS (hWIN &amp; TSG) What type of issue are you reporting?: Another issue Description of problem: (attach screenshots of any errors, etc.): I need access to Windstream Tableau - I still only have EarthLink options What is your MSS Login ID?: e0176531 or kayala "/>
    <m/>
    <m/>
    <m/>
    <m/>
    <m/>
    <s v="IT Application"/>
    <s v="Software Application/System"/>
    <s v="Other Type of Software"/>
    <m/>
    <m/>
    <s v="Krystal"/>
    <s v="Ayala"/>
    <m/>
    <d v="2018-10-26T12:36:17"/>
    <s v="No"/>
  </r>
  <r>
    <s v="IT-OSS - M6 (ASAP/TSG)"/>
    <s v="Incident"/>
    <s v="INC000002706661"/>
    <d v="2018-10-26T02:31:41"/>
    <m/>
    <x v="0"/>
    <s v="Medium"/>
    <x v="3"/>
    <s v="Within the Service Target"/>
    <s v="MSS (hWIN &amp; TSG) Issue"/>
    <s v="Which MSS instance are you reporting this issue for?: MSS (hWIN &amp; TSG) What type of issue are you reporting?: Another issue Description of problem: (attach screenshots of any errors, etc.): Unable to disconnect old speed,  Telephone: 8173260292, Error Message: In order to add a new SPEED (100mb/8mb)you must disconnect the old one. What is your MSS Login ID?: n9995231 Customer Acct Number?: 3500000 PSR #?: 23258207  "/>
    <m/>
    <m/>
    <m/>
    <m/>
    <m/>
    <s v="IT Application"/>
    <s v="Software Application/System"/>
    <s v="Other Type of Software"/>
    <m/>
    <m/>
    <s v="Ajith"/>
    <s v="Kumar"/>
    <m/>
    <d v="2018-10-26T12:52:20"/>
    <s v="No"/>
  </r>
  <r>
    <s v="IT-OSS - M6 (ASAP/TSG)"/>
    <s v="Incident"/>
    <s v="INC000002706484"/>
    <d v="2018-10-26T01:34:29"/>
    <m/>
    <x v="11"/>
    <s v="Medium"/>
    <x v="3"/>
    <s v="Within the Service Target"/>
    <s v="MSS (hWIN &amp; TSG) Issue"/>
    <s v="Which MSS instance are you reporting this issue for?: MSS (hWIN &amp; TSG) What type of issue are you reporting?: Another issue Description of problem: (attach screenshots of any errors, etc.): REMASGN/ THE CIRCUITS FOR THE SERVICE REQUEST ARE NOT COMPLETE. PLEAS COMPLETE(OR REVERSE IF THE ORDER HAS BEEN CANCELLED) THE REQUIRED ENGINEERING BEFORE COMPLETING THIS TASK. THE DLRD ON ROW #1 IS VIOLATING THE CONSTRAINT. THE ORDER NUMBER IS 6541575. THE CIRCUIT ID IS 8592250758/T/HAMILTON/PATRI/53636679  PREVENTING THE ASSIGNMENT OF PIN 1014 FOR 1600604984 What is your MSS Login ID?: E0179393 Customer Acct Number?: 5894881 PSR #?: 23120127 "/>
    <m/>
    <m/>
    <m/>
    <m/>
    <m/>
    <s v="IT Application"/>
    <s v="Software Application/System"/>
    <s v="Other Type of Software"/>
    <m/>
    <m/>
    <s v="Natasha"/>
    <s v="Chambers"/>
    <m/>
    <d v="2018-10-26T13:47:21"/>
    <s v="No"/>
  </r>
  <r>
    <s v="IT-OSS - M6 (ASAP/TSG)"/>
    <s v="Incident"/>
    <s v="INC000002706159"/>
    <d v="2018-10-26T00:37:24"/>
    <m/>
    <x v="11"/>
    <s v="Medium"/>
    <x v="3"/>
    <s v="Within the Service Target"/>
    <s v="MSS (hWIN &amp; TSG) Issue"/>
    <s v="Which MSS instance are you reporting this issue for?: MSS (hWIN &amp; TSG) What type of issue are you reporting?: Another issue Description of problem: (attach screenshots of any errors, etc.): TN 9123843008-unable to complete task.stuck in NSP queue due to error.  What is your MSS Login ID?: n9979763 PSR #?: 6534571  "/>
    <m/>
    <m/>
    <m/>
    <m/>
    <m/>
    <s v="IT Application"/>
    <s v="Software Application/System"/>
    <s v="Other Type of Software"/>
    <m/>
    <m/>
    <s v="Vinoth"/>
    <s v="Raj"/>
    <m/>
    <d v="2018-10-26T13:47:35"/>
    <s v="No"/>
  </r>
  <r>
    <s v="IT-OSS - M6 (ASAP/TSG)"/>
    <s v="Incident"/>
    <s v="INC000002705832"/>
    <d v="2018-10-25T22:13:38"/>
    <m/>
    <x v="6"/>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2812656770,Error Message: v_return_cd: -2 v_return_text:ORA-01400: cannot insert NULL into (&quot;ASAP&quot;.&quot;DESIGN&quot;.&quot;ISSUE_NBR&quot;) What is your MSS Login ID?: n9994207 Customer Acct Number?: 4352513 PSR #?: 22034076 "/>
    <m/>
    <m/>
    <m/>
    <m/>
    <m/>
    <s v="IT Application"/>
    <s v="Software Application/System"/>
    <s v="Other Type of Software"/>
    <m/>
    <m/>
    <s v="Sathishkumar"/>
    <s v="Chellathurai"/>
    <m/>
    <d v="2018-10-26T15:26:54"/>
    <s v="No"/>
  </r>
  <r>
    <s v="IT-OSS - M6 (ASAP/TSG)"/>
    <s v="Incident"/>
    <s v="INC000002705515"/>
    <d v="2018-10-25T21:29:52"/>
    <m/>
    <x v="0"/>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9033895973,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50Mb/4Mb Product group 1573. The Service Item 31583234 had already been disconnected on another order..  Error Code 30606:The Service Item 31583234 had already been disconnected on another order.Error Code 30766:Unable to process item 50Mb/4Mb Product group 1573. The Service Item 31583234 had already been disconnected on another order.. What is your MSS Login ID?: n9995231 Customer Acct Number?: 3731150 PSR #?: 23255798  "/>
    <m/>
    <m/>
    <m/>
    <m/>
    <m/>
    <s v="IT Application"/>
    <s v="Software Application/System"/>
    <s v="Other Type of Software"/>
    <m/>
    <m/>
    <s v="Ajith"/>
    <s v="Kumar"/>
    <m/>
    <d v="2018-10-26T12:52:46"/>
    <s v="No"/>
  </r>
  <r>
    <s v="IT-OSS - M6 (ASAP/TSG)"/>
    <s v="Incident"/>
    <s v="INC000002705100"/>
    <d v="2018-10-25T20:20:39"/>
    <m/>
    <x v="6"/>
    <s v="Medium"/>
    <x v="3"/>
    <s v="Within the Service Target"/>
    <s v="MSS (hWIN &amp; TSG) Issue"/>
    <s v="Which MSS instance are you reporting this issue for?: MSS (hWIN &amp; TSG) What type of issue are you reporting?: Another issue Description of problem: (attach screenshots of any errors, etc.): No MSS record found for 3863623601 What is your MSS Login ID?: n9979759 "/>
    <m/>
    <m/>
    <m/>
    <m/>
    <m/>
    <s v="IT Application"/>
    <s v="Software Application/System"/>
    <s v="Other Type of Software"/>
    <m/>
    <m/>
    <s v="Haripriya"/>
    <s v="Rajendran"/>
    <m/>
    <d v="2018-10-26T15:27:07"/>
    <s v="No"/>
  </r>
  <r>
    <s v="IT-OSS - M6 (ASAP/TSG)"/>
    <s v="Incident"/>
    <s v="INC000002703695"/>
    <d v="2018-10-25T01:34:06"/>
    <m/>
    <x v="5"/>
    <s v="Medium"/>
    <x v="5"/>
    <s v="Within the Service Target"/>
    <s v="MSS (hWIN &amp; TSG) Issue"/>
    <s v="Which MSS instance are you reporting this issue for?: MSS (hWIN &amp; TSG) What type of issue are you reporting?: Another issue Description of problem: (attach screenshots of any errors, etc.): Unable to validate the PSR. Error: Same TN or Customer has an Open Order in NextGen MSS. Please complete the Open Order in NextGen MSS and try to Validate in hWIN MSS. Tn# 7063675827 What is your MSS Login ID?: n9987263 Customer Acct Number?: 5711131 PSR #?: 23233650 "/>
    <m/>
    <m/>
    <m/>
    <m/>
    <m/>
    <s v="IT Application"/>
    <s v="Software Application/System"/>
    <s v="Other Type of Software"/>
    <m/>
    <m/>
    <s v="Vijai"/>
    <s v="Elumalai"/>
    <m/>
    <d v="2018-10-25T16:33:43"/>
    <s v="No"/>
  </r>
  <r>
    <s v="IT-OSS - M6 (ASAP/TSG)"/>
    <s v="Incident"/>
    <s v="INC000002702919"/>
    <d v="2018-10-24T23:51:05"/>
    <m/>
    <x v="11"/>
    <s v="Medium"/>
    <x v="3"/>
    <s v="Within the Service Target"/>
    <s v="MSS (hWIN &amp; TSG) Issue"/>
    <s v="Which MSS instance are you reporting this issue for?: MSS (hWIN &amp; TSG) What type of issue are you reporting?: Another issue Description of problem: (attach screenshots of any errors, etc.): TRYING TO CHAGNE PIN /Integrity Constraint (ASAP.FK_SR_LO_TY_SE_RE_SI) constraint - PARENT KEY NOT FOUND  What is your MSS Login ID?: E0138057 Customer Acct Number?: 6203226 PSR #?: 23251935 "/>
    <m/>
    <m/>
    <m/>
    <m/>
    <m/>
    <s v="IT Application"/>
    <s v="Software Application/System"/>
    <s v="Other Type of Software"/>
    <m/>
    <m/>
    <s v="Falicia"/>
    <s v="Tollison"/>
    <m/>
    <d v="2018-10-25T15:59:37"/>
    <s v="No"/>
  </r>
  <r>
    <s v="IT-OSS - M6 (ASAP/TSG)"/>
    <s v="Incident"/>
    <s v="INC000002702898"/>
    <d v="2018-10-24T22:54:25"/>
    <m/>
    <x v="11"/>
    <s v="Medium"/>
    <x v="3"/>
    <s v="Within the Service Target"/>
    <s v="MSS (hWIN &amp; TSG) Issue"/>
    <s v="Which MSS instance are you reporting this issue for?: MSS (hWIN &amp; TSG) What type of issue are you reporting?: Another issue Description of problem: (attach screenshots of any errors, etc.): Unable to complete DD task.Telephone#1981172677,Error Message:The circuits for this service request are not complete. Please complete (or reverse if the order has been cancelled) the required engineering before completing this task. The  DD on row # 1 is violating the constraint.   What is your MSS Login ID?: n9994207 Customer Acct Number?: 6583098 PSR #?: 23221331 "/>
    <m/>
    <m/>
    <m/>
    <m/>
    <m/>
    <s v="IT Application"/>
    <s v="Software Application/System"/>
    <s v="Other Type of Software"/>
    <m/>
    <m/>
    <s v="Sathishkumar"/>
    <s v="Chellathurai"/>
    <m/>
    <d v="2018-10-25T15:59:51"/>
    <s v="No"/>
  </r>
  <r>
    <s v="IT-OSS - M6 (ASAP/TSG)"/>
    <s v="Incident"/>
    <s v="INC000002701886"/>
    <d v="2018-10-24T19:16:32"/>
    <m/>
    <x v="11"/>
    <s v="Medium"/>
    <x v="3"/>
    <s v="Within the Service Target"/>
    <s v="MSS (hWIN &amp; TSG) Issue"/>
    <s v="Which MSS instance are you reporting this issue for?: MSS (hWIN &amp; TSG) What type of issue are you reporting?: Another issue Description of problem: (attach screenshots of any errors, etc.): 2296369917unable to push the dslam queue  What is your MSS Login ID?: n9981514 "/>
    <m/>
    <m/>
    <m/>
    <m/>
    <m/>
    <s v="IT Application"/>
    <s v="Software Application/System"/>
    <s v="Other Type of Software"/>
    <m/>
    <m/>
    <s v="Ramkumar"/>
    <s v="Balaji"/>
    <m/>
    <d v="2018-10-25T16:00:04"/>
    <s v="No"/>
  </r>
  <r>
    <s v="IT-OSS - M6 (ASAP/TSG)"/>
    <s v="Incident"/>
    <s v="INC000002701149"/>
    <d v="2018-10-24T04:33:17"/>
    <m/>
    <x v="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EXCEPTN QUEUE. Error: Updating in SERV_ITEM tableORA-02291: integrity constraint (ASAP.FK_SERV_ITEM__CIRCUIT) violated - parent key not found. Tn# 2706993754 What is your MSS Login ID?: n9987263 Customer Acct Number?: 3263775 PSR #?: 23086397 "/>
    <m/>
    <m/>
    <m/>
    <m/>
    <m/>
    <s v="IT Application"/>
    <s v="Software Application/System"/>
    <s v="Other Type of Software"/>
    <m/>
    <m/>
    <s v="Vijai"/>
    <s v="Elumalai"/>
    <m/>
    <d v="2018-10-24T19:07:09"/>
    <s v="No"/>
  </r>
  <r>
    <s v="IT-OSS - M6 (ASAP/TSG)"/>
    <s v="Incident"/>
    <s v="INC000002700840"/>
    <d v="2018-10-24T01:42:13"/>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4024893008, Error Message: cannot insert NULL into (&quot;ASAP&quot;.&quot;NS_COMP_REL&quot;.&quot;NS_COMP_ID_CHILD&quot;) What is your MSS Login ID?: n9995231 Customer Acct Number?: 2866008 PSR #?: 23234604  "/>
    <m/>
    <m/>
    <m/>
    <m/>
    <m/>
    <s v="IT Application"/>
    <s v="Software Application/System"/>
    <s v="Other Type of Software"/>
    <m/>
    <m/>
    <s v="Ajith"/>
    <s v="Kumar"/>
    <m/>
    <d v="2018-10-24T16:01:36"/>
    <s v="No"/>
  </r>
  <r>
    <s v="IT-OSS - M6 (ASAP/TSG)"/>
    <s v="Incident"/>
    <s v="INC000002700691"/>
    <d v="2018-10-24T01:36:12"/>
    <m/>
    <x v="12"/>
    <s v="Medium"/>
    <x v="3"/>
    <s v="Within the Service Target"/>
    <s v="MSS (hWIN &amp; TSG) Issue"/>
    <s v="Which MSS instance are you reporting this issue for?: MSS (hWIN &amp; TSG) What type of issue are you reporting?: Another issue Description of problem: (attach screenshots of any errors, etc.): Unable to complete BBCOMP QUEUE. Error: Parent key not found. Tn# 6784939011 What is your MSS Login ID?: n9987263 Customer Acct Number?: 6243691 PSR #?: 21954135 "/>
    <m/>
    <m/>
    <m/>
    <m/>
    <m/>
    <s v="IT Application"/>
    <s v="Software Application/System"/>
    <s v="Other Type of Software"/>
    <m/>
    <m/>
    <s v="Vijai"/>
    <s v="Elumalai"/>
    <m/>
    <d v="2018-10-25T12:31:08"/>
    <s v="No"/>
  </r>
  <r>
    <s v="IT-OSS - M6 (ASAP/TSG)"/>
    <s v="Incident"/>
    <s v="INC000002700515"/>
    <d v="2018-10-24T01:19:12"/>
    <m/>
    <x v="5"/>
    <s v="Medium"/>
    <x v="5"/>
    <s v="Within the Service Target"/>
    <s v="MSS (hWIN &amp; TSG) Issue"/>
    <s v="Which MSS instance are you reporting this issue for?: MSS (hWIN &amp; TSG) What type of issue are you reporting?: Another issue Description of problem: (attach screenshots of any errors, etc.): Unable to validate the PSR. Error: There are In Service children that are not on the order. The item cannot be disconnected.  Tn# 2814944828 What is your MSS Login ID?: n9987263 Customer Acct Number?: 5998129 PSR #?: 23223979 "/>
    <m/>
    <m/>
    <m/>
    <m/>
    <m/>
    <s v="IT Application"/>
    <s v="Software Application/System"/>
    <s v="Other Type of Software"/>
    <m/>
    <m/>
    <s v="Vijai"/>
    <s v="Elumalai"/>
    <m/>
    <d v="2018-10-25T14:42:28"/>
    <s v="No"/>
  </r>
  <r>
    <s v="IT-OSS - M6 (ASAP/TSG)"/>
    <s v="Incident"/>
    <s v="INC000002699307"/>
    <d v="2018-10-23T20:42:15"/>
    <m/>
    <x v="0"/>
    <s v="Medium"/>
    <x v="5"/>
    <s v="Within the Service Target"/>
    <s v="MSS (hWIN &amp; TSG) Issue"/>
    <s v="Which MSS instance are you reporting this issue for?: MSS (hWIN &amp; TSG) What type of issue are you reporting?: Another issue Description of problem: (attach screenshots of any errors, etc.): THIS IS A MOVE ORDER WHERE MIROR DWC ADN MSS DSLAM WIRECENTER ARE SAME PLEASE CHANGE WIRECENTER IN MIROR  What is your MSS Login ID?: E0181765 Customer Acct Number?: 2970281 PSR #?: 23238854 "/>
    <m/>
    <m/>
    <m/>
    <m/>
    <m/>
    <s v="IT Application"/>
    <s v="Software Application/System"/>
    <s v="Other Type of Software"/>
    <m/>
    <m/>
    <s v="Cynthia"/>
    <s v="Jasso"/>
    <m/>
    <d v="2018-10-24T14:12:30"/>
    <s v="No"/>
  </r>
  <r>
    <s v="IT-OSS - M6 (ASAP/TSG)"/>
    <s v="Incident"/>
    <s v="INC000002699260"/>
    <d v="2018-10-23T19:35:48"/>
    <m/>
    <x v="3"/>
    <s v="Medium"/>
    <x v="5"/>
    <s v="Within the Service Target"/>
    <s v="MSS (hWIN &amp; TSG) Issue"/>
    <s v="Alternate contact phone number for yourself, if applicable: 7064672657 Which MSS instance are you reporting this issue for?: MSS (hWIN &amp; TSG) What type of issue are you reporting?: Another issue Description of problem: (attach screenshots of any errors, etc.): ORA-20100 ERROR WHILE WORKING VCONDES: ERROR ORA-20100 SP_QUALIFY_DUALQUAL-ORA-20100 NOT ABLE TO FIND CUSTOMER ASSIGNED WIRECENTER IN NEXTGEN MSS What is your MSS Login ID?: E0102188 Customer Acct Number?: 6411444 PSR #?: 23237640 "/>
    <m/>
    <m/>
    <m/>
    <m/>
    <m/>
    <s v="IT Application"/>
    <s v="Software Application/System"/>
    <s v="Other Type of Software"/>
    <m/>
    <m/>
    <s v="Mathia"/>
    <s v="Chambers"/>
    <m/>
    <d v="2018-10-24T17:03:39"/>
    <s v="No"/>
  </r>
  <r>
    <s v="IT-OSS - M6 (ASAP/TSG)"/>
    <s v="Incident"/>
    <s v="INC000002698123"/>
    <d v="2018-10-23T02:28:45"/>
    <m/>
    <x v="7"/>
    <s v="Medium"/>
    <x v="5"/>
    <s v="Within the Service Target"/>
    <s v="User is unable to generate IPACK 50513"/>
    <s v="Note* For work queue requests ASAP support requires the MSS_ADD_CHG_TEMP form to be completed and emailed to WIN.MSS.Engineering.Support@Windstream.com link:  Docushare: http://docushare.windstream.com/docushare/dsweb/View/Collection-760750    Is this for Legacy Windstream ASAP or Nuvox MSS? -If Windstream ASAP, continue to MetasSolv Login question. -If Nuvox MSS, STOP. Select the Nuvox Apps-MSS template.    Is user past the MetaSolv login? Yes: continue to Description of Problem. No: Additional troubleshooting needed - see below.   ---Is user getting error when clicking on ASAPACIP icon? No: Possible Citrix issue, DON'T OPEN ticket to OSS: ASAP support.    Description of problem:   What Application Server did you choose on the login screen?:  (MSS, TSG, M5, M6)  What AREA are you experiencing a problem with?: (Administration, Inventory Mgmt (IM), Order Mgmt, Reporting, Work Mgmt)  Order Management Issue   ASR, Local, USO,PSR (or leave blank):   PON, Order, or USO#:   Two Six Code:   Trunk Group:   Circuit ID:   IM Engineering Issue   Circuit ID:   FNI:  IM Equipment Issue   Location CLLI:   Part Number:   Vendor Code:   Vendor Name:  Work Management Issue   Work queue:   PON, Order, or USO#:   Circuit ID:   What task type did you select:   (i.e. RID, DLRD, DD, CID, CAD, FOCD etc.)  Is this problem stopping work that is critical to meeting a customer due date or affecting billing? (Y/N):  xxxxxxxxxxxxxxxxxxxxxxxx  CSO ID: E0183359  Name: Ndiaye, Alioune B  Callback Number: 2026078754  Issue: User is unable to generate an IPACK 50513 using his EPM application  User is working remotely. He’s the only one who’s not able to generate IPACK  Application: EPM  Error message: No error message  Troubleshooting Steps:  Asked user to try to generate IPACK through different browser. Not working  User has already tried deleting the cache, cookies and history of the browsers. Still not working  Asked him to restart the system and then try to generate the IPACK. Not working  Asked him to try to generate any other IPACK. Working fine  User is only facing issue while generating IPACK 50513  Consulted the case with Team Lead and routed the case to IT-OSS - M6 (ASAP/TSG) team for removing the lock for IPACK 50513"/>
    <m/>
    <m/>
    <m/>
    <m/>
    <m/>
    <s v="IT Application"/>
    <s v="Software Application/System"/>
    <s v="Other Type of Software"/>
    <m/>
    <m/>
    <s v="Alioune"/>
    <s v="Ndiaye"/>
    <m/>
    <d v="2018-10-26T14:10:09"/>
    <s v="No"/>
  </r>
  <r>
    <s v="IT-OSS - M6 (ASAP/TSG)"/>
    <s v="Incident"/>
    <s v="INC000002697393"/>
    <d v="2018-10-22T23:09:47"/>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DELEGOCT task.Telephone#8038232690,Error Message:ReturnCd :-1 - ReturnText: Updating in SERV_ITEM tableORA-02291: integrity constraint (ASAP.FK_SERV_ITEM__CIRCUIT) violated - parent key not found  What is your MSS Login ID?: n9994207 Customer Acct Number?: 5707188 PSR #?: 23153538 "/>
    <m/>
    <m/>
    <m/>
    <m/>
    <m/>
    <s v="IT Application"/>
    <s v="Software Application/System"/>
    <s v="Other Type of Software"/>
    <m/>
    <m/>
    <s v="Sathishkumar"/>
    <s v="Chellathurai"/>
    <m/>
    <d v="2018-10-23T13:19:04"/>
    <s v="No"/>
  </r>
  <r>
    <s v="IT-OSS - M6 (ASAP/TSG)"/>
    <s v="Incident"/>
    <s v="INC000002697329"/>
    <d v="2018-10-22T22:36:49"/>
    <m/>
    <x v="2"/>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9186583656,Error Message:ReturnCd :21040 - ReturnText: Unable to create delegated PSR Order in NGMSS. Error returned from API.: javax.xml.ws.soap.SOAPFaultException: org.openuri.WSException_Exception: Exception thrown during Order API execution.  Message: Exception Thrown Importing Order.  Message: Unable to process item CONTACT INFO Product group 1024. The Service Item 22043326 had already been disconnected on another order..  Error Code 30606:The Service Item 22043326 had already been disconnected on another order.Error Code 30766:Unable to process item CONTACT INFO Product group 1024. The Service Item 22043326 had already been disconnected on another order..   What is your MSS Login ID?: n9994207 Customer Acct Number?: 3795256 PSR #?: 23159918  "/>
    <m/>
    <m/>
    <m/>
    <m/>
    <m/>
    <s v="IT Application"/>
    <s v="Software Application/System"/>
    <s v="Other Type of Software"/>
    <m/>
    <m/>
    <s v="Sathishkumar"/>
    <s v="Chellathurai"/>
    <m/>
    <d v="2018-10-23T19:01:48"/>
    <s v="No"/>
  </r>
  <r>
    <s v="IT-OSS - M6 (ASAP/TSG)"/>
    <s v="Incident"/>
    <s v="INC000002696925"/>
    <d v="2018-10-22T20:31:23"/>
    <m/>
    <x v="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4024601236,Error Message: v_return_cd: -1 v_return_text:Could not assign connectionsORA-01400: cannot insert NULL into (&quot;ASAP&quot;.&quot;NS_COMP_REL&quot;.&quot;NS_COMP_ID_CHILD&quot;)   What is your MSS Login ID?: n9994207 Customer Acct Number?: 5904915 PSR #?: 23173687  "/>
    <m/>
    <m/>
    <m/>
    <m/>
    <m/>
    <s v="IT Application"/>
    <s v="Software Application/System"/>
    <s v="Other Type of Software"/>
    <m/>
    <m/>
    <s v="Sathishkumar"/>
    <s v="Chellathurai"/>
    <m/>
    <d v="2018-10-23T17:09:29"/>
    <s v="No"/>
  </r>
  <r>
    <s v="IT-OSS - M6 (ASAP/TSG)"/>
    <s v="Incident"/>
    <s v="INC000002694618"/>
    <d v="2018-10-20T03:15:34"/>
    <m/>
    <x v="3"/>
    <s v="Medium"/>
    <x v="5"/>
    <s v="Within the Service Target"/>
    <s v="MSS (hWIN &amp; TSG) Issue"/>
    <s v="Which MSS instance are you reporting this issue for?: MSS (hWIN &amp; TSG) What type of issue are you reporting?: Another issue Description of problem: (attach screenshots of any errors, etc.): No MSS record found What is your MSS Login ID?: n9979762 "/>
    <m/>
    <m/>
    <m/>
    <m/>
    <m/>
    <s v="IT Application"/>
    <s v="Software Application/System"/>
    <s v="Other Type of Software"/>
    <m/>
    <m/>
    <s v="Malathi"/>
    <s v="Periyathambi"/>
    <m/>
    <d v="2018-10-22T17:28:31"/>
    <s v="No"/>
  </r>
  <r>
    <s v="IT-OSS - M6 (ASAP/TSG)"/>
    <s v="Incident"/>
    <s v="INC000002693804"/>
    <d v="2018-10-20T00:17:08"/>
    <m/>
    <x v="0"/>
    <s v="Medium"/>
    <x v="3"/>
    <s v="Within the Service Target"/>
    <s v="MSS (hWIN &amp; TSG) Issue"/>
    <s v="Alternate contact phone number for yourself, if applicable: 3931232314 Which MSS instance are you reporting this issue for?: MSS (hWIN &amp; TSG) What type of issue are you reporting?: Another issue Description of problem: (attach screenshots of any errors, etc.): ORA-20100 ERROR WHILE WORKING VCONDES: ERROR ORA-20100: BNG/ROUTER IS NOT COMPATIBLE TO PROVISION HIGH SPEED INTERNET PRODUCT 25/1.5 MB PLEASE PROVISION A COMPATIBLE PRODUCT What is your MSS Login ID?: E0102188 Customer Acct Number?: 6598662 PSR #?: 23223434 "/>
    <m/>
    <m/>
    <m/>
    <m/>
    <m/>
    <s v="IT Application"/>
    <s v="Software Application/System"/>
    <s v="Other Type of Software"/>
    <m/>
    <m/>
    <s v="Mathia"/>
    <s v="Chambers"/>
    <m/>
    <d v="2018-10-22T16:24:50"/>
    <s v="No"/>
  </r>
  <r>
    <s v="IT-OSS - M6 (ASAP/TSG)"/>
    <s v="Incident"/>
    <s v="INC000002692438"/>
    <d v="2018-10-19T03:05:47"/>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Telephone#6108457207,Error Message: v_return_cd: -2 v_return_text:ORA-01422: exact fetch returns more than requested number of rows  What is your MSS Login ID?: n9994207 Customer Acct Number?: 5979217 PSR #?: 23159149 "/>
    <m/>
    <m/>
    <m/>
    <m/>
    <m/>
    <s v="IT Application"/>
    <s v="Software Application/System"/>
    <s v="Other Type of Software"/>
    <m/>
    <m/>
    <s v="Sathishkumar"/>
    <s v="Chellathurai"/>
    <m/>
    <d v="2018-10-19T16:06:44"/>
    <s v="No"/>
  </r>
  <r>
    <s v="IT-OSS - M6 (ASAP/TSG)"/>
    <s v="Incident"/>
    <s v="INC000002691358"/>
    <d v="2018-10-18T22:55:26"/>
    <m/>
    <x v="2"/>
    <s v="Medium"/>
    <x v="3"/>
    <s v="Within the Service Target"/>
    <s v="MSS (hWIN &amp; TSG) Issue"/>
    <s v="Which MSS instance are you reporting this issue for?: MSS (hWIN &amp; TSG) What type of issue are you reporting?: Another issue Description of problem: (attach screenshots of any errors, etc.): M6 WENT TO EXCEPT IN THIRD DELEGATION QUEUE. GETTING: &quot;  v_return_cd: -1 v_return_text:Could not assign connectionsORA-01422: exact fetch returns more than requested number of rows.&quot;  2211433013 What is your MSS Login ID?: 0019414 Customer Acct Number?: 6595294 PSR #?: 23197901 "/>
    <m/>
    <m/>
    <m/>
    <m/>
    <m/>
    <s v="IT Application"/>
    <s v="Software Application/System"/>
    <s v="Other Type of Software"/>
    <m/>
    <m/>
    <s v="Ronnie"/>
    <s v="Byrd"/>
    <m/>
    <d v="2018-10-19T18:35:35"/>
    <s v="No"/>
  </r>
  <r>
    <s v="IT-OSS - M6 (ASAP/TSG)"/>
    <s v="Incident"/>
    <s v="INC000002691300"/>
    <d v="2018-10-18T23:42:24"/>
    <m/>
    <x v="11"/>
    <s v="Medium"/>
    <x v="3"/>
    <s v="Within the Service Target"/>
    <s v="MSS (hWIN &amp; TSG) Issue"/>
    <s v="Which MSS instance are you reporting this issue for?: MSS (hWIN &amp; TSG) What type of issue are you reporting?: Another issue Description of problem: (attach screenshots of any errors, etc.): TN: 9408942292 - MSS shows order in NSP queue.  Cannot find order in the queues.  Customer needs to be 100meg VBOND on 2 pins. What is your MSS Login ID?: e0126320 Customer Acct Number?: 3631534 PSR #?: 23223156 "/>
    <s v="&lt; Warning: Do not enter passwords or SSNs in this field! &gt;"/>
    <m/>
    <m/>
    <m/>
    <m/>
    <s v="IT Application"/>
    <s v="Software Application/System"/>
    <s v="Other Type of Software"/>
    <m/>
    <m/>
    <s v="Curtis"/>
    <s v="Holland"/>
    <m/>
    <d v="2018-10-19T15:38:59"/>
    <s v="No"/>
  </r>
  <r>
    <s v="IT-OSS - M6 (ASAP/TSG)"/>
    <s v="Incident"/>
    <s v="INC000002689035"/>
    <d v="2018-10-18T00:50:34"/>
    <m/>
    <x v="11"/>
    <s v="Medium"/>
    <x v="3"/>
    <s v="Within the Service Target"/>
    <s v="MSS (hWIN &amp; TSG) Issue"/>
    <s v="Which MSS instance are you reporting this issue for?: MSS (hWIN &amp; TSG) What type of issue are you reporting?: Another issue Description of problem: (attach screenshots of any errors, etc.): STUCK IN EXCEPTN. SAYS UNABLE TO CREATE PSR IN NEXGEN. (TN: 1601796047- 6MB SINGLE PIN 281)   What is your MSS Login ID?: E0183526 Customer Acct Number?: 6590636 PSR #?: 23217450 "/>
    <s v="&lt; Warning: Do not enter passwords or SSNs in this field! &gt;"/>
    <m/>
    <m/>
    <m/>
    <m/>
    <s v="IT Application"/>
    <s v="Software Application/System"/>
    <s v="Other Type of Software"/>
    <m/>
    <m/>
    <s v="Haley"/>
    <s v="Stanfield"/>
    <m/>
    <d v="2018-10-19T15:39:26"/>
    <s v="No"/>
  </r>
  <r>
    <s v="IT-OSS - M6 (ASAP/TSG)"/>
    <s v="Incident"/>
    <s v="INC000002688868"/>
    <d v="2018-10-18T00:45:58"/>
    <m/>
    <x v="15"/>
    <s v="Medium"/>
    <x v="3"/>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119334 PSR #?: 7043858597 "/>
    <m/>
    <m/>
    <m/>
    <m/>
    <m/>
    <s v="IT Application"/>
    <s v="Software Application/System"/>
    <s v="Other Type of Software"/>
    <m/>
    <m/>
    <s v="Justin"/>
    <s v="Liles"/>
    <m/>
    <d v="2018-10-20T01:24:11"/>
    <s v="No"/>
  </r>
  <r>
    <s v="IT-OSS - M6 (ASAP/TSG)"/>
    <s v="Incident"/>
    <s v="INC000002688789"/>
    <d v="2018-10-18T00:47:53"/>
    <m/>
    <x v="13"/>
    <s v="Medium"/>
    <x v="3"/>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4: Disqualified BPQ response: No available pins in Wirecenter. What is your MSS Login ID?: e0180039 Customer Acct Number?: 6321540 PSR #?: 7043859682 "/>
    <m/>
    <m/>
    <m/>
    <m/>
    <m/>
    <s v="IT Application"/>
    <s v="Software Application/System"/>
    <s v="Other Type of Software"/>
    <m/>
    <m/>
    <s v="Justin"/>
    <s v="Liles"/>
    <m/>
    <d v="2018-10-19T20:35:07"/>
    <s v="No"/>
  </r>
  <r>
    <s v="IT-OSS - M6 (ASAP/TSG)"/>
    <s v="Incident"/>
    <s v="INC000002685186"/>
    <d v="2018-10-16T21:50:40"/>
    <m/>
    <x v="13"/>
    <s v="Medium"/>
    <x v="3"/>
    <s v="Within the Service Target"/>
    <s v="MSS (hWIN &amp; TSG) Issue"/>
    <s v="Which MSS instance are you reporting this issue for?: MSS (hWIN &amp; TSG) What type of issue are you reporting?: Another issue Description of problem: (attach screenshots of any errors, etc.): UNABLE TO CREATE PSR ERROR=Error: An Error occurred during the Custom Pre-Validation Procedure: -2 ORA-20516: ORA-20104: Disqualified BPQ response: NSP interface circuit: Unconfigured Max Subs or Bandwidth in Wire Center. TN=6417442452 What is your MSS Login ID?: E0183019 Customer Acct Number?: 6594489 PSR #?: 23194031 "/>
    <m/>
    <m/>
    <m/>
    <m/>
    <m/>
    <s v="IT Application"/>
    <s v="Software Application/System"/>
    <s v="Other Type of Software"/>
    <m/>
    <m/>
    <s v="Jason"/>
    <s v="King"/>
    <m/>
    <d v="2018-10-17T19:46:44"/>
    <s v="No"/>
  </r>
  <r>
    <s v="IT-OSS - M6 (ASAP/TSG)"/>
    <s v="Incident"/>
    <s v="INC000002679902"/>
    <d v="2018-10-13T03:12:17"/>
    <m/>
    <x v="3"/>
    <s v="Medium"/>
    <x v="5"/>
    <s v="Within the Service Target"/>
    <s v="MSS (hWIN &amp; TSG) Issue"/>
    <s v="Which MSS instance are you reporting this issue for?: MSS (hWIN &amp; TSG) What type of issue are you reporting?: Another issue Description of problem: (attach screenshots of any errors, etc.): TRYING TO DO CANCELATION STUCK IN SYTEM QUE  8302573146 What is your MSS Login ID?: E0166110 Customer Acct Number?: 6553870 PSR #?: 23162247 "/>
    <m/>
    <m/>
    <m/>
    <m/>
    <m/>
    <s v="IT Application"/>
    <s v="Software Application/System"/>
    <s v="Other Type of Software"/>
    <m/>
    <m/>
    <s v="Aaron"/>
    <s v="Jasso"/>
    <m/>
    <d v="2018-10-17T14:03:19"/>
    <s v="No"/>
  </r>
  <r>
    <s v="IT-OSS - M6 (ASAP/TSG)"/>
    <s v="Incident"/>
    <s v="INC000002679709"/>
    <d v="2018-10-13T01:51:49"/>
    <m/>
    <x v="13"/>
    <s v="Medium"/>
    <x v="3"/>
    <s v="Within the Service Target"/>
    <s v="MSS (hWIN &amp; TSG) Issue"/>
    <s v="Which MSS instance are you reporting this issue for?: MSS (hWIN &amp; TSG) What type of issue are you reporting?: Another issue Description of problem: (attach screenshots of any errors, etc.): Unable to complete BBDES task. Getting below error message.Task in EXCEPTN Work Queue, Telephone: 1551100084, Error Message: cannot insert NULL into (&quot;ASAP&quot;.&quot;NS_CON_REL_CA_VAL&quot;.&quot;CA_VALUE&quot;) What is your MSS Login ID?: n9995231 Customer Acct Number?: 6591000 PSR #?: 23179367  "/>
    <m/>
    <m/>
    <m/>
    <m/>
    <m/>
    <s v="IT Application"/>
    <s v="Software Application/System"/>
    <s v="Other Type of Software"/>
    <m/>
    <m/>
    <s v="Ajith"/>
    <s v="Kumar"/>
    <m/>
    <d v="2018-10-15T19:45:41"/>
    <s v="No"/>
  </r>
  <r>
    <s v="IT-OSS - M6 (ASAP/TSG)"/>
    <s v="Incident"/>
    <s v="INC000002679095"/>
    <d v="2018-10-12T23:03:00"/>
    <m/>
    <x v="13"/>
    <s v="Medium"/>
    <x v="5"/>
    <s v="Within the Service Target"/>
    <s v="MSS- HWIN"/>
    <s v="********************************************************************************* Ticket number : INC000002679095   CSO ID : e0135030 NAME : Patricia PHONE NUMBER : 3306973589 ISSUE : User said she is unable to open a file in MSS, as it opens in a new way. windstream-apps-winsdtream-web apps -  She is trying to open an ica file. She was getting an option to open and save it but she was unavble to open it either ways. Hence, performed the basic troubleshooting steps of optimising the computer and browser as well. It still did not work. Hence, assigning the ticket to next level support group."/>
    <m/>
    <m/>
    <m/>
    <m/>
    <m/>
    <s v="IT Application"/>
    <s v="Software Application/System"/>
    <s v="Other Type of Software"/>
    <m/>
    <m/>
    <s v="Patricia"/>
    <s v="Martin"/>
    <m/>
    <d v="2018-10-25T13:31:25"/>
    <s v="No"/>
  </r>
  <r>
    <s v="IT-OSS - M6 (ASAP/TSG)"/>
    <s v="Incident"/>
    <s v="INC000002677374"/>
    <d v="2018-10-12T04:15:31"/>
    <m/>
    <x v="15"/>
    <s v="Medium"/>
    <x v="3"/>
    <s v="Within the Service Target"/>
    <s v="MSS (hWIN &amp; TSG) Issue"/>
    <s v="Which MSS instance are you reporting this issue for?: MSS (hWIN &amp; TSG) What type of issue are you reporting?: Another issue Description of problem: (attach screenshots of any errors, etc.): Won't let me validate, error pops up. error: DSLAM HAS ALPHANUMERIC CHARACTERS IN THE PIN VALUES.  What is your MSS Login ID?: e0183530 Customer Acct Number?: 4495836 PSR #?: 23187534 "/>
    <m/>
    <m/>
    <m/>
    <m/>
    <m/>
    <s v="IT Application"/>
    <s v="Software Application/System"/>
    <s v="Other Type of Software"/>
    <m/>
    <m/>
    <s v="Mikayla"/>
    <s v="Anderson"/>
    <m/>
    <d v="2018-10-12T13:37:02"/>
    <s v="No"/>
  </r>
  <r>
    <s v="IT-OSS - M6 (ASAP/TSG)"/>
    <s v="Incident"/>
    <s v="INC000002677163"/>
    <d v="2018-10-12T02:17:10"/>
    <m/>
    <x v="13"/>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2294234019,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4207 Customer Acct Number?: 6494245 PSR #?: 23156423 "/>
    <m/>
    <m/>
    <m/>
    <m/>
    <m/>
    <s v="IT Application"/>
    <s v="Software Application/System"/>
    <s v="Other Type of Software"/>
    <m/>
    <m/>
    <s v="Sathishkumar"/>
    <s v="Chellathurai"/>
    <m/>
    <d v="2018-10-15T19:46:08"/>
    <s v="No"/>
  </r>
  <r>
    <s v="IT-OSS - M6 (ASAP/TSG)"/>
    <s v="Incident"/>
    <s v="INC000002676635"/>
    <d v="2018-10-11T23:56:34"/>
    <m/>
    <x v="15"/>
    <s v="Medium"/>
    <x v="3"/>
    <s v="Within the Service Target"/>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6413421914,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4Mb/512K Product group 1536. The Service Item 13873809 had already been disconnected on another order..  Error Code 30606:The Service Item 13873809 had already been disconnected on another order.Error Code 30766:Unable to process item 4Mb/512K Product group 1536. The Service Item 13873809 had already been disconnected on another order.. What is your MSS Login ID?: n9995231 Customer Acct Number?: 4747188 PSR #?: 23186092 "/>
    <m/>
    <m/>
    <m/>
    <m/>
    <m/>
    <s v="IT Application"/>
    <s v="Software Application/System"/>
    <s v="Other Type of Software"/>
    <m/>
    <m/>
    <s v="Ajith"/>
    <s v="Kumar"/>
    <m/>
    <d v="2018-10-12T13:37:30"/>
    <s v="No"/>
  </r>
  <r>
    <s v="IT-OSS - M6 (ASAP/TSG)"/>
    <s v="Incident"/>
    <s v="INC000002671896"/>
    <d v="2018-10-10T19:28:55"/>
    <m/>
    <x v="13"/>
    <s v="Medium"/>
    <x v="3"/>
    <s v="Within the Service Target"/>
    <s v="MSS (hWIN &amp; TSG) Issue"/>
    <s v="Which MSS instance are you reporting this issue for?: MSS (hWIN &amp; TSG) What type of issue are you reporting?: Another issue Description of problem: (attach screenshots of any errors, etc.):  v_return_cd: -2 v_return_text:ORA-20100: The BNG VCI could not be calculated. Please check the NSP interface &quot;Switch VCI Start&quot; value. What is your MSS Login ID?: E0179556 Customer Acct Number?: 5639049 "/>
    <m/>
    <m/>
    <m/>
    <m/>
    <m/>
    <s v="IT Application"/>
    <s v="Software Application/System"/>
    <s v="Other Type of Software"/>
    <m/>
    <m/>
    <s v="Courtney"/>
    <s v="Glover"/>
    <m/>
    <d v="2018-10-11T20:16:17"/>
    <s v="No"/>
  </r>
  <r>
    <s v="IT-OSS - M6 (ASAP/TSG)"/>
    <s v="Incident"/>
    <s v="INC000002663482"/>
    <d v="2018-10-06T01:05:04"/>
    <m/>
    <x v="6"/>
    <s v="Medium"/>
    <x v="5"/>
    <s v="Within the Service Target"/>
    <s v="MSS (hWIN &amp; TSG) Issue"/>
    <s v="Which MSS instance are you reporting this issue for?: MSS (hWIN &amp; TSG) What type of issue are you reporting?: Another issue Description of problem: (attach screenshots of any errors, etc.): record doesn't show up in aquarium 7248832190 What is your MSS Login ID?: e0179393 Customer Acct Number?: 6281405 PSR #?: 000000 "/>
    <m/>
    <m/>
    <m/>
    <m/>
    <m/>
    <s v="IT Application"/>
    <s v="Software Application/System"/>
    <s v="Other Type of Software"/>
    <m/>
    <m/>
    <s v="Natasha"/>
    <s v="Chambers"/>
    <m/>
    <d v="2018-10-17T16:15:22"/>
    <s v="No"/>
  </r>
  <r>
    <s v="IT-OSS - M6 (ASAP/TSG)"/>
    <s v="Incident"/>
    <s v="INC000002662462"/>
    <d v="2018-10-05T21:13:11"/>
    <m/>
    <x v="13"/>
    <s v="Medium"/>
    <x v="3"/>
    <s v="Service Target Warning"/>
    <s v="MSS (hWIN &amp; TSG) Issue"/>
    <s v="Which MSS instance are you reporting this issue for?: MSS (hWIN &amp; TSG) What type of issue are you reporting?: Another issue Description of problem: (attach screenshots of any errors, etc.): TN=6065983269/UNABLE TO COMPLETE EXCEPTN QUEUE/ERROR=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33196884) cannot be disconnected because all its child items are not on this order. Error Code 30601:Miscellaneous Error: Error in executeCopyServItemProc SF_COPY_SR: 20:ORA-02291: integrity constraint (ASAP.FK_SR_LO__NE_LO_AD) violated - parent key not found.Error Code 31029:Service Item IPTV (33196884) cannot be disconnected because all its child items are not on this order.Error Code 30764:Unable to validate item 3 Product group 0. What is your MSS Login ID?: E0080941 Customer Acct Number?: 3243628 PSR #?: 23153021 "/>
    <m/>
    <m/>
    <m/>
    <m/>
    <m/>
    <s v="IT Application"/>
    <s v="Software Application/System"/>
    <s v="Other Type of Software"/>
    <m/>
    <m/>
    <s v="Carol"/>
    <s v="Henderson"/>
    <m/>
    <d v="2018-10-09T12:40:35"/>
    <s v="No"/>
  </r>
  <r>
    <s v="IT-OSS - M6 (ASAP/TSG)"/>
    <s v="Incident"/>
    <s v="INC000002658927"/>
    <d v="2018-10-04T18:56:38"/>
    <m/>
    <x v="2"/>
    <s v="Medium"/>
    <x v="3"/>
    <s v="Service Target Warning"/>
    <s v="M6 (Windstream ASAP/DRS CUTS)"/>
    <s v="Note* For work queue requests the requestor should create a ticket at https://jira.windstream.com/browse/NISS/  Description of Problem:   Is this problem occurring while doing a &quot;CUT&quot; (Y/N)?:   -If Yes, what is the cut number?  Error Message*:na  Customer #:na  Order #: na     cso:e0004210  name:Wanda Hunter  contact:7045933860  Description: User said they have an issue with the next gen application, &amp; their asap application stops responding as soon they try to process an order.  Troubleshooting:Following the proper procedure &amp; routing the ticket to the next level team to look into. (asked permision from the supervisor to process is as a priority ticket as the user requested, they denied. Authentication: na  user id:na error:na  location: 10005 , monroe rode , matthews NC, 28215"/>
    <m/>
    <m/>
    <m/>
    <m/>
    <m/>
    <s v="IT Application"/>
    <s v="Software Application/System"/>
    <s v="Other Type of Software"/>
    <m/>
    <m/>
    <s v="Wanda"/>
    <s v="Hunter"/>
    <m/>
    <d v="2018-10-19T18:36:01"/>
    <s v="No"/>
  </r>
  <r>
    <s v="IT-OSS - M6 (ASAP/TSG)"/>
    <s v="Incident"/>
    <s v="INC000002657355"/>
    <d v="2018-10-04T02:26:38"/>
    <m/>
    <x v="6"/>
    <s v="Medium"/>
    <x v="4"/>
    <s v="Within the Service Target"/>
    <s v="MSS (hWIN &amp; TSG) Issue"/>
    <s v="Which MSS instance are you reporting this issue for?: MSS (hWIN &amp; TSG) What type of issue are you reporting?: Another issue Description of problem: (attach screenshots of any errors, etc.): Error: An Error occurred during the Custom Pre-Validation Procedure: -2 ORA-20100: Same TN or Customer has an Open Order in NextGen MSS.  Please complete the Open Order in NextGen MSS and try to Validate in hWIN MSS. What is your MSS Login ID?: e0175126 Customer Acct Number?: 6102508 PSR #?: 23124000 "/>
    <m/>
    <m/>
    <m/>
    <m/>
    <m/>
    <s v="IT Application"/>
    <s v="Software Application/System"/>
    <s v="Other Type of Software"/>
    <m/>
    <m/>
    <s v="Felecia"/>
    <s v="Carrell"/>
    <m/>
    <d v="2018-10-10T00:08:43"/>
    <s v="No"/>
  </r>
  <r>
    <s v="IT-OSS - M6 (ASAP/TSG)"/>
    <s v="Incident"/>
    <s v="INC000002654135"/>
    <d v="2018-10-03T01:19:26"/>
    <m/>
    <x v="11"/>
    <s v="Medium"/>
    <x v="3"/>
    <s v="Service Target Warning"/>
    <s v="MSS (hWIN &amp; TSG) Issue"/>
    <s v="Which MSS instance are you reporting this issue for?: MSS (hWIN &amp; TSG) What type of issue are you reporting?: Another issue Description of problem: (attach screenshots of any errors, etc.): Unable to complete DELEGORD EXCEPTN QUEUE. Error: Unable to create delegated PSR Order in NGMSS. Error returned from API.: javax.xml.ws.soap.SOAPFaultException: org.openuri.WSException_Exception: Exception thrown during Order API execution.  Message: Exception Thrown Importing Order.  Message: Unable to process item 25Mb/1.5Mb Product group 1571. Miscellaneous Error: Unable to copy item 30461949 to the order as the Service Item is on another open PSR Order. The Preference to Copy Pending PSR Items is set to No..  Error Code 30602:Miscellaneous Error: Unable to copy item 30461949 to the order as the Service Item is on another open PSR Order. The Preference to Copy Pending PSR Items is set to No.Error Code 30766:Unable to process item 25Mb/1.5Mb Product group 1571. Miscellaneous Error: Unable to copy item 30461949 to the order as the Service Item is on another open PSR Order. The Preference to Copy Pending PSR Items is set to No.. Tn# 9408256424 What is your MSS Login ID?: n9987263 Customer Acct Number?: 6233910 PSR #?: 21929298 "/>
    <m/>
    <m/>
    <m/>
    <m/>
    <m/>
    <s v="IT Application"/>
    <s v="Software Application/System"/>
    <s v="Other Type of Software"/>
    <m/>
    <m/>
    <s v="Vijai"/>
    <s v="Elumalai"/>
    <m/>
    <d v="2018-10-03T15:46:12"/>
    <s v="No"/>
  </r>
  <r>
    <s v="IT-OSS - M6 (ASAP/TSG)"/>
    <s v="Incident"/>
    <s v="INC000002653701"/>
    <d v="2018-10-02T23:08:48"/>
    <m/>
    <x v="3"/>
    <s v="Medium"/>
    <x v="3"/>
    <s v="Service Target Warning"/>
    <s v="MSS (hWIN &amp; TSG) Issue"/>
    <s v="Which MSS instance are you reporting this issue for?: MSS (hWIN &amp; TSG) What type of issue are you reporting?: Another issue Description of problem: (attach screenshots of any errors, etc.): Unable to complete BBDES task.Telephone#1581081030,Error Message: v_return_cd: -1 v_return_text:Could not assign connectionsORA-01403: no data found  What is your MSS Login ID?: n9994207 Customer Acct Number?: 6581881 PSR #?: 23120659  "/>
    <m/>
    <m/>
    <m/>
    <m/>
    <m/>
    <s v="IT Application"/>
    <s v="Software Application/System"/>
    <s v="Other Type of Software"/>
    <m/>
    <m/>
    <s v="Sathishkumar"/>
    <s v="Chellathurai"/>
    <m/>
    <d v="2018-10-03T16:23:10"/>
    <s v="No"/>
  </r>
  <r>
    <s v="IT-OSS - M6 (ASAP/TSG)"/>
    <s v="Incident"/>
    <s v="INC000002650615"/>
    <d v="2018-10-02T00:04:12"/>
    <m/>
    <x v="13"/>
    <s v="Medium"/>
    <x v="3"/>
    <s v="Service Target Warning"/>
    <s v="Windstream Online Customer Portal Reported Issue - Circuit Data Missing/Inaccurate, MSS/ASAP (hWIN)"/>
    <s v="What type of issue are you reporting?: Another Issue Which area are you having an issue with?: Missing/Inaccurate Account Data What type of Data?: Circuit Data Missing/Inaccurate Select Provisioning System: MSS/ASAP (hWIN) What are you trying to do, and, what is happening? (attach screenshots of any errors, etc.): Need BAN 186SPDTISPDTT mapped to Carrier ID: 208471221, in the WSA Portal. What is the billing account number for the customer?: 186SPDTISPDTT What date and time did you start noticing this issue?: 10/1/2018 2:33 PM "/>
    <m/>
    <m/>
    <m/>
    <m/>
    <m/>
    <s v="IT Application"/>
    <s v="Software Application/System"/>
    <s v="Other Type of Software"/>
    <m/>
    <m/>
    <s v="Sumer"/>
    <s v="Smith"/>
    <m/>
    <d v="2018-10-03T20:06:30"/>
    <s v="No"/>
  </r>
  <r>
    <s v="IT-OSS - M6 (ASAP/TSG)"/>
    <s v="Incident"/>
    <s v="INC000002643177"/>
    <d v="2018-09-27T19:48:20"/>
    <m/>
    <x v="13"/>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Telephone#3866844912,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5 Product group 0. Error Code 30914:Termination Point A location is required for adding this connection. Error Code 30914:Termination Point A location is required for adding this connection.Error Code 30764:Unable to validate item 5 Product group 0.  What is your MSS Login ID?: n9994207 Customer Acct Number?: 3381400 PSR #?: 23068347 "/>
    <m/>
    <m/>
    <m/>
    <m/>
    <m/>
    <s v="IT Application"/>
    <s v="Software Application/System"/>
    <s v="Other Type of Software"/>
    <m/>
    <m/>
    <s v="Sathishkumar"/>
    <s v="Chellathurai"/>
    <m/>
    <d v="2018-10-01T13:16:22"/>
    <s v="No"/>
  </r>
  <r>
    <s v="IT-OSS - M6 (ASAP/TSG)"/>
    <s v="Incident"/>
    <s v="INC000002635835"/>
    <d v="2018-09-25T00:58:44"/>
    <m/>
    <x v="12"/>
    <s v="Medium"/>
    <x v="3"/>
    <s v="Service Targets Breached"/>
    <s v="MSS (hWIN &amp; TSG) Issue"/>
    <s v="Which MSS instance are you reporting this issue for?: MSS (hWIN &amp; TSG) What type of issue are you reporting?: Another issue Description of problem: (attach screenshots of any errors, etc.): Unable to complete DELEGOCT task.Telephone#2296499820,Error Message:ReturnCd :-1 - ReturnText: lookups SERVICE_ID: 27349045 - ORA-01403: no data found  What is your MSS Login ID?: n9994207 Customer Acct Number?: 3912636 PSR #?: 22678374 "/>
    <m/>
    <m/>
    <m/>
    <m/>
    <m/>
    <s v="IT Application"/>
    <s v="Software Application/System"/>
    <s v="Other Type of Software"/>
    <m/>
    <m/>
    <s v="Sathishkumar"/>
    <s v="Chellathurai"/>
    <m/>
    <d v="2018-09-26T14:26:45"/>
    <s v="No"/>
  </r>
  <r>
    <s v="IT-OSS - M6 (ASAP/TSG)"/>
    <s v="Incident"/>
    <s v="INC000002631819"/>
    <d v="2018-09-22T00:39:00"/>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BBDES task.Telephone#1581082037,Error Message: v_return_cd: -1 v_return_text:Could not assign connectionsORA-01403: no data found   What is your MSS Login ID?: n9994207 Customer Acct Number?: 6572791 PSR #?: 23071202 "/>
    <m/>
    <m/>
    <m/>
    <m/>
    <m/>
    <s v="IT Application"/>
    <s v="Software Application/System"/>
    <s v="Other Type of Software"/>
    <m/>
    <m/>
    <s v="Sathishkumar"/>
    <s v="Chellathurai"/>
    <m/>
    <d v="2018-10-08T19:21:14"/>
    <s v="No"/>
  </r>
  <r>
    <s v="IT-OSS - M6 (ASAP/TSG)"/>
    <s v="Incident"/>
    <s v="INC000002629566"/>
    <d v="2018-09-21T02:16:45"/>
    <m/>
    <x v="15"/>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EXCEPTN QUEUE. Error: Unable to retrieve Order 22252750 from MSShWin Domain: Unhandled process exception : com.windstream.mss.exceptions.BusinessException: javax.xml.ws.WebServiceException: Could not send Message. Tn# 5731562012 What is your MSS Login ID?: n9987263 Customer Acct Number?: 6429819 PSR #?: 22252750 "/>
    <m/>
    <m/>
    <m/>
    <m/>
    <m/>
    <s v="IT Application"/>
    <s v="Software Application/System"/>
    <s v="Other Type of Software"/>
    <m/>
    <m/>
    <s v="Vijai"/>
    <s v="Elumalai"/>
    <m/>
    <d v="2018-09-21T13:23:24"/>
    <s v="No"/>
  </r>
  <r>
    <s v="IT-OSS - M6 (ASAP/TSG)"/>
    <s v="Incident"/>
    <s v="INC000002619381"/>
    <d v="2018-09-17T22:02:30"/>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8707730258,Error Message:ReturnCd :21049 - ReturnText: Unable to update PSR Order in NGMSS.: cvc-complex-type.2.4.b: The content of element 'mip:userData' is not complete. One of '{&quot;http://www.metasolv.com/MIP/MIPCommonEntities&quot;:keyValue}' is expected.  What is your MSS Login ID?: n9994207 Customer Acct Number?: 6432071 PSR #?: 22253494 "/>
    <m/>
    <m/>
    <m/>
    <m/>
    <m/>
    <s v="IT Application"/>
    <s v="Software Application/System"/>
    <s v="Other Type of Software"/>
    <m/>
    <m/>
    <s v="Sathishkumar"/>
    <s v="Chellathurai"/>
    <m/>
    <d v="2018-10-03T12:13:24"/>
    <s v="No"/>
  </r>
  <r>
    <s v="IT-OSS - M6 (ASAP/TSG)"/>
    <s v="Incident"/>
    <s v="INC000002612981"/>
    <d v="2018-09-13T23:47:29"/>
    <m/>
    <x v="0"/>
    <s v="Medium"/>
    <x v="4"/>
    <s v="Service Targets Breached"/>
    <s v="MSS (hWIN &amp; TSG) Issue"/>
    <s v="Which MSS instance are you reporting this issue for?: MSS (hWIN &amp; TSG) What type of issue are you reporting?: Another issue Description of problem: (attach screenshots of any errors, etc.): Unable to complete DELEGORD task.Telephone#409579984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0601:Miscellaneous Error: Error in executeCopyServItemProc SF_COPY_SR: 20:ORA-02291: integrity constraint (ASAP.FK_SR_LO__NE_LO_AD) violated - parent key not found.Error Code 30764:Unable to validate item 3 Product group 0. What is your MSS Login ID?: n9994207 Customer Acct Number?: 3707623 PSR #?: 23029896  "/>
    <m/>
    <m/>
    <m/>
    <m/>
    <m/>
    <s v="IT Application"/>
    <s v="Software Application/System"/>
    <s v="Other Type of Software"/>
    <m/>
    <m/>
    <s v="Sathishkumar"/>
    <s v="Chellathurai"/>
    <m/>
    <d v="2018-10-08T19:22:17"/>
    <s v="No"/>
  </r>
  <r>
    <s v="IT-OSS - M6 (ASAP/TSG)"/>
    <s v="Incident"/>
    <s v="INC000002611797"/>
    <d v="2018-09-13T18:52:37"/>
    <m/>
    <x v="17"/>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Telephone#9038385487,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Broadband (3284898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848988) cannot be disconnected because all its child items are not on this order.Error Code 30764:Unable to validate item 3 Product group 0.   What is your MSS Login ID?: n9994207 Customer Acct Number?: 6173605 PSR #?: 23022884 "/>
    <m/>
    <m/>
    <m/>
    <m/>
    <m/>
    <s v="IT Application"/>
    <s v="Software Application/System"/>
    <s v="Other Type of Software"/>
    <m/>
    <m/>
    <s v="Sathishkumar"/>
    <s v="Chellathurai"/>
    <m/>
    <d v="2018-09-19T14:44:00"/>
    <s v="No"/>
  </r>
  <r>
    <s v="IT-OSS - M6 (ASAP/TSG)"/>
    <s v="Incident"/>
    <s v="INC000002607421"/>
    <d v="2018-09-12T01:44:06"/>
    <m/>
    <x v="13"/>
    <s v="Medium"/>
    <x v="5"/>
    <s v="Service Targets Breached"/>
    <s v="MSS (hWIN &amp; TSG) Issue"/>
    <s v="Which MSS instance are you reporting this issue for?: MSS (hWIN &amp; TSG) What type of issue are you reporting?: Another issue Description of problem: (attach screenshots of any errors, etc.): TRYING TO LOWER SPEED TO 6MB ON A SINGLE ADSL2 PIN. GETTING: BNG/ROUTER IS NOT COMPATIBLE TO PROVISION HIGH SPEED INTERNET PRODUCT 6MB/768.  7405873300 What is your MSS Login ID?: 0019414 Customer Acct Number?: 6560301 PSR #?: 23016313 "/>
    <m/>
    <m/>
    <m/>
    <m/>
    <m/>
    <s v="IT Application"/>
    <s v="Software Application/System"/>
    <s v="Other Type of Software"/>
    <m/>
    <m/>
    <s v="Ronnie"/>
    <s v="Byrd"/>
    <m/>
    <d v="2018-10-24T18:08:46"/>
    <s v="No"/>
  </r>
  <r>
    <s v="IT-OSS - M6 (ASAP/TSG)"/>
    <s v="Incident"/>
    <s v="INC000002606071"/>
    <d v="2018-09-11T19:34:10"/>
    <m/>
    <x v="12"/>
    <s v="Medium"/>
    <x v="3"/>
    <s v="Service Targets Breached"/>
    <s v="MSS (hWIN &amp; TSG) Issue"/>
    <s v="Alternate contact phone number for yourself, if applicable: 7067764353 Which MSS instance are you reporting this issue for?: MSS (hWIN &amp; TSG) What type of issue are you reporting?: Another issue Description of problem: (attach screenshots of any errors, etc.): users are having a black line thru the bottom of the HWIN application. multiple users with this issue--e0097536, e0102188, e0078373, e0138057, e0102195.   I tried to attach a screen shot but it will not let me.  Just let me know and I will send you a screen shot.  What is your MSS Login ID?: e0074803 "/>
    <m/>
    <m/>
    <m/>
    <m/>
    <m/>
    <s v="IT Application"/>
    <s v="Software Application/System"/>
    <s v="Other Type of Software"/>
    <m/>
    <m/>
    <s v="Nicole"/>
    <s v="Tyler"/>
    <m/>
    <d v="2018-10-26T14:19:30"/>
    <s v="No"/>
  </r>
  <r>
    <s v="IT-OSS - M6 (ASAP/TSG)"/>
    <s v="Incident"/>
    <s v="INC000002603977"/>
    <d v="2018-09-10T21:57:38"/>
    <m/>
    <x v="0"/>
    <s v="Medium"/>
    <x v="4"/>
    <s v="Service Targets Breached"/>
    <s v="MSS (hWIN &amp; TSG) Issue"/>
    <s v="Which MSS instance are you reporting this issue for?: MSS (hWIN &amp; TSG)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E0138057 Customer Acct Number?: 3043780 PSR #?: 23000579 "/>
    <m/>
    <m/>
    <m/>
    <m/>
    <m/>
    <s v="IT Application"/>
    <s v="Software Application/System"/>
    <s v="Other Type of Software"/>
    <m/>
    <m/>
    <s v="Falicia"/>
    <s v="Tollison"/>
    <m/>
    <d v="2018-10-04T17:41:53"/>
    <s v="No"/>
  </r>
  <r>
    <s v="IT-OSS - M6 (ASAP/TSG)"/>
    <s v="Incident"/>
    <s v="INC000002595702"/>
    <d v="2018-09-06T02:09:20"/>
    <m/>
    <x v="15"/>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 Getting below error message. Task in EXCEPTN Work Queue, Telephone: 1261286235, Error Message: ReturnCd :21040 - ReturnText: Unable to create delegated PSR Order in NGMSS. Error returned from API.: javax.xml.ws.soap.SOAPFaultException: org.openuri.WSException_Exception: Exception thrown during Order API execution.  Message: Exception Thrown Importing Order.  Message: Unable to validate item 3 Product group 0. Error Code 31029:Service Item IPTV (26122879) cannot be disconnected because all its child items are not on this order. Error Code 30601:Miscellaneous Error: Error in executeCopyServItemProc SF_COPY_SR: 20:ORA-02291: integrity constraint (ASAP.FK_SR_LO__NE_LO_AD) violated - parent key not found.Error Code 31029:Service Item IPTV (26122879) cannot be disconnected because all its child items are not on this order.Error Code 30764:Unable to validate item 3 Product group 0. What is your MSS Login ID?: n9995231 Customer Acct Number?: 2867591 PSR #?: 21512677  "/>
    <m/>
    <m/>
    <m/>
    <m/>
    <m/>
    <s v="IT Application"/>
    <s v="Software Application/System"/>
    <s v="Other Type of Software"/>
    <m/>
    <m/>
    <s v="Ajith"/>
    <s v="Kumar"/>
    <m/>
    <d v="2018-09-07T15:33:58"/>
    <s v="No"/>
  </r>
  <r>
    <s v="IT-OSS - M6 (ASAP/TSG)"/>
    <s v="Incident"/>
    <s v="INC000002594268"/>
    <d v="2018-09-05T19:41:57"/>
    <m/>
    <x v="2"/>
    <s v="Medium"/>
    <x v="5"/>
    <s v="Service Target Warning"/>
    <s v="MSS (hWIN &amp; TSG) Issue"/>
    <s v="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 5635474828, Error Message:ReturnCd :21040 - ReturnText: Unable to create delegated PSR Order in NGMSS. Error returned from API.: javax.xml.ws.soap.SOAPFaultException: org.openuri.WSException_Exception: Exception thrown during Order API execution.  Message: Exception Thrown Importing Order.  Message: Unable to validate item 7 Product group 0.  Error Code 30623:Missing Data: servItemID is required  for DISCONNECT orderitem.Error Code 30764:Unable to validate item 7 Product group 0. What is your MSS Login ID?: n9996541 Customer Acct Number?: 4681406 PSR #?: 22961808  "/>
    <m/>
    <m/>
    <m/>
    <m/>
    <m/>
    <s v="IT Application"/>
    <s v="Software Application/System"/>
    <s v="Other Type of Software"/>
    <m/>
    <m/>
    <s v="Lathif"/>
    <s v="Syed"/>
    <m/>
    <d v="2018-10-05T15:37:45"/>
    <s v="No"/>
  </r>
  <r>
    <s v="IT-OSS - M6 (ASAP/TSG)"/>
    <s v="Incident"/>
    <s v="INC000002585747"/>
    <d v="2018-08-31T20:15:20"/>
    <m/>
    <x v="18"/>
    <s v="Medium"/>
    <x v="3"/>
    <s v="Service Target Warning"/>
    <s v="M6 (Windstream ASAP/MSS/TSG)"/>
    <s v="Golden Gate Replication is not working. PSR's are falling into the EXCEPTN queue. What is your MSS Login ID?: e0013050, Customer Acct Number?: 706-279-8185 PSR #?: 22930178"/>
    <m/>
    <m/>
    <m/>
    <m/>
    <m/>
    <s v="IT Application"/>
    <s v="Software Application/System"/>
    <s v="Other Type of Software"/>
    <m/>
    <m/>
    <s v="Loretta"/>
    <s v="Wilson"/>
    <m/>
    <d v="2018-10-17T23:04:40"/>
    <s v="No"/>
  </r>
  <r>
    <s v="IT-OSS - M6 (ASAP/TSG)"/>
    <s v="Incident"/>
    <s v="INC000002574393"/>
    <d v="2018-08-27T22:23:49"/>
    <m/>
    <x v="6"/>
    <s v="Medium"/>
    <x v="4"/>
    <s v="Service Targets Breached"/>
    <s v="MSS (hWIN &amp; TSG) Issue"/>
    <s v="Which MSS instance are you reporting this issue for?: MSS (hWIN &amp; TSG) What type of issue are you reporting?: Another issue Description of problem: (attach screenshots of any errors, etc.):  v_return_cd: -2 v_return_text:ORA-01422: exact fetch returns more than requested number of rows What is your MSS Login ID?: E0182019 Customer Acct Number?: 2854066 PSR #?: 22785647 "/>
    <m/>
    <m/>
    <m/>
    <m/>
    <m/>
    <s v="IT Application"/>
    <s v="Software Application/System"/>
    <s v="Other Type of Software"/>
    <m/>
    <m/>
    <s v="Dakotah"/>
    <s v="Cantrell"/>
    <m/>
    <d v="2018-09-19T17:22:09"/>
    <s v="No"/>
  </r>
  <r>
    <s v="IT-OSS - M6 (ASAP/TSG)"/>
    <s v="Incident"/>
    <s v="INC000002550242"/>
    <d v="2018-08-15T19:47:31"/>
    <m/>
    <x v="3"/>
    <s v="Medium"/>
    <x v="5"/>
    <s v="Within the Service Target"/>
    <s v="MSS (hWIN &amp; TSG) Issue"/>
    <s v="Which MSS instance are you reporting this issue for?: MSS (hWIN &amp; TSG) What type of issue are you reporting?: Another issue Description of problem: (attach screenshots of any errors, etc.): Unable to complete DELEGORD task.Telephone#6066834233,Error Message:ReturnCd :21040 - ReturnText: Unable to create delegated PSR Order in NGMSS. Error returned from API.: Message: Exception Thrown Importing Order.  Message: Unable to process item Suspend Product group 1528.  Error Code 30608:The Service Item 30832154 cannot be marked for Pending Disconnect on this Order. They are marked for Pending Disconnect on another order.Error Code 30766:Unable to process item Suspend Product group 1528.  What is your MSS Login ID?: n9994207 Customer Acct Number?: 4432373 PSR #?: 22090189 "/>
    <m/>
    <m/>
    <m/>
    <m/>
    <m/>
    <s v="IT Application"/>
    <s v="Software Application/System"/>
    <s v="Other Type of Software"/>
    <m/>
    <m/>
    <s v="Sathishkumar"/>
    <s v="Chellathurai"/>
    <m/>
    <d v="2018-09-12T16:19:54"/>
    <s v="No"/>
  </r>
  <r>
    <s v="IT-OSS - M6 (ASAP/TSG)"/>
    <s v="Incident"/>
    <s v="INC000002545145"/>
    <d v="2018-08-14T00:36:34"/>
    <m/>
    <x v="15"/>
    <s v="Medium"/>
    <x v="3"/>
    <s v="Service Targets Breached"/>
    <s v="MSS (hWIN &amp; TSG) Issue"/>
    <s v="Description of problem: (attach screenshots of any errors, etc.): ReturnCd :21040 - ReturnText: Unable to create delegated PSR Order in NGMSS. Error returned from API.: Message: Exception Thrown Importing Order.  Message: Unable to validate item 3 Product group 0. Error Code 31029:Service Item Broadband (31836353) cannot be disconnected because all its child items are not on this order. Error Code 30601:Miscellaneous Error: Error in executeCopyServItemProc SF_COPY_SR: 20:ORA-02291: integrity constraint (ASAP.FK_SR_LO__NE_LO_AD) violated - parent key not found.Error Code 31029:Service Item Broadband (31836353) cannot be disconnected because all its child items are not on this order.Error Code 30764:Unable to validate item 3 Product group 0. What is your MSS Login ID?: E0182019 Customer Acct Number?: 5712480 PSR #?: 22850998"/>
    <m/>
    <m/>
    <m/>
    <m/>
    <m/>
    <s v="IT Application"/>
    <s v="Software Application/System"/>
    <s v="Other Type of Software"/>
    <m/>
    <m/>
    <s v="Dakotah"/>
    <s v="Cantrell"/>
    <m/>
    <d v="2018-09-06T23:16:42"/>
    <s v="No"/>
  </r>
  <r>
    <s v="IT-OSS - M6 (ASAP/TSG)"/>
    <s v="Incident"/>
    <s v="INC000002540889"/>
    <d v="2018-08-10T21:07:41"/>
    <m/>
    <x v="4"/>
    <s v="Medium"/>
    <x v="5"/>
    <s v="Within the Service Target"/>
    <s v="MSS (hWIN &amp; TSG) Issue"/>
    <s v="Which MSS instance are you reporting this issue for?: MSS (hWIN &amp; TSG) What type of issue are you reporting?: Another issue Description of problem: (attach screenshots of any errors, etc.): Unable to complete BBDES task.Telephone#3866591174,Error Message: v_return_cd: -1 v_return_text:Could not assign connectionsORA-01403: no data found What is your MSS Login ID?: n9994207 Customer Acct Number?: 6529202 PSR #?: 22834984 "/>
    <m/>
    <m/>
    <m/>
    <m/>
    <m/>
    <s v="IT Application"/>
    <s v="Software Application/System"/>
    <s v="Other Type of Software"/>
    <m/>
    <m/>
    <s v="Sathishkumar"/>
    <s v="Chellathurai"/>
    <m/>
    <d v="2018-08-17T18:09:56"/>
    <s v="No"/>
  </r>
  <r>
    <s v="IT-OSS - M6 (ASAP/TSG)"/>
    <s v="Incident"/>
    <s v="INC000002501266"/>
    <d v="2018-07-24T00:42:34"/>
    <m/>
    <x v="6"/>
    <s v="Medium"/>
    <x v="4"/>
    <s v="Service Targets Breached"/>
    <s v="MSS (hWIN &amp; TSG) Issue"/>
    <s v="Which MSS instance are you reporting this issue for?: MSS (hWIN &amp; TSG) What type of issue are you reporting?: Another issue Description of problem: (attach screenshots of any errors, etc.): Unable to complete DELEGORD task.Telephone#6065986701,Error Message:ReturnCd :21040 - ReturnText: Unable to create delegated PSR Order in NGMSS. Error returned from API.: Message: Exception Thrown Importing Order.  Message: Unable to validate item 3 Product group 0. Error Code 31029:Service Item Broadband (32104958) cannot be disconnected because all its child items are not on this order. Error Code 30601:Miscellaneous Error: Error in executeCopyServItemProc SF_COPY_SR: 20:ORA-02291: integrity constraint (ASAP.FK_SR_LO__NE_LO_AD) violated - parent key not found.Error Code 31029:Service Item Broadband (32104958) cannot be disconnected because all its child items are not on this order.Error Code 30764:Unable to validate item 3 Product group 0. What is your MSS Login ID?: n9994207 Customer Acct Number?: 3155841 PSR #?: 22723785 "/>
    <m/>
    <m/>
    <m/>
    <m/>
    <m/>
    <s v="IT Application"/>
    <s v="Software Application/System"/>
    <s v="Other Type of Software"/>
    <m/>
    <m/>
    <s v="Sathishkumar"/>
    <s v="Chellathurai"/>
    <m/>
    <d v="2018-08-03T14:48:02"/>
    <s v="No"/>
  </r>
  <r>
    <s v="IT-OSS - M6 (ASAP/TSG)"/>
    <s v="Incident"/>
    <s v="INC000002481413"/>
    <d v="2018-07-13T00:49:46"/>
    <m/>
    <x v="13"/>
    <s v="Medium"/>
    <x v="3"/>
    <s v="Service Targets Breached"/>
    <s v="MSS (hWIN &amp; TSG) Issue"/>
    <s v="Which MSS instance are you reporting this issue for?: MSS (hWIN &amp; TSG) What type of issue are you reporting?: Another issue Description of problem: (attach screenshots of any errors, etc.): Unable to complete DELEGORD task . Getting below error message. Task in EXCEPTION Work Queue,  Telephone:7069473474 , Error Message:ReturnCd :21040 - ReturnText: Unable to create delegated PSR Order in NGMSS. Error returned from API.: Message: Exception Thrown Importing Order.  Message: Unable to validate item 1 Product group 0.  Error Code 30601:Miscellaneous Error: Error in executeCopyServItemProc SF_COPY_SR: 20:ORA-02291: integrity constraint (ASAP.FK_SR_LO__NE_LO_AD) violated - parent key not found.Error Code 30764:Unable to validate item 1 Product group 0. What is your MSS Login ID?: N9996541 Customer Acct Number?: 3804921 PSR #?: 22672086 "/>
    <m/>
    <m/>
    <m/>
    <m/>
    <m/>
    <s v="IT Application"/>
    <s v="Software Application/System"/>
    <s v="Other Type of Software"/>
    <m/>
    <m/>
    <s v="Lathif"/>
    <s v="Syed"/>
    <m/>
    <d v="2018-07-13T12:45:17"/>
    <s v="No"/>
  </r>
  <r>
    <s v="IT-OSS - M6 (ASAP/TSG)"/>
    <s v="Incident"/>
    <s v="INC000002229821"/>
    <d v="2018-03-08T01:41:16"/>
    <m/>
    <x v="3"/>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DELEGORD task .Getting below error message.Task in EXCEPTN Work Queue,hWin PSR:20902977,Telephone:3866841235,Error Message:ReturnCd :21040 - ReturnText: Unable to create delegated PSR Order in NGMSS. Error returned from API.: Message: Exception Thrown Importing Order.  Message: Unable to validate item 1 Product group 0.  Error Code 30601:Miscellaneous Error: Error in executeCopyServItemProc -1.Error Code 30764:Unable to validate item 1 Product group 0. What date and time did you start noticing this issue: 3/7/18 12:00 AM "/>
    <m/>
    <m/>
    <m/>
    <m/>
    <m/>
    <s v="IT Application"/>
    <s v="Software Application/System"/>
    <s v="Other Type of Software"/>
    <m/>
    <m/>
    <s v="Sathishkumar"/>
    <s v="Chellathurai"/>
    <m/>
    <d v="2018-09-06T01:42:56"/>
    <s v="No"/>
  </r>
  <r>
    <s v="IT-OSS - M6 (ASAP/TSG)"/>
    <s v="Incident"/>
    <s v="INC000002225079"/>
    <d v="2018-03-06T03:21:57"/>
    <m/>
    <x v="3"/>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Unable to Complete EXCEPTION Queue. PSR : 21777496  Telephone : 7068351416  Error : ReturnCd :21040 - ReturnText: Unable to create delegated PSR Order in NGMSS. Error returned from API.: Message: Exception Thrown Importing Order. Message: Unable to validate item 3 Product group 0. Error Code 30601:Miscellaneous Error: Error in executeCopyServItemProc -1.Error Code 30764:Unable to validate item 3 Product group 0.  What date and time did you start noticing this issue: 3/6/18 3:21 AM "/>
    <m/>
    <m/>
    <m/>
    <m/>
    <m/>
    <s v="IT Application"/>
    <s v="Software Application/System"/>
    <s v="Other Type of Software"/>
    <m/>
    <m/>
    <s v="Jansi"/>
    <s v="Rajkumar"/>
    <m/>
    <d v="2018-09-06T01:44:00"/>
    <s v="No"/>
  </r>
  <r>
    <s v="IT-OSS - M6 (ASAP/TSG)"/>
    <s v="Incident"/>
    <s v="INC000002166726"/>
    <d v="2018-02-06T21:48:41"/>
    <m/>
    <x v="19"/>
    <s v="Medium"/>
    <x v="5"/>
    <s v="Within the Service Target"/>
    <s v="M6 (ASAP/TSG) Other Issue"/>
    <s v="Which Metasolv instance are you reporting this issue for? (select one): M6 (ASAP/TSG) What type of issue are you reporting: Another issue Are you past the MetaSolv login: Yes Which Application Server did you choose on the login screen: ASAP What AREA are you experiencing a problem with: Other Issue What are you trying to do, and, what is happening?   (attach screenshots of any errors, etc.): Error#ReturnCd :21040 - ReturnText: Unable to create delegated PSR Order in NGMSS. Error returned from API.: Message: Exception Thrown Importing Order.  Message: Invalid order information, please verify.  Error Code 30601:Miscellaneous Error: Error in executeCopyServItemProc SF_COPY_SR: 20:ORA-02291: integrity constraint  PSR#21850411  TN#7067789076 What date and time did you start noticing this issue: 2/6/18 9:48 PM "/>
    <m/>
    <m/>
    <m/>
    <m/>
    <m/>
    <s v="IT Application"/>
    <s v="Software Application/System"/>
    <s v="Other Type of Software"/>
    <m/>
    <m/>
    <s v="Lokesh"/>
    <s v="Kumar"/>
    <m/>
    <d v="2018-09-06T01:44:45"/>
    <s v="No"/>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r>
    <m/>
    <m/>
    <m/>
    <m/>
    <m/>
    <x v="8"/>
    <m/>
    <x v="6"/>
    <m/>
    <m/>
    <m/>
    <m/>
    <m/>
    <m/>
    <m/>
    <m/>
    <m/>
    <m/>
    <m/>
    <m/>
    <m/>
    <m/>
    <m/>
    <m/>
    <m/>
    <m/>
  </r>
</pivotCacheRecords>
</file>

<file path=xl/pivotCache/pivotCacheRecords4.xml><?xml version="1.0" encoding="utf-8"?>
<pivotCacheRecords xmlns="http://schemas.openxmlformats.org/spreadsheetml/2006/main" xmlns:r="http://schemas.openxmlformats.org/officeDocument/2006/relationships" count="1018">
  <r>
    <s v="IT-OSS - M6 (PAETEC)"/>
    <s v="Incident"/>
    <s v="INC000002628407"/>
    <d v="2018-09-20T21:37:05"/>
    <d v="2018-10-01T13:10:20"/>
    <x v="0"/>
    <s v="Medium"/>
    <x v="0"/>
    <s v="Within the Service Target"/>
    <s v="MSS (hPAE) Issue"/>
    <s v="Which MSS instance are you reporting this issue for?: MSS (hPAE) What type of issue are you reporting?: Another issue Description of problem: (attach screenshots of any errors, etc.): Unable to cancel PSR 7125794. M6 crashes when I try to cancel What is your MSS Login ID?: jpp42198 Customer Acct Number?: 7043723 PSR #?: 7125794 "/>
    <s v="For the reported PSR,we couldn't find any issue,since the order got completed already."/>
    <s v="MSS Cause Codes"/>
    <s v="Training"/>
    <s v="No Issue Found"/>
    <m/>
    <s v="IT Application"/>
    <s v="Software Application/System"/>
    <s v="SOX/PCI"/>
    <m/>
    <m/>
    <s v="Joseph"/>
    <s v="Pietrantoni"/>
    <m/>
    <d v="2018-10-12T11:51:42"/>
    <s v="No"/>
    <s v="No"/>
    <s v="No"/>
  </r>
  <r>
    <s v="IT-OSS - M6 (PAETEC)"/>
    <s v="Incident"/>
    <s v="INC000002597394"/>
    <d v="2018-09-06T21:02:11"/>
    <d v="2018-10-01T13:49:57"/>
    <x v="1"/>
    <s v="Medium"/>
    <x v="0"/>
    <s v="Within the Service Target"/>
    <s v="MSS (hPAE) Issue"/>
    <s v="Which MSS instance are you reporting this issue for?: MSS (hPAE) What type of issue are you reporting?: Another issue Description of problem: (attach screenshots of any errors, etc.): Win request WR5398384 Account no.5735413 WE ARE UNABLE TO SERACH ACCOUNT ON SERVICE REQUEST PAGE IN M6  BUT WE ARE UNABLE TO PULL ACCOUNT NO.   ON  ACCOUNT PAGE KINDLY RESOLVE THE ISSUE . Please revert: grgnwsoeteam@sequentialtech.com What is your MSS Login ID?: N9948704 Customer Acct Number?: 5735413 "/>
    <s v="The customer account #5735413 is being retrieved without any issues. ============================== No issues found"/>
    <s v="MSS Cause Codes"/>
    <s v="Miscellaneous"/>
    <s v="No Issues Found"/>
    <m/>
    <s v="IT Application"/>
    <s v="Software Application/System"/>
    <s v="SOX/PCI"/>
    <m/>
    <m/>
    <s v="Hemam"/>
    <s v="Singh"/>
    <m/>
    <d v="2018-10-12T11:38:02"/>
    <s v="No"/>
    <s v="No"/>
    <s v="No"/>
  </r>
  <r>
    <s v="IT-OSS - M6 (PAETEC)"/>
    <s v="Incident"/>
    <s v="INC000002606223"/>
    <d v="2018-09-11T20:43:13"/>
    <d v="2018-10-01T14:13:38"/>
    <x v="1"/>
    <s v="Medium"/>
    <x v="0"/>
    <s v="Within the Service Target"/>
    <s v="MSS (hPAE) Issue"/>
    <s v="Which MSS instance are you reporting this issue for?: MSS (hPAE) What type of issue are you reporting?: Another issue Description of problem: (attach screenshots of any errors, etc.):  WR5387055 PSR#7144295 we are unable to remove the PRI,S, FACILITY AND D CHANNEL from this PSR which is mentioned above because some services are copied wrong in this PSR we tried to cancel that PSR but supp is not canceling that PSR. So please resolve this issue asap. Please revert: grgnwsoeteam@sequentialtech.com What is your MSS Login ID?: n9948704 Customer Acct Number?: 4354033 PSR #?: 7144295  "/>
    <s v="Duplicate of incident #INC000002576959"/>
    <s v="MSS Cause Codes"/>
    <s v="Miscellaneous"/>
    <s v="No Issues Found"/>
    <m/>
    <s v="IT Application"/>
    <s v="Software Application/System"/>
    <s v="SOX/PCI"/>
    <m/>
    <m/>
    <s v="Hemam"/>
    <s v="Singh"/>
    <m/>
    <d v="2018-10-12T11:40:30"/>
    <s v="No"/>
    <s v="No"/>
    <s v="No"/>
  </r>
  <r>
    <s v="IT-OSS - M6 (PAETEC)"/>
    <s v="Incident"/>
    <s v="INC000002645985"/>
    <d v="2018-09-28T19:05:14"/>
    <d v="2018-10-01T14:17:22"/>
    <x v="1"/>
    <s v="Medium"/>
    <x v="0"/>
    <s v="Within the Service Target"/>
    <s v="MSS (hPAE) Issue"/>
    <s v="Alternate contact phone number for yourself, if applicable: grgnwsoeteam@sequentialtech.com Which MSS instance are you reporting this issue for?: MSS (hPAE) What type of issue are you reporting?: Another issue Description of problem: (attach screenshots of any errors, etc.): WR5387055 PSR#7144295 we are unable to remove the PRI,S, FACILITY AND D CHANNEL from this PSR which is mentioned above because some services are copied wrong in this PSR we tried to cancel that PSR but supp is not canceling that PSR. So please resolve this issue asap.screenshot attached . Please revert: grgnwsoeteam@sequentialtech.com What is your MSS Login ID?: n9948704 Customer Acct Number?: 4354033 PSR #?: 7144295  "/>
    <s v="Duplicate of incident #INC000002576959"/>
    <s v="MSS Cause Codes"/>
    <s v="Miscellaneous"/>
    <s v="No Issues Found"/>
    <m/>
    <s v="IT Application"/>
    <s v="Software Application/System"/>
    <s v="SOX/PCI"/>
    <m/>
    <m/>
    <s v="Hemam"/>
    <s v="Singh"/>
    <m/>
    <d v="2018-10-12T12:12:51"/>
    <s v="No"/>
    <s v="No"/>
    <s v="No"/>
  </r>
  <r>
    <s v="IT-OSS - M6 (PAETEC)"/>
    <s v="Incident"/>
    <s v="INC000002609718"/>
    <d v="2018-09-12T22:21:37"/>
    <d v="2018-10-01T14:23:20"/>
    <x v="1"/>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107523  7162458 "/>
    <s v="The reported Delegdes issue for PSR#7107523  7162458 was due to circuits using the locations that are available only in NGMSS and not in Legacy system and the same has been corrected now."/>
    <s v="MSS Cause Codes"/>
    <s v="Delegation"/>
    <s v="Location Information"/>
    <m/>
    <s v="IT Application"/>
    <s v="Software Application/System"/>
    <s v="SOX/PCI"/>
    <m/>
    <m/>
    <s v="Elizabeth"/>
    <s v="Royer"/>
    <m/>
    <d v="2018-10-12T11:41:28"/>
    <s v="No"/>
    <s v="No"/>
    <s v="No"/>
  </r>
  <r>
    <s v="IT-OSS - M6 (PAETEC)"/>
    <s v="Incident"/>
    <s v="INC000002634319"/>
    <d v="2018-09-24T20:02:02"/>
    <d v="2018-10-01T15:21:31"/>
    <x v="1"/>
    <s v="Medium"/>
    <x v="0"/>
    <s v="Within the Service Target"/>
    <s v="MSS (hPAE) Issue"/>
    <s v="Which MSS instance are you reporting this issue for?: MSS (hPAE) What type of issue are you reporting?: Another issue Description of problem: (attach screenshots of any errors, etc.): Unable to make date changes in the task table.  7170989 What is your MSS Login ID?: e0169184 PSR #?: 7170989 "/>
    <s v="The reported issue was due to cyclic dependency between tasks and the same has been corrected now."/>
    <s v="MSS Cause Codes"/>
    <s v="Miscellaneous"/>
    <s v="Application Freezing"/>
    <m/>
    <s v="IT Application"/>
    <s v="Software Application/System"/>
    <s v="SOX/PCI"/>
    <m/>
    <m/>
    <s v="Malik"/>
    <s v="Gilliam"/>
    <m/>
    <d v="2018-10-12T11:55:45"/>
    <s v="No"/>
    <s v="No"/>
    <s v="No"/>
  </r>
  <r>
    <s v="IT-OSS - M6 (PAETEC)"/>
    <s v="Incident"/>
    <s v="INC000002635719"/>
    <d v="2018-09-25T00:34:08"/>
    <d v="2018-10-01T16:38:13"/>
    <x v="1"/>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3 of 4; 9/24/18) What is your MSS Login ID?: e0171343 PSR #?: 7159057 7160595 7161441 7162150 7162739 7165844 17165860 7168323 7168499 7168505 "/>
    <s v="The reported Delegdes issue for PSRs#7159057 7160595 7161441 7162150 7162739 7165844 7165860 7168323 7168499 7168505 was due to circuits using the locations that are available only in NGMSS and not in Legacy system and the same has been corrected now."/>
    <s v="MSS Cause Codes"/>
    <s v="Delegation"/>
    <s v="Location Information"/>
    <m/>
    <s v="IT Application"/>
    <s v="Software Application/System"/>
    <s v="SOX/PCI"/>
    <m/>
    <m/>
    <s v="Elizabeth"/>
    <s v="Royer"/>
    <m/>
    <d v="2018-10-12T11:56:38"/>
    <s v="No"/>
    <s v="No"/>
    <s v="No"/>
  </r>
  <r>
    <s v="IT-OSS - M6 (PAETEC)"/>
    <s v="Incident"/>
    <s v="INC000002634522"/>
    <d v="2018-09-24T20:42:05"/>
    <d v="2018-10-01T16:40:14"/>
    <x v="2"/>
    <s v="Medium"/>
    <x v="0"/>
    <s v="Within the Service Target"/>
    <s v="MSS (hPAE) Request"/>
    <s v="Alternate contact phone number for yourself, if applicable: E0145336 Which MSS instance is this enhancement request/RIS request for?: MSS (hPAE) Details of request: NEED THE DELEGDES TASK COMPLETED ON PSR 7162150. ACCT # 208513437. PLEASE SEE SCREEN SHOT FOR ERROR  Date these changes need to be active: 9/21/2018 "/>
    <s v="Duplicate of  the incident INC000002635719"/>
    <s v="MSS Cause Codes"/>
    <s v="Training"/>
    <s v="Duplicate Ticket"/>
    <m/>
    <s v="IT Application"/>
    <s v="Software Application/System"/>
    <s v="SOX/PCI"/>
    <m/>
    <m/>
    <s v="Maria"/>
    <s v="Muniz"/>
    <m/>
    <d v="2018-10-12T11:55:52"/>
    <s v="No"/>
    <s v="No"/>
    <s v="No"/>
  </r>
  <r>
    <s v="IT-OSS - M6 (PAETEC)"/>
    <s v="Incident"/>
    <s v="INC000002634590"/>
    <d v="2018-09-24T20:37:54"/>
    <d v="2018-10-01T16:41:37"/>
    <x v="1"/>
    <s v="Medium"/>
    <x v="0"/>
    <s v="Within the Service Target"/>
    <s v="MSS (hPAE) Request"/>
    <s v="Alternate contact phone number for yourself, if applicable: 8643318255 Which MSS instance is this enhancement request/RIS request for?: MSS (hPAE) Details of request: NEED THE DELEGDES TASK COMPLETED ON PSR # 7160595...ACCT # 208513511. PLEASE SEE SCREENSHOT  Date these changes need to be active: 9/21/2018 "/>
    <s v="The reported Delegdes issue for PSRs#7159057 7160595 7161441 7162150 7162739 7165844 7165860 7168323 7168499 7168505 was due to circuits using the locations that are available only in NGMSS and not in Legacy system and the same has been corrected now."/>
    <s v="MSS Cause Codes"/>
    <s v="Delegation"/>
    <s v="Location Information"/>
    <m/>
    <s v="IT Application"/>
    <s v="Software Application/System"/>
    <s v="SOX/PCI"/>
    <m/>
    <m/>
    <s v="Maria"/>
    <s v="Muniz"/>
    <m/>
    <d v="2018-10-12T11:55:58"/>
    <s v="No"/>
    <s v="No"/>
    <s v="No"/>
  </r>
  <r>
    <s v="IT-OSS - M6 (PAETEC)"/>
    <s v="Incident"/>
    <s v="INC000002638130"/>
    <d v="2018-09-25T22:12:19"/>
    <d v="2018-10-01T18:04:21"/>
    <x v="1"/>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DES error  Horizon Yacht Inc ReturnCd :-1 - ReturnText: -2291 ORA-02291: integrity constraint (ASAP.FK_DLR_CIRCUIT) violated - parent key not found What is your MSS Login ID?: e0158021 Customer Acct Number?: 67146532 PSR #?: 7170887 "/>
    <s v="The reported DELEGDES issue for the PSR#7170887 was due to incorrect cross reference mapping between the circuits in NGMSS and the same has been corrected now."/>
    <s v="MSS Cause Codes"/>
    <s v="Delegation"/>
    <s v="Cross Reference mapping"/>
    <m/>
    <s v="IT Application"/>
    <s v="Software Application/System"/>
    <s v="SOX/PCI"/>
    <m/>
    <m/>
    <s v="Jacqueline"/>
    <s v="Mcgill"/>
    <m/>
    <d v="2018-10-12T11:58:28"/>
    <s v="No"/>
    <s v="No"/>
    <s v="No"/>
  </r>
  <r>
    <s v="IT-OSS - M6 (PAETEC)"/>
    <s v="Incident"/>
    <s v="INC000002642802"/>
    <d v="2018-09-27T18:27:22"/>
    <d v="2018-10-01T18:12:29"/>
    <x v="3"/>
    <s v="Medium"/>
    <x v="0"/>
    <s v="Within the Service Target"/>
    <s v="MSS (hPAE) Issue"/>
    <s v="Which MSS instance are you reporting this issue for?: MSS (hPAE) What type of issue are you reporting?: Another issue Description of problem: (attach screenshots of any errors, etc.): Hi Team, We are unable to validate PSR# 7176907 on Account No# 5230448 due to validation Error, Custom Validation Error: -”There are more than one B MUG MONTHLY FEE active on the account. One one is allowed. ” So please solve the issue. Thanks Arvind Singh What is your MSS Login ID?: n9951457 Customer Acct Number?: 5230448 PSR #?: 7176907 "/>
    <s v="Issue: There are 2 active BUG MONTHLY FEE product present in the customer.  Resolution: Kindly add one of the BUG MONTHLY FEE into PSR and disconnect one of the BUG MONTHLY FEE to fix the validation issue ."/>
    <s v="MSS Cause Codes"/>
    <s v="Training"/>
    <s v="MSS - Functional Training"/>
    <m/>
    <s v="IT Application"/>
    <s v="Software Application/System"/>
    <s v="SOX/PCI"/>
    <m/>
    <m/>
    <s v="Arvind"/>
    <s v="Kumar Singh"/>
    <m/>
    <d v="2018-10-12T12:05:32"/>
    <s v="No"/>
    <s v="No"/>
    <s v="No"/>
  </r>
  <r>
    <s v="IT-OSS - M6 (PAETEC)"/>
    <s v="Incident"/>
    <s v="INC000002642971"/>
    <d v="2018-09-27T19:47:48"/>
    <d v="2018-10-01T18:15:51"/>
    <x v="2"/>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CT Error BALLS FOODS - HEN HOUSE # 19 Gateway Err: ReturnCd :-1 - ReturnText: ASAP.SERVICE_REQUEST_CIRCUIT record not found - ORA-01403: no data found  What is your MSS Login ID?: e0158021 Customer Acct Number?: 7051455 PSR #?: 7175261 "/>
    <s v="We are able to see that  reported circuit not related with the  PSR which caused reported issue and we have corrected the same."/>
    <s v="MSS Cause Codes"/>
    <s v="Data"/>
    <s v="Circuit Status"/>
    <m/>
    <s v="IT Application"/>
    <s v="Software Application/System"/>
    <s v="SOX/PCI"/>
    <m/>
    <m/>
    <s v="Jacqueline"/>
    <s v="Mcgill"/>
    <m/>
    <d v="2018-10-12T12:04:14"/>
    <s v="No"/>
    <s v="No"/>
    <s v="No"/>
  </r>
  <r>
    <s v="IT-OSS - M6 (PAETEC)"/>
    <s v="Incident"/>
    <s v="INC000002614423"/>
    <d v="2018-09-14T17:57:37"/>
    <d v="2018-10-01T19:29:23"/>
    <x v="2"/>
    <s v="Medium"/>
    <x v="0"/>
    <s v="Within the Service Target"/>
    <s v="MSS (hPAE) Issue"/>
    <s v="Which MSS instance are you reporting this issue for?: MSS (hPAE) What type of issue are you reporting?: Another issue Description of problem: (attach screenshots of any errors, etc.): Received the below jep. Can you please reconnect the other circuits on this PSR except for the ckt ids that are labeled in the below note. Thank you!   ****************ATTENTION OE**************** THE ONLY CIRCUITS THAT SHOULD BE DISCONNECTED ARE AS FOLLOW PER SHELLY BERRY WHO HAS BEEN WORKING WITH THE CUSTOMER  We have received your request to disconnect the following services: 10/HCGS/155354/134/PUA /DS1 10/HCGS/155355/134/PUA /DS1 10/HCGS/159777/134/PUA /DS1 on account 2026299    Hopefully someone is supping this to only disconnect these three ckts. I soft disco'd what i had on my order and i have had to put them back.  What is your MSS Login ID?: e0173376 Customer Acct Number?: 2026299 PSR #?: 7101888  "/>
    <s v="The reported products were reconnected by the user by supplementing the PSR#7101888"/>
    <s v="MSS Cause Codes"/>
    <s v="Training"/>
    <s v="User Resolved"/>
    <m/>
    <s v="IT Application"/>
    <s v="Software Application/System"/>
    <s v="SOX/PCI"/>
    <m/>
    <m/>
    <s v="Austin"/>
    <s v="Gerber"/>
    <m/>
    <d v="2018-10-12T11:42:18"/>
    <s v="No"/>
    <s v="No"/>
    <s v="No"/>
  </r>
  <r>
    <s v="IT-OSS - M6 (PAETEC)"/>
    <s v="Incident"/>
    <s v="INC000002621430"/>
    <d v="2018-09-18T18:01:24"/>
    <d v="2018-10-01T20:49:36"/>
    <x v="2"/>
    <s v="Medium"/>
    <x v="0"/>
    <s v="Within the Service Target"/>
    <s v="MSS (hPAE) Issue"/>
    <s v="Which MSS instance are you reporting this issue for?: MSS (hPAE) What type of issue are you reporting?: Another issue Description of problem: (attach screenshots of any errors, etc.): Win Request#5324940,Account Number#7004395, We are unable to disconnect the services on PSR#7170573  due to following error:-&quot;There are In service children that are not on the order&quot;.So please resolve this issue and screen shots attached.For more information:- Please revert: grgnwsoeteam@sequentialtech.com  What is your MSS Login ID?: n9948704 Customer Acct Number?: 7004395 PSR #?: 7170573  "/>
    <s v="We are able to see that the product activity mismatch between the NGMSS and M6 in the previous order got the reported issue and we have corrected the same.The reported product  in the PSR#7170573  disconnecting without any issues hence we are moving ahead and marking this request as resolved."/>
    <s v="MSS Cause Codes"/>
    <s v="Data"/>
    <s v="Incorrect Serv Item Status"/>
    <m/>
    <s v="IT Application"/>
    <s v="Software Application/System"/>
    <s v="SOX/PCI"/>
    <m/>
    <m/>
    <s v="Hemam"/>
    <s v="Singh"/>
    <m/>
    <d v="2018-10-12T11:46:04"/>
    <s v="No"/>
    <s v="No"/>
    <s v="No"/>
  </r>
  <r>
    <s v="IT-OSS - M6 (PAETEC)"/>
    <s v="Incident"/>
    <s v="INC000002638626"/>
    <d v="2018-09-25T23:50:05"/>
    <d v="2018-10-02T03:04:06"/>
    <x v="2"/>
    <s v="Medium"/>
    <x v="1"/>
    <s v="Within the Service Target"/>
    <s v="MSS (hPAE) Issue"/>
    <s v="Which MSS instance are you reporting this issue for?: MSS (hPAE) What type of issue are you reporting?: Another issue Description of problem: (attach screenshots of any errors, etc.): While trying to close the DD for the PSR # 7174899 which has been cancelled.  We are getting the below error “the DD on the row #2  is violating the constraint”.  Please assist in closing the DD task. What is your MSS Login ID?: n9946786 Customer Acct Number?: 7166565 PSR #?: 7174899 "/>
    <m/>
    <m/>
    <m/>
    <m/>
    <m/>
    <s v="IT Application"/>
    <s v="Software Application/System"/>
    <s v="SOX/PCI"/>
    <m/>
    <m/>
    <s v="Balaji"/>
    <s v="Rajamohan"/>
    <m/>
    <d v="2018-10-02T03:04:22"/>
    <m/>
    <s v="No"/>
    <s v="No"/>
  </r>
  <r>
    <s v="IT-OSS - M6 (PAETEC)"/>
    <s v="Incident"/>
    <s v="INC000002643792"/>
    <d v="2018-09-27T21:55:14"/>
    <d v="2018-10-02T03:04:54"/>
    <x v="0"/>
    <s v="Medium"/>
    <x v="1"/>
    <s v="Within the Service Target"/>
    <s v="MSS (hPAE) Issue"/>
    <s v="Which MSS instance are you reporting this issue for?: MSS (hPAE) What type of issue are you reporting?: Another issue Description of problem: (attach screenshots of any errors, etc.): While trying to close the DD for the PSR # 7172890 which has been cancelled.We are getting the below error “the DD on the row # 6  is violating the constraint”. Please assist in closing the DD task. What is your MSS Login ID?: n9946786 Customer Acct Number?: 7082112 PSR #?: 7172890 "/>
    <m/>
    <m/>
    <m/>
    <m/>
    <m/>
    <s v="IT Application"/>
    <s v="Software Application/System"/>
    <s v="SOX/PCI"/>
    <m/>
    <m/>
    <s v="Balaji"/>
    <s v="Rajamohan"/>
    <m/>
    <d v="2018-10-02T03:05:10"/>
    <m/>
    <s v="No"/>
    <s v="No"/>
  </r>
  <r>
    <s v="IT-OSS - M6 (PAETEC)"/>
    <s v="Incident"/>
    <s v="INC000002648336"/>
    <d v="2018-09-29T18:23:16"/>
    <d v="2018-10-02T21:58:32"/>
    <x v="4"/>
    <s v="Medium"/>
    <x v="1"/>
    <s v="Within the Service Target"/>
    <s v="MSS (hPAE) Issue"/>
    <s v="Which MSS instance are you reporting this issue for?: MSS (hPAE) What type of issue are you reporting?: Another issue Description of problem: (attach screenshots of any errors, etc.): unable to close PSR 7172617 error attached What is your MSS Login ID?: sdaniel PSR #?: 7172617 "/>
    <m/>
    <m/>
    <m/>
    <m/>
    <m/>
    <s v="IT Application"/>
    <s v="Software Application/System"/>
    <s v="SOX/PCI"/>
    <m/>
    <m/>
    <s v="Sarah"/>
    <s v="Daniel"/>
    <m/>
    <d v="2018-10-02T21:58:50"/>
    <m/>
    <s v="No"/>
    <s v="No"/>
  </r>
  <r>
    <s v="IT-OSS - M6 (PAETEC)"/>
    <s v="Incident"/>
    <s v="INC000002648243"/>
    <d v="2018-09-29T18:42:14"/>
    <d v="2018-10-02T21:59:53"/>
    <x v="0"/>
    <s v="Medium"/>
    <x v="1"/>
    <s v="Within the Service Target"/>
    <s v="MSS (hPAE) Issue"/>
    <s v="Which MSS instance are you reporting this issue for?: MSS (hPAE) What type of issue are you reporting?: Another issue Description of problem: (attach screenshots of any errors, etc.): PSR#7176484 has a circuit id error in M6 for the below erro at the Dd task. Nextgen order already completed.  --------------------------- Oracle Communications MetaSolv Solution --------------------------- A parent connection for this service request has other connections riding it, which are still in service.  All child connections must be disconnected from a parent connection before the order disconnecting the parent can have its Due Date completed.   The DD on row # 383 is violating the constraint.  The order number is 6037028. The Circuit ID is 20/FEDO/922915/276/PUA /FED. --------------------------- OK    --------------------------- What is your MSS Login ID?: e0173294 Customer Acct Number?: 208589289 PSR #?: 7176484 "/>
    <m/>
    <m/>
    <m/>
    <m/>
    <m/>
    <s v="IT Application"/>
    <s v="Software Application/System"/>
    <s v="SOX/PCI"/>
    <m/>
    <m/>
    <s v="Amanda"/>
    <s v="Allen"/>
    <m/>
    <d v="2018-10-02T22:00:09"/>
    <m/>
    <s v="No"/>
    <s v="No"/>
  </r>
  <r>
    <s v="IT-OSS - M6 (PAETEC)"/>
    <s v="Incident"/>
    <s v="INC000002640761"/>
    <d v="2018-09-26T21:26:10"/>
    <d v="2018-10-03T15:08:22"/>
    <x v="0"/>
    <s v="Medium"/>
    <x v="0"/>
    <s v="Within the Service Target"/>
    <s v="MSS (hPAE) Issue"/>
    <s v="Which MSS instance are you reporting this issue for?: MSS (hPAE) What type of issue are you reporting?: Another issue Description of problem: (attach screenshots of any errors, etc.): Delegoct erroring for: ReturnCd :-1 - ReturnText: exchange_carrier_circuit_id, of 770-445-2910-0 already exists.  Please change ecckt What is your MSS Login ID?: e0158935 Customer Acct Number?: 208513795 PSR #?: 7162895 "/>
    <s v="For the reported PSR#,we could see that the circuit '770-445-2910-0' is already in Inservice state in NGMSS for the Elink legacy environment.As per MSS functionality,the same circuit can not be used as new circuit in  Hpae.Kindly try to delete the circuit or rename the circuit"/>
    <s v="MSS Cause Codes"/>
    <s v="Training"/>
    <s v="MSS - Functional Training"/>
    <m/>
    <s v="IT Application"/>
    <s v="Software Application/System"/>
    <s v="SOX/PCI"/>
    <m/>
    <m/>
    <s v="Susan"/>
    <s v="Williams"/>
    <m/>
    <d v="2018-10-14T11:44:10"/>
    <s v="No"/>
    <s v="No"/>
    <s v="No"/>
  </r>
  <r>
    <s v="IT-OSS - M6 (PAETEC)"/>
    <s v="Incident"/>
    <s v="INC000002647920"/>
    <d v="2018-09-29T04:02:07"/>
    <d v="2018-10-03T16:17:54"/>
    <x v="3"/>
    <s v="Medium"/>
    <x v="0"/>
    <s v="Within the Service Target"/>
    <s v="MSS (hPAE) Issue"/>
    <s v="Alternate contact phone number for yourself, if applicable: 8643318148 Which MSS instance are you reporting this issue for?: MSS (hPAE) What type of issue are you reporting?: Another issue Description of problem: (attach screenshots of any errors, etc.): getting error and when i try to sup and change the date m6 kick me out   What is your MSS Login ID?: e0145597 PSR #?: 7167303 "/>
    <s v="Resolution: The incorrect cyclic dependency between the CUTOVER and DATA DOWN tasks were removed and the now try to supplement the PSR#7167303."/>
    <s v="MSS Cause Codes"/>
    <s v="Data"/>
    <s v="User Request"/>
    <m/>
    <s v="IT Application"/>
    <s v="Software Application/System"/>
    <s v="SOX/PCI"/>
    <m/>
    <m/>
    <s v="Olletta"/>
    <s v="Waller"/>
    <m/>
    <d v="2018-10-14T11:55:35"/>
    <s v="No"/>
    <s v="No"/>
    <s v="No"/>
  </r>
  <r>
    <s v="IT-OSS - M6 (PAETEC)"/>
    <s v="Incident"/>
    <s v="INC000002649018"/>
    <d v="2018-10-01T18:18:48"/>
    <d v="2018-10-03T16:38:18"/>
    <x v="3"/>
    <s v="Medium"/>
    <x v="0"/>
    <s v="Within the Service Target"/>
    <s v="MSS (hPAE) Issue"/>
    <s v="Alternate contact phone number for yourself, if applicable: 7064282287 Which MSS instance are you reporting this issue for?: MSS (hPAE) What type of issue are you reporting?: Another issue Description of problem: (attach screenshots of any errors, etc.): Error: One or more Gateway Events are in Error status on the DELEGDES task  for the Document Number 7146487 What is your MSS Login ID?: e0056300 PSR #?: 7146487 "/>
    <s v="Resolution:The incorrect originating and terminating location of circuit were corrected to address  DELEGDES issue of PSR#7146487.  Now the DELEGDES gateway got completed."/>
    <s v="MSS Cause Codes"/>
    <s v="Data"/>
    <s v="Location Issue"/>
    <m/>
    <s v="IT Application"/>
    <s v="Software Application/System"/>
    <s v="SOX/PCI"/>
    <m/>
    <m/>
    <s v="Angela"/>
    <s v="Velasquez"/>
    <m/>
    <d v="2018-10-14T11:57:09"/>
    <s v="No"/>
    <s v="No"/>
    <s v="No"/>
  </r>
  <r>
    <s v="IT-OSS - M6 (PAETEC)"/>
    <s v="Incident"/>
    <s v="INC000002654948"/>
    <d v="2018-10-03T16:22:16"/>
    <d v="2018-10-03T17:49:18"/>
    <x v="3"/>
    <s v="Medium"/>
    <x v="0"/>
    <s v="Within the Service Target"/>
    <s v="MSS (hPAE) Issue"/>
    <s v="Which MSS instance are you reporting this issue for?: MSS (hPAE) What type of issue are you reporting?: Another issue Description of problem: (attach screenshots of any errors, etc.): DD circuit error  What is your MSS Login ID?: e0173376 Customer Acct Number?: 7044924 PSR #?: 7155203 "/>
    <s v="Issue: The PSR#7155203 not supplement cancelled properly caused the NGMSS order to still supp correct mode.  Resolution: The NGMSS order has been cancelled manually and the circuit status were corrected in legacy M6 too.  Now try to complete the DD task in M6.   Note: Whenever the user supplement cancel the PSR in legacy , they have to give process supplement and proceed with task generation window and give OK., then only Delegord tasks will re-open and cancel the order in NGMSS ."/>
    <s v="MSS Cause Codes"/>
    <s v="Training"/>
    <s v="MSS - Functional Training"/>
    <m/>
    <s v="IT Application"/>
    <s v="Software Application/System"/>
    <s v="SOX/PCI"/>
    <m/>
    <m/>
    <s v="Austin"/>
    <s v="Gerber"/>
    <m/>
    <d v="2018-10-14T12:43:07"/>
    <s v="No"/>
    <s v="No"/>
    <s v="No"/>
  </r>
  <r>
    <s v="IT-OSS - M6 (PAETEC)"/>
    <s v="Incident"/>
    <s v="INC000002644226"/>
    <d v="2018-09-27T23:08:10"/>
    <d v="2018-10-03T17:55:05"/>
    <x v="4"/>
    <s v="Medium"/>
    <x v="0"/>
    <s v="Within the Service Target"/>
    <s v="MSS (hPAE) Issue"/>
    <s v="Alternate contact phone number for yourself, if applicable: 7043191302 Which MSS instance are you reporting this issue for?: MSS (hPAE) What type of issue are you reporting?: Another issue Description of problem: (attach screenshots of any errors, etc.):  --------------------------- Oracle Communications MetaSolv Solution --------------------------- The circuits for this service request are not complete.  Please complete (or reverse if the order has been cancelled) the required engineering before completing this task.   The DD on row # 2 is violating the constraint.  The order number is 7016072. The Circuit ID is 34/BBCO/102249/212/PUA /SDW. --------------------------- OK    ---------------------------  What is your MSS Login ID?: tnr42931 Customer Acct Number?: 204955237 PSR #?: 7016072 "/>
    <s v="We could see that the design changes in the NGMSS has not been reflected in the legacy environment caused the reported issue.Now we have corrected it"/>
    <s v="MSS Cause Codes"/>
    <s v="Training"/>
    <s v="Process Issue - Others"/>
    <m/>
    <s v="IT Application"/>
    <s v="Software Application/System"/>
    <s v="SOX/PCI"/>
    <m/>
    <m/>
    <s v="Tiffany"/>
    <s v="Raya"/>
    <m/>
    <d v="2018-10-14T11:47:11"/>
    <s v="No"/>
    <s v="No"/>
    <s v="No"/>
  </r>
  <r>
    <s v="IT-OSS - M6 (PAETEC)"/>
    <s v="Incident"/>
    <s v="INC000002646254"/>
    <d v="2018-09-28T20:11:55"/>
    <d v="2018-10-03T18:10:28"/>
    <x v="3"/>
    <s v="Medium"/>
    <x v="0"/>
    <s v="Within the Service Target"/>
    <s v="MSS (hPAE) Request"/>
    <s v="8452307282 &amp; 8452307300 have ported out and should be in &quot;DISCONNECTED&quot; status for us to be able to assign to the below acct  208612702 - MSS account number"/>
    <s v="Resolution: The reported TN'  8452307282 &amp; 8452307300 was made to UnAvailable status since the customer(SMART CHOICE COMMUNICATIONS (COLO)) it belongs to was disconnected earlier.  Now,Please proceed with assign to 208612702 account in MSS."/>
    <s v="MSS Cause Codes"/>
    <s v="Data"/>
    <s v="User Request"/>
    <m/>
    <s v="IT Application"/>
    <s v="Software Application/System"/>
    <s v="SOX/PCI"/>
    <m/>
    <m/>
    <s v="Christopher"/>
    <s v="Dover"/>
    <m/>
    <d v="2018-10-14T11:49:23"/>
    <s v="No"/>
    <s v="No"/>
    <s v="No"/>
  </r>
  <r>
    <s v="IT-OSS - M6 (PAETEC)"/>
    <s v="Incident"/>
    <s v="INC000002644468"/>
    <d v="2018-09-28T01:07:33"/>
    <d v="2018-10-03T18:29:02"/>
    <x v="3"/>
    <s v="Medium"/>
    <x v="0"/>
    <s v="Within the Service Target"/>
    <s v="MSS (hPAE) - Remove Product Line"/>
    <s v="Which MSS instance are you reporting this issue for?: MSS (hPAE) What type of issue are you reporting?: Another issue Description of problem: (attach screenshots of any errors, etc.): Error message trying to delete TOLL FREE TN 63 What is your MSS Login ID?: e0167505 Customer Acct Number?: 205936218 PSR #?: 6988673 "/>
    <s v="The value label entry present in new activity line product was removed via backend and now the user deleted the reported line from PSR."/>
    <s v="MSS Cause Codes"/>
    <s v="Data"/>
    <s v="Value Label"/>
    <m/>
    <s v="IT Application"/>
    <s v="Software Application/System"/>
    <s v="SOX/PCI"/>
    <m/>
    <m/>
    <s v="Lisa"/>
    <s v="Kellison"/>
    <m/>
    <d v="2018-10-14T11:47:50"/>
    <s v="No"/>
    <s v="No"/>
    <s v="No"/>
  </r>
  <r>
    <s v="IT-OSS - M6 (PAETEC)"/>
    <s v="Incident"/>
    <s v="INC000002646042"/>
    <d v="2018-09-28T19:21:10"/>
    <d v="2018-10-03T18:41:44"/>
    <x v="0"/>
    <s v="Medium"/>
    <x v="0"/>
    <s v="Within the Service Target"/>
    <s v="MSS (hPAE) Issue"/>
    <s v="Which MSS instance are you reporting this issue for?: MSS (hPAE) What type of issue are you reporting?: Another issue Description of problem: (attach screenshots of any errors, etc.): The correct rates are assigned with LD Caribbean as CAO.32978 Standard Caribbean &amp; LD IntraLATA as RDO.51402 IntraLATA - ICB but it won't allow me to 'remove' the dual rates to launch the PSR.  Validation error reads: Error Number - 30834 Error Text - Custom Validation Error: -1 Product Service Request: Invalid rate activity combinations..  Please manually remove the CDO.10358 &amp; CDO.51521 respectively so that I can launch this PSR.  Thank you. What is your MSS Login ID?: LMM44510 Customer Acct Number?: 639185553001 PSR #?: 7178252 "/>
    <s v="For the reported PSR#7178252, we have removed the incorrect rate activity as per your request and the order validates without any error."/>
    <s v="MSS Cause Codes"/>
    <s v="Training"/>
    <s v="User Request"/>
    <m/>
    <s v="IT Application"/>
    <s v="Software Application/System"/>
    <s v="SOX/PCI"/>
    <m/>
    <m/>
    <s v="Luke"/>
    <s v="Misemer"/>
    <m/>
    <d v="2018-10-14T11:49:51"/>
    <s v="No"/>
    <s v="No"/>
    <s v="No"/>
  </r>
  <r>
    <s v="IT-OSS - M6 (PAETEC)"/>
    <s v="Incident"/>
    <s v="INC000002640758"/>
    <d v="2018-09-26T21:24:51"/>
    <d v="2018-10-03T18:51:14"/>
    <x v="4"/>
    <s v="Medium"/>
    <x v="0"/>
    <s v="Within the Service Target"/>
    <s v="MSS (hPAE) Issue"/>
    <s v="Which MSS instance are you reporting this issue for?: MSS (hPAE) What type of issue are you reporting?: Another issue Description of problem: (attach screenshots of any errors, etc.): Delegoct erroring for ReturnCd :-1 - ReturnText: exchange_carrier_circuit_id, of 205-326-8664-0 already exists.  Please change ecckt What is your MSS Login ID?: e0158935 Customer Acct Number?: 208535444 PSR #?: 7169274 "/>
    <s v="We could see that the reported line# 205-326-8664-0 was already active in another customer account #13077722. So change the line to clear the issue."/>
    <s v="MSS Cause Codes"/>
    <s v="Training"/>
    <s v="Circuit Open on Another order"/>
    <m/>
    <s v="IT Application"/>
    <s v="Software Application/System"/>
    <s v="SOX/PCI"/>
    <m/>
    <m/>
    <s v="Susan"/>
    <s v="Williams"/>
    <m/>
    <d v="2018-10-14T11:44:03"/>
    <s v="No"/>
    <s v="No"/>
    <s v="No"/>
  </r>
  <r>
    <s v="IT-OSS - M6 (PAETEC)"/>
    <s v="Incident"/>
    <s v="INC000002654267"/>
    <d v="2018-10-03T02:05:24"/>
    <d v="2018-10-03T19:07:45"/>
    <x v="5"/>
    <s v="Medium"/>
    <x v="0"/>
    <s v="Within the Service Target"/>
    <s v="MSS (hPAE) Issue"/>
    <s v="Which MSS instance are you reporting this issue for?: MSS (hPAE) What type of issue are you reporting?: Another issue Description of problem: (attach screenshots of any errors, etc.): UNABLE TO COMPLETE DELEGDES TASK IN M6 What is your MSS Login ID?: E0175021 Customer Acct Number?: 7058900 PSR #?: 7157613 "/>
    <s v="The reported issue was due to duplicate entries in location related tables due to delegation has been corrected now. The DELEGDES task got completed for reported PSR#7157613. Hence we are going ahead and marking this incident as resolved."/>
    <s v="MSS Cause Codes"/>
    <s v="Delegation"/>
    <s v="Location Information"/>
    <m/>
    <s v="IT Application"/>
    <s v="Software Application/System"/>
    <s v="SOX/PCI"/>
    <m/>
    <m/>
    <s v="Trisshaila"/>
    <s v="Wilson"/>
    <m/>
    <d v="2018-10-14T12:23:52"/>
    <s v="No"/>
    <s v="No"/>
    <s v="No"/>
  </r>
  <r>
    <s v="IT-OSS - M6 (PAETEC)"/>
    <s v="Incident"/>
    <s v="INC000002625239"/>
    <d v="2018-09-19T20:06:34"/>
    <d v="2018-10-03T19:08:59"/>
    <x v="3"/>
    <s v="Medium"/>
    <x v="0"/>
    <s v="Within the Service Target"/>
    <s v="MSS (hPAE) Issue"/>
    <s v="Alternate contact phone number for yourself, if applicable: 3197907730 Which MSS instance are you reporting this issue for?: MSS (hPAE) What type of issue are you reporting?: Another issue Description of problem: (attach screenshots of any errors, etc.): I tried to sup back PSRs  7128182,  7126201, 7127737, 7127759,  7126325.  When I go into PROCESS SUPPLEMENT to open up AUTOSE and SCHEDLNP task  M6 does not respond it freezes up and I have to shut down M6.  I just tried to close PSR 7127737 and my M6 is fozen.  What is your MSS Login ID?: dlk40712 PSR #?: 7128182,  7126201, 7127737, 7127759,  7126325.  "/>
    <s v="The reported orders have 17,02,417 tasks relationships between the tasks among the orders causing the issues and if you want to supplement the order , you have to un-associate the orders , then only MSS will not freeze while supplementing PSR."/>
    <s v="MSS Cause Codes"/>
    <s v="Miscellaneous"/>
    <s v="Application Freezing"/>
    <m/>
    <s v="IT Application"/>
    <s v="Software Application/System"/>
    <s v="SOX/PCI"/>
    <m/>
    <m/>
    <s v="Dawn"/>
    <s v="Krambeer"/>
    <m/>
    <d v="2018-10-14T11:39:10"/>
    <s v="No"/>
    <s v="No"/>
    <s v="No"/>
  </r>
  <r>
    <s v="IT-OSS - M6 (PAETEC)"/>
    <s v="Incident"/>
    <s v="INC000002650349"/>
    <d v="2018-10-01T22:21:04"/>
    <d v="2018-10-03T19:16:24"/>
    <x v="6"/>
    <s v="Medium"/>
    <x v="0"/>
    <s v="Within the Service Target"/>
    <s v="MSS (hPAE) - hPAE Read Only"/>
    <s v="Alternate contact phone number for yourself, if applicable: 8569861734 Which MSS instance are you reporting this issue for?: MSS (hPAE) What type of issue are you reporting?: Another issue Description of problem: (attach screenshots of any errors, etc.): I am getting a error that the website can not be null ? see attached ...   I dont see the url null  What is your MSS Login ID?: mxp46010 "/>
    <s v="The MSS Read Only server was down and now has been restarted."/>
    <s v="MSS Cause Codes"/>
    <s v="Server Issue"/>
    <s v="Server Restart"/>
    <m/>
    <s v="IT Application"/>
    <s v="Software Application/System"/>
    <s v="SOX/PCI"/>
    <m/>
    <m/>
    <s v="Marllo"/>
    <s v="Polk"/>
    <m/>
    <d v="2018-10-14T12:00:37"/>
    <s v="No"/>
    <s v="No"/>
    <s v="No"/>
  </r>
  <r>
    <s v="IT-OSS - M6 (PAETEC)"/>
    <s v="Incident"/>
    <s v="INC000002645645"/>
    <d v="2018-09-28T17:38:51"/>
    <d v="2018-10-03T19:17:28"/>
    <x v="3"/>
    <s v="Medium"/>
    <x v="0"/>
    <s v="Within the Service Target"/>
    <s v="MSS (hPAE) Issue"/>
    <s v="Which MSS instance are you reporting this issue for?: MSS (hPAE) What type of issue are you reporting?: Another issue Description of problem: (attach screenshots of any errors, etc.): Please route to Arivanand Murugesan's Team.  IT-OSS Engineering  Can you please add the below account to the Starnet Wholesale Disconnect Tool 639266198001 What is your MSS Login ID?: e0114074 "/>
    <s v="As per your request , the account 639266198001 has been added to Starnet Wholesale Disconnect Tool table."/>
    <s v="MSS Cause Codes"/>
    <s v="Data"/>
    <s v="User Request"/>
    <m/>
    <s v="IT Application"/>
    <s v="Software Application/System"/>
    <s v="SOX/PCI"/>
    <m/>
    <m/>
    <s v="Stephanie"/>
    <s v="Ennis"/>
    <m/>
    <d v="2018-10-14T11:48:36"/>
    <s v="No"/>
    <s v="No"/>
    <s v="No"/>
  </r>
  <r>
    <s v="IT-OSS - M6 (PAETEC)"/>
    <s v="Incident"/>
    <s v="INC000002654093"/>
    <d v="2018-10-03T01:20:17"/>
    <d v="2018-10-03T19:26:25"/>
    <x v="5"/>
    <s v="Medium"/>
    <x v="0"/>
    <s v="Within the Service Target"/>
    <s v="MSS (hPAE) Issue"/>
    <s v="Alternate contact phone number for yourself, if applicable: 7043191072 Which MSS instance are you reporting this issue for?: MSS (hPAE) What type of issue are you reporting?: Another issue Description of problem: (attach screenshots of any errors, etc.): M6 PSR 7178595.... Received the attached error when attempting to complete the DD task.  What is your MSS Login ID?: e0172450 Customer Acct Number?: 5201896 PSR #?: 7178595 "/>
    <s v="The reported issue was due to incorrect task dependency(DELEGDES task has been completed before DESIGN task) and same has been corrected now. The reported PSR#7178595 will complete without any issues. Hence we are going ahead and marking this incident as resolved."/>
    <s v="MSS Cause Codes"/>
    <s v="Training"/>
    <s v="Incorrect Task Completion Process"/>
    <m/>
    <s v="IT Application"/>
    <s v="Software Application/System"/>
    <s v="SOX/PCI"/>
    <m/>
    <m/>
    <s v="Krill"/>
    <s v="Chaney"/>
    <m/>
    <d v="2018-10-14T12:23:26"/>
    <s v="No"/>
    <s v="No"/>
    <s v="No"/>
  </r>
  <r>
    <s v="IT-OSS - M6 (PAETEC)"/>
    <s v="Incident"/>
    <s v="INC000002644521"/>
    <d v="2018-09-28T02:28:25"/>
    <d v="2018-10-03T19:30:30"/>
    <x v="3"/>
    <s v="Medium"/>
    <x v="0"/>
    <s v="Within the Service Target"/>
    <s v="MSS (hPAE) Issue"/>
    <s v="Which MSS instance are you reporting this issue for?: MSS (hPAE) What type of issue are you reporting?: Another issue Description of problem: (attach screenshots of any errors, etc.): Getting the following error message when trying to Supplement the order to change the circuit ID to 62/BBWO/054102/222/PUA/SDW. Custom Validation Error – 1 Dependent task NOC PROV or WOT2 is not available when trying to create a child task NFC COMP, If customer user data has ENT/SMB = ENT.  See attached screen shot.  Please change the circuit ID to 62/BBWO/054102/222/PUA/SDW What is your MSS Login ID?: e0171300 PSR #?: 7121985 "/>
    <s v="Issue : The NOC PROV or WOT2 tasks were not added to order causing the issue.  Resolution: Kindly add the NOC PROV or WOT2 task to order to fix the validation issue on PSR#7121985."/>
    <s v="MSS Cause Codes"/>
    <s v="Data"/>
    <s v="Validation Issue"/>
    <m/>
    <s v="IT Application"/>
    <s v="Software Application/System"/>
    <s v="SOX/PCI"/>
    <m/>
    <m/>
    <s v="Brian"/>
    <s v="Williams"/>
    <m/>
    <d v="2018-10-14T11:47:56"/>
    <s v="No"/>
    <s v="No"/>
    <s v="No"/>
  </r>
  <r>
    <s v="IT-OSS - M6 (PAETEC)"/>
    <s v="Incident"/>
    <s v="INC000002635744"/>
    <d v="2018-09-25T01:29:58"/>
    <d v="2018-10-03T20:00:34"/>
    <x v="3"/>
    <s v="Medium"/>
    <x v="0"/>
    <s v="Within the Service Target"/>
    <s v="MSS (hPAE) Issue"/>
    <s v="Which MSS instance are you reporting this issue for?: MSS (hPAE) What type of issue are you reporting?: Another issue Description of problem: (attach screenshots of any errors, etc.): receiving this error on the DELEGORD task. ReturnCd :21059 - ReturnText: Unable to remove serv item in NGMSS.: The service item (4502103, 28291466) activity and status are invalid. Activity = New and Status = In Service. Please contact Customer Support. What is your MSS Login ID?: e0171449 Customer Acct Number?: 7011698 PSR #?: 6956617 "/>
    <s v="The incorrect product migration and xref and product status issues were corrected for the reported PSR and now its got DD task completed."/>
    <s v="MSS Cause Codes"/>
    <s v="Migration"/>
    <s v="Seed PSR issues"/>
    <m/>
    <s v="IT Application"/>
    <s v="Software Application/System"/>
    <s v="SOX/PCI"/>
    <m/>
    <m/>
    <s v="David"/>
    <s v="Nichols"/>
    <m/>
    <d v="2018-10-14T11:41:20"/>
    <s v="No"/>
    <s v="No"/>
    <s v="No"/>
  </r>
  <r>
    <s v="IT-OSS - M6 (PAETEC)"/>
    <s v="Incident"/>
    <s v="INC000002653928"/>
    <d v="2018-10-03T00:18:23"/>
    <d v="2018-10-03T20:10:11"/>
    <x v="5"/>
    <s v="Medium"/>
    <x v="0"/>
    <s v="Within the Service Target"/>
    <s v="MSS (hPAE) Issue"/>
    <s v="Which MSS instance are you reporting this issue for?: MSS (hPAE) What type of issue are you reporting?: Another issue Description of problem: (attach screenshots of any errors, etc.): Gateway Events error status; DELEGDES, DELEGCK1; refer to attached. What is your MSS Login ID?: e0171343 PSR #?: 7104788 7131132 7140057 7162165 7176402 7180091 7180378 "/>
    <s v="The reported issue was due to duplicate entries in location related tables due to delegation has been corrected now. The DELEGDES,DELEGCK1 tasks are got completed for reported PSR# 7104788 7131132 7140057 7162165 7176402 7180091 7180378. Hence we are going ahead and marking this incident as resolved."/>
    <s v="MSS Cause Codes"/>
    <s v="Delegation"/>
    <s v="Location Information"/>
    <m/>
    <s v="IT Application"/>
    <s v="Software Application/System"/>
    <s v="SOX/PCI"/>
    <m/>
    <m/>
    <s v="Elizabeth"/>
    <s v="Royer"/>
    <m/>
    <d v="2018-10-14T12:18:00"/>
    <s v="No"/>
    <s v="No"/>
    <s v="No"/>
  </r>
  <r>
    <s v="IT-OSS - M6 (PAETEC)"/>
    <s v="Incident"/>
    <s v="INC000002652932"/>
    <d v="2018-10-02T20:36:27"/>
    <d v="2018-10-03T20:12:50"/>
    <x v="5"/>
    <s v="Medium"/>
    <x v="0"/>
    <s v="Within the Service Target"/>
    <s v="MSS (hPAE) Issue"/>
    <s v="Which MSS instance are you reporting this issue for?: MSS (hPAE) What type of issue are you reporting?: Another issue Description of problem: (attach screenshots of any errors, etc.): Unable to close delegdes task- system task is erroring with the following error:   ReturnCd :-1 - ReturnText: Updating in CIRCUIT tableORA-02291: integrity constraint (ASAP.FK_CKT_NETWORK_LOCATION_A_CLLI) violated - parent key not found What is your MSS Login ID?: clm45677 Customer Acct Number?: 204857672 PSR #?: 7176402 "/>
    <s v="We could see that reported PSR#7176402, DELEGDES task got completed. Hence we are going ahead and marking this incident as resolved."/>
    <s v="MSS Cause Codes"/>
    <s v="Delegation"/>
    <s v="Location Information"/>
    <m/>
    <s v="IT Application"/>
    <s v="Software Application/System"/>
    <s v="SOX/PCI"/>
    <m/>
    <m/>
    <s v="Cassandra"/>
    <s v="McCoy-Mutka"/>
    <m/>
    <d v="2018-10-14T12:07:45"/>
    <s v="No"/>
    <s v="No"/>
    <s v="No"/>
  </r>
  <r>
    <s v="IT-OSS - M6 (PAETEC)"/>
    <s v="Incident"/>
    <s v="INC000002646357"/>
    <d v="2018-09-28T20:22:29"/>
    <d v="2018-10-03T20:16:54"/>
    <x v="5"/>
    <s v="Medium"/>
    <x v="0"/>
    <s v="Within the Service Target"/>
    <s v="MSS (hPAE) Issue"/>
    <s v="Which MSS instance are you reporting this issue for?: MSS (hPAE) What type of issue are you reporting?: Another issue Description of problem: (attach screenshots of any errors, etc.): DELEGDES is giving the following error.  ReturnCd :-1 - ReturnText: Updating in CIRCUIT tableORA-02291: integrity constraint (ASAP.FK_CKT_NETWORK_LOCATION_A_CLLI) violated - parent key not found What is your MSS Login ID?: jml42141 Customer Acct Number?: 204700795 PSR #?: 6857355 "/>
    <s v="The reported issue was due to duplicate entries in location related tables due to delegation has been corrected now. The DELEGDES task got completed for reported PSR#6857355. Hence we are going ahead and marking this incident as resolved."/>
    <s v="MSS Cause Codes"/>
    <s v="Delegation"/>
    <s v="Location Information"/>
    <m/>
    <s v="IT Application"/>
    <s v="Software Application/System"/>
    <s v="SOX/PCI"/>
    <m/>
    <m/>
    <s v="Justin"/>
    <s v="Lovullo"/>
    <m/>
    <d v="2018-10-14T11:50:28"/>
    <s v="No"/>
    <s v="No"/>
    <s v="No"/>
  </r>
  <r>
    <s v="IT-OSS - M6 (PAETEC)"/>
    <s v="Incident"/>
    <s v="INC000002656158"/>
    <d v="2018-10-03T21:14:17"/>
    <d v="2018-10-03T21:50:17"/>
    <x v="2"/>
    <s v="Medium"/>
    <x v="0"/>
    <s v="Within the Service Target"/>
    <s v="/home/oracle file system exceeds 95.00% full for 30 minutes"/>
    <s v=" Node Name: suns504.corp.paetec.com Application: FSMONITOR Object: FS=suns504:/home/oracle Message Group: DBA Time Generated: 10/03/2018 10:57:11 ITO Source Policy: FSMONITOR(1.437) Message Text: /home/oracle file system exceeds 95.00% full for 30 minutes"/>
    <s v="False alert,server no longer being used"/>
    <s v="MSS Cause Codes"/>
    <s v="Server Issue"/>
    <s v="False Alerts"/>
    <m/>
    <s v="IT Application"/>
    <s v="Software Application/System"/>
    <s v="Other Type of Software"/>
    <d v="2018-10-03T09:48:00"/>
    <d v="2018-10-03T09:48:00"/>
    <s v="ITO"/>
    <s v="Open View"/>
    <m/>
    <d v="2018-10-14T12:59:53"/>
    <s v="No"/>
    <s v="No"/>
    <s v="No"/>
  </r>
  <r>
    <s v="IT-OSS - M6 (PAETEC)"/>
    <s v="Incident"/>
    <s v="INC000002655679"/>
    <d v="2018-10-03T20:12:56"/>
    <d v="2018-10-03T21:55:37"/>
    <x v="2"/>
    <s v="Medium"/>
    <x v="0"/>
    <s v="Within the Service Target"/>
    <s v="/u01 file system exceeds 95.00% full"/>
    <s v=" Node Name: suns504.corp.paetec.com Application: FSMONITOR Object: /u01 Message Group: DBACORE Time Generated: 10/03/2018 10:17:11 ITO Source Policy: FSMONITOR(1.437) Message Text: /u01 file system exceeds 95.00% full"/>
    <s v="False alert,server no longer being used"/>
    <s v="MSS Cause Codes"/>
    <s v="Server Issue"/>
    <s v="False Alerts"/>
    <m/>
    <s v="IT Application"/>
    <s v="Software Application/System"/>
    <s v="Other Type of Software"/>
    <d v="2018-10-03T09:48:00"/>
    <d v="2018-10-03T09:48:00"/>
    <s v="ITO"/>
    <s v="Open View"/>
    <m/>
    <d v="2018-10-14T13:01:23"/>
    <s v="No"/>
    <s v="No"/>
    <s v="No"/>
  </r>
  <r>
    <s v="IT-OSS - M6 (PAETEC)"/>
    <s v="Incident"/>
    <s v="INC000002652555"/>
    <d v="2018-10-02T19:15:40"/>
    <d v="2018-10-03T22:27:39"/>
    <x v="1"/>
    <s v="Medium"/>
    <x v="0"/>
    <s v="Within the Service Target"/>
    <s v="MSS (hPAE) Issue"/>
    <s v="Alternate contact phone number for yourself, if applicable: 3197901251 Which MSS instance are you reporting this issue for?: MSS (hPAE) What type of issue are you reporting?: Another issue Description of problem: (attach screenshots of any errors, etc.): Getting error on DELEGOCT and DELEGCK1 tasks : ReturnCd :-1 - ReturnText: SERVICE ID  of 84437529 not found What is your MSS Login ID?: akk39503 Customer Acct Number?: 208494824 PSR #?: 7131132 "/>
    <s v="The reported issue was due to duplicate entries in location related tables due to delegation has been corrected now. The DELEGDES,DELEGCK1 tasks are got completed for reported PSR# 7104788 7131132 7140057 7162165 7176402 7180091 7180378. Hence we are going ahead and marking this incident as resolved."/>
    <s v="MSS Cause Codes"/>
    <s v="Delegation"/>
    <s v="Location Information"/>
    <m/>
    <s v="IT Application"/>
    <s v="Software Application/System"/>
    <s v="SOX/PCI"/>
    <m/>
    <m/>
    <s v="Alana"/>
    <s v="Kirkpatrick"/>
    <m/>
    <d v="2018-10-14T12:06:12"/>
    <s v="No"/>
    <s v="No"/>
    <s v="No"/>
  </r>
  <r>
    <s v="IT-OSS - M6 (PAETEC)"/>
    <s v="Incident"/>
    <s v="INC000002654014"/>
    <d v="2018-10-03T02:04:08"/>
    <d v="2018-10-03T23:04:33"/>
    <x v="1"/>
    <s v="Medium"/>
    <x v="0"/>
    <s v="Within the Service Target"/>
    <s v="MSS (hPAE) Issue"/>
    <s v="Which MSS instance are you reporting this issue for?: MSS (hPAE) What type of issue are you reporting?: Another issue Description of problem: (attach screenshots of any errors, etc.): UNABLE TO COMPELTE DELEGORD TASK IN M6 What is your MSS Login ID?: E0175021 Customer Acct Number?: 7042646 PSR #?: 7158933 "/>
    <s v="The Delegord gateway for the PSR#7158933 got completed upon reactivating the gateway event."/>
    <s v="MSS Cause Codes"/>
    <s v="Delegation"/>
    <s v="Slowness issue"/>
    <m/>
    <s v="IT Application"/>
    <s v="Software Application/System"/>
    <s v="SOX/PCI"/>
    <m/>
    <m/>
    <s v="Trisshaila"/>
    <s v="Wilson"/>
    <m/>
    <d v="2018-10-14T12:26:25"/>
    <s v="No"/>
    <s v="No"/>
    <s v="No"/>
  </r>
  <r>
    <s v="IT-OSS - M6 (PAETEC)"/>
    <s v="Incident"/>
    <s v="INC000002649827"/>
    <d v="2018-10-01T20:18:50"/>
    <d v="2018-10-03T23:26:47"/>
    <x v="2"/>
    <s v="Medium"/>
    <x v="0"/>
    <s v="Within the Service Target"/>
    <s v="MSS (hPAE) - Design"/>
    <s v="Alternate contact phone number for yourself, if applicable: 7043191257 Which MSS instance are you reporting this issue for?: MSS (hPAE) What type of issue are you reporting?: Another issue Description of problem: (attach screenshots of any errors, etc.): DD ERROR HANLEY Parent connection  ***See Attachment**   I look ed  What is your MSS Login ID?: e0158021 Customer Acct Number?: 4398664 PSR #?: 7134139 "/>
    <s v="The mentioned issue is due to the ghosted circuit position assignments.The circuit position assignment of the previous order cancel has not been updated properly and has been corrected now via back-end"/>
    <s v="MSS Cause Codes"/>
    <s v="Data"/>
    <s v="Circuit Position Status"/>
    <m/>
    <s v="IT Application"/>
    <s v="Software Application/System"/>
    <s v="SOX/PCI"/>
    <m/>
    <m/>
    <s v="Jacqueline"/>
    <s v="Mcgill"/>
    <m/>
    <d v="2018-10-14T11:58:40"/>
    <s v="No"/>
    <s v="No"/>
    <s v="No"/>
  </r>
  <r>
    <s v="IT-OSS - M6 (PAETEC)"/>
    <s v="Incident"/>
    <s v="INC000002647766"/>
    <d v="2018-09-29T02:56:10"/>
    <d v="2018-10-03T23:32:36"/>
    <x v="2"/>
    <s v="Medium"/>
    <x v="0"/>
    <s v="Within the Service Target"/>
    <s v="MSS (hPAE) Issue"/>
    <s v="Which MSS instance are you reporting this issue for?: MSS (hPAE) What type of issue are you reporting?: Another issue Description of problem: (attach screenshots of any errors, etc.): Delegord Erroring see attachment What is your MSS Login ID?: e0158935 Customer Acct Number?: 4408719 PSR #?: 7170988 "/>
    <s v="We are able to see that the DELEGORD task of the reported PSR#7170988 have been completed already,hence we are moving ahead and marking this request as resolved."/>
    <s v="MSS Cause Codes"/>
    <s v="Miscellaneous"/>
    <s v="No Issues Found"/>
    <m/>
    <s v="IT Application"/>
    <s v="Software Application/System"/>
    <s v="SOX/PCI"/>
    <m/>
    <m/>
    <s v="Susan"/>
    <s v="Williams"/>
    <m/>
    <d v="2018-10-14T11:55:08"/>
    <s v="No"/>
    <s v="No"/>
    <s v="No"/>
  </r>
  <r>
    <s v="IT-OSS - M6 (PAETEC)"/>
    <s v="Incident"/>
    <s v="INC000002643130"/>
    <d v="2018-09-27T19:10:03"/>
    <d v="2018-10-04T00:00:55"/>
    <x v="2"/>
    <s v="Medium"/>
    <x v="0"/>
    <s v="Within the Service Target"/>
    <s v="Paetec - MetaSolv (M6)Note: for Sev1/Sev2 incidents open tickets to the IT-OSS - M6 (PAETEC) group"/>
    <s v="user has a issue with m6 hpae there is a holder she wants to get released no.7160060  tried to close the session but not working yet same issue its says order is already to taken by 71060060 so i routing the ticket"/>
    <s v="As per the user confirmation over IM We are moving ahead and marking this request as resolved.No issues found"/>
    <s v="MSS Cause Codes"/>
    <s v="Miscellaneous"/>
    <s v="No Issues Found"/>
    <m/>
    <s v="IT Application"/>
    <s v="Software Application/System"/>
    <s v="SOX/PCI"/>
    <m/>
    <m/>
    <s v="Angela"/>
    <s v="Hopson"/>
    <m/>
    <d v="2018-10-14T11:46:58"/>
    <s v="No"/>
    <s v="No"/>
    <s v="No"/>
  </r>
  <r>
    <s v="IT-OSS - M6 (PAETEC)"/>
    <s v="Incident"/>
    <s v="INC000002654143"/>
    <d v="2018-10-03T01:29:35"/>
    <d v="2018-10-04T11:47:55"/>
    <x v="5"/>
    <s v="Medium"/>
    <x v="0"/>
    <s v="Within the Service Target"/>
    <s v="MSS (hPAE) Issue"/>
    <s v="Alternate contact phone number for yourself, if applicable: 2562642767 Which MSS instance are you reporting this issue for?: MSS (hPAE) What type of issue are you reporting?: Another issue Description of problem: (attach screenshots of any errors, etc.): Under Line 3 - 978-448-3738 the LD Caribbean service has two rates listed.   CA0.32978 needs to be deleted so we can validate the order to complete.  What is your MSS Login ID?: E0177025 Customer Acct Number?: 208171467 PSR #?: 7180606 "/>
    <s v="As per your request, we have cleared the rate plan validation issue and the PSR#7180606 also flag-finished now."/>
    <s v="MSS Cause Codes"/>
    <s v="Data"/>
    <s v="Price Issue"/>
    <m/>
    <s v="IT Application"/>
    <s v="Software Application/System"/>
    <s v="SOX/PCI"/>
    <m/>
    <m/>
    <s v="Jennifer"/>
    <s v="Milner"/>
    <m/>
    <d v="2018-10-15T12:07:56"/>
    <s v="No"/>
    <s v="No"/>
    <s v="No"/>
  </r>
  <r>
    <s v="IT-OSS - M6 (PAETEC)"/>
    <s v="Incident"/>
    <s v="INC000002650213"/>
    <d v="2018-10-01T22:13:29"/>
    <d v="2018-10-04T12:44:28"/>
    <x v="3"/>
    <s v="Medium"/>
    <x v="0"/>
    <s v="Within the Service Target"/>
    <s v="MSS (hPAE) Issue"/>
    <s v="Alternate contact phone number for yourself, if applicable: 8646725215 Which MSS instance are you reporting this issue for?: MSS (hPAE) What type of issue are you reporting?: Another issue Description of problem: (attach screenshots of any errors, etc.): When clicking on Pae M6 PSR 7175099 Unilens USA its shuts down my Paetec M6.  What is your MSS Login ID?: e0145746 PSR #?: 7175099 "/>
    <s v="The user was able to access the M6 order without any issues now. No issues found."/>
    <s v="MSS Cause Codes"/>
    <s v="Miscellaneous"/>
    <s v="No Issues Found"/>
    <m/>
    <s v="IT Application"/>
    <s v="Software Application/System"/>
    <s v="SOX/PCI"/>
    <m/>
    <m/>
    <s v="Deborah"/>
    <s v="Wilson"/>
    <m/>
    <d v="2018-10-15T11:51:49"/>
    <s v="No"/>
    <s v="No"/>
    <s v="No"/>
  </r>
  <r>
    <s v="IT-OSS - M6 (PAETEC)"/>
    <s v="Incident"/>
    <s v="INC000002635519"/>
    <d v="2018-09-25T00:37:29"/>
    <d v="2018-10-04T13:37:22"/>
    <x v="3"/>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4 of 4; 9/24/18) What is your MSS Login ID?: e0171343 PSR #?: 7168513 7168523 7168526 7168554 7168580 7169213 7169394 7169402 7169653 7169663 7169728 7171694 7173653 "/>
    <s v="The incorrect originating and terminating location of circuit was fixed  and xref mismatching issues were corrected to address  DELEGDES issue on reported PSR's."/>
    <s v="MSS Cause Codes"/>
    <s v="Data"/>
    <s v="Location Issue"/>
    <m/>
    <s v="IT Application"/>
    <s v="Software Application/System"/>
    <s v="SOX/PCI"/>
    <m/>
    <m/>
    <s v="Elizabeth"/>
    <s v="Royer"/>
    <m/>
    <d v="2018-10-15T11:40:26"/>
    <s v="No"/>
    <s v="No"/>
    <s v="No"/>
  </r>
  <r>
    <s v="IT-OSS - M6 (PAETEC)"/>
    <s v="Incident"/>
    <s v="INC000002635277"/>
    <d v="2018-09-24T23:07:29"/>
    <d v="2018-10-04T13:40:41"/>
    <x v="0"/>
    <s v="Medium"/>
    <x v="0"/>
    <s v="Within the Service Target"/>
    <s v="MSS (hPAE) Issue"/>
    <s v="Which MSS instance are you reporting this issue for?: MSS (hPAE) What type of issue are you reporting?: Another issue Description of problem: (attach screenshots of any errors, etc.): Unable to close task DELEGOCT What is your MSS Login ID?: e0095905 Customer Acct Number?: NA PSR #?: 7162083 "/>
    <s v="For the reported PSR#7162083,we could see that the circuit '770-445-2910-0' is already in Inservice state in NGMSS for the HWin legacy customer 'BANK OF THE VALLEY' ,Customer Acct Number:3034730. As per MSS functionality,the same circuit can not be used as new circuit in  Hpae."/>
    <s v="MSS Cause Codes"/>
    <s v="Training"/>
    <s v="MSS - Functional Training"/>
    <m/>
    <s v="IT Application"/>
    <s v="Software Application/System"/>
    <s v="SOX/PCI"/>
    <m/>
    <m/>
    <s v="Joel"/>
    <s v="Esparza"/>
    <m/>
    <d v="2018-10-25T19:07:38"/>
    <s v="No"/>
    <s v="No"/>
    <s v="No"/>
  </r>
  <r>
    <s v="IT-OSS - M6 (PAETEC)"/>
    <s v="Incident"/>
    <s v="INC000002655815"/>
    <d v="2018-10-03T20:42:41"/>
    <d v="2018-10-04T15:00:27"/>
    <x v="5"/>
    <s v="Medium"/>
    <x v="0"/>
    <s v="Within the Service Target"/>
    <s v="MSS (hPAE) Issue"/>
    <s v="Which MSS instance are you reporting this issue for?: MSS (hPAE) What type of issue are you reporting?: Another issue Description of problem: (attach screenshots of any errors, etc.): Gateway Err: ReturnCd :21040 - ReturnText: Unable to create delegated PSR Order in NGMSS. Error returned from API.: javax.xml.ws.soap.SOAPFaultException: org.openuri.WSException_Exception: Exception thrown during Order API execution.  Message: Exception Thrown Importing Order.  Message: Customer account 1929280 has open orders or has already been disconnected.  Error Code 31030:Customer account 1929280 has open orders or has already been disconnected. What is your MSS Login ID?: E0175021 Customer Acct Number?: 7118404 PSR #?: 7181485 "/>
    <s v="The DELEGATION API will not work for the SUSPENDED/PEND DISC/DISCONNECTED state of the customers and now the status was corrected in NGMSS for out customer 7118404.Now the order got delegated to NGMSS. Hence we are going ahead and marking this incident as resolved."/>
    <s v="MSS Cause Codes"/>
    <s v="Delegation"/>
    <s v="Customer status"/>
    <m/>
    <s v="IT Application"/>
    <s v="Software Application/System"/>
    <s v="SOX/PCI"/>
    <m/>
    <m/>
    <s v="Trisshaila"/>
    <s v="Wilson"/>
    <m/>
    <d v="2018-10-15T12:22:22"/>
    <s v="No"/>
    <s v="No"/>
    <s v="No"/>
  </r>
  <r>
    <s v="IT-OSS - M6 (PAETEC)"/>
    <s v="Incident"/>
    <s v="INC000002655862"/>
    <d v="2018-10-03T20:02:40"/>
    <d v="2018-10-04T15:07:11"/>
    <x v="1"/>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ERROR ADT LLC-BONITA SPRINGS FL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2671415 had already been disconnected on another order..  Error Code 30606:The Service Item 12671415 had already been disconnected on another order.Error Code 30766:Unable to process item Line Product  Product group 1006. The Service Item 12671415 had already been disconnected on another order..   I look ed  What is your MSS Login ID?: e0158021 Customer Acct Number?: 4384307 PSR #?: 7177941 "/>
    <s v="The reported DELEGORD error for the PSR#7177941 was due to previously cancelled PSR which did not update the product status properly in NGMSS and the same has been corrected now."/>
    <s v="MSS Cause Codes"/>
    <s v="Delegation"/>
    <s v="Previous order Delegation issue"/>
    <m/>
    <s v="IT Application"/>
    <s v="Software Application/System"/>
    <s v="SOX/PCI"/>
    <m/>
    <m/>
    <s v="Jacqueline"/>
    <s v="Mcgill"/>
    <m/>
    <d v="2018-10-15T12:20:27"/>
    <s v="No"/>
    <s v="No"/>
    <s v="No"/>
  </r>
  <r>
    <s v="IT-OSS - M6 (PAETEC)"/>
    <s v="Incident"/>
    <s v="INC000002654721"/>
    <d v="2018-10-03T17:41:20"/>
    <d v="2018-10-04T15:12:47"/>
    <x v="1"/>
    <s v="Medium"/>
    <x v="0"/>
    <s v="Within the Service Target"/>
    <s v="MSS (hPAE) Issue"/>
    <s v="Which MSS instance are you reporting this issue for?: MSS (hPAE) What type of issue are you reporting?: Another issue Description of problem: (attach screenshots of any errors, etc.): Receiving an error and not able to close out the task. Need to close the task. Please see attached error code. Need to close asap.  What is your MSS Login ID?: e0002186 PSR #?: 7028519 "/>
    <s v="The reported Delegdes issue for PSR#7028519 was due to circuits using the locations that are available only in NGMSS and not in Legacy system and the same has been corrected now."/>
    <s v="MSS Cause Codes"/>
    <s v="Delegation"/>
    <s v="Location Information"/>
    <m/>
    <s v="IT Application"/>
    <s v="Software Application/System"/>
    <s v="SOX/PCI"/>
    <m/>
    <m/>
    <s v="April"/>
    <s v="Jackson"/>
    <m/>
    <d v="2018-10-15T12:18:27"/>
    <s v="No"/>
    <s v="No"/>
    <s v="No"/>
  </r>
  <r>
    <s v="IT-OSS - M6 (PAETEC)"/>
    <s v="Incident"/>
    <s v="INC000002652717"/>
    <d v="2018-10-02T20:52:59"/>
    <d v="2018-10-04T15:15:58"/>
    <x v="3"/>
    <s v="Medium"/>
    <x v="0"/>
    <s v="Within the Service Target"/>
    <s v="MSS (hPAE) Issue"/>
    <s v="Alternate contact phone number for yourself, if applicable: 7048870493 Which MSS instance are you reporting this issue for?: MSS (hPAE) What type of issue are you reporting?: Another issue Description of problem: (attach screenshots of any errors, etc.): DELEGORD Gateway Er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12472003 had already been disconnected on another order..  Error Code 30606:The Service Item 12472003 had already been disconnected on another order.Error Code 30766:Unable to process item Dialtone/LD Trunk Product Product group 1000. The Service Item 12472003 had already been disconnected on another order..  VTN WAS RESTORED ON PSR 7063903 What is your MSS Login ID?: E0104338 Customer Acct Number?: 4718256 PSR #?: 7180400 "/>
    <s v="Resolution: The incorrect previous order delegation issues were fixed and now the DELEGORD got completed for the PSR#7180400."/>
    <s v="MSS Cause Codes"/>
    <s v="Delegation"/>
    <s v="Previous order Delegation issue"/>
    <m/>
    <s v="IT Application"/>
    <s v="Software Application/System"/>
    <s v="SOX/PCI"/>
    <m/>
    <m/>
    <s v="Kristen"/>
    <s v="Popp"/>
    <m/>
    <d v="2018-10-15T12:04:03"/>
    <s v="No"/>
    <s v="No"/>
    <s v="No"/>
  </r>
  <r>
    <s v="IT-OSS - M6 (PAETEC)"/>
    <s v="Incident"/>
    <s v="INC000002627035"/>
    <d v="2018-09-20T04:29:56"/>
    <d v="2018-10-04T15:18:32"/>
    <x v="0"/>
    <s v="Medium"/>
    <x v="0"/>
    <s v="Within the Service Target"/>
    <s v="MSS (hPAE) Issue"/>
    <s v="Which MSS instance are you reporting this issue for?: MSS (hPAE) What type of issue are you reporting?: Another issue Description of problem: (attach screenshots of any errors, etc.): While disconnecting the following TN (217-431-3083) in M6 we are received the attached error, Kindly check and assist us.  Incases of any queries please contact    DL-WIN.CSS.Leads@prodapt.com What is your MSS Login ID?: N9996780 Customer Acct Number?: 639339411001 PSR #?: 7165317 "/>
    <s v="For the reported PSR#7165317,we could see incorrect product status which went wrong during previous order and the same has been corrected.When we tried to check the same the line (217-431-3083) in M6 got disconnected without any issue ."/>
    <s v="MSS Cause Codes"/>
    <s v="Data"/>
    <s v="Product Issue"/>
    <m/>
    <s v="IT Application"/>
    <s v="Software Application/System"/>
    <s v="SOX/PCI"/>
    <m/>
    <m/>
    <s v="Barath Kumar M.A."/>
    <s v="Athithan M.V."/>
    <m/>
    <d v="2018-10-15T11:38:21"/>
    <s v="No"/>
    <s v="No"/>
    <s v="No"/>
  </r>
  <r>
    <s v="IT-OSS - M6 (PAETEC)"/>
    <s v="Incident"/>
    <s v="INC000002650805"/>
    <d v="2018-10-02T00:13:13"/>
    <d v="2018-10-04T15:52:43"/>
    <x v="5"/>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6895031  7162261  7167915 "/>
    <s v="The reported issue was due to duplicate entries in location related tables due to delegation has been corrected now. The DELEGDES task got completed for reported PSRs#6895031  7162261  7167915. Hence we are going ahead and marking this incident as resolved."/>
    <s v="MSS Cause Codes"/>
    <s v="Delegation"/>
    <s v="Location Information"/>
    <m/>
    <s v="IT Application"/>
    <s v="Software Application/System"/>
    <s v="SOX/PCI"/>
    <m/>
    <m/>
    <s v="Elizabeth"/>
    <s v="Royer"/>
    <m/>
    <d v="2018-10-15T11:54:36"/>
    <s v="No"/>
    <s v="No"/>
    <s v="No"/>
  </r>
  <r>
    <s v="IT-OSS - M6 (PAETEC)"/>
    <s v="Incident"/>
    <s v="INC000002654220"/>
    <d v="2018-10-03T01:55:22"/>
    <d v="2018-10-04T16:07:01"/>
    <x v="3"/>
    <s v="Medium"/>
    <x v="0"/>
    <s v="Within the Service Target"/>
    <s v="MSS (hPAE) Issue"/>
    <s v="Which MSS instance are you reporting this issue for?: MSS (hPAE) What type of issue are you reporting?: Another issue Description of problem: (attach screenshots of any errors, etc.): DELEGWRK ERROR UNABLE TO CLOSE TASK What is your MSS Login ID?: E0175021 Customer Acct Number?: 4672685 PSR #?: 7170555 "/>
    <s v="Resolution: The DELEGWRK gateway event was re-initiated to fix the issue and now the DELEGWRK task got completed for PSR#7170555."/>
    <s v="MSS Cause Codes"/>
    <s v="Delegation"/>
    <s v="Delegation task issue"/>
    <m/>
    <s v="IT Application"/>
    <s v="Software Application/System"/>
    <s v="SOX/PCI"/>
    <m/>
    <m/>
    <s v="Trisshaila"/>
    <s v="Wilson"/>
    <m/>
    <d v="2018-10-15T12:12:27"/>
    <s v="No"/>
    <s v="No"/>
    <s v="No"/>
  </r>
  <r>
    <s v="IT-OSS - M6 (PAETEC)"/>
    <s v="Incident"/>
    <s v="INC000002655778"/>
    <d v="2018-10-03T20:03:19"/>
    <d v="2018-10-04T16:40:09"/>
    <x v="2"/>
    <s v="Medium"/>
    <x v="0"/>
    <s v="Within the Service Target"/>
    <s v="MSS (hPAE) Issue"/>
    <s v="Which MSS instance are you reporting this issue for?: MSS (hPAE) What type of issue are you reporting?: Another issue Description of problem: (attach screenshots of any errors, etc.): Win Request#5409080, Account Number#5518103, We are unable to disconnect the services on PSR#7181063  due to following error:-&quot;There are In service children that are not on the order&quot;.So please resolve this issue and also screen shot attached.For more information: Please revert: grgnwsoeteam@sequentialtech.com  What is your MSS Login ID?: n9948704 Customer Acct Number?: 5518103 PSR #?: 7181063  "/>
    <s v="We are able to see that the previous order cancel is not reflected to  its corresponding NGMSS PSR so that the circuits got disconnected in NGMSS and the same got reflected to Hpae which caused the reported issue.We have corrected the same"/>
    <s v="MSS Cause Codes"/>
    <s v="Delegation"/>
    <s v="Previous order Delegation issue"/>
    <m/>
    <s v="IT Application"/>
    <s v="Software Application/System"/>
    <s v="SOX/PCI"/>
    <m/>
    <m/>
    <s v="Hemam"/>
    <s v="Singh"/>
    <m/>
    <d v="2018-10-15T12:21:28"/>
    <s v="No"/>
    <s v="No"/>
    <s v="No"/>
  </r>
  <r>
    <s v="IT-OSS - M6 (PAETEC)"/>
    <s v="Incident"/>
    <s v="INC000002654488"/>
    <d v="2018-10-03T02:54:34"/>
    <d v="2018-10-04T16:51:12"/>
    <x v="3"/>
    <s v="Medium"/>
    <x v="0"/>
    <s v="Within the Service Target"/>
    <s v="MSS (hPAE) Issue-snapback"/>
    <s v="Which MSS instance are you reporting this issue for?: MSS (hPAE) What type of issue are you reporting?: Another issue Description of problem: (attach screenshots of any errors, etc.): Please move the TN's on this PSR.  What is your MSS Login ID?: n9989298 Customer Acct Number?: 99815 PSR #?: 7180897 "/>
    <s v="Resolution: The reported TN's were added to the PSR#7180897 as per request."/>
    <s v="MSS Cause Codes"/>
    <s v="Data"/>
    <s v="User Request"/>
    <m/>
    <s v="IT Application"/>
    <s v="Software Application/System"/>
    <s v="SOX/PCI"/>
    <m/>
    <m/>
    <s v="Syedibrahim K"/>
    <s v="Kalibullah"/>
    <m/>
    <d v="2018-10-15T12:10:31"/>
    <s v="No"/>
    <s v="No"/>
    <s v="No"/>
  </r>
  <r>
    <s v="IT-OSS - M6 (PAETEC)"/>
    <s v="Incident"/>
    <s v="INC000002656765"/>
    <d v="2018-10-04T00:38:33"/>
    <d v="2018-10-04T17:17:20"/>
    <x v="5"/>
    <s v="Medium"/>
    <x v="0"/>
    <s v="Within the Service Target"/>
    <s v="MSS (hPAE) Issue"/>
    <s v="Which MSS instance are you reporting this issue for?: MSS (hPAE) What type of issue are you reporting?: Another issue Description of problem: (attach screenshots of any errors, etc.): Team is unable to complete DD task due to error in M6: The circuits for this services request are not complete. Please complete (or reverse if the order has been cancelled) the required engineering before completing this task. Kindly complete the DD task What is your MSS Login ID?: n9986092 Customer Acct Number?: 7034819 PSR #?: 7154815 "/>
    <s v="The reported issue was due to incorrect task dependency(DELEGDES task has been completed before DESIGN task) and same has been corrected now. The reported PSR#7154815 will complete now without any issues. Hence we are going ahead and marking this incident as resolved."/>
    <s v="MSS Cause Codes"/>
    <s v="Training"/>
    <s v="Incorrect Task Completion Process"/>
    <m/>
    <s v="IT Application"/>
    <s v="Software Application/System"/>
    <s v="SOX/PCI"/>
    <m/>
    <m/>
    <s v="Anoop"/>
    <s v="Kumar"/>
    <m/>
    <d v="2018-10-15T12:25:40"/>
    <s v="No"/>
    <s v="No"/>
    <s v="No"/>
  </r>
  <r>
    <s v="IT-OSS - M6 (PAETEC)"/>
    <s v="Incident"/>
    <s v="INC000002656848"/>
    <d v="2018-10-04T00:24:27"/>
    <d v="2018-10-04T17:29:22"/>
    <x v="3"/>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171343 PSR #?: 1719236  7156114  7173653 "/>
    <s v="Resolution:The incorrect originating and terminating location of circuit were fixed to address  DELEGDES issues on reported PSR's.  Now all the PSR's got DELEGDES gateway completed."/>
    <s v="MSS Cause Codes"/>
    <s v="Data"/>
    <s v="Location Issue"/>
    <m/>
    <s v="IT Application"/>
    <s v="Software Application/System"/>
    <s v="SOX/PCI"/>
    <m/>
    <m/>
    <s v="Elizabeth"/>
    <s v="Royer"/>
    <m/>
    <d v="2018-10-15T12:26:48"/>
    <s v="No"/>
    <s v="No"/>
    <s v="No"/>
  </r>
  <r>
    <s v="IT-OSS - M6 (PAETEC)"/>
    <s v="Incident"/>
    <s v="INC000002649613"/>
    <d v="2018-10-01T20:02:22"/>
    <d v="2018-10-04T17:31:55"/>
    <x v="5"/>
    <s v="Medium"/>
    <x v="0"/>
    <s v="Within the Service Target"/>
    <s v="MSS (hPAE) - Design"/>
    <s v="Alternate contact phone number for yourself, if applicable: 8643317945 Which MSS instance are you reporting this issue for?: MSS (hPAE) What type of issue are you reporting?: Another issue Description of problem: (attach screenshots of any errors, etc.): I am getting a circuit error when I try to close the DD on this order.   What is your MSS Login ID?: e0145513 Customer Acct Number?: 204876527 PSR #?: 6797359 "/>
    <s v="For the reported issue due to PSR cancellation not properly delegated to NGMSS during delegation and same has been corrected now. The reported PSR#6797359 will complete without any issues. Hence we are going ahead and marking this incident as resolved."/>
    <s v="MSS Cause Codes"/>
    <s v="Delegation"/>
    <s v="Delegation task issue"/>
    <m/>
    <s v="IT Application"/>
    <s v="Software Application/System"/>
    <s v="SOX/PCI"/>
    <m/>
    <m/>
    <s v="Alecia"/>
    <s v="Jarrett"/>
    <m/>
    <d v="2018-10-15T11:50:18"/>
    <s v="No"/>
    <s v="No"/>
    <s v="No"/>
  </r>
  <r>
    <s v="IT-OSS - M6 (PAETEC)"/>
    <s v="Incident"/>
    <s v="INC000002645649"/>
    <d v="2018-09-28T17:40:42"/>
    <d v="2018-10-04T19:05:59"/>
    <x v="5"/>
    <s v="Medium"/>
    <x v="0"/>
    <s v="Within the Service Target"/>
    <s v="MSS (hPAE) Issue"/>
    <s v="Alternate contact phone number for yourself, if applicable: 7043191055 Which MSS instance are you reporting this issue for?: MSS (hPAE) What type of issue are you reporting?: Another issue Description of problem: (attach screenshots of any errors, etc.):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1544211 cannot be marked for Pending Disconnect on this Order. They are marked for Pending Disconnect on another order..  Error Code 30608:The Service Item 21544211 cannot be marked for Pending Disconnect on this Order. They are marked for Pending Disconnect on another order.Error Code 30766:Unable to process item Dialtone/LD Trunk Product Product group 1000. The Service Item 21544211 cannot be marked for Pending Disconnect on this Order. They are marked for Pending Disconnect on another order.. What is your MSS Login ID?: e0136192 Customer Acct Number?: 200204024 PSR #?: 7177483 "/>
    <s v="The reported issue was due to previous order not delegated to NGMSS properly that cause the issue and same has been corrected. The DELEGORD got completed for reported PSR#7177483. Hence we are going ahead and marking this incident as resolved."/>
    <s v="MSS Cause Codes"/>
    <s v="Delegation"/>
    <s v="Previous order Delegation issue"/>
    <m/>
    <s v="IT Application"/>
    <s v="Software Application/System"/>
    <s v="SOX/PCI"/>
    <m/>
    <m/>
    <s v="Holly"/>
    <s v="Shue"/>
    <m/>
    <d v="2018-10-15T11:45:46"/>
    <s v="No"/>
    <s v="No"/>
    <s v="No"/>
  </r>
  <r>
    <s v="IT-OSS - M6 (PAETEC)"/>
    <s v="Incident"/>
    <s v="INC000002656153"/>
    <d v="2018-10-03T21:07:16"/>
    <d v="2018-10-04T19:35:56"/>
    <x v="2"/>
    <s v="Medium"/>
    <x v="0"/>
    <s v="Within the Service Target"/>
    <s v="MSS (hPAE) Issue"/>
    <s v="Which MSS instance are you reporting this issue for?: MSS (hPAE) What type of issue are you reporting?: Another issue Description of problem: (attach screenshots of any errors, etc.): I cannot close out the tasks related to PSR 7177295. Please see error attached. There is no Next Gen order for me to close.  What is your MSS Login ID?: e0163733 Customer Acct Number?: 5481044 PSR #?: 7177295 "/>
    <s v="We are able to see that the corresponding NGMSS PSR#6530741 yet to completed,the circuit '52/HCFU/103147/305/PUA /DS1'  which is going to get disconnect on  the reported PSR#6530741 is also pulled on a move ISR#M6366786-DLLS , we have removed the circuit from the ISR based on the ISR's responsible party's confirmation."/>
    <s v="MSS Cause Codes"/>
    <s v="Data"/>
    <s v="User Request"/>
    <m/>
    <s v="IT Application"/>
    <s v="Software Application/System"/>
    <s v="SOX/PCI"/>
    <m/>
    <m/>
    <s v="Justin"/>
    <s v="Rawnsley"/>
    <m/>
    <d v="2018-10-15T12:22:43"/>
    <s v="No"/>
    <s v="No"/>
    <s v="No"/>
  </r>
  <r>
    <s v="IT-OSS - M6 (PAETEC)"/>
    <s v="Incident"/>
    <s v="INC000002657046"/>
    <d v="2018-10-04T01:06:00"/>
    <d v="2018-10-04T20:44:15"/>
    <x v="3"/>
    <s v="Medium"/>
    <x v="0"/>
    <s v="Within the Service Target"/>
    <s v="MSS (hPAE) Issue"/>
    <s v="Which MSS instance are you reporting this issue for?: MSS (hPAE) What type of issue are you reporting?: Another issue Description of problem: (attach screenshots of any errors, etc.): On PSR 7181843 I validated the order but it will not let me do the Finish order to the Provisioning plan.   What is your MSS Login ID?: e0177025 Customer Acct Number?: 5774971 PSR #?: 7181843 "/>
    <s v="The order has been supplemented before the prov plan assigned caused the issue and now its been corrected  , the order has assigned Prov plan."/>
    <s v="MSS Cause Codes"/>
    <s v="Training"/>
    <s v="MSS - Functional Training"/>
    <m/>
    <s v="IT Application"/>
    <s v="Software Application/System"/>
    <s v="SOX/PCI"/>
    <m/>
    <m/>
    <s v="Jennifer"/>
    <s v="Milner"/>
    <m/>
    <d v="2018-10-15T12:27:15"/>
    <s v="No"/>
    <s v="No"/>
    <s v="No"/>
  </r>
  <r>
    <s v="IT-OSS - M6 (PAETEC)"/>
    <s v="Incident"/>
    <s v="INC000002646700"/>
    <d v="2018-09-28T22:10:52"/>
    <d v="2018-10-04T20:52:08"/>
    <x v="1"/>
    <s v="Medium"/>
    <x v="0"/>
    <s v="Within the Service Target"/>
    <s v="MSS (hPAE) Issue"/>
    <s v="Which MSS instance are you reporting this issue for?: MSS (hPAE) What type of issue are you reporting?: Another issue Description of problem: (attach screenshots of any errors, etc.): After completed the &quot;order Information&quot; page and then entering into the &quot;Service&quot; page we are getting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200203019 PSR #?: 7176385 "/>
    <s v="The reported issue while accessing the Services page for the PSR#7176385 was due to duplicate customer contacts that are active for the customer and the same has been corrected now."/>
    <s v="MSS Cause Codes"/>
    <s v="Miscellaneous"/>
    <s v="Application Crashing"/>
    <m/>
    <s v="IT Application"/>
    <s v="Software Application/System"/>
    <s v="SOX/PCI"/>
    <m/>
    <m/>
    <s v="Barath Kumar M.A."/>
    <s v="Athithan M.V."/>
    <m/>
    <d v="2018-10-15T11:47:49"/>
    <s v="No"/>
    <s v="No"/>
    <s v="No"/>
  </r>
  <r>
    <s v="IT-OSS - M6 (PAETEC)"/>
    <s v="Incident"/>
    <s v="INC000002645983"/>
    <d v="2018-09-28T19:05:09"/>
    <d v="2018-10-04T21:04:47"/>
    <x v="1"/>
    <s v="Medium"/>
    <x v="0"/>
    <s v="Within the Service Target"/>
    <s v="MSS (hPAE) - Starnet"/>
    <s v="Which MSS instance are you reporting this issue for?: MSS (hPAE) What type of issue are you reporting?: Another issue Description of problem: (attach screenshots of any errors, etc.): trying to close the DD task on PSR 7161505 and getting the error that occurs when there are a lot of TNs and IT closes the DD on the back end. This PSR is stuck in DELEGORD as well - need this PSR and all tasks closed, thank you! What is your MSS Login ID?: rgecas "/>
    <s v="As per the request, we have completed the DD task for the PSR#7161505 via back end and the PSR is now Flag Finished."/>
    <s v="MSS Cause Codes"/>
    <s v="Data"/>
    <s v="User Request"/>
    <m/>
    <s v="IT Application"/>
    <s v="Software Application/System"/>
    <s v="SOX/PCI"/>
    <m/>
    <m/>
    <s v="Rama"/>
    <s v="Sharma"/>
    <m/>
    <d v="2018-10-15T11:46:28"/>
    <s v="No"/>
    <s v="No"/>
    <s v="No"/>
  </r>
  <r>
    <s v="IT-OSS - M6 (PAETEC)"/>
    <s v="Incident"/>
    <s v="INC000002576959"/>
    <d v="2018-08-28T20:27:32"/>
    <d v="2018-10-04T23:12:13"/>
    <x v="1"/>
    <s v="Medium"/>
    <x v="0"/>
    <s v="Service Targets Breached"/>
    <s v="MSS (hPAE) Issue"/>
    <s v="Which MSS instance are you reporting this issue for?: MSS (hPAE) What type of issue are you reporting?: Another issue Description of problem: (attach screenshots of any errors, etc.): WR5387055 PSR#7144295 we are anable to remove the PRI,S, FACILITY AND D CHANNEL from this PSR which is mentioned above because some services are copied wrong in this PSR we tried to cancel that PSR but supp is not canceling that PSR. So please resolve this issue asap. Please revert: grgnwsoeteam@sequentialtech.com What is your MSS Login ID?: n9948704 Customer Acct Number?: 4354033 PSR #?: 7144295  "/>
    <s v="Any trunk or circuit related products cannot be removed from a PSR#7144295. These products needs to be reconnected back to the order if it is disconnected and proceeded further or the PSR needs to be cancelled."/>
    <s v="MSS Cause Codes"/>
    <s v="Training"/>
    <s v="MSS - Functional Training"/>
    <m/>
    <s v="IT Application"/>
    <s v="Software Application/System"/>
    <s v="SOX/PCI"/>
    <m/>
    <m/>
    <s v="Hemam"/>
    <s v="Singh"/>
    <m/>
    <d v="2018-10-15T11:32:32"/>
    <s v="No"/>
    <s v="No"/>
    <s v="No"/>
  </r>
  <r>
    <s v="IT-OSS - M6 (PAETEC)"/>
    <s v="Incident"/>
    <s v="INC000002654486"/>
    <d v="2018-10-03T02:52:45"/>
    <d v="2018-10-04T23:17:33"/>
    <x v="1"/>
    <s v="Medium"/>
    <x v="0"/>
    <s v="Within the Service Target"/>
    <s v="MSS (hPAE) Issue-snapback"/>
    <s v="Which MSS instance are you reporting this issue for?: MSS (hPAE) What type of issue are you reporting?: Another issue Description of problem: (attach screenshots of any errors, etc.): Please move the TN's on this PSR.  What is your MSS Login ID?: n9989298 Customer Acct Number?: 99815 PSR #?: 7180894 "/>
    <s v="As per your request, we have moved the reported TN's to PSR#7180894."/>
    <s v="MSS Cause Codes"/>
    <s v="Data"/>
    <s v="User Request"/>
    <m/>
    <s v="IT Application"/>
    <s v="Software Application/System"/>
    <s v="SOX/PCI"/>
    <m/>
    <m/>
    <s v="Syedibrahim K"/>
    <s v="Kalibullah"/>
    <m/>
    <d v="2018-10-15T12:10:24"/>
    <s v="No"/>
    <s v="No"/>
    <s v="No"/>
  </r>
  <r>
    <s v="IT-OSS - M6 (PAETEC)"/>
    <s v="Incident"/>
    <s v="INC000002654489"/>
    <d v="2018-10-03T02:57:06"/>
    <d v="2018-10-05T12:06:07"/>
    <x v="5"/>
    <s v="Medium"/>
    <x v="0"/>
    <s v="Within the Service Target"/>
    <s v="MSS (hPAE) Issue-snapback"/>
    <s v="Which MSS instance are you reporting this issue for?: MSS (hPAE) What type of issue are you reporting?: Another issue Description of problem: (attach screenshots of any errors, etc.): Please move the TN's on this PSR.  What is your MSS Login ID?: n9989298 Customer Acct Number?: 99815 PSR #?: 7180900 "/>
    <s v="As per your request, we have loaded the reported TNs to PSR#7180900 and hence we are going ahead and marking this incident as resolved."/>
    <s v="MSS Cause Codes"/>
    <s v="Data"/>
    <s v="User Request"/>
    <m/>
    <s v="IT Application"/>
    <s v="Software Application/System"/>
    <s v="SOX/PCI"/>
    <m/>
    <m/>
    <s v="Syedibrahim K"/>
    <s v="Kalibullah"/>
    <m/>
    <d v="2018-10-16T11:50:39"/>
    <s v="No"/>
    <s v="No"/>
    <s v="No"/>
  </r>
  <r>
    <s v="IT-OSS - M6 (PAETEC)"/>
    <s v="Incident"/>
    <s v="INC000002647557"/>
    <d v="2018-09-29T01:37:31"/>
    <d v="2018-10-05T12:12:11"/>
    <x v="5"/>
    <s v="Medium"/>
    <x v="0"/>
    <s v="Within the Service Target"/>
    <s v="MSS (hPAE) Issue"/>
    <s v="Which MSS instance are you reporting this issue for?: MSS (hPAE) What type of issue are you reporting?: Another issue Description of problem: (attach screenshots of any errors, etc.): Gateway Events error status; DELEGDES, DELEGCK1; refer to attached. What is your MSS Login ID?: e0171343 PSR #?: 7086538 7139373 7164709 7177097 7177688 7178018 7178106 "/>
    <s v="The reported issue was due to incorrect entries in location related tables due to delegation has been corrected now for the PSR's# 7086538 7139373 7164709 7177097 7178018 7178106. Please find the below the status for the remaining PSR#7177688 The reported PSR#7177688 is failing in DELEGCK1 task with the following error: 'ReturnCd :-1 - ReturnText: exchange_carrier_circuit_id, of IP/L1XX/1056183/   WINW/    already exists.  Please change ecckt' The above error is due to 'Hi-Cap Circuit' and 'VLS Ethernet Data Circuit' having the same circuit for PSR#7177688 that cause the issue (refer attachment). Kindly try to change any one of the circuit and as there is no work action from our side and hence we are going ahead and marking this incident as resolved."/>
    <s v="MSS Cause Codes"/>
    <s v="Delegation"/>
    <s v="Location Information"/>
    <m/>
    <s v="IT Application"/>
    <s v="Software Application/System"/>
    <s v="SOX/PCI"/>
    <m/>
    <m/>
    <s v="Elizabeth"/>
    <s v="Royer"/>
    <m/>
    <d v="2018-10-16T11:42:24"/>
    <s v="No"/>
    <s v="No"/>
    <s v="No"/>
  </r>
  <r>
    <s v="IT-OSS - M6 (PAETEC)"/>
    <s v="Incident"/>
    <s v="INC000002635125"/>
    <d v="2018-09-24T21:48:32"/>
    <d v="2018-10-05T12:43:34"/>
    <x v="0"/>
    <s v="Medium"/>
    <x v="0"/>
    <s v="Within the Service Target"/>
    <s v="Particular PSR hanging M6 session"/>
    <s v="ticket to IT-OSS - M6 (PAETEC)    Paetec - MetaSolv (M6) Note: for Sev1/Sev2 incidents open tickets to the IT-OSS - M6 (PAETEC) ITSM group  Description of Problem: PSR 7167194 every time they try to close the task it hangs the entire M6 session (not responding).  Different users have tried it multiple times, they have to force close M6 and open back up again.  Error Message: no error  User ID: n9982481  CBR: 5034866251"/>
    <s v="For the reported PSR#7167194,we have corrected the data issue in task date."/>
    <s v="MSS Cause Codes"/>
    <s v="Training"/>
    <s v="MSS - Functional Training"/>
    <m/>
    <s v="IT Application"/>
    <s v="Software Application/System"/>
    <s v="SOX/PCI"/>
    <m/>
    <m/>
    <s v="Ramiladevi"/>
    <s v="Jaishankar"/>
    <m/>
    <d v="2018-10-16T11:37:52"/>
    <s v="No"/>
    <s v="No"/>
    <s v="No"/>
  </r>
  <r>
    <s v="IT-OSS - M6 (PAETEC)"/>
    <s v="Incident"/>
    <s v="INC000002636606"/>
    <d v="2018-09-25T18:08:25"/>
    <d v="2018-10-05T13:34:46"/>
    <x v="2"/>
    <s v="Medium"/>
    <x v="0"/>
    <s v="Within the Service Target"/>
    <s v="MSS (hPAE) - Task Dates"/>
    <s v="Alternate contact phone number for yourself, if applicable: 3197907223 Which MSS instance are you reporting this issue for?: MSS (hPAE) What type of issue are you reporting?: Another issue Description of problem: (attach screenshots of any errors, etc.): When trying to Supp PSR 7060785 the system does not process the sup once the Auto SDS task is reopened. M6 kicks us out and we have to restart M6. What is your MSS Login ID?: slw40453 Customer Acct Number?: 5345209 PSR #?: 7060785 "/>
    <s v="There were cyclic dependency among the related tasks in the related PSR's which results  in reported crashing and we have corrected the same.The reported PSR#7060785 can be proceed further hence were marking this request as resolved."/>
    <s v="MSS Cause Codes"/>
    <s v="Miscellaneous"/>
    <s v="Application Crashing"/>
    <m/>
    <s v="IT Application"/>
    <s v="Software Application/System"/>
    <s v="SOX/PCI"/>
    <m/>
    <m/>
    <s v="Sondra"/>
    <s v="Williams"/>
    <m/>
    <d v="2018-10-16T11:38:24"/>
    <s v="No"/>
    <s v="No"/>
    <s v="No"/>
  </r>
  <r>
    <s v="IT-OSS - M6 (PAETEC)"/>
    <s v="Incident"/>
    <s v="INC000002642626"/>
    <d v="2018-09-27T16:54:35"/>
    <d v="2018-10-05T15:50:41"/>
    <x v="0"/>
    <s v="Medium"/>
    <x v="0"/>
    <s v="Within the Service Target"/>
    <s v="MSS (hPAE) Issue"/>
    <s v="Alternate contact phone number for yourself, if applicable: 5853402671 Which MSS instance are you reporting this issue for?: MSS (hPAE) What type of issue are you reporting?: Another issue Description of problem: (attach screenshots of any errors, etc.): ERLTRANS GATEWAY failed with this errorThe response from the destination, bondprd_router, indicates that an error occurred. Response=Uncaught exception while processing event route: http://lx01s326:7070/axis2EservicesScpWS/services/GatewayEventSOAPReceiver: DG Error: Early Activations via RASP: ERLTRANS: Early Activations via RASP: ERLTRANS: MISIS: 9729422300 LATA/Rate Center not found for ANI 9729422300.Products Processed: New B VoIP Trunking  _x0009_at com.mslv.core.global.MSLVException.createMSLVException(MSLVException.java:169) _x0009_at com.mslv.core.global.ErrorHandler.logFatalError(ErrorHandler.java:236) _x0009_at com.mslv.core.global.ErrorHandler.logFatalError(ErrorHandler.java:194) _x0009_at com.mslv.integration.messaging.HttpSender.send(HttpSender.java:61) _x0009_at com.mslv.integration.handlers.OutboundEventHandler.sendOutboundMessage(OutboundEventHandler.java:97) _x0009_at com.mslv.integration.IntegrationManager.processOutbound(IntegrationManager.java:200) _x0009_at com.mslv.integration.integrationServer.IntegrationServerConsumer.executeEvent(Integratio What is your MSS Login ID?: MJK35325 Customer Acct Number?: 200188337 PSR #?: 7158467 "/>
    <s v="For the reported PSR#7158467 ,we couldn't find any issue since the ERLTRANS task got completed already."/>
    <s v="MSS Cause Codes"/>
    <s v="Training"/>
    <s v="No Issue Found"/>
    <m/>
    <s v="IT Application"/>
    <s v="Software Application/System"/>
    <s v="SOX/PCI"/>
    <m/>
    <m/>
    <s v="Maurice"/>
    <s v="Kotmel"/>
    <m/>
    <d v="2018-10-16T11:40:09"/>
    <s v="No"/>
    <s v="No"/>
    <s v="No"/>
  </r>
  <r>
    <s v="IT-OSS - M6 (PAETEC)"/>
    <s v="Incident"/>
    <s v="INC000002659155"/>
    <d v="2018-10-04T19:09:22"/>
    <d v="2018-10-05T17:32:09"/>
    <x v="3"/>
    <s v="Medium"/>
    <x v="0"/>
    <s v="Within the Service Target"/>
    <s v="MSS (hPAE) Issue"/>
    <s v="Which MSS instance are you reporting this issue for?: MSS (hPAE) What type of issue are you reporting?: Another issue Description of problem: (attach screenshots of any errors, etc.): DELEGORD TASK ERROR: ReturnCd :-1 - ReturnText: ORA-01400: cannot insert NULL into (&quot;ASAP&quot;.&quot;CUST_ACCT_ADDR&quot;.&quot;ADDRESS_ID&quot;) What is your MSS Login ID?: e0177182 Customer Acct Number?: 208494590 PSR #?: 7168350 "/>
    <s v="Resolution: The incorrect customer account and address mapping , address xref mapping issues were corrected and now the DELEGORD task got completed and order has been delegated to NGMSS."/>
    <s v="MSS Cause Codes"/>
    <s v="Delegation"/>
    <s v="Cross Reference mapping"/>
    <m/>
    <s v="IT Application"/>
    <s v="Software Application/System"/>
    <s v="SOX/PCI"/>
    <m/>
    <m/>
    <s v="Manilia"/>
    <s v="Hudson"/>
    <m/>
    <d v="2018-10-16T12:30:14"/>
    <s v="No"/>
    <s v="No"/>
    <s v="No"/>
  </r>
  <r>
    <s v="IT-OSS - M6 (PAETEC)"/>
    <s v="Incident"/>
    <s v="INC000002660442"/>
    <d v="2018-10-05T01:04:24"/>
    <d v="2018-10-05T17:32:26"/>
    <x v="1"/>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A_CLLI) violated - parent key not found What is your MSS Login ID?: e0158021 Customer Acct Number?: 7174473 PSR #?: 7158754 "/>
    <s v="The reported Delegdes issue for PSR#7158754 was due to circuits using the locations that are available only in NGMSS and not in Legacy system and the same has been corrected now."/>
    <s v="MSS Cause Codes"/>
    <s v="Delegation"/>
    <s v="Location Information"/>
    <m/>
    <s v="IT Application"/>
    <s v="Software Application/System"/>
    <s v="SOX/PCI"/>
    <m/>
    <m/>
    <s v="Jacqueline"/>
    <s v="Mcgill"/>
    <m/>
    <d v="2018-10-16T12:53:47"/>
    <s v="No"/>
    <s v="No"/>
    <s v="No"/>
  </r>
  <r>
    <s v="IT-OSS - M6 (PAETEC)"/>
    <s v="Incident"/>
    <s v="INC000002655091"/>
    <d v="2018-10-03T18:52:33"/>
    <d v="2018-10-05T17:40:38"/>
    <x v="3"/>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54924 PSR #?: 7172515 "/>
    <s v="Issue: The NGMSS order was completed without having one product in it caused the issue in legacy DD task completion.  Resolution: Now the product has been added manually and disconnected in NGMSS .  Now try to complete the DD task in legacy MSS PSR#7172515."/>
    <s v="MSS Cause Codes"/>
    <s v="Delegation"/>
    <s v="NGMSS data issue"/>
    <m/>
    <s v="IT Application"/>
    <s v="Software Application/System"/>
    <s v="SOX/PCI"/>
    <m/>
    <m/>
    <s v="Anoop"/>
    <s v="Kumar"/>
    <m/>
    <d v="2018-10-16T11:52:05"/>
    <s v="No"/>
    <s v="No"/>
    <s v="No"/>
  </r>
  <r>
    <s v="IT-OSS - M6 (PAETEC)"/>
    <s v="Incident"/>
    <s v="INC000002660449"/>
    <d v="2018-10-05T01:11:24"/>
    <d v="2018-10-05T18:03:14"/>
    <x v="5"/>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DES  error ESA-6073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1780604 had already been disconnected on another order..  Error Code 30606:The Service Item 21780604 had already been disconnected on another order.Error Code 30766:Unable to process item Line Product  Product group 1006. The Service Item 21780604 had already been disconnected on another order.. What is your MSS Login ID?: e0158021 Customer Acct Number?: 5779729 PSR #?: 7180659 "/>
    <s v="The reported issue was due to previous order not delegated to NGMSS properly that cause the issue and same has been corrected. The DELEGORD got completed for reported PSR#7180659. Hence we are going ahead and marking this incident as resolved."/>
    <s v="MSS Cause Codes"/>
    <s v="Delegation"/>
    <s v="Delegation task issue"/>
    <m/>
    <s v="IT Application"/>
    <s v="Software Application/System"/>
    <s v="SOX/PCI"/>
    <m/>
    <m/>
    <s v="Jacqueline"/>
    <s v="Mcgill"/>
    <m/>
    <d v="2018-10-16T12:54:00"/>
    <s v="No"/>
    <s v="No"/>
    <s v="No"/>
  </r>
  <r>
    <s v="IT-OSS - M6 (PAETEC)"/>
    <s v="Incident"/>
    <s v="INC000002659093"/>
    <d v="2018-10-04T20:08:42"/>
    <d v="2018-10-05T18:03:20"/>
    <x v="0"/>
    <s v="Medium"/>
    <x v="0"/>
    <s v="Within the Service Target"/>
    <s v="MSS (hPAE) Issue"/>
    <s v="Which MSS instance are you reporting this issue for?: MSS (hPAE) What type of issue are you reporting?: Another issue Description of problem: (attach screenshots of any errors, etc.): Cannot close the DD task on PSR 7100056.  Getting the following error message:    You are attempting to complete a Due Date task on an order That has been delegated to NGMSS. You must complete the Due Date task in NGMSS for the delegated order before this Due Date task can be completed.  I checked the tasks in Nextgen and they all show complete task status.      What is your MSS Login ID?: mwillis Customer Acct Number?: 4541019 PSR #?: 7100056 "/>
    <s v="For the reported PSR#7100056, we could see that the NGMSS order is still in open state and the DD could complete without any error."/>
    <s v="MSS Cause Codes"/>
    <s v="Training"/>
    <s v="No Issue Found"/>
    <m/>
    <s v="IT Application"/>
    <s v="Software Application/System"/>
    <s v="SOX/PCI"/>
    <m/>
    <m/>
    <s v="Mary"/>
    <s v="Willis"/>
    <m/>
    <d v="2018-10-16T12:27:09"/>
    <s v="No"/>
    <s v="No"/>
    <s v="No"/>
  </r>
  <r>
    <s v="IT-OSS - M6 (PAETEC)"/>
    <s v="Incident"/>
    <s v="INC000002660344"/>
    <d v="2018-10-05T00:07:12"/>
    <d v="2018-10-05T18:30:07"/>
    <x v="2"/>
    <s v="Medium"/>
    <x v="0"/>
    <s v="Within the Service Target"/>
    <s v="MSS (hPAE) Issue"/>
    <s v="Which MSS instance are you reporting this issue for?: MSS (hPAE) What type of issue are you reporting?: Another issue Description of problem: (attach screenshots of any errors, etc.): PLEASE REFERENCE TT REQ1643700 AS THIS IS A RECURRING ISSUE.  LD Caribbean &amp; LD IntraLATA are still showing dual Pricing Descriptions.  They should be CAO.32978 &amp; RDO.51402, respectively.  Please please corrrect these ASAP as this is a RESTORAL and I can't (yet again on a FirstComm account) launch a PSR.  Thank you What is your MSS Login ID?: LMM44510 Customer Acct Number?: 639185553001 PSR #?: 7182998 "/>
    <s v="The reported issue was due to missing/invalid combination of rate plan for a particular pricing product and has been corrected now."/>
    <s v="MSS Cause Codes"/>
    <s v="Data"/>
    <s v="Price Issue"/>
    <m/>
    <s v="IT Application"/>
    <s v="Software Application/System"/>
    <s v="SOX/PCI"/>
    <m/>
    <m/>
    <s v="Luke"/>
    <s v="Misemer"/>
    <m/>
    <d v="2018-10-16T12:51:34"/>
    <s v="No"/>
    <s v="No"/>
    <s v="No"/>
  </r>
  <r>
    <s v="IT-OSS - M6 (PAETEC)"/>
    <s v="Incident"/>
    <s v="INC000002643860"/>
    <d v="2018-09-27T21:58:37"/>
    <d v="2018-10-05T19:20:33"/>
    <x v="3"/>
    <s v="Medium"/>
    <x v="0"/>
    <s v="Within the Service Target"/>
    <s v="MSS (hPAE) - TNs Missing off Product"/>
    <s v="Which MSS instance are you reporting this issue for?: MSS (hPAE) What type of issue are you reporting?: Another issue Description of problem: (attach screenshots of any errors, etc.): We are unable to add the following TN's (417-685-0884-0891, 417-685-0897, 417-742-4710, 417-742-5279) into the order, kindly check and assist us.  Incases of any queries please contact    DL-WIN.CSS.Leads@prodapt.com What is your MSS Login ID?: N9996780 Customer Acct Number?: 7034670 PSR #?: 7172076 "/>
    <s v="Resolution : The incorrect line product status caused the issue and now status was corrected and try to pull the line products to PSR#7172076."/>
    <s v="MSS Cause Codes"/>
    <s v="Data"/>
    <s v="Product Issue"/>
    <m/>
    <s v="IT Application"/>
    <s v="Software Application/System"/>
    <s v="SOX/PCI"/>
    <m/>
    <m/>
    <s v="Barath Kumar M.A."/>
    <s v="Athithan M.V."/>
    <m/>
    <d v="2018-10-16T11:40:37"/>
    <s v="No"/>
    <s v="No"/>
    <s v="No"/>
  </r>
  <r>
    <s v="IT-OSS - M6 (PAETEC)"/>
    <s v="Incident"/>
    <s v="INC000002659562"/>
    <d v="2018-10-04T21:31:56"/>
    <d v="2018-10-05T19:23:14"/>
    <x v="5"/>
    <s v="Medium"/>
    <x v="0"/>
    <s v="Within the Service Target"/>
    <s v="MSS (hPAE) Issue"/>
    <s v="Alternate contact phone number for yourself, if applicable: 8643317253 Which MSS instance are you reporting this issue for?: MSS (hPAE) What type of issue are you reporting?: Another issue Description of problem: (attach screenshots of any errors, etc.): Trying to enter PSR 7175542. When validating the order I'm getting a data error. I don't know what the error is nor how to correct it. Can you help me validate the order? What is your MSS Login ID?: e0147542 Customer Acct Number?: 61144723 PSR #?: 7175542 "/>
    <s v="The reported issue was due to invalid combination of rate plan for a particular pricing product and has been corrected now.The PSR#7175542 has been validated without any issues. Hence we are going ahead and marking this incident as resolved."/>
    <s v="MSS Cause Codes"/>
    <s v="Data"/>
    <s v="Price Issue"/>
    <m/>
    <s v="IT Application"/>
    <s v="Software Application/System"/>
    <s v="SOX/PCI"/>
    <m/>
    <m/>
    <s v="George"/>
    <s v="Scherer"/>
    <m/>
    <d v="2018-10-16T12:40:49"/>
    <s v="No"/>
    <s v="No"/>
    <s v="No"/>
  </r>
  <r>
    <s v="IT-OSS - M6 (PAETEC)"/>
    <s v="Incident"/>
    <s v="INC000002660671"/>
    <d v="2018-10-05T02:52:22"/>
    <d v="2018-10-05T19:23:46"/>
    <x v="3"/>
    <s v="Medium"/>
    <x v="0"/>
    <s v="Within the Service Target"/>
    <s v="MSS (hPAE) Issue"/>
    <s v="Which MSS instance are you reporting this issue for?: MSS (hPAE) What type of issue are you reporting?: Another issue Description of problem: (attach screenshots of any errors, etc.): PSR was cancelled however the DIR LIST , DIR FOC and DIR COMP tasks were not re opened.   What is your MSS Login ID?: e0146236 PSR #?: 7053922 "/>
    <s v="Resolution: The reported order PSR#7053922 was completed and all tasks got completed .   Also , the DIR LIST , DIR FOC and DIR COMP tasks have been completed already and then user supplement cancelled the order means , then they has to chose re-open check box during the process supplement -- &gt; task maintenance window and then tasks will get re-opened."/>
    <s v="MSS Cause Codes"/>
    <s v="Training"/>
    <s v="MSS - Functional Training"/>
    <m/>
    <s v="IT Application"/>
    <s v="Software Application/System"/>
    <s v="SOX/PCI"/>
    <m/>
    <m/>
    <s v="Michelle"/>
    <s v="Galbo"/>
    <m/>
    <d v="2018-10-16T13:20:09"/>
    <s v="No"/>
    <s v="No"/>
    <s v="No"/>
  </r>
  <r>
    <s v="IT-OSS - M6 (PAETEC)"/>
    <s v="Incident"/>
    <s v="INC000002353851"/>
    <d v="2018-05-09T19:21:17"/>
    <d v="2018-10-05T19:37:54"/>
    <x v="1"/>
    <s v="Medium"/>
    <x v="0"/>
    <s v="Within the Service Target"/>
    <s v="MSS (hPAE) - AUTOSE Task"/>
    <s v="Alternate contact phone number for yourself, if applicable: 704-617-2653 Which MSS instance are you reporting this issue for?: MSS (hPAE) What type of issue are you reporting?: Another issue Description of problem: (attach screenshots of any errors, etc.): AUTOSE task is not auto- closing once a PC has been assigned - example PSRs 7079813, 7079922, 7078607 What is your MSS Login ID?: e0015167 Customer Acct Number?: N/A PSR #?: 7079813, 7079922, 7078607 "/>
    <s v="Duplicate of ticket#INC000002622451"/>
    <s v="MSS Cause Codes"/>
    <s v="Training"/>
    <s v="Duplicate Ticket"/>
    <m/>
    <s v="IT Application"/>
    <s v="Software Application/System"/>
    <s v="SOX/PCI"/>
    <m/>
    <m/>
    <s v="Elainna"/>
    <s v="Knicely"/>
    <m/>
    <d v="2018-10-16T11:30:23"/>
    <s v="No"/>
    <s v="No"/>
    <s v="No"/>
  </r>
  <r>
    <s v="IT-OSS - M6 (PAETEC)"/>
    <s v="Incident"/>
    <s v="INC000002659182"/>
    <d v="2018-10-04T19:39:40"/>
    <d v="2018-10-05T20:21:16"/>
    <x v="1"/>
    <s v="Medium"/>
    <x v="0"/>
    <s v="Within the Service Target"/>
    <s v="MSS (hPAE) Issue"/>
    <s v="Which MSS instance are you reporting this issue for?: MSS (hPAE) What type of issue are you reporting?: Another issue Description of problem: (attach screenshots of any errors, etc.): Team is unable to complete DD task due to following error in M6:The Circuits for this service request are not complete. Please complete(or reverse if the order has been cancelled)the requried engineering before completing this task. Kindly complete the DD task. What is your MSS Login ID?: n9986092 Customer Acct Number?: 7166810 PSR #?: 7180551 "/>
    <s v="The reported issue while completing the DD task for the PSR#7180551 was due to circuit status not updated properly back to Legacy system and the same has been corrected by re-initiating the DELEGDES gateway."/>
    <s v="MSS Cause Codes"/>
    <s v="Delegation"/>
    <s v="Service item status"/>
    <m/>
    <s v="IT Application"/>
    <s v="Software Application/System"/>
    <s v="SOX/PCI"/>
    <m/>
    <m/>
    <s v="Anoop"/>
    <s v="Kumar"/>
    <m/>
    <d v="2018-10-16T12:31:44"/>
    <s v="No"/>
    <s v="No"/>
    <s v="No"/>
  </r>
  <r>
    <s v="IT-OSS - M6 (PAETEC)"/>
    <s v="Incident"/>
    <s v="INC000002659047"/>
    <d v="2018-10-04T19:08:02"/>
    <d v="2018-10-05T21:29:10"/>
    <x v="2"/>
    <s v="Medium"/>
    <x v="0"/>
    <s v="Within the Service Target"/>
    <s v="MSS (hPAE) Issue"/>
    <s v="Which MSS instance are you reporting this issue for?: MSS (hPAE) What type of issue are you reporting?: Another issue Description of problem: (attach screenshots of any errors, etc.): DD ERROR  The DD on row #3 is violating the constraint The order number is 7182388 and the circuit ID is 314-423-0577-0 What is your MSS Login ID?: e0172173 Customer Acct Number?: 633307535002 PSR #?: 7182388 "/>
    <s v="We are able to see that the design task is not added as a parent to the  DELEGDES task which caused the circuits assignments not reflected back to Legacy.We have re-initiated the corresponding gateway event to fix this issue"/>
    <s v="MSS Cause Codes"/>
    <s v="Training"/>
    <s v="MSS - Functional Training"/>
    <m/>
    <s v="IT Application"/>
    <s v="Software Application/System"/>
    <s v="SOX/PCI"/>
    <m/>
    <m/>
    <s v="Shannon"/>
    <s v="Leahy"/>
    <m/>
    <d v="2018-10-16T12:24:08"/>
    <s v="No"/>
    <s v="No"/>
    <s v="No"/>
  </r>
  <r>
    <s v="IT-OSS - M6 (PAETEC)"/>
    <s v="Incident"/>
    <s v="INC000002651673"/>
    <d v="2018-10-02T16:45:55"/>
    <d v="2018-10-05T21:37:48"/>
    <x v="2"/>
    <s v="Medium"/>
    <x v="0"/>
    <s v="Within the Service Target"/>
    <s v="MSS (hPAE) - Design"/>
    <s v="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complete the DD Task. What is your MSS Login ID?: n9986092 Customer Acct Number?: 7124799 PSR #?: 7158158 "/>
    <s v="We are able to see that incorrect relationship among the level one and level two product due to migration caused the level two product not pulled in NGMSS and we have corrected the same"/>
    <s v="MSS Cause Codes"/>
    <s v="Migration"/>
    <s v="Serv Item Rel Issue"/>
    <m/>
    <s v="IT Application"/>
    <s v="Software Application/System"/>
    <s v="SOX/PCI"/>
    <m/>
    <m/>
    <s v="Anoop"/>
    <s v="Kumar"/>
    <m/>
    <d v="2018-10-16T11:46:19"/>
    <s v="No"/>
    <s v="No"/>
    <s v="No"/>
  </r>
  <r>
    <s v="IT-OSS - M6 (PAETEC)"/>
    <s v="Incident"/>
    <s v="INC000002658226"/>
    <d v="2018-10-04T15:36:29"/>
    <d v="2018-10-08T12:27:48"/>
    <x v="5"/>
    <s v="Medium"/>
    <x v="0"/>
    <s v="Within the Service Target"/>
    <s v="MSS (hPAE) Issue"/>
    <s v="Which MSS instance are you reporting this issue for?: MSS (hPAE) What type of issue are you reporting?: Another issue Description of problem: (attach screenshots of any errors, etc.): There is no PERT chart for two PSRs  What is your MSS Login ID?: e0161403 Customer Acct Number?: 205008547 PSR #?: 7078895 &amp; 7132565 "/>
    <s v="For the reported issue, we have rebuild drawing in task maintenance it showing the all the PSRs. This is a sporadic issue. The reported PSR#7078895 &amp; 7132565 task maintenance looks good now. Hence we are going ahead and marking this incident as resolved."/>
    <s v="MSS Cause Codes"/>
    <s v="Data"/>
    <s v="ASAP Issue"/>
    <m/>
    <s v="IT Application"/>
    <s v="Software Application/System"/>
    <s v="SOX/PCI"/>
    <m/>
    <m/>
    <s v="Ashley"/>
    <s v="Riccio"/>
    <m/>
    <d v="2018-10-19T11:54:01"/>
    <s v="No"/>
    <s v="No"/>
    <s v="No"/>
  </r>
  <r>
    <s v="IT-OSS - M6 (PAETEC)"/>
    <s v="Incident"/>
    <s v="INC000002661624"/>
    <d v="2018-10-05T18:22:10"/>
    <d v="2018-10-08T13:38:52"/>
    <x v="5"/>
    <s v="Medium"/>
    <x v="0"/>
    <s v="Within the Service Target"/>
    <s v="MSS (hPAE) Issue"/>
    <s v="Which MSS instance are you reporting this issue for?: MSS (hPAE) What type of issue are you reporting?: Another issue Description of problem: (attach screenshots of any errors, etc.): Getting the following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Error Code 30602:Miscellaneous Error: Unable to copy item 22840354 to the order as the Service Item is on another open PSR Order. The Preference to Copy Pending PSR Items is set to No.Error Code 30766:Unable to process item Line Product  Product group 1006. What is your MSS Login ID?: jpp42198 Customer Acct Number?: 2055213 PSR #?: 7182582 "/>
    <s v="The reported issue was due to previous order not delegated to NGMSS properly that cause the issue and same has been corrected. The DELEGORD got completed for reported PSR#7182582. Hence we are going ahead and marking this incident as resolved."/>
    <s v="MSS Cause Codes"/>
    <s v="Delegation"/>
    <s v="Previous order Delegation issue"/>
    <m/>
    <s v="IT Application"/>
    <s v="Software Application/System"/>
    <s v="SOX/PCI"/>
    <m/>
    <m/>
    <s v="Joseph"/>
    <s v="Pietrantoni"/>
    <m/>
    <d v="2018-10-19T12:00:28"/>
    <s v="No"/>
    <s v="No"/>
    <s v="No"/>
  </r>
  <r>
    <s v="IT-OSS - M6 (PAETEC)"/>
    <s v="Incident"/>
    <s v="INC000002660815"/>
    <d v="2018-10-05T02:42:48"/>
    <d v="2018-10-08T13:55:33"/>
    <x v="3"/>
    <s v="Medium"/>
    <x v="0"/>
    <s v="Within the Service Target"/>
    <s v="MSS (hPAE) Issue"/>
    <s v="Which MSS instance are you reporting this issue for?: MSS (hPAE) What type of issue are you reporting?: Another issue Description of problem: (attach screenshots of any errors, etc.): Gateway Events error status; DELEGDES, DELEGCK1; refer to attached. What is your MSS Login ID?: e0171343 PSR #?: 7112726 7112727 7120293 7126781 7151081 7158754 7173680 7177688 7718142 7182280 7182890 "/>
    <s v="Resolution:The incorrect originating and terminating location of circuit was fixed  and xref mismatching issues were corrected to address  DELEGDES issues on reported PSR's.  Now all the PSR's got DELEGDES completed and 7177688 PSR got DELEGCK1 task completed.  The PSR#7120293 has DELEGDES task in Pending state and please create an new ticket if you have any issue for this PSR."/>
    <s v="MSS Cause Codes"/>
    <s v="Data"/>
    <s v="Location Issue"/>
    <m/>
    <s v="IT Application"/>
    <s v="Software Application/System"/>
    <s v="SOX/PCI"/>
    <m/>
    <m/>
    <s v="Elizabeth"/>
    <s v="Royer"/>
    <m/>
    <d v="2018-10-19T11:58:29"/>
    <s v="No"/>
    <s v="No"/>
    <s v="No"/>
  </r>
  <r>
    <s v="IT-OSS - M6 (PAETEC)"/>
    <s v="Incident"/>
    <s v="INC000002661422"/>
    <d v="2018-10-05T16:57:07"/>
    <d v="2018-10-08T14:17:40"/>
    <x v="3"/>
    <s v="Medium"/>
    <x v="0"/>
    <s v="Within the Service Target"/>
    <s v="MSS (hPAE) Issue"/>
    <s v="Alternate contact phone number for yourself, if applicable: 7043191055 Which MSS instance are you reporting this issue for?: MSS (hPAE) What type of issue are you reporting?: Another issue Description of problem: (attach screenshots of any errors, etc.):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0 Product group 0. What is your MSS Login ID?: e0136192 Customer Acct Number?: 205332759 PSR #?: 7178190 "/>
    <s v="Resolution: The incorrect product cross reference between NG and legacy Hpae was corrected and now the DELEGORD task got completed for PSR#7178190."/>
    <s v="MSS Cause Codes"/>
    <s v="Delegation"/>
    <s v="Cross Reference mapping"/>
    <m/>
    <s v="IT Application"/>
    <s v="Software Application/System"/>
    <s v="SOX/PCI"/>
    <m/>
    <m/>
    <s v="Holly"/>
    <s v="Shue"/>
    <m/>
    <d v="2018-10-19T11:59:35"/>
    <s v="No"/>
    <s v="No"/>
    <s v="No"/>
  </r>
  <r>
    <s v="IT-OSS - M6 (PAETEC)"/>
    <s v="Incident"/>
    <s v="INC000002654210"/>
    <d v="2018-10-03T01:49:13"/>
    <d v="2018-10-08T15:23:33"/>
    <x v="1"/>
    <s v="Medium"/>
    <x v="0"/>
    <s v="Within the Service Target"/>
    <s v="MSS (hPAE) Issue"/>
    <s v="Which MSS instance are you reporting this issue for?: MSS (hPAE) What type of issue are you reporting?: Another issue Description of problem: (attach screenshots of any errors, etc.): PSR 7177893 for Alliant insurance has a DELEGOCT task that will not clear. please check asap as this is customer is a high priority.  What is your MSS Login ID?: e0163733 Customer Acct Number?: 205347110 PSR #?: 7177893 "/>
    <s v="The reported TN/circuit '504-207-0864-1' is already available for a Paetec customer account#66098555 as Access Facility circuit(Refer attachment). This TN needs to be either disconnected from the existing account or a new TN has to be created on the current PSR#7177893, for the DELEGOCT to complete."/>
    <s v="MSS Cause Codes"/>
    <s v="Training"/>
    <s v="Process Issue - Others"/>
    <m/>
    <s v="IT Application"/>
    <s v="Software Application/System"/>
    <s v="SOX/PCI"/>
    <m/>
    <m/>
    <s v="Justin"/>
    <s v="Rawnsley"/>
    <m/>
    <d v="2018-10-19T11:47:34"/>
    <s v="No"/>
    <s v="No"/>
    <s v="No"/>
  </r>
  <r>
    <s v="IT-OSS - M6 (PAETEC)"/>
    <s v="Incident"/>
    <s v="INC000002661416"/>
    <d v="2018-10-05T16:36:35"/>
    <d v="2018-10-08T15:46:24"/>
    <x v="5"/>
    <s v="Medium"/>
    <x v="0"/>
    <s v="Within the Service Target"/>
    <s v="MSS (hPAE) Issue"/>
    <s v="Which MSS instance are you reporting this issue for?: MSS (hPAE) What type of issue are you reporting?: Another issue Description of problem: (attach screenshots of any errors, etc.): Team is unable to remove Error in M6: The circuits for this service request are not complete. Please complete(or reverse if the order has been cancelled). the required engineering before completing this task. Kindly complete dd task. What is your MSS Login ID?: n9986092 Customer Acct Number?: 5712406 PSR #?: 7180617 "/>
    <s v="For the reported issue due to order not delegated to NGMSS properly that cause the issue and same has been corrected. The DD task  will complete without any issues for PSR#7180617. Hence we are going ahead and marking this incident as resolved."/>
    <s v="MSS Cause Codes"/>
    <s v="Delegation"/>
    <s v="Delegation task issue"/>
    <m/>
    <s v="IT Application"/>
    <s v="Software Application/System"/>
    <s v="SOX/PCI"/>
    <m/>
    <m/>
    <s v="Anoop"/>
    <s v="Kumar"/>
    <m/>
    <d v="2018-10-19T11:59:22"/>
    <s v="No"/>
    <s v="No"/>
    <s v="No"/>
  </r>
  <r>
    <s v="IT-OSS - M6 (PAETEC)"/>
    <s v="Incident"/>
    <s v="INC000002647073"/>
    <d v="2018-09-29T01:00:52"/>
    <d v="2018-10-08T16:02:40"/>
    <x v="1"/>
    <s v="Medium"/>
    <x v="0"/>
    <s v="Within the Service Target"/>
    <s v="MSS (hPAE) Issue"/>
    <s v="Alternate contact phone number for yourself, if applicable: 407 835 0317 Which MSS instance are you reporting this issue for?: MSS (hPAE) What type of issue are you reporting?: Another issue Description of problem: (attach screenshots of any errors, etc.): The provisioning plan is not working as designed.  This M6 PSR 7043023 on the Disco - Data &amp; Facility Prov plan had both T1 and Ethernet disconnecting so it should have generated T1 and Ethernet tasks, however, the T1 disco tasks (DORDT1, DORDFOC and LCOMPT1) are missing.   What is your MSS Login ID?: E0146281 Customer Acct Number?: 7121367 PSR #?: 7043023 "/>
    <s v="the rule which inserts the tasks, DORDT1, DORDFOC and LCOMPT1 has been modified to work for the PSR with Access Facility on a disconnect activity."/>
    <s v="MSS Cause Codes"/>
    <s v="Data"/>
    <s v="Rules and Behavior change"/>
    <m/>
    <s v="IT Application"/>
    <s v="Software Application/System"/>
    <s v="SOX/PCI"/>
    <m/>
    <m/>
    <s v="Holly"/>
    <s v="Jensen"/>
    <m/>
    <d v="2018-10-19T11:42:36"/>
    <s v="No"/>
    <s v="No"/>
    <s v="No"/>
  </r>
  <r>
    <s v="IT-OSS - M6 (PAETEC)"/>
    <s v="Incident"/>
    <s v="INC000002647399"/>
    <d v="2018-09-29T01:06:18"/>
    <d v="2018-10-08T16:07:57"/>
    <x v="1"/>
    <s v="Medium"/>
    <x v="0"/>
    <s v="Within the Service Target"/>
    <s v="Duplicate - MSS (hPAE) Issue"/>
    <s v="Alternate contact phone number for yourself, if applicable: 407 835 0317 Which MSS instance are you reporting this issue for?: MSS (hPAE) What type of issue are you reporting?: Another issue Description of problem: (attach screenshots of any errors, etc.): The provisioning plan is not working as designed.  This M6 PSR 7042288 on the Disco – Data, Voice &amp; Facility Prov plan had both T1 and Ethernet disconnecting so it should have generated T1 and Ethernet tasks, however, the T1 disco tasks (DORDT1, DORDFOC and LCOMPT1) are missing.   What is your MSS Login ID?: e0146281 Customer Acct Number?: 7155417 PSR #?: 7042288 "/>
    <s v="the rule which inserts the tasks, DORDT1, DORDFOC and LCOMPT1 has been modified to work for the PSR with Access Facility on a disconnect activity."/>
    <s v="MSS Cause Codes"/>
    <s v="Data"/>
    <s v="Rules and Behavior change"/>
    <m/>
    <s v="IT Application"/>
    <s v="Software Application/System"/>
    <s v="SOX/PCI"/>
    <m/>
    <m/>
    <s v="Holly"/>
    <s v="Jensen"/>
    <m/>
    <d v="2018-10-19T11:42:58"/>
    <s v="No"/>
    <s v="No"/>
    <s v="No"/>
  </r>
  <r>
    <s v="IT-OSS - M6 (PAETEC)"/>
    <s v="Incident"/>
    <s v="INC000002658941"/>
    <d v="2018-10-04T18:59:56"/>
    <d v="2018-10-08T16:34:09"/>
    <x v="1"/>
    <s v="Medium"/>
    <x v="0"/>
    <s v="Within the Service Target"/>
    <s v="MSS (hPAE) Issue"/>
    <s v="Which MSS instance are you reporting this issue for?: MSS (hPAE) What type of issue are you reporting?: Another issue Description of problem: (attach screenshots of any errors, etc.): unable to complete DD task What is your MSS Login ID?: e0169064 Customer Acct Number?: 7118830 PSR #?: 7164948 "/>
    <s v="The reported issue while completing the DD task for the PSR#7164948 was due to Delegdes task which didn't update the circuit status properly back to Legacy and the same has been corrected now."/>
    <s v="MSS Cause Codes"/>
    <s v="Delegation"/>
    <s v="Delegation task issue"/>
    <m/>
    <s v="IT Application"/>
    <s v="Software Application/System"/>
    <s v="SOX/PCI"/>
    <m/>
    <m/>
    <s v="Janet"/>
    <s v="Krasicki"/>
    <m/>
    <d v="2018-10-19T11:54:22"/>
    <s v="No"/>
    <s v="No"/>
    <s v="No"/>
  </r>
  <r>
    <s v="IT-OSS - M6 (PAETEC)"/>
    <s v="Incident"/>
    <s v="INC000002654222"/>
    <d v="2018-10-03T01:57:07"/>
    <d v="2018-10-08T19:23:39"/>
    <x v="0"/>
    <s v="Medium"/>
    <x v="0"/>
    <s v="Within the Service Target"/>
    <s v="MSS (hPAE) Issue"/>
    <s v="Which MSS instance are you reporting this issue for?: MSS (hPAE) What type of issue are you reporting?: Another issue Description of problem: (attach screenshots of any errors, etc.): DELEGWRK ERROR UNABLE TO COMPLETE TASK What is your MSS Login ID?: E0175021 Customer Acct Number?: 5400715 PSR #?: 7135635 "/>
    <s v="For the reported PSR#7135635 ,we have reactivated the gateway event of DELEGWRK task and it got completed,the issue was due to delay in Golden gateway. The DELEGWRK task got completed."/>
    <s v="MSS Cause Codes"/>
    <s v="Golden Gate"/>
    <s v="Delay in Golden Gate"/>
    <m/>
    <s v="IT Application"/>
    <s v="Software Application/System"/>
    <s v="SOX/PCI"/>
    <m/>
    <m/>
    <s v="Trisshaila"/>
    <s v="Wilson"/>
    <m/>
    <d v="2018-10-19T11:47:48"/>
    <s v="No"/>
    <s v="No"/>
    <s v="No"/>
  </r>
  <r>
    <s v="IT-OSS - M6 (PAETEC)"/>
    <s v="Incident"/>
    <s v="INC000002580302"/>
    <d v="2018-08-29T21:28:05"/>
    <d v="2018-10-08T23:01:57"/>
    <x v="3"/>
    <s v="Medium"/>
    <x v="0"/>
    <s v="Within the Service Target"/>
    <s v="MSS (hPAE) Issue"/>
    <s v="Pert Chart is not creating dependency from Cutover on new service to Datadown or SBCdown on a disconnect PSR.  Examples are 7157290 to 7157292 and 7157537 to 7157539  What is your MSS Login ID?: e0167505 Customer Acct Number?: Intermittent PSR #?: Intermittent"/>
    <s v="This is not a system bug, the dependency can be added manually, also the pert can be resissued"/>
    <m/>
    <m/>
    <m/>
    <m/>
    <s v="IT Application"/>
    <s v="Software Application/System"/>
    <s v="SOX/PCI"/>
    <m/>
    <m/>
    <s v="Lisa"/>
    <s v="Kellison"/>
    <m/>
    <d v="2018-10-19T11:33:23"/>
    <s v="No"/>
    <s v="No"/>
    <s v="No"/>
  </r>
  <r>
    <s v="IT-OSS - M6 (PAETEC)"/>
    <s v="Incident"/>
    <s v="INC000002663176"/>
    <d v="2018-10-06T00:14:53"/>
    <d v="2018-10-09T11:27:44"/>
    <x v="0"/>
    <s v="Medium"/>
    <x v="0"/>
    <s v="Within the Service Target"/>
    <s v="MSS (hPAE) Issue"/>
    <s v="Which MSS instance are you reporting this issue for?: MSS (hPAE) What type of issue are you reporting?: Another issue Description of problem: (attach screenshots of any errors, etc.): I disconnected the managed router product in error and I am unable to reconnect the router back to the data product. I am looking to see if you can reconnect the router so I can make a change for the customer per the new product's requirements.  What is your MSS Login ID?: e0163733 Customer Acct Number?: 204744066 PSR #?: 7183800 "/>
    <s v="The Managed Router product has been  reconnected as per user request."/>
    <s v="MSS Cause Codes"/>
    <s v="Training"/>
    <s v="User Request"/>
    <m/>
    <s v="IT Application"/>
    <s v="Software Application/System"/>
    <s v="SOX/PCI"/>
    <m/>
    <m/>
    <s v="Justin"/>
    <s v="Rawnsley"/>
    <m/>
    <d v="2018-10-19T12:11:41"/>
    <s v="No"/>
    <s v="No"/>
    <s v="No"/>
  </r>
  <r>
    <s v="IT-OSS - M6 (PAETEC)"/>
    <s v="Incident"/>
    <s v="INC000002659553"/>
    <d v="2018-10-04T21:07:13"/>
    <d v="2018-10-09T12:57:21"/>
    <x v="5"/>
    <s v="Medium"/>
    <x v="0"/>
    <s v="Within the Service Target"/>
    <s v="MSS (hPAE) Issue"/>
    <s v="Which MSS instance are you reporting this issue for?: MSS (hPAE) What type of issue are you reporting?: Another issue Description of problem: (attach screenshots of any errors, etc.): Case ID WR5407948 ,account number # 632803969001,  customer want to disconnect 72/HCGS/000075//IOR . but the riding servcies showing with this circuit in NGMSS is PRIs PO-3735-265 to 288 but these PRIs are not  on our account. Please asist.Please revert to email: grgnwsoeteam@sequentialtech.com  What is your MSS Login ID?: n9948704 Customer Acct Number?: 632803969001 PSR #?: N/A "/>
    <s v="We could see that PRIs PO-3735-265 to 288 are present in both legacy and NGMSS for same customer#630275170001.  And also these PRIs are pulled in Legacy#7180076 and NGMSS#6558505(refer attachment). These are not present in customer#632803969001. As there is no work action from our side and hence we are going ahead and marking this incident as resolved."/>
    <s v="MSS Cause Codes"/>
    <s v="Training"/>
    <s v="MSS - Functional Training"/>
    <m/>
    <s v="IT Application"/>
    <s v="Software Application/System"/>
    <s v="SOX/PCI"/>
    <m/>
    <m/>
    <s v="Hemam"/>
    <s v="Singh"/>
    <m/>
    <d v="2018-10-20T11:55:55"/>
    <s v="No"/>
    <s v="No"/>
    <s v="No"/>
  </r>
  <r>
    <s v="IT-OSS - M6 (PAETEC)"/>
    <s v="Incident"/>
    <s v="INC000002665929"/>
    <d v="2018-10-08T21:23:04"/>
    <d v="2018-10-09T13:41:23"/>
    <x v="5"/>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error NICOLOAS GOODMAN &amp; ASSOICATE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7039654 had already been disconnected on another order..  Error Code 30606:The Service Item 17039654 had already been disconnected on another order.Error Code 30766:Unable to process item Line Product  Product group 1006. The Service Item 17039654 had already been disconnected on another order.. What is your MSS Login ID?: e0158021 Customer Acct Number?: 5311046 PSR #?: 7178717 "/>
    <s v="The reported issue was due to previous order not delegated to NGMSS properly that cause the issue and same has been corrected. The DELEGORD got completed for reported PSR#7178717. Hence we are going ahead and marking this incident as resolved."/>
    <s v="MSS Cause Codes"/>
    <s v="Delegation"/>
    <s v="Previous order Delegation issue"/>
    <m/>
    <s v="IT Application"/>
    <s v="Software Application/System"/>
    <s v="SOX/PCI"/>
    <m/>
    <m/>
    <s v="Jacqueline"/>
    <s v="Mcgill"/>
    <m/>
    <d v="2018-10-20T12:17:30"/>
    <s v="No"/>
    <s v="No"/>
    <s v="No"/>
  </r>
  <r>
    <s v="IT-OSS - M6 (PAETEC)"/>
    <s v="Incident"/>
    <s v="INC000002666772"/>
    <d v="2018-10-09T00:02:18"/>
    <d v="2018-10-09T13:41:55"/>
    <x v="1"/>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088374  7182448 "/>
    <s v="The reported Delegdes issue for PSRs#7088374  7182448 was due to circuits using the locations that are available only in NGMSS and not in Legacy system and the same has been corrected now."/>
    <s v="MSS Cause Codes"/>
    <s v="Delegation"/>
    <s v="Location Information"/>
    <m/>
    <s v="IT Application"/>
    <s v="Software Application/System"/>
    <s v="SOX/PCI"/>
    <m/>
    <m/>
    <s v="Elizabeth"/>
    <s v="Royer"/>
    <m/>
    <d v="2018-10-20T12:20:25"/>
    <s v="No"/>
    <s v="No"/>
    <s v="No"/>
  </r>
  <r>
    <s v="IT-OSS - M6 (PAETEC)"/>
    <s v="Incident"/>
    <s v="INC000002665563"/>
    <d v="2018-10-08T19:41:48"/>
    <d v="2018-10-09T14:01:19"/>
    <x v="1"/>
    <s v="Medium"/>
    <x v="0"/>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7211569 had already been disconnected on another order..  Error Code 30606:The Service Item 27211569 had already been disconnected on another order.Error Code 30766:Unable to process item Line Product  Product group 1006. The Service Item 27211569 had already been disconnected on another order.. What is your MSS Login ID?: e0166849 Customer Acct Number?: 7034370 PSR #?: 7172076 "/>
    <s v="The reported DELEGORD issue for the PSR#7172076 was due to incorrect product status for the previously completed order in NGMSS and the same has been corrected now."/>
    <s v="MSS Cause Codes"/>
    <s v="Delegation"/>
    <s v="Previous order Delegation issue"/>
    <m/>
    <s v="IT Application"/>
    <s v="Software Application/System"/>
    <s v="SOX/PCI"/>
    <m/>
    <m/>
    <s v="Wendy"/>
    <s v="Green"/>
    <m/>
    <d v="2018-10-20T12:13:32"/>
    <s v="No"/>
    <s v="No"/>
    <s v="No"/>
  </r>
  <r>
    <s v="IT-OSS - M6 (PAETEC)"/>
    <s v="Incident"/>
    <s v="INC000002664693"/>
    <d v="2018-10-08T16:06:31"/>
    <d v="2018-10-09T14:46:43"/>
    <x v="5"/>
    <s v="Medium"/>
    <x v="0"/>
    <s v="Within the Service Target"/>
    <s v="Privileged Access Violation: (Oracle) Fire ID use Exception detected on System &quot;mtsvprd&quot;. "/>
    <s v=" Node Name: lx01s407.corp.paetec.com Application:  Object:  Message Group: IT - Command Center Time Generated: 10/08/2018 06:31:53 ITO Source Policy: FIRE ID monitor(1.6) Message Text: Privileged Access Violation: (Oracle) Fire ID use Exception detected on System &quot;mtsvprd&quot;. "/>
    <s v="This is false alert."/>
    <s v="MSS Cause Codes"/>
    <s v="Miscellaneous"/>
    <s v="No Issues Found"/>
    <m/>
    <s v="IT Application"/>
    <s v="Software Application/System"/>
    <s v="Other Type of Software"/>
    <m/>
    <m/>
    <s v="ITO"/>
    <s v="Open View"/>
    <m/>
    <d v="2018-10-20T12:04:17"/>
    <s v="No"/>
    <s v="No"/>
    <s v="No"/>
  </r>
  <r>
    <s v="IT-OSS - M6 (PAETEC)"/>
    <s v="Incident"/>
    <s v="INC000002647028"/>
    <d v="2018-09-28T23:01:29"/>
    <d v="2018-10-09T15:48:50"/>
    <x v="0"/>
    <s v="Medium"/>
    <x v="0"/>
    <s v="Within the Service Target"/>
    <s v="MSS (hPAE) - Duplicate Rates"/>
    <s v="Which MSS instance are you reporting this issue for?: MSS (NextGen) What type of issue are you reporting?: Another issue Description of problem: (attach screenshots of any errors, etc.): Custom Validation Error:1 Production Service Request. Invalid rate activity combinations. What is your MSS Login ID?: e0167638 Customer Acct Number?: 4825040 PSR #?: 7171848 "/>
    <s v="For the reported PSR#7171848,we have corrected the invalid rate activity and the order validates without any error"/>
    <s v="MSS Cause Codes"/>
    <s v="Data"/>
    <s v="Validation Issue"/>
    <m/>
    <s v="IT Application"/>
    <s v="Software Application/System"/>
    <s v="Other Type of Software"/>
    <m/>
    <m/>
    <s v="LaKanesia"/>
    <s v="Brooks"/>
    <m/>
    <d v="2018-10-20T11:43:00"/>
    <s v="No"/>
    <s v="No"/>
    <s v="No"/>
  </r>
  <r>
    <s v="IT-OSS - M6 (PAETEC)"/>
    <s v="Incident"/>
    <s v="INC000002647638"/>
    <d v="2018-09-29T02:03:42"/>
    <d v="2018-10-09T15:53:50"/>
    <x v="0"/>
    <s v="Medium"/>
    <x v="0"/>
    <s v="Within the Service Target"/>
    <s v="MSS (hPAE) - Duplicate Rates"/>
    <s v="Which MSS instance are you reporting this issue for?: MSS (hPAE) What type of issue are you reporting?: Another issue Description of problem: (attach screenshots of any errors, etc.): need to validate a PSR that is to test Monday for cutover. I'm receiving error stating duplicate rate activities. But the only dup on disco piece of the PSR. Please see the screenshot attached. What is your MSS Login ID?: e0177219 Customer Acct Number?: 5338181 PSR #?: 7092392 "/>
    <s v="For the reported PSR#7092392,we have corrected the invalid rate activity and the order validates without any error."/>
    <s v="MSS Cause Codes"/>
    <s v="Data"/>
    <s v="Validation Issue"/>
    <m/>
    <s v="IT Application"/>
    <s v="Software Application/System"/>
    <s v="SOX/PCI"/>
    <m/>
    <m/>
    <s v="Cindy"/>
    <s v="Earwood"/>
    <m/>
    <d v="2018-10-20T11:43:26"/>
    <s v="No"/>
    <s v="No"/>
    <s v="No"/>
  </r>
  <r>
    <s v="IT-OSS - M6 (PAETEC)"/>
    <s v="Incident"/>
    <s v="INC000002654287"/>
    <d v="2018-10-03T02:50:32"/>
    <d v="2018-10-09T16:44:11"/>
    <x v="2"/>
    <s v="Medium"/>
    <x v="0"/>
    <s v="Within the Service Target"/>
    <s v="MSS (hPAE) Issue-snapback"/>
    <s v="Which MSS instance are you reporting this issue for?: MSS (hPAE) What type of issue are you reporting?: Another issue Description of problem: (attach screenshots of any errors, etc.): Please move the TN's on this PSR.  What is your MSS Login ID?: n9989298 Customer Acct Number?: 99815 PSR #?: 7180891 "/>
    <s v="As per the user request we have loaded the reported 508 TN's in the reported PSR#7180891.Hence we are moving ahead and marking this request as resolved."/>
    <s v="MSS Cause Codes"/>
    <s v="Data"/>
    <s v="User Request"/>
    <m/>
    <s v="IT Application"/>
    <s v="Software Application/System"/>
    <s v="SOX/PCI"/>
    <m/>
    <m/>
    <s v="Syedibrahim K"/>
    <s v="Kalibullah"/>
    <m/>
    <d v="2018-10-20T11:49:13"/>
    <s v="No"/>
    <s v="No"/>
    <s v="No"/>
  </r>
  <r>
    <s v="IT-OSS - M6 (PAETEC)"/>
    <s v="Incident"/>
    <s v="INC000002665913"/>
    <d v="2018-10-08T21:18:16"/>
    <d v="2018-10-09T16:49:40"/>
    <x v="2"/>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error CHARLES HAWKIN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The direction_ind must be one of the following: (&quot;I&quot;,&quot;O&quot;,&quot;2&quot;)..  Error Code 39990:Miscellaneous Error: SP_PSRAPI_UPDATE_TRUNK_GROUP: The direction_ind must be one of the following: (&quot;I&quot;,&quot;O&quot;,&quot;2&quot;).Error Code 30766:Unable to process item Dialtone/LD Trunk Product Product group 1000. Miscellaneous Error: SP_PSRAPI_UPDATE_TRUNK_GROUP: The direction_ind must be one of the following: (&quot;I&quot;,&quot;O&quot;,&quot;2&quot;).. What is your MSS Login ID?: e0158021 Customer Acct Number?: 7119943 PSR #?: 7183202 "/>
    <s v="We are able to see that the value label 'Direction Ind' for the trunk product is not populated in the previous migrated order which caused the reported issue and we have corrected the same.The DELEGORD task of the reported PSR#7183202 have been completed hence we are moving ahead and marking this request as resolved."/>
    <s v="MSS Cause Codes"/>
    <s v="Migration"/>
    <s v="Seed PSR issues"/>
    <m/>
    <s v="IT Application"/>
    <s v="Software Application/System"/>
    <s v="SOX/PCI"/>
    <m/>
    <m/>
    <s v="Jacqueline"/>
    <s v="Mcgill"/>
    <m/>
    <d v="2018-10-20T12:14:50"/>
    <s v="No"/>
    <s v="No"/>
    <s v="No"/>
  </r>
  <r>
    <s v="IT-OSS - M6 (PAETEC)"/>
    <s v="Incident"/>
    <s v="INC000002665341"/>
    <d v="2018-10-08T19:52:03"/>
    <d v="2018-10-09T17:05:25"/>
    <x v="4"/>
    <s v="Medium"/>
    <x v="0"/>
    <s v="Within the Service Target"/>
    <s v="MSS (hPAE) Issue"/>
    <s v="Alternate contact phone number for yourself, if applicable: 7043191302 Which MSS instance are you reporting this issue for?: MSS (hPAE) What type of issue are you reporting?: Another issue Description of problem: (attach screenshots of any errors, etc.): Error(s) have occurred in the MSS-&gt;RevChain Bridge while processing service .\B T1 On-Net Facility Product\T1 Circuit. (38/HCGS/104540/242/PUA /DS1) Error while processing Service #1 [type=2, activity code=N, MSS name=\B T1 On-Net Facility Product\T1 Circuit, nickname=38/HCGS/104540/242/PUA /DS1, service item id=83666948] General Exception null RevChain exception caught -- RevChainGeneralException 2018-10-08 09:32:01.586 General Exception EJB Exception:; nested exception is:  _x0009_java.sql.SQLException: ORA-04021: timeout occurred while waiting to lock object   null What is your MSS Login ID?: tnr42931 Customer Acct Number?: 208185434 PSR #?: 7103219 "/>
    <s v="We could see no issues with this order as the gateway event has got completed once got re-initiated."/>
    <s v="MSS Cause Codes"/>
    <s v="Delegation"/>
    <s v="Delegation task issue"/>
    <m/>
    <s v="IT Application"/>
    <s v="Software Application/System"/>
    <s v="SOX/PCI"/>
    <m/>
    <m/>
    <s v="Tiffany"/>
    <s v="Raya"/>
    <m/>
    <d v="2018-10-20T12:12:27"/>
    <s v="No"/>
    <s v="No"/>
    <s v="No"/>
  </r>
  <r>
    <s v="IT-OSS - M6 (PAETEC)"/>
    <s v="Incident"/>
    <s v="INC000002659094"/>
    <d v="2018-10-04T20:11:01"/>
    <d v="2018-10-09T17:16:18"/>
    <x v="4"/>
    <s v="Medium"/>
    <x v="0"/>
    <s v="Within the Service Target"/>
    <s v="MSS (hPAE) Issue"/>
    <s v="Which MSS instance are you reporting this issue for?: MSS (hPAE) What type of issue are you reporting?: Another issue Description of problem: (attach screenshots of any errors, etc.): PSR 6886638, Design task is open in my queue but corresponding ngmss order 4073871 is closed. I can't close Design in M6 and can't sup it because it has a Sup 1 to cancel. TMCCON_C - work queue What is your MSS Login ID?: e0152331 PSR #?: 6886638 "/>
    <s v="We could see that the reported issue has occurred due to some data issues,which has been corrected through backend and the DD task is now ready to complete."/>
    <s v="MSS Cause Codes"/>
    <s v="Data"/>
    <s v="User Request"/>
    <m/>
    <s v="IT Application"/>
    <s v="Software Application/System"/>
    <s v="SOX/PCI"/>
    <m/>
    <m/>
    <s v="Tana"/>
    <s v="Mcconnaughey"/>
    <m/>
    <d v="2018-10-20T11:54:48"/>
    <s v="No"/>
    <s v="No"/>
    <s v="No"/>
  </r>
  <r>
    <s v="IT-OSS - M6 (PAETEC)"/>
    <s v="Incident"/>
    <s v="INC000002655459"/>
    <d v="2018-10-03T18:34:54"/>
    <d v="2018-10-09T17:18:45"/>
    <x v="4"/>
    <s v="Medium"/>
    <x v="0"/>
    <s v="Within the Service Target"/>
    <s v="MSS (hPAE) Issue"/>
    <s v="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inactivated account and services. What is your MSS Login ID?: n9986092 Customer Acct Number?: 4853282 PSR #?: 7157442 "/>
    <s v="We could see that the design changes in the NGMSS has not been reflected in the legacy environment caused the reported issue.Now we have corrected it"/>
    <s v="MSS Cause Codes"/>
    <s v="Training"/>
    <s v="Design not processed properly"/>
    <m/>
    <s v="IT Application"/>
    <s v="Software Application/System"/>
    <s v="SOX/PCI"/>
    <m/>
    <m/>
    <s v="Anoop"/>
    <s v="Kumar"/>
    <m/>
    <d v="2018-10-20T11:50:01"/>
    <s v="No"/>
    <s v="No"/>
    <s v="No"/>
  </r>
  <r>
    <s v="IT-OSS - M6 (PAETEC)"/>
    <s v="Incident"/>
    <s v="INC000002651554"/>
    <d v="2018-10-02T16:03:16"/>
    <d v="2018-10-09T17:21:08"/>
    <x v="4"/>
    <s v="Medium"/>
    <x v="0"/>
    <s v="Within the Service Target"/>
    <s v="MSS (hPAE) Issue"/>
    <s v="Which MSS instance are you reporting this issue for?: MSS (hPAE) What type of issue are you reporting?: Another issue Description of problem: (attach screenshots of any errors, etc.): Team is unable to complete DD task due to following error in M6: The circuits for this service request are not complete. Please complete (or reverse if the order has been cancelled) the required engineering before completing this task. kindly complete the DD Task. What is your MSS Login ID?: n9986092 Customer Acct Number?: 7148653 PSR #?: 7154487 "/>
    <s v="We could see that the design changes in the NGMSS has not been reflected in the legacy environment caused the reported issue.Now we have corrected it."/>
    <s v="MSS Cause Codes"/>
    <s v="Training"/>
    <s v="Design not processed properly"/>
    <m/>
    <s v="IT Application"/>
    <s v="Software Application/System"/>
    <s v="SOX/PCI"/>
    <m/>
    <m/>
    <s v="Anoop"/>
    <s v="Kumar"/>
    <m/>
    <d v="2018-10-20T11:45:47"/>
    <s v="No"/>
    <s v="No"/>
    <s v="No"/>
  </r>
  <r>
    <s v="IT-OSS - M6 (PAETEC)"/>
    <s v="Incident"/>
    <s v="INC000002630441"/>
    <d v="2018-09-21T18:06:48"/>
    <d v="2018-10-09T17:27:46"/>
    <x v="4"/>
    <s v="Medium"/>
    <x v="0"/>
    <s v="Within the Service Target"/>
    <s v="MSS (hPAE) Issue"/>
    <s v="Which MSS instance are you reporting this issue for?: MSS (hPAE) What type of issue are you reporting?: Another issue Description of problem: (attach screenshots of any errors, etc.): Team is unable to remove the error M6: The circuits for this service request are not complete. Please complete(or reverse if the order has been cancelled) the required engineering before completing this task. kindly complete DD task  What is your MSS Login ID?: n9986092 Customer Acct Number?: 7014909 PSR #?: 7153659 "/>
    <s v="We could see that the design changes in the NGMSS has not been reflected in the legacy environment caused the reported issue.Now we have corrected it."/>
    <s v="MSS Cause Codes"/>
    <s v="Training"/>
    <s v="Process Issue - Others"/>
    <d v="2018-09-28T17:46:24"/>
    <s v="IT Application"/>
    <s v="Software Application/System"/>
    <s v="SOX/PCI"/>
    <m/>
    <m/>
    <s v="Keshvi"/>
    <s v="Arora"/>
    <m/>
    <d v="2018-10-20T11:36:57"/>
    <s v="No"/>
    <s v="No"/>
    <s v="No"/>
  </r>
  <r>
    <s v="IT-OSS - M6 (PAETEC)"/>
    <s v="Incident"/>
    <s v="INC000002636978"/>
    <d v="2018-09-25T18:39:49"/>
    <d v="2018-10-09T17:56:25"/>
    <x v="4"/>
    <s v="Medium"/>
    <x v="0"/>
    <s v="Within the Service Target"/>
    <s v="MSS (hPAE) Issue"/>
    <s v="Alternate contact phone number for yourself, if applicable: 7048870493 Which MSS instance are you reporting this issue for?: MSS (hPAE) What type of issue are you reporting?: Another issue Description of problem: (attach screenshots of any errors, etc.): I am receiving an error that the selected service item is on another open PSR. However there are no open PSRs on this account. I am trying to add Remote call forwarding 561-752-2666  What is your MSS Login ID?: e0104338 Customer Acct Number?: 2607525 PSR #?: 7175360 "/>
    <s v="The incorrect service item status in the order which caused the reported issue has been cleared now"/>
    <s v="MSS Cause Codes"/>
    <s v="Data"/>
    <s v="Product Issue"/>
    <m/>
    <s v="IT Application"/>
    <s v="Software Application/System"/>
    <s v="SOX/PCI"/>
    <m/>
    <m/>
    <s v="Kristen"/>
    <s v="Popp"/>
    <m/>
    <d v="2018-10-20T11:39:30"/>
    <s v="No"/>
    <s v="No"/>
    <s v="No"/>
  </r>
  <r>
    <s v="IT-OSS - M6 (PAETEC)"/>
    <s v="Incident"/>
    <s v="INC000002616534"/>
    <d v="2018-09-15T02:08:39"/>
    <d v="2018-10-09T18:50:44"/>
    <x v="2"/>
    <s v="Medium"/>
    <x v="0"/>
    <s v="Within the Service Target"/>
    <s v="MSS (hPAE) Issue"/>
    <s v="Which MSS instance are you reporting this issue for?: MSS (hPAE) What type of issue are you reporting?: Another issue Description of problem: (attach screenshots of any errors, etc.): Gateway error: ReturnCd :-1 - ReturnText: ORA-01400: cannot insert NULL into (&quot;ASAP&quot;.&quot;CUST_ACCT_ADDR&quot;.&quot;ADDRESS_ID&quot;) What is your MSS Login ID?: e0177219 Customer Acct Number?: 208494590 PSR #?: 7168350 "/>
    <s v="We are able to see that the customer account is delegated properly which caused the reported issue and the same have been corrected.The DELEGORD task of the reported PSR#7168350 have been completed  already hence we are moving ahead and marking this request as resolved."/>
    <s v="MSS Cause Codes"/>
    <s v="Delegation"/>
    <s v="Customer status"/>
    <m/>
    <s v="IT Application"/>
    <s v="Software Application/System"/>
    <s v="SOX/PCI"/>
    <m/>
    <m/>
    <s v="Cindy"/>
    <s v="Earwood"/>
    <m/>
    <d v="2018-10-20T11:35:03"/>
    <s v="No"/>
    <s v="No"/>
    <s v="No"/>
  </r>
  <r>
    <s v="IT-OSS - M6 (PAETEC)"/>
    <s v="Incident"/>
    <s v="INC000002609291"/>
    <d v="2018-09-12T20:37:02"/>
    <d v="2018-10-09T19:20:41"/>
    <x v="2"/>
    <s v="Medium"/>
    <x v="0"/>
    <s v="Within the Service Target"/>
    <s v="MSS (hPAE) Issue"/>
    <s v="Alternate contact phone number for yourself, if applicable: 8643318255 Which MSS instance are you reporting this issue for?: MSS (hPAE) What type of issue are you reporting?: Another issue Description of problem: (attach screenshots of any errors, etc.): Need the delegoct task closed. Please see screenshot What is your MSS Login ID?: e0145336 Customer Acct Number?: 67857068 PSR #?: 7160948 "/>
    <s v="We are able to the lines in the reported PSR is also  mapped with the PSR#7141388 incorrectly and the DELEGOCT task of the reported PSR#7160948 have been completed now hence we are moving ahead and marking this request as resolved."/>
    <s v="MSS Cause Codes"/>
    <s v="Data"/>
    <s v="Telephone Number Issue"/>
    <m/>
    <s v="IT Application"/>
    <s v="Software Application/System"/>
    <s v="SOX/PCI"/>
    <m/>
    <m/>
    <s v="Maria"/>
    <s v="Muniz"/>
    <m/>
    <d v="2018-10-20T11:34:23"/>
    <s v="No"/>
    <s v="No"/>
    <s v="No"/>
  </r>
  <r>
    <s v="IT-OSS - M6 (PAETEC)"/>
    <s v="Incident"/>
    <s v="INC000002590630"/>
    <d v="2018-09-04T18:27:21"/>
    <d v="2018-10-09T20:05:50"/>
    <x v="5"/>
    <s v="Medium"/>
    <x v="0"/>
    <s v="Within the Service Target"/>
    <s v="E911/Nebraska Issue - PSR 7123561"/>
    <s v="Select the application you are encountering this problem with: E911/Nebraska What type of issue are you reporting?: Other Issue Summary of Issue : PSR 7123561 What are you trying to do, and, what is happening? (attach screenshots of any errors, etc.): 911 ALL task was scheduled for 7/31/2018.  Looks like it flowed to E911 on 08/20/2018 however for some reason the task was never closed in M6. What date and time did you start noticing this issue?: 9/4/2018 12:00 AM "/>
    <s v="As discussed over IM, the 911 tasks in 'SYSTEM' are getting complete without any issues."/>
    <s v="MSS Cause Codes"/>
    <s v="Miscellaneous"/>
    <s v="No Issues Found"/>
    <d v="2018-09-07T00:37:11"/>
    <s v="IT Application"/>
    <s v="Software Application/System"/>
    <s v="Other Type of Software"/>
    <m/>
    <m/>
    <s v="Sandra"/>
    <s v="Mills"/>
    <m/>
    <d v="2018-10-20T11:33:41"/>
    <s v="No"/>
    <s v="No"/>
    <s v="No"/>
  </r>
  <r>
    <s v="IT-OSS - M6 (PAETEC)"/>
    <s v="Incident"/>
    <s v="INC000002663177"/>
    <d v="2018-10-06T00:17:02"/>
    <d v="2018-10-09T20:19:00"/>
    <x v="4"/>
    <s v="Medium"/>
    <x v="0"/>
    <s v="Within the Service Target"/>
    <s v="MSS (hPAE) Issue"/>
    <s v="Alternate contact phone number for yourself, if applicable: 7043193747 Which MSS instance are you reporting this issue for?: MSS (hPAE) What type of issue are you reporting?: Another issue Description of problem: (attach screenshots of any errors, etc.): circuit error  Nexgen psr closed,   What is your MSS Login ID?: e0141160 Customer Acct Number?: 7155100 PSR #?: 7182984 "/>
    <s v="We could see that the design changes in the NGMSS has not been reflected in the legacy environment caused the reported issue.Now we have corrected it"/>
    <s v="MSS Cause Codes"/>
    <s v="Training"/>
    <s v="Process Issue - Others"/>
    <m/>
    <s v="IT Application"/>
    <s v="Software Application/System"/>
    <s v="SOX/PCI"/>
    <m/>
    <m/>
    <s v="Erica"/>
    <s v="Scott"/>
    <m/>
    <d v="2018-10-20T12:01:54"/>
    <s v="No"/>
    <s v="No"/>
    <s v="No"/>
  </r>
  <r>
    <s v="IT-OSS - M6 (PAETEC)"/>
    <s v="Incident"/>
    <s v="INC000002582555"/>
    <d v="2018-08-30T17:52:52"/>
    <d v="2018-10-09T22:22:27"/>
    <x v="1"/>
    <s v="Medium"/>
    <x v="0"/>
    <s v="Service Targets Breached"/>
    <s v="MSS (hPAE) BondPrd"/>
    <s v="Which MSS instance are you reporting this issue for?: MSS (hPAE) What type of issue are you reporting?: Another issue Description of problem: (attach screenshots of any errors, etc.): Please see screen shot attached. The ORDVAL task is erroring out then when you resend the gateway it processes. This is happening on other accounts with different users. What is your MSS Login ID?: e0158477 Customer Acct Number?: 2493257 PSR #?: 7156651 "/>
    <s v="The ORD VAL gateway for the PSR#7158851 is now complete. This is a time out issue and can be corrected by reactivating."/>
    <s v="MSS Cause Codes"/>
    <s v="Data"/>
    <s v="Gateway Event Issue"/>
    <m/>
    <s v="IT Application"/>
    <s v="Software Application/System"/>
    <s v="SOX/PCI"/>
    <m/>
    <m/>
    <s v="Danielle"/>
    <s v="Hiler"/>
    <m/>
    <d v="2018-10-20T11:32:46"/>
    <s v="No"/>
    <s v="No"/>
    <s v="No"/>
  </r>
  <r>
    <s v="IT-OSS - M6 (PAETEC)"/>
    <s v="Incident"/>
    <s v="INC000002665565"/>
    <d v="2018-10-08T19:44:00"/>
    <d v="2018-10-10T15:42:45"/>
    <x v="3"/>
    <s v="Medium"/>
    <x v="0"/>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The inCO_pulse_type is required...  Error Code 39990:Miscellaneous Error: SP_PSRAPI_UPDATE_TRUNK_GROUP: The inCO_pulse_type is required..Error Code 30766:Unable to process item Dialtone/LD Trunk Product Product group 1000. Miscellaneous Error: SP_PSRAPI_UPDATE_TRUNK_GROUP: The inCO_pulse_type is required... What is your MSS Login ID?: e0166849 Customer Acct Number?: 634401385009 PSR #?: 7181744 "/>
    <s v="Issue : The trunk group info label and values were not populated causing the issue on PSR#7181744.  Resolution: Kindly supplement the order and fill the required trunk group info label and values on PSR#7181744."/>
    <s v="MSS Cause Codes"/>
    <s v="Data"/>
    <s v="Value Label"/>
    <m/>
    <s v="IT Application"/>
    <s v="Software Application/System"/>
    <s v="SOX/PCI"/>
    <m/>
    <m/>
    <s v="Wendy"/>
    <s v="Green"/>
    <m/>
    <d v="2018-10-21T11:58:57"/>
    <s v="No"/>
    <s v="No"/>
    <s v="No"/>
  </r>
  <r>
    <s v="IT-OSS - M6 (PAETEC)"/>
    <s v="Incident"/>
    <s v="INC000002670033"/>
    <d v="2018-10-10T00:22:15"/>
    <d v="2018-10-10T17:14:57"/>
    <x v="5"/>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063080 7106739 7142448 7151322 7165721 7168217 7175533 7184476 7184840 "/>
    <s v="The reported issue was due to duplicate entries in location related tables due to delegation has been corrected now. The DELEGDES task got completed for reported PSRs#7063080 7106739 7142448 7151322 7165721 7168217 7175533 7184476 7184840. Hence we are going ahead and marking this incident as resolved."/>
    <s v="MSS Cause Codes"/>
    <s v="Delegation"/>
    <s v="Location Information"/>
    <m/>
    <s v="IT Application"/>
    <s v="Software Application/System"/>
    <s v="SOX/PCI"/>
    <m/>
    <m/>
    <s v="Elizabeth"/>
    <s v="Royer"/>
    <m/>
    <d v="2018-10-21T12:27:28"/>
    <s v="No"/>
    <s v="No"/>
    <s v="No"/>
  </r>
  <r>
    <s v="IT-OSS - M6 (PAETEC)"/>
    <s v="Incident"/>
    <s v="INC000002668036"/>
    <d v="2018-10-09T17:14:36"/>
    <d v="2018-10-10T17:59:00"/>
    <x v="3"/>
    <s v="Medium"/>
    <x v="0"/>
    <s v="Within the Service Target"/>
    <s v="MSS (hPAE) Issue"/>
    <s v="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A_CLLI) violated - parent key not found What is your MSS Login ID?: e0172173 Customer Acct Number?: 207555131 and 208636515 PSR #?: 7151322 and 7175533 "/>
    <s v="Resolution: The reported order already corrected as part of another req#2670033 and now both the orders got DELEGDES task completed."/>
    <s v="MSS Cause Codes"/>
    <s v="Miscellaneous"/>
    <s v="No Issues Found"/>
    <m/>
    <s v="IT Application"/>
    <s v="Software Application/System"/>
    <s v="SOX/PCI"/>
    <m/>
    <m/>
    <s v="Shannon"/>
    <s v="Leahy"/>
    <m/>
    <d v="2018-10-21T12:04:29"/>
    <s v="No"/>
    <s v="No"/>
    <s v="No"/>
  </r>
  <r>
    <s v="IT-OSS - M6 (PAETEC)"/>
    <s v="Incident"/>
    <s v="INC000002657004"/>
    <d v="2018-10-04T01:12:24"/>
    <d v="2018-10-10T18:40:48"/>
    <x v="0"/>
    <s v="Medium"/>
    <x v="0"/>
    <s v="Within the Service Target"/>
    <s v="MSS (hPAE) - Java 20"/>
    <s v="Which MSS instance are you reporting this issue for?: MSS (hPAE) What type of issue are you reporting?: Another issue Description of problem: (attach screenshots of any errors, etc.): errors returned from MSS API ERROR: 10119 - The server encountered the following Exception: java.lang.StringIndexOutOfBoundsException: String index out of range: -20 I am trying to close this DD error out. But I am getting an error that its already completed in Next gen and cannot  What is your MSS Login ID?: e0100641 Customer Acct Number?: 5211115 PSR #?: 7179677 "/>
    <s v="The reported issue was due to DD gateway event got bypassed and the same has been corrected by re-initiating it and the order got completed by user."/>
    <s v="MSS Cause Codes"/>
    <s v="Training"/>
    <s v="MSS - Functional Training"/>
    <m/>
    <s v="IT Application"/>
    <s v="Software Application/System"/>
    <s v="SOX/PCI"/>
    <m/>
    <m/>
    <s v="Jennifer"/>
    <s v="Lloyd"/>
    <m/>
    <d v="2018-10-21T11:46:40"/>
    <s v="No"/>
    <s v="No"/>
    <s v="No"/>
  </r>
  <r>
    <s v="IT-OSS - M6 (PAETEC)"/>
    <s v="Incident"/>
    <s v="INC000002670642"/>
    <d v="2018-10-10T02:46:34"/>
    <d v="2018-10-10T18:50:46"/>
    <x v="2"/>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All the tasks on PSR 6717745 have been completed, but the PSR is still showing in open status. Please push the PSR to completion. The DDD is 12/20/16. What is your MSS Login ID?: e0158021 Customer Acct Number?: 204528515 PSR #?: 6717745 "/>
    <s v="Incorrect order status caused the reported issue and the same have been corrected now.The reported PSR#6717745 have been flag finished now hence we are moving ahead and marking this request as resolved."/>
    <s v="MSS Cause Codes"/>
    <s v="Miscellaneous"/>
    <s v="Latency Issues"/>
    <m/>
    <s v="IT Application"/>
    <s v="Software Application/System"/>
    <s v="SOX/PCI"/>
    <m/>
    <m/>
    <s v="Jacqueline"/>
    <s v="Mcgill"/>
    <m/>
    <d v="2018-10-21T12:51:16"/>
    <s v="No"/>
    <s v="No"/>
    <s v="No"/>
  </r>
  <r>
    <s v="IT-OSS - M6 (PAETEC)"/>
    <s v="Incident"/>
    <s v="INC000002667921"/>
    <d v="2018-10-09T16:54:12"/>
    <d v="2018-10-10T19:24:44"/>
    <x v="5"/>
    <s v="Medium"/>
    <x v="0"/>
    <s v="Within the Service Target"/>
    <s v="MSS (hPAE) Issue"/>
    <s v="Which MSS instance are you reporting this issue for?: MSS (hPAE) What type of issue are you reporting?: Another issue Description of problem: (attach screenshots of any errors, etc.): Team is unable ti complete the DD task in M6 due to following error:-This order includes circuits which are not in the appropriate status for the circuit activity .Another order must be completed against these  circuits to change them into the appropriate status before this order can be due date completed.  Kindly complete the DD in M6. What is your MSS Login ID?: N9986092 Customer Acct Number?: 5779729 PSR #?: 7180659 "/>
    <s v="For the reported issue due to incorrect hung assignments during migration that cause the issue and same has been corrected now. The reported PSR#7180659 will complete without any issues. Hence we are going ahead and marking this incident as resolved."/>
    <s v="MSS Cause Codes"/>
    <s v="Migration"/>
    <s v="Wrong Circuit Status"/>
    <m/>
    <s v="IT Application"/>
    <s v="Software Application/System"/>
    <s v="SOX/PCI"/>
    <m/>
    <m/>
    <s v="Anoop"/>
    <s v="Kumar"/>
    <m/>
    <d v="2018-10-21T12:05:14"/>
    <s v="No"/>
    <s v="No"/>
    <s v="No"/>
  </r>
  <r>
    <s v="IT-OSS - M6 (PAETEC)"/>
    <s v="Incident"/>
    <s v="INC000002662697"/>
    <d v="2018-10-05T21:43:27"/>
    <d v="2018-10-10T19:49:13"/>
    <x v="3"/>
    <s v="Medium"/>
    <x v="0"/>
    <s v="Within the Service Target"/>
    <s v="MSS (hPAE) Issue"/>
    <s v="Alternate contact phone number for yourself, if applicable: 319-790-2296 Which MSS instance are you reporting this issue for?: MSS (hPAE) What type of issue are you reporting?: Another issue Description of problem: (attach screenshots of any errors, etc.): The SEND SOA task is stuck &quot;in processing&quot;, can you please close this task. What is your MSS Login ID?: e0159598 Customer Acct Number?: 207636925 PSR #?: 7050598 "/>
    <s v="The TN's were ported to neustar side and SENDSOA was manually bypassed to fix the issue and now the task got completed."/>
    <s v="MSS Cause Codes"/>
    <s v="Data"/>
    <s v="Gateway Event Issue"/>
    <m/>
    <s v="IT Application"/>
    <s v="Software Application/System"/>
    <s v="SOX/PCI"/>
    <m/>
    <m/>
    <s v="Carol"/>
    <s v="Ormiston"/>
    <m/>
    <d v="2018-10-21T11:51:19"/>
    <s v="No"/>
    <s v="No"/>
    <s v="No"/>
  </r>
  <r>
    <s v="IT-OSS - M6 (PAETEC)"/>
    <s v="Incident"/>
    <s v="INC000002667840"/>
    <d v="2018-10-09T16:10:01"/>
    <d v="2018-10-10T20:56:31"/>
    <x v="2"/>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following error : The circuits for this service request are not complete. Please complete (or reverse if the order has been cancelled) the required engineering before completing this task. Kindly complete the dd task. What is your MSS Login ID?: n9986092 Customer Acct Number?: 67060216 PSR #?: 7150370 "/>
    <s v="The level two product 'D Channel Trunk Member' was not migrated properly to NGMSS which caused the product not pulled in the corresponding NGPSR and the NGPSR also got flag finished as well. We have corrected the same via back-end and the reported PSR#7150370 closing without any issues hence we are moving ahead and marking this request as resolved."/>
    <s v="MSS Cause Codes"/>
    <s v="Migration"/>
    <s v="Seed PSR issues"/>
    <m/>
    <s v="IT Application"/>
    <s v="Software Application/System"/>
    <s v="SOX/PCI"/>
    <m/>
    <m/>
    <s v="Anoop"/>
    <s v="Kumar"/>
    <m/>
    <d v="2018-10-21T12:03:37"/>
    <s v="No"/>
    <s v="No"/>
    <s v="No"/>
  </r>
  <r>
    <s v="IT-OSS - M6 (PAETEC)"/>
    <s v="Incident"/>
    <s v="INC000002672631"/>
    <d v="2018-10-10T19:41:05"/>
    <d v="2018-10-11T17:24:58"/>
    <x v="1"/>
    <s v="Medium"/>
    <x v="0"/>
    <s v="Within the Service Target"/>
    <s v="MSS (hPAE) Issue"/>
    <s v="Which MSS instance are you reporting this issue for?: MSS (hPAE) What type of issue are you reporting?: Another issue Description of problem: (attach screenshots of any errors, etc.): ReturnCd :21034 - ReturnText: Required CLLI location(s)  have not been defined in NGMSS. DELEGORD task What is your MSS Login ID?: sdaniel PSR #?: 7186157 "/>
    <s v="The reported DELEGORD issue for the PSR#7186157 was due to incorrect location type mapped for the locations in Legacy system and the same has been corrected now."/>
    <s v="MSS Cause Codes"/>
    <s v="Data"/>
    <s v="Location Issue"/>
    <m/>
    <s v="IT Application"/>
    <s v="Software Application/System"/>
    <s v="SOX/PCI"/>
    <m/>
    <m/>
    <s v="Sarah"/>
    <s v="Daniel"/>
    <m/>
    <d v="2018-10-22T12:11:13"/>
    <s v="No"/>
    <s v="No"/>
    <s v="No"/>
  </r>
  <r>
    <s v="IT-OSS - M6 (PAETEC)"/>
    <s v="Incident"/>
    <s v="INC000002642291"/>
    <d v="2018-09-27T03:08:53"/>
    <d v="2018-10-11T17:53:15"/>
    <x v="2"/>
    <s v="Medium"/>
    <x v="0"/>
    <s v="Within the Service Target"/>
    <s v="MSS (hPAE) Issue"/>
    <s v="Which MSS instance are you reporting this issue for?: MSS (hPAE) What type of issue are you reporting?: Another issue Description of problem: (attach screenshots of any errors, etc.): Issue on DELEGORD task, error attached.  Please correct on PSR 7171217 What is your MSS Login ID?: credmond Customer Acct Number?: 2494784 PSR #?: 7171217 "/>
    <s v="The order has been created manually in NGMSS for this PSR .Since there were 56,392 TN's and 1 trunk product present in the PSR and our delegation XML API will not work for this scenario.The DELEGORD task for the reported PSR#7171217 have been completed  hence we are moving ahead and marking this request as resolved."/>
    <s v="MSS Cause Codes"/>
    <s v="Delegation"/>
    <s v="XML api issue"/>
    <m/>
    <s v="IT Application"/>
    <s v="Software Application/System"/>
    <s v="SOX/PCI"/>
    <m/>
    <m/>
    <s v="Chanshini"/>
    <s v="Redmond"/>
    <m/>
    <d v="2018-10-22T11:38:05"/>
    <s v="No"/>
    <s v="No"/>
    <s v="No"/>
  </r>
  <r>
    <s v="IT-OSS - M6 (PAETEC)"/>
    <s v="Incident"/>
    <s v="INC000002673439"/>
    <d v="2018-10-10T22:34:44"/>
    <d v="2018-10-11T19:29:36"/>
    <x v="5"/>
    <s v="Medium"/>
    <x v="0"/>
    <s v="Within the Service Target"/>
    <s v="Escalation - MSS (hPAE) Issue"/>
    <s v="Which MSS instance are you reporting this issue for?: MSS (hPAE) What type of issue are you reporting?: Another issue Description of problem: (attach screenshots of any errors, etc.): I am unable to remove the in-service PRI and D-channel from PSR 7123445. It was added by mistake, in service items are not being disconnected. Must be removed as soon as possible, thank you What is your MSS Login ID?: e0179725 Customer Acct Number?: 4736512 PSR #?: 7123445 "/>
    <s v="Any trunk or circuit related products cannot be removed from a PSR#7123445. These products needs to be reconnected back to the order if it is disconnected and proceeded further or the PSR needs to be cancelled or can be proceeded further if  is already in 'INSERVICE/CHANGE' status."/>
    <s v="MSS Cause Codes"/>
    <s v="Training"/>
    <s v="Process Issue - Others"/>
    <m/>
    <s v="IT Application"/>
    <s v="Software Application/System"/>
    <s v="SOX/PCI"/>
    <m/>
    <m/>
    <s v="Melanie"/>
    <s v="Cooper"/>
    <m/>
    <d v="2018-10-23T12:15:22"/>
    <s v="No"/>
    <s v="No"/>
    <s v="No"/>
  </r>
  <r>
    <s v="IT-OSS - M6 (PAETEC)"/>
    <s v="Incident"/>
    <s v="INC000002673404"/>
    <d v="2018-10-10T23:06:57"/>
    <d v="2018-10-11T19:31:10"/>
    <x v="3"/>
    <s v="Medium"/>
    <x v="0"/>
    <s v="Within the Service Target"/>
    <s v="MSS (hPAE) Issue"/>
    <s v="Which MSS instance are you reporting this issue for?: MSS (hPAE) What type of issue are you reporting?: Another issue Description of problem: (attach screenshots of any errors, etc.): Delegord task error on PSR 7185418. Receiving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0079906 had already been disconnected on another order..  Error Code 30606:The Service Item 20079906 had already been disconnected on another order.Error Code 30766:Unable to process item Dialtone/LD Trunk Product Product group 1000. The Service Item 20079906 had already been disconnected on another order..  PER JAMIE IN DESIGN:   .  Please submit a TT for the following and then try it after they clear it up.  Let me know how it goes.  -Jamie  ==================================================  On Facility 32/HCGS/389066/PUA /DS1 the DESIGN team see th TG members 35-1218 member 1-23+D on the channels in a nested fashion on each channel.  A Pending Disco and then a child of the same thing underneath with the second one identifying NGMSS PSR 3956654 that is long since closed at DD in NGMSS.  The matching PSR in M6 6876600 is also closed at DD.  Can this be cleared up so we can see what issues remain?  Thanks,    What is your MSS Login ID?: clm45677 "/>
    <s v="Issue : The previous order Supp cancel was not delegated to NGMSS issue caused the reported DELEGORD error.  Resolution: Now the corresponding NGMSS order was cancelled and circuits are back to In-Service . The child assignments of circuit 32/HCGS/389066/PUA /DS1were also corrected in NGMSS.  Now before re-initiating the DELEGORD , kindly pull the trunk members into your legacy M6 order 7185418 into parent B ISDN Trunk product and then initiate the DELEGORD.  Also i have attached screenshot for Trunk members to be added."/>
    <s v="MSS Cause Codes"/>
    <s v="Delegation"/>
    <s v="Previous order Delegation issue"/>
    <m/>
    <s v="IT Application"/>
    <s v="Software Application/System"/>
    <s v="SOX/PCI"/>
    <m/>
    <m/>
    <s v="Cassandra"/>
    <s v="McCoy-Mutka"/>
    <m/>
    <d v="2018-10-23T12:09:06"/>
    <s v="No"/>
    <s v="No"/>
    <s v="No"/>
  </r>
  <r>
    <s v="IT-OSS - M6 (PAETEC)"/>
    <s v="Incident"/>
    <s v="INC000002671880"/>
    <d v="2018-10-10T19:02:06"/>
    <d v="2018-10-11T20:18:44"/>
    <x v="5"/>
    <s v="Medium"/>
    <x v="0"/>
    <s v="Within the Service Target"/>
    <s v="MSS (hPAE) Issue"/>
    <s v="Which MSS instance are you reporting this issue for?: MSS (hPAE) What type of issue are you reporting?: Another issue Description of problem: (attach screenshots of any errors, etc.): Win-request#5400370 , Account#636666389015 , PSR#6687859 All task on above mentioned cancel PSR are completed, however PSR is still showing open in M6. Kindly forcefully close this PSR. Related screen shot is also attached for reference. Please revert to email: grgnwsoeteam@sequentialtech.com What is your MSS Login ID?: n9948704 Customer Acct Number?: 636666389015 PSR #?: 6687859 "/>
    <s v="For the reported issue due to incorrect order status and it has been cleared now. The reported PSR#6687859 is now flag-finished. Hence we are going ahead and marking this incident as resolved."/>
    <s v="MSS Cause Codes"/>
    <s v="Data"/>
    <s v="User Request"/>
    <m/>
    <s v="IT Application"/>
    <s v="Software Application/System"/>
    <s v="SOX/PCI"/>
    <m/>
    <m/>
    <s v="Hemam"/>
    <s v="Singh"/>
    <m/>
    <d v="2018-10-22T12:11:00"/>
    <s v="No"/>
    <s v="No"/>
    <s v="No"/>
  </r>
  <r>
    <s v="IT-OSS - M6 (PAETEC)"/>
    <s v="Incident"/>
    <s v="INC000002673510"/>
    <d v="2018-10-10T23:25:25"/>
    <d v="2018-10-11T20:29:33"/>
    <x v="5"/>
    <s v="Medium"/>
    <x v="0"/>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1 Product group 0. What is your MSS Login ID?: e0166849 Customer Acct Number?: 7078319 PSR #?: 7183196 "/>
    <s v="For the reported issue due to incorrect cross reference entries during migration and same has been corrected. The DELEGORD task got completed for PSR#7183196. Hence we are going ahead and marking this incident as resolved."/>
    <s v="MSS Cause Codes"/>
    <s v="Delegation"/>
    <s v="Cross Reference mapping"/>
    <m/>
    <s v="IT Application"/>
    <s v="Software Application/System"/>
    <s v="SOX/PCI"/>
    <m/>
    <m/>
    <s v="Wendy"/>
    <s v="Green"/>
    <m/>
    <d v="2018-10-23T12:17:25"/>
    <s v="No"/>
    <s v="No"/>
    <s v="No"/>
  </r>
  <r>
    <s v="IT-OSS - M6 (PAETEC)"/>
    <s v="Incident"/>
    <s v="INC000002662483"/>
    <d v="2018-10-05T21:52:25"/>
    <d v="2018-10-11T21:22:38"/>
    <x v="2"/>
    <s v="Medium"/>
    <x v="0"/>
    <s v="Within the Service Target"/>
    <s v="MSS (hPAE) - Design"/>
    <s v="Which MSS instance are you reporting this issue for?: MSS (hPAE) What type of issue are you reporting?: Another issue Description of problem: (attach screenshots of any errors, etc.): unable to complete DD task What is your MSS Login ID?: E0175021 Customer Acct Number?: 7140167 PSR #?: 7159335 "/>
    <s v="The provisioning plan 'POTS-suspend' chosen for the PSR#7159335 is a not delegatable provisioning plan and also we are able to see that a line is being disconnected in the same PSR as well.The Line should be disconnected in both NGMSS and M6 as well so kindly cancel the PSR and launch a new one with a delegatable provisioning plan.As there is no work around from our side we are moving ahead and marking this request as resolved."/>
    <s v="MSS Cause Codes"/>
    <s v="Training"/>
    <s v="MSS - Functional Training"/>
    <m/>
    <s v="IT Application"/>
    <s v="Software Application/System"/>
    <s v="SOX/PCI"/>
    <m/>
    <m/>
    <s v="Trisshaila"/>
    <s v="Wilson"/>
    <m/>
    <d v="2018-10-22T11:52:02"/>
    <s v="No"/>
    <s v="No"/>
    <s v="No"/>
  </r>
  <r>
    <s v="IT-OSS - M6 (PAETEC)"/>
    <s v="Incident"/>
    <s v="INC000002673881"/>
    <d v="2018-10-11T00:12:32"/>
    <d v="2018-10-11T21:49:16"/>
    <x v="3"/>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111952  7173120  7185564 "/>
    <s v="Resolution:The incorrect originating and terminating location of circuit was fixed  and xref mismatching issues were corrected to address  DELEGDES issues.  All the three orders got DELEGDES task completed."/>
    <s v="MSS Cause Codes"/>
    <s v="Data"/>
    <s v="Location Issue"/>
    <m/>
    <s v="IT Application"/>
    <s v="Software Application/System"/>
    <s v="SOX/PCI"/>
    <m/>
    <m/>
    <s v="Elizabeth"/>
    <s v="Royer"/>
    <m/>
    <d v="2018-10-23T12:35:09"/>
    <s v="No"/>
    <s v="No"/>
    <s v="No"/>
  </r>
  <r>
    <s v="IT-OSS - M6 (PAETEC)"/>
    <s v="Incident"/>
    <s v="INC000002670681"/>
    <d v="2018-10-10T03:49:13"/>
    <d v="2018-10-12T12:47:07"/>
    <x v="0"/>
    <s v="Medium"/>
    <x v="0"/>
    <s v="Within the Service Target"/>
    <s v="MSS (hPAE) Issue"/>
    <s v="Which MSS instance are you reporting this issue for?: MSS (hPAE) What type of issue are you reporting?: Another issue Description of problem: (attach screenshots of any errors, etc.): We are trying to complete the DD task in this PSR # 7172890, However we are getting on circuit id error, We have attached screen shot for your further referrence.  Note: we are tried to SUPP and add the design task, However we are unable to find the Supplement option in this PSR#7172890.  Also already completed in NGMSS side, Can you please help the issue What is your MSS Login ID?: n9998308 Customer Acct Number?: 7082112 PSR #?: 7172890  "/>
    <s v="For the reported PSR#7172890 ,we could see missing circuit in ngmss due to delegation and the same has been corrected now."/>
    <s v="MSS Cause Codes"/>
    <s v="Training"/>
    <s v="Circuit Not Found"/>
    <m/>
    <s v="IT Application"/>
    <s v="Software Application/System"/>
    <s v="SOX/PCI"/>
    <m/>
    <m/>
    <s v="Naveen Kumar"/>
    <s v="Kuppusamy"/>
    <m/>
    <d v="2018-10-23T11:59:01"/>
    <s v="No"/>
    <s v="No"/>
    <s v="No"/>
  </r>
  <r>
    <s v="IT-OSS - M6 (PAETEC)"/>
    <s v="Incident"/>
    <s v="INC000002663479"/>
    <d v="2018-10-06T01:01:31"/>
    <d v="2018-10-12T14:15:32"/>
    <x v="5"/>
    <s v="Medium"/>
    <x v="0"/>
    <s v="Within the Service Target"/>
    <s v="MSS (hPAE) - Starnet"/>
    <s v="Which MSS instance is this enhancement request/RIS request for?: MSS (hPAE) Details of request: This is a Records Only Update Request.  Please update the accounts and TNs as detailed in the Attached Spreadsheet.  These TNs do not need to be updated in Revchain.  Add to Starnet account. Date these changes need to be active: 10/8/2018 "/>
    <s v="As per your request, we have moved the TN to reported winning account and Hence we are going ahead and hence we are going ahead and marking this incident as resolved."/>
    <s v="MSS Cause Codes"/>
    <s v="Data"/>
    <s v="User Request"/>
    <m/>
    <s v="IT Application"/>
    <s v="Software Application/System"/>
    <s v="SOX/PCI"/>
    <m/>
    <m/>
    <s v="Stephanie"/>
    <s v="Larkins"/>
    <m/>
    <d v="2018-10-23T11:49:23"/>
    <s v="No"/>
    <s v="No"/>
    <s v="No"/>
  </r>
  <r>
    <s v="IT-OSS - M6 (PAETEC)"/>
    <s v="Incident"/>
    <s v="INC000002622078"/>
    <d v="2018-09-18T20:03:36"/>
    <d v="2018-10-12T15:36:30"/>
    <x v="2"/>
    <s v="Medium"/>
    <x v="0"/>
    <s v="Within the Service Target"/>
    <s v="MSS (hELNK) Issue"/>
    <s v="Alternate contact phone number for yourself, if applicable: 7043196852 Which MSS instance are you reporting this issue for?: MSS (hELNK) What type of issue are you reporting?: Another issue Description of problem: (attach screenshots of any errors, etc.): unable to remove TG in Raleigh G9 Genband without the following error..  Attempt to Unconfigure 9 TG 6090 WAKE INTERNAL MEDICINE 2011. PRI LAPD is unlocked or is being shutdown. but this is not one of the options listed to shut down PRI LAPD. RALEIGH G9 SLOT- S22-DC2-P3-D9  What is your MSS Login ID?: cheron Customer Acct Number?: 4733695 PSR #?: 7137029 "/>
    <s v="We have reached out to the EMS team and  now the reported PSR#7137029 have been completed already hence we are moving ahead and marking this request as resolved.No work around from our side in this PSR"/>
    <s v="MSS Cause Codes"/>
    <s v="Miscellaneous"/>
    <s v="No Issues Found"/>
    <m/>
    <s v="IT Application"/>
    <s v="Software Application/System"/>
    <s v="Other Type of Software"/>
    <m/>
    <m/>
    <s v="Celio"/>
    <s v="Heron"/>
    <m/>
    <d v="2018-10-23T11:37:00"/>
    <s v="No"/>
    <s v="No"/>
    <s v="No"/>
  </r>
  <r>
    <s v="IT-OSS - M6 (PAETEC)"/>
    <s v="Incident"/>
    <s v="INC000002667957"/>
    <d v="2018-10-09T16:45:11"/>
    <d v="2018-10-12T17:12:31"/>
    <x v="3"/>
    <s v="Medium"/>
    <x v="0"/>
    <s v="Within the Service Target"/>
    <s v="MSS (hPAE) Issue"/>
    <s v="Which MSS instance are you reporting this issue for?: MSS (hPAE) What type of issue are you reporting?: Another issue Description of problem: (attach screenshots of any errors, etc.): Team is unable to remove this error in M6: The circuits for this service request are not complete. Please complete(or reverse if the order has been cancelled) the required engineering before completing this task.task design, rip, poutcut and DYIPDSGN task not show in M6 Kindly Complete the DD Task What is your MSS Login ID?: N9986092 Customer Acct Number?: 7174473 PSR #?: 7158754 "/>
    <s v="Issue : The products were not delegated to NGMSS properly caused the issue .  Resolution: Now the product and circuit status were corrected manually via DB and now try to complete the DD task in legacy M6 PSR#7158754."/>
    <s v="MSS Cause Codes"/>
    <s v="Delegation"/>
    <s v="NGMSS data issue"/>
    <m/>
    <s v="IT Application"/>
    <s v="Software Application/System"/>
    <s v="SOX/PCI"/>
    <m/>
    <m/>
    <s v="Anoop"/>
    <s v="Kumar"/>
    <m/>
    <d v="2018-10-23T11:52:45"/>
    <s v="No"/>
    <s v="No"/>
    <s v="No"/>
  </r>
  <r>
    <s v="IT-OSS - M6 (PAETEC)"/>
    <s v="Incident"/>
    <s v="INC000002649367"/>
    <d v="2018-10-01T19:12:05"/>
    <d v="2018-10-12T17:22:14"/>
    <x v="3"/>
    <s v="Medium"/>
    <x v="0"/>
    <s v="Within the Service Target"/>
    <s v="MSS (hPAE) - Design"/>
    <s v="Which MSS instance are you reporting this issue for?: MSS (hPAE) What type of issue are you reporting?: Another issue Description of problem: (attach screenshots of any errors, etc.):  Team is unable to inactivate services due to following error in M6: The circuits for this service request are not complete. Please comlplete( reverse if the order has been cancelled) the requried engineering before completing this task. Kindly inactivate the services and Account What is your MSS Login ID?: n9986092 Customer Acct Number?: 7123006 PSR #?: 7177791 "/>
    <s v="Issue : The products were not delegated to NGMSS properly caused the issue .  Resolution: Now the product and circuit status were corrected manually via DB and now try to complete the DD task in legacy M6 PSR#7177791."/>
    <s v="MSS Cause Codes"/>
    <s v="Delegation"/>
    <s v="NGMSS data issue"/>
    <m/>
    <s v="IT Application"/>
    <s v="Software Application/System"/>
    <s v="SOX/PCI"/>
    <m/>
    <m/>
    <s v="Anoop"/>
    <s v="Kumar"/>
    <m/>
    <d v="2018-10-23T11:41:29"/>
    <s v="No"/>
    <s v="No"/>
    <s v="No"/>
  </r>
  <r>
    <s v="IT-OSS - M6 (PAETEC)"/>
    <s v="Incident"/>
    <s v="INC000002676410"/>
    <d v="2018-10-11T23:25:16"/>
    <d v="2018-10-12T18:31:52"/>
    <x v="2"/>
    <s v="Medium"/>
    <x v="0"/>
    <s v="Within the Service Target"/>
    <s v="MSS (hPAE) Issue"/>
    <s v="Which MSS instance are you reporting this issue for?: MSS (hPAE) What type of issue are you reporting?: Another issue Description of problem: (attach screenshots of any errors, etc.): Please attempt to reconnect the existing circuit on PSR 7166885. the FE ckt needs to stay in service.  What is your MSS Login ID?: e0163733 Customer Acct Number?: 7078423 PSR #?: 7185974 "/>
    <s v="The reported product have been reconnected by the user by processing supplement in the reported PSR#7185974."/>
    <s v="MSS Cause Codes"/>
    <s v="Training"/>
    <s v="User Resolved"/>
    <m/>
    <s v="IT Application"/>
    <s v="Software Application/System"/>
    <s v="SOX/PCI"/>
    <m/>
    <m/>
    <s v="Justin"/>
    <s v="Rawnsley"/>
    <m/>
    <d v="2018-10-24T11:53:36"/>
    <s v="No"/>
    <s v="No"/>
    <s v="No"/>
  </r>
  <r>
    <s v="IT-OSS - M6 (PAETEC)"/>
    <s v="Incident"/>
    <s v="INC000002675276"/>
    <d v="2018-10-11T18:55:10"/>
    <d v="2018-10-12T19:22:33"/>
    <x v="3"/>
    <s v="Medium"/>
    <x v="0"/>
    <s v="Within the Service Target"/>
    <s v="MSS (hPAE) Issue"/>
    <s v="Which MSS instance are you reporting this issue for?: MSS (hPAE) What type of issue are you reporting?: Another issue Description of problem: (attach screenshots of any errors, etc.): Unable to close the AUTOSDS as I added approx 6000 DID's to this order and the AUTOSDS keeps locking up and timing out.  Need this closed so order can move foward What is your MSS Login ID?: dmm39593 Customer Acct Number?: 204418168 PSR #?: 7104152 "/>
    <s v="Resolution: The AUTO SDS task was completed via Backend by calling stored procedure in DB level and now check pls on PSR#7104152."/>
    <s v="MSS Cause Codes"/>
    <s v="Data"/>
    <s v="User Request"/>
    <m/>
    <s v="IT Application"/>
    <s v="Software Application/System"/>
    <s v="SOX/PCI"/>
    <m/>
    <m/>
    <s v="Doreen"/>
    <s v="Meyer"/>
    <m/>
    <d v="2018-10-23T13:10:09"/>
    <s v="No"/>
    <s v="No"/>
    <s v="No"/>
  </r>
  <r>
    <s v="IT-OSS - M6 (PAETEC)"/>
    <s v="Incident"/>
    <s v="INC000002676281"/>
    <d v="2018-10-11T23:29:22"/>
    <d v="2018-10-12T19:52:51"/>
    <x v="3"/>
    <s v="Medium"/>
    <x v="0"/>
    <s v="Within the Service Target"/>
    <s v="MSS (hPAE) Issue"/>
    <s v="Which MSS instance are you reporting this issue for?: MSS (hPAE) What type of issue are you reporting?: Another issue Description of problem: (attach screenshots of any errors, etc.): DELEGDES ERROR ReturnCd :-1 - ReturnText: Updating in CIRCUIT tableORA-02291: integrity constraint (ASAP.FK_CKT_NETWORK_LOCATION_Z_CLLI) violated - parent key not found What is your MSS Login ID?: e0172173 Customer Acct Number?: 200418040 PSR #?: 7152441 "/>
    <s v="Resolution:The incorrect originating and terminating location of circuit was fixed to correct the DELEGDES issue on PSR#7152441 and now the DELEGDES gateway event got completed."/>
    <s v="MSS Cause Codes"/>
    <s v="Data"/>
    <s v="Location Issue"/>
    <m/>
    <s v="IT Application"/>
    <s v="Software Application/System"/>
    <s v="SOX/PCI"/>
    <m/>
    <m/>
    <s v="Shannon"/>
    <s v="Leahy"/>
    <m/>
    <d v="2018-10-24T11:45:56"/>
    <s v="No"/>
    <s v="No"/>
    <s v="No"/>
  </r>
  <r>
    <s v="IT-OSS - M6 (PAETEC)"/>
    <s v="Incident"/>
    <s v="INC000002676304"/>
    <d v="2018-10-11T23:31:40"/>
    <d v="2018-10-12T20:12:37"/>
    <x v="5"/>
    <s v="Medium"/>
    <x v="0"/>
    <s v="Within the Service Target"/>
    <s v="MSS (hPAE) Issue"/>
    <s v="Which MSS instance are you reporting this issue for?: MSS (hPAE) What type of issue are you reporting?: Another issue Description of problem: (attach screenshots of any errors, etc.): DELEGOCT error ReturnCd :-1 - ReturnText: exchange_carrier_circuit_id, of 209-248-0981-0 already exists.  Please change ecckt What is your MSS Login ID?: e0172173 Customer Acct Number?: 208177008 PSR #?: 7187457 "/>
    <s v="We could see that reported PSR#7187457 DELEGOCT task has been completed. No issues for this request."/>
    <s v="MSS Cause Codes"/>
    <s v="Miscellaneous"/>
    <s v="No Issues Found"/>
    <m/>
    <s v="IT Application"/>
    <s v="Software Application/System"/>
    <s v="SOX/PCI"/>
    <m/>
    <m/>
    <s v="Shannon"/>
    <s v="Leahy"/>
    <m/>
    <d v="2018-10-24T11:46:03"/>
    <s v="No"/>
    <s v="No"/>
    <s v="No"/>
  </r>
  <r>
    <s v="IT-OSS - M6 (PAETEC)"/>
    <s v="Incident"/>
    <s v="INC000002671889"/>
    <d v="2018-10-10T19:22:03"/>
    <d v="2018-10-15T18:50:59"/>
    <x v="2"/>
    <s v="Medium"/>
    <x v="0"/>
    <s v="Within the Service Target"/>
    <s v="MSS (hPAE) Issue"/>
    <s v="Alternate contact phone number for yourself, if applicable: 3197902462 Which MSS instance are you reporting this issue for?: MSS (hPAE) What type of issue are you reporting?: Another issue Description of problem: (attach screenshots of any errors, etc.): trying to disconnect services and launch and getting error.  I had already disconnected these services before and had to cancel that PSR.  It was something with pricing the first time but we cannot figure out what pricing is incorrect What is your MSS Login ID?: e0183493 Customer Acct Number?: 2471524 PSR #?: 7185933 "/>
    <s v="The reported issue was due to incorrect pricing sequence for a particular rate plan and same has been corrected now. The Reported PSR# 7185933 validates without  any issues hence we are moving ahead and marking this request as resolved."/>
    <s v="MSS Cause Codes"/>
    <s v="Data"/>
    <s v="Price Issue"/>
    <m/>
    <s v="IT Application"/>
    <s v="Software Application/System"/>
    <s v="SOX/PCI"/>
    <m/>
    <m/>
    <s v="Lindsey"/>
    <s v="Colby"/>
    <m/>
    <d v="2018-10-26T11:53:15"/>
    <s v="No"/>
    <s v="No"/>
    <s v="No"/>
  </r>
  <r>
    <s v="IT-OSS - M6 (PAETEC)"/>
    <s v="Incident"/>
    <s v="INC000002679839"/>
    <d v="2018-10-13T01:43:22"/>
    <d v="2018-10-15T19:20:44"/>
    <x v="2"/>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error: The circuits for this services request are not complete. Please complete (or reverse if the order has been cancelled) the required engineering before completing this task. Kindly complete the DD task. What is your MSS Login ID?: N9986092 Customer Acct Number?: 7102094 PSR #?: 7161726 "/>
    <s v="We are able to see that there is no relationship between level one and level two product due to migration caused the reported product not pulled in NGMSS PSR. We have corrected the same via back end and reported PSR#7161726 completing without any issues hence we are moving ahead and marking this request as resolved."/>
    <s v="MSS Cause Codes"/>
    <s v="Migration"/>
    <s v="Serv Item Rel Issue"/>
    <m/>
    <s v="IT Application"/>
    <s v="Software Application/System"/>
    <s v="SOX/PCI"/>
    <m/>
    <m/>
    <s v="Anoop"/>
    <s v="Kumar"/>
    <m/>
    <d v="2018-10-26T12:19:15"/>
    <s v="No"/>
    <s v="No"/>
    <s v="No"/>
  </r>
  <r>
    <s v="IT-OSS - M6 (PAETEC)"/>
    <s v="Incident"/>
    <s v="INC000002674723"/>
    <d v="2018-10-11T17:52:28"/>
    <d v="2018-10-15T19:25:22"/>
    <x v="5"/>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174492 PSR #?: 7183252 "/>
    <s v="For the reported PSR#7183252,we could see missing circuit in ngmss due to delegation and the same has been corrected now. The reported PSR#7183252 will complete without any issues. Hence we are going ahead and marking this incident as resolved."/>
    <s v="MSS Cause Codes"/>
    <s v="Delegation"/>
    <s v="NGMSS data issue"/>
    <m/>
    <s v="IT Application"/>
    <s v="Software Application/System"/>
    <s v="SOX/PCI"/>
    <m/>
    <m/>
    <s v="Anoop"/>
    <s v="Kumar"/>
    <m/>
    <d v="2018-10-26T11:59:47"/>
    <s v="No"/>
    <s v="No"/>
    <s v="No"/>
  </r>
  <r>
    <s v="IT-OSS - M6 (PAETEC)"/>
    <s v="Incident"/>
    <s v="INC000002679127"/>
    <d v="2018-10-12T22:23:06"/>
    <d v="2018-10-15T20:11:33"/>
    <x v="3"/>
    <s v="Medium"/>
    <x v="0"/>
    <s v="Within the Service Target"/>
    <s v="MSS (hPAE) Issue"/>
    <s v="Which MSS instance are you reporting this issue for?: MSS (hPAE) What type of issue are you reporting?: Another issue Description of problem: (attach screenshots of any errors, etc.): getting Invalid WorkDay error on PC ALL task when trying to sup pon, but the date is a valid workday What is your MSS Login ID?: jjh43465 Customer Acct Number?: 208586589 PSR #?: 7173058 "/>
    <s v="The user was able to supplement the order and the date issue was already cleared"/>
    <s v="MSS Cause Codes"/>
    <s v="Miscellaneous"/>
    <s v="No Issues Found"/>
    <m/>
    <s v="IT Application"/>
    <s v="Software Application/System"/>
    <s v="SOX/PCI"/>
    <m/>
    <m/>
    <s v="Joel"/>
    <s v="Harrington"/>
    <m/>
    <d v="2018-10-26T12:13:30"/>
    <s v="No"/>
    <s v="No"/>
    <s v="No"/>
  </r>
  <r>
    <s v="IT-OSS - M6 (PAETEC)"/>
    <s v="Incident"/>
    <s v="INC000002677953"/>
    <d v="2018-10-12T18:00:27"/>
    <d v="2018-10-15T21:12:23"/>
    <x v="3"/>
    <s v="Medium"/>
    <x v="0"/>
    <s v="Within the Service Target"/>
    <s v="MSS (hPAE) Issue"/>
    <s v="Which MSS instance are you reporting this issue for?: MSS (hPAE) What type of issue are you reporting?: Another issue Description of problem: (attach screenshots of any errors, etc.): Looking to remove the B DYNAMIC IP FE DATA product and its service location on PSR 7166896 What is your MSS Login ID?: e0163733 Customer Acct Number?: 5436397 PSR #?: 7166896 "/>
    <s v="Resolution: Our team will not remove the products from PSR once its been added to order . Kindly Proceed with order or Cancel the PSR.  Also the reported B DYNAMIC IP FE DATA product was delegated to NGMSS and processed Design in NGMSS."/>
    <s v="MSS Cause Codes"/>
    <s v="Training"/>
    <s v="MSS - Functional Training"/>
    <m/>
    <s v="IT Application"/>
    <s v="Software Application/System"/>
    <s v="SOX/PCI"/>
    <m/>
    <m/>
    <s v="Justin"/>
    <s v="Rawnsley"/>
    <m/>
    <d v="2018-10-26T12:08:10"/>
    <s v="No"/>
    <s v="No"/>
    <s v="No"/>
  </r>
  <r>
    <s v="IT-OSS - M6 (PAETEC)"/>
    <s v="Incident"/>
    <s v="INC000002679729"/>
    <d v="2018-10-13T00:46:52"/>
    <d v="2018-10-16T02:49:09"/>
    <x v="1"/>
    <s v="Medium"/>
    <x v="0"/>
    <s v="Within the Service Target"/>
    <s v="MSS (hPAE) Issue"/>
    <s v="Which MSS instance are you reporting this issue for?: MSS (hPAE) What type of issue are you reporting?: Another issue Description of problem: (attach screenshots of any errors, etc.): when trying to finish order an error pops up and won't close. please see attached pic.  What is your MSS Login ID?: e0183289 Customer Acct Number?: 200418815 PSR #?: 7188430 "/>
    <s v="The reported validation issue for the PSR#7188430 was due to incorrect pricing sequence available in the order and the same has been corrected now."/>
    <s v="MSS Cause Codes"/>
    <s v="Data"/>
    <s v="Price Issue"/>
    <m/>
    <s v="IT Application"/>
    <s v="Software Application/System"/>
    <s v="SOX/PCI"/>
    <m/>
    <m/>
    <s v="Jillian"/>
    <s v="Thomas"/>
    <m/>
    <d v="2018-10-26T12:20:32"/>
    <s v="No"/>
    <s v="No"/>
    <s v="No"/>
  </r>
  <r>
    <s v="IT-OSS - M6 (PAETEC)"/>
    <s v="Incident"/>
    <s v="INC000002644331"/>
    <d v="2018-09-27T23:37:57"/>
    <d v="2018-10-16T12:49:35"/>
    <x v="0"/>
    <s v="Medium"/>
    <x v="0"/>
    <s v="Within the Service Target"/>
    <s v="MSS (hPAE) Issue"/>
    <s v="Alternate contact phone number for yourself, if applicable: 7048870493 Which MSS instance are you reporting this issue for?: MSS (hPAE) What type of issue are you reporting?: Another issue Description of problem: (attach screenshots of any errors, etc.): the circuits for this service request are not complete. please complete (or reverse if the order has been cancelled) the required engineering before completing this task. the dd on row 2 is violating the constraint. the order number is 6526127. the circuit id is 412-539-1087-0. This error is on DD in NGMSS.  What is your MSS Login ID?: e0104338 Customer Acct Number?: 4641629 PSR #?: ngmss 6526127 "/>
    <s v="The reported issue was due to incorrect process on disconnect order and the same has been reported to user and the order got completed by user."/>
    <s v="MSS Cause Codes"/>
    <s v="Training"/>
    <s v="Process Issue - Others"/>
    <m/>
    <s v="IT Application"/>
    <s v="Software Application/System"/>
    <s v="SOX/PCI"/>
    <m/>
    <m/>
    <s v="Kristen"/>
    <s v="Popp"/>
    <m/>
    <d v="2018-10-27T11:41:03"/>
    <s v="No"/>
    <s v="No"/>
    <s v="No"/>
  </r>
  <r>
    <s v="IT-OSS - M6 (PAETEC)"/>
    <s v="Incident"/>
    <s v="INC000002676724"/>
    <d v="2018-10-12T00:32:37"/>
    <d v="2018-10-16T15:31:13"/>
    <x v="0"/>
    <s v="Medium"/>
    <x v="0"/>
    <s v="Within the Service Target"/>
    <s v="MSS (hPAE) Issue"/>
    <s v="Which MSS instance are you reporting this issue for?: MSS (hPAE) What type of issue are you reporting?: Another issue Description of problem: (attach screenshots of any errors, etc.): cannot close DD task on PSR 7175974.  Getting the following  error message:  The circuits for this service request are not complete.  Please complete (or reverse if the order has been cancelled) the required engineering before completing this task  The DD on row #5 is violating the constraint  The order number is 7175974 The Circuit ID is 704-596-1650-0  What is your MSS Login ID?: mwillis Customer Acct Number?: 204384901 PSR #?: 7175974 "/>
    <s v="For the reported PSR#7175974, we could see incorrect circuit status which was caused due to incorrect task dependency,always add Design task as parent to Delegdes task and the same has been corrected now."/>
    <s v="MSS Cause Codes"/>
    <s v="Training"/>
    <s v="Process Issue - Others"/>
    <m/>
    <s v="IT Application"/>
    <s v="Software Application/System"/>
    <s v="SOX/PCI"/>
    <m/>
    <m/>
    <s v="Mary"/>
    <s v="Willis"/>
    <m/>
    <d v="2018-10-27T12:05:17"/>
    <s v="No"/>
    <s v="No"/>
    <s v="No"/>
  </r>
  <r>
    <s v="IT-OSS - M6 (PAETEC)"/>
    <s v="Incident"/>
    <s v="INC000002676627"/>
    <d v="2018-10-11T23:44:21"/>
    <d v="2018-10-16T15:54:23"/>
    <x v="2"/>
    <s v="Medium"/>
    <x v="0"/>
    <s v="Within the Service Target"/>
    <s v="MSS (hPAE) Issue"/>
    <s v="Which MSS instance are you reporting this issue for?: MSS (hPAE) What type of issue are you reporting?: Another issue Description of problem: (attach screenshots of any errors, etc.): DD task will not go green What is your MSS Login ID?: rlindsay Customer Acct Number?: 204601920 PSR #?: 7178302 "/>
    <s v="Incorrect task dependency among a non related PSR caused the reported issue and we have corrected the same now.The DD task of the reported PSR#7178302  is ready now hence we are moving ahead and marking this request as resolved."/>
    <s v="MSS Cause Codes"/>
    <s v="Delegation"/>
    <s v="Delegation task issue"/>
    <m/>
    <s v="IT Application"/>
    <s v="Software Application/System"/>
    <s v="SOX/PCI"/>
    <m/>
    <m/>
    <s v="Ruth"/>
    <s v="Shepard"/>
    <m/>
    <d v="2018-10-27T12:04:57"/>
    <s v="No"/>
    <s v="No"/>
    <s v="No"/>
  </r>
  <r>
    <s v="IT-OSS - M6 (PAETEC)"/>
    <s v="Incident"/>
    <s v="INC000002682518"/>
    <d v="2018-10-15T23:10:02"/>
    <d v="2018-10-16T15:59:23"/>
    <x v="2"/>
    <s v="Medium"/>
    <x v="0"/>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Product group 1002. The Service Item 15598230 had already been disconnected on another order..  Error Code 30606:The Service Item 15598230 had already been disconnected on another order.Error Code 30766:Unable to process item Circuit Product  Product group 1002. The Service Item 15598230 had already been disconnected on another order.. What is your MSS Login ID?: e0166849 Customer Acct Number?: 61113621 PSR #?: 7188855 "/>
    <s v="The circuit product were reconnected in the previous PSR and the same not reflected to NGMSS and the circuit were disconnected in that NGPSR which caused the reported issue and we have corrected the same via back-end.The DELEGORD  task of the reported PSR#7188855 have been completed without any issues hence we are moving ahead and marking this request as resolved."/>
    <s v="MSS Cause Codes"/>
    <s v="Delegation"/>
    <s v="Previous order Delegation issue"/>
    <m/>
    <s v="IT Application"/>
    <s v="Software Application/System"/>
    <s v="SOX/PCI"/>
    <m/>
    <m/>
    <s v="Wendy"/>
    <s v="Green"/>
    <m/>
    <d v="2018-10-27T12:25:53"/>
    <s v="No"/>
    <s v="No"/>
    <s v="No"/>
  </r>
  <r>
    <s v="IT-OSS - M6 (PAETEC)"/>
    <s v="Incident"/>
    <s v="INC000002673017"/>
    <d v="2018-10-10T22:47:35"/>
    <d v="2018-10-16T17:29:01"/>
    <x v="0"/>
    <s v="Medium"/>
    <x v="0"/>
    <s v="Within the Service Target"/>
    <s v="MSS (hPAE) Issue"/>
    <s v="Which MSS instance are you reporting this issue for?: MSS (hPAE) What type of issue are you reporting?: Another issue Description of problem: (attach screenshots of any errors, etc.): DELEGOCT TASK ERROR.  SCREENSHOT ATTACHED. What is your MSS Login ID?: e0168863 Customer Acct Number?: 208667481 PSR #?: 7181774 "/>
    <s v="For the reported PSR#7181774 ,we could see that the circuit '703-778-1112-0' is already in Inservice state in NGMSS which belongs to Legacy Hwin. As per MSS functionality we cannot use the same circuit in hpae. Kindly change the line or we need to wait until the line get disconnected in hwin."/>
    <s v="MSS Cause Codes"/>
    <s v="Training"/>
    <s v="MSS - Functional Training"/>
    <m/>
    <s v="IT Application"/>
    <s v="Software Application/System"/>
    <s v="SOX/PCI"/>
    <m/>
    <m/>
    <s v="Debra"/>
    <s v="Smith"/>
    <m/>
    <d v="2018-10-27T11:59:20"/>
    <s v="No"/>
    <s v="No"/>
    <s v="No"/>
  </r>
  <r>
    <s v="IT-OSS - M6 (PAETEC)"/>
    <s v="Incident"/>
    <s v="INC000002681317"/>
    <d v="2018-10-15T19:20:43"/>
    <d v="2018-10-16T17:34:53"/>
    <x v="1"/>
    <s v="Medium"/>
    <x v="1"/>
    <s v="Within the Service Target"/>
    <s v="MSS (hPAE) Issue"/>
    <s v="Which MSS instance are you reporting this issue for?: MSS (hPAE) What type of issue are you reporting?: Another issue Description of problem: (attach screenshots of any errors, etc.): M6 PSR 7189060 - GATEWAY ERROR - DELEGORD TASK. 3 ATTEMPTS TO COMPLETE - ALL 3 FAILED WITH THE FOLLOWING ERROR: ReturnCd :21034 - ReturnText: Required CLLI location(s)  have not been defined in NGMSS. What is your MSS Login ID?: LKEATON PSR #?: 7189060 "/>
    <m/>
    <m/>
    <m/>
    <m/>
    <m/>
    <s v="IT Application"/>
    <s v="Software Application/System"/>
    <s v="SOX/PCI"/>
    <m/>
    <m/>
    <s v="Linda"/>
    <s v="Howell"/>
    <m/>
    <d v="2018-10-16T17:35:09"/>
    <m/>
    <s v="No"/>
    <s v="No"/>
  </r>
  <r>
    <s v="IT-OSS - M6 (PAETEC)"/>
    <s v="Incident"/>
    <s v="INC000002681846"/>
    <d v="2018-10-15T20:36:03"/>
    <d v="2018-10-16T18:13:07"/>
    <x v="4"/>
    <s v="Medium"/>
    <x v="0"/>
    <s v="Within the Service Target"/>
    <s v="MSS (hPAE) Issue"/>
    <s v="Which MSS instance are you reporting this issue for?: MSS (hPAE) What type of issue are you reporting?: Another issue Description of problem: (attach screenshots of any errors, etc.): cannot close DD task on PSR 7093201.  Getting the following  error message:  The circuits for this service request are not complete.  Please complete (or reverse if the order has been cancelled) the required engineering before completing this task  The DD on row # 10 is violating the constraint  The order number is 7093201 The Circuit ID is 28/GEDO/104382/125/PUA/GED.   What is your MSS Login ID?: MWILLIS Customer Acct Number?: 200190624 PSR #?: 7093201 "/>
    <s v="We could see that the design changes in the NGMSS has not been reflected in the legacy environment caused the reported issue.Now we have corrected it."/>
    <s v="MSS Cause Codes"/>
    <s v="Training"/>
    <s v="Design not processed properly"/>
    <m/>
    <s v="IT Application"/>
    <s v="Software Application/System"/>
    <s v="SOX/PCI"/>
    <m/>
    <m/>
    <s v="Mary"/>
    <s v="Willis"/>
    <m/>
    <d v="2018-10-27T12:23:27"/>
    <s v="No"/>
    <s v="No"/>
    <s v="No"/>
  </r>
  <r>
    <s v="IT-OSS - M6 (PAETEC)"/>
    <s v="Incident"/>
    <s v="INC000002678764"/>
    <d v="2018-10-12T21:07:51"/>
    <d v="2018-10-16T18:16:35"/>
    <x v="4"/>
    <s v="Medium"/>
    <x v="0"/>
    <s v="Within the Service Target"/>
    <s v="MSS (hPAE) Issue"/>
    <s v="Alternate contact phone number for yourself, if applicable: 7043191072 Which MSS instance are you reporting this issue for?: MSS (hPAE) What type of issue are you reporting?: Another issue Description of problem: (attach screenshots of any errors, etc.): M6 PSR 7072193.... Received the attached error when attempting to complete the DD task.  What is your MSS Login ID?: e0172450 Customer Acct Number?: 7082875 PSR #?: 7072193 "/>
    <s v="We could see that the incorrect circuit status in the previous order caused the reported issue, which has been corrected now."/>
    <s v="MSS Cause Codes"/>
    <s v="Data"/>
    <s v="Circuit Status"/>
    <m/>
    <s v="IT Application"/>
    <s v="Software Application/System"/>
    <s v="SOX/PCI"/>
    <m/>
    <m/>
    <s v="Krill"/>
    <s v="Chaney"/>
    <m/>
    <d v="2018-10-27T12:08:18"/>
    <s v="No"/>
    <s v="No"/>
    <s v="No"/>
  </r>
  <r>
    <s v="IT-OSS - M6 (PAETEC)"/>
    <s v="Incident"/>
    <s v="INC000002634539"/>
    <d v="2018-09-24T21:37:08"/>
    <d v="2018-10-16T22:35:39"/>
    <x v="1"/>
    <s v="Medium"/>
    <x v="0"/>
    <s v="Within the Service Target"/>
    <s v="MSS (hPAE) - PSR Date Issue"/>
    <s v="Ticket to:  IT-OSS - M6 (PAETEC) group  Description of Problem:  User states that in HPae M6 - The Product Service Request User Data information isn't populating the correct date automatically. User has to go in manually to update the date 'Original Negotiated Install date&quot;  Example:  PSR: 7091515  SCREEN SHOT ATTACHED   Name: Ralston, Holly J  Corporate ID: e0175807   Phone: 319 790-2651      Email: Holly.J.Ralston@windstream.com  Site: Hiawatha - 1450 N Center Point Rd PO Bx 3177  Address: 1450 N Center Point Rd PO Bx 3177   Hiawatha IA 52233   United States"/>
    <s v="The reported issue no longer exists....  ------------------------- No issues found"/>
    <s v="MSS Cause Codes"/>
    <s v="Miscellaneous"/>
    <s v="No Issues Found"/>
    <m/>
    <s v="IT Application"/>
    <s v="Software Application/System"/>
    <s v="SOX/PCI"/>
    <m/>
    <m/>
    <s v="Holly"/>
    <s v="Ralston"/>
    <m/>
    <d v="2018-10-27T11:39:59"/>
    <s v="No"/>
    <s v="No"/>
    <s v="No"/>
  </r>
  <r>
    <s v="IT-OSS - M6 (PAETEC)"/>
    <s v="Incident"/>
    <s v="INC000002648888"/>
    <d v="2018-10-01T16:57:33"/>
    <d v="2018-10-16T22:55:33"/>
    <x v="1"/>
    <s v="Medium"/>
    <x v="0"/>
    <s v="Within the Service Target"/>
    <s v="*MSS (hPAE) - Design"/>
    <s v="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12962 PSR #?: 7177784 "/>
    <s v="The reported issue while completing the DD task for the PSR#7177784 was due to circuit status not delegated properly back to Legacy system and the same has been corrected now."/>
    <s v="MSS Cause Codes"/>
    <s v="Delegation"/>
    <s v="Location Information"/>
    <m/>
    <s v="IT Application"/>
    <s v="Software Application/System"/>
    <s v="SOX/PCI"/>
    <m/>
    <m/>
    <s v="Anoop"/>
    <s v="Kumar"/>
    <m/>
    <d v="2018-10-27T11:41:57"/>
    <s v="No"/>
    <s v="No"/>
    <s v="No"/>
  </r>
  <r>
    <s v="IT-OSS - M6 (PAETEC)"/>
    <s v="Incident"/>
    <s v="INC000002662127"/>
    <d v="2018-10-05T19:36:47"/>
    <d v="2018-10-16T23:21:11"/>
    <x v="1"/>
    <s v="Medium"/>
    <x v="0"/>
    <s v="Within the Service Target"/>
    <s v="MSS (hPAE) Issue"/>
    <s v="Which MSS instance are you reporting this issue for?: MSS (hPAE) What type of issue are you reporting?: Another issue Description of problem: (attach screenshots of any errors, etc.): DELEGOCT Error: ReturnCd :-1 - ReturnText: exchange_carrier_circuit_id, of 757-216-2315-0 already exists.  Please change ecckt  What is your MSS Login ID?: e0171449 Customer Acct Number?: 208642574 PSR #?: 7183432 "/>
    <s v="The reported TN/circuit '757-216-2315-0' is already available for a Hwin Broadband customer account#6246668 as Internet circuit(Refer attachment). This TN needs to be either disconnected from the existing account or a new TN has to be created on the current Paetec PSR#7183432, for the DELEGOCT to complete."/>
    <s v="MSS Cause Codes"/>
    <s v="Training"/>
    <s v="MSS - Functional Training"/>
    <m/>
    <s v="IT Application"/>
    <s v="Software Application/System"/>
    <s v="SOX/PCI"/>
    <m/>
    <m/>
    <s v="David"/>
    <s v="Nichols"/>
    <m/>
    <d v="2018-10-27T11:49:58"/>
    <s v="No"/>
    <s v="No"/>
    <s v="No"/>
  </r>
  <r>
    <s v="IT-OSS - M6 (PAETEC)"/>
    <s v="Incident"/>
    <s v="INC000002675810"/>
    <d v="2018-10-11T21:48:49"/>
    <d v="2018-10-16T23:24:14"/>
    <x v="1"/>
    <s v="Medium"/>
    <x v="0"/>
    <s v="Within the Service Target"/>
    <s v="MSS (hPAE) Issue"/>
    <s v="Which MSS instance are you reporting this issue for?: MSS (hPAE) What type of issue are you reporting?: Another issue Description of problem: (attach screenshots of any errors, etc.): DD error  What is your MSS Login ID?: e0173376 Customer Acct Number?: 200301816 PSR #?: 7169169 "/>
    <s v="The reported issue was due to incorrect task dependency between the DESIGN and the DELEGDES task due to which the delegdes task got completed before the design and the circuit status got stuck in 'Pending' status. This has been corrected by reactivating the DELEGDES gateway and the circuit status is now corrected."/>
    <s v="MSS Cause Codes"/>
    <s v="Training"/>
    <s v="Incorrect Task Completion Process"/>
    <m/>
    <s v="IT Application"/>
    <s v="Software Application/System"/>
    <s v="SOX/PCI"/>
    <m/>
    <m/>
    <s v="Austin"/>
    <s v="Gerber"/>
    <m/>
    <d v="2018-10-27T12:04:37"/>
    <s v="No"/>
    <s v="No"/>
    <s v="No"/>
  </r>
  <r>
    <s v="IT-OSS - M6 (PAETEC)"/>
    <s v="Incident"/>
    <s v="INC000002674670"/>
    <d v="2018-10-11T16:30:38"/>
    <d v="2018-10-17T01:21:25"/>
    <x v="1"/>
    <s v="Medium"/>
    <x v="0"/>
    <s v="Within the Service Target"/>
    <s v="MSS (hPAE) Issue"/>
    <s v="Alternate contact phone number for yourself, if applicable: 7043191055 Which MSS instance are you reporting this issue for?: MSS (hPAE) What type of issue are you reporting?: Another issue Description of problem: (attach screenshots of any errors, etc.): ReturnCd :-1 - ReturnText: exchange_carrier_circuit_id, of 352-622-2521-2 already exists.  Please change ecckt What is your MSS Login ID?: e0136192 Customer Acct Number?: 208647451 PSR #?: 7186802 "/>
    <s v="DELEGOCT task for the PSR#7186802 is already complete."/>
    <s v="MSS Cause Codes"/>
    <s v="Miscellaneous"/>
    <s v="No Issues Found"/>
    <m/>
    <s v="IT Application"/>
    <s v="Software Application/System"/>
    <s v="SOX/PCI"/>
    <m/>
    <m/>
    <s v="Holly"/>
    <s v="Shue"/>
    <m/>
    <d v="2018-10-27T12:00:21"/>
    <s v="No"/>
    <s v="No"/>
    <s v="No"/>
  </r>
  <r>
    <s v="IT-OSS - M6 (PAETEC)"/>
    <s v="Incident"/>
    <s v="INC000002682516"/>
    <d v="2018-10-15T23:08:01"/>
    <d v="2018-10-17T13:07:03"/>
    <x v="5"/>
    <s v="Medium"/>
    <x v="0"/>
    <s v="Within the Service Target"/>
    <s v="MSS (hPAE) Issue"/>
    <s v="Which MSS instance are you reporting this issue for?: MSS (hPAE) What type of issue are you reporting?: Another issue Description of problem: (attach screenshots of any errors, etc.): Receiving the same DELGORD error on several PSRs for a project. Attaching worksheet of all PSRS, please assist.   ReturnCd :21034 - ReturnText: Required CLLI location(s)  have not been defined in NGMSS. What is your MSS Login ID?: clm45677 "/>
    <s v="The reported issue was due to duplicate entries in location related tables due to delegation has been corrected now. The DELEGORD tasks are completed for reported PSRs."/>
    <s v="MSS Cause Codes"/>
    <s v="Delegation"/>
    <s v="Location Information"/>
    <m/>
    <s v="IT Application"/>
    <s v="Software Application/System"/>
    <s v="SOX/PCI"/>
    <m/>
    <m/>
    <s v="Cassandra"/>
    <s v="McCoy-Mutka"/>
    <m/>
    <d v="2018-10-28T12:21:15"/>
    <s v="No"/>
    <s v="No"/>
    <s v="No"/>
  </r>
  <r>
    <s v="IT-OSS - M6 (PAETEC)"/>
    <s v="Incident"/>
    <s v="INC000002678081"/>
    <d v="2018-10-12T17:37:46"/>
    <d v="2018-10-17T16:04:28"/>
    <x v="2"/>
    <s v="Medium"/>
    <x v="0"/>
    <s v="Within the Service Target"/>
    <s v="MSS (hPAE) Issue"/>
    <s v="Which MSS instance are you reporting this issue for?: MSS (hPAE) What type of issue are you reporting?: Another issue Description of problem: (attach screenshots of any errors, etc.): Win request#5412428, Account Number#61102920,We are unable to disconnect the services on PSR#7188127 due to following error:-&quot;There are In service children that are not on the order&quot;.So please resolve this issue and also screen shot attached.For more information:- Please revert: grgnwsoeteam@sequentialtech.com What is your MSS Login ID?: n9948704 Customer Acct Number?: 61102920 PSR #?: 7188127  "/>
    <s v="The level three product in the previous order not disconnected properly which caused the reported issue and we have corrected the same.The reported product 'Line'  in the PSR#7188127 disconnecting without any issues hence we are moving ahead and marking this request as resolved."/>
    <s v="MSS Cause Codes"/>
    <s v="Data"/>
    <s v="Incorrect Serv Item Status"/>
    <m/>
    <s v="IT Application"/>
    <s v="Software Application/System"/>
    <s v="SOX/PCI"/>
    <m/>
    <m/>
    <s v="Hemam"/>
    <s v="Singh"/>
    <m/>
    <d v="2018-10-28T12:10:46"/>
    <s v="No"/>
    <s v="No"/>
    <s v="No"/>
  </r>
  <r>
    <s v="IT-OSS - M6 (PAETEC)"/>
    <s v="Incident"/>
    <s v="INC000002684852"/>
    <d v="2018-10-16T20:39:59"/>
    <d v="2018-10-17T16:15:59"/>
    <x v="5"/>
    <s v="Medium"/>
    <x v="0"/>
    <s v="Within the Service Target"/>
    <s v="MSS (hPAE) - Data Error"/>
    <s v="Which MSS instance are you reporting this issue for?: MSS (hPAE) What type of issue are you reporting?: Another issue Description of problem: (attach screenshots of any errors, etc.): Hi Team, We are unable to validate PSR# 7190151 on account No# 4431095 due to validation Error,” A data-related error occurred Please use the detail button for more information.” So please resolve the issue. Thanks Arvind Singh What is your MSS Login ID?: n9951457 Customer Acct Number?: 4431095 PSR #?: 7190151 "/>
    <s v="The reported issue was due to invalid combination of rate plan for a particular pricing product and has been corrected now.The PSR#7190151 has been validated without any issues. Hence we are going ahead and marking this incident as resolved."/>
    <s v="MSS Cause Codes"/>
    <s v="Data"/>
    <s v="Price Issue"/>
    <m/>
    <s v="IT Application"/>
    <s v="Software Application/System"/>
    <s v="SOX/PCI"/>
    <m/>
    <m/>
    <s v="Arvind"/>
    <s v="Kumar Singh"/>
    <m/>
    <d v="2018-10-28T12:32:09"/>
    <s v="No"/>
    <s v="No"/>
    <s v="No"/>
  </r>
  <r>
    <s v="IT-OSS - M6 (PAETEC)"/>
    <s v="Incident"/>
    <s v="INC000002666579"/>
    <d v="2018-10-09T00:29:24"/>
    <d v="2018-10-17T16:18:32"/>
    <x v="0"/>
    <s v="Medium"/>
    <x v="0"/>
    <s v="Within the Service Target"/>
    <s v="MSS (hPAE) Issue"/>
    <s v="Which MSS instance are you reporting this issue for?: MSS (hPAE) What type of issue are you reporting?: Another issue Description of problem: (attach screenshots of any errors, etc.): cannot close DD task on PSR 7108610.  Getting the following error message: The circuits for this service request are not complete.  Please complete (or reverse if the order has been cancelled) the required engineering before completing this task  The DD on row #5 is violating the constraint  The order number is 7108610 The Circuit ID is TD/HCGS/401939/ /CCC/.  What is your MSS Login ID?: MWILLIS Customer Acct Number?: 7014923 PSR #?: 7108610 "/>
    <s v="For the reported PSR#7108610, we could see incorrect circuit status which went wrong during migration and the same has been corrected now"/>
    <s v="MSS Cause Codes"/>
    <s v="Migration"/>
    <s v="Wrong Circuit Status"/>
    <m/>
    <s v="IT Application"/>
    <s v="Software Application/System"/>
    <s v="SOX/PCI"/>
    <m/>
    <m/>
    <s v="Mary"/>
    <s v="Willis"/>
    <m/>
    <d v="2018-10-28T12:00:11"/>
    <s v="No"/>
    <s v="No"/>
    <s v="No"/>
  </r>
  <r>
    <s v="IT-OSS - M6 (PAETEC)"/>
    <s v="Incident"/>
    <s v="INC000002685822"/>
    <d v="2018-10-17T00:28:55"/>
    <d v="2018-10-17T16:25:31"/>
    <x v="0"/>
    <s v="Medium"/>
    <x v="0"/>
    <s v="Within the Service Target"/>
    <s v="MSS (hPAE) Issue"/>
    <s v="Which MSS instance are you reporting this issue for?: MSS (hPAE) What type of issue are you reporting?: Another issue Description of problem: (attach screenshots of any errors, etc.): cannot close the DD task on PSR 7169264.  Getting the following  error message:  The circuits for this service request are not complete.  Please complete (or reverse if the order has been cancelled) the required engineering before completing this task  The DD on row #5 is violating the constraint  The order number is 7169264 The Circuit ID is 74/HCGS/054912/ / PUA/DS1 What is your MSS Login ID?: MWILLIS Customer Acct Number?: 5456043 PSR #?: 7169264 "/>
    <s v="For the reported PSR#7169264, we could see incorrect circuit status which was due to incorrect task dependency always design related task like DYIPDSGN must be added as parent to DELEGDES task and the same has been corrected now."/>
    <s v="MSS Cause Codes"/>
    <s v="Training"/>
    <s v="Process Issue - Others"/>
    <m/>
    <s v="IT Application"/>
    <s v="Software Application/System"/>
    <s v="SOX/PCI"/>
    <m/>
    <m/>
    <s v="Mary"/>
    <s v="Willis"/>
    <m/>
    <d v="2018-10-28T12:37:32"/>
    <s v="No"/>
    <s v="No"/>
    <s v="No"/>
  </r>
  <r>
    <s v="IT-OSS - M6 (PAETEC)"/>
    <s v="Incident"/>
    <s v="INC000002685583"/>
    <d v="2018-10-16T23:10:26"/>
    <d v="2018-10-17T18:37:54"/>
    <x v="2"/>
    <s v="Medium"/>
    <x v="0"/>
    <s v="Within the Service Target"/>
    <s v="MSS (hPAE) Issue"/>
    <s v="Alternate contact phone number for yourself, if applicable: 7043191302 Which MSS instance are you reporting this issue for?: MSS (hPAE) What type of issue are you reporting?: Another issue Description of problem: (attach screenshots of any errors, etc.): --------------------------- Oracle Communications MetaSolv Solution --------------------------- The circuits for this service request are not complete.  Please complete (or reverse if the order has been cancelled) the required engineering before completing this task.   The DD on row # 14 is violating the constraint.  The order number is 7180590. The Circuit ID is 630-505-7530-1. --------------------------- OK    ---------------------------  What is your MSS Login ID?: tnr42931 Customer Acct Number?: 208658316 PSR #?: 7180590 "/>
    <s v="We could see that the design task was not added as the parent task for DELEGDES which caused the design changes that are made in NGMSS were not reflected back to legacy causing the reported issue. We have corrected the mentioned DD task issue by re-initiating the respective gateway event for this PSR"/>
    <s v="MSS Cause Codes"/>
    <s v="Training"/>
    <s v="Process Issue - Others"/>
    <m/>
    <s v="IT Application"/>
    <s v="Software Application/System"/>
    <s v="SOX/PCI"/>
    <m/>
    <m/>
    <s v="Tiffany"/>
    <s v="Raya"/>
    <m/>
    <d v="2018-10-28T12:46:53"/>
    <s v="No"/>
    <s v="No"/>
    <s v="No"/>
  </r>
  <r>
    <s v="IT-OSS - M6 (PAETEC)"/>
    <s v="Incident"/>
    <s v="INC000002685467"/>
    <d v="2018-10-16T22:06:23"/>
    <d v="2018-10-17T18:47:02"/>
    <x v="3"/>
    <s v="Medium"/>
    <x v="0"/>
    <s v="Within the Service Target"/>
    <s v="MSS (hPAE) Issue"/>
    <s v="Alternate contact phone number for yourself, if applicable: 2562640693 Which MSS instance are you reporting this issue for?: MSS (hPAE) What type of issue are you reporting?: Another issue Description of problem: (attach screenshots of any errors, etc.): PLEASE SEE ATTACHED SCREENSHOT FOR DELEGOCT TASK ERROR ON PSR 7131400 What is your MSS Login ID?: E0177246 PSR #?: 7131400 "/>
    <s v="Resolution: The missing product in NGMSS was created via XML wrapper and cross reference for the trunk product was created and now the DELEGOCT gateway event got completed for PSR#7131400."/>
    <s v="MSS Cause Codes"/>
    <s v="Delegation"/>
    <s v="Cross Reference mapping"/>
    <m/>
    <s v="IT Application"/>
    <s v="Software Application/System"/>
    <s v="SOX/PCI"/>
    <m/>
    <m/>
    <s v="Cindy"/>
    <s v="Kearney"/>
    <m/>
    <d v="2018-10-28T12:36:31"/>
    <s v="No"/>
    <s v="No"/>
    <s v="No"/>
  </r>
  <r>
    <s v="IT-OSS - M6 (PAETEC)"/>
    <s v="Incident"/>
    <s v="INC000002621598"/>
    <d v="2018-09-18T19:06:39"/>
    <d v="2018-10-17T18:47:08"/>
    <x v="2"/>
    <s v="Medium"/>
    <x v="0"/>
    <s v="Within the Service Target"/>
    <s v="MSS (hPAE) - Activate Acct"/>
    <s v="Which MSS instance are you reporting this issue for?: MSS (hPAE) What type of issue are you reporting?: Another issue Description of problem: (attach screenshots of any errors, etc.): The account is showing disconnected in M6, but Toll Free lines are showing as &quot;In Service&quot;. Please assist.  Find the enclosed screenshot for your reference.  What is your MSS Login ID?: N9948704 Customer Acct Number?: 4391427 "/>
    <s v="We are able to see that the reported customer account#4391427 is still active.A new PSR  need to be launched to disconnect those 'B Toll Free On-Net Product' products.As there is no work around from our side we are moving ahead and marking this request as resolved."/>
    <s v="MSS Cause Codes"/>
    <s v="Training"/>
    <s v="User Request"/>
    <m/>
    <s v="IT Application"/>
    <s v="Software Application/System"/>
    <s v="SOX/PCI"/>
    <m/>
    <m/>
    <s v="Hemam"/>
    <s v="Singh"/>
    <m/>
    <d v="2018-10-28T11:40:07"/>
    <s v="No"/>
    <s v="No"/>
    <s v="No"/>
  </r>
  <r>
    <s v="IT-OSS - M6 (PAETEC)"/>
    <s v="Incident"/>
    <s v="INC000002681699"/>
    <d v="2018-10-15T19:43:44"/>
    <d v="2018-10-17T18:50:22"/>
    <x v="3"/>
    <s v="Medium"/>
    <x v="0"/>
    <s v="Within the Service Target"/>
    <s v="MSS (hPAE) Issue"/>
    <s v="Which MSS instance are you reporting this issue for?: MSS (hPAE) What type of issue are you reporting?: Another issue Description of problem: (attach screenshots of any errors, etc.): received error when trying to complete task. 100004=4,Error occured in MetaSolv Solution: The response from the destination, bondprd, indicates that an error occurred. Response=Uncaught exception while processing event route: http://lx01s326:7070/axis2EServicesSAGWS/services/GatewayEventSOAPReceiver: org.apache.axis2.AxisFault: Read timed out  _x0009_at com.mslv.core.global.MSLVException.createMSLVException(MSLVException.java:169) _x0009_at com.mslv.core.global.ErrorHandler.logFatalError(ErrorHandler.java:236) _x0009_at com.mslv.core.global.ErrorHandler.logFatalError(ErrorHandler.java:194) _x0009_at com.mslv.integration.messaging.HttpSender.send(HttpSender.java:61) _x0009_at com.mslv.integration.handlers.OutboundEventHandler.sendOutboundMessage(OutboundEventHandler.java:97) _x0009_at com.mslv.integration.IntegrationManager.processOutbound(IntegrationManager.java:200) _x0009_at com.mslv.integration.integrationServer.IntegrationServerConsumer.executeEvent(IntegrationServerConsumer.java:268) _x0009_at com.mslv.integration.integrationServer.IntegrationServerConsumer.handleEvents(IntegrationServerConsumer.java:204) _x0009_at com.ms  What is your MSS Login ID?: e0177182 is the PSR owner but I'm working her issues while she is on vacation. my ID is e0177219 Customer Acct Number?: 200373467 PSR #?: 7187784 "/>
    <s v="Resolution: The reported PSR#7187784 got the gateway error cleared already on ORD VAL task and now the ORD VAL task too got completed for PSR."/>
    <s v="MSS Cause Codes"/>
    <s v="Miscellaneous"/>
    <s v="No Issues Found"/>
    <m/>
    <s v="IT Application"/>
    <s v="Software Application/System"/>
    <s v="SOX/PCI"/>
    <m/>
    <m/>
    <s v="Cindy"/>
    <s v="Earwood"/>
    <m/>
    <d v="2018-10-28T12:19:30"/>
    <s v="No"/>
    <s v="No"/>
    <s v="No"/>
  </r>
  <r>
    <s v="IT-OSS - M6 (PAETEC)"/>
    <s v="Incident"/>
    <s v="INC000002640947"/>
    <d v="2018-09-26T21:27:34"/>
    <d v="2018-10-17T19:18:19"/>
    <x v="2"/>
    <s v="Medium"/>
    <x v="0"/>
    <s v="Within the Service Target"/>
    <s v="MSS (hPAE) Issue"/>
    <s v="Which MSS instance are you reporting this issue for?: MSS (hPAE) What type of issue are you reporting?: Another issue Description of problem: (attach screenshots of any errors, etc.): I'm unable to close the CKTID task because of the error in the screenshot attached.  This is a DESIGN error, but I'm at the CKTID task.  Thank you! What is your MSS Login ID?: EGORMAN "/>
    <s v="There  were missing relationship between a circuit product and its circuit caused the reported issue and we have corrected the same.The reported CKTID task in the reported PSR# 7123390 closing without any issues hence we are moving ahead and marking this request as resolved."/>
    <s v="MSS Cause Codes"/>
    <s v="Data"/>
    <s v="Circuit Status"/>
    <m/>
    <s v="IT Application"/>
    <s v="Software Application/System"/>
    <s v="SOX/PCI"/>
    <m/>
    <m/>
    <s v="Elizabeth"/>
    <s v="DeLorme"/>
    <m/>
    <d v="2018-10-28T11:46:04"/>
    <s v="No"/>
    <s v="No"/>
    <s v="No"/>
  </r>
  <r>
    <s v="IT-OSS - M6 (PAETEC)"/>
    <s v="Incident"/>
    <s v="INC000002666782"/>
    <d v="2018-10-09T00:24:54"/>
    <d v="2018-10-17T20:09:21"/>
    <x v="3"/>
    <s v="Medium"/>
    <x v="0"/>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163864 PSR #?: 7102495 "/>
    <s v="This is not an IT ticket.   Issue : The Design task was not required in legacy Paetec order.  Resolution: Kindly contact Design team to supplement the reported order and make the DESIGN task as Required in legacy hpae and process the Design task in NGMSS side."/>
    <s v="MSS Cause Codes"/>
    <s v="Training"/>
    <s v="Design not processed properly"/>
    <m/>
    <s v="IT Application"/>
    <s v="Software Application/System"/>
    <s v="SOX/PCI"/>
    <m/>
    <m/>
    <s v="Trisshaila"/>
    <s v="Wilson"/>
    <m/>
    <d v="2018-10-28T11:59:50"/>
    <s v="No"/>
    <s v="No"/>
    <s v="No"/>
  </r>
  <r>
    <s v="IT-OSS - M6 (PAETEC)"/>
    <s v="Incident"/>
    <s v="INC000002666819"/>
    <d v="2018-10-09T00:30:20"/>
    <d v="2018-10-17T20:12:46"/>
    <x v="3"/>
    <s v="Medium"/>
    <x v="0"/>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08136 PSR #?: 7176866 "/>
    <s v="This is not an IT ticket.  Issue : The Design task was not required in legacy Paetec order.  Resolution: Kindly contact Design team to supplement the reported order and make the DESIGN task as Required in legacy hpae and process the Design task in NGMSS side."/>
    <s v="MSS Cause Codes"/>
    <s v="Training"/>
    <s v="Design not processed properly"/>
    <m/>
    <s v="IT Application"/>
    <s v="Software Application/System"/>
    <s v="SOX/PCI"/>
    <m/>
    <m/>
    <s v="Trisshaila"/>
    <s v="Wilson"/>
    <m/>
    <d v="2018-10-28T11:59:57"/>
    <s v="No"/>
    <s v="No"/>
    <s v="No"/>
  </r>
  <r>
    <s v="IT-OSS - M6 (PAETEC)"/>
    <s v="Incident"/>
    <s v="INC000002666824"/>
    <d v="2018-10-09T00:37:25"/>
    <d v="2018-10-17T20:15:28"/>
    <x v="3"/>
    <s v="Medium"/>
    <x v="0"/>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50641 PSR #?: 7152562 "/>
    <s v="This is not an IT ticket._x0009_  Issue : The Design task was not required in legacy Paetec order.  Resolution: Kindly contact Design team to supplement the reported order and make the DESIGN task as Required in legacy hpae and process the Design task in NGMSS side."/>
    <s v="MSS Cause Codes"/>
    <s v="Training"/>
    <s v="Design not processed properly"/>
    <m/>
    <s v="IT Application"/>
    <s v="Software Application/System"/>
    <s v="SOX/PCI"/>
    <m/>
    <m/>
    <s v="Trisshaila"/>
    <s v="Wilson"/>
    <m/>
    <d v="2018-10-28T12:00:04"/>
    <s v="No"/>
    <s v="No"/>
    <s v="No"/>
  </r>
  <r>
    <s v="IT-OSS - M6 (PAETEC)"/>
    <s v="Incident"/>
    <s v="INC000002684711"/>
    <d v="2018-10-16T19:59:42"/>
    <d v="2018-10-17T20:34:45"/>
    <x v="3"/>
    <s v="Medium"/>
    <x v="0"/>
    <s v="Within the Service Target"/>
    <s v="MSS (hPAE) - Customer Acct"/>
    <s v="Which MSS instance are you reporting this issue for?: MSS (hPAE) What type of issue are you reporting?: Another issue Description of problem: (attach screenshots of any errors, etc.): Acct 200394660.  Anytime I try to SUPP or view PSR's 7177606 or 7167063 M6 will freeze up or just kick me out What is your MSS Login ID?: NLOUIE Customer Acct Number?: 200394660 PSR #?: 7177606   7167063 "/>
    <s v="Resolution: The incorrect circular dependency between the orders were fixed and now try to click on the order for PSR's  7177606 &amp; 7167063 and supplement the order."/>
    <s v="MSS Cause Codes"/>
    <s v="Data"/>
    <s v="User Request"/>
    <m/>
    <s v="IT Application"/>
    <s v="Software Application/System"/>
    <s v="SOX/PCI"/>
    <m/>
    <m/>
    <s v="Nicholas"/>
    <s v="Louie"/>
    <m/>
    <d v="2018-10-28T12:34:36"/>
    <s v="No"/>
    <s v="No"/>
    <s v="No"/>
  </r>
  <r>
    <s v="IT-OSS - M6 (PAETEC)"/>
    <s v="Incident"/>
    <s v="INC000002679737"/>
    <d v="2018-10-13T00:56:33"/>
    <d v="2018-10-17T22:22:07"/>
    <x v="5"/>
    <s v="Medium"/>
    <x v="1"/>
    <s v="Within the Service Target"/>
    <s v="MSS (hPAE) Issue"/>
    <s v="Alternate contact phone number for yourself, if applicable: naveen.kumar.kuppusamy@windstream.com Which MSS instance are you reporting this issue for?: MSS (hPAE) What type of issue are you reporting?: Another issue Description of problem: (attach screenshots of any errors, etc.): we are trying to complete the DD task in this PSR # 7175049, However we are getting on mentioned following error &quot;DD gateway event must have a status of &lt;complete &gt; befor completing the DD task if gateway should be bypassed for legitimate reasons, create a kintana&quot;   DD NGMSS order not found in this PSR # 7175049  Can you please resolve the issue, we have attached screenshot for your further reference.  If you have any contact ( naveenkumar.k@prodapt.com) What is your MSS Login ID?: N9998308 Customer Acct Number?: 7056997 PSR #?: 7175049 "/>
    <m/>
    <m/>
    <m/>
    <m/>
    <m/>
    <s v="IT Application"/>
    <s v="Software Application/System"/>
    <s v="SOX/PCI"/>
    <m/>
    <m/>
    <s v="Naveen Kumar"/>
    <s v="Kuppusamy"/>
    <m/>
    <d v="2018-10-17T22:22:24"/>
    <m/>
    <s v="No"/>
    <s v="No"/>
  </r>
  <r>
    <s v="IT-OSS - M6 (PAETEC)"/>
    <s v="Incident"/>
    <s v="INC000002677000"/>
    <d v="2018-10-12T03:27:53"/>
    <d v="2018-10-17T22:23:27"/>
    <x v="2"/>
    <s v="Medium"/>
    <x v="1"/>
    <s v="Within the Service Target"/>
    <s v="MSS (NextGen) Issue"/>
    <s v="Which MSS instance are you reporting this issue for?: MSS (NextGen) What type of issue are you reporting?: Another issue Description of problem: (attach screenshots of any errors, etc.): Unable to complete the dd on psr 7187730 due to below error, please assist.   Error(s) have occurred in the MSS-&gt;RevChain Bridge while processing service .\B Hi-Cap On-Net Facility\Hi-Cap Circuit. (22/KQ--/923295/IP /NUVX/A) Error while processing Service #5 [type=2000633, activity code=I, MSS name=\B Hi-Cap On-Net Facility\Hi-Cap Circuit, nickname=22/KQ--/923295/IP /NUVX/A, service item id=82803420] RevChain exception caught -- RevChainBundleException 2018-10-11 13:16:13.345 One or more errors occurred. RevChain exception caught -- RevChainServiceConnectionException 2018-10-11 13:16:13.336 Minimum-Maximum number of connections of a specific connectionType is invalid. ServiceType = .Hi Cap On Net Circuit., ConnectionType = .Circuit ID., ConnectionNumberType = .Circuit ID., minimum number of connections required = .0., maximum number of connections allowed = .1., current count = .2. What is your MSS Login ID?: clm45677 "/>
    <m/>
    <m/>
    <m/>
    <m/>
    <m/>
    <s v="IT Application"/>
    <s v="Software Application/System"/>
    <s v="Other Type of Software"/>
    <m/>
    <m/>
    <s v="Cassandra"/>
    <s v="McCoy-Mutka"/>
    <m/>
    <d v="2018-10-17T22:23:42"/>
    <m/>
    <s v="No"/>
    <s v="No"/>
  </r>
  <r>
    <s v="IT-OSS - M6 (PAETEC)"/>
    <s v="Incident"/>
    <s v="INC000002685817"/>
    <d v="2018-10-17T00:22:43"/>
    <d v="2018-10-18T01:03:59"/>
    <x v="1"/>
    <s v="Medium"/>
    <x v="0"/>
    <s v="Within the Service Target"/>
    <s v="MSS (hPAE) Issue"/>
    <s v="Which MSS instance are you reporting this issue for?: MSS (hPAE) What type of issue are you reporting?: Another issue Description of problem: (attach screenshots of any errors, etc.): Gateway Events error status; DELEGCKT, DELEGDES; refer to attached.   What is your MSS Login ID?: e0171343 PSR #?: 6899828 6962656 7046500 7122243 7134996 7186112 7190384 7190506 7190706 "/>
    <s v="The reported Delegdes issue for PSRs#6899828 6962656 7046500 7122243 7134996 7186112 7190384 7190506 was due to circuits using the locations that are available only in NGMSS and not in Legacy system and the same has been corrected now."/>
    <s v="MSS Cause Codes"/>
    <s v="Delegation"/>
    <s v="Location Information"/>
    <m/>
    <s v="IT Application"/>
    <s v="Software Application/System"/>
    <s v="SOX/PCI"/>
    <m/>
    <m/>
    <s v="Elizabeth"/>
    <s v="Royer"/>
    <m/>
    <d v="2018-10-28T12:37:18"/>
    <s v="No"/>
    <s v="No"/>
    <s v="No"/>
  </r>
  <r>
    <s v="IT-OSS - M6 (PAETEC)"/>
    <s v="Incident"/>
    <s v="INC000002685269"/>
    <d v="2018-10-16T23:29:57"/>
    <d v="2018-10-18T01:27:12"/>
    <x v="1"/>
    <s v="Medium"/>
    <x v="0"/>
    <s v="Within the Service Target"/>
    <s v="MSS (hPAE) Issue"/>
    <s v="Which MSS instance are you reporting this issue for?: MSS (hPAE) What type of issue are you reporting?: Another issue Description of problem: (attach screenshots of any errors, etc.): DELEGOCT ERROR , SCREENSHOT ATTACHED.  What is your MSS Login ID?: e0183288 "/>
    <s v="The reported DELEGOCT issue for the PSR#7187858 was due to api code not creating new product that has been added after the supplement. This has been corrected now and the gateway is complete."/>
    <s v="MSS Cause Codes"/>
    <s v="Code"/>
    <s v="MSS Custom Code"/>
    <m/>
    <s v="IT Application"/>
    <s v="Software Application/System"/>
    <s v="SOX/PCI"/>
    <m/>
    <m/>
    <s v="Zhanelle"/>
    <s v="Leahy"/>
    <m/>
    <d v="2018-10-28T12:39:04"/>
    <s v="No"/>
    <s v="No"/>
    <s v="No"/>
  </r>
  <r>
    <s v="IT-OSS - M6 (PAETEC)"/>
    <s v="Incident"/>
    <s v="INC000002686230"/>
    <d v="2018-10-17T01:23:19"/>
    <d v="2018-10-18T08:14:02"/>
    <x v="7"/>
    <s v="Medium"/>
    <x v="0"/>
    <s v="Within the Service Target"/>
    <s v="MSS (hPAE) - Port Validation Tool"/>
    <s v="Description of Problem: port validation link not working for more than 10 people  Error Message: Na...KW  Impact to Business: Latency....kw  Path: http://reptprd:7777/pls/apex/f?p=1005:1:3638109661021491091::NO  Example: NA.....KW  User ID:  e0173615"/>
    <s v="All new APEX application links are available in below wiki page.  https://wiki.windstream.com/display/ITOSSS/MSS+APEX+Details+-+Production"/>
    <m/>
    <m/>
    <m/>
    <m/>
    <s v="IT Application"/>
    <s v="Software Application/System"/>
    <s v="Other Type of Software"/>
    <m/>
    <m/>
    <s v="Jennifer"/>
    <s v="Welsh"/>
    <m/>
    <d v="2018-10-28T12:44:27"/>
    <s v="No"/>
    <s v="No"/>
    <s v="No"/>
  </r>
  <r>
    <s v="IT-OSS - M6 (PAETEC)"/>
    <s v="Incident"/>
    <s v="INC000002685694"/>
    <d v="2018-10-16T23:01:17"/>
    <d v="2018-10-18T19:33:57"/>
    <x v="2"/>
    <s v="Medium"/>
    <x v="0"/>
    <s v="Within the Service Target"/>
    <s v="MSS (hPAE) Issue"/>
    <s v="Which MSS instance are you reporting this issue for?: MSS (hPAE) What type of issue are you reporting?: Another issue Description of problem: (attach screenshots of any errors, etc.): I am getting this error below on the DELEGOCT task on PSR 7144710.   ReturnCd :-1 - ReturnText: SERVICE ID  of 84554522 not found What is your MSS Login ID?: MPELLIGR Customer Acct Number?: 208440918 PSR #?: 7144710 "/>
    <s v="Resolution: The missing product in NGMSS was created via XML wrapper and cross reference for the trunk product was created and now the DELEGOCT gateway event got completed for PSR#7144710."/>
    <s v="MSS Cause Codes"/>
    <s v="Delegation"/>
    <s v="XML api issue"/>
    <m/>
    <s v="IT Application"/>
    <s v="Software Application/System"/>
    <s v="SOX/PCI"/>
    <m/>
    <m/>
    <s v="Mark"/>
    <s v="Pelligra"/>
    <m/>
    <d v="2018-10-29T11:54:47"/>
    <s v="No"/>
    <s v="No"/>
    <s v="No"/>
  </r>
  <r>
    <s v="IT-OSS - M6 (PAETEC)"/>
    <s v="Incident"/>
    <s v="INC000002688344"/>
    <d v="2018-10-17T22:11:32"/>
    <d v="2018-10-18T19:56:05"/>
    <x v="3"/>
    <s v="Medium"/>
    <x v="0"/>
    <s v="Within the Service Target"/>
    <s v="MSS (hPAE) Issue"/>
    <s v="Which MSS instance are you reporting this issue for?: MSS (hPAE) What type of issue are you reporting?: Another issue Description of problem: (attach screenshots of any errors, etc.): The DELEGORD task has error out on PSR 7144291.   See error: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What is your MSS Login ID?: MPELLIGR Customer Acct Number?: 200168102 PSR #?: 7144291 "/>
    <s v="Resolution: The incorrect product  status caused by previous ISR order was fixed and now the DELEGORD gateway event was completed for PSR#7144291 in Hpae."/>
    <s v="MSS Cause Codes"/>
    <s v="Delegation"/>
    <s v="NGMSS data issue"/>
    <m/>
    <s v="IT Application"/>
    <s v="Software Application/System"/>
    <s v="SOX/PCI"/>
    <m/>
    <m/>
    <s v="Mark"/>
    <s v="Pelligra"/>
    <m/>
    <d v="2018-10-29T12:18:33"/>
    <s v="No"/>
    <s v="No"/>
    <s v="No"/>
  </r>
  <r>
    <s v="IT-OSS - M6 (PAETEC)"/>
    <s v="Incident"/>
    <s v="INC000002685538"/>
    <d v="2018-10-16T22:37:43"/>
    <d v="2018-10-18T21:26:47"/>
    <x v="3"/>
    <s v="Medium"/>
    <x v="0"/>
    <s v="Within the Service Target"/>
    <s v="Duplicate - MSS (hPAE) - Creating User Accounts"/>
    <s v="Unable to reestablish account in M6(Paetec).  Receive the following error message:  Cannot create user E0172436.  Please contact your system administrator.   Need to have security tables scrubbed to allow me to reestablish account (e0172436) with General User security group access.  Refer to OSR# 943303  Please notify Laurie Sober when security tables have been scrubbed so that provisioning can be completed."/>
    <s v="The issue came about with the upgrade of the 6.3 to metasolv.  A query was run to provide permissions to the tables as needed."/>
    <m/>
    <m/>
    <m/>
    <m/>
    <s v="IT Application"/>
    <s v="Software Application/System"/>
    <s v="Other Type of Software"/>
    <m/>
    <m/>
    <s v="Armando"/>
    <s v="Perez"/>
    <m/>
    <d v="2018-10-29T11:55:07"/>
    <s v="No"/>
    <s v="No"/>
    <s v="No"/>
  </r>
  <r>
    <s v="IT-OSS - M6 (PAETEC)"/>
    <s v="Incident"/>
    <s v="INC000002685997"/>
    <d v="2018-10-17T00:53:34"/>
    <d v="2018-10-19T15:55:40"/>
    <x v="5"/>
    <s v="Medium"/>
    <x v="0"/>
    <s v="Within the Service Target"/>
    <s v="MSS (hPAE) Issue"/>
    <s v="Which MSS instance are you reporting this issue for?: MSS (hPAE) What type of issue are you reporting?: Another issue Description of problem: (attach screenshots of any errors, etc.): DELEGOCT task errors out with following message: ReturnCd :-1 - ReturnText: SERVICE ID  of 84566537 not found What is your MSS Login ID?: e0179725 Customer Acct Number?: 4621024 PSR #?: 7126490 "/>
    <s v="For the reported issue due to cross reference not created for the product during delegation and same has been corrected now  and we are working for the root cause for this issue. The DELEGOCT task now completed for PSR#7126490."/>
    <s v="MSS Cause Codes"/>
    <s v="Delegation"/>
    <s v="Cross Reference mapping"/>
    <m/>
    <s v="IT Application"/>
    <s v="Software Application/System"/>
    <s v="SOX/PCI"/>
    <m/>
    <m/>
    <s v="Melanie"/>
    <s v="Cooper"/>
    <m/>
    <d v="2018-10-30T11:56:59"/>
    <s v="No"/>
    <s v="No"/>
    <s v="No"/>
  </r>
  <r>
    <s v="IT-OSS - M6 (PAETEC)"/>
    <s v="Incident"/>
    <s v="INC000002679762"/>
    <d v="2018-10-13T01:06:42"/>
    <d v="2018-10-19T16:00:17"/>
    <x v="3"/>
    <s v="Medium"/>
    <x v="0"/>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070668 7188124 7188131 7188168 "/>
    <s v="Resolution:The incorrect originating and terminating location of circuit was fixed  and xref mismatching issues were corrected to address  DELEGDES issues on PSR's  7188124, 7188131 and 7188168."/>
    <s v="MSS Cause Codes"/>
    <s v="Data"/>
    <s v="Location Issue"/>
    <m/>
    <s v="IT Application"/>
    <s v="Software Application/System"/>
    <s v="SOX/PCI"/>
    <m/>
    <m/>
    <s v="Elizabeth"/>
    <s v="Royer"/>
    <m/>
    <d v="2018-10-30T11:48:57"/>
    <s v="No"/>
    <s v="No"/>
    <s v="No"/>
  </r>
  <r>
    <s v="IT-OSS - M6 (PAETEC)"/>
    <s v="Incident"/>
    <s v="INC000002690748"/>
    <d v="2018-10-18T20:23:10"/>
    <d v="2018-10-19T16:42:46"/>
    <x v="2"/>
    <s v="Medium"/>
    <x v="0"/>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15595721 had already been disconnected on another order..  Error Code 30606:The Service Item 15595721 had already been disconnected on another order.Error Code 30766:Unable to process item Line Product  Product group 1006. The Service Item 15595721 had already been disconnected on another order..  What is your MSS Login ID?: e0166849 Customer Acct Number?: 7639092930001 PSR #?: 7189803 "/>
    <s v="We are able to see that the previous order cancel  in the legacy not updated properly to NGMSS which caused the reported issue and we have corrected the same.The reported DELEGORD task in the reported PSR#7189803 completed without any issues hence we are moving ahead and marking this request as resolved."/>
    <s v="MSS Cause Codes"/>
    <s v="Delegation"/>
    <s v="Previous order Delegation issue"/>
    <m/>
    <s v="IT Application"/>
    <s v="Software Application/System"/>
    <s v="SOX/PCI"/>
    <m/>
    <m/>
    <s v="Wendy"/>
    <s v="Green"/>
    <m/>
    <d v="2018-10-30T12:08:19"/>
    <s v="No"/>
    <s v="No"/>
    <s v="No"/>
  </r>
  <r>
    <s v="IT-OSS - M6 (PAETEC)"/>
    <s v="Incident"/>
    <s v="INC000002685848"/>
    <d v="2018-10-17T00:19:24"/>
    <d v="2018-10-19T16:45:04"/>
    <x v="0"/>
    <s v="Medium"/>
    <x v="0"/>
    <s v="Within the Service Target"/>
    <s v="MSS (hPAE) Issue"/>
    <s v="Which MSS instance are you reporting this issue for?: MSS (hPAE) What type of issue are you reporting?: Another issue Description of problem: (attach screenshots of any errors, etc.): DELEGOCT Error ReturnCd :-1 - ReturnText: ASAP.SERVICE_REQUEST_CIRCUIT record not found - ORA-01403: no data found What is your MSS Login ID?: e0172173 Customer Acct Number?: 1131512 PSR #?: 7190612 "/>
    <s v="For the reported PSR#7190612, the missing circuit has been related to the order and the DELEGOCT task got completed."/>
    <s v="MSS Cause Codes"/>
    <s v="Delegation"/>
    <s v="Delegation task issue"/>
    <m/>
    <s v="IT Application"/>
    <s v="Software Application/System"/>
    <s v="SOX/PCI"/>
    <m/>
    <m/>
    <s v="Shannon"/>
    <s v="Leahy"/>
    <m/>
    <d v="2018-10-30T11:57:24"/>
    <s v="No"/>
    <s v="No"/>
    <s v="No"/>
  </r>
  <r>
    <s v="IT-OSS - M6 (PAETEC)"/>
    <s v="Incident"/>
    <s v="INC000002681269"/>
    <d v="2018-10-15T18:44:58"/>
    <d v="2018-10-19T16:48:10"/>
    <x v="2"/>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error: The circuits for this service request are not complete. Please complete (or reverse if the order has been cancelled) the required engineering before completing this task  Kindly complete the DD task. What is your MSS Login ID?: N9986092 Customer Acct Number?: 7037932 PSR #?: 7160894 "/>
    <s v="There were incorrect level one and level two product mapping in NGMSS due to migration caused the  level two  product not pulled in NGMSS PSR which caused the reported issue and the same have been corrected now."/>
    <s v="MSS Cause Codes"/>
    <s v="Migration"/>
    <s v="Serv Item Rel Issue"/>
    <m/>
    <s v="IT Application"/>
    <s v="Software Application/System"/>
    <s v="SOX/PCI"/>
    <m/>
    <m/>
    <s v="Anoop"/>
    <s v="Kumar"/>
    <m/>
    <d v="2018-10-30T11:49:51"/>
    <s v="No"/>
    <s v="No"/>
    <s v="No"/>
  </r>
  <r>
    <s v="IT-OSS - M6 (PAETEC)"/>
    <s v="Incident"/>
    <s v="INC000002690420"/>
    <d v="2018-10-18T18:54:07"/>
    <d v="2018-10-19T16:51:02"/>
    <x v="0"/>
    <s v="Medium"/>
    <x v="0"/>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D error  The ISR C4301768 that the error is giving that the circuits are on is complete. What is your MSS Login ID?: e0158021 Customer Acct Number?: 7019520 PSR #?: 7167608 "/>
    <s v="For the reported PSR#7167608,we couldn't find any issue while completing the DD and when we tried to check the same the NGMSS order got completed without any issue."/>
    <s v="MSS Cause Codes"/>
    <s v="Training"/>
    <s v="No Issue Found"/>
    <m/>
    <s v="IT Application"/>
    <s v="Software Application/System"/>
    <s v="SOX/PCI"/>
    <m/>
    <m/>
    <s v="Jacqueline"/>
    <s v="Mcgill"/>
    <m/>
    <d v="2018-10-30T12:12:16"/>
    <s v="No"/>
    <s v="No"/>
    <s v="No"/>
  </r>
  <r>
    <s v="IT-OSS - M6 (PAETEC)"/>
    <s v="Incident"/>
    <s v="INC000002681496"/>
    <d v="2018-10-15T19:03:53"/>
    <d v="2018-10-19T16:58:19"/>
    <x v="3"/>
    <s v="Medium"/>
    <x v="0"/>
    <s v="Within the Service Target"/>
    <s v="MSS (hPAE) Issue"/>
    <s v="Which MSS instance are you reporting this issue for?: MSS (hPAE) What type of issue are you reporting?: Another issue Description of problem: (attach screenshots of any errors, etc.): DELEGOCT error: ReturnCd :-1 - ReturnText: SERVICE ID  of 84554364 not found What is your MSS Login ID?: e0179735 Customer Acct Number?: 4572381 PSR #?: 7186774 "/>
    <s v="Resolution: The missing product in NGMSS was created via XML wrapper and cross reference for the trunk product was created and now the DELEGOCT gateway event got completed for PSR#7186774."/>
    <s v="MSS Cause Codes"/>
    <s v="Delegation"/>
    <s v="XML api issue"/>
    <m/>
    <s v="IT Application"/>
    <s v="Software Application/System"/>
    <s v="SOX/PCI"/>
    <m/>
    <m/>
    <s v="Yiping"/>
    <s v="Fang"/>
    <m/>
    <d v="2018-10-30T11:50:18"/>
    <s v="No"/>
    <s v="No"/>
    <s v="No"/>
  </r>
  <r>
    <s v="IT-OSS - M6 (PAETEC)"/>
    <s v="Incident"/>
    <s v="INC000002687504"/>
    <d v="2018-10-17T20:28:06"/>
    <d v="2018-10-19T17:31:23"/>
    <x v="2"/>
    <s v="Medium"/>
    <x v="0"/>
    <s v="Within the Service Target"/>
    <s v="MSS (hPAE) Issue"/>
    <s v="Which MSS instance are you reporting this issue for?: MSS (hPAE) What type of issue are you reporting?: Another issue Description of problem: (attach screenshots of any errors, etc.): Case id WR5412422,account number 7093313 PSR# 7188192 .unable to disconnect facility on PSR 7188192 , due to error showing there are in services children that are not on the order. the item cannot be disconnected.please resolve it.thanks.Please revert : grgnwsoeteam@sequentialtech.com What is your MSS Login ID?: n9948704 Customer Acct Number?: 7093313 PSR #?: 7188192 "/>
    <s v="We are able to see that the level three child 'Local Loop Charge' under the circuit '78011047-T1CKT-PATCH_MOCK2' is not pulled in the PSR#7188192 which caused the reported issue.The same needs to be pulled in the reported PSR"/>
    <s v="MSS Cause Codes"/>
    <s v="Training"/>
    <s v="Incorrect Process on Disconnect Order"/>
    <m/>
    <s v="IT Application"/>
    <s v="Software Application/System"/>
    <s v="SOX/PCI"/>
    <m/>
    <m/>
    <s v="Hemam"/>
    <s v="Singh"/>
    <m/>
    <d v="2018-10-30T12:01:14"/>
    <s v="No"/>
    <s v="No"/>
    <s v="No"/>
  </r>
  <r>
    <s v="IT-OSS - M6 (PAETEC)"/>
    <s v="Incident"/>
    <s v="INC000002649421"/>
    <d v="2018-10-01T19:37:12"/>
    <d v="2018-10-19T19:09:25"/>
    <x v="0"/>
    <s v="Medium"/>
    <x v="0"/>
    <s v="Within the Service Target"/>
    <s v="MSS (hPAE) - Design"/>
    <s v="Alternate contact phone number for yourself, if applicable: 8643317945 Which MSS instance are you reporting this issue for?: MSS (hPAE) What type of issue are you reporting?: Another issue Description of problem: (attach screenshots of any errors, etc.): I am getting a circuit error when I am trying to close the DD task.   What is your MSS Login ID?: e0145513 Customer Acct Number?: 204874706 PSR #?: 6798164 "/>
    <s v="For the reported PSR#6798164, we could see that the cancel is not delegated to NGMSS,since the supp Cancel is applied after completion of NGMSS DD task and the same has been corrected via backend."/>
    <s v="MSS Cause Codes"/>
    <s v="Training"/>
    <s v="Process Issue - Others"/>
    <m/>
    <s v="IT Application"/>
    <s v="Software Application/System"/>
    <s v="SOX/PCI"/>
    <m/>
    <m/>
    <s v="Alecia"/>
    <s v="Jarrett"/>
    <m/>
    <d v="2018-10-30T11:35:22"/>
    <s v="No"/>
    <s v="No"/>
    <s v="No"/>
  </r>
  <r>
    <s v="IT-OSS - M6 (PAETEC)"/>
    <s v="Incident"/>
    <s v="INC000002690198"/>
    <d v="2018-10-18T18:52:14"/>
    <d v="2018-10-19T19:13:54"/>
    <x v="2"/>
    <s v="Medium"/>
    <x v="0"/>
    <s v="Within the Service Target"/>
    <s v="MSS (hPAE) Issue"/>
    <s v="Which MSS instance are you reporting this issue for?: MSS (hPAE) What type of issue are you reporting?: Another issue Description of problem: (attach screenshots of any errors, etc.): Team is unable to complete the DD task in M6  due to error: The circuits for this services request are not complete. Please complete (or reverse if the order has been cancelled) the required engineering before completing this task.) Kindly Complete the DD task. What is your MSS Login ID?: N9986092 Customer Acct Number?: 7061267 PSR #?: 7180217 "/>
    <s v="There were incorrect level one and level two product mapping in NGMSS due to migration caused the  level two  product not pulled in NGMSS PSR which caused the reported issue and the same have been corrected now.The reported PSR#7180217 closing with out any other issues hence we are moving ahead and marking this request as resolved."/>
    <s v="MSS Cause Codes"/>
    <s v="Migration"/>
    <s v="Serv Item Rel Issue"/>
    <m/>
    <s v="IT Application"/>
    <s v="Software Application/System"/>
    <s v="SOX/PCI"/>
    <m/>
    <m/>
    <s v="Anoop"/>
    <s v="Kumar"/>
    <m/>
    <d v="2018-10-30T12:13:07"/>
    <s v="No"/>
    <s v="No"/>
    <s v="No"/>
  </r>
  <r>
    <s v="IT-OSS - M6 (PAETEC)"/>
    <s v="Incident"/>
    <s v="INC000002688786"/>
    <d v="2018-10-18T00:43:21"/>
    <d v="2018-10-20T00:32:55"/>
    <x v="3"/>
    <s v="Medium"/>
    <x v="1"/>
    <s v="Within the Service Target"/>
    <s v="MSS (hPAE) Issue"/>
    <s v="Which MSS instance are you reporting this issue for?: MSS (hPAE) What type of issue are you reporting?: Another issue Description of problem: (attach screenshots of any errors, etc.): DELEGDES ERROR ReturnCd :-1 - ReturnText: CIRCUIT DESIGN ID of 14427725 not found What is your MSS Login ID?: e0172173 Customer Acct Number?: 4360134 PSR #?: 7172985 "/>
    <m/>
    <m/>
    <m/>
    <m/>
    <m/>
    <s v="IT Application"/>
    <s v="Software Application/System"/>
    <s v="SOX/PCI"/>
    <m/>
    <m/>
    <s v="Shannon"/>
    <s v="Leahy"/>
    <m/>
    <d v="2018-10-20T00:33:10"/>
    <m/>
    <s v="No"/>
    <s v="No"/>
  </r>
  <r>
    <s v="IT-OSS - M6 (PAETEC)"/>
    <s v="Incident"/>
    <s v="INC000002682055"/>
    <d v="2018-10-15T20:47:05"/>
    <d v="2018-10-22T13:17:22"/>
    <x v="0"/>
    <s v="Medium"/>
    <x v="2"/>
    <s v="Within the Service Target"/>
    <s v="MSS (hPAE) Issue"/>
    <s v="Alternate contact phone number for yourself, if applicable: 774 696-7043 Which MSS instance are you reporting this issue for?: MSS (hPAE) What type of issue are you reporting?: Another issue Description of problem: (attach screenshots of any errors, etc.): DELEGOCT gateway error: ReturnCd :-1 - ReturnText: SERVICE ID  of 84554522 not found What is your MSS Login ID?: E0176479 Customer Acct Number?: 208440918 PSR #?: 7144710 "/>
    <s v="Resolution: The missing product in NGMSS was created via XML wrapper and cross reference for the trunk product was created and now the DELEGOCT gateway event got completed for PSR#7144710."/>
    <s v="MSS Cause Codes"/>
    <s v="Delegation"/>
    <s v="XML api issue"/>
    <m/>
    <s v="IT Application"/>
    <s v="Software Application/System"/>
    <s v="SOX/PCI"/>
    <m/>
    <m/>
    <s v="Christina"/>
    <s v="O'Reilly"/>
    <m/>
    <d v="2018-10-22T13:17:46"/>
    <s v="No"/>
    <s v="No"/>
    <s v="No"/>
  </r>
  <r>
    <s v="IT-OSS - M6 (PAETEC)"/>
    <s v="Incident"/>
    <s v="INC000002694626"/>
    <d v="2018-10-20T00:35:39"/>
    <d v="2018-10-22T13:39:54"/>
    <x v="5"/>
    <s v="Medium"/>
    <x v="2"/>
    <s v="Within the Service Target"/>
    <s v="MSS (hPAE) Issue"/>
    <s v="Which MSS instance are you reporting this issue for?: MSS (hPAE) What type of issue are you reporting?: Another issue Description of problem: (attach screenshots of any errors, etc.): DELEGDES ERROR  ReturnCd :-1 - ReturnText: Updating in CIRCUIT tableORA-02291: integrity constraint (ASAP.FK_CI__TR_RA) violated - parent key not found What is your MSS Login ID?: e0172173 Customer Acct Number?: 208515702 PSR #?: 7159654 "/>
    <s v="For the reported issue due to mismatch rate codes in legacy and NGMSS and same has been corrected. The DELEGDES task got completed for PSR#7159654. Hence we are going ahead and marking this incident as resolved."/>
    <s v="MSS Cause Codes"/>
    <s v="Delegation"/>
    <s v="NGMSS data issue"/>
    <m/>
    <s v="IT Application"/>
    <s v="Software Application/System"/>
    <s v="SOX/PCI"/>
    <m/>
    <m/>
    <s v="Shannon"/>
    <s v="Leahy"/>
    <m/>
    <d v="2018-10-22T13:40:20"/>
    <s v="No"/>
    <s v="No"/>
    <s v="No"/>
  </r>
  <r>
    <s v="IT-OSS - M6 (PAETEC)"/>
    <s v="Incident"/>
    <s v="INC000002693379"/>
    <d v="2018-10-19T20:23:15"/>
    <d v="2018-10-22T16:51:34"/>
    <x v="0"/>
    <s v="Medium"/>
    <x v="2"/>
    <s v="Within the Service Target"/>
    <s v="MSS (hPAE) Issue"/>
    <s v="Which MSS instance are you reporting this issue for?: MSS (hPAE) What type of issue are you reporting?: Another issue Description of problem: (attach screenshots of any errors, etc.): unable to close out DD task in m6. unable to supplement PSR 7176425 as DD  in NexGen is already closed. What is your MSS Login ID?: e0169064 Customer Acct Number?: 200241053 PSR #?: 7176425 "/>
    <s v="For the reported PSR#7176425,we could see incorrect circuit status due to incorrect task dependency,always Design task must be added as parent task to Delegdes and the same has been corrected."/>
    <s v="MSS Cause Codes"/>
    <s v="Training"/>
    <s v="Process Issue - Others"/>
    <m/>
    <s v="IT Application"/>
    <s v="Software Application/System"/>
    <s v="SOX/PCI"/>
    <m/>
    <m/>
    <s v="Janet"/>
    <s v="Krasicki"/>
    <m/>
    <d v="2018-10-22T17:01:16"/>
    <s v="No"/>
    <s v="No"/>
    <s v="No"/>
  </r>
  <r>
    <s v="IT-OSS - M6 (PAETEC)"/>
    <s v="Incident"/>
    <s v="INC000002686899"/>
    <d v="2018-10-17T18:00:54"/>
    <d v="2018-10-22T17:16:59"/>
    <x v="3"/>
    <s v="Medium"/>
    <x v="2"/>
    <s v="Within the Service Target"/>
    <s v="MSS (hPAE) Issue"/>
    <s v="Which MSS instance are you reporting this issue for?: MSS (hPAE) What type of issue are you reporting?: Another issue Description of problem: (attach screenshots of any errors, etc.): Team is unable to complete DD task due to following error in M6.The circuits for this services request are not complete. Please complete (or reverse if the order has been cancelled) the required engineering before completing this task.) Kindly complete the DD task. What is your MSS Login ID?: n9986092 Customer Acct Number?: 7037932 PSR #?: 7165778 "/>
    <s v="Resolution: The incorrect Parent and child product association was corrected caused by migration and wrong circuit status , Product status have been corrected in NGMSS to fix the DD issue.  Now , Please try to complete the DD task on PSR#7165778 in NGMSS and legacy Hpaetec system."/>
    <s v="MSS Cause Codes"/>
    <s v="Migration"/>
    <s v="Serv Item Rel Issue"/>
    <m/>
    <s v="IT Application"/>
    <s v="Software Application/System"/>
    <s v="SOX/PCI"/>
    <m/>
    <m/>
    <s v="Anoop"/>
    <s v="Kumar"/>
    <m/>
    <d v="2018-10-22T17:17:23"/>
    <s v="No"/>
    <s v="No"/>
    <s v="No"/>
  </r>
  <r>
    <s v="IT-OSS - M6 (PAETEC)"/>
    <s v="Incident"/>
    <s v="INC000002687155"/>
    <d v="2018-10-17T17:38:43"/>
    <d v="2018-10-22T17:39:22"/>
    <x v="3"/>
    <s v="Medium"/>
    <x v="2"/>
    <s v="Within the Service Target"/>
    <s v="MSS (hPAE) Issue"/>
    <s v="Which MSS instance are you reporting this issue for?: MSS (hPAE) What type of issue are you reporting?: Another issue Description of problem: (attach screenshots of any errors, etc.): PSR 7129242--DELEGOCT and DELEGCK1 are both erroring with the following:  ReturnCd :-1 - ReturnText: SERVICE ID  of 84562064 not found  I have tried reactivating a bunch of times, and it will not resolve the error.  What is your MSS Login ID?: e0168802 Customer Acct Number?: 5714826 PSR #?: 7129242 "/>
    <s v="Resolution: The missing product in NGMSS was created via XML wrapper and cross reference for the trunk product was created and now the DELEGOCT gateway event got completed for PSR#7129242."/>
    <s v="MSS Cause Codes"/>
    <s v="Delegation"/>
    <s v="XML api issue"/>
    <m/>
    <s v="IT Application"/>
    <s v="Software Application/System"/>
    <s v="SOX/PCI"/>
    <m/>
    <m/>
    <s v="Kristina"/>
    <s v="Polito"/>
    <m/>
    <d v="2018-10-22T17:39:45"/>
    <s v="No"/>
    <s v="No"/>
    <s v="No"/>
  </r>
  <r>
    <s v="IT-OSS - M6 (PAETEC)"/>
    <s v="Incident"/>
    <s v="INC000002692998"/>
    <d v="2018-10-19T18:53:54"/>
    <d v="2018-10-22T19:15:14"/>
    <x v="5"/>
    <s v="Medium"/>
    <x v="2"/>
    <s v="Within the Service Target"/>
    <s v="MSS (hPAE) Issue"/>
    <s v="Which MSS instance are you reporting this issue for?: MSS (hPAE) What type of issue are you reporting?: Another issue Description of problem: (attach screenshots of any errors, etc.): While Validating this PSR we are received the attached error, Kindly check and assist us.  Incases of any queries please contact   DL-WIN.CSS.Leads@prodapt.com What is your MSS Login ID?: n9998281 Customer Acct Number?: 61149306 PSR #?: 7189012 "/>
    <s v="The reported issue was due to invalid combination of rate plan for a particular pricing product and has been corrected now.The PSR#7189012 has been validated without any issues."/>
    <s v="MSS Cause Codes"/>
    <s v="Data"/>
    <s v="Price Issue"/>
    <m/>
    <s v="IT Application"/>
    <s v="Software Application/System"/>
    <s v="SOX/PCI"/>
    <m/>
    <m/>
    <s v="Tamilselvan"/>
    <s v="Mani"/>
    <m/>
    <d v="2018-10-22T19:15:40"/>
    <s v="No"/>
    <s v="No"/>
    <s v="No"/>
  </r>
  <r>
    <s v="IT-OSS - M6 (PAETEC)"/>
    <s v="Incident"/>
    <s v="INC000002694528"/>
    <d v="2018-10-20T00:34:14"/>
    <d v="2018-10-22T19:48:51"/>
    <x v="2"/>
    <s v="Medium"/>
    <x v="2"/>
    <s v="Within the Service Target"/>
    <s v="MSS (hPAE) Issue"/>
    <s v="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16994328 had already been disconnected on another order..  Error Code 30606:The Service Item 16994328 had already been disconnected on another order.Error Code 30766:Unable to process item Dialtone/LD Trunk Product Product group 1000. The Service Item 16994328 had already been disconnected on another order.. What is your MSS Login ID?: e0172173 Customer Acct Number?: 5237091 PSR #?: 7194385 "/>
    <s v="The Previous order cancel is not delegated to the corresponding NGPSR properly which caused the reported issue and we have corrected the same.The DELEGORD task of the reported PSR#7194385 have been completed without any issues hence we are moving ahead and marking this request as resolved."/>
    <s v="MSS Cause Codes"/>
    <s v="Delegation"/>
    <s v="Previous order Delegation issue"/>
    <m/>
    <s v="IT Application"/>
    <s v="Software Application/System"/>
    <s v="SOX/PCI"/>
    <m/>
    <m/>
    <s v="Shannon"/>
    <s v="Leahy"/>
    <m/>
    <d v="2018-10-22T19:49:14"/>
    <s v="No"/>
    <s v="No"/>
    <s v="No"/>
  </r>
  <r>
    <s v="IT-OSS - M6 (PAETEC)"/>
    <s v="Incident"/>
    <s v="INC000002681538"/>
    <d v="2018-10-15T19:38:26"/>
    <d v="2018-10-22T20:14:25"/>
    <x v="5"/>
    <s v="Medium"/>
    <x v="2"/>
    <s v="Within the Service Target"/>
    <s v="MSS (hPAE) Issue"/>
    <s v="Alternate contact phone number for yourself, if applicable: 256-562-5054 Which MSS instance are you reporting this issue for?: MSS (hPAE) What type of issue are you reporting?: Another issue Description of problem: (attach screenshots of any errors, etc.): received error when trying to complete task on PSR. 100004=4,Error occured in MetaSolv Solution: The response from the destination, bondprd, indicates that an error occurred. Response=Uncaught exception while processing event route: http://lx01s326:7070/axis2EServicesSAGWS/services/GatewayEventSOAPReceiver: org.apache.axis2.AxisFault: lastModifiedUser cannot be null!!  _x0009_at com.mslv.core.global.MSLVException.createMSLVException(MSLVException.java:169) _x0009_at com.mslv.core.global.ErrorHandler.logFatalError(ErrorHandler.java:236) _x0009_at com.mslv.core.global.ErrorHandler.logFatalError(ErrorHandler.java:194) _x0009_at com.mslv.integration.messaging.HttpSender.send(HttpSender.java:61) _x0009_at com.mslv.integration.handlers.OutboundEventHandler.sendOutboundMessage(OutboundEventHandler.java:97) _x0009_at com.mslv.integration.IntegrationManager.processOutbound(IntegrationManager.java:200) _x0009_at com.mslv.integration.integrationServer.IntegrationServerConsumer.executeEvent(IntegrationServerConsumer.java:268) _x0009_at com.mslv.integration.integrationServer.IntegrationServerConsumer.handleEvents(IntegrationServerConsumer.j  What is your MSS Login ID?: e0177182 is PSR owner, I'm working her issues while she is on vacation my ID e0177219 Customer Acct Number?: 61154261 PSR #?: 7187699 "/>
    <s v="We could see that reported PSR#7187699 ORD VAL task has been completed. No issues found for this request."/>
    <s v="MSS Cause Codes"/>
    <s v="Miscellaneous"/>
    <s v="No Issues Found"/>
    <m/>
    <s v="IT Application"/>
    <s v="Software Application/System"/>
    <s v="SOX/PCI"/>
    <m/>
    <m/>
    <s v="Cindy"/>
    <s v="Earwood"/>
    <m/>
    <d v="2018-10-22T20:14:48"/>
    <s v="No"/>
    <s v="No"/>
    <s v="No"/>
  </r>
  <r>
    <s v="IT-OSS - M6 (PAETEC)"/>
    <s v="Incident"/>
    <s v="INC000002678951"/>
    <d v="2018-10-12T22:26:24"/>
    <d v="2018-10-22T20:21:06"/>
    <x v="5"/>
    <s v="Medium"/>
    <x v="2"/>
    <s v="Within the Service Target"/>
    <s v="MSS (hPAE) Issue"/>
    <s v="Which MSS instance are you reporting this issue for?: MSS (hPAE) What type of issue are you reporting?: Another issue Description of problem: (attach screenshots of any errors, etc.): Getting invalid workday error on PCALL TASK when trying to sup PSR, but workday is valid What is your MSS Login ID?: jjh43465 Customer Acct Number?: 208586589 PSR #?: 7173057 "/>
    <s v="As discussed over IM, user able to save the changes without any issues for PSR#7173057. No issues found for this request."/>
    <s v="MSS Cause Codes"/>
    <s v="Miscellaneous"/>
    <s v="No Issues Found"/>
    <m/>
    <s v="IT Application"/>
    <s v="Software Application/System"/>
    <s v="SOX/PCI"/>
    <m/>
    <m/>
    <s v="Joel"/>
    <s v="Harrington"/>
    <m/>
    <d v="2018-10-22T20:21:30"/>
    <s v="No"/>
    <s v="No"/>
    <s v="No"/>
  </r>
  <r>
    <s v="IT-OSS - M6 (PAETEC)"/>
    <s v="Incident"/>
    <s v="INC000002687725"/>
    <d v="2018-10-17T19:47:38"/>
    <d v="2018-10-22T20:26:27"/>
    <x v="3"/>
    <s v="Medium"/>
    <x v="2"/>
    <s v="Within the Service Target"/>
    <s v="MSS (hPAE) Issue"/>
    <s v="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2173 Customer Acct Number?: 96606 PSR #?: 7180603 "/>
    <s v="The circuit info tab(rate code) was filled out and re-initiated the DELEGORD gateway and now the DELEGORD task got completed."/>
    <s v="MSS Cause Codes"/>
    <s v="Data"/>
    <s v="Product Issue"/>
    <m/>
    <s v="IT Application"/>
    <s v="Software Application/System"/>
    <s v="SOX/PCI"/>
    <m/>
    <m/>
    <s v="Shannon"/>
    <s v="Leahy"/>
    <m/>
    <d v="2018-10-22T20:26:51"/>
    <s v="No"/>
    <s v="No"/>
    <s v="No"/>
  </r>
  <r>
    <s v="IT-OSS - M6 (PAETEC)"/>
    <s v="Incident"/>
    <s v="INC000002693579"/>
    <d v="2018-10-19T20:54:19"/>
    <d v="2018-10-22T22:15:51"/>
    <x v="1"/>
    <s v="Medium"/>
    <x v="2"/>
    <s v="Within the Service Target"/>
    <s v="MSS (hPAE) Issue"/>
    <s v="Alternate contact phone number for yourself, if applicable: grgnwsoeteam@sequentialtech.com Which MSS instance are you reporting this issue for?: MSS (hPAE) What type of issue are you reporting?: Another issue Description of problem: (attach screenshots of any errors, etc.):  WR5415277 ,Account number61119342 ,PSR 7194123 we are unable to validate the order due to &quot;A data related error occurred&quot;. Please resolve this issue ASAP.screenshot is attached.thanks Please revert to email: grgnwsoeteam@sequentialtech.com What is your MSS Login ID?: n9981305 Customer Acct Number?: 61119342 PSR #?: 7194123 "/>
    <s v="The reported validation issue was due to incorrect pricing sequence for the PSR#7194123 and the same has been corrected now."/>
    <s v="MSS Cause Codes"/>
    <s v="Data"/>
    <s v="Validation Issue"/>
    <m/>
    <s v="IT Application"/>
    <s v="Software Application/System"/>
    <s v="SOX/PCI"/>
    <m/>
    <m/>
    <s v="Hemam"/>
    <s v="Singh"/>
    <m/>
    <d v="2018-10-22T22:16:15"/>
    <s v="No"/>
    <s v="No"/>
    <s v="No"/>
  </r>
  <r>
    <s v="IT-OSS - M6 (PAETEC)"/>
    <s v="Incident"/>
    <s v="INC000002688731"/>
    <d v="2018-10-17T23:32:33"/>
    <d v="2018-10-22T22:24:11"/>
    <x v="2"/>
    <s v="Medium"/>
    <x v="2"/>
    <s v="Within the Service Target"/>
    <s v="MSS (hPAE) Issue"/>
    <s v="Which MSS instance are you reporting this issue for?: MSS (hPAE) What type of issue are you reporting?: Another issue Description of problem: (attach screenshots of any errors, etc.): DELEGOCT error:  ReturnCd :-1 - ReturnText: SERVICE ID  of 84568755 not found What is your MSS Login ID?: E0179482 Customer Acct Number?: 7153950 PSR #?: 7100364 "/>
    <s v="The level two line products were not created properly due to delegation caused the reported issue and the same have corrected now.The DELEGOCT task of the reported PSR#7100364 have been completed hence we are moving ahead and marking this request as resolved."/>
    <s v="MSS Cause Codes"/>
    <s v="Delegation"/>
    <s v="Delegation task issue"/>
    <m/>
    <s v="IT Application"/>
    <s v="Software Application/System"/>
    <s v="SOX/PCI"/>
    <m/>
    <m/>
    <s v="Carrie"/>
    <s v="Hayden"/>
    <m/>
    <d v="2018-10-22T22:24:36"/>
    <s v="No"/>
    <s v="No"/>
    <s v="No"/>
  </r>
  <r>
    <s v="IT-OSS - M6 (PAETEC)"/>
    <s v="Incident"/>
    <s v="INC000002691266"/>
    <d v="2018-10-18T22:44:39"/>
    <d v="2018-10-22T22:44:19"/>
    <x v="1"/>
    <s v="Medium"/>
    <x v="2"/>
    <s v="Within the Service Target"/>
    <s v="MSS (hPAE) Issue"/>
    <s v="Which MSS instance are you reporting this issue for?: MSS (hPAE) What type of issue are you reporting?: Another issue Description of problem: (attach screenshots of any errors, etc.): Delegdes error on PSR 7187938  error: ReturnCd :-1 - ReturnText: Updating in CIRCUIT tableORA-02291: integrity constraint (ASAP.FK_CKT_NETWORK_LOCATION_A_CLLI) violated - parent key not found What is your MSS Login ID?: jml42141 Customer Acct Number?: 200423710 PSR #?: 7187938 "/>
    <s v="PSR#7187938 is Flag Finished."/>
    <s v="MSS Cause Codes"/>
    <s v="Miscellaneous"/>
    <s v="No Issues Found"/>
    <m/>
    <s v="IT Application"/>
    <s v="Software Application/System"/>
    <s v="SOX/PCI"/>
    <m/>
    <m/>
    <s v="Justin"/>
    <s v="Lovullo"/>
    <m/>
    <d v="2018-10-22T22:44:45"/>
    <s v="No"/>
    <s v="No"/>
    <s v="No"/>
  </r>
  <r>
    <s v="IT-OSS - M6 (PAETEC)"/>
    <s v="Incident"/>
    <s v="INC000002676196"/>
    <d v="2018-10-11T22:03:39"/>
    <d v="2018-10-23T00:33:48"/>
    <x v="4"/>
    <s v="Medium"/>
    <x v="2"/>
    <s v="Within the Service Target"/>
    <s v="MSS (hPAE) - Design"/>
    <s v="Which MSS instance are you reporting this issue for?: MSS (hPAE) What type of issue are you reporting?: Another issue Description of problem: (attach screenshots of any errors, etc.): Unable to complete DD in M6 on PSR 7099972. Please assist, thanks!   Errors returned from MSS API ERROR: 45035 - Circuit row not found based on servItemId 83971238.   Already sent back to Design- still not fixed. What is your MSS Login ID?: clm45677 "/>
    <s v="We could see  no circuits was assigned to the circuit product(refer attached).Kindly add a circuit, process it and then proceed further"/>
    <s v="MSS Cause Codes"/>
    <s v="Training"/>
    <s v="Process Issue - Others"/>
    <d v="2018-10-23T00:07:00"/>
    <s v="IT Application"/>
    <s v="Software Application/System"/>
    <s v="SOX/PCI"/>
    <m/>
    <m/>
    <s v="Cassandra"/>
    <s v="McCoy-Mutka"/>
    <m/>
    <d v="2018-10-23T00:34:12"/>
    <s v="No"/>
    <s v="No"/>
    <s v="No"/>
  </r>
  <r>
    <s v="IT-OSS - M6 (PAETEC)"/>
    <s v="Incident"/>
    <s v="INC000002687943"/>
    <d v="2018-10-17T21:18:41"/>
    <d v="2018-10-23T12:45:23"/>
    <x v="0"/>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D error  The isr  M4971348-GNWC that the error is giving that the circuits are on is complete. What is your MSS Login ID?: e0158021 Customer Acct Number?: 4525497 PSR #?: 7152875 "/>
    <s v="For the reported PSR#7152875,we could see incorrect circuit assignment which went wrong during previous order and the same has been corrected."/>
    <s v="MSS Cause Codes"/>
    <s v="Data"/>
    <s v="Circuit Position Status"/>
    <m/>
    <s v="IT Application"/>
    <s v="Software Application/System"/>
    <s v="SOX/PCI"/>
    <m/>
    <m/>
    <s v="Jacqueline"/>
    <s v="Mcgill"/>
    <m/>
    <d v="2018-10-23T12:45:46"/>
    <s v="No"/>
    <s v="No"/>
    <s v="No"/>
  </r>
  <r>
    <s v="IT-OSS - M6 (PAETEC)"/>
    <s v="Incident"/>
    <s v="INC000002693558"/>
    <d v="2018-10-19T20:32:37"/>
    <d v="2018-10-23T12:55:44"/>
    <x v="0"/>
    <s v="Medium"/>
    <x v="2"/>
    <s v="Within the Service Target"/>
    <s v="MSS (hPAE) Issue"/>
    <s v="Which MSS instance are you reporting this issue for?: MSS (hPAE) What type of issue are you reporting?: Another issue Description of problem: (attach screenshots of any errors, etc.): Need to reconnect existing hi-cap circuit 34/FEDO/856538/212/PUA/FED to update, and then can remove NEW circuit built. What is your MSS Login ID?: e0183293 Customer Acct Number?: 5790372 PSR #?: 7163915 "/>
    <s v="For the reported PSR,we have reconnected the hi-cap circuit 34/FEDO/856538/212/PUA/FED as per user request."/>
    <s v="MSS Cause Codes"/>
    <s v="Training"/>
    <s v="User Request"/>
    <m/>
    <s v="IT Application"/>
    <s v="Software Application/System"/>
    <s v="SOX/PCI"/>
    <m/>
    <m/>
    <s v="Lorin"/>
    <s v="Cyrkin"/>
    <m/>
    <d v="2018-10-23T12:56:32"/>
    <s v="No"/>
    <s v="No"/>
    <s v="No"/>
  </r>
  <r>
    <s v="IT-OSS - M6 (PAETEC)"/>
    <s v="Incident"/>
    <s v="INC000002622441"/>
    <d v="2018-09-18T21:43:35"/>
    <d v="2018-10-23T17:06:46"/>
    <x v="2"/>
    <s v="Medium"/>
    <x v="2"/>
    <s v="Service Targets Breached"/>
    <s v="MSS (hPAE) Issue"/>
    <s v="Which MSS instance are you reporting this issue for?: MSS (hPAE) What type of issue are you reporting?: Another issue Description of problem: (attach screenshots of any errors, etc.): Team is unable to put supplement due to error in M6: custom validation error: 1 there can only be one(1) b email product on a PSR. Please remove one  Kindly complete the DD task. What is your MSS Login ID?: n9986092 Customer Acct Number?: 7095102 PSR #?: 6978913 "/>
    <s v="This validation error is a existing code issue (asapit.PK_LEGACY_MSSP_VALS_JR,asapit.PK_LEGACY_MSSP_VALS ), we will fix this in upcoming releases.For now as a work around ,kindly reconnect and remove any one of the 'B EMAIL PRODUCT' from the reported  PSR#6978913 and proceed further."/>
    <s v="MSS Cause Codes"/>
    <s v="Code"/>
    <s v="ASAPIT Custom Code"/>
    <m/>
    <s v="IT Application"/>
    <s v="Software Application/System"/>
    <s v="SOX/PCI"/>
    <m/>
    <m/>
    <s v="Anoop"/>
    <s v="Kumar"/>
    <m/>
    <d v="2018-10-23T17:07:11"/>
    <s v="No"/>
    <s v="No"/>
    <s v="No"/>
  </r>
  <r>
    <s v="IT-OSS - M6 (PAETEC)"/>
    <s v="Incident"/>
    <s v="INC000002696590"/>
    <d v="2018-10-22T20:01:22"/>
    <d v="2018-10-23T17:38:09"/>
    <x v="5"/>
    <s v="Medium"/>
    <x v="2"/>
    <s v="Within the Service Target"/>
    <s v="MSS (hPAE) Issue"/>
    <s v="Which MSS instance are you reporting this issue for?: MSS (hPAE) What type of issue are you reporting?: Another issue Description of problem: (attach screenshots of any errors, etc.): Unable to close Delegdes task on PSR 6857368 due to the below error. Please assist, thank you!  ReturnCd :-1 - ReturnText: Updating in CIRCUIT tableORA-02291: integrity constraint (ASAP.FK_CKT_NETWORK_LOCATION_A_CLLI) violated - parent key not found. What is your MSS Login ID?: clm45677 Customer Acct Number?: 204700795 PSR #?: 6857368 "/>
    <s v="We could see that reported PSR#6857368 DELEGDES task has been completed. No issues for this request."/>
    <s v="MSS Cause Codes"/>
    <s v="Miscellaneous"/>
    <s v="No Issues Found"/>
    <m/>
    <s v="IT Application"/>
    <s v="Software Application/System"/>
    <s v="SOX/PCI"/>
    <m/>
    <m/>
    <s v="Cassandra"/>
    <s v="McCoy-Mutka"/>
    <m/>
    <d v="2018-10-23T17:38:32"/>
    <s v="No"/>
    <s v="No"/>
    <s v="No"/>
  </r>
  <r>
    <s v="IT-OSS - M6 (PAETEC)"/>
    <s v="Incident"/>
    <s v="INC000002695931"/>
    <d v="2018-10-22T16:43:05"/>
    <d v="2018-10-23T17:48:23"/>
    <x v="5"/>
    <s v="Medium"/>
    <x v="2"/>
    <s v="Within the Service Target"/>
    <s v="MSS (hPAE) Issue"/>
    <s v="Which MSS instance are you reporting this issue for?: MSS (hPAE) What type of issue are you reporting?: Another issue Description of problem: (attach screenshots of any errors, etc.): unable to close out DD What is your MSS Login ID?: e0169064 Customer Acct Number?: 200241053 PSR #?: 7176425 "/>
    <s v="We could see that reported PSR#7176425 DD task has been completed. No issues for this request."/>
    <s v="MSS Cause Codes"/>
    <s v="Miscellaneous"/>
    <s v="No Issues Found"/>
    <m/>
    <s v="IT Application"/>
    <s v="Software Application/System"/>
    <s v="SOX/PCI"/>
    <m/>
    <m/>
    <s v="Janet"/>
    <s v="Krasicki"/>
    <m/>
    <d v="2018-10-23T17:48:47"/>
    <s v="No"/>
    <s v="No"/>
    <s v="No"/>
  </r>
  <r>
    <s v="IT-OSS - M6 (PAETEC)"/>
    <s v="Incident"/>
    <s v="INC000002692404"/>
    <d v="2018-10-19T17:59:35"/>
    <d v="2018-10-23T17:57:32"/>
    <x v="3"/>
    <s v="Medium"/>
    <x v="2"/>
    <s v="Within the Service Target"/>
    <s v="MSS (hPAE) Issue"/>
    <s v="Which MSS instance are you reporting this issue for?: MSS (hPAE) What type of issue are you reporting?: Another issue Description of problem: (attach screenshots of any errors, etc.): DELEGOCT ERROR SCREENSHOT ATTACHED What is your MSS Login ID?: e0183288 "/>
    <s v="Resolution: The missing product in NGMSS was created via XML wrapper and cross reference for the trunk product was created and now the DELEGOCT gateway event got completed for PSR#7190696."/>
    <s v="MSS Cause Codes"/>
    <s v="Delegation"/>
    <s v="XML api issue"/>
    <m/>
    <s v="IT Application"/>
    <s v="Software Application/System"/>
    <s v="SOX/PCI"/>
    <m/>
    <m/>
    <s v="Zhanelle"/>
    <s v="Leahy"/>
    <m/>
    <d v="2018-10-23T17:59:51"/>
    <s v="No"/>
    <s v="No"/>
    <s v="No"/>
  </r>
  <r>
    <s v="IT-OSS - M6 (PAETEC)"/>
    <s v="Incident"/>
    <s v="INC000002693412"/>
    <d v="2018-10-19T21:32:25"/>
    <d v="2018-10-23T18:15:36"/>
    <x v="4"/>
    <s v="Medium"/>
    <x v="2"/>
    <s v="Within the Service Target"/>
    <s v="MSS (hPAE) Issue"/>
    <s v="Which MSS instance are you reporting this issue for?: MSS (hPAE) What type of issue are you reporting?: Another issue Description of problem: (attach screenshots of any errors, etc.): cannot close DD task on PSR 7108422.  Getting the following error messag:  The circuits for this service request are not complete.  Please complete (or reverse if the order has been cancelled) the required engineering before completing this task  The DD on row # 5 is violating the constraint  The order number is 7108422 The Circuit ID is 812-981-4602-0  What is your MSS Login ID?: mwillis Customer Acct Number?: 7014925 PSR #?: 7108422 "/>
    <s v="We could see that the design changes in the NGMSS has not been reflected in the legacy environment caused the reported issue.Now we have corrected it."/>
    <s v="MSS Cause Codes"/>
    <s v="Data"/>
    <s v="Circuit Status"/>
    <m/>
    <s v="IT Application"/>
    <s v="Software Application/System"/>
    <s v="SOX/PCI"/>
    <m/>
    <m/>
    <s v="Mary"/>
    <s v="Willis"/>
    <m/>
    <d v="2018-10-23T18:15:59"/>
    <s v="No"/>
    <s v="No"/>
    <s v="No"/>
  </r>
  <r>
    <s v="IT-OSS - M6 (PAETEC)"/>
    <s v="Incident"/>
    <s v="INC000002691011"/>
    <d v="2018-10-18T22:15:23"/>
    <d v="2018-10-23T18:42:19"/>
    <x v="0"/>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task error Everything But Water-301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group 1007. The Service Item 19925606 cannot be marked for Pending Disconnect on this Order. They are marked for Pending Disconnect on another order..  Error Code 30608:The Service Item 19925606 cannot be marked for Pending Disconnect on this Order. They are marked for Pending Disconnect on another order.Error Code 30766:Unable to process item Line  Product group 1007. The Service Item 19925606 cannot be marked for Pending Disconnect on this Order. They are marked for Pending Disconnect on another order.. What is your MSS Login ID?: e0158021 Customer Acct Number?: 5762982 PSR #?: 7140706 "/>
    <s v="For the reported PSR#7140706, we have corrected the xref of the order which caused the issue and the Delegord gateway event got completed."/>
    <s v="MSS Cause Codes"/>
    <s v="Delegation"/>
    <s v="Delegation task issue"/>
    <m/>
    <s v="IT Application"/>
    <s v="Software Application/System"/>
    <s v="SOX/PCI"/>
    <m/>
    <m/>
    <s v="Jacqueline"/>
    <s v="Mcgill"/>
    <m/>
    <d v="2018-10-23T18:42:43"/>
    <s v="No"/>
    <s v="No"/>
    <s v="No"/>
  </r>
  <r>
    <s v="IT-OSS - M6 (PAETEC)"/>
    <s v="Incident"/>
    <s v="INC000002697676"/>
    <d v="2018-10-22T23:34:10"/>
    <d v="2018-10-23T18:44:50"/>
    <x v="0"/>
    <s v="Medium"/>
    <x v="2"/>
    <s v="Within the Service Target"/>
    <s v="MSS (hPAE) Issue"/>
    <s v="Alternate contact phone number for yourself, if applicable: 704-593-3854 Which MSS instance are you reporting this issue for?: MSS (hPAE) What type of issue are you reporting?: Another issue Description of problem: (attach screenshots of any errors, etc.): ERROR WHEN TRYING TO COMPLETEDD TASK (violating a constraint) thank you  What is your MSS Login ID?: e0015462 PSR #?: 7121985 "/>
    <s v="For the reported PSR#7121985,we could see incorrect circuit status  and the same has been corrected now."/>
    <s v="MSS Cause Codes"/>
    <s v="Data"/>
    <s v="Circuit Status"/>
    <m/>
    <s v="IT Application"/>
    <s v="Software Application/System"/>
    <s v="SOX/PCI"/>
    <m/>
    <m/>
    <s v="Ronald"/>
    <s v="Howard Jr"/>
    <m/>
    <d v="2018-10-23T18:45:14"/>
    <s v="No"/>
    <s v="No"/>
    <s v="No"/>
  </r>
  <r>
    <s v="IT-OSS - M6 (PAETEC)"/>
    <s v="Incident"/>
    <s v="INC000002689504"/>
    <d v="2018-10-18T05:34:51"/>
    <d v="2018-10-23T19:02:44"/>
    <x v="3"/>
    <s v="Medium"/>
    <x v="2"/>
    <s v="Within the Service Target"/>
    <s v="MSS (hPAE) Issue"/>
    <s v="Which MSS instance are you reporting this issue for?: MSS (hPAE) What type of issue are you reporting?: Another issue Description of problem: (attach screenshots of any errors, etc.):  unable to disconnect TN's (773-237-5730) What is your MSS Login ID?: n9983028 Customer Acct Number?: 639310038001 PSR #?: 7186534   "/>
    <s v="Resolution: The incorrect product status was corrected on previous order and now the Line (773-237-5730 was disconnected as per request in PSR#7186534  ."/>
    <s v="MSS Cause Codes"/>
    <s v="Data"/>
    <s v="User Request"/>
    <m/>
    <s v="IT Application"/>
    <s v="Software Application/System"/>
    <s v="SOX/PCI"/>
    <m/>
    <m/>
    <s v="Arun Kumar E"/>
    <s v="Kumari"/>
    <m/>
    <d v="2018-10-23T19:10:08"/>
    <s v="No"/>
    <s v="No"/>
    <s v="No"/>
  </r>
  <r>
    <s v="IT-OSS - M6 (PAETEC)"/>
    <s v="Incident"/>
    <s v="INC000002697478"/>
    <d v="2018-10-23T00:27:39"/>
    <d v="2018-10-23T19:14:50"/>
    <x v="5"/>
    <s v="Medium"/>
    <x v="2"/>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Supp order to cancel and it never rolled over to nextgen/ delegdes tasks never reset/  What is your MSS Login ID?: e0166849 Customer Acct Number?: 4778758 PSR #?: 7184209 "/>
    <s v="We have re-initiated the DELEGORD task gateway event and it's cancellation has been delegated to NGMSS and DELEGDES task also completed now."/>
    <s v="MSS Cause Codes"/>
    <s v="Delegation"/>
    <s v="Delegation task issue"/>
    <m/>
    <s v="IT Application"/>
    <s v="Software Application/System"/>
    <s v="SOX/PCI"/>
    <m/>
    <m/>
    <s v="Wendy"/>
    <s v="Green"/>
    <m/>
    <d v="2018-10-23T19:15:14"/>
    <s v="No"/>
    <s v="No"/>
    <s v="No"/>
  </r>
  <r>
    <s v="IT-OSS - M6 (PAETEC)"/>
    <s v="Incident"/>
    <s v="INC000002697021"/>
    <d v="2018-10-22T22:26:54"/>
    <d v="2018-10-23T19:16:05"/>
    <x v="4"/>
    <s v="Medium"/>
    <x v="2"/>
    <s v="Within the Service Target"/>
    <s v="MSS (hPAE) Issue"/>
    <s v="Which MSS instance are you reporting this issue for?: MSS (hPAE) What type of issue are you reporting?: Another issue Description of problem: (attach screenshots of any errors, etc.): PSR: 7177802 Notes: OP SUPP ORDER TO CHANGE THE TREE TO REFLECT /28 IP BLOCK  After making changes: DD task will not close I reactivated DD task through gateway events. Order shows in nextgen but will not complete.  What is your MSS Login ID?: e0163733 Customer Acct Number?: 208398014 PSR #?: 7167796 "/>
    <s v="We  could see that the design for the reported order was not processed properly,Kindly reopen the design task process the group disconnect then complete the DD task."/>
    <s v="MSS Cause Codes"/>
    <s v="Training"/>
    <s v="Design not processed properly"/>
    <m/>
    <s v="IT Application"/>
    <s v="Software Application/System"/>
    <s v="SOX/PCI"/>
    <m/>
    <m/>
    <s v="Justin"/>
    <s v="Rawnsley"/>
    <m/>
    <d v="2018-10-23T20:11:14"/>
    <s v="No"/>
    <s v="No"/>
    <s v="No"/>
  </r>
  <r>
    <s v="IT-OSS - M6 (PAETEC)"/>
    <s v="Incident"/>
    <s v="INC000002697008"/>
    <d v="2018-10-22T22:14:56"/>
    <d v="2018-10-23T19:17:00"/>
    <x v="0"/>
    <s v="Medium"/>
    <x v="2"/>
    <s v="Within the Service Target"/>
    <s v="MSS (hPAE) Issue"/>
    <s v="Which MSS instance are you reporting this issue for?: MSS (hPAE) What type of issue are you reporting?: Another issue Description of problem: (attach screenshots of any errors, etc.): getting an error when I try to complete DD task. M6 will not allow it. Not showing in NextGen. What is your MSS Login ID?: e0163733 Customer Acct Number?: 208600526 PSR #?: 7167796 "/>
    <s v="We  could see that the design for the reported order was not processed properly,Kindly reopen the design task process the group disconnect then complete the DD task."/>
    <s v="MSS Cause Codes"/>
    <s v="Training"/>
    <s v="Design not processed properly"/>
    <m/>
    <s v="IT Application"/>
    <s v="Software Application/System"/>
    <s v="SOX/PCI"/>
    <m/>
    <m/>
    <s v="Justin"/>
    <s v="Rawnsley"/>
    <m/>
    <d v="2018-10-23T19:17:16"/>
    <s v="No"/>
    <s v="No"/>
    <s v="No"/>
  </r>
  <r>
    <s v="IT-OSS - M6 (PAETEC)"/>
    <s v="Incident"/>
    <s v="INC000002698390"/>
    <d v="2018-10-23T03:17:20"/>
    <d v="2018-10-23T19:18:20"/>
    <x v="2"/>
    <s v="Medium"/>
    <x v="2"/>
    <s v="Within the Service Target"/>
    <s v="MSS (hPAE) Issue"/>
    <s v="Which MSS instance are you reporting this issue for?: MSS (hPAE) What type of issue are you reporting?: Another issue Description of problem: (attach screenshots of any errors, etc.): While disconnecting the following TN (630-893-8306) in M6 we are getting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639318065001 PSR #?: 7188033 "/>
    <s v="There were incorrect serv item status in the previous order got the reported issue and we have corrected the same.The reported product 'B UNE POTS' disconnecting without any issues hence we are moving ahead and marking this request as resolved."/>
    <s v="MSS Cause Codes"/>
    <s v="Data"/>
    <s v="Incorrect Serv Item Status"/>
    <m/>
    <s v="IT Application"/>
    <s v="Software Application/System"/>
    <s v="SOX/PCI"/>
    <m/>
    <m/>
    <s v="Barath Kumar M.A."/>
    <s v="Athithan M.V."/>
    <m/>
    <d v="2018-10-23T19:18:44"/>
    <s v="No"/>
    <s v="No"/>
    <s v="No"/>
  </r>
  <r>
    <s v="IT-OSS - M6 (PAETEC)"/>
    <s v="Incident"/>
    <s v="INC000002697397"/>
    <d v="2018-10-22T23:22:13"/>
    <d v="2018-10-23T19:29:00"/>
    <x v="2"/>
    <s v="Medium"/>
    <x v="2"/>
    <s v="Within the Service Target"/>
    <s v="MSS (hPAE) Issue"/>
    <s v="Which MSS instance are you reporting this issue for?: MSS (hPAE) What type of issue are you reporting?: Another issue Description of problem: (attach screenshots of any errors, etc.): PLEASE CLOSE DELEGEDES ON PSR 7096125 AND DELEGORD ON PSR 7186617. THANKS! What is your MSS Login ID?: E0171370 Customer Acct Number?: 208059685 AND 200212956 PSR #?: 7096125 AND 7186617 "/>
    <s v="For the PSR#7096125 ,The reported issue was due to incorrect/duplicate entries in location related tables due to delegation has been corrected now and the DELEGDES task got completed as well.   For the PSR#7186617, The  values in the Circuit Info tab for the 'SDWAN' circuit were not populated which caused the reported issue and the same needs to be populated. I have attached a training document for the user's reference"/>
    <s v="MSS Cause Codes"/>
    <s v="Data"/>
    <s v="Location Issue"/>
    <m/>
    <s v="IT Application"/>
    <s v="Software Application/System"/>
    <s v="SOX/PCI"/>
    <m/>
    <m/>
    <s v="Christina"/>
    <s v="Miller"/>
    <m/>
    <d v="2018-10-23T20:32:53"/>
    <s v="No"/>
    <s v="No"/>
    <s v="No"/>
  </r>
  <r>
    <s v="IT-OSS - M6 (PAETEC)"/>
    <s v="Incident"/>
    <s v="INC000002696928"/>
    <d v="2018-10-22T20:33:18"/>
    <d v="2018-10-23T20:01:28"/>
    <x v="3"/>
    <s v="Medium"/>
    <x v="2"/>
    <s v="Within the Service Target"/>
    <s v="MSS (hPAE) Issue"/>
    <s v="Which MSS instance are you reporting this issue for?: MSS (hPAE) What type of issue are you reporting?: Another issue Description of problem: (attach screenshots of any errors, etc.): when trying to sup PSR 7137613 M6 stops working and closes not allowing me to complete the sup for the order What is your MSS Login ID?: 2378763 PSR #?: 7137613 "/>
    <s v="Resolution: The incorrect cyclic dependency between the DD tasks of PSR#7137612 and PSR#7137614 was removed and now try to Supplement the PSR#7137613."/>
    <s v="MSS Cause Codes"/>
    <s v="Data"/>
    <s v="User Request"/>
    <m/>
    <s v="IT Application"/>
    <s v="Software Application/System"/>
    <s v="SOX/PCI"/>
    <m/>
    <m/>
    <s v="Kristina"/>
    <s v="Spring"/>
    <m/>
    <d v="2018-10-23T20:01:52"/>
    <s v="No"/>
    <s v="No"/>
    <s v="No"/>
  </r>
  <r>
    <s v="IT-OSS - M6 (PAETEC)"/>
    <s v="Incident"/>
    <s v="INC000002281160"/>
    <d v="2018-04-03T19:07:25"/>
    <d v="2018-10-23T20:28:50"/>
    <x v="3"/>
    <s v="Medium"/>
    <x v="2"/>
    <s v="Service Targets Breached"/>
    <s v="MSS (hPAE) - NOC_PROV Validation"/>
    <s v="PSRs 7046827 &amp; 7047129 are both getting the attached error but we don't know what is triggering the error.  This was also reported on REQ000001486015.  We need the example PSRs corrected but we also need to understand WHY we are getting the error.  When I reviewed the tasks on the PSRs there is a NOC PROV task so i'm not sure what the issue is. What is your MSS Login ID?: jlw39508 Customer Acct Number?: 253855 PSR #?: 7046827 and 7047129"/>
    <s v="The custom validation on procedure ASAPIT.PP_CALL_UNIFIED_VALD (Line 1008: asapit.Pk_Mss_Unified_Vald.R_AND_B_ENT_VALD ( al_doc_number, ll_return_code, LS_RETURN_VAL )) was commented out and been deployed in the Paetec production.  Also i have tested one PSR#7121985 in Production and it validates without any errors."/>
    <s v="MSS Cause Codes"/>
    <s v="Code"/>
    <s v="ASAPIT Custom Code"/>
    <m/>
    <s v="IT Application"/>
    <s v="Software Application/System"/>
    <s v="SOX/PCI"/>
    <m/>
    <m/>
    <s v="Jennifer"/>
    <s v="Weger"/>
    <m/>
    <d v="2018-10-23T20:29:14"/>
    <s v="No"/>
    <s v="No"/>
    <s v="No"/>
  </r>
  <r>
    <s v="IT-OSS - M6 (PAETEC)"/>
    <s v="Incident"/>
    <s v="INC000002695709"/>
    <d v="2018-10-22T16:55:35"/>
    <d v="2018-10-23T22:03:59"/>
    <x v="2"/>
    <s v="Medium"/>
    <x v="2"/>
    <s v="Within the Service Target"/>
    <s v="*MSS (hPAE) - DD"/>
    <s v="Which MSS instance are you reporting this issue for?: MSS (hPAE) What type of issue are you reporting?: Another issue Description of problem: (attach screenshots of any errors, etc.): I am trying to close out this DD complete task in my m6 que, It says I must complete out in next gen, however it is not in next gen to complete out What is your MSS Login ID?: e0100641 Customer Acct Number?: 204299267 PSR #?: 7189383 "/>
    <s v="A Line product is getting disconnected through the PSR but there no design task to process the disconnection. The design task needed to be added to proceed further."/>
    <s v="MSS Cause Codes"/>
    <s v="Training"/>
    <s v="Incorrect Process on Disconnect Order"/>
    <m/>
    <s v="IT Application"/>
    <s v="Software Application/System"/>
    <s v="SOX/PCI"/>
    <m/>
    <m/>
    <s v="Jennifer"/>
    <s v="Lloyd"/>
    <m/>
    <d v="2018-10-23T22:04:23"/>
    <s v="No"/>
    <s v="No"/>
    <s v="No"/>
  </r>
  <r>
    <s v="IT-OSS - M6 (PAETEC)"/>
    <s v="Incident"/>
    <s v="INC000002691111"/>
    <d v="2018-10-18T21:51:15"/>
    <d v="2018-10-24T13:12:17"/>
    <x v="3"/>
    <s v="Medium"/>
    <x v="2"/>
    <s v="Within the Service Target"/>
    <s v="MSS (hPAE) - Deleord Error"/>
    <s v="Alternate contact phone number for yourself, if applicable: 7043191072 Which MSS instance are you reporting this issue for?: MSS (hPAE) What type of issue are you reporting?: Another issue Description of problem: (attach screenshots of any errors, etc.): M6 PSR 7165010.... Received the attached error when attempting to complete the DELEGORD task.  What is your MSS Login ID?: e0172450 Customer Acct Number?: 5290545 PSR #?: 7165010 "/>
    <s v="Resolution: The Legacy item alias Value label was corrected in NGMSS Trunk product to fix the issue and now the Delegord gateway and task got completed for PSR#7165010."/>
    <s v="MSS Cause Codes"/>
    <s v="Data"/>
    <s v="Value Label"/>
    <m/>
    <s v="IT Application"/>
    <s v="Software Application/System"/>
    <s v="SOX/PCI"/>
    <m/>
    <m/>
    <s v="Krill"/>
    <s v="Chaney"/>
    <m/>
    <d v="2018-10-24T13:12:42"/>
    <s v="No"/>
    <s v="No"/>
    <s v="No"/>
  </r>
  <r>
    <s v="IT-OSS - M6 (PAETEC)"/>
    <s v="Incident"/>
    <s v="INC000002691983"/>
    <d v="2018-10-19T01:03:48"/>
    <d v="2018-10-24T13:49:43"/>
    <x v="3"/>
    <s v="Medium"/>
    <x v="2"/>
    <s v="Within the Service Target"/>
    <s v="MSS (hPAE) Issue"/>
    <s v="Which MSS instance are you reporting this issue for?: MSS (hPAE) What type of issue are you reporting?: Another issue Description of problem: (attach screenshots of any errors, etc.): DELEGOCT ERROR - SEE ATTACHED What is your MSS Login ID?: E0167505 Customer Acct Number?: 205958878 PSR #?: 6997765 "/>
    <s v="Resolution: The missing product in NGMSS was created via XML wrapper and cross reference for the product were created and now the DELEGOCT gateway event got completed for PSR#s 6997765,7154252 ,7118782."/>
    <s v="MSS Cause Codes"/>
    <s v="Delegation"/>
    <s v="XML api issue"/>
    <m/>
    <s v="IT Application"/>
    <s v="Software Application/System"/>
    <s v="SOX/PCI"/>
    <m/>
    <m/>
    <s v="Lisa"/>
    <s v="Kellison"/>
    <m/>
    <d v="2018-10-29T13:33:25"/>
    <s v="No"/>
    <s v="No"/>
    <s v="No"/>
  </r>
  <r>
    <s v="IT-OSS - M6 (PAETEC)"/>
    <s v="Incident"/>
    <s v="INC000002694374"/>
    <d v="2018-10-20T00:26:09"/>
    <d v="2018-10-24T15:31:10"/>
    <x v="3"/>
    <s v="Medium"/>
    <x v="2"/>
    <s v="Within the Service Target"/>
    <s v="MSS (hPAE) Issue"/>
    <s v="Which MSS instance are you reporting this issue for?: MSS (hPAE) What type of issue are you reporting?: Another issue Description of problem: (attach screenshots of any errors, etc.): Gateway Events error status; DELEGDES, DELEGCK1; refer to attached. What is your MSS Login ID?: e0171343 PSR #?: 6861477 6962873 7163175 7193751 "/>
    <s v="Resolution:The incorrect originating and terminating location of circuit was fixed  and xref mismatching issues were corrected to address  DELEGDES &amp; DELEGCK1 issues on PSR's 6861477 ,6962873 ,7163175 ,7193751."/>
    <s v="MSS Cause Codes"/>
    <s v="Data"/>
    <s v="Location Issue"/>
    <m/>
    <s v="IT Application"/>
    <s v="Software Application/System"/>
    <s v="SOX/PCI"/>
    <m/>
    <m/>
    <s v="Elizabeth"/>
    <s v="Royer"/>
    <m/>
    <d v="2018-10-24T15:31:34"/>
    <s v="No"/>
    <s v="No"/>
    <s v="No"/>
  </r>
  <r>
    <s v="IT-OSS - M6 (PAETEC)"/>
    <s v="Incident"/>
    <s v="INC000002694491"/>
    <d v="2018-10-20T02:50:06"/>
    <d v="2018-10-24T15:37:25"/>
    <x v="3"/>
    <s v="Medium"/>
    <x v="2"/>
    <s v="Within the Service Target"/>
    <s v="MSS (hPAE) Issue"/>
    <s v="Which MSS instance are you reporting this issue for?: MSS (hPAE) What type of issue are you reporting?: Another issue Description of problem: (attach screenshots of any errors, etc.): While Validating this PSR we are received the attached error, We have contacted our resolution team  but they are unable fix error, and they advised us to raise the HD, hence we have raised the HD to  fix this error. Kindly check and assist us.  Incases of any queries please contact    DL-WIN.CSS.Leads@prodapt.com What is your MSS Login ID?: N9996780 Customer Acct Number?: 4873749 PSR #?: 7192404 "/>
    <s v="Resolution: The incorrect pricing sequences were  corrected and now the PSR#7192404 order validates without any errors."/>
    <s v="MSS Cause Codes"/>
    <s v="Data"/>
    <s v="Price Issue"/>
    <m/>
    <s v="IT Application"/>
    <s v="Software Application/System"/>
    <s v="SOX/PCI"/>
    <m/>
    <m/>
    <s v="Barath Kumar M.A."/>
    <s v="Athithan M.V."/>
    <m/>
    <d v="2018-10-24T15:37:50"/>
    <s v="No"/>
    <s v="No"/>
    <s v="No"/>
  </r>
  <r>
    <s v="IT-OSS - M6 (PAETEC)"/>
    <s v="Incident"/>
    <s v="INC000002698170"/>
    <d v="2018-10-23T02:50:55"/>
    <d v="2018-10-24T16:09:48"/>
    <x v="3"/>
    <s v="Medium"/>
    <x v="2"/>
    <s v="Within the Service Target"/>
    <s v="MSS (hPAE) - TN Status"/>
    <s v="Which MSS instance are you reporting this issue for?: MSS (hPAE) What type of issue are you reporting?: Another issue Description of problem: (attach screenshots of any errors, etc.): Receiving an error that the below numbers are pending on an open order but they are disconnected and there are no open orders.  I need the status of these TN's updated so they can be added to PSR 7170311  6318662114 6318662115 6318662116 6318662117 6318662118  What is your MSS Login ID?: shaley "/>
    <s v="Issue : The error was due to PSR#5518934 which was not cancelled properly.  Resolution; The incorrect status of reported 5 Tn's were corrected and now try to add the TN's to PSR."/>
    <s v="MSS Cause Codes"/>
    <s v="Data"/>
    <s v="Telephone Number Issue"/>
    <m/>
    <s v="IT Application"/>
    <s v="Software Application/System"/>
    <s v="SOX/PCI"/>
    <m/>
    <m/>
    <s v="Stacey"/>
    <s v="Chien"/>
    <m/>
    <d v="2018-10-24T16:10:12"/>
    <s v="No"/>
    <s v="No"/>
    <s v="No"/>
  </r>
  <r>
    <s v="IT-OSS - M6 (PAETEC)"/>
    <s v="Incident"/>
    <s v="INC000002668749"/>
    <d v="2018-10-09T20:07:41"/>
    <d v="2018-10-24T17:16:55"/>
    <x v="0"/>
    <s v="Medium"/>
    <x v="2"/>
    <s v="Within the Service Target"/>
    <s v="MSS (hPAE) - Pending Services"/>
    <s v="Alternate contact phone number for yourself, if applicable: grgnwsoeteam@sequentialtech.com Which MSS instance are you reporting this issue for?: MSS (hPAE) What type of issue are you reporting?: Another issue Description of problem: (attach screenshots of any errors, etc.): Case id WR5410924,Account number#4673870 all task are completed on this 4226870 but still facility showing pending.kindly resolve it. thanks.Please revert : grgnwsoeteam@sequentialtech.com  What is your MSS Login ID?: n9948704 Customer Acct Number?: 4673870 "/>
    <s v="For the reported customer account#4673870, we have corrected the incorrect product status on previous cancelled order#4226870."/>
    <s v="MSS Cause Codes"/>
    <s v="Data"/>
    <s v="Product Issue"/>
    <m/>
    <s v="IT Application"/>
    <s v="Software Application/System"/>
    <s v="SOX/PCI"/>
    <m/>
    <m/>
    <s v="Hemam"/>
    <s v="Singh"/>
    <m/>
    <d v="2018-10-24T17:17:19"/>
    <s v="No"/>
    <s v="No"/>
    <s v="No"/>
  </r>
  <r>
    <s v="IT-OSS - M6 (PAETEC)"/>
    <s v="Incident"/>
    <s v="INC000002699404"/>
    <d v="2018-10-23T20:13:24"/>
    <d v="2018-10-24T18:17:23"/>
    <x v="3"/>
    <s v="Medium"/>
    <x v="2"/>
    <s v="Within the Service Target"/>
    <s v="MSS (hPAE) - Starnet"/>
    <s v="Which MSS instance are you reporting this issue for?: MSS (hPAE) What type of issue are you reporting?: Another issue Description of problem: (attach screenshots of any errors, etc.): Cannot close DD task on PSRs 7189846 and 7171217 due to the attached error, thank you What is your MSS Login ID?: rgecas PSR #?:  PSRs 7189846 and 7171217  "/>
    <s v="Resolution: The reported PSR's having 45000 + TN's caused the issue while completing the DD task via GUI in MSS and now the DD task has been completed via Calling stored procedures in Backend Db.  Now the DD task got completed for both PSR#7189846 and PSR#7171217 ."/>
    <s v="MSS Cause Codes"/>
    <s v="Data"/>
    <s v="User Request"/>
    <m/>
    <s v="IT Application"/>
    <s v="Software Application/System"/>
    <s v="SOX/PCI"/>
    <m/>
    <m/>
    <s v="Rama"/>
    <s v="Sharma"/>
    <m/>
    <d v="2018-10-24T18:50:21"/>
    <s v="No"/>
    <s v="No"/>
    <s v="No"/>
  </r>
  <r>
    <s v="IT-OSS - M6 (PAETEC)"/>
    <s v="Incident"/>
    <s v="INC000002696388"/>
    <d v="2018-10-22T19:16:19"/>
    <d v="2018-10-24T18:17:27"/>
    <x v="3"/>
    <s v="Medium"/>
    <x v="1"/>
    <s v="Within the Service Target"/>
    <s v="MSS (hPAE) Issue"/>
    <s v="Which MSS instance are you reporting this issue for?: MSS (hPAE) What type of issue are you reporting?: Another issue Description of problem: (attach screenshots of any errors, etc.): PSR 7177339 was cancelled on Friday the 19th but the Hi-Cap and Data still have not move out of this cancelled PSR so I can pull it into my new PSR 7194392. Please pull the Data and Hi-Cap out of PSR 7177339. thanks What is your MSS Login ID?: e0177219 Customer Acct Number?: 5443945 PSR #?: 7177339 "/>
    <s v="&lt; Warning: Do not enter passwords or SSNs in this field! &gt;"/>
    <m/>
    <m/>
    <m/>
    <m/>
    <s v="IT Application"/>
    <s v="Software Application/System"/>
    <s v="SOX/PCI"/>
    <m/>
    <m/>
    <s v="Cindy"/>
    <s v="Earwood"/>
    <m/>
    <d v="2018-10-24T18:17:42"/>
    <m/>
    <s v="No"/>
    <s v="No"/>
  </r>
  <r>
    <s v="IT-OSS - M6 (PAETEC)"/>
    <s v="Incident"/>
    <s v="INC000002698043"/>
    <d v="2018-10-23T01:30:56"/>
    <d v="2018-10-24T19:07:53"/>
    <x v="1"/>
    <s v="Medium"/>
    <x v="2"/>
    <s v="Within the Service Target"/>
    <s v="MSS (hPAE) Issue"/>
    <s v="Alternate contact phone number for yourself, if applicable: 3197906846 Which MSS instance are you reporting this issue for?: MSS (hPAE) What type of issue are you reporting?: Another issue Description of problem: (attach screenshots of any errors, etc.): DELEORD task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daf40506 Customer Acct Number?: 208385150 PSR #?: 7192814 "/>
    <s v="For the reported issue due to missing entries in circuit info tab for the SDWAN circuit and same has been corrected now. We are currently working on the delegation code to address this globally. The DELEGORD task now completed for PSR#7192814."/>
    <s v="MSS Cause Codes"/>
    <s v="Delegation"/>
    <s v="Circuit information"/>
    <m/>
    <s v="IT Application"/>
    <s v="Software Application/System"/>
    <s v="SOX/PCI"/>
    <m/>
    <m/>
    <s v="Drew"/>
    <s v="Frericks"/>
    <m/>
    <d v="2018-10-24T19:08:17"/>
    <s v="No"/>
    <s v="No"/>
    <s v="No"/>
  </r>
  <r>
    <s v="IT-OSS - M6 (PAETEC)"/>
    <s v="Incident"/>
    <s v="INC000002687523"/>
    <d v="2018-10-17T21:03:29"/>
    <d v="2018-10-24T19:21:51"/>
    <x v="5"/>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task error PENDLETON, PENDLETON,&amp; DEATON, PA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process item Line Product  Product group 1006. Miscellaneous Error: There are In Service children that are not on the order. The item cannot be disconnected... What is your MSS Login ID?: e0158021 Customer Acct Number?: 7033970 PSR #?: 7184748  "/>
    <s v="For the reported issue due to incorrect cross reference entries during migration and same has been corrected. The DELEGORD task got completed for PSR#7184748."/>
    <s v="MSS Cause Codes"/>
    <s v="Delegation"/>
    <s v="Migration Issues (data missing)"/>
    <m/>
    <s v="IT Application"/>
    <s v="Software Application/System"/>
    <s v="SOX/PCI"/>
    <m/>
    <m/>
    <s v="Jacqueline"/>
    <s v="Mcgill"/>
    <m/>
    <d v="2018-10-24T19:22:15"/>
    <s v="No"/>
    <s v="No"/>
    <s v="No"/>
  </r>
  <r>
    <s v="IT-OSS - M6 (PAETEC)"/>
    <s v="Incident"/>
    <s v="INC000002700054"/>
    <d v="2018-10-23T22:37:23"/>
    <d v="2018-10-24T20:29:48"/>
    <x v="3"/>
    <s v="Medium"/>
    <x v="2"/>
    <s v="Within the Service Target"/>
    <s v="MSS (hPAE) Issue"/>
    <s v="Which MSS instance are you reporting this issue for?: MSS (hPAE) What type of issue are you reporting?: Another issue Description of problem: (attach screenshots of any errors, etc.): PSR 7196137--delegord erroring with the following: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68802 Customer Acct Number?: 208609959 PSR #?: 7196137 "/>
    <s v="The circuit info tab of SD wan circuit was filled out and then the DELEGORD gateway was re-initiated to fix the issue."/>
    <s v="MSS Cause Codes"/>
    <s v="Data"/>
    <s v="Value Label"/>
    <m/>
    <s v="IT Application"/>
    <s v="Software Application/System"/>
    <s v="SOX/PCI"/>
    <m/>
    <m/>
    <s v="Kristina"/>
    <s v="Polito"/>
    <m/>
    <d v="2018-10-24T20:30:13"/>
    <s v="No"/>
    <s v="No"/>
    <s v="No"/>
  </r>
  <r>
    <s v="IT-OSS - M6 (PAETEC)"/>
    <s v="Incident"/>
    <s v="INC000002689031"/>
    <d v="2018-10-18T00:44:52"/>
    <d v="2018-10-25T00:44:55"/>
    <x v="5"/>
    <s v="Medium"/>
    <x v="1"/>
    <s v="Within the Service Target"/>
    <s v="MSS (hPAE) Issue"/>
    <s v="Which MSS instance are you reporting this issue for?: MSS (hPAE) What type of issue are you reporting?: Another issue Description of problem: (attach screenshots of any errors, etc.): DELEGDES ERROR ReturnCd :-1 - ReturnText: CIRCUIT DESIGN ID of 14427725 not found What is your MSS Login ID?: e0172173 Customer Acct Number?: 4360134 PSR #?: 7172985 "/>
    <m/>
    <m/>
    <m/>
    <m/>
    <m/>
    <s v="IT Application"/>
    <s v="Software Application/System"/>
    <s v="SOX/PCI"/>
    <m/>
    <m/>
    <s v="Shannon"/>
    <s v="Leahy"/>
    <m/>
    <d v="2018-10-25T00:45:11"/>
    <m/>
    <s v="No"/>
    <s v="No"/>
  </r>
  <r>
    <s v="IT-OSS - M6 (PAETEC)"/>
    <s v="Incident"/>
    <s v="INC000002700686"/>
    <d v="2018-10-24T01:27:05"/>
    <d v="2018-10-25T12:16:24"/>
    <x v="5"/>
    <s v="Medium"/>
    <x v="2"/>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THE dl COMP TASK WAS COMPLETED WHILE I I WAS supping TO CANCEL THE ORDER/ AND IT CASUED THE DELEAGATED TASKS TO NOT REACTIVATE FOR THE CANCELATION AND WAS NOT LETTING ME UNREQUIRE TASKS.,  What is your MSS Login ID?: E0166849 Customer Acct Number?: 7032253 PSR #?: 7187558 "/>
    <s v="The reported issue was due to cancellation not delegated to NGMSS properly that cause the issue and same has been corrected."/>
    <s v="MSS Cause Codes"/>
    <s v="Delegation"/>
    <s v="Delegation task issue"/>
    <m/>
    <s v="IT Application"/>
    <s v="Software Application/System"/>
    <s v="SOX/PCI"/>
    <m/>
    <m/>
    <s v="Wendy"/>
    <s v="Green"/>
    <m/>
    <d v="2018-10-25T12:16:50"/>
    <s v="No"/>
    <s v="No"/>
    <s v="No"/>
  </r>
  <r>
    <s v="IT-OSS - M6 (PAETEC)"/>
    <s v="Incident"/>
    <s v="INC000002703995"/>
    <d v="2018-10-25T02:30:04"/>
    <d v="2018-10-25T13:51:44"/>
    <x v="5"/>
    <s v="Medium"/>
    <x v="2"/>
    <s v="Within the Service Target"/>
    <s v="MSS (hPAE) Issue"/>
    <s v="Alternate contact phone number for yourself, if applicable: 7064282690 Which MSS instance are you reporting this issue for?: MSS (hPAE) What type of issue are you reporting?: Another issue Description of problem: (attach screenshots of any errors, etc.): TIMED OUT ERROR ON NAMEFAC TASK. SCREENSHOT ATTACHED. What is your MSS Login ID?: e0114539 Customer Acct Number?: 205277641 PSR #?: 7130600 "/>
    <s v="We have re-initiated the NAMEFAC task gateway event and it's completed for PSR#7130600. No issues found for this request."/>
    <s v="MSS Cause Codes"/>
    <s v="Delegation"/>
    <s v="Delegation task issue"/>
    <m/>
    <s v="IT Application"/>
    <s v="Software Application/System"/>
    <s v="SOX/PCI"/>
    <m/>
    <m/>
    <s v="April"/>
    <s v="Pilcher"/>
    <m/>
    <d v="2018-10-25T13:52:10"/>
    <s v="No"/>
    <s v="No"/>
    <s v="No"/>
  </r>
  <r>
    <s v="IT-OSS - M6 (PAETEC)"/>
    <s v="Incident"/>
    <s v="INC000002703345"/>
    <d v="2018-10-25T00:46:19"/>
    <d v="2018-10-25T14:20:19"/>
    <x v="5"/>
    <s v="Medium"/>
    <x v="2"/>
    <s v="Within the Service Target"/>
    <s v="MSS (hPAE) Issue"/>
    <s v="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2173 Customer Acct Number?: 208699941 PSR #?: 7197473 "/>
    <s v="The reported DELEGORD task issue was a delegation code issue and same has been addressed globally. The DELEGORD task has been completed for reported PSR#7197473."/>
    <s v="MSS Cause Codes"/>
    <s v="Delegation"/>
    <s v="Delegation task issue"/>
    <m/>
    <s v="IT Application"/>
    <s v="Software Application/System"/>
    <s v="SOX/PCI"/>
    <m/>
    <m/>
    <s v="Shannon"/>
    <s v="Leahy"/>
    <m/>
    <d v="2018-10-25T14:20:44"/>
    <s v="No"/>
    <s v="No"/>
    <s v="No"/>
  </r>
  <r>
    <s v="IT-OSS - M6 (PAETEC)"/>
    <s v="Incident"/>
    <s v="INC000002699303"/>
    <d v="2018-10-23T20:40:27"/>
    <d v="2018-10-25T14:29:24"/>
    <x v="0"/>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the m6 psr 7182224 was cancelled but does not show canel in NGMSS  6570124  7182224 - Customer Name : AQUESTA INSURANCE - WILMINGTON  so to keep these  services from  being dsico'd in error we need them to show in service 28/HCFU/623950/220/PUA /DS1 28/HCFU/623951/220/PUA /DS1  What is your MSS Login ID?: e0158021 Customer Acct Number?: 4499948 PSR #?: 7182224 "/>
    <s v="For the reported PSR#7182224, the supp cancel has been processed in NGMSS#6570124 via backend since the order got completed already."/>
    <s v="MSS Cause Codes"/>
    <s v="Training"/>
    <s v="Incorrect Supplement Cancel"/>
    <m/>
    <s v="IT Application"/>
    <s v="Software Application/System"/>
    <s v="SOX/PCI"/>
    <m/>
    <m/>
    <s v="Jacqueline"/>
    <s v="Mcgill"/>
    <m/>
    <d v="2018-10-25T14:29:48"/>
    <s v="No"/>
    <s v="No"/>
    <s v="No"/>
  </r>
  <r>
    <s v="IT-OSS - M6 (PAETEC)"/>
    <s v="Incident"/>
    <s v="INC000002702258"/>
    <d v="2018-10-24T20:27:00"/>
    <d v="2018-10-25T14:35:38"/>
    <x v="5"/>
    <s v="Medium"/>
    <x v="2"/>
    <s v="Within the Service Target"/>
    <s v="MSS (hPAE) Issue"/>
    <s v="Alternate contact phone number for yourself, if applicable: 3197906229 Which MSS instance are you reporting this issue for?: MSS (hPAE) What type of issue are you reporting?: Another issue Description of problem: (attach screenshots of any errors, etc.): PSR 7195290 - DELEGORD error -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alr39669 Customer Acct Number?: 208025365 PSR #?: 7195290 "/>
    <s v="The reported DELEGORD task issue was a delegation code issue and same has been addressed globally. The DELEGORD task has been completed for reported PSR#7195290."/>
    <s v="MSS Cause Codes"/>
    <s v="Delegation"/>
    <s v="Delegation task issue"/>
    <m/>
    <s v="IT Application"/>
    <s v="Software Application/System"/>
    <s v="SOX/PCI"/>
    <m/>
    <m/>
    <s v="Amy"/>
    <s v="Rose"/>
    <m/>
    <d v="2018-10-25T14:36:04"/>
    <s v="No"/>
    <s v="No"/>
    <s v="No"/>
  </r>
  <r>
    <s v="IT-OSS - M6 (PAETEC)"/>
    <s v="Incident"/>
    <s v="INC000002700425"/>
    <d v="2018-10-23T23:52:40"/>
    <d v="2018-10-25T15:28:27"/>
    <x v="5"/>
    <s v="Medium"/>
    <x v="2"/>
    <s v="Within the Service Target"/>
    <s v="MSS (hPAE) Issue"/>
    <s v="Which MSS instance are you reporting this issue for?: MSS (hPAE) What type of issue are you reporting?: Another issue Description of problem: (attach screenshots of any errors, etc.): DELEGOCT error ReturnCd: - 1 Return Text: SERVICE ID of 84566799 not found What is your MSS Login ID?: dmm39593 Customer Acct Number?: 207573389 PSR #?: 7138719 "/>
    <s v="The reported DELEGOCT task issue was a delegation code issue and same has been addressed globally. The DELEGOCT task has been completed for reported PSR#7138719."/>
    <s v="MSS Cause Codes"/>
    <s v="Delegation"/>
    <s v="Delegation task issue"/>
    <m/>
    <s v="IT Application"/>
    <s v="Software Application/System"/>
    <s v="SOX/PCI"/>
    <m/>
    <m/>
    <s v="Doreen"/>
    <s v="Meyer"/>
    <m/>
    <d v="2018-10-25T15:28:50"/>
    <s v="No"/>
    <s v="No"/>
    <s v="No"/>
  </r>
  <r>
    <s v="IT-OSS - M6 (PAETEC)"/>
    <s v="Incident"/>
    <s v="INC000002698059"/>
    <d v="2018-10-23T01:52:53"/>
    <d v="2018-10-25T15:38:52"/>
    <x v="5"/>
    <s v="Medium"/>
    <x v="2"/>
    <s v="Within the Service Target"/>
    <s v="MSS (hPAE) Issue"/>
    <s v="Which MSS instance are you reporting this issue for?: MSS (hPAE) What type of issue are you reporting?: Another issue Description of problem: (attach screenshots of any errors, etc.): DELEGCK1 task will not process; getting gateway error What is your MSS Login ID?: 7190696 "/>
    <s v="We have re-initiated the DELEGCK1 task gateway event and it's completed for reported PSR#7190696. No issues found for this request."/>
    <s v="MSS Cause Codes"/>
    <s v="Miscellaneous"/>
    <s v="No Issues Found"/>
    <m/>
    <s v="IT Application"/>
    <s v="Software Application/System"/>
    <s v="SOX/PCI"/>
    <m/>
    <m/>
    <s v="Jennifer"/>
    <s v="Westgate"/>
    <m/>
    <d v="2018-10-25T15:39:16"/>
    <s v="No"/>
    <s v="No"/>
    <s v="No"/>
  </r>
  <r>
    <s v="IT-OSS - M6 (PAETEC)"/>
    <s v="Incident"/>
    <s v="INC000002695446"/>
    <d v="2018-10-21T03:33:55"/>
    <d v="2018-10-25T15:43:56"/>
    <x v="5"/>
    <s v="Medium"/>
    <x v="2"/>
    <s v="Within the Service Target"/>
    <s v="MSS (hPAE) Issue"/>
    <s v="Which MSS instance are you reporting this issue for?: MSS (hPAE) What type of issue are you reporting?: Another issue Description of problem: (attach screenshots of any errors, etc.): m6 had some kind of fatal error late in the day 10/19 and gives the abort option but neither session will allow me to log back in to do any work.  Please clear the problem. What is your MSS Login ID?: mogden "/>
    <s v="As discussed over IM, user able to access the application without any issues. No issues found for this request."/>
    <s v="MSS Cause Codes"/>
    <s v="Miscellaneous"/>
    <s v="No Issues Found"/>
    <m/>
    <s v="IT Application"/>
    <s v="Software Application/System"/>
    <s v="SOX/PCI"/>
    <m/>
    <m/>
    <s v="Marcella"/>
    <s v="Ogden"/>
    <m/>
    <d v="2018-10-25T15:44:21"/>
    <s v="No"/>
    <s v="No"/>
    <s v="No"/>
  </r>
  <r>
    <s v="IT-OSS - M6 (PAETEC)"/>
    <s v="Incident"/>
    <s v="INC000002686976"/>
    <d v="2018-10-17T16:56:49"/>
    <d v="2018-10-25T15:53:28"/>
    <x v="5"/>
    <s v="Medium"/>
    <x v="2"/>
    <s v="Within the Service Target"/>
    <s v="MSS (hPAE) Issue"/>
    <s v="Which MSS instance are you reporting this issue for?: MSS (hPAE) What type of issue are you reporting?: Another issue Description of problem: (attach screenshots of any errors, etc.): PSR#:        7190537 Customer#:   7131424 Task:        DELEGOCT Task Status: Ready Work Queue:  REJECT Gateway Err: ReturnCd :-1 - ReturnText: ASAP.SERVICE_REQUEST_CIRCUIT record not found - ORA-01403: no data found  What is your MSS Login ID?: sdaniel Customer Acct Number?: 7131424 PSR #?: 7190537 "/>
    <s v="For the reported PSR#7190537, the missing circuit has been related to the order and the DELEGOCT task got completed."/>
    <s v="MSS Cause Codes"/>
    <s v="Delegation"/>
    <s v="Circuit information"/>
    <m/>
    <s v="IT Application"/>
    <s v="Software Application/System"/>
    <s v="SOX/PCI"/>
    <m/>
    <m/>
    <s v="Sarah"/>
    <s v="Daniel"/>
    <m/>
    <d v="2018-10-25T15:53:51"/>
    <s v="No"/>
    <s v="No"/>
    <s v="No"/>
  </r>
  <r>
    <s v="IT-OSS - M6 (PAETEC)"/>
    <s v="Incident"/>
    <s v="INC000002697399"/>
    <d v="2018-10-22T23:26:17"/>
    <d v="2018-10-25T16:10:48"/>
    <x v="0"/>
    <s v="Medium"/>
    <x v="2"/>
    <s v="Within the Service Target"/>
    <s v="MSS (hPAE) Issue"/>
    <s v="Which MSS instance are you reporting this issue for?: MSS (hPAE) What type of issue are you reporting?: Another issue Description of problem: (attach screenshots of any errors, etc.): I am getting the following gateway error at the DELEGOCT task:   ReturnCd:-1 - ReturnText: SERVICE ID of 84583129 not found.  What is your MSS Login ID?: e0145325 Customer Acct Number?: 4381424 PSR #?: 7189619 "/>
    <s v="For the reported PSR#7189619,the issue was due to error in the code and the same has been fixed now .The DELEGOCT task got completed."/>
    <s v="MSS Cause Codes"/>
    <s v="Delegation"/>
    <s v="Delegation task issue"/>
    <m/>
    <s v="IT Application"/>
    <s v="Software Application/System"/>
    <s v="SOX/PCI"/>
    <m/>
    <m/>
    <s v="Theresa"/>
    <s v="Doyle"/>
    <m/>
    <d v="2018-10-25T16:11:12"/>
    <s v="No"/>
    <s v="No"/>
    <s v="No"/>
  </r>
  <r>
    <s v="IT-OSS - M6 (PAETEC)"/>
    <s v="Incident"/>
    <s v="INC000002703436"/>
    <d v="2018-10-25T00:46:55"/>
    <d v="2018-10-25T16:13:18"/>
    <x v="0"/>
    <s v="Medium"/>
    <x v="2"/>
    <s v="Within the Service Target"/>
    <s v="MSS (hPAE) Issue"/>
    <s v="Which MSS instance are you reporting this issue for?: MSS (hPAE) What type of issue are you reporting?: Another issue Description of problem: (attach screenshots of any errors, etc.): DELEGOCT ERROR ReturnCd :-1 - ReturnText: SERVICE ID  of 84614730 not found What is your MSS Login ID?: e0172173 Customer Acct Number?: 205165855 PSR #?: 7111241 "/>
    <s v="For the reported PSR,the issue was due to error in the code and the same has been fixed now .The DELEGOCT task got completed."/>
    <s v="MSS Cause Codes"/>
    <s v="Delegation"/>
    <s v="Delegation task issue"/>
    <m/>
    <s v="IT Application"/>
    <s v="Software Application/System"/>
    <s v="SOX/PCI"/>
    <m/>
    <m/>
    <s v="Shannon"/>
    <s v="Leahy"/>
    <m/>
    <d v="2018-10-25T16:13:41"/>
    <s v="No"/>
    <s v="No"/>
    <s v="No"/>
  </r>
  <r>
    <s v="IT-OSS - M6 (PAETEC)"/>
    <s v="Incident"/>
    <s v="INC000002688070"/>
    <d v="2018-10-17T21:01:05"/>
    <d v="2018-10-25T16:17:45"/>
    <x v="5"/>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task error  HUNTLEIGH SECURITIES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Unable to retrieve the trunk_group_design_id for the Service Item..  Error Code 39990:Miscellaneous Error: SP_PSRAPI_UPDATE_TRUNK_GROUP: Unable to retrieve the trunk_group_design_id for the Service Item.Error Code 30766:Unable to process item Dialtone/LD Trunk Product Product group 1000. Miscellaneous Error: SP_PSRAPI_UPDATE_TRUNK_GROUP: Unable to retrieve the trunk_group_design_id for the Service Item.. What is your MSS Login ID?: e0158021 Customer Acct Number?: 7011743 PSR #?: 7185065  "/>
    <s v="The reported issue due to missed trunk group design id in NGMSS during migration and same has been corrected now. The DELEGORD task got completed for PSR#7185065."/>
    <s v="MSS Cause Codes"/>
    <s v="Delegation"/>
    <s v="Migration Issues (data missing)"/>
    <m/>
    <s v="IT Application"/>
    <s v="Software Application/System"/>
    <s v="SOX/PCI"/>
    <m/>
    <m/>
    <s v="Jacqueline"/>
    <s v="Mcgill"/>
    <m/>
    <d v="2018-10-25T16:18:09"/>
    <s v="No"/>
    <s v="No"/>
    <s v="No"/>
  </r>
  <r>
    <s v="IT-OSS - M6 (PAETEC)"/>
    <s v="Incident"/>
    <s v="INC000002668544"/>
    <d v="2018-10-09T19:00:49"/>
    <d v="2018-10-25T17:36:34"/>
    <x v="1"/>
    <s v="Medium"/>
    <x v="2"/>
    <s v="Within the Service Target"/>
    <s v="MSS (hPAE) Issue"/>
    <s v="Alternate contact phone number for yourself, if applicable: 7048870378 Which MSS instance are you reporting this issue for?: MSS (hPAE) What type of issue are you reporting?: Another issue Description of problem: (attach screenshots of any errors, etc.): DELEGORD task ging error and wont close/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validate item 1 Product group 0. What is your MSS Login ID?: e0166849 Customer Acct Number?: 7127492 PSR #?: 7175853 "/>
    <s v="The reported DELEGORD issue for the PSR#7175853 was due to missing cross reference for the VOIP Line product in NGMSS and the same has been corrected. The Delegation tasks are now complete for the PSR."/>
    <s v="MSS Cause Codes"/>
    <s v="Delegation"/>
    <s v="Cross Reference mapping"/>
    <m/>
    <s v="IT Application"/>
    <s v="Software Application/System"/>
    <s v="SOX/PCI"/>
    <m/>
    <m/>
    <s v="Wendy"/>
    <s v="Green"/>
    <m/>
    <d v="2018-10-25T17:36:59"/>
    <s v="No"/>
    <s v="No"/>
    <s v="No"/>
  </r>
  <r>
    <s v="IT-OSS - M6 (PAETEC)"/>
    <s v="Incident"/>
    <s v="INC000002666908"/>
    <d v="2018-10-09T01:12:41"/>
    <d v="2018-10-25T17:42:28"/>
    <x v="5"/>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18138 PSR #?: 7102447 "/>
    <s v="The reported issue due to 'DESIGN' task has been 'Not Required' that cause the issue and we have attached the training document for 'Processing the DESIGN' task. Kindly follow the document and complete the PSR."/>
    <s v="MSS Cause Codes"/>
    <s v="Training"/>
    <s v="Design not processed properly"/>
    <m/>
    <s v="IT Application"/>
    <s v="Software Application/System"/>
    <s v="SOX/PCI"/>
    <m/>
    <m/>
    <s v="Trisshaila"/>
    <s v="Wilson"/>
    <m/>
    <d v="2018-10-25T17:42:55"/>
    <s v="No"/>
    <s v="No"/>
    <s v="No"/>
  </r>
  <r>
    <s v="IT-OSS - M6 (PAETEC)"/>
    <s v="Incident"/>
    <s v="INC000002666905"/>
    <d v="2018-10-09T01:04:15"/>
    <d v="2018-10-25T17:46:57"/>
    <x v="5"/>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79899 PSR #?: 7158927 "/>
    <s v="The reported issue was due to 'DESIGN' task has been 'Not Required' that cause the issue and we have attached the training document for 'Processing the DESIGN' task. Kindly follow the document and complete the PSR. As there is no work action from our side and we are going ahead and marking this incident as resolved."/>
    <s v="MSS Cause Codes"/>
    <s v="Training"/>
    <s v="Design not processed properly"/>
    <m/>
    <s v="IT Application"/>
    <s v="Software Application/System"/>
    <s v="SOX/PCI"/>
    <m/>
    <m/>
    <s v="Trisshaila"/>
    <s v="Wilson"/>
    <m/>
    <d v="2018-10-25T17:47:21"/>
    <s v="No"/>
    <s v="No"/>
    <s v="No"/>
  </r>
  <r>
    <s v="IT-OSS - M6 (PAETEC)"/>
    <s v="Incident"/>
    <s v="INC000002666837"/>
    <d v="2018-10-09T00:57:09"/>
    <d v="2018-10-25T17:50:32"/>
    <x v="5"/>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89458 PSR #?: 7152430 "/>
    <s v="The reported issue was due to 'DESIGN' task has been 'Not Required' that cause the issue and we have attached the training document for 'Processing the DESIGN' task. Kindly follow the document and complete the PSR. As there is no work action from our side and we are going ahead and marking this incident as resolved."/>
    <s v="MSS Cause Codes"/>
    <s v="Training"/>
    <s v="Design not processed properly"/>
    <m/>
    <s v="IT Application"/>
    <s v="Software Application/System"/>
    <s v="SOX/PCI"/>
    <m/>
    <m/>
    <s v="Trisshaila"/>
    <s v="Wilson"/>
    <m/>
    <d v="2018-10-25T17:50:56"/>
    <s v="No"/>
    <s v="No"/>
    <s v="No"/>
  </r>
  <r>
    <s v="IT-OSS - M6 (PAETEC)"/>
    <s v="Incident"/>
    <s v="INC000002697891"/>
    <d v="2018-10-23T02:19:11"/>
    <d v="2018-10-25T17:50:48"/>
    <x v="4"/>
    <s v="Medium"/>
    <x v="2"/>
    <s v="Within the Service Target"/>
    <s v="MSS (hPAE) Issue"/>
    <s v="Which MSS instance are you reporting this issue for?: MSS (hPAE) What type of issue are you reporting?: Another issue Description of problem: (attach screenshots of any errors, etc.): Unable to complete DD Task checked EXCEPT Queue account isn't listed there or in NextGen What is your MSS Login ID?: e0175021 Customer Acct Number?: 7079899 PSR #?: 7158927 "/>
    <s v="The reported issue was due to 'DESIGN' task has been 'Not Required' that cause the issue and we have attached the training document for 'Processing the DESIGN' task. Kindly follow the document and complete the PSR. As there is no work action from our side and we are going ahead and marking this incident as resolved."/>
    <s v="MSS Cause Codes"/>
    <s v="Training"/>
    <s v="Design not processed properly"/>
    <m/>
    <s v="IT Application"/>
    <s v="Software Application/System"/>
    <s v="SOX/PCI"/>
    <m/>
    <m/>
    <s v="Trisshaila"/>
    <s v="Wilson"/>
    <m/>
    <d v="2018-10-25T17:51:04"/>
    <s v="No"/>
    <s v="No"/>
    <s v="No"/>
  </r>
  <r>
    <s v="IT-OSS - M6 (PAETEC)"/>
    <s v="Incident"/>
    <s v="INC000002688831"/>
    <d v="2018-10-17T23:42:37"/>
    <d v="2018-10-25T17:55:29"/>
    <x v="5"/>
    <s v="Medium"/>
    <x v="2"/>
    <s v="Within the Service Target"/>
    <s v="MSS (hPAE) - Starnet"/>
    <s v="Which MSS instance are you reporting this issue for?: MSS (hPAE) What type of issue are you reporting?: Another issue Description of problem: (attach screenshots of any errors, etc.): Getting attached error when trying to complete the bypassed DD on PSR 7171217 What is your MSS Login ID?: RGECAS PSR #?: 7171217 "/>
    <s v="This ticket is duplicate of request#INC000002699404. Issue has been cleared and order has been flag-finished."/>
    <s v="MSS Cause Codes"/>
    <s v="Data"/>
    <s v="Telephone Number Issue"/>
    <m/>
    <s v="IT Application"/>
    <s v="Software Application/System"/>
    <s v="SOX/PCI"/>
    <m/>
    <m/>
    <s v="Rama"/>
    <s v="Sharma"/>
    <m/>
    <d v="2018-10-25T17:55:52"/>
    <s v="No"/>
    <s v="No"/>
    <s v="No"/>
  </r>
  <r>
    <s v="IT-OSS - M6 (PAETEC)"/>
    <s v="Incident"/>
    <s v="INC000002666606"/>
    <d v="2018-10-09T01:13:55"/>
    <d v="2018-10-25T18:18:48"/>
    <x v="0"/>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140780 PSR #?: 7163016 "/>
    <s v="For the reported PSR#7163016 ,we could see incorrect circuit status since the Design task is made not required.Kindly find the training document to correct the same."/>
    <s v="MSS Cause Codes"/>
    <s v="Training"/>
    <s v="Process Issue - Others"/>
    <m/>
    <s v="IT Application"/>
    <s v="Software Application/System"/>
    <s v="SOX/PCI"/>
    <m/>
    <m/>
    <s v="Trisshaila"/>
    <s v="Wilson"/>
    <m/>
    <d v="2018-10-25T18:19:13"/>
    <s v="No"/>
    <s v="No"/>
    <s v="No"/>
  </r>
  <r>
    <s v="IT-OSS - M6 (PAETEC)"/>
    <s v="Incident"/>
    <s v="INC000002703116"/>
    <d v="2018-10-25T00:29:36"/>
    <d v="2018-10-25T18:25:59"/>
    <x v="0"/>
    <s v="Medium"/>
    <x v="2"/>
    <s v="Within the Service Target"/>
    <s v="MSS (hPAE) - PSR Notes"/>
    <s v="Which MSS instance are you reporting this issue for?: MSS (hPAE) What type of issue are you reporting?: Another issue Description of problem: (attach screenshots of any errors, etc.): When trying to open notes for PSR 7175099, my hpae MSS session shuts down. What is your MSS Login ID?: E0145571 Customer Acct Number?: 7164996 PSR #?: 7175099 "/>
    <s v="The reported issue was due to special character in notes and the same has been corrected."/>
    <s v="MSS Cause Codes"/>
    <s v="Data"/>
    <s v="Notes Issue"/>
    <m/>
    <s v="IT Application"/>
    <s v="Software Application/System"/>
    <s v="SOX/PCI"/>
    <m/>
    <m/>
    <s v="Lori"/>
    <s v="Mann"/>
    <m/>
    <d v="2018-10-25T18:26:23"/>
    <s v="No"/>
    <s v="No"/>
    <s v="No"/>
  </r>
  <r>
    <s v="IT-OSS - M6 (PAETEC)"/>
    <s v="Incident"/>
    <s v="INC000002666572"/>
    <d v="2018-10-09T00:11:56"/>
    <d v="2018-10-25T18:34:35"/>
    <x v="0"/>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06594 PSR #?: 7152440 "/>
    <s v="For the reported PSR#7163016 ,we could see incorrect circuit status since the Design task is made not required.Kindly find the training document to correct the same."/>
    <s v="MSS Cause Codes"/>
    <s v="Training"/>
    <s v="Process Issue - Others"/>
    <m/>
    <s v="IT Application"/>
    <s v="Software Application/System"/>
    <s v="SOX/PCI"/>
    <m/>
    <m/>
    <s v="Trisshaila"/>
    <s v="Wilson"/>
    <m/>
    <d v="2018-10-25T18:35:00"/>
    <s v="No"/>
    <s v="No"/>
    <s v="No"/>
  </r>
  <r>
    <s v="IT-OSS - M6 (PAETEC)"/>
    <s v="Incident"/>
    <s v="INC000002668253"/>
    <d v="2018-10-09T17:38:29"/>
    <d v="2018-10-25T19:03:23"/>
    <x v="4"/>
    <s v="Medium"/>
    <x v="2"/>
    <s v="Within the Service Target"/>
    <s v="*MSS (hPAE) - Design"/>
    <s v="Which MSS instance are you reporting this issue for?: MSS (hPAE) What type of issue are you reporting?: Another issue Description of problem: (attach screenshots of any errors, etc.): DD task rejecting to my queue with error (see attached screenshot). Attempted to transfer task to DELEGATE queue but continues to reject to my queue. What is your MSS Login ID?: e0148899 Customer Acct Number?: 637587063001 PSR #?: 7168964 "/>
    <s v="We could see that the design changes in the NGMSS has not been reflected in the legacy environment caused the reported issue.Now we have corrected it."/>
    <s v="MSS Cause Codes"/>
    <s v="Data"/>
    <s v="Circuit Status"/>
    <m/>
    <s v="IT Application"/>
    <s v="Software Application/System"/>
    <s v="SOX/PCI"/>
    <m/>
    <m/>
    <s v="Amy"/>
    <s v="Glover"/>
    <m/>
    <d v="2018-10-25T19:03:47"/>
    <s v="No"/>
    <s v="No"/>
    <s v="No"/>
  </r>
  <r>
    <s v="IT-OSS - M6 (PAETEC)"/>
    <s v="Incident"/>
    <s v="INC000002672411"/>
    <d v="2018-10-10T20:33:34"/>
    <d v="2018-10-25T19:07:50"/>
    <x v="4"/>
    <s v="Medium"/>
    <x v="2"/>
    <s v="Within the Service Target"/>
    <s v="MSS (hPAE) Issue"/>
    <s v="Which MSS instance are you reporting this issue for?: MSS (hPAE) What type of issue are you reporting?: Another issue Description of problem: (attach screenshots of any errors, etc.): Time error on DELEGOCT task.  Unable to close What is your MSS Login ID?: e0095905 Customer Acct Number?: na PSR #?: 7162083 "/>
    <s v="For the reported PSR#7162083,we could see that the circuit '770-445-2910-0' is already in Inservice state in NGMSS for the HWin legacy customer 'BANK OF THE VALLEY' ,Customer Acct Number:3034730. As per MSS functionality,the same circuit can not be used as new circuit in  Hpae."/>
    <s v="MSS Cause Codes"/>
    <s v="Training"/>
    <s v="MSS - Functional Training"/>
    <m/>
    <s v="IT Application"/>
    <s v="Software Application/System"/>
    <s v="SOX/PCI"/>
    <m/>
    <m/>
    <s v="Joel"/>
    <s v="Esparza"/>
    <m/>
    <d v="2018-10-25T19:08:15"/>
    <s v="No"/>
    <s v="No"/>
    <s v="No"/>
  </r>
  <r>
    <s v="IT-OSS - M6 (PAETEC)"/>
    <s v="Incident"/>
    <s v="INC000002698581"/>
    <d v="2018-10-23T17:20:15"/>
    <d v="2018-10-25T19:13:40"/>
    <x v="4"/>
    <s v="Medium"/>
    <x v="2"/>
    <s v="Within the Service Target"/>
    <s v="MSS (hPAE) Issue"/>
    <s v="Which MSS instance are you reporting this issue for?: MSS (hPAE) What type of issue are you reporting?: Another issue Description of problem: (attach screenshots of any errors, etc.): DELEGOCT task error in M6 work queue. I am unable to clear it out, reactivate, re-initiate. What is your MSS Login ID?: e0183293 Customer Acct Number?: 208600793 PSR #?: 7161419 "/>
    <s v="We could see that the reported order #7161419 was not delegated properly which caused the reported issue, We have cleared the issue by re-initiating the delegord and the task is now complete"/>
    <s v="MSS Cause Codes"/>
    <s v="Delegation"/>
    <s v="Delegation task issue"/>
    <m/>
    <s v="IT Application"/>
    <s v="Software Application/System"/>
    <s v="SOX/PCI"/>
    <m/>
    <m/>
    <s v="Lorin"/>
    <s v="Cyrkin"/>
    <m/>
    <d v="2018-10-25T19:32:34"/>
    <s v="No"/>
    <s v="No"/>
    <s v="No"/>
  </r>
  <r>
    <s v="IT-OSS - M6 (PAETEC)"/>
    <s v="Incident"/>
    <s v="INC000002699213"/>
    <d v="2018-10-23T19:20:16"/>
    <d v="2018-10-25T19:17:18"/>
    <x v="4"/>
    <s v="Medium"/>
    <x v="2"/>
    <s v="Within the Service Target"/>
    <s v="MSS (hPAE) Issue"/>
    <s v="Which MSS instance are you reporting this issue for?: MSS (hPAE) What type of issue are you reporting?: Another issue Description of problem: (attach screenshots of any errors, etc.): PSR#:        7195934 Customer#:   5244760 Task:        DELEGORD Task Status: Ready Work Queue:  REJECT Gateway Er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Miscellaneous Error: SP_PSRAPI_UPDATE_TRUNK_GROUP: Unable to retrieve the trunk_group_design_id for the Service Item..  Error Code 39990:Miscellaneous Error: SP_PSRAPI_UPDATE_TRUNK_GROUP: Unable to retrieve the trunk_group_design_id for the Service Item.Error Code 30766:Unable to process item Dialtone/LD Trunk Product Product group 1000. Miscellaneous Error: SP_PSRAPI_UPDATE_TRUNK_GROUP: Unable to retrieve the trunk_group_design_id for the Service Item..  What is your MSS Login ID?: e0169064 Customer Acct Number?: 5244760 PSR #?: 7195934 "/>
    <s v="The missing trunk design id in the product related tables caused the reported issue and the same has been cleared now."/>
    <s v="MSS Cause Codes"/>
    <s v="Data"/>
    <s v="Product Issue"/>
    <m/>
    <s v="IT Application"/>
    <s v="Software Application/System"/>
    <s v="SOX/PCI"/>
    <m/>
    <m/>
    <s v="Janet"/>
    <s v="Krasicki"/>
    <m/>
    <d v="2018-10-25T19:27:47"/>
    <s v="No"/>
    <s v="No"/>
    <s v="No"/>
  </r>
  <r>
    <s v="IT-OSS - M6 (PAETEC)"/>
    <s v="Incident"/>
    <s v="INC000002646785"/>
    <d v="2018-09-28T22:23:11"/>
    <d v="2018-10-25T19:26:50"/>
    <x v="0"/>
    <s v="Medium"/>
    <x v="2"/>
    <s v="Within the Service Target"/>
    <s v="Escalation - MSS (hPAE) Issue"/>
    <s v="Which MSS instance are you reporting this issue for?: MSS (hPAE) What type of issue are you reporting?: Another issue Description of problem: (attach screenshots of any errors, etc.): Error at DELEGORD: &quot;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group 1007. The Service Item 28265352 had already been disconnected on another order..   Error Code 30606:The Service Item 28265352 had already been disconnected on another order. Error Code 30766:Unable to process item Line  Product group 1007. The Service Item 28265352 had already been disconnected on another order..&quot;  Please see recently closed ticket INC000002643085 - this is part of the same issue (conflicting product status for installed lines between M6 and NGMSS) What is your MSS Login ID?: E0152070 Customer Acct Number?: 7200008 PSR #?: 7178388 "/>
    <s v="The Incorrect cross references and product activity which went wrong during migration were fixed."/>
    <s v="MSS Cause Codes"/>
    <s v="Delegation"/>
    <s v="Delegation task issue"/>
    <m/>
    <s v="IT Application"/>
    <s v="Software Application/System"/>
    <s v="SOX/PCI"/>
    <m/>
    <m/>
    <s v="Jonathan"/>
    <s v="Weston"/>
    <m/>
    <d v="2018-10-25T19:27:15"/>
    <s v="No"/>
    <s v="No"/>
    <s v="No"/>
  </r>
  <r>
    <s v="IT-OSS - M6 (PAETEC)"/>
    <s v="Incident"/>
    <s v="INC000002702736"/>
    <d v="2018-10-24T21:43:56"/>
    <d v="2018-10-25T19:32:20"/>
    <x v="4"/>
    <s v="Medium"/>
    <x v="2"/>
    <s v="Within the Service Target"/>
    <s v="MSS (hPAE) Issue"/>
    <s v="Which MSS instance are you reporting this issue for?: MSS (hPAE) What type of issue are you reporting?: Another issue Description of problem: (attach screenshots of any errors, etc.): Cannot close DD task on PSR 7188820.  Getting the following error message:  The circuits for this service request are not complete.  Please complete (or reverse if the order has been cancelled) the required engineering before completing this task  The DD on row #7 is violating the constraint  The order number is 7188820 The Circuit ID is 714-279-9680-1 What is your MSS Login ID?: mwillis Customer Acct Number?: 5801142 PSR #?: 7188820 "/>
    <s v="We could see that the design changes in the NGMSS has not been reflected in the legacy environment caused the reported issue.Now we have corrected it."/>
    <s v="MSS Cause Codes"/>
    <s v="Training"/>
    <s v="Design not processed properly"/>
    <m/>
    <s v="IT Application"/>
    <s v="Software Application/System"/>
    <s v="SOX/PCI"/>
    <m/>
    <m/>
    <s v="Mary"/>
    <s v="Willis"/>
    <m/>
    <d v="2018-10-25T19:32:44"/>
    <s v="No"/>
    <s v="No"/>
    <s v="No"/>
  </r>
  <r>
    <s v="IT-OSS - M6 (PAETEC)"/>
    <s v="Incident"/>
    <s v="INC000002700058"/>
    <d v="2018-10-23T22:42:32"/>
    <d v="2018-10-25T20:01:49"/>
    <x v="3"/>
    <s v="Medium"/>
    <x v="2"/>
    <s v="Within the Service Target"/>
    <s v="MSS (hPAE) - Finish Order"/>
    <s v="Which MSS instance are you reporting this issue for?: MSS (hPAE) What type of issue are you reporting?: Another issue Description of problem: (attach screenshots of any errors, etc.): PLEASE SEE SCREENSHOT -- I am getting the error shown and I need to add a plan so I can disco the circuit.  Please correct so I can add plan.  Thank you What is your MSS Login ID?: e0176569 "/>
    <s v="Issue : The order was supplemented before task assigning caused the issue .  Resolution: Now the supplement type was removed manually and now try to give the finish plan for PSR#7196489."/>
    <s v="MSS Cause Codes"/>
    <s v="Training"/>
    <s v="MSS - Functional Training"/>
    <d v="2018-10-25T00:32:58"/>
    <s v="IT Application"/>
    <s v="Software Application/System"/>
    <s v="SOX/PCI"/>
    <m/>
    <m/>
    <s v="Andrea"/>
    <s v="Dudley"/>
    <m/>
    <d v="2018-10-25T20:02:13"/>
    <s v="No"/>
    <s v="No"/>
    <s v="No"/>
  </r>
  <r>
    <s v="IT-OSS - M6 (PAETEC)"/>
    <s v="Incident"/>
    <s v="INC000002666640"/>
    <d v="2018-10-09T00:28:04"/>
    <d v="2018-10-25T20:12:53"/>
    <x v="1"/>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61149531 PSR #?: 7095922 "/>
    <s v="The reported issue was due to 'DESIGN' task has been 'Not Required' that cause the issue and we have attached the training document for 'Processing the DESIGN' task. Kindly follow the document and complete the PSR."/>
    <s v="MSS Cause Codes"/>
    <s v="Training"/>
    <s v="Process Issue - Others"/>
    <m/>
    <s v="IT Application"/>
    <s v="Software Application/System"/>
    <s v="SOX/PCI"/>
    <m/>
    <m/>
    <s v="Trisshaila"/>
    <s v="Wilson"/>
    <m/>
    <d v="2018-10-25T20:13:17"/>
    <s v="No"/>
    <s v="No"/>
    <s v="No"/>
  </r>
  <r>
    <s v="IT-OSS - M6 (PAETEC)"/>
    <s v="Incident"/>
    <s v="INC000002685839"/>
    <d v="2018-10-17T00:06:31"/>
    <d v="2018-10-25T20:18:28"/>
    <x v="3"/>
    <s v="Medium"/>
    <x v="2"/>
    <s v="Within the Service Target"/>
    <s v="MSS (hPAE) Issue"/>
    <s v="Alternate contact phone number for yourself, if applicable: 7043193747 Which MSS instance are you reporting this issue for?: MSS (hPAE) What type of issue are you reporting?: Another issue Description of problem: (attach screenshots of any errors, etc.): DELEGORD TASK IS NOT CLOSING  What is your MSS Login ID?: E0141160 Customer Acct Number?: 7155529 PSR #?: 7184248 "/>
    <s v="Issue: The Service restrictions value present in the Trunk info of B ISDN Trunk product is invalid causing the issue in DELEGORD gateway.  Resolution: Kindly supplement the PSR#7184248 , and choose one valid value from dropdown for Service restrictions."/>
    <s v="MSS Cause Codes"/>
    <s v="Data"/>
    <s v="Trunk Issue"/>
    <m/>
    <s v="IT Application"/>
    <s v="Software Application/System"/>
    <s v="SOX/PCI"/>
    <m/>
    <m/>
    <s v="Erica"/>
    <s v="Scott"/>
    <m/>
    <d v="2018-10-25T20:18:53"/>
    <s v="No"/>
    <s v="No"/>
    <s v="No"/>
  </r>
  <r>
    <s v="IT-OSS - M6 (PAETEC)"/>
    <s v="Incident"/>
    <s v="INC000002666777"/>
    <d v="2018-10-09T00:16:17"/>
    <d v="2018-10-25T20:23:22"/>
    <x v="1"/>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24515 PSR #?: 7130353 "/>
    <s v="The reported issue was due to 'DESIGN' task has been 'Not Required' that cause the issue and we have attached the training document for 'Processing the DESIGN' task. Kindly follow the document and complete the PSR."/>
    <s v="MSS Cause Codes"/>
    <s v="Training"/>
    <s v="Process Issue - Others"/>
    <m/>
    <s v="IT Application"/>
    <s v="Software Application/System"/>
    <s v="SOX/PCI"/>
    <m/>
    <m/>
    <s v="Trisshaila"/>
    <s v="Wilson"/>
    <m/>
    <d v="2018-10-25T20:23:46"/>
    <s v="No"/>
    <s v="No"/>
    <s v="No"/>
  </r>
  <r>
    <s v="IT-OSS - M6 (PAETEC)"/>
    <s v="Incident"/>
    <s v="INC000002666781"/>
    <d v="2018-10-09T00:20:44"/>
    <d v="2018-10-25T20:25:36"/>
    <x v="1"/>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46942 PSR #?: 7145278 "/>
    <s v="The reported issue was due to 'DESIGN' task has been 'Not Required' that cause the issue and we have attached the training document for 'Processing the DESIGN' task. Kindly follow the document and complete the PSR."/>
    <s v="MSS Cause Codes"/>
    <s v="Training"/>
    <s v="Process Issue - Others"/>
    <m/>
    <s v="IT Application"/>
    <s v="Software Application/System"/>
    <s v="SOX/PCI"/>
    <m/>
    <m/>
    <s v="Trisshaila"/>
    <s v="Wilson"/>
    <m/>
    <d v="2018-10-25T20:55:14"/>
    <s v="No"/>
    <s v="No"/>
    <s v="No"/>
  </r>
  <r>
    <s v="IT-OSS - M6 (PAETEC)"/>
    <s v="Incident"/>
    <s v="INC000002701577"/>
    <d v="2018-10-24T17:56:53"/>
    <d v="2018-10-25T20:34:12"/>
    <x v="3"/>
    <s v="Medium"/>
    <x v="2"/>
    <s v="Within the Service Target"/>
    <s v="MSS (hPAE) - AUTOSE Task"/>
    <s v="Which MSS instance are you reporting this issue for?: MSS (hPAE) What type of issue are you reporting?: Another issue Description of problem: (attach screenshots of any errors, etc.): Unable to complete AUTOSE on PSR 7140802.  hPAE M6 locks up.  Order cannot move forward until AUTOSE is completed.  What is your MSS Login ID?: e0170876 Customer Acct Number?: 5379290 PSR #?: 7140802 "/>
    <s v="Resolution: The incorrect task due date of AUTO SE task was corrected and now try to complete the  AUTO SE task on PSR#7140802."/>
    <s v="MSS Cause Codes"/>
    <s v="Data"/>
    <s v="User Request"/>
    <m/>
    <s v="IT Application"/>
    <s v="Software Application/System"/>
    <s v="SOX/PCI"/>
    <m/>
    <m/>
    <s v="Timothy"/>
    <s v="Dommer"/>
    <m/>
    <d v="2018-10-25T23:34:44"/>
    <s v="No"/>
    <s v="No"/>
    <s v="No"/>
  </r>
  <r>
    <s v="IT-OSS - M6 (PAETEC)"/>
    <s v="Incident"/>
    <s v="INC000002701877"/>
    <d v="2018-10-24T18:55:47"/>
    <d v="2018-10-25T20:48:06"/>
    <x v="3"/>
    <s v="Medium"/>
    <x v="2"/>
    <s v="Within the Service Target"/>
    <s v="MSS (hPAE) Issue"/>
    <s v="Which MSS instance are you reporting this issue for?: MSS (hPAE) What type of issue are you reporting?: Another issue Description of problem: (attach screenshots of any errors, etc.): Unable to complete DELEGOCT gateway event. DELEGOCT Error: ReturnCd :-1 - ReturnText: SERVICE ID  of 84611908 not found What is your MSS Login ID?: e0179735 Customer Acct Number?: 4572381 PSR #?: 7186774 "/>
    <s v="The DELEGORD task was re-opened by supplementing the order to fix the issue and now the DELEGOCT task got completed."/>
    <s v="MSS Cause Codes"/>
    <s v="Delegation"/>
    <s v="NGMSS data issue"/>
    <m/>
    <s v="IT Application"/>
    <s v="Software Application/System"/>
    <s v="SOX/PCI"/>
    <m/>
    <m/>
    <s v="Yiping"/>
    <s v="Fang"/>
    <m/>
    <d v="2018-10-25T20:48:29"/>
    <s v="No"/>
    <s v="No"/>
    <s v="No"/>
  </r>
  <r>
    <s v="IT-OSS - M6 (PAETEC)"/>
    <s v="Incident"/>
    <s v="INC000002703711"/>
    <d v="2018-10-25T01:37:08"/>
    <d v="2018-10-25T21:09:30"/>
    <x v="1"/>
    <s v="Medium"/>
    <x v="2"/>
    <s v="Within the Service Target"/>
    <s v="MSS (hPAE) Issue"/>
    <s v="Which MSS instance are you reporting this issue for?: MSS (hPAE) What type of issue are you reporting?: Another issue Description of problem: (attach screenshots of any errors, etc.): Cant Close DELEGORD TASK- ERROR-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58721 Customer Acct Number?: 208694176 PSR #?: 7197673 "/>
    <s v="DELEGORD task for PSR#7197673 is already complete. ------------------------- No issues found"/>
    <s v="MSS Cause Codes"/>
    <s v="Miscellaneous"/>
    <s v="No Issues Found"/>
    <m/>
    <s v="IT Application"/>
    <s v="Software Application/System"/>
    <s v="SOX/PCI"/>
    <m/>
    <m/>
    <s v="Diane"/>
    <s v="Atwood"/>
    <m/>
    <d v="2018-10-25T21:09:54"/>
    <s v="No"/>
    <s v="No"/>
    <s v="No"/>
  </r>
  <r>
    <s v="IT-OSS - M6 (PAETEC)"/>
    <s v="Incident"/>
    <s v="INC000002702923"/>
    <d v="2018-10-24T23:55:46"/>
    <d v="2018-10-25T22:41:35"/>
    <x v="1"/>
    <s v="Medium"/>
    <x v="2"/>
    <s v="Within the Service Target"/>
    <s v="MSS (hPAE) Issue"/>
    <s v="Which MSS instance are you reporting this issue for?: MSS (hPAE) What type of issue are you reporting?: Another issue Description of problem: (attach screenshots of any errors, etc.): The server encountered the following Exception: java.sql.SQLIntegrityConstraintViolationException: ORA-00001: unique constraint (ASAP.PK_SERV_REQ_SI_USAGE_PRICE) violated ORA-06512: at &quot;ASAPIT.PK_MSS_UNIFIED_VALD_GEN&quot;, line 1264 ORA-06512: at &quot;ASAPIT.PK_MSS_UNIFIED_VALD_GEN&quot;, line 1264 ORA-06512: at &quot;ASAPIT.PP_CALL_UNIFIED_VALD&quot;, line 417 ORA-06512: at &quot;ASAP.SP_PSR_CUSTOM_VALIDATION&quot;, line 46 ORA-06512: at line 1  _x0009_at oracle.jdbc.driver.T4CTTIoer.processError(T4CTTIoer.java:450) _x0009_at oracle.jdbc.driver.T4CTTIoer.processError(T4CTTIoer.java:399) _x0009_at oracle.jdbc.driver.T4C8Oall.processError(T4C8Oall.java:1059) _x0009_at oracle.jdbc.driver.T4CTTIfun.receive(T4CTTIfun.java:522) _x0009_at oracle.jdbc.driver.T4CTTIfun.doRPC(T4CTTIfun.java:257) _x0009_at oracle.jdbc.driver.T4C8Oall.doOALL(T4C8Oall.java:587) _x0009_at oracle.jdbc.driver.T4CCallableStatement.doOall8(T4CCallableStatement.java:220) _x0009_at oracle.jdbc.driver.T4CCallableStatement.doOall8(T4CCallableStatement.java:48) _x0009_at oracle.jdbc.driver.T4CCallableStatement.executeForRows(T4CCallableStatement.java:938) _x0009_at oracle.jdbc.driver.OracleStatement.doExecuteWithTimeout(OracleStatement.java:1150) _x0009_at oracle.jdbc.driver.OraclePreparedStatement.executeInternal(OraclePreparedStatement.java:4798) _x0009_at oracle.jdbc.driver.OraclePreparedStatement.executeUpdate(OraclePreparedStatement.java:4875) _x0009_at oracle.jdbc.driver.OracleCallableStatement.executeUpdate(OracleCallableStatement.java:5661) _x0009_at oracle.jdbc.driver.OraclePreparedStatementWrapper.executeUpdate(OraclePreparedStatementWrapper.java:1361) _x0009_at weblogic.jdbc.wrapper.PreparedStatement.executeUpdate(PreparedStatement.java:170) _x0009_at com.metasolv.jdbc.MSVPreparedStatement.executeUpdate(MSVPreparedStatement.java:98) _x0009_at MetaSolv.persistent.jdbc.storedProcedure.PsrCustomValidation.callStoredProcedure(PsrCustomValidation.java:46) _x0009_at com.mslv.core.api.external.PSR.provisioning.ValidateOrder.customValidation(ValidateOrder.java:1933) _x0009_at com.mslv.core.api.external.PSR.provisioning.PSROrderFinishProcessor.validate(PSROrderFinishProcessor.java:147) _x0009_at com.mslv.core.api.external.PSR.provisioning.ExecuteFinishOrderLogic.processValidate(ExecuteFinishOrderLogic.java:148) _x0009_at com.mslv.core.api.external.PSR.provisioning.ExecuteFinishOrderLogic.validateOrder(ExecuteFinishOrderLogic.java:111) _x0009_at com.mslv.core.api.internal.PSR.delegate.pbpackage.InvValidatePSROrder.process(InvValidatePSROrder.java:47) _x0009_at MetaSolv.utilities.powerbuilder.BusinessObject.processRequest(BusinessObject.java:67) _x0009_at com.mslv.webapp.pblistener.PBListener.invokeClass(PBListener.java:640) _x0009_at com.mslv.webapp.pblistener.PBListener.doPost(PBListener.java:431) _x0009_at javax.servlet.http.HttpServlet.service(HttpServlet.java:707) _x0009_at javax.servlet.http.HttpServlet.service(HttpServlet.java:790) _x0009_at weblogic.servlet.internal.StubSecurityHelper$ServletServiceAction.run(StubSecurityHelper.java:286) _x0009_at weblogic.servlet.internal.StubSecurityHelper$ServletServiceAction.run(StubSecurityHelper.java:260) _x0009_at weblogic.servlet.internal.StubSecurityHelper.invokeServlet(StubSecurityHelper.java:137) _x0009_at weblogic.servlet.internal.ServletStubImpl.execute(ServletStubImpl.java:350) _x0009_at weblogic.servlet.internal.ServletStubImpl.execute(ServletStubImpl.java:247) _x0009_at weblogic.servlet.internal.WebAppServletContext$ServletInvocationAction.wrapRun(WebAppServletContext.java:3682) _x0009_at weblogic.servlet.internal.WebAppServletContext$ServletInvocationAction.run(WebAppServletContext.java:3649) _x0009_at weblogic.security.acl.internal.AuthenticatedSubject.doAs(AuthenticatedSubject.java:326) _x0009_at weblogic.security.service.SecurityManager.runAsForUserCode(SecurityManager.java:197) _x0009_at weblogic.servlet.provider.WlsSecurityProvider.runAsForUserCode(WlsSecurityProvider.java:203) _x0009_at weblogic.servlet.provider.WlsSubjectHandle.run(WlsSubjectHandle.java:71) _x0009_at weblogic.servlet.internal.WebAppServletContext.doSecuredExecute(WebAppServletContext.java:2433) _x0009_at weblogic.servlet.internal.WebAppServletContext.securedExecute(WebAppServletContext.java:2281) _x0009_at weblogic.servlet.internal.WebAppServletContext.execute(WebAppServletContext.java:2259) _x0009_at weblogic.servlet.internal.ServletRequestImpl.runInternal(ServletRequestImpl.java:1691) _x0009_at weblogic.servlet.internal.ServletRequestImpl.run(ServletRequestImpl.java:1651) _x0009_at weblogic.servlet.provider.ContainerSupportProviderImpl$WlsRequestExecutor.run(ContainerSupportProviderImpl.java:270) _x0009_at weblogic.invocation.ComponentInvocationContextManager._runAs(ComponentInvocationContextManager.java:348) _x0009_at weblogic.invocation.ComponentInvocationContextManager.runAs(ComponentInvocationContextManager.java:333) _x0009_at weblogic.work.LivePartitionUtility.doRunWorkUnderContext(LivePartitionUtility.java:54) _x0009_at weblogic.work.PartitionUtility.runWorkUnderContext(PartitionUtility.java:41) _x0009_at weblogic.work.SelfTuningWorkManagerImpl.runWorkUnderContext(SelfTuningWorkManagerImpl.java:640) _x0009_at weblogic.work.ExecuteThread.execute(ExecuteThread.java:406) _x0009_at weblogic.work.ExecuteThread.run(ExecuteThread.java:346)   What is your MSS Login ID?: e0167638 Customer Acct Number?: 4763241 PSR #?: 7197647 "/>
    <s v="The reported validation issue for the PSR#7197647 was due to incorrect pricing sequence for the products and the same has been corrected now."/>
    <s v="MSS Cause Codes"/>
    <s v="Data"/>
    <s v="Price Issue"/>
    <m/>
    <s v="IT Application"/>
    <s v="Software Application/System"/>
    <s v="SOX/PCI"/>
    <m/>
    <m/>
    <s v="LaKanesia"/>
    <s v="Brooks"/>
    <m/>
    <d v="2018-10-25T22:41:58"/>
    <s v="No"/>
    <s v="No"/>
    <s v="No"/>
  </r>
  <r>
    <s v="IT-OSS - M6 (PAETEC)"/>
    <s v="Incident"/>
    <s v="INC000002681555"/>
    <d v="2018-10-15T19:53:05"/>
    <d v="2018-10-25T22:46:19"/>
    <x v="1"/>
    <s v="Medium"/>
    <x v="2"/>
    <s v="Within the Service Target"/>
    <s v="MSS (hPAE) Issue"/>
    <s v="Which MSS instance are you reporting this issue for?: MSS (hPAE) What type of issue are you reporting?: Another issue Description of problem: (attach screenshots of any errors, etc.): DELEGORD gateway task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Circuit  Product group 2081.  Error Code 30644:Missing Data: class MetaSolv.CORBA.WDIPSR.data_v3.CircuitInfoUnion is required for product CIRCUIT.Error Code 30766:Unable to process item Circuit  Product group 2081. What is your MSS Login ID?: e0179735 Customer Acct Number?: 5353089 PSR #?: 7189295 "/>
    <s v="The reported issue was a Delegation code issue and has been addressed globally."/>
    <s v="MSS Cause Codes"/>
    <s v="Code"/>
    <s v="MSS Custom Code"/>
    <m/>
    <s v="IT Application"/>
    <s v="Software Application/System"/>
    <s v="SOX/PCI"/>
    <m/>
    <m/>
    <s v="Yiping"/>
    <s v="Fang"/>
    <m/>
    <d v="2018-10-25T22:46:43"/>
    <s v="No"/>
    <s v="No"/>
    <s v="No"/>
  </r>
  <r>
    <s v="IT-OSS - M6 (PAETEC)"/>
    <s v="Incident"/>
    <s v="INC000002688783"/>
    <d v="2018-10-18T00:40:13"/>
    <d v="2018-10-25T22:55:17"/>
    <x v="1"/>
    <s v="Medium"/>
    <x v="2"/>
    <s v="Within the Service Target"/>
    <s v="MSS (hPAE) Issue"/>
    <s v="Which MSS instance are you reporting this issue for?: MSS (hPAE) What type of issue are you reporting?: Another issue Description of problem: (attach screenshots of any errors, etc.): Gateway Events error status; DELEGCKT, DELEGDES; refer to attached. What is your MSS Login ID?: e0171343 PSR #?: 6962873 7124576 7126256 7137844 7170565 7191700 7191974 "/>
    <s v="The reported Delegdes issue for PSRs#6962873 7124576 7126256 7137844 7170565 7191700 7191974 was due to circuits using the locations that are available only in NGMSS and not in Legacy system and the same has been corrected now."/>
    <s v="MSS Cause Codes"/>
    <s v="Delegation"/>
    <s v="Location Information"/>
    <m/>
    <s v="IT Application"/>
    <s v="Software Application/System"/>
    <s v="SOX/PCI"/>
    <m/>
    <m/>
    <s v="Elizabeth"/>
    <s v="Royer"/>
    <m/>
    <d v="2018-10-25T22:55:42"/>
    <s v="No"/>
    <s v="No"/>
    <s v="No"/>
  </r>
  <r>
    <s v="IT-OSS - M6 (PAETEC)"/>
    <s v="Incident"/>
    <s v="INC000002694625"/>
    <d v="2018-10-20T00:34:58"/>
    <d v="2018-10-25T23:01:03"/>
    <x v="1"/>
    <s v="Medium"/>
    <x v="2"/>
    <s v="Within the Service Target"/>
    <s v="MSS (hPAE) Issue"/>
    <s v="Which MSS instance are you reporting this issue for?: MSS (hPAE) What type of issue are you reporting?: Another issue Description of problem: (attach screenshots of any errors, etc.): DELEGOCT ERROR ReturnCd :-1 - ReturnText: SERVICE ID  of 84590454 not found What is your MSS Login ID?: e0172173 Customer Acct Number?: 208670298 PSR #?: 7184205 "/>
    <s v="The reported DELEGOCT issue for the PSR#7184205 is a delegation code issue and the same has been corrected globally."/>
    <s v="MSS Cause Codes"/>
    <s v="Code"/>
    <s v="MSS Custom Code"/>
    <m/>
    <s v="IT Application"/>
    <s v="Software Application/System"/>
    <s v="SOX/PCI"/>
    <m/>
    <m/>
    <s v="Shannon"/>
    <s v="Leahy"/>
    <m/>
    <d v="2018-10-25T23:01:28"/>
    <s v="No"/>
    <s v="No"/>
    <s v="No"/>
  </r>
  <r>
    <s v="IT-OSS - M6 (PAETEC)"/>
    <s v="Incident"/>
    <s v="INC000002697437"/>
    <d v="2018-10-22T23:10:25"/>
    <d v="2018-10-25T23:03:26"/>
    <x v="1"/>
    <s v="Medium"/>
    <x v="2"/>
    <s v="Within the Service Target"/>
    <s v="MSS (hPAE) Issue"/>
    <s v="Which MSS instance are you reporting this issue for?: MSS (hPAE) What type of issue are you reporting?: Another issue Description of problem: (attach screenshots of any errors, etc.): DELEGCK1  Error Status: ReturnCd :-1 - ReturnText: SERVICE ID  of 84592618 not found  What is your MSS Login ID?: e0179723 Customer Acct Number?: 207553012 PSR #?: 7193174 "/>
    <s v="DELEGCT task for the PSR#7193174 is already complete. ----------------- No issues found"/>
    <s v="MSS Cause Codes"/>
    <s v="Miscellaneous"/>
    <s v="No Issues Found"/>
    <m/>
    <s v="IT Application"/>
    <s v="Software Application/System"/>
    <s v="SOX/PCI"/>
    <m/>
    <m/>
    <s v="Andrew"/>
    <s v="Peer"/>
    <m/>
    <d v="2018-10-25T23:03:51"/>
    <s v="No"/>
    <s v="No"/>
    <s v="No"/>
  </r>
  <r>
    <s v="IT-OSS - M6 (PAETEC)"/>
    <s v="Incident"/>
    <s v="INC000002702917"/>
    <d v="2018-10-24T23:47:09"/>
    <d v="2018-10-25T23:23:21"/>
    <x v="1"/>
    <s v="Medium"/>
    <x v="2"/>
    <s v="Within the Service Target"/>
    <s v="MSS (hPAE) Issue"/>
    <s v="Alternate contact phone number for yourself, if applicable: 7048770378 Which MSS instance are you reporting this issue for?: MSS (hPAE) What type of issue are you reporting?: Another issue Description of problem: (attach screenshots of any errors, etc.): DELEGORD gateway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4331828 had already been disconnected on another order..  Error Code 30606:The Service Item 24331828 had already been disconnected on another order.Error Code 30766:Unable to process item Line Product  Product group 1006. The Service Item 24331828 had already been disconnected on another order.. What is your MSS Login ID?: e0166849 Customer Acct Number?: 205147350 PSR #?: 7195867 "/>
    <s v="The reported DELEGORD issue for the PSR#7195867 was due to previously cancelled PSR whose supplement has not been reflected properly in NGMSS and the same has been corrected now and the  DELEGORD task is now complete."/>
    <s v="MSS Cause Codes"/>
    <s v="Delegation"/>
    <s v="Previous order Delegation issue"/>
    <m/>
    <s v="IT Application"/>
    <s v="Software Application/System"/>
    <s v="SOX/PCI"/>
    <m/>
    <m/>
    <s v="Wendy"/>
    <s v="Green"/>
    <m/>
    <d v="2018-10-25T23:23:44"/>
    <s v="No"/>
    <s v="No"/>
    <s v="No"/>
  </r>
  <r>
    <s v="IT-OSS - M6 (PAETEC)"/>
    <s v="Incident"/>
    <s v="INC000002700042"/>
    <d v="2018-10-23T22:08:44"/>
    <d v="2018-10-25T23:41:30"/>
    <x v="1"/>
    <s v="Medium"/>
    <x v="2"/>
    <s v="Within the Service Target"/>
    <s v="MSS (hPAE) Issue"/>
    <s v="Which MSS instance are you reporting this issue for?: MSS (hPAE) What type of issue are you reporting?: Another issue Description of problem: (attach screenshots of any errors, etc.): DELEGORD is giving this error. ReturnCd :21040 - ReturnText: Unable to create delegated PSR Order in NGMSS. Error returned from API.: javax.xml.ws.soap.SOAPFaultException: org.openuri.WSException_Exception: Exception thrown during Order API execution.  Message: Exception Thrown Importing Order.  Message: Unable to process item Line Product  Product group 1006. The Service Item 27449795 cannot be marked for Pending Disconnect on this Order. They are marked for Pending Disconnect on another order..  Error Code 30608:The Service Item 27449795 cannot be marked for Pending Disconnect on this Order. They are marked for Pending Disconnect on another order.Error Code 30766:Unable to process item Line Product  Product group 1006. The Service Item 27449795 cannot be marked for Pending Disconnect on this Order. They are marked for Pending Disconnect on another order.. What is your MSS Login ID?: e0171449 Customer Acct Number?: 7046860 PSR #?: 7196370 "/>
    <s v="The reported DELEGORD issue for the PSR#7196370 was due to previously cancelled PSR whose supplement has not been reflected properly in NGMSS and the same has been corrected now and the  DELEGORD task is now complete."/>
    <s v="MSS Cause Codes"/>
    <s v="Delegation"/>
    <s v="Previous order Delegation issue"/>
    <m/>
    <s v="IT Application"/>
    <s v="Software Application/System"/>
    <s v="SOX/PCI"/>
    <m/>
    <m/>
    <s v="David"/>
    <s v="Nichols"/>
    <m/>
    <d v="2018-10-25T23:41:54"/>
    <s v="No"/>
    <s v="No"/>
    <s v="No"/>
  </r>
  <r>
    <s v="IT-OSS - M6 (PAETEC)"/>
    <s v="Incident"/>
    <s v="INC000002666608"/>
    <d v="2018-10-09T01:17:27"/>
    <d v="2018-10-26T13:34:18"/>
    <x v="2"/>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074493 PSR #?: 7159218 "/>
    <s v="For the reported PSR#7159218,we could see incorrect circuit status since the Design task is made not required.The same needs to be reprocessed to fix the reported issue.We have attached a training document for the user reference. As there is no work around from our side,we are moving ahead and marking this incident as resolved."/>
    <s v="MSS Cause Codes"/>
    <s v="Training"/>
    <s v="MSS - Functional Training"/>
    <m/>
    <s v="IT Application"/>
    <s v="Software Application/System"/>
    <s v="SOX/PCI"/>
    <m/>
    <m/>
    <s v="Trisshaila"/>
    <s v="Wilson"/>
    <m/>
    <d v="2018-10-26T13:34:44"/>
    <s v="No"/>
    <s v="No"/>
    <s v="No"/>
  </r>
  <r>
    <s v="IT-OSS - M6 (PAETEC)"/>
    <s v="Incident"/>
    <s v="INC000002666639"/>
    <d v="2018-10-09T00:26:25"/>
    <d v="2018-10-26T13:40:20"/>
    <x v="2"/>
    <s v="Medium"/>
    <x v="2"/>
    <s v="Within the Service Target"/>
    <s v="MSS (hPAE) - DD"/>
    <s v="Which MSS instance are you reporting this issue for?: MSS (hPAE) What type of issue are you reporting?: Another issue Description of problem: (attach screenshots of any errors, etc.): UNABLE TO COMPLETE DD TASK  What is your MSS Login ID?: E0175021 Customer Acct Number?: 7112882 PSR #?: 7130369 "/>
    <s v="For the reported PSR#7130369,we could see incorrect circuit status since the Design task is made not required.The same needs to be reprocessed to fix the reported issue.We have attached a training document for the user reference. As there is no work around from our side,we are moving ahead and marking this incident as resolved."/>
    <s v="MSS Cause Codes"/>
    <s v="Training"/>
    <s v="MSS - Functional Training"/>
    <m/>
    <s v="IT Application"/>
    <s v="Software Application/System"/>
    <s v="SOX/PCI"/>
    <m/>
    <m/>
    <s v="Trisshaila"/>
    <s v="Wilson"/>
    <m/>
    <d v="2018-10-26T13:40:44"/>
    <s v="No"/>
    <s v="No"/>
    <s v="No"/>
  </r>
  <r>
    <s v="IT-OSS - M6 (PAETEC)"/>
    <s v="Incident"/>
    <s v="INC000002704585"/>
    <d v="2018-10-25T18:17:03"/>
    <d v="2018-10-26T13:43:14"/>
    <x v="0"/>
    <s v="Medium"/>
    <x v="2"/>
    <s v="Within the Service Target"/>
    <s v="MSS (hPAE) Issue"/>
    <s v="Which MSS instance are you reporting this issue for?: MSS (hPAE) What type of issue are you reporting?: Another issue Description of problem: (attach screenshots of any errors, etc.): Receiving the following error in the DELEGORD task.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83403 Customer Acct Number?: 208025384 PSR #?: 7197719 "/>
    <s v="For the reported PSR#7197719,we couldn't find any issue since the DELEGORD task got completed already."/>
    <s v="MSS Cause Codes"/>
    <s v="Training"/>
    <s v="No Issue Found"/>
    <m/>
    <s v="IT Application"/>
    <s v="Software Application/System"/>
    <s v="SOX/PCI"/>
    <m/>
    <m/>
    <s v="Krista"/>
    <s v="Tee"/>
    <m/>
    <d v="2018-10-26T13:43:39"/>
    <s v="No"/>
    <s v="No"/>
    <s v="No"/>
  </r>
  <r>
    <s v="IT-OSS - M6 (PAETEC)"/>
    <s v="Incident"/>
    <s v="INC000002702216"/>
    <d v="2018-10-24T20:22:11"/>
    <d v="2018-10-26T14:19:53"/>
    <x v="3"/>
    <s v="Medium"/>
    <x v="2"/>
    <s v="Within the Service Target"/>
    <s v="m6 GUI app server downs for emc_2 database"/>
    <s v="m6 GUI app server downs for emc_2 database"/>
    <s v="The EMC_2 GUI server was re-started yesterday and now its Up and running."/>
    <s v="MSS Cause Codes"/>
    <s v="Miscellaneous"/>
    <s v="Server"/>
    <m/>
    <s v="IT Application"/>
    <s v="Software Application/System"/>
    <s v="Other Type of Software"/>
    <m/>
    <m/>
    <s v="Trent"/>
    <s v="Sechrest"/>
    <m/>
    <d v="2018-10-26T14:20:19"/>
    <s v="No"/>
    <s v="No"/>
    <s v="No"/>
  </r>
  <r>
    <s v="IT-OSS - M6 (PAETEC)"/>
    <s v="Incident"/>
    <s v="INC000002704861"/>
    <d v="2018-10-25T18:11:43"/>
    <d v="2018-10-26T14:42:14"/>
    <x v="2"/>
    <s v="Medium"/>
    <x v="2"/>
    <s v="Within the Service Target"/>
    <s v="MSS (hPAE) Issue"/>
    <s v="Alternate contact phone number for yourself, if applicable: 774 696-7043 Which MSS instance are you reporting this issue for?: MSS (hPAE) What type of issue are you reporting?: Another issue Description of problem: (attach screenshots of any errors, etc.): DELEGORD gateway error: ReturnCd :21035 - ReturnText: End User Location Delegation Failed.: XML API error during create request action.: javax.xml.ws.soap.SOAPFaultException: org.openuri.WSException_Exception: Error thrown during CreateEntity API execution : Exception Thrown importing new service Location.  Message: If Network Area preference is on, Switched Network Area is required.Error Code 30206:If Network Area preference is on, Switched Network Area is required. What is your MSS Login ID?: E0176479 Customer Acct Number?: 208680486 PSR #?: 7197776 "/>
    <s v="We are able to see that the DELEGORD task in the reported PSR#7197776 have been completed already. No issues found in the PSR"/>
    <s v="MSS Cause Codes"/>
    <s v="Miscellaneous"/>
    <s v="No Issues Found"/>
    <m/>
    <s v="IT Application"/>
    <s v="Software Application/System"/>
    <s v="SOX/PCI"/>
    <m/>
    <m/>
    <s v="Christina"/>
    <s v="O'Reilly"/>
    <m/>
    <d v="2018-10-26T14:42:38"/>
    <s v="No"/>
    <s v="No"/>
    <s v="No"/>
  </r>
  <r>
    <s v="IT-OSS - M6 (PAETEC)"/>
    <s v="Incident"/>
    <s v="INC000002699198"/>
    <d v="2018-10-23T19:12:13"/>
    <d v="2018-10-26T17:19:25"/>
    <x v="0"/>
    <s v="Medium"/>
    <x v="2"/>
    <s v="Within the Service Target"/>
    <s v="MSS (hPAE) Issue"/>
    <s v="Which MSS instance are you reporting this issue for?: MSS (hPAE) What type of issue are you reporting?: Another issue Description of problem: (attach screenshots of any errors, etc.): DELEGCK1 task stuck in Error status.  ReturnCd :-1 - ReturnText: SERVICE ID  of 84601909 not found What is your MSS Login ID?: jml42141 Customer Acct Number?: 5717976 PSR #?: 7053332 "/>
    <s v="For the reported PSR,the issue was due to error in the code and the same has been fixed now .The DELEGOCT task got completed."/>
    <s v="MSS Cause Codes"/>
    <s v="Delegation"/>
    <s v="Delegation task issue"/>
    <m/>
    <s v="IT Application"/>
    <s v="Software Application/System"/>
    <s v="SOX/PCI"/>
    <m/>
    <m/>
    <s v="Justin"/>
    <s v="Lovullo"/>
    <m/>
    <d v="2018-10-26T17:19:49"/>
    <s v="No"/>
    <s v="No"/>
    <s v="No"/>
  </r>
  <r>
    <s v="IT-OSS - M6 (PAETEC)"/>
    <s v="Incident"/>
    <s v="INC000002692977"/>
    <d v="2018-10-19T18:17:26"/>
    <d v="2018-10-26T18:03:56"/>
    <x v="2"/>
    <s v="Medium"/>
    <x v="2"/>
    <s v="Within the Service Target"/>
    <s v="MSS (hPAE) Issue"/>
    <s v="Alternate contact phone number for yourself, if applicable: 3197901251 Which MSS instance are you reporting this issue for?: MSS (hPAE) What type of issue are you reporting?: Another issue Description of problem: (attach screenshots of any errors, etc.): Getting error n DELEGOCT task.. see attached  What is your MSS Login ID?: akk39503 Customer Acct Number?: 5335927 PSR #?: 6962873 "/>
    <s v="We are able to see that the reported service item  were not created in NGMSS which caused the reported issue and we have corrected the same by re-initiating the corresponding gateway events.The DELEGORD task of the reported PSR's#6962873,7053332, have been completed hence we are moving ahead and marking this request as resolved."/>
    <s v="MSS Cause Codes"/>
    <s v="Delegation"/>
    <s v="Delegation task issue"/>
    <m/>
    <s v="IT Application"/>
    <s v="Software Application/System"/>
    <s v="SOX/PCI"/>
    <m/>
    <m/>
    <s v="Alana"/>
    <s v="Kirkpatrick"/>
    <m/>
    <d v="2018-10-26T18:04:19"/>
    <s v="No"/>
    <s v="No"/>
    <s v="No"/>
  </r>
  <r>
    <s v="IT-OSS - M6 (PAETEC)"/>
    <s v="Incident"/>
    <s v="INC000002706336"/>
    <d v="2018-10-26T00:16:52"/>
    <d v="2018-10-26T18:12:32"/>
    <x v="0"/>
    <s v="Medium"/>
    <x v="2"/>
    <s v="Within the Service Target"/>
    <s v="MSS (hPAE) Issue"/>
    <s v="Which MSS instance are you reporting this issue for?: MSS (hPAE) What type of issue are you reporting?: Another issue Description of problem: (attach screenshots of any errors, etc.): cannot close DD task .  getting the following error message:  The circuits for this service request are not complete.  Please complete (or reverse if the order has been cancelled) the required engineering before completing this task  The DD on row #4 is violating the constraint  The order number is 7143282 The Circuit ID is 954-920-3878-1 What is your MSS Login ID?: mwillis Customer Acct Number?: 208480990 PSR #?: 7143282 "/>
    <s v="The reported issue was due to incorrect circuit status and the same has been corrected."/>
    <s v="MSS Cause Codes"/>
    <s v="Data"/>
    <s v="Circuit Status"/>
    <m/>
    <s v="IT Application"/>
    <s v="Software Application/System"/>
    <s v="SOX/PCI"/>
    <m/>
    <m/>
    <s v="Mary"/>
    <s v="Willis"/>
    <m/>
    <d v="2018-10-26T18:12:56"/>
    <s v="No"/>
    <s v="No"/>
    <s v="No"/>
  </r>
  <r>
    <s v="IT-OSS - M6 (PAETEC)"/>
    <s v="Incident"/>
    <s v="INC000002703296"/>
    <d v="2018-10-25T00:47:43"/>
    <d v="2018-10-26T18:24:21"/>
    <x v="3"/>
    <s v="Medium"/>
    <x v="2"/>
    <s v="Within the Service Target"/>
    <s v="MSS (hPAE) Issue"/>
    <s v="Which MSS instance are you reporting this issue for?: MSS (hPAE) What type of issue are you reporting?: Another issue Description of problem: (attach screenshots of any errors, etc.): DELEGOCT ERROR ReturnCd :-1 - ReturnText: SERVICE ID  of 84590454 not found What is your MSS Login ID?: e0172173 Customer Acct Number?: 208670298 PSR #?: 7184205 "/>
    <s v="Resolution : The reported PSR#7184205 got already DELEGOCT task completed in hPae M6."/>
    <s v="MSS Cause Codes"/>
    <s v="Miscellaneous"/>
    <s v="No Issues Found"/>
    <m/>
    <s v="IT Application"/>
    <s v="Software Application/System"/>
    <s v="SOX/PCI"/>
    <m/>
    <m/>
    <s v="Shannon"/>
    <s v="Leahy"/>
    <m/>
    <d v="2018-10-26T18:24:45"/>
    <s v="No"/>
    <s v="No"/>
    <s v="No"/>
  </r>
  <r>
    <s v="IT-OSS - M6 (PAETEC)"/>
    <s v="Incident"/>
    <s v="INC000002600244"/>
    <d v="2018-09-07T22:27:43"/>
    <d v="2018-10-26T19:05:21"/>
    <x v="2"/>
    <s v="Medium"/>
    <x v="2"/>
    <s v="Within the Service Target"/>
    <s v="*MSS (hPAE) - DD"/>
    <s v="Which MSS instance are you reporting this issue for?: MSS (hPAE) What type of issue are you reporting?: Another issue Description of problem: (attach screenshots of any errors, etc.): Team is unable to inactivate account due to following error in M6: The circuits for this service request are not complete. Pleasse complete (Or reverse if the order has been cancelled) the required engineering before completing this task. Kindly inactivate the account. What is your MSS Login ID?: n9986092 Customer Acct Number?: 200244681 PSR #?: 7124197 "/>
    <s v="We are able to see that the circuit products are not migrated properly to NGMSS so that those products were not pulled in the current legacy PSR and the NGPSR got flag finished as well.We have corrected the migration issue  and we have reached out to the design team to re-process that"/>
    <s v="MSS Cause Codes"/>
    <s v="Migration"/>
    <s v="Seed PSR issues"/>
    <m/>
    <s v="IT Application"/>
    <s v="Software Application/System"/>
    <s v="SOX/PCI"/>
    <m/>
    <m/>
    <s v="Anoop"/>
    <s v="Kumar"/>
    <m/>
    <d v="2018-10-26T19:18:47"/>
    <s v="No"/>
    <s v="No"/>
    <s v="No"/>
  </r>
  <r>
    <s v="IT-OSS - M6 (PAETEC)"/>
    <s v="Incident"/>
    <s v="INC000002705306"/>
    <d v="2018-10-25T20:18:07"/>
    <d v="2018-10-26T19:27:24"/>
    <x v="3"/>
    <s v="Medium"/>
    <x v="2"/>
    <s v="Within the Service Target"/>
    <s v="MSS (hPAE) Issue"/>
    <s v="Which MSS instance are you reporting this issue for?: MSS (hPAE) What type of issue are you reporting?: Another issue Description of problem: (attach screenshots of any errors, etc.): DELEGORD ERROR ReturnCd :21040 - ReturnText: Unable to create delegated PSR Order in NGMSS. Error returned from API.: javax.xml.ws.soap.SOAPFaultException: org.openuri.WSException_Exception: Exception thrown during Order API execution.  Message: Exception Thrown Importing Order.  Message: null What is your MSS Login ID?: e0172173 Customer Acct Number?: 208660886 PSR #?: 7198254 7198255 "/>
    <s v="Resolution: The customer account service category info was missing in NGMSS and now the information was inserted via backend in NGMSS and re-initiated the DELEGORD to fix the issue on reported PSR#s 7198254 and 7198255."/>
    <s v="MSS Cause Codes"/>
    <s v="Delegation"/>
    <s v="NGMSS data issue"/>
    <m/>
    <s v="IT Application"/>
    <s v="Software Application/System"/>
    <s v="SOX/PCI"/>
    <m/>
    <m/>
    <s v="Shannon"/>
    <s v="Leahy"/>
    <m/>
    <d v="2018-10-26T19:27:47"/>
    <s v="No"/>
    <s v="No"/>
    <s v="No"/>
  </r>
  <r>
    <s v="IT-OSS - M6 (PAETEC)"/>
    <s v="Incident"/>
    <s v="INC000002677768"/>
    <d v="2018-10-12T16:23:24"/>
    <d v="2018-10-26T19:30:33"/>
    <x v="2"/>
    <s v="Medium"/>
    <x v="2"/>
    <s v="Within the Service Target"/>
    <s v="MSS (hPAE) Issue"/>
    <s v="Alternate contact phone number for yourself, if applicable: 7043191055 Which MSS instance are you reporting this issue for?: MSS (hPAE) What type of issue are you reporting?: Another issue Description of problem: (attach screenshots of any errors, etc.): Error in PSR Due Date. Contact your System Administrator. Circuit not foud for the following Service Item; , Ser_item_id: 84289733, Item: RCF Line - 6, Item Type LINE What is your MSS Login ID?: e0136192 Customer Acct Number?: 7075308 PSR #?: 7162820 "/>
    <s v="As discussed over IM, the line circuits were not generated in the reported PSR due to the supplement was not properly which caused the reported issue and the same have been corrected when the user supplement the PSR properly."/>
    <s v="MSS Cause Codes"/>
    <s v="Training"/>
    <s v="Incorrect Process on New Order"/>
    <m/>
    <s v="IT Application"/>
    <s v="Software Application/System"/>
    <s v="SOX/PCI"/>
    <m/>
    <m/>
    <s v="Holly"/>
    <s v="Shue"/>
    <m/>
    <d v="2018-10-26T19:30:57"/>
    <s v="No"/>
    <s v="No"/>
    <s v="No"/>
  </r>
  <r>
    <s v="IT-OSS - M6 (PAETEC)"/>
    <s v="Incident"/>
    <s v="INC000002704591"/>
    <d v="2018-10-25T18:26:42"/>
    <d v="2018-10-26T19:32:24"/>
    <x v="3"/>
    <s v="Medium"/>
    <x v="2"/>
    <s v="Within the Service Target"/>
    <s v="MSS (hPAE) Issue"/>
    <s v="Which MSS instance are you reporting this issue for?: MSS (hPAE) What type of issue are you reporting?: Another issue Description of problem: (attach screenshots of any errors, etc.): when trying to task out psr 7198146 it says  this order was created from migrated psr 5801860 sup to cancel and create a diff order. This is a change order  What is your MSS Login ID?: e0098269 Customer Acct Number?: 634085688397 PSR #?: 7198146 "/>
    <s v="No issues now. The user was able to work on the reported PSR."/>
    <s v="MSS Cause Codes"/>
    <s v="Miscellaneous"/>
    <s v="No Issues Found"/>
    <m/>
    <s v="IT Application"/>
    <s v="Software Application/System"/>
    <s v="SOX/PCI"/>
    <m/>
    <m/>
    <s v="Jessica"/>
    <s v="McMurray"/>
    <m/>
    <d v="2018-10-26T19:32:48"/>
    <s v="No"/>
    <s v="No"/>
    <s v="No"/>
  </r>
  <r>
    <s v="IT-OSS - M6 (PAETEC)"/>
    <s v="Incident"/>
    <s v="INC000002704618"/>
    <d v="2018-10-25T18:36:15"/>
    <d v="2018-10-26T19:44:34"/>
    <x v="5"/>
    <s v="Medium"/>
    <x v="2"/>
    <s v="Within the Service Target"/>
    <s v="MSS (hPAE) Issue"/>
    <s v="Alternate contact phone number for yourself, if applicable: 7043191257 Which MSS instance are you reporting this issue for?: MSS (hPAE) What type of issue are you reporting?: Another issue Description of problem: (attach screenshots of any errors, etc.): DELEGORD ERROR FIRKINS NISSAN ReturnCd :21040 - ReturnText: Unable to create delegated PSR Order in NGMSS. Error returned from API.: javax.xml.ws.soap.SOAPFaultException: org.openuri.WSException_Exception: Exception thrown during Order API execution.  Message: Exception Thrown Importing Order.  Message: Unable to process item Dialtone/LD Trunk Product Product group 1000. The Service Item 27448239 had already been disconnected on another order..  Error Code 30606:The Service Item 27448239 had already been disconnected on another order.Error Code 30766:Unable to process item Dialtone/LD Trunk Product Product group 1000. The Service Item 27448239 had already been disconnected on another order.. What is your MSS Login ID?: e0158021 Customer Acct Number?: 7108128 PSR #?: 7196956 "/>
    <s v="The reported issue was due to previous order not delegated to NGMSS properly that cause the issue and same has been corrected. The DELEGORD got completed for reported PSR#7196956."/>
    <s v="MSS Cause Codes"/>
    <s v="Delegation"/>
    <s v="Previous order Delegation issue"/>
    <m/>
    <s v="IT Application"/>
    <s v="Software Application/System"/>
    <s v="SOX/PCI"/>
    <m/>
    <m/>
    <s v="Jacqueline"/>
    <s v="Mcgill"/>
    <m/>
    <d v="2018-10-26T19:44:58"/>
    <s v="No"/>
    <s v="No"/>
    <s v="No"/>
  </r>
  <r>
    <s v="IT-OSS - M6 (PAETEC)"/>
    <s v="Incident"/>
    <s v="INC000002704574"/>
    <d v="2018-10-25T17:45:30"/>
    <d v="2018-10-26T19:49:26"/>
    <x v="5"/>
    <s v="Medium"/>
    <x v="2"/>
    <s v="Within the Service Target"/>
    <s v="MSS (hPAE) Issue"/>
    <s v="Which MSS instance are you reporting this issue for?: MSS (hPAE) What type of issue are you reporting?: Another issue Description of problem: (attach screenshots of any errors, etc.): DELEGORD task errors on the following PSRs: 7197126 7197799 7197778 7197788 7197760 What is your MSS Login ID?: jpp42198 Customer Acct Number?: 205390631 PSR #?: 7197126/7197799/7197778/7197788/7197760 "/>
    <s v="We could see that reported PSRs#7197126,7197799,7197778,7197788,7197760 DELEGORD tasks are got completed. No issues for this request."/>
    <s v="MSS Cause Codes"/>
    <s v="Miscellaneous"/>
    <s v="No Issues Found"/>
    <m/>
    <s v="IT Application"/>
    <s v="Software Application/System"/>
    <s v="SOX/PCI"/>
    <m/>
    <m/>
    <s v="Joseph"/>
    <s v="Pietrantoni"/>
    <m/>
    <d v="2018-10-26T19:49:50"/>
    <s v="No"/>
    <s v="No"/>
    <s v="No"/>
  </r>
  <r>
    <s v="IT-OSS - M6 (PAETEC)"/>
    <s v="Incident"/>
    <s v="INC000002687473"/>
    <d v="2018-10-17T19:43:04"/>
    <d v="2018-10-26T20:39:31"/>
    <x v="2"/>
    <s v="Medium"/>
    <x v="2"/>
    <s v="Within the Service Target"/>
    <s v="MSS (hPAE) - Addr Val"/>
    <s v="Alternate contact phone number for yourself, if applicable: 3197902228 Which MSS instance are you reporting this issue for?: MSS (hPAE) What type of issue are you reporting?: Another issue Description of problem: (attach screenshots of any errors, etc.): Address val is erroring out.. exact match on address in address val tool  Tried to go to address val tool and Update addresses &amp; complete task however it stamped the psr and  task still errored  see attachment  What is your MSS Login ID?: dmf40754 Customer Acct Number?: 205177227 PSR #?: 7189833  7189844  "/>
    <s v="As discussed over IM,We are able to see that the Address Val task got completed in both the PSR #7189833 ,7189844's hence we are moving ahead and marking this request as resolved.No issues found in the PSR"/>
    <s v="MSS Cause Codes"/>
    <s v="Miscellaneous"/>
    <s v="No Issues Found"/>
    <m/>
    <s v="IT Application"/>
    <s v="Software Application/System"/>
    <s v="SOX/PCI"/>
    <m/>
    <m/>
    <s v="Donna"/>
    <s v="Fontana"/>
    <m/>
    <d v="2018-10-26T20:39:54"/>
    <s v="No"/>
    <s v="No"/>
    <s v="No"/>
  </r>
  <r>
    <s v="IT-OSS - M6 (PAETEC)"/>
    <s v="Incident"/>
    <s v="INC000002706689"/>
    <d v="2018-10-26T05:14:31"/>
    <d v="2018-10-29T14:07:27"/>
    <x v="1"/>
    <s v="Medium"/>
    <x v="2"/>
    <s v="Within the Service Target"/>
    <s v="MSS (hPAE) Issue"/>
    <s v="Alternate contact phone number for yourself, if applicable: naveenkumar.k@prodapt.com Which MSS instance are you reporting this issue for?: MSS (hPAE) What type of issue are you reporting?: Another issue Description of problem: (attach screenshots of any errors, etc.): We have changed the Work Queue Name of the DELEGORD Task to SYSTEM however the task auto changes its queue to REJECT within few seconds in this PSR # 7191113. Can you please help to complete the task.  Please resolve the issue. If you  have any question contact ( Naveenkumar.k@prodapt.com )  What is your MSS Login ID?: n9998308 Customer Acct Number?: 633587717001 PSR #?: 7191113 "/>
    <s v="The reported DELEGORD issue for the PSR#7191113 was due to incorrect location type in Legacy system and the same has been corrected now."/>
    <s v="MSS Cause Codes"/>
    <s v="Data"/>
    <s v="Location Issue"/>
    <m/>
    <s v="IT Application"/>
    <s v="Software Application/System"/>
    <s v="SOX/PCI"/>
    <m/>
    <m/>
    <s v="Naveen Kumar"/>
    <s v="Kuppusamy"/>
    <m/>
    <d v="2018-10-29T14:07:51"/>
    <s v="No"/>
    <s v="No"/>
    <s v="No"/>
  </r>
  <r>
    <s v="IT-OSS - M6 (PAETEC)"/>
    <s v="Incident"/>
    <s v="INC000002706056"/>
    <d v="2018-10-25T23:11:06"/>
    <d v="2018-10-29T14:56:31"/>
    <x v="1"/>
    <s v="Medium"/>
    <x v="2"/>
    <s v="Within the Service Target"/>
    <s v="MSS (hPAE) Issue"/>
    <s v="Which MSS instance are you reporting this issue for?: MSS (hPAE) What type of issue are you reporting?: Another issue Description of problem: (attach screenshots of any errors, etc.): received a Delegate error-ReturnCd :-1 - ReturnText: SERVICE ID  of 84604120 not found What is your MSS Login ID?: e0177219 Customer Acct Number?: 4546528 PSR #?: 7188559 "/>
    <s v="DELEGOCT task is already complete for the PSR#7188559"/>
    <s v="MSS Cause Codes"/>
    <s v="Miscellaneous"/>
    <s v="No Issues Found"/>
    <m/>
    <s v="IT Application"/>
    <s v="Software Application/System"/>
    <s v="SOX/PCI"/>
    <m/>
    <m/>
    <s v="Cindy"/>
    <s v="Earwood"/>
    <m/>
    <d v="2018-10-29T14:56:55"/>
    <s v="No"/>
    <s v="No"/>
    <s v="No"/>
  </r>
  <r>
    <s v="IT-OSS - M6 (PAETEC)"/>
    <s v="Incident"/>
    <s v="INC000002703205"/>
    <d v="2018-10-25T00:22:35"/>
    <d v="2018-10-29T15:11:34"/>
    <x v="3"/>
    <s v="Medium"/>
    <x v="2"/>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073435 7095305 7104914 7116287 7128748 7138058 "/>
    <s v="Resolution:The incorrect originating and terminating location of circuit was fixed  and xref mismatching issues were corrected to address  DELEGDES issues."/>
    <s v="MSS Cause Codes"/>
    <s v="Data"/>
    <s v="Location Issue"/>
    <m/>
    <s v="IT Application"/>
    <s v="Software Application/System"/>
    <s v="SOX/PCI"/>
    <m/>
    <m/>
    <s v="Elizabeth"/>
    <s v="Royer"/>
    <m/>
    <d v="2018-10-29T15:11:58"/>
    <s v="No"/>
    <s v="No"/>
    <s v="No"/>
  </r>
  <r>
    <s v="IT-OSS - M6 (PAETEC)"/>
    <s v="Incident"/>
    <s v="INC000002708309"/>
    <d v="2018-10-26T22:32:34"/>
    <d v="2018-10-29T15:23:44"/>
    <x v="0"/>
    <s v="Medium"/>
    <x v="2"/>
    <s v="Within the Service Target"/>
    <s v="MSS (hPAE) Issue"/>
    <s v="Which MSS instance are you reporting this issue for?: MSS (hPAE) What type of issue are you reporting?: Another issue Description of problem: (attach screenshots of any errors, etc.): PSR#7057057 has a circuit id error in M6 for the below error. Nextgen order already completed  --------------------------- Oracle Communications MetaSolv Solution --------------------------- The circuits for this service request are not complete.  Please complete (or reverse if the order has been cancelled) the required engineering before completing this task.   The DD on row # 5 is violating the constraint.  The order number is 7057057. The Circuit ID is 38/GEDO/875103/242/PUA /GED. --------------------------- OK    ---------------------------  What is your MSS Login ID?: e0173294 Customer Acct Number?: 5820072 PSR #?: 7057057 "/>
    <s v="For the reported PSR#7057057, we could see incorrect circuit status which was due to dsgn_sdw task not added as parent to delegdes task and the same has been corrected now by re initiating the gateway event ."/>
    <s v="MSS Cause Codes"/>
    <s v="Training"/>
    <s v="Process Issue - Others"/>
    <m/>
    <s v="IT Application"/>
    <s v="Software Application/System"/>
    <s v="SOX/PCI"/>
    <m/>
    <m/>
    <s v="Amanda"/>
    <s v="Allen"/>
    <m/>
    <d v="2018-10-29T15:24:09"/>
    <s v="No"/>
    <s v="No"/>
    <s v="No"/>
  </r>
  <r>
    <s v="IT-OSS - M6 (PAETEC)"/>
    <s v="Incident"/>
    <s v="INC000002707424"/>
    <d v="2018-10-26T18:14:54"/>
    <d v="2018-10-29T15:28:46"/>
    <x v="5"/>
    <s v="Medium"/>
    <x v="2"/>
    <s v="Within the Service Target"/>
    <s v="MSS (hPAE) Issue"/>
    <s v="Which MSS instance are you reporting this issue for?: MSS (hPAE) What type of issue are you reporting?: Another issue Description of problem: (attach screenshots of any errors, etc.): DELEGDES keeps failing. Gateway errors attached. What is your MSS Login ID?: E0166581 PSR #?: 7114719 "/>
    <s v="The reported issue for the PSR#7114719 was due to incorrect location entries in  location related tables and same has been corrected now. The DELEGDES task now completed for reported PSR#7114719."/>
    <s v="MSS Cause Codes"/>
    <s v="Delegation"/>
    <s v="Location Information"/>
    <m/>
    <s v="IT Application"/>
    <s v="Software Application/System"/>
    <s v="SOX/PCI"/>
    <m/>
    <m/>
    <s v="Jennifer"/>
    <s v="Westgate"/>
    <m/>
    <d v="2018-10-29T15:29:10"/>
    <s v="No"/>
    <s v="No"/>
    <s v="No"/>
  </r>
  <r>
    <s v="IT-OSS - M6 (PAETEC)"/>
    <s v="Incident"/>
    <s v="INC000002707412"/>
    <d v="2018-10-26T17:55:37"/>
    <d v="2018-10-29T15:49:29"/>
    <x v="2"/>
    <s v="Medium"/>
    <x v="2"/>
    <s v="Within the Service Target"/>
    <s v="MSS (hPAE) Issue"/>
    <s v="Alternate contact phone number for yourself, if applicable: 8643318255 Which MSS instance are you reporting this issue for?: MSS (hPAE) What type of issue are you reporting?: Another issue Description of problem: (attach screenshots of any errors, etc.): Need the delegord task closed/completed. See screenshot for error  What is your MSS Login ID?: e0145336 Customer Acct Number?: 208560904 PSR #?: 7197637 "/>
    <s v="We are able to see that the DELEGORD task in the reported PSR#7197637 have been already completed hence we are moving ahead and marking this request as resolved."/>
    <s v="MSS Cause Codes"/>
    <s v="Miscellaneous"/>
    <s v="No Issues Found"/>
    <m/>
    <s v="IT Application"/>
    <s v="Software Application/System"/>
    <s v="SOX/PCI"/>
    <m/>
    <m/>
    <s v="Maria"/>
    <s v="Muniz"/>
    <m/>
    <d v="2018-10-29T15:49:55"/>
    <s v="No"/>
    <s v="No"/>
    <s v="No"/>
  </r>
  <r>
    <s v="IT-OSS - M6 (PAETEC)"/>
    <s v="Incident"/>
    <s v="INC000002692064"/>
    <d v="2018-10-19T01:37:40"/>
    <d v="2018-10-29T15:56:24"/>
    <x v="1"/>
    <s v="Medium"/>
    <x v="2"/>
    <s v="Within the Service Target"/>
    <s v="MSS (hPAE) Issue"/>
    <s v="Which MSS instance are you reporting this issue for?: MSS (hPAE) What type of issue are you reporting?: Another issue Description of problem: (attach screenshots of any errors, etc.): Getting Validation Error # 30834- Custom Validation error: 1 PSR_IPATH_DATA:SQLERR ORA-01422: exact fetch returns more than requested number of rows What is your MSS Login ID?: E0176635 Customer Acct Number?: 208190394 PSR #?: 7193139 "/>
    <s v="The reported validation error for the PSR#7193139 is an custom validation issue and has been corrected now."/>
    <s v="MSS Cause Codes"/>
    <s v="Code"/>
    <s v="ASAPIT Custom Code"/>
    <m/>
    <s v="IT Application"/>
    <s v="Software Application/System"/>
    <s v="SOX/PCI"/>
    <m/>
    <m/>
    <s v="Steven"/>
    <s v="Troudt"/>
    <m/>
    <d v="2018-10-29T20:23:56"/>
    <s v="No"/>
    <s v="No"/>
    <s v="No"/>
  </r>
  <r>
    <s v="IT-OSS - M6 (PAETEC)"/>
    <s v="Incident"/>
    <s v="INC000002696656"/>
    <d v="2018-10-22T19:47:50"/>
    <d v="2018-10-29T17:17:01"/>
    <x v="1"/>
    <s v="Medium"/>
    <x v="2"/>
    <s v="Within the Service Target"/>
    <s v="MSS (hPAE) Issue"/>
    <s v="Which MSS instance are you reporting this issue for?: MSS (hPAE) What type of issue are you reporting?: Another issue Description of problem: (attach screenshots of any errors, etc.): Unable to complete AUTOSE on PSR 7140802.  hPAE M6 locks up. What is your MSS Login ID?: e0170876 Customer Acct Number?: 5379290 PSR #?: 7140802 "/>
    <s v="AUTOSE task is already complete for the PSR#7140802"/>
    <s v="MSS Cause Codes"/>
    <s v="Miscellaneous"/>
    <s v="No Issues Found"/>
    <m/>
    <s v="IT Application"/>
    <s v="Software Application/System"/>
    <s v="SOX/PCI"/>
    <m/>
    <m/>
    <s v="Timothy"/>
    <s v="Dommer"/>
    <m/>
    <d v="2018-10-29T17:17:25"/>
    <s v="No"/>
    <s v="No"/>
    <s v="No"/>
  </r>
  <r>
    <s v="IT-OSS - M6 (PAETEC)"/>
    <s v="Incident"/>
    <s v="INC000002706282"/>
    <d v="2018-10-26T00:31:39"/>
    <d v="2018-10-29T17:41:09"/>
    <x v="5"/>
    <s v="Medium"/>
    <x v="2"/>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6995727 7087701 7129685 7165360 7182471 7187726 7192287 7195795 7196870 7197510 "/>
    <s v="The reported issue was due to duplicate entries in location related tables due to delegation has been corrected now. The DELEGDES task got completed for reported PSRs#6995727 7087701 7129685 7165360 7182471 7187726 7192287 7195795 7196870 7197510."/>
    <s v="MSS Cause Codes"/>
    <s v="Delegation"/>
    <s v="Location Information"/>
    <m/>
    <s v="IT Application"/>
    <s v="Software Application/System"/>
    <s v="SOX/PCI"/>
    <m/>
    <m/>
    <s v="Elizabeth"/>
    <s v="Royer"/>
    <m/>
    <d v="2018-10-29T17:41:32"/>
    <s v="No"/>
    <s v="No"/>
    <s v="No"/>
  </r>
  <r>
    <s v="IT-OSS - M6 (PAETEC)"/>
    <s v="Incident"/>
    <s v="INC000002707413"/>
    <d v="2018-10-26T17:59:32"/>
    <d v="2018-10-29T18:35:03"/>
    <x v="3"/>
    <s v="Medium"/>
    <x v="2"/>
    <s v="Within the Service Target"/>
    <s v="MSS (hPAE) Issue"/>
    <s v="Alternate contact phone number for yourself, if applicable: 8643318255 Which MSS instance are you reporting this issue for?: MSS (hPAE) What type of issue are you reporting?: Another issue Description of problem: (attach screenshots of any errors, etc.):  Need the delegdes task closed/completed. See screenshot for error   What is your MSS Login ID?: E0145336 Customer Acct Number?: 7091960 PSR #?: 7188682 "/>
    <s v="Resolution: The incorrect product mapping were corrected by re-initiating the DELEGORD and now the DELEGDES task got completed for PSR#7188682.  Also the circuits were not design processed properly ,kindly re-open the design and re-process it."/>
    <s v="MSS Cause Codes"/>
    <s v="Data"/>
    <s v="Product Issue"/>
    <m/>
    <s v="IT Application"/>
    <s v="Software Application/System"/>
    <s v="SOX/PCI"/>
    <m/>
    <m/>
    <s v="Maria"/>
    <s v="Muniz"/>
    <m/>
    <d v="2018-10-29T18:44:57"/>
    <s v="No"/>
    <s v="No"/>
    <s v="No"/>
  </r>
  <r>
    <s v="IT-OSS - M6 (PAETEC)"/>
    <s v="Incident"/>
    <s v="INC000002691547"/>
    <d v="2018-10-18T23:40:33"/>
    <d v="2018-10-29T18:37:47"/>
    <x v="1"/>
    <s v="Medium"/>
    <x v="2"/>
    <s v="Within the Service Target"/>
    <s v="MSS (hPAE) Issue"/>
    <s v="Alternate contact phone number for yourself, if applicable: 2562640693 Which MSS instance are you reporting this issue for?: MSS (hPAE) What type of issue are you reporting?: Another issue Description of problem: (attach screenshots of any errors, etc.): please see attached screenshot of DELEGOCT task error on PSR 7193213 What is your MSS Login ID?: e0177246 PSR #?: 7193213 "/>
    <s v="The reported DELEGOCT issue for the PSR#7193213 was due to incorrect circuit and product status for the previously completed order and the same has been corrected now."/>
    <s v="MSS Cause Codes"/>
    <s v="Delegation"/>
    <s v="Previous order Delegation issue"/>
    <m/>
    <s v="IT Application"/>
    <s v="Software Application/System"/>
    <s v="SOX/PCI"/>
    <m/>
    <m/>
    <s v="Cindy"/>
    <s v="Kearney"/>
    <m/>
    <d v="2018-10-29T18:38:11"/>
    <s v="No"/>
    <s v="No"/>
    <s v="No"/>
  </r>
  <r>
    <s v="IT-OSS - M6 (PAETEC)"/>
    <s v="Incident"/>
    <s v="INC000002687676"/>
    <d v="2018-10-17T19:45:41"/>
    <d v="2018-10-29T18:56:08"/>
    <x v="1"/>
    <s v="Medium"/>
    <x v="2"/>
    <s v="Within the Service Target"/>
    <s v="MSS (hPAE) Issue"/>
    <s v="Which MSS instance are you reporting this issue for?: MSS (hPAE) What type of issue are you reporting?: Another issue Description of problem: (attach screenshots of any errors, etc.): DD ERROR THe DD on row #1 is violating the constraint. the order number is 6578510 the circuit ID is 58/FEDO/941866/180/PUA/FED Not able to locate order in NGMSS  What is your MSS Login ID?: e0172173 Customer Acct Number?: 5245380 PSR #?: 6578510 "/>
    <s v="The reported issue while completing the DD task for the cancel PSR#6578510 was due to incorrect dependency between the DELEGDES and the DESIGN task in Legacy, due to which the circuit status was not updated properly. This has been corrected now and the order is good to be DD completed."/>
    <s v="MSS Cause Codes"/>
    <s v="Training"/>
    <s v="Process Issue - Others"/>
    <m/>
    <s v="IT Application"/>
    <s v="Software Application/System"/>
    <s v="SOX/PCI"/>
    <m/>
    <m/>
    <s v="Shannon"/>
    <s v="Leahy"/>
    <m/>
    <d v="2018-10-29T18:56:32"/>
    <s v="No"/>
    <s v="No"/>
    <s v="No"/>
  </r>
  <r>
    <s v="IT-OSS - M6 (PAETEC)"/>
    <s v="Incident"/>
    <s v="INC000002709219"/>
    <d v="2018-10-27T01:34:03"/>
    <d v="2018-10-29T19:52:36"/>
    <x v="0"/>
    <s v="Medium"/>
    <x v="2"/>
    <s v="Within the Service Target"/>
    <s v="MSS (hPAE) Issue"/>
    <s v="Which MSS instance are you reporting this issue for?: MSS (hPAE) What type of issue are you reporting?: Another issue Description of problem: (attach screenshots of any errors, etc.): DELEGDES TASKS ARE ASSIGNED TO MY QUE ReturnCd :-1 - ReturnText: Updating in CIRCUIT tableORA-02291: integrity constraint (ASAP.FK_CI__TR_RA) violated - parent key not found What is your MSS Login ID?: E0012430 PSR #?: 7194569 &amp; 7194559 "/>
    <s v="For the reported PSR#7194569 &amp; 7194559, we could see incorrect rate code for the circuit '34/FEDO/105792/212/PUA /FED' in the ngmss and the same has been corrected and the Delegdes task got completed."/>
    <s v="MSS Cause Codes"/>
    <s v="Training"/>
    <s v="MSS - Functional Training"/>
    <m/>
    <s v="IT Application"/>
    <s v="Software Application/System"/>
    <s v="SOX/PCI"/>
    <m/>
    <m/>
    <s v="Andrea"/>
    <s v="Miller"/>
    <m/>
    <d v="2018-10-29T19:53:00"/>
    <s v="Yes"/>
    <s v="No"/>
    <s v="No"/>
  </r>
  <r>
    <s v="IT-OSS - M6 (PAETEC)"/>
    <s v="Incident"/>
    <s v="INC000002707613"/>
    <d v="2018-10-26T18:31:03"/>
    <d v="2018-10-30T17:21:57"/>
    <x v="5"/>
    <s v="Medium"/>
    <x v="2"/>
    <s v="Within the Service Target"/>
    <s v="MSS (hPAE) Issue"/>
    <s v="Alternate contact phone number for yourself, if applicable: 3197902228 Which MSS instance are you reporting this issue for?: MSS (hPAE) What type of issue are you reporting?: Another issue Description of problem: (attach screenshots of any errors, etc.): Delegord error out -ReturnCd :21049 - ReturnText: Unable to update PSR Order in NGMSS.: javax.xml.ws.soap.SOAPFaultException: org.openuri.WSException_Exception: Error thrown during Update order API execution : Exception thrown during Order API execution.  Message: Exception Thrown Importing Order.  Message: Exception Thrown UpdateNGNPSROrderLogic.  Message: Unable to process item Circuit  Product group 2081. Miscellaneous Error: SP_PSRAPI_UPDATE_VALUES: Invalid value. Entered value does not have character length of 1 through 25.. What is your MSS Login ID?: dmf40754 Customer Acct Number?: 5253859 PSR #?: 7192943 "/>
    <s v="The reported issue was due to incorrect label value in legacy product and same has been corrected now. The DELEGORD task got completed for reported PSR#7192943."/>
    <s v="MSS Cause Codes"/>
    <s v="Delegation"/>
    <s v="Delegation task issue"/>
    <m/>
    <s v="IT Application"/>
    <s v="Software Application/System"/>
    <s v="SOX/PCI"/>
    <m/>
    <m/>
    <s v="Donna"/>
    <s v="Fontana"/>
    <m/>
    <d v="2018-10-30T17:22:21"/>
    <s v="Yes"/>
    <s v="No"/>
    <s v="No"/>
  </r>
  <r>
    <s v="IT-OSS - M6 (PAETEC)"/>
    <s v="Incident"/>
    <s v="INC000002712876"/>
    <d v="2018-10-30T03:15:13"/>
    <d v="2018-10-30T17:40:06"/>
    <x v="5"/>
    <s v="Medium"/>
    <x v="2"/>
    <s v="Within the Service Target"/>
    <s v="MSS (hPAE) Issue"/>
    <s v="Alternate contact phone number for yourself, if applicable: 7064282690 Which MSS instance are you reporting this issue for?: MSS (hPAE) What type of issue are you reporting?: Another issue Description of problem: (attach screenshots of any errors, etc.): receiving attached error on DELEGDES task What is your MSS Login ID?: e0114539 Customer Acct Number?: 207713023 PSR #?: 7096801 "/>
    <s v="The reported issue was due to duplicate entries in location related tables due to delegation has been corrected now. The DELEGDES task got completed for reported PSR#7096801."/>
    <s v="MSS Cause Codes"/>
    <s v="Delegation"/>
    <s v="Delegation task issue"/>
    <m/>
    <s v="IT Application"/>
    <s v="Software Application/System"/>
    <s v="SOX/PCI"/>
    <m/>
    <m/>
    <s v="April"/>
    <s v="Pilcher"/>
    <m/>
    <d v="2018-10-30T17:40:30"/>
    <s v="Yes"/>
    <s v="Yes"/>
    <s v="Yes"/>
  </r>
  <r>
    <s v="IT-OSS - M6 (PAETEC)"/>
    <s v="Incident"/>
    <s v="INC000002712872"/>
    <d v="2018-10-30T02:53:35"/>
    <m/>
    <x v="3"/>
    <s v="Medium"/>
    <x v="3"/>
    <s v="Within the Service Target"/>
    <s v="MSS (hPAE) Issue"/>
    <s v="Alternate contact phone number for yourself, if applicable: 70642826900 Which MSS instance are you reporting this issue for?: MSS (hPAE) What type of issue are you reporting?: Another issue Description of problem: (attach screenshots of any errors, etc.): Receiving TIMED OUT error on DELEGOCT and DELEGWRK tasks. Error has been received multiple times and continues to error out. What is your MSS Login ID?: e0114539 Customer Acct Number?: 205277641 PSR #?: 7130600 "/>
    <m/>
    <m/>
    <m/>
    <m/>
    <m/>
    <s v="IT Application"/>
    <s v="Software Application/System"/>
    <s v="SOX/PCI"/>
    <m/>
    <m/>
    <s v="April"/>
    <s v="Pilcher"/>
    <m/>
    <d v="2018-10-30T11:53:31"/>
    <m/>
    <s v="Yes"/>
    <s v="No"/>
  </r>
  <r>
    <s v="IT-OSS - M6 (PAETEC)"/>
    <s v="Incident"/>
    <s v="INC000002712600"/>
    <d v="2018-10-30T01:31:16"/>
    <m/>
    <x v="5"/>
    <s v="Medium"/>
    <x v="3"/>
    <s v="Within the Service Target"/>
    <s v="MSS (hPAE) Issue"/>
    <s v="Alternate contact phone number for yourself, if applicable: naveen.kumar.kuppusamy@windstream.com Which MSS instance are you reporting this issue for?: MSS (hPAE) What type of issue are you reporting?: Another issue Description of problem: (attach screenshots of any errors, etc.): Hi Team,  We have updated the DID pricing charges 0.20 in the M6 PSR # 7199663,However its not updated in billing Tool  Bill Tool receiving charges in $6 attached the screenshot.  Can you please corrected the DID charges in billing tool in the billing tool URL (http://nyrocpssrsrpt1.windstream.com/Reports/report/Customer%20Reports/MRC?IN_SUB_ID=633587717001)  If you have any question contact the mail ( naveenkumar.k@prodatp.com) What is your MSS Login ID?: n9998308 Customer Acct Number?: 5776273 PSR #?: 7199663 "/>
    <m/>
    <m/>
    <m/>
    <m/>
    <m/>
    <s v="IT Application"/>
    <s v="Software Application/System"/>
    <s v="SOX/PCI"/>
    <m/>
    <m/>
    <s v="Naveen Kumar"/>
    <s v="Kuppusamy"/>
    <m/>
    <d v="2018-10-30T11:57:15"/>
    <m/>
    <s v="Yes"/>
    <s v="No"/>
  </r>
  <r>
    <s v="IT-OSS - M6 (PAETEC)"/>
    <s v="Incident"/>
    <s v="INC000002712369"/>
    <d v="2018-10-30T00:58:44"/>
    <m/>
    <x v="2"/>
    <s v="Medium"/>
    <x v="3"/>
    <s v="Within the Service Target"/>
    <s v="MSS (hPAE) Issue"/>
    <s v="Which MSS instance are you reporting this issue for?: MSS (hPAE) What type of issue are you reporting?: Another issue Description of problem: (attach screenshots of any errors, etc.): PERT CHART not updating - Have removed dependencies from PSR's and then updated PERT CHART - It closes my HPAE and does not update the PERT CHART.   What is your MSS Login ID?: e0177182 Customer Acct Number?: 2493277 PSR #?: 7199512 7199514 7199515 7199575 "/>
    <m/>
    <m/>
    <m/>
    <m/>
    <m/>
    <s v="IT Application"/>
    <s v="Software Application/System"/>
    <s v="SOX/PCI"/>
    <m/>
    <m/>
    <s v="Manilia"/>
    <s v="Hudson"/>
    <m/>
    <d v="2018-10-30T11:58:15"/>
    <m/>
    <s v="Yes"/>
    <s v="No"/>
  </r>
  <r>
    <s v="IT-OSS - M6 (PAETEC)"/>
    <s v="Incident"/>
    <s v="INC000002711983"/>
    <d v="2018-10-29T23:53:29"/>
    <m/>
    <x v="2"/>
    <s v="Medium"/>
    <x v="3"/>
    <s v="Within the Service Target"/>
    <s v="MSS (hPAE) - PSR Notes"/>
    <s v="Paetec - MetaSolv (M6) Note: for Sev1/Sev2 incidents open tickets to the IT-OSS - M6 (PAETEC) ITSM group  Contact : 319/790-6512 Hostname : IAHWTCDPJXTYMC2  Description of Problem: Unable to get all the info to be displayed in Notes.  Error Message: Validation Error ( Screenshot attached)  Impact to Business: Yes  Path: M6 Paetec.  Example:   User ID: e0181554"/>
    <s v="What PSR is this for?"/>
    <m/>
    <m/>
    <m/>
    <m/>
    <s v="IT Application"/>
    <s v="Software Application/System"/>
    <s v="SOX/PCI"/>
    <m/>
    <m/>
    <s v="Robert"/>
    <s v="Herrick"/>
    <m/>
    <d v="2018-10-30T11:59:23"/>
    <m/>
    <s v="Yes"/>
    <s v="No"/>
  </r>
  <r>
    <s v="IT-OSS - M6 (PAETEC)"/>
    <s v="Incident"/>
    <s v="INC000002711752"/>
    <d v="2018-10-29T21:34:22"/>
    <m/>
    <x v="0"/>
    <s v="Medium"/>
    <x v="3"/>
    <s v="Within the Service Target"/>
    <s v="MSS (hPAE) Issue"/>
    <s v="Alternate contact phone number for yourself, if applicable: 3197906229 Which MSS instance are you reporting this issue for?: MSS (hPAE) What type of issue are you reporting?: Another issue Description of problem: (attach screenshots of any errors, etc.): PSR 7059146 - please assist with closing the DD on this PSR as it will not close due to order#5405058 in Nextgen was canceled which is related to psr#7059151 in M6.  PSR#7059151 is showing canceled as well which this order is showing blocking circuit id for 5345208-VOIP-4 that was cancelled.  What is your MSS Login ID?: alr39669 Customer Acct Number?: 5345208 PSR #?: 7059146 "/>
    <m/>
    <m/>
    <m/>
    <m/>
    <m/>
    <s v="IT Application"/>
    <s v="Software Application/System"/>
    <s v="SOX/PCI"/>
    <m/>
    <m/>
    <s v="Amy"/>
    <s v="Rose"/>
    <m/>
    <d v="2018-10-30T12:02:13"/>
    <m/>
    <s v="Yes"/>
    <s v="No"/>
  </r>
  <r>
    <s v="IT-OSS - M6 (PAETEC)"/>
    <s v="Incident"/>
    <s v="INC000002711572"/>
    <d v="2018-10-29T22:29:01"/>
    <m/>
    <x v="3"/>
    <s v="Medium"/>
    <x v="3"/>
    <s v="Within the Service Target"/>
    <s v="MSS (hPAE) Issue"/>
    <s v="Which MSS instance are you reporting this issue for?: MSS (hPAE) What type of issue are you reporting?: Another issue Description of problem: (attach screenshots of any errors, etc.): DELEGORD error  Error Status: ReturnCd :21051 - ReturnText: Unable to retrieve Order 7061500 from MSSEnterprise Domain: &lt;faultstring&gt;Unhandled process exception : com.windstream.mss.exceptions.MetaSolvException: javax.xml.ws.soap.SOAPFaultException: processing event: 8&lt;/faultstring&gt; What is your MSS Login ID?: e0179723 Customer Acct Number?: 7146176 PSR #?: 7061500 "/>
    <m/>
    <m/>
    <m/>
    <m/>
    <m/>
    <s v="IT Application"/>
    <s v="Software Application/System"/>
    <s v="SOX/PCI"/>
    <m/>
    <m/>
    <s v="Andrew"/>
    <s v="Peer"/>
    <m/>
    <d v="2018-10-30T12:03:47"/>
    <m/>
    <s v="Yes"/>
    <s v="No"/>
  </r>
  <r>
    <s v="IT-OSS - M6 (PAETEC)"/>
    <s v="Incident"/>
    <s v="INC000002711420"/>
    <d v="2018-10-29T20:45:32"/>
    <m/>
    <x v="0"/>
    <s v="Medium"/>
    <x v="3"/>
    <s v="Within the Service Target"/>
    <s v="MSS (hPAE) Issue"/>
    <s v="Which MSS instance are you reporting this issue for?: MSS (hPAE) What type of issue are you reporting?: Another issue Description of problem: (attach screenshots of any errors, etc.): I am not able to launch this PSR due to an error. Once I click finish order I get a popup: A data-related error occurred. Please use the detail button for more information (screenshot attached)  What is your MSS Login ID?: e0161403 Customer Acct Number?: 200224330 PSR #?: 7195195 "/>
    <m/>
    <m/>
    <m/>
    <m/>
    <m/>
    <s v="IT Application"/>
    <s v="Software Application/System"/>
    <s v="SOX/PCI"/>
    <m/>
    <m/>
    <s v="Ashley"/>
    <s v="Riccio"/>
    <m/>
    <d v="2018-10-30T12:05:59"/>
    <m/>
    <s v="Yes"/>
    <s v="No"/>
  </r>
  <r>
    <s v="IT-OSS - M6 (PAETEC)"/>
    <s v="Incident"/>
    <s v="INC000002711181"/>
    <d v="2018-10-29T20:00:26"/>
    <m/>
    <x v="4"/>
    <s v="Medium"/>
    <x v="3"/>
    <s v="Within the Service Target"/>
    <s v="MSS (hPAE) Issue"/>
    <s v="Which MSS instance are you reporting this issue for?: MSS (hPAE) What type of issue are you reporting?: Another issue Description of problem: (attach screenshots of any errors, etc.): Team is unable to remove error in M6: The circuits for this service request are not complete. Please complete (or reverse if the order  has been cancelled) the required engineering before completing this task. KINDLY COMPLETED THE DD TASK. What is your MSS Login ID?: n9986092 Customer Acct Number?: 5309313 PSR #?: 7192249 "/>
    <m/>
    <m/>
    <m/>
    <m/>
    <m/>
    <s v="IT Application"/>
    <s v="Software Application/System"/>
    <s v="SOX/PCI"/>
    <m/>
    <m/>
    <s v="Anoop"/>
    <s v="Kumar"/>
    <m/>
    <d v="2018-10-30T12:06:36"/>
    <m/>
    <s v="Yes"/>
    <s v="No"/>
  </r>
  <r>
    <s v="IT-OSS - M6 (PAETEC)"/>
    <s v="Incident"/>
    <s v="INC000002711112"/>
    <d v="2018-10-29T19:22:06"/>
    <m/>
    <x v="4"/>
    <s v="Medium"/>
    <x v="3"/>
    <s v="Within the Service Target"/>
    <s v="MSS (hPAE) Issue"/>
    <s v="Which MSS instance are you reporting this issue for?: MSS (hPAE) What type of issue are you reporting?: Another issue Description of problem: (attach screenshots of any errors, etc.): Cannot complete DD task on order.  What is your MSS Login ID?: e0163733 Customer Acct Number?: 7172864 PSR #?: 7194081 "/>
    <m/>
    <m/>
    <m/>
    <m/>
    <m/>
    <s v="IT Application"/>
    <s v="Software Application/System"/>
    <s v="SOX/PCI"/>
    <m/>
    <m/>
    <s v="Justin"/>
    <s v="Rawnsley"/>
    <m/>
    <d v="2018-10-30T12:07:16"/>
    <m/>
    <s v="Yes"/>
    <s v="No"/>
  </r>
  <r>
    <s v="IT-OSS - M6 (PAETEC)"/>
    <s v="Incident"/>
    <s v="INC000002711103"/>
    <d v="2018-10-29T19:14:00"/>
    <m/>
    <x v="5"/>
    <s v="Medium"/>
    <x v="3"/>
    <s v="Within the Service Target"/>
    <s v="MSS (hPAE) Issue"/>
    <s v="Which MSS instance are you reporting this issue for?: MSS (hPAE) What type of issue are you reporting?: Another issue Description of problem: (attach screenshots of any errors, etc.): Unable to re-assign PC ALL task due to error on ORD VAL task.  Error advises to re-open or bypass the Gateway Event for ORD VAL, but not able to do so. What is your MSS Login ID?: jjh43465 Customer Acct Number?: 7134946 PSR #?: 7197465 "/>
    <m/>
    <m/>
    <m/>
    <m/>
    <m/>
    <s v="IT Application"/>
    <s v="Software Application/System"/>
    <s v="SOX/PCI"/>
    <m/>
    <m/>
    <s v="Joel"/>
    <s v="Harrington"/>
    <m/>
    <d v="2018-10-30T12:07:56"/>
    <m/>
    <s v="Yes"/>
    <s v="No"/>
  </r>
  <r>
    <s v="IT-OSS - M6 (PAETEC)"/>
    <s v="Incident"/>
    <s v="INC000002710838"/>
    <d v="2018-10-29T18:30:14"/>
    <m/>
    <x v="0"/>
    <s v="Medium"/>
    <x v="4"/>
    <s v="Within the Service Target"/>
    <s v="MSS (hPAE) Issue"/>
    <s v="Alternate contact phone number for yourself, if applicable: 8643317281 Which MSS instance are you reporting this issue for?: MSS (hPAE) What type of issue are you reporting?: Another issue Description of problem: (attach screenshots of any errors, etc.): cannot close out DD task due to error message (attached copy of error message) What is your MSS Login ID?: e0146490 Customer Acct Number?: 5690899 PSR #?: 7145352 "/>
    <m/>
    <m/>
    <m/>
    <m/>
    <m/>
    <s v="IT Application"/>
    <s v="Software Application/System"/>
    <s v="SOX/PCI"/>
    <m/>
    <m/>
    <s v="Patricia"/>
    <s v="Hensley"/>
    <m/>
    <d v="2018-10-30T18:09:06"/>
    <m/>
    <s v="Yes"/>
    <s v="No"/>
  </r>
  <r>
    <s v="IT-OSS - M6 (PAETEC)"/>
    <s v="Incident"/>
    <s v="INC000002710288"/>
    <d v="2018-10-29T15:39:17"/>
    <m/>
    <x v="2"/>
    <s v="Medium"/>
    <x v="3"/>
    <s v="Within the Service Target"/>
    <s v="MSS (hPAE) Issue"/>
    <s v="Which MSS instance are you reporting this issue for?: MSS (hPAE) What type of issue are you reporting?: Another issue Description of problem: (attach screenshots of any errors, etc.): Team is unable to remove error in M6: The circuits for this service request are not complete. Please complete (or reverse if the order  has been cancelled) the required engineering before completing this task. KINDLY COMPLETED THE DD TASK. What is your MSS Login ID?: n9986092 Customer Acct Number?: 5800830 PSR #?: 7107137 "/>
    <m/>
    <m/>
    <m/>
    <m/>
    <m/>
    <s v="IT Application"/>
    <s v="Software Application/System"/>
    <s v="SOX/PCI"/>
    <m/>
    <m/>
    <s v="Anoop"/>
    <s v="Kumar"/>
    <m/>
    <d v="2018-10-30T12:09:15"/>
    <m/>
    <s v="Yes"/>
    <s v="No"/>
  </r>
  <r>
    <s v="IT-OSS - M6 (PAETEC)"/>
    <s v="Incident"/>
    <s v="INC000002708556"/>
    <d v="2018-10-26T23:02:43"/>
    <m/>
    <x v="3"/>
    <s v="Medium"/>
    <x v="3"/>
    <s v="Within the Service Target"/>
    <s v="MSS (hPAE) Issue"/>
    <s v="Which MSS instance are you reporting this issue for?: MSS (hPAE) What type of issue are you reporting?: Another issue Description of problem: (attach screenshots of any errors, etc.): PLEASE CLOSE DELEGORD TASK ON PSR 7196177 What is your MSS Login ID?: E0171370 Customer Acct Number?: 6338810760 PSR #?: 7196177 "/>
    <m/>
    <m/>
    <m/>
    <m/>
    <m/>
    <s v="IT Application"/>
    <s v="Software Application/System"/>
    <s v="SOX/PCI"/>
    <m/>
    <m/>
    <s v="Christina"/>
    <s v="Miller"/>
    <m/>
    <d v="2018-10-29T13:25:48"/>
    <m/>
    <s v="No"/>
    <s v="No"/>
  </r>
  <r>
    <s v="IT-OSS - M6 (PAETEC)"/>
    <s v="Incident"/>
    <s v="INC000002707422"/>
    <d v="2018-10-26T18:12:36"/>
    <m/>
    <x v="3"/>
    <s v="Medium"/>
    <x v="3"/>
    <s v="Within the Service Target"/>
    <s v="MSS (hPAE) Issue"/>
    <s v="Which MSS instance are you reporting this issue for?: MSS (hPAE) What type of issue are you reporting?: Another issue Description of problem: (attach screenshots of any errors, etc.): DELEGDES TASKS ARE ASSIGNED TO MY QUE What is your MSS Login ID?: E0012430 PSR #?: 7194569 &amp; 7194559 "/>
    <m/>
    <m/>
    <m/>
    <m/>
    <m/>
    <s v="IT Application"/>
    <s v="Software Application/System"/>
    <s v="SOX/PCI"/>
    <m/>
    <m/>
    <s v="Andrea"/>
    <s v="Miller"/>
    <m/>
    <d v="2018-10-30T12:09:49"/>
    <m/>
    <s v="Yes"/>
    <s v="No"/>
  </r>
  <r>
    <s v="IT-OSS - M6 (PAETEC)"/>
    <s v="Incident"/>
    <s v="INC000002706945"/>
    <d v="2018-10-26T12:28:37"/>
    <m/>
    <x v="0"/>
    <s v="Medium"/>
    <x v="3"/>
    <s v="Within the Service Target"/>
    <s v="MSS (hPAE) Issue"/>
    <s v="Which MSS instance are you reporting this issue for?: MSS (hPAE) What type of issue are you reporting?: Another issue Description of problem: (attach screenshots of any errors, etc.): Team is unable to remove error in M6: The circuits for this services request are not complete. Please complete (or reverse if the order has been cancelled) the required engineering before completing this task. Kindly complete the DD task. What is your MSS Login ID?: n9986092 Customer Acct Number?: 4453162 PSR #?: 7193155 "/>
    <m/>
    <m/>
    <m/>
    <m/>
    <m/>
    <s v="IT Application"/>
    <s v="Software Application/System"/>
    <s v="SOX/PCI"/>
    <m/>
    <m/>
    <s v="Anoop"/>
    <s v="Kumar"/>
    <m/>
    <d v="2018-10-29T13:32:02"/>
    <m/>
    <s v="No"/>
    <s v="No"/>
  </r>
  <r>
    <s v="IT-OSS - M6 (PAETEC)"/>
    <s v="Incident"/>
    <s v="INC000002704773"/>
    <d v="2018-10-25T17:38:50"/>
    <m/>
    <x v="4"/>
    <s v="Medium"/>
    <x v="3"/>
    <s v="Within the Service Target"/>
    <s v="MSS (hPAE) Issue"/>
    <s v="Which MSS instance are you reporting this issue for?: MSS (hPAE) What type of issue are you reporting?: Another issue Description of problem: (attach screenshots of any errors, etc.): Please see screen shot attached with error in the DELEGORD task. What is your MSS Login ID?: e0158477 Customer Acct Number?: 204418168 PSR #?: 7197657 "/>
    <m/>
    <m/>
    <m/>
    <m/>
    <m/>
    <s v="IT Application"/>
    <s v="Software Application/System"/>
    <s v="SOX/PCI"/>
    <m/>
    <m/>
    <s v="Danielle"/>
    <s v="Hiler"/>
    <m/>
    <d v="2018-10-26T12:03:31"/>
    <m/>
    <s v="No"/>
    <s v="No"/>
  </r>
  <r>
    <s v="IT-OSS - M6 (PAETEC)"/>
    <s v="Incident"/>
    <s v="INC000002704693"/>
    <d v="2018-10-25T18:22:28"/>
    <m/>
    <x v="4"/>
    <s v="Medium"/>
    <x v="3"/>
    <s v="Within the Service Target"/>
    <s v="MSS (hPAE) Issue"/>
    <s v="Which MSS instance are you reporting this issue for?: MSS (hPAE) What type of issue are you reporting?: Another issue Description of problem: (attach screenshots of any errors, etc.): Delegord erroring, see attachment What is your MSS Login ID?: E0158935 Customer Acct Number?: 208025379 PSR #?: 7197710 "/>
    <m/>
    <m/>
    <m/>
    <m/>
    <m/>
    <s v="IT Application"/>
    <s v="Software Application/System"/>
    <s v="SOX/PCI"/>
    <m/>
    <m/>
    <s v="Susan"/>
    <s v="Williams"/>
    <m/>
    <d v="2018-10-26T12:07:27"/>
    <m/>
    <s v="No"/>
    <s v="No"/>
  </r>
  <r>
    <s v="IT-OSS - M6 (PAETEC)"/>
    <s v="Incident"/>
    <s v="INC000002703830"/>
    <d v="2018-10-25T01:59:02"/>
    <m/>
    <x v="3"/>
    <s v="Medium"/>
    <x v="3"/>
    <s v="Within the Service Target"/>
    <s v="MSS (hPAE) Issue"/>
    <s v="Alternate contact phone number for yourself, if applicable: 3197906045 Which MSS instance are you reporting this issue for?: MSS (hPAE) What type of issue are you reporting?: Another issue Description of problem: (attach screenshots of any errors, etc.): Delegord error:  Unable to retrieve Order 7167290 from MSSEnterprise Domain: &lt;faultstring&gt;Unhandled process exception : com.windstream.mss.exceptions.MetaSolvException: javax.xml.ws.soap.SOAPFaultException: processing event: 8&lt;/faultstring&gt; What is your MSS Login ID?: e0183497 Customer Acct Number?: 5511226 PSR #?: 7167290 "/>
    <m/>
    <m/>
    <m/>
    <m/>
    <m/>
    <s v="IT Application"/>
    <s v="Software Application/System"/>
    <s v="SOX/PCI"/>
    <m/>
    <m/>
    <s v="Megan"/>
    <s v="Winger"/>
    <m/>
    <d v="2018-10-25T10:58:56"/>
    <m/>
    <s v="No"/>
    <s v="No"/>
  </r>
  <r>
    <s v="IT-OSS - M6 (PAETEC)"/>
    <s v="Incident"/>
    <s v="INC000002703295"/>
    <d v="2018-10-25T00:47:40"/>
    <m/>
    <x v="4"/>
    <s v="Medium"/>
    <x v="3"/>
    <s v="Within the Service Target"/>
    <s v="MSS (hPAE) Issue"/>
    <s v="Alternate contact phone number for yourself, if applicable: 704-593-3854 Which MSS instance are you reporting this issue for?: MSS (hPAE) What type of issue are you reporting?: Another issue Description of problem: (attach screenshots of any errors, etc.): attached error violating constraint when trying to close DD task that was completed. if I am missing a step please let me know before I tried to close all tasks shows completed in NGMSS and M6 unless I missed something thank you  What is your MSS Login ID?: e0015462 PSR #?: 7119758 "/>
    <m/>
    <m/>
    <m/>
    <m/>
    <m/>
    <s v="IT Application"/>
    <s v="Software Application/System"/>
    <s v="SOX/PCI"/>
    <m/>
    <m/>
    <s v="Ronald"/>
    <s v="Howard Jr"/>
    <m/>
    <d v="2018-10-26T18:10:30"/>
    <m/>
    <s v="No"/>
    <s v="No"/>
  </r>
  <r>
    <s v="IT-OSS - M6 (PAETEC)"/>
    <s v="Incident"/>
    <s v="INC000002702903"/>
    <d v="2018-10-24T23:05:39"/>
    <m/>
    <x v="5"/>
    <s v="Medium"/>
    <x v="3"/>
    <s v="Within the Service Target"/>
    <s v="MSS (hPAE) Issue"/>
    <s v="Which MSS instance are you reporting this issue for?: MSS (hPAE) What type of issue are you reporting?: Another issue Description of problem: (attach screenshots of any errors, etc.): Close Delegord Task, Getting Error- ReturnCd :21051 - ReturnText: Unable to retrieve Order 7196269 from MSSEnterprise Domain: Unhandled process exception : com.windstream.mss.exceptions.MetaSolvException: javax.xml.ws.soap.SOAPFaultException: processing event: 8 What is your MSS Login ID?: E0158721 Customer Acct Number?: 208677712 PSR #?: 7196269 "/>
    <m/>
    <m/>
    <m/>
    <m/>
    <m/>
    <s v="IT Application"/>
    <s v="Software Application/System"/>
    <s v="SOX/PCI"/>
    <m/>
    <m/>
    <s v="Diane"/>
    <s v="Atwood"/>
    <m/>
    <d v="2018-10-25T11:12:02"/>
    <m/>
    <s v="No"/>
    <s v="No"/>
  </r>
  <r>
    <s v="IT-OSS - M6 (PAETEC)"/>
    <s v="Incident"/>
    <s v="INC000002702888"/>
    <d v="2018-10-24T22:43:09"/>
    <m/>
    <x v="4"/>
    <s v="Medium"/>
    <x v="3"/>
    <s v="Within the Service Target"/>
    <s v="MSS (hPAE) Issue"/>
    <s v="Alternate contact phone number for yourself, if applicable: 8643318255 Which MSS instance are you reporting this issue for?: MSS (hPAE) What type of issue are you reporting?: Another issue Description of problem: (attach screenshots of any errors, etc.): Need the delegoct task closed/completed. See screenshot for error What is your MSS Login ID?: e0145336 Customer Acct Number?: 5750342 PSR #?: 7191665 "/>
    <m/>
    <m/>
    <m/>
    <m/>
    <m/>
    <s v="IT Application"/>
    <s v="Software Application/System"/>
    <s v="SOX/PCI"/>
    <m/>
    <m/>
    <s v="Maria"/>
    <s v="Muniz"/>
    <m/>
    <d v="2018-10-25T11:14:32"/>
    <m/>
    <s v="No"/>
    <s v="No"/>
  </r>
  <r>
    <s v="IT-OSS - M6 (PAETEC)"/>
    <s v="Incident"/>
    <s v="INC000002702762"/>
    <d v="2018-10-24T22:51:28"/>
    <m/>
    <x v="1"/>
    <s v="Medium"/>
    <x v="3"/>
    <s v="Within the Service Target"/>
    <s v="MSS (hPAE) Issue"/>
    <s v="Alternate contact phone number for yourself, if applicable: 8643318255 Which MSS instance are you reporting this issue for?: MSS (hPAE) What type of issue are you reporting?: Another issue Description of problem: (attach screenshots of any errors, etc.): Need the delegoct task closed/completed. See screenshot for error What is your MSS Login ID?: e0145336 Customer Acct Number?: 5750358 PSR #?: 7190414 "/>
    <s v="The reported DELEGOCT error for the PSR#7190414 was due to incorrect circuit being migrated to NGMSS and the same has been corrected now."/>
    <s v="MSS Cause Codes"/>
    <s v="Migration"/>
    <s v="Product Remove"/>
    <d v="2018-10-29T19:10:59"/>
    <s v="IT Application"/>
    <s v="Software Application/System"/>
    <s v="SOX/PCI"/>
    <m/>
    <m/>
    <s v="Maria"/>
    <s v="Muniz"/>
    <m/>
    <d v="2018-10-29T19:11:15"/>
    <m/>
    <s v="No"/>
    <s v="No"/>
  </r>
  <r>
    <s v="IT-OSS - M6 (PAETEC)"/>
    <s v="Incident"/>
    <s v="INC000002702122"/>
    <d v="2018-10-24T19:40:23"/>
    <m/>
    <x v="5"/>
    <s v="Medium"/>
    <x v="5"/>
    <s v="Within the Service Target"/>
    <s v="MSS (hPAE) Issue"/>
    <s v="Alternate contact phone number for yourself, if applicable: 3197902228 Which MSS instance are you reporting this issue for?: MSS (hPAE) What type of issue are you reporting?: Another issue Description of problem: (attach screenshots of any errors, etc.): ORD VAL IS STUCK IN---IN PROGRESS  What is your MSS Login ID?: DMF40754 Customer Acct Number?: 7018916 PSR #?: 7187469 "/>
    <m/>
    <m/>
    <m/>
    <m/>
    <m/>
    <s v="IT Application"/>
    <s v="Software Application/System"/>
    <s v="SOX/PCI"/>
    <m/>
    <m/>
    <s v="Donna"/>
    <s v="Fontana"/>
    <m/>
    <d v="2018-10-30T16:47:56"/>
    <m/>
    <s v="No"/>
    <s v="No"/>
  </r>
  <r>
    <s v="IT-OSS - M6 (PAETEC)"/>
    <s v="Incident"/>
    <s v="INC000002701708"/>
    <d v="2018-10-24T18:03:35"/>
    <m/>
    <x v="0"/>
    <s v="Medium"/>
    <x v="3"/>
    <s v="Within the Service Target"/>
    <s v="MSS (hPAE) Issue"/>
    <s v="Which MSS instance are you reporting this issue for?: MSS (hPAE) What type of issue are you reporting?: Another issue Description of problem: (attach screenshots of any errors, etc.): PSR 7195055--DELEGOCT erroring with the following:   ReturnCd :-1 - ReturnText: exchange_carrier_circuit_id, of 610-466-7308-0 already exists.  Please change ecckt   What is your MSS Login ID?: e0168802 Customer Acct Number?: 205343935 PSR #?: 7195055 "/>
    <m/>
    <m/>
    <m/>
    <m/>
    <m/>
    <s v="IT Application"/>
    <s v="Software Application/System"/>
    <s v="SOX/PCI"/>
    <m/>
    <m/>
    <s v="Kristina"/>
    <s v="Polito"/>
    <m/>
    <d v="2018-10-25T11:34:34"/>
    <m/>
    <s v="No"/>
    <s v="No"/>
  </r>
  <r>
    <s v="IT-OSS - M6 (PAETEC)"/>
    <s v="Incident"/>
    <s v="INC000002701701"/>
    <d v="2018-10-24T17:53:42"/>
    <m/>
    <x v="4"/>
    <s v="Medium"/>
    <x v="3"/>
    <s v="Within the Service Target"/>
    <s v="MSS (hPAE) Issue"/>
    <s v="Which MSS instance are you reporting this issue for?: MSS (hPAE) What type of issue are you reporting?: Another issue Description of problem: (attach screenshots of any errors, etc.): Account 639338611001 PSR 7197056 When attempting to disconnect the specified 6 lines, error reads:  There are In Service children that are not on the order.  The item cannot be disconnected. A database error has occurred while attempting to disconnect service item 61762903.  Please resolve and advise.  Thank you. What is your MSS Login ID?: LMM44510 Customer Acct Number?: 639338611001 PSR #?: 7197056 "/>
    <m/>
    <m/>
    <m/>
    <m/>
    <m/>
    <s v="IT Application"/>
    <s v="Software Application/System"/>
    <s v="SOX/PCI"/>
    <m/>
    <m/>
    <s v="Luke"/>
    <s v="Misemer"/>
    <m/>
    <d v="2018-10-25T11:38:23"/>
    <m/>
    <s v="No"/>
    <s v="No"/>
  </r>
  <r>
    <s v="IT-OSS - M6 (PAETEC)"/>
    <s v="Incident"/>
    <s v="INC000002701323"/>
    <d v="2018-10-24T17:31:57"/>
    <m/>
    <x v="5"/>
    <s v="Medium"/>
    <x v="5"/>
    <s v="Within the Service Target"/>
    <s v="MSS (hPAE) Issue"/>
    <s v="Which MSS instance are you reporting this issue for?: MSS (hPAE) What type of issue are you reporting?: Another issue Description of problem: (attach screenshots of any errors, etc.): Need the SIP removed off of PSR 6899544 and moved over to 6899543. Customer is no longer discoing the SIP  What is your MSS Login ID?: e0172173 Customer Acct Number?: 5364908 PSR #?: 6899544 "/>
    <m/>
    <m/>
    <m/>
    <m/>
    <m/>
    <s v="IT Application"/>
    <s v="Software Application/System"/>
    <s v="SOX/PCI"/>
    <m/>
    <m/>
    <s v="Shannon"/>
    <s v="Leahy"/>
    <m/>
    <d v="2018-10-30T17:30:22"/>
    <m/>
    <s v="No"/>
    <s v="No"/>
  </r>
  <r>
    <s v="IT-OSS - M6 (PAETEC)"/>
    <s v="Incident"/>
    <s v="INC000002700597"/>
    <d v="2018-10-24T00:50:02"/>
    <m/>
    <x v="5"/>
    <s v="Medium"/>
    <x v="3"/>
    <s v="Within the Service Target"/>
    <s v="MSS (hPAE) Issue"/>
    <s v="Which MSS instance are you reporting this issue for?: MSS (hPAE) What type of issue are you reporting?: Another issue Description of problem: (attach screenshots of any errors, etc.): Gateway Events error status; DELEGCK1, DELEGDES; refer to attached.   What is your MSS Login ID?: e0171343 PSR #?: 7053332 7056583 7160074 7163915 7169100 7193213 7195103 "/>
    <m/>
    <m/>
    <m/>
    <m/>
    <m/>
    <s v="IT Application"/>
    <s v="Software Application/System"/>
    <s v="SOX/PCI"/>
    <m/>
    <m/>
    <s v="Elizabeth"/>
    <s v="Royer"/>
    <m/>
    <d v="2018-10-24T11:30:48"/>
    <m/>
    <s v="No"/>
    <s v="No"/>
  </r>
  <r>
    <s v="IT-OSS - M6 (PAETEC)"/>
    <s v="Incident"/>
    <s v="INC000002697880"/>
    <d v="2018-10-23T01:56:37"/>
    <m/>
    <x v="3"/>
    <s v="Medium"/>
    <x v="3"/>
    <s v="Within the Service Target"/>
    <s v="MSS (hPAE) - Starnet Project"/>
    <s v="Which MSS instance are you reporting this issue for?: MSS (hPAE) What type of issue are you reporting?: Another issue Description of problem: (attach screenshots of any errors, etc.): Records update only to move TN's to correct M6 TG.  See attached spreadsheet. What is your MSS Login ID?: credmond Customer Acct Number?: 61146566 "/>
    <m/>
    <m/>
    <m/>
    <m/>
    <m/>
    <s v="IT Application"/>
    <s v="Software Application/System"/>
    <s v="SOX/PCI"/>
    <m/>
    <m/>
    <s v="Chanshini"/>
    <s v="Redmond"/>
    <m/>
    <d v="2018-10-23T20:25:08"/>
    <m/>
    <s v="No"/>
    <s v="No"/>
  </r>
  <r>
    <s v="IT-OSS - M6 (PAETEC)"/>
    <s v="Incident"/>
    <s v="INC000002694258"/>
    <d v="2018-10-19T23:44:05"/>
    <m/>
    <x v="6"/>
    <s v="Medium"/>
    <x v="3"/>
    <s v="Within the Service Target"/>
    <s v="MSS (hPAE) - OSDA Task"/>
    <s v="Alternate contact phone number for yourself, if applicable: 5854132082 Which MSS instance are you reporting this issue for?: MSS (hPAE) What type of issue are you reporting?: Another issue Description of problem: (attach screenshots of any errors, etc.): On PSR 7171746, OSDA is held up, still in progress and has been this entire week. Not sure if it is part of a larger issue. I am trying to add PC Notify after DD but not able to add because of OSDA being in progress. I cannot bypass the task either. What is your MSS Login ID?: rlindsay Customer Acct Number?: 5700653 PSR #?: 7171746 "/>
    <m/>
    <m/>
    <m/>
    <m/>
    <m/>
    <s v="IT Application"/>
    <s v="Software Application/System"/>
    <s v="SOX/PCI"/>
    <m/>
    <m/>
    <s v="Erica"/>
    <s v="Rossi"/>
    <m/>
    <d v="2018-10-22T17:51:38"/>
    <m/>
    <s v="No"/>
    <s v="No"/>
  </r>
  <r>
    <s v="IT-OSS - M6 (PAETEC)"/>
    <s v="Incident"/>
    <s v="INC000002691524"/>
    <d v="2018-10-18T23:30:26"/>
    <m/>
    <x v="0"/>
    <s v="Medium"/>
    <x v="3"/>
    <s v="Within the Service Target"/>
    <s v="MSS (hPAE) Issue"/>
    <s v="Which MSS instance are you reporting this issue for?: MSS (hPAE) What type of issue are you reporting?: Another issue Description of problem: (attach screenshots of any errors, etc.): PSR 7183432 gives this error on the DELEGOCT step. ReturnCd :-1 - ReturnText: exchange_carrier_circuit_id, of 757-216-2315-0 already exists.  Please change ecckt We've had the disconnect order placed for that TN but the error persists. What is your MSS Login ID?: e0171449 Customer Acct Number?: 208642574 PSR #?: 7183432 "/>
    <m/>
    <m/>
    <m/>
    <m/>
    <m/>
    <s v="IT Application"/>
    <s v="Software Application/System"/>
    <s v="SOX/PCI"/>
    <m/>
    <m/>
    <s v="David"/>
    <s v="Nichols"/>
    <m/>
    <d v="2018-10-19T11:26:26"/>
    <m/>
    <s v="No"/>
    <s v="No"/>
  </r>
  <r>
    <s v="IT-OSS - M6 (PAETEC)"/>
    <s v="Incident"/>
    <s v="INC000002691136"/>
    <d v="2018-10-18T21:58:35"/>
    <m/>
    <x v="2"/>
    <s v="Medium"/>
    <x v="3"/>
    <s v="Within the Service Target"/>
    <s v="MSS (hPAE) Issue"/>
    <s v="Alternate contact phone number for yourself, if applicable: 78043191072 Which MSS instance are you reporting this issue for?: MSS (hPAE) What type of issue are you reporting?: Another issue Description of problem: (attach screenshots of any errors, etc.): M6 PSR 7177935... Received the attached error that's preventing the DELEGORD task from being completed.  What is your MSS Login ID?: e0172450 Customer Acct Number?: 5271445 PSR #?: 7177935 "/>
    <m/>
    <m/>
    <m/>
    <m/>
    <m/>
    <s v="IT Application"/>
    <s v="Software Application/System"/>
    <s v="SOX/PCI"/>
    <m/>
    <m/>
    <s v="Krill"/>
    <s v="Chaney"/>
    <m/>
    <d v="2018-10-19T11:28:06"/>
    <m/>
    <s v="No"/>
    <s v="No"/>
  </r>
  <r>
    <s v="IT-OSS - M6 (PAETEC)"/>
    <s v="Incident"/>
    <s v="INC000002691133"/>
    <d v="2018-10-18T21:47:53"/>
    <m/>
    <x v="5"/>
    <s v="Medium"/>
    <x v="5"/>
    <s v="Within the Service Target"/>
    <s v="MSS (hPAE) Issue"/>
    <s v="Alternate contact phone number for yourself, if applicable: 7043191072 Which MSS instance are you reporting this issue for?: MSS (hPAE) What type of issue are you reporting?: Another issue Description of problem: (attach screenshots of any errors, etc.): M6 PSR 7173373.... Received the attached error that's preventing the DELEGORD task from being completed.  What is your MSS Login ID?: e0172450 Customer Acct Number?: 4354021 PSR #?: 7173373 "/>
    <m/>
    <m/>
    <m/>
    <m/>
    <m/>
    <s v="IT Application"/>
    <s v="Software Application/System"/>
    <s v="SOX/PCI"/>
    <m/>
    <m/>
    <s v="Krill"/>
    <s v="Chaney"/>
    <m/>
    <d v="2018-10-29T20:00:19"/>
    <m/>
    <s v="No"/>
    <s v="No"/>
  </r>
  <r>
    <s v="IT-OSS - M6 (PAETEC)"/>
    <s v="Incident"/>
    <s v="INC000002690339"/>
    <d v="2018-10-18T18:19:16"/>
    <m/>
    <x v="0"/>
    <s v="Medium"/>
    <x v="3"/>
    <s v="Within the Service Target"/>
    <s v="*Escalation - MSS (hPAE) - DD"/>
    <s v="Which MSS instance are you reporting this issue for?: MSS (hPAE) What type of issue are you reporting?: Another issue Description of problem: (attach screenshots of any errors, etc.): PSR 7129705 / DD task is in complete status but I can't close it out.  Please see attached error message   What is your MSS Login ID?: mwillis Customer Acct Number?: 7079833 PSR #?: 7129705 "/>
    <m/>
    <m/>
    <m/>
    <m/>
    <m/>
    <s v="IT Application"/>
    <s v="Software Application/System"/>
    <s v="SOX/PCI"/>
    <m/>
    <m/>
    <s v="Mary"/>
    <s v="Willis"/>
    <m/>
    <d v="2018-10-30T00:23:13"/>
    <m/>
    <s v="No"/>
    <s v="No"/>
  </r>
  <r>
    <s v="IT-OSS - M6 (PAETEC)"/>
    <s v="Incident"/>
    <s v="INC000002688020"/>
    <d v="2018-10-17T21:45:37"/>
    <m/>
    <x v="5"/>
    <s v="Medium"/>
    <x v="3"/>
    <s v="Within the Service Target"/>
    <s v="MSS (hPAE) - Starnet Project"/>
    <s v="Which MSS instance is this enhancement request/RIS request for?: MSS (hPAE) Details of request: This is a Records Only Update Request.  Please update the accounts and TN’s as detailed in the Attached Spreadsheet.  These TN’s do not need to be updated in Revchain. Date these changes need to be active: 10/31/2018 "/>
    <m/>
    <m/>
    <m/>
    <m/>
    <m/>
    <s v="IT Application"/>
    <s v="Software Application/System"/>
    <s v="SOX/PCI"/>
    <m/>
    <m/>
    <s v="Chanshini"/>
    <s v="Redmond"/>
    <m/>
    <d v="2018-10-19T12:31:42"/>
    <m/>
    <s v="No"/>
    <s v="No"/>
  </r>
  <r>
    <s v="IT-OSS - M6 (PAETEC)"/>
    <s v="Incident"/>
    <s v="INC000002687264"/>
    <d v="2018-10-17T18:25:53"/>
    <m/>
    <x v="0"/>
    <s v="Medium"/>
    <x v="5"/>
    <s v="Within the Service Target"/>
    <s v="*MSS (hPAE) - DD"/>
    <s v="Which MSS instance are you reporting this issue for?: MSS (hPAE) What type of issue are you reporting?: Another issue Description of problem: (attach screenshots of any errors, etc.): Cannot complete DD task What is your MSS Login ID?: e0163733 Customer Acct Number?: 1124787 PSR #?: 7160329 "/>
    <s v="need screenshot of error"/>
    <m/>
    <m/>
    <m/>
    <m/>
    <s v="IT Application"/>
    <s v="Software Application/System"/>
    <s v="SOX/PCI"/>
    <m/>
    <m/>
    <s v="Justin"/>
    <s v="Rawnsley"/>
    <m/>
    <d v="2018-10-25T19:20:57"/>
    <m/>
    <s v="No"/>
    <s v="No"/>
  </r>
  <r>
    <s v="IT-OSS - M6 (PAETEC)"/>
    <s v="Incident"/>
    <s v="INC000002687153"/>
    <d v="2018-10-17T17:31:43"/>
    <m/>
    <x v="1"/>
    <s v="Medium"/>
    <x v="3"/>
    <s v="Within the Service Target"/>
    <s v="MSS (hPAE) Issue"/>
    <s v="Which MSS instance are you reporting this issue for?: MSS (hPAE) What type of issue are you reporting?: Another issue Description of problem: (attach screenshots of any errors, etc.): Cannot sup order back. PSR: 7189922 See attachment for errors. What is your MSS Login ID?: e0166581 PSR #?: 7189922 "/>
    <m/>
    <m/>
    <m/>
    <m/>
    <m/>
    <s v="IT Application"/>
    <s v="Software Application/System"/>
    <s v="SOX/PCI"/>
    <m/>
    <m/>
    <s v="Jennifer"/>
    <s v="Westgate"/>
    <m/>
    <d v="2018-10-19T12:36:27"/>
    <m/>
    <s v="No"/>
    <s v="No"/>
  </r>
  <r>
    <s v="IT-OSS - M6 (PAETEC)"/>
    <s v="Incident"/>
    <s v="INC000002685307"/>
    <d v="2018-10-16T23:41:25"/>
    <m/>
    <x v="5"/>
    <s v="Medium"/>
    <x v="5"/>
    <s v="Within the Service Target"/>
    <s v="*MSS (hPAE) - Disconnect"/>
    <s v="Alternate contact phone number for yourself, if applicable: 7043193747 Which MSS instance are you reporting this issue for?: MSS (hPAE) What type of issue are you reporting?: Another issue Description of problem: (attach screenshots of any errors, etc.): Errors returned from MSS API ERROR: 45035 - Circuit row not found based on servItemId 59208689. What is your MSS Login ID?: e0141160 Customer Acct Number?: 4637195 PSR #?: 7176939 "/>
    <m/>
    <m/>
    <m/>
    <m/>
    <m/>
    <s v="IT Application"/>
    <s v="Software Application/System"/>
    <s v="SOX/PCI"/>
    <m/>
    <m/>
    <s v="Erica"/>
    <s v="Scott"/>
    <m/>
    <d v="2018-10-29T19:58:25"/>
    <m/>
    <s v="No"/>
    <s v="No"/>
  </r>
  <r>
    <s v="IT-OSS - M6 (PAETEC)"/>
    <s v="Incident"/>
    <s v="INC000002683001"/>
    <d v="2018-10-16T01:20:38"/>
    <m/>
    <x v="3"/>
    <s v="Medium"/>
    <x v="5"/>
    <s v="Within the Service Target"/>
    <s v="MSS (hPAE) - E911 Task Error"/>
    <s v="Which MSS instance are you reporting this issue for?: MSS (hPAE) What type of issue are you reporting?: Another issue Description of problem: (attach screenshots of any errors, etc.): multiple tasks are sitting in the E911 work Queue with the error showing as attached. Our team doesn't manually handle PSRs unless it has a PS ALI product.  Please reinitiate the tasks What is your MSS Login ID?: e0098503 PSR #?: 7065238, 7164921 "/>
    <m/>
    <m/>
    <m/>
    <m/>
    <m/>
    <s v="IT Application"/>
    <s v="Software Application/System"/>
    <s v="SOX/PCI"/>
    <m/>
    <m/>
    <s v="Kimora"/>
    <s v="Joy"/>
    <m/>
    <d v="2018-10-23T20:09:00"/>
    <m/>
    <s v="No"/>
    <s v="No"/>
  </r>
  <r>
    <s v="IT-OSS - M6 (PAETEC)"/>
    <s v="Incident"/>
    <s v="INC000002682893"/>
    <d v="2018-10-16T00:33:45"/>
    <m/>
    <x v="5"/>
    <s v="Medium"/>
    <x v="5"/>
    <s v="Within the Service Target"/>
    <s v="MSS (hPAE) Issue"/>
    <s v="Which MSS instance are you reporting this issue for?: MSS (hPAE) What type of issue are you reporting?: Another issue Description of problem: (attach screenshots of any errors, etc.): Gateway Events error status; DELEGDES; refer to attached. What is your MSS Login ID?: e0171343 PSR #?: 7144784  7156056  7188218 "/>
    <m/>
    <m/>
    <m/>
    <m/>
    <m/>
    <s v="IT Application"/>
    <s v="Software Application/System"/>
    <s v="SOX/PCI"/>
    <m/>
    <m/>
    <s v="Elizabeth"/>
    <s v="Royer"/>
    <m/>
    <d v="2018-10-22T20:31:19"/>
    <m/>
    <s v="No"/>
    <s v="No"/>
  </r>
  <r>
    <s v="IT-OSS - M6 (PAETEC)"/>
    <s v="Incident"/>
    <s v="INC000002679099"/>
    <d v="2018-10-12T23:00:10"/>
    <m/>
    <x v="1"/>
    <s v="Medium"/>
    <x v="3"/>
    <s v="Within the Service Target"/>
    <s v="MSS (hPAE) Issue"/>
    <s v="Which MSS instance are you reporting this issue for?: MSS (hPAE) What type of issue are you reporting?: Another issue Description of problem: (attach screenshots of any errors, etc.): PSR 7150973 is stuck with task PC ALL.  Please close task.  Number already loaded in 911 and no other work needs to be done.  AMLI - PARKSIDE What is your MSS Login ID?: e0139095 PSR #?: 7150973 "/>
    <m/>
    <m/>
    <m/>
    <m/>
    <m/>
    <s v="IT Application"/>
    <s v="Software Application/System"/>
    <s v="SOX/PCI"/>
    <m/>
    <m/>
    <s v="Quentin"/>
    <s v="Bryant"/>
    <m/>
    <d v="2018-10-15T13:39:12"/>
    <m/>
    <s v="No"/>
    <s v="No"/>
  </r>
  <r>
    <s v="IT-OSS - M6 (PAETEC)"/>
    <s v="Incident"/>
    <s v="INC000002678838"/>
    <d v="2018-10-12T21:28:42"/>
    <m/>
    <x v="4"/>
    <s v="Medium"/>
    <x v="3"/>
    <s v="Within the Service Target"/>
    <s v="MSS (hPAE) Issue"/>
    <s v="Alternate contact phone number for yourself, if applicable: 585-340-2747 Which MSS instance are you reporting this issue for?: MSS (hPAE) What type of issue are you reporting?: Another issue Description of problem: (attach screenshots of any errors, etc.): Gateway not completing due to Error for the DD task. The error reads,  Errors have occurred in the MSS-&gt;RevChain bridge: •_x0009_Invalid rate plan: CSI.14554 IntraLATA - 0.059 •_x0009_Errors returned from MSS API ERROR: 45040 - ItemSpecPrice row not found based on itemSpecId 5191 and priceId 27678. ________________________________________  What is your MSS Login ID?: EMONSRR Customer Acct Number?: 2255697 PSR #?: 7034418 "/>
    <m/>
    <m/>
    <m/>
    <m/>
    <m/>
    <s v="IT Application"/>
    <s v="Software Application/System"/>
    <s v="SOX/PCI"/>
    <m/>
    <m/>
    <s v="Eileen"/>
    <s v="Monserrate Garcia"/>
    <m/>
    <d v="2018-10-15T13:42:00"/>
    <m/>
    <s v="No"/>
    <s v="No"/>
  </r>
  <r>
    <s v="IT-OSS - M6 (PAETEC)"/>
    <s v="Incident"/>
    <s v="INC000002672703"/>
    <d v="2018-10-10T20:34:17"/>
    <m/>
    <x v="2"/>
    <s v="Medium"/>
    <x v="5"/>
    <s v="Within the Service Target"/>
    <s v="MSS (hPAE) Issue"/>
    <s v="Which MSS instance are you reporting this issue for?: MSS (hPAE) What type of issue are you reporting?: Another issue Description of problem: (attach screenshots of any errors, etc.): Win Request#5411706, Account Number#61121719,We are unable to disconnect the services on PSR#7186291 due to following error:-&quot;There are In Service children that are not on the order&quot;.So please resolve this issue and also screen shots attached.For information:- Please revert: grgnwsoeteam@sequentialtech.com What is your MSS Login ID?: n9948704 Customer Acct Number?: 61121719 PSR #?: 7186291  "/>
    <m/>
    <m/>
    <m/>
    <m/>
    <m/>
    <s v="IT Application"/>
    <s v="Software Application/System"/>
    <s v="SOX/PCI"/>
    <m/>
    <m/>
    <s v="Hemam"/>
    <s v="Singh"/>
    <m/>
    <d v="2018-10-22T21:00:10"/>
    <m/>
    <s v="No"/>
    <s v="No"/>
  </r>
  <r>
    <s v="IT-OSS - M6 (PAETEC)"/>
    <s v="Incident"/>
    <s v="INC000002669526"/>
    <d v="2018-10-09T22:06:49"/>
    <m/>
    <x v="1"/>
    <s v="Medium"/>
    <x v="3"/>
    <s v="Within the Service Target"/>
    <s v="UP-32358 Windstream Online Customer Portal Reported Issue - Circuit Data Missing/Inaccurate, MSS (PAETEC)"/>
    <s v="What type of issue are you reporting?: Another Issue Which area are you having an issue with?: Missing/Inaccurate Account Data What type of Data?: Circuit Data Missing/Inaccurate Select Provisioning System: MSS (PAETEC) What are you trying to do, and, what is happening? (attach screenshots of any errors, etc.): Need to map BAN: 186SPCMZSPCMZ to CommZoom's profile in the WSA Portal. CKT ID: TX.KGUS.818415.   .WXN .., should also be mapped. What is the billing account number for the customer?: 186SPCMZSPCMZ What date and time did you start noticing this issue?: 10/9/2018 12:36 PM "/>
    <m/>
    <m/>
    <m/>
    <m/>
    <m/>
    <s v="IT Application"/>
    <s v="Software Application/System"/>
    <s v="Other Type of Software"/>
    <m/>
    <m/>
    <s v="Sumer"/>
    <s v="Smith"/>
    <m/>
    <d v="2018-10-24T12:04:51"/>
    <m/>
    <s v="No"/>
    <s v="No"/>
  </r>
  <r>
    <s v="IT-OSS - M6 (PAETEC)"/>
    <s v="Incident"/>
    <s v="INC000002665064"/>
    <d v="2018-10-08T18:40:45"/>
    <m/>
    <x v="2"/>
    <s v="Medium"/>
    <x v="5"/>
    <s v="Within the Service Target"/>
    <s v="Duplicate - MSS (hPAE) - Pending Services"/>
    <s v="Which MSS instance are you reporting this issue for?: MSS (hPAE) What type of issue are you reporting?: Another issue Description of problem: (attach screenshots of any errors, etc.): We are unable to cancel the PSR#7179133 and also Some LNP's are showing pending in customer account however no PSR are open in our account.So please resolve this issue and also screen shot attached.For more information:- Please revert: grgnwsoeteam@sequentialtech.com  What is your MSS Login ID?: n9948704 Customer Acct Number?: 2645866 PSR #?: 7179133 "/>
    <m/>
    <m/>
    <m/>
    <m/>
    <m/>
    <s v="IT Application"/>
    <s v="Software Application/System"/>
    <s v="SOX/PCI"/>
    <m/>
    <m/>
    <s v="Hemam"/>
    <s v="Singh"/>
    <m/>
    <d v="2018-10-29T19:29:29"/>
    <m/>
    <s v="No"/>
    <s v="No"/>
  </r>
  <r>
    <s v="IT-OSS - M6 (PAETEC)"/>
    <s v="Incident"/>
    <s v="INC000002655044"/>
    <d v="2018-10-03T17:25:34"/>
    <m/>
    <x v="6"/>
    <s v="Medium"/>
    <x v="3"/>
    <s v="Service Target Warning"/>
    <s v="MSS (hPAE) - PIC Update"/>
    <s v="Details of request: Previously on REQ000001543039 had requested PICS to be automatically be updated to 5102 for an Engineering RePIC project where Feature Group D trunks are being removed at switches.  The TNs attached are being requested to be updated to 5102 also."/>
    <m/>
    <m/>
    <m/>
    <m/>
    <m/>
    <s v="IT Application"/>
    <s v="Software Application/System"/>
    <s v="SOX/PCI"/>
    <m/>
    <m/>
    <s v="Ryan"/>
    <s v="Burnett"/>
    <m/>
    <d v="2018-10-23T03:47:40"/>
    <m/>
    <s v="No"/>
    <s v="No"/>
  </r>
  <r>
    <s v="IT-OSS - M6 (PAETEC)"/>
    <s v="Incident"/>
    <s v="INC000002654710"/>
    <d v="2018-10-03T17:11:12"/>
    <m/>
    <x v="6"/>
    <s v="Medium"/>
    <x v="3"/>
    <s v="Service Target Warning"/>
    <s v="MSS (hPAE) Issue"/>
    <s v="Which MSS instance are you reporting this issue for?: MSS (hPAE) What type of issue are you reporting?: Another issue Description of problem: (attach screenshots of any errors, etc.): PSR 7175099 crashes MSS when trying to complete order What is your MSS Login ID?: e0145793 Customer Acct Number?: 7164996 PSR #?: 7175099 "/>
    <m/>
    <m/>
    <m/>
    <m/>
    <m/>
    <s v="IT Application"/>
    <s v="Software Application/System"/>
    <s v="SOX/PCI"/>
    <m/>
    <m/>
    <s v="Jeremy"/>
    <s v="Maes"/>
    <m/>
    <d v="2018-10-04T10:40:57"/>
    <m/>
    <s v="No"/>
    <s v="No"/>
  </r>
  <r>
    <s v="IT-OSS - M6 (PAETEC)"/>
    <s v="Incident"/>
    <s v="INC000002654565"/>
    <d v="2018-10-03T03:41:52"/>
    <m/>
    <x v="6"/>
    <s v="Medium"/>
    <x v="3"/>
    <s v="Service Target Warning"/>
    <s v="MSS (hPAE) Issue"/>
    <s v="Alternate contact phone number for yourself, if applicable: 704-617-2653 Which MSS instance are you reporting this issue for?: MSS (hPAE) What type of issue are you reporting?: Another issue Description of problem: (attach screenshots of any errors, etc.): when the facility ckt id is being updated at the CKTID task and the 7th number is being dropped from the ckt id, it is allowing duplicate ckt ids to appear on orders - see attachment for example ans screen shots What is your MSS Login ID?: e0015167 Customer Acct Number?: N/A PSR #?: 7167426 &amp; 7167427 "/>
    <m/>
    <m/>
    <m/>
    <m/>
    <m/>
    <s v="IT Application"/>
    <s v="Software Application/System"/>
    <s v="SOX/PCI"/>
    <m/>
    <m/>
    <s v="Elainna"/>
    <s v="Knicely"/>
    <m/>
    <d v="2018-10-03T13:39:48"/>
    <m/>
    <s v="No"/>
    <s v="No"/>
  </r>
  <r>
    <s v="IT-OSS - M6 (PAETEC)"/>
    <s v="Incident"/>
    <s v="INC000002653775"/>
    <d v="2018-10-03T00:21:52"/>
    <m/>
    <x v="6"/>
    <s v="Medium"/>
    <x v="5"/>
    <s v="Within the Service Target"/>
    <s v="MSS (hPAE) Issue"/>
    <s v="Alternate contact phone number for yourself, if applicable: 720-323-1156 Which MSS instance are you reporting this issue for?: MSS (hPAE) What type of issue are you reporting?: Another issue Description of problem: (attach screenshots of any errors, etc.): There are certain Cancel PSR's that I'm unable to pull up when searching by PSR (No Matches Were Found For Your Search), but I'm able to access them from the TDS queue.  PSR 7137674 is a live example.  I'm going to leave this in my queue to recreate the issue till it has been identified and resolved. What is your MSS Login ID?: ASIMON Customer Acct Number?: 208367235 PSR #?: 7137674 "/>
    <m/>
    <m/>
    <m/>
    <m/>
    <m/>
    <s v="IT Application"/>
    <s v="Software Application/System"/>
    <s v="SOX/PCI"/>
    <m/>
    <m/>
    <s v="Nathan"/>
    <s v="Simon"/>
    <m/>
    <d v="2018-10-05T18:00:55"/>
    <m/>
    <s v="No"/>
    <s v="No"/>
  </r>
  <r>
    <s v="IT-OSS - M6 (PAETEC)"/>
    <s v="Incident"/>
    <s v="INC000002651686"/>
    <d v="2018-10-02T17:27:09"/>
    <m/>
    <x v="0"/>
    <s v="Medium"/>
    <x v="5"/>
    <s v="Service Target Warning"/>
    <s v="MSS (hPAE) - Design"/>
    <s v="Which MSS instance are you reporting this issue for?: MSS (hPAE) What type of issue are you reporting?: Another issue Description of problem: (attach screenshots of any errors, etc.): Team is unable to complete DD task due to following gateway error in M6: The circuits for this service request are not complete.Please complete ( reverse if the order has been cancelled) the required engineering before completing this task. kindly complete the DD Task  What is your MSS Login ID?: n9986092 Customer Acct Number?: 7016859 PSR #?: 7164389 "/>
    <m/>
    <m/>
    <m/>
    <m/>
    <m/>
    <s v="IT Application"/>
    <s v="Software Application/System"/>
    <s v="SOX/PCI"/>
    <m/>
    <m/>
    <s v="Anoop"/>
    <s v="Kumar"/>
    <m/>
    <d v="2018-10-25T19:23:53"/>
    <m/>
    <s v="No"/>
    <s v="No"/>
  </r>
  <r>
    <s v="IT-OSS - M6 (PAETEC)"/>
    <s v="Incident"/>
    <s v="INC000002650292"/>
    <d v="2018-10-01T23:00:40"/>
    <m/>
    <x v="6"/>
    <s v="Medium"/>
    <x v="3"/>
    <s v="Service Target Warning"/>
    <s v="MSS (hPAE) - Design"/>
    <s v="Which MSS instance are you reporting this issue for?: MSS (hPAE) What type of issue are you reporting?: Another issue Description of problem: (attach screenshots of any errors, etc.): Unable to close M6 DD on PSR 7053961 due to DESIGN error (see attached).  However, I can't supp to reopen design because the related DD in NGMSS is already complete.  Thank you for your help! What is your MSS Login ID?: EGORMAN "/>
    <s v="Moved the task along - provide results"/>
    <m/>
    <m/>
    <m/>
    <m/>
    <s v="IT Application"/>
    <s v="Software Application/System"/>
    <s v="SOX/PCI"/>
    <m/>
    <m/>
    <s v="Elizabeth"/>
    <s v="DeLorme"/>
    <m/>
    <d v="2018-10-04T10:45:51"/>
    <m/>
    <s v="No"/>
    <s v="No"/>
  </r>
  <r>
    <s v="IT-OSS - M6 (PAETEC)"/>
    <s v="Incident"/>
    <s v="INC000002649953"/>
    <d v="2018-10-01T21:03:56"/>
    <m/>
    <x v="1"/>
    <s v="Medium"/>
    <x v="4"/>
    <s v="Within the Service Target"/>
    <s v="MSS (hPAE) Issue"/>
    <s v="Which MSS instance are you reporting this issue for?: MSS (hPAE) What type of issue are you reporting?: Another issue Description of problem: (attach screenshots of any errors, etc.): I am trying to reopen the TRANSMAC task. What happens is a pop up comes up tbs.exe has stopped working and then M6 closes down. Attaching a screenshot. What is your MSS Login ID?: e0170140 Customer Acct Number?: 207578008 PSR #?: 7174722 "/>
    <m/>
    <m/>
    <m/>
    <m/>
    <m/>
    <s v="IT Application"/>
    <s v="Software Application/System"/>
    <s v="SOX/PCI"/>
    <m/>
    <m/>
    <s v="Jody"/>
    <s v="Smith"/>
    <m/>
    <d v="2018-10-04T00:22:34"/>
    <m/>
    <s v="No"/>
    <s v="No"/>
  </r>
  <r>
    <s v="IT-OSS - M6 (PAETEC)"/>
    <s v="Incident"/>
    <s v="INC000002648708"/>
    <d v="2018-10-01T17:18:37"/>
    <m/>
    <x v="2"/>
    <s v="Medium"/>
    <x v="5"/>
    <s v="Within the Service Target"/>
    <s v="*MSS (hPAE) - Design"/>
    <s v="Which MSS instance are you reporting this issue for?: MSS (hPAE) What type of issue are you reporting?: Another issue Description of problem: (attach screenshots of any errors, etc.): Team is unable to complete the DD task in M6 due to following error: The circuits for this service request are not complete. Please complete (or reverse if the order has been cancelled) the required engineering before completing this task. Kindly complete the DD task. What is your MSS Login ID?: n9986092 Customer Acct Number?: 7087364 PSR #?: 7177457 "/>
    <m/>
    <m/>
    <m/>
    <m/>
    <m/>
    <s v="IT Application"/>
    <s v="Software Application/System"/>
    <s v="SOX/PCI"/>
    <m/>
    <m/>
    <s v="Anoop"/>
    <s v="Kumar"/>
    <m/>
    <d v="2018-10-22T19:41:22"/>
    <m/>
    <s v="No"/>
    <s v="No"/>
  </r>
  <r>
    <s v="IT-OSS - M6 (PAETEC)"/>
    <s v="Incident"/>
    <s v="INC000002640369"/>
    <d v="2018-09-26T19:52:56"/>
    <m/>
    <x v="5"/>
    <s v="Medium"/>
    <x v="5"/>
    <s v="Within the Service Target"/>
    <s v="MSS (hPAE) Issue"/>
    <s v="Alternate contact phone number for yourself, if applicable: 704-887-0746 Which MSS instance are you reporting this issue for?: MSS (hPAE) What type of issue are you reporting?: Another issue Description of problem: (attach screenshots of any errors, etc.): Circuit ID is not visible in column on the Work Queue View  This ticket is being opened for Bill Haupt: e0080329 704-887-0746 What is your MSS Login ID?: e0080329 Customer Acct Number?: 102855 PSR #?: 7170779 "/>
    <m/>
    <m/>
    <m/>
    <m/>
    <m/>
    <s v="IT Application"/>
    <s v="Software Application/System"/>
    <s v="SOX/PCI"/>
    <m/>
    <m/>
    <s v="Amy"/>
    <s v="Farmer"/>
    <m/>
    <d v="2018-10-12T20:13:48"/>
    <m/>
    <s v="No"/>
    <s v="No"/>
  </r>
  <r>
    <s v="IT-OSS - M6 (PAETEC)"/>
    <s v="Incident"/>
    <s v="INC000002635674"/>
    <d v="2018-09-25T00:17:20"/>
    <m/>
    <x v="2"/>
    <s v="Medium"/>
    <x v="3"/>
    <s v="Service Targets Breached"/>
    <s v="MSS (hPAE) Issue"/>
    <s v="Alternate contact phone number for yourself, if applicable: 7048870493 Which MSS instance are you reporting this issue for?: MSS (hPAE) What type of issue are you reporting?: Another issue Description of problem: (attach screenshots of any errors, etc.): per Jud Shumate toll free products 800-423-1712 800-915-2774 800-922-9439 are active on account but do not appear on the account when placing order to remove. please mirror resolution to trouble ticket REQ000001628634 What is your MSS Login ID?: e0104338 Customer Acct Number?: 4830538 PSR #?: n/a "/>
    <m/>
    <m/>
    <m/>
    <m/>
    <m/>
    <s v="IT Application"/>
    <s v="Software Application/System"/>
    <s v="SOX/PCI"/>
    <m/>
    <m/>
    <s v="Kristen"/>
    <s v="Popp"/>
    <m/>
    <d v="2018-09-25T12:11:05"/>
    <m/>
    <s v="No"/>
    <s v="No"/>
  </r>
  <r>
    <s v="IT-OSS - M6 (PAETEC)"/>
    <s v="Incident"/>
    <s v="INC000002629191"/>
    <d v="2018-09-21T01:17:46"/>
    <m/>
    <x v="3"/>
    <s v="Medium"/>
    <x v="5"/>
    <s v="Within the Service Target"/>
    <s v="MSS (hPAE) Issue"/>
    <s v="Alternate contact phone number for yourself, if applicable: 7064282287 Which MSS instance are you reporting this issue for?: MSS (hPAE) What type of issue are you reporting?: Another issue Description of problem: (attach screenshots of any errors, etc.): Get the following message when trying to open an order in the Read Only: Error Locking Order.  When I log in I also get error message: A data-related error occurred.  Please use the detail button for more information.  But it allows me to continue into the system but am not able to open any orders to view.  My team mates are having the same issue. Their employee #'s are e0002186/e0125026/e0094496 What is your MSS Login ID?: e0056300 Customer Acct Number?: N/A PSR #?: N/A "/>
    <m/>
    <m/>
    <m/>
    <m/>
    <m/>
    <s v="IT Application"/>
    <s v="Software Application/System"/>
    <s v="SOX/PCI"/>
    <m/>
    <m/>
    <s v="Angela"/>
    <s v="Velasquez"/>
    <m/>
    <d v="2018-10-08T23:03:43"/>
    <m/>
    <s v="No"/>
    <s v="No"/>
  </r>
  <r>
    <s v="IT-OSS - M6 (PAETEC)"/>
    <s v="Incident"/>
    <s v="INC000002616443"/>
    <d v="2018-09-15T01:41:53"/>
    <m/>
    <x v="0"/>
    <s v="Medium"/>
    <x v="3"/>
    <s v="Service Targets Breached"/>
    <s v="UP-32359 Windstream Online Customer Portal Reported Issue - Circuit Data Missing/Inaccurate, MSS"/>
    <s v="What type of issue are you reporting?: Another Issue Which area are you having an issue with?: Missing/Inaccurate Account Data What type of Data?: Circuit Data Missing/Inaccurate Select Provisioning System:  What are you trying to do, and, what is happening? (attach screenshots of any errors, etc.): Combine Tierpoint profiles in WSA Portal What is the billing account number for the customer?: 186SPTRPSPZZZ What date and time did you start noticing this issue?: 9/14/2018 4:05 PM"/>
    <m/>
    <m/>
    <m/>
    <m/>
    <m/>
    <s v="IT Application"/>
    <s v="Software Application/System"/>
    <s v="Other Type of Software"/>
    <m/>
    <m/>
    <s v="Sumer"/>
    <s v="Smith"/>
    <m/>
    <d v="2018-10-29T13:43:02"/>
    <m/>
    <s v="No"/>
    <s v="No"/>
  </r>
  <r>
    <s v="IT-OSS - M6 (PAETEC)"/>
    <s v="Incident"/>
    <s v="INC000002612018"/>
    <d v="2018-09-13T19:12:26"/>
    <m/>
    <x v="3"/>
    <s v="Medium"/>
    <x v="3"/>
    <s v="Within the Service Target"/>
    <s v="CLLI Location - MSS (hPAE) Issue"/>
    <s v="PSR 7048989 HAS A TASK THAT IS ERRORING OUT AND NEEDS TO BE FIXED AND CLOSED. I HAVE TRIED TO ACTIVATE THE GATEWAY SERVERAL TIMES AND IT JUST KEEPS ERRORING OUT.   From: Subramanian, Jayaprakash  Sent: Wednesday, September 12, 2018 4:26 PM To: Mills, Sandra &lt;Sandra.Mills@windstream.com&gt;; Fox, Dirk &lt;Dirk.Fox@windstream.com&gt; Cc: Shoemake, Leslie &lt;Leslie.Shoemake@windstream.com&gt;; Farmer, Amy L &lt;Amy.L.Farmer@windstream.com&gt; Subject: RE: 7048989 - Issue with Rejected PSRs  Sandra,  We need to check which this got change during the delegation/ someone changed it in the NGMSS system. We need to some more analysis before we bring ppl to look/help on this matter. Thanks  Jayaprakash Subramanian Lakshmi IT- OSS Engineering | Windstream 301 North Main Street | Greenville, SC 29601 jayaprakash.subramanian@windstream.com| windstreambusiness.com  (O) 864:331.7728 | (M) 503.320.4884   What is your MSS Login ID?: E0094496 Customer Acct Number?: 1027680 PSR #?: 7048989"/>
    <m/>
    <m/>
    <m/>
    <m/>
    <d v="2018-09-26T01:44:34"/>
    <s v="IT Application"/>
    <s v="Software Application/System"/>
    <s v="SOX/PCI"/>
    <m/>
    <m/>
    <s v="Leslie"/>
    <s v="Shoemake"/>
    <m/>
    <d v="2018-10-23T03:52:20"/>
    <m/>
    <s v="No"/>
    <s v="No"/>
  </r>
  <r>
    <s v="IT-OSS - M6 (PAETEC)"/>
    <s v="Incident"/>
    <s v="INC000002593602"/>
    <d v="2018-09-05T18:24:50"/>
    <m/>
    <x v="4"/>
    <s v="Medium"/>
    <x v="3"/>
    <s v="Service Targets Breached"/>
    <s v="MSS (hPAE) Issue"/>
    <s v="Which MSS instance are you reporting this issue for?: MSS (hPAE) What type of issue are you reporting?: Another issue Description of problem: (attach screenshots of any errors, etc.): Issue closing PSR 7140085 due to PSR's 7075911, 7075912, 7075954 and 7075979.  It may only be 7075979 holding it up.  I am not sure if I read the hierarchy correctly. What is your MSS Login ID?: credmond Customer Acct Number?: 61117277 PSR #?: 7140085 "/>
    <m/>
    <m/>
    <m/>
    <m/>
    <m/>
    <s v="IT Application"/>
    <s v="Software Application/System"/>
    <s v="SOX/PCI"/>
    <m/>
    <m/>
    <s v="Chanshini"/>
    <s v="Redmond"/>
    <m/>
    <d v="2018-09-07T14:47:21"/>
    <m/>
    <s v="No"/>
    <s v="No"/>
  </r>
  <r>
    <s v="IT-OSS - M6 (PAETEC)"/>
    <s v="Incident"/>
    <s v="INC000002586910"/>
    <d v="2018-09-01T01:24:15"/>
    <m/>
    <x v="5"/>
    <s v="Medium"/>
    <x v="5"/>
    <s v="Within the Service Target"/>
    <s v="MSS (hPAE) Issue"/>
    <s v="Alternate contact phone number for yourself, if applicable: 4078350533 Which MSS instance are you reporting this issue for?: MSS (hPAE) What type of issue are you reporting?: Another issue Description of problem: (attach screenshots of any errors, etc.): When creating a PSR, I go to copy existing service and it is not copying/carrying over ARC - Access Recovery Charge when trying to validate an order. This has not happened in the past. I can go in and manually add them to the POTS lines but shouldn't have to. I have attached a SNIP shot.   What is your MSS Login ID?: E0146631 Customer Acct Number?: 4360981 PSR #?: 7160617 "/>
    <m/>
    <m/>
    <m/>
    <m/>
    <m/>
    <s v="IT Application"/>
    <s v="Software Application/System"/>
    <s v="SOX/PCI"/>
    <m/>
    <m/>
    <s v="Joel"/>
    <s v="David"/>
    <m/>
    <d v="2018-09-11T16:23:36"/>
    <m/>
    <s v="No"/>
    <s v="No"/>
  </r>
  <r>
    <s v="IT-OSS - M6 (PAETEC)"/>
    <s v="Incident"/>
    <s v="INC000002585961"/>
    <d v="2018-08-31T20:03:50"/>
    <m/>
    <x v="0"/>
    <s v="Medium"/>
    <x v="5"/>
    <s v="Within the Service Target"/>
    <s v="MSS (hPAE) Issue"/>
    <s v="Which MSS instance are you reporting this issue for?: MSS (hPAE) What type of issue are you reporting?: Another issue Description of problem: (attach screenshots of any errors, etc.): Team is unable to inactivate services due to following error in M6 : The Circuits for this service request are not complete. Please complete (or reverse if the order has been cancelled) the required engineering before completing this task. Kindly complete the DD task. What is your MSS Login ID?: n9986092 Customer Acct Number?: 7061065 PSR #?: 7139162 "/>
    <m/>
    <m/>
    <m/>
    <m/>
    <m/>
    <s v="IT Application"/>
    <s v="Software Application/System"/>
    <s v="SOX/PCI"/>
    <m/>
    <m/>
    <s v="Anoop"/>
    <s v="Kumar"/>
    <m/>
    <d v="2018-09-14T18:29:31"/>
    <m/>
    <s v="No"/>
    <s v="No"/>
  </r>
  <r>
    <s v="IT-OSS - M6 (PAETEC)"/>
    <s v="Incident"/>
    <s v="INC000002585843"/>
    <d v="2018-08-31T20:30:26"/>
    <m/>
    <x v="0"/>
    <s v="Medium"/>
    <x v="5"/>
    <s v="Within the Service Target"/>
    <s v="MSS (hPAE) Issue"/>
    <s v="Which MSS instance are you reporting this issue for?: MSS (hPAE) What type of issue are you reporting?: Another issue Description of problem: (attach screenshots of any errors, etc.): Win-request#5396463 / Account#4793130 / PSR#7159979 We are unable to copy branch the services( B Dynamic IP Lines , T1 Data circuit) as these are already disconnect on closed PSR#6580896 and status is showing pending disconnect on customer account. Kindly resolve the issue ASAP. Related screen shot is also attached for reference. Please revert: grgnwsoeteam@sequentialtech.com What is your MSS Login ID?: n9948704 Customer Acct Number?: 4793130 PSR #?: 7159979 "/>
    <m/>
    <m/>
    <m/>
    <m/>
    <m/>
    <s v="IT Application"/>
    <s v="Software Application/System"/>
    <s v="SOX/PCI"/>
    <m/>
    <m/>
    <s v="Hemam"/>
    <s v="Singh"/>
    <m/>
    <d v="2018-09-19T18:39:50"/>
    <m/>
    <s v="No"/>
    <s v="No"/>
  </r>
  <r>
    <s v="IT-OSS - M6 (PAETEC)"/>
    <s v="Incident"/>
    <s v="INC000002566269"/>
    <d v="2018-08-23T02:11:11"/>
    <m/>
    <x v="1"/>
    <s v="Medium"/>
    <x v="3"/>
    <s v="Service Targets Breached"/>
    <s v="ETAdirect (OFSC) Incident - CLLI/Bucket-WZ"/>
    <s v="What is the e# or n# for the contact for this issue?: e0010080 User's First Name: Karen User's Last Name: Jech User's Job Title: Planner User's Organization: Provisioning &amp; Maintenance User's Department: ES OPs Service Delvry ISG 901 User's Phone Number: 877 832-4336 User's Email Address: Karen.Jech@windstream.com User's Site: Harrison - 202 Graham St What type of issue are you reporting?: Other Issue Other Issue: Wrong CLLI, Bucket, or Workzone on activity INC or Order #?: INC000038009023 What CLLI, Bucket, or Workzone was on the Activity?: Cilli: ATLNGAHPCA3 Bucket: GAATLN Work Zone: GAATLNHP What CLLI, Bucket, or Workzone is correct?: BUCKET: AZPHNX "/>
    <m/>
    <m/>
    <m/>
    <m/>
    <m/>
    <s v="IT Application"/>
    <s v="Software Application/System"/>
    <s v="Other Type of Software"/>
    <m/>
    <m/>
    <s v="Karen"/>
    <s v="Jech"/>
    <m/>
    <d v="2018-08-27T13:00:58"/>
    <m/>
    <s v="No"/>
    <s v="No"/>
  </r>
  <r>
    <s v="IT-OSS - M6 (PAETEC)"/>
    <s v="Incident"/>
    <s v="INC000002521962"/>
    <d v="2018-08-01T22:07:39"/>
    <m/>
    <x v="3"/>
    <s v="Medium"/>
    <x v="5"/>
    <s v="Within the Service Target"/>
    <s v="MSS (hPAE) Issue"/>
    <s v="Which MSS instance are you reporting this issue for?: MSS (hPAE) What type of issue are you reporting?: Another issue Description of problem: (attach screenshots of any errors, etc.): PSRs are for activating outbound VTNs. The VTN does not show on the LNP report like the other PSRs do. Examples of this working: 7129220, 7129253 &amp; others  7129304 VTN = 813-439-3399 7129691 VTN = 813-439-3180 What is your MSS Login ID?: e0170140 Customer Acct Number?: 200174223, 205348509 PSR #?: 7129304, 7129691 "/>
    <m/>
    <m/>
    <m/>
    <m/>
    <m/>
    <s v="IT Application"/>
    <s v="Software Application/System"/>
    <s v="SOX/PCI"/>
    <m/>
    <m/>
    <s v="Jody"/>
    <s v="Smith"/>
    <m/>
    <d v="2018-08-20T13:54:25"/>
    <m/>
    <s v="No"/>
    <s v="No"/>
  </r>
  <r>
    <s v="IT-OSS - M6 (PAETEC)"/>
    <s v="Incident"/>
    <s v="INC000002495792"/>
    <d v="2018-07-20T02:47:11"/>
    <m/>
    <x v="6"/>
    <s v="Medium"/>
    <x v="4"/>
    <s v="Within the Service Target"/>
    <s v="2nd - MSS (hPAE) Issue"/>
    <s v="Which MSS instance are you reporting this issue for?: MSS (hPAE) What type of issue are you reporting?: Another issue Description of problem: (attach screenshots of any errors, etc.): After the hPAE MSS Move to Conway this past weekend, the print screen function is not working. See attached snapshot. What is your MSS Login ID?: BMCKOY "/>
    <s v="2nd request - Hi Beatrice,  This is regarding the below ticket.  Description of problem: (attach screenshots of any errors, etc.): After the hPAE MSS Move to Conway this past weekend, the print screen function is not working. See attached snapshot.  Could you please let us know your suitable time to have a call and screen sharing session to troubleshoot the issue.  Regards, Ravi"/>
    <m/>
    <m/>
    <m/>
    <m/>
    <s v="IT Application"/>
    <s v="Software Application/System"/>
    <s v="SOX/PCI"/>
    <m/>
    <m/>
    <s v="Beatrice"/>
    <s v="Mckoy"/>
    <m/>
    <d v="2018-08-18T04:44:06"/>
    <m/>
    <s v="No"/>
    <s v="No"/>
  </r>
  <r>
    <s v="IT-OSS - M6 (PAETEC)"/>
    <s v="Incident"/>
    <s v="INC000002463357"/>
    <d v="2018-07-04T00:37:09"/>
    <m/>
    <x v="0"/>
    <s v="Medium"/>
    <x v="5"/>
    <s v="Service Target Warning"/>
    <s v="MSS (hPAE) Issue"/>
    <s v="Which MSS instance are you reporting this issue for?: MSS (hPAE) What type of issue are you reporting?: Another issue Description of problem: (attach screenshots of any errors, etc.): LNP Desired DD field is not populating at all or correctly in our M6 queue view vs. what the LNP report shows. What is your MSS Login ID?: cjb39613 Customer Acct Number?: 2416058 PSR #?: 7040674 "/>
    <m/>
    <m/>
    <m/>
    <m/>
    <m/>
    <s v="IT Application"/>
    <s v="Software Application/System"/>
    <s v="SOX/PCI"/>
    <m/>
    <m/>
    <s v="Cynthia"/>
    <s v="Becker"/>
    <m/>
    <d v="2018-08-23T23:39:15"/>
    <m/>
    <s v="No"/>
    <s v="No"/>
  </r>
  <r>
    <s v="IT-OSS - M6 (PAETEC)"/>
    <s v="Incident"/>
    <s v="INC000002460023"/>
    <d v="2018-07-02T22:16:23"/>
    <m/>
    <x v="2"/>
    <s v="Medium"/>
    <x v="5"/>
    <s v="Within the Service Target"/>
    <s v="MSS (hPAE) Issue"/>
    <s v="Which MSS instance are you reporting this issue for?: MSS (hPAE) What type of issue are you reporting?: Another issue Description of problem: (attach screenshots of any errors, etc.): OSDA task is stuck in &quot;Working&quot; status.  See attached list of PSRs.  I attached one example screenshot as well. What is your MSS Login ID?: e0156132 Customer Acct Number?: Multiple PSR #?: Multiple "/>
    <m/>
    <m/>
    <m/>
    <m/>
    <m/>
    <s v="IT Application"/>
    <s v="Software Application/System"/>
    <s v="SOX/PCI"/>
    <m/>
    <m/>
    <s v="Andrea"/>
    <s v="Nardella"/>
    <m/>
    <d v="2018-10-10T16:56:42"/>
    <m/>
    <s v="No"/>
    <s v="No"/>
  </r>
  <r>
    <s v="IT-OSS - M6 (PAETEC)"/>
    <s v="Incident"/>
    <s v="INC000002442664"/>
    <d v="2018-06-22T20:24:39"/>
    <m/>
    <x v="5"/>
    <s v="Medium"/>
    <x v="5"/>
    <s v="Service Targets Breached"/>
    <s v="2nd - UIF-2296 Windstream Online Customer Portal Rptd Issue - Billing Accts Missing/Inaccurate, PAETEC RevChain"/>
    <s v="What type of issue are you reporting?: Another Issue Which area are you having an issue with?: Missing/Inaccurate Account Data What type of Data?: Billing Accounts Missing/Inaccurate Select Billing System: PAETEC RevChain (RC8) What are you trying to do, and, what is happening? (attach screenshots of any errors, etc.): The customer is receiving order notifications which appear to be generated from WOL that are showing the incorrect services address for account # 166410.  The service address should be 300 State St, Suite 201, Rochester, NY 14614 What is the billing account number for the customer?: 166410 What date and time did you start noticing this issue?: 6/22/2018 12:00 AM "/>
    <m/>
    <m/>
    <m/>
    <m/>
    <m/>
    <s v="IT Application"/>
    <s v="Software Application/System"/>
    <s v="SOX/PCI"/>
    <m/>
    <m/>
    <s v="Michael"/>
    <s v="Vaughn"/>
    <m/>
    <d v="2018-10-19T23:50:38"/>
    <m/>
    <s v="No"/>
    <s v="No"/>
  </r>
  <r>
    <s v="IT-OSS - M6 (PAETEC)"/>
    <s v="Incident"/>
    <s v="INC000002394625"/>
    <d v="2018-05-30T21:03:58"/>
    <m/>
    <x v="5"/>
    <s v="Medium"/>
    <x v="5"/>
    <s v="Within the Service Target"/>
    <s v="MSS (hPAE) - Starnet"/>
    <s v="This is a Records Only Update Request.  Please update the accounts and TNs as detailed in the Attached Spreadsheet.  These TNs do not need to be updated in Revchain.  Update to new Starnet account."/>
    <m/>
    <m/>
    <m/>
    <m/>
    <m/>
    <s v="IT Application"/>
    <s v="Software Application/System"/>
    <s v="SOX/PCI"/>
    <m/>
    <m/>
    <s v="Stephanie"/>
    <s v="Larkins"/>
    <m/>
    <d v="2018-09-12T14:27:37"/>
    <m/>
    <s v="No"/>
    <s v="No"/>
  </r>
  <r>
    <s v="IT-OSS - M6 (PAETEC)"/>
    <s v="Incident"/>
    <s v="INC000002299889"/>
    <d v="2018-04-12T18:43:07"/>
    <m/>
    <x v="3"/>
    <s v="Medium"/>
    <x v="5"/>
    <s v="Within the Service Target"/>
    <s v="MSS (hPAE) - Starnet"/>
    <s v="Which MSS instance is this enhancement request/RIS request for?: MSS (hPAE) Details of request: This is a Records Only Update Request.  Please update the accounts and TNs as detailed in the Attached Spreadsheet.  These TNs do not need to be updated in Revchain.  Add to Starnet account. Date these changes need to be active: 4/13/2018 "/>
    <m/>
    <m/>
    <m/>
    <m/>
    <m/>
    <s v="IT Application"/>
    <s v="Software Application/System"/>
    <s v="SOX/PCI"/>
    <m/>
    <m/>
    <s v="Stephanie"/>
    <s v="Larkins"/>
    <m/>
    <d v="2018-10-30T02:44:05"/>
    <m/>
    <s v="Yes"/>
    <s v="No"/>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r>
    <m/>
    <m/>
    <m/>
    <m/>
    <m/>
    <x v="8"/>
    <m/>
    <x v="6"/>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I4:L23" firstHeaderRow="1" firstDataRow="2" firstDataCol="1"/>
  <pivotFields count="26">
    <pivotField showAll="0"/>
    <pivotField showAll="0" defaultSubtotal="0"/>
    <pivotField dataField="1" showAll="0"/>
    <pivotField showAll="0"/>
    <pivotField showAll="0"/>
    <pivotField axis="axisRow" showAll="0">
      <items count="85">
        <item x="11"/>
        <item m="1" x="55"/>
        <item m="1" x="56"/>
        <item m="1" x="74"/>
        <item m="1" x="70"/>
        <item m="1" x="27"/>
        <item x="9"/>
        <item m="1" x="61"/>
        <item m="1" x="26"/>
        <item x="18"/>
        <item m="1" x="32"/>
        <item m="1" x="62"/>
        <item m="1" x="45"/>
        <item m="1" x="79"/>
        <item m="1" x="77"/>
        <item x="8"/>
        <item m="1" x="69"/>
        <item m="1" x="30"/>
        <item m="1" x="33"/>
        <item m="1" x="39"/>
        <item m="1" x="48"/>
        <item m="1" x="64"/>
        <item m="1" x="60"/>
        <item m="1" x="80"/>
        <item m="1" x="20"/>
        <item m="1" x="78"/>
        <item m="1" x="50"/>
        <item m="1" x="25"/>
        <item m="1" x="29"/>
        <item m="1" x="40"/>
        <item m="1" x="38"/>
        <item m="1" x="31"/>
        <item m="1" x="81"/>
        <item m="1" x="57"/>
        <item m="1" x="83"/>
        <item x="10"/>
        <item m="1" x="41"/>
        <item x="1"/>
        <item m="1" x="24"/>
        <item m="1" x="49"/>
        <item m="1" x="34"/>
        <item m="1" x="21"/>
        <item m="1" x="23"/>
        <item m="1" x="22"/>
        <item m="1" x="37"/>
        <item m="1" x="51"/>
        <item m="1" x="47"/>
        <item m="1" x="53"/>
        <item m="1" x="75"/>
        <item m="1" x="71"/>
        <item m="1" x="82"/>
        <item x="12"/>
        <item x="7"/>
        <item m="1" x="59"/>
        <item m="1" x="46"/>
        <item m="1" x="68"/>
        <item m="1" x="54"/>
        <item x="19"/>
        <item m="1" x="67"/>
        <item m="1" x="66"/>
        <item x="14"/>
        <item x="4"/>
        <item m="1" x="76"/>
        <item m="1" x="36"/>
        <item m="1" x="28"/>
        <item x="5"/>
        <item x="0"/>
        <item m="1" x="35"/>
        <item m="1" x="52"/>
        <item x="16"/>
        <item m="1" x="72"/>
        <item x="3"/>
        <item m="1" x="42"/>
        <item m="1" x="43"/>
        <item x="13"/>
        <item m="1" x="58"/>
        <item m="1" x="44"/>
        <item m="1" x="73"/>
        <item x="15"/>
        <item x="17"/>
        <item m="1" x="65"/>
        <item x="2"/>
        <item x="6"/>
        <item m="1" x="63"/>
        <item t="default"/>
      </items>
    </pivotField>
    <pivotField showAll="0"/>
    <pivotField axis="axisCol" showAll="0">
      <items count="8">
        <item h="1" x="3"/>
        <item h="1" x="1"/>
        <item x="0"/>
        <item h="1" x="4"/>
        <item h="1" x="5"/>
        <item x="2"/>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s>
  <rowFields count="1">
    <field x="5"/>
  </rowFields>
  <rowItems count="18">
    <i>
      <x/>
    </i>
    <i>
      <x v="6"/>
    </i>
    <i>
      <x v="15"/>
    </i>
    <i>
      <x v="35"/>
    </i>
    <i>
      <x v="37"/>
    </i>
    <i>
      <x v="51"/>
    </i>
    <i>
      <x v="52"/>
    </i>
    <i>
      <x v="60"/>
    </i>
    <i>
      <x v="61"/>
    </i>
    <i>
      <x v="65"/>
    </i>
    <i>
      <x v="66"/>
    </i>
    <i>
      <x v="69"/>
    </i>
    <i>
      <x v="71"/>
    </i>
    <i>
      <x v="74"/>
    </i>
    <i>
      <x v="78"/>
    </i>
    <i>
      <x v="81"/>
    </i>
    <i>
      <x v="82"/>
    </i>
    <i t="grand">
      <x/>
    </i>
  </rowItems>
  <colFields count="1">
    <field x="7"/>
  </colFields>
  <colItems count="3">
    <i>
      <x v="2"/>
    </i>
    <i>
      <x v="5"/>
    </i>
    <i t="grand">
      <x/>
    </i>
  </colItems>
  <dataFields count="1">
    <dataField name="Count of Incident ID*+" fld="2" subtotal="count" baseField="0" baseItem="0"/>
  </dataFields>
  <formats count="1">
    <format dxfId="8">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B4:F23" firstHeaderRow="1" firstDataRow="2" firstDataCol="1"/>
  <pivotFields count="24">
    <pivotField showAll="0"/>
    <pivotField showAll="0" defaultSubtotal="0"/>
    <pivotField dataField="1" showAll="0"/>
    <pivotField numFmtId="22" showAll="0"/>
    <pivotField showAll="0"/>
    <pivotField axis="axisRow" showAll="0">
      <items count="85">
        <item x="11"/>
        <item m="1" x="55"/>
        <item m="1" x="56"/>
        <item m="1" x="74"/>
        <item m="1" x="70"/>
        <item m="1" x="27"/>
        <item x="9"/>
        <item m="1" x="26"/>
        <item x="18"/>
        <item m="1" x="32"/>
        <item m="1" x="62"/>
        <item m="1" x="45"/>
        <item m="1" x="79"/>
        <item m="1" x="77"/>
        <item x="8"/>
        <item m="1" x="61"/>
        <item m="1" x="69"/>
        <item m="1" x="30"/>
        <item m="1" x="33"/>
        <item m="1" x="39"/>
        <item m="1" x="48"/>
        <item m="1" x="64"/>
        <item m="1" x="60"/>
        <item m="1" x="80"/>
        <item m="1" x="20"/>
        <item m="1" x="78"/>
        <item m="1" x="50"/>
        <item m="1" x="25"/>
        <item m="1" x="29"/>
        <item m="1" x="40"/>
        <item m="1" x="38"/>
        <item m="1" x="31"/>
        <item m="1" x="81"/>
        <item m="1" x="57"/>
        <item m="1" x="83"/>
        <item x="10"/>
        <item m="1" x="41"/>
        <item x="1"/>
        <item m="1" x="24"/>
        <item m="1" x="49"/>
        <item m="1" x="34"/>
        <item m="1" x="21"/>
        <item m="1" x="23"/>
        <item m="1" x="22"/>
        <item m="1" x="37"/>
        <item m="1" x="51"/>
        <item m="1" x="47"/>
        <item m="1" x="53"/>
        <item m="1" x="75"/>
        <item m="1" x="71"/>
        <item m="1" x="82"/>
        <item x="12"/>
        <item x="7"/>
        <item m="1" x="59"/>
        <item m="1" x="46"/>
        <item m="1" x="68"/>
        <item m="1" x="54"/>
        <item x="19"/>
        <item m="1" x="67"/>
        <item m="1" x="66"/>
        <item x="14"/>
        <item x="4"/>
        <item m="1" x="76"/>
        <item m="1" x="36"/>
        <item m="1" x="28"/>
        <item x="5"/>
        <item x="0"/>
        <item m="1" x="35"/>
        <item m="1" x="52"/>
        <item x="16"/>
        <item m="1" x="72"/>
        <item x="3"/>
        <item m="1" x="42"/>
        <item m="1" x="43"/>
        <item x="13"/>
        <item m="1" x="58"/>
        <item m="1" x="44"/>
        <item m="1" x="73"/>
        <item x="15"/>
        <item x="17"/>
        <item m="1" x="65"/>
        <item x="2"/>
        <item x="6"/>
        <item m="1" x="63"/>
        <item t="default"/>
      </items>
    </pivotField>
    <pivotField showAll="0"/>
    <pivotField axis="axisCol" showAll="0" sortType="ascending">
      <items count="8">
        <item x="3"/>
        <item h="1" x="1"/>
        <item h="1" x="0"/>
        <item x="4"/>
        <item x="5"/>
        <item h="1" x="2"/>
        <item h="1" x="6"/>
        <item t="default"/>
      </items>
    </pivotField>
    <pivotField showAll="0"/>
    <pivotField showAll="0"/>
    <pivotField showAll="0"/>
    <pivotField showAll="0"/>
    <pivotField showAll="0"/>
    <pivotField showAll="0"/>
    <pivotField showAll="0"/>
    <pivotField showAll="0"/>
    <pivotField showAll="0"/>
    <pivotField showAll="0"/>
    <pivotField showAll="0"/>
    <pivotField numFmtId="22" showAll="0"/>
    <pivotField showAll="0"/>
    <pivotField showAll="0"/>
    <pivotField showAll="0"/>
    <pivotField showAll="0" defaultSubtotal="0"/>
  </pivotFields>
  <rowFields count="1">
    <field x="5"/>
  </rowFields>
  <rowItems count="18">
    <i>
      <x/>
    </i>
    <i>
      <x v="8"/>
    </i>
    <i>
      <x v="14"/>
    </i>
    <i>
      <x v="37"/>
    </i>
    <i>
      <x v="51"/>
    </i>
    <i>
      <x v="52"/>
    </i>
    <i>
      <x v="57"/>
    </i>
    <i>
      <x v="60"/>
    </i>
    <i>
      <x v="61"/>
    </i>
    <i>
      <x v="65"/>
    </i>
    <i>
      <x v="66"/>
    </i>
    <i>
      <x v="71"/>
    </i>
    <i>
      <x v="74"/>
    </i>
    <i>
      <x v="78"/>
    </i>
    <i>
      <x v="79"/>
    </i>
    <i>
      <x v="81"/>
    </i>
    <i>
      <x v="82"/>
    </i>
    <i t="grand">
      <x/>
    </i>
  </rowItems>
  <colFields count="1">
    <field x="7"/>
  </colFields>
  <colItems count="4">
    <i>
      <x/>
    </i>
    <i>
      <x v="3"/>
    </i>
    <i>
      <x v="4"/>
    </i>
    <i t="grand">
      <x/>
    </i>
  </colItems>
  <dataFields count="1">
    <dataField name="Count of Incident ID*+" fld="2" subtotal="count" baseField="0" baseItem="0"/>
  </dataFields>
  <formats count="1">
    <format dxfId="9">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G3:I11" firstHeaderRow="1" firstDataRow="2" firstDataCol="1"/>
  <pivotFields count="28">
    <pivotField showAll="0"/>
    <pivotField showAll="0"/>
    <pivotField dataField="1" showAll="0"/>
    <pivotField numFmtId="22" showAll="0"/>
    <pivotField showAll="0"/>
    <pivotField axis="axisRow" showAll="0">
      <items count="15">
        <item m="1" x="12"/>
        <item x="6"/>
        <item x="8"/>
        <item m="1" x="9"/>
        <item m="1" x="10"/>
        <item m="1" x="11"/>
        <item x="5"/>
        <item x="1"/>
        <item x="3"/>
        <item x="7"/>
        <item x="2"/>
        <item m="1" x="13"/>
        <item x="4"/>
        <item x="0"/>
        <item t="default"/>
      </items>
    </pivotField>
    <pivotField showAll="0"/>
    <pivotField axis="axisCol" showAll="0">
      <items count="8">
        <item h="1" x="3"/>
        <item h="1" x="4"/>
        <item h="1" x="5"/>
        <item x="2"/>
        <item h="1" x="6"/>
        <item h="1"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2" showAll="0"/>
    <pivotField showAll="0"/>
    <pivotField showAll="0"/>
    <pivotField showAll="0"/>
  </pivotFields>
  <rowFields count="1">
    <field x="5"/>
  </rowFields>
  <rowItems count="7">
    <i>
      <x v="6"/>
    </i>
    <i>
      <x v="7"/>
    </i>
    <i>
      <x v="8"/>
    </i>
    <i>
      <x v="10"/>
    </i>
    <i>
      <x v="12"/>
    </i>
    <i>
      <x v="13"/>
    </i>
    <i t="grand">
      <x/>
    </i>
  </rowItems>
  <colFields count="1">
    <field x="7"/>
  </colFields>
  <colItems count="2">
    <i>
      <x v="3"/>
    </i>
    <i t="grand">
      <x/>
    </i>
  </colItems>
  <dataFields count="1">
    <dataField name="Count of Incident ID*+" fld="2" subtotal="count" baseField="0" baseItem="0"/>
  </dataFields>
  <formats count="1">
    <format dxfId="6">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3:F13" firstHeaderRow="1" firstDataRow="2" firstDataCol="1"/>
  <pivotFields count="28">
    <pivotField showAll="0"/>
    <pivotField showAll="0"/>
    <pivotField dataField="1" showAll="0"/>
    <pivotField numFmtId="22" showAll="0"/>
    <pivotField showAll="0"/>
    <pivotField axis="axisRow" showAll="0">
      <items count="15">
        <item m="1" x="12"/>
        <item x="6"/>
        <item x="8"/>
        <item m="1" x="9"/>
        <item m="1" x="10"/>
        <item m="1" x="11"/>
        <item x="5"/>
        <item x="1"/>
        <item x="3"/>
        <item x="7"/>
        <item x="2"/>
        <item m="1" x="13"/>
        <item x="4"/>
        <item x="0"/>
        <item t="default"/>
      </items>
    </pivotField>
    <pivotField showAll="0"/>
    <pivotField axis="axisCol" showAll="0">
      <items count="8">
        <item x="3"/>
        <item x="4"/>
        <item x="5"/>
        <item h="1" x="2"/>
        <item x="6"/>
        <item h="1"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2" showAll="0"/>
    <pivotField showAll="0"/>
    <pivotField showAll="0"/>
    <pivotField showAll="0"/>
  </pivotFields>
  <rowFields count="1">
    <field x="5"/>
  </rowFields>
  <rowItems count="9">
    <i>
      <x v="1"/>
    </i>
    <i>
      <x v="2"/>
    </i>
    <i>
      <x v="6"/>
    </i>
    <i>
      <x v="7"/>
    </i>
    <i>
      <x v="8"/>
    </i>
    <i>
      <x v="10"/>
    </i>
    <i>
      <x v="12"/>
    </i>
    <i>
      <x v="13"/>
    </i>
    <i t="grand">
      <x/>
    </i>
  </rowItems>
  <colFields count="1">
    <field x="7"/>
  </colFields>
  <colItems count="5">
    <i>
      <x/>
    </i>
    <i>
      <x v="1"/>
    </i>
    <i>
      <x v="2"/>
    </i>
    <i>
      <x v="4"/>
    </i>
    <i t="grand">
      <x/>
    </i>
  </colItems>
  <dataFields count="1">
    <dataField name="Count of Incident ID*+" fld="2" subtotal="count" baseField="0" baseItem="0"/>
  </dataFields>
  <formats count="1">
    <format dxfId="7">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3:C6" firstHeaderRow="1" firstDataRow="2" firstDataCol="1"/>
  <pivotFields count="25">
    <pivotField axis="axisRow" showAll="0">
      <items count="3">
        <item x="0"/>
        <item x="1"/>
        <item t="default"/>
      </items>
    </pivotField>
    <pivotField showAll="0"/>
    <pivotField dataField="1" showAll="0"/>
    <pivotField showAll="0"/>
    <pivotField showAll="0"/>
    <pivotField showAll="0"/>
    <pivotField showAll="0"/>
    <pivotField axis="axisCol" showAll="0">
      <items count="8">
        <item m="1" x="6"/>
        <item h="1" x="0"/>
        <item x="2"/>
        <item h="1" m="1" x="5"/>
        <item h="1" x="3"/>
        <item h="1" m="1" x="4"/>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i>
    <i t="grand">
      <x/>
    </i>
  </rowItems>
  <colFields count="1">
    <field x="7"/>
  </colFields>
  <colItems count="2">
    <i>
      <x v="2"/>
    </i>
    <i t="grand">
      <x/>
    </i>
  </colItems>
  <dataFields count="1">
    <dataField name="Count of Incident ID*+"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K3:M6" firstHeaderRow="1" firstDataRow="2" firstDataCol="1"/>
  <pivotFields count="25">
    <pivotField axis="axisRow" showAll="0">
      <items count="3">
        <item x="0"/>
        <item x="1"/>
        <item t="default"/>
      </items>
    </pivotField>
    <pivotField showAll="0"/>
    <pivotField dataField="1" showAll="0"/>
    <pivotField showAll="0"/>
    <pivotField showAll="0"/>
    <pivotField showAll="0"/>
    <pivotField showAll="0"/>
    <pivotField axis="axisCol" showAll="0">
      <items count="8">
        <item h="1" m="1" x="6"/>
        <item x="0"/>
        <item h="1" x="2"/>
        <item m="1" x="5"/>
        <item h="1" x="3"/>
        <item h="1" m="1" x="4"/>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i>
    <i t="grand">
      <x/>
    </i>
  </rowItems>
  <colFields count="1">
    <field x="7"/>
  </colFields>
  <colItems count="2">
    <i>
      <x v="1"/>
    </i>
    <i t="grand">
      <x/>
    </i>
  </colItems>
  <dataFields count="1">
    <dataField name="Count of Incident ID*+"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MY720"/>
  <sheetViews>
    <sheetView tabSelected="1" zoomScale="55" zoomScaleNormal="55" workbookViewId="0">
      <pane xSplit="1" ySplit="42" topLeftCell="BMJ55" activePane="bottomRight" state="frozen"/>
      <selection pane="topRight"/>
      <selection pane="bottomLeft"/>
      <selection pane="bottomRight" activeCell="BMY26" sqref="BMY26"/>
    </sheetView>
  </sheetViews>
  <sheetFormatPr defaultRowHeight="15" x14ac:dyDescent="0.25"/>
  <cols>
    <col min="1" max="1" width="45.5703125" customWidth="1"/>
    <col min="2" max="5" width="9.140625" style="3" customWidth="1"/>
    <col min="6" max="7" width="9.140625" style="3" hidden="1" customWidth="1"/>
    <col min="8" max="68" width="9.140625" style="3"/>
    <col min="77" max="77" width="9.140625" customWidth="1"/>
    <col min="199" max="200" width="9" bestFit="1" customWidth="1"/>
    <col min="201" max="203" width="9.7109375" bestFit="1" customWidth="1"/>
    <col min="204" max="204" width="9.85546875" bestFit="1" customWidth="1"/>
    <col min="205" max="208" width="9.7109375" bestFit="1" customWidth="1"/>
    <col min="209" max="209" width="9.85546875" bestFit="1" customWidth="1"/>
    <col min="210" max="213" width="9.7109375" bestFit="1" customWidth="1"/>
    <col min="214" max="214" width="9.85546875" bestFit="1" customWidth="1"/>
    <col min="215" max="218" width="9.7109375" bestFit="1" customWidth="1"/>
    <col min="219" max="219" width="9.85546875" bestFit="1" customWidth="1"/>
    <col min="220" max="222" width="9.7109375" bestFit="1" customWidth="1"/>
    <col min="223" max="223" width="9.85546875" bestFit="1" customWidth="1"/>
    <col min="224" max="226" width="9.7109375" bestFit="1" customWidth="1"/>
    <col min="227" max="244" width="9.85546875" bestFit="1" customWidth="1"/>
    <col min="245" max="245" width="9.7109375" bestFit="1" customWidth="1"/>
    <col min="246" max="246" width="9.85546875" bestFit="1" customWidth="1"/>
    <col min="247" max="250" width="9.7109375" bestFit="1" customWidth="1"/>
    <col min="251" max="251" width="9.85546875" bestFit="1" customWidth="1"/>
    <col min="252" max="252" width="8.85546875" bestFit="1" customWidth="1"/>
    <col min="479" max="479" width="10.42578125" customWidth="1"/>
    <col min="482" max="482" width="9.42578125" bestFit="1" customWidth="1"/>
    <col min="487" max="487" width="9.42578125" bestFit="1" customWidth="1"/>
    <col min="492" max="492" width="9.42578125" bestFit="1" customWidth="1"/>
    <col min="497" max="497" width="9.42578125" bestFit="1" customWidth="1"/>
    <col min="502" max="502" width="9.42578125" bestFit="1" customWidth="1"/>
    <col min="507" max="507" width="9.42578125" bestFit="1" customWidth="1"/>
    <col min="512" max="512" width="9.42578125" bestFit="1" customWidth="1"/>
    <col min="517" max="517" width="9.42578125" bestFit="1" customWidth="1"/>
    <col min="526" max="526" width="9.42578125" bestFit="1" customWidth="1"/>
    <col min="531" max="531" width="9.42578125" bestFit="1" customWidth="1"/>
    <col min="533" max="533" width="9.42578125" bestFit="1" customWidth="1"/>
    <col min="536" max="536" width="9.42578125" bestFit="1" customWidth="1"/>
    <col min="541" max="541" width="9.42578125" bestFit="1" customWidth="1"/>
    <col min="546" max="546" width="9.42578125" bestFit="1" customWidth="1"/>
    <col min="550" max="550" width="9.42578125" bestFit="1" customWidth="1"/>
    <col min="555" max="555" width="9.42578125" bestFit="1" customWidth="1"/>
    <col min="559" max="559" width="9.42578125" bestFit="1" customWidth="1"/>
    <col min="564" max="564" width="9.42578125" bestFit="1" customWidth="1"/>
    <col min="569" max="569" width="9.42578125" bestFit="1" customWidth="1"/>
    <col min="574" max="574" width="9.42578125" bestFit="1" customWidth="1"/>
    <col min="579" max="579" width="9.42578125" bestFit="1" customWidth="1"/>
    <col min="584" max="585" width="9.42578125" bestFit="1" customWidth="1"/>
    <col min="589" max="589" width="9.42578125" bestFit="1" customWidth="1"/>
    <col min="594" max="596" width="9.42578125" bestFit="1" customWidth="1"/>
    <col min="598" max="598" width="9.42578125" bestFit="1" customWidth="1"/>
    <col min="600" max="600" width="9.42578125" bestFit="1" customWidth="1"/>
    <col min="602" max="602" width="9.42578125" bestFit="1" customWidth="1"/>
    <col min="607" max="608" width="9.42578125" bestFit="1" customWidth="1"/>
    <col min="611" max="611" width="9.42578125" bestFit="1" customWidth="1"/>
    <col min="616" max="616" width="9.42578125" bestFit="1" customWidth="1"/>
    <col min="621" max="621" width="9.42578125" bestFit="1" customWidth="1"/>
    <col min="626" max="626" width="9.42578125" bestFit="1" customWidth="1"/>
    <col min="631" max="631" width="9.42578125" bestFit="1" customWidth="1"/>
    <col min="636" max="636" width="9.42578125" bestFit="1" customWidth="1"/>
    <col min="641" max="641" width="9.42578125" bestFit="1" customWidth="1"/>
    <col min="646" max="646" width="9.42578125" bestFit="1" customWidth="1"/>
    <col min="651" max="651" width="9.42578125" bestFit="1" customWidth="1"/>
    <col min="656" max="656" width="9.42578125" bestFit="1" customWidth="1"/>
    <col min="661" max="661" width="9.42578125" bestFit="1" customWidth="1"/>
    <col min="665" max="665" width="9.42578125" bestFit="1" customWidth="1"/>
    <col min="667" max="667" width="9.42578125" bestFit="1" customWidth="1"/>
    <col min="670" max="670" width="9.42578125" bestFit="1" customWidth="1"/>
    <col min="674" max="674" width="9.42578125" bestFit="1" customWidth="1"/>
    <col min="677" max="678" width="9.42578125" bestFit="1" customWidth="1"/>
    <col min="681" max="682" width="9.42578125" bestFit="1" customWidth="1"/>
    <col min="687" max="687" width="9.42578125" bestFit="1" customWidth="1"/>
    <col min="692" max="692" width="9.42578125" bestFit="1" customWidth="1"/>
    <col min="703" max="703" width="9.42578125" bestFit="1" customWidth="1"/>
    <col min="712" max="712" width="9.42578125" bestFit="1" customWidth="1"/>
    <col min="717" max="717" width="9.42578125" bestFit="1" customWidth="1"/>
    <col min="722" max="722" width="9.42578125" bestFit="1" customWidth="1"/>
    <col min="732" max="732" width="9.42578125" bestFit="1" customWidth="1"/>
    <col min="734" max="734" width="9.42578125" bestFit="1" customWidth="1"/>
    <col min="747" max="747" width="9.42578125" bestFit="1" customWidth="1"/>
    <col min="750" max="752" width="9.42578125" bestFit="1" customWidth="1"/>
    <col min="761" max="761" width="9.42578125" bestFit="1" customWidth="1"/>
    <col min="780" max="780" width="9.42578125" bestFit="1" customWidth="1"/>
    <col min="783" max="784" width="9.42578125" bestFit="1" customWidth="1"/>
    <col min="817" max="817" width="9.28515625" bestFit="1" customWidth="1"/>
    <col min="820" max="820" width="9.28515625" bestFit="1" customWidth="1"/>
    <col min="832" max="832" width="9.28515625" bestFit="1" customWidth="1"/>
    <col min="837" max="837" width="9.28515625" bestFit="1" customWidth="1"/>
    <col min="842" max="842" width="9.28515625" bestFit="1" customWidth="1"/>
    <col min="845" max="845" width="9.28515625" bestFit="1" customWidth="1"/>
    <col min="850" max="850" width="9.28515625" bestFit="1" customWidth="1"/>
    <col min="855" max="855" width="9.28515625" bestFit="1" customWidth="1"/>
    <col min="858" max="859" width="9.28515625" bestFit="1" customWidth="1"/>
    <col min="864" max="864" width="9.28515625" bestFit="1" customWidth="1"/>
    <col min="868" max="868" width="9.28515625" bestFit="1" customWidth="1"/>
    <col min="873" max="873" width="9.28515625" bestFit="1" customWidth="1"/>
    <col min="878" max="878" width="9.28515625" bestFit="1" customWidth="1"/>
    <col min="883" max="883" width="9.28515625" bestFit="1" customWidth="1"/>
    <col min="893" max="893" width="9.28515625" bestFit="1" customWidth="1"/>
    <col min="897" max="897" width="9.28515625" bestFit="1" customWidth="1"/>
    <col min="907" max="909" width="9.28515625" bestFit="1" customWidth="1"/>
    <col min="912" max="912" width="9.28515625" bestFit="1" customWidth="1"/>
    <col min="921" max="921" width="9.28515625" bestFit="1" customWidth="1"/>
    <col min="926" max="926" width="9.28515625" bestFit="1" customWidth="1"/>
    <col min="1033" max="1033" width="9.42578125" bestFit="1" customWidth="1"/>
    <col min="1037" max="1037" width="9.42578125" bestFit="1" customWidth="1"/>
    <col min="1047" max="1047" width="9.42578125" bestFit="1" customWidth="1"/>
    <col min="1052" max="1052" width="9.42578125" bestFit="1" customWidth="1"/>
    <col min="1056" max="1056" width="9.42578125" bestFit="1" customWidth="1"/>
    <col min="1061" max="1061" width="9.42578125" bestFit="1" customWidth="1"/>
    <col min="1064" max="1064" width="9.42578125" bestFit="1" customWidth="1"/>
    <col min="1067" max="1067" width="9.42578125" bestFit="1" customWidth="1"/>
    <col min="1070" max="1070" width="9.42578125" bestFit="1" customWidth="1"/>
    <col min="1073" max="1073" width="9.42578125" bestFit="1" customWidth="1"/>
    <col min="1076" max="1076" width="9.42578125" bestFit="1" customWidth="1"/>
    <col min="1079" max="1079" width="9.42578125" bestFit="1" customWidth="1"/>
    <col min="1081" max="1082" width="9.42578125" bestFit="1" customWidth="1"/>
    <col min="1086" max="1086" width="9.42578125" bestFit="1" customWidth="1"/>
    <col min="1090" max="1090" width="9.42578125" bestFit="1" customWidth="1"/>
    <col min="1095" max="1095" width="9.42578125" bestFit="1" customWidth="1"/>
    <col min="1099" max="1099" width="9.42578125" bestFit="1" customWidth="1"/>
    <col min="1104" max="1106" width="9.42578125" bestFit="1" customWidth="1"/>
    <col min="1253" max="1253" width="9.85546875" customWidth="1"/>
    <col min="1265" max="1265" width="9.5703125" bestFit="1" customWidth="1"/>
    <col min="1298" max="1298" width="10.5703125" customWidth="1"/>
    <col min="1299" max="1299" width="10" customWidth="1"/>
    <col min="1319" max="1319" width="13.140625" bestFit="1" customWidth="1"/>
    <col min="1325" max="1325" width="12.5703125" bestFit="1" customWidth="1"/>
    <col min="1333" max="1333" width="11.85546875" customWidth="1"/>
    <col min="1343" max="1343" width="9.140625" customWidth="1"/>
    <col min="1625" max="1625" width="9.140625" customWidth="1"/>
  </cols>
  <sheetData>
    <row r="1" spans="1:1715" ht="18.75" x14ac:dyDescent="0.3">
      <c r="A1" s="20" t="s">
        <v>35</v>
      </c>
    </row>
    <row r="2" spans="1:1715" s="9" customFormat="1" ht="15.75" customHeight="1" x14ac:dyDescent="0.2">
      <c r="A2" s="30"/>
      <c r="B2" s="31" t="s">
        <v>18</v>
      </c>
      <c r="C2" s="31" t="s">
        <v>19</v>
      </c>
      <c r="D2" s="31" t="s">
        <v>20</v>
      </c>
      <c r="E2" s="31" t="s">
        <v>21</v>
      </c>
      <c r="F2" s="31" t="s">
        <v>22</v>
      </c>
      <c r="G2" s="31" t="s">
        <v>18</v>
      </c>
      <c r="H2" s="31" t="s">
        <v>19</v>
      </c>
      <c r="I2" s="31" t="s">
        <v>20</v>
      </c>
      <c r="J2" s="31" t="s">
        <v>21</v>
      </c>
      <c r="K2" s="31" t="s">
        <v>22</v>
      </c>
      <c r="L2" s="31" t="s">
        <v>18</v>
      </c>
      <c r="M2" s="31" t="s">
        <v>19</v>
      </c>
      <c r="N2" s="31" t="s">
        <v>20</v>
      </c>
      <c r="O2" s="31" t="s">
        <v>21</v>
      </c>
      <c r="P2" s="31" t="s">
        <v>22</v>
      </c>
      <c r="Q2" s="31" t="s">
        <v>18</v>
      </c>
      <c r="R2" s="31" t="s">
        <v>19</v>
      </c>
      <c r="S2" s="31" t="s">
        <v>20</v>
      </c>
      <c r="T2" s="31" t="s">
        <v>21</v>
      </c>
      <c r="U2" s="31" t="s">
        <v>22</v>
      </c>
      <c r="V2" s="31" t="s">
        <v>18</v>
      </c>
      <c r="W2" s="31" t="s">
        <v>19</v>
      </c>
      <c r="X2" s="31" t="s">
        <v>20</v>
      </c>
      <c r="Y2" s="31" t="s">
        <v>21</v>
      </c>
      <c r="Z2" s="31" t="s">
        <v>22</v>
      </c>
      <c r="AA2" s="31" t="s">
        <v>18</v>
      </c>
      <c r="AB2" s="31" t="s">
        <v>19</v>
      </c>
      <c r="AC2" s="31" t="s">
        <v>22</v>
      </c>
      <c r="AD2" s="31" t="s">
        <v>18</v>
      </c>
      <c r="AE2" s="31" t="s">
        <v>19</v>
      </c>
      <c r="AF2" s="31" t="s">
        <v>20</v>
      </c>
      <c r="AG2" s="31" t="s">
        <v>21</v>
      </c>
      <c r="AH2" s="31" t="s">
        <v>22</v>
      </c>
      <c r="AI2" s="31" t="s">
        <v>18</v>
      </c>
      <c r="AJ2" s="31" t="s">
        <v>19</v>
      </c>
      <c r="AK2" s="31" t="s">
        <v>20</v>
      </c>
      <c r="AL2" s="31" t="s">
        <v>21</v>
      </c>
      <c r="AM2" s="31" t="s">
        <v>22</v>
      </c>
      <c r="AN2" s="31" t="s">
        <v>18</v>
      </c>
      <c r="AO2" s="31" t="s">
        <v>19</v>
      </c>
      <c r="AP2" s="31" t="s">
        <v>20</v>
      </c>
      <c r="AQ2" s="31" t="s">
        <v>57</v>
      </c>
      <c r="AR2" s="31" t="s">
        <v>22</v>
      </c>
      <c r="AS2" s="31" t="s">
        <v>18</v>
      </c>
      <c r="AT2" s="31" t="s">
        <v>19</v>
      </c>
      <c r="AU2" s="31" t="s">
        <v>20</v>
      </c>
      <c r="AV2" s="31" t="s">
        <v>57</v>
      </c>
      <c r="AW2" s="31" t="s">
        <v>22</v>
      </c>
      <c r="AX2" s="31" t="s">
        <v>18</v>
      </c>
      <c r="AY2" s="31" t="s">
        <v>19</v>
      </c>
      <c r="AZ2" s="31" t="s">
        <v>21</v>
      </c>
      <c r="BA2" s="31" t="s">
        <v>22</v>
      </c>
      <c r="BB2" s="31" t="s">
        <v>18</v>
      </c>
      <c r="BC2" s="31" t="s">
        <v>19</v>
      </c>
      <c r="BD2" s="31" t="s">
        <v>20</v>
      </c>
      <c r="BE2" s="31" t="s">
        <v>21</v>
      </c>
      <c r="BF2" s="31" t="s">
        <v>22</v>
      </c>
      <c r="BG2" s="31" t="s">
        <v>19</v>
      </c>
      <c r="BH2" s="31" t="s">
        <v>20</v>
      </c>
      <c r="BI2" s="31" t="s">
        <v>21</v>
      </c>
      <c r="BJ2" s="31" t="s">
        <v>22</v>
      </c>
      <c r="BK2" s="31" t="s">
        <v>18</v>
      </c>
      <c r="BL2" s="31" t="s">
        <v>19</v>
      </c>
      <c r="BM2" s="31" t="s">
        <v>21</v>
      </c>
      <c r="BN2" s="31" t="s">
        <v>22</v>
      </c>
      <c r="BO2" s="31" t="s">
        <v>18</v>
      </c>
      <c r="BP2" s="31" t="s">
        <v>19</v>
      </c>
      <c r="BQ2" s="31" t="s">
        <v>20</v>
      </c>
      <c r="BR2" s="31" t="s">
        <v>21</v>
      </c>
      <c r="BS2" s="31" t="s">
        <v>22</v>
      </c>
      <c r="BT2" s="31" t="s">
        <v>18</v>
      </c>
      <c r="BU2" s="31" t="s">
        <v>19</v>
      </c>
      <c r="BV2" s="31" t="s">
        <v>20</v>
      </c>
      <c r="BW2" s="31" t="s">
        <v>21</v>
      </c>
      <c r="BX2" s="31" t="s">
        <v>22</v>
      </c>
      <c r="BY2" s="31" t="s">
        <v>18</v>
      </c>
      <c r="BZ2" s="31" t="s">
        <v>19</v>
      </c>
      <c r="CA2" s="31" t="s">
        <v>20</v>
      </c>
      <c r="CB2" s="31" t="s">
        <v>21</v>
      </c>
      <c r="CC2" s="31" t="s">
        <v>22</v>
      </c>
      <c r="CD2" s="31" t="s">
        <v>18</v>
      </c>
      <c r="CE2" s="31" t="s">
        <v>19</v>
      </c>
      <c r="CF2" s="31" t="s">
        <v>20</v>
      </c>
      <c r="CG2" s="31" t="s">
        <v>21</v>
      </c>
      <c r="CH2" s="31" t="s">
        <v>22</v>
      </c>
      <c r="CI2" s="31" t="s">
        <v>18</v>
      </c>
      <c r="CJ2" s="31" t="s">
        <v>19</v>
      </c>
      <c r="CK2" s="31" t="s">
        <v>20</v>
      </c>
      <c r="CL2" s="31" t="s">
        <v>21</v>
      </c>
      <c r="CM2" s="31" t="s">
        <v>22</v>
      </c>
      <c r="CN2" s="31" t="s">
        <v>18</v>
      </c>
      <c r="CO2" s="31" t="s">
        <v>19</v>
      </c>
      <c r="CP2" s="31" t="s">
        <v>20</v>
      </c>
      <c r="CQ2" s="31" t="s">
        <v>21</v>
      </c>
      <c r="CR2" s="31" t="s">
        <v>22</v>
      </c>
      <c r="CS2" s="31" t="s">
        <v>18</v>
      </c>
      <c r="CT2" s="31" t="s">
        <v>19</v>
      </c>
      <c r="CU2" s="31" t="s">
        <v>20</v>
      </c>
      <c r="CV2" s="31" t="s">
        <v>21</v>
      </c>
      <c r="CW2" s="31" t="s">
        <v>22</v>
      </c>
      <c r="CX2" s="31" t="s">
        <v>18</v>
      </c>
      <c r="CY2" s="31" t="s">
        <v>19</v>
      </c>
      <c r="CZ2" s="31" t="s">
        <v>20</v>
      </c>
      <c r="DA2" s="31" t="s">
        <v>21</v>
      </c>
      <c r="DB2" s="31" t="s">
        <v>22</v>
      </c>
      <c r="DC2" s="31" t="s">
        <v>18</v>
      </c>
      <c r="DD2" s="31" t="s">
        <v>19</v>
      </c>
      <c r="DE2" s="31" t="s">
        <v>20</v>
      </c>
      <c r="DF2" s="31" t="s">
        <v>21</v>
      </c>
      <c r="DG2" s="31" t="s">
        <v>18</v>
      </c>
      <c r="DH2" s="31" t="s">
        <v>19</v>
      </c>
      <c r="DI2" s="31" t="s">
        <v>20</v>
      </c>
      <c r="DJ2" s="31" t="s">
        <v>21</v>
      </c>
      <c r="DK2" s="31" t="s">
        <v>22</v>
      </c>
      <c r="DL2" s="31" t="s">
        <v>18</v>
      </c>
      <c r="DM2" s="31" t="s">
        <v>19</v>
      </c>
      <c r="DN2" s="31" t="s">
        <v>20</v>
      </c>
      <c r="DO2" s="31" t="s">
        <v>21</v>
      </c>
      <c r="DP2" s="31" t="s">
        <v>22</v>
      </c>
      <c r="DQ2" s="31" t="s">
        <v>19</v>
      </c>
      <c r="DR2" s="31" t="s">
        <v>20</v>
      </c>
      <c r="DS2" s="31" t="s">
        <v>21</v>
      </c>
      <c r="DT2" s="31" t="s">
        <v>22</v>
      </c>
      <c r="DU2" s="31" t="s">
        <v>18</v>
      </c>
      <c r="DV2" s="31" t="s">
        <v>19</v>
      </c>
      <c r="DW2" s="31" t="s">
        <v>20</v>
      </c>
      <c r="DX2" s="31" t="s">
        <v>22</v>
      </c>
      <c r="DY2" s="31" t="s">
        <v>18</v>
      </c>
      <c r="DZ2" s="31" t="s">
        <v>19</v>
      </c>
      <c r="EA2" s="31" t="s">
        <v>20</v>
      </c>
      <c r="EB2" s="31" t="s">
        <v>21</v>
      </c>
      <c r="EC2" s="31" t="s">
        <v>22</v>
      </c>
      <c r="ED2" s="31" t="s">
        <v>18</v>
      </c>
      <c r="EE2" s="31" t="s">
        <v>19</v>
      </c>
      <c r="EF2" s="31" t="s">
        <v>20</v>
      </c>
      <c r="EG2" s="31" t="s">
        <v>22</v>
      </c>
      <c r="EH2" s="31" t="s">
        <v>18</v>
      </c>
      <c r="EI2" s="31" t="s">
        <v>19</v>
      </c>
      <c r="EJ2" s="31" t="s">
        <v>20</v>
      </c>
      <c r="EK2" s="31" t="s">
        <v>21</v>
      </c>
      <c r="EL2" s="31" t="s">
        <v>22</v>
      </c>
      <c r="EM2" s="31" t="s">
        <v>18</v>
      </c>
      <c r="EN2" s="31" t="s">
        <v>19</v>
      </c>
      <c r="EO2" s="31" t="s">
        <v>20</v>
      </c>
      <c r="EP2" s="31" t="s">
        <v>21</v>
      </c>
      <c r="EQ2" s="31" t="s">
        <v>22</v>
      </c>
      <c r="ER2" s="31" t="s">
        <v>18</v>
      </c>
      <c r="ES2" s="31" t="s">
        <v>19</v>
      </c>
      <c r="ET2" s="31" t="s">
        <v>20</v>
      </c>
      <c r="EU2" s="31" t="s">
        <v>21</v>
      </c>
      <c r="EV2" s="31" t="s">
        <v>19</v>
      </c>
      <c r="EW2" s="31" t="s">
        <v>20</v>
      </c>
      <c r="EX2" s="31" t="s">
        <v>21</v>
      </c>
      <c r="EY2" s="31" t="s">
        <v>22</v>
      </c>
      <c r="EZ2" s="31" t="s">
        <v>18</v>
      </c>
      <c r="FA2" s="31" t="s">
        <v>19</v>
      </c>
      <c r="FB2" s="31" t="s">
        <v>20</v>
      </c>
      <c r="FC2" s="31" t="s">
        <v>21</v>
      </c>
      <c r="FD2" s="31" t="s">
        <v>22</v>
      </c>
      <c r="FE2" s="31" t="s">
        <v>18</v>
      </c>
      <c r="FF2" s="31" t="s">
        <v>19</v>
      </c>
      <c r="FG2" s="31" t="s">
        <v>20</v>
      </c>
      <c r="FH2" s="31" t="s">
        <v>21</v>
      </c>
      <c r="FI2" s="31" t="s">
        <v>22</v>
      </c>
      <c r="FJ2" s="31" t="s">
        <v>18</v>
      </c>
      <c r="FK2" s="31" t="s">
        <v>19</v>
      </c>
      <c r="FL2" s="31" t="s">
        <v>20</v>
      </c>
      <c r="FM2" s="31" t="s">
        <v>21</v>
      </c>
      <c r="FN2" s="31" t="s">
        <v>22</v>
      </c>
      <c r="FO2" s="31" t="s">
        <v>18</v>
      </c>
      <c r="FP2" s="31" t="s">
        <v>19</v>
      </c>
      <c r="FQ2" s="31" t="s">
        <v>20</v>
      </c>
      <c r="FR2" s="31" t="s">
        <v>21</v>
      </c>
      <c r="FS2" s="31" t="s">
        <v>22</v>
      </c>
      <c r="FT2" s="31" t="s">
        <v>18</v>
      </c>
      <c r="FU2" s="31" t="s">
        <v>19</v>
      </c>
      <c r="FV2" s="31" t="s">
        <v>21</v>
      </c>
      <c r="FW2" s="31" t="s">
        <v>18</v>
      </c>
      <c r="FX2" s="31" t="s">
        <v>20</v>
      </c>
      <c r="FY2" s="31" t="s">
        <v>21</v>
      </c>
      <c r="FZ2" s="31" t="s">
        <v>22</v>
      </c>
      <c r="GA2" s="31" t="s">
        <v>18</v>
      </c>
      <c r="GB2" s="31" t="s">
        <v>19</v>
      </c>
      <c r="GC2" s="31" t="s">
        <v>20</v>
      </c>
      <c r="GD2" s="31" t="s">
        <v>21</v>
      </c>
      <c r="GE2" s="31" t="s">
        <v>22</v>
      </c>
      <c r="GF2" s="31" t="s">
        <v>18</v>
      </c>
      <c r="GG2" s="31" t="s">
        <v>20</v>
      </c>
      <c r="GH2" s="31" t="s">
        <v>21</v>
      </c>
      <c r="GI2" s="31" t="s">
        <v>22</v>
      </c>
      <c r="GJ2" s="31" t="s">
        <v>18</v>
      </c>
      <c r="GK2" s="31" t="s">
        <v>19</v>
      </c>
      <c r="GL2" s="31" t="s">
        <v>20</v>
      </c>
      <c r="GM2" s="31" t="s">
        <v>21</v>
      </c>
      <c r="GN2" s="31" t="s">
        <v>22</v>
      </c>
      <c r="GO2" s="31" t="s">
        <v>18</v>
      </c>
      <c r="GP2" s="31" t="s">
        <v>19</v>
      </c>
      <c r="GQ2" s="31" t="s">
        <v>20</v>
      </c>
      <c r="GR2" s="31" t="s">
        <v>21</v>
      </c>
      <c r="GS2" s="31" t="s">
        <v>22</v>
      </c>
      <c r="GT2" s="31" t="s">
        <v>18</v>
      </c>
      <c r="GU2" s="31" t="s">
        <v>19</v>
      </c>
      <c r="GV2" s="31" t="s">
        <v>20</v>
      </c>
      <c r="GW2" s="31" t="s">
        <v>21</v>
      </c>
      <c r="GX2" s="31" t="s">
        <v>22</v>
      </c>
      <c r="GY2" s="31" t="s">
        <v>18</v>
      </c>
      <c r="GZ2" s="31" t="s">
        <v>19</v>
      </c>
      <c r="HA2" s="31" t="s">
        <v>20</v>
      </c>
      <c r="HB2" s="31" t="s">
        <v>21</v>
      </c>
      <c r="HC2" s="31" t="s">
        <v>22</v>
      </c>
      <c r="HD2" s="31" t="s">
        <v>18</v>
      </c>
      <c r="HE2" s="31" t="s">
        <v>19</v>
      </c>
      <c r="HF2" s="31" t="s">
        <v>20</v>
      </c>
      <c r="HG2" s="31" t="s">
        <v>21</v>
      </c>
      <c r="HH2" s="31" t="s">
        <v>22</v>
      </c>
      <c r="HI2" s="31" t="s">
        <v>18</v>
      </c>
      <c r="HJ2" s="31" t="s">
        <v>19</v>
      </c>
      <c r="HK2" s="31" t="s">
        <v>20</v>
      </c>
      <c r="HL2" s="31" t="s">
        <v>21</v>
      </c>
      <c r="HM2" s="31" t="s">
        <v>22</v>
      </c>
      <c r="HN2" s="31" t="s">
        <v>19</v>
      </c>
      <c r="HO2" s="31" t="s">
        <v>20</v>
      </c>
      <c r="HP2" s="31" t="s">
        <v>21</v>
      </c>
      <c r="HQ2" s="31" t="s">
        <v>22</v>
      </c>
      <c r="HR2" s="31" t="s">
        <v>18</v>
      </c>
      <c r="HS2" s="31" t="s">
        <v>20</v>
      </c>
      <c r="HT2" s="31" t="s">
        <v>21</v>
      </c>
      <c r="HU2" s="31" t="s">
        <v>22</v>
      </c>
      <c r="HV2" s="31" t="s">
        <v>18</v>
      </c>
      <c r="HW2" s="31" t="s">
        <v>19</v>
      </c>
      <c r="HX2" s="31" t="s">
        <v>20</v>
      </c>
      <c r="HY2" s="31" t="s">
        <v>21</v>
      </c>
      <c r="HZ2" s="31" t="s">
        <v>22</v>
      </c>
      <c r="IA2" s="31" t="s">
        <v>18</v>
      </c>
      <c r="IB2" s="31" t="s">
        <v>19</v>
      </c>
      <c r="IC2" s="31" t="s">
        <v>20</v>
      </c>
      <c r="ID2" s="31" t="s">
        <v>21</v>
      </c>
      <c r="IE2" s="31" t="s">
        <v>22</v>
      </c>
      <c r="IF2" s="31" t="s">
        <v>18</v>
      </c>
      <c r="IG2" s="31" t="s">
        <v>19</v>
      </c>
      <c r="IH2" s="31" t="s">
        <v>20</v>
      </c>
      <c r="II2" s="31" t="s">
        <v>21</v>
      </c>
      <c r="IJ2" s="31" t="s">
        <v>22</v>
      </c>
      <c r="IK2" s="31" t="s">
        <v>19</v>
      </c>
      <c r="IL2" s="31" t="s">
        <v>20</v>
      </c>
      <c r="IM2" s="31" t="s">
        <v>21</v>
      </c>
      <c r="IN2" s="31" t="s">
        <v>22</v>
      </c>
      <c r="IO2" s="31" t="s">
        <v>18</v>
      </c>
      <c r="IP2" s="31" t="s">
        <v>19</v>
      </c>
      <c r="IQ2" s="31" t="s">
        <v>20</v>
      </c>
      <c r="IR2" s="31" t="s">
        <v>21</v>
      </c>
      <c r="IS2" s="31" t="s">
        <v>22</v>
      </c>
      <c r="IT2" s="31" t="s">
        <v>18</v>
      </c>
      <c r="IU2" s="31" t="s">
        <v>19</v>
      </c>
      <c r="IV2" s="31" t="s">
        <v>20</v>
      </c>
      <c r="IW2" s="31" t="s">
        <v>22</v>
      </c>
      <c r="IX2" s="31" t="s">
        <v>19</v>
      </c>
      <c r="IY2" s="31" t="s">
        <v>21</v>
      </c>
      <c r="IZ2" s="31" t="s">
        <v>22</v>
      </c>
      <c r="JA2" s="31" t="s">
        <v>18</v>
      </c>
      <c r="JB2" s="31" t="s">
        <v>19</v>
      </c>
      <c r="JC2" s="31" t="s">
        <v>20</v>
      </c>
      <c r="JD2" s="31" t="s">
        <v>21</v>
      </c>
      <c r="JE2" s="31" t="s">
        <v>22</v>
      </c>
      <c r="JF2" s="31" t="s">
        <v>18</v>
      </c>
      <c r="JG2" s="31" t="s">
        <v>19</v>
      </c>
      <c r="JH2" s="31" t="s">
        <v>20</v>
      </c>
      <c r="JI2" s="31" t="s">
        <v>21</v>
      </c>
      <c r="JJ2" s="31" t="s">
        <v>22</v>
      </c>
      <c r="JK2" s="31" t="s">
        <v>18</v>
      </c>
      <c r="JL2" s="31" t="s">
        <v>19</v>
      </c>
      <c r="JM2" s="31" t="s">
        <v>20</v>
      </c>
      <c r="JN2" s="31" t="s">
        <v>21</v>
      </c>
      <c r="JO2" s="31" t="s">
        <v>22</v>
      </c>
      <c r="JP2" s="31" t="s">
        <v>18</v>
      </c>
      <c r="JQ2" s="31" t="s">
        <v>19</v>
      </c>
      <c r="JR2" s="31" t="s">
        <v>20</v>
      </c>
      <c r="JS2" s="31" t="s">
        <v>21</v>
      </c>
      <c r="JT2" s="31" t="s">
        <v>22</v>
      </c>
      <c r="JU2" s="31" t="s">
        <v>18</v>
      </c>
      <c r="JV2" s="31" t="s">
        <v>19</v>
      </c>
      <c r="JW2" s="31" t="s">
        <v>21</v>
      </c>
      <c r="JX2" s="31" t="s">
        <v>22</v>
      </c>
      <c r="JY2" s="31" t="s">
        <v>18</v>
      </c>
      <c r="JZ2" s="31" t="s">
        <v>19</v>
      </c>
      <c r="KA2" s="31" t="s">
        <v>20</v>
      </c>
      <c r="KB2" s="31" t="s">
        <v>21</v>
      </c>
      <c r="KC2" s="31" t="s">
        <v>22</v>
      </c>
      <c r="KD2" s="31" t="s">
        <v>18</v>
      </c>
      <c r="KE2" s="31" t="s">
        <v>20</v>
      </c>
      <c r="KF2" s="31" t="s">
        <v>21</v>
      </c>
      <c r="KG2" s="31" t="s">
        <v>22</v>
      </c>
      <c r="KH2" s="31" t="s">
        <v>18</v>
      </c>
      <c r="KI2" s="31" t="s">
        <v>19</v>
      </c>
      <c r="KJ2" s="31" t="s">
        <v>20</v>
      </c>
      <c r="KK2" s="31" t="s">
        <v>21</v>
      </c>
      <c r="KL2" s="31" t="s">
        <v>22</v>
      </c>
      <c r="KM2" s="31" t="s">
        <v>18</v>
      </c>
      <c r="KN2" s="31" t="s">
        <v>19</v>
      </c>
      <c r="KO2" s="31" t="s">
        <v>20</v>
      </c>
      <c r="KP2" s="31" t="s">
        <v>21</v>
      </c>
      <c r="KQ2" s="31" t="s">
        <v>22</v>
      </c>
      <c r="KR2" s="31" t="s">
        <v>18</v>
      </c>
      <c r="KS2" s="31" t="s">
        <v>20</v>
      </c>
      <c r="KT2" s="31" t="s">
        <v>21</v>
      </c>
      <c r="KU2" s="31" t="s">
        <v>22</v>
      </c>
      <c r="KV2" s="31" t="s">
        <v>18</v>
      </c>
      <c r="KW2" s="31" t="s">
        <v>19</v>
      </c>
      <c r="KX2" s="31" t="s">
        <v>20</v>
      </c>
      <c r="KY2" s="31" t="s">
        <v>21</v>
      </c>
      <c r="KZ2" s="31" t="s">
        <v>22</v>
      </c>
      <c r="LA2" s="31" t="s">
        <v>18</v>
      </c>
      <c r="LB2" s="31" t="s">
        <v>19</v>
      </c>
      <c r="LC2" s="31" t="s">
        <v>20</v>
      </c>
      <c r="LD2" s="31" t="s">
        <v>21</v>
      </c>
      <c r="LE2" s="31" t="s">
        <v>22</v>
      </c>
      <c r="LF2" s="31" t="s">
        <v>18</v>
      </c>
      <c r="LG2" s="31" t="s">
        <v>20</v>
      </c>
      <c r="LH2" s="31" t="s">
        <v>21</v>
      </c>
      <c r="LI2" s="31" t="s">
        <v>22</v>
      </c>
      <c r="LJ2" s="31" t="s">
        <v>18</v>
      </c>
      <c r="LK2" s="31" t="s">
        <v>19</v>
      </c>
      <c r="LL2" s="31" t="s">
        <v>20</v>
      </c>
      <c r="LM2" s="31" t="s">
        <v>21</v>
      </c>
      <c r="LN2" s="31" t="s">
        <v>22</v>
      </c>
      <c r="LO2" s="31" t="s">
        <v>18</v>
      </c>
      <c r="LP2" s="31" t="s">
        <v>19</v>
      </c>
      <c r="LQ2" s="31" t="s">
        <v>20</v>
      </c>
      <c r="LR2" s="31" t="s">
        <v>21</v>
      </c>
      <c r="LS2" s="31" t="s">
        <v>22</v>
      </c>
      <c r="LT2" s="31" t="s">
        <v>18</v>
      </c>
      <c r="LU2" s="31" t="s">
        <v>19</v>
      </c>
      <c r="LV2" s="31" t="s">
        <v>21</v>
      </c>
      <c r="LW2" s="31" t="s">
        <v>22</v>
      </c>
      <c r="LX2" s="31" t="s">
        <v>18</v>
      </c>
      <c r="LY2" s="31" t="s">
        <v>19</v>
      </c>
      <c r="LZ2" s="31" t="s">
        <v>20</v>
      </c>
      <c r="MA2" s="31" t="s">
        <v>21</v>
      </c>
      <c r="MB2" s="31" t="s">
        <v>22</v>
      </c>
      <c r="MC2" s="31" t="s">
        <v>18</v>
      </c>
      <c r="MD2" s="31" t="s">
        <v>19</v>
      </c>
      <c r="ME2" s="31" t="s">
        <v>20</v>
      </c>
      <c r="MF2" s="31" t="s">
        <v>21</v>
      </c>
      <c r="MG2" s="31" t="s">
        <v>22</v>
      </c>
      <c r="MH2" s="31" t="s">
        <v>18</v>
      </c>
      <c r="MI2" s="31" t="s">
        <v>20</v>
      </c>
      <c r="MJ2" s="31" t="s">
        <v>21</v>
      </c>
      <c r="MK2" s="31" t="s">
        <v>22</v>
      </c>
      <c r="ML2" s="31" t="s">
        <v>18</v>
      </c>
      <c r="MM2" s="31" t="s">
        <v>20</v>
      </c>
      <c r="MN2" s="31" t="s">
        <v>21</v>
      </c>
      <c r="MO2" s="31" t="s">
        <v>22</v>
      </c>
      <c r="MP2" s="31" t="s">
        <v>18</v>
      </c>
      <c r="MQ2" s="31" t="s">
        <v>19</v>
      </c>
      <c r="MR2" s="31" t="s">
        <v>20</v>
      </c>
      <c r="MS2" s="31" t="s">
        <v>21</v>
      </c>
      <c r="MT2" s="31" t="s">
        <v>22</v>
      </c>
      <c r="MU2" s="31" t="s">
        <v>19</v>
      </c>
      <c r="MV2" s="31" t="s">
        <v>20</v>
      </c>
      <c r="MW2" s="31" t="s">
        <v>21</v>
      </c>
      <c r="MX2" s="31" t="s">
        <v>22</v>
      </c>
      <c r="MY2" s="31" t="s">
        <v>18</v>
      </c>
      <c r="MZ2" s="31" t="s">
        <v>19</v>
      </c>
      <c r="NA2" s="31" t="s">
        <v>20</v>
      </c>
      <c r="NB2" s="31" t="s">
        <v>21</v>
      </c>
      <c r="NC2" s="31" t="s">
        <v>22</v>
      </c>
      <c r="ND2" s="31" t="s">
        <v>18</v>
      </c>
      <c r="NE2" s="31" t="s">
        <v>19</v>
      </c>
      <c r="NF2" s="31" t="s">
        <v>20</v>
      </c>
      <c r="NG2" s="31" t="s">
        <v>21</v>
      </c>
      <c r="NH2" s="31" t="s">
        <v>22</v>
      </c>
      <c r="NI2" s="31" t="s">
        <v>18</v>
      </c>
      <c r="NJ2" s="31" t="s">
        <v>19</v>
      </c>
      <c r="NK2" s="31" t="s">
        <v>20</v>
      </c>
      <c r="NL2" s="31" t="s">
        <v>21</v>
      </c>
      <c r="NM2" s="31" t="s">
        <v>22</v>
      </c>
      <c r="NN2" s="31" t="s">
        <v>18</v>
      </c>
      <c r="NO2" s="31" t="s">
        <v>19</v>
      </c>
      <c r="NP2" s="31" t="s">
        <v>20</v>
      </c>
      <c r="NQ2" s="31" t="s">
        <v>21</v>
      </c>
      <c r="NR2" s="31" t="s">
        <v>22</v>
      </c>
      <c r="NS2" s="31" t="s">
        <v>18</v>
      </c>
      <c r="NT2" s="31" t="s">
        <v>19</v>
      </c>
      <c r="NU2" s="31" t="s">
        <v>20</v>
      </c>
      <c r="NV2" s="31" t="s">
        <v>21</v>
      </c>
      <c r="NW2" s="31" t="s">
        <v>22</v>
      </c>
      <c r="NX2" s="31" t="s">
        <v>18</v>
      </c>
      <c r="NY2" s="31" t="s">
        <v>19</v>
      </c>
      <c r="NZ2" s="31" t="s">
        <v>20</v>
      </c>
      <c r="OA2" s="31" t="s">
        <v>21</v>
      </c>
      <c r="OB2" s="31" t="s">
        <v>22</v>
      </c>
      <c r="OC2" s="31" t="s">
        <v>18</v>
      </c>
      <c r="OD2" s="31" t="s">
        <v>19</v>
      </c>
      <c r="OE2" s="31" t="s">
        <v>20</v>
      </c>
      <c r="OF2" s="31" t="s">
        <v>376</v>
      </c>
      <c r="OG2" s="31" t="s">
        <v>22</v>
      </c>
      <c r="OH2" s="31" t="s">
        <v>18</v>
      </c>
      <c r="OI2" s="31" t="s">
        <v>19</v>
      </c>
      <c r="OJ2" s="31" t="s">
        <v>20</v>
      </c>
      <c r="OK2" s="31" t="s">
        <v>376</v>
      </c>
      <c r="OL2" s="31" t="s">
        <v>22</v>
      </c>
      <c r="OM2" s="31" t="s">
        <v>18</v>
      </c>
      <c r="ON2" s="31" t="s">
        <v>19</v>
      </c>
      <c r="OO2" s="31" t="s">
        <v>20</v>
      </c>
      <c r="OP2" s="31" t="s">
        <v>376</v>
      </c>
      <c r="OQ2" s="31" t="s">
        <v>22</v>
      </c>
      <c r="OR2" s="31" t="s">
        <v>18</v>
      </c>
      <c r="OS2" s="31" t="s">
        <v>19</v>
      </c>
      <c r="OT2" s="31" t="s">
        <v>20</v>
      </c>
      <c r="OU2" s="31" t="s">
        <v>21</v>
      </c>
      <c r="OV2" s="31" t="s">
        <v>22</v>
      </c>
      <c r="OW2" s="31" t="s">
        <v>18</v>
      </c>
      <c r="OX2" s="31" t="s">
        <v>19</v>
      </c>
      <c r="OY2" s="31" t="s">
        <v>20</v>
      </c>
      <c r="OZ2" s="31" t="s">
        <v>21</v>
      </c>
      <c r="PA2" s="31" t="s">
        <v>22</v>
      </c>
      <c r="PB2" s="31" t="s">
        <v>18</v>
      </c>
      <c r="PC2" s="31" t="s">
        <v>19</v>
      </c>
      <c r="PD2" s="31" t="s">
        <v>20</v>
      </c>
      <c r="PE2" s="31" t="s">
        <v>22</v>
      </c>
      <c r="PF2" s="31" t="s">
        <v>18</v>
      </c>
      <c r="PG2" s="31" t="s">
        <v>19</v>
      </c>
      <c r="PH2" s="31" t="s">
        <v>20</v>
      </c>
      <c r="PI2" s="31" t="s">
        <v>402</v>
      </c>
      <c r="PJ2" s="31" t="s">
        <v>22</v>
      </c>
      <c r="PK2" s="31" t="s">
        <v>18</v>
      </c>
      <c r="PL2" s="31" t="s">
        <v>19</v>
      </c>
      <c r="PM2" s="31" t="s">
        <v>20</v>
      </c>
      <c r="PN2" s="31" t="s">
        <v>21</v>
      </c>
      <c r="PO2" s="31" t="s">
        <v>22</v>
      </c>
      <c r="PP2" s="31" t="s">
        <v>18</v>
      </c>
      <c r="PQ2" s="31" t="s">
        <v>19</v>
      </c>
      <c r="PR2" s="31" t="s">
        <v>21</v>
      </c>
      <c r="PS2" s="31" t="s">
        <v>22</v>
      </c>
      <c r="PT2" s="31" t="s">
        <v>18</v>
      </c>
      <c r="PU2" s="31" t="s">
        <v>19</v>
      </c>
      <c r="PV2" s="31" t="s">
        <v>20</v>
      </c>
      <c r="PW2" s="31" t="s">
        <v>21</v>
      </c>
      <c r="PX2" s="31" t="s">
        <v>22</v>
      </c>
      <c r="PY2" s="31" t="s">
        <v>18</v>
      </c>
      <c r="PZ2" s="31" t="s">
        <v>19</v>
      </c>
      <c r="QA2" s="31" t="s">
        <v>20</v>
      </c>
      <c r="QB2" s="31" t="s">
        <v>21</v>
      </c>
      <c r="QC2" s="31" t="s">
        <v>22</v>
      </c>
      <c r="QD2" s="31" t="s">
        <v>18</v>
      </c>
      <c r="QE2" s="31" t="s">
        <v>19</v>
      </c>
      <c r="QF2" s="31" t="s">
        <v>20</v>
      </c>
      <c r="QG2" s="31" t="s">
        <v>376</v>
      </c>
      <c r="QH2" s="31" t="s">
        <v>22</v>
      </c>
      <c r="QI2" s="31" t="s">
        <v>18</v>
      </c>
      <c r="QJ2" s="31" t="s">
        <v>19</v>
      </c>
      <c r="QK2" s="31" t="s">
        <v>20</v>
      </c>
      <c r="QL2" s="31" t="s">
        <v>21</v>
      </c>
      <c r="QM2" s="31" t="s">
        <v>22</v>
      </c>
      <c r="QN2" s="31" t="s">
        <v>18</v>
      </c>
      <c r="QO2" s="31" t="s">
        <v>19</v>
      </c>
      <c r="QP2" s="31" t="s">
        <v>20</v>
      </c>
      <c r="QQ2" s="31" t="s">
        <v>21</v>
      </c>
      <c r="QR2" s="31" t="s">
        <v>22</v>
      </c>
      <c r="QS2" s="31" t="s">
        <v>18</v>
      </c>
      <c r="QT2" s="31" t="s">
        <v>19</v>
      </c>
      <c r="QU2" s="31" t="s">
        <v>20</v>
      </c>
      <c r="QV2" s="31" t="s">
        <v>376</v>
      </c>
      <c r="QW2" s="31" t="s">
        <v>22</v>
      </c>
      <c r="QX2" s="31" t="s">
        <v>18</v>
      </c>
      <c r="QY2" s="31" t="s">
        <v>20</v>
      </c>
      <c r="QZ2" s="31" t="s">
        <v>21</v>
      </c>
      <c r="RA2" s="31" t="s">
        <v>22</v>
      </c>
      <c r="RB2" s="31" t="s">
        <v>18</v>
      </c>
      <c r="RC2" s="31" t="s">
        <v>19</v>
      </c>
      <c r="RD2" s="31" t="s">
        <v>21</v>
      </c>
      <c r="RE2" s="31" t="s">
        <v>22</v>
      </c>
      <c r="RF2" s="31" t="s">
        <v>20</v>
      </c>
      <c r="RG2" s="31" t="s">
        <v>376</v>
      </c>
      <c r="RH2" s="31" t="s">
        <v>22</v>
      </c>
      <c r="RI2" s="31" t="s">
        <v>18</v>
      </c>
      <c r="RJ2" s="31" t="s">
        <v>19</v>
      </c>
      <c r="RK2" s="31" t="s">
        <v>20</v>
      </c>
      <c r="RL2" s="31" t="s">
        <v>21</v>
      </c>
      <c r="RM2" s="31" t="s">
        <v>22</v>
      </c>
      <c r="RN2" s="31" t="s">
        <v>18</v>
      </c>
      <c r="RO2" s="31" t="s">
        <v>19</v>
      </c>
      <c r="RP2" s="31" t="s">
        <v>20</v>
      </c>
      <c r="RQ2" s="31" t="s">
        <v>21</v>
      </c>
      <c r="RR2" s="31" t="s">
        <v>22</v>
      </c>
      <c r="RS2" s="31" t="s">
        <v>18</v>
      </c>
      <c r="RT2" s="31" t="s">
        <v>19</v>
      </c>
      <c r="RU2" s="31" t="s">
        <v>20</v>
      </c>
      <c r="RV2" s="31" t="s">
        <v>21</v>
      </c>
      <c r="RW2" s="31" t="s">
        <v>22</v>
      </c>
      <c r="RX2" s="31" t="s">
        <v>18</v>
      </c>
      <c r="RY2" s="31" t="s">
        <v>19</v>
      </c>
      <c r="RZ2" s="31" t="s">
        <v>20</v>
      </c>
      <c r="SA2" s="31" t="s">
        <v>21</v>
      </c>
      <c r="SB2" s="31" t="s">
        <v>22</v>
      </c>
      <c r="SC2" s="31" t="s">
        <v>18</v>
      </c>
      <c r="SD2" s="31" t="s">
        <v>19</v>
      </c>
      <c r="SE2" s="31" t="s">
        <v>20</v>
      </c>
      <c r="SF2" s="31" t="s">
        <v>21</v>
      </c>
      <c r="SG2" s="31" t="s">
        <v>22</v>
      </c>
      <c r="SH2" s="31" t="s">
        <v>18</v>
      </c>
      <c r="SI2" s="31" t="s">
        <v>19</v>
      </c>
      <c r="SJ2" s="31" t="s">
        <v>20</v>
      </c>
      <c r="SK2" s="31" t="s">
        <v>21</v>
      </c>
      <c r="SL2" s="31" t="s">
        <v>22</v>
      </c>
      <c r="SM2" s="31" t="s">
        <v>18</v>
      </c>
      <c r="SN2" s="31" t="s">
        <v>19</v>
      </c>
      <c r="SO2" s="31" t="s">
        <v>20</v>
      </c>
      <c r="SP2" s="31" t="s">
        <v>21</v>
      </c>
      <c r="SQ2" s="31" t="s">
        <v>22</v>
      </c>
      <c r="SR2" s="31" t="s">
        <v>18</v>
      </c>
      <c r="SS2" s="31" t="s">
        <v>19</v>
      </c>
      <c r="ST2" s="31" t="s">
        <v>20</v>
      </c>
      <c r="SU2" s="31" t="s">
        <v>21</v>
      </c>
      <c r="SV2" s="31" t="s">
        <v>22</v>
      </c>
      <c r="SW2" s="31" t="s">
        <v>18</v>
      </c>
      <c r="SX2" s="31" t="s">
        <v>19</v>
      </c>
      <c r="SY2" s="31" t="s">
        <v>20</v>
      </c>
      <c r="SZ2" s="31" t="s">
        <v>21</v>
      </c>
      <c r="TA2" s="31" t="s">
        <v>22</v>
      </c>
      <c r="TB2" s="31" t="s">
        <v>19</v>
      </c>
      <c r="TC2" s="31" t="s">
        <v>20</v>
      </c>
      <c r="TD2" s="31" t="s">
        <v>21</v>
      </c>
      <c r="TE2" s="31" t="s">
        <v>22</v>
      </c>
      <c r="TF2" s="31" t="s">
        <v>18</v>
      </c>
      <c r="TG2" s="31" t="s">
        <v>19</v>
      </c>
      <c r="TH2" s="31" t="s">
        <v>20</v>
      </c>
      <c r="TI2" s="31" t="s">
        <v>21</v>
      </c>
      <c r="TJ2" s="31" t="s">
        <v>22</v>
      </c>
      <c r="TK2" s="31" t="s">
        <v>18</v>
      </c>
      <c r="TL2" s="31" t="s">
        <v>19</v>
      </c>
      <c r="TM2" s="31" t="s">
        <v>20</v>
      </c>
      <c r="TN2" s="31" t="s">
        <v>21</v>
      </c>
      <c r="TO2" s="31" t="s">
        <v>22</v>
      </c>
      <c r="TP2" s="31" t="s">
        <v>18</v>
      </c>
      <c r="TQ2" s="31" t="s">
        <v>19</v>
      </c>
      <c r="TR2" s="31" t="s">
        <v>20</v>
      </c>
      <c r="TS2" s="31" t="s">
        <v>21</v>
      </c>
      <c r="TT2" s="31" t="s">
        <v>22</v>
      </c>
      <c r="TU2" s="31" t="s">
        <v>18</v>
      </c>
      <c r="TV2" s="31" t="s">
        <v>19</v>
      </c>
      <c r="TW2" s="31" t="s">
        <v>20</v>
      </c>
      <c r="TX2" s="31" t="s">
        <v>21</v>
      </c>
      <c r="TY2" s="31" t="s">
        <v>22</v>
      </c>
      <c r="TZ2" s="31" t="s">
        <v>19</v>
      </c>
      <c r="UA2" s="31" t="s">
        <v>20</v>
      </c>
      <c r="UB2" s="31" t="s">
        <v>21</v>
      </c>
      <c r="UC2" s="31" t="s">
        <v>22</v>
      </c>
      <c r="UD2" s="31" t="s">
        <v>18</v>
      </c>
      <c r="UE2" s="31" t="s">
        <v>19</v>
      </c>
      <c r="UF2" s="31" t="s">
        <v>20</v>
      </c>
      <c r="UG2" s="31" t="s">
        <v>21</v>
      </c>
      <c r="UH2" s="31" t="s">
        <v>22</v>
      </c>
      <c r="UI2" s="31" t="s">
        <v>18</v>
      </c>
      <c r="UJ2" s="31" t="s">
        <v>19</v>
      </c>
      <c r="UK2" s="31" t="s">
        <v>20</v>
      </c>
      <c r="UL2" s="31" t="s">
        <v>21</v>
      </c>
      <c r="UM2" s="31" t="s">
        <v>18</v>
      </c>
      <c r="UN2" s="31" t="s">
        <v>19</v>
      </c>
      <c r="UO2" s="31" t="s">
        <v>20</v>
      </c>
      <c r="UP2" s="31" t="s">
        <v>21</v>
      </c>
      <c r="UQ2" s="31" t="s">
        <v>22</v>
      </c>
      <c r="UR2" s="31" t="s">
        <v>18</v>
      </c>
      <c r="US2" s="31" t="s">
        <v>19</v>
      </c>
      <c r="UT2" s="31" t="s">
        <v>20</v>
      </c>
      <c r="UU2" s="31" t="s">
        <v>21</v>
      </c>
      <c r="UV2" s="31" t="s">
        <v>22</v>
      </c>
      <c r="UW2" s="31" t="s">
        <v>18</v>
      </c>
      <c r="UX2" s="31" t="s">
        <v>19</v>
      </c>
      <c r="UY2" s="31" t="s">
        <v>20</v>
      </c>
      <c r="UZ2" s="31" t="s">
        <v>21</v>
      </c>
      <c r="VA2" s="31" t="s">
        <v>22</v>
      </c>
      <c r="VB2" s="31" t="s">
        <v>18</v>
      </c>
      <c r="VC2" s="31" t="s">
        <v>19</v>
      </c>
      <c r="VD2" s="31" t="s">
        <v>20</v>
      </c>
      <c r="VE2" s="31" t="s">
        <v>21</v>
      </c>
      <c r="VF2" s="31" t="s">
        <v>22</v>
      </c>
      <c r="VG2" s="31" t="s">
        <v>18</v>
      </c>
      <c r="VH2" s="31" t="s">
        <v>19</v>
      </c>
      <c r="VI2" s="31" t="s">
        <v>20</v>
      </c>
      <c r="VJ2" s="31" t="s">
        <v>21</v>
      </c>
      <c r="VK2" s="31" t="s">
        <v>22</v>
      </c>
      <c r="VL2" s="31" t="s">
        <v>18</v>
      </c>
      <c r="VM2" s="31" t="s">
        <v>19</v>
      </c>
      <c r="VN2" s="31" t="s">
        <v>20</v>
      </c>
      <c r="VO2" s="31" t="s">
        <v>21</v>
      </c>
      <c r="VP2" s="31" t="s">
        <v>22</v>
      </c>
      <c r="VQ2" s="31" t="s">
        <v>18</v>
      </c>
      <c r="VR2" s="31" t="s">
        <v>19</v>
      </c>
      <c r="VS2" s="31" t="s">
        <v>20</v>
      </c>
      <c r="VT2" s="31" t="s">
        <v>21</v>
      </c>
      <c r="VU2" s="31" t="s">
        <v>22</v>
      </c>
      <c r="VV2" s="31" t="s">
        <v>18</v>
      </c>
      <c r="VW2" s="31" t="s">
        <v>19</v>
      </c>
      <c r="VX2" s="31" t="s">
        <v>21</v>
      </c>
      <c r="VY2" s="31" t="s">
        <v>22</v>
      </c>
      <c r="VZ2" s="31" t="s">
        <v>18</v>
      </c>
      <c r="WA2" s="31" t="s">
        <v>19</v>
      </c>
      <c r="WB2" s="31" t="s">
        <v>21</v>
      </c>
      <c r="WC2" s="31" t="s">
        <v>22</v>
      </c>
      <c r="WD2" s="31" t="s">
        <v>18</v>
      </c>
      <c r="WE2" s="31" t="s">
        <v>19</v>
      </c>
      <c r="WF2" s="31" t="s">
        <v>20</v>
      </c>
      <c r="WG2" s="31" t="s">
        <v>21</v>
      </c>
      <c r="WH2" s="31" t="s">
        <v>22</v>
      </c>
      <c r="WI2" s="31" t="s">
        <v>18</v>
      </c>
      <c r="WJ2" s="31" t="s">
        <v>20</v>
      </c>
      <c r="WK2" s="31" t="s">
        <v>21</v>
      </c>
      <c r="WL2" s="31" t="s">
        <v>22</v>
      </c>
      <c r="WM2" s="31" t="s">
        <v>18</v>
      </c>
      <c r="WN2" s="31" t="s">
        <v>19</v>
      </c>
      <c r="WO2" s="31" t="s">
        <v>20</v>
      </c>
      <c r="WP2" s="31" t="s">
        <v>21</v>
      </c>
      <c r="WQ2" s="31" t="s">
        <v>22</v>
      </c>
      <c r="WR2" s="31" t="s">
        <v>18</v>
      </c>
      <c r="WS2" s="31" t="s">
        <v>19</v>
      </c>
      <c r="WT2" s="31" t="s">
        <v>20</v>
      </c>
      <c r="WU2" s="31" t="s">
        <v>21</v>
      </c>
      <c r="WV2" s="31" t="s">
        <v>22</v>
      </c>
      <c r="WW2" s="31" t="s">
        <v>18</v>
      </c>
      <c r="WX2" s="31" t="s">
        <v>19</v>
      </c>
      <c r="WY2" s="31" t="s">
        <v>20</v>
      </c>
      <c r="WZ2" s="31" t="s">
        <v>21</v>
      </c>
      <c r="XA2" s="31" t="s">
        <v>22</v>
      </c>
      <c r="XB2" s="31" t="s">
        <v>18</v>
      </c>
      <c r="XC2" s="31" t="s">
        <v>19</v>
      </c>
      <c r="XD2" s="31" t="s">
        <v>20</v>
      </c>
      <c r="XE2" s="31" t="s">
        <v>21</v>
      </c>
      <c r="XF2" s="31" t="s">
        <v>22</v>
      </c>
      <c r="XG2" s="31" t="s">
        <v>18</v>
      </c>
      <c r="XH2" s="31" t="s">
        <v>19</v>
      </c>
      <c r="XI2" s="31" t="s">
        <v>20</v>
      </c>
      <c r="XJ2" s="31" t="s">
        <v>21</v>
      </c>
      <c r="XK2" s="31" t="s">
        <v>22</v>
      </c>
      <c r="XL2" s="31" t="s">
        <v>18</v>
      </c>
      <c r="XM2" s="31" t="s">
        <v>19</v>
      </c>
      <c r="XN2" s="31" t="s">
        <v>20</v>
      </c>
      <c r="XO2" s="31" t="s">
        <v>21</v>
      </c>
      <c r="XP2" s="31" t="s">
        <v>22</v>
      </c>
      <c r="XQ2" s="31" t="s">
        <v>18</v>
      </c>
      <c r="XR2" s="31" t="s">
        <v>19</v>
      </c>
      <c r="XS2" s="31" t="s">
        <v>20</v>
      </c>
      <c r="XT2" s="31" t="s">
        <v>21</v>
      </c>
      <c r="XU2" s="31" t="s">
        <v>22</v>
      </c>
      <c r="XV2" s="31" t="s">
        <v>18</v>
      </c>
      <c r="XW2" s="31" t="s">
        <v>19</v>
      </c>
      <c r="XX2" s="31" t="s">
        <v>20</v>
      </c>
      <c r="XY2" s="31" t="s">
        <v>21</v>
      </c>
      <c r="XZ2" s="31" t="s">
        <v>22</v>
      </c>
      <c r="YA2" s="31" t="s">
        <v>18</v>
      </c>
      <c r="YB2" s="31" t="s">
        <v>19</v>
      </c>
      <c r="YC2" s="31" t="s">
        <v>20</v>
      </c>
      <c r="YD2" s="31" t="s">
        <v>21</v>
      </c>
      <c r="YE2" s="31" t="s">
        <v>22</v>
      </c>
      <c r="YF2" s="31" t="s">
        <v>18</v>
      </c>
      <c r="YG2" s="31" t="s">
        <v>19</v>
      </c>
      <c r="YH2" s="31" t="s">
        <v>20</v>
      </c>
      <c r="YI2" s="31" t="s">
        <v>21</v>
      </c>
      <c r="YJ2" s="31" t="s">
        <v>22</v>
      </c>
      <c r="YK2" s="31" t="s">
        <v>19</v>
      </c>
      <c r="YL2" s="31" t="s">
        <v>20</v>
      </c>
      <c r="YM2" s="31" t="s">
        <v>21</v>
      </c>
      <c r="YN2" s="31" t="s">
        <v>22</v>
      </c>
      <c r="YO2" s="31" t="s">
        <v>18</v>
      </c>
      <c r="YP2" s="31" t="s">
        <v>19</v>
      </c>
      <c r="YQ2" s="31" t="s">
        <v>20</v>
      </c>
      <c r="YR2" s="31" t="s">
        <v>21</v>
      </c>
      <c r="YS2" s="31" t="s">
        <v>22</v>
      </c>
      <c r="YT2" s="31" t="s">
        <v>19</v>
      </c>
      <c r="YU2" s="31" t="s">
        <v>20</v>
      </c>
      <c r="YV2" s="31" t="s">
        <v>21</v>
      </c>
      <c r="YW2" s="31" t="s">
        <v>22</v>
      </c>
      <c r="YX2" s="31" t="s">
        <v>18</v>
      </c>
      <c r="YY2" s="31" t="s">
        <v>19</v>
      </c>
      <c r="YZ2" s="31" t="s">
        <v>20</v>
      </c>
      <c r="ZA2" s="31" t="s">
        <v>22</v>
      </c>
      <c r="ZB2" s="31" t="s">
        <v>18</v>
      </c>
      <c r="ZC2" s="31" t="s">
        <v>19</v>
      </c>
      <c r="ZD2" s="31" t="s">
        <v>20</v>
      </c>
      <c r="ZE2" s="31" t="s">
        <v>22</v>
      </c>
      <c r="ZF2" s="31" t="s">
        <v>18</v>
      </c>
      <c r="ZG2" s="31" t="s">
        <v>19</v>
      </c>
      <c r="ZH2" s="31" t="s">
        <v>20</v>
      </c>
      <c r="ZI2" s="31" t="s">
        <v>21</v>
      </c>
      <c r="ZJ2" s="31" t="s">
        <v>22</v>
      </c>
      <c r="ZK2" s="31" t="s">
        <v>18</v>
      </c>
      <c r="ZL2" s="31" t="s">
        <v>19</v>
      </c>
      <c r="ZM2" s="31" t="s">
        <v>20</v>
      </c>
      <c r="ZN2" s="31" t="s">
        <v>21</v>
      </c>
      <c r="ZO2" s="31" t="s">
        <v>22</v>
      </c>
      <c r="ZP2" s="31" t="s">
        <v>18</v>
      </c>
      <c r="ZQ2" s="31" t="s">
        <v>19</v>
      </c>
      <c r="ZR2" s="31" t="s">
        <v>20</v>
      </c>
      <c r="ZS2" s="31" t="s">
        <v>21</v>
      </c>
      <c r="ZT2" s="31" t="s">
        <v>22</v>
      </c>
      <c r="ZU2" s="31" t="s">
        <v>18</v>
      </c>
      <c r="ZV2" s="31" t="s">
        <v>19</v>
      </c>
      <c r="ZW2" s="31" t="s">
        <v>20</v>
      </c>
      <c r="ZX2" s="31" t="s">
        <v>21</v>
      </c>
      <c r="ZY2" s="31" t="s">
        <v>22</v>
      </c>
      <c r="ZZ2" s="31" t="s">
        <v>18</v>
      </c>
      <c r="AAA2" s="31" t="s">
        <v>19</v>
      </c>
      <c r="AAB2" s="31" t="s">
        <v>20</v>
      </c>
      <c r="AAC2" s="31" t="s">
        <v>21</v>
      </c>
      <c r="AAD2" s="31" t="s">
        <v>22</v>
      </c>
      <c r="AAE2" s="31" t="s">
        <v>18</v>
      </c>
      <c r="AAF2" s="31" t="s">
        <v>19</v>
      </c>
      <c r="AAG2" s="31" t="s">
        <v>20</v>
      </c>
      <c r="AAH2" s="31" t="s">
        <v>21</v>
      </c>
      <c r="AAI2" s="31" t="s">
        <v>22</v>
      </c>
      <c r="AAJ2" s="31" t="s">
        <v>18</v>
      </c>
      <c r="AAK2" s="31" t="s">
        <v>19</v>
      </c>
      <c r="AAL2" s="31" t="s">
        <v>20</v>
      </c>
      <c r="AAM2" s="31" t="s">
        <v>21</v>
      </c>
      <c r="AAN2" s="31" t="s">
        <v>22</v>
      </c>
      <c r="AAO2" s="31" t="s">
        <v>18</v>
      </c>
      <c r="AAP2" s="31" t="s">
        <v>19</v>
      </c>
      <c r="AAQ2" s="31" t="s">
        <v>20</v>
      </c>
      <c r="AAR2" s="31" t="s">
        <v>21</v>
      </c>
      <c r="AAS2" s="31" t="s">
        <v>22</v>
      </c>
      <c r="AAT2" s="31" t="s">
        <v>18</v>
      </c>
      <c r="AAU2" s="31" t="s">
        <v>19</v>
      </c>
      <c r="AAV2" s="31" t="s">
        <v>20</v>
      </c>
      <c r="AAW2" s="31" t="s">
        <v>21</v>
      </c>
      <c r="AAX2" s="31" t="s">
        <v>22</v>
      </c>
      <c r="AAY2" s="31" t="s">
        <v>18</v>
      </c>
      <c r="AAZ2" s="31" t="s">
        <v>19</v>
      </c>
      <c r="ABA2" s="31" t="s">
        <v>20</v>
      </c>
      <c r="ABB2" s="31" t="s">
        <v>21</v>
      </c>
      <c r="ABC2" s="31" t="s">
        <v>22</v>
      </c>
      <c r="ABD2" s="31" t="s">
        <v>18</v>
      </c>
      <c r="ABE2" s="31" t="s">
        <v>19</v>
      </c>
      <c r="ABF2" s="31" t="s">
        <v>20</v>
      </c>
      <c r="ABG2" s="31" t="s">
        <v>21</v>
      </c>
      <c r="ABH2" s="31" t="s">
        <v>22</v>
      </c>
      <c r="ABI2" s="31" t="s">
        <v>18</v>
      </c>
      <c r="ABJ2" s="31" t="s">
        <v>19</v>
      </c>
      <c r="ABK2" s="31" t="s">
        <v>20</v>
      </c>
      <c r="ABL2" s="31" t="s">
        <v>21</v>
      </c>
      <c r="ABM2" s="31" t="s">
        <v>22</v>
      </c>
      <c r="ABN2" s="31" t="s">
        <v>18</v>
      </c>
      <c r="ABO2" s="31" t="s">
        <v>19</v>
      </c>
      <c r="ABP2" s="31" t="s">
        <v>20</v>
      </c>
      <c r="ABQ2" s="31" t="s">
        <v>21</v>
      </c>
      <c r="ABR2" s="31" t="s">
        <v>22</v>
      </c>
      <c r="ABS2" s="31" t="s">
        <v>18</v>
      </c>
      <c r="ABT2" s="31" t="s">
        <v>19</v>
      </c>
      <c r="ABU2" s="31" t="s">
        <v>20</v>
      </c>
      <c r="ABV2" s="31" t="s">
        <v>21</v>
      </c>
      <c r="ABW2" s="31" t="s">
        <v>22</v>
      </c>
      <c r="ABX2" s="31" t="s">
        <v>18</v>
      </c>
      <c r="ABY2" s="31" t="s">
        <v>19</v>
      </c>
      <c r="ABZ2" s="31" t="s">
        <v>20</v>
      </c>
      <c r="ACA2" s="31" t="s">
        <v>21</v>
      </c>
      <c r="ACB2" s="31" t="s">
        <v>18</v>
      </c>
      <c r="ACC2" s="31" t="s">
        <v>19</v>
      </c>
      <c r="ACD2" s="31" t="s">
        <v>20</v>
      </c>
      <c r="ACE2" s="31" t="s">
        <v>21</v>
      </c>
      <c r="ACF2" s="31" t="s">
        <v>22</v>
      </c>
      <c r="ACG2" s="31" t="s">
        <v>18</v>
      </c>
      <c r="ACH2" s="31" t="s">
        <v>19</v>
      </c>
      <c r="ACI2" s="31" t="s">
        <v>20</v>
      </c>
      <c r="ACJ2" s="31" t="s">
        <v>21</v>
      </c>
      <c r="ACK2" s="31" t="s">
        <v>18</v>
      </c>
      <c r="ACL2" s="31" t="s">
        <v>19</v>
      </c>
      <c r="ACM2" s="31" t="s">
        <v>20</v>
      </c>
      <c r="ACN2" s="31" t="s">
        <v>21</v>
      </c>
      <c r="ACO2" s="31" t="s">
        <v>22</v>
      </c>
      <c r="ACP2" s="31" t="s">
        <v>18</v>
      </c>
      <c r="ACQ2" s="31" t="s">
        <v>19</v>
      </c>
      <c r="ACR2" s="31" t="s">
        <v>20</v>
      </c>
      <c r="ACS2" s="31" t="s">
        <v>21</v>
      </c>
      <c r="ACT2" s="31" t="s">
        <v>22</v>
      </c>
      <c r="ACU2" s="31" t="s">
        <v>18</v>
      </c>
      <c r="ACV2" s="31" t="s">
        <v>19</v>
      </c>
      <c r="ACW2" s="31" t="s">
        <v>20</v>
      </c>
      <c r="ACX2" s="31" t="s">
        <v>21</v>
      </c>
      <c r="ACY2" s="31" t="s">
        <v>22</v>
      </c>
      <c r="ACZ2" s="31" t="s">
        <v>18</v>
      </c>
      <c r="ADA2" s="31" t="s">
        <v>19</v>
      </c>
      <c r="ADB2" s="31" t="s">
        <v>20</v>
      </c>
      <c r="ADC2" s="31" t="s">
        <v>22</v>
      </c>
      <c r="ADD2" s="31" t="s">
        <v>18</v>
      </c>
      <c r="ADE2" s="31" t="s">
        <v>19</v>
      </c>
      <c r="ADF2" s="31" t="s">
        <v>20</v>
      </c>
      <c r="ADG2" s="31" t="s">
        <v>22</v>
      </c>
      <c r="ADH2" s="31" t="s">
        <v>18</v>
      </c>
      <c r="ADI2" s="31" t="s">
        <v>19</v>
      </c>
      <c r="ADJ2" s="31" t="s">
        <v>20</v>
      </c>
      <c r="ADK2" s="31" t="s">
        <v>21</v>
      </c>
      <c r="ADL2" s="31" t="s">
        <v>22</v>
      </c>
      <c r="ADM2" s="31" t="s">
        <v>18</v>
      </c>
      <c r="ADN2" s="31" t="s">
        <v>19</v>
      </c>
      <c r="ADO2" s="31" t="s">
        <v>20</v>
      </c>
      <c r="ADP2" s="31" t="s">
        <v>21</v>
      </c>
      <c r="ADQ2" s="31" t="s">
        <v>22</v>
      </c>
      <c r="ADR2" s="31" t="s">
        <v>18</v>
      </c>
      <c r="ADS2" s="31" t="s">
        <v>19</v>
      </c>
      <c r="ADT2" s="31" t="s">
        <v>21</v>
      </c>
      <c r="ADU2" s="31" t="s">
        <v>22</v>
      </c>
      <c r="ADV2" s="31" t="s">
        <v>18</v>
      </c>
      <c r="ADW2" s="31" t="s">
        <v>19</v>
      </c>
      <c r="ADX2" s="31" t="s">
        <v>20</v>
      </c>
      <c r="ADY2" s="31" t="s">
        <v>21</v>
      </c>
      <c r="ADZ2" s="31" t="s">
        <v>22</v>
      </c>
      <c r="AEA2" s="31" t="s">
        <v>18</v>
      </c>
      <c r="AEB2" s="31" t="s">
        <v>19</v>
      </c>
      <c r="AEC2" s="31" t="s">
        <v>20</v>
      </c>
      <c r="AED2" s="31" t="s">
        <v>21</v>
      </c>
      <c r="AEE2" s="31" t="s">
        <v>22</v>
      </c>
      <c r="AEF2" s="31" t="s">
        <v>18</v>
      </c>
      <c r="AEG2" s="31" t="s">
        <v>19</v>
      </c>
      <c r="AEH2" s="31" t="s">
        <v>20</v>
      </c>
      <c r="AEI2" s="31" t="s">
        <v>21</v>
      </c>
      <c r="AEJ2" s="31" t="s">
        <v>22</v>
      </c>
      <c r="AEK2" s="31" t="s">
        <v>18</v>
      </c>
      <c r="AEL2" s="31" t="s">
        <v>19</v>
      </c>
      <c r="AEM2" s="31" t="s">
        <v>20</v>
      </c>
      <c r="AEN2" s="31" t="s">
        <v>21</v>
      </c>
      <c r="AEO2" s="31" t="s">
        <v>22</v>
      </c>
      <c r="AEP2" s="31" t="s">
        <v>18</v>
      </c>
      <c r="AEQ2" s="31" t="s">
        <v>19</v>
      </c>
      <c r="AER2" s="31" t="s">
        <v>20</v>
      </c>
      <c r="AES2" s="31" t="s">
        <v>21</v>
      </c>
      <c r="AET2" s="31" t="s">
        <v>22</v>
      </c>
      <c r="AEU2" s="31" t="s">
        <v>18</v>
      </c>
      <c r="AEV2" s="31" t="s">
        <v>19</v>
      </c>
      <c r="AEW2" s="31" t="s">
        <v>20</v>
      </c>
      <c r="AEX2" s="31" t="s">
        <v>21</v>
      </c>
      <c r="AEY2" s="31" t="s">
        <v>22</v>
      </c>
      <c r="AEZ2" s="31" t="s">
        <v>18</v>
      </c>
      <c r="AFA2" s="31" t="s">
        <v>19</v>
      </c>
      <c r="AFB2" s="31" t="s">
        <v>20</v>
      </c>
      <c r="AFC2" s="31" t="s">
        <v>21</v>
      </c>
      <c r="AFD2" s="31" t="s">
        <v>22</v>
      </c>
      <c r="AFE2" s="31" t="s">
        <v>18</v>
      </c>
      <c r="AFF2" s="31" t="s">
        <v>19</v>
      </c>
      <c r="AFG2" s="31" t="s">
        <v>20</v>
      </c>
      <c r="AFH2" s="31" t="s">
        <v>21</v>
      </c>
      <c r="AFI2" s="31" t="s">
        <v>22</v>
      </c>
      <c r="AFJ2" s="31" t="s">
        <v>18</v>
      </c>
      <c r="AFK2" s="31" t="s">
        <v>19</v>
      </c>
      <c r="AFL2" s="31" t="s">
        <v>20</v>
      </c>
      <c r="AFM2" s="31" t="s">
        <v>22</v>
      </c>
      <c r="AFN2" s="31" t="s">
        <v>18</v>
      </c>
      <c r="AFO2" s="31" t="s">
        <v>19</v>
      </c>
      <c r="AFP2" s="31" t="s">
        <v>20</v>
      </c>
      <c r="AFQ2" s="31" t="s">
        <v>22</v>
      </c>
      <c r="AFR2" s="31" t="s">
        <v>18</v>
      </c>
      <c r="AFS2" s="31" t="s">
        <v>19</v>
      </c>
      <c r="AFT2" s="31" t="s">
        <v>20</v>
      </c>
      <c r="AFU2" s="31" t="s">
        <v>21</v>
      </c>
      <c r="AFV2" s="31" t="s">
        <v>22</v>
      </c>
      <c r="AFW2" s="31" t="s">
        <v>18</v>
      </c>
      <c r="AFX2" s="31" t="s">
        <v>19</v>
      </c>
      <c r="AFY2" s="31" t="s">
        <v>20</v>
      </c>
      <c r="AFZ2" s="31" t="s">
        <v>22</v>
      </c>
      <c r="AGA2" s="31" t="s">
        <v>18</v>
      </c>
      <c r="AGB2" s="31" t="s">
        <v>19</v>
      </c>
      <c r="AGC2" s="31" t="s">
        <v>20</v>
      </c>
      <c r="AGD2" s="31" t="s">
        <v>21</v>
      </c>
      <c r="AGE2" s="31" t="s">
        <v>22</v>
      </c>
      <c r="AGF2" s="31" t="s">
        <v>19</v>
      </c>
      <c r="AGG2" s="31" t="s">
        <v>20</v>
      </c>
      <c r="AGH2" s="31" t="s">
        <v>21</v>
      </c>
      <c r="AGI2" s="31" t="s">
        <v>22</v>
      </c>
      <c r="AGJ2" s="31" t="s">
        <v>18</v>
      </c>
      <c r="AGK2" s="31" t="s">
        <v>19</v>
      </c>
      <c r="AGL2" s="31" t="s">
        <v>20</v>
      </c>
      <c r="AGM2" s="31" t="s">
        <v>21</v>
      </c>
      <c r="AGN2" s="31" t="s">
        <v>22</v>
      </c>
      <c r="AGO2" s="31" t="s">
        <v>18</v>
      </c>
      <c r="AGP2" s="31" t="s">
        <v>19</v>
      </c>
      <c r="AGQ2" s="31" t="s">
        <v>20</v>
      </c>
      <c r="AGR2" s="31" t="s">
        <v>21</v>
      </c>
      <c r="AGS2" s="31" t="s">
        <v>22</v>
      </c>
      <c r="AGT2" s="31" t="s">
        <v>18</v>
      </c>
      <c r="AGU2" s="31" t="s">
        <v>19</v>
      </c>
      <c r="AGV2" s="31" t="s">
        <v>20</v>
      </c>
      <c r="AGW2" s="31" t="s">
        <v>21</v>
      </c>
      <c r="AGX2" s="31" t="s">
        <v>22</v>
      </c>
      <c r="AGY2" s="31" t="s">
        <v>18</v>
      </c>
      <c r="AGZ2" s="31" t="s">
        <v>19</v>
      </c>
      <c r="AHA2" s="31" t="s">
        <v>20</v>
      </c>
      <c r="AHB2" s="31" t="s">
        <v>21</v>
      </c>
      <c r="AHC2" s="31" t="s">
        <v>22</v>
      </c>
      <c r="AHD2" s="31" t="s">
        <v>18</v>
      </c>
      <c r="AHE2" s="31" t="s">
        <v>19</v>
      </c>
      <c r="AHF2" s="31" t="s">
        <v>20</v>
      </c>
      <c r="AHG2" s="31" t="s">
        <v>21</v>
      </c>
      <c r="AHH2" s="31" t="s">
        <v>22</v>
      </c>
      <c r="AHI2" s="31" t="s">
        <v>18</v>
      </c>
      <c r="AHJ2" s="31" t="s">
        <v>19</v>
      </c>
      <c r="AHK2" s="31" t="s">
        <v>20</v>
      </c>
      <c r="AHL2" s="31" t="s">
        <v>21</v>
      </c>
      <c r="AHM2" s="31" t="s">
        <v>18</v>
      </c>
      <c r="AHN2" s="31" t="s">
        <v>19</v>
      </c>
      <c r="AHO2" s="31" t="s">
        <v>20</v>
      </c>
      <c r="AHP2" s="31" t="s">
        <v>21</v>
      </c>
      <c r="AHQ2" s="31" t="s">
        <v>22</v>
      </c>
      <c r="AHR2" s="31" t="s">
        <v>18</v>
      </c>
      <c r="AHS2" s="31" t="s">
        <v>19</v>
      </c>
      <c r="AHT2" s="31" t="s">
        <v>20</v>
      </c>
      <c r="AHU2" s="31" t="s">
        <v>21</v>
      </c>
      <c r="AHV2" s="31" t="s">
        <v>22</v>
      </c>
      <c r="AHW2" s="31" t="s">
        <v>18</v>
      </c>
      <c r="AHX2" s="31" t="s">
        <v>19</v>
      </c>
      <c r="AHY2" s="31" t="s">
        <v>20</v>
      </c>
      <c r="AHZ2" s="31" t="s">
        <v>21</v>
      </c>
      <c r="AIA2" s="31" t="s">
        <v>22</v>
      </c>
      <c r="AIB2" s="31" t="s">
        <v>18</v>
      </c>
      <c r="AIC2" s="31" t="s">
        <v>19</v>
      </c>
      <c r="AID2" s="31" t="s">
        <v>20</v>
      </c>
      <c r="AIE2" s="31" t="s">
        <v>21</v>
      </c>
      <c r="AIF2" s="31" t="s">
        <v>22</v>
      </c>
      <c r="AIG2" s="31" t="s">
        <v>18</v>
      </c>
      <c r="AIH2" s="31" t="s">
        <v>20</v>
      </c>
      <c r="AII2" s="31" t="s">
        <v>21</v>
      </c>
      <c r="AIJ2" s="31" t="s">
        <v>22</v>
      </c>
      <c r="AIK2" s="31" t="s">
        <v>18</v>
      </c>
      <c r="AIL2" s="31" t="s">
        <v>19</v>
      </c>
      <c r="AIM2" s="31" t="s">
        <v>20</v>
      </c>
      <c r="AIN2" s="31" t="s">
        <v>21</v>
      </c>
      <c r="AIO2" s="31" t="s">
        <v>22</v>
      </c>
      <c r="AIP2" s="31" t="s">
        <v>18</v>
      </c>
      <c r="AIQ2" s="31" t="s">
        <v>19</v>
      </c>
      <c r="AIR2" s="31" t="s">
        <v>20</v>
      </c>
      <c r="AIS2" s="31" t="s">
        <v>21</v>
      </c>
      <c r="AIT2" s="31" t="s">
        <v>18</v>
      </c>
      <c r="AIU2" s="31" t="s">
        <v>19</v>
      </c>
      <c r="AIV2" s="31" t="s">
        <v>20</v>
      </c>
      <c r="AIW2" s="31" t="s">
        <v>21</v>
      </c>
      <c r="AIX2" s="31" t="s">
        <v>22</v>
      </c>
      <c r="AIY2" s="31" t="s">
        <v>18</v>
      </c>
      <c r="AIZ2" s="31" t="s">
        <v>19</v>
      </c>
      <c r="AJA2" s="31" t="s">
        <v>20</v>
      </c>
      <c r="AJB2" s="31" t="s">
        <v>21</v>
      </c>
      <c r="AJC2" s="31" t="s">
        <v>22</v>
      </c>
      <c r="AJD2" s="31" t="s">
        <v>18</v>
      </c>
      <c r="AJE2" s="31" t="s">
        <v>19</v>
      </c>
      <c r="AJF2" s="31" t="s">
        <v>20</v>
      </c>
      <c r="AJG2" s="31" t="s">
        <v>21</v>
      </c>
      <c r="AJH2" s="31" t="s">
        <v>22</v>
      </c>
      <c r="AJI2" s="31" t="s">
        <v>18</v>
      </c>
      <c r="AJJ2" s="31" t="s">
        <v>19</v>
      </c>
      <c r="AJK2" s="31" t="s">
        <v>20</v>
      </c>
      <c r="AJL2" s="31" t="s">
        <v>21</v>
      </c>
      <c r="AJM2" s="31" t="s">
        <v>22</v>
      </c>
      <c r="AJN2" s="31" t="s">
        <v>18</v>
      </c>
      <c r="AJO2" s="31" t="s">
        <v>19</v>
      </c>
      <c r="AJP2" s="31" t="s">
        <v>20</v>
      </c>
      <c r="AJQ2" s="31" t="s">
        <v>21</v>
      </c>
      <c r="AJR2" s="31" t="s">
        <v>22</v>
      </c>
      <c r="AJS2" s="31" t="s">
        <v>18</v>
      </c>
      <c r="AJT2" s="31" t="s">
        <v>19</v>
      </c>
      <c r="AJU2" s="31" t="s">
        <v>20</v>
      </c>
      <c r="AJV2" s="31" t="s">
        <v>21</v>
      </c>
      <c r="AJW2" s="31" t="s">
        <v>22</v>
      </c>
      <c r="AJX2" s="31" t="s">
        <v>18</v>
      </c>
      <c r="AJY2" s="31" t="s">
        <v>19</v>
      </c>
      <c r="AJZ2" s="31" t="s">
        <v>20</v>
      </c>
      <c r="AKA2" s="31" t="s">
        <v>21</v>
      </c>
      <c r="AKB2" s="31" t="s">
        <v>22</v>
      </c>
      <c r="AKC2" s="31" t="s">
        <v>18</v>
      </c>
      <c r="AKD2" s="31" t="s">
        <v>19</v>
      </c>
      <c r="AKE2" s="31" t="s">
        <v>20</v>
      </c>
      <c r="AKF2" s="31" t="s">
        <v>21</v>
      </c>
      <c r="AKG2" s="31" t="s">
        <v>22</v>
      </c>
      <c r="AKH2" s="31" t="s">
        <v>18</v>
      </c>
      <c r="AKI2" s="31" t="s">
        <v>19</v>
      </c>
      <c r="AKJ2" s="31" t="s">
        <v>20</v>
      </c>
      <c r="AKK2" s="31" t="s">
        <v>21</v>
      </c>
      <c r="AKL2" s="31" t="s">
        <v>22</v>
      </c>
      <c r="AKM2" s="31" t="s">
        <v>18</v>
      </c>
      <c r="AKN2" s="31" t="s">
        <v>19</v>
      </c>
      <c r="AKO2" s="31" t="s">
        <v>20</v>
      </c>
      <c r="AKP2" s="31" t="s">
        <v>21</v>
      </c>
      <c r="AKQ2" s="31" t="s">
        <v>22</v>
      </c>
      <c r="AKR2" s="31" t="s">
        <v>18</v>
      </c>
      <c r="AKS2" s="31" t="s">
        <v>19</v>
      </c>
      <c r="AKT2" s="31" t="s">
        <v>20</v>
      </c>
      <c r="AKU2" s="31" t="s">
        <v>21</v>
      </c>
      <c r="AKV2" s="31" t="s">
        <v>22</v>
      </c>
      <c r="AKW2" s="31" t="s">
        <v>18</v>
      </c>
      <c r="AKX2" s="31" t="s">
        <v>19</v>
      </c>
      <c r="AKY2" s="31" t="s">
        <v>20</v>
      </c>
      <c r="AKZ2" s="31" t="s">
        <v>21</v>
      </c>
      <c r="ALA2" s="31" t="s">
        <v>22</v>
      </c>
      <c r="ALB2" s="31" t="s">
        <v>18</v>
      </c>
      <c r="ALC2" s="31" t="s">
        <v>19</v>
      </c>
      <c r="ALD2" s="31" t="s">
        <v>20</v>
      </c>
      <c r="ALE2" s="31" t="s">
        <v>21</v>
      </c>
      <c r="ALF2" s="31" t="s">
        <v>22</v>
      </c>
      <c r="ALG2" s="31" t="s">
        <v>18</v>
      </c>
      <c r="ALH2" s="31" t="s">
        <v>19</v>
      </c>
      <c r="ALI2" s="31" t="s">
        <v>20</v>
      </c>
      <c r="ALJ2" s="31" t="s">
        <v>21</v>
      </c>
      <c r="ALK2" s="31" t="s">
        <v>22</v>
      </c>
      <c r="ALL2" s="31" t="s">
        <v>18</v>
      </c>
      <c r="ALM2" s="31" t="s">
        <v>19</v>
      </c>
      <c r="ALN2" s="31" t="s">
        <v>20</v>
      </c>
      <c r="ALO2" s="31" t="s">
        <v>21</v>
      </c>
      <c r="ALP2" s="31" t="s">
        <v>22</v>
      </c>
      <c r="ALQ2" s="31" t="s">
        <v>18</v>
      </c>
      <c r="ALR2" s="31" t="s">
        <v>19</v>
      </c>
      <c r="ALS2" s="31" t="s">
        <v>20</v>
      </c>
      <c r="ALT2" s="31" t="s">
        <v>21</v>
      </c>
      <c r="ALU2" s="31" t="s">
        <v>22</v>
      </c>
      <c r="ALV2" s="31" t="s">
        <v>18</v>
      </c>
      <c r="ALW2" s="31" t="s">
        <v>19</v>
      </c>
      <c r="ALX2" s="31" t="s">
        <v>20</v>
      </c>
      <c r="ALY2" s="31" t="s">
        <v>21</v>
      </c>
      <c r="ALZ2" s="31" t="s">
        <v>22</v>
      </c>
      <c r="AMA2" s="31" t="s">
        <v>18</v>
      </c>
      <c r="AMB2" s="31" t="s">
        <v>19</v>
      </c>
      <c r="AMC2" s="31" t="s">
        <v>20</v>
      </c>
      <c r="AMD2" s="31" t="s">
        <v>21</v>
      </c>
      <c r="AME2" s="31" t="s">
        <v>22</v>
      </c>
      <c r="AMF2" s="31" t="s">
        <v>18</v>
      </c>
      <c r="AMG2" s="31" t="s">
        <v>19</v>
      </c>
      <c r="AMH2" s="31" t="s">
        <v>20</v>
      </c>
      <c r="AMI2" s="31" t="s">
        <v>21</v>
      </c>
      <c r="AMJ2" s="31" t="s">
        <v>22</v>
      </c>
      <c r="AMK2" s="31" t="s">
        <v>18</v>
      </c>
      <c r="AML2" s="31" t="s">
        <v>19</v>
      </c>
      <c r="AMM2" s="31" t="s">
        <v>20</v>
      </c>
      <c r="AMN2" s="31" t="s">
        <v>18</v>
      </c>
      <c r="AMO2" s="31" t="s">
        <v>19</v>
      </c>
      <c r="AMP2" s="31" t="s">
        <v>20</v>
      </c>
      <c r="AMQ2" s="31" t="s">
        <v>21</v>
      </c>
      <c r="AMR2" s="31" t="s">
        <v>22</v>
      </c>
      <c r="AMS2" s="31" t="s">
        <v>18</v>
      </c>
      <c r="AMT2" s="31" t="s">
        <v>19</v>
      </c>
      <c r="AMU2" s="31" t="s">
        <v>20</v>
      </c>
      <c r="AMV2" s="31" t="s">
        <v>21</v>
      </c>
      <c r="AMW2" s="31" t="s">
        <v>18</v>
      </c>
      <c r="AMX2" s="31" t="s">
        <v>19</v>
      </c>
      <c r="AMY2" s="31" t="s">
        <v>20</v>
      </c>
      <c r="AMZ2" s="31" t="s">
        <v>21</v>
      </c>
      <c r="ANA2" s="31" t="s">
        <v>22</v>
      </c>
      <c r="ANB2" s="31" t="s">
        <v>18</v>
      </c>
      <c r="ANC2" s="31" t="s">
        <v>19</v>
      </c>
      <c r="AND2" s="31" t="s">
        <v>20</v>
      </c>
      <c r="ANE2" s="31" t="s">
        <v>21</v>
      </c>
      <c r="ANF2" s="31" t="s">
        <v>22</v>
      </c>
      <c r="ANG2" s="31" t="s">
        <v>18</v>
      </c>
      <c r="ANH2" s="31" t="s">
        <v>19</v>
      </c>
      <c r="ANI2" s="31" t="s">
        <v>20</v>
      </c>
      <c r="ANJ2" s="31" t="s">
        <v>21</v>
      </c>
      <c r="ANK2" s="31" t="s">
        <v>22</v>
      </c>
      <c r="ANL2" s="31" t="s">
        <v>19</v>
      </c>
      <c r="ANM2" s="31" t="s">
        <v>20</v>
      </c>
      <c r="ANN2" s="31" t="s">
        <v>21</v>
      </c>
      <c r="ANO2" s="31" t="s">
        <v>22</v>
      </c>
      <c r="ANP2" s="31" t="s">
        <v>18</v>
      </c>
      <c r="ANQ2" s="31" t="s">
        <v>19</v>
      </c>
      <c r="ANR2" s="31" t="s">
        <v>20</v>
      </c>
      <c r="ANS2" s="31" t="s">
        <v>21</v>
      </c>
      <c r="ANT2" s="31" t="s">
        <v>22</v>
      </c>
      <c r="ANU2" s="31" t="s">
        <v>20</v>
      </c>
      <c r="ANV2" s="31" t="s">
        <v>21</v>
      </c>
      <c r="ANW2" s="31" t="s">
        <v>22</v>
      </c>
      <c r="ANX2" s="31" t="s">
        <v>20</v>
      </c>
      <c r="ANY2" s="31" t="s">
        <v>21</v>
      </c>
      <c r="ANZ2" s="31" t="s">
        <v>22</v>
      </c>
      <c r="AOA2" s="31" t="s">
        <v>18</v>
      </c>
      <c r="AOB2" s="31" t="s">
        <v>19</v>
      </c>
      <c r="AOC2" s="31" t="s">
        <v>21</v>
      </c>
      <c r="AOD2" s="31" t="s">
        <v>18</v>
      </c>
      <c r="AOE2" s="31" t="s">
        <v>19</v>
      </c>
      <c r="AOF2" s="31" t="s">
        <v>20</v>
      </c>
      <c r="AOG2" s="31" t="s">
        <v>18</v>
      </c>
      <c r="AOH2" s="31" t="s">
        <v>19</v>
      </c>
      <c r="AOI2" s="31" t="s">
        <v>20</v>
      </c>
      <c r="AOJ2" s="31" t="s">
        <v>21</v>
      </c>
      <c r="AOK2" s="31" t="s">
        <v>22</v>
      </c>
      <c r="AOL2" s="31" t="s">
        <v>824</v>
      </c>
      <c r="AOM2" s="31" t="s">
        <v>20</v>
      </c>
      <c r="AON2" s="31" t="s">
        <v>21</v>
      </c>
      <c r="AOO2" s="31" t="s">
        <v>18</v>
      </c>
      <c r="AOP2" s="31" t="s">
        <v>19</v>
      </c>
      <c r="AOQ2" s="31" t="s">
        <v>20</v>
      </c>
      <c r="AOR2" s="31" t="s">
        <v>21</v>
      </c>
      <c r="AOS2" s="31" t="s">
        <v>22</v>
      </c>
      <c r="AOT2" s="31" t="s">
        <v>18</v>
      </c>
      <c r="AOU2" s="31" t="s">
        <v>19</v>
      </c>
      <c r="AOV2" s="31" t="s">
        <v>20</v>
      </c>
      <c r="AOW2" s="31" t="s">
        <v>21</v>
      </c>
      <c r="AOX2" s="31" t="s">
        <v>18</v>
      </c>
      <c r="AOY2" s="31" t="s">
        <v>19</v>
      </c>
      <c r="AOZ2" s="31" t="s">
        <v>20</v>
      </c>
      <c r="APA2" s="31" t="s">
        <v>21</v>
      </c>
      <c r="APB2" s="31" t="s">
        <v>22</v>
      </c>
      <c r="APC2" s="31" t="s">
        <v>18</v>
      </c>
      <c r="APD2" s="31" t="s">
        <v>19</v>
      </c>
      <c r="APE2" s="31" t="s">
        <v>20</v>
      </c>
      <c r="APF2" s="31" t="s">
        <v>21</v>
      </c>
      <c r="APG2" s="31" t="s">
        <v>18</v>
      </c>
      <c r="APH2" s="31" t="s">
        <v>19</v>
      </c>
      <c r="API2" s="31" t="s">
        <v>20</v>
      </c>
      <c r="APJ2" s="31" t="s">
        <v>21</v>
      </c>
      <c r="APK2" s="31" t="s">
        <v>22</v>
      </c>
      <c r="APL2" s="31" t="s">
        <v>18</v>
      </c>
      <c r="APM2" s="31" t="s">
        <v>20</v>
      </c>
      <c r="APN2" s="31" t="s">
        <v>21</v>
      </c>
      <c r="APO2" s="31" t="s">
        <v>22</v>
      </c>
      <c r="APP2" s="31" t="s">
        <v>18</v>
      </c>
      <c r="APQ2" s="31" t="s">
        <v>19</v>
      </c>
      <c r="APR2" s="31" t="s">
        <v>20</v>
      </c>
      <c r="APS2" s="31" t="s">
        <v>21</v>
      </c>
      <c r="APT2" s="31" t="s">
        <v>22</v>
      </c>
      <c r="APU2" s="31" t="s">
        <v>18</v>
      </c>
      <c r="APV2" s="31" t="s">
        <v>19</v>
      </c>
      <c r="APW2" s="31" t="s">
        <v>20</v>
      </c>
      <c r="APX2" s="31" t="s">
        <v>21</v>
      </c>
      <c r="APY2" s="31" t="s">
        <v>22</v>
      </c>
      <c r="APZ2" s="31" t="s">
        <v>824</v>
      </c>
      <c r="AQA2" s="31" t="s">
        <v>19</v>
      </c>
      <c r="AQB2" s="31" t="s">
        <v>20</v>
      </c>
      <c r="AQC2" s="31" t="s">
        <v>22</v>
      </c>
      <c r="AQD2" s="31" t="s">
        <v>18</v>
      </c>
      <c r="AQE2" s="31" t="s">
        <v>19</v>
      </c>
      <c r="AQF2" s="31" t="s">
        <v>20</v>
      </c>
      <c r="AQG2" s="31" t="s">
        <v>21</v>
      </c>
      <c r="AQH2" s="31" t="s">
        <v>22</v>
      </c>
      <c r="AQI2" s="31" t="s">
        <v>834</v>
      </c>
      <c r="AQJ2" s="31" t="s">
        <v>835</v>
      </c>
      <c r="AQK2" s="31" t="s">
        <v>836</v>
      </c>
      <c r="AQL2" s="31" t="s">
        <v>837</v>
      </c>
      <c r="AQM2" s="31" t="s">
        <v>838</v>
      </c>
      <c r="AQN2" s="31" t="s">
        <v>18</v>
      </c>
      <c r="AQO2" s="31" t="s">
        <v>19</v>
      </c>
      <c r="AQP2" s="31" t="s">
        <v>20</v>
      </c>
      <c r="AQQ2" s="31" t="s">
        <v>21</v>
      </c>
      <c r="AQR2" s="31" t="s">
        <v>22</v>
      </c>
      <c r="AQS2" s="31" t="s">
        <v>18</v>
      </c>
      <c r="AQT2" s="31" t="s">
        <v>19</v>
      </c>
      <c r="AQU2" s="31" t="s">
        <v>20</v>
      </c>
      <c r="AQV2" s="31" t="s">
        <v>21</v>
      </c>
      <c r="AQW2" s="31" t="s">
        <v>22</v>
      </c>
      <c r="AQX2" s="31" t="s">
        <v>18</v>
      </c>
      <c r="AQY2" s="31" t="s">
        <v>19</v>
      </c>
      <c r="AQZ2" s="31" t="s">
        <v>20</v>
      </c>
      <c r="ARA2" s="31" t="s">
        <v>21</v>
      </c>
      <c r="ARB2" s="31" t="s">
        <v>22</v>
      </c>
      <c r="ARC2" s="31" t="s">
        <v>18</v>
      </c>
      <c r="ARD2" s="31" t="s">
        <v>19</v>
      </c>
      <c r="ARE2" s="31" t="s">
        <v>20</v>
      </c>
      <c r="ARF2" s="31" t="s">
        <v>21</v>
      </c>
      <c r="ARG2" s="31" t="s">
        <v>22</v>
      </c>
      <c r="ARH2" s="31" t="s">
        <v>18</v>
      </c>
      <c r="ARI2" s="31" t="s">
        <v>19</v>
      </c>
      <c r="ARJ2" s="31" t="s">
        <v>20</v>
      </c>
      <c r="ARK2" s="31" t="s">
        <v>21</v>
      </c>
      <c r="ARL2" s="31" t="s">
        <v>22</v>
      </c>
      <c r="ARM2" s="31" t="s">
        <v>18</v>
      </c>
      <c r="ARN2" s="31" t="s">
        <v>19</v>
      </c>
      <c r="ARO2" s="31" t="s">
        <v>20</v>
      </c>
      <c r="ARP2" s="31" t="s">
        <v>22</v>
      </c>
      <c r="ARQ2" s="31" t="s">
        <v>18</v>
      </c>
      <c r="ARR2" s="31" t="s">
        <v>19</v>
      </c>
      <c r="ARS2" s="31" t="s">
        <v>20</v>
      </c>
      <c r="ART2" s="31" t="s">
        <v>21</v>
      </c>
      <c r="ARU2" s="31" t="s">
        <v>22</v>
      </c>
      <c r="ARV2" s="31" t="s">
        <v>18</v>
      </c>
      <c r="ARW2" s="31" t="s">
        <v>19</v>
      </c>
      <c r="ARX2" s="31" t="s">
        <v>20</v>
      </c>
      <c r="ARY2" s="31" t="s">
        <v>21</v>
      </c>
      <c r="ARZ2" s="31" t="s">
        <v>22</v>
      </c>
      <c r="ASA2" s="31" t="s">
        <v>18</v>
      </c>
      <c r="ASB2" s="31" t="s">
        <v>19</v>
      </c>
      <c r="ASC2" s="31" t="s">
        <v>20</v>
      </c>
      <c r="ASD2" s="31" t="s">
        <v>21</v>
      </c>
      <c r="ASE2" s="31" t="s">
        <v>22</v>
      </c>
      <c r="ASF2" s="31" t="s">
        <v>18</v>
      </c>
      <c r="ASG2" s="31" t="s">
        <v>19</v>
      </c>
      <c r="ASH2" s="31" t="s">
        <v>20</v>
      </c>
      <c r="ASI2" s="31" t="s">
        <v>21</v>
      </c>
      <c r="ASJ2" s="31" t="s">
        <v>22</v>
      </c>
      <c r="ASK2" s="31" t="s">
        <v>19</v>
      </c>
      <c r="ASL2" s="31" t="s">
        <v>20</v>
      </c>
      <c r="ASM2" s="31" t="s">
        <v>21</v>
      </c>
      <c r="ASN2" s="31" t="s">
        <v>22</v>
      </c>
      <c r="ASO2" s="31" t="s">
        <v>18</v>
      </c>
      <c r="ASP2" s="31" t="s">
        <v>19</v>
      </c>
      <c r="ASQ2" s="31" t="s">
        <v>20</v>
      </c>
      <c r="ASR2" s="31" t="s">
        <v>21</v>
      </c>
      <c r="ASS2" s="31" t="s">
        <v>22</v>
      </c>
      <c r="AST2" s="31" t="s">
        <v>18</v>
      </c>
      <c r="ASU2" s="31" t="s">
        <v>20</v>
      </c>
      <c r="ASV2" s="31" t="s">
        <v>21</v>
      </c>
      <c r="ASW2" s="31" t="s">
        <v>22</v>
      </c>
      <c r="ASX2" s="31" t="s">
        <v>18</v>
      </c>
      <c r="ASY2" s="31" t="s">
        <v>19</v>
      </c>
      <c r="ASZ2" s="31" t="s">
        <v>20</v>
      </c>
      <c r="ATA2" s="31" t="s">
        <v>21</v>
      </c>
      <c r="ATB2" s="31" t="s">
        <v>22</v>
      </c>
      <c r="ATC2" s="31" t="s">
        <v>18</v>
      </c>
      <c r="ATD2" s="31" t="s">
        <v>19</v>
      </c>
      <c r="ATE2" s="31" t="s">
        <v>20</v>
      </c>
      <c r="ATF2" s="31" t="s">
        <v>21</v>
      </c>
      <c r="ATG2" s="31" t="s">
        <v>22</v>
      </c>
      <c r="ATH2" s="31" t="s">
        <v>18</v>
      </c>
      <c r="ATI2" s="31" t="s">
        <v>19</v>
      </c>
      <c r="ATJ2" s="31" t="s">
        <v>20</v>
      </c>
      <c r="ATK2" s="31" t="s">
        <v>21</v>
      </c>
      <c r="ATL2" s="31" t="s">
        <v>22</v>
      </c>
      <c r="ATM2" s="31" t="s">
        <v>18</v>
      </c>
      <c r="ATN2" s="31" t="s">
        <v>19</v>
      </c>
      <c r="ATO2" s="31" t="s">
        <v>20</v>
      </c>
      <c r="ATP2" s="31" t="s">
        <v>21</v>
      </c>
      <c r="ATQ2" s="31" t="s">
        <v>22</v>
      </c>
      <c r="ATR2" s="31" t="s">
        <v>18</v>
      </c>
      <c r="ATS2" s="31" t="s">
        <v>20</v>
      </c>
      <c r="ATT2" s="31" t="s">
        <v>22</v>
      </c>
      <c r="ATU2" s="31" t="s">
        <v>18</v>
      </c>
      <c r="ATV2" s="31" t="s">
        <v>19</v>
      </c>
      <c r="ATW2" s="31" t="s">
        <v>20</v>
      </c>
      <c r="ATX2" s="31" t="s">
        <v>21</v>
      </c>
      <c r="ATY2" s="31" t="s">
        <v>22</v>
      </c>
      <c r="ATZ2" s="31" t="s">
        <v>18</v>
      </c>
      <c r="AUA2" s="31" t="s">
        <v>19</v>
      </c>
      <c r="AUB2" s="31" t="s">
        <v>20</v>
      </c>
      <c r="AUC2" s="31" t="s">
        <v>21</v>
      </c>
      <c r="AUD2" s="31" t="s">
        <v>22</v>
      </c>
      <c r="AUE2" s="31" t="s">
        <v>18</v>
      </c>
      <c r="AUF2" s="31" t="s">
        <v>19</v>
      </c>
      <c r="AUG2" s="31" t="s">
        <v>20</v>
      </c>
      <c r="AUH2" s="31" t="s">
        <v>21</v>
      </c>
      <c r="AUI2" s="31" t="s">
        <v>22</v>
      </c>
      <c r="AUJ2" s="31" t="s">
        <v>18</v>
      </c>
      <c r="AUK2" s="31" t="s">
        <v>19</v>
      </c>
      <c r="AUL2" s="31" t="s">
        <v>20</v>
      </c>
      <c r="AUM2" s="31" t="s">
        <v>21</v>
      </c>
      <c r="AUN2" s="31" t="s">
        <v>22</v>
      </c>
      <c r="AUO2" s="31" t="s">
        <v>18</v>
      </c>
      <c r="AUP2" s="31" t="s">
        <v>19</v>
      </c>
      <c r="AUQ2" s="31" t="s">
        <v>20</v>
      </c>
      <c r="AUR2" s="31" t="s">
        <v>21</v>
      </c>
      <c r="AUS2" s="31" t="s">
        <v>22</v>
      </c>
      <c r="AUT2" s="31" t="s">
        <v>19</v>
      </c>
      <c r="AUU2" s="31" t="s">
        <v>20</v>
      </c>
      <c r="AUV2" s="31" t="s">
        <v>21</v>
      </c>
      <c r="AUW2" s="31" t="s">
        <v>22</v>
      </c>
      <c r="AUX2" s="31" t="s">
        <v>18</v>
      </c>
      <c r="AUY2" s="31" t="s">
        <v>19</v>
      </c>
      <c r="AUZ2" s="31" t="s">
        <v>20</v>
      </c>
      <c r="AVA2" s="31" t="s">
        <v>21</v>
      </c>
      <c r="AVB2" s="31" t="s">
        <v>22</v>
      </c>
      <c r="AVC2" s="31" t="s">
        <v>18</v>
      </c>
      <c r="AVD2" s="31" t="s">
        <v>19</v>
      </c>
      <c r="AVE2" s="31" t="s">
        <v>20</v>
      </c>
      <c r="AVF2" s="31" t="s">
        <v>21</v>
      </c>
      <c r="AVG2" s="31" t="s">
        <v>22</v>
      </c>
      <c r="AVH2" s="31" t="s">
        <v>19</v>
      </c>
      <c r="AVI2" s="31" t="s">
        <v>20</v>
      </c>
      <c r="AVJ2" s="31" t="s">
        <v>21</v>
      </c>
      <c r="AVK2" s="31" t="s">
        <v>22</v>
      </c>
      <c r="AVL2" s="31" t="s">
        <v>18</v>
      </c>
      <c r="AVM2" s="31" t="s">
        <v>19</v>
      </c>
      <c r="AVN2" s="31" t="s">
        <v>20</v>
      </c>
      <c r="AVO2" s="31" t="s">
        <v>21</v>
      </c>
      <c r="AVP2" s="31" t="s">
        <v>22</v>
      </c>
      <c r="AVQ2" s="31" t="s">
        <v>18</v>
      </c>
      <c r="AVR2" s="31" t="s">
        <v>19</v>
      </c>
      <c r="AVS2" s="31" t="s">
        <v>20</v>
      </c>
      <c r="AVT2" s="31" t="s">
        <v>21</v>
      </c>
      <c r="AVU2" s="31" t="s">
        <v>22</v>
      </c>
      <c r="AVV2" s="31" t="s">
        <v>18</v>
      </c>
      <c r="AVW2" s="31" t="s">
        <v>19</v>
      </c>
      <c r="AVX2" s="31" t="s">
        <v>20</v>
      </c>
      <c r="AVY2" s="31" t="s">
        <v>22</v>
      </c>
      <c r="AVZ2" s="31" t="s">
        <v>18</v>
      </c>
      <c r="AWA2" s="31" t="s">
        <v>19</v>
      </c>
      <c r="AWB2" s="31" t="s">
        <v>20</v>
      </c>
      <c r="AWC2" s="31" t="s">
        <v>21</v>
      </c>
      <c r="AWD2" s="31" t="s">
        <v>22</v>
      </c>
      <c r="AWE2" s="31" t="s">
        <v>18</v>
      </c>
      <c r="AWF2" s="31" t="s">
        <v>19</v>
      </c>
      <c r="AWG2" s="31" t="s">
        <v>20</v>
      </c>
      <c r="AWH2" s="31" t="s">
        <v>21</v>
      </c>
      <c r="AWI2" s="31" t="s">
        <v>22</v>
      </c>
      <c r="AWJ2" s="31" t="s">
        <v>18</v>
      </c>
      <c r="AWK2" s="31" t="s">
        <v>19</v>
      </c>
      <c r="AWL2" s="31" t="s">
        <v>20</v>
      </c>
      <c r="AWM2" s="31" t="s">
        <v>21</v>
      </c>
      <c r="AWN2" s="31" t="s">
        <v>22</v>
      </c>
      <c r="AWO2" s="31" t="s">
        <v>18</v>
      </c>
      <c r="AWP2" s="31" t="s">
        <v>19</v>
      </c>
      <c r="AWQ2" s="31" t="s">
        <v>20</v>
      </c>
      <c r="AWR2" s="31" t="s">
        <v>21</v>
      </c>
      <c r="AWS2" s="31" t="s">
        <v>18</v>
      </c>
      <c r="AWT2" s="31" t="s">
        <v>19</v>
      </c>
      <c r="AWU2" s="31" t="s">
        <v>20</v>
      </c>
      <c r="AWV2" s="31" t="s">
        <v>21</v>
      </c>
      <c r="AWW2" s="31" t="s">
        <v>22</v>
      </c>
      <c r="AWX2" s="31" t="s">
        <v>18</v>
      </c>
      <c r="AWY2" s="31" t="s">
        <v>19</v>
      </c>
      <c r="AWZ2" s="31" t="s">
        <v>20</v>
      </c>
      <c r="AXA2" s="31" t="s">
        <v>21</v>
      </c>
      <c r="AXB2" s="31" t="s">
        <v>22</v>
      </c>
      <c r="AXC2" s="31" t="s">
        <v>18</v>
      </c>
      <c r="AXD2" s="31" t="s">
        <v>19</v>
      </c>
      <c r="AXE2" s="31" t="s">
        <v>20</v>
      </c>
      <c r="AXF2" s="31" t="s">
        <v>21</v>
      </c>
      <c r="AXG2" s="31" t="s">
        <v>22</v>
      </c>
      <c r="AXH2" s="31" t="s">
        <v>18</v>
      </c>
      <c r="AXI2" s="31" t="s">
        <v>19</v>
      </c>
      <c r="AXJ2" s="31" t="s">
        <v>20</v>
      </c>
      <c r="AXK2" s="31" t="s">
        <v>21</v>
      </c>
      <c r="AXL2" s="31" t="s">
        <v>22</v>
      </c>
      <c r="AXM2" s="31" t="s">
        <v>18</v>
      </c>
      <c r="AXN2" s="31" t="s">
        <v>19</v>
      </c>
      <c r="AXO2" s="31" t="s">
        <v>20</v>
      </c>
      <c r="AXP2" s="31" t="s">
        <v>21</v>
      </c>
      <c r="AXQ2" s="31" t="s">
        <v>22</v>
      </c>
      <c r="AXR2" s="31" t="s">
        <v>20</v>
      </c>
      <c r="AXS2" s="31" t="s">
        <v>21</v>
      </c>
      <c r="AXT2" s="31" t="s">
        <v>22</v>
      </c>
      <c r="AXU2" s="31" t="s">
        <v>919</v>
      </c>
      <c r="AXV2" s="31" t="s">
        <v>19</v>
      </c>
      <c r="AXW2" s="31" t="s">
        <v>20</v>
      </c>
      <c r="AXX2" s="31" t="s">
        <v>21</v>
      </c>
      <c r="AXY2" s="31" t="s">
        <v>22</v>
      </c>
      <c r="AXZ2" s="31" t="s">
        <v>18</v>
      </c>
      <c r="AYA2" s="31" t="s">
        <v>19</v>
      </c>
      <c r="AYB2" s="31" t="s">
        <v>20</v>
      </c>
      <c r="AYC2" s="31" t="s">
        <v>21</v>
      </c>
      <c r="AYD2" s="31" t="s">
        <v>22</v>
      </c>
      <c r="AYE2" s="31" t="s">
        <v>18</v>
      </c>
      <c r="AYF2" s="31" t="s">
        <v>19</v>
      </c>
      <c r="AYG2" s="31" t="s">
        <v>20</v>
      </c>
      <c r="AYH2" s="31" t="s">
        <v>21</v>
      </c>
      <c r="AYI2" s="31" t="s">
        <v>22</v>
      </c>
      <c r="AYJ2" s="31" t="s">
        <v>18</v>
      </c>
      <c r="AYK2" s="31" t="s">
        <v>19</v>
      </c>
      <c r="AYL2" s="31" t="s">
        <v>20</v>
      </c>
      <c r="AYM2" s="31" t="s">
        <v>21</v>
      </c>
      <c r="AYN2" s="31" t="s">
        <v>22</v>
      </c>
      <c r="AYO2" s="31" t="s">
        <v>824</v>
      </c>
      <c r="AYP2" s="31" t="s">
        <v>18</v>
      </c>
      <c r="AYQ2" s="31" t="s">
        <v>19</v>
      </c>
      <c r="AYR2" s="31" t="s">
        <v>20</v>
      </c>
      <c r="AYS2" s="31" t="s">
        <v>21</v>
      </c>
      <c r="AYT2" s="31" t="s">
        <v>22</v>
      </c>
      <c r="AYU2" s="31" t="s">
        <v>18</v>
      </c>
      <c r="AYV2" s="31" t="s">
        <v>19</v>
      </c>
      <c r="AYW2" s="31" t="s">
        <v>20</v>
      </c>
      <c r="AYX2" s="31" t="s">
        <v>21</v>
      </c>
      <c r="AYY2" s="31" t="s">
        <v>22</v>
      </c>
      <c r="AYZ2" s="31" t="s">
        <v>18</v>
      </c>
      <c r="AZA2" s="31" t="s">
        <v>19</v>
      </c>
      <c r="AZB2" s="31" t="s">
        <v>20</v>
      </c>
      <c r="AZC2" s="31" t="s">
        <v>22</v>
      </c>
      <c r="AZD2" s="31" t="s">
        <v>18</v>
      </c>
      <c r="AZE2" s="31" t="s">
        <v>19</v>
      </c>
      <c r="AZF2" s="31" t="s">
        <v>20</v>
      </c>
      <c r="AZG2" s="31" t="s">
        <v>21</v>
      </c>
      <c r="AZH2" s="31" t="s">
        <v>22</v>
      </c>
      <c r="AZI2" s="31" t="s">
        <v>18</v>
      </c>
      <c r="AZJ2" s="31" t="s">
        <v>19</v>
      </c>
      <c r="AZK2" s="31" t="s">
        <v>20</v>
      </c>
      <c r="AZL2" s="31" t="s">
        <v>19</v>
      </c>
      <c r="AZM2" s="31" t="s">
        <v>20</v>
      </c>
      <c r="AZN2" s="31" t="s">
        <v>21</v>
      </c>
      <c r="AZO2" s="31" t="s">
        <v>22</v>
      </c>
      <c r="AZP2" s="31" t="s">
        <v>19</v>
      </c>
      <c r="AZQ2" s="31" t="s">
        <v>20</v>
      </c>
      <c r="AZR2" s="31" t="s">
        <v>21</v>
      </c>
      <c r="AZS2" s="31" t="s">
        <v>22</v>
      </c>
      <c r="AZT2" s="31" t="s">
        <v>18</v>
      </c>
      <c r="AZU2" s="31" t="s">
        <v>19</v>
      </c>
      <c r="AZV2" s="31" t="s">
        <v>20</v>
      </c>
      <c r="AZW2" s="31" t="s">
        <v>21</v>
      </c>
      <c r="AZX2" s="31" t="s">
        <v>22</v>
      </c>
      <c r="AZY2" s="31" t="s">
        <v>18</v>
      </c>
      <c r="AZZ2" s="31" t="s">
        <v>19</v>
      </c>
      <c r="BAA2" s="31" t="s">
        <v>20</v>
      </c>
      <c r="BAB2" s="31" t="s">
        <v>21</v>
      </c>
      <c r="BAC2" s="31" t="s">
        <v>22</v>
      </c>
      <c r="BAD2" s="31" t="s">
        <v>18</v>
      </c>
      <c r="BAE2" s="31" t="s">
        <v>19</v>
      </c>
      <c r="BAF2" s="31" t="s">
        <v>20</v>
      </c>
      <c r="BAG2" s="31" t="s">
        <v>21</v>
      </c>
      <c r="BAH2" s="31" t="s">
        <v>22</v>
      </c>
      <c r="BAI2" s="31" t="s">
        <v>19</v>
      </c>
      <c r="BAJ2" s="31" t="s">
        <v>20</v>
      </c>
      <c r="BAK2" s="31" t="s">
        <v>21</v>
      </c>
      <c r="BAL2" s="31" t="s">
        <v>22</v>
      </c>
      <c r="BAM2" s="31" t="s">
        <v>18</v>
      </c>
      <c r="BAN2" s="31" t="s">
        <v>19</v>
      </c>
      <c r="BAO2" s="31" t="s">
        <v>20</v>
      </c>
      <c r="BAP2" s="31" t="s">
        <v>21</v>
      </c>
      <c r="BAQ2" s="31" t="s">
        <v>22</v>
      </c>
      <c r="BAR2" s="31" t="s">
        <v>19</v>
      </c>
      <c r="BAS2" s="31" t="s">
        <v>20</v>
      </c>
      <c r="BAT2" s="31" t="s">
        <v>21</v>
      </c>
      <c r="BAU2" s="31" t="s">
        <v>22</v>
      </c>
      <c r="BAV2" s="31" t="s">
        <v>18</v>
      </c>
      <c r="BAW2" s="31" t="s">
        <v>19</v>
      </c>
      <c r="BAX2" s="31" t="s">
        <v>20</v>
      </c>
      <c r="BAY2" s="31" t="s">
        <v>21</v>
      </c>
      <c r="BAZ2" s="31" t="s">
        <v>22</v>
      </c>
      <c r="BBA2" s="31" t="s">
        <v>18</v>
      </c>
      <c r="BBB2" s="31" t="s">
        <v>19</v>
      </c>
      <c r="BBC2" s="31" t="s">
        <v>20</v>
      </c>
      <c r="BBD2" s="31" t="s">
        <v>21</v>
      </c>
      <c r="BBE2" s="31" t="s">
        <v>22</v>
      </c>
      <c r="BBF2" s="31" t="s">
        <v>18</v>
      </c>
      <c r="BBG2" s="31" t="s">
        <v>19</v>
      </c>
      <c r="BBH2" s="31" t="s">
        <v>21</v>
      </c>
      <c r="BBI2" s="31" t="s">
        <v>22</v>
      </c>
      <c r="BBJ2" s="31" t="s">
        <v>18</v>
      </c>
      <c r="BBK2" s="31" t="s">
        <v>19</v>
      </c>
      <c r="BBL2" s="31" t="s">
        <v>20</v>
      </c>
      <c r="BBM2" s="31" t="s">
        <v>21</v>
      </c>
      <c r="BBN2" s="31" t="s">
        <v>22</v>
      </c>
      <c r="BBO2" s="31" t="s">
        <v>18</v>
      </c>
      <c r="BBP2" s="31" t="s">
        <v>19</v>
      </c>
      <c r="BBQ2" s="31" t="s">
        <v>20</v>
      </c>
      <c r="BBR2" s="31" t="s">
        <v>21</v>
      </c>
      <c r="BBS2" s="31" t="s">
        <v>22</v>
      </c>
      <c r="BBT2" s="31" t="s">
        <v>18</v>
      </c>
      <c r="BBU2" s="31" t="s">
        <v>19</v>
      </c>
      <c r="BBV2" s="31" t="s">
        <v>20</v>
      </c>
      <c r="BBW2" s="31" t="s">
        <v>21</v>
      </c>
      <c r="BBX2" s="31" t="s">
        <v>22</v>
      </c>
      <c r="BBY2" s="31" t="s">
        <v>18</v>
      </c>
      <c r="BBZ2" s="31" t="s">
        <v>19</v>
      </c>
      <c r="BCA2" s="31" t="s">
        <v>20</v>
      </c>
      <c r="BCB2" s="31" t="s">
        <v>21</v>
      </c>
      <c r="BCC2" s="31" t="s">
        <v>22</v>
      </c>
      <c r="BCD2" s="31" t="s">
        <v>18</v>
      </c>
      <c r="BCE2" s="31" t="s">
        <v>19</v>
      </c>
      <c r="BCF2" s="31" t="s">
        <v>20</v>
      </c>
      <c r="BCG2" s="31" t="s">
        <v>21</v>
      </c>
      <c r="BCH2" s="31" t="s">
        <v>22</v>
      </c>
      <c r="BCI2" s="31" t="s">
        <v>20</v>
      </c>
      <c r="BCJ2" s="31" t="s">
        <v>21</v>
      </c>
      <c r="BCK2" s="31" t="s">
        <v>18</v>
      </c>
      <c r="BCL2" s="31" t="s">
        <v>19</v>
      </c>
      <c r="BCM2" s="31" t="s">
        <v>20</v>
      </c>
      <c r="BCN2" s="31" t="s">
        <v>21</v>
      </c>
      <c r="BCO2" s="31" t="s">
        <v>18</v>
      </c>
      <c r="BCP2" s="31" t="s">
        <v>19</v>
      </c>
      <c r="BCQ2" s="31" t="s">
        <v>20</v>
      </c>
      <c r="BCR2" s="31" t="s">
        <v>21</v>
      </c>
      <c r="BCS2" s="31" t="s">
        <v>22</v>
      </c>
      <c r="BCT2" s="31" t="s">
        <v>18</v>
      </c>
      <c r="BCU2" s="31" t="s">
        <v>19</v>
      </c>
      <c r="BCV2" s="31" t="s">
        <v>20</v>
      </c>
      <c r="BCW2" s="31" t="s">
        <v>21</v>
      </c>
      <c r="BCX2" s="31" t="s">
        <v>22</v>
      </c>
      <c r="BCY2" s="31" t="s">
        <v>18</v>
      </c>
      <c r="BCZ2" s="31" t="s">
        <v>19</v>
      </c>
      <c r="BDA2" s="31" t="s">
        <v>20</v>
      </c>
      <c r="BDB2" s="31" t="s">
        <v>21</v>
      </c>
      <c r="BDC2" s="31" t="s">
        <v>22</v>
      </c>
      <c r="BDD2" s="31" t="s">
        <v>18</v>
      </c>
      <c r="BDE2" s="31" t="s">
        <v>19</v>
      </c>
      <c r="BDF2" s="31" t="s">
        <v>20</v>
      </c>
      <c r="BDG2" s="31" t="s">
        <v>21</v>
      </c>
      <c r="BDH2" s="31" t="s">
        <v>22</v>
      </c>
      <c r="BDI2" s="31" t="s">
        <v>18</v>
      </c>
      <c r="BDJ2" s="31" t="s">
        <v>19</v>
      </c>
      <c r="BDK2" s="31" t="s">
        <v>20</v>
      </c>
      <c r="BDL2" s="31" t="s">
        <v>21</v>
      </c>
      <c r="BDM2" s="31" t="s">
        <v>19</v>
      </c>
      <c r="BDN2" s="31" t="s">
        <v>20</v>
      </c>
      <c r="BDO2" s="31" t="s">
        <v>21</v>
      </c>
      <c r="BDP2" s="31" t="s">
        <v>22</v>
      </c>
      <c r="BDQ2" s="31" t="s">
        <v>18</v>
      </c>
      <c r="BDR2" s="31" t="s">
        <v>19</v>
      </c>
      <c r="BDS2" s="31" t="s">
        <v>20</v>
      </c>
      <c r="BDT2" s="31" t="s">
        <v>21</v>
      </c>
      <c r="BDU2" s="31" t="s">
        <v>22</v>
      </c>
      <c r="BDV2" s="31" t="s">
        <v>18</v>
      </c>
      <c r="BDW2" s="31" t="s">
        <v>19</v>
      </c>
      <c r="BDX2" s="31" t="s">
        <v>21</v>
      </c>
      <c r="BDY2" s="31" t="s">
        <v>22</v>
      </c>
      <c r="BDZ2" s="31" t="s">
        <v>18</v>
      </c>
      <c r="BEA2" s="31" t="s">
        <v>19</v>
      </c>
      <c r="BEB2" s="31" t="s">
        <v>20</v>
      </c>
      <c r="BEC2" s="31" t="s">
        <v>21</v>
      </c>
      <c r="BED2" s="31" t="s">
        <v>22</v>
      </c>
      <c r="BEE2" s="31" t="s">
        <v>18</v>
      </c>
      <c r="BEF2" s="31" t="s">
        <v>19</v>
      </c>
      <c r="BEG2" s="31" t="s">
        <v>20</v>
      </c>
      <c r="BEH2" s="31" t="s">
        <v>21</v>
      </c>
      <c r="BEI2" s="31" t="s">
        <v>18</v>
      </c>
      <c r="BEJ2" s="31" t="s">
        <v>19</v>
      </c>
      <c r="BEK2" s="31" t="s">
        <v>20</v>
      </c>
      <c r="BEL2" s="31" t="s">
        <v>21</v>
      </c>
      <c r="BEM2" s="31" t="s">
        <v>22</v>
      </c>
      <c r="BEN2" s="31" t="s">
        <v>18</v>
      </c>
      <c r="BEO2" s="31" t="s">
        <v>19</v>
      </c>
      <c r="BEP2" s="31" t="s">
        <v>20</v>
      </c>
      <c r="BEQ2" s="31" t="s">
        <v>21</v>
      </c>
      <c r="BER2" s="31" t="s">
        <v>22</v>
      </c>
      <c r="BES2" s="31" t="s">
        <v>18</v>
      </c>
      <c r="BET2" s="31" t="s">
        <v>19</v>
      </c>
      <c r="BEU2" s="31" t="s">
        <v>20</v>
      </c>
      <c r="BEV2" s="31" t="s">
        <v>21</v>
      </c>
      <c r="BEW2" s="31" t="s">
        <v>22</v>
      </c>
      <c r="BEX2" s="31" t="s">
        <v>18</v>
      </c>
      <c r="BEY2" s="31" t="s">
        <v>19</v>
      </c>
      <c r="BEZ2" s="31" t="s">
        <v>20</v>
      </c>
      <c r="BFA2" s="31" t="s">
        <v>21</v>
      </c>
      <c r="BFB2" s="31" t="s">
        <v>22</v>
      </c>
      <c r="BFC2" s="31" t="s">
        <v>18</v>
      </c>
      <c r="BFD2" s="31" t="s">
        <v>19</v>
      </c>
      <c r="BFE2" s="31" t="s">
        <v>20</v>
      </c>
      <c r="BFF2" s="31" t="s">
        <v>21</v>
      </c>
      <c r="BFG2" s="31" t="s">
        <v>22</v>
      </c>
      <c r="BFH2" s="31" t="s">
        <v>18</v>
      </c>
      <c r="BFI2" s="31" t="s">
        <v>19</v>
      </c>
      <c r="BFJ2" s="31" t="s">
        <v>20</v>
      </c>
      <c r="BFK2" s="31" t="s">
        <v>21</v>
      </c>
      <c r="BFL2" s="31" t="s">
        <v>22</v>
      </c>
      <c r="BFM2" s="31" t="s">
        <v>19</v>
      </c>
      <c r="BFN2" s="31" t="s">
        <v>20</v>
      </c>
      <c r="BFO2" s="31" t="s">
        <v>21</v>
      </c>
      <c r="BFP2" s="31" t="s">
        <v>22</v>
      </c>
      <c r="BFQ2" s="31" t="s">
        <v>19</v>
      </c>
      <c r="BFR2" s="31" t="s">
        <v>20</v>
      </c>
      <c r="BFS2" s="31" t="s">
        <v>21</v>
      </c>
      <c r="BFT2" s="31" t="s">
        <v>22</v>
      </c>
      <c r="BFU2" s="31" t="s">
        <v>18</v>
      </c>
      <c r="BFV2" s="31" t="s">
        <v>19</v>
      </c>
      <c r="BFW2" s="31" t="s">
        <v>20</v>
      </c>
      <c r="BFX2" s="31" t="s">
        <v>21</v>
      </c>
      <c r="BFY2" s="31" t="s">
        <v>22</v>
      </c>
      <c r="BFZ2" s="31" t="s">
        <v>18</v>
      </c>
      <c r="BGA2" s="31" t="s">
        <v>19</v>
      </c>
      <c r="BGB2" s="31" t="s">
        <v>20</v>
      </c>
      <c r="BGC2" s="31" t="s">
        <v>21</v>
      </c>
      <c r="BGD2" s="31" t="s">
        <v>22</v>
      </c>
      <c r="BGE2" s="31" t="s">
        <v>18</v>
      </c>
      <c r="BGF2" s="31" t="s">
        <v>19</v>
      </c>
      <c r="BGG2" s="31" t="s">
        <v>20</v>
      </c>
      <c r="BGH2" s="31" t="s">
        <v>21</v>
      </c>
      <c r="BGI2" s="31" t="s">
        <v>18</v>
      </c>
      <c r="BGJ2" s="31" t="s">
        <v>19</v>
      </c>
      <c r="BGK2" s="31" t="s">
        <v>20</v>
      </c>
      <c r="BGL2" s="31" t="s">
        <v>21</v>
      </c>
      <c r="BGM2" s="31" t="s">
        <v>22</v>
      </c>
      <c r="BGN2" s="31" t="s">
        <v>18</v>
      </c>
      <c r="BGO2" s="31" t="s">
        <v>19</v>
      </c>
      <c r="BGP2" s="31" t="s">
        <v>20</v>
      </c>
      <c r="BGQ2" s="31" t="s">
        <v>21</v>
      </c>
      <c r="BGR2" s="31" t="s">
        <v>22</v>
      </c>
      <c r="BGS2" s="31" t="s">
        <v>18</v>
      </c>
      <c r="BGT2" s="31" t="s">
        <v>19</v>
      </c>
      <c r="BGU2" s="31" t="s">
        <v>20</v>
      </c>
      <c r="BGV2" s="31" t="s">
        <v>21</v>
      </c>
      <c r="BGW2" s="31" t="s">
        <v>22</v>
      </c>
      <c r="BGX2" s="31" t="s">
        <v>18</v>
      </c>
      <c r="BGY2" s="31" t="s">
        <v>19</v>
      </c>
      <c r="BGZ2" s="31" t="s">
        <v>20</v>
      </c>
      <c r="BHA2" s="31" t="s">
        <v>21</v>
      </c>
      <c r="BHB2" s="31" t="s">
        <v>22</v>
      </c>
      <c r="BHC2" s="31" t="s">
        <v>18</v>
      </c>
      <c r="BHD2" s="31" t="s">
        <v>19</v>
      </c>
      <c r="BHE2" s="31" t="s">
        <v>20</v>
      </c>
      <c r="BHF2" s="31" t="s">
        <v>21</v>
      </c>
      <c r="BHG2" s="31" t="s">
        <v>22</v>
      </c>
      <c r="BHH2" s="31" t="s">
        <v>18</v>
      </c>
      <c r="BHI2" s="31" t="s">
        <v>19</v>
      </c>
      <c r="BHJ2" s="31" t="s">
        <v>20</v>
      </c>
      <c r="BHK2" s="31" t="s">
        <v>21</v>
      </c>
      <c r="BHL2" s="31" t="s">
        <v>22</v>
      </c>
      <c r="BHM2" s="31" t="s">
        <v>18</v>
      </c>
      <c r="BHN2" s="31" t="s">
        <v>19</v>
      </c>
      <c r="BHO2" s="31" t="s">
        <v>20</v>
      </c>
      <c r="BHP2" s="31" t="s">
        <v>21</v>
      </c>
      <c r="BHQ2" s="31" t="s">
        <v>22</v>
      </c>
      <c r="BHR2" s="31" t="s">
        <v>18</v>
      </c>
      <c r="BHS2" s="31" t="s">
        <v>19</v>
      </c>
      <c r="BHT2" s="31" t="s">
        <v>20</v>
      </c>
      <c r="BHU2" s="31" t="s">
        <v>21</v>
      </c>
      <c r="BHV2" s="31" t="s">
        <v>19</v>
      </c>
      <c r="BHW2" s="31" t="s">
        <v>20</v>
      </c>
      <c r="BHX2" s="31" t="s">
        <v>21</v>
      </c>
      <c r="BHY2" s="31" t="s">
        <v>22</v>
      </c>
      <c r="BHZ2" s="31" t="s">
        <v>18</v>
      </c>
      <c r="BIA2" s="31" t="s">
        <v>19</v>
      </c>
      <c r="BIB2" s="31" t="s">
        <v>20</v>
      </c>
      <c r="BIC2" s="31" t="s">
        <v>21</v>
      </c>
      <c r="BID2" s="31" t="s">
        <v>22</v>
      </c>
      <c r="BIE2" s="31" t="s">
        <v>18</v>
      </c>
      <c r="BIF2" s="31" t="s">
        <v>20</v>
      </c>
      <c r="BIG2" s="31" t="s">
        <v>21</v>
      </c>
      <c r="BIH2" s="31" t="s">
        <v>22</v>
      </c>
      <c r="BII2" s="31" t="s">
        <v>18</v>
      </c>
      <c r="BIJ2" s="31" t="s">
        <v>19</v>
      </c>
      <c r="BIK2" s="31" t="s">
        <v>20</v>
      </c>
      <c r="BIL2" s="31" t="s">
        <v>21</v>
      </c>
      <c r="BIM2" s="31" t="s">
        <v>22</v>
      </c>
      <c r="BIN2" s="31" t="s">
        <v>18</v>
      </c>
      <c r="BIO2" s="31" t="s">
        <v>19</v>
      </c>
      <c r="BIP2" s="31" t="s">
        <v>20</v>
      </c>
      <c r="BIQ2" s="31" t="s">
        <v>21</v>
      </c>
      <c r="BIR2" s="31" t="s">
        <v>22</v>
      </c>
      <c r="BIS2" s="31" t="s">
        <v>22</v>
      </c>
      <c r="BIT2" s="31" t="s">
        <v>18</v>
      </c>
      <c r="BIU2" s="31" t="s">
        <v>19</v>
      </c>
      <c r="BIV2" s="31" t="s">
        <v>20</v>
      </c>
      <c r="BIW2" s="31" t="s">
        <v>21</v>
      </c>
      <c r="BIX2" s="31" t="s">
        <v>22</v>
      </c>
      <c r="BIY2" s="31" t="s">
        <v>18</v>
      </c>
      <c r="BIZ2" s="31" t="s">
        <v>19</v>
      </c>
      <c r="BJA2" s="31" t="s">
        <v>20</v>
      </c>
      <c r="BJB2" s="31" t="s">
        <v>21</v>
      </c>
      <c r="BJC2" s="31" t="s">
        <v>22</v>
      </c>
      <c r="BJD2" s="31" t="s">
        <v>18</v>
      </c>
      <c r="BJE2" s="31" t="s">
        <v>19</v>
      </c>
      <c r="BJF2" s="31" t="s">
        <v>20</v>
      </c>
      <c r="BJG2" s="31" t="s">
        <v>21</v>
      </c>
      <c r="BJH2" s="31" t="s">
        <v>22</v>
      </c>
      <c r="BJI2" s="31" t="s">
        <v>18</v>
      </c>
      <c r="BJJ2" s="31" t="s">
        <v>19</v>
      </c>
      <c r="BJK2" s="31" t="s">
        <v>20</v>
      </c>
      <c r="BJL2" s="31" t="s">
        <v>21</v>
      </c>
      <c r="BJM2" s="31" t="s">
        <v>22</v>
      </c>
      <c r="BJN2" s="31" t="s">
        <v>18</v>
      </c>
      <c r="BJO2" s="31" t="s">
        <v>19</v>
      </c>
      <c r="BJP2" s="31" t="s">
        <v>20</v>
      </c>
      <c r="BJQ2" s="31" t="s">
        <v>21</v>
      </c>
      <c r="BJR2" s="31" t="s">
        <v>22</v>
      </c>
      <c r="BJS2" s="31" t="s">
        <v>18</v>
      </c>
      <c r="BJT2" s="31" t="s">
        <v>19</v>
      </c>
      <c r="BJU2" s="31" t="s">
        <v>20</v>
      </c>
      <c r="BJV2" s="31" t="s">
        <v>21</v>
      </c>
      <c r="BJW2" s="31" t="s">
        <v>22</v>
      </c>
      <c r="BJX2" s="31" t="s">
        <v>18</v>
      </c>
      <c r="BJY2" s="31" t="s">
        <v>19</v>
      </c>
      <c r="BJZ2" s="31" t="s">
        <v>20</v>
      </c>
      <c r="BKA2" s="31" t="s">
        <v>21</v>
      </c>
      <c r="BKB2" s="31" t="s">
        <v>18</v>
      </c>
      <c r="BKC2" s="31" t="s">
        <v>19</v>
      </c>
      <c r="BKD2" s="31" t="s">
        <v>20</v>
      </c>
      <c r="BKE2" s="31" t="s">
        <v>21</v>
      </c>
      <c r="BKF2" s="31" t="s">
        <v>22</v>
      </c>
      <c r="BKG2" s="31" t="s">
        <v>18</v>
      </c>
      <c r="BKH2" s="31" t="s">
        <v>19</v>
      </c>
      <c r="BKI2" s="31" t="s">
        <v>20</v>
      </c>
      <c r="BKJ2" s="31" t="s">
        <v>21</v>
      </c>
      <c r="BKK2" s="31" t="s">
        <v>22</v>
      </c>
      <c r="BKL2" s="31" t="s">
        <v>18</v>
      </c>
      <c r="BKM2" s="31" t="s">
        <v>19</v>
      </c>
      <c r="BKN2" s="31" t="s">
        <v>20</v>
      </c>
      <c r="BKO2" s="31" t="s">
        <v>21</v>
      </c>
      <c r="BKP2" s="31" t="s">
        <v>22</v>
      </c>
      <c r="BKQ2" s="31" t="s">
        <v>19</v>
      </c>
      <c r="BKR2" s="31" t="s">
        <v>20</v>
      </c>
      <c r="BKS2" s="31" t="s">
        <v>21</v>
      </c>
      <c r="BKT2" s="31" t="s">
        <v>22</v>
      </c>
      <c r="BKU2" s="31" t="s">
        <v>18</v>
      </c>
      <c r="BKV2" s="31" t="s">
        <v>19</v>
      </c>
      <c r="BKW2" s="31" t="s">
        <v>20</v>
      </c>
      <c r="BKX2" s="31" t="s">
        <v>21</v>
      </c>
      <c r="BKY2" s="31" t="s">
        <v>22</v>
      </c>
      <c r="BKZ2" s="31" t="s">
        <v>18</v>
      </c>
      <c r="BLA2" s="31" t="s">
        <v>19</v>
      </c>
      <c r="BLB2" s="31" t="s">
        <v>20</v>
      </c>
      <c r="BLC2" s="31" t="s">
        <v>21</v>
      </c>
      <c r="BLD2" s="31" t="s">
        <v>22</v>
      </c>
      <c r="BLE2" s="31" t="s">
        <v>22</v>
      </c>
      <c r="BLF2" s="31" t="s">
        <v>18</v>
      </c>
      <c r="BLG2" s="31" t="s">
        <v>19</v>
      </c>
      <c r="BLH2" s="31" t="s">
        <v>20</v>
      </c>
      <c r="BLI2" s="31" t="s">
        <v>18</v>
      </c>
      <c r="BLJ2" s="31" t="s">
        <v>19</v>
      </c>
      <c r="BLK2" s="31" t="s">
        <v>20</v>
      </c>
      <c r="BLL2" s="31" t="s">
        <v>21</v>
      </c>
      <c r="BLM2" s="31" t="s">
        <v>22</v>
      </c>
      <c r="BLN2" s="31" t="s">
        <v>18</v>
      </c>
      <c r="BLO2" s="31" t="s">
        <v>19</v>
      </c>
      <c r="BLP2" s="31" t="s">
        <v>20</v>
      </c>
      <c r="BLQ2" s="31" t="s">
        <v>21</v>
      </c>
      <c r="BLR2" s="31" t="s">
        <v>22</v>
      </c>
      <c r="BLS2" s="31" t="s">
        <v>18</v>
      </c>
      <c r="BLT2" s="31" t="s">
        <v>19</v>
      </c>
      <c r="BLU2" s="31" t="s">
        <v>20</v>
      </c>
      <c r="BLV2" s="31" t="s">
        <v>22</v>
      </c>
      <c r="BLW2" s="31" t="s">
        <v>18</v>
      </c>
      <c r="BLX2" s="31" t="s">
        <v>19</v>
      </c>
      <c r="BLY2" s="31" t="s">
        <v>20</v>
      </c>
      <c r="BLZ2" s="31" t="s">
        <v>21</v>
      </c>
      <c r="BMA2" s="31" t="s">
        <v>22</v>
      </c>
      <c r="BMB2" s="31" t="s">
        <v>18</v>
      </c>
      <c r="BMC2" s="31" t="s">
        <v>19</v>
      </c>
      <c r="BMD2" s="31" t="s">
        <v>20</v>
      </c>
      <c r="BME2" s="31" t="s">
        <v>21</v>
      </c>
      <c r="BMF2" s="31" t="s">
        <v>22</v>
      </c>
      <c r="BMG2" s="31" t="s">
        <v>18</v>
      </c>
      <c r="BMH2" s="31" t="s">
        <v>20</v>
      </c>
      <c r="BMI2" s="31" t="s">
        <v>21</v>
      </c>
      <c r="BMJ2" s="31" t="s">
        <v>22</v>
      </c>
      <c r="BMK2" s="31" t="s">
        <v>18</v>
      </c>
      <c r="BML2" s="31" t="s">
        <v>20</v>
      </c>
      <c r="BMM2" s="31" t="s">
        <v>21</v>
      </c>
      <c r="BMN2" s="31" t="s">
        <v>22</v>
      </c>
      <c r="BMO2" s="31" t="s">
        <v>18</v>
      </c>
      <c r="BMP2" s="31" t="s">
        <v>19</v>
      </c>
      <c r="BMQ2" s="31" t="s">
        <v>20</v>
      </c>
      <c r="BMR2" s="31" t="s">
        <v>22</v>
      </c>
      <c r="BMS2" s="31" t="s">
        <v>18</v>
      </c>
      <c r="BMT2" s="31" t="s">
        <v>19</v>
      </c>
      <c r="BMU2" s="31" t="s">
        <v>20</v>
      </c>
      <c r="BMV2" s="31" t="s">
        <v>21</v>
      </c>
      <c r="BMW2" s="31" t="s">
        <v>22</v>
      </c>
      <c r="BMX2" s="31" t="s">
        <v>18</v>
      </c>
      <c r="BMY2" s="31" t="s">
        <v>19</v>
      </c>
    </row>
    <row r="3" spans="1:1715" s="13" customFormat="1" x14ac:dyDescent="0.25">
      <c r="A3" s="14" t="s">
        <v>26</v>
      </c>
      <c r="B3" s="12">
        <v>40749</v>
      </c>
      <c r="C3" s="12">
        <v>40750</v>
      </c>
      <c r="D3" s="12">
        <v>40751</v>
      </c>
      <c r="E3" s="12">
        <v>40752</v>
      </c>
      <c r="F3" s="12">
        <v>40753</v>
      </c>
      <c r="G3" s="12">
        <v>40756</v>
      </c>
      <c r="H3" s="12">
        <v>40757</v>
      </c>
      <c r="I3" s="12">
        <v>40758</v>
      </c>
      <c r="J3" s="12">
        <v>40759</v>
      </c>
      <c r="K3" s="12">
        <v>40760</v>
      </c>
      <c r="L3" s="12">
        <v>40763</v>
      </c>
      <c r="M3" s="12">
        <v>40764</v>
      </c>
      <c r="N3" s="12">
        <v>40765</v>
      </c>
      <c r="O3" s="12">
        <v>40766</v>
      </c>
      <c r="P3" s="12">
        <v>40767</v>
      </c>
      <c r="Q3" s="12">
        <v>40770</v>
      </c>
      <c r="R3" s="12">
        <v>40771</v>
      </c>
      <c r="S3" s="12">
        <v>40772</v>
      </c>
      <c r="T3" s="12">
        <v>40773</v>
      </c>
      <c r="U3" s="12">
        <v>40774</v>
      </c>
      <c r="V3" s="12">
        <v>40777</v>
      </c>
      <c r="W3" s="12">
        <v>40778</v>
      </c>
      <c r="X3" s="12">
        <v>40779</v>
      </c>
      <c r="Y3" s="12">
        <v>40780</v>
      </c>
      <c r="Z3" s="12">
        <v>40781</v>
      </c>
      <c r="AA3" s="12">
        <v>40784</v>
      </c>
      <c r="AB3" s="12">
        <v>40785</v>
      </c>
      <c r="AC3" s="12">
        <v>40788</v>
      </c>
      <c r="AD3" s="12">
        <v>40791</v>
      </c>
      <c r="AE3" s="12">
        <v>40792</v>
      </c>
      <c r="AF3" s="12">
        <v>40793</v>
      </c>
      <c r="AG3" s="12">
        <v>40794</v>
      </c>
      <c r="AH3" s="12">
        <v>40795</v>
      </c>
      <c r="AI3" s="12">
        <v>40798</v>
      </c>
      <c r="AJ3" s="12">
        <v>40799</v>
      </c>
      <c r="AK3" s="12">
        <v>40800</v>
      </c>
      <c r="AL3" s="12">
        <v>40801</v>
      </c>
      <c r="AM3" s="12">
        <v>40802</v>
      </c>
      <c r="AN3" s="12">
        <v>40805</v>
      </c>
      <c r="AO3" s="12">
        <v>40806</v>
      </c>
      <c r="AP3" s="12">
        <v>40807</v>
      </c>
      <c r="AQ3" s="12">
        <v>40808</v>
      </c>
      <c r="AR3" s="12">
        <v>40809</v>
      </c>
      <c r="AS3" s="12">
        <v>40812</v>
      </c>
      <c r="AT3" s="12">
        <v>40813</v>
      </c>
      <c r="AU3" s="12">
        <v>40814</v>
      </c>
      <c r="AV3" s="12">
        <v>40815</v>
      </c>
      <c r="AW3" s="12">
        <v>40816</v>
      </c>
      <c r="AX3" s="12">
        <v>40819</v>
      </c>
      <c r="AY3" s="12">
        <v>40820</v>
      </c>
      <c r="AZ3" s="12">
        <v>40822</v>
      </c>
      <c r="BA3" s="12">
        <v>40823</v>
      </c>
      <c r="BB3" s="12">
        <v>40826</v>
      </c>
      <c r="BC3" s="12">
        <v>40827</v>
      </c>
      <c r="BD3" s="12">
        <v>40828</v>
      </c>
      <c r="BE3" s="12">
        <v>40829</v>
      </c>
      <c r="BF3" s="12">
        <v>40830</v>
      </c>
      <c r="BG3" s="12">
        <v>40834</v>
      </c>
      <c r="BH3" s="12">
        <v>40835</v>
      </c>
      <c r="BI3" s="12">
        <v>40836</v>
      </c>
      <c r="BJ3" s="12">
        <v>40837</v>
      </c>
      <c r="BK3" s="12">
        <v>40840</v>
      </c>
      <c r="BL3" s="12">
        <v>40841</v>
      </c>
      <c r="BM3" s="12">
        <v>40843</v>
      </c>
      <c r="BN3" s="12">
        <v>40844</v>
      </c>
      <c r="BO3" s="12">
        <v>40847</v>
      </c>
      <c r="BP3" s="12">
        <v>40848</v>
      </c>
      <c r="BQ3" s="12">
        <v>40849</v>
      </c>
      <c r="BR3" s="12">
        <v>40850</v>
      </c>
      <c r="BS3" s="12">
        <v>40851</v>
      </c>
      <c r="BT3" s="12">
        <v>40854</v>
      </c>
      <c r="BU3" s="12">
        <v>40855</v>
      </c>
      <c r="BV3" s="12">
        <v>40856</v>
      </c>
      <c r="BW3" s="12">
        <v>40857</v>
      </c>
      <c r="BX3" s="12">
        <v>40858</v>
      </c>
      <c r="BY3" s="12">
        <v>40861</v>
      </c>
      <c r="BZ3" s="12">
        <v>40862</v>
      </c>
      <c r="CA3" s="12">
        <v>40863</v>
      </c>
      <c r="CB3" s="12">
        <v>40864</v>
      </c>
      <c r="CC3" s="12">
        <v>40865</v>
      </c>
      <c r="CD3" s="12">
        <v>40868</v>
      </c>
      <c r="CE3" s="12">
        <v>40869</v>
      </c>
      <c r="CF3" s="12">
        <v>40870</v>
      </c>
      <c r="CG3" s="12">
        <v>40871</v>
      </c>
      <c r="CH3" s="12">
        <v>40872</v>
      </c>
      <c r="CI3" s="12">
        <v>40875</v>
      </c>
      <c r="CJ3" s="12">
        <v>40876</v>
      </c>
      <c r="CK3" s="12">
        <v>40877</v>
      </c>
      <c r="CL3" s="12">
        <v>40878</v>
      </c>
      <c r="CM3" s="12">
        <v>40879</v>
      </c>
      <c r="CN3" s="12">
        <v>40882</v>
      </c>
      <c r="CO3" s="12">
        <v>40883</v>
      </c>
      <c r="CP3" s="12">
        <v>40884</v>
      </c>
      <c r="CQ3" s="12">
        <v>40885</v>
      </c>
      <c r="CR3" s="12">
        <v>40886</v>
      </c>
      <c r="CS3" s="12">
        <v>40889</v>
      </c>
      <c r="CT3" s="12">
        <v>40890</v>
      </c>
      <c r="CU3" s="12">
        <v>40891</v>
      </c>
      <c r="CV3" s="12">
        <v>40892</v>
      </c>
      <c r="CW3" s="12">
        <v>40893</v>
      </c>
      <c r="CX3" s="12">
        <v>40896</v>
      </c>
      <c r="CY3" s="12">
        <v>40897</v>
      </c>
      <c r="CZ3" s="12">
        <v>40898</v>
      </c>
      <c r="DA3" s="12">
        <v>40899</v>
      </c>
      <c r="DB3" s="12">
        <v>40900</v>
      </c>
      <c r="DC3" s="12">
        <v>40903</v>
      </c>
      <c r="DD3" s="12">
        <v>40904</v>
      </c>
      <c r="DE3" s="12">
        <v>40905</v>
      </c>
      <c r="DF3" s="12">
        <v>40906</v>
      </c>
      <c r="DG3" s="12">
        <v>40910</v>
      </c>
      <c r="DH3" s="12">
        <v>40911</v>
      </c>
      <c r="DI3" s="12">
        <v>40912</v>
      </c>
      <c r="DJ3" s="12">
        <v>40913</v>
      </c>
      <c r="DK3" s="12">
        <v>40914</v>
      </c>
      <c r="DL3" s="12">
        <v>40917</v>
      </c>
      <c r="DM3" s="12">
        <v>40918</v>
      </c>
      <c r="DN3" s="12">
        <v>40919</v>
      </c>
      <c r="DO3" s="12">
        <v>40920</v>
      </c>
      <c r="DP3" s="12">
        <v>40921</v>
      </c>
      <c r="DQ3" s="12">
        <v>40925</v>
      </c>
      <c r="DR3" s="12">
        <v>40926</v>
      </c>
      <c r="DS3" s="12">
        <v>40927</v>
      </c>
      <c r="DT3" s="12">
        <v>40928</v>
      </c>
      <c r="DU3" s="12">
        <v>40931</v>
      </c>
      <c r="DV3" s="12">
        <v>40932</v>
      </c>
      <c r="DW3" s="12">
        <v>40933</v>
      </c>
      <c r="DX3" s="12">
        <v>40935</v>
      </c>
      <c r="DY3" s="12">
        <v>40938</v>
      </c>
      <c r="DZ3" s="12">
        <v>40939</v>
      </c>
      <c r="EA3" s="12">
        <v>40940</v>
      </c>
      <c r="EB3" s="12">
        <v>40941</v>
      </c>
      <c r="EC3" s="12">
        <v>40942</v>
      </c>
      <c r="ED3" s="12">
        <v>40945</v>
      </c>
      <c r="EE3" s="12">
        <v>40946</v>
      </c>
      <c r="EF3" s="12">
        <v>40947</v>
      </c>
      <c r="EG3" s="12">
        <v>40949</v>
      </c>
      <c r="EH3" s="12">
        <v>40952</v>
      </c>
      <c r="EI3" s="12">
        <v>40953</v>
      </c>
      <c r="EJ3" s="12">
        <v>40954</v>
      </c>
      <c r="EK3" s="12">
        <v>40955</v>
      </c>
      <c r="EL3" s="12">
        <v>40956</v>
      </c>
      <c r="EM3" s="12">
        <v>40959</v>
      </c>
      <c r="EN3" s="12">
        <v>40960</v>
      </c>
      <c r="EO3" s="12">
        <v>40961</v>
      </c>
      <c r="EP3" s="12">
        <v>40962</v>
      </c>
      <c r="EQ3" s="12">
        <v>40963</v>
      </c>
      <c r="ER3" s="12">
        <v>40966</v>
      </c>
      <c r="ES3" s="12">
        <v>40967</v>
      </c>
      <c r="ET3" s="12">
        <v>40968</v>
      </c>
      <c r="EU3" s="12">
        <v>40969</v>
      </c>
      <c r="EV3" s="12">
        <v>40974</v>
      </c>
      <c r="EW3" s="12">
        <v>40975</v>
      </c>
      <c r="EX3" s="12">
        <v>40976</v>
      </c>
      <c r="EY3" s="12">
        <v>40977</v>
      </c>
      <c r="EZ3" s="12">
        <v>40980</v>
      </c>
      <c r="FA3" s="12">
        <v>40981</v>
      </c>
      <c r="FB3" s="12">
        <v>40982</v>
      </c>
      <c r="FC3" s="12">
        <v>40983</v>
      </c>
      <c r="FD3" s="12">
        <v>40984</v>
      </c>
      <c r="FE3" s="12">
        <v>40987</v>
      </c>
      <c r="FF3" s="12">
        <v>40988</v>
      </c>
      <c r="FG3" s="12">
        <v>40989</v>
      </c>
      <c r="FH3" s="12">
        <v>40990</v>
      </c>
      <c r="FI3" s="12">
        <v>40991</v>
      </c>
      <c r="FJ3" s="12">
        <v>40994</v>
      </c>
      <c r="FK3" s="12">
        <v>40995</v>
      </c>
      <c r="FL3" s="12">
        <v>40996</v>
      </c>
      <c r="FM3" s="12">
        <v>40997</v>
      </c>
      <c r="FN3" s="12">
        <v>40998</v>
      </c>
      <c r="FO3" s="12">
        <v>41001</v>
      </c>
      <c r="FP3" s="12">
        <v>41002</v>
      </c>
      <c r="FQ3" s="12">
        <v>41003</v>
      </c>
      <c r="FR3" s="12">
        <v>41004</v>
      </c>
      <c r="FS3" s="12">
        <v>41005</v>
      </c>
      <c r="FT3" s="12">
        <v>41008</v>
      </c>
      <c r="FU3" s="12">
        <v>41009</v>
      </c>
      <c r="FV3" s="12">
        <v>41011</v>
      </c>
      <c r="FW3" s="12">
        <v>41015</v>
      </c>
      <c r="FX3" s="12">
        <v>41017</v>
      </c>
      <c r="FY3" s="12">
        <v>41018</v>
      </c>
      <c r="FZ3" s="12">
        <v>41019</v>
      </c>
      <c r="GA3" s="12">
        <v>41022</v>
      </c>
      <c r="GB3" s="12">
        <v>41023</v>
      </c>
      <c r="GC3" s="12">
        <v>41024</v>
      </c>
      <c r="GD3" s="12">
        <v>41025</v>
      </c>
      <c r="GE3" s="12">
        <v>41026</v>
      </c>
      <c r="GF3" s="12">
        <v>41029</v>
      </c>
      <c r="GG3" s="12">
        <v>41031</v>
      </c>
      <c r="GH3" s="12">
        <v>41032</v>
      </c>
      <c r="GI3" s="12">
        <v>41033</v>
      </c>
      <c r="GJ3" s="12">
        <v>41036</v>
      </c>
      <c r="GK3" s="12">
        <v>41037</v>
      </c>
      <c r="GL3" s="12">
        <v>41038</v>
      </c>
      <c r="GM3" s="12">
        <v>41039</v>
      </c>
      <c r="GN3" s="12">
        <v>41040</v>
      </c>
      <c r="GO3" s="12">
        <v>41043</v>
      </c>
      <c r="GP3" s="12">
        <v>41044</v>
      </c>
      <c r="GQ3" s="12">
        <v>41045</v>
      </c>
      <c r="GR3" s="12">
        <v>41046</v>
      </c>
      <c r="GS3" s="12">
        <v>41047</v>
      </c>
      <c r="GT3" s="12">
        <v>41050</v>
      </c>
      <c r="GU3" s="12">
        <v>41051</v>
      </c>
      <c r="GV3" s="12">
        <v>41052</v>
      </c>
      <c r="GW3" s="12">
        <v>41053</v>
      </c>
      <c r="GX3" s="12">
        <v>41054</v>
      </c>
      <c r="GY3" s="12">
        <v>41057</v>
      </c>
      <c r="GZ3" s="12">
        <v>41058</v>
      </c>
      <c r="HA3" s="12">
        <v>41059</v>
      </c>
      <c r="HB3" s="12">
        <v>41060</v>
      </c>
      <c r="HC3" s="12">
        <v>41061</v>
      </c>
      <c r="HD3" s="12">
        <v>41064</v>
      </c>
      <c r="HE3" s="12">
        <v>41065</v>
      </c>
      <c r="HF3" s="12">
        <v>41066</v>
      </c>
      <c r="HG3" s="12">
        <v>41067</v>
      </c>
      <c r="HH3" s="12">
        <v>41068</v>
      </c>
      <c r="HI3" s="12">
        <v>41071</v>
      </c>
      <c r="HJ3" s="12">
        <v>41072</v>
      </c>
      <c r="HK3" s="12">
        <v>41073</v>
      </c>
      <c r="HL3" s="12">
        <v>41074</v>
      </c>
      <c r="HM3" s="12">
        <v>41075</v>
      </c>
      <c r="HN3" s="12">
        <v>41079</v>
      </c>
      <c r="HO3" s="12">
        <v>41080</v>
      </c>
      <c r="HP3" s="12">
        <v>41081</v>
      </c>
      <c r="HQ3" s="12">
        <v>41082</v>
      </c>
      <c r="HR3" s="12">
        <v>41085</v>
      </c>
      <c r="HS3" s="12">
        <v>41087</v>
      </c>
      <c r="HT3" s="12">
        <v>41088</v>
      </c>
      <c r="HU3" s="12">
        <v>41089</v>
      </c>
      <c r="HV3" s="12">
        <v>41092</v>
      </c>
      <c r="HW3" s="12">
        <v>41093</v>
      </c>
      <c r="HX3" s="12">
        <v>41094</v>
      </c>
      <c r="HY3" s="12">
        <v>41095</v>
      </c>
      <c r="HZ3" s="12">
        <v>41096</v>
      </c>
      <c r="IA3" s="12">
        <v>41099</v>
      </c>
      <c r="IB3" s="12">
        <v>41100</v>
      </c>
      <c r="IC3" s="12">
        <v>41101</v>
      </c>
      <c r="ID3" s="12">
        <v>41102</v>
      </c>
      <c r="IE3" s="12">
        <v>41103</v>
      </c>
      <c r="IF3" s="12">
        <v>41106</v>
      </c>
      <c r="IG3" s="12">
        <v>41107</v>
      </c>
      <c r="IH3" s="12">
        <v>41108</v>
      </c>
      <c r="II3" s="12">
        <v>41109</v>
      </c>
      <c r="IJ3" s="12">
        <v>41110</v>
      </c>
      <c r="IK3" s="12">
        <v>41114</v>
      </c>
      <c r="IL3" s="12">
        <v>41115</v>
      </c>
      <c r="IM3" s="12">
        <v>41116</v>
      </c>
      <c r="IN3" s="12">
        <v>41117</v>
      </c>
      <c r="IO3" s="12">
        <v>41120</v>
      </c>
      <c r="IP3" s="12">
        <v>41121</v>
      </c>
      <c r="IQ3" s="12">
        <v>41122</v>
      </c>
      <c r="IR3" s="12">
        <v>41123</v>
      </c>
      <c r="IS3" s="12">
        <v>41124</v>
      </c>
      <c r="IT3" s="12">
        <v>41127</v>
      </c>
      <c r="IU3" s="12">
        <v>41128</v>
      </c>
      <c r="IV3" s="12">
        <v>41129</v>
      </c>
      <c r="IW3" s="12">
        <v>41131</v>
      </c>
      <c r="IX3" s="12">
        <v>41135</v>
      </c>
      <c r="IY3" s="12">
        <v>41137</v>
      </c>
      <c r="IZ3" s="12">
        <v>41138</v>
      </c>
      <c r="JA3" s="12">
        <v>41141</v>
      </c>
      <c r="JB3" s="12">
        <v>41142</v>
      </c>
      <c r="JC3" s="12">
        <v>41143</v>
      </c>
      <c r="JD3" s="12">
        <v>41144</v>
      </c>
      <c r="JE3" s="12">
        <v>41145</v>
      </c>
      <c r="JF3" s="12">
        <v>41148</v>
      </c>
      <c r="JG3" s="12">
        <v>41149</v>
      </c>
      <c r="JH3" s="12">
        <v>41150</v>
      </c>
      <c r="JI3" s="12">
        <v>41151</v>
      </c>
      <c r="JJ3" s="12">
        <v>41152</v>
      </c>
      <c r="JK3" s="12">
        <v>41155</v>
      </c>
      <c r="JL3" s="12">
        <v>41156</v>
      </c>
      <c r="JM3" s="12">
        <v>41157</v>
      </c>
      <c r="JN3" s="12">
        <v>41158</v>
      </c>
      <c r="JO3" s="12">
        <v>41159</v>
      </c>
      <c r="JP3" s="12">
        <v>41162</v>
      </c>
      <c r="JQ3" s="12">
        <v>41163</v>
      </c>
      <c r="JR3" s="12">
        <v>41164</v>
      </c>
      <c r="JS3" s="12">
        <v>41165</v>
      </c>
      <c r="JT3" s="12">
        <v>41166</v>
      </c>
      <c r="JU3" s="12">
        <v>41169</v>
      </c>
      <c r="JV3" s="12">
        <v>41170</v>
      </c>
      <c r="JW3" s="12">
        <v>41172</v>
      </c>
      <c r="JX3" s="12">
        <v>41173</v>
      </c>
      <c r="JY3" s="12">
        <v>41176</v>
      </c>
      <c r="JZ3" s="12">
        <v>41177</v>
      </c>
      <c r="KA3" s="12">
        <v>41178</v>
      </c>
      <c r="KB3" s="12">
        <v>41179</v>
      </c>
      <c r="KC3" s="12">
        <v>41180</v>
      </c>
      <c r="KD3" s="12">
        <v>41183</v>
      </c>
      <c r="KE3" s="12">
        <v>41185</v>
      </c>
      <c r="KF3" s="12">
        <v>41186</v>
      </c>
      <c r="KG3" s="12">
        <v>41187</v>
      </c>
      <c r="KH3" s="12">
        <v>41190</v>
      </c>
      <c r="KI3" s="12">
        <v>41191</v>
      </c>
      <c r="KJ3" s="12">
        <v>41192</v>
      </c>
      <c r="KK3" s="12">
        <v>41193</v>
      </c>
      <c r="KL3" s="12">
        <v>41194</v>
      </c>
      <c r="KM3" s="12">
        <v>41197</v>
      </c>
      <c r="KN3" s="12">
        <v>41198</v>
      </c>
      <c r="KO3" s="12">
        <v>41199</v>
      </c>
      <c r="KP3" s="12">
        <v>41200</v>
      </c>
      <c r="KQ3" s="12">
        <v>41201</v>
      </c>
      <c r="KR3" s="12">
        <v>41204</v>
      </c>
      <c r="KS3" s="12">
        <v>41206</v>
      </c>
      <c r="KT3" s="12">
        <v>41207</v>
      </c>
      <c r="KU3" s="12">
        <v>41208</v>
      </c>
      <c r="KV3" s="12">
        <v>41211</v>
      </c>
      <c r="KW3" s="12">
        <v>41212</v>
      </c>
      <c r="KX3" s="12">
        <v>41213</v>
      </c>
      <c r="KY3" s="12">
        <v>41214</v>
      </c>
      <c r="KZ3" s="12">
        <v>41215</v>
      </c>
      <c r="LA3" s="12">
        <v>41218</v>
      </c>
      <c r="LB3" s="12">
        <v>41219</v>
      </c>
      <c r="LC3" s="12">
        <v>41220</v>
      </c>
      <c r="LD3" s="12">
        <v>41221</v>
      </c>
      <c r="LE3" s="12">
        <v>41222</v>
      </c>
      <c r="LF3" s="12">
        <v>41225</v>
      </c>
      <c r="LG3" s="12">
        <v>41227</v>
      </c>
      <c r="LH3" s="12">
        <v>41228</v>
      </c>
      <c r="LI3" s="12">
        <v>41229</v>
      </c>
      <c r="LJ3" s="12">
        <v>41232</v>
      </c>
      <c r="LK3" s="12">
        <v>41233</v>
      </c>
      <c r="LL3" s="12">
        <v>41234</v>
      </c>
      <c r="LM3" s="12">
        <v>41235</v>
      </c>
      <c r="LN3" s="12">
        <v>41236</v>
      </c>
      <c r="LO3" s="12">
        <v>41239</v>
      </c>
      <c r="LP3" s="12">
        <v>41240</v>
      </c>
      <c r="LQ3" s="12">
        <v>41241</v>
      </c>
      <c r="LR3" s="12">
        <v>41242</v>
      </c>
      <c r="LS3" s="12">
        <v>41243</v>
      </c>
      <c r="LT3" s="12">
        <v>41246</v>
      </c>
      <c r="LU3" s="12">
        <v>41247</v>
      </c>
      <c r="LV3" s="12">
        <v>41249</v>
      </c>
      <c r="LW3" s="12">
        <v>41250</v>
      </c>
      <c r="LX3" s="12">
        <v>41253</v>
      </c>
      <c r="LY3" s="12">
        <v>41254</v>
      </c>
      <c r="LZ3" s="12">
        <v>41255</v>
      </c>
      <c r="MA3" s="12">
        <v>41256</v>
      </c>
      <c r="MB3" s="12">
        <v>41257</v>
      </c>
      <c r="MC3" s="12">
        <v>41260</v>
      </c>
      <c r="MD3" s="12">
        <v>41261</v>
      </c>
      <c r="ME3" s="12">
        <v>41262</v>
      </c>
      <c r="MF3" s="12">
        <v>41263</v>
      </c>
      <c r="MG3" s="12">
        <v>41264</v>
      </c>
      <c r="MH3" s="12">
        <v>41267</v>
      </c>
      <c r="MI3" s="12">
        <v>41269</v>
      </c>
      <c r="MJ3" s="12">
        <v>41270</v>
      </c>
      <c r="MK3" s="12">
        <v>41271</v>
      </c>
      <c r="ML3" s="12">
        <v>41274</v>
      </c>
      <c r="MM3" s="12">
        <v>41276</v>
      </c>
      <c r="MN3" s="12">
        <v>41277</v>
      </c>
      <c r="MO3" s="12">
        <v>41278</v>
      </c>
      <c r="MP3" s="12">
        <v>41281</v>
      </c>
      <c r="MQ3" s="12">
        <v>41282</v>
      </c>
      <c r="MR3" s="12">
        <v>41283</v>
      </c>
      <c r="MS3" s="12">
        <v>41284</v>
      </c>
      <c r="MT3" s="12">
        <v>41285</v>
      </c>
      <c r="MU3" s="12">
        <v>41289</v>
      </c>
      <c r="MV3" s="12">
        <v>41290</v>
      </c>
      <c r="MW3" s="12">
        <v>41291</v>
      </c>
      <c r="MX3" s="12">
        <v>41292</v>
      </c>
      <c r="MY3" s="12">
        <v>41295</v>
      </c>
      <c r="MZ3" s="12">
        <v>41296</v>
      </c>
      <c r="NA3" s="12">
        <v>41297</v>
      </c>
      <c r="NB3" s="12">
        <v>41298</v>
      </c>
      <c r="NC3" s="12">
        <v>41299</v>
      </c>
      <c r="ND3" s="12">
        <v>41302</v>
      </c>
      <c r="NE3" s="12">
        <v>41303</v>
      </c>
      <c r="NF3" s="12">
        <v>41304</v>
      </c>
      <c r="NG3" s="12">
        <v>41305</v>
      </c>
      <c r="NH3" s="12">
        <v>41306</v>
      </c>
      <c r="NI3" s="12">
        <v>41309</v>
      </c>
      <c r="NJ3" s="12">
        <v>41310</v>
      </c>
      <c r="NK3" s="12">
        <v>41311</v>
      </c>
      <c r="NL3" s="12">
        <v>41312</v>
      </c>
      <c r="NM3" s="12">
        <v>41313</v>
      </c>
      <c r="NN3" s="12">
        <v>41316</v>
      </c>
      <c r="NO3" s="12">
        <v>41317</v>
      </c>
      <c r="NP3" s="12">
        <v>41318</v>
      </c>
      <c r="NQ3" s="12">
        <v>41319</v>
      </c>
      <c r="NR3" s="12">
        <v>41320</v>
      </c>
      <c r="NS3" s="12">
        <v>41323</v>
      </c>
      <c r="NT3" s="12">
        <v>41324</v>
      </c>
      <c r="NU3" s="12">
        <v>41325</v>
      </c>
      <c r="NV3" s="12">
        <v>41326</v>
      </c>
      <c r="NW3" s="12">
        <v>41327</v>
      </c>
      <c r="NX3" s="12">
        <v>41330</v>
      </c>
      <c r="NY3" s="12">
        <v>41331</v>
      </c>
      <c r="NZ3" s="12">
        <v>41332</v>
      </c>
      <c r="OA3" s="12">
        <v>41333</v>
      </c>
      <c r="OB3" s="12">
        <v>41334</v>
      </c>
      <c r="OC3" s="12">
        <v>41337</v>
      </c>
      <c r="OD3" s="12">
        <v>41338</v>
      </c>
      <c r="OE3" s="12">
        <v>41339</v>
      </c>
      <c r="OF3" s="12">
        <v>41340</v>
      </c>
      <c r="OG3" s="12">
        <v>41341</v>
      </c>
      <c r="OH3" s="12">
        <v>41344</v>
      </c>
      <c r="OI3" s="12">
        <v>41345</v>
      </c>
      <c r="OJ3" s="12">
        <v>41346</v>
      </c>
      <c r="OK3" s="12">
        <v>41347</v>
      </c>
      <c r="OL3" s="12">
        <v>41348</v>
      </c>
      <c r="OM3" s="12">
        <v>41351</v>
      </c>
      <c r="ON3" s="12">
        <v>41352</v>
      </c>
      <c r="OO3" s="12">
        <v>41353</v>
      </c>
      <c r="OP3" s="12">
        <v>41354</v>
      </c>
      <c r="OQ3" s="12">
        <v>41355</v>
      </c>
      <c r="OR3" s="12">
        <v>41358</v>
      </c>
      <c r="OS3" s="12">
        <v>41359</v>
      </c>
      <c r="OT3" s="12">
        <v>41360</v>
      </c>
      <c r="OU3" s="12">
        <v>41361</v>
      </c>
      <c r="OV3" s="12">
        <v>41362</v>
      </c>
      <c r="OW3" s="12">
        <v>41365</v>
      </c>
      <c r="OX3" s="12">
        <v>41366</v>
      </c>
      <c r="OY3" s="12">
        <v>41367</v>
      </c>
      <c r="OZ3" s="12">
        <v>41368</v>
      </c>
      <c r="PA3" s="12">
        <v>41369</v>
      </c>
      <c r="PB3" s="12">
        <v>41372</v>
      </c>
      <c r="PC3" s="12">
        <v>41373</v>
      </c>
      <c r="PD3" s="12">
        <v>41374</v>
      </c>
      <c r="PE3" s="12">
        <v>41376</v>
      </c>
      <c r="PF3" s="12">
        <v>41379</v>
      </c>
      <c r="PG3" s="12">
        <v>41380</v>
      </c>
      <c r="PH3" s="12">
        <v>41381</v>
      </c>
      <c r="PI3" s="12">
        <v>41382</v>
      </c>
      <c r="PJ3" s="12">
        <v>41383</v>
      </c>
      <c r="PK3" s="12">
        <v>41386</v>
      </c>
      <c r="PL3" s="12">
        <v>41387</v>
      </c>
      <c r="PM3" s="12">
        <v>41388</v>
      </c>
      <c r="PN3" s="12">
        <v>41389</v>
      </c>
      <c r="PO3" s="12">
        <v>41390</v>
      </c>
      <c r="PP3" s="12">
        <v>41393</v>
      </c>
      <c r="PQ3" s="12">
        <v>41394</v>
      </c>
      <c r="PR3" s="12">
        <v>41396</v>
      </c>
      <c r="PS3" s="12">
        <v>41397</v>
      </c>
      <c r="PT3" s="12">
        <v>41400</v>
      </c>
      <c r="PU3" s="12">
        <v>41401</v>
      </c>
      <c r="PV3" s="12">
        <v>41402</v>
      </c>
      <c r="PW3" s="12">
        <v>41403</v>
      </c>
      <c r="PX3" s="12">
        <v>41404</v>
      </c>
      <c r="PY3" s="12">
        <v>41407</v>
      </c>
      <c r="PZ3" s="12">
        <v>41408</v>
      </c>
      <c r="QA3" s="12">
        <v>41409</v>
      </c>
      <c r="QB3" s="12">
        <v>41410</v>
      </c>
      <c r="QC3" s="12">
        <v>41411</v>
      </c>
      <c r="QD3" s="12">
        <v>41414</v>
      </c>
      <c r="QE3" s="12">
        <v>41415</v>
      </c>
      <c r="QF3" s="12">
        <v>41416</v>
      </c>
      <c r="QG3" s="12">
        <v>41417</v>
      </c>
      <c r="QH3" s="12">
        <v>41418</v>
      </c>
      <c r="QI3" s="12">
        <v>41421</v>
      </c>
      <c r="QJ3" s="12">
        <v>41422</v>
      </c>
      <c r="QK3" s="12">
        <v>41423</v>
      </c>
      <c r="QL3" s="12">
        <v>41424</v>
      </c>
      <c r="QM3" s="12">
        <v>41425</v>
      </c>
      <c r="QN3" s="12">
        <v>41428</v>
      </c>
      <c r="QO3" s="12">
        <v>41429</v>
      </c>
      <c r="QP3" s="12">
        <v>41430</v>
      </c>
      <c r="QQ3" s="12">
        <v>41431</v>
      </c>
      <c r="QR3" s="12">
        <v>41432</v>
      </c>
      <c r="QS3" s="12">
        <v>41435</v>
      </c>
      <c r="QT3" s="12">
        <v>41436</v>
      </c>
      <c r="QU3" s="12">
        <v>41437</v>
      </c>
      <c r="QV3" s="12">
        <v>41438</v>
      </c>
      <c r="QW3" s="12">
        <v>41439</v>
      </c>
      <c r="QX3" s="12">
        <v>41442</v>
      </c>
      <c r="QY3" s="12">
        <v>41444</v>
      </c>
      <c r="QZ3" s="12">
        <v>41445</v>
      </c>
      <c r="RA3" s="12">
        <v>41446</v>
      </c>
      <c r="RB3" s="12">
        <v>41449</v>
      </c>
      <c r="RC3" s="12">
        <v>41450</v>
      </c>
      <c r="RD3" s="12">
        <v>41452</v>
      </c>
      <c r="RE3" s="12">
        <v>41453</v>
      </c>
      <c r="RF3" s="12">
        <v>41458</v>
      </c>
      <c r="RG3" s="12">
        <v>41459</v>
      </c>
      <c r="RH3" s="12">
        <v>41460</v>
      </c>
      <c r="RI3" s="12">
        <v>41463</v>
      </c>
      <c r="RJ3" s="12">
        <v>41464</v>
      </c>
      <c r="RK3" s="12">
        <v>41465</v>
      </c>
      <c r="RL3" s="12">
        <v>41466</v>
      </c>
      <c r="RM3" s="12">
        <v>41467</v>
      </c>
      <c r="RN3" s="12">
        <v>41470</v>
      </c>
      <c r="RO3" s="12">
        <v>41471</v>
      </c>
      <c r="RP3" s="12">
        <v>41472</v>
      </c>
      <c r="RQ3" s="12">
        <v>41473</v>
      </c>
      <c r="RR3" s="12">
        <v>41474</v>
      </c>
      <c r="RS3" s="12">
        <v>41477</v>
      </c>
      <c r="RT3" s="12">
        <v>41478</v>
      </c>
      <c r="RU3" s="12">
        <v>41479</v>
      </c>
      <c r="RV3" s="12">
        <v>41480</v>
      </c>
      <c r="RW3" s="12">
        <v>41481</v>
      </c>
      <c r="RX3" s="12">
        <v>41484</v>
      </c>
      <c r="RY3" s="12">
        <v>41485</v>
      </c>
      <c r="RZ3" s="12">
        <v>41486</v>
      </c>
      <c r="SA3" s="12">
        <v>41487</v>
      </c>
      <c r="SB3" s="12">
        <v>41488</v>
      </c>
      <c r="SC3" s="12">
        <v>41491</v>
      </c>
      <c r="SD3" s="12">
        <v>41492</v>
      </c>
      <c r="SE3" s="12">
        <v>41493</v>
      </c>
      <c r="SF3" s="12">
        <v>41494</v>
      </c>
      <c r="SG3" s="12">
        <v>41495</v>
      </c>
      <c r="SH3" s="12">
        <v>41498</v>
      </c>
      <c r="SI3" s="12">
        <v>41499</v>
      </c>
      <c r="SJ3" s="12">
        <v>41500</v>
      </c>
      <c r="SK3" s="12">
        <v>41501</v>
      </c>
      <c r="SL3" s="12">
        <v>41502</v>
      </c>
      <c r="SM3" s="12">
        <v>41505</v>
      </c>
      <c r="SN3" s="12">
        <v>41506</v>
      </c>
      <c r="SO3" s="12">
        <v>41507</v>
      </c>
      <c r="SP3" s="12">
        <v>41508</v>
      </c>
      <c r="SQ3" s="12">
        <v>41509</v>
      </c>
      <c r="SR3" s="12">
        <v>41512</v>
      </c>
      <c r="SS3" s="12">
        <v>41513</v>
      </c>
      <c r="ST3" s="12">
        <v>41514</v>
      </c>
      <c r="SU3" s="12">
        <v>41515</v>
      </c>
      <c r="SV3" s="12">
        <v>41516</v>
      </c>
      <c r="SW3" s="12">
        <v>41519</v>
      </c>
      <c r="SX3" s="12">
        <v>41520</v>
      </c>
      <c r="SY3" s="12">
        <v>41521</v>
      </c>
      <c r="SZ3" s="12">
        <v>41522</v>
      </c>
      <c r="TA3" s="12">
        <v>41523</v>
      </c>
      <c r="TB3" s="12">
        <v>41527</v>
      </c>
      <c r="TC3" s="12">
        <v>41528</v>
      </c>
      <c r="TD3" s="12">
        <v>41529</v>
      </c>
      <c r="TE3" s="12">
        <v>41530</v>
      </c>
      <c r="TF3" s="12">
        <v>41533</v>
      </c>
      <c r="TG3" s="12">
        <v>41534</v>
      </c>
      <c r="TH3" s="12">
        <v>41535</v>
      </c>
      <c r="TI3" s="12">
        <v>41536</v>
      </c>
      <c r="TJ3" s="12">
        <v>41537</v>
      </c>
      <c r="TK3" s="12">
        <v>41540</v>
      </c>
      <c r="TL3" s="12">
        <v>41541</v>
      </c>
      <c r="TM3" s="12">
        <v>41542</v>
      </c>
      <c r="TN3" s="12">
        <v>41543</v>
      </c>
      <c r="TO3" s="12">
        <v>41544</v>
      </c>
      <c r="TP3" s="12">
        <v>41547</v>
      </c>
      <c r="TQ3" s="12">
        <v>41548</v>
      </c>
      <c r="TR3" s="12">
        <v>41549</v>
      </c>
      <c r="TS3" s="12">
        <v>41550</v>
      </c>
      <c r="TT3" s="12">
        <v>41551</v>
      </c>
      <c r="TU3" s="12">
        <v>41554</v>
      </c>
      <c r="TV3" s="12">
        <v>41555</v>
      </c>
      <c r="TW3" s="12">
        <v>41556</v>
      </c>
      <c r="TX3" s="12">
        <v>41557</v>
      </c>
      <c r="TY3" s="12">
        <v>41558</v>
      </c>
      <c r="TZ3" s="12">
        <v>41562</v>
      </c>
      <c r="UA3" s="12">
        <v>41563</v>
      </c>
      <c r="UB3" s="12">
        <v>41564</v>
      </c>
      <c r="UC3" s="12">
        <v>41565</v>
      </c>
      <c r="UD3" s="12">
        <v>41568</v>
      </c>
      <c r="UE3" s="12">
        <v>41569</v>
      </c>
      <c r="UF3" s="12">
        <v>41570</v>
      </c>
      <c r="UG3" s="12">
        <v>41571</v>
      </c>
      <c r="UH3" s="12">
        <v>41572</v>
      </c>
      <c r="UI3" s="12">
        <v>41575</v>
      </c>
      <c r="UJ3" s="12">
        <v>41576</v>
      </c>
      <c r="UK3" s="12">
        <v>41577</v>
      </c>
      <c r="UL3" s="12">
        <v>41578</v>
      </c>
      <c r="UM3" s="12">
        <v>41582</v>
      </c>
      <c r="UN3" s="12">
        <v>41583</v>
      </c>
      <c r="UO3" s="12">
        <v>41584</v>
      </c>
      <c r="UP3" s="12">
        <v>41585</v>
      </c>
      <c r="UQ3" s="12">
        <v>41586</v>
      </c>
      <c r="UR3" s="12">
        <v>41589</v>
      </c>
      <c r="US3" s="12">
        <v>41590</v>
      </c>
      <c r="UT3" s="12">
        <v>41591</v>
      </c>
      <c r="UU3" s="12">
        <v>41592</v>
      </c>
      <c r="UV3" s="12">
        <v>41593</v>
      </c>
      <c r="UW3" s="12">
        <v>41596</v>
      </c>
      <c r="UX3" s="12">
        <v>41597</v>
      </c>
      <c r="UY3" s="12">
        <v>41598</v>
      </c>
      <c r="UZ3" s="12">
        <v>41599</v>
      </c>
      <c r="VA3" s="12">
        <v>41600</v>
      </c>
      <c r="VB3" s="12">
        <v>41603</v>
      </c>
      <c r="VC3" s="12">
        <v>41604</v>
      </c>
      <c r="VD3" s="12">
        <v>41605</v>
      </c>
      <c r="VE3" s="12">
        <v>41606</v>
      </c>
      <c r="VF3" s="12">
        <v>41607</v>
      </c>
      <c r="VG3" s="12">
        <v>41610</v>
      </c>
      <c r="VH3" s="12">
        <v>41611</v>
      </c>
      <c r="VI3" s="12">
        <v>41612</v>
      </c>
      <c r="VJ3" s="12">
        <v>41613</v>
      </c>
      <c r="VK3" s="12">
        <v>41614</v>
      </c>
      <c r="VL3" s="12">
        <v>41617</v>
      </c>
      <c r="VM3" s="12">
        <v>41618</v>
      </c>
      <c r="VN3" s="12">
        <v>41619</v>
      </c>
      <c r="VO3" s="12">
        <v>41620</v>
      </c>
      <c r="VP3" s="12">
        <v>41621</v>
      </c>
      <c r="VQ3" s="12">
        <v>41624</v>
      </c>
      <c r="VR3" s="12">
        <v>41625</v>
      </c>
      <c r="VS3" s="12">
        <v>41626</v>
      </c>
      <c r="VT3" s="12">
        <v>41627</v>
      </c>
      <c r="VU3" s="12">
        <v>41628</v>
      </c>
      <c r="VV3" s="12">
        <v>41631</v>
      </c>
      <c r="VW3" s="12">
        <v>41632</v>
      </c>
      <c r="VX3" s="12">
        <v>41634</v>
      </c>
      <c r="VY3" s="12">
        <v>41635</v>
      </c>
      <c r="VZ3" s="12">
        <v>41638</v>
      </c>
      <c r="WA3" s="12">
        <v>41639</v>
      </c>
      <c r="WB3" s="12">
        <v>41641</v>
      </c>
      <c r="WC3" s="12">
        <v>41642</v>
      </c>
      <c r="WD3" s="12">
        <v>41645</v>
      </c>
      <c r="WE3" s="12">
        <v>41646</v>
      </c>
      <c r="WF3" s="12">
        <v>41647</v>
      </c>
      <c r="WG3" s="12">
        <v>41648</v>
      </c>
      <c r="WH3" s="12">
        <v>41649</v>
      </c>
      <c r="WI3" s="12">
        <v>41652</v>
      </c>
      <c r="WJ3" s="12">
        <v>41654</v>
      </c>
      <c r="WK3" s="12">
        <v>41655</v>
      </c>
      <c r="WL3" s="12">
        <v>41656</v>
      </c>
      <c r="WM3" s="12">
        <v>41659</v>
      </c>
      <c r="WN3" s="12">
        <v>41660</v>
      </c>
      <c r="WO3" s="12">
        <v>41661</v>
      </c>
      <c r="WP3" s="12">
        <v>41662</v>
      </c>
      <c r="WQ3" s="12">
        <v>41663</v>
      </c>
      <c r="WR3" s="12">
        <v>41666</v>
      </c>
      <c r="WS3" s="12">
        <v>41667</v>
      </c>
      <c r="WT3" s="12">
        <v>41668</v>
      </c>
      <c r="WU3" s="12">
        <v>41669</v>
      </c>
      <c r="WV3" s="12">
        <v>41670</v>
      </c>
      <c r="WW3" s="12">
        <v>41673</v>
      </c>
      <c r="WX3" s="12">
        <v>41674</v>
      </c>
      <c r="WY3" s="12">
        <v>41675</v>
      </c>
      <c r="WZ3" s="12">
        <v>41676</v>
      </c>
      <c r="XA3" s="12">
        <v>41677</v>
      </c>
      <c r="XB3" s="12">
        <v>41680</v>
      </c>
      <c r="XC3" s="12">
        <v>41681</v>
      </c>
      <c r="XD3" s="12">
        <v>41682</v>
      </c>
      <c r="XE3" s="12">
        <v>41683</v>
      </c>
      <c r="XF3" s="12">
        <v>41684</v>
      </c>
      <c r="XG3" s="12">
        <v>41687</v>
      </c>
      <c r="XH3" s="12">
        <v>41688</v>
      </c>
      <c r="XI3" s="12">
        <v>41689</v>
      </c>
      <c r="XJ3" s="12">
        <v>41690</v>
      </c>
      <c r="XK3" s="12">
        <v>41691</v>
      </c>
      <c r="XL3" s="12">
        <v>41694</v>
      </c>
      <c r="XM3" s="12">
        <v>41695</v>
      </c>
      <c r="XN3" s="12">
        <v>41696</v>
      </c>
      <c r="XO3" s="12">
        <v>41697</v>
      </c>
      <c r="XP3" s="12">
        <v>41698</v>
      </c>
      <c r="XQ3" s="12">
        <v>41701</v>
      </c>
      <c r="XR3" s="12">
        <v>41702</v>
      </c>
      <c r="XS3" s="12">
        <v>41703</v>
      </c>
      <c r="XT3" s="12">
        <v>41704</v>
      </c>
      <c r="XU3" s="12">
        <v>41705</v>
      </c>
      <c r="XV3" s="12">
        <v>41708</v>
      </c>
      <c r="XW3" s="12">
        <v>41709</v>
      </c>
      <c r="XX3" s="12">
        <v>41710</v>
      </c>
      <c r="XY3" s="12">
        <v>41711</v>
      </c>
      <c r="XZ3" s="12">
        <v>41712</v>
      </c>
      <c r="YA3" s="12">
        <v>41715</v>
      </c>
      <c r="YB3" s="12">
        <v>41716</v>
      </c>
      <c r="YC3" s="12">
        <v>41717</v>
      </c>
      <c r="YD3" s="12">
        <v>41718</v>
      </c>
      <c r="YE3" s="12">
        <v>41719</v>
      </c>
      <c r="YF3" s="12">
        <v>41722</v>
      </c>
      <c r="YG3" s="12">
        <v>41723</v>
      </c>
      <c r="YH3" s="12">
        <v>41724</v>
      </c>
      <c r="YI3" s="12">
        <v>41725</v>
      </c>
      <c r="YJ3" s="12">
        <v>41726</v>
      </c>
      <c r="YK3" s="12">
        <v>41730</v>
      </c>
      <c r="YL3" s="12">
        <v>41731</v>
      </c>
      <c r="YM3" s="12">
        <v>41732</v>
      </c>
      <c r="YN3" s="12">
        <v>41733</v>
      </c>
      <c r="YO3" s="12">
        <v>41736</v>
      </c>
      <c r="YP3" s="12">
        <v>41737</v>
      </c>
      <c r="YQ3" s="12">
        <v>41738</v>
      </c>
      <c r="YR3" s="12">
        <v>41739</v>
      </c>
      <c r="YS3" s="12">
        <v>41740</v>
      </c>
      <c r="YT3" s="12">
        <v>41744</v>
      </c>
      <c r="YU3" s="12">
        <v>41745</v>
      </c>
      <c r="YV3" s="12">
        <v>41746</v>
      </c>
      <c r="YW3" s="12">
        <v>41747</v>
      </c>
      <c r="YX3" s="12">
        <v>41750</v>
      </c>
      <c r="YY3" s="12">
        <v>41751</v>
      </c>
      <c r="YZ3" s="12">
        <v>41752</v>
      </c>
      <c r="ZA3" s="12">
        <v>41754</v>
      </c>
      <c r="ZB3" s="12">
        <v>41757</v>
      </c>
      <c r="ZC3" s="12">
        <v>41758</v>
      </c>
      <c r="ZD3" s="12">
        <v>41759</v>
      </c>
      <c r="ZE3" s="12">
        <v>41761</v>
      </c>
      <c r="ZF3" s="12">
        <v>41764</v>
      </c>
      <c r="ZG3" s="12">
        <v>41765</v>
      </c>
      <c r="ZH3" s="12">
        <v>41766</v>
      </c>
      <c r="ZI3" s="12">
        <v>41767</v>
      </c>
      <c r="ZJ3" s="12">
        <v>41768</v>
      </c>
      <c r="ZK3" s="12">
        <v>41771</v>
      </c>
      <c r="ZL3" s="12">
        <v>41772</v>
      </c>
      <c r="ZM3" s="12">
        <v>41773</v>
      </c>
      <c r="ZN3" s="12">
        <v>41774</v>
      </c>
      <c r="ZO3" s="12">
        <v>41775</v>
      </c>
      <c r="ZP3" s="12">
        <v>41778</v>
      </c>
      <c r="ZQ3" s="12">
        <v>41779</v>
      </c>
      <c r="ZR3" s="12">
        <v>41780</v>
      </c>
      <c r="ZS3" s="12">
        <v>41781</v>
      </c>
      <c r="ZT3" s="12">
        <v>41782</v>
      </c>
      <c r="ZU3" s="12">
        <v>41785</v>
      </c>
      <c r="ZV3" s="12">
        <v>41786</v>
      </c>
      <c r="ZW3" s="12">
        <v>41787</v>
      </c>
      <c r="ZX3" s="12">
        <v>41788</v>
      </c>
      <c r="ZY3" s="12">
        <v>41789</v>
      </c>
      <c r="ZZ3" s="12">
        <v>41792</v>
      </c>
      <c r="AAA3" s="12">
        <v>41793</v>
      </c>
      <c r="AAB3" s="12">
        <v>41794</v>
      </c>
      <c r="AAC3" s="12">
        <v>41795</v>
      </c>
      <c r="AAD3" s="12">
        <v>41796</v>
      </c>
      <c r="AAE3" s="12">
        <v>41799</v>
      </c>
      <c r="AAF3" s="12">
        <v>41800</v>
      </c>
      <c r="AAG3" s="12">
        <v>41801</v>
      </c>
      <c r="AAH3" s="12">
        <v>41802</v>
      </c>
      <c r="AAI3" s="12">
        <v>41803</v>
      </c>
      <c r="AAJ3" s="12">
        <v>41806</v>
      </c>
      <c r="AAK3" s="12">
        <v>41807</v>
      </c>
      <c r="AAL3" s="12">
        <v>41808</v>
      </c>
      <c r="AAM3" s="12">
        <v>41809</v>
      </c>
      <c r="AAN3" s="12">
        <v>41810</v>
      </c>
      <c r="AAO3" s="12">
        <v>41813</v>
      </c>
      <c r="AAP3" s="12">
        <v>41814</v>
      </c>
      <c r="AAQ3" s="12">
        <v>41815</v>
      </c>
      <c r="AAR3" s="12">
        <v>41816</v>
      </c>
      <c r="AAS3" s="12">
        <v>41817</v>
      </c>
      <c r="AAT3" s="12">
        <v>41820</v>
      </c>
      <c r="AAU3" s="12">
        <v>41821</v>
      </c>
      <c r="AAV3" s="12">
        <v>41822</v>
      </c>
      <c r="AAW3" s="12">
        <v>41823</v>
      </c>
      <c r="AAX3" s="12">
        <v>41824</v>
      </c>
      <c r="AAY3" s="12">
        <v>41827</v>
      </c>
      <c r="AAZ3" s="12">
        <v>41828</v>
      </c>
      <c r="ABA3" s="12">
        <v>41829</v>
      </c>
      <c r="ABB3" s="12">
        <v>41830</v>
      </c>
      <c r="ABC3" s="12">
        <v>41831</v>
      </c>
      <c r="ABD3" s="12">
        <v>41834</v>
      </c>
      <c r="ABE3" s="12">
        <v>41835</v>
      </c>
      <c r="ABF3" s="12">
        <v>41836</v>
      </c>
      <c r="ABG3" s="12">
        <v>41837</v>
      </c>
      <c r="ABH3" s="12">
        <v>41838</v>
      </c>
      <c r="ABI3" s="12">
        <v>41841</v>
      </c>
      <c r="ABJ3" s="12">
        <v>41842</v>
      </c>
      <c r="ABK3" s="12">
        <v>41843</v>
      </c>
      <c r="ABL3" s="12">
        <v>41844</v>
      </c>
      <c r="ABM3" s="12">
        <v>41845</v>
      </c>
      <c r="ABN3" s="12">
        <v>41848</v>
      </c>
      <c r="ABO3" s="12">
        <v>41849</v>
      </c>
      <c r="ABP3" s="12">
        <v>41850</v>
      </c>
      <c r="ABQ3" s="12">
        <v>41851</v>
      </c>
      <c r="ABR3" s="12">
        <v>41852</v>
      </c>
      <c r="ABS3" s="12">
        <v>41855</v>
      </c>
      <c r="ABT3" s="12">
        <v>41856</v>
      </c>
      <c r="ABU3" s="12">
        <v>41857</v>
      </c>
      <c r="ABV3" s="12">
        <v>41858</v>
      </c>
      <c r="ABW3" s="12">
        <v>41859</v>
      </c>
      <c r="ABX3" s="12">
        <v>41862</v>
      </c>
      <c r="ABY3" s="12">
        <v>41863</v>
      </c>
      <c r="ABZ3" s="12">
        <v>41864</v>
      </c>
      <c r="ACA3" s="12">
        <v>41865</v>
      </c>
      <c r="ACB3" s="12">
        <v>41869</v>
      </c>
      <c r="ACC3" s="12">
        <v>41870</v>
      </c>
      <c r="ACD3" s="12">
        <v>41871</v>
      </c>
      <c r="ACE3" s="12">
        <v>41872</v>
      </c>
      <c r="ACF3" s="12">
        <v>41873</v>
      </c>
      <c r="ACG3" s="12">
        <v>41876</v>
      </c>
      <c r="ACH3" s="12">
        <v>41877</v>
      </c>
      <c r="ACI3" s="12">
        <v>41878</v>
      </c>
      <c r="ACJ3" s="12">
        <v>41879</v>
      </c>
      <c r="ACK3" s="12">
        <v>41883</v>
      </c>
      <c r="ACL3" s="12">
        <v>41884</v>
      </c>
      <c r="ACM3" s="12">
        <v>41885</v>
      </c>
      <c r="ACN3" s="12">
        <v>41886</v>
      </c>
      <c r="ACO3" s="12">
        <v>41887</v>
      </c>
      <c r="ACP3" s="12">
        <v>41890</v>
      </c>
      <c r="ACQ3" s="12">
        <v>41891</v>
      </c>
      <c r="ACR3" s="12">
        <v>41892</v>
      </c>
      <c r="ACS3" s="12">
        <v>41893</v>
      </c>
      <c r="ACT3" s="12">
        <v>41894</v>
      </c>
      <c r="ACU3" s="12">
        <v>41897</v>
      </c>
      <c r="ACV3" s="12">
        <v>41898</v>
      </c>
      <c r="ACW3" s="12">
        <v>41899</v>
      </c>
      <c r="ACX3" s="12">
        <v>41900</v>
      </c>
      <c r="ACY3" s="12">
        <v>41901</v>
      </c>
      <c r="ACZ3" s="12">
        <v>41904</v>
      </c>
      <c r="ADA3" s="12">
        <v>41905</v>
      </c>
      <c r="ADB3" s="12">
        <v>41906</v>
      </c>
      <c r="ADC3" s="12">
        <v>41908</v>
      </c>
      <c r="ADD3" s="12">
        <v>41911</v>
      </c>
      <c r="ADE3" s="12">
        <v>41912</v>
      </c>
      <c r="ADF3" s="12">
        <v>41913</v>
      </c>
      <c r="ADG3" s="12">
        <v>41915</v>
      </c>
      <c r="ADH3" s="12">
        <v>41918</v>
      </c>
      <c r="ADI3" s="12">
        <v>41919</v>
      </c>
      <c r="ADJ3" s="12">
        <v>41920</v>
      </c>
      <c r="ADK3" s="12">
        <v>41921</v>
      </c>
      <c r="ADL3" s="12">
        <v>41922</v>
      </c>
      <c r="ADM3" s="12">
        <v>41925</v>
      </c>
      <c r="ADN3" s="12">
        <v>41926</v>
      </c>
      <c r="ADO3" s="12">
        <v>41927</v>
      </c>
      <c r="ADP3" s="12">
        <v>41928</v>
      </c>
      <c r="ADQ3" s="12">
        <v>41929</v>
      </c>
      <c r="ADR3" s="12">
        <v>41932</v>
      </c>
      <c r="ADS3" s="12">
        <v>41933</v>
      </c>
      <c r="ADT3" s="12">
        <v>41935</v>
      </c>
      <c r="ADU3" s="12">
        <v>41936</v>
      </c>
      <c r="ADV3" s="12">
        <v>41939</v>
      </c>
      <c r="ADW3" s="12">
        <v>41940</v>
      </c>
      <c r="ADX3" s="12">
        <v>41941</v>
      </c>
      <c r="ADY3" s="12">
        <v>41942</v>
      </c>
      <c r="ADZ3" s="12">
        <v>41943</v>
      </c>
      <c r="AEA3" s="12">
        <v>41946</v>
      </c>
      <c r="AEB3" s="12">
        <v>41947</v>
      </c>
      <c r="AEC3" s="12">
        <v>41948</v>
      </c>
      <c r="AED3" s="12">
        <v>41949</v>
      </c>
      <c r="AEE3" s="12">
        <v>41950</v>
      </c>
      <c r="AEF3" s="12">
        <v>41953</v>
      </c>
      <c r="AEG3" s="12">
        <v>41954</v>
      </c>
      <c r="AEH3" s="12">
        <v>41955</v>
      </c>
      <c r="AEI3" s="12">
        <v>41956</v>
      </c>
      <c r="AEJ3" s="12">
        <v>41957</v>
      </c>
      <c r="AEK3" s="12">
        <v>41960</v>
      </c>
      <c r="AEL3" s="12">
        <v>41961</v>
      </c>
      <c r="AEM3" s="12">
        <v>41962</v>
      </c>
      <c r="AEN3" s="12">
        <v>41963</v>
      </c>
      <c r="AEO3" s="12">
        <v>41964</v>
      </c>
      <c r="AEP3" s="12">
        <v>41967</v>
      </c>
      <c r="AEQ3" s="12">
        <v>41968</v>
      </c>
      <c r="AER3" s="12">
        <v>41969</v>
      </c>
      <c r="AES3" s="12">
        <v>41970</v>
      </c>
      <c r="AET3" s="12">
        <v>41971</v>
      </c>
      <c r="AEU3" s="12">
        <v>41974</v>
      </c>
      <c r="AEV3" s="12">
        <v>41975</v>
      </c>
      <c r="AEW3" s="12">
        <v>41976</v>
      </c>
      <c r="AEX3" s="12">
        <v>41977</v>
      </c>
      <c r="AEY3" s="12">
        <v>41978</v>
      </c>
      <c r="AEZ3" s="12">
        <v>41981</v>
      </c>
      <c r="AFA3" s="12">
        <v>41982</v>
      </c>
      <c r="AFB3" s="12">
        <v>41983</v>
      </c>
      <c r="AFC3" s="12">
        <v>41984</v>
      </c>
      <c r="AFD3" s="12">
        <v>41985</v>
      </c>
      <c r="AFE3" s="12">
        <v>41988</v>
      </c>
      <c r="AFF3" s="12">
        <v>41989</v>
      </c>
      <c r="AFG3" s="12">
        <v>41990</v>
      </c>
      <c r="AFH3" s="12">
        <v>41991</v>
      </c>
      <c r="AFI3" s="12">
        <v>41992</v>
      </c>
      <c r="AFJ3" s="12">
        <v>41995</v>
      </c>
      <c r="AFK3" s="12">
        <v>41996</v>
      </c>
      <c r="AFL3" s="12">
        <v>41997</v>
      </c>
      <c r="AFM3" s="12">
        <v>41999</v>
      </c>
      <c r="AFN3" s="12">
        <v>42000</v>
      </c>
      <c r="AFO3" s="12">
        <v>42001</v>
      </c>
      <c r="AFP3" s="12">
        <v>42002</v>
      </c>
      <c r="AFQ3" s="12">
        <v>42006</v>
      </c>
      <c r="AFR3" s="12">
        <v>42009</v>
      </c>
      <c r="AFS3" s="12">
        <v>42010</v>
      </c>
      <c r="AFT3" s="12">
        <v>42011</v>
      </c>
      <c r="AFU3" s="12">
        <v>42012</v>
      </c>
      <c r="AFV3" s="12">
        <v>42013</v>
      </c>
      <c r="AFW3" s="12">
        <v>42016</v>
      </c>
      <c r="AFX3" s="12">
        <v>42017</v>
      </c>
      <c r="AFY3" s="12">
        <v>42018</v>
      </c>
      <c r="AFZ3" s="12">
        <v>42020</v>
      </c>
      <c r="AGA3" s="12">
        <v>42023</v>
      </c>
      <c r="AGB3" s="12">
        <v>42024</v>
      </c>
      <c r="AGC3" s="12">
        <v>42025</v>
      </c>
      <c r="AGD3" s="12">
        <v>42026</v>
      </c>
      <c r="AGE3" s="12">
        <v>42027</v>
      </c>
      <c r="AGF3" s="12">
        <v>42031</v>
      </c>
      <c r="AGG3" s="12">
        <v>42032</v>
      </c>
      <c r="AGH3" s="12">
        <v>42033</v>
      </c>
      <c r="AGI3" s="12">
        <v>42034</v>
      </c>
      <c r="AGJ3" s="12">
        <v>42037</v>
      </c>
      <c r="AGK3" s="12">
        <v>42038</v>
      </c>
      <c r="AGL3" s="12">
        <v>42039</v>
      </c>
      <c r="AGM3" s="12">
        <v>42040</v>
      </c>
      <c r="AGN3" s="12">
        <v>42041</v>
      </c>
      <c r="AGO3" s="12">
        <v>42044</v>
      </c>
      <c r="AGP3" s="12">
        <v>42045</v>
      </c>
      <c r="AGQ3" s="12">
        <v>42046</v>
      </c>
      <c r="AGR3" s="12">
        <v>42047</v>
      </c>
      <c r="AGS3" s="12">
        <v>42048</v>
      </c>
      <c r="AGT3" s="12">
        <v>42051</v>
      </c>
      <c r="AGU3" s="12">
        <v>42052</v>
      </c>
      <c r="AGV3" s="12">
        <v>42053</v>
      </c>
      <c r="AGW3" s="12">
        <v>42054</v>
      </c>
      <c r="AGX3" s="12">
        <v>42055</v>
      </c>
      <c r="AGY3" s="12">
        <v>42058</v>
      </c>
      <c r="AGZ3" s="12">
        <v>42059</v>
      </c>
      <c r="AHA3" s="12">
        <v>42060</v>
      </c>
      <c r="AHB3" s="12">
        <v>42061</v>
      </c>
      <c r="AHC3" s="12">
        <v>42062</v>
      </c>
      <c r="AHD3" s="12">
        <v>42065</v>
      </c>
      <c r="AHE3" s="12">
        <v>42066</v>
      </c>
      <c r="AHF3" s="12">
        <v>42067</v>
      </c>
      <c r="AHG3" s="12">
        <v>42068</v>
      </c>
      <c r="AHH3" s="12">
        <v>42069</v>
      </c>
      <c r="AHI3" s="12">
        <v>42072</v>
      </c>
      <c r="AHJ3" s="12">
        <v>42073</v>
      </c>
      <c r="AHK3" s="12">
        <v>42074</v>
      </c>
      <c r="AHL3" s="12">
        <v>42075</v>
      </c>
      <c r="AHM3" s="12">
        <v>42079</v>
      </c>
      <c r="AHN3" s="12">
        <v>42080</v>
      </c>
      <c r="AHO3" s="12">
        <v>42081</v>
      </c>
      <c r="AHP3" s="12">
        <v>42082</v>
      </c>
      <c r="AHQ3" s="12">
        <v>42083</v>
      </c>
      <c r="AHR3" s="12">
        <v>42086</v>
      </c>
      <c r="AHS3" s="12">
        <v>42087</v>
      </c>
      <c r="AHT3" s="12">
        <v>42088</v>
      </c>
      <c r="AHU3" s="12">
        <v>42089</v>
      </c>
      <c r="AHV3" s="12">
        <v>42090</v>
      </c>
      <c r="AHW3" s="12">
        <v>42093</v>
      </c>
      <c r="AHX3" s="12">
        <v>42094</v>
      </c>
      <c r="AHY3" s="12">
        <v>42095</v>
      </c>
      <c r="AHZ3" s="12">
        <v>42096</v>
      </c>
      <c r="AIA3" s="12">
        <v>42097</v>
      </c>
      <c r="AIB3" s="12">
        <v>42100</v>
      </c>
      <c r="AIC3" s="12">
        <v>42101</v>
      </c>
      <c r="AID3" s="12">
        <v>42102</v>
      </c>
      <c r="AIE3" s="12">
        <v>42103</v>
      </c>
      <c r="AIF3" s="12">
        <v>42104</v>
      </c>
      <c r="AIG3" s="12">
        <v>42107</v>
      </c>
      <c r="AIH3" s="12">
        <v>42109</v>
      </c>
      <c r="AII3" s="12">
        <v>42110</v>
      </c>
      <c r="AIJ3" s="12">
        <v>42111</v>
      </c>
      <c r="AIK3" s="12">
        <v>42114</v>
      </c>
      <c r="AIL3" s="12">
        <v>42115</v>
      </c>
      <c r="AIM3" s="12">
        <v>42116</v>
      </c>
      <c r="AIN3" s="12">
        <v>42117</v>
      </c>
      <c r="AIO3" s="12">
        <v>42118</v>
      </c>
      <c r="AIP3" s="12">
        <v>42121</v>
      </c>
      <c r="AIQ3" s="12">
        <v>42122</v>
      </c>
      <c r="AIR3" s="12">
        <v>42123</v>
      </c>
      <c r="AIS3" s="12">
        <v>42124</v>
      </c>
      <c r="AIT3" s="12">
        <v>42128</v>
      </c>
      <c r="AIU3" s="12">
        <v>42129</v>
      </c>
      <c r="AIV3" s="12">
        <v>42130</v>
      </c>
      <c r="AIW3" s="12">
        <v>42131</v>
      </c>
      <c r="AIX3" s="12">
        <v>42132</v>
      </c>
      <c r="AIY3" s="12">
        <v>42135</v>
      </c>
      <c r="AIZ3" s="12">
        <v>42136</v>
      </c>
      <c r="AJA3" s="12">
        <v>42137</v>
      </c>
      <c r="AJB3" s="12">
        <v>42138</v>
      </c>
      <c r="AJC3" s="12">
        <v>42139</v>
      </c>
      <c r="AJD3" s="12">
        <v>42142</v>
      </c>
      <c r="AJE3" s="12">
        <v>42143</v>
      </c>
      <c r="AJF3" s="12">
        <v>42144</v>
      </c>
      <c r="AJG3" s="12">
        <v>42145</v>
      </c>
      <c r="AJH3" s="12">
        <v>42146</v>
      </c>
      <c r="AJI3" s="12">
        <v>42149</v>
      </c>
      <c r="AJJ3" s="12">
        <v>42150</v>
      </c>
      <c r="AJK3" s="12">
        <v>42151</v>
      </c>
      <c r="AJL3" s="12">
        <v>42152</v>
      </c>
      <c r="AJM3" s="12">
        <v>42153</v>
      </c>
      <c r="AJN3" s="12">
        <v>42156</v>
      </c>
      <c r="AJO3" s="12">
        <v>42157</v>
      </c>
      <c r="AJP3" s="12">
        <v>42158</v>
      </c>
      <c r="AJQ3" s="12">
        <v>42159</v>
      </c>
      <c r="AJR3" s="12">
        <v>42160</v>
      </c>
      <c r="AJS3" s="12">
        <v>42163</v>
      </c>
      <c r="AJT3" s="12">
        <v>42164</v>
      </c>
      <c r="AJU3" s="12">
        <v>42165</v>
      </c>
      <c r="AJV3" s="12">
        <v>42166</v>
      </c>
      <c r="AJW3" s="12">
        <v>42167</v>
      </c>
      <c r="AJX3" s="12">
        <v>42170</v>
      </c>
      <c r="AJY3" s="12">
        <v>42171</v>
      </c>
      <c r="AJZ3" s="12">
        <v>42172</v>
      </c>
      <c r="AKA3" s="12">
        <v>42173</v>
      </c>
      <c r="AKB3" s="12">
        <v>42174</v>
      </c>
      <c r="AKC3" s="12">
        <v>42177</v>
      </c>
      <c r="AKD3" s="12">
        <v>42178</v>
      </c>
      <c r="AKE3" s="12">
        <v>42179</v>
      </c>
      <c r="AKF3" s="12">
        <v>42180</v>
      </c>
      <c r="AKG3" s="12">
        <v>42181</v>
      </c>
      <c r="AKH3" s="12">
        <v>42184</v>
      </c>
      <c r="AKI3" s="12">
        <v>42185</v>
      </c>
      <c r="AKJ3" s="12">
        <v>42186</v>
      </c>
      <c r="AKK3" s="12">
        <v>42187</v>
      </c>
      <c r="AKL3" s="12">
        <v>42188</v>
      </c>
      <c r="AKM3" s="12">
        <v>42191</v>
      </c>
      <c r="AKN3" s="12">
        <v>42192</v>
      </c>
      <c r="AKO3" s="12">
        <v>42193</v>
      </c>
      <c r="AKP3" s="12">
        <v>42194</v>
      </c>
      <c r="AKQ3" s="12">
        <v>42195</v>
      </c>
      <c r="AKR3" s="12">
        <v>42198</v>
      </c>
      <c r="AKS3" s="12">
        <v>42199</v>
      </c>
      <c r="AKT3" s="12">
        <v>42200</v>
      </c>
      <c r="AKU3" s="12">
        <v>42201</v>
      </c>
      <c r="AKV3" s="12">
        <v>42202</v>
      </c>
      <c r="AKW3" s="12">
        <v>42205</v>
      </c>
      <c r="AKX3" s="12">
        <v>42206</v>
      </c>
      <c r="AKY3" s="12">
        <v>42207</v>
      </c>
      <c r="AKZ3" s="12">
        <v>42208</v>
      </c>
      <c r="ALA3" s="12">
        <v>42209</v>
      </c>
      <c r="ALB3" s="12">
        <v>42212</v>
      </c>
      <c r="ALC3" s="12">
        <v>42213</v>
      </c>
      <c r="ALD3" s="12">
        <v>42214</v>
      </c>
      <c r="ALE3" s="12">
        <v>42215</v>
      </c>
      <c r="ALF3" s="12">
        <v>42216</v>
      </c>
      <c r="ALG3" s="12">
        <v>42219</v>
      </c>
      <c r="ALH3" s="12">
        <v>42220</v>
      </c>
      <c r="ALI3" s="12">
        <v>42221</v>
      </c>
      <c r="ALJ3" s="12">
        <v>42222</v>
      </c>
      <c r="ALK3" s="12">
        <v>42223</v>
      </c>
      <c r="ALL3" s="12">
        <v>42226</v>
      </c>
      <c r="ALM3" s="12">
        <v>42227</v>
      </c>
      <c r="ALN3" s="12">
        <v>42228</v>
      </c>
      <c r="ALO3" s="12">
        <v>42229</v>
      </c>
      <c r="ALP3" s="12">
        <v>42230</v>
      </c>
      <c r="ALQ3" s="12">
        <v>42233</v>
      </c>
      <c r="ALR3" s="12">
        <v>42234</v>
      </c>
      <c r="ALS3" s="12">
        <v>42235</v>
      </c>
      <c r="ALT3" s="12">
        <v>42236</v>
      </c>
      <c r="ALU3" s="12">
        <v>42237</v>
      </c>
      <c r="ALV3" s="12">
        <v>42240</v>
      </c>
      <c r="ALW3" s="12">
        <v>42241</v>
      </c>
      <c r="ALX3" s="12">
        <v>42242</v>
      </c>
      <c r="ALY3" s="12">
        <v>42243</v>
      </c>
      <c r="ALZ3" s="12">
        <v>42244</v>
      </c>
      <c r="AMA3" s="12">
        <v>42247</v>
      </c>
      <c r="AMB3" s="12">
        <v>42248</v>
      </c>
      <c r="AMC3" s="12">
        <v>42249</v>
      </c>
      <c r="AMD3" s="12">
        <v>42250</v>
      </c>
      <c r="AME3" s="12">
        <v>42251</v>
      </c>
      <c r="AMF3" s="12">
        <v>42254</v>
      </c>
      <c r="AMG3" s="12">
        <v>42255</v>
      </c>
      <c r="AMH3" s="12">
        <v>42256</v>
      </c>
      <c r="AMI3" s="12">
        <v>42257</v>
      </c>
      <c r="AMJ3" s="12">
        <v>42258</v>
      </c>
      <c r="AMK3" s="12">
        <v>42261</v>
      </c>
      <c r="AML3" s="12">
        <v>42262</v>
      </c>
      <c r="AMM3" s="12">
        <v>42263</v>
      </c>
      <c r="AMN3" s="12">
        <v>42268</v>
      </c>
      <c r="AMO3" s="12">
        <v>42269</v>
      </c>
      <c r="AMP3" s="12">
        <v>42270</v>
      </c>
      <c r="AMQ3" s="12">
        <v>42271</v>
      </c>
      <c r="AMR3" s="12">
        <v>42272</v>
      </c>
      <c r="AMS3" s="12">
        <v>42275</v>
      </c>
      <c r="AMT3" s="12">
        <v>42276</v>
      </c>
      <c r="AMU3" s="12">
        <v>42277</v>
      </c>
      <c r="AMV3" s="12">
        <v>42278</v>
      </c>
      <c r="AMW3" s="12">
        <v>42282</v>
      </c>
      <c r="AMX3" s="12">
        <v>42283</v>
      </c>
      <c r="AMY3" s="12">
        <v>42284</v>
      </c>
      <c r="AMZ3" s="12">
        <v>42285</v>
      </c>
      <c r="ANA3" s="12">
        <v>42286</v>
      </c>
      <c r="ANB3" s="12">
        <v>42289</v>
      </c>
      <c r="ANC3" s="12">
        <v>42290</v>
      </c>
      <c r="AND3" s="12">
        <v>42291</v>
      </c>
      <c r="ANE3" s="12">
        <v>42292</v>
      </c>
      <c r="ANF3" s="12">
        <v>42293</v>
      </c>
      <c r="ANG3" s="12">
        <v>42296</v>
      </c>
      <c r="ANH3" s="12">
        <v>42297</v>
      </c>
      <c r="ANI3" s="12">
        <v>42298</v>
      </c>
      <c r="ANJ3" s="12">
        <v>42299</v>
      </c>
      <c r="ANK3" s="12">
        <v>42300</v>
      </c>
      <c r="ANL3" s="12">
        <v>42304</v>
      </c>
      <c r="ANM3" s="12">
        <v>42305</v>
      </c>
      <c r="ANN3" s="12">
        <v>42306</v>
      </c>
      <c r="ANO3" s="12">
        <v>42307</v>
      </c>
      <c r="ANP3" s="12">
        <v>42310</v>
      </c>
      <c r="ANQ3" s="12">
        <v>42311</v>
      </c>
      <c r="ANR3" s="12">
        <v>42312</v>
      </c>
      <c r="ANS3" s="12">
        <v>42313</v>
      </c>
      <c r="ANT3" s="12">
        <v>42314</v>
      </c>
      <c r="ANU3" s="12">
        <v>42319</v>
      </c>
      <c r="ANV3" s="12">
        <v>42320</v>
      </c>
      <c r="ANW3" s="12">
        <v>42321</v>
      </c>
      <c r="ANX3" s="12">
        <v>42326</v>
      </c>
      <c r="ANY3" s="12">
        <v>42327</v>
      </c>
      <c r="ANZ3" s="12">
        <v>42328</v>
      </c>
      <c r="AOA3" s="12">
        <v>42331</v>
      </c>
      <c r="AOB3" s="12">
        <v>42332</v>
      </c>
      <c r="AOC3" s="12">
        <v>42333</v>
      </c>
      <c r="AOD3" s="12">
        <v>42338</v>
      </c>
      <c r="AOE3" s="12">
        <v>42339</v>
      </c>
      <c r="AOF3" s="12">
        <v>42340</v>
      </c>
      <c r="AOG3" s="12">
        <v>42345</v>
      </c>
      <c r="AOH3" s="12">
        <v>42346</v>
      </c>
      <c r="AOI3" s="12">
        <v>42347</v>
      </c>
      <c r="AOJ3" s="12">
        <v>42348</v>
      </c>
      <c r="AOK3" s="12">
        <v>42349</v>
      </c>
      <c r="AOL3" s="12">
        <v>42350</v>
      </c>
      <c r="AOM3" s="12">
        <v>42354</v>
      </c>
      <c r="AON3" s="12">
        <v>42355</v>
      </c>
      <c r="AOO3" s="12">
        <v>42359</v>
      </c>
      <c r="AOP3" s="12">
        <v>42360</v>
      </c>
      <c r="AOQ3" s="12">
        <v>42361</v>
      </c>
      <c r="AOR3" s="12">
        <v>42362</v>
      </c>
      <c r="AOS3" s="12">
        <v>42363</v>
      </c>
      <c r="AOT3" s="12">
        <v>42366</v>
      </c>
      <c r="AOU3" s="12">
        <v>42367</v>
      </c>
      <c r="AOV3" s="12">
        <v>42368</v>
      </c>
      <c r="AOW3" s="12">
        <v>42369</v>
      </c>
      <c r="AOX3" s="12">
        <v>42373</v>
      </c>
      <c r="AOY3" s="12">
        <v>42374</v>
      </c>
      <c r="AOZ3" s="12">
        <v>42375</v>
      </c>
      <c r="APA3" s="12">
        <v>42376</v>
      </c>
      <c r="APB3" s="12">
        <v>42377</v>
      </c>
      <c r="APC3" s="12">
        <v>42380</v>
      </c>
      <c r="APD3" s="12">
        <v>42381</v>
      </c>
      <c r="APE3" s="12">
        <v>42382</v>
      </c>
      <c r="APF3" s="12">
        <v>42383</v>
      </c>
      <c r="APG3" s="12">
        <v>42387</v>
      </c>
      <c r="APH3" s="12">
        <v>42388</v>
      </c>
      <c r="API3" s="12">
        <v>42389</v>
      </c>
      <c r="APJ3" s="12">
        <v>42390</v>
      </c>
      <c r="APK3" s="12">
        <v>42391</v>
      </c>
      <c r="APL3" s="12">
        <v>42394</v>
      </c>
      <c r="APM3" s="12">
        <v>42396</v>
      </c>
      <c r="APN3" s="12">
        <v>42397</v>
      </c>
      <c r="APO3" s="12">
        <v>42398</v>
      </c>
      <c r="APP3" s="12">
        <v>42401</v>
      </c>
      <c r="APQ3" s="12">
        <v>42402</v>
      </c>
      <c r="APR3" s="12">
        <v>42403</v>
      </c>
      <c r="APS3" s="12">
        <v>42404</v>
      </c>
      <c r="APT3" s="12">
        <v>42405</v>
      </c>
      <c r="APU3" s="12">
        <v>42408</v>
      </c>
      <c r="APV3" s="12">
        <v>42409</v>
      </c>
      <c r="APW3" s="12">
        <v>42410</v>
      </c>
      <c r="APX3" s="12">
        <v>42411</v>
      </c>
      <c r="APY3" s="12">
        <v>42412</v>
      </c>
      <c r="APZ3" s="12">
        <v>42413</v>
      </c>
      <c r="AQA3" s="12">
        <v>42416</v>
      </c>
      <c r="AQB3" s="12">
        <v>42417</v>
      </c>
      <c r="AQC3" s="12">
        <v>42419</v>
      </c>
      <c r="AQD3" s="12">
        <v>42422</v>
      </c>
      <c r="AQE3" s="12">
        <v>42423</v>
      </c>
      <c r="AQF3" s="12">
        <v>42424</v>
      </c>
      <c r="AQG3" s="12">
        <v>42425</v>
      </c>
      <c r="AQH3" s="12">
        <v>42426</v>
      </c>
      <c r="AQI3" s="12">
        <v>42429</v>
      </c>
      <c r="AQJ3" s="12">
        <v>42430</v>
      </c>
      <c r="AQK3" s="12">
        <v>42431</v>
      </c>
      <c r="AQL3" s="12">
        <v>42432</v>
      </c>
      <c r="AQM3" s="12">
        <v>42433</v>
      </c>
      <c r="AQN3" s="12">
        <v>42436</v>
      </c>
      <c r="AQO3" s="12">
        <v>42437</v>
      </c>
      <c r="AQP3" s="12">
        <v>42438</v>
      </c>
      <c r="AQQ3" s="12">
        <v>42439</v>
      </c>
      <c r="AQR3" s="12">
        <v>42440</v>
      </c>
      <c r="AQS3" s="12">
        <v>42443</v>
      </c>
      <c r="AQT3" s="12">
        <v>42444</v>
      </c>
      <c r="AQU3" s="12">
        <v>42445</v>
      </c>
      <c r="AQV3" s="12">
        <v>42446</v>
      </c>
      <c r="AQW3" s="12">
        <v>42447</v>
      </c>
      <c r="AQX3" s="12">
        <v>42450</v>
      </c>
      <c r="AQY3" s="12">
        <v>42451</v>
      </c>
      <c r="AQZ3" s="12">
        <v>42452</v>
      </c>
      <c r="ARA3" s="12">
        <v>42453</v>
      </c>
      <c r="ARB3" s="12">
        <v>42454</v>
      </c>
      <c r="ARC3" s="12">
        <v>42457</v>
      </c>
      <c r="ARD3" s="12">
        <v>42458</v>
      </c>
      <c r="ARE3" s="12">
        <v>42459</v>
      </c>
      <c r="ARF3" s="12">
        <v>42460</v>
      </c>
      <c r="ARG3" s="12">
        <v>42461</v>
      </c>
      <c r="ARH3" s="12">
        <v>42464</v>
      </c>
      <c r="ARI3" s="12">
        <v>42465</v>
      </c>
      <c r="ARJ3" s="12">
        <v>42466</v>
      </c>
      <c r="ARK3" s="12">
        <v>42467</v>
      </c>
      <c r="ARL3" s="12">
        <v>42468</v>
      </c>
      <c r="ARM3" s="12">
        <v>42471</v>
      </c>
      <c r="ARN3" s="12">
        <v>42472</v>
      </c>
      <c r="ARO3" s="12">
        <v>42473</v>
      </c>
      <c r="ARP3" s="12">
        <v>42475</v>
      </c>
      <c r="ARQ3" s="12">
        <v>42478</v>
      </c>
      <c r="ARR3" s="12">
        <v>42479</v>
      </c>
      <c r="ARS3" s="12">
        <v>42480</v>
      </c>
      <c r="ART3" s="12">
        <v>42481</v>
      </c>
      <c r="ARU3" s="12">
        <v>42482</v>
      </c>
      <c r="ARV3" s="12">
        <v>42485</v>
      </c>
      <c r="ARW3" s="12">
        <v>42486</v>
      </c>
      <c r="ARX3" s="12">
        <v>42487</v>
      </c>
      <c r="ARY3" s="12">
        <v>42488</v>
      </c>
      <c r="ARZ3" s="12">
        <v>42489</v>
      </c>
      <c r="ASA3" s="12">
        <v>42492</v>
      </c>
      <c r="ASB3" s="12">
        <v>42493</v>
      </c>
      <c r="ASC3" s="12">
        <v>42494</v>
      </c>
      <c r="ASD3" s="12">
        <v>42495</v>
      </c>
      <c r="ASE3" s="12">
        <v>42496</v>
      </c>
      <c r="ASF3" s="12">
        <v>42499</v>
      </c>
      <c r="ASG3" s="12">
        <v>42500</v>
      </c>
      <c r="ASH3" s="12">
        <v>42501</v>
      </c>
      <c r="ASI3" s="12">
        <v>42502</v>
      </c>
      <c r="ASJ3" s="12">
        <v>42503</v>
      </c>
      <c r="ASK3" s="12">
        <v>42507</v>
      </c>
      <c r="ASL3" s="12">
        <v>42508</v>
      </c>
      <c r="ASM3" s="12">
        <v>42509</v>
      </c>
      <c r="ASN3" s="12">
        <v>42510</v>
      </c>
      <c r="ASO3" s="12">
        <v>42513</v>
      </c>
      <c r="ASP3" s="12">
        <v>42514</v>
      </c>
      <c r="ASQ3" s="12">
        <v>42515</v>
      </c>
      <c r="ASR3" s="12">
        <v>42516</v>
      </c>
      <c r="ASS3" s="12">
        <v>42517</v>
      </c>
      <c r="AST3" s="12">
        <v>42520</v>
      </c>
      <c r="ASU3" s="12">
        <v>42522</v>
      </c>
      <c r="ASV3" s="12">
        <v>42523</v>
      </c>
      <c r="ASW3" s="12">
        <v>42524</v>
      </c>
      <c r="ASX3" s="12">
        <v>42527</v>
      </c>
      <c r="ASY3" s="12">
        <v>42528</v>
      </c>
      <c r="ASZ3" s="12">
        <v>42529</v>
      </c>
      <c r="ATA3" s="12">
        <v>42530</v>
      </c>
      <c r="ATB3" s="12">
        <v>42531</v>
      </c>
      <c r="ATC3" s="12">
        <v>42534</v>
      </c>
      <c r="ATD3" s="12">
        <v>42535</v>
      </c>
      <c r="ATE3" s="12">
        <v>42536</v>
      </c>
      <c r="ATF3" s="12">
        <v>42537</v>
      </c>
      <c r="ATG3" s="12">
        <v>42538</v>
      </c>
      <c r="ATH3" s="12">
        <v>42541</v>
      </c>
      <c r="ATI3" s="12">
        <v>42542</v>
      </c>
      <c r="ATJ3" s="12">
        <v>42543</v>
      </c>
      <c r="ATK3" s="12">
        <v>42544</v>
      </c>
      <c r="ATL3" s="12">
        <v>42545</v>
      </c>
      <c r="ATM3" s="12">
        <v>42546</v>
      </c>
      <c r="ATN3" s="12">
        <v>42547</v>
      </c>
      <c r="ATO3" s="12">
        <v>42548</v>
      </c>
      <c r="ATP3" s="12">
        <v>42549</v>
      </c>
      <c r="ATQ3" s="12">
        <v>42550</v>
      </c>
      <c r="ATR3" s="12">
        <v>42555</v>
      </c>
      <c r="ATS3" s="12">
        <v>42557</v>
      </c>
      <c r="ATT3" s="12">
        <v>42559</v>
      </c>
      <c r="ATU3" s="12">
        <v>42562</v>
      </c>
      <c r="ATV3" s="12">
        <v>42563</v>
      </c>
      <c r="ATW3" s="12">
        <v>42564</v>
      </c>
      <c r="ATX3" s="12">
        <v>42565</v>
      </c>
      <c r="ATY3" s="12">
        <v>42566</v>
      </c>
      <c r="ATZ3" s="12">
        <v>42569</v>
      </c>
      <c r="AUA3" s="12">
        <v>42570</v>
      </c>
      <c r="AUB3" s="12">
        <v>42571</v>
      </c>
      <c r="AUC3" s="12">
        <v>42572</v>
      </c>
      <c r="AUD3" s="12">
        <v>42573</v>
      </c>
      <c r="AUE3" s="12">
        <v>42574</v>
      </c>
      <c r="AUF3" s="12">
        <v>42575</v>
      </c>
      <c r="AUG3" s="12">
        <v>42576</v>
      </c>
      <c r="AUH3" s="12">
        <v>42577</v>
      </c>
      <c r="AUI3" s="12">
        <v>42578</v>
      </c>
      <c r="AUJ3" s="12">
        <v>42583</v>
      </c>
      <c r="AUK3" s="12">
        <v>42584</v>
      </c>
      <c r="AUL3" s="12">
        <v>42585</v>
      </c>
      <c r="AUM3" s="12">
        <v>42586</v>
      </c>
      <c r="AUN3" s="12">
        <v>42587</v>
      </c>
      <c r="AUO3" s="12">
        <v>42590</v>
      </c>
      <c r="AUP3" s="12">
        <v>42591</v>
      </c>
      <c r="AUQ3" s="12">
        <v>42592</v>
      </c>
      <c r="AUR3" s="12">
        <v>42593</v>
      </c>
      <c r="AUS3" s="12">
        <v>42594</v>
      </c>
      <c r="AUT3" s="12">
        <v>42598</v>
      </c>
      <c r="AUU3" s="12">
        <v>42599</v>
      </c>
      <c r="AUV3" s="12">
        <v>42600</v>
      </c>
      <c r="AUW3" s="12">
        <v>42601</v>
      </c>
      <c r="AUX3" s="12">
        <v>42604</v>
      </c>
      <c r="AUY3" s="12">
        <v>42605</v>
      </c>
      <c r="AUZ3" s="12">
        <v>42606</v>
      </c>
      <c r="AVA3" s="12">
        <v>42607</v>
      </c>
      <c r="AVB3" s="12">
        <v>42608</v>
      </c>
      <c r="AVC3" s="12">
        <v>42611</v>
      </c>
      <c r="AVD3" s="12">
        <v>42612</v>
      </c>
      <c r="AVE3" s="12">
        <v>42613</v>
      </c>
      <c r="AVF3" s="12">
        <v>42614</v>
      </c>
      <c r="AVG3" s="12">
        <v>42615</v>
      </c>
      <c r="AVH3" s="12">
        <v>42616</v>
      </c>
      <c r="AVI3" s="12">
        <v>42617</v>
      </c>
      <c r="AVJ3" s="12">
        <v>42618</v>
      </c>
      <c r="AVK3" s="12">
        <v>42619</v>
      </c>
      <c r="AVL3" s="12">
        <v>42625</v>
      </c>
      <c r="AVM3" s="12">
        <v>42626</v>
      </c>
      <c r="AVN3" s="12">
        <v>42627</v>
      </c>
      <c r="AVO3" s="12">
        <v>42628</v>
      </c>
      <c r="AVP3" s="12">
        <v>42629</v>
      </c>
      <c r="AVQ3" s="12">
        <v>42632</v>
      </c>
      <c r="AVR3" s="12">
        <v>42633</v>
      </c>
      <c r="AVS3" s="12">
        <v>42634</v>
      </c>
      <c r="AVT3" s="12">
        <v>42635</v>
      </c>
      <c r="AVU3" s="12">
        <v>42636</v>
      </c>
      <c r="AVV3" s="12">
        <v>42637</v>
      </c>
      <c r="AVW3" s="12">
        <v>42638</v>
      </c>
      <c r="AVX3" s="12">
        <v>42639</v>
      </c>
      <c r="AVY3" s="12">
        <v>42640</v>
      </c>
      <c r="AVZ3" s="12">
        <v>42646</v>
      </c>
      <c r="AWA3" s="12">
        <v>42647</v>
      </c>
      <c r="AWB3" s="12">
        <v>42648</v>
      </c>
      <c r="AWC3" s="12">
        <v>42649</v>
      </c>
      <c r="AWD3" s="12">
        <v>42650</v>
      </c>
      <c r="AWE3" s="12">
        <v>42653</v>
      </c>
      <c r="AWF3" s="12">
        <v>42654</v>
      </c>
      <c r="AWG3" s="12">
        <v>42655</v>
      </c>
      <c r="AWH3" s="12">
        <v>42656</v>
      </c>
      <c r="AWI3" s="12">
        <v>42657</v>
      </c>
      <c r="AWJ3" s="12">
        <v>42660</v>
      </c>
      <c r="AWK3" s="12">
        <v>42661</v>
      </c>
      <c r="AWL3" s="12">
        <v>42662</v>
      </c>
      <c r="AWM3" s="12">
        <v>42663</v>
      </c>
      <c r="AWN3" s="12">
        <v>42664</v>
      </c>
      <c r="AWO3" s="12">
        <v>42667</v>
      </c>
      <c r="AWP3" s="12">
        <v>42668</v>
      </c>
      <c r="AWQ3" s="12">
        <v>42669</v>
      </c>
      <c r="AWR3" s="12">
        <v>42670</v>
      </c>
      <c r="AWS3" s="12">
        <v>42674</v>
      </c>
      <c r="AWT3" s="12">
        <v>42675</v>
      </c>
      <c r="AWU3" s="12">
        <v>42676</v>
      </c>
      <c r="AWV3" s="12">
        <v>42677</v>
      </c>
      <c r="AWW3" s="12">
        <v>42678</v>
      </c>
      <c r="AWX3" s="12">
        <v>42681</v>
      </c>
      <c r="AWY3" s="12">
        <v>42682</v>
      </c>
      <c r="AWZ3" s="12">
        <v>42683</v>
      </c>
      <c r="AXA3" s="12">
        <v>42684</v>
      </c>
      <c r="AXB3" s="12">
        <v>42685</v>
      </c>
      <c r="AXC3" s="12">
        <v>42688</v>
      </c>
      <c r="AXD3" s="12">
        <v>42689</v>
      </c>
      <c r="AXE3" s="12">
        <v>42690</v>
      </c>
      <c r="AXF3" s="12">
        <v>42691</v>
      </c>
      <c r="AXG3" s="12">
        <v>42692</v>
      </c>
      <c r="AXH3" s="12">
        <v>42695</v>
      </c>
      <c r="AXI3" s="12">
        <v>42696</v>
      </c>
      <c r="AXJ3" s="12">
        <v>42697</v>
      </c>
      <c r="AXK3" s="12">
        <v>42698</v>
      </c>
      <c r="AXL3" s="12">
        <v>42699</v>
      </c>
      <c r="AXM3" s="12">
        <v>42702</v>
      </c>
      <c r="AXN3" s="12">
        <v>42703</v>
      </c>
      <c r="AXO3" s="12">
        <v>42704</v>
      </c>
      <c r="AXP3" s="12">
        <v>42705</v>
      </c>
      <c r="AXQ3" s="12">
        <v>42706</v>
      </c>
      <c r="AXR3" s="12">
        <v>42711</v>
      </c>
      <c r="AXS3" s="12">
        <v>42712</v>
      </c>
      <c r="AXT3" s="12">
        <v>42713</v>
      </c>
      <c r="AXU3" s="12">
        <v>42714</v>
      </c>
      <c r="AXV3" s="12">
        <v>42715</v>
      </c>
      <c r="AXW3" s="12">
        <v>42718</v>
      </c>
      <c r="AXX3" s="12">
        <v>42719</v>
      </c>
      <c r="AXY3" s="12">
        <v>42720</v>
      </c>
      <c r="AXZ3" s="12">
        <v>42723</v>
      </c>
      <c r="AYA3" s="12">
        <v>42724</v>
      </c>
      <c r="AYB3" s="12">
        <v>42725</v>
      </c>
      <c r="AYC3" s="12">
        <v>42726</v>
      </c>
      <c r="AYD3" s="12">
        <v>42727</v>
      </c>
      <c r="AYE3" s="12">
        <v>42730</v>
      </c>
      <c r="AYF3" s="12">
        <v>42731</v>
      </c>
      <c r="AYG3" s="12">
        <v>42732</v>
      </c>
      <c r="AYH3" s="12">
        <v>42733</v>
      </c>
      <c r="AYI3" s="12">
        <v>42734</v>
      </c>
      <c r="AYJ3" s="12">
        <v>42737</v>
      </c>
      <c r="AYK3" s="12">
        <v>42738</v>
      </c>
      <c r="AYL3" s="12">
        <v>42739</v>
      </c>
      <c r="AYM3" s="12">
        <v>42740</v>
      </c>
      <c r="AYN3" s="12">
        <v>42741</v>
      </c>
      <c r="AYO3" s="12">
        <v>42742</v>
      </c>
      <c r="AYP3" s="12">
        <v>42744</v>
      </c>
      <c r="AYQ3" s="12">
        <v>42745</v>
      </c>
      <c r="AYR3" s="12">
        <v>42746</v>
      </c>
      <c r="AYS3" s="12">
        <v>42747</v>
      </c>
      <c r="AYT3" s="12">
        <v>42748</v>
      </c>
      <c r="AYU3" s="12">
        <v>42751</v>
      </c>
      <c r="AYV3" s="12">
        <v>42752</v>
      </c>
      <c r="AYW3" s="12">
        <v>42753</v>
      </c>
      <c r="AYX3" s="12">
        <v>42754</v>
      </c>
      <c r="AYY3" s="12">
        <v>42755</v>
      </c>
      <c r="AYZ3" s="12">
        <v>42758</v>
      </c>
      <c r="AZA3" s="12">
        <v>42759</v>
      </c>
      <c r="AZB3" s="12">
        <v>42760</v>
      </c>
      <c r="AZC3" s="12">
        <v>42762</v>
      </c>
      <c r="AZD3" s="12">
        <v>42765</v>
      </c>
      <c r="AZE3" s="12">
        <v>42766</v>
      </c>
      <c r="AZF3" s="12">
        <v>42767</v>
      </c>
      <c r="AZG3" s="12">
        <v>42768</v>
      </c>
      <c r="AZH3" s="12">
        <v>42769</v>
      </c>
      <c r="AZI3" s="12">
        <v>42770</v>
      </c>
      <c r="AZJ3" s="12">
        <v>42771</v>
      </c>
      <c r="AZK3" s="12">
        <v>42772</v>
      </c>
      <c r="AZL3" s="12">
        <v>42850</v>
      </c>
      <c r="AZM3" s="12">
        <v>42851</v>
      </c>
      <c r="AZN3" s="12">
        <v>42852</v>
      </c>
      <c r="AZO3" s="12">
        <v>42853</v>
      </c>
      <c r="AZP3" s="12">
        <v>42857</v>
      </c>
      <c r="AZQ3" s="12">
        <v>42858</v>
      </c>
      <c r="AZR3" s="12">
        <v>42859</v>
      </c>
      <c r="AZS3" s="12">
        <v>42860</v>
      </c>
      <c r="AZT3" s="12">
        <v>42863</v>
      </c>
      <c r="AZU3" s="12">
        <v>42864</v>
      </c>
      <c r="AZV3" s="12">
        <v>42865</v>
      </c>
      <c r="AZW3" s="12">
        <v>42866</v>
      </c>
      <c r="AZX3" s="12">
        <v>42867</v>
      </c>
      <c r="AZY3" s="12">
        <v>42870</v>
      </c>
      <c r="AZZ3" s="12">
        <v>42871</v>
      </c>
      <c r="BAA3" s="12">
        <v>42872</v>
      </c>
      <c r="BAB3" s="12">
        <v>42873</v>
      </c>
      <c r="BAC3" s="12">
        <v>42874</v>
      </c>
      <c r="BAD3" s="12">
        <v>42877</v>
      </c>
      <c r="BAE3" s="12">
        <v>42878</v>
      </c>
      <c r="BAF3" s="12">
        <v>42879</v>
      </c>
      <c r="BAG3" s="12">
        <v>42880</v>
      </c>
      <c r="BAH3" s="12">
        <v>42881</v>
      </c>
      <c r="BAI3" s="12">
        <v>42885</v>
      </c>
      <c r="BAJ3" s="12">
        <v>42886</v>
      </c>
      <c r="BAK3" s="12">
        <v>42887</v>
      </c>
      <c r="BAL3" s="12">
        <v>42888</v>
      </c>
      <c r="BAM3" s="12">
        <v>42891</v>
      </c>
      <c r="BAN3" s="12">
        <v>42892</v>
      </c>
      <c r="BAO3" s="12">
        <v>42893</v>
      </c>
      <c r="BAP3" s="12">
        <v>42894</v>
      </c>
      <c r="BAQ3" s="12">
        <v>42895</v>
      </c>
      <c r="BAR3" s="12">
        <v>42899</v>
      </c>
      <c r="BAS3" s="12">
        <v>42900</v>
      </c>
      <c r="BAT3" s="12">
        <v>42901</v>
      </c>
      <c r="BAU3" s="12">
        <v>42902</v>
      </c>
      <c r="BAV3" s="12">
        <v>42905</v>
      </c>
      <c r="BAW3" s="12">
        <v>42906</v>
      </c>
      <c r="BAX3" s="12">
        <v>42907</v>
      </c>
      <c r="BAY3" s="12">
        <v>42908</v>
      </c>
      <c r="BAZ3" s="12">
        <v>42909</v>
      </c>
      <c r="BBA3" s="12">
        <v>42912</v>
      </c>
      <c r="BBB3" s="12">
        <v>42913</v>
      </c>
      <c r="BBC3" s="12">
        <v>42914</v>
      </c>
      <c r="BBD3" s="12">
        <v>42915</v>
      </c>
      <c r="BBE3" s="12">
        <v>42916</v>
      </c>
      <c r="BBF3" s="12">
        <v>42919</v>
      </c>
      <c r="BBG3" s="12">
        <v>42920</v>
      </c>
      <c r="BBH3" s="12">
        <v>42922</v>
      </c>
      <c r="BBI3" s="12">
        <v>42923</v>
      </c>
      <c r="BBJ3" s="12">
        <v>42926</v>
      </c>
      <c r="BBK3" s="12">
        <v>42927</v>
      </c>
      <c r="BBL3" s="12">
        <v>42928</v>
      </c>
      <c r="BBM3" s="12">
        <v>42929</v>
      </c>
      <c r="BBN3" s="12">
        <v>42930</v>
      </c>
      <c r="BBO3" s="12">
        <v>42933</v>
      </c>
      <c r="BBP3" s="12">
        <v>42934</v>
      </c>
      <c r="BBQ3" s="12">
        <v>42935</v>
      </c>
      <c r="BBR3" s="12">
        <v>42936</v>
      </c>
      <c r="BBS3" s="12">
        <v>42937</v>
      </c>
      <c r="BBT3" s="12">
        <v>42940</v>
      </c>
      <c r="BBU3" s="12">
        <v>42941</v>
      </c>
      <c r="BBV3" s="12">
        <v>42942</v>
      </c>
      <c r="BBW3" s="12">
        <v>42943</v>
      </c>
      <c r="BBX3" s="12">
        <v>42944</v>
      </c>
      <c r="BBY3" s="12">
        <v>42947</v>
      </c>
      <c r="BBZ3" s="12">
        <v>42948</v>
      </c>
      <c r="BCA3" s="12">
        <v>42949</v>
      </c>
      <c r="BCB3" s="12">
        <v>42950</v>
      </c>
      <c r="BCC3" s="12">
        <v>42951</v>
      </c>
      <c r="BCD3" s="12">
        <v>42954</v>
      </c>
      <c r="BCE3" s="12">
        <v>42955</v>
      </c>
      <c r="BCF3" s="12">
        <v>42956</v>
      </c>
      <c r="BCG3" s="12">
        <v>42957</v>
      </c>
      <c r="BCH3" s="12">
        <v>42958</v>
      </c>
      <c r="BCI3" s="12">
        <v>42963</v>
      </c>
      <c r="BCJ3" s="12">
        <v>42964</v>
      </c>
      <c r="BCK3" s="12">
        <v>42968</v>
      </c>
      <c r="BCL3" s="12">
        <v>42969</v>
      </c>
      <c r="BCM3" s="12">
        <v>42970</v>
      </c>
      <c r="BCN3" s="12">
        <v>42971</v>
      </c>
      <c r="BCO3" s="12">
        <v>42975</v>
      </c>
      <c r="BCP3" s="12">
        <v>42976</v>
      </c>
      <c r="BCQ3" s="12">
        <v>42977</v>
      </c>
      <c r="BCR3" s="12">
        <v>42978</v>
      </c>
      <c r="BCS3" s="12">
        <v>42979</v>
      </c>
      <c r="BCT3" s="12">
        <v>42982</v>
      </c>
      <c r="BCU3" s="12">
        <v>42983</v>
      </c>
      <c r="BCV3" s="12">
        <v>42984</v>
      </c>
      <c r="BCW3" s="12">
        <v>42985</v>
      </c>
      <c r="BCX3" s="12">
        <v>42986</v>
      </c>
      <c r="BCY3" s="12">
        <v>42989</v>
      </c>
      <c r="BCZ3" s="12">
        <v>42990</v>
      </c>
      <c r="BDA3" s="12">
        <v>42991</v>
      </c>
      <c r="BDB3" s="12">
        <v>42992</v>
      </c>
      <c r="BDC3" s="12">
        <v>42993</v>
      </c>
      <c r="BDD3" s="12">
        <v>42996</v>
      </c>
      <c r="BDE3" s="12">
        <v>42997</v>
      </c>
      <c r="BDF3" s="12">
        <v>42998</v>
      </c>
      <c r="BDG3" s="12">
        <v>42999</v>
      </c>
      <c r="BDH3" s="12">
        <v>43000</v>
      </c>
      <c r="BDI3" s="12">
        <v>43003</v>
      </c>
      <c r="BDJ3" s="12">
        <v>43004</v>
      </c>
      <c r="BDK3" s="12">
        <v>43005</v>
      </c>
      <c r="BDL3" s="12">
        <v>43006</v>
      </c>
      <c r="BDM3" s="12">
        <v>43011</v>
      </c>
      <c r="BDN3" s="12">
        <v>43012</v>
      </c>
      <c r="BDO3" s="12">
        <v>43013</v>
      </c>
      <c r="BDP3" s="12">
        <v>43014</v>
      </c>
      <c r="BDQ3" s="12">
        <v>43017</v>
      </c>
      <c r="BDR3" s="12">
        <v>43018</v>
      </c>
      <c r="BDS3" s="12">
        <v>43019</v>
      </c>
      <c r="BDT3" s="12">
        <v>43020</v>
      </c>
      <c r="BDU3" s="12">
        <v>43021</v>
      </c>
      <c r="BDV3" s="12">
        <v>43024</v>
      </c>
      <c r="BDW3" s="12">
        <v>43025</v>
      </c>
      <c r="BDX3" s="12">
        <v>43027</v>
      </c>
      <c r="BDY3" s="12">
        <v>43028</v>
      </c>
      <c r="BDZ3" s="12">
        <v>43031</v>
      </c>
      <c r="BEA3" s="12">
        <v>43032</v>
      </c>
      <c r="BEB3" s="12">
        <v>43033</v>
      </c>
      <c r="BEC3" s="12">
        <v>43034</v>
      </c>
      <c r="BED3" s="12">
        <v>43035</v>
      </c>
      <c r="BEE3" s="12">
        <v>43038</v>
      </c>
      <c r="BEF3" s="12">
        <v>43039</v>
      </c>
      <c r="BEG3" s="12">
        <v>43040</v>
      </c>
      <c r="BEH3" s="12">
        <v>43041</v>
      </c>
      <c r="BEI3" s="12">
        <v>43042</v>
      </c>
      <c r="BEJ3" s="12">
        <v>43043</v>
      </c>
      <c r="BEK3" s="12">
        <v>43044</v>
      </c>
      <c r="BEL3" s="12">
        <v>43045</v>
      </c>
      <c r="BEM3" s="12">
        <v>43046</v>
      </c>
      <c r="BEN3" s="12">
        <v>43052</v>
      </c>
      <c r="BEO3" s="12">
        <v>43053</v>
      </c>
      <c r="BEP3" s="12">
        <v>43054</v>
      </c>
      <c r="BEQ3" s="12">
        <v>43055</v>
      </c>
      <c r="BER3" s="12">
        <v>43056</v>
      </c>
      <c r="BES3" s="12">
        <v>43066</v>
      </c>
      <c r="BET3" s="12">
        <v>43067</v>
      </c>
      <c r="BEU3" s="12">
        <v>43068</v>
      </c>
      <c r="BEV3" s="12">
        <v>43069</v>
      </c>
      <c r="BEW3" s="12">
        <v>43070</v>
      </c>
      <c r="BEX3" s="12">
        <v>43073</v>
      </c>
      <c r="BEY3" s="12">
        <v>43074</v>
      </c>
      <c r="BEZ3" s="12">
        <v>43075</v>
      </c>
      <c r="BFA3" s="12">
        <v>43076</v>
      </c>
      <c r="BFB3" s="12">
        <v>43077</v>
      </c>
      <c r="BFC3" s="12">
        <v>43080</v>
      </c>
      <c r="BFD3" s="12">
        <v>43081</v>
      </c>
      <c r="BFE3" s="12">
        <v>43082</v>
      </c>
      <c r="BFF3" s="12">
        <v>43083</v>
      </c>
      <c r="BFG3" s="12">
        <v>43084</v>
      </c>
      <c r="BFH3" s="12">
        <v>43087</v>
      </c>
      <c r="BFI3" s="12">
        <v>43088</v>
      </c>
      <c r="BFJ3" s="12">
        <v>43089</v>
      </c>
      <c r="BFK3" s="12">
        <v>43090</v>
      </c>
      <c r="BFL3" s="12">
        <v>43091</v>
      </c>
      <c r="BFM3" s="12">
        <v>43095</v>
      </c>
      <c r="BFN3" s="12">
        <v>43096</v>
      </c>
      <c r="BFO3" s="12">
        <v>43097</v>
      </c>
      <c r="BFP3" s="12">
        <v>43098</v>
      </c>
      <c r="BFQ3" s="12">
        <v>43102</v>
      </c>
      <c r="BFR3" s="12">
        <v>43103</v>
      </c>
      <c r="BFS3" s="12">
        <v>43104</v>
      </c>
      <c r="BFT3" s="12">
        <v>43105</v>
      </c>
      <c r="BFU3" s="12">
        <v>43108</v>
      </c>
      <c r="BFV3" s="12">
        <v>43109</v>
      </c>
      <c r="BFW3" s="12">
        <v>43110</v>
      </c>
      <c r="BFX3" s="12">
        <v>43111</v>
      </c>
      <c r="BFY3" s="12">
        <v>43112</v>
      </c>
      <c r="BFZ3" s="12">
        <v>43115</v>
      </c>
      <c r="BGA3" s="12">
        <v>43116</v>
      </c>
      <c r="BGB3" s="12">
        <v>43117</v>
      </c>
      <c r="BGC3" s="12">
        <v>43118</v>
      </c>
      <c r="BGD3" s="12">
        <v>43119</v>
      </c>
      <c r="BGE3" s="12">
        <v>43122</v>
      </c>
      <c r="BGF3" s="12">
        <v>43123</v>
      </c>
      <c r="BGG3" s="12">
        <v>43124</v>
      </c>
      <c r="BGH3" s="12">
        <v>43125</v>
      </c>
      <c r="BGI3" s="12">
        <v>43129</v>
      </c>
      <c r="BGJ3" s="12">
        <v>43130</v>
      </c>
      <c r="BGK3" s="12">
        <v>43131</v>
      </c>
      <c r="BGL3" s="12">
        <v>43132</v>
      </c>
      <c r="BGM3" s="12">
        <v>43133</v>
      </c>
      <c r="BGN3" s="12">
        <v>43136</v>
      </c>
      <c r="BGO3" s="12">
        <v>43137</v>
      </c>
      <c r="BGP3" s="12">
        <v>43138</v>
      </c>
      <c r="BGQ3" s="12">
        <v>43139</v>
      </c>
      <c r="BGR3" s="12">
        <v>43140</v>
      </c>
      <c r="BGS3" s="12">
        <v>43143</v>
      </c>
      <c r="BGT3" s="12">
        <v>43144</v>
      </c>
      <c r="BGU3" s="12">
        <v>43145</v>
      </c>
      <c r="BGV3" s="12">
        <v>43146</v>
      </c>
      <c r="BGW3" s="12">
        <v>43147</v>
      </c>
      <c r="BGX3" s="12">
        <v>43150</v>
      </c>
      <c r="BGY3" s="12">
        <v>43151</v>
      </c>
      <c r="BGZ3" s="12">
        <v>43152</v>
      </c>
      <c r="BHA3" s="12">
        <v>43153</v>
      </c>
      <c r="BHB3" s="12">
        <v>43154</v>
      </c>
      <c r="BHC3" s="12">
        <v>43157</v>
      </c>
      <c r="BHD3" s="12">
        <v>43158</v>
      </c>
      <c r="BHE3" s="12">
        <v>43159</v>
      </c>
      <c r="BHF3" s="12">
        <v>43160</v>
      </c>
      <c r="BHG3" s="12">
        <v>43161</v>
      </c>
      <c r="BHH3" s="12">
        <v>43164</v>
      </c>
      <c r="BHI3" s="12">
        <v>43165</v>
      </c>
      <c r="BHJ3" s="12">
        <v>43166</v>
      </c>
      <c r="BHK3" s="12">
        <v>43167</v>
      </c>
      <c r="BHL3" s="12">
        <v>43168</v>
      </c>
      <c r="BHM3" s="12">
        <v>43171</v>
      </c>
      <c r="BHN3" s="12">
        <v>43172</v>
      </c>
      <c r="BHO3" s="12">
        <v>43173</v>
      </c>
      <c r="BHP3" s="12">
        <v>43174</v>
      </c>
      <c r="BHQ3" s="12">
        <v>43175</v>
      </c>
      <c r="BHR3" s="12">
        <v>43178</v>
      </c>
      <c r="BHS3" s="12">
        <v>43179</v>
      </c>
      <c r="BHT3" s="12">
        <v>43180</v>
      </c>
      <c r="BHU3" s="12">
        <v>43181</v>
      </c>
      <c r="BHV3" s="12">
        <v>43186</v>
      </c>
      <c r="BHW3" s="12">
        <v>43187</v>
      </c>
      <c r="BHX3" s="12">
        <v>43188</v>
      </c>
      <c r="BHY3" s="12">
        <v>43189</v>
      </c>
      <c r="BHZ3" s="12">
        <v>43192</v>
      </c>
      <c r="BIA3" s="12">
        <v>43193</v>
      </c>
      <c r="BIB3" s="12">
        <v>43194</v>
      </c>
      <c r="BIC3" s="12">
        <v>43195</v>
      </c>
      <c r="BID3" s="12">
        <v>43196</v>
      </c>
      <c r="BIE3" s="12">
        <v>43199</v>
      </c>
      <c r="BIF3" s="12">
        <v>43201</v>
      </c>
      <c r="BIG3" s="12">
        <v>43202</v>
      </c>
      <c r="BIH3" s="12">
        <v>43203</v>
      </c>
      <c r="BII3" s="12">
        <v>43206</v>
      </c>
      <c r="BIJ3" s="12">
        <v>43207</v>
      </c>
      <c r="BIK3" s="12">
        <v>43208</v>
      </c>
      <c r="BIL3" s="12">
        <v>43209</v>
      </c>
      <c r="BIM3" s="12">
        <v>43210</v>
      </c>
      <c r="BIN3" s="12">
        <v>43213</v>
      </c>
      <c r="BIO3" s="12">
        <v>43214</v>
      </c>
      <c r="BIP3" s="12">
        <v>43215</v>
      </c>
      <c r="BIQ3" s="12">
        <v>43216</v>
      </c>
      <c r="BIR3" s="12">
        <v>43217</v>
      </c>
      <c r="BIS3" s="12">
        <v>43224</v>
      </c>
      <c r="BIT3" s="12">
        <v>43227</v>
      </c>
      <c r="BIU3" s="12">
        <v>43228</v>
      </c>
      <c r="BIV3" s="12">
        <v>43229</v>
      </c>
      <c r="BIW3" s="12">
        <v>43230</v>
      </c>
      <c r="BIX3" s="12">
        <v>43231</v>
      </c>
      <c r="BIY3" s="12">
        <v>43234</v>
      </c>
      <c r="BIZ3" s="12">
        <v>43235</v>
      </c>
      <c r="BJA3" s="12">
        <v>43236</v>
      </c>
      <c r="BJB3" s="12">
        <v>43237</v>
      </c>
      <c r="BJC3" s="12">
        <v>43238</v>
      </c>
      <c r="BJD3" s="12">
        <v>43241</v>
      </c>
      <c r="BJE3" s="12">
        <v>43242</v>
      </c>
      <c r="BJF3" s="12">
        <v>43243</v>
      </c>
      <c r="BJG3" s="12">
        <v>43244</v>
      </c>
      <c r="BJH3" s="12">
        <v>43245</v>
      </c>
      <c r="BJI3" s="12">
        <v>43248</v>
      </c>
      <c r="BJJ3" s="12">
        <v>43249</v>
      </c>
      <c r="BJK3" s="12">
        <v>43250</v>
      </c>
      <c r="BJL3" s="12">
        <v>43251</v>
      </c>
      <c r="BJM3" s="12">
        <v>43252</v>
      </c>
      <c r="BJN3" s="12">
        <v>43255</v>
      </c>
      <c r="BJO3" s="12">
        <v>43256</v>
      </c>
      <c r="BJP3" s="12">
        <v>43257</v>
      </c>
      <c r="BJQ3" s="12">
        <v>43258</v>
      </c>
      <c r="BJR3" s="12">
        <v>43259</v>
      </c>
      <c r="BJS3" s="12">
        <v>43262</v>
      </c>
      <c r="BJT3" s="12">
        <v>43263</v>
      </c>
      <c r="BJU3" s="12">
        <v>43264</v>
      </c>
      <c r="BJV3" s="12">
        <v>43265</v>
      </c>
      <c r="BJW3" s="12">
        <v>43266</v>
      </c>
      <c r="BJX3" s="12">
        <v>43269</v>
      </c>
      <c r="BJY3" s="12">
        <v>43270</v>
      </c>
      <c r="BJZ3" s="12">
        <v>43271</v>
      </c>
      <c r="BKA3" s="12">
        <v>43272</v>
      </c>
      <c r="BKB3" s="12">
        <v>43276</v>
      </c>
      <c r="BKC3" s="12">
        <v>43277</v>
      </c>
      <c r="BKD3" s="12">
        <v>43278</v>
      </c>
      <c r="BKE3" s="12">
        <v>43279</v>
      </c>
      <c r="BKF3" s="12">
        <v>43280</v>
      </c>
      <c r="BKG3" s="12">
        <v>43283</v>
      </c>
      <c r="BKH3" s="12">
        <v>43284</v>
      </c>
      <c r="BKI3" s="12">
        <v>43285</v>
      </c>
      <c r="BKJ3" s="12">
        <v>43286</v>
      </c>
      <c r="BKK3" s="12">
        <v>43287</v>
      </c>
      <c r="BKL3" s="12">
        <v>43290</v>
      </c>
      <c r="BKM3" s="12">
        <v>43291</v>
      </c>
      <c r="BKN3" s="12">
        <v>43292</v>
      </c>
      <c r="BKO3" s="12">
        <v>43293</v>
      </c>
      <c r="BKP3" s="12">
        <v>43294</v>
      </c>
      <c r="BKQ3" s="12">
        <v>43298</v>
      </c>
      <c r="BKR3" s="12">
        <v>43299</v>
      </c>
      <c r="BKS3" s="12">
        <v>43300</v>
      </c>
      <c r="BKT3" s="12">
        <v>43301</v>
      </c>
      <c r="BKU3" s="12">
        <v>43304</v>
      </c>
      <c r="BKV3" s="12">
        <v>43305</v>
      </c>
      <c r="BKW3" s="12">
        <v>43306</v>
      </c>
      <c r="BKX3" s="12">
        <v>43307</v>
      </c>
      <c r="BKY3" s="12">
        <v>43308</v>
      </c>
      <c r="BKZ3" s="12">
        <v>43311</v>
      </c>
      <c r="BLA3" s="12">
        <v>43312</v>
      </c>
      <c r="BLB3" s="12">
        <v>43313</v>
      </c>
      <c r="BLC3" s="12">
        <v>43314</v>
      </c>
      <c r="BLD3" s="12">
        <v>43315</v>
      </c>
      <c r="BLE3" s="12">
        <v>43329</v>
      </c>
      <c r="BLF3" s="12">
        <v>43332</v>
      </c>
      <c r="BLG3" s="12">
        <v>43333</v>
      </c>
      <c r="BLH3" s="12">
        <v>43334</v>
      </c>
      <c r="BLI3" s="12">
        <v>43339</v>
      </c>
      <c r="BLJ3" s="12">
        <v>43340</v>
      </c>
      <c r="BLK3" s="12">
        <v>43341</v>
      </c>
      <c r="BLL3" s="12">
        <v>43342</v>
      </c>
      <c r="BLM3" s="12">
        <v>43343</v>
      </c>
      <c r="BLN3" s="12">
        <v>43346</v>
      </c>
      <c r="BLO3" s="12">
        <v>43347</v>
      </c>
      <c r="BLP3" s="12">
        <v>43348</v>
      </c>
      <c r="BLQ3" s="12">
        <v>43349</v>
      </c>
      <c r="BLR3" s="12">
        <v>43350</v>
      </c>
      <c r="BLS3" s="12">
        <v>43353</v>
      </c>
      <c r="BLT3" s="12">
        <v>43354</v>
      </c>
      <c r="BLU3" s="12">
        <v>43355</v>
      </c>
      <c r="BLV3" s="12">
        <v>43357</v>
      </c>
      <c r="BLW3" s="12">
        <v>43360</v>
      </c>
      <c r="BLX3" s="12">
        <v>43361</v>
      </c>
      <c r="BLY3" s="12">
        <v>43362</v>
      </c>
      <c r="BLZ3" s="12">
        <v>43363</v>
      </c>
      <c r="BMA3" s="12">
        <v>43364</v>
      </c>
      <c r="BMB3" s="12">
        <v>43367</v>
      </c>
      <c r="BMC3" s="12">
        <v>43368</v>
      </c>
      <c r="BMD3" s="12">
        <v>43369</v>
      </c>
      <c r="BME3" s="12">
        <v>43370</v>
      </c>
      <c r="BMF3" s="12">
        <v>43371</v>
      </c>
      <c r="BMG3" s="12">
        <v>43374</v>
      </c>
      <c r="BMH3" s="12">
        <v>43376</v>
      </c>
      <c r="BMI3" s="12">
        <v>43377</v>
      </c>
      <c r="BMJ3" s="12">
        <v>43378</v>
      </c>
      <c r="BMK3" s="12">
        <v>43381</v>
      </c>
      <c r="BML3" s="12">
        <v>43383</v>
      </c>
      <c r="BMM3" s="12">
        <v>43384</v>
      </c>
      <c r="BMN3" s="12">
        <v>43385</v>
      </c>
      <c r="BMO3" s="12">
        <v>43388</v>
      </c>
      <c r="BMP3" s="12">
        <v>43389</v>
      </c>
      <c r="BMQ3" s="12">
        <v>43390</v>
      </c>
      <c r="BMR3" s="12">
        <v>43392</v>
      </c>
      <c r="BMS3" s="12">
        <v>43395</v>
      </c>
      <c r="BMT3" s="12">
        <v>43396</v>
      </c>
      <c r="BMU3" s="12">
        <v>43397</v>
      </c>
      <c r="BMV3" s="12">
        <v>43398</v>
      </c>
      <c r="BMW3" s="12">
        <v>43399</v>
      </c>
      <c r="BMX3" s="12">
        <v>43402</v>
      </c>
      <c r="BMY3" s="12">
        <v>43403</v>
      </c>
    </row>
    <row r="4" spans="1:1715" x14ac:dyDescent="0.25">
      <c r="A4" s="1" t="s">
        <v>23</v>
      </c>
      <c r="B4" s="2">
        <v>7</v>
      </c>
      <c r="C4" s="2">
        <v>27</v>
      </c>
      <c r="D4" s="2">
        <v>21</v>
      </c>
      <c r="E4" s="2">
        <v>24</v>
      </c>
      <c r="F4" s="5">
        <v>12</v>
      </c>
      <c r="G4" s="18">
        <v>21</v>
      </c>
      <c r="H4" s="18">
        <v>19</v>
      </c>
      <c r="I4" s="18">
        <v>18</v>
      </c>
      <c r="J4" s="18">
        <v>26</v>
      </c>
      <c r="K4" s="18">
        <v>41</v>
      </c>
      <c r="L4" s="18">
        <v>15</v>
      </c>
      <c r="M4" s="18">
        <v>36</v>
      </c>
      <c r="N4" s="18">
        <v>11</v>
      </c>
      <c r="O4" s="18">
        <v>35</v>
      </c>
      <c r="P4" s="18">
        <v>40</v>
      </c>
      <c r="Q4" s="18">
        <v>0</v>
      </c>
      <c r="R4" s="18">
        <v>27</v>
      </c>
      <c r="S4" s="18">
        <v>15</v>
      </c>
      <c r="T4" s="18">
        <v>38</v>
      </c>
      <c r="U4" s="18">
        <v>57</v>
      </c>
      <c r="V4" s="18">
        <v>23</v>
      </c>
      <c r="W4" s="18">
        <v>39</v>
      </c>
      <c r="X4" s="18">
        <v>28</v>
      </c>
      <c r="Y4" s="18">
        <v>24</v>
      </c>
      <c r="Z4" s="18">
        <v>11</v>
      </c>
      <c r="AA4" s="18">
        <v>19</v>
      </c>
      <c r="AB4" s="18">
        <v>28</v>
      </c>
      <c r="AC4" s="18">
        <v>74</v>
      </c>
      <c r="AD4" s="18">
        <v>4</v>
      </c>
      <c r="AE4" s="18">
        <v>13</v>
      </c>
      <c r="AF4" s="18">
        <v>19</v>
      </c>
      <c r="AG4" s="18">
        <v>19</v>
      </c>
      <c r="AH4" s="18">
        <v>20</v>
      </c>
      <c r="AI4" s="18">
        <v>17</v>
      </c>
      <c r="AJ4" s="18">
        <v>27</v>
      </c>
      <c r="AK4" s="18">
        <v>25</v>
      </c>
      <c r="AL4" s="18">
        <v>22</v>
      </c>
      <c r="AM4" s="18">
        <v>27</v>
      </c>
      <c r="AN4" s="18">
        <v>27</v>
      </c>
      <c r="AO4" s="18">
        <v>24</v>
      </c>
      <c r="AP4" s="18">
        <v>24</v>
      </c>
      <c r="AQ4" s="18">
        <v>14</v>
      </c>
      <c r="AR4" s="18">
        <v>38</v>
      </c>
      <c r="AS4" s="18">
        <v>17</v>
      </c>
      <c r="AT4" s="18">
        <v>28</v>
      </c>
      <c r="AU4" s="18">
        <v>31</v>
      </c>
      <c r="AV4" s="18">
        <v>30</v>
      </c>
      <c r="AW4" s="18">
        <v>28</v>
      </c>
      <c r="AX4" s="18">
        <v>19</v>
      </c>
      <c r="AY4" s="18">
        <v>42</v>
      </c>
      <c r="AZ4" s="18">
        <v>20</v>
      </c>
      <c r="BA4" s="18">
        <v>31</v>
      </c>
      <c r="BB4" s="18">
        <v>17</v>
      </c>
      <c r="BC4" s="18">
        <v>22</v>
      </c>
      <c r="BD4" s="18">
        <v>31</v>
      </c>
      <c r="BE4" s="18">
        <v>23</v>
      </c>
      <c r="BF4" s="18">
        <v>57</v>
      </c>
      <c r="BG4" s="18">
        <v>23</v>
      </c>
      <c r="BH4" s="18">
        <v>16</v>
      </c>
      <c r="BI4" s="18">
        <v>26</v>
      </c>
      <c r="BJ4" s="18">
        <v>35</v>
      </c>
      <c r="BK4" s="18">
        <v>30</v>
      </c>
      <c r="BL4" s="18">
        <v>41</v>
      </c>
      <c r="BM4" s="18">
        <v>21</v>
      </c>
      <c r="BN4" s="18">
        <v>18</v>
      </c>
      <c r="BO4" s="18">
        <v>16</v>
      </c>
      <c r="BP4" s="18">
        <v>39</v>
      </c>
      <c r="BQ4" s="18">
        <v>10</v>
      </c>
      <c r="BR4" s="18">
        <v>44</v>
      </c>
      <c r="BS4" s="18">
        <v>21</v>
      </c>
      <c r="BT4" s="18">
        <v>23</v>
      </c>
      <c r="BU4" s="18">
        <v>27</v>
      </c>
      <c r="BV4" s="18">
        <v>23</v>
      </c>
      <c r="BW4" s="18">
        <v>41</v>
      </c>
      <c r="BX4" s="18">
        <v>26</v>
      </c>
      <c r="BY4" s="18">
        <v>29</v>
      </c>
      <c r="BZ4" s="18">
        <v>19</v>
      </c>
      <c r="CA4" s="18">
        <v>27</v>
      </c>
      <c r="CB4" s="18">
        <v>30</v>
      </c>
      <c r="CC4" s="18">
        <v>34</v>
      </c>
      <c r="CD4" s="18">
        <v>41</v>
      </c>
      <c r="CE4" s="18">
        <v>35</v>
      </c>
      <c r="CF4" s="18">
        <v>30</v>
      </c>
      <c r="CG4" s="18">
        <v>0</v>
      </c>
      <c r="CH4" s="18">
        <v>39</v>
      </c>
      <c r="CI4" s="18">
        <v>26</v>
      </c>
      <c r="CJ4" s="18">
        <v>12</v>
      </c>
      <c r="CK4" s="18">
        <v>24</v>
      </c>
      <c r="CL4" s="18">
        <v>26</v>
      </c>
      <c r="CM4" s="18">
        <v>56</v>
      </c>
      <c r="CN4" s="18">
        <v>23</v>
      </c>
      <c r="CO4" s="18">
        <v>24</v>
      </c>
      <c r="CP4" s="18">
        <v>43</v>
      </c>
      <c r="CQ4" s="18">
        <v>30</v>
      </c>
      <c r="CR4" s="18">
        <v>26</v>
      </c>
      <c r="CS4" s="18">
        <v>15</v>
      </c>
      <c r="CT4" s="18">
        <v>65</v>
      </c>
      <c r="CU4" s="18">
        <v>27</v>
      </c>
      <c r="CV4" s="18">
        <v>29</v>
      </c>
      <c r="CW4" s="18">
        <v>40</v>
      </c>
      <c r="CX4" s="18">
        <v>24</v>
      </c>
      <c r="CY4" s="18">
        <v>52</v>
      </c>
      <c r="CZ4" s="18">
        <v>35</v>
      </c>
      <c r="DA4" s="18">
        <v>31</v>
      </c>
      <c r="DB4" s="18">
        <v>22</v>
      </c>
      <c r="DC4" s="18">
        <v>0</v>
      </c>
      <c r="DD4" s="18">
        <v>27</v>
      </c>
      <c r="DE4" s="18">
        <v>32</v>
      </c>
      <c r="DF4" s="18">
        <v>242</v>
      </c>
      <c r="DG4" s="18">
        <v>58</v>
      </c>
      <c r="DH4" s="18">
        <v>22</v>
      </c>
      <c r="DI4" s="18">
        <v>27</v>
      </c>
      <c r="DJ4" s="18">
        <v>35</v>
      </c>
      <c r="DK4" s="18">
        <v>44</v>
      </c>
      <c r="DL4" s="18">
        <v>222</v>
      </c>
      <c r="DM4" s="18">
        <v>71</v>
      </c>
      <c r="DN4" s="18">
        <v>62</v>
      </c>
      <c r="DO4" s="18">
        <v>50</v>
      </c>
      <c r="DP4" s="18">
        <v>58</v>
      </c>
      <c r="DQ4" s="18">
        <v>61</v>
      </c>
      <c r="DR4" s="18">
        <v>68</v>
      </c>
      <c r="DS4" s="18">
        <v>38</v>
      </c>
      <c r="DT4" s="18">
        <v>47</v>
      </c>
      <c r="DU4" s="18">
        <v>52</v>
      </c>
      <c r="DV4" s="18">
        <v>114</v>
      </c>
      <c r="DW4" s="18">
        <v>74</v>
      </c>
      <c r="DX4" s="18">
        <v>101</v>
      </c>
      <c r="DY4" s="18">
        <v>164</v>
      </c>
      <c r="DZ4" s="18">
        <v>104</v>
      </c>
      <c r="EA4" s="18">
        <v>91</v>
      </c>
      <c r="EB4" s="18">
        <v>72</v>
      </c>
      <c r="EC4" s="18">
        <v>69</v>
      </c>
      <c r="ED4" s="18">
        <v>65</v>
      </c>
      <c r="EE4" s="18">
        <v>90</v>
      </c>
      <c r="EF4" s="18">
        <v>157</v>
      </c>
      <c r="EG4" s="18">
        <v>90</v>
      </c>
      <c r="EH4" s="18">
        <v>93</v>
      </c>
      <c r="EI4" s="18">
        <v>95</v>
      </c>
      <c r="EJ4" s="18">
        <v>94</v>
      </c>
      <c r="EK4" s="18">
        <v>108</v>
      </c>
      <c r="EL4" s="18">
        <v>90</v>
      </c>
      <c r="EM4" s="18">
        <v>89</v>
      </c>
      <c r="EN4" s="18">
        <v>81</v>
      </c>
      <c r="EO4" s="18">
        <v>85</v>
      </c>
      <c r="EP4" s="18">
        <v>47</v>
      </c>
      <c r="EQ4" s="18">
        <v>59</v>
      </c>
      <c r="ER4" s="18">
        <v>78</v>
      </c>
      <c r="ES4" s="18">
        <v>55</v>
      </c>
      <c r="ET4" s="18">
        <v>59</v>
      </c>
      <c r="EU4" s="18">
        <v>152</v>
      </c>
      <c r="EV4" s="18">
        <v>57</v>
      </c>
      <c r="EW4" s="18">
        <v>54</v>
      </c>
      <c r="EX4" s="18">
        <v>40</v>
      </c>
      <c r="EY4" s="18">
        <v>103</v>
      </c>
      <c r="EZ4" s="18">
        <v>62</v>
      </c>
      <c r="FA4" s="18">
        <v>43</v>
      </c>
      <c r="FB4" s="18">
        <v>30</v>
      </c>
      <c r="FC4" s="18">
        <v>44</v>
      </c>
      <c r="FD4" s="18">
        <v>75</v>
      </c>
      <c r="FE4" s="18">
        <v>59</v>
      </c>
      <c r="FF4" s="18">
        <v>58</v>
      </c>
      <c r="FG4" s="18">
        <v>59</v>
      </c>
      <c r="FH4" s="18">
        <v>37</v>
      </c>
      <c r="FI4" s="18">
        <v>63</v>
      </c>
      <c r="FJ4" s="18">
        <v>57</v>
      </c>
      <c r="FK4" s="18">
        <v>50</v>
      </c>
      <c r="FL4" s="18">
        <v>39</v>
      </c>
      <c r="FM4" s="18">
        <v>34</v>
      </c>
      <c r="FN4" s="18">
        <v>75</v>
      </c>
      <c r="FO4" s="18">
        <v>74</v>
      </c>
      <c r="FP4" s="18">
        <v>57</v>
      </c>
      <c r="FQ4" s="18">
        <v>47</v>
      </c>
      <c r="FR4" s="18">
        <v>49</v>
      </c>
      <c r="FS4" s="18">
        <v>89</v>
      </c>
      <c r="FT4" s="18">
        <v>31</v>
      </c>
      <c r="FU4" s="18">
        <v>203</v>
      </c>
      <c r="FV4" s="18">
        <v>48</v>
      </c>
      <c r="FW4" s="18">
        <v>131</v>
      </c>
      <c r="FX4" s="18">
        <v>57</v>
      </c>
      <c r="FY4" s="18">
        <v>53</v>
      </c>
      <c r="FZ4" s="18">
        <v>44</v>
      </c>
      <c r="GA4" s="18">
        <v>56</v>
      </c>
      <c r="GB4" s="18">
        <v>40</v>
      </c>
      <c r="GC4" s="18">
        <v>43</v>
      </c>
      <c r="GD4" s="18">
        <v>46</v>
      </c>
      <c r="GE4" s="18">
        <v>37</v>
      </c>
      <c r="GF4" s="18">
        <v>97</v>
      </c>
      <c r="GG4" s="18">
        <v>83</v>
      </c>
      <c r="GH4" s="18">
        <v>69</v>
      </c>
      <c r="GI4" s="18">
        <v>49</v>
      </c>
      <c r="GJ4" s="18">
        <v>45</v>
      </c>
      <c r="GK4" s="18">
        <v>62</v>
      </c>
      <c r="GL4" s="18">
        <v>23</v>
      </c>
      <c r="GM4" s="18">
        <v>68</v>
      </c>
      <c r="GN4" s="18">
        <v>75</v>
      </c>
      <c r="GO4" s="18">
        <v>59</v>
      </c>
      <c r="GP4" s="18">
        <v>66</v>
      </c>
      <c r="GQ4" s="18">
        <v>94</v>
      </c>
      <c r="GR4" s="18">
        <v>85</v>
      </c>
      <c r="GS4" s="18">
        <v>63</v>
      </c>
      <c r="GT4" s="18">
        <v>43</v>
      </c>
      <c r="GU4" s="18">
        <v>48</v>
      </c>
      <c r="GV4" s="18">
        <v>46</v>
      </c>
      <c r="GW4" s="18">
        <v>45</v>
      </c>
      <c r="GX4" s="18">
        <v>40</v>
      </c>
      <c r="GY4" s="18">
        <v>1</v>
      </c>
      <c r="GZ4" s="18">
        <v>30</v>
      </c>
      <c r="HA4" s="18">
        <v>56</v>
      </c>
      <c r="HB4" s="18">
        <v>62</v>
      </c>
      <c r="HC4" s="18">
        <v>36</v>
      </c>
      <c r="HD4" s="18">
        <v>41</v>
      </c>
      <c r="HE4" s="18">
        <v>19</v>
      </c>
      <c r="HF4" s="18">
        <v>39</v>
      </c>
      <c r="HG4" s="18">
        <v>27</v>
      </c>
      <c r="HH4" s="18">
        <v>32</v>
      </c>
      <c r="HI4" s="18">
        <v>35</v>
      </c>
      <c r="HJ4" s="18">
        <v>36</v>
      </c>
      <c r="HK4" s="18">
        <v>24</v>
      </c>
      <c r="HL4" s="18">
        <v>38</v>
      </c>
      <c r="HM4" s="18">
        <v>49</v>
      </c>
      <c r="HN4" s="18">
        <v>37</v>
      </c>
      <c r="HO4" s="18">
        <v>50</v>
      </c>
      <c r="HP4" s="18">
        <v>22</v>
      </c>
      <c r="HQ4" s="18">
        <v>57</v>
      </c>
      <c r="HR4" s="18">
        <v>66</v>
      </c>
      <c r="HS4" s="18">
        <v>37</v>
      </c>
      <c r="HT4" s="18">
        <v>44</v>
      </c>
      <c r="HU4" s="18">
        <v>39</v>
      </c>
      <c r="HV4" s="18">
        <v>46</v>
      </c>
      <c r="HW4" s="18">
        <v>25</v>
      </c>
      <c r="HX4" s="18">
        <v>3</v>
      </c>
      <c r="HY4" s="18">
        <v>70</v>
      </c>
      <c r="HZ4" s="18">
        <v>44</v>
      </c>
      <c r="IA4" s="18">
        <v>34</v>
      </c>
      <c r="IB4" s="18">
        <v>21</v>
      </c>
      <c r="IC4" s="18">
        <v>30</v>
      </c>
      <c r="ID4" s="18">
        <v>29</v>
      </c>
      <c r="IE4" s="18">
        <v>66</v>
      </c>
      <c r="IF4" s="18">
        <v>48</v>
      </c>
      <c r="IG4" s="18">
        <v>36</v>
      </c>
      <c r="IH4" s="18">
        <v>51</v>
      </c>
      <c r="II4" s="18">
        <v>30</v>
      </c>
      <c r="IJ4" s="18">
        <v>89</v>
      </c>
      <c r="IK4" s="18">
        <v>30</v>
      </c>
      <c r="IL4" s="18">
        <v>57</v>
      </c>
      <c r="IM4" s="18">
        <v>50</v>
      </c>
      <c r="IN4" s="18">
        <v>53</v>
      </c>
      <c r="IO4" s="18">
        <v>35</v>
      </c>
      <c r="IP4" s="18">
        <v>48</v>
      </c>
      <c r="IQ4" s="18">
        <v>36</v>
      </c>
      <c r="IR4" s="18">
        <v>48</v>
      </c>
      <c r="IS4" s="18">
        <v>66</v>
      </c>
      <c r="IT4" s="18">
        <v>59</v>
      </c>
      <c r="IU4" s="18">
        <v>45</v>
      </c>
      <c r="IV4" s="18">
        <v>48</v>
      </c>
      <c r="IW4" s="18">
        <v>82</v>
      </c>
      <c r="IX4" s="18">
        <v>84</v>
      </c>
      <c r="IY4" s="18">
        <v>35</v>
      </c>
      <c r="IZ4" s="18">
        <v>28</v>
      </c>
      <c r="JA4" s="18">
        <v>33</v>
      </c>
      <c r="JB4" s="18">
        <v>40</v>
      </c>
      <c r="JC4" s="18">
        <v>38</v>
      </c>
      <c r="JD4" s="18">
        <v>29</v>
      </c>
      <c r="JE4" s="18">
        <v>31</v>
      </c>
      <c r="JF4" s="18">
        <v>31</v>
      </c>
      <c r="JG4" s="18">
        <v>31</v>
      </c>
      <c r="JH4" s="18">
        <v>17</v>
      </c>
      <c r="JI4" s="18">
        <v>37</v>
      </c>
      <c r="JJ4" s="18">
        <v>37</v>
      </c>
      <c r="JK4" s="18">
        <v>0</v>
      </c>
      <c r="JL4" s="18">
        <v>29</v>
      </c>
      <c r="JM4" s="18">
        <v>42</v>
      </c>
      <c r="JN4" s="18">
        <v>32</v>
      </c>
      <c r="JO4" s="18">
        <v>36</v>
      </c>
      <c r="JP4" s="18">
        <v>20</v>
      </c>
      <c r="JQ4" s="18">
        <v>29</v>
      </c>
      <c r="JR4" s="18">
        <v>39</v>
      </c>
      <c r="JS4" s="18">
        <v>23</v>
      </c>
      <c r="JT4" s="18">
        <v>19</v>
      </c>
      <c r="JU4" s="18">
        <v>44</v>
      </c>
      <c r="JV4" s="18">
        <v>35</v>
      </c>
      <c r="JW4" s="18">
        <v>19</v>
      </c>
      <c r="JX4" s="18">
        <v>29</v>
      </c>
      <c r="JY4" s="18">
        <v>33</v>
      </c>
      <c r="JZ4" s="18">
        <v>20</v>
      </c>
      <c r="KA4" s="18">
        <v>26</v>
      </c>
      <c r="KB4" s="18">
        <v>20</v>
      </c>
      <c r="KC4" s="18">
        <v>40</v>
      </c>
      <c r="KD4" s="18">
        <v>58</v>
      </c>
      <c r="KE4" s="18">
        <v>28</v>
      </c>
      <c r="KF4" s="18">
        <v>22</v>
      </c>
      <c r="KG4" s="18">
        <v>24</v>
      </c>
      <c r="KH4" s="18">
        <v>34</v>
      </c>
      <c r="KI4" s="18">
        <v>24</v>
      </c>
      <c r="KJ4" s="18">
        <v>47</v>
      </c>
      <c r="KK4" s="18">
        <v>44</v>
      </c>
      <c r="KL4" s="18">
        <v>39</v>
      </c>
      <c r="KM4" s="18">
        <v>30</v>
      </c>
      <c r="KN4" s="18">
        <v>26</v>
      </c>
      <c r="KO4" s="18">
        <v>22</v>
      </c>
      <c r="KP4" s="18">
        <v>24</v>
      </c>
      <c r="KQ4" s="18">
        <v>45</v>
      </c>
      <c r="KR4" s="18">
        <v>63</v>
      </c>
      <c r="KS4" s="18">
        <v>20</v>
      </c>
      <c r="KT4" s="18">
        <v>25</v>
      </c>
      <c r="KU4" s="18">
        <v>24</v>
      </c>
      <c r="KV4" s="18">
        <v>23</v>
      </c>
      <c r="KW4" s="18">
        <v>26</v>
      </c>
      <c r="KX4" s="18">
        <v>22</v>
      </c>
      <c r="KY4" s="18">
        <v>27</v>
      </c>
      <c r="KZ4" s="18">
        <v>20</v>
      </c>
      <c r="LA4" s="18">
        <v>39</v>
      </c>
      <c r="LB4" s="18">
        <v>25</v>
      </c>
      <c r="LC4" s="18">
        <v>25</v>
      </c>
      <c r="LD4" s="18">
        <v>15</v>
      </c>
      <c r="LE4" s="18">
        <v>17</v>
      </c>
      <c r="LF4" s="18">
        <v>50</v>
      </c>
      <c r="LG4" s="18">
        <v>17</v>
      </c>
      <c r="LH4" s="18">
        <v>31</v>
      </c>
      <c r="LI4" s="18">
        <v>31</v>
      </c>
      <c r="LJ4" s="18">
        <v>26</v>
      </c>
      <c r="LK4" s="18">
        <v>20</v>
      </c>
      <c r="LL4" s="18">
        <v>21</v>
      </c>
      <c r="LM4" s="18">
        <v>0</v>
      </c>
      <c r="LN4" s="18">
        <v>25</v>
      </c>
      <c r="LO4" s="18">
        <v>135</v>
      </c>
      <c r="LP4" s="18">
        <v>23</v>
      </c>
      <c r="LQ4" s="18">
        <v>20</v>
      </c>
      <c r="LR4" s="18">
        <v>15</v>
      </c>
      <c r="LS4" s="18">
        <v>35</v>
      </c>
      <c r="LT4" s="18">
        <v>24</v>
      </c>
      <c r="LU4" s="18">
        <v>46</v>
      </c>
      <c r="LV4" s="18">
        <v>17</v>
      </c>
      <c r="LW4" s="18">
        <v>31</v>
      </c>
      <c r="LX4" s="18">
        <v>26</v>
      </c>
      <c r="LY4" s="18">
        <v>22</v>
      </c>
      <c r="LZ4" s="18">
        <v>25</v>
      </c>
      <c r="MA4" s="18">
        <v>16</v>
      </c>
      <c r="MB4" s="18">
        <v>20</v>
      </c>
      <c r="MC4" s="18">
        <v>28</v>
      </c>
      <c r="MD4" s="18">
        <v>24</v>
      </c>
      <c r="ME4" s="18">
        <v>17</v>
      </c>
      <c r="MF4" s="18">
        <v>9</v>
      </c>
      <c r="MG4" s="18">
        <v>16</v>
      </c>
      <c r="MH4" s="18">
        <v>14</v>
      </c>
      <c r="MI4" s="18">
        <v>9</v>
      </c>
      <c r="MJ4" s="18">
        <v>13</v>
      </c>
      <c r="MK4" s="18">
        <v>14</v>
      </c>
      <c r="ML4" s="18">
        <v>16</v>
      </c>
      <c r="MM4" s="18">
        <v>15</v>
      </c>
      <c r="MN4" s="18">
        <v>17</v>
      </c>
      <c r="MO4" s="18">
        <v>26</v>
      </c>
      <c r="MP4" s="18">
        <v>21</v>
      </c>
      <c r="MQ4" s="18">
        <v>17</v>
      </c>
      <c r="MR4" s="18">
        <v>24</v>
      </c>
      <c r="MS4" s="18">
        <v>23</v>
      </c>
      <c r="MT4" s="18">
        <v>33</v>
      </c>
      <c r="MU4" s="18">
        <v>25</v>
      </c>
      <c r="MV4" s="18">
        <v>20</v>
      </c>
      <c r="MW4" s="18">
        <v>22</v>
      </c>
      <c r="MX4" s="18">
        <v>13</v>
      </c>
      <c r="MY4" s="18">
        <v>11</v>
      </c>
      <c r="MZ4" s="18">
        <v>16</v>
      </c>
      <c r="NA4" s="18">
        <v>25</v>
      </c>
      <c r="NB4" s="18">
        <v>11</v>
      </c>
      <c r="NC4" s="18">
        <v>23</v>
      </c>
      <c r="ND4" s="18">
        <v>19</v>
      </c>
      <c r="NE4" s="18">
        <v>13</v>
      </c>
      <c r="NF4" s="18">
        <v>24</v>
      </c>
      <c r="NG4" s="18">
        <v>23</v>
      </c>
      <c r="NH4" s="18">
        <v>20</v>
      </c>
      <c r="NI4" s="18">
        <v>25</v>
      </c>
      <c r="NJ4" s="18">
        <v>40</v>
      </c>
      <c r="NK4" s="18">
        <v>22</v>
      </c>
      <c r="NL4" s="18">
        <v>35</v>
      </c>
      <c r="NM4" s="18">
        <v>29</v>
      </c>
      <c r="NN4" s="18">
        <v>22</v>
      </c>
      <c r="NO4" s="18">
        <v>20</v>
      </c>
      <c r="NP4" s="18">
        <v>12</v>
      </c>
      <c r="NQ4" s="18">
        <v>26</v>
      </c>
      <c r="NR4" s="18">
        <v>12</v>
      </c>
      <c r="NS4" s="18">
        <v>13</v>
      </c>
      <c r="NT4" s="18">
        <v>32</v>
      </c>
      <c r="NU4" s="18">
        <v>20</v>
      </c>
      <c r="NV4" s="18">
        <v>23</v>
      </c>
      <c r="NW4" s="18">
        <v>21</v>
      </c>
      <c r="NX4" s="18">
        <v>28</v>
      </c>
      <c r="NY4" s="18">
        <v>17</v>
      </c>
      <c r="NZ4" s="18">
        <v>19</v>
      </c>
      <c r="OA4" s="18">
        <v>24</v>
      </c>
      <c r="OB4" s="18">
        <v>34</v>
      </c>
      <c r="OC4" s="18">
        <v>21</v>
      </c>
      <c r="OD4" s="18">
        <v>11</v>
      </c>
      <c r="OE4" s="18">
        <v>16</v>
      </c>
      <c r="OF4" s="18">
        <v>21</v>
      </c>
      <c r="OG4" s="18">
        <v>24</v>
      </c>
      <c r="OH4" s="18">
        <v>22</v>
      </c>
      <c r="OI4" s="18">
        <v>18</v>
      </c>
      <c r="OJ4" s="18">
        <v>17</v>
      </c>
      <c r="OK4" s="18">
        <v>20</v>
      </c>
      <c r="OL4" s="18">
        <v>15</v>
      </c>
      <c r="OM4" s="18">
        <v>20</v>
      </c>
      <c r="ON4" s="18">
        <v>20</v>
      </c>
      <c r="OO4" s="18">
        <v>24</v>
      </c>
      <c r="OP4" s="18">
        <v>25</v>
      </c>
      <c r="OQ4" s="18">
        <v>27</v>
      </c>
      <c r="OR4" s="18">
        <v>18</v>
      </c>
      <c r="OS4" s="18">
        <v>29</v>
      </c>
      <c r="OT4" s="18">
        <v>25</v>
      </c>
      <c r="OU4" s="18">
        <v>16</v>
      </c>
      <c r="OV4" s="18">
        <v>30</v>
      </c>
      <c r="OW4" s="18">
        <v>20</v>
      </c>
      <c r="OX4" s="18">
        <v>13</v>
      </c>
      <c r="OY4" s="18">
        <v>29</v>
      </c>
      <c r="OZ4" s="18">
        <v>15</v>
      </c>
      <c r="PA4" s="18">
        <v>16</v>
      </c>
      <c r="PB4" s="18">
        <v>14</v>
      </c>
      <c r="PC4" s="18">
        <v>19</v>
      </c>
      <c r="PD4" s="18">
        <v>32</v>
      </c>
      <c r="PE4" s="18">
        <v>18</v>
      </c>
      <c r="PF4" s="18">
        <v>8</v>
      </c>
      <c r="PG4" s="18">
        <v>31</v>
      </c>
      <c r="PH4" s="18">
        <v>17</v>
      </c>
      <c r="PI4" s="18">
        <v>19</v>
      </c>
      <c r="PJ4" s="18">
        <v>7</v>
      </c>
      <c r="PK4" s="18">
        <v>15</v>
      </c>
      <c r="PL4" s="18">
        <v>12</v>
      </c>
      <c r="PM4" s="18">
        <v>19</v>
      </c>
      <c r="PN4" s="18">
        <v>30</v>
      </c>
      <c r="PO4" s="18">
        <v>31</v>
      </c>
      <c r="PP4" s="18">
        <v>10</v>
      </c>
      <c r="PQ4" s="18">
        <v>34</v>
      </c>
      <c r="PR4" s="18">
        <v>18</v>
      </c>
      <c r="PS4" s="18">
        <v>28</v>
      </c>
      <c r="PT4" s="18">
        <v>7</v>
      </c>
      <c r="PU4" s="18">
        <v>18</v>
      </c>
      <c r="PV4" s="18">
        <v>14</v>
      </c>
      <c r="PW4" s="18">
        <v>16</v>
      </c>
      <c r="PX4" s="18">
        <v>19</v>
      </c>
      <c r="PY4" s="18">
        <v>6</v>
      </c>
      <c r="PZ4" s="18">
        <v>13</v>
      </c>
      <c r="QA4" s="18">
        <v>16</v>
      </c>
      <c r="QB4" s="18">
        <v>21</v>
      </c>
      <c r="QC4" s="18">
        <v>9</v>
      </c>
      <c r="QD4" s="18">
        <v>14</v>
      </c>
      <c r="QE4" s="18">
        <v>8</v>
      </c>
      <c r="QF4" s="18">
        <v>22</v>
      </c>
      <c r="QG4" s="18">
        <v>11</v>
      </c>
      <c r="QH4" s="18">
        <v>14</v>
      </c>
      <c r="QI4" s="18">
        <v>1</v>
      </c>
      <c r="QJ4" s="18">
        <v>8</v>
      </c>
      <c r="QK4" s="18">
        <v>7</v>
      </c>
      <c r="QL4" s="18">
        <v>82</v>
      </c>
      <c r="QM4" s="18">
        <v>7</v>
      </c>
      <c r="QN4" s="18">
        <v>22</v>
      </c>
      <c r="QO4" s="18">
        <v>21</v>
      </c>
      <c r="QP4" s="18">
        <v>24</v>
      </c>
      <c r="QQ4" s="18">
        <v>18</v>
      </c>
      <c r="QR4" s="18">
        <v>21</v>
      </c>
      <c r="QS4" s="18">
        <v>28</v>
      </c>
      <c r="QT4" s="18">
        <v>16</v>
      </c>
      <c r="QU4" s="18">
        <v>21</v>
      </c>
      <c r="QV4" s="18">
        <v>29</v>
      </c>
      <c r="QW4" s="18">
        <v>28</v>
      </c>
      <c r="QX4" s="18">
        <v>43</v>
      </c>
      <c r="QY4" s="18">
        <v>14</v>
      </c>
      <c r="QZ4" s="18">
        <v>27</v>
      </c>
      <c r="RA4" s="18">
        <v>13</v>
      </c>
      <c r="RB4" s="18">
        <v>17</v>
      </c>
      <c r="RC4" s="18">
        <v>27</v>
      </c>
      <c r="RD4" s="18">
        <v>22</v>
      </c>
      <c r="RE4" s="18">
        <v>58</v>
      </c>
      <c r="RF4" s="18">
        <v>24</v>
      </c>
      <c r="RG4" s="18">
        <v>4</v>
      </c>
      <c r="RH4" s="18">
        <v>12</v>
      </c>
      <c r="RI4" s="18">
        <v>30</v>
      </c>
      <c r="RJ4" s="18">
        <v>19</v>
      </c>
      <c r="RK4" s="18">
        <v>28</v>
      </c>
      <c r="RL4" s="18">
        <v>26</v>
      </c>
      <c r="RM4" s="18">
        <v>25</v>
      </c>
      <c r="RN4" s="18">
        <v>21</v>
      </c>
      <c r="RO4" s="18">
        <v>19</v>
      </c>
      <c r="RP4" s="18">
        <v>16</v>
      </c>
      <c r="RQ4" s="18">
        <v>18</v>
      </c>
      <c r="RR4" s="18">
        <v>23</v>
      </c>
      <c r="RS4" s="18">
        <v>15</v>
      </c>
      <c r="RT4" s="18">
        <v>14</v>
      </c>
      <c r="RU4" s="18">
        <v>23</v>
      </c>
      <c r="RV4" s="18">
        <v>17</v>
      </c>
      <c r="RW4" s="18">
        <v>18</v>
      </c>
      <c r="RX4" s="18">
        <v>15</v>
      </c>
      <c r="RY4" s="18">
        <v>22</v>
      </c>
      <c r="RZ4" s="18">
        <v>25</v>
      </c>
      <c r="SA4" s="18">
        <v>23</v>
      </c>
      <c r="SB4" s="18">
        <v>22</v>
      </c>
      <c r="SC4" s="18">
        <v>13</v>
      </c>
      <c r="SD4" s="18">
        <v>22</v>
      </c>
      <c r="SE4" s="18">
        <v>5</v>
      </c>
      <c r="SF4" s="18">
        <v>20</v>
      </c>
      <c r="SG4" s="18">
        <v>12</v>
      </c>
      <c r="SH4" s="18">
        <v>18</v>
      </c>
      <c r="SI4" s="18">
        <v>17</v>
      </c>
      <c r="SJ4" s="18">
        <v>0</v>
      </c>
      <c r="SK4" s="18">
        <v>47</v>
      </c>
      <c r="SL4" s="18">
        <v>18</v>
      </c>
      <c r="SM4" s="18">
        <v>9</v>
      </c>
      <c r="SN4" s="18">
        <v>16</v>
      </c>
      <c r="SO4" s="18">
        <v>17</v>
      </c>
      <c r="SP4" s="18">
        <v>25</v>
      </c>
      <c r="SQ4" s="18">
        <v>19</v>
      </c>
      <c r="SR4" s="18">
        <v>12</v>
      </c>
      <c r="SS4" s="18">
        <v>16</v>
      </c>
      <c r="ST4" s="18">
        <v>9</v>
      </c>
      <c r="SU4" s="18">
        <v>18</v>
      </c>
      <c r="SV4" s="18">
        <v>3</v>
      </c>
      <c r="SW4" s="18">
        <v>0</v>
      </c>
      <c r="SX4" s="18">
        <v>20</v>
      </c>
      <c r="SY4" s="18">
        <v>26</v>
      </c>
      <c r="SZ4" s="18">
        <v>17</v>
      </c>
      <c r="TA4" s="18">
        <v>51</v>
      </c>
      <c r="TB4" s="18">
        <v>13</v>
      </c>
      <c r="TC4" s="18">
        <v>13</v>
      </c>
      <c r="TD4" s="18">
        <v>17</v>
      </c>
      <c r="TE4" s="18">
        <v>12</v>
      </c>
      <c r="TF4" s="18">
        <v>16</v>
      </c>
      <c r="TG4" s="18">
        <v>25</v>
      </c>
      <c r="TH4" s="18">
        <v>14</v>
      </c>
      <c r="TI4" s="18">
        <v>9</v>
      </c>
      <c r="TJ4" s="18">
        <v>29</v>
      </c>
      <c r="TK4" s="18">
        <v>18</v>
      </c>
      <c r="TL4" s="18">
        <v>15</v>
      </c>
      <c r="TM4" s="18">
        <v>20</v>
      </c>
      <c r="TN4" s="18">
        <v>16</v>
      </c>
      <c r="TO4" s="18">
        <v>6</v>
      </c>
      <c r="TP4" s="18">
        <v>12</v>
      </c>
      <c r="TQ4" s="18">
        <v>0</v>
      </c>
      <c r="TR4" s="18">
        <v>19</v>
      </c>
      <c r="TS4" s="18">
        <v>11</v>
      </c>
      <c r="TT4" s="18">
        <v>18</v>
      </c>
      <c r="TU4" s="18">
        <v>14</v>
      </c>
      <c r="TV4" s="18">
        <v>15</v>
      </c>
      <c r="TW4" s="18">
        <v>14</v>
      </c>
      <c r="TX4" s="18">
        <v>19</v>
      </c>
      <c r="TY4" s="18">
        <v>37</v>
      </c>
      <c r="TZ4" s="18">
        <v>20</v>
      </c>
      <c r="UA4" s="18">
        <v>16</v>
      </c>
      <c r="UB4" s="18">
        <v>11</v>
      </c>
      <c r="UC4" s="18">
        <v>12</v>
      </c>
      <c r="UD4" s="18">
        <v>7</v>
      </c>
      <c r="UE4" s="18">
        <v>13</v>
      </c>
      <c r="UF4" s="18">
        <v>12</v>
      </c>
      <c r="UG4" s="18">
        <v>11</v>
      </c>
      <c r="UH4" s="18">
        <v>9</v>
      </c>
      <c r="UI4" s="18">
        <v>6</v>
      </c>
      <c r="UJ4" s="18">
        <v>14</v>
      </c>
      <c r="UK4" s="18">
        <v>12</v>
      </c>
      <c r="UL4" s="18">
        <v>27</v>
      </c>
      <c r="UM4" s="18">
        <v>2</v>
      </c>
      <c r="UN4" s="18">
        <v>15</v>
      </c>
      <c r="UO4" s="18">
        <v>23</v>
      </c>
      <c r="UP4" s="18">
        <v>15</v>
      </c>
      <c r="UQ4" s="18">
        <v>12</v>
      </c>
      <c r="UR4" s="18">
        <v>12</v>
      </c>
      <c r="US4" s="18">
        <v>17</v>
      </c>
      <c r="UT4" s="18">
        <v>13</v>
      </c>
      <c r="UU4" s="18">
        <v>15</v>
      </c>
      <c r="UV4" s="18">
        <v>11</v>
      </c>
      <c r="UW4" s="18">
        <v>13</v>
      </c>
      <c r="UX4" s="18">
        <v>22</v>
      </c>
      <c r="UY4" s="18">
        <v>24</v>
      </c>
      <c r="UZ4" s="18">
        <v>10</v>
      </c>
      <c r="VA4" s="18">
        <v>18</v>
      </c>
      <c r="VB4" s="18">
        <v>15</v>
      </c>
      <c r="VC4" s="18">
        <v>13</v>
      </c>
      <c r="VD4" s="18">
        <v>17</v>
      </c>
      <c r="VE4" s="18">
        <v>0</v>
      </c>
      <c r="VF4" s="18">
        <v>5</v>
      </c>
      <c r="VG4" s="18">
        <v>8</v>
      </c>
      <c r="VH4" s="18">
        <v>13</v>
      </c>
      <c r="VI4" s="18">
        <v>10</v>
      </c>
      <c r="VJ4" s="18">
        <v>15</v>
      </c>
      <c r="VK4" s="18">
        <v>6</v>
      </c>
      <c r="VL4" s="18">
        <v>14</v>
      </c>
      <c r="VM4" s="18">
        <v>11</v>
      </c>
      <c r="VN4" s="18">
        <v>7</v>
      </c>
      <c r="VO4" s="18">
        <v>12</v>
      </c>
      <c r="VP4" s="18">
        <v>12</v>
      </c>
      <c r="VQ4" s="18">
        <v>4</v>
      </c>
      <c r="VR4" s="18">
        <v>23</v>
      </c>
      <c r="VS4" s="18">
        <v>6</v>
      </c>
      <c r="VT4" s="18">
        <v>6</v>
      </c>
      <c r="VU4" s="18">
        <v>7</v>
      </c>
      <c r="VV4" s="18">
        <v>4</v>
      </c>
      <c r="VW4" s="18">
        <v>9</v>
      </c>
      <c r="VX4" s="18">
        <v>11</v>
      </c>
      <c r="VY4" s="18">
        <v>8</v>
      </c>
      <c r="VZ4" s="18">
        <v>5</v>
      </c>
      <c r="WA4" s="18">
        <v>12</v>
      </c>
      <c r="WB4" s="18">
        <v>11</v>
      </c>
      <c r="WC4" s="18">
        <v>8</v>
      </c>
      <c r="WD4" s="18">
        <v>2</v>
      </c>
      <c r="WE4" s="18">
        <v>9</v>
      </c>
      <c r="WF4" s="18">
        <v>39</v>
      </c>
      <c r="WG4" s="18">
        <v>7</v>
      </c>
      <c r="WH4" s="18">
        <v>19</v>
      </c>
      <c r="WI4" s="18">
        <v>20</v>
      </c>
      <c r="WJ4" s="18">
        <v>10</v>
      </c>
      <c r="WK4" s="18">
        <v>10</v>
      </c>
      <c r="WL4" s="18">
        <v>7</v>
      </c>
      <c r="WM4" s="18">
        <v>6</v>
      </c>
      <c r="WN4" s="18">
        <v>8</v>
      </c>
      <c r="WO4" s="18">
        <v>14</v>
      </c>
      <c r="WP4" s="18">
        <v>6</v>
      </c>
      <c r="WQ4" s="18">
        <v>16</v>
      </c>
      <c r="WR4" s="18">
        <v>3</v>
      </c>
      <c r="WS4" s="18">
        <v>14</v>
      </c>
      <c r="WT4" s="18">
        <v>10</v>
      </c>
      <c r="WU4" s="18">
        <v>13</v>
      </c>
      <c r="WV4" s="18">
        <v>13</v>
      </c>
      <c r="WW4" s="18">
        <v>6</v>
      </c>
      <c r="WX4" s="18">
        <v>17</v>
      </c>
      <c r="WY4" s="18">
        <v>14</v>
      </c>
      <c r="WZ4" s="18">
        <v>11</v>
      </c>
      <c r="XA4" s="18">
        <v>10</v>
      </c>
      <c r="XB4" s="18">
        <v>5</v>
      </c>
      <c r="XC4" s="18">
        <v>13</v>
      </c>
      <c r="XD4" s="18">
        <v>5</v>
      </c>
      <c r="XE4" s="18">
        <v>8</v>
      </c>
      <c r="XF4" s="18">
        <v>20</v>
      </c>
      <c r="XG4" s="18">
        <v>3</v>
      </c>
      <c r="XH4" s="18">
        <v>18</v>
      </c>
      <c r="XI4" s="18">
        <v>11</v>
      </c>
      <c r="XJ4" s="18">
        <v>9</v>
      </c>
      <c r="XK4" s="18">
        <v>9</v>
      </c>
      <c r="XL4" s="18">
        <v>8</v>
      </c>
      <c r="XM4" s="18">
        <v>7</v>
      </c>
      <c r="XN4" s="18">
        <v>21</v>
      </c>
      <c r="XO4" s="18">
        <v>13</v>
      </c>
      <c r="XP4" s="18">
        <v>5</v>
      </c>
      <c r="XQ4" s="18">
        <v>15</v>
      </c>
      <c r="XR4" s="18">
        <v>14</v>
      </c>
      <c r="XS4" s="18">
        <v>8</v>
      </c>
      <c r="XT4" s="18">
        <v>11</v>
      </c>
      <c r="XU4" s="18">
        <v>13</v>
      </c>
      <c r="XV4" s="18">
        <v>9</v>
      </c>
      <c r="XW4" s="18">
        <v>10</v>
      </c>
      <c r="XX4" s="18">
        <v>12</v>
      </c>
      <c r="XY4" s="18">
        <v>7</v>
      </c>
      <c r="XZ4" s="18">
        <v>8</v>
      </c>
      <c r="YA4" s="18">
        <v>10</v>
      </c>
      <c r="YB4" s="18">
        <v>16</v>
      </c>
      <c r="YC4" s="18">
        <v>21</v>
      </c>
      <c r="YD4" s="18">
        <v>14</v>
      </c>
      <c r="YE4" s="18">
        <v>6</v>
      </c>
      <c r="YF4" s="18">
        <v>12</v>
      </c>
      <c r="YG4" s="18">
        <v>6</v>
      </c>
      <c r="YH4" s="18">
        <v>14</v>
      </c>
      <c r="YI4" s="18">
        <v>26</v>
      </c>
      <c r="YJ4" s="18">
        <v>16</v>
      </c>
      <c r="YK4" s="18">
        <v>4</v>
      </c>
      <c r="YL4" s="18">
        <v>15</v>
      </c>
      <c r="YM4" s="18">
        <v>15</v>
      </c>
      <c r="YN4" s="18">
        <v>14</v>
      </c>
      <c r="YO4" s="18">
        <v>10</v>
      </c>
      <c r="YP4" s="18">
        <v>9</v>
      </c>
      <c r="YQ4" s="18">
        <v>21</v>
      </c>
      <c r="YR4" s="18">
        <v>15</v>
      </c>
      <c r="YS4" s="18">
        <v>20</v>
      </c>
      <c r="YT4" s="18">
        <v>9</v>
      </c>
      <c r="YU4" s="18">
        <v>14</v>
      </c>
      <c r="YV4" s="18">
        <v>6</v>
      </c>
      <c r="YW4" s="18">
        <v>12</v>
      </c>
      <c r="YX4" s="18">
        <v>10</v>
      </c>
      <c r="YY4" s="18">
        <v>8</v>
      </c>
      <c r="YZ4" s="18">
        <v>22</v>
      </c>
      <c r="ZA4" s="18">
        <v>19</v>
      </c>
      <c r="ZB4" s="18">
        <v>10</v>
      </c>
      <c r="ZC4" s="18">
        <v>11</v>
      </c>
      <c r="ZD4" s="18">
        <v>23</v>
      </c>
      <c r="ZE4" s="18">
        <v>16</v>
      </c>
      <c r="ZF4" s="18">
        <v>16</v>
      </c>
      <c r="ZG4" s="18">
        <v>12</v>
      </c>
      <c r="ZH4" s="18">
        <v>1</v>
      </c>
      <c r="ZI4" s="18">
        <v>17</v>
      </c>
      <c r="ZJ4" s="18">
        <v>16</v>
      </c>
      <c r="ZK4" s="18">
        <v>14</v>
      </c>
      <c r="ZL4" s="18">
        <v>16</v>
      </c>
      <c r="ZM4" s="18">
        <v>9</v>
      </c>
      <c r="ZN4" s="18">
        <v>8</v>
      </c>
      <c r="ZO4" s="18">
        <v>11</v>
      </c>
      <c r="ZP4" s="18">
        <v>13</v>
      </c>
      <c r="ZQ4" s="18">
        <v>12</v>
      </c>
      <c r="ZR4" s="18">
        <v>16</v>
      </c>
      <c r="ZS4" s="18">
        <v>7</v>
      </c>
      <c r="ZT4" s="18">
        <v>9</v>
      </c>
      <c r="ZU4" s="18">
        <v>3</v>
      </c>
      <c r="ZV4" s="18">
        <v>5</v>
      </c>
      <c r="ZW4" s="18">
        <v>18</v>
      </c>
      <c r="ZX4" s="18">
        <v>17</v>
      </c>
      <c r="ZY4" s="18">
        <v>8</v>
      </c>
      <c r="ZZ4" s="18">
        <v>9</v>
      </c>
      <c r="AAA4" s="18">
        <v>8</v>
      </c>
      <c r="AAB4" s="18">
        <v>10</v>
      </c>
      <c r="AAC4" s="18">
        <v>11</v>
      </c>
      <c r="AAD4" s="18">
        <v>7</v>
      </c>
      <c r="AAE4" s="18">
        <v>8</v>
      </c>
      <c r="AAF4" s="18">
        <v>9</v>
      </c>
      <c r="AAG4" s="18">
        <v>21</v>
      </c>
      <c r="AAH4" s="18">
        <v>11</v>
      </c>
      <c r="AAI4" s="18">
        <v>4</v>
      </c>
      <c r="AAJ4" s="18">
        <v>10</v>
      </c>
      <c r="AAK4" s="18">
        <v>10</v>
      </c>
      <c r="AAL4" s="18">
        <v>28</v>
      </c>
      <c r="AAM4" s="18">
        <v>14</v>
      </c>
      <c r="AAN4" s="18">
        <v>6</v>
      </c>
      <c r="AAO4" s="18">
        <v>11</v>
      </c>
      <c r="AAP4" s="18">
        <v>25</v>
      </c>
      <c r="AAQ4" s="18">
        <v>11</v>
      </c>
      <c r="AAR4" s="18">
        <v>6</v>
      </c>
      <c r="AAS4" s="18">
        <v>7</v>
      </c>
      <c r="AAT4" s="18">
        <v>11</v>
      </c>
      <c r="AAU4" s="18">
        <v>8</v>
      </c>
      <c r="AAV4" s="18">
        <v>6</v>
      </c>
      <c r="AAW4" s="18">
        <v>11</v>
      </c>
      <c r="AAX4" s="18">
        <v>1</v>
      </c>
      <c r="AAY4" s="18">
        <v>10</v>
      </c>
      <c r="AAZ4" s="18">
        <v>10</v>
      </c>
      <c r="ABA4" s="18">
        <v>7</v>
      </c>
      <c r="ABB4" s="18">
        <v>9</v>
      </c>
      <c r="ABC4" s="18">
        <v>6</v>
      </c>
      <c r="ABD4" s="18">
        <v>14</v>
      </c>
      <c r="ABE4" s="18">
        <v>7</v>
      </c>
      <c r="ABF4" s="18">
        <v>16</v>
      </c>
      <c r="ABG4" s="18">
        <v>11</v>
      </c>
      <c r="ABH4" s="18">
        <v>6</v>
      </c>
      <c r="ABI4" s="18">
        <v>10</v>
      </c>
      <c r="ABJ4" s="18">
        <v>13</v>
      </c>
      <c r="ABK4" s="18">
        <v>12</v>
      </c>
      <c r="ABL4" s="18">
        <v>19</v>
      </c>
      <c r="ABM4" s="18">
        <v>14</v>
      </c>
      <c r="ABN4" s="18">
        <v>4</v>
      </c>
      <c r="ABO4" s="18">
        <v>13</v>
      </c>
      <c r="ABP4" s="18">
        <v>8</v>
      </c>
      <c r="ABQ4" s="18">
        <v>17</v>
      </c>
      <c r="ABR4" s="18">
        <v>7</v>
      </c>
      <c r="ABS4" s="18">
        <v>8</v>
      </c>
      <c r="ABT4" s="18">
        <v>8</v>
      </c>
      <c r="ABU4" s="18">
        <v>12</v>
      </c>
      <c r="ABV4" s="18">
        <v>9</v>
      </c>
      <c r="ABW4" s="18">
        <v>8</v>
      </c>
      <c r="ABX4" s="18">
        <v>12</v>
      </c>
      <c r="ABY4" s="18">
        <v>11</v>
      </c>
      <c r="ABZ4" s="18">
        <v>14</v>
      </c>
      <c r="ACA4" s="18">
        <v>20</v>
      </c>
      <c r="ACB4" s="18">
        <v>11</v>
      </c>
      <c r="ACC4" s="18">
        <v>11</v>
      </c>
      <c r="ACD4" s="18">
        <v>16</v>
      </c>
      <c r="ACE4" s="18">
        <v>17</v>
      </c>
      <c r="ACF4" s="18">
        <v>12</v>
      </c>
      <c r="ACG4" s="18">
        <v>9</v>
      </c>
      <c r="ACH4" s="18">
        <v>15</v>
      </c>
      <c r="ACI4" s="18">
        <v>9</v>
      </c>
      <c r="ACJ4" s="18">
        <v>28</v>
      </c>
      <c r="ACK4" s="18">
        <v>2</v>
      </c>
      <c r="ACL4" s="18">
        <v>17</v>
      </c>
      <c r="ACM4" s="18">
        <v>11</v>
      </c>
      <c r="ACN4" s="18">
        <v>11</v>
      </c>
      <c r="ACO4" s="18">
        <v>16</v>
      </c>
      <c r="ACP4" s="18">
        <v>12</v>
      </c>
      <c r="ACQ4" s="18">
        <v>5</v>
      </c>
      <c r="ACR4" s="18">
        <v>27</v>
      </c>
      <c r="ACS4" s="18">
        <v>8</v>
      </c>
      <c r="ACT4" s="18">
        <v>12</v>
      </c>
      <c r="ACU4" s="18">
        <v>20</v>
      </c>
      <c r="ACV4" s="18">
        <v>10</v>
      </c>
      <c r="ACW4" s="18">
        <v>14</v>
      </c>
      <c r="ACX4" s="18">
        <v>16</v>
      </c>
      <c r="ACY4" s="18">
        <v>22</v>
      </c>
      <c r="ACZ4" s="18">
        <v>14</v>
      </c>
      <c r="ADA4" s="18">
        <v>14</v>
      </c>
      <c r="ADB4" s="18">
        <v>39</v>
      </c>
      <c r="ADC4" s="18">
        <v>7</v>
      </c>
      <c r="ADD4" s="18">
        <v>7</v>
      </c>
      <c r="ADE4" s="18">
        <v>11</v>
      </c>
      <c r="ADF4" s="18">
        <v>16</v>
      </c>
      <c r="ADG4" s="18">
        <v>22</v>
      </c>
      <c r="ADH4" s="18">
        <v>7</v>
      </c>
      <c r="ADI4" s="18">
        <v>18</v>
      </c>
      <c r="ADJ4" s="18">
        <v>11</v>
      </c>
      <c r="ADK4" s="18">
        <v>13</v>
      </c>
      <c r="ADL4" s="18">
        <v>17</v>
      </c>
      <c r="ADM4" s="18">
        <v>5</v>
      </c>
      <c r="ADN4" s="18">
        <v>8</v>
      </c>
      <c r="ADO4" s="18">
        <v>25</v>
      </c>
      <c r="ADP4" s="18">
        <v>12</v>
      </c>
      <c r="ADQ4" s="18">
        <v>5</v>
      </c>
      <c r="ADR4" s="18">
        <v>13</v>
      </c>
      <c r="ADS4" s="18">
        <v>23</v>
      </c>
      <c r="ADT4" s="18">
        <v>14</v>
      </c>
      <c r="ADU4" s="18">
        <v>10</v>
      </c>
      <c r="ADV4" s="18">
        <v>13</v>
      </c>
      <c r="ADW4" s="18">
        <v>9</v>
      </c>
      <c r="ADX4" s="18">
        <v>19</v>
      </c>
      <c r="ADY4" s="18">
        <v>13</v>
      </c>
      <c r="ADZ4" s="18">
        <v>13</v>
      </c>
      <c r="AEA4" s="18">
        <v>9</v>
      </c>
      <c r="AEB4" s="18">
        <v>10</v>
      </c>
      <c r="AEC4" s="18">
        <v>10</v>
      </c>
      <c r="AED4" s="18">
        <v>8</v>
      </c>
      <c r="AEE4" s="18">
        <v>4</v>
      </c>
      <c r="AEF4" s="18">
        <v>6</v>
      </c>
      <c r="AEG4" s="18">
        <v>14</v>
      </c>
      <c r="AEH4" s="18">
        <v>14</v>
      </c>
      <c r="AEI4" s="18">
        <v>7</v>
      </c>
      <c r="AEJ4" s="18">
        <v>22</v>
      </c>
      <c r="AEK4" s="18">
        <v>12</v>
      </c>
      <c r="AEL4" s="18">
        <v>11</v>
      </c>
      <c r="AEM4" s="18">
        <v>9</v>
      </c>
      <c r="AEN4" s="18">
        <v>12</v>
      </c>
      <c r="AEO4" s="18">
        <v>22</v>
      </c>
      <c r="AEP4" s="18">
        <v>12</v>
      </c>
      <c r="AEQ4" s="18">
        <v>9</v>
      </c>
      <c r="AER4" s="18">
        <v>6</v>
      </c>
      <c r="AES4" s="18">
        <v>0</v>
      </c>
      <c r="AET4" s="18">
        <v>12</v>
      </c>
      <c r="AEU4" s="18">
        <v>3</v>
      </c>
      <c r="AEV4" s="18">
        <v>9</v>
      </c>
      <c r="AEW4" s="18">
        <v>12</v>
      </c>
      <c r="AEX4" s="18">
        <v>6</v>
      </c>
      <c r="AEY4" s="18">
        <v>7</v>
      </c>
      <c r="AEZ4" s="18">
        <v>12</v>
      </c>
      <c r="AFA4" s="18">
        <v>8</v>
      </c>
      <c r="AFB4" s="18">
        <v>7</v>
      </c>
      <c r="AFC4" s="18">
        <v>10</v>
      </c>
      <c r="AFD4" s="18">
        <v>5</v>
      </c>
      <c r="AFE4" s="18">
        <v>6</v>
      </c>
      <c r="AFF4" s="18">
        <v>8</v>
      </c>
      <c r="AFG4" s="18">
        <v>22</v>
      </c>
      <c r="AFH4" s="18">
        <v>11</v>
      </c>
      <c r="AFI4" s="18">
        <v>6</v>
      </c>
      <c r="AFJ4" s="18">
        <v>9</v>
      </c>
      <c r="AFK4" s="18">
        <v>21</v>
      </c>
      <c r="AFL4" s="18">
        <v>1</v>
      </c>
      <c r="AFM4" s="18">
        <v>8</v>
      </c>
      <c r="AFN4" s="18">
        <v>8</v>
      </c>
      <c r="AFO4" s="18">
        <v>9</v>
      </c>
      <c r="AFP4" s="18">
        <v>3</v>
      </c>
      <c r="AFQ4" s="18">
        <v>8</v>
      </c>
      <c r="AFR4" s="18">
        <v>8</v>
      </c>
      <c r="AFS4" s="18">
        <v>9</v>
      </c>
      <c r="AFT4" s="18">
        <v>8</v>
      </c>
      <c r="AFU4" s="18">
        <v>14</v>
      </c>
      <c r="AFV4" s="18">
        <v>10</v>
      </c>
      <c r="AFW4" s="18">
        <v>7</v>
      </c>
      <c r="AFX4" s="18">
        <v>4</v>
      </c>
      <c r="AFY4" s="18">
        <v>13</v>
      </c>
      <c r="AFZ4" s="18">
        <v>18</v>
      </c>
      <c r="AGA4" s="18">
        <v>0</v>
      </c>
      <c r="AGB4" s="18">
        <v>6</v>
      </c>
      <c r="AGC4" s="18">
        <v>8</v>
      </c>
      <c r="AGD4" s="18">
        <v>4</v>
      </c>
      <c r="AGE4" s="18">
        <v>15</v>
      </c>
      <c r="AGF4" s="18">
        <v>15</v>
      </c>
      <c r="AGG4" s="18">
        <v>2</v>
      </c>
      <c r="AGH4" s="18">
        <v>10</v>
      </c>
      <c r="AGI4" s="18">
        <v>6</v>
      </c>
      <c r="AGJ4" s="18">
        <v>6</v>
      </c>
      <c r="AGK4" s="18">
        <v>15</v>
      </c>
      <c r="AGL4" s="18">
        <v>7</v>
      </c>
      <c r="AGM4" s="18">
        <v>13</v>
      </c>
      <c r="AGN4" s="18">
        <v>13</v>
      </c>
      <c r="AGO4" s="18">
        <v>8</v>
      </c>
      <c r="AGP4" s="18">
        <v>10</v>
      </c>
      <c r="AGQ4" s="18">
        <v>9</v>
      </c>
      <c r="AGR4" s="18">
        <v>4</v>
      </c>
      <c r="AGS4" s="18">
        <v>5</v>
      </c>
      <c r="AGT4" s="18">
        <v>4</v>
      </c>
      <c r="AGU4" s="18">
        <v>5</v>
      </c>
      <c r="AGV4" s="18">
        <v>12</v>
      </c>
      <c r="AGW4" s="18">
        <v>5</v>
      </c>
      <c r="AGX4" s="18">
        <v>8</v>
      </c>
      <c r="AGY4" s="18">
        <v>13</v>
      </c>
      <c r="AGZ4" s="18">
        <v>10</v>
      </c>
      <c r="AHA4" s="18">
        <v>7</v>
      </c>
      <c r="AHB4" s="18">
        <v>5</v>
      </c>
      <c r="AHC4" s="18">
        <v>12</v>
      </c>
      <c r="AHD4" s="18">
        <v>13</v>
      </c>
      <c r="AHE4" s="18">
        <v>10</v>
      </c>
      <c r="AHF4" s="18">
        <v>10</v>
      </c>
      <c r="AHG4" s="18">
        <v>3</v>
      </c>
      <c r="AHH4" s="18">
        <v>14</v>
      </c>
      <c r="AHI4" s="18">
        <v>7</v>
      </c>
      <c r="AHJ4" s="18">
        <v>15</v>
      </c>
      <c r="AHK4" s="18">
        <v>13</v>
      </c>
      <c r="AHL4" s="18">
        <v>23</v>
      </c>
      <c r="AHM4" s="18">
        <v>12</v>
      </c>
      <c r="AHN4" s="18">
        <v>9</v>
      </c>
      <c r="AHO4" s="18">
        <v>6</v>
      </c>
      <c r="AHP4" s="18">
        <v>14</v>
      </c>
      <c r="AHQ4" s="18">
        <v>19</v>
      </c>
      <c r="AHR4" s="18">
        <v>21</v>
      </c>
      <c r="AHS4" s="18">
        <v>8</v>
      </c>
      <c r="AHT4" s="18">
        <v>15</v>
      </c>
      <c r="AHU4" s="18">
        <v>5</v>
      </c>
      <c r="AHV4" s="18">
        <v>14</v>
      </c>
      <c r="AHW4" s="18">
        <v>23</v>
      </c>
      <c r="AHX4" s="18">
        <v>14</v>
      </c>
      <c r="AHY4" s="18">
        <v>26</v>
      </c>
      <c r="AHZ4" s="18">
        <v>5</v>
      </c>
      <c r="AIA4" s="18">
        <v>12</v>
      </c>
      <c r="AIB4" s="18">
        <v>21</v>
      </c>
      <c r="AIC4" s="18">
        <v>13</v>
      </c>
      <c r="AID4" s="18">
        <v>13</v>
      </c>
      <c r="AIE4" s="18">
        <v>13</v>
      </c>
      <c r="AIF4" s="18">
        <v>17</v>
      </c>
      <c r="AIG4" s="18">
        <v>30</v>
      </c>
      <c r="AIH4" s="18">
        <v>15</v>
      </c>
      <c r="AII4" s="18">
        <v>14</v>
      </c>
      <c r="AIJ4" s="18">
        <v>12</v>
      </c>
      <c r="AIK4" s="18">
        <v>14</v>
      </c>
      <c r="AIL4" s="18">
        <v>18</v>
      </c>
      <c r="AIM4" s="18">
        <v>15</v>
      </c>
      <c r="AIN4" s="18">
        <v>12</v>
      </c>
      <c r="AIO4" s="18">
        <v>9</v>
      </c>
      <c r="AIP4" s="18">
        <v>16</v>
      </c>
      <c r="AIQ4" s="18">
        <v>17</v>
      </c>
      <c r="AIR4" s="18">
        <v>12</v>
      </c>
      <c r="AIS4" s="18">
        <v>23</v>
      </c>
      <c r="AIT4" s="18">
        <v>10</v>
      </c>
      <c r="AIU4" s="18">
        <v>9</v>
      </c>
      <c r="AIV4" s="18">
        <v>11</v>
      </c>
      <c r="AIW4" s="18">
        <v>15</v>
      </c>
      <c r="AIX4" s="18">
        <v>17</v>
      </c>
      <c r="AIY4" s="18">
        <v>15</v>
      </c>
      <c r="AIZ4" s="18">
        <v>10</v>
      </c>
      <c r="AJA4" s="18">
        <v>12</v>
      </c>
      <c r="AJB4" s="18">
        <v>9</v>
      </c>
      <c r="AJC4" s="18">
        <v>15</v>
      </c>
      <c r="AJD4" s="18">
        <v>8</v>
      </c>
      <c r="AJE4" s="18">
        <v>21</v>
      </c>
      <c r="AJF4" s="18">
        <v>18</v>
      </c>
      <c r="AJG4" s="18">
        <v>9</v>
      </c>
      <c r="AJH4" s="18">
        <v>19</v>
      </c>
      <c r="AJI4" s="18">
        <v>1</v>
      </c>
      <c r="AJJ4" s="18">
        <v>5</v>
      </c>
      <c r="AJK4" s="18">
        <v>7</v>
      </c>
      <c r="AJL4" s="18">
        <v>11</v>
      </c>
      <c r="AJM4" s="18">
        <v>14</v>
      </c>
      <c r="AJN4" s="18">
        <v>9</v>
      </c>
      <c r="AJO4" s="18">
        <v>5</v>
      </c>
      <c r="AJP4" s="18">
        <v>14</v>
      </c>
      <c r="AJQ4" s="18">
        <v>9</v>
      </c>
      <c r="AJR4" s="18">
        <v>6</v>
      </c>
      <c r="AJS4" s="18">
        <v>16</v>
      </c>
      <c r="AJT4" s="18">
        <v>9</v>
      </c>
      <c r="AJU4" s="18">
        <v>5</v>
      </c>
      <c r="AJV4" s="18">
        <v>11</v>
      </c>
      <c r="AJW4" s="18">
        <v>14</v>
      </c>
      <c r="AJX4" s="18">
        <v>12</v>
      </c>
      <c r="AJY4" s="18">
        <v>13</v>
      </c>
      <c r="AJZ4" s="18">
        <v>10</v>
      </c>
      <c r="AKA4" s="18">
        <v>19</v>
      </c>
      <c r="AKB4" s="18">
        <v>9</v>
      </c>
      <c r="AKC4" s="18">
        <v>13</v>
      </c>
      <c r="AKD4" s="18">
        <v>5</v>
      </c>
      <c r="AKE4" s="18">
        <v>11</v>
      </c>
      <c r="AKF4" s="18">
        <v>11</v>
      </c>
      <c r="AKG4" s="18">
        <v>7</v>
      </c>
      <c r="AKH4" s="18">
        <v>7</v>
      </c>
      <c r="AKI4" s="18">
        <v>9</v>
      </c>
      <c r="AKJ4" s="18">
        <v>14</v>
      </c>
      <c r="AKK4" s="18">
        <v>10</v>
      </c>
      <c r="AKL4" s="18">
        <v>2</v>
      </c>
      <c r="AKM4" s="18">
        <v>8</v>
      </c>
      <c r="AKN4" s="18">
        <v>8</v>
      </c>
      <c r="AKO4" s="18">
        <v>11</v>
      </c>
      <c r="AKP4" s="18">
        <v>7</v>
      </c>
      <c r="AKQ4" s="18">
        <v>10</v>
      </c>
      <c r="AKR4" s="18">
        <v>8</v>
      </c>
      <c r="AKS4" s="18">
        <v>8</v>
      </c>
      <c r="AKT4" s="18">
        <v>10</v>
      </c>
      <c r="AKU4" s="18">
        <v>6</v>
      </c>
      <c r="AKV4" s="18">
        <v>6</v>
      </c>
      <c r="AKW4" s="18">
        <v>23</v>
      </c>
      <c r="AKX4" s="18">
        <v>16</v>
      </c>
      <c r="AKY4" s="18">
        <v>4</v>
      </c>
      <c r="AKZ4" s="18">
        <v>9</v>
      </c>
      <c r="ALA4" s="18">
        <v>14</v>
      </c>
      <c r="ALB4" s="18">
        <v>7</v>
      </c>
      <c r="ALC4" s="18">
        <v>5</v>
      </c>
      <c r="ALD4" s="18">
        <v>18</v>
      </c>
      <c r="ALE4" s="18">
        <v>8</v>
      </c>
      <c r="ALF4" s="18">
        <v>20</v>
      </c>
      <c r="ALG4" s="18">
        <v>10</v>
      </c>
      <c r="ALH4" s="18">
        <v>17</v>
      </c>
      <c r="ALI4" s="18">
        <v>4</v>
      </c>
      <c r="ALJ4" s="18">
        <v>6</v>
      </c>
      <c r="ALK4" s="18">
        <v>19</v>
      </c>
      <c r="ALL4" s="18">
        <v>6</v>
      </c>
      <c r="ALM4" s="18">
        <v>6</v>
      </c>
      <c r="ALN4" s="18">
        <v>19</v>
      </c>
      <c r="ALO4" s="18">
        <v>14</v>
      </c>
      <c r="ALP4" s="18">
        <v>17</v>
      </c>
      <c r="ALQ4" s="18">
        <v>12</v>
      </c>
      <c r="ALR4" s="18">
        <v>12</v>
      </c>
      <c r="ALS4" s="18">
        <v>14</v>
      </c>
      <c r="ALT4" s="18">
        <v>2</v>
      </c>
      <c r="ALU4" s="18">
        <v>12</v>
      </c>
      <c r="ALV4" s="18">
        <v>6</v>
      </c>
      <c r="ALW4" s="18">
        <v>9</v>
      </c>
      <c r="ALX4" s="18">
        <v>12</v>
      </c>
      <c r="ALY4" s="18">
        <v>9</v>
      </c>
      <c r="ALZ4" s="18">
        <v>9</v>
      </c>
      <c r="AMA4" s="18">
        <v>12</v>
      </c>
      <c r="AMB4" s="18">
        <v>34</v>
      </c>
      <c r="AMC4" s="18">
        <v>30</v>
      </c>
      <c r="AMD4" s="18">
        <v>11</v>
      </c>
      <c r="AME4" s="18">
        <v>8</v>
      </c>
      <c r="AMF4" s="18">
        <v>4</v>
      </c>
      <c r="AMG4" s="18">
        <v>11</v>
      </c>
      <c r="AMH4" s="18">
        <v>11</v>
      </c>
      <c r="AMI4" s="18">
        <v>21</v>
      </c>
      <c r="AMJ4" s="18">
        <v>17</v>
      </c>
      <c r="AMK4" s="18">
        <v>7</v>
      </c>
      <c r="AML4" s="18">
        <v>15</v>
      </c>
      <c r="AMM4" s="18">
        <v>37</v>
      </c>
      <c r="AMN4" s="18">
        <v>15</v>
      </c>
      <c r="AMO4" s="18">
        <v>11</v>
      </c>
      <c r="AMP4" s="18">
        <v>12</v>
      </c>
      <c r="AMQ4" s="18">
        <v>13</v>
      </c>
      <c r="AMR4" s="18">
        <v>17</v>
      </c>
      <c r="AMS4" s="18">
        <v>15</v>
      </c>
      <c r="AMT4" s="18">
        <v>17</v>
      </c>
      <c r="AMU4" s="18">
        <v>24</v>
      </c>
      <c r="AMV4" s="18">
        <v>33</v>
      </c>
      <c r="AMW4" s="18">
        <v>15</v>
      </c>
      <c r="AMX4" s="18">
        <v>17</v>
      </c>
      <c r="AMY4" s="18">
        <v>10</v>
      </c>
      <c r="AMZ4" s="18">
        <v>10</v>
      </c>
      <c r="ANA4" s="18">
        <v>13</v>
      </c>
      <c r="ANB4" s="18">
        <v>14</v>
      </c>
      <c r="ANC4" s="18">
        <v>20</v>
      </c>
      <c r="AND4" s="18">
        <v>20</v>
      </c>
      <c r="ANE4" s="18">
        <v>11</v>
      </c>
      <c r="ANF4" s="18">
        <v>12</v>
      </c>
      <c r="ANG4" s="18">
        <v>6</v>
      </c>
      <c r="ANH4" s="18">
        <v>0</v>
      </c>
      <c r="ANI4" s="18">
        <v>22</v>
      </c>
      <c r="ANJ4" s="18">
        <v>9</v>
      </c>
      <c r="ANK4" s="18">
        <v>19</v>
      </c>
      <c r="ANL4" s="18">
        <v>22</v>
      </c>
      <c r="ANM4" s="18">
        <v>12</v>
      </c>
      <c r="ANN4" s="18">
        <v>11</v>
      </c>
      <c r="ANO4" s="18">
        <v>9</v>
      </c>
      <c r="ANP4" s="18">
        <v>13</v>
      </c>
      <c r="ANQ4" s="18">
        <v>6</v>
      </c>
      <c r="ANR4" s="18">
        <v>12</v>
      </c>
      <c r="ANS4" s="18">
        <v>12</v>
      </c>
      <c r="ANT4" s="18">
        <v>20</v>
      </c>
      <c r="ANU4" s="18">
        <v>7</v>
      </c>
      <c r="ANV4" s="18">
        <v>11</v>
      </c>
      <c r="ANW4" s="18">
        <v>36</v>
      </c>
      <c r="ANX4" s="18">
        <v>9</v>
      </c>
      <c r="ANY4" s="18">
        <v>13</v>
      </c>
      <c r="ANZ4" s="18">
        <v>11</v>
      </c>
      <c r="AOA4" s="18">
        <v>15</v>
      </c>
      <c r="AOB4" s="18">
        <v>34</v>
      </c>
      <c r="AOC4" s="18">
        <v>2</v>
      </c>
      <c r="AOD4" s="18">
        <v>21</v>
      </c>
      <c r="AOE4" s="18">
        <v>21</v>
      </c>
      <c r="AOF4" s="18">
        <v>21</v>
      </c>
      <c r="AOG4" s="18">
        <v>7</v>
      </c>
      <c r="AOH4" s="18">
        <v>16</v>
      </c>
      <c r="AOI4" s="18">
        <v>7</v>
      </c>
      <c r="AOJ4" s="18">
        <v>15</v>
      </c>
      <c r="AOK4" s="18">
        <v>14</v>
      </c>
      <c r="AOL4" s="18">
        <v>19</v>
      </c>
      <c r="AOM4" s="18">
        <v>12</v>
      </c>
      <c r="AON4" s="18">
        <v>28</v>
      </c>
      <c r="AOO4" s="18">
        <v>5</v>
      </c>
      <c r="AOP4" s="18">
        <v>1</v>
      </c>
      <c r="AOQ4" s="18">
        <v>35</v>
      </c>
      <c r="AOR4" s="18">
        <v>5</v>
      </c>
      <c r="AOS4" s="18">
        <v>6</v>
      </c>
      <c r="AOT4" s="18">
        <v>6</v>
      </c>
      <c r="AOU4" s="18">
        <v>16</v>
      </c>
      <c r="AOV4" s="18">
        <v>6</v>
      </c>
      <c r="AOW4" s="18">
        <v>4</v>
      </c>
      <c r="AOX4" s="18">
        <v>14</v>
      </c>
      <c r="AOY4" s="18">
        <v>15</v>
      </c>
      <c r="AOZ4" s="18">
        <v>15</v>
      </c>
      <c r="APA4" s="18">
        <v>12</v>
      </c>
      <c r="APB4" s="18">
        <v>25</v>
      </c>
      <c r="APC4" s="18">
        <v>14</v>
      </c>
      <c r="APD4" s="18">
        <v>6</v>
      </c>
      <c r="APE4" s="18">
        <v>11</v>
      </c>
      <c r="APF4" s="18">
        <v>31</v>
      </c>
      <c r="APG4" s="18">
        <v>7</v>
      </c>
      <c r="APH4" s="18">
        <v>24</v>
      </c>
      <c r="API4" s="18">
        <v>10</v>
      </c>
      <c r="APJ4" s="18">
        <v>11</v>
      </c>
      <c r="APK4" s="18">
        <v>21</v>
      </c>
      <c r="APL4" s="18">
        <v>25</v>
      </c>
      <c r="APM4" s="18">
        <v>6</v>
      </c>
      <c r="APN4" s="18">
        <v>10</v>
      </c>
      <c r="APO4" s="18">
        <v>5</v>
      </c>
      <c r="APP4" s="18">
        <v>10</v>
      </c>
      <c r="APQ4" s="18">
        <v>13</v>
      </c>
      <c r="APR4" s="18">
        <v>16</v>
      </c>
      <c r="APS4" s="18">
        <v>10</v>
      </c>
      <c r="APT4" s="18">
        <v>17</v>
      </c>
      <c r="APU4" s="18">
        <v>5</v>
      </c>
      <c r="APV4" s="18">
        <v>15</v>
      </c>
      <c r="APW4" s="18">
        <v>15</v>
      </c>
      <c r="APX4" s="18">
        <v>8</v>
      </c>
      <c r="APY4" s="18">
        <v>13</v>
      </c>
      <c r="APZ4" s="18">
        <v>7</v>
      </c>
      <c r="AQA4" s="18">
        <v>13</v>
      </c>
      <c r="AQB4" s="18">
        <v>35</v>
      </c>
      <c r="AQC4" s="18">
        <v>12</v>
      </c>
      <c r="AQD4" s="18">
        <v>24</v>
      </c>
      <c r="AQE4" s="18">
        <v>7</v>
      </c>
      <c r="AQF4" s="18">
        <v>14</v>
      </c>
      <c r="AQG4" s="18">
        <v>12</v>
      </c>
      <c r="AQH4" s="18">
        <v>21</v>
      </c>
      <c r="AQI4" s="18">
        <v>26</v>
      </c>
      <c r="AQJ4" s="18">
        <v>13</v>
      </c>
      <c r="AQK4" s="18">
        <v>17</v>
      </c>
      <c r="AQL4" s="18">
        <v>13</v>
      </c>
      <c r="AQM4" s="18">
        <v>18</v>
      </c>
      <c r="AQN4" s="18">
        <v>13</v>
      </c>
      <c r="AQO4" s="18">
        <v>21</v>
      </c>
      <c r="AQP4" s="18">
        <v>8</v>
      </c>
      <c r="AQQ4" s="18">
        <v>6</v>
      </c>
      <c r="AQR4" s="18">
        <v>21</v>
      </c>
      <c r="AQS4" s="18">
        <v>11</v>
      </c>
      <c r="AQT4" s="18">
        <v>17</v>
      </c>
      <c r="AQU4" s="18">
        <v>17</v>
      </c>
      <c r="AQV4" s="18">
        <v>15</v>
      </c>
      <c r="AQW4" s="18">
        <v>11</v>
      </c>
      <c r="AQX4" s="18">
        <v>21</v>
      </c>
      <c r="AQY4" s="18">
        <v>24</v>
      </c>
      <c r="AQZ4" s="18">
        <v>12</v>
      </c>
      <c r="ARA4" s="18">
        <v>13</v>
      </c>
      <c r="ARB4" s="18">
        <v>9</v>
      </c>
      <c r="ARC4" s="18">
        <v>10</v>
      </c>
      <c r="ARD4" s="18">
        <v>18</v>
      </c>
      <c r="ARE4" s="18">
        <v>22</v>
      </c>
      <c r="ARF4" s="18">
        <v>20</v>
      </c>
      <c r="ARG4" s="18">
        <v>6</v>
      </c>
      <c r="ARH4" s="18">
        <v>21</v>
      </c>
      <c r="ARI4" s="18">
        <v>13</v>
      </c>
      <c r="ARJ4" s="18">
        <v>16</v>
      </c>
      <c r="ARK4" s="18">
        <v>11</v>
      </c>
      <c r="ARL4" s="18">
        <v>25</v>
      </c>
      <c r="ARM4" s="18">
        <v>13</v>
      </c>
      <c r="ARN4" s="18">
        <v>19</v>
      </c>
      <c r="ARO4" s="18">
        <v>26</v>
      </c>
      <c r="ARP4" s="18">
        <v>16</v>
      </c>
      <c r="ARQ4" s="18">
        <v>21</v>
      </c>
      <c r="ARR4" s="18">
        <v>13</v>
      </c>
      <c r="ARS4" s="18">
        <v>16</v>
      </c>
      <c r="ART4" s="18">
        <v>19</v>
      </c>
      <c r="ARU4" s="18">
        <v>18</v>
      </c>
      <c r="ARV4" s="18">
        <v>20</v>
      </c>
      <c r="ARW4" s="18">
        <v>20</v>
      </c>
      <c r="ARX4" s="18">
        <v>21</v>
      </c>
      <c r="ARY4" s="18">
        <v>31</v>
      </c>
      <c r="ARZ4" s="18">
        <v>22</v>
      </c>
      <c r="ASA4" s="18">
        <v>16</v>
      </c>
      <c r="ASB4" s="18">
        <v>18</v>
      </c>
      <c r="ASC4" s="18">
        <v>18</v>
      </c>
      <c r="ASD4" s="18">
        <v>15</v>
      </c>
      <c r="ASE4" s="18">
        <v>17</v>
      </c>
      <c r="ASF4" s="18">
        <v>16</v>
      </c>
      <c r="ASG4" s="18">
        <v>12</v>
      </c>
      <c r="ASH4" s="18">
        <v>20</v>
      </c>
      <c r="ASI4" s="18">
        <v>17</v>
      </c>
      <c r="ASJ4" s="18">
        <v>32</v>
      </c>
      <c r="ASK4" s="18">
        <v>18</v>
      </c>
      <c r="ASL4" s="18">
        <v>12</v>
      </c>
      <c r="ASM4" s="18">
        <v>16</v>
      </c>
      <c r="ASN4" s="18">
        <v>13</v>
      </c>
      <c r="ASO4" s="18">
        <v>31</v>
      </c>
      <c r="ASP4" s="18">
        <v>12</v>
      </c>
      <c r="ASQ4" s="18">
        <v>4</v>
      </c>
      <c r="ASR4" s="18">
        <v>13</v>
      </c>
      <c r="ASS4" s="18">
        <v>8</v>
      </c>
      <c r="AST4" s="18">
        <v>10</v>
      </c>
      <c r="ASU4" s="18">
        <v>15</v>
      </c>
      <c r="ASV4" s="18">
        <v>13</v>
      </c>
      <c r="ASW4" s="18">
        <v>18</v>
      </c>
      <c r="ASX4" s="18">
        <v>17</v>
      </c>
      <c r="ASY4" s="18">
        <v>13</v>
      </c>
      <c r="ASZ4" s="18">
        <v>11</v>
      </c>
      <c r="ATA4" s="18">
        <v>15</v>
      </c>
      <c r="ATB4" s="18">
        <v>14</v>
      </c>
      <c r="ATC4" s="18">
        <v>16</v>
      </c>
      <c r="ATD4" s="18">
        <v>12</v>
      </c>
      <c r="ATE4" s="18">
        <v>14</v>
      </c>
      <c r="ATF4" s="18">
        <v>19</v>
      </c>
      <c r="ATG4" s="18">
        <v>16</v>
      </c>
      <c r="ATH4" s="18">
        <v>8</v>
      </c>
      <c r="ATI4" s="18">
        <v>8</v>
      </c>
      <c r="ATJ4" s="18">
        <v>13</v>
      </c>
      <c r="ATK4" s="18">
        <v>16</v>
      </c>
      <c r="ATL4" s="18">
        <v>14</v>
      </c>
      <c r="ATM4" s="18">
        <v>16</v>
      </c>
      <c r="ATN4" s="18">
        <v>18</v>
      </c>
      <c r="ATO4" s="18">
        <v>8</v>
      </c>
      <c r="ATP4" s="18">
        <v>12</v>
      </c>
      <c r="ATQ4" s="18">
        <v>8</v>
      </c>
      <c r="ATR4" s="18">
        <v>30</v>
      </c>
      <c r="ATS4" s="18">
        <v>18</v>
      </c>
      <c r="ATT4" s="18">
        <v>19</v>
      </c>
      <c r="ATU4" s="18">
        <v>12</v>
      </c>
      <c r="ATV4" s="18">
        <v>21</v>
      </c>
      <c r="ATW4" s="18">
        <v>18</v>
      </c>
      <c r="ATX4" s="18">
        <v>16</v>
      </c>
      <c r="ATY4" s="18">
        <v>9</v>
      </c>
      <c r="ATZ4" s="18">
        <v>16</v>
      </c>
      <c r="AUA4" s="18">
        <v>17</v>
      </c>
      <c r="AUB4" s="18">
        <v>17</v>
      </c>
      <c r="AUC4" s="18">
        <v>11</v>
      </c>
      <c r="AUD4" s="18">
        <v>8</v>
      </c>
      <c r="AUE4" s="18">
        <v>22</v>
      </c>
      <c r="AUF4" s="18">
        <v>16</v>
      </c>
      <c r="AUG4" s="18">
        <v>7</v>
      </c>
      <c r="AUH4" s="18">
        <v>12</v>
      </c>
      <c r="AUI4" s="18">
        <v>10</v>
      </c>
      <c r="AUJ4" s="18">
        <v>8</v>
      </c>
      <c r="AUK4" s="18">
        <v>9</v>
      </c>
      <c r="AUL4" s="18">
        <v>11</v>
      </c>
      <c r="AUM4" s="18">
        <v>12</v>
      </c>
      <c r="AUN4" s="18">
        <v>11</v>
      </c>
      <c r="AUO4" s="18">
        <v>8</v>
      </c>
      <c r="AUP4" s="18">
        <v>8</v>
      </c>
      <c r="AUQ4" s="18">
        <v>12</v>
      </c>
      <c r="AUR4" s="18">
        <v>16</v>
      </c>
      <c r="AUS4" s="18">
        <v>20</v>
      </c>
      <c r="AUT4" s="18">
        <v>9</v>
      </c>
      <c r="AUU4" s="18">
        <v>0</v>
      </c>
      <c r="AUV4" s="18">
        <v>17</v>
      </c>
      <c r="AUW4" s="18">
        <v>7</v>
      </c>
      <c r="AUX4" s="18">
        <v>5</v>
      </c>
      <c r="AUY4" s="18">
        <v>9</v>
      </c>
      <c r="AUZ4" s="18">
        <v>22</v>
      </c>
      <c r="AVA4" s="18">
        <v>11</v>
      </c>
      <c r="AVB4" s="18">
        <v>10</v>
      </c>
      <c r="AVC4" s="18">
        <v>8</v>
      </c>
      <c r="AVD4" s="18">
        <v>13</v>
      </c>
      <c r="AVE4" s="18">
        <v>14</v>
      </c>
      <c r="AVF4" s="18">
        <v>9</v>
      </c>
      <c r="AVG4" s="18">
        <v>5</v>
      </c>
      <c r="AVH4" s="18">
        <v>8</v>
      </c>
      <c r="AVI4" s="18">
        <v>14</v>
      </c>
      <c r="AVJ4" s="18">
        <v>17</v>
      </c>
      <c r="AVK4" s="18">
        <v>15</v>
      </c>
      <c r="AVL4" s="18">
        <v>10</v>
      </c>
      <c r="AVM4" s="18">
        <v>18</v>
      </c>
      <c r="AVN4" s="18">
        <v>13</v>
      </c>
      <c r="AVO4" s="18">
        <v>11</v>
      </c>
      <c r="AVP4" s="18">
        <v>19</v>
      </c>
      <c r="AVQ4" s="18">
        <v>10</v>
      </c>
      <c r="AVR4" s="18">
        <v>10</v>
      </c>
      <c r="AVS4" s="18">
        <v>11</v>
      </c>
      <c r="AVT4" s="18">
        <v>11</v>
      </c>
      <c r="AVU4" s="18">
        <v>11</v>
      </c>
      <c r="AVV4" s="18">
        <v>18</v>
      </c>
      <c r="AVW4" s="18">
        <v>7</v>
      </c>
      <c r="AVX4" s="18">
        <v>20</v>
      </c>
      <c r="AVY4" s="18">
        <v>14</v>
      </c>
      <c r="AVZ4" s="18">
        <v>19</v>
      </c>
      <c r="AWA4" s="18">
        <v>21</v>
      </c>
      <c r="AWB4" s="18">
        <v>15</v>
      </c>
      <c r="AWC4" s="18">
        <v>8</v>
      </c>
      <c r="AWD4" s="18">
        <v>12</v>
      </c>
      <c r="AWE4" s="18">
        <v>13</v>
      </c>
      <c r="AWF4" s="18">
        <v>7</v>
      </c>
      <c r="AWG4" s="18">
        <v>10</v>
      </c>
      <c r="AWH4" s="18">
        <v>4</v>
      </c>
      <c r="AWI4" s="18">
        <v>8</v>
      </c>
      <c r="AWJ4" s="18">
        <v>11</v>
      </c>
      <c r="AWK4" s="18">
        <v>16</v>
      </c>
      <c r="AWL4" s="18">
        <v>7</v>
      </c>
      <c r="AWM4" s="18">
        <v>19</v>
      </c>
      <c r="AWN4" s="18">
        <v>13</v>
      </c>
      <c r="AWO4" s="18">
        <v>12</v>
      </c>
      <c r="AWP4" s="18">
        <v>13</v>
      </c>
      <c r="AWQ4" s="18">
        <v>12</v>
      </c>
      <c r="AWR4" s="18">
        <v>18</v>
      </c>
      <c r="AWS4" s="18">
        <v>14</v>
      </c>
      <c r="AWT4" s="18">
        <v>18</v>
      </c>
      <c r="AWU4" s="18">
        <v>10</v>
      </c>
      <c r="AWV4" s="18">
        <v>10</v>
      </c>
      <c r="AWW4" s="18">
        <v>8</v>
      </c>
      <c r="AWX4" s="18">
        <v>7</v>
      </c>
      <c r="AWY4" s="18">
        <v>4</v>
      </c>
      <c r="AWZ4" s="18">
        <v>8</v>
      </c>
      <c r="AXA4" s="18">
        <v>10</v>
      </c>
      <c r="AXB4" s="18">
        <v>6</v>
      </c>
      <c r="AXC4" s="18">
        <v>9</v>
      </c>
      <c r="AXD4" s="18">
        <v>16</v>
      </c>
      <c r="AXE4" s="18">
        <v>7</v>
      </c>
      <c r="AXF4" s="18">
        <v>8</v>
      </c>
      <c r="AXG4" s="18">
        <v>14</v>
      </c>
      <c r="AXH4" s="18">
        <v>26</v>
      </c>
      <c r="AXI4" s="18">
        <v>15</v>
      </c>
      <c r="AXJ4" s="18">
        <v>14</v>
      </c>
      <c r="AXK4" s="18">
        <v>0</v>
      </c>
      <c r="AXL4" s="18">
        <v>8</v>
      </c>
      <c r="AXM4" s="18">
        <v>4</v>
      </c>
      <c r="AXN4" s="18">
        <v>15</v>
      </c>
      <c r="AXO4" s="18">
        <v>18</v>
      </c>
      <c r="AXP4" s="18">
        <v>13</v>
      </c>
      <c r="AXQ4" s="18">
        <v>21</v>
      </c>
      <c r="AXR4" s="18">
        <v>7</v>
      </c>
      <c r="AXS4" s="18">
        <v>5</v>
      </c>
      <c r="AXT4" s="18">
        <v>5</v>
      </c>
      <c r="AXU4" s="18">
        <v>15</v>
      </c>
      <c r="AXV4" s="18">
        <v>17</v>
      </c>
      <c r="AXW4" s="18">
        <v>8</v>
      </c>
      <c r="AXX4" s="18">
        <v>25</v>
      </c>
      <c r="AXY4" s="18">
        <v>3</v>
      </c>
      <c r="AXZ4" s="18">
        <v>12</v>
      </c>
      <c r="AYA4" s="18">
        <v>13</v>
      </c>
      <c r="AYB4" s="18">
        <v>11</v>
      </c>
      <c r="AYC4" s="18">
        <v>11</v>
      </c>
      <c r="AYD4" s="18">
        <v>6</v>
      </c>
      <c r="AYE4" s="18">
        <v>0</v>
      </c>
      <c r="AYF4" s="18">
        <v>9</v>
      </c>
      <c r="AYG4" s="18">
        <v>10</v>
      </c>
      <c r="AYH4" s="18">
        <v>4</v>
      </c>
      <c r="AYI4" s="18">
        <v>3</v>
      </c>
      <c r="AYJ4" s="18">
        <v>2</v>
      </c>
      <c r="AYK4" s="18">
        <v>14</v>
      </c>
      <c r="AYL4" s="18">
        <v>28</v>
      </c>
      <c r="AYM4" s="18">
        <v>19</v>
      </c>
      <c r="AYN4" s="18">
        <v>8</v>
      </c>
      <c r="AYO4" s="18">
        <v>0</v>
      </c>
      <c r="AYP4" s="18">
        <v>10</v>
      </c>
      <c r="AYQ4" s="18">
        <v>18</v>
      </c>
      <c r="AYR4" s="18">
        <v>12</v>
      </c>
      <c r="AYS4" s="18">
        <v>12</v>
      </c>
      <c r="AYT4" s="18">
        <v>6</v>
      </c>
      <c r="AYU4" s="18">
        <v>0</v>
      </c>
      <c r="AYV4" s="18">
        <v>17</v>
      </c>
      <c r="AYW4" s="18">
        <v>10</v>
      </c>
      <c r="AYX4" s="18">
        <v>7</v>
      </c>
      <c r="AYY4" s="18">
        <v>12</v>
      </c>
      <c r="AYZ4" s="18">
        <v>18</v>
      </c>
      <c r="AZA4" s="18">
        <v>10</v>
      </c>
      <c r="AZB4" s="18">
        <v>14</v>
      </c>
      <c r="AZC4" s="18">
        <v>13</v>
      </c>
      <c r="AZD4" s="18">
        <v>21</v>
      </c>
      <c r="AZE4" s="18">
        <v>4</v>
      </c>
      <c r="AZF4" s="18">
        <v>14</v>
      </c>
      <c r="AZG4" s="18">
        <v>13</v>
      </c>
      <c r="AZH4" s="18">
        <v>22</v>
      </c>
      <c r="AZI4" s="18">
        <v>12</v>
      </c>
      <c r="AZJ4" s="18">
        <v>14</v>
      </c>
      <c r="AZK4" s="18">
        <v>254</v>
      </c>
      <c r="AZL4" s="18">
        <v>6</v>
      </c>
      <c r="AZM4" s="18">
        <v>3</v>
      </c>
      <c r="AZN4" s="18">
        <v>3</v>
      </c>
      <c r="AZO4" s="18">
        <v>9</v>
      </c>
      <c r="AZP4" s="18">
        <v>11</v>
      </c>
      <c r="AZQ4" s="18">
        <v>9</v>
      </c>
      <c r="AZR4" s="18">
        <v>5</v>
      </c>
      <c r="AZS4" s="18">
        <v>7</v>
      </c>
      <c r="AZT4" s="18">
        <v>22</v>
      </c>
      <c r="AZU4" s="18">
        <v>10</v>
      </c>
      <c r="AZV4" s="18">
        <v>16</v>
      </c>
      <c r="AZW4" s="18">
        <v>21</v>
      </c>
      <c r="AZX4" s="18">
        <v>28</v>
      </c>
      <c r="AZY4" s="18">
        <v>12</v>
      </c>
      <c r="AZZ4" s="18">
        <v>9</v>
      </c>
      <c r="BAA4" s="18">
        <v>23</v>
      </c>
      <c r="BAB4" s="18">
        <v>18</v>
      </c>
      <c r="BAC4" s="18">
        <v>44</v>
      </c>
      <c r="BAD4" s="18">
        <v>6</v>
      </c>
      <c r="BAE4" s="18">
        <v>36</v>
      </c>
      <c r="BAF4" s="18">
        <v>21</v>
      </c>
      <c r="BAG4" s="18">
        <v>45</v>
      </c>
      <c r="BAH4" s="18">
        <v>27</v>
      </c>
      <c r="BAI4" s="18">
        <v>40</v>
      </c>
      <c r="BAJ4" s="18">
        <v>27</v>
      </c>
      <c r="BAK4" s="18">
        <v>30</v>
      </c>
      <c r="BAL4" s="18">
        <v>15</v>
      </c>
      <c r="BAM4" s="18">
        <v>11</v>
      </c>
      <c r="BAN4" s="18">
        <v>37</v>
      </c>
      <c r="BAO4" s="18">
        <v>28</v>
      </c>
      <c r="BAP4" s="18">
        <v>15</v>
      </c>
      <c r="BAQ4" s="18">
        <v>11</v>
      </c>
      <c r="BAR4" s="18">
        <v>8</v>
      </c>
      <c r="BAS4" s="18">
        <v>7</v>
      </c>
      <c r="BAT4" s="18">
        <v>8</v>
      </c>
      <c r="BAU4" s="18">
        <v>7</v>
      </c>
      <c r="BAV4" s="18">
        <v>15</v>
      </c>
      <c r="BAW4" s="18">
        <v>8</v>
      </c>
      <c r="BAX4" s="18">
        <v>16</v>
      </c>
      <c r="BAY4" s="18">
        <v>2</v>
      </c>
      <c r="BAZ4" s="18">
        <v>55</v>
      </c>
      <c r="BBA4" s="18">
        <v>76</v>
      </c>
      <c r="BBB4" s="18">
        <v>51</v>
      </c>
      <c r="BBC4" s="18">
        <v>11</v>
      </c>
      <c r="BBD4" s="18">
        <v>19</v>
      </c>
      <c r="BBE4" s="18">
        <v>11</v>
      </c>
      <c r="BBF4" s="18">
        <v>3</v>
      </c>
      <c r="BBG4" s="18">
        <v>7</v>
      </c>
      <c r="BBH4" s="18">
        <v>8</v>
      </c>
      <c r="BBI4" s="18">
        <v>43</v>
      </c>
      <c r="BBJ4" s="18">
        <v>30</v>
      </c>
      <c r="BBK4" s="18">
        <v>14</v>
      </c>
      <c r="BBL4" s="18">
        <v>5</v>
      </c>
      <c r="BBM4" s="18">
        <v>5</v>
      </c>
      <c r="BBN4" s="18">
        <v>28</v>
      </c>
      <c r="BBO4" s="18">
        <v>3</v>
      </c>
      <c r="BBP4" s="18">
        <v>22</v>
      </c>
      <c r="BBQ4" s="18">
        <v>16</v>
      </c>
      <c r="BBR4" s="18">
        <v>8</v>
      </c>
      <c r="BBS4" s="18">
        <v>9</v>
      </c>
      <c r="BBT4" s="18">
        <v>21</v>
      </c>
      <c r="BBU4" s="18">
        <v>25</v>
      </c>
      <c r="BBV4" s="18">
        <v>3</v>
      </c>
      <c r="BBW4" s="18">
        <v>7</v>
      </c>
      <c r="BBX4" s="18">
        <v>4</v>
      </c>
      <c r="BBY4" s="18">
        <v>17</v>
      </c>
      <c r="BBZ4" s="18">
        <v>20</v>
      </c>
      <c r="BCA4" s="18">
        <v>21</v>
      </c>
      <c r="BCB4" s="18">
        <v>24</v>
      </c>
      <c r="BCC4" s="18">
        <v>35</v>
      </c>
      <c r="BCD4" s="18">
        <v>9</v>
      </c>
      <c r="BCE4" s="18">
        <v>18</v>
      </c>
      <c r="BCF4" s="18">
        <v>5</v>
      </c>
      <c r="BCG4" s="18">
        <v>24</v>
      </c>
      <c r="BCH4" s="18">
        <v>93</v>
      </c>
      <c r="BCI4" s="18">
        <v>7</v>
      </c>
      <c r="BCJ4" s="18">
        <v>35</v>
      </c>
      <c r="BCK4" s="18">
        <v>19</v>
      </c>
      <c r="BCL4" s="18">
        <v>7</v>
      </c>
      <c r="BCM4" s="18">
        <v>2</v>
      </c>
      <c r="BCN4" s="18">
        <v>25</v>
      </c>
      <c r="BCO4" s="18">
        <v>8</v>
      </c>
      <c r="BCP4" s="18">
        <v>11</v>
      </c>
      <c r="BCQ4" s="18">
        <v>10</v>
      </c>
      <c r="BCR4" s="18">
        <v>14</v>
      </c>
      <c r="BCS4" s="18">
        <v>10</v>
      </c>
      <c r="BCT4" s="18">
        <v>1</v>
      </c>
      <c r="BCU4" s="18">
        <v>24</v>
      </c>
      <c r="BCV4" s="18">
        <v>32</v>
      </c>
      <c r="BCW4" s="18">
        <v>62</v>
      </c>
      <c r="BCX4" s="18">
        <v>18</v>
      </c>
      <c r="BCY4" s="18">
        <v>6</v>
      </c>
      <c r="BCZ4" s="18">
        <v>4</v>
      </c>
      <c r="BDA4" s="18">
        <v>12</v>
      </c>
      <c r="BDB4" s="18">
        <v>29</v>
      </c>
      <c r="BDC4" s="18">
        <v>25</v>
      </c>
      <c r="BDD4" s="18">
        <v>27</v>
      </c>
      <c r="BDE4" s="18">
        <v>21</v>
      </c>
      <c r="BDF4" s="18">
        <v>34</v>
      </c>
      <c r="BDG4" s="18">
        <v>30</v>
      </c>
      <c r="BDH4" s="18">
        <v>15</v>
      </c>
      <c r="BDI4" s="18">
        <v>7</v>
      </c>
      <c r="BDJ4" s="18">
        <v>5</v>
      </c>
      <c r="BDK4" s="18">
        <v>5</v>
      </c>
      <c r="BDL4" s="18">
        <v>54</v>
      </c>
      <c r="BDM4" s="18">
        <v>11</v>
      </c>
      <c r="BDN4" s="18">
        <v>7</v>
      </c>
      <c r="BDO4" s="18">
        <v>5</v>
      </c>
      <c r="BDP4" s="18">
        <v>8</v>
      </c>
      <c r="BDQ4" s="18">
        <v>12</v>
      </c>
      <c r="BDR4" s="18">
        <v>13</v>
      </c>
      <c r="BDS4" s="18">
        <v>11</v>
      </c>
      <c r="BDT4" s="18">
        <v>19</v>
      </c>
      <c r="BDU4" s="18">
        <v>64</v>
      </c>
      <c r="BDV4" s="18">
        <v>23</v>
      </c>
      <c r="BDW4" s="18">
        <v>95</v>
      </c>
      <c r="BDX4" s="18">
        <v>59</v>
      </c>
      <c r="BDY4" s="18">
        <v>29</v>
      </c>
      <c r="BDZ4" s="18">
        <v>45</v>
      </c>
      <c r="BEA4" s="18">
        <v>46</v>
      </c>
      <c r="BEB4" s="18">
        <v>40</v>
      </c>
      <c r="BEC4" s="18">
        <v>68</v>
      </c>
      <c r="BED4" s="18">
        <v>70</v>
      </c>
      <c r="BEE4" s="18">
        <v>57</v>
      </c>
      <c r="BEF4" s="18">
        <v>52</v>
      </c>
      <c r="BEG4" s="18">
        <v>77</v>
      </c>
      <c r="BEH4" s="18">
        <v>70</v>
      </c>
      <c r="BEI4" s="18">
        <v>48</v>
      </c>
      <c r="BEJ4" s="18">
        <v>48</v>
      </c>
      <c r="BEK4" s="18">
        <v>66</v>
      </c>
      <c r="BEL4" s="18">
        <v>49</v>
      </c>
      <c r="BEM4" s="18">
        <v>114</v>
      </c>
      <c r="BEN4" s="18">
        <v>50</v>
      </c>
      <c r="BEO4" s="18">
        <v>56</v>
      </c>
      <c r="BEP4" s="18">
        <v>67</v>
      </c>
      <c r="BEQ4" s="18">
        <v>54</v>
      </c>
      <c r="BER4" s="18">
        <v>100</v>
      </c>
      <c r="BES4" s="18">
        <v>218</v>
      </c>
      <c r="BET4" s="18">
        <v>175</v>
      </c>
      <c r="BEU4" s="18">
        <v>115</v>
      </c>
      <c r="BEV4" s="18">
        <v>168</v>
      </c>
      <c r="BEW4" s="18">
        <v>114</v>
      </c>
      <c r="BEX4" s="18">
        <v>69</v>
      </c>
      <c r="BEY4" s="18">
        <v>82</v>
      </c>
      <c r="BEZ4" s="18">
        <v>83</v>
      </c>
      <c r="BFA4" s="18">
        <v>55</v>
      </c>
      <c r="BFB4" s="18">
        <v>59</v>
      </c>
      <c r="BFC4" s="18">
        <v>48</v>
      </c>
      <c r="BFD4" s="18">
        <v>90</v>
      </c>
      <c r="BFE4" s="18">
        <v>61</v>
      </c>
      <c r="BFF4" s="18">
        <v>93</v>
      </c>
      <c r="BFG4" s="18">
        <v>115</v>
      </c>
      <c r="BFH4" s="18">
        <v>69</v>
      </c>
      <c r="BFI4" s="18">
        <v>74</v>
      </c>
      <c r="BFJ4" s="18">
        <v>62</v>
      </c>
      <c r="BFK4" s="18">
        <v>47</v>
      </c>
      <c r="BFL4" s="18">
        <v>54</v>
      </c>
      <c r="BFM4" s="18">
        <v>46</v>
      </c>
      <c r="BFN4" s="18">
        <v>86</v>
      </c>
      <c r="BFO4" s="18">
        <v>85</v>
      </c>
      <c r="BFP4" s="18">
        <v>53</v>
      </c>
      <c r="BFQ4" s="18">
        <v>44</v>
      </c>
      <c r="BFR4" s="18">
        <v>61</v>
      </c>
      <c r="BFS4" s="18">
        <v>58</v>
      </c>
      <c r="BFT4" s="18">
        <v>63</v>
      </c>
      <c r="BFU4" s="18">
        <v>72</v>
      </c>
      <c r="BFV4" s="18">
        <v>64</v>
      </c>
      <c r="BFW4" s="18">
        <v>45</v>
      </c>
      <c r="BFX4" s="18">
        <v>44</v>
      </c>
      <c r="BFY4" s="18">
        <v>69</v>
      </c>
      <c r="BFZ4" s="18">
        <v>114</v>
      </c>
      <c r="BGA4" s="18">
        <v>56</v>
      </c>
      <c r="BGB4" s="18">
        <v>112</v>
      </c>
      <c r="BGC4" s="18">
        <v>76</v>
      </c>
      <c r="BGD4" s="18">
        <v>67</v>
      </c>
      <c r="BGE4" s="18">
        <v>47</v>
      </c>
      <c r="BGF4" s="18">
        <v>54</v>
      </c>
      <c r="BGG4" s="18">
        <v>21</v>
      </c>
      <c r="BGH4" s="18">
        <v>122</v>
      </c>
      <c r="BGI4" s="18">
        <v>59</v>
      </c>
      <c r="BGJ4" s="18">
        <v>52</v>
      </c>
      <c r="BGK4" s="18">
        <v>54</v>
      </c>
      <c r="BGL4" s="18">
        <v>17</v>
      </c>
      <c r="BGM4" s="18">
        <v>46</v>
      </c>
      <c r="BGN4" s="18">
        <v>69</v>
      </c>
      <c r="BGO4" s="18">
        <v>56</v>
      </c>
      <c r="BGP4" s="18">
        <v>40</v>
      </c>
      <c r="BGQ4" s="18">
        <v>46</v>
      </c>
      <c r="BGR4" s="18">
        <v>32</v>
      </c>
      <c r="BGS4" s="18">
        <v>37</v>
      </c>
      <c r="BGT4" s="18">
        <v>41</v>
      </c>
      <c r="BGU4" s="18">
        <v>36</v>
      </c>
      <c r="BGV4" s="18">
        <v>26</v>
      </c>
      <c r="BGW4" s="18">
        <v>43</v>
      </c>
      <c r="BGX4" s="18">
        <v>38</v>
      </c>
      <c r="BGY4" s="18">
        <v>46</v>
      </c>
      <c r="BGZ4" s="18">
        <v>35</v>
      </c>
      <c r="BHA4" s="18">
        <v>27</v>
      </c>
      <c r="BHB4" s="18">
        <v>30</v>
      </c>
      <c r="BHC4" s="18">
        <v>19</v>
      </c>
      <c r="BHD4" s="18">
        <v>47</v>
      </c>
      <c r="BHE4" s="18">
        <v>41</v>
      </c>
      <c r="BHF4" s="18">
        <v>33</v>
      </c>
      <c r="BHG4" s="18">
        <v>21</v>
      </c>
      <c r="BHH4" s="18">
        <v>56</v>
      </c>
      <c r="BHI4" s="18">
        <v>46</v>
      </c>
      <c r="BHJ4" s="18">
        <v>31</v>
      </c>
      <c r="BHK4" s="18">
        <v>53</v>
      </c>
      <c r="BHL4" s="18">
        <v>30</v>
      </c>
      <c r="BHM4" s="18">
        <v>66</v>
      </c>
      <c r="BHN4" s="18">
        <v>34</v>
      </c>
      <c r="BHO4" s="18">
        <v>37</v>
      </c>
      <c r="BHP4" s="18">
        <v>48</v>
      </c>
      <c r="BHQ4" s="18">
        <v>55</v>
      </c>
      <c r="BHR4" s="18">
        <v>22</v>
      </c>
      <c r="BHS4" s="18">
        <v>29</v>
      </c>
      <c r="BHT4" s="18">
        <v>27</v>
      </c>
      <c r="BHU4" s="18">
        <v>64</v>
      </c>
      <c r="BHV4" s="18">
        <v>17</v>
      </c>
      <c r="BHW4" s="18">
        <v>11</v>
      </c>
      <c r="BHX4" s="18">
        <v>10</v>
      </c>
      <c r="BHY4" s="18">
        <v>46</v>
      </c>
      <c r="BHZ4" s="18">
        <v>30</v>
      </c>
      <c r="BIA4" s="18">
        <v>23</v>
      </c>
      <c r="BIB4" s="18">
        <v>20</v>
      </c>
      <c r="BIC4" s="18">
        <v>18</v>
      </c>
      <c r="BID4" s="18">
        <v>26</v>
      </c>
      <c r="BIE4" s="18">
        <v>56</v>
      </c>
      <c r="BIF4" s="18">
        <v>19</v>
      </c>
      <c r="BIG4" s="18">
        <v>44</v>
      </c>
      <c r="BIH4" s="18">
        <v>6</v>
      </c>
      <c r="BII4" s="18">
        <v>22</v>
      </c>
      <c r="BIJ4" s="18">
        <v>17</v>
      </c>
      <c r="BIK4" s="18">
        <v>20</v>
      </c>
      <c r="BIL4" s="18">
        <v>31</v>
      </c>
      <c r="BIM4" s="18">
        <v>31</v>
      </c>
      <c r="BIN4" s="18">
        <v>19</v>
      </c>
      <c r="BIO4" s="18">
        <v>33</v>
      </c>
      <c r="BIP4" s="18">
        <v>24</v>
      </c>
      <c r="BIQ4" s="18">
        <v>24</v>
      </c>
      <c r="BIR4" s="18">
        <v>176</v>
      </c>
      <c r="BIS4" s="18">
        <v>22</v>
      </c>
      <c r="BIT4" s="18">
        <v>23</v>
      </c>
      <c r="BIU4" s="18">
        <v>24</v>
      </c>
      <c r="BIV4" s="18">
        <v>42</v>
      </c>
      <c r="BIW4" s="18">
        <v>21</v>
      </c>
      <c r="BIX4" s="18">
        <v>51</v>
      </c>
      <c r="BIY4" s="18">
        <v>34</v>
      </c>
      <c r="BIZ4" s="18">
        <v>56</v>
      </c>
      <c r="BJA4" s="18">
        <v>47</v>
      </c>
      <c r="BJB4" s="18">
        <v>31</v>
      </c>
      <c r="BJC4" s="18">
        <v>38</v>
      </c>
      <c r="BJD4" s="18">
        <v>23</v>
      </c>
      <c r="BJE4" s="18">
        <v>33</v>
      </c>
      <c r="BJF4" s="18">
        <v>22</v>
      </c>
      <c r="BJG4" s="18">
        <v>19</v>
      </c>
      <c r="BJH4" s="18">
        <v>15</v>
      </c>
      <c r="BJI4" s="18">
        <v>9</v>
      </c>
      <c r="BJJ4" s="18">
        <v>57</v>
      </c>
      <c r="BJK4" s="18">
        <v>60</v>
      </c>
      <c r="BJL4" s="18">
        <v>39</v>
      </c>
      <c r="BJM4" s="18">
        <v>81</v>
      </c>
      <c r="BJN4" s="18">
        <v>46</v>
      </c>
      <c r="BJO4" s="18">
        <v>46</v>
      </c>
      <c r="BJP4" s="18">
        <v>41</v>
      </c>
      <c r="BJQ4" s="18">
        <v>34</v>
      </c>
      <c r="BJR4" s="18">
        <v>43</v>
      </c>
      <c r="BJS4" s="18">
        <v>41</v>
      </c>
      <c r="BJT4" s="18">
        <v>23</v>
      </c>
      <c r="BJU4" s="18">
        <v>34</v>
      </c>
      <c r="BJV4" s="18">
        <v>28</v>
      </c>
      <c r="BJW4" s="18">
        <v>37</v>
      </c>
      <c r="BJX4" s="18">
        <v>26</v>
      </c>
      <c r="BJY4" s="18">
        <v>26</v>
      </c>
      <c r="BJZ4" s="18">
        <v>27</v>
      </c>
      <c r="BKA4" s="18">
        <v>218</v>
      </c>
      <c r="BKB4" s="18">
        <v>39</v>
      </c>
      <c r="BKC4" s="18">
        <v>44</v>
      </c>
      <c r="BKD4" s="18">
        <v>53</v>
      </c>
      <c r="BKE4" s="18">
        <v>50</v>
      </c>
      <c r="BKF4" s="18">
        <v>38</v>
      </c>
      <c r="BKG4" s="18">
        <v>44</v>
      </c>
      <c r="BKH4" s="18">
        <v>24</v>
      </c>
      <c r="BKI4" s="18">
        <v>47</v>
      </c>
      <c r="BKJ4" s="18">
        <v>48</v>
      </c>
      <c r="BKK4" s="18">
        <v>31</v>
      </c>
      <c r="BKL4" s="18">
        <v>30</v>
      </c>
      <c r="BKM4" s="18">
        <v>40</v>
      </c>
      <c r="BKN4" s="18">
        <v>45</v>
      </c>
      <c r="BKO4" s="18">
        <v>27</v>
      </c>
      <c r="BKP4" s="18">
        <v>67</v>
      </c>
      <c r="BKQ4" s="18">
        <v>63</v>
      </c>
      <c r="BKR4" s="18">
        <v>37</v>
      </c>
      <c r="BKS4" s="18">
        <v>32</v>
      </c>
      <c r="BKT4" s="18">
        <v>35</v>
      </c>
      <c r="BKU4" s="18">
        <v>42</v>
      </c>
      <c r="BKV4" s="18">
        <v>76</v>
      </c>
      <c r="BKW4" s="18">
        <v>45</v>
      </c>
      <c r="BKX4" s="18">
        <v>29</v>
      </c>
      <c r="BKY4" s="18">
        <v>50</v>
      </c>
      <c r="BKZ4" s="18">
        <v>37</v>
      </c>
      <c r="BLA4" s="18">
        <v>49</v>
      </c>
      <c r="BLB4" s="18">
        <v>57</v>
      </c>
      <c r="BLC4" s="18">
        <v>47</v>
      </c>
      <c r="BLD4" s="18">
        <v>438</v>
      </c>
      <c r="BLE4" s="18">
        <v>57</v>
      </c>
      <c r="BLF4" s="18">
        <v>37</v>
      </c>
      <c r="BLG4" s="18">
        <v>46</v>
      </c>
      <c r="BLH4" s="18">
        <v>200</v>
      </c>
      <c r="BLI4" s="18">
        <v>916</v>
      </c>
      <c r="BLJ4" s="18">
        <v>43</v>
      </c>
      <c r="BLK4" s="18">
        <v>34</v>
      </c>
      <c r="BLL4" s="18">
        <v>35</v>
      </c>
      <c r="BLM4" s="18">
        <v>59</v>
      </c>
      <c r="BLN4" s="18">
        <v>31</v>
      </c>
      <c r="BLO4" s="18">
        <v>33</v>
      </c>
      <c r="BLP4" s="18">
        <v>61</v>
      </c>
      <c r="BLQ4" s="18">
        <v>74</v>
      </c>
      <c r="BLR4" s="18">
        <v>98</v>
      </c>
      <c r="BLS4" s="18">
        <v>50</v>
      </c>
      <c r="BLT4" s="18">
        <v>79</v>
      </c>
      <c r="BLU4" s="18">
        <v>118</v>
      </c>
      <c r="BLV4" s="18">
        <v>90</v>
      </c>
      <c r="BLW4" s="18">
        <v>55</v>
      </c>
      <c r="BLX4" s="18">
        <v>37</v>
      </c>
      <c r="BLY4" s="18">
        <v>62</v>
      </c>
      <c r="BLZ4" s="18">
        <v>47</v>
      </c>
      <c r="BMA4" s="18">
        <v>46</v>
      </c>
      <c r="BMB4" s="18">
        <v>20</v>
      </c>
      <c r="BMC4" s="18">
        <v>68</v>
      </c>
      <c r="BMD4" s="18">
        <v>45</v>
      </c>
      <c r="BME4" s="18">
        <v>36</v>
      </c>
      <c r="BMF4" s="18">
        <v>58</v>
      </c>
      <c r="BMG4" s="18">
        <v>220</v>
      </c>
      <c r="BMH4" s="18">
        <v>42</v>
      </c>
      <c r="BMI4" s="18">
        <v>49</v>
      </c>
      <c r="BMJ4" s="18">
        <v>47</v>
      </c>
      <c r="BMK4" s="18">
        <v>89</v>
      </c>
      <c r="BML4" s="18">
        <v>68</v>
      </c>
      <c r="BMM4" s="18">
        <v>54</v>
      </c>
      <c r="BMN4" s="18">
        <v>39</v>
      </c>
      <c r="BMO4" s="18">
        <v>61</v>
      </c>
      <c r="BMP4" s="18">
        <v>59</v>
      </c>
      <c r="BMQ4" s="18">
        <v>121</v>
      </c>
      <c r="BMR4" s="18">
        <v>34</v>
      </c>
      <c r="BMS4" s="18">
        <v>56</v>
      </c>
      <c r="BMT4" s="18">
        <v>51</v>
      </c>
      <c r="BMU4" s="18">
        <v>65</v>
      </c>
      <c r="BMV4" s="18">
        <v>55</v>
      </c>
      <c r="BMW4" s="18">
        <v>53</v>
      </c>
      <c r="BMX4" s="18">
        <v>58</v>
      </c>
      <c r="BMY4" s="18">
        <v>0</v>
      </c>
    </row>
    <row r="5" spans="1:1715" x14ac:dyDescent="0.25">
      <c r="A5" s="1" t="s">
        <v>640</v>
      </c>
      <c r="B5" s="2">
        <v>1</v>
      </c>
      <c r="C5" s="2">
        <v>2</v>
      </c>
      <c r="D5" s="2">
        <v>1</v>
      </c>
      <c r="E5" s="2">
        <v>2</v>
      </c>
      <c r="F5" s="5">
        <v>1</v>
      </c>
      <c r="G5" s="18">
        <v>2</v>
      </c>
      <c r="H5" s="18">
        <v>4</v>
      </c>
      <c r="I5" s="18">
        <v>2</v>
      </c>
      <c r="J5" s="18">
        <v>3</v>
      </c>
      <c r="K5" s="18">
        <v>5</v>
      </c>
      <c r="L5" s="18">
        <v>0</v>
      </c>
      <c r="M5" s="18">
        <v>3</v>
      </c>
      <c r="N5" s="18">
        <v>1</v>
      </c>
      <c r="O5" s="18">
        <v>4</v>
      </c>
      <c r="P5" s="18">
        <v>0</v>
      </c>
      <c r="Q5" s="18">
        <v>0</v>
      </c>
      <c r="R5" s="18">
        <v>2</v>
      </c>
      <c r="S5" s="18">
        <v>4</v>
      </c>
      <c r="T5" s="18">
        <v>1</v>
      </c>
      <c r="U5" s="18">
        <v>8</v>
      </c>
      <c r="V5" s="18">
        <v>2</v>
      </c>
      <c r="W5" s="18">
        <v>8</v>
      </c>
      <c r="X5" s="18">
        <v>3</v>
      </c>
      <c r="Y5" s="18">
        <v>3</v>
      </c>
      <c r="Z5" s="18">
        <v>0</v>
      </c>
      <c r="AA5" s="18">
        <v>0</v>
      </c>
      <c r="AB5" s="18">
        <v>0</v>
      </c>
      <c r="AC5" s="18">
        <v>3</v>
      </c>
      <c r="AD5" s="18">
        <v>0</v>
      </c>
      <c r="AE5" s="18">
        <v>0</v>
      </c>
      <c r="AF5" s="18">
        <v>4</v>
      </c>
      <c r="AG5" s="18">
        <v>0</v>
      </c>
      <c r="AH5" s="18">
        <v>0</v>
      </c>
      <c r="AI5" s="18">
        <v>0</v>
      </c>
      <c r="AJ5" s="18">
        <v>2</v>
      </c>
      <c r="AK5" s="18">
        <v>5</v>
      </c>
      <c r="AL5" s="18">
        <v>8</v>
      </c>
      <c r="AM5" s="18">
        <v>1</v>
      </c>
      <c r="AN5" s="18">
        <v>0</v>
      </c>
      <c r="AO5" s="18">
        <v>3</v>
      </c>
      <c r="AP5" s="18">
        <v>4</v>
      </c>
      <c r="AQ5" s="18">
        <v>1</v>
      </c>
      <c r="AR5" s="18">
        <v>2</v>
      </c>
      <c r="AS5" s="18">
        <v>2</v>
      </c>
      <c r="AT5" s="18">
        <v>3</v>
      </c>
      <c r="AU5" s="18">
        <v>1</v>
      </c>
      <c r="AV5" s="18">
        <v>0</v>
      </c>
      <c r="AW5" s="18">
        <v>0</v>
      </c>
      <c r="AX5" s="18">
        <v>0</v>
      </c>
      <c r="AY5" s="18">
        <v>0</v>
      </c>
      <c r="AZ5" s="18">
        <v>0</v>
      </c>
      <c r="BA5" s="18">
        <v>2</v>
      </c>
      <c r="BB5" s="18">
        <v>1</v>
      </c>
      <c r="BC5" s="18">
        <v>1</v>
      </c>
      <c r="BD5" s="18">
        <v>1</v>
      </c>
      <c r="BE5" s="18">
        <v>3</v>
      </c>
      <c r="BF5" s="18">
        <v>7</v>
      </c>
      <c r="BG5" s="18">
        <v>1</v>
      </c>
      <c r="BH5" s="18">
        <v>0</v>
      </c>
      <c r="BI5" s="18">
        <v>0</v>
      </c>
      <c r="BJ5" s="18">
        <v>3</v>
      </c>
      <c r="BK5" s="18">
        <v>3</v>
      </c>
      <c r="BL5" s="18">
        <v>4</v>
      </c>
      <c r="BM5" s="18">
        <v>1</v>
      </c>
      <c r="BN5" s="18">
        <v>0</v>
      </c>
      <c r="BO5" s="18">
        <v>0</v>
      </c>
      <c r="BP5" s="18">
        <v>0</v>
      </c>
      <c r="BQ5" s="18">
        <v>2</v>
      </c>
      <c r="BR5" s="18">
        <v>0</v>
      </c>
      <c r="BS5" s="18">
        <v>3</v>
      </c>
      <c r="BT5" s="18">
        <v>0</v>
      </c>
      <c r="BU5" s="18">
        <v>3</v>
      </c>
      <c r="BV5" s="18">
        <v>3</v>
      </c>
      <c r="BW5" s="18">
        <v>1</v>
      </c>
      <c r="BX5" s="18">
        <v>3</v>
      </c>
      <c r="BY5" s="18">
        <v>0</v>
      </c>
      <c r="BZ5" s="18">
        <v>0</v>
      </c>
      <c r="CA5" s="18">
        <v>0</v>
      </c>
      <c r="CB5" s="18">
        <v>2</v>
      </c>
      <c r="CC5" s="18">
        <v>2</v>
      </c>
      <c r="CD5" s="18">
        <v>0</v>
      </c>
      <c r="CE5" s="18">
        <v>3</v>
      </c>
      <c r="CF5" s="18">
        <v>0</v>
      </c>
      <c r="CG5" s="18">
        <v>0</v>
      </c>
      <c r="CH5" s="18">
        <v>0</v>
      </c>
      <c r="CI5" s="18">
        <v>1</v>
      </c>
      <c r="CJ5" s="18">
        <v>0</v>
      </c>
      <c r="CK5" s="18">
        <v>0</v>
      </c>
      <c r="CL5" s="18">
        <v>1</v>
      </c>
      <c r="CM5" s="18">
        <v>1</v>
      </c>
      <c r="CN5" s="18">
        <v>1</v>
      </c>
      <c r="CO5" s="18">
        <v>0</v>
      </c>
      <c r="CP5" s="18">
        <v>0</v>
      </c>
      <c r="CQ5" s="18">
        <v>0</v>
      </c>
      <c r="CR5" s="18">
        <v>1</v>
      </c>
      <c r="CS5" s="18">
        <v>0</v>
      </c>
      <c r="CT5" s="18">
        <v>0</v>
      </c>
      <c r="CU5" s="18">
        <v>0</v>
      </c>
      <c r="CV5" s="18">
        <v>0</v>
      </c>
      <c r="CW5" s="18">
        <v>2</v>
      </c>
      <c r="CX5" s="18">
        <v>0</v>
      </c>
      <c r="CY5" s="18">
        <v>1</v>
      </c>
      <c r="CZ5" s="18">
        <v>0</v>
      </c>
      <c r="DA5" s="18">
        <v>1</v>
      </c>
      <c r="DB5" s="18">
        <v>0</v>
      </c>
      <c r="DC5" s="18">
        <v>0</v>
      </c>
      <c r="DD5" s="18">
        <v>0</v>
      </c>
      <c r="DE5" s="18">
        <v>1</v>
      </c>
      <c r="DF5" s="18">
        <v>12</v>
      </c>
      <c r="DG5" s="18">
        <v>0</v>
      </c>
      <c r="DH5" s="18">
        <v>0</v>
      </c>
      <c r="DI5" s="18">
        <v>1</v>
      </c>
      <c r="DJ5" s="18">
        <v>0</v>
      </c>
      <c r="DK5" s="18">
        <v>0</v>
      </c>
      <c r="DL5" s="18">
        <v>0</v>
      </c>
      <c r="DM5" s="18">
        <v>0</v>
      </c>
      <c r="DN5" s="18">
        <v>0</v>
      </c>
      <c r="DO5" s="18">
        <v>0</v>
      </c>
      <c r="DP5" s="18">
        <v>0</v>
      </c>
      <c r="DQ5" s="18">
        <v>0</v>
      </c>
      <c r="DR5" s="18">
        <v>0</v>
      </c>
      <c r="DS5" s="18">
        <v>0</v>
      </c>
      <c r="DT5" s="18">
        <v>0</v>
      </c>
      <c r="DU5" s="18">
        <v>0</v>
      </c>
      <c r="DV5" s="18">
        <v>0</v>
      </c>
      <c r="DW5" s="18">
        <v>2</v>
      </c>
      <c r="DX5" s="18">
        <v>0</v>
      </c>
      <c r="DY5" s="18">
        <v>4</v>
      </c>
      <c r="DZ5" s="18">
        <v>0</v>
      </c>
      <c r="EA5" s="18">
        <v>4</v>
      </c>
      <c r="EB5" s="18">
        <v>0</v>
      </c>
      <c r="EC5" s="18">
        <v>0</v>
      </c>
      <c r="ED5" s="18">
        <v>0</v>
      </c>
      <c r="EE5" s="18">
        <v>0</v>
      </c>
      <c r="EF5" s="18">
        <v>0</v>
      </c>
      <c r="EG5" s="18">
        <v>0</v>
      </c>
      <c r="EH5" s="18">
        <v>0</v>
      </c>
      <c r="EI5" s="18">
        <v>0</v>
      </c>
      <c r="EJ5" s="18">
        <v>0</v>
      </c>
      <c r="EK5" s="18">
        <v>2</v>
      </c>
      <c r="EL5" s="18">
        <v>0</v>
      </c>
      <c r="EM5" s="18">
        <v>0</v>
      </c>
      <c r="EN5" s="18">
        <v>0</v>
      </c>
      <c r="EO5" s="18">
        <v>0</v>
      </c>
      <c r="EP5" s="18">
        <v>0</v>
      </c>
      <c r="EQ5" s="18">
        <v>0</v>
      </c>
      <c r="ER5" s="18">
        <v>0</v>
      </c>
      <c r="ES5" s="18">
        <v>0</v>
      </c>
      <c r="ET5" s="18">
        <v>0</v>
      </c>
      <c r="EU5" s="18">
        <v>0</v>
      </c>
      <c r="EV5" s="18">
        <v>0</v>
      </c>
      <c r="EW5" s="18">
        <v>0</v>
      </c>
      <c r="EX5" s="18">
        <v>0</v>
      </c>
      <c r="EY5" s="18">
        <v>0</v>
      </c>
      <c r="EZ5" s="18">
        <v>0</v>
      </c>
      <c r="FA5" s="18">
        <v>0</v>
      </c>
      <c r="FB5" s="18">
        <v>0</v>
      </c>
      <c r="FC5" s="18">
        <v>0</v>
      </c>
      <c r="FD5" s="18">
        <v>0</v>
      </c>
      <c r="FE5" s="18">
        <v>0</v>
      </c>
      <c r="FF5" s="18">
        <v>0</v>
      </c>
      <c r="FG5" s="18">
        <v>0</v>
      </c>
      <c r="FH5" s="18">
        <v>0</v>
      </c>
      <c r="FI5" s="18">
        <v>0</v>
      </c>
      <c r="FJ5" s="18">
        <v>0</v>
      </c>
      <c r="FK5" s="18">
        <v>0</v>
      </c>
      <c r="FL5" s="18">
        <v>0</v>
      </c>
      <c r="FM5" s="18">
        <v>0</v>
      </c>
      <c r="FN5" s="18">
        <v>0</v>
      </c>
      <c r="FO5" s="18">
        <v>0</v>
      </c>
      <c r="FP5" s="18">
        <v>0</v>
      </c>
      <c r="FQ5" s="18">
        <v>0</v>
      </c>
      <c r="FR5" s="18">
        <v>0</v>
      </c>
      <c r="FS5" s="18">
        <v>0</v>
      </c>
      <c r="FT5" s="18">
        <v>0</v>
      </c>
      <c r="FU5" s="18">
        <v>0</v>
      </c>
      <c r="FV5" s="18">
        <v>0</v>
      </c>
      <c r="FW5" s="18">
        <v>0</v>
      </c>
      <c r="FX5" s="18">
        <v>0</v>
      </c>
      <c r="FY5" s="18">
        <v>0</v>
      </c>
      <c r="FZ5" s="18">
        <v>0</v>
      </c>
      <c r="GA5" s="18">
        <v>0</v>
      </c>
      <c r="GB5" s="18">
        <v>0</v>
      </c>
      <c r="GC5" s="18">
        <v>0</v>
      </c>
      <c r="GD5" s="18">
        <v>0</v>
      </c>
      <c r="GE5" s="18">
        <v>0</v>
      </c>
      <c r="GF5" s="18">
        <v>0</v>
      </c>
      <c r="GG5" s="18">
        <v>0</v>
      </c>
      <c r="GH5" s="18">
        <v>0</v>
      </c>
      <c r="GI5" s="18">
        <v>0</v>
      </c>
      <c r="GJ5" s="18">
        <v>0</v>
      </c>
      <c r="GK5" s="18">
        <v>0</v>
      </c>
      <c r="GL5" s="18">
        <v>0</v>
      </c>
      <c r="GM5" s="18">
        <v>0</v>
      </c>
      <c r="GN5" s="18">
        <v>0</v>
      </c>
      <c r="GO5" s="18">
        <v>0</v>
      </c>
      <c r="GP5" s="18">
        <v>0</v>
      </c>
      <c r="GQ5" s="18">
        <v>0</v>
      </c>
      <c r="GR5" s="18">
        <v>0</v>
      </c>
      <c r="GS5" s="18">
        <v>0</v>
      </c>
      <c r="GT5" s="18">
        <v>0</v>
      </c>
      <c r="GU5" s="18">
        <v>0</v>
      </c>
      <c r="GV5" s="18">
        <v>0</v>
      </c>
      <c r="GW5" s="18">
        <v>0</v>
      </c>
      <c r="GX5" s="18">
        <v>0</v>
      </c>
      <c r="GY5" s="18">
        <v>0</v>
      </c>
      <c r="GZ5" s="18">
        <v>0</v>
      </c>
      <c r="HA5" s="18">
        <v>0</v>
      </c>
      <c r="HB5" s="18">
        <v>0</v>
      </c>
      <c r="HC5" s="18">
        <v>0</v>
      </c>
      <c r="HD5" s="18">
        <v>0</v>
      </c>
      <c r="HE5" s="18">
        <v>0</v>
      </c>
      <c r="HF5" s="18">
        <v>0</v>
      </c>
      <c r="HG5" s="18">
        <v>0</v>
      </c>
      <c r="HH5" s="18">
        <v>0</v>
      </c>
      <c r="HI5" s="18">
        <v>0</v>
      </c>
      <c r="HJ5" s="18">
        <v>0</v>
      </c>
      <c r="HK5" s="18">
        <v>0</v>
      </c>
      <c r="HL5" s="18">
        <v>0</v>
      </c>
      <c r="HM5" s="18">
        <v>0</v>
      </c>
      <c r="HN5" s="18">
        <v>0</v>
      </c>
      <c r="HO5" s="18">
        <v>0</v>
      </c>
      <c r="HP5" s="18">
        <v>0</v>
      </c>
      <c r="HQ5" s="18">
        <v>0</v>
      </c>
      <c r="HR5" s="18">
        <v>0</v>
      </c>
      <c r="HS5" s="18">
        <v>3</v>
      </c>
      <c r="HT5" s="18">
        <v>1</v>
      </c>
      <c r="HU5" s="18">
        <v>4</v>
      </c>
      <c r="HV5" s="18">
        <v>3</v>
      </c>
      <c r="HW5" s="18">
        <v>3</v>
      </c>
      <c r="HX5" s="18">
        <v>1</v>
      </c>
      <c r="HY5" s="18">
        <v>3</v>
      </c>
      <c r="HZ5" s="18">
        <v>4</v>
      </c>
      <c r="IA5" s="18">
        <v>0</v>
      </c>
      <c r="IB5" s="18">
        <v>3</v>
      </c>
      <c r="IC5" s="18">
        <v>2</v>
      </c>
      <c r="ID5" s="18">
        <v>1</v>
      </c>
      <c r="IE5" s="18">
        <v>4</v>
      </c>
      <c r="IF5" s="18">
        <v>1</v>
      </c>
      <c r="IG5" s="18">
        <v>0</v>
      </c>
      <c r="IH5" s="18">
        <v>1</v>
      </c>
      <c r="II5" s="18">
        <v>1</v>
      </c>
      <c r="IJ5" s="18">
        <v>0</v>
      </c>
      <c r="IK5" s="18">
        <v>0</v>
      </c>
      <c r="IL5" s="18">
        <v>1</v>
      </c>
      <c r="IM5" s="18">
        <v>0</v>
      </c>
      <c r="IN5" s="18">
        <v>0</v>
      </c>
      <c r="IO5" s="18">
        <v>2</v>
      </c>
      <c r="IP5" s="18">
        <v>0</v>
      </c>
      <c r="IQ5" s="18">
        <v>0</v>
      </c>
      <c r="IR5" s="18">
        <v>0</v>
      </c>
      <c r="IS5" s="18">
        <v>0</v>
      </c>
      <c r="IT5" s="18">
        <v>0</v>
      </c>
      <c r="IU5" s="18">
        <v>0</v>
      </c>
      <c r="IV5" s="18">
        <v>0</v>
      </c>
      <c r="IW5" s="18">
        <v>7</v>
      </c>
      <c r="IX5" s="18">
        <v>9</v>
      </c>
      <c r="IY5" s="18">
        <v>0</v>
      </c>
      <c r="IZ5" s="18">
        <v>4</v>
      </c>
      <c r="JA5" s="18">
        <v>1</v>
      </c>
      <c r="JB5" s="18">
        <v>0</v>
      </c>
      <c r="JC5" s="18">
        <v>0</v>
      </c>
      <c r="JD5" s="18">
        <v>0</v>
      </c>
      <c r="JE5" s="18">
        <v>1</v>
      </c>
      <c r="JF5" s="18">
        <v>0</v>
      </c>
      <c r="JG5" s="18">
        <v>0</v>
      </c>
      <c r="JH5" s="18">
        <v>1</v>
      </c>
      <c r="JI5" s="18">
        <v>4</v>
      </c>
      <c r="JJ5" s="18">
        <v>1</v>
      </c>
      <c r="JK5" s="18">
        <v>0</v>
      </c>
      <c r="JL5" s="18">
        <v>0</v>
      </c>
      <c r="JM5" s="18">
        <v>2</v>
      </c>
      <c r="JN5" s="18">
        <v>3</v>
      </c>
      <c r="JO5" s="18">
        <v>1</v>
      </c>
      <c r="JP5" s="18">
        <v>0</v>
      </c>
      <c r="JQ5" s="18">
        <v>5</v>
      </c>
      <c r="JR5" s="18">
        <v>1</v>
      </c>
      <c r="JS5" s="18">
        <v>1</v>
      </c>
      <c r="JT5" s="18">
        <v>0</v>
      </c>
      <c r="JU5" s="18">
        <v>3</v>
      </c>
      <c r="JV5" s="18">
        <v>1</v>
      </c>
      <c r="JW5" s="18">
        <v>1</v>
      </c>
      <c r="JX5" s="18">
        <v>0</v>
      </c>
      <c r="JY5" s="18">
        <v>0</v>
      </c>
      <c r="JZ5" s="18">
        <v>0</v>
      </c>
      <c r="KA5" s="18">
        <v>3</v>
      </c>
      <c r="KB5" s="18">
        <v>0</v>
      </c>
      <c r="KC5" s="18">
        <v>2</v>
      </c>
      <c r="KD5" s="18">
        <v>0</v>
      </c>
      <c r="KE5" s="18">
        <v>0</v>
      </c>
      <c r="KF5" s="18">
        <v>0</v>
      </c>
      <c r="KG5" s="18">
        <v>1</v>
      </c>
      <c r="KH5" s="18">
        <v>0</v>
      </c>
      <c r="KI5" s="18">
        <v>0</v>
      </c>
      <c r="KJ5" s="18">
        <v>1</v>
      </c>
      <c r="KK5" s="18">
        <v>0</v>
      </c>
      <c r="KL5" s="18">
        <v>3</v>
      </c>
      <c r="KM5" s="18">
        <v>1</v>
      </c>
      <c r="KN5" s="18">
        <v>2</v>
      </c>
      <c r="KO5" s="18">
        <v>7</v>
      </c>
      <c r="KP5" s="18">
        <v>5</v>
      </c>
      <c r="KQ5" s="18">
        <v>0</v>
      </c>
      <c r="KR5" s="18">
        <v>1</v>
      </c>
      <c r="KS5" s="18">
        <v>0</v>
      </c>
      <c r="KT5" s="18">
        <v>0</v>
      </c>
      <c r="KU5" s="18">
        <v>0</v>
      </c>
      <c r="KV5" s="18">
        <v>0</v>
      </c>
      <c r="KW5" s="18">
        <v>1</v>
      </c>
      <c r="KX5" s="18">
        <v>1</v>
      </c>
      <c r="KY5" s="18">
        <v>0</v>
      </c>
      <c r="KZ5" s="18">
        <v>0</v>
      </c>
      <c r="LA5" s="18">
        <v>1</v>
      </c>
      <c r="LB5" s="18">
        <v>0</v>
      </c>
      <c r="LC5" s="18">
        <v>0</v>
      </c>
      <c r="LD5" s="18">
        <v>0</v>
      </c>
      <c r="LE5" s="18">
        <v>0</v>
      </c>
      <c r="LF5" s="18">
        <v>0</v>
      </c>
      <c r="LG5" s="18">
        <v>0</v>
      </c>
      <c r="LH5" s="18">
        <v>0</v>
      </c>
      <c r="LI5" s="18">
        <v>0</v>
      </c>
      <c r="LJ5" s="18">
        <v>0</v>
      </c>
      <c r="LK5" s="18">
        <v>0</v>
      </c>
      <c r="LL5" s="18">
        <v>0</v>
      </c>
      <c r="LM5" s="18">
        <v>0</v>
      </c>
      <c r="LN5" s="18">
        <v>0</v>
      </c>
      <c r="LO5" s="18">
        <v>0</v>
      </c>
      <c r="LP5" s="18">
        <v>0</v>
      </c>
      <c r="LQ5" s="18">
        <v>0</v>
      </c>
      <c r="LR5" s="18">
        <v>0</v>
      </c>
      <c r="LS5" s="18">
        <v>0</v>
      </c>
      <c r="LT5" s="18">
        <v>0</v>
      </c>
      <c r="LU5" s="18">
        <v>0</v>
      </c>
      <c r="LV5" s="18">
        <v>0</v>
      </c>
      <c r="LW5" s="18">
        <v>0</v>
      </c>
      <c r="LX5" s="18">
        <v>0</v>
      </c>
      <c r="LY5" s="18">
        <v>0</v>
      </c>
      <c r="LZ5" s="18">
        <v>0</v>
      </c>
      <c r="MA5" s="18">
        <v>0</v>
      </c>
      <c r="MB5" s="18">
        <v>3</v>
      </c>
      <c r="MC5" s="18">
        <v>0</v>
      </c>
      <c r="MD5" s="18">
        <v>0</v>
      </c>
      <c r="ME5" s="18">
        <v>0</v>
      </c>
      <c r="MF5" s="18">
        <v>0</v>
      </c>
      <c r="MG5" s="18">
        <v>1</v>
      </c>
      <c r="MH5" s="18">
        <v>0</v>
      </c>
      <c r="MI5" s="18">
        <v>0</v>
      </c>
      <c r="MJ5" s="18">
        <v>0</v>
      </c>
      <c r="MK5" s="18">
        <v>0</v>
      </c>
      <c r="ML5" s="18">
        <v>0</v>
      </c>
      <c r="MM5" s="18">
        <v>0</v>
      </c>
      <c r="MN5" s="18">
        <v>0</v>
      </c>
      <c r="MO5" s="18">
        <v>0</v>
      </c>
      <c r="MP5" s="18">
        <v>0</v>
      </c>
      <c r="MQ5" s="18">
        <v>0</v>
      </c>
      <c r="MR5" s="18">
        <v>0</v>
      </c>
      <c r="MS5" s="18">
        <v>2</v>
      </c>
      <c r="MT5" s="18">
        <v>1</v>
      </c>
      <c r="MU5" s="18">
        <v>0</v>
      </c>
      <c r="MV5" s="18">
        <v>0</v>
      </c>
      <c r="MW5" s="18">
        <v>5</v>
      </c>
      <c r="MX5" s="18">
        <v>0</v>
      </c>
      <c r="MY5" s="18">
        <v>0</v>
      </c>
      <c r="MZ5" s="18">
        <v>0</v>
      </c>
      <c r="NA5" s="18">
        <v>1</v>
      </c>
      <c r="NB5" s="18">
        <v>0</v>
      </c>
      <c r="NC5" s="18">
        <v>0</v>
      </c>
      <c r="ND5" s="18">
        <v>1</v>
      </c>
      <c r="NE5" s="18">
        <v>0</v>
      </c>
      <c r="NF5" s="18">
        <v>0</v>
      </c>
      <c r="NG5" s="18">
        <v>1</v>
      </c>
      <c r="NH5" s="18">
        <v>0</v>
      </c>
      <c r="NI5" s="18">
        <v>1</v>
      </c>
      <c r="NJ5" s="18">
        <v>0</v>
      </c>
      <c r="NK5" s="18">
        <v>0</v>
      </c>
      <c r="NL5" s="18">
        <v>2</v>
      </c>
      <c r="NM5" s="18">
        <v>0</v>
      </c>
      <c r="NN5" s="18">
        <v>1</v>
      </c>
      <c r="NO5" s="18">
        <v>0</v>
      </c>
      <c r="NP5" s="18">
        <v>1</v>
      </c>
      <c r="NQ5" s="18">
        <v>1</v>
      </c>
      <c r="NR5" s="18">
        <v>0</v>
      </c>
      <c r="NS5" s="18">
        <v>0</v>
      </c>
      <c r="NT5" s="18">
        <v>3</v>
      </c>
      <c r="NU5" s="18">
        <v>0</v>
      </c>
      <c r="NV5" s="18">
        <v>4</v>
      </c>
      <c r="NW5" s="18">
        <v>0</v>
      </c>
      <c r="NX5" s="18">
        <v>2</v>
      </c>
      <c r="NY5" s="18">
        <v>0</v>
      </c>
      <c r="NZ5" s="18">
        <v>1</v>
      </c>
      <c r="OA5" s="18">
        <v>2</v>
      </c>
      <c r="OB5" s="18">
        <v>0</v>
      </c>
      <c r="OC5" s="18">
        <v>0</v>
      </c>
      <c r="OD5" s="18">
        <v>1</v>
      </c>
      <c r="OE5" s="18">
        <v>1</v>
      </c>
      <c r="OF5" s="18">
        <v>1</v>
      </c>
      <c r="OG5" s="18">
        <v>0</v>
      </c>
      <c r="OH5" s="18">
        <v>0</v>
      </c>
      <c r="OI5" s="18">
        <v>0</v>
      </c>
      <c r="OJ5" s="18">
        <v>2</v>
      </c>
      <c r="OK5" s="18">
        <v>0</v>
      </c>
      <c r="OL5" s="18">
        <v>2</v>
      </c>
      <c r="OM5" s="18">
        <v>0</v>
      </c>
      <c r="ON5" s="18">
        <v>2</v>
      </c>
      <c r="OO5" s="18">
        <v>1</v>
      </c>
      <c r="OP5" s="18">
        <v>2</v>
      </c>
      <c r="OQ5" s="18">
        <v>1</v>
      </c>
      <c r="OR5" s="18">
        <v>0</v>
      </c>
      <c r="OS5" s="18">
        <v>1</v>
      </c>
      <c r="OT5" s="18">
        <v>0</v>
      </c>
      <c r="OU5" s="18">
        <v>1</v>
      </c>
      <c r="OV5" s="18">
        <v>1</v>
      </c>
      <c r="OW5" s="18">
        <v>0</v>
      </c>
      <c r="OX5" s="18">
        <v>0</v>
      </c>
      <c r="OY5" s="18">
        <v>2</v>
      </c>
      <c r="OZ5" s="18">
        <v>1</v>
      </c>
      <c r="PA5" s="18">
        <v>1</v>
      </c>
      <c r="PB5" s="18">
        <v>0</v>
      </c>
      <c r="PC5" s="18">
        <v>4</v>
      </c>
      <c r="PD5" s="18">
        <v>2</v>
      </c>
      <c r="PE5" s="18">
        <v>0</v>
      </c>
      <c r="PF5" s="18">
        <v>0</v>
      </c>
      <c r="PG5" s="18">
        <v>1</v>
      </c>
      <c r="PH5" s="18">
        <v>0</v>
      </c>
      <c r="PI5" s="18">
        <v>0</v>
      </c>
      <c r="PJ5" s="18">
        <v>1</v>
      </c>
      <c r="PK5" s="18">
        <v>2</v>
      </c>
      <c r="PL5" s="18">
        <v>0</v>
      </c>
      <c r="PM5" s="18">
        <v>1</v>
      </c>
      <c r="PN5" s="18">
        <v>0</v>
      </c>
      <c r="PO5" s="18">
        <v>5</v>
      </c>
      <c r="PP5" s="18">
        <v>1</v>
      </c>
      <c r="PQ5" s="18">
        <v>0</v>
      </c>
      <c r="PR5" s="18">
        <v>0</v>
      </c>
      <c r="PS5" s="18">
        <v>2</v>
      </c>
      <c r="PT5" s="18">
        <v>1</v>
      </c>
      <c r="PU5" s="18">
        <v>1</v>
      </c>
      <c r="PV5" s="18">
        <v>1</v>
      </c>
      <c r="PW5" s="18">
        <v>2</v>
      </c>
      <c r="PX5" s="18">
        <v>0</v>
      </c>
      <c r="PY5" s="18">
        <v>0</v>
      </c>
      <c r="PZ5" s="18">
        <v>0</v>
      </c>
      <c r="QA5" s="18">
        <v>0</v>
      </c>
      <c r="QB5" s="18">
        <v>0</v>
      </c>
      <c r="QC5" s="18">
        <v>1</v>
      </c>
      <c r="QD5" s="18">
        <v>0</v>
      </c>
      <c r="QE5" s="18">
        <v>0</v>
      </c>
      <c r="QF5" s="18">
        <v>2</v>
      </c>
      <c r="QG5" s="18">
        <v>0</v>
      </c>
      <c r="QH5" s="18">
        <v>0</v>
      </c>
      <c r="QI5" s="18">
        <v>0</v>
      </c>
      <c r="QJ5" s="18">
        <v>0</v>
      </c>
      <c r="QK5" s="18">
        <v>0</v>
      </c>
      <c r="QL5" s="18">
        <v>1</v>
      </c>
      <c r="QM5" s="18">
        <v>0</v>
      </c>
      <c r="QN5" s="18">
        <v>3</v>
      </c>
      <c r="QO5" s="18">
        <v>3</v>
      </c>
      <c r="QP5" s="18">
        <v>5</v>
      </c>
      <c r="QQ5" s="18">
        <v>3</v>
      </c>
      <c r="QR5" s="18">
        <v>1</v>
      </c>
      <c r="QS5" s="18">
        <v>2</v>
      </c>
      <c r="QT5" s="18">
        <v>1</v>
      </c>
      <c r="QU5" s="18">
        <v>2</v>
      </c>
      <c r="QV5" s="18">
        <v>1</v>
      </c>
      <c r="QW5" s="18">
        <v>5</v>
      </c>
      <c r="QX5" s="18">
        <v>0</v>
      </c>
      <c r="QY5" s="18">
        <v>1</v>
      </c>
      <c r="QZ5" s="18">
        <v>1</v>
      </c>
      <c r="RA5" s="18">
        <v>5</v>
      </c>
      <c r="RB5" s="18">
        <v>0</v>
      </c>
      <c r="RC5" s="18">
        <v>2</v>
      </c>
      <c r="RD5" s="18">
        <v>0</v>
      </c>
      <c r="RE5" s="18">
        <v>0</v>
      </c>
      <c r="RF5" s="18">
        <v>3</v>
      </c>
      <c r="RG5" s="18">
        <v>2</v>
      </c>
      <c r="RH5" s="18">
        <v>0</v>
      </c>
      <c r="RI5" s="18">
        <v>0</v>
      </c>
      <c r="RJ5" s="18">
        <v>1</v>
      </c>
      <c r="RK5" s="18">
        <v>2</v>
      </c>
      <c r="RL5" s="18">
        <v>2</v>
      </c>
      <c r="RM5" s="18">
        <v>2</v>
      </c>
      <c r="RN5" s="18">
        <v>0</v>
      </c>
      <c r="RO5" s="18">
        <v>1</v>
      </c>
      <c r="RP5" s="18">
        <v>2</v>
      </c>
      <c r="RQ5" s="18">
        <v>1</v>
      </c>
      <c r="RR5" s="18">
        <v>0</v>
      </c>
      <c r="RS5" s="18">
        <v>0</v>
      </c>
      <c r="RT5" s="18">
        <v>2</v>
      </c>
      <c r="RU5" s="18">
        <v>0</v>
      </c>
      <c r="RV5" s="18">
        <v>2</v>
      </c>
      <c r="RW5" s="18">
        <v>0</v>
      </c>
      <c r="RX5" s="18">
        <v>0</v>
      </c>
      <c r="RY5" s="18">
        <v>0</v>
      </c>
      <c r="RZ5" s="18">
        <v>0</v>
      </c>
      <c r="SA5" s="18">
        <v>2</v>
      </c>
      <c r="SB5" s="18">
        <v>2</v>
      </c>
      <c r="SC5" s="18">
        <v>0</v>
      </c>
      <c r="SD5" s="18">
        <v>4</v>
      </c>
      <c r="SE5" s="18">
        <v>1</v>
      </c>
      <c r="SF5" s="18">
        <v>1</v>
      </c>
      <c r="SG5" s="18">
        <v>4</v>
      </c>
      <c r="SH5" s="18">
        <v>0</v>
      </c>
      <c r="SI5" s="18">
        <v>2</v>
      </c>
      <c r="SJ5" s="18">
        <v>0</v>
      </c>
      <c r="SK5" s="18">
        <v>9</v>
      </c>
      <c r="SL5" s="18">
        <v>0</v>
      </c>
      <c r="SM5" s="18">
        <v>0</v>
      </c>
      <c r="SN5" s="18">
        <v>0</v>
      </c>
      <c r="SO5" s="18">
        <v>0</v>
      </c>
      <c r="SP5" s="18">
        <v>0</v>
      </c>
      <c r="SQ5" s="18">
        <v>0</v>
      </c>
      <c r="SR5" s="18">
        <v>0</v>
      </c>
      <c r="SS5" s="18">
        <v>0</v>
      </c>
      <c r="ST5" s="18">
        <v>0</v>
      </c>
      <c r="SU5" s="18">
        <v>0</v>
      </c>
      <c r="SV5" s="18">
        <v>0</v>
      </c>
      <c r="SW5" s="18">
        <v>0</v>
      </c>
      <c r="SX5" s="18">
        <v>1</v>
      </c>
      <c r="SY5" s="18">
        <v>3</v>
      </c>
      <c r="SZ5" s="18">
        <v>0</v>
      </c>
      <c r="TA5" s="18">
        <v>0</v>
      </c>
      <c r="TB5" s="18">
        <v>1</v>
      </c>
      <c r="TC5" s="18">
        <v>0</v>
      </c>
      <c r="TD5" s="18">
        <v>0</v>
      </c>
      <c r="TE5" s="18">
        <v>0</v>
      </c>
      <c r="TF5" s="18">
        <v>1</v>
      </c>
      <c r="TG5" s="18">
        <v>1</v>
      </c>
      <c r="TH5" s="18">
        <v>0</v>
      </c>
      <c r="TI5" s="18">
        <v>0</v>
      </c>
      <c r="TJ5" s="18">
        <v>2</v>
      </c>
      <c r="TK5" s="18">
        <v>0</v>
      </c>
      <c r="TL5" s="18">
        <v>0</v>
      </c>
      <c r="TM5" s="18">
        <v>0</v>
      </c>
      <c r="TN5" s="18">
        <v>0</v>
      </c>
      <c r="TO5" s="18">
        <v>0</v>
      </c>
      <c r="TP5" s="18">
        <v>0</v>
      </c>
      <c r="TQ5" s="18">
        <v>0</v>
      </c>
      <c r="TR5" s="18">
        <v>0</v>
      </c>
      <c r="TS5" s="18">
        <v>0</v>
      </c>
      <c r="TT5" s="18">
        <v>0</v>
      </c>
      <c r="TU5" s="18">
        <v>0</v>
      </c>
      <c r="TV5" s="18">
        <v>1</v>
      </c>
      <c r="TW5" s="18">
        <v>1</v>
      </c>
      <c r="TX5" s="18">
        <v>0</v>
      </c>
      <c r="TY5" s="18">
        <v>0</v>
      </c>
      <c r="TZ5" s="18">
        <v>0</v>
      </c>
      <c r="UA5" s="18">
        <v>0</v>
      </c>
      <c r="UB5" s="18">
        <v>0</v>
      </c>
      <c r="UC5" s="18">
        <v>0</v>
      </c>
      <c r="UD5" s="18">
        <v>0</v>
      </c>
      <c r="UE5" s="18">
        <v>0</v>
      </c>
      <c r="UF5" s="18">
        <v>0</v>
      </c>
      <c r="UG5" s="18">
        <v>0</v>
      </c>
      <c r="UH5" s="18">
        <v>0</v>
      </c>
      <c r="UI5" s="18">
        <v>1</v>
      </c>
      <c r="UJ5" s="18">
        <v>2</v>
      </c>
      <c r="UK5" s="18">
        <v>0</v>
      </c>
      <c r="UL5" s="18">
        <v>0</v>
      </c>
      <c r="UM5" s="18">
        <v>0</v>
      </c>
      <c r="UN5" s="18">
        <v>0</v>
      </c>
      <c r="UO5" s="18">
        <v>3</v>
      </c>
      <c r="UP5" s="18">
        <v>0</v>
      </c>
      <c r="UQ5" s="18">
        <v>0</v>
      </c>
      <c r="UR5" s="18">
        <v>0</v>
      </c>
      <c r="US5" s="18">
        <v>3</v>
      </c>
      <c r="UT5" s="18">
        <v>1</v>
      </c>
      <c r="UU5" s="18">
        <v>0</v>
      </c>
      <c r="UV5" s="18">
        <v>1</v>
      </c>
      <c r="UW5" s="18">
        <v>2</v>
      </c>
      <c r="UX5" s="18">
        <v>1</v>
      </c>
      <c r="UY5" s="18">
        <v>1</v>
      </c>
      <c r="UZ5" s="18">
        <v>0</v>
      </c>
      <c r="VA5" s="18">
        <v>0</v>
      </c>
      <c r="VB5" s="18">
        <v>0</v>
      </c>
      <c r="VC5" s="18">
        <v>0</v>
      </c>
      <c r="VD5" s="18">
        <v>2</v>
      </c>
      <c r="VE5" s="18">
        <v>0</v>
      </c>
      <c r="VF5" s="18">
        <v>0</v>
      </c>
      <c r="VG5" s="18">
        <v>0</v>
      </c>
      <c r="VH5" s="18">
        <v>0</v>
      </c>
      <c r="VI5" s="18">
        <v>1</v>
      </c>
      <c r="VJ5" s="18">
        <v>0</v>
      </c>
      <c r="VK5" s="18">
        <v>0</v>
      </c>
      <c r="VL5" s="18">
        <v>0</v>
      </c>
      <c r="VM5" s="18">
        <v>0</v>
      </c>
      <c r="VN5" s="18">
        <v>0</v>
      </c>
      <c r="VO5" s="18">
        <v>0</v>
      </c>
      <c r="VP5" s="18">
        <v>0</v>
      </c>
      <c r="VQ5" s="18">
        <v>0</v>
      </c>
      <c r="VR5" s="18">
        <v>0</v>
      </c>
      <c r="VS5" s="18">
        <v>0</v>
      </c>
      <c r="VT5" s="18">
        <v>0</v>
      </c>
      <c r="VU5" s="18">
        <v>0</v>
      </c>
      <c r="VV5" s="18">
        <v>0</v>
      </c>
      <c r="VW5" s="18">
        <v>0</v>
      </c>
      <c r="VX5" s="18">
        <v>0</v>
      </c>
      <c r="VY5" s="18">
        <v>0</v>
      </c>
      <c r="VZ5" s="18">
        <v>0</v>
      </c>
      <c r="WA5" s="18">
        <v>0</v>
      </c>
      <c r="WB5" s="18">
        <v>0</v>
      </c>
      <c r="WC5" s="18">
        <v>0</v>
      </c>
      <c r="WD5" s="18">
        <v>0</v>
      </c>
      <c r="WE5" s="18">
        <v>1</v>
      </c>
      <c r="WF5" s="18">
        <v>1</v>
      </c>
      <c r="WG5" s="18">
        <v>0</v>
      </c>
      <c r="WH5" s="18">
        <v>0</v>
      </c>
      <c r="WI5" s="18">
        <v>0</v>
      </c>
      <c r="WJ5" s="18">
        <v>0</v>
      </c>
      <c r="WK5" s="18">
        <v>0</v>
      </c>
      <c r="WL5" s="18">
        <v>0</v>
      </c>
      <c r="WM5" s="18">
        <v>1</v>
      </c>
      <c r="WN5" s="18">
        <v>4</v>
      </c>
      <c r="WO5" s="18">
        <v>4</v>
      </c>
      <c r="WP5" s="18">
        <v>4</v>
      </c>
      <c r="WQ5" s="18">
        <v>4</v>
      </c>
      <c r="WR5" s="18">
        <v>2</v>
      </c>
      <c r="WS5" s="18">
        <v>3</v>
      </c>
      <c r="WT5" s="18">
        <v>0</v>
      </c>
      <c r="WU5" s="18">
        <v>2</v>
      </c>
      <c r="WV5" s="18">
        <v>0</v>
      </c>
      <c r="WW5" s="18">
        <v>3</v>
      </c>
      <c r="WX5" s="18">
        <v>3</v>
      </c>
      <c r="WY5" s="18">
        <v>2</v>
      </c>
      <c r="WZ5" s="18">
        <v>0</v>
      </c>
      <c r="XA5" s="18">
        <v>0</v>
      </c>
      <c r="XB5" s="18">
        <v>4</v>
      </c>
      <c r="XC5" s="18">
        <v>6</v>
      </c>
      <c r="XD5" s="18">
        <v>1</v>
      </c>
      <c r="XE5" s="18">
        <v>2</v>
      </c>
      <c r="XF5" s="18">
        <v>6</v>
      </c>
      <c r="XG5" s="18">
        <v>1</v>
      </c>
      <c r="XH5" s="18">
        <v>3</v>
      </c>
      <c r="XI5" s="18">
        <v>3</v>
      </c>
      <c r="XJ5" s="18">
        <v>4</v>
      </c>
      <c r="XK5" s="18">
        <v>3</v>
      </c>
      <c r="XL5" s="18">
        <v>4</v>
      </c>
      <c r="XM5" s="18">
        <v>3</v>
      </c>
      <c r="XN5" s="18">
        <v>4</v>
      </c>
      <c r="XO5" s="18">
        <v>3</v>
      </c>
      <c r="XP5" s="18">
        <v>0</v>
      </c>
      <c r="XQ5" s="18">
        <v>3</v>
      </c>
      <c r="XR5" s="18">
        <v>0</v>
      </c>
      <c r="XS5" s="18">
        <v>3</v>
      </c>
      <c r="XT5" s="18">
        <v>5</v>
      </c>
      <c r="XU5" s="18">
        <v>5</v>
      </c>
      <c r="XV5" s="18">
        <v>4</v>
      </c>
      <c r="XW5" s="18">
        <v>0</v>
      </c>
      <c r="XX5" s="18">
        <v>2</v>
      </c>
      <c r="XY5" s="18">
        <v>1</v>
      </c>
      <c r="XZ5" s="18">
        <v>2</v>
      </c>
      <c r="YA5" s="18">
        <v>3</v>
      </c>
      <c r="YB5" s="18">
        <v>5</v>
      </c>
      <c r="YC5" s="18">
        <v>2</v>
      </c>
      <c r="YD5" s="18">
        <v>2</v>
      </c>
      <c r="YE5" s="18">
        <v>1</v>
      </c>
      <c r="YF5" s="18">
        <v>3</v>
      </c>
      <c r="YG5" s="18">
        <v>2</v>
      </c>
      <c r="YH5" s="18">
        <v>1</v>
      </c>
      <c r="YI5" s="18">
        <v>0</v>
      </c>
      <c r="YJ5" s="18">
        <v>0</v>
      </c>
      <c r="YK5" s="18">
        <v>1</v>
      </c>
      <c r="YL5" s="18">
        <v>4</v>
      </c>
      <c r="YM5" s="18">
        <v>4</v>
      </c>
      <c r="YN5" s="18">
        <v>0</v>
      </c>
      <c r="YO5" s="18">
        <v>0</v>
      </c>
      <c r="YP5" s="18">
        <v>0</v>
      </c>
      <c r="YQ5" s="18">
        <v>0</v>
      </c>
      <c r="YR5" s="18">
        <v>0</v>
      </c>
      <c r="YS5" s="18">
        <v>0</v>
      </c>
      <c r="YT5" s="18">
        <v>0</v>
      </c>
      <c r="YU5" s="18">
        <v>0</v>
      </c>
      <c r="YV5" s="18">
        <v>0</v>
      </c>
      <c r="YW5" s="18">
        <v>0</v>
      </c>
      <c r="YX5" s="18">
        <v>0</v>
      </c>
      <c r="YY5" s="18">
        <v>0</v>
      </c>
      <c r="YZ5" s="18">
        <v>0</v>
      </c>
      <c r="ZA5" s="18">
        <v>0</v>
      </c>
      <c r="ZB5" s="18">
        <v>0</v>
      </c>
      <c r="ZC5" s="18">
        <v>0</v>
      </c>
      <c r="ZD5" s="18">
        <v>0</v>
      </c>
      <c r="ZE5" s="18">
        <v>0</v>
      </c>
      <c r="ZF5" s="18">
        <v>0</v>
      </c>
      <c r="ZG5" s="18">
        <v>0</v>
      </c>
      <c r="ZH5" s="18">
        <v>0</v>
      </c>
      <c r="ZI5" s="18">
        <v>0</v>
      </c>
      <c r="ZJ5" s="18">
        <v>0</v>
      </c>
      <c r="ZK5" s="18">
        <v>0</v>
      </c>
      <c r="ZL5" s="18">
        <v>0</v>
      </c>
      <c r="ZM5" s="18">
        <v>1</v>
      </c>
      <c r="ZN5" s="18">
        <v>0</v>
      </c>
      <c r="ZO5" s="18">
        <v>0</v>
      </c>
      <c r="ZP5" s="18">
        <v>1</v>
      </c>
      <c r="ZQ5" s="18">
        <v>0</v>
      </c>
      <c r="ZR5" s="18">
        <v>2</v>
      </c>
      <c r="ZS5" s="18">
        <v>0</v>
      </c>
      <c r="ZT5" s="18">
        <v>0</v>
      </c>
      <c r="ZU5" s="18">
        <v>0</v>
      </c>
      <c r="ZV5" s="18">
        <v>0</v>
      </c>
      <c r="ZW5" s="18">
        <v>0</v>
      </c>
      <c r="ZX5" s="18">
        <v>0</v>
      </c>
      <c r="ZY5" s="18">
        <v>0</v>
      </c>
      <c r="ZZ5" s="18">
        <v>0</v>
      </c>
      <c r="AAA5" s="18">
        <v>0</v>
      </c>
      <c r="AAB5" s="18">
        <v>0</v>
      </c>
      <c r="AAC5" s="18">
        <v>0</v>
      </c>
      <c r="AAD5" s="18">
        <v>0</v>
      </c>
      <c r="AAE5" s="18">
        <v>0</v>
      </c>
      <c r="AAF5" s="18">
        <v>2</v>
      </c>
      <c r="AAG5" s="18">
        <v>0</v>
      </c>
      <c r="AAH5" s="18">
        <v>1</v>
      </c>
      <c r="AAI5" s="18">
        <v>0</v>
      </c>
      <c r="AAJ5" s="18">
        <v>0</v>
      </c>
      <c r="AAK5" s="18">
        <v>0</v>
      </c>
      <c r="AAL5" s="18">
        <v>0</v>
      </c>
      <c r="AAM5" s="18">
        <v>2</v>
      </c>
      <c r="AAN5" s="18">
        <v>0</v>
      </c>
      <c r="AAO5" s="18">
        <v>0</v>
      </c>
      <c r="AAP5" s="18">
        <v>0</v>
      </c>
      <c r="AAQ5" s="18">
        <v>0</v>
      </c>
      <c r="AAR5" s="18">
        <v>0</v>
      </c>
      <c r="AAS5" s="18">
        <v>0</v>
      </c>
      <c r="AAT5" s="18">
        <v>1</v>
      </c>
      <c r="AAU5" s="18">
        <v>1</v>
      </c>
      <c r="AAV5" s="18">
        <v>0</v>
      </c>
      <c r="AAW5" s="18">
        <v>0</v>
      </c>
      <c r="AAX5" s="18">
        <v>0</v>
      </c>
      <c r="AAY5" s="18">
        <v>0</v>
      </c>
      <c r="AAZ5" s="18">
        <v>1</v>
      </c>
      <c r="ABA5" s="18">
        <v>0</v>
      </c>
      <c r="ABB5" s="18">
        <v>0</v>
      </c>
      <c r="ABC5" s="18">
        <v>0</v>
      </c>
      <c r="ABD5" s="18">
        <v>0</v>
      </c>
      <c r="ABE5" s="18">
        <v>0</v>
      </c>
      <c r="ABF5" s="18">
        <v>0</v>
      </c>
      <c r="ABG5" s="18">
        <v>0</v>
      </c>
      <c r="ABH5" s="18">
        <v>0</v>
      </c>
      <c r="ABI5" s="18">
        <v>0</v>
      </c>
      <c r="ABJ5" s="18">
        <v>0</v>
      </c>
      <c r="ABK5" s="18">
        <v>1</v>
      </c>
      <c r="ABL5" s="18">
        <v>1</v>
      </c>
      <c r="ABM5" s="18">
        <v>0</v>
      </c>
      <c r="ABN5" s="18">
        <v>0</v>
      </c>
      <c r="ABO5" s="18">
        <v>0</v>
      </c>
      <c r="ABP5" s="18">
        <v>0</v>
      </c>
      <c r="ABQ5" s="18">
        <v>3</v>
      </c>
      <c r="ABR5" s="18">
        <v>0</v>
      </c>
      <c r="ABS5" s="18">
        <v>0</v>
      </c>
      <c r="ABT5" s="18">
        <v>0</v>
      </c>
      <c r="ABU5" s="18">
        <v>0</v>
      </c>
      <c r="ABV5" s="18">
        <v>0</v>
      </c>
      <c r="ABW5" s="18">
        <v>0</v>
      </c>
      <c r="ABX5" s="18">
        <v>0</v>
      </c>
      <c r="ABY5" s="18">
        <v>0</v>
      </c>
      <c r="ABZ5" s="18">
        <v>0</v>
      </c>
      <c r="ACA5" s="18">
        <v>0</v>
      </c>
      <c r="ACB5" s="18">
        <v>0</v>
      </c>
      <c r="ACC5" s="18">
        <v>1</v>
      </c>
      <c r="ACD5" s="18">
        <v>1</v>
      </c>
      <c r="ACE5" s="18">
        <v>0</v>
      </c>
      <c r="ACF5" s="18">
        <v>0</v>
      </c>
      <c r="ACG5" s="18">
        <v>0</v>
      </c>
      <c r="ACH5" s="18">
        <v>0</v>
      </c>
      <c r="ACI5" s="18">
        <v>0</v>
      </c>
      <c r="ACJ5" s="18">
        <v>0</v>
      </c>
      <c r="ACK5" s="18">
        <v>0</v>
      </c>
      <c r="ACL5" s="18">
        <v>0</v>
      </c>
      <c r="ACM5" s="18">
        <v>0</v>
      </c>
      <c r="ACN5" s="18">
        <v>0</v>
      </c>
      <c r="ACO5" s="18">
        <v>0</v>
      </c>
      <c r="ACP5" s="18">
        <v>0</v>
      </c>
      <c r="ACQ5" s="18">
        <v>0</v>
      </c>
      <c r="ACR5" s="18">
        <v>0</v>
      </c>
      <c r="ACS5" s="18">
        <v>0</v>
      </c>
      <c r="ACT5" s="18">
        <v>0</v>
      </c>
      <c r="ACU5" s="18">
        <v>0</v>
      </c>
      <c r="ACV5" s="18">
        <v>1</v>
      </c>
      <c r="ACW5" s="18">
        <v>0</v>
      </c>
      <c r="ACX5" s="18">
        <v>0</v>
      </c>
      <c r="ACY5" s="18">
        <v>3</v>
      </c>
      <c r="ACZ5" s="18">
        <v>1</v>
      </c>
      <c r="ADA5" s="18">
        <v>0</v>
      </c>
      <c r="ADB5" s="18">
        <v>1</v>
      </c>
      <c r="ADC5" s="18">
        <v>0</v>
      </c>
      <c r="ADD5" s="18">
        <v>0</v>
      </c>
      <c r="ADE5" s="18">
        <v>0</v>
      </c>
      <c r="ADF5" s="18">
        <v>0</v>
      </c>
      <c r="ADG5" s="18">
        <v>0</v>
      </c>
      <c r="ADH5" s="18">
        <v>0</v>
      </c>
      <c r="ADI5" s="18">
        <v>0</v>
      </c>
      <c r="ADJ5" s="18">
        <v>0</v>
      </c>
      <c r="ADK5" s="18">
        <v>0</v>
      </c>
      <c r="ADL5" s="18">
        <v>0</v>
      </c>
      <c r="ADM5" s="18">
        <v>0</v>
      </c>
      <c r="ADN5" s="18">
        <v>0</v>
      </c>
      <c r="ADO5" s="18">
        <v>0</v>
      </c>
      <c r="ADP5" s="18">
        <v>0</v>
      </c>
      <c r="ADQ5" s="18">
        <v>0</v>
      </c>
      <c r="ADR5" s="18">
        <v>0</v>
      </c>
      <c r="ADS5" s="18">
        <v>0</v>
      </c>
      <c r="ADT5" s="18">
        <v>0</v>
      </c>
      <c r="ADU5" s="18">
        <v>4</v>
      </c>
      <c r="ADV5" s="18">
        <v>3</v>
      </c>
      <c r="ADW5" s="18">
        <v>0</v>
      </c>
      <c r="ADX5" s="18">
        <v>2</v>
      </c>
      <c r="ADY5" s="18">
        <v>0</v>
      </c>
      <c r="ADZ5" s="18"/>
      <c r="AEA5" s="18">
        <v>0</v>
      </c>
      <c r="AEB5" s="18">
        <v>0</v>
      </c>
      <c r="AEC5" s="18">
        <v>0</v>
      </c>
      <c r="AED5" s="18">
        <v>0</v>
      </c>
      <c r="AEE5" s="18">
        <v>0</v>
      </c>
      <c r="AEF5" s="18">
        <v>0</v>
      </c>
      <c r="AEG5" s="18">
        <v>0</v>
      </c>
      <c r="AEH5" s="18">
        <v>0</v>
      </c>
      <c r="AEI5" s="18">
        <v>0</v>
      </c>
      <c r="AEJ5" s="18">
        <v>0</v>
      </c>
      <c r="AEK5" s="18">
        <v>1</v>
      </c>
      <c r="AEL5" s="18">
        <v>0</v>
      </c>
      <c r="AEM5" s="18">
        <v>0</v>
      </c>
      <c r="AEN5" s="18">
        <v>2</v>
      </c>
      <c r="AEO5" s="18">
        <v>6</v>
      </c>
      <c r="AEP5" s="18">
        <v>0</v>
      </c>
      <c r="AEQ5" s="18">
        <v>0</v>
      </c>
      <c r="AER5" s="18">
        <v>0</v>
      </c>
      <c r="AES5" s="18">
        <v>0</v>
      </c>
      <c r="AET5" s="18">
        <v>0</v>
      </c>
      <c r="AEU5" s="18">
        <v>0</v>
      </c>
      <c r="AEV5" s="18">
        <v>0</v>
      </c>
      <c r="AEW5" s="18">
        <v>0</v>
      </c>
      <c r="AEX5" s="18">
        <v>0</v>
      </c>
      <c r="AEY5" s="18">
        <v>0</v>
      </c>
      <c r="AEZ5" s="18">
        <v>0</v>
      </c>
      <c r="AFA5" s="18">
        <v>0</v>
      </c>
      <c r="AFB5" s="18">
        <v>1</v>
      </c>
      <c r="AFC5" s="18">
        <v>0</v>
      </c>
      <c r="AFD5" s="18">
        <v>0</v>
      </c>
      <c r="AFE5" s="18">
        <v>0</v>
      </c>
      <c r="AFF5" s="18">
        <v>0</v>
      </c>
      <c r="AFG5" s="18">
        <v>0</v>
      </c>
      <c r="AFH5" s="18">
        <v>1</v>
      </c>
      <c r="AFI5" s="18">
        <v>2</v>
      </c>
      <c r="AFJ5" s="18">
        <v>0</v>
      </c>
      <c r="AFK5" s="18">
        <v>0</v>
      </c>
      <c r="AFL5" s="18">
        <v>0</v>
      </c>
      <c r="AFM5" s="18">
        <v>0</v>
      </c>
      <c r="AFN5" s="18">
        <v>0</v>
      </c>
      <c r="AFO5" s="18">
        <v>0</v>
      </c>
      <c r="AFP5" s="18">
        <v>0</v>
      </c>
      <c r="AFQ5" s="18">
        <v>0</v>
      </c>
      <c r="AFR5" s="18">
        <v>0</v>
      </c>
      <c r="AFS5" s="18">
        <v>1</v>
      </c>
      <c r="AFT5" s="18">
        <v>0</v>
      </c>
      <c r="AFU5" s="18">
        <v>2</v>
      </c>
      <c r="AFV5" s="18">
        <v>1</v>
      </c>
      <c r="AFW5" s="18">
        <v>0</v>
      </c>
      <c r="AFX5" s="18">
        <v>1</v>
      </c>
      <c r="AFY5" s="18">
        <v>0</v>
      </c>
      <c r="AFZ5" s="18">
        <v>0</v>
      </c>
      <c r="AGA5" s="18">
        <v>0</v>
      </c>
      <c r="AGB5" s="18">
        <v>0</v>
      </c>
      <c r="AGC5" s="18">
        <v>0</v>
      </c>
      <c r="AGD5" s="18">
        <v>0</v>
      </c>
      <c r="AGE5" s="18">
        <v>0</v>
      </c>
      <c r="AGF5" s="18">
        <v>0</v>
      </c>
      <c r="AGG5" s="18">
        <v>0</v>
      </c>
      <c r="AGH5" s="18">
        <v>0</v>
      </c>
      <c r="AGI5" s="18">
        <v>0</v>
      </c>
      <c r="AGJ5" s="18">
        <v>0</v>
      </c>
      <c r="AGK5" s="18">
        <v>1</v>
      </c>
      <c r="AGL5" s="18">
        <v>0</v>
      </c>
      <c r="AGM5" s="18">
        <v>6</v>
      </c>
      <c r="AGN5" s="18">
        <v>0</v>
      </c>
      <c r="AGO5" s="18">
        <v>0</v>
      </c>
      <c r="AGP5" s="18">
        <v>1</v>
      </c>
      <c r="AGQ5" s="18">
        <v>0</v>
      </c>
      <c r="AGR5" s="18">
        <v>0</v>
      </c>
      <c r="AGS5" s="18">
        <v>0</v>
      </c>
      <c r="AGT5" s="18">
        <v>1</v>
      </c>
      <c r="AGU5" s="18">
        <v>0</v>
      </c>
      <c r="AGV5" s="18">
        <v>1</v>
      </c>
      <c r="AGW5" s="18">
        <v>0</v>
      </c>
      <c r="AGX5" s="18">
        <v>4</v>
      </c>
      <c r="AGY5" s="18">
        <v>0</v>
      </c>
      <c r="AGZ5" s="18">
        <v>0</v>
      </c>
      <c r="AHA5" s="18">
        <v>0</v>
      </c>
      <c r="AHB5" s="18">
        <v>0</v>
      </c>
      <c r="AHC5" s="18">
        <v>3</v>
      </c>
      <c r="AHD5" s="18">
        <v>5</v>
      </c>
      <c r="AHE5" s="18">
        <v>4</v>
      </c>
      <c r="AHF5" s="18">
        <v>3</v>
      </c>
      <c r="AHG5" s="18">
        <v>0</v>
      </c>
      <c r="AHH5" s="18">
        <v>1</v>
      </c>
      <c r="AHI5" s="18">
        <v>0</v>
      </c>
      <c r="AHJ5" s="18">
        <v>0</v>
      </c>
      <c r="AHK5" s="18">
        <v>1</v>
      </c>
      <c r="AHL5" s="18">
        <v>5</v>
      </c>
      <c r="AHM5" s="18">
        <v>0</v>
      </c>
      <c r="AHN5" s="18">
        <v>0</v>
      </c>
      <c r="AHO5" s="18">
        <v>3</v>
      </c>
      <c r="AHP5" s="18">
        <v>0</v>
      </c>
      <c r="AHQ5" s="18">
        <v>5</v>
      </c>
      <c r="AHR5" s="18">
        <v>3</v>
      </c>
      <c r="AHS5" s="18">
        <v>0</v>
      </c>
      <c r="AHT5" s="18">
        <v>0</v>
      </c>
      <c r="AHU5" s="18">
        <v>0</v>
      </c>
      <c r="AHV5" s="18">
        <v>5</v>
      </c>
      <c r="AHW5" s="18">
        <v>0</v>
      </c>
      <c r="AHX5" s="18">
        <v>0</v>
      </c>
      <c r="AHY5" s="18">
        <v>0</v>
      </c>
      <c r="AHZ5" s="18">
        <v>0</v>
      </c>
      <c r="AIA5" s="18">
        <v>0</v>
      </c>
      <c r="AIB5" s="18">
        <v>2</v>
      </c>
      <c r="AIC5" s="18">
        <v>2</v>
      </c>
      <c r="AID5" s="18">
        <v>3</v>
      </c>
      <c r="AIE5" s="18">
        <v>3</v>
      </c>
      <c r="AIF5" s="18">
        <v>1</v>
      </c>
      <c r="AIG5" s="18">
        <v>2</v>
      </c>
      <c r="AIH5" s="18">
        <v>1</v>
      </c>
      <c r="AII5" s="18">
        <v>1</v>
      </c>
      <c r="AIJ5" s="18">
        <v>0</v>
      </c>
      <c r="AIK5" s="18">
        <v>0</v>
      </c>
      <c r="AIL5" s="18">
        <v>0</v>
      </c>
      <c r="AIM5" s="18">
        <v>1</v>
      </c>
      <c r="AIN5" s="18">
        <v>1</v>
      </c>
      <c r="AIO5" s="18">
        <v>4</v>
      </c>
      <c r="AIP5" s="18">
        <v>2</v>
      </c>
      <c r="AIQ5" s="18">
        <v>7</v>
      </c>
      <c r="AIR5" s="18">
        <v>0</v>
      </c>
      <c r="AIS5" s="18">
        <v>1</v>
      </c>
      <c r="AIT5" s="18">
        <v>1</v>
      </c>
      <c r="AIU5" s="18">
        <v>0</v>
      </c>
      <c r="AIV5" s="18">
        <v>3</v>
      </c>
      <c r="AIW5" s="18">
        <v>1</v>
      </c>
      <c r="AIX5" s="18">
        <v>0</v>
      </c>
      <c r="AIY5" s="18">
        <v>10</v>
      </c>
      <c r="AIZ5" s="18">
        <v>0</v>
      </c>
      <c r="AJA5" s="18">
        <v>0</v>
      </c>
      <c r="AJB5" s="18">
        <v>0</v>
      </c>
      <c r="AJC5" s="18">
        <v>0</v>
      </c>
      <c r="AJD5" s="18">
        <v>1</v>
      </c>
      <c r="AJE5" s="18">
        <v>0</v>
      </c>
      <c r="AJF5" s="18">
        <v>2</v>
      </c>
      <c r="AJG5" s="18">
        <v>1</v>
      </c>
      <c r="AJH5" s="18">
        <v>2</v>
      </c>
      <c r="AJI5" s="18">
        <v>0</v>
      </c>
      <c r="AJJ5" s="18">
        <v>0</v>
      </c>
      <c r="AJK5" s="18">
        <v>0</v>
      </c>
      <c r="AJL5" s="18">
        <v>0</v>
      </c>
      <c r="AJM5" s="18">
        <v>0</v>
      </c>
      <c r="AJN5" s="18">
        <v>0</v>
      </c>
      <c r="AJO5" s="18">
        <v>0</v>
      </c>
      <c r="AJP5" s="18">
        <v>1</v>
      </c>
      <c r="AJQ5" s="18">
        <v>1</v>
      </c>
      <c r="AJR5" s="18">
        <v>0</v>
      </c>
      <c r="AJS5" s="18">
        <v>0</v>
      </c>
      <c r="AJT5" s="18">
        <v>0</v>
      </c>
      <c r="AJU5" s="18">
        <v>0</v>
      </c>
      <c r="AJV5" s="18">
        <v>0</v>
      </c>
      <c r="AJW5" s="18">
        <v>0</v>
      </c>
      <c r="AJX5" s="18">
        <v>0</v>
      </c>
      <c r="AJY5" s="18">
        <v>0</v>
      </c>
      <c r="AJZ5" s="18">
        <v>0</v>
      </c>
      <c r="AKA5" s="18">
        <v>0</v>
      </c>
      <c r="AKB5" s="18">
        <v>0</v>
      </c>
      <c r="AKC5" s="18">
        <v>1</v>
      </c>
      <c r="AKD5" s="18">
        <v>4</v>
      </c>
      <c r="AKE5" s="18">
        <v>0</v>
      </c>
      <c r="AKF5" s="18">
        <v>2</v>
      </c>
      <c r="AKG5" s="18">
        <v>0</v>
      </c>
      <c r="AKH5" s="18">
        <v>0</v>
      </c>
      <c r="AKI5" s="18">
        <v>1</v>
      </c>
      <c r="AKJ5" s="18">
        <v>1</v>
      </c>
      <c r="AKK5" s="18">
        <v>0</v>
      </c>
      <c r="AKL5" s="18">
        <v>0</v>
      </c>
      <c r="AKM5" s="18">
        <v>0</v>
      </c>
      <c r="AKN5" s="18">
        <v>0</v>
      </c>
      <c r="AKO5" s="18">
        <v>0</v>
      </c>
      <c r="AKP5" s="18">
        <v>0</v>
      </c>
      <c r="AKQ5" s="18">
        <v>2</v>
      </c>
      <c r="AKR5" s="18">
        <v>0</v>
      </c>
      <c r="AKS5" s="18">
        <v>0</v>
      </c>
      <c r="AKT5" s="18">
        <v>0</v>
      </c>
      <c r="AKU5" s="18">
        <v>2</v>
      </c>
      <c r="AKV5" s="18">
        <v>0</v>
      </c>
      <c r="AKW5" s="18">
        <v>0</v>
      </c>
      <c r="AKX5" s="18">
        <v>17</v>
      </c>
      <c r="AKY5" s="18">
        <v>0</v>
      </c>
      <c r="AKZ5" s="18">
        <v>0</v>
      </c>
      <c r="ALA5" s="18">
        <v>0</v>
      </c>
      <c r="ALB5" s="18">
        <v>0</v>
      </c>
      <c r="ALC5" s="18">
        <v>0</v>
      </c>
      <c r="ALD5" s="18">
        <v>1</v>
      </c>
      <c r="ALE5" s="18">
        <v>0</v>
      </c>
      <c r="ALF5" s="18">
        <v>8</v>
      </c>
      <c r="ALG5" s="18">
        <v>0</v>
      </c>
      <c r="ALH5" s="18">
        <v>0</v>
      </c>
      <c r="ALI5" s="18">
        <v>0</v>
      </c>
      <c r="ALJ5" s="18">
        <v>0</v>
      </c>
      <c r="ALK5" s="18">
        <v>7</v>
      </c>
      <c r="ALL5" s="18">
        <v>0</v>
      </c>
      <c r="ALM5" s="18">
        <v>0</v>
      </c>
      <c r="ALN5" s="18">
        <v>0</v>
      </c>
      <c r="ALO5" s="18">
        <v>1</v>
      </c>
      <c r="ALP5" s="18">
        <v>0</v>
      </c>
      <c r="ALQ5" s="18">
        <v>0</v>
      </c>
      <c r="ALR5" s="18">
        <v>0</v>
      </c>
      <c r="ALS5" s="18">
        <v>0</v>
      </c>
      <c r="ALT5" s="18">
        <v>0</v>
      </c>
      <c r="ALU5" s="18">
        <v>0</v>
      </c>
      <c r="ALV5" s="18">
        <v>0</v>
      </c>
      <c r="ALW5" s="18">
        <v>0</v>
      </c>
      <c r="ALX5" s="18">
        <v>0</v>
      </c>
      <c r="ALY5" s="18">
        <v>0</v>
      </c>
      <c r="ALZ5" s="18">
        <v>7</v>
      </c>
      <c r="AMA5" s="18">
        <v>1</v>
      </c>
      <c r="AMB5" s="18">
        <v>0</v>
      </c>
      <c r="AMC5" s="18">
        <v>1</v>
      </c>
      <c r="AMD5" s="18">
        <v>0</v>
      </c>
      <c r="AME5" s="18">
        <v>0</v>
      </c>
      <c r="AMF5" s="18">
        <v>0</v>
      </c>
      <c r="AMG5" s="18">
        <v>0</v>
      </c>
      <c r="AMH5" s="18">
        <v>2</v>
      </c>
      <c r="AMI5" s="18">
        <v>2</v>
      </c>
      <c r="AMJ5" s="18">
        <v>1</v>
      </c>
      <c r="AMK5" s="18">
        <v>1</v>
      </c>
      <c r="AML5" s="18">
        <v>0</v>
      </c>
      <c r="AMM5" s="18">
        <v>2</v>
      </c>
      <c r="AMN5" s="18">
        <v>0</v>
      </c>
      <c r="AMO5" s="18">
        <v>0</v>
      </c>
      <c r="AMP5" s="18">
        <v>0</v>
      </c>
      <c r="AMQ5" s="18">
        <v>0</v>
      </c>
      <c r="AMR5" s="18">
        <v>1</v>
      </c>
      <c r="AMS5" s="18">
        <v>1</v>
      </c>
      <c r="AMT5" s="18">
        <v>0</v>
      </c>
      <c r="AMU5" s="18">
        <v>2</v>
      </c>
      <c r="AMV5" s="18">
        <v>19</v>
      </c>
      <c r="AMW5" s="18">
        <v>0</v>
      </c>
      <c r="AMX5" s="18">
        <v>0</v>
      </c>
      <c r="AMY5" s="18">
        <v>0</v>
      </c>
      <c r="AMZ5" s="18">
        <v>0</v>
      </c>
      <c r="ANA5" s="18">
        <v>0</v>
      </c>
      <c r="ANB5" s="18">
        <v>2</v>
      </c>
      <c r="ANC5" s="18">
        <v>20</v>
      </c>
      <c r="AND5" s="18">
        <v>3</v>
      </c>
      <c r="ANE5" s="18">
        <v>3</v>
      </c>
      <c r="ANF5" s="18">
        <v>15</v>
      </c>
      <c r="ANG5" s="18">
        <v>11</v>
      </c>
      <c r="ANH5" s="18">
        <v>0</v>
      </c>
      <c r="ANI5" s="18">
        <v>14</v>
      </c>
      <c r="ANJ5" s="18">
        <v>14</v>
      </c>
      <c r="ANK5" s="18">
        <v>3</v>
      </c>
      <c r="ANL5" s="18">
        <v>12</v>
      </c>
      <c r="ANM5" s="18">
        <v>4</v>
      </c>
      <c r="ANN5" s="18">
        <v>7</v>
      </c>
      <c r="ANO5" s="18">
        <v>2</v>
      </c>
      <c r="ANP5" s="18">
        <v>0</v>
      </c>
      <c r="ANQ5" s="18">
        <v>0</v>
      </c>
      <c r="ANR5" s="18">
        <v>1</v>
      </c>
      <c r="ANS5" s="18">
        <v>0</v>
      </c>
      <c r="ANT5" s="18">
        <v>0</v>
      </c>
      <c r="ANU5" s="18">
        <v>2</v>
      </c>
      <c r="ANV5" s="18">
        <v>3</v>
      </c>
      <c r="ANW5" s="18">
        <v>12</v>
      </c>
      <c r="ANX5" s="18">
        <v>13</v>
      </c>
      <c r="ANY5" s="18">
        <v>10</v>
      </c>
      <c r="ANZ5" s="18">
        <v>8</v>
      </c>
      <c r="AOA5" s="18">
        <v>7</v>
      </c>
      <c r="AOB5" s="18">
        <v>22</v>
      </c>
      <c r="AOC5" s="18">
        <v>0</v>
      </c>
      <c r="AOD5" s="18">
        <v>2</v>
      </c>
      <c r="AOE5" s="18">
        <v>4</v>
      </c>
      <c r="AOF5" s="18">
        <v>2</v>
      </c>
      <c r="AOG5" s="18">
        <v>1</v>
      </c>
      <c r="AOH5" s="18">
        <v>0</v>
      </c>
      <c r="AOI5" s="18">
        <v>2</v>
      </c>
      <c r="AOJ5" s="18">
        <v>0</v>
      </c>
      <c r="AOK5" s="18">
        <v>1</v>
      </c>
      <c r="AOL5" s="18">
        <v>27</v>
      </c>
      <c r="AOM5" s="18">
        <v>9</v>
      </c>
      <c r="AON5" s="18">
        <v>5</v>
      </c>
      <c r="AOO5" s="18">
        <v>0</v>
      </c>
      <c r="AOP5" s="18">
        <v>0</v>
      </c>
      <c r="AOQ5" s="18">
        <v>8</v>
      </c>
      <c r="AOR5" s="18">
        <v>0</v>
      </c>
      <c r="AOS5" s="18">
        <v>0</v>
      </c>
      <c r="AOT5" s="18">
        <v>3</v>
      </c>
      <c r="AOU5" s="18">
        <v>3</v>
      </c>
      <c r="AOV5" s="18">
        <v>2</v>
      </c>
      <c r="AOW5" s="18">
        <v>1</v>
      </c>
      <c r="AOX5" s="18">
        <v>1</v>
      </c>
      <c r="AOY5" s="18">
        <v>0</v>
      </c>
      <c r="AOZ5" s="18">
        <v>1</v>
      </c>
      <c r="APA5" s="18">
        <v>1</v>
      </c>
      <c r="APB5" s="18">
        <v>13</v>
      </c>
      <c r="APC5" s="18">
        <v>19</v>
      </c>
      <c r="APD5" s="18">
        <v>12</v>
      </c>
      <c r="APE5" s="18">
        <v>12</v>
      </c>
      <c r="APF5" s="18">
        <v>5</v>
      </c>
      <c r="APG5" s="18">
        <v>1</v>
      </c>
      <c r="APH5" s="18">
        <v>1</v>
      </c>
      <c r="API5" s="18">
        <v>3</v>
      </c>
      <c r="APJ5" s="18">
        <v>1</v>
      </c>
      <c r="APK5" s="18">
        <v>8</v>
      </c>
      <c r="APL5" s="18">
        <v>2</v>
      </c>
      <c r="APM5" s="18">
        <v>0</v>
      </c>
      <c r="APN5" s="18">
        <v>1</v>
      </c>
      <c r="APO5" s="18">
        <v>1</v>
      </c>
      <c r="APP5" s="18">
        <v>1</v>
      </c>
      <c r="APQ5" s="18">
        <v>1</v>
      </c>
      <c r="APR5" s="18">
        <v>1</v>
      </c>
      <c r="APS5" s="18">
        <v>2</v>
      </c>
      <c r="APT5" s="18">
        <v>0</v>
      </c>
      <c r="APU5" s="18">
        <v>0</v>
      </c>
      <c r="APV5" s="18">
        <v>0</v>
      </c>
      <c r="APW5" s="18">
        <v>0</v>
      </c>
      <c r="APX5" s="18">
        <v>0</v>
      </c>
      <c r="APY5" s="18">
        <v>0</v>
      </c>
      <c r="APZ5" s="18">
        <v>0</v>
      </c>
      <c r="AQA5" s="18">
        <v>2</v>
      </c>
      <c r="AQB5" s="18">
        <v>7</v>
      </c>
      <c r="AQC5" s="18">
        <v>0</v>
      </c>
      <c r="AQD5" s="18">
        <v>1</v>
      </c>
      <c r="AQE5" s="18">
        <v>0</v>
      </c>
      <c r="AQF5" s="18">
        <v>0</v>
      </c>
      <c r="AQG5" s="18">
        <v>0</v>
      </c>
      <c r="AQH5" s="18">
        <v>0</v>
      </c>
      <c r="AQI5" s="18">
        <v>1</v>
      </c>
      <c r="AQJ5" s="18">
        <v>0</v>
      </c>
      <c r="AQK5" s="18">
        <v>0</v>
      </c>
      <c r="AQL5" s="18">
        <v>0</v>
      </c>
      <c r="AQM5" s="18">
        <v>0</v>
      </c>
      <c r="AQN5" s="18">
        <v>0</v>
      </c>
      <c r="AQO5" s="18">
        <v>0</v>
      </c>
      <c r="AQP5" s="18">
        <v>1</v>
      </c>
      <c r="AQQ5" s="18">
        <v>0</v>
      </c>
      <c r="AQR5" s="18">
        <v>4</v>
      </c>
      <c r="AQS5" s="18">
        <v>0</v>
      </c>
      <c r="AQT5" s="18">
        <v>2</v>
      </c>
      <c r="AQU5" s="18">
        <v>0</v>
      </c>
      <c r="AQV5" s="18">
        <v>0</v>
      </c>
      <c r="AQW5" s="18">
        <v>2</v>
      </c>
      <c r="AQX5" s="18">
        <v>2</v>
      </c>
      <c r="AQY5" s="18">
        <v>9</v>
      </c>
      <c r="AQZ5" s="18">
        <v>0</v>
      </c>
      <c r="ARA5" s="18">
        <v>0</v>
      </c>
      <c r="ARB5" s="18">
        <v>1</v>
      </c>
      <c r="ARC5" s="18">
        <v>4</v>
      </c>
      <c r="ARD5" s="18">
        <v>2</v>
      </c>
      <c r="ARE5" s="18">
        <v>0</v>
      </c>
      <c r="ARF5" s="18">
        <v>0</v>
      </c>
      <c r="ARG5" s="18">
        <v>1</v>
      </c>
      <c r="ARH5" s="18">
        <v>5</v>
      </c>
      <c r="ARI5" s="18">
        <v>4</v>
      </c>
      <c r="ARJ5" s="18">
        <v>1</v>
      </c>
      <c r="ARK5" s="18">
        <v>0</v>
      </c>
      <c r="ARL5" s="18">
        <v>8</v>
      </c>
      <c r="ARM5" s="18">
        <v>4</v>
      </c>
      <c r="ARN5" s="18">
        <v>1</v>
      </c>
      <c r="ARO5" s="18">
        <v>4</v>
      </c>
      <c r="ARP5" s="18">
        <v>2</v>
      </c>
      <c r="ARQ5" s="18">
        <v>10</v>
      </c>
      <c r="ARR5" s="18">
        <v>10</v>
      </c>
      <c r="ARS5" s="18">
        <v>1</v>
      </c>
      <c r="ART5" s="18">
        <v>0</v>
      </c>
      <c r="ARU5" s="18">
        <v>0</v>
      </c>
      <c r="ARV5" s="18">
        <v>1</v>
      </c>
      <c r="ARW5" s="18">
        <v>1</v>
      </c>
      <c r="ARX5" s="18">
        <v>1</v>
      </c>
      <c r="ARY5" s="18">
        <v>4</v>
      </c>
      <c r="ARZ5" s="18">
        <v>15</v>
      </c>
      <c r="ASA5" s="18">
        <v>1</v>
      </c>
      <c r="ASB5" s="18">
        <v>2</v>
      </c>
      <c r="ASC5" s="18">
        <v>2</v>
      </c>
      <c r="ASD5" s="18">
        <v>3</v>
      </c>
      <c r="ASE5" s="18">
        <v>0</v>
      </c>
      <c r="ASF5" s="18">
        <v>0</v>
      </c>
      <c r="ASG5" s="18">
        <v>0</v>
      </c>
      <c r="ASH5" s="18">
        <v>1</v>
      </c>
      <c r="ASI5" s="18">
        <v>1</v>
      </c>
      <c r="ASJ5" s="18">
        <v>1</v>
      </c>
      <c r="ASK5" s="18">
        <v>0</v>
      </c>
      <c r="ASL5" s="18">
        <v>2</v>
      </c>
      <c r="ASM5" s="18">
        <v>0</v>
      </c>
      <c r="ASN5" s="18">
        <v>1</v>
      </c>
      <c r="ASO5" s="18">
        <v>8</v>
      </c>
      <c r="ASP5" s="18">
        <v>3</v>
      </c>
      <c r="ASQ5" s="18">
        <v>0</v>
      </c>
      <c r="ASR5" s="18">
        <v>1</v>
      </c>
      <c r="ASS5" s="18">
        <v>0</v>
      </c>
      <c r="AST5" s="18">
        <v>0</v>
      </c>
      <c r="ASU5" s="18">
        <v>0</v>
      </c>
      <c r="ASV5" s="18">
        <v>0</v>
      </c>
      <c r="ASW5" s="18">
        <v>0</v>
      </c>
      <c r="ASX5" s="18">
        <v>0</v>
      </c>
      <c r="ASY5" s="18">
        <v>0</v>
      </c>
      <c r="ASZ5" s="18">
        <v>2</v>
      </c>
      <c r="ATA5" s="18">
        <v>2</v>
      </c>
      <c r="ATB5" s="18">
        <v>1</v>
      </c>
      <c r="ATC5" s="18">
        <v>0</v>
      </c>
      <c r="ATD5" s="18">
        <v>0</v>
      </c>
      <c r="ATE5" s="18">
        <v>0</v>
      </c>
      <c r="ATF5" s="18">
        <v>0</v>
      </c>
      <c r="ATG5" s="18">
        <v>2</v>
      </c>
      <c r="ATH5" s="18">
        <v>0</v>
      </c>
      <c r="ATI5" s="18">
        <v>0</v>
      </c>
      <c r="ATJ5" s="18">
        <v>2</v>
      </c>
      <c r="ATK5" s="18">
        <v>2</v>
      </c>
      <c r="ATL5" s="18">
        <v>2</v>
      </c>
      <c r="ATM5" s="18">
        <v>2</v>
      </c>
      <c r="ATN5" s="18">
        <v>4</v>
      </c>
      <c r="ATO5" s="18">
        <v>1</v>
      </c>
      <c r="ATP5" s="18">
        <v>2</v>
      </c>
      <c r="ATQ5" s="18">
        <v>2</v>
      </c>
      <c r="ATR5" s="18">
        <v>7</v>
      </c>
      <c r="ATS5" s="18">
        <v>3</v>
      </c>
      <c r="ATT5" s="18">
        <v>2</v>
      </c>
      <c r="ATU5" s="18">
        <v>2</v>
      </c>
      <c r="ATV5" s="18">
        <v>3</v>
      </c>
      <c r="ATW5" s="18">
        <v>2</v>
      </c>
      <c r="ATX5" s="18">
        <v>2</v>
      </c>
      <c r="ATY5" s="18">
        <v>2</v>
      </c>
      <c r="ATZ5" s="18">
        <v>0</v>
      </c>
      <c r="AUA5" s="18">
        <v>3</v>
      </c>
      <c r="AUB5" s="18">
        <v>0</v>
      </c>
      <c r="AUC5" s="18">
        <v>0</v>
      </c>
      <c r="AUD5" s="18">
        <v>0</v>
      </c>
      <c r="AUE5" s="18">
        <v>1</v>
      </c>
      <c r="AUF5" s="18">
        <v>0</v>
      </c>
      <c r="AUG5" s="18">
        <v>0</v>
      </c>
      <c r="AUH5" s="18">
        <v>1</v>
      </c>
      <c r="AUI5" s="18">
        <v>0</v>
      </c>
      <c r="AUJ5" s="18">
        <v>0</v>
      </c>
      <c r="AUK5" s="18">
        <v>0</v>
      </c>
      <c r="AUL5" s="18">
        <v>0</v>
      </c>
      <c r="AUM5" s="18">
        <v>0</v>
      </c>
      <c r="AUN5" s="18">
        <v>0</v>
      </c>
      <c r="AUO5" s="18">
        <v>1</v>
      </c>
      <c r="AUP5" s="18">
        <v>0</v>
      </c>
      <c r="AUQ5" s="18">
        <v>0</v>
      </c>
      <c r="AUR5" s="18">
        <v>0</v>
      </c>
      <c r="AUS5" s="18">
        <v>0</v>
      </c>
      <c r="AUT5" s="18">
        <v>0</v>
      </c>
      <c r="AUU5" s="18">
        <v>0</v>
      </c>
      <c r="AUV5" s="18">
        <v>3</v>
      </c>
      <c r="AUW5" s="18">
        <v>1</v>
      </c>
      <c r="AUX5" s="18">
        <v>0</v>
      </c>
      <c r="AUY5" s="18">
        <v>0</v>
      </c>
      <c r="AUZ5" s="18">
        <v>0</v>
      </c>
      <c r="AVA5" s="18">
        <v>0</v>
      </c>
      <c r="AVB5" s="18">
        <v>0</v>
      </c>
      <c r="AVC5" s="18">
        <v>0</v>
      </c>
      <c r="AVD5" s="18">
        <v>4</v>
      </c>
      <c r="AVE5" s="18">
        <v>0</v>
      </c>
      <c r="AVF5" s="18">
        <v>1</v>
      </c>
      <c r="AVG5" s="18">
        <v>1</v>
      </c>
      <c r="AVH5" s="18">
        <v>0</v>
      </c>
      <c r="AVI5" s="18">
        <v>0</v>
      </c>
      <c r="AVJ5" s="18">
        <v>0</v>
      </c>
      <c r="AVK5" s="18">
        <v>0</v>
      </c>
      <c r="AVL5" s="18">
        <v>0</v>
      </c>
      <c r="AVM5" s="18">
        <v>0</v>
      </c>
      <c r="AVN5" s="18">
        <v>2</v>
      </c>
      <c r="AVO5" s="18">
        <v>0</v>
      </c>
      <c r="AVP5" s="18">
        <v>2</v>
      </c>
      <c r="AVQ5" s="18">
        <v>0</v>
      </c>
      <c r="AVR5" s="18">
        <v>0</v>
      </c>
      <c r="AVS5" s="18">
        <v>0</v>
      </c>
      <c r="AVT5" s="18">
        <v>0</v>
      </c>
      <c r="AVU5" s="18">
        <v>0</v>
      </c>
      <c r="AVV5" s="18">
        <v>0</v>
      </c>
      <c r="AVW5" s="18">
        <v>0</v>
      </c>
      <c r="AVX5" s="18">
        <v>2</v>
      </c>
      <c r="AVY5" s="18">
        <v>0</v>
      </c>
      <c r="AVZ5" s="18">
        <v>1</v>
      </c>
      <c r="AWA5" s="18">
        <v>3</v>
      </c>
      <c r="AWB5" s="18">
        <v>10</v>
      </c>
      <c r="AWC5" s="18">
        <v>0</v>
      </c>
      <c r="AWD5" s="18">
        <v>2</v>
      </c>
      <c r="AWE5" s="18">
        <v>2</v>
      </c>
      <c r="AWF5" s="18">
        <v>0</v>
      </c>
      <c r="AWG5" s="18">
        <v>0</v>
      </c>
      <c r="AWH5" s="18">
        <v>1</v>
      </c>
      <c r="AWI5" s="18">
        <v>1</v>
      </c>
      <c r="AWJ5" s="18">
        <v>0</v>
      </c>
      <c r="AWK5" s="18">
        <v>0</v>
      </c>
      <c r="AWL5" s="18">
        <v>1</v>
      </c>
      <c r="AWM5" s="18">
        <v>0</v>
      </c>
      <c r="AWN5" s="18">
        <v>0</v>
      </c>
      <c r="AWO5" s="18">
        <v>0</v>
      </c>
      <c r="AWP5" s="18">
        <v>0</v>
      </c>
      <c r="AWQ5" s="18">
        <v>0</v>
      </c>
      <c r="AWR5" s="18">
        <v>1</v>
      </c>
      <c r="AWS5" s="18">
        <v>1</v>
      </c>
      <c r="AWT5" s="18">
        <v>0</v>
      </c>
      <c r="AWU5" s="18">
        <v>0</v>
      </c>
      <c r="AWV5" s="18">
        <v>1</v>
      </c>
      <c r="AWW5" s="18">
        <v>0</v>
      </c>
      <c r="AWX5" s="18">
        <v>0</v>
      </c>
      <c r="AWY5" s="18">
        <v>0</v>
      </c>
      <c r="AWZ5" s="18">
        <v>0</v>
      </c>
      <c r="AXA5" s="18">
        <v>1</v>
      </c>
      <c r="AXB5" s="18">
        <v>2</v>
      </c>
      <c r="AXC5" s="18">
        <v>0</v>
      </c>
      <c r="AXD5" s="18">
        <v>3</v>
      </c>
      <c r="AXE5" s="18">
        <v>0</v>
      </c>
      <c r="AXF5" s="18">
        <v>0</v>
      </c>
      <c r="AXG5" s="18">
        <v>0</v>
      </c>
      <c r="AXH5" s="18">
        <v>0</v>
      </c>
      <c r="AXI5" s="18">
        <v>1</v>
      </c>
      <c r="AXJ5" s="18">
        <v>0</v>
      </c>
      <c r="AXK5" s="18">
        <v>0</v>
      </c>
      <c r="AXL5" s="18">
        <v>0</v>
      </c>
      <c r="AXM5" s="18">
        <v>0</v>
      </c>
      <c r="AXN5" s="18">
        <v>0</v>
      </c>
      <c r="AXO5" s="18">
        <v>1</v>
      </c>
      <c r="AXP5" s="18">
        <v>1</v>
      </c>
      <c r="AXQ5" s="18">
        <v>7</v>
      </c>
      <c r="AXR5" s="18">
        <v>0</v>
      </c>
      <c r="AXS5" s="18">
        <v>0</v>
      </c>
      <c r="AXT5" s="18">
        <v>0</v>
      </c>
      <c r="AXU5" s="18">
        <v>0</v>
      </c>
      <c r="AXV5" s="18">
        <v>0</v>
      </c>
      <c r="AXW5" s="18">
        <v>0</v>
      </c>
      <c r="AXX5" s="18">
        <v>0</v>
      </c>
      <c r="AXY5" s="18">
        <v>0</v>
      </c>
      <c r="AXZ5" s="18">
        <v>0</v>
      </c>
      <c r="AYA5" s="18">
        <v>0</v>
      </c>
      <c r="AYB5" s="18">
        <v>0</v>
      </c>
      <c r="AYC5" s="18">
        <v>0</v>
      </c>
      <c r="AYD5" s="18">
        <v>0</v>
      </c>
      <c r="AYE5" s="18">
        <v>0</v>
      </c>
      <c r="AYF5" s="18">
        <v>0</v>
      </c>
      <c r="AYG5" s="18">
        <v>1</v>
      </c>
      <c r="AYH5" s="18">
        <v>0</v>
      </c>
      <c r="AYI5" s="18">
        <v>0</v>
      </c>
      <c r="AYJ5" s="18">
        <v>0</v>
      </c>
      <c r="AYK5" s="18">
        <v>0</v>
      </c>
      <c r="AYL5" s="18">
        <v>0</v>
      </c>
      <c r="AYM5" s="18">
        <v>0</v>
      </c>
      <c r="AYN5" s="18">
        <v>0</v>
      </c>
      <c r="AYO5" s="18">
        <v>0</v>
      </c>
      <c r="AYP5" s="18">
        <v>1</v>
      </c>
      <c r="AYQ5" s="18">
        <v>0</v>
      </c>
      <c r="AYR5" s="18">
        <v>0</v>
      </c>
      <c r="AYS5" s="18">
        <v>0</v>
      </c>
      <c r="AYT5" s="18">
        <v>0</v>
      </c>
      <c r="AYU5" s="18">
        <v>0</v>
      </c>
      <c r="AYV5" s="18">
        <v>1</v>
      </c>
      <c r="AYW5" s="18">
        <v>0</v>
      </c>
      <c r="AYX5" s="18">
        <v>0</v>
      </c>
      <c r="AYY5" s="18">
        <v>0</v>
      </c>
      <c r="AYZ5" s="18">
        <v>0</v>
      </c>
      <c r="AZA5" s="18">
        <v>2</v>
      </c>
      <c r="AZB5" s="18">
        <v>2</v>
      </c>
      <c r="AZC5" s="18">
        <v>0</v>
      </c>
      <c r="AZD5" s="18">
        <v>0</v>
      </c>
      <c r="AZE5" s="18">
        <v>0</v>
      </c>
      <c r="AZF5" s="18">
        <v>2</v>
      </c>
      <c r="AZG5" s="18">
        <v>0</v>
      </c>
      <c r="AZH5" s="18">
        <v>0</v>
      </c>
      <c r="AZI5" s="18">
        <v>2</v>
      </c>
      <c r="AZJ5" s="18">
        <v>2</v>
      </c>
      <c r="AZK5" s="18">
        <v>169</v>
      </c>
      <c r="AZL5" s="18">
        <v>0</v>
      </c>
      <c r="AZM5" s="18">
        <v>0</v>
      </c>
      <c r="AZN5" s="18">
        <v>0</v>
      </c>
      <c r="AZO5" s="18">
        <v>2</v>
      </c>
      <c r="AZP5" s="18">
        <v>1</v>
      </c>
      <c r="AZQ5" s="18">
        <v>2</v>
      </c>
      <c r="AZR5" s="18">
        <v>1</v>
      </c>
      <c r="AZS5" s="18">
        <v>0</v>
      </c>
      <c r="AZT5" s="18">
        <v>2</v>
      </c>
      <c r="AZU5" s="18">
        <v>0</v>
      </c>
      <c r="AZV5" s="18">
        <v>0</v>
      </c>
      <c r="AZW5" s="18">
        <v>0</v>
      </c>
      <c r="AZX5" s="18">
        <v>5</v>
      </c>
      <c r="AZY5" s="18">
        <v>0</v>
      </c>
      <c r="AZZ5" s="18">
        <v>0</v>
      </c>
      <c r="BAA5" s="18">
        <v>2</v>
      </c>
      <c r="BAB5" s="18">
        <v>1</v>
      </c>
      <c r="BAC5" s="18">
        <v>0</v>
      </c>
      <c r="BAD5" s="18">
        <v>2</v>
      </c>
      <c r="BAE5" s="18">
        <v>0</v>
      </c>
      <c r="BAF5" s="18">
        <v>4</v>
      </c>
      <c r="BAG5" s="18">
        <v>6</v>
      </c>
      <c r="BAH5" s="18">
        <v>0</v>
      </c>
      <c r="BAI5" s="18">
        <v>1</v>
      </c>
      <c r="BAJ5" s="18">
        <v>0</v>
      </c>
      <c r="BAK5" s="18">
        <v>0</v>
      </c>
      <c r="BAL5" s="18">
        <v>1</v>
      </c>
      <c r="BAM5" s="18">
        <v>0</v>
      </c>
      <c r="BAN5" s="18">
        <v>1</v>
      </c>
      <c r="BAO5" s="18">
        <v>0</v>
      </c>
      <c r="BAP5" s="18">
        <v>0</v>
      </c>
      <c r="BAQ5" s="18">
        <v>4</v>
      </c>
      <c r="BAR5" s="18">
        <v>1</v>
      </c>
      <c r="BAS5" s="18">
        <v>0</v>
      </c>
      <c r="BAT5" s="18">
        <v>0</v>
      </c>
      <c r="BAU5" s="18">
        <v>1</v>
      </c>
      <c r="BAV5" s="18">
        <v>1</v>
      </c>
      <c r="BAW5" s="18">
        <v>1</v>
      </c>
      <c r="BAX5" s="18">
        <v>1</v>
      </c>
      <c r="BAY5" s="18">
        <v>0</v>
      </c>
      <c r="BAZ5" s="18">
        <v>0</v>
      </c>
      <c r="BBA5" s="18">
        <v>0</v>
      </c>
      <c r="BBB5" s="18">
        <v>1</v>
      </c>
      <c r="BBC5" s="18">
        <v>0</v>
      </c>
      <c r="BBD5" s="18">
        <v>0</v>
      </c>
      <c r="BBE5" s="18">
        <v>0</v>
      </c>
      <c r="BBF5" s="18">
        <v>0</v>
      </c>
      <c r="BBG5" s="18">
        <v>1</v>
      </c>
      <c r="BBH5" s="18">
        <v>0</v>
      </c>
      <c r="BBI5" s="18">
        <v>0</v>
      </c>
      <c r="BBJ5" s="18">
        <v>2</v>
      </c>
      <c r="BBK5" s="18">
        <v>1</v>
      </c>
      <c r="BBL5" s="18">
        <v>0</v>
      </c>
      <c r="BBM5" s="18">
        <v>0</v>
      </c>
      <c r="BBN5" s="18">
        <v>2</v>
      </c>
      <c r="BBO5" s="18">
        <v>0</v>
      </c>
      <c r="BBP5" s="18">
        <v>2</v>
      </c>
      <c r="BBQ5" s="18">
        <v>2</v>
      </c>
      <c r="BBR5" s="18">
        <v>0</v>
      </c>
      <c r="BBS5" s="18">
        <v>0</v>
      </c>
      <c r="BBT5" s="18">
        <v>0</v>
      </c>
      <c r="BBU5" s="18">
        <v>0</v>
      </c>
      <c r="BBV5" s="18">
        <v>0</v>
      </c>
      <c r="BBW5" s="18">
        <v>2</v>
      </c>
      <c r="BBX5" s="18">
        <v>1</v>
      </c>
      <c r="BBY5" s="18">
        <v>0</v>
      </c>
      <c r="BBZ5" s="18">
        <v>0</v>
      </c>
      <c r="BCA5" s="18">
        <v>0</v>
      </c>
      <c r="BCB5" s="18">
        <v>0</v>
      </c>
      <c r="BCC5" s="18">
        <v>1</v>
      </c>
      <c r="BCD5" s="18">
        <v>0</v>
      </c>
      <c r="BCE5" s="18">
        <v>0</v>
      </c>
      <c r="BCF5" s="18">
        <v>0</v>
      </c>
      <c r="BCG5" s="18">
        <v>0</v>
      </c>
      <c r="BCH5" s="18">
        <v>0</v>
      </c>
      <c r="BCI5" s="18">
        <v>0</v>
      </c>
      <c r="BCJ5" s="18">
        <v>4</v>
      </c>
      <c r="BCK5" s="18">
        <v>0</v>
      </c>
      <c r="BCL5" s="18">
        <v>0</v>
      </c>
      <c r="BCM5" s="18">
        <v>0</v>
      </c>
      <c r="BCN5" s="18">
        <v>0</v>
      </c>
      <c r="BCO5" s="18">
        <v>0</v>
      </c>
      <c r="BCP5" s="18">
        <v>1</v>
      </c>
      <c r="BCQ5" s="18">
        <v>0</v>
      </c>
      <c r="BCR5" s="18">
        <v>1</v>
      </c>
      <c r="BCS5" s="18">
        <v>0</v>
      </c>
      <c r="BCT5" s="18">
        <v>0</v>
      </c>
      <c r="BCU5" s="18">
        <v>3</v>
      </c>
      <c r="BCV5" s="18">
        <v>0</v>
      </c>
      <c r="BCW5" s="18">
        <v>0</v>
      </c>
      <c r="BCX5" s="18">
        <v>0</v>
      </c>
      <c r="BCY5" s="18">
        <v>0</v>
      </c>
      <c r="BCZ5" s="18">
        <v>0</v>
      </c>
      <c r="BDA5" s="18">
        <v>0</v>
      </c>
      <c r="BDB5" s="18">
        <v>0</v>
      </c>
      <c r="BDC5" s="18">
        <v>3</v>
      </c>
      <c r="BDD5" s="18">
        <v>0</v>
      </c>
      <c r="BDE5" s="18">
        <v>0</v>
      </c>
      <c r="BDF5" s="18">
        <v>0</v>
      </c>
      <c r="BDG5" s="18">
        <v>1</v>
      </c>
      <c r="BDH5" s="18">
        <v>0</v>
      </c>
      <c r="BDI5" s="18">
        <v>0</v>
      </c>
      <c r="BDJ5" s="18">
        <v>0</v>
      </c>
      <c r="BDK5" s="18">
        <v>0</v>
      </c>
      <c r="BDL5" s="18">
        <v>19</v>
      </c>
      <c r="BDM5" s="18">
        <v>0</v>
      </c>
      <c r="BDN5" s="18">
        <v>0</v>
      </c>
      <c r="BDO5" s="18">
        <v>0</v>
      </c>
      <c r="BDP5" s="18">
        <v>0</v>
      </c>
      <c r="BDQ5" s="18">
        <v>0</v>
      </c>
      <c r="BDR5" s="18">
        <v>0</v>
      </c>
      <c r="BDS5" s="18">
        <v>0</v>
      </c>
      <c r="BDT5" s="18">
        <v>0</v>
      </c>
      <c r="BDU5" s="18">
        <v>0</v>
      </c>
      <c r="BDV5" s="18">
        <v>1</v>
      </c>
      <c r="BDW5" s="18">
        <v>0</v>
      </c>
      <c r="BDX5" s="18">
        <v>2</v>
      </c>
      <c r="BDY5" s="18">
        <v>0</v>
      </c>
      <c r="BDZ5" s="18">
        <v>0</v>
      </c>
      <c r="BEA5" s="18">
        <v>0</v>
      </c>
      <c r="BEB5" s="18">
        <v>2</v>
      </c>
      <c r="BEC5" s="18">
        <v>0</v>
      </c>
      <c r="BED5" s="18">
        <v>0</v>
      </c>
      <c r="BEE5" s="18">
        <v>1</v>
      </c>
      <c r="BEF5" s="18">
        <v>0</v>
      </c>
      <c r="BEG5" s="18">
        <v>3</v>
      </c>
      <c r="BEH5" s="18">
        <v>0</v>
      </c>
      <c r="BEI5" s="18">
        <v>1</v>
      </c>
      <c r="BEJ5" s="18">
        <v>0</v>
      </c>
      <c r="BEK5" s="18">
        <v>11</v>
      </c>
      <c r="BEL5" s="18">
        <v>15</v>
      </c>
      <c r="BEM5" s="18">
        <v>20</v>
      </c>
      <c r="BEN5" s="18">
        <v>15</v>
      </c>
      <c r="BEO5" s="18">
        <v>18</v>
      </c>
      <c r="BEP5" s="18">
        <v>13</v>
      </c>
      <c r="BEQ5" s="18">
        <v>21</v>
      </c>
      <c r="BER5" s="18">
        <v>9</v>
      </c>
      <c r="BES5" s="18">
        <v>11</v>
      </c>
      <c r="BET5" s="18">
        <v>17</v>
      </c>
      <c r="BEU5" s="18">
        <v>13</v>
      </c>
      <c r="BEV5" s="18">
        <v>32</v>
      </c>
      <c r="BEW5" s="18">
        <v>14</v>
      </c>
      <c r="BEX5" s="18">
        <v>13</v>
      </c>
      <c r="BEY5" s="18">
        <v>14</v>
      </c>
      <c r="BEZ5" s="18">
        <v>15</v>
      </c>
      <c r="BFA5" s="18">
        <v>20</v>
      </c>
      <c r="BFB5" s="18">
        <v>17</v>
      </c>
      <c r="BFC5" s="18">
        <v>16</v>
      </c>
      <c r="BFD5" s="18">
        <v>19</v>
      </c>
      <c r="BFE5" s="18">
        <v>15</v>
      </c>
      <c r="BFF5" s="18">
        <v>42</v>
      </c>
      <c r="BFG5" s="18">
        <v>63</v>
      </c>
      <c r="BFH5" s="18">
        <v>14</v>
      </c>
      <c r="BFI5" s="18">
        <v>23</v>
      </c>
      <c r="BFJ5" s="18">
        <v>22</v>
      </c>
      <c r="BFK5" s="18">
        <v>21</v>
      </c>
      <c r="BFL5" s="18">
        <v>12</v>
      </c>
      <c r="BFM5" s="18">
        <v>19</v>
      </c>
      <c r="BFN5" s="18">
        <v>0</v>
      </c>
      <c r="BFO5" s="18">
        <v>24</v>
      </c>
      <c r="BFP5" s="18">
        <v>14</v>
      </c>
      <c r="BFQ5" s="18">
        <v>17</v>
      </c>
      <c r="BFR5" s="18">
        <v>17</v>
      </c>
      <c r="BFS5" s="18">
        <v>17</v>
      </c>
      <c r="BFT5" s="18">
        <v>13</v>
      </c>
      <c r="BFU5" s="18">
        <v>8</v>
      </c>
      <c r="BFV5" s="18">
        <v>12</v>
      </c>
      <c r="BFW5" s="18">
        <v>11</v>
      </c>
      <c r="BFX5" s="18">
        <v>6</v>
      </c>
      <c r="BFY5" s="18">
        <v>12</v>
      </c>
      <c r="BFZ5" s="18">
        <v>27</v>
      </c>
      <c r="BGA5" s="18">
        <v>4</v>
      </c>
      <c r="BGB5" s="18">
        <v>12</v>
      </c>
      <c r="BGC5" s="18">
        <v>8</v>
      </c>
      <c r="BGD5" s="18">
        <v>34</v>
      </c>
      <c r="BGE5" s="18">
        <v>11</v>
      </c>
      <c r="BGF5" s="18">
        <v>13</v>
      </c>
      <c r="BGG5" s="18">
        <v>3</v>
      </c>
      <c r="BGH5" s="18">
        <v>6</v>
      </c>
      <c r="BGI5" s="18">
        <v>11</v>
      </c>
      <c r="BGJ5" s="18">
        <v>9</v>
      </c>
      <c r="BGK5" s="18">
        <v>11</v>
      </c>
      <c r="BGL5" s="18">
        <v>2</v>
      </c>
      <c r="BGM5" s="18">
        <v>23</v>
      </c>
      <c r="BGN5" s="18">
        <v>14</v>
      </c>
      <c r="BGO5" s="18">
        <v>7</v>
      </c>
      <c r="BGP5" s="18">
        <v>9</v>
      </c>
      <c r="BGQ5" s="18">
        <v>13</v>
      </c>
      <c r="BGR5" s="18">
        <v>9</v>
      </c>
      <c r="BGS5" s="18">
        <v>23</v>
      </c>
      <c r="BGT5" s="18">
        <v>24</v>
      </c>
      <c r="BGU5" s="18">
        <v>24</v>
      </c>
      <c r="BGV5" s="18">
        <v>14</v>
      </c>
      <c r="BGW5" s="18">
        <v>31</v>
      </c>
      <c r="BGX5" s="18">
        <v>14</v>
      </c>
      <c r="BGY5" s="18">
        <v>10</v>
      </c>
      <c r="BGZ5" s="18">
        <v>14</v>
      </c>
      <c r="BHA5" s="18">
        <v>13</v>
      </c>
      <c r="BHB5" s="18">
        <v>8</v>
      </c>
      <c r="BHC5" s="18">
        <v>6</v>
      </c>
      <c r="BHD5" s="18">
        <v>20</v>
      </c>
      <c r="BHE5" s="18">
        <v>5</v>
      </c>
      <c r="BHF5" s="18">
        <v>12</v>
      </c>
      <c r="BHG5" s="18">
        <v>6</v>
      </c>
      <c r="BHH5" s="18">
        <v>5</v>
      </c>
      <c r="BHI5" s="18">
        <v>11</v>
      </c>
      <c r="BHJ5" s="18">
        <v>12</v>
      </c>
      <c r="BHK5" s="18">
        <v>13</v>
      </c>
      <c r="BHL5" s="18">
        <v>6</v>
      </c>
      <c r="BHM5" s="18">
        <v>18</v>
      </c>
      <c r="BHN5" s="18">
        <v>20</v>
      </c>
      <c r="BHO5" s="18">
        <v>14</v>
      </c>
      <c r="BHP5" s="18">
        <v>23</v>
      </c>
      <c r="BHQ5" s="18">
        <v>21</v>
      </c>
      <c r="BHR5" s="18">
        <v>5</v>
      </c>
      <c r="BHS5" s="18">
        <v>9</v>
      </c>
      <c r="BHT5" s="18">
        <v>11</v>
      </c>
      <c r="BHU5" s="18">
        <v>45</v>
      </c>
      <c r="BHV5" s="18">
        <v>5</v>
      </c>
      <c r="BHW5" s="18">
        <v>3</v>
      </c>
      <c r="BHX5" s="18">
        <v>3</v>
      </c>
      <c r="BHY5" s="18">
        <v>9</v>
      </c>
      <c r="BHZ5" s="18">
        <v>13</v>
      </c>
      <c r="BIA5" s="18">
        <v>4</v>
      </c>
      <c r="BIB5" s="18">
        <v>4</v>
      </c>
      <c r="BIC5" s="18">
        <v>5</v>
      </c>
      <c r="BID5" s="18">
        <v>9</v>
      </c>
      <c r="BIE5" s="18">
        <v>24</v>
      </c>
      <c r="BIF5" s="18">
        <v>4</v>
      </c>
      <c r="BIG5" s="18">
        <v>8</v>
      </c>
      <c r="BIH5" s="18">
        <v>2</v>
      </c>
      <c r="BII5" s="18">
        <v>6</v>
      </c>
      <c r="BIJ5" s="18">
        <v>1</v>
      </c>
      <c r="BIK5" s="18">
        <v>2</v>
      </c>
      <c r="BIL5" s="18">
        <v>9</v>
      </c>
      <c r="BIM5" s="18">
        <v>3</v>
      </c>
      <c r="BIN5" s="18">
        <v>4</v>
      </c>
      <c r="BIO5" s="18">
        <v>7</v>
      </c>
      <c r="BIP5" s="18">
        <v>9</v>
      </c>
      <c r="BIQ5" s="18">
        <v>9</v>
      </c>
      <c r="BIR5" s="18">
        <v>100</v>
      </c>
      <c r="BIS5" s="18">
        <v>5</v>
      </c>
      <c r="BIT5" s="18">
        <v>13</v>
      </c>
      <c r="BIU5" s="18">
        <v>8</v>
      </c>
      <c r="BIV5" s="18">
        <v>19</v>
      </c>
      <c r="BIW5" s="18">
        <v>6</v>
      </c>
      <c r="BIX5" s="18">
        <v>6</v>
      </c>
      <c r="BIY5" s="18">
        <v>8</v>
      </c>
      <c r="BIZ5" s="18">
        <v>0</v>
      </c>
      <c r="BJA5" s="18">
        <v>8</v>
      </c>
      <c r="BJB5" s="18">
        <v>8</v>
      </c>
      <c r="BJC5" s="18">
        <v>6</v>
      </c>
      <c r="BJD5" s="18">
        <v>6</v>
      </c>
      <c r="BJE5" s="18">
        <v>5</v>
      </c>
      <c r="BJF5" s="18">
        <v>0</v>
      </c>
      <c r="BJG5" s="18">
        <v>0</v>
      </c>
      <c r="BJH5" s="18">
        <v>5</v>
      </c>
      <c r="BJI5" s="18">
        <v>3</v>
      </c>
      <c r="BJJ5" s="18">
        <v>1</v>
      </c>
      <c r="BJK5" s="18">
        <v>13</v>
      </c>
      <c r="BJL5" s="18">
        <v>0</v>
      </c>
      <c r="BJM5" s="18">
        <v>56</v>
      </c>
      <c r="BJN5" s="18">
        <v>14</v>
      </c>
      <c r="BJO5" s="18">
        <v>13</v>
      </c>
      <c r="BJP5" s="18">
        <v>19</v>
      </c>
      <c r="BJQ5" s="18">
        <v>19</v>
      </c>
      <c r="BJR5" s="18">
        <v>17</v>
      </c>
      <c r="BJS5" s="18">
        <v>23</v>
      </c>
      <c r="BJT5" s="18">
        <v>13</v>
      </c>
      <c r="BJU5" s="18">
        <v>15</v>
      </c>
      <c r="BJV5" s="18">
        <v>17</v>
      </c>
      <c r="BJW5" s="18">
        <v>15</v>
      </c>
      <c r="BJX5" s="18">
        <v>16</v>
      </c>
      <c r="BJY5" s="18">
        <v>11</v>
      </c>
      <c r="BJZ5" s="18">
        <v>16</v>
      </c>
      <c r="BKA5" s="18">
        <v>91</v>
      </c>
      <c r="BKB5" s="18">
        <v>11</v>
      </c>
      <c r="BKC5" s="18">
        <v>2</v>
      </c>
      <c r="BKD5" s="18">
        <v>13</v>
      </c>
      <c r="BKE5" s="18">
        <v>10</v>
      </c>
      <c r="BKF5" s="18">
        <v>19</v>
      </c>
      <c r="BKG5" s="18">
        <v>16</v>
      </c>
      <c r="BKH5" s="18">
        <v>12</v>
      </c>
      <c r="BKI5" s="18">
        <v>10</v>
      </c>
      <c r="BKJ5" s="18">
        <v>13</v>
      </c>
      <c r="BKK5" s="18">
        <v>10</v>
      </c>
      <c r="BKL5" s="18">
        <v>13</v>
      </c>
      <c r="BKM5" s="18">
        <v>14</v>
      </c>
      <c r="BKN5" s="18">
        <v>12</v>
      </c>
      <c r="BKO5" s="18">
        <v>12</v>
      </c>
      <c r="BKP5" s="18">
        <v>36</v>
      </c>
      <c r="BKQ5" s="18">
        <v>17</v>
      </c>
      <c r="BKR5" s="18">
        <v>16</v>
      </c>
      <c r="BKS5" s="18">
        <v>18</v>
      </c>
      <c r="BKT5" s="18">
        <v>15</v>
      </c>
      <c r="BKU5" s="18">
        <v>15</v>
      </c>
      <c r="BKV5" s="18">
        <v>26</v>
      </c>
      <c r="BKW5" s="18">
        <v>18</v>
      </c>
      <c r="BKX5" s="18">
        <v>9</v>
      </c>
      <c r="BKY5" s="18">
        <v>32</v>
      </c>
      <c r="BKZ5" s="18">
        <v>17</v>
      </c>
      <c r="BLA5" s="18">
        <v>27</v>
      </c>
      <c r="BLB5" s="18">
        <v>30</v>
      </c>
      <c r="BLC5" s="18">
        <v>29</v>
      </c>
      <c r="BLD5" s="18">
        <v>352</v>
      </c>
      <c r="BLE5" s="18">
        <v>20</v>
      </c>
      <c r="BLF5" s="18">
        <v>6</v>
      </c>
      <c r="BLG5" s="18">
        <v>10</v>
      </c>
      <c r="BLH5" s="18">
        <v>115</v>
      </c>
      <c r="BLI5" s="18">
        <v>872</v>
      </c>
      <c r="BLJ5" s="18">
        <v>0</v>
      </c>
      <c r="BLK5" s="18">
        <v>0</v>
      </c>
      <c r="BLL5" s="18">
        <v>0</v>
      </c>
      <c r="BLM5" s="18">
        <v>19</v>
      </c>
      <c r="BLN5" s="18">
        <v>4</v>
      </c>
      <c r="BLO5" s="18">
        <v>10</v>
      </c>
      <c r="BLP5" s="18">
        <v>13</v>
      </c>
      <c r="BLQ5" s="18">
        <v>17</v>
      </c>
      <c r="BLR5" s="18">
        <v>11</v>
      </c>
      <c r="BLS5" s="18">
        <v>15</v>
      </c>
      <c r="BLT5" s="18">
        <v>5</v>
      </c>
      <c r="BLU5" s="18">
        <v>7</v>
      </c>
      <c r="BLV5" s="18">
        <v>15</v>
      </c>
      <c r="BLW5" s="18">
        <v>3</v>
      </c>
      <c r="BLX5" s="18">
        <v>18</v>
      </c>
      <c r="BLY5" s="18">
        <v>20</v>
      </c>
      <c r="BLZ5" s="18">
        <v>23</v>
      </c>
      <c r="BMA5" s="18">
        <v>20</v>
      </c>
      <c r="BMB5" s="18">
        <v>8</v>
      </c>
      <c r="BMC5" s="18">
        <v>33</v>
      </c>
      <c r="BMD5" s="18">
        <v>24</v>
      </c>
      <c r="BME5" s="18">
        <v>10</v>
      </c>
      <c r="BMF5" s="18">
        <v>23</v>
      </c>
      <c r="BMG5" s="18">
        <v>53</v>
      </c>
      <c r="BMH5" s="18">
        <v>9</v>
      </c>
      <c r="BMI5" s="18">
        <v>24</v>
      </c>
      <c r="BMJ5" s="18">
        <v>15</v>
      </c>
      <c r="BMK5" s="18">
        <v>36</v>
      </c>
      <c r="BML5" s="18">
        <v>26</v>
      </c>
      <c r="BMM5" s="18">
        <v>20</v>
      </c>
      <c r="BMN5" s="18">
        <v>14</v>
      </c>
      <c r="BMO5" s="18">
        <v>21</v>
      </c>
      <c r="BMP5" s="18">
        <v>25</v>
      </c>
      <c r="BMQ5" s="18">
        <v>32</v>
      </c>
      <c r="BMR5" s="18">
        <v>9</v>
      </c>
      <c r="BMS5" s="18">
        <v>18</v>
      </c>
      <c r="BMT5" s="18">
        <v>22</v>
      </c>
      <c r="BMU5" s="18">
        <v>21</v>
      </c>
      <c r="BMV5" s="18">
        <v>16</v>
      </c>
      <c r="BMW5" s="18">
        <v>22</v>
      </c>
      <c r="BMX5" s="18">
        <v>35</v>
      </c>
      <c r="BMY5" s="18">
        <v>0</v>
      </c>
    </row>
    <row r="6" spans="1:1715" x14ac:dyDescent="0.25">
      <c r="A6" s="1" t="s">
        <v>32</v>
      </c>
      <c r="B6" s="2">
        <v>0</v>
      </c>
      <c r="C6" s="2">
        <v>0</v>
      </c>
      <c r="D6" s="2">
        <v>0</v>
      </c>
      <c r="E6" s="2">
        <v>0</v>
      </c>
      <c r="F6" s="2">
        <v>0</v>
      </c>
      <c r="G6" s="18">
        <v>0</v>
      </c>
      <c r="H6" s="18">
        <v>6</v>
      </c>
      <c r="I6" s="18">
        <v>5</v>
      </c>
      <c r="J6" s="18">
        <v>16</v>
      </c>
      <c r="K6" s="18">
        <v>10</v>
      </c>
      <c r="L6" s="18">
        <v>23</v>
      </c>
      <c r="M6" s="18">
        <v>18</v>
      </c>
      <c r="N6" s="18">
        <v>11</v>
      </c>
      <c r="O6" s="18">
        <v>21</v>
      </c>
      <c r="P6" s="18">
        <v>20</v>
      </c>
      <c r="Q6" s="18">
        <v>0</v>
      </c>
      <c r="R6" s="18">
        <v>30</v>
      </c>
      <c r="S6" s="18">
        <v>33</v>
      </c>
      <c r="T6" s="18">
        <v>16</v>
      </c>
      <c r="U6" s="18">
        <v>21</v>
      </c>
      <c r="V6" s="18">
        <v>40</v>
      </c>
      <c r="W6" s="18">
        <v>16</v>
      </c>
      <c r="X6" s="18">
        <v>31</v>
      </c>
      <c r="Y6" s="18">
        <v>31</v>
      </c>
      <c r="Z6" s="18">
        <v>26</v>
      </c>
      <c r="AA6" s="18">
        <v>22</v>
      </c>
      <c r="AB6" s="18">
        <v>13</v>
      </c>
      <c r="AC6" s="18">
        <v>33</v>
      </c>
      <c r="AD6" s="18">
        <v>15</v>
      </c>
      <c r="AE6" s="18">
        <v>41</v>
      </c>
      <c r="AF6" s="18">
        <v>14</v>
      </c>
      <c r="AG6" s="18">
        <v>30</v>
      </c>
      <c r="AH6" s="18">
        <v>26</v>
      </c>
      <c r="AI6" s="18">
        <v>34</v>
      </c>
      <c r="AJ6" s="18">
        <v>16</v>
      </c>
      <c r="AK6" s="18">
        <v>17</v>
      </c>
      <c r="AL6" s="18">
        <v>22</v>
      </c>
      <c r="AM6" s="18">
        <v>9</v>
      </c>
      <c r="AN6" s="18">
        <v>25</v>
      </c>
      <c r="AO6" s="18">
        <v>15</v>
      </c>
      <c r="AP6" s="18">
        <v>22</v>
      </c>
      <c r="AQ6" s="18">
        <v>15</v>
      </c>
      <c r="AR6" s="18">
        <v>21</v>
      </c>
      <c r="AS6" s="18">
        <v>42</v>
      </c>
      <c r="AT6" s="18">
        <v>19</v>
      </c>
      <c r="AU6" s="18">
        <v>15</v>
      </c>
      <c r="AV6" s="18">
        <v>4</v>
      </c>
      <c r="AW6" s="18">
        <v>16</v>
      </c>
      <c r="AX6" s="18">
        <v>20</v>
      </c>
      <c r="AY6" s="18">
        <v>20</v>
      </c>
      <c r="AZ6" s="18">
        <v>31</v>
      </c>
      <c r="BA6" s="18">
        <v>41</v>
      </c>
      <c r="BB6" s="18">
        <v>31</v>
      </c>
      <c r="BC6" s="18">
        <v>25</v>
      </c>
      <c r="BD6" s="18">
        <v>28</v>
      </c>
      <c r="BE6" s="18">
        <v>27</v>
      </c>
      <c r="BF6" s="18">
        <v>38</v>
      </c>
      <c r="BG6" s="18">
        <v>36</v>
      </c>
      <c r="BH6" s="18">
        <v>20</v>
      </c>
      <c r="BI6" s="18">
        <v>27</v>
      </c>
      <c r="BJ6" s="18">
        <v>26</v>
      </c>
      <c r="BK6" s="18">
        <v>26</v>
      </c>
      <c r="BL6" s="18">
        <v>18</v>
      </c>
      <c r="BM6" s="18">
        <v>27</v>
      </c>
      <c r="BN6" s="18">
        <v>29</v>
      </c>
      <c r="BO6" s="18">
        <v>32</v>
      </c>
      <c r="BP6" s="18">
        <v>24</v>
      </c>
      <c r="BQ6" s="18">
        <v>26</v>
      </c>
      <c r="BR6" s="18">
        <v>19</v>
      </c>
      <c r="BS6" s="18">
        <v>36</v>
      </c>
      <c r="BT6" s="18">
        <v>33</v>
      </c>
      <c r="BU6" s="18">
        <v>27</v>
      </c>
      <c r="BV6" s="18">
        <v>19</v>
      </c>
      <c r="BW6" s="18">
        <v>28</v>
      </c>
      <c r="BX6" s="18">
        <v>29</v>
      </c>
      <c r="BY6" s="18">
        <v>16</v>
      </c>
      <c r="BZ6" s="18">
        <v>20</v>
      </c>
      <c r="CA6" s="18">
        <v>20</v>
      </c>
      <c r="CB6" s="18">
        <v>26</v>
      </c>
      <c r="CC6" s="18">
        <v>26</v>
      </c>
      <c r="CD6" s="18">
        <v>16</v>
      </c>
      <c r="CE6" s="18">
        <v>44</v>
      </c>
      <c r="CF6" s="18">
        <v>27</v>
      </c>
      <c r="CG6" s="18">
        <v>11</v>
      </c>
      <c r="CH6" s="18">
        <v>42</v>
      </c>
      <c r="CI6" s="18">
        <v>23</v>
      </c>
      <c r="CJ6" s="18">
        <v>23</v>
      </c>
      <c r="CK6" s="18">
        <v>23</v>
      </c>
      <c r="CL6" s="18">
        <v>32</v>
      </c>
      <c r="CM6" s="18">
        <v>23</v>
      </c>
      <c r="CN6" s="18">
        <v>18</v>
      </c>
      <c r="CO6" s="18">
        <v>25</v>
      </c>
      <c r="CP6" s="18">
        <v>36</v>
      </c>
      <c r="CQ6" s="18">
        <v>30</v>
      </c>
      <c r="CR6" s="18">
        <v>30</v>
      </c>
      <c r="CS6" s="18">
        <v>48</v>
      </c>
      <c r="CT6" s="18">
        <v>25</v>
      </c>
      <c r="CU6" s="18">
        <v>18</v>
      </c>
      <c r="CV6" s="18">
        <v>27</v>
      </c>
      <c r="CW6" s="18">
        <v>46</v>
      </c>
      <c r="CX6" s="18">
        <v>50</v>
      </c>
      <c r="CY6" s="18">
        <v>34</v>
      </c>
      <c r="CZ6" s="18">
        <v>26</v>
      </c>
      <c r="DA6" s="18">
        <v>44</v>
      </c>
      <c r="DB6" s="18">
        <v>26</v>
      </c>
      <c r="DC6" s="18">
        <v>16</v>
      </c>
      <c r="DD6" s="18">
        <v>34</v>
      </c>
      <c r="DE6" s="18">
        <v>20</v>
      </c>
      <c r="DF6" s="18">
        <v>36</v>
      </c>
      <c r="DG6" s="18">
        <v>8</v>
      </c>
      <c r="DH6" s="18">
        <v>248</v>
      </c>
      <c r="DI6" s="18">
        <v>34</v>
      </c>
      <c r="DJ6" s="18">
        <v>29</v>
      </c>
      <c r="DK6" s="18">
        <v>43</v>
      </c>
      <c r="DL6" s="18">
        <v>39</v>
      </c>
      <c r="DM6" s="18">
        <v>20</v>
      </c>
      <c r="DN6" s="18">
        <v>234</v>
      </c>
      <c r="DO6" s="18">
        <v>38</v>
      </c>
      <c r="DP6" s="18">
        <v>47</v>
      </c>
      <c r="DQ6" s="18">
        <v>54</v>
      </c>
      <c r="DR6" s="18">
        <v>102</v>
      </c>
      <c r="DS6" s="18">
        <v>57</v>
      </c>
      <c r="DT6" s="18">
        <v>66</v>
      </c>
      <c r="DU6" s="18">
        <v>39</v>
      </c>
      <c r="DV6" s="18">
        <v>57</v>
      </c>
      <c r="DW6" s="18">
        <v>55</v>
      </c>
      <c r="DX6" s="18">
        <v>50</v>
      </c>
      <c r="DY6" s="18">
        <v>61</v>
      </c>
      <c r="DZ6" s="18">
        <v>66</v>
      </c>
      <c r="EA6" s="18">
        <v>71</v>
      </c>
      <c r="EB6" s="18">
        <v>90</v>
      </c>
      <c r="EC6" s="18">
        <v>10</v>
      </c>
      <c r="ED6" s="18">
        <v>96</v>
      </c>
      <c r="EE6" s="18">
        <v>76</v>
      </c>
      <c r="EF6" s="18">
        <v>129</v>
      </c>
      <c r="EG6" s="18">
        <v>115</v>
      </c>
      <c r="EH6" s="18">
        <v>78</v>
      </c>
      <c r="EI6" s="18">
        <v>85</v>
      </c>
      <c r="EJ6" s="18">
        <v>82</v>
      </c>
      <c r="EK6" s="18">
        <v>81</v>
      </c>
      <c r="EL6" s="18">
        <v>67</v>
      </c>
      <c r="EM6" s="18">
        <v>54</v>
      </c>
      <c r="EN6" s="18">
        <v>96</v>
      </c>
      <c r="EO6" s="18">
        <v>84</v>
      </c>
      <c r="EP6" s="18">
        <v>68</v>
      </c>
      <c r="EQ6" s="18">
        <v>51</v>
      </c>
      <c r="ER6" s="18">
        <v>54</v>
      </c>
      <c r="ES6" s="18">
        <v>55</v>
      </c>
      <c r="ET6" s="18">
        <v>80</v>
      </c>
      <c r="EU6" s="18">
        <v>142</v>
      </c>
      <c r="EV6" s="18">
        <v>68</v>
      </c>
      <c r="EW6" s="18">
        <v>60</v>
      </c>
      <c r="EX6" s="18">
        <v>40</v>
      </c>
      <c r="EY6" s="18">
        <v>55</v>
      </c>
      <c r="EZ6" s="18">
        <v>56</v>
      </c>
      <c r="FA6" s="18">
        <v>52</v>
      </c>
      <c r="FB6" s="18">
        <v>46</v>
      </c>
      <c r="FC6" s="18">
        <v>51</v>
      </c>
      <c r="FD6" s="18">
        <v>65</v>
      </c>
      <c r="FE6" s="18">
        <v>53</v>
      </c>
      <c r="FF6" s="18">
        <v>87</v>
      </c>
      <c r="FG6" s="18">
        <v>68</v>
      </c>
      <c r="FH6" s="18">
        <v>34</v>
      </c>
      <c r="FI6" s="18">
        <v>66</v>
      </c>
      <c r="FJ6" s="18">
        <v>63</v>
      </c>
      <c r="FK6" s="18">
        <v>54</v>
      </c>
      <c r="FL6" s="18">
        <v>36</v>
      </c>
      <c r="FM6" s="18">
        <v>35</v>
      </c>
      <c r="FN6" s="18">
        <v>65</v>
      </c>
      <c r="FO6" s="18">
        <v>35</v>
      </c>
      <c r="FP6" s="18">
        <v>40</v>
      </c>
      <c r="FQ6" s="18">
        <v>54</v>
      </c>
      <c r="FR6" s="18">
        <v>61</v>
      </c>
      <c r="FS6" s="18">
        <v>48</v>
      </c>
      <c r="FT6" s="18">
        <v>41</v>
      </c>
      <c r="FU6" s="18">
        <v>68</v>
      </c>
      <c r="FV6" s="18">
        <v>57</v>
      </c>
      <c r="FW6" s="18">
        <v>160</v>
      </c>
      <c r="FX6" s="18">
        <f>65+47</f>
        <v>112</v>
      </c>
      <c r="FY6" s="18">
        <f>45+8</f>
        <v>53</v>
      </c>
      <c r="FZ6" s="18">
        <v>112</v>
      </c>
      <c r="GA6" s="18">
        <v>105</v>
      </c>
      <c r="GB6" s="18">
        <v>36</v>
      </c>
      <c r="GC6" s="18">
        <v>63</v>
      </c>
      <c r="GD6" s="18">
        <v>162</v>
      </c>
      <c r="GE6" s="18">
        <v>35</v>
      </c>
      <c r="GF6" s="18">
        <v>72</v>
      </c>
      <c r="GG6" s="18">
        <v>48</v>
      </c>
      <c r="GH6" s="18">
        <v>65</v>
      </c>
      <c r="GI6" s="18">
        <v>63</v>
      </c>
      <c r="GJ6" s="18">
        <v>135</v>
      </c>
      <c r="GK6" s="18">
        <v>51</v>
      </c>
      <c r="GL6" s="18">
        <v>50</v>
      </c>
      <c r="GM6" s="18">
        <v>54</v>
      </c>
      <c r="GN6" s="18">
        <v>101</v>
      </c>
      <c r="GO6" s="18">
        <v>55</v>
      </c>
      <c r="GP6" s="18">
        <v>108</v>
      </c>
      <c r="GQ6" s="18">
        <v>87</v>
      </c>
      <c r="GR6" s="18">
        <v>92</v>
      </c>
      <c r="GS6" s="18">
        <v>77</v>
      </c>
      <c r="GT6" s="18">
        <v>58</v>
      </c>
      <c r="GU6" s="18">
        <v>77</v>
      </c>
      <c r="GV6" s="18">
        <v>53</v>
      </c>
      <c r="GW6" s="18">
        <v>55</v>
      </c>
      <c r="GX6" s="18">
        <v>37</v>
      </c>
      <c r="GY6" s="18">
        <v>16</v>
      </c>
      <c r="GZ6" s="18">
        <v>56</v>
      </c>
      <c r="HA6" s="18">
        <v>32</v>
      </c>
      <c r="HB6" s="18">
        <v>45</v>
      </c>
      <c r="HC6" s="18">
        <v>58</v>
      </c>
      <c r="HD6" s="18">
        <v>42</v>
      </c>
      <c r="HE6" s="18">
        <v>41</v>
      </c>
      <c r="HF6" s="18">
        <v>37</v>
      </c>
      <c r="HG6" s="18">
        <v>43</v>
      </c>
      <c r="HH6" s="18">
        <v>27</v>
      </c>
      <c r="HI6" s="18">
        <v>39</v>
      </c>
      <c r="HJ6" s="18">
        <v>38</v>
      </c>
      <c r="HK6" s="18">
        <v>41</v>
      </c>
      <c r="HL6" s="18">
        <v>38</v>
      </c>
      <c r="HM6" s="18">
        <v>37</v>
      </c>
      <c r="HN6" s="18">
        <v>27</v>
      </c>
      <c r="HO6" s="18">
        <v>51</v>
      </c>
      <c r="HP6" s="18">
        <v>57</v>
      </c>
      <c r="HQ6" s="18">
        <v>22</v>
      </c>
      <c r="HR6" s="18">
        <v>80</v>
      </c>
      <c r="HS6" s="18">
        <v>31</v>
      </c>
      <c r="HT6" s="18">
        <v>29</v>
      </c>
      <c r="HU6" s="18">
        <v>29</v>
      </c>
      <c r="HV6" s="18">
        <v>50</v>
      </c>
      <c r="HW6" s="18">
        <v>25</v>
      </c>
      <c r="HX6" s="18">
        <v>8</v>
      </c>
      <c r="HY6" s="18">
        <v>46</v>
      </c>
      <c r="HZ6" s="18">
        <v>34</v>
      </c>
      <c r="IA6" s="18">
        <v>41</v>
      </c>
      <c r="IB6" s="18">
        <v>52</v>
      </c>
      <c r="IC6" s="18">
        <v>42</v>
      </c>
      <c r="ID6" s="18">
        <v>48</v>
      </c>
      <c r="IE6" s="18">
        <v>22</v>
      </c>
      <c r="IF6" s="18">
        <v>53</v>
      </c>
      <c r="IG6" s="18">
        <v>45</v>
      </c>
      <c r="IH6" s="18">
        <v>30</v>
      </c>
      <c r="II6" s="18">
        <v>41</v>
      </c>
      <c r="IJ6" s="18">
        <v>83</v>
      </c>
      <c r="IK6" s="18">
        <v>57</v>
      </c>
      <c r="IL6" s="18">
        <v>31</v>
      </c>
      <c r="IM6" s="18">
        <v>39</v>
      </c>
      <c r="IN6" s="18">
        <v>32</v>
      </c>
      <c r="IO6" s="18">
        <v>58</v>
      </c>
      <c r="IP6" s="18">
        <v>33</v>
      </c>
      <c r="IQ6" s="18">
        <v>48</v>
      </c>
      <c r="IR6" s="18">
        <v>57</v>
      </c>
      <c r="IS6" s="18">
        <v>37</v>
      </c>
      <c r="IT6" s="18">
        <v>35</v>
      </c>
      <c r="IU6" s="18">
        <v>62</v>
      </c>
      <c r="IV6" s="18">
        <v>87</v>
      </c>
      <c r="IW6" s="18">
        <v>74</v>
      </c>
      <c r="IX6" s="18">
        <v>44</v>
      </c>
      <c r="IY6" s="18">
        <v>72</v>
      </c>
      <c r="IZ6" s="18">
        <v>32</v>
      </c>
      <c r="JA6" s="18">
        <v>39</v>
      </c>
      <c r="JB6" s="18">
        <v>36</v>
      </c>
      <c r="JC6" s="18">
        <v>37</v>
      </c>
      <c r="JD6" s="18">
        <v>37</v>
      </c>
      <c r="JE6" s="18">
        <v>44</v>
      </c>
      <c r="JF6" s="18">
        <v>33</v>
      </c>
      <c r="JG6" s="18">
        <v>40</v>
      </c>
      <c r="JH6" s="18">
        <v>46</v>
      </c>
      <c r="JI6" s="18">
        <v>28</v>
      </c>
      <c r="JJ6" s="18">
        <v>23</v>
      </c>
      <c r="JK6" s="18">
        <v>7</v>
      </c>
      <c r="JL6" s="18">
        <v>32</v>
      </c>
      <c r="JM6" s="18">
        <v>32</v>
      </c>
      <c r="JN6" s="18">
        <v>31</v>
      </c>
      <c r="JO6" s="18">
        <v>31</v>
      </c>
      <c r="JP6" s="18">
        <v>34</v>
      </c>
      <c r="JQ6" s="18">
        <v>33</v>
      </c>
      <c r="JR6" s="18">
        <v>30</v>
      </c>
      <c r="JS6" s="18">
        <v>29</v>
      </c>
      <c r="JT6" s="18">
        <v>20</v>
      </c>
      <c r="JU6" s="18">
        <v>31</v>
      </c>
      <c r="JV6" s="18">
        <v>34</v>
      </c>
      <c r="JW6" s="18">
        <v>28</v>
      </c>
      <c r="JX6" s="18">
        <v>35</v>
      </c>
      <c r="JY6" s="18">
        <v>29</v>
      </c>
      <c r="JZ6" s="18">
        <v>27</v>
      </c>
      <c r="KA6" s="18">
        <v>23</v>
      </c>
      <c r="KB6" s="18">
        <v>31</v>
      </c>
      <c r="KC6" s="18">
        <v>20</v>
      </c>
      <c r="KD6" s="18">
        <v>35</v>
      </c>
      <c r="KE6" s="18">
        <v>34</v>
      </c>
      <c r="KF6" s="18">
        <v>39</v>
      </c>
      <c r="KG6" s="18">
        <v>26</v>
      </c>
      <c r="KH6" s="18">
        <v>31</v>
      </c>
      <c r="KI6" s="18">
        <v>25</v>
      </c>
      <c r="KJ6" s="18">
        <v>27</v>
      </c>
      <c r="KK6" s="18">
        <v>30</v>
      </c>
      <c r="KL6" s="18">
        <v>54</v>
      </c>
      <c r="KM6" s="18">
        <v>31</v>
      </c>
      <c r="KN6" s="18">
        <v>33</v>
      </c>
      <c r="KO6" s="18">
        <v>30</v>
      </c>
      <c r="KP6" s="18">
        <v>17</v>
      </c>
      <c r="KQ6" s="18">
        <v>22</v>
      </c>
      <c r="KR6" s="18">
        <v>27</v>
      </c>
      <c r="KS6" s="18">
        <v>46</v>
      </c>
      <c r="KT6" s="18">
        <v>33</v>
      </c>
      <c r="KU6" s="18">
        <v>20</v>
      </c>
      <c r="KV6" s="18">
        <v>28</v>
      </c>
      <c r="KW6" s="18">
        <v>28</v>
      </c>
      <c r="KX6" s="18">
        <v>22</v>
      </c>
      <c r="KY6" s="18">
        <v>18</v>
      </c>
      <c r="KZ6" s="18">
        <v>30</v>
      </c>
      <c r="LA6" s="18">
        <v>29</v>
      </c>
      <c r="LB6" s="18">
        <v>36</v>
      </c>
      <c r="LC6" s="18">
        <v>28</v>
      </c>
      <c r="LD6" s="18">
        <v>20</v>
      </c>
      <c r="LE6" s="18">
        <v>17</v>
      </c>
      <c r="LF6" s="18">
        <v>24</v>
      </c>
      <c r="LG6" s="18">
        <v>32</v>
      </c>
      <c r="LH6" s="18">
        <v>33</v>
      </c>
      <c r="LI6" s="18">
        <v>32</v>
      </c>
      <c r="LJ6" s="18">
        <v>27</v>
      </c>
      <c r="LK6" s="18">
        <v>36</v>
      </c>
      <c r="LL6" s="18">
        <v>21</v>
      </c>
      <c r="LM6" s="18">
        <v>0</v>
      </c>
      <c r="LN6" s="18">
        <v>13</v>
      </c>
      <c r="LO6" s="18">
        <v>145</v>
      </c>
      <c r="LP6" s="18">
        <v>27</v>
      </c>
      <c r="LQ6" s="18">
        <v>29</v>
      </c>
      <c r="LR6" s="18">
        <v>19</v>
      </c>
      <c r="LS6" s="18">
        <v>20</v>
      </c>
      <c r="LT6" s="18">
        <v>28</v>
      </c>
      <c r="LU6" s="18">
        <v>44</v>
      </c>
      <c r="LV6" s="18">
        <v>17</v>
      </c>
      <c r="LW6" s="18">
        <v>29</v>
      </c>
      <c r="LX6" s="18">
        <v>13</v>
      </c>
      <c r="LY6" s="18">
        <v>21</v>
      </c>
      <c r="LZ6" s="18">
        <v>25</v>
      </c>
      <c r="MA6" s="18">
        <v>16</v>
      </c>
      <c r="MB6" s="18">
        <v>22</v>
      </c>
      <c r="MC6" s="18">
        <v>23</v>
      </c>
      <c r="MD6" s="18">
        <v>21</v>
      </c>
      <c r="ME6" s="18">
        <v>22</v>
      </c>
      <c r="MF6" s="18">
        <v>29</v>
      </c>
      <c r="MG6" s="18">
        <v>12</v>
      </c>
      <c r="MH6" s="18">
        <v>9</v>
      </c>
      <c r="MI6" s="18">
        <v>16</v>
      </c>
      <c r="MJ6" s="18">
        <v>16</v>
      </c>
      <c r="MK6" s="18">
        <v>16</v>
      </c>
      <c r="ML6" s="18">
        <v>14</v>
      </c>
      <c r="MM6" s="18">
        <v>11</v>
      </c>
      <c r="MN6" s="18">
        <v>25</v>
      </c>
      <c r="MO6" s="18">
        <v>17</v>
      </c>
      <c r="MP6" s="18">
        <v>20</v>
      </c>
      <c r="MQ6" s="18">
        <v>20</v>
      </c>
      <c r="MR6" s="18">
        <v>21</v>
      </c>
      <c r="MS6" s="18">
        <v>12</v>
      </c>
      <c r="MT6" s="18">
        <v>28</v>
      </c>
      <c r="MU6" s="18">
        <v>14</v>
      </c>
      <c r="MV6" s="18">
        <v>21</v>
      </c>
      <c r="MW6" s="18">
        <v>33</v>
      </c>
      <c r="MX6" s="18">
        <v>15</v>
      </c>
      <c r="MY6" s="18">
        <v>11</v>
      </c>
      <c r="MZ6" s="18">
        <v>10</v>
      </c>
      <c r="NA6" s="18">
        <v>31</v>
      </c>
      <c r="NB6" s="18">
        <v>16</v>
      </c>
      <c r="NC6" s="18">
        <v>12</v>
      </c>
      <c r="ND6" s="18">
        <v>23</v>
      </c>
      <c r="NE6" s="18">
        <v>21</v>
      </c>
      <c r="NF6" s="18">
        <v>18</v>
      </c>
      <c r="NG6" s="18">
        <v>15</v>
      </c>
      <c r="NH6" s="18">
        <v>19</v>
      </c>
      <c r="NI6" s="18">
        <v>23</v>
      </c>
      <c r="NJ6" s="18">
        <v>26</v>
      </c>
      <c r="NK6" s="18">
        <v>34</v>
      </c>
      <c r="NL6" s="18">
        <v>26</v>
      </c>
      <c r="NM6" s="18">
        <v>24</v>
      </c>
      <c r="NN6" s="18">
        <v>21</v>
      </c>
      <c r="NO6" s="18">
        <v>29</v>
      </c>
      <c r="NP6" s="18">
        <v>21</v>
      </c>
      <c r="NQ6" s="18">
        <v>16</v>
      </c>
      <c r="NR6" s="18">
        <v>21</v>
      </c>
      <c r="NS6" s="18">
        <v>16</v>
      </c>
      <c r="NT6" s="18">
        <v>23</v>
      </c>
      <c r="NU6" s="18">
        <v>25</v>
      </c>
      <c r="NV6" s="18">
        <v>23</v>
      </c>
      <c r="NW6" s="18">
        <v>12</v>
      </c>
      <c r="NX6" s="18">
        <v>23</v>
      </c>
      <c r="NY6" s="18">
        <v>32</v>
      </c>
      <c r="NZ6" s="18">
        <v>13</v>
      </c>
      <c r="OA6" s="18">
        <v>13</v>
      </c>
      <c r="OB6" s="18">
        <v>27</v>
      </c>
      <c r="OC6" s="18">
        <v>24</v>
      </c>
      <c r="OD6" s="18">
        <v>33</v>
      </c>
      <c r="OE6" s="18">
        <v>16</v>
      </c>
      <c r="OF6" s="18">
        <v>17</v>
      </c>
      <c r="OG6" s="18">
        <v>13</v>
      </c>
      <c r="OH6" s="18">
        <v>19</v>
      </c>
      <c r="OI6" s="18">
        <v>20</v>
      </c>
      <c r="OJ6" s="18">
        <v>25</v>
      </c>
      <c r="OK6" s="18">
        <v>18</v>
      </c>
      <c r="OL6" s="18">
        <v>19</v>
      </c>
      <c r="OM6" s="18">
        <v>22</v>
      </c>
      <c r="ON6" s="18">
        <v>18</v>
      </c>
      <c r="OO6" s="18">
        <v>13</v>
      </c>
      <c r="OP6" s="18">
        <v>14</v>
      </c>
      <c r="OQ6" s="18">
        <v>30</v>
      </c>
      <c r="OR6" s="18">
        <v>11</v>
      </c>
      <c r="OS6" s="18">
        <v>29</v>
      </c>
      <c r="OT6" s="18">
        <v>35</v>
      </c>
      <c r="OU6" s="18">
        <v>15</v>
      </c>
      <c r="OV6" s="18">
        <v>17</v>
      </c>
      <c r="OW6" s="18">
        <v>19</v>
      </c>
      <c r="OX6" s="18">
        <v>28</v>
      </c>
      <c r="OY6" s="18">
        <v>19</v>
      </c>
      <c r="OZ6" s="18">
        <v>21</v>
      </c>
      <c r="PA6" s="18">
        <v>28</v>
      </c>
      <c r="PB6" s="18">
        <v>16</v>
      </c>
      <c r="PC6" s="18">
        <v>17</v>
      </c>
      <c r="PD6" s="18">
        <v>16</v>
      </c>
      <c r="PE6" s="18">
        <v>21</v>
      </c>
      <c r="PF6" s="18">
        <v>28</v>
      </c>
      <c r="PG6" s="18">
        <v>16</v>
      </c>
      <c r="PH6" s="18">
        <v>22</v>
      </c>
      <c r="PI6" s="18">
        <v>15</v>
      </c>
      <c r="PJ6" s="18">
        <v>17</v>
      </c>
      <c r="PK6" s="18">
        <v>13</v>
      </c>
      <c r="PL6" s="18">
        <v>13</v>
      </c>
      <c r="PM6" s="18">
        <v>12</v>
      </c>
      <c r="PN6" s="18">
        <v>12</v>
      </c>
      <c r="PO6" s="18">
        <v>25</v>
      </c>
      <c r="PP6" s="18">
        <v>29</v>
      </c>
      <c r="PQ6" s="18">
        <v>13</v>
      </c>
      <c r="PR6" s="18">
        <v>26</v>
      </c>
      <c r="PS6" s="18">
        <v>24</v>
      </c>
      <c r="PT6" s="18">
        <v>27</v>
      </c>
      <c r="PU6" s="18">
        <v>12</v>
      </c>
      <c r="PV6" s="18">
        <v>20</v>
      </c>
      <c r="PW6" s="18">
        <v>12</v>
      </c>
      <c r="PX6" s="18">
        <v>11</v>
      </c>
      <c r="PY6" s="18">
        <v>15</v>
      </c>
      <c r="PZ6" s="18">
        <v>14</v>
      </c>
      <c r="QA6" s="18">
        <v>13</v>
      </c>
      <c r="QB6" s="18">
        <v>12</v>
      </c>
      <c r="QC6" s="18">
        <v>25</v>
      </c>
      <c r="QD6" s="18">
        <v>8</v>
      </c>
      <c r="QE6" s="18">
        <v>13</v>
      </c>
      <c r="QF6" s="18">
        <v>9</v>
      </c>
      <c r="QG6" s="18">
        <v>16</v>
      </c>
      <c r="QH6" s="18">
        <v>11</v>
      </c>
      <c r="QI6" s="18">
        <v>2</v>
      </c>
      <c r="QJ6" s="18">
        <v>16</v>
      </c>
      <c r="QK6" s="18">
        <v>8</v>
      </c>
      <c r="QL6" s="18">
        <v>14</v>
      </c>
      <c r="QM6" s="18">
        <v>56</v>
      </c>
      <c r="QN6" s="18">
        <v>21</v>
      </c>
      <c r="QO6" s="18">
        <v>14</v>
      </c>
      <c r="QP6" s="18">
        <v>19</v>
      </c>
      <c r="QQ6" s="18">
        <v>17</v>
      </c>
      <c r="QR6" s="18">
        <v>24</v>
      </c>
      <c r="QS6" s="18">
        <v>13</v>
      </c>
      <c r="QT6" s="18">
        <v>15</v>
      </c>
      <c r="QU6" s="18">
        <v>18</v>
      </c>
      <c r="QV6" s="18">
        <v>22</v>
      </c>
      <c r="QW6" s="18">
        <v>25</v>
      </c>
      <c r="QX6" s="18">
        <v>30</v>
      </c>
      <c r="QY6" s="18">
        <v>30</v>
      </c>
      <c r="QZ6" s="18">
        <v>21</v>
      </c>
      <c r="RA6" s="18">
        <v>18</v>
      </c>
      <c r="RB6" s="18">
        <v>11</v>
      </c>
      <c r="RC6" s="18">
        <v>29</v>
      </c>
      <c r="RD6" s="18">
        <v>14</v>
      </c>
      <c r="RE6" s="18">
        <v>50</v>
      </c>
      <c r="RF6" s="18">
        <v>24</v>
      </c>
      <c r="RG6" s="18">
        <v>0</v>
      </c>
      <c r="RH6" s="18">
        <v>27</v>
      </c>
      <c r="RI6" s="18">
        <v>23</v>
      </c>
      <c r="RJ6" s="18">
        <v>24</v>
      </c>
      <c r="RK6" s="18">
        <v>20</v>
      </c>
      <c r="RL6" s="18">
        <v>19</v>
      </c>
      <c r="RM6" s="18">
        <v>32</v>
      </c>
      <c r="RN6" s="18">
        <v>14</v>
      </c>
      <c r="RO6" s="18">
        <v>18</v>
      </c>
      <c r="RP6" s="18">
        <v>23</v>
      </c>
      <c r="RQ6" s="18">
        <v>13</v>
      </c>
      <c r="RR6" s="18">
        <v>16</v>
      </c>
      <c r="RS6" s="18">
        <v>26</v>
      </c>
      <c r="RT6" s="18">
        <v>17</v>
      </c>
      <c r="RU6" s="18">
        <v>8</v>
      </c>
      <c r="RV6" s="18">
        <v>22</v>
      </c>
      <c r="RW6" s="18">
        <v>25</v>
      </c>
      <c r="RX6" s="18">
        <v>21</v>
      </c>
      <c r="RY6" s="18">
        <v>17</v>
      </c>
      <c r="RZ6" s="18">
        <v>21</v>
      </c>
      <c r="SA6" s="18">
        <v>17</v>
      </c>
      <c r="SB6" s="18">
        <v>20</v>
      </c>
      <c r="SC6" s="18">
        <v>16</v>
      </c>
      <c r="SD6" s="18">
        <v>17</v>
      </c>
      <c r="SE6" s="18">
        <v>18</v>
      </c>
      <c r="SF6" s="18">
        <v>11</v>
      </c>
      <c r="SG6" s="18">
        <v>17</v>
      </c>
      <c r="SH6" s="18">
        <v>17</v>
      </c>
      <c r="SI6" s="18">
        <v>21</v>
      </c>
      <c r="SJ6" s="18">
        <v>0</v>
      </c>
      <c r="SK6" s="18">
        <v>11</v>
      </c>
      <c r="SL6" s="18">
        <v>41</v>
      </c>
      <c r="SM6" s="18">
        <v>11</v>
      </c>
      <c r="SN6" s="18">
        <v>6</v>
      </c>
      <c r="SO6" s="18">
        <v>17</v>
      </c>
      <c r="SP6" s="18">
        <v>14</v>
      </c>
      <c r="SQ6" s="18">
        <v>20</v>
      </c>
      <c r="SR6" s="18">
        <v>16</v>
      </c>
      <c r="SS6" s="18">
        <v>19</v>
      </c>
      <c r="ST6" s="18">
        <v>18</v>
      </c>
      <c r="SU6" s="18">
        <v>15</v>
      </c>
      <c r="SV6" s="18">
        <v>25</v>
      </c>
      <c r="SW6" s="18">
        <v>0</v>
      </c>
      <c r="SX6" s="18">
        <v>7</v>
      </c>
      <c r="SY6" s="18">
        <v>16</v>
      </c>
      <c r="SZ6" s="18">
        <v>17</v>
      </c>
      <c r="TA6" s="18">
        <v>12</v>
      </c>
      <c r="TB6" s="18">
        <v>21</v>
      </c>
      <c r="TC6" s="18">
        <v>26</v>
      </c>
      <c r="TD6" s="18">
        <v>28</v>
      </c>
      <c r="TE6" s="18">
        <v>14</v>
      </c>
      <c r="TF6" s="18">
        <v>14</v>
      </c>
      <c r="TG6" s="18">
        <v>17</v>
      </c>
      <c r="TH6" s="18">
        <v>13</v>
      </c>
      <c r="TI6" s="18">
        <v>18</v>
      </c>
      <c r="TJ6" s="18">
        <v>6</v>
      </c>
      <c r="TK6" s="18">
        <v>29</v>
      </c>
      <c r="TL6" s="18">
        <v>31</v>
      </c>
      <c r="TM6" s="18">
        <v>19</v>
      </c>
      <c r="TN6" s="18">
        <v>15</v>
      </c>
      <c r="TO6" s="18">
        <v>13</v>
      </c>
      <c r="TP6" s="18">
        <v>13</v>
      </c>
      <c r="TQ6" s="18">
        <v>0</v>
      </c>
      <c r="TR6" s="18">
        <v>23</v>
      </c>
      <c r="TS6" s="18">
        <v>12</v>
      </c>
      <c r="TT6" s="18">
        <v>12</v>
      </c>
      <c r="TU6" s="18">
        <v>15</v>
      </c>
      <c r="TV6" s="18">
        <v>10</v>
      </c>
      <c r="TW6" s="18">
        <v>16</v>
      </c>
      <c r="TX6" s="18">
        <v>13</v>
      </c>
      <c r="TY6" s="18">
        <v>16</v>
      </c>
      <c r="TZ6" s="18">
        <v>30</v>
      </c>
      <c r="UA6" s="18">
        <v>25</v>
      </c>
      <c r="UB6" s="18">
        <v>16</v>
      </c>
      <c r="UC6" s="18">
        <v>9</v>
      </c>
      <c r="UD6" s="18">
        <v>11</v>
      </c>
      <c r="UE6" s="18">
        <v>14</v>
      </c>
      <c r="UF6" s="18">
        <v>8</v>
      </c>
      <c r="UG6" s="18">
        <v>16</v>
      </c>
      <c r="UH6" s="18">
        <v>11</v>
      </c>
      <c r="UI6" s="18">
        <v>13</v>
      </c>
      <c r="UJ6" s="18">
        <v>8</v>
      </c>
      <c r="UK6" s="18">
        <v>10</v>
      </c>
      <c r="UL6" s="18">
        <v>9</v>
      </c>
      <c r="UM6" s="18">
        <v>24</v>
      </c>
      <c r="UN6" s="18">
        <v>7</v>
      </c>
      <c r="UO6" s="18">
        <v>9</v>
      </c>
      <c r="UP6" s="18">
        <v>19</v>
      </c>
      <c r="UQ6" s="18">
        <v>19</v>
      </c>
      <c r="UR6" s="18">
        <v>13</v>
      </c>
      <c r="US6" s="18">
        <v>9</v>
      </c>
      <c r="UT6" s="18">
        <v>6</v>
      </c>
      <c r="UU6" s="18">
        <v>21</v>
      </c>
      <c r="UV6" s="18">
        <v>16</v>
      </c>
      <c r="UW6" s="18">
        <v>18</v>
      </c>
      <c r="UX6" s="18">
        <v>11</v>
      </c>
      <c r="UY6" s="18">
        <v>16</v>
      </c>
      <c r="UZ6" s="18">
        <v>22</v>
      </c>
      <c r="VA6" s="18">
        <v>12</v>
      </c>
      <c r="VB6" s="18">
        <v>14</v>
      </c>
      <c r="VC6" s="18">
        <v>13</v>
      </c>
      <c r="VD6" s="18">
        <v>13</v>
      </c>
      <c r="VE6" s="18">
        <v>3</v>
      </c>
      <c r="VF6" s="18">
        <v>13</v>
      </c>
      <c r="VG6" s="18">
        <v>8</v>
      </c>
      <c r="VH6" s="18">
        <v>20</v>
      </c>
      <c r="VI6" s="18">
        <v>6</v>
      </c>
      <c r="VJ6" s="18">
        <v>7</v>
      </c>
      <c r="VK6" s="18">
        <v>17</v>
      </c>
      <c r="VL6" s="18">
        <v>10</v>
      </c>
      <c r="VM6" s="18">
        <v>11</v>
      </c>
      <c r="VN6" s="18">
        <v>10</v>
      </c>
      <c r="VO6" s="18">
        <v>9</v>
      </c>
      <c r="VP6" s="18">
        <v>8</v>
      </c>
      <c r="VQ6" s="18">
        <v>18</v>
      </c>
      <c r="VR6" s="18">
        <v>7</v>
      </c>
      <c r="VS6" s="18">
        <v>14</v>
      </c>
      <c r="VT6" s="18">
        <v>9</v>
      </c>
      <c r="VU6" s="18">
        <v>2</v>
      </c>
      <c r="VV6" s="18">
        <v>15</v>
      </c>
      <c r="VW6" s="18">
        <v>1</v>
      </c>
      <c r="VX6" s="18">
        <v>12</v>
      </c>
      <c r="VY6" s="18">
        <v>9</v>
      </c>
      <c r="VZ6" s="18">
        <v>9</v>
      </c>
      <c r="WA6" s="18">
        <v>5</v>
      </c>
      <c r="WB6" s="18">
        <v>13</v>
      </c>
      <c r="WC6" s="18">
        <v>12</v>
      </c>
      <c r="WD6" s="18">
        <v>6</v>
      </c>
      <c r="WE6" s="18">
        <v>7</v>
      </c>
      <c r="WF6" s="18">
        <v>17</v>
      </c>
      <c r="WG6" s="18">
        <v>23</v>
      </c>
      <c r="WH6" s="18">
        <v>10</v>
      </c>
      <c r="WI6" s="18">
        <v>15</v>
      </c>
      <c r="WJ6" s="18">
        <v>14</v>
      </c>
      <c r="WK6" s="18">
        <v>18</v>
      </c>
      <c r="WL6" s="18">
        <v>10</v>
      </c>
      <c r="WM6" s="18">
        <v>1</v>
      </c>
      <c r="WN6" s="18">
        <v>17</v>
      </c>
      <c r="WO6" s="18">
        <v>7</v>
      </c>
      <c r="WP6" s="18">
        <v>5</v>
      </c>
      <c r="WQ6" s="18">
        <v>4</v>
      </c>
      <c r="WR6" s="18">
        <v>13</v>
      </c>
      <c r="WS6" s="18">
        <v>2</v>
      </c>
      <c r="WT6" s="18">
        <v>6</v>
      </c>
      <c r="WU6" s="18">
        <v>14</v>
      </c>
      <c r="WV6" s="18">
        <v>5</v>
      </c>
      <c r="WW6" s="18">
        <v>15</v>
      </c>
      <c r="WX6" s="18">
        <v>4</v>
      </c>
      <c r="WY6" s="18">
        <v>13</v>
      </c>
      <c r="WZ6" s="18">
        <v>11</v>
      </c>
      <c r="XA6" s="18">
        <v>17</v>
      </c>
      <c r="XB6" s="18">
        <v>4</v>
      </c>
      <c r="XC6" s="18">
        <v>3</v>
      </c>
      <c r="XD6" s="18">
        <v>8</v>
      </c>
      <c r="XE6" s="18">
        <v>7</v>
      </c>
      <c r="XF6" s="18">
        <v>7</v>
      </c>
      <c r="XG6" s="18">
        <v>9</v>
      </c>
      <c r="XH6" s="18">
        <v>5</v>
      </c>
      <c r="XI6" s="18">
        <v>11</v>
      </c>
      <c r="XJ6" s="18">
        <v>6</v>
      </c>
      <c r="XK6" s="18">
        <v>7</v>
      </c>
      <c r="XL6" s="18">
        <v>3</v>
      </c>
      <c r="XM6" s="18">
        <v>6</v>
      </c>
      <c r="XN6" s="18">
        <v>10</v>
      </c>
      <c r="XO6" s="18">
        <v>10</v>
      </c>
      <c r="XP6" s="18">
        <v>7</v>
      </c>
      <c r="XQ6" s="18">
        <v>9</v>
      </c>
      <c r="XR6" s="18">
        <v>12</v>
      </c>
      <c r="XS6" s="18">
        <v>15</v>
      </c>
      <c r="XT6" s="18">
        <v>7</v>
      </c>
      <c r="XU6" s="18">
        <v>6</v>
      </c>
      <c r="XV6" s="18">
        <v>10</v>
      </c>
      <c r="XW6" s="18">
        <v>9</v>
      </c>
      <c r="XX6" s="18">
        <v>6</v>
      </c>
      <c r="XY6" s="18">
        <v>8</v>
      </c>
      <c r="XZ6" s="18">
        <v>3</v>
      </c>
      <c r="YA6" s="18">
        <v>11</v>
      </c>
      <c r="YB6" s="18">
        <v>10</v>
      </c>
      <c r="YC6" s="18">
        <v>9</v>
      </c>
      <c r="YD6" s="18">
        <v>11</v>
      </c>
      <c r="YE6" s="18">
        <v>16</v>
      </c>
      <c r="YF6" s="18">
        <v>5</v>
      </c>
      <c r="YG6" s="18">
        <v>10</v>
      </c>
      <c r="YH6" s="18">
        <v>7</v>
      </c>
      <c r="YI6" s="18">
        <v>13</v>
      </c>
      <c r="YJ6" s="18">
        <v>22</v>
      </c>
      <c r="YK6" s="18">
        <v>14</v>
      </c>
      <c r="YL6" s="18">
        <v>6</v>
      </c>
      <c r="YM6" s="18">
        <v>11</v>
      </c>
      <c r="YN6" s="18">
        <v>9</v>
      </c>
      <c r="YO6" s="18">
        <v>5</v>
      </c>
      <c r="YP6" s="18">
        <v>16</v>
      </c>
      <c r="YQ6" s="18">
        <v>8</v>
      </c>
      <c r="YR6" s="18">
        <v>19</v>
      </c>
      <c r="YS6" s="18">
        <v>9</v>
      </c>
      <c r="YT6" s="18">
        <v>22</v>
      </c>
      <c r="YU6" s="18">
        <v>13</v>
      </c>
      <c r="YV6" s="18">
        <v>16</v>
      </c>
      <c r="YW6" s="18">
        <v>4</v>
      </c>
      <c r="YX6" s="18">
        <v>9</v>
      </c>
      <c r="YY6" s="18">
        <v>9</v>
      </c>
      <c r="YZ6" s="18">
        <v>13</v>
      </c>
      <c r="ZA6" s="18">
        <v>14</v>
      </c>
      <c r="ZB6" s="18">
        <v>20</v>
      </c>
      <c r="ZC6" s="18">
        <v>13</v>
      </c>
      <c r="ZD6" s="18">
        <v>14</v>
      </c>
      <c r="ZE6" s="18">
        <v>17</v>
      </c>
      <c r="ZF6" s="18">
        <v>14</v>
      </c>
      <c r="ZG6" s="18">
        <v>16</v>
      </c>
      <c r="ZH6" s="18">
        <v>16</v>
      </c>
      <c r="ZI6" s="18">
        <v>8</v>
      </c>
      <c r="ZJ6" s="18">
        <v>10</v>
      </c>
      <c r="ZK6" s="18">
        <v>19</v>
      </c>
      <c r="ZL6" s="18">
        <v>13</v>
      </c>
      <c r="ZM6" s="18">
        <v>18</v>
      </c>
      <c r="ZN6" s="18">
        <v>7</v>
      </c>
      <c r="ZO6" s="18">
        <v>9</v>
      </c>
      <c r="ZP6" s="18">
        <v>8</v>
      </c>
      <c r="ZQ6" s="18">
        <v>12</v>
      </c>
      <c r="ZR6" s="18">
        <v>17</v>
      </c>
      <c r="ZS6" s="18">
        <v>13</v>
      </c>
      <c r="ZT6" s="18">
        <v>8</v>
      </c>
      <c r="ZU6" s="18">
        <v>4</v>
      </c>
      <c r="ZV6" s="18">
        <v>6</v>
      </c>
      <c r="ZW6" s="18">
        <v>11</v>
      </c>
      <c r="ZX6" s="18">
        <v>18</v>
      </c>
      <c r="ZY6" s="18">
        <v>16</v>
      </c>
      <c r="ZZ6" s="18">
        <v>10</v>
      </c>
      <c r="AAA6" s="18">
        <v>8</v>
      </c>
      <c r="AAB6" s="18">
        <v>8</v>
      </c>
      <c r="AAC6" s="18">
        <v>8</v>
      </c>
      <c r="AAD6" s="18">
        <v>4</v>
      </c>
      <c r="AAE6" s="18">
        <v>13</v>
      </c>
      <c r="AAF6" s="18">
        <v>12</v>
      </c>
      <c r="AAG6" s="18">
        <v>7</v>
      </c>
      <c r="AAH6" s="18">
        <v>17</v>
      </c>
      <c r="AAI6" s="18">
        <v>6</v>
      </c>
      <c r="AAJ6" s="18">
        <v>7</v>
      </c>
      <c r="AAK6" s="18">
        <v>12</v>
      </c>
      <c r="AAL6" s="18">
        <v>10</v>
      </c>
      <c r="AAM6" s="18">
        <v>25</v>
      </c>
      <c r="AAN6" s="18">
        <v>13</v>
      </c>
      <c r="AAO6" s="18">
        <v>10</v>
      </c>
      <c r="AAP6" s="18">
        <v>11</v>
      </c>
      <c r="AAQ6" s="18">
        <v>22</v>
      </c>
      <c r="AAR6" s="18">
        <v>8</v>
      </c>
      <c r="AAS6" s="18">
        <v>8</v>
      </c>
      <c r="AAT6" s="18">
        <v>11</v>
      </c>
      <c r="AAU6" s="18">
        <v>7</v>
      </c>
      <c r="AAV6" s="18">
        <v>6</v>
      </c>
      <c r="AAW6" s="18">
        <v>11</v>
      </c>
      <c r="AAX6" s="18">
        <v>0</v>
      </c>
      <c r="AAY6" s="18">
        <v>9</v>
      </c>
      <c r="AAZ6" s="18">
        <v>13</v>
      </c>
      <c r="ABA6" s="18">
        <v>7</v>
      </c>
      <c r="ABB6" s="18">
        <v>8</v>
      </c>
      <c r="ABC6" s="18">
        <v>7</v>
      </c>
      <c r="ABD6" s="18">
        <v>6</v>
      </c>
      <c r="ABE6" s="18">
        <v>15</v>
      </c>
      <c r="ABF6" s="18">
        <v>6</v>
      </c>
      <c r="ABG6" s="18">
        <v>22</v>
      </c>
      <c r="ABH6" s="18">
        <v>5</v>
      </c>
      <c r="ABI6" s="18">
        <v>9</v>
      </c>
      <c r="ABJ6" s="18">
        <v>9</v>
      </c>
      <c r="ABK6" s="18">
        <v>14</v>
      </c>
      <c r="ABL6" s="18">
        <v>10</v>
      </c>
      <c r="ABM6" s="18">
        <v>15</v>
      </c>
      <c r="ABN6" s="18">
        <v>12</v>
      </c>
      <c r="ABO6" s="18">
        <v>9</v>
      </c>
      <c r="ABP6" s="18">
        <v>6</v>
      </c>
      <c r="ABQ6" s="18">
        <v>6</v>
      </c>
      <c r="ABR6" s="18">
        <v>15</v>
      </c>
      <c r="ABS6" s="18">
        <v>9</v>
      </c>
      <c r="ABT6" s="18">
        <v>10</v>
      </c>
      <c r="ABU6" s="18">
        <v>10</v>
      </c>
      <c r="ABV6" s="18">
        <v>9</v>
      </c>
      <c r="ABW6" s="18">
        <v>5</v>
      </c>
      <c r="ABX6" s="18">
        <v>9</v>
      </c>
      <c r="ABY6" s="18">
        <v>13</v>
      </c>
      <c r="ABZ6" s="18">
        <v>15</v>
      </c>
      <c r="ACA6" s="18">
        <v>9</v>
      </c>
      <c r="ACB6" s="18">
        <v>18</v>
      </c>
      <c r="ACC6" s="18">
        <v>14</v>
      </c>
      <c r="ACD6" s="18">
        <v>14</v>
      </c>
      <c r="ACE6" s="18">
        <v>13</v>
      </c>
      <c r="ACF6" s="18">
        <v>11</v>
      </c>
      <c r="ACG6" s="18">
        <v>14</v>
      </c>
      <c r="ACH6" s="18">
        <v>11</v>
      </c>
      <c r="ACI6" s="18">
        <v>15</v>
      </c>
      <c r="ACJ6" s="18">
        <v>12</v>
      </c>
      <c r="ACK6" s="18">
        <v>6</v>
      </c>
      <c r="ACL6" s="18">
        <v>21</v>
      </c>
      <c r="ACM6" s="18">
        <v>20</v>
      </c>
      <c r="ACN6" s="18">
        <v>10</v>
      </c>
      <c r="ACO6" s="18">
        <v>6</v>
      </c>
      <c r="ACP6" s="18">
        <v>14</v>
      </c>
      <c r="ACQ6" s="18">
        <v>13</v>
      </c>
      <c r="ACR6" s="18">
        <v>9</v>
      </c>
      <c r="ACS6" s="18">
        <v>10</v>
      </c>
      <c r="ACT6" s="18">
        <v>16</v>
      </c>
      <c r="ACU6" s="18">
        <v>14</v>
      </c>
      <c r="ACV6" s="18">
        <v>22</v>
      </c>
      <c r="ACW6" s="18">
        <v>1</v>
      </c>
      <c r="ACX6" s="18">
        <v>17</v>
      </c>
      <c r="ACY6" s="18">
        <v>19</v>
      </c>
      <c r="ACZ6" s="18">
        <v>6</v>
      </c>
      <c r="ADA6" s="18">
        <v>7</v>
      </c>
      <c r="ADB6" s="18">
        <v>32</v>
      </c>
      <c r="ADC6" s="18">
        <v>16</v>
      </c>
      <c r="ADD6" s="18">
        <v>10</v>
      </c>
      <c r="ADE6" s="18">
        <v>4</v>
      </c>
      <c r="ADF6" s="18">
        <v>4</v>
      </c>
      <c r="ADG6" s="18">
        <v>15</v>
      </c>
      <c r="ADH6" s="18">
        <v>23</v>
      </c>
      <c r="ADI6" s="18">
        <v>25</v>
      </c>
      <c r="ADJ6" s="18">
        <v>12</v>
      </c>
      <c r="ADK6" s="18">
        <v>7</v>
      </c>
      <c r="ADL6" s="18">
        <v>10</v>
      </c>
      <c r="ADM6" s="18">
        <v>19</v>
      </c>
      <c r="ADN6" s="18">
        <v>15</v>
      </c>
      <c r="ADO6" s="18">
        <v>22</v>
      </c>
      <c r="ADP6" s="18">
        <v>14</v>
      </c>
      <c r="ADQ6" s="18">
        <v>6</v>
      </c>
      <c r="ADR6" s="18">
        <v>17</v>
      </c>
      <c r="ADS6" s="18">
        <v>13</v>
      </c>
      <c r="ADT6" s="18">
        <v>10</v>
      </c>
      <c r="ADU6" s="18">
        <v>7</v>
      </c>
      <c r="ADV6" s="18">
        <v>26</v>
      </c>
      <c r="ADW6" s="18">
        <v>19</v>
      </c>
      <c r="ADX6" s="18">
        <v>8</v>
      </c>
      <c r="ADY6" s="18">
        <v>19</v>
      </c>
      <c r="ADZ6" s="18">
        <v>7</v>
      </c>
      <c r="AEA6" s="18">
        <v>8</v>
      </c>
      <c r="AEB6" s="18">
        <v>14</v>
      </c>
      <c r="AEC6" s="18">
        <v>17</v>
      </c>
      <c r="AED6" s="18">
        <v>13</v>
      </c>
      <c r="AEE6" s="18">
        <v>10</v>
      </c>
      <c r="AEF6" s="18">
        <v>8</v>
      </c>
      <c r="AEG6" s="18">
        <v>7</v>
      </c>
      <c r="AEH6" s="18">
        <v>9</v>
      </c>
      <c r="AEI6" s="18">
        <v>11</v>
      </c>
      <c r="AEJ6" s="18">
        <v>13</v>
      </c>
      <c r="AEK6" s="18">
        <v>13</v>
      </c>
      <c r="AEL6" s="18">
        <v>13</v>
      </c>
      <c r="AEM6" s="18">
        <v>11</v>
      </c>
      <c r="AEN6" s="18">
        <v>9</v>
      </c>
      <c r="AEO6" s="18">
        <v>11</v>
      </c>
      <c r="AEP6" s="18">
        <v>11</v>
      </c>
      <c r="AEQ6" s="18">
        <v>13</v>
      </c>
      <c r="AER6" s="18">
        <v>7</v>
      </c>
      <c r="AES6" s="18">
        <v>2</v>
      </c>
      <c r="AET6" s="18">
        <v>4</v>
      </c>
      <c r="AEU6" s="18">
        <v>12</v>
      </c>
      <c r="AEV6" s="18">
        <v>9</v>
      </c>
      <c r="AEW6" s="18">
        <v>13</v>
      </c>
      <c r="AEX6" s="18">
        <v>7</v>
      </c>
      <c r="AEY6" s="18">
        <v>10</v>
      </c>
      <c r="AEZ6" s="18">
        <v>6</v>
      </c>
      <c r="AFA6" s="18">
        <v>11</v>
      </c>
      <c r="AFB6" s="18">
        <v>8</v>
      </c>
      <c r="AFC6" s="18">
        <v>4</v>
      </c>
      <c r="AFD6" s="18">
        <v>6</v>
      </c>
      <c r="AFE6" s="18">
        <v>5</v>
      </c>
      <c r="AFF6" s="18">
        <v>12</v>
      </c>
      <c r="AFG6" s="18">
        <v>8</v>
      </c>
      <c r="AFH6" s="18">
        <v>20</v>
      </c>
      <c r="AFI6" s="18">
        <v>9</v>
      </c>
      <c r="AFJ6" s="18">
        <v>6</v>
      </c>
      <c r="AFK6" s="18">
        <v>9</v>
      </c>
      <c r="AFL6" s="18">
        <v>12</v>
      </c>
      <c r="AFM6" s="18">
        <v>3</v>
      </c>
      <c r="AFN6" s="18">
        <v>13</v>
      </c>
      <c r="AFO6" s="18">
        <v>7</v>
      </c>
      <c r="AFP6" s="18">
        <v>8</v>
      </c>
      <c r="AFQ6" s="18">
        <v>12</v>
      </c>
      <c r="AFR6" s="18">
        <v>9</v>
      </c>
      <c r="AFS6" s="18">
        <v>6</v>
      </c>
      <c r="AFT6" s="18">
        <v>9</v>
      </c>
      <c r="AFU6" s="18">
        <v>8</v>
      </c>
      <c r="AFV6" s="18">
        <v>11</v>
      </c>
      <c r="AFW6" s="18">
        <v>9</v>
      </c>
      <c r="AFX6" s="18">
        <v>10</v>
      </c>
      <c r="AFY6" s="18">
        <v>5</v>
      </c>
      <c r="AFZ6" s="18">
        <v>7</v>
      </c>
      <c r="AGA6" s="18">
        <v>4</v>
      </c>
      <c r="AGB6" s="18">
        <v>6</v>
      </c>
      <c r="AGC6" s="18">
        <v>9</v>
      </c>
      <c r="AGD6" s="18">
        <v>15</v>
      </c>
      <c r="AGE6" s="18">
        <v>4</v>
      </c>
      <c r="AGF6" s="18">
        <v>3</v>
      </c>
      <c r="AGG6" s="18">
        <v>10</v>
      </c>
      <c r="AGH6" s="18">
        <v>11</v>
      </c>
      <c r="AGI6" s="18">
        <v>12</v>
      </c>
      <c r="AGJ6" s="18">
        <v>2</v>
      </c>
      <c r="AGK6" s="18">
        <v>5</v>
      </c>
      <c r="AGL6" s="18">
        <v>16</v>
      </c>
      <c r="AGM6" s="18">
        <v>1</v>
      </c>
      <c r="AGN6" s="18">
        <v>6</v>
      </c>
      <c r="AGO6" s="18">
        <v>13</v>
      </c>
      <c r="AGP6" s="18">
        <v>12</v>
      </c>
      <c r="AGQ6" s="18">
        <v>7</v>
      </c>
      <c r="AGR6" s="18">
        <v>4</v>
      </c>
      <c r="AGS6" s="18">
        <v>6</v>
      </c>
      <c r="AGT6" s="18">
        <v>7</v>
      </c>
      <c r="AGU6" s="18">
        <v>6</v>
      </c>
      <c r="AGV6" s="18">
        <v>6</v>
      </c>
      <c r="AGW6" s="18">
        <v>9</v>
      </c>
      <c r="AGX6" s="18">
        <v>13</v>
      </c>
      <c r="AGY6" s="18">
        <v>1</v>
      </c>
      <c r="AGZ6" s="18">
        <v>10</v>
      </c>
      <c r="AHA6" s="18">
        <v>16</v>
      </c>
      <c r="AHB6" s="18">
        <v>9</v>
      </c>
      <c r="AHC6" s="18">
        <v>5</v>
      </c>
      <c r="AHD6" s="18">
        <v>4</v>
      </c>
      <c r="AHE6" s="18">
        <v>9</v>
      </c>
      <c r="AHF6" s="18">
        <v>8</v>
      </c>
      <c r="AHG6" s="18">
        <v>6</v>
      </c>
      <c r="AHH6" s="18">
        <v>9</v>
      </c>
      <c r="AHI6" s="18">
        <v>9</v>
      </c>
      <c r="AHJ6" s="18">
        <v>5</v>
      </c>
      <c r="AHK6" s="18">
        <v>14</v>
      </c>
      <c r="AHL6" s="18">
        <v>18</v>
      </c>
      <c r="AHM6" s="18">
        <v>9</v>
      </c>
      <c r="AHN6" s="18">
        <v>14</v>
      </c>
      <c r="AHO6" s="18">
        <v>14</v>
      </c>
      <c r="AHP6" s="18">
        <v>6</v>
      </c>
      <c r="AHQ6" s="18">
        <v>7</v>
      </c>
      <c r="AHR6" s="18">
        <v>11</v>
      </c>
      <c r="AHS6" s="18">
        <v>18</v>
      </c>
      <c r="AHT6" s="18">
        <v>12</v>
      </c>
      <c r="AHU6" s="18">
        <v>13</v>
      </c>
      <c r="AHV6" s="18">
        <v>3</v>
      </c>
      <c r="AHW6" s="18">
        <v>12</v>
      </c>
      <c r="AHX6" s="18">
        <v>22</v>
      </c>
      <c r="AHY6" s="18">
        <v>17</v>
      </c>
      <c r="AHZ6" s="18">
        <v>10</v>
      </c>
      <c r="AIA6" s="18">
        <v>8</v>
      </c>
      <c r="AIB6" s="18">
        <v>9</v>
      </c>
      <c r="AIC6" s="18">
        <v>10</v>
      </c>
      <c r="AID6" s="18">
        <v>16</v>
      </c>
      <c r="AIE6" s="18">
        <v>12</v>
      </c>
      <c r="AIF6" s="18">
        <v>20</v>
      </c>
      <c r="AIG6" s="18">
        <v>17</v>
      </c>
      <c r="AIH6" s="18">
        <v>26</v>
      </c>
      <c r="AII6" s="18">
        <v>14</v>
      </c>
      <c r="AIJ6" s="18">
        <v>13</v>
      </c>
      <c r="AIK6" s="18">
        <v>18</v>
      </c>
      <c r="AIL6" s="18">
        <v>13</v>
      </c>
      <c r="AIM6" s="18">
        <v>10</v>
      </c>
      <c r="AIN6" s="18">
        <v>9</v>
      </c>
      <c r="AIO6" s="18">
        <v>12</v>
      </c>
      <c r="AIP6" s="18">
        <v>10</v>
      </c>
      <c r="AIQ6" s="18">
        <v>3</v>
      </c>
      <c r="AIR6" s="18">
        <v>18</v>
      </c>
      <c r="AIS6" s="18">
        <v>23</v>
      </c>
      <c r="AIT6" s="18">
        <v>14</v>
      </c>
      <c r="AIU6" s="18">
        <v>20</v>
      </c>
      <c r="AIV6" s="18">
        <v>8</v>
      </c>
      <c r="AIW6" s="18">
        <v>10</v>
      </c>
      <c r="AIX6" s="18">
        <v>11</v>
      </c>
      <c r="AIY6" s="18">
        <v>8</v>
      </c>
      <c r="AIZ6" s="18">
        <v>10</v>
      </c>
      <c r="AJA6" s="18">
        <v>10</v>
      </c>
      <c r="AJB6" s="18">
        <v>11</v>
      </c>
      <c r="AJC6" s="18">
        <v>9</v>
      </c>
      <c r="AJD6" s="18">
        <v>14</v>
      </c>
      <c r="AJE6" s="18">
        <v>11</v>
      </c>
      <c r="AJF6" s="18">
        <v>18</v>
      </c>
      <c r="AJG6" s="18">
        <v>12</v>
      </c>
      <c r="AJH6" s="18">
        <v>15</v>
      </c>
      <c r="AJI6" s="18">
        <v>3</v>
      </c>
      <c r="AJJ6" s="18">
        <v>11</v>
      </c>
      <c r="AJK6" s="18">
        <v>13</v>
      </c>
      <c r="AJL6" s="18">
        <v>5</v>
      </c>
      <c r="AJM6" s="18">
        <v>9</v>
      </c>
      <c r="AJN6" s="18">
        <v>19</v>
      </c>
      <c r="AJO6" s="18">
        <v>8</v>
      </c>
      <c r="AJP6" s="18">
        <v>4</v>
      </c>
      <c r="AJQ6" s="18">
        <v>13</v>
      </c>
      <c r="AJR6" s="18">
        <v>7</v>
      </c>
      <c r="AJS6" s="18">
        <v>9</v>
      </c>
      <c r="AJT6" s="18">
        <v>16</v>
      </c>
      <c r="AJU6" s="18">
        <v>9</v>
      </c>
      <c r="AJV6" s="18">
        <v>6</v>
      </c>
      <c r="AJW6" s="18">
        <v>13</v>
      </c>
      <c r="AJX6" s="18">
        <v>10</v>
      </c>
      <c r="AJY6" s="18">
        <v>8</v>
      </c>
      <c r="AJZ6" s="18">
        <v>14</v>
      </c>
      <c r="AKA6" s="18">
        <v>16</v>
      </c>
      <c r="AKB6" s="18">
        <v>10</v>
      </c>
      <c r="AKC6" s="18">
        <v>6</v>
      </c>
      <c r="AKD6" s="18">
        <v>12</v>
      </c>
      <c r="AKE6" s="18">
        <v>6</v>
      </c>
      <c r="AKF6" s="18">
        <v>9</v>
      </c>
      <c r="AKG6" s="18">
        <v>9</v>
      </c>
      <c r="AKH6" s="18">
        <v>10</v>
      </c>
      <c r="AKI6" s="18">
        <v>12</v>
      </c>
      <c r="AKJ6" s="18">
        <v>9</v>
      </c>
      <c r="AKK6" s="18">
        <v>12</v>
      </c>
      <c r="AKL6" s="18">
        <v>3</v>
      </c>
      <c r="AKM6" s="18">
        <v>7</v>
      </c>
      <c r="AKN6" s="18">
        <v>10</v>
      </c>
      <c r="AKO6" s="18">
        <v>10</v>
      </c>
      <c r="AKP6" s="18">
        <v>12</v>
      </c>
      <c r="AKQ6" s="18">
        <v>7</v>
      </c>
      <c r="AKR6" s="18">
        <v>3</v>
      </c>
      <c r="AKS6" s="18">
        <v>13</v>
      </c>
      <c r="AKT6" s="18">
        <v>1</v>
      </c>
      <c r="AKU6" s="18">
        <v>9</v>
      </c>
      <c r="AKV6" s="18">
        <v>5</v>
      </c>
      <c r="AKW6" s="18">
        <v>8</v>
      </c>
      <c r="AKX6" s="18">
        <v>1</v>
      </c>
      <c r="AKY6" s="18">
        <v>12</v>
      </c>
      <c r="AKZ6" s="18">
        <v>5</v>
      </c>
      <c r="ALA6" s="18">
        <v>11</v>
      </c>
      <c r="ALB6" s="18">
        <v>13</v>
      </c>
      <c r="ALC6" s="18">
        <v>9</v>
      </c>
      <c r="ALD6" s="18">
        <v>8</v>
      </c>
      <c r="ALE6" s="18">
        <v>14</v>
      </c>
      <c r="ALF6" s="18">
        <v>3</v>
      </c>
      <c r="ALG6" s="18">
        <v>13</v>
      </c>
      <c r="ALH6" s="18">
        <v>15</v>
      </c>
      <c r="ALI6" s="18">
        <v>9</v>
      </c>
      <c r="ALJ6" s="18">
        <v>6</v>
      </c>
      <c r="ALK6" s="18">
        <v>15</v>
      </c>
      <c r="ALL6" s="18">
        <v>5</v>
      </c>
      <c r="ALM6" s="18">
        <v>5</v>
      </c>
      <c r="ALN6" s="18">
        <v>8</v>
      </c>
      <c r="ALO6" s="18">
        <v>17</v>
      </c>
      <c r="ALP6" s="18">
        <v>12</v>
      </c>
      <c r="ALQ6" s="18">
        <v>12</v>
      </c>
      <c r="ALR6" s="18">
        <v>10</v>
      </c>
      <c r="ALS6" s="18">
        <v>11</v>
      </c>
      <c r="ALT6" s="18">
        <v>10</v>
      </c>
      <c r="ALU6" s="18">
        <v>14</v>
      </c>
      <c r="ALV6" s="18">
        <v>10</v>
      </c>
      <c r="ALW6" s="18">
        <v>6</v>
      </c>
      <c r="ALX6" s="18">
        <v>14</v>
      </c>
      <c r="ALY6" s="18">
        <v>8</v>
      </c>
      <c r="ALZ6" s="18">
        <v>2</v>
      </c>
      <c r="AMA6" s="18">
        <v>8</v>
      </c>
      <c r="AMB6" s="18">
        <v>12</v>
      </c>
      <c r="AMC6" s="18">
        <v>22</v>
      </c>
      <c r="AMD6" s="18">
        <v>15</v>
      </c>
      <c r="AME6" s="18">
        <v>31</v>
      </c>
      <c r="AMF6" s="18">
        <v>0</v>
      </c>
      <c r="AMG6" s="18">
        <v>15</v>
      </c>
      <c r="AMH6" s="18">
        <v>9</v>
      </c>
      <c r="AMI6" s="18">
        <v>10</v>
      </c>
      <c r="AMJ6" s="18">
        <v>11</v>
      </c>
      <c r="AMK6" s="18">
        <v>20</v>
      </c>
      <c r="AML6" s="18">
        <v>20</v>
      </c>
      <c r="AMM6" s="18">
        <v>31</v>
      </c>
      <c r="AMN6" s="18">
        <v>13</v>
      </c>
      <c r="AMO6" s="18">
        <v>14</v>
      </c>
      <c r="AMP6" s="18">
        <v>13</v>
      </c>
      <c r="AMQ6" s="18">
        <v>15</v>
      </c>
      <c r="AMR6" s="18">
        <v>15</v>
      </c>
      <c r="AMS6" s="18">
        <v>11</v>
      </c>
      <c r="AMT6" s="18">
        <v>12</v>
      </c>
      <c r="AMU6" s="18">
        <v>23</v>
      </c>
      <c r="AMV6" s="18">
        <v>8</v>
      </c>
      <c r="AMW6" s="18">
        <v>17</v>
      </c>
      <c r="AMX6" s="18">
        <v>15</v>
      </c>
      <c r="AMY6" s="18">
        <v>7</v>
      </c>
      <c r="AMZ6" s="18">
        <v>13</v>
      </c>
      <c r="ANA6" s="18">
        <v>15</v>
      </c>
      <c r="ANB6" s="18">
        <v>6</v>
      </c>
      <c r="ANC6" s="18">
        <v>1</v>
      </c>
      <c r="AND6" s="18">
        <v>15</v>
      </c>
      <c r="ANE6" s="18">
        <v>12</v>
      </c>
      <c r="ANF6" s="18">
        <v>1</v>
      </c>
      <c r="ANG6" s="18">
        <v>0</v>
      </c>
      <c r="ANH6" s="18">
        <v>0</v>
      </c>
      <c r="ANI6" s="18">
        <v>3</v>
      </c>
      <c r="ANJ6" s="18">
        <v>0</v>
      </c>
      <c r="ANK6" s="18">
        <v>16</v>
      </c>
      <c r="ANL6" s="18">
        <v>0</v>
      </c>
      <c r="ANM6" s="18">
        <v>7</v>
      </c>
      <c r="ANN6" s="18">
        <v>1</v>
      </c>
      <c r="ANO6" s="18">
        <v>19</v>
      </c>
      <c r="ANP6" s="18">
        <v>10</v>
      </c>
      <c r="ANQ6" s="18">
        <v>7</v>
      </c>
      <c r="ANR6" s="18">
        <v>11</v>
      </c>
      <c r="ANS6" s="18">
        <v>8</v>
      </c>
      <c r="ANT6" s="18">
        <v>18</v>
      </c>
      <c r="ANU6" s="18">
        <v>9</v>
      </c>
      <c r="ANV6" s="18">
        <v>8</v>
      </c>
      <c r="ANW6" s="18">
        <v>12</v>
      </c>
      <c r="ANX6" s="18">
        <v>0</v>
      </c>
      <c r="ANY6" s="18">
        <v>0</v>
      </c>
      <c r="ANZ6" s="18">
        <v>1</v>
      </c>
      <c r="AOA6" s="18">
        <v>1</v>
      </c>
      <c r="AOB6" s="18">
        <v>5</v>
      </c>
      <c r="AOC6" s="18">
        <v>23</v>
      </c>
      <c r="AOD6" s="18">
        <v>10</v>
      </c>
      <c r="AOE6" s="18">
        <v>11</v>
      </c>
      <c r="AOF6" s="18">
        <v>16</v>
      </c>
      <c r="AOG6" s="18">
        <v>30</v>
      </c>
      <c r="AOH6" s="18">
        <v>17</v>
      </c>
      <c r="AOI6" s="18">
        <v>12</v>
      </c>
      <c r="AOJ6" s="18">
        <v>12</v>
      </c>
      <c r="AOK6" s="18">
        <v>8</v>
      </c>
      <c r="AOL6" s="18">
        <v>4</v>
      </c>
      <c r="AOM6" s="18">
        <v>1</v>
      </c>
      <c r="AON6" s="18">
        <v>19</v>
      </c>
      <c r="AOO6" s="18">
        <v>14</v>
      </c>
      <c r="AOP6" s="18">
        <v>9</v>
      </c>
      <c r="AOQ6" s="18">
        <v>7</v>
      </c>
      <c r="AOR6" s="18">
        <v>12</v>
      </c>
      <c r="AOS6" s="18">
        <v>7</v>
      </c>
      <c r="AOT6" s="18">
        <v>8</v>
      </c>
      <c r="AOU6" s="18">
        <v>5</v>
      </c>
      <c r="AOV6" s="18">
        <v>6</v>
      </c>
      <c r="AOW6" s="18">
        <v>6</v>
      </c>
      <c r="AOX6" s="18">
        <v>3</v>
      </c>
      <c r="AOY6" s="18">
        <v>10</v>
      </c>
      <c r="AOZ6" s="18">
        <v>17</v>
      </c>
      <c r="APA6" s="18">
        <v>11</v>
      </c>
      <c r="APB6" s="18">
        <v>0</v>
      </c>
      <c r="APC6" s="18">
        <v>1</v>
      </c>
      <c r="APD6" s="18">
        <v>0</v>
      </c>
      <c r="APE6" s="18">
        <v>0</v>
      </c>
      <c r="APF6" s="18">
        <v>0</v>
      </c>
      <c r="APG6" s="18">
        <v>6</v>
      </c>
      <c r="APH6" s="18">
        <v>17</v>
      </c>
      <c r="API6" s="18">
        <v>18</v>
      </c>
      <c r="APJ6" s="18">
        <v>20</v>
      </c>
      <c r="APK6" s="18">
        <v>1</v>
      </c>
      <c r="APL6" s="18">
        <v>25</v>
      </c>
      <c r="APM6" s="18">
        <v>18</v>
      </c>
      <c r="APN6" s="18">
        <v>15</v>
      </c>
      <c r="APO6" s="18">
        <v>9</v>
      </c>
      <c r="APP6" s="18">
        <v>8</v>
      </c>
      <c r="APQ6" s="18">
        <v>13</v>
      </c>
      <c r="APR6" s="18">
        <v>8</v>
      </c>
      <c r="APS6" s="18">
        <v>12</v>
      </c>
      <c r="APT6" s="18">
        <v>11</v>
      </c>
      <c r="APU6" s="18">
        <v>14</v>
      </c>
      <c r="APV6" s="18">
        <v>6</v>
      </c>
      <c r="APW6" s="18">
        <v>18</v>
      </c>
      <c r="APX6" s="18">
        <v>12</v>
      </c>
      <c r="APY6" s="18">
        <v>4</v>
      </c>
      <c r="APZ6" s="18">
        <v>18</v>
      </c>
      <c r="AQA6" s="18">
        <v>15</v>
      </c>
      <c r="AQB6" s="18">
        <v>19</v>
      </c>
      <c r="AQC6" s="18">
        <v>15</v>
      </c>
      <c r="AQD6" s="18">
        <v>10</v>
      </c>
      <c r="AQE6" s="18">
        <v>12</v>
      </c>
      <c r="AQF6" s="18">
        <v>10</v>
      </c>
      <c r="AQG6" s="18">
        <v>11</v>
      </c>
      <c r="AQH6" s="18">
        <v>11</v>
      </c>
      <c r="AQI6" s="18">
        <v>16</v>
      </c>
      <c r="AQJ6" s="18">
        <v>24</v>
      </c>
      <c r="AQK6" s="18">
        <v>16</v>
      </c>
      <c r="AQL6" s="18">
        <v>18</v>
      </c>
      <c r="AQM6" s="18">
        <v>18</v>
      </c>
      <c r="AQN6" s="18">
        <v>8</v>
      </c>
      <c r="AQO6" s="18">
        <v>12</v>
      </c>
      <c r="AQP6" s="18">
        <v>13</v>
      </c>
      <c r="AQQ6" s="18">
        <v>13</v>
      </c>
      <c r="AQR6" s="18">
        <v>16</v>
      </c>
      <c r="AQS6" s="18">
        <v>10</v>
      </c>
      <c r="AQT6" s="18">
        <v>18</v>
      </c>
      <c r="AQU6" s="18">
        <v>13</v>
      </c>
      <c r="AQV6" s="18">
        <v>19</v>
      </c>
      <c r="AQW6" s="18">
        <v>11</v>
      </c>
      <c r="AQX6" s="18">
        <v>14</v>
      </c>
      <c r="AQY6" s="18">
        <v>13</v>
      </c>
      <c r="AQZ6" s="18">
        <v>19</v>
      </c>
      <c r="ARA6" s="18">
        <v>18</v>
      </c>
      <c r="ARB6" s="18">
        <v>15</v>
      </c>
      <c r="ARC6" s="18">
        <v>9</v>
      </c>
      <c r="ARD6" s="18">
        <v>13</v>
      </c>
      <c r="ARE6" s="18">
        <v>15</v>
      </c>
      <c r="ARF6" s="18">
        <v>18</v>
      </c>
      <c r="ARG6" s="18">
        <v>19</v>
      </c>
      <c r="ARH6" s="18">
        <v>14</v>
      </c>
      <c r="ARI6" s="18">
        <v>17</v>
      </c>
      <c r="ARJ6" s="18">
        <v>8</v>
      </c>
      <c r="ARK6" s="18">
        <v>5</v>
      </c>
      <c r="ARL6" s="18">
        <v>17</v>
      </c>
      <c r="ARM6" s="18">
        <v>10</v>
      </c>
      <c r="ARN6" s="18">
        <v>14</v>
      </c>
      <c r="ARO6" s="18">
        <v>13</v>
      </c>
      <c r="ARP6" s="18">
        <v>20</v>
      </c>
      <c r="ARQ6" s="18">
        <v>8</v>
      </c>
      <c r="ARR6" s="18">
        <v>8</v>
      </c>
      <c r="ARS6" s="18">
        <v>19</v>
      </c>
      <c r="ART6" s="18">
        <v>14</v>
      </c>
      <c r="ARU6" s="18">
        <v>16</v>
      </c>
      <c r="ARV6" s="18">
        <v>12</v>
      </c>
      <c r="ARW6" s="18">
        <v>18</v>
      </c>
      <c r="ARX6" s="18">
        <v>23</v>
      </c>
      <c r="ARY6" s="18">
        <v>23</v>
      </c>
      <c r="ARZ6" s="18">
        <v>8</v>
      </c>
      <c r="ASA6" s="18">
        <v>14</v>
      </c>
      <c r="ASB6" s="18">
        <v>26</v>
      </c>
      <c r="ASC6" s="18">
        <v>18</v>
      </c>
      <c r="ASD6" s="18">
        <v>14</v>
      </c>
      <c r="ASE6" s="18">
        <v>18</v>
      </c>
      <c r="ASF6" s="18">
        <v>15</v>
      </c>
      <c r="ASG6" s="18">
        <v>13</v>
      </c>
      <c r="ASH6" s="18">
        <v>10</v>
      </c>
      <c r="ASI6" s="18">
        <v>16</v>
      </c>
      <c r="ASJ6" s="18">
        <v>12</v>
      </c>
      <c r="ASK6" s="18">
        <v>15</v>
      </c>
      <c r="ASL6" s="18">
        <v>23</v>
      </c>
      <c r="ASM6" s="18">
        <v>11</v>
      </c>
      <c r="ASN6" s="18">
        <v>15</v>
      </c>
      <c r="ASO6" s="18">
        <v>18</v>
      </c>
      <c r="ASP6" s="18">
        <v>12</v>
      </c>
      <c r="ASQ6" s="18">
        <v>13</v>
      </c>
      <c r="ASR6" s="18">
        <v>11</v>
      </c>
      <c r="ASS6" s="18">
        <v>11</v>
      </c>
      <c r="AST6" s="18">
        <v>15</v>
      </c>
      <c r="ASU6" s="18">
        <v>18</v>
      </c>
      <c r="ASV6" s="18">
        <v>13</v>
      </c>
      <c r="ASW6" s="18">
        <v>15</v>
      </c>
      <c r="ASX6" s="18">
        <v>16</v>
      </c>
      <c r="ASY6" s="18">
        <v>17</v>
      </c>
      <c r="ASZ6" s="18">
        <v>15</v>
      </c>
      <c r="ATA6" s="18">
        <v>16</v>
      </c>
      <c r="ATB6" s="18">
        <v>12</v>
      </c>
      <c r="ATC6" s="18">
        <v>13</v>
      </c>
      <c r="ATD6" s="18">
        <v>15</v>
      </c>
      <c r="ATE6" s="18">
        <v>10</v>
      </c>
      <c r="ATF6" s="18">
        <v>18</v>
      </c>
      <c r="ATG6" s="18">
        <v>9</v>
      </c>
      <c r="ATH6" s="18">
        <v>10</v>
      </c>
      <c r="ATI6" s="18">
        <v>8</v>
      </c>
      <c r="ATJ6" s="18">
        <v>15</v>
      </c>
      <c r="ATK6" s="18">
        <v>8</v>
      </c>
      <c r="ATL6" s="18">
        <v>10</v>
      </c>
      <c r="ATM6" s="18">
        <v>17</v>
      </c>
      <c r="ATN6" s="18">
        <v>15</v>
      </c>
      <c r="ATO6" s="18">
        <v>13</v>
      </c>
      <c r="ATP6" s="18">
        <v>9</v>
      </c>
      <c r="ATQ6" s="18">
        <v>10</v>
      </c>
      <c r="ATR6" s="18">
        <v>18</v>
      </c>
      <c r="ATS6" s="18">
        <v>18</v>
      </c>
      <c r="ATT6" s="18">
        <v>22</v>
      </c>
      <c r="ATU6" s="18">
        <v>8</v>
      </c>
      <c r="ATV6" s="18">
        <v>8</v>
      </c>
      <c r="ATW6" s="18">
        <v>20</v>
      </c>
      <c r="ATX6" s="18">
        <v>20</v>
      </c>
      <c r="ATY6" s="18">
        <v>8</v>
      </c>
      <c r="ATZ6" s="18">
        <v>15</v>
      </c>
      <c r="AUA6" s="18">
        <v>13</v>
      </c>
      <c r="AUB6" s="18">
        <v>7</v>
      </c>
      <c r="AUC6" s="18">
        <v>3</v>
      </c>
      <c r="AUD6" s="18">
        <v>10</v>
      </c>
      <c r="AUE6" s="18">
        <v>12</v>
      </c>
      <c r="AUF6" s="18">
        <v>15</v>
      </c>
      <c r="AUG6" s="18">
        <v>13</v>
      </c>
      <c r="AUH6" s="18">
        <v>24</v>
      </c>
      <c r="AUI6" s="18">
        <v>8</v>
      </c>
      <c r="AUJ6" s="18">
        <v>3</v>
      </c>
      <c r="AUK6" s="18">
        <v>13</v>
      </c>
      <c r="AUL6" s="18">
        <v>3</v>
      </c>
      <c r="AUM6" s="18">
        <v>10</v>
      </c>
      <c r="AUN6" s="18">
        <v>6</v>
      </c>
      <c r="AUO6" s="18">
        <v>5</v>
      </c>
      <c r="AUP6" s="18">
        <v>20</v>
      </c>
      <c r="AUQ6" s="18">
        <v>8</v>
      </c>
      <c r="AUR6" s="18">
        <v>9</v>
      </c>
      <c r="AUS6" s="18">
        <v>5</v>
      </c>
      <c r="AUT6" s="18">
        <v>9</v>
      </c>
      <c r="AUU6" s="18">
        <v>0</v>
      </c>
      <c r="AUV6" s="18">
        <v>19</v>
      </c>
      <c r="AUW6" s="18">
        <v>11</v>
      </c>
      <c r="AUX6" s="18">
        <v>1</v>
      </c>
      <c r="AUY6" s="18">
        <v>5</v>
      </c>
      <c r="AUZ6" s="18">
        <v>3</v>
      </c>
      <c r="AVA6" s="18">
        <v>16</v>
      </c>
      <c r="AVB6" s="18">
        <v>21</v>
      </c>
      <c r="AVC6" s="18">
        <v>2</v>
      </c>
      <c r="AVD6" s="18">
        <v>10</v>
      </c>
      <c r="AVE6" s="18">
        <v>3</v>
      </c>
      <c r="AVF6" s="18">
        <v>13</v>
      </c>
      <c r="AVG6" s="18">
        <v>11</v>
      </c>
      <c r="AVH6" s="18">
        <v>8</v>
      </c>
      <c r="AVI6" s="18">
        <v>3</v>
      </c>
      <c r="AVJ6" s="18">
        <v>9</v>
      </c>
      <c r="AVK6" s="18">
        <v>15</v>
      </c>
      <c r="AVL6" s="18">
        <v>9</v>
      </c>
      <c r="AVM6" s="18">
        <v>10</v>
      </c>
      <c r="AVN6" s="18">
        <v>5</v>
      </c>
      <c r="AVO6" s="18">
        <v>24</v>
      </c>
      <c r="AVP6" s="18">
        <v>13</v>
      </c>
      <c r="AVQ6" s="18">
        <v>12</v>
      </c>
      <c r="AVR6" s="18">
        <v>12</v>
      </c>
      <c r="AVS6" s="18">
        <v>5</v>
      </c>
      <c r="AVT6" s="18">
        <v>15</v>
      </c>
      <c r="AVU6" s="18">
        <v>12</v>
      </c>
      <c r="AVV6" s="18">
        <v>7</v>
      </c>
      <c r="AVW6" s="18">
        <v>8</v>
      </c>
      <c r="AVX6" s="18">
        <v>12</v>
      </c>
      <c r="AVY6" s="18">
        <v>11</v>
      </c>
      <c r="AVZ6" s="18">
        <v>6</v>
      </c>
      <c r="AWA6" s="18">
        <v>12</v>
      </c>
      <c r="AWB6" s="18">
        <v>6</v>
      </c>
      <c r="AWC6" s="18">
        <v>24</v>
      </c>
      <c r="AWD6" s="18">
        <v>9</v>
      </c>
      <c r="AWE6" s="18">
        <v>9</v>
      </c>
      <c r="AWF6" s="18">
        <v>8</v>
      </c>
      <c r="AWG6" s="18">
        <v>8</v>
      </c>
      <c r="AWH6" s="18">
        <v>27</v>
      </c>
      <c r="AWI6" s="18">
        <v>10</v>
      </c>
      <c r="AWJ6" s="18">
        <v>4</v>
      </c>
      <c r="AWK6" s="18">
        <v>10</v>
      </c>
      <c r="AWL6" s="18">
        <v>7</v>
      </c>
      <c r="AWM6" s="18">
        <v>23</v>
      </c>
      <c r="AWN6" s="18">
        <v>17</v>
      </c>
      <c r="AWO6" s="18">
        <v>3</v>
      </c>
      <c r="AWP6" s="18">
        <v>15</v>
      </c>
      <c r="AWQ6" s="18">
        <v>6</v>
      </c>
      <c r="AWR6" s="18">
        <v>20</v>
      </c>
      <c r="AWS6" s="18">
        <v>6</v>
      </c>
      <c r="AWT6" s="18">
        <v>9</v>
      </c>
      <c r="AWU6" s="18">
        <v>9</v>
      </c>
      <c r="AWV6" s="18">
        <v>28</v>
      </c>
      <c r="AWW6" s="18">
        <v>13</v>
      </c>
      <c r="AWX6" s="18">
        <v>5</v>
      </c>
      <c r="AWY6" s="18">
        <v>8</v>
      </c>
      <c r="AWZ6" s="18">
        <v>12</v>
      </c>
      <c r="AXA6" s="18">
        <v>19</v>
      </c>
      <c r="AXB6" s="18">
        <v>22</v>
      </c>
      <c r="AXC6" s="18">
        <v>12</v>
      </c>
      <c r="AXD6" s="18">
        <v>5</v>
      </c>
      <c r="AXE6" s="18">
        <v>15</v>
      </c>
      <c r="AXF6" s="18">
        <v>20</v>
      </c>
      <c r="AXG6" s="18">
        <v>15</v>
      </c>
      <c r="AXH6" s="18">
        <v>12</v>
      </c>
      <c r="AXI6" s="18">
        <v>17</v>
      </c>
      <c r="AXJ6" s="18">
        <v>18</v>
      </c>
      <c r="AXK6" s="18">
        <v>0</v>
      </c>
      <c r="AXL6" s="18">
        <v>10</v>
      </c>
      <c r="AXM6" s="18">
        <v>23</v>
      </c>
      <c r="AXN6" s="18">
        <v>14</v>
      </c>
      <c r="AXO6" s="18">
        <v>5</v>
      </c>
      <c r="AXP6" s="18">
        <v>22</v>
      </c>
      <c r="AXQ6" s="18">
        <v>16</v>
      </c>
      <c r="AXR6" s="18">
        <v>8</v>
      </c>
      <c r="AXS6" s="18">
        <v>12</v>
      </c>
      <c r="AXT6" s="18">
        <v>7</v>
      </c>
      <c r="AXU6" s="18">
        <v>7</v>
      </c>
      <c r="AXV6" s="18">
        <v>11</v>
      </c>
      <c r="AXW6" s="18">
        <v>22</v>
      </c>
      <c r="AXX6" s="18">
        <v>26</v>
      </c>
      <c r="AXY6" s="18">
        <v>10</v>
      </c>
      <c r="AXZ6" s="18">
        <v>11</v>
      </c>
      <c r="AYA6" s="18">
        <v>10</v>
      </c>
      <c r="AYB6" s="18">
        <v>1</v>
      </c>
      <c r="AYC6" s="18">
        <v>23</v>
      </c>
      <c r="AYD6" s="18">
        <v>13</v>
      </c>
      <c r="AYE6" s="18">
        <v>0</v>
      </c>
      <c r="AYF6" s="18">
        <v>10</v>
      </c>
      <c r="AYG6" s="18">
        <v>8</v>
      </c>
      <c r="AYH6" s="18">
        <v>8</v>
      </c>
      <c r="AYI6" s="18">
        <v>7</v>
      </c>
      <c r="AYJ6" s="18">
        <v>0</v>
      </c>
      <c r="AYK6" s="18">
        <v>15</v>
      </c>
      <c r="AYL6" s="18">
        <v>3</v>
      </c>
      <c r="AYM6" s="18">
        <v>18</v>
      </c>
      <c r="AYN6" s="18">
        <v>17</v>
      </c>
      <c r="AYO6" s="18">
        <v>7</v>
      </c>
      <c r="AYP6" s="18">
        <v>18</v>
      </c>
      <c r="AYQ6" s="18">
        <v>6</v>
      </c>
      <c r="AYR6" s="18">
        <v>11</v>
      </c>
      <c r="AYS6" s="18">
        <v>17</v>
      </c>
      <c r="AYT6" s="18">
        <v>21</v>
      </c>
      <c r="AYU6" s="18">
        <v>12</v>
      </c>
      <c r="AYV6" s="18">
        <v>10</v>
      </c>
      <c r="AYW6" s="18">
        <v>10</v>
      </c>
      <c r="AYX6" s="18">
        <v>10</v>
      </c>
      <c r="AYY6" s="18">
        <v>10</v>
      </c>
      <c r="AYZ6" s="18">
        <v>5</v>
      </c>
      <c r="AZA6" s="18">
        <v>15</v>
      </c>
      <c r="AZB6" s="18">
        <v>13</v>
      </c>
      <c r="AZC6" s="18">
        <v>5</v>
      </c>
      <c r="AZD6" s="18">
        <v>7</v>
      </c>
      <c r="AZE6" s="18">
        <v>16</v>
      </c>
      <c r="AZF6" s="18">
        <v>16</v>
      </c>
      <c r="AZG6" s="18">
        <v>15</v>
      </c>
      <c r="AZH6" s="18">
        <v>13</v>
      </c>
      <c r="AZI6" s="18">
        <v>8</v>
      </c>
      <c r="AZJ6" s="18">
        <v>26</v>
      </c>
      <c r="AZK6" s="18">
        <v>15</v>
      </c>
      <c r="AZL6" s="18">
        <v>11</v>
      </c>
      <c r="AZM6" s="18">
        <v>12</v>
      </c>
      <c r="AZN6" s="18">
        <v>12</v>
      </c>
      <c r="AZO6" s="18">
        <v>13</v>
      </c>
      <c r="AZP6" s="18">
        <v>14</v>
      </c>
      <c r="AZQ6" s="18">
        <v>16</v>
      </c>
      <c r="AZR6" s="18">
        <v>18</v>
      </c>
      <c r="AZS6" s="18">
        <v>15</v>
      </c>
      <c r="AZT6" s="18">
        <v>15</v>
      </c>
      <c r="AZU6" s="18">
        <v>16</v>
      </c>
      <c r="AZV6" s="18">
        <v>15</v>
      </c>
      <c r="AZW6" s="18">
        <v>15</v>
      </c>
      <c r="AZX6" s="18">
        <v>13</v>
      </c>
      <c r="AZY6" s="18">
        <v>16</v>
      </c>
      <c r="AZZ6" s="18">
        <v>5</v>
      </c>
      <c r="BAA6" s="18">
        <v>7</v>
      </c>
      <c r="BAB6" s="18">
        <v>7</v>
      </c>
      <c r="BAC6" s="18">
        <v>11</v>
      </c>
      <c r="BAD6" s="18">
        <v>13</v>
      </c>
      <c r="BAE6" s="18">
        <v>7</v>
      </c>
      <c r="BAF6" s="18">
        <v>21</v>
      </c>
      <c r="BAG6" s="18">
        <v>21</v>
      </c>
      <c r="BAH6" s="18">
        <v>23</v>
      </c>
      <c r="BAI6" s="18">
        <v>22</v>
      </c>
      <c r="BAJ6" s="18">
        <v>20</v>
      </c>
      <c r="BAK6" s="18">
        <v>21</v>
      </c>
      <c r="BAL6" s="18">
        <v>29</v>
      </c>
      <c r="BAM6" s="18">
        <v>22</v>
      </c>
      <c r="BAN6" s="18">
        <v>22</v>
      </c>
      <c r="BAO6" s="18">
        <v>20</v>
      </c>
      <c r="BAP6" s="18">
        <v>25</v>
      </c>
      <c r="BAQ6" s="18">
        <v>28</v>
      </c>
      <c r="BAR6" s="18">
        <v>22</v>
      </c>
      <c r="BAS6" s="18">
        <v>34</v>
      </c>
      <c r="BAT6" s="18">
        <v>26</v>
      </c>
      <c r="BAU6" s="18">
        <v>19</v>
      </c>
      <c r="BAV6" s="18">
        <v>18</v>
      </c>
      <c r="BAW6" s="18">
        <v>31</v>
      </c>
      <c r="BAX6" s="18">
        <v>31</v>
      </c>
      <c r="BAY6" s="18">
        <v>26</v>
      </c>
      <c r="BAZ6" s="18">
        <v>24</v>
      </c>
      <c r="BBA6" s="18">
        <v>22</v>
      </c>
      <c r="BBB6" s="18">
        <v>28</v>
      </c>
      <c r="BBC6" s="18">
        <v>68</v>
      </c>
      <c r="BBD6" s="18">
        <v>32</v>
      </c>
      <c r="BBE6" s="18">
        <v>11</v>
      </c>
      <c r="BBF6" s="18">
        <v>9</v>
      </c>
      <c r="BBG6" s="18">
        <v>18</v>
      </c>
      <c r="BBH6" s="18">
        <v>9</v>
      </c>
      <c r="BBI6" s="18">
        <v>10</v>
      </c>
      <c r="BBJ6" s="18">
        <v>11</v>
      </c>
      <c r="BBK6" s="18">
        <v>17</v>
      </c>
      <c r="BBL6" s="18">
        <v>20</v>
      </c>
      <c r="BBM6" s="18">
        <v>17</v>
      </c>
      <c r="BBN6" s="18">
        <v>4</v>
      </c>
      <c r="BBO6" s="18">
        <v>1</v>
      </c>
      <c r="BBP6" s="18">
        <v>17</v>
      </c>
      <c r="BBQ6" s="18">
        <v>18</v>
      </c>
      <c r="BBR6" s="18">
        <v>11</v>
      </c>
      <c r="BBS6" s="18">
        <v>17</v>
      </c>
      <c r="BBT6" s="18">
        <v>10</v>
      </c>
      <c r="BBU6" s="18">
        <v>11</v>
      </c>
      <c r="BBV6" s="18">
        <v>14</v>
      </c>
      <c r="BBW6" s="18">
        <v>17</v>
      </c>
      <c r="BBX6" s="18">
        <v>13</v>
      </c>
      <c r="BBY6" s="18">
        <v>16</v>
      </c>
      <c r="BBZ6" s="18">
        <v>19</v>
      </c>
      <c r="BCA6" s="18">
        <v>11</v>
      </c>
      <c r="BCB6" s="18">
        <v>13</v>
      </c>
      <c r="BCC6" s="18">
        <v>16</v>
      </c>
      <c r="BCD6" s="18">
        <v>12</v>
      </c>
      <c r="BCE6" s="18">
        <v>35</v>
      </c>
      <c r="BCF6" s="18">
        <v>15</v>
      </c>
      <c r="BCG6" s="18">
        <v>14</v>
      </c>
      <c r="BCH6" s="18">
        <v>16</v>
      </c>
      <c r="BCI6" s="18">
        <v>51</v>
      </c>
      <c r="BCJ6" s="18">
        <v>76</v>
      </c>
      <c r="BCK6" s="18">
        <v>20</v>
      </c>
      <c r="BCL6" s="18">
        <v>32</v>
      </c>
      <c r="BCM6" s="18">
        <v>21</v>
      </c>
      <c r="BCN6" s="18">
        <v>22</v>
      </c>
      <c r="BCO6" s="18">
        <v>21</v>
      </c>
      <c r="BCP6" s="18">
        <v>10</v>
      </c>
      <c r="BCQ6" s="18">
        <v>19</v>
      </c>
      <c r="BCR6" s="18">
        <v>14</v>
      </c>
      <c r="BCS6" s="18">
        <v>11</v>
      </c>
      <c r="BCT6" s="18">
        <v>2</v>
      </c>
      <c r="BCU6" s="18">
        <v>7</v>
      </c>
      <c r="BCV6" s="18">
        <v>15</v>
      </c>
      <c r="BCW6" s="18">
        <v>24</v>
      </c>
      <c r="BCX6" s="18">
        <v>22</v>
      </c>
      <c r="BCY6" s="18">
        <v>10</v>
      </c>
      <c r="BCZ6" s="18">
        <v>25</v>
      </c>
      <c r="BDA6" s="18">
        <v>10</v>
      </c>
      <c r="BDB6" s="18">
        <v>16</v>
      </c>
      <c r="BDC6" s="18">
        <v>17</v>
      </c>
      <c r="BDD6" s="18">
        <v>19</v>
      </c>
      <c r="BDE6" s="18">
        <v>28</v>
      </c>
      <c r="BDF6" s="18">
        <v>12</v>
      </c>
      <c r="BDG6" s="18">
        <v>18</v>
      </c>
      <c r="BDH6" s="18">
        <v>27</v>
      </c>
      <c r="BDI6" s="18">
        <v>46</v>
      </c>
      <c r="BDJ6" s="18">
        <v>17</v>
      </c>
      <c r="BDK6" s="18">
        <v>23</v>
      </c>
      <c r="BDL6" s="18">
        <v>15</v>
      </c>
      <c r="BDM6" s="18">
        <v>26</v>
      </c>
      <c r="BDN6" s="18">
        <v>15</v>
      </c>
      <c r="BDO6" s="18">
        <v>16</v>
      </c>
      <c r="BDP6" s="18">
        <v>12</v>
      </c>
      <c r="BDQ6" s="18">
        <v>11</v>
      </c>
      <c r="BDR6" s="18">
        <v>10</v>
      </c>
      <c r="BDS6" s="18">
        <v>10</v>
      </c>
      <c r="BDT6" s="18">
        <v>12</v>
      </c>
      <c r="BDU6" s="18">
        <v>22</v>
      </c>
      <c r="BDV6" s="18">
        <v>21</v>
      </c>
      <c r="BDW6" s="18">
        <v>55</v>
      </c>
      <c r="BDX6" s="18">
        <v>36</v>
      </c>
      <c r="BDY6" s="18">
        <v>48</v>
      </c>
      <c r="BDZ6" s="18">
        <v>76</v>
      </c>
      <c r="BEA6" s="18">
        <v>42</v>
      </c>
      <c r="BEB6" s="18">
        <v>30</v>
      </c>
      <c r="BEC6" s="18">
        <v>40</v>
      </c>
      <c r="BED6" s="18">
        <v>49</v>
      </c>
      <c r="BEE6" s="18">
        <v>57</v>
      </c>
      <c r="BEF6" s="18">
        <v>45</v>
      </c>
      <c r="BEG6" s="18">
        <v>56</v>
      </c>
      <c r="BEH6" s="18">
        <v>68</v>
      </c>
      <c r="BEI6" s="18">
        <v>69</v>
      </c>
      <c r="BEJ6" s="18">
        <v>120</v>
      </c>
      <c r="BEK6" s="18">
        <v>70</v>
      </c>
      <c r="BEL6" s="18">
        <v>54</v>
      </c>
      <c r="BEM6" s="18">
        <v>65</v>
      </c>
      <c r="BEN6" s="18">
        <v>46</v>
      </c>
      <c r="BEO6" s="18">
        <v>68</v>
      </c>
      <c r="BEP6" s="18">
        <v>72</v>
      </c>
      <c r="BEQ6" s="18">
        <v>46</v>
      </c>
      <c r="BER6" s="18">
        <v>76</v>
      </c>
      <c r="BES6" s="18">
        <v>88</v>
      </c>
      <c r="BET6" s="18">
        <v>116</v>
      </c>
      <c r="BEU6" s="18">
        <v>148</v>
      </c>
      <c r="BEV6" s="18">
        <v>72</v>
      </c>
      <c r="BEW6" s="18">
        <v>89</v>
      </c>
      <c r="BEX6" s="18">
        <v>90</v>
      </c>
      <c r="BEY6" s="18">
        <v>64</v>
      </c>
      <c r="BEZ6" s="18">
        <v>84</v>
      </c>
      <c r="BFA6" s="18">
        <v>75</v>
      </c>
      <c r="BFB6" s="18">
        <v>79</v>
      </c>
      <c r="BFC6" s="18">
        <v>63</v>
      </c>
      <c r="BFD6" s="18">
        <v>40</v>
      </c>
      <c r="BFE6" s="18">
        <v>49</v>
      </c>
      <c r="BFF6" s="18">
        <v>64</v>
      </c>
      <c r="BFG6" s="18">
        <v>68</v>
      </c>
      <c r="BFH6" s="18">
        <v>28</v>
      </c>
      <c r="BFI6" s="18">
        <v>28</v>
      </c>
      <c r="BFJ6" s="18">
        <v>46</v>
      </c>
      <c r="BFK6" s="18">
        <v>45</v>
      </c>
      <c r="BFL6" s="18">
        <v>39</v>
      </c>
      <c r="BFM6" s="18">
        <v>32</v>
      </c>
      <c r="BFN6" s="18">
        <v>45</v>
      </c>
      <c r="BFO6" s="18">
        <v>56</v>
      </c>
      <c r="BFP6" s="18">
        <v>34</v>
      </c>
      <c r="BFQ6" s="18">
        <v>41</v>
      </c>
      <c r="BFR6" s="18">
        <v>46</v>
      </c>
      <c r="BFS6" s="18">
        <v>32</v>
      </c>
      <c r="BFT6" s="18">
        <v>33</v>
      </c>
      <c r="BFU6" s="18">
        <v>37</v>
      </c>
      <c r="BFV6" s="18">
        <v>58</v>
      </c>
      <c r="BFW6" s="18">
        <v>54</v>
      </c>
      <c r="BFX6" s="18">
        <v>38</v>
      </c>
      <c r="BFY6" s="18">
        <v>32</v>
      </c>
      <c r="BFZ6" s="18">
        <v>63</v>
      </c>
      <c r="BGA6" s="18">
        <v>44</v>
      </c>
      <c r="BGB6" s="18">
        <v>61</v>
      </c>
      <c r="BGC6" s="18">
        <v>108</v>
      </c>
      <c r="BGD6" s="18">
        <v>68</v>
      </c>
      <c r="BGE6" s="18">
        <v>34</v>
      </c>
      <c r="BGF6" s="18">
        <v>26</v>
      </c>
      <c r="BGG6" s="18">
        <v>22</v>
      </c>
      <c r="BGH6" s="18">
        <v>34</v>
      </c>
      <c r="BGI6" s="18">
        <v>85</v>
      </c>
      <c r="BGJ6" s="18">
        <v>37</v>
      </c>
      <c r="BGK6" s="18">
        <v>42</v>
      </c>
      <c r="BGL6" s="18">
        <v>59</v>
      </c>
      <c r="BGM6" s="18">
        <v>58</v>
      </c>
      <c r="BGN6" s="18">
        <v>23</v>
      </c>
      <c r="BGO6" s="18">
        <v>62</v>
      </c>
      <c r="BGP6" s="18">
        <v>46</v>
      </c>
      <c r="BGQ6" s="18">
        <v>45</v>
      </c>
      <c r="BGR6" s="18">
        <v>28</v>
      </c>
      <c r="BGS6" s="18">
        <v>36</v>
      </c>
      <c r="BGT6" s="18">
        <v>29</v>
      </c>
      <c r="BGU6" s="18">
        <v>14</v>
      </c>
      <c r="BGV6" s="18">
        <v>22</v>
      </c>
      <c r="BGW6" s="18">
        <v>18</v>
      </c>
      <c r="BGX6" s="18">
        <v>27</v>
      </c>
      <c r="BGY6" s="18">
        <v>15</v>
      </c>
      <c r="BGZ6" s="18">
        <v>34</v>
      </c>
      <c r="BHA6" s="18">
        <v>25</v>
      </c>
      <c r="BHB6" s="18">
        <v>19</v>
      </c>
      <c r="BHC6" s="18">
        <v>21</v>
      </c>
      <c r="BHD6" s="18">
        <v>24</v>
      </c>
      <c r="BHE6" s="18">
        <v>12</v>
      </c>
      <c r="BHF6" s="18">
        <v>23</v>
      </c>
      <c r="BHG6" s="18">
        <v>12</v>
      </c>
      <c r="BHH6" s="18">
        <v>26</v>
      </c>
      <c r="BHI6" s="18">
        <v>37</v>
      </c>
      <c r="BHJ6" s="18">
        <v>36</v>
      </c>
      <c r="BHK6" s="18">
        <v>16</v>
      </c>
      <c r="BHL6" s="18">
        <v>37</v>
      </c>
      <c r="BHM6" s="18">
        <v>28</v>
      </c>
      <c r="BHN6" s="18">
        <v>58</v>
      </c>
      <c r="BHO6" s="18">
        <v>23</v>
      </c>
      <c r="BHP6" s="18">
        <v>20</v>
      </c>
      <c r="BHQ6" s="18">
        <v>21</v>
      </c>
      <c r="BHR6" s="18">
        <v>27</v>
      </c>
      <c r="BHS6" s="18">
        <v>29</v>
      </c>
      <c r="BHT6" s="18">
        <v>12</v>
      </c>
      <c r="BHU6" s="18">
        <v>42</v>
      </c>
      <c r="BHV6" s="18">
        <v>7</v>
      </c>
      <c r="BHW6" s="18">
        <v>13</v>
      </c>
      <c r="BHX6" s="18">
        <v>6</v>
      </c>
      <c r="BHY6" s="18">
        <v>13</v>
      </c>
      <c r="BHZ6" s="18">
        <v>27</v>
      </c>
      <c r="BIA6" s="18">
        <v>25</v>
      </c>
      <c r="BIB6" s="18">
        <v>27</v>
      </c>
      <c r="BIC6" s="18">
        <v>20</v>
      </c>
      <c r="BID6" s="18">
        <v>22</v>
      </c>
      <c r="BIE6" s="18">
        <v>17</v>
      </c>
      <c r="BIF6" s="18">
        <v>12</v>
      </c>
      <c r="BIG6" s="18">
        <v>22</v>
      </c>
      <c r="BIH6" s="18">
        <v>9</v>
      </c>
      <c r="BII6" s="18">
        <v>38</v>
      </c>
      <c r="BIJ6" s="18">
        <v>28</v>
      </c>
      <c r="BIK6" s="18">
        <v>15</v>
      </c>
      <c r="BIL6" s="18">
        <v>21</v>
      </c>
      <c r="BIM6" s="18">
        <v>25</v>
      </c>
      <c r="BIN6" s="18">
        <v>28</v>
      </c>
      <c r="BIO6" s="18">
        <v>35</v>
      </c>
      <c r="BIP6" s="18">
        <v>35</v>
      </c>
      <c r="BIQ6" s="18">
        <v>19</v>
      </c>
      <c r="BIR6" s="18">
        <v>56</v>
      </c>
      <c r="BIS6" s="18">
        <v>16</v>
      </c>
      <c r="BIT6" s="18">
        <v>14</v>
      </c>
      <c r="BIU6" s="18">
        <v>20</v>
      </c>
      <c r="BIV6" s="18">
        <v>10</v>
      </c>
      <c r="BIW6" s="18">
        <v>19</v>
      </c>
      <c r="BIX6" s="18">
        <v>12</v>
      </c>
      <c r="BIY6" s="18">
        <v>30</v>
      </c>
      <c r="BIZ6" s="18">
        <v>19</v>
      </c>
      <c r="BJA6" s="18">
        <v>32</v>
      </c>
      <c r="BJB6" s="18">
        <v>26</v>
      </c>
      <c r="BJC6" s="18">
        <v>25</v>
      </c>
      <c r="BJD6" s="18">
        <v>26</v>
      </c>
      <c r="BJE6" s="18">
        <v>14</v>
      </c>
      <c r="BJF6" s="18">
        <v>38</v>
      </c>
      <c r="BJG6" s="18">
        <v>33</v>
      </c>
      <c r="BJH6" s="18">
        <v>35</v>
      </c>
      <c r="BJI6" s="18">
        <v>28</v>
      </c>
      <c r="BJJ6" s="18">
        <v>26</v>
      </c>
      <c r="BJK6" s="18">
        <v>45</v>
      </c>
      <c r="BJL6" s="18">
        <v>4</v>
      </c>
      <c r="BJM6" s="18">
        <v>35</v>
      </c>
      <c r="BJN6" s="18">
        <v>29</v>
      </c>
      <c r="BJO6" s="18">
        <v>36</v>
      </c>
      <c r="BJP6" s="18">
        <v>24</v>
      </c>
      <c r="BJQ6" s="18">
        <v>21</v>
      </c>
      <c r="BJR6" s="18">
        <v>25</v>
      </c>
      <c r="BJS6" s="18">
        <v>19</v>
      </c>
      <c r="BJT6" s="18">
        <v>29</v>
      </c>
      <c r="BJU6" s="18">
        <v>25</v>
      </c>
      <c r="BJV6" s="18">
        <v>14</v>
      </c>
      <c r="BJW6" s="18">
        <v>19</v>
      </c>
      <c r="BJX6" s="18">
        <v>17</v>
      </c>
      <c r="BJY6" s="18">
        <v>12</v>
      </c>
      <c r="BJZ6" s="18">
        <v>13</v>
      </c>
      <c r="BKA6" s="18">
        <v>19</v>
      </c>
      <c r="BKB6" s="18">
        <v>89</v>
      </c>
      <c r="BKC6" s="18">
        <v>45</v>
      </c>
      <c r="BKD6" s="18">
        <v>45</v>
      </c>
      <c r="BKE6" s="18">
        <v>47</v>
      </c>
      <c r="BKF6" s="18">
        <v>22</v>
      </c>
      <c r="BKG6" s="18">
        <v>33</v>
      </c>
      <c r="BKH6" s="18">
        <v>26</v>
      </c>
      <c r="BKI6" s="18">
        <v>25</v>
      </c>
      <c r="BKJ6" s="18">
        <v>25</v>
      </c>
      <c r="BKK6" s="18">
        <v>43</v>
      </c>
      <c r="BKL6" s="18">
        <v>31</v>
      </c>
      <c r="BKM6" s="18">
        <v>14</v>
      </c>
      <c r="BKN6" s="18">
        <v>17</v>
      </c>
      <c r="BKO6" s="18">
        <v>27</v>
      </c>
      <c r="BKP6" s="18">
        <v>32</v>
      </c>
      <c r="BKQ6" s="18">
        <v>28</v>
      </c>
      <c r="BKR6" s="18">
        <v>34</v>
      </c>
      <c r="BKS6" s="18">
        <v>14</v>
      </c>
      <c r="BKT6" s="18">
        <v>18</v>
      </c>
      <c r="BKU6" s="18">
        <v>19</v>
      </c>
      <c r="BKV6" s="18">
        <v>31</v>
      </c>
      <c r="BKW6" s="18">
        <v>47</v>
      </c>
      <c r="BKX6" s="18">
        <v>23</v>
      </c>
      <c r="BKY6" s="18">
        <v>28</v>
      </c>
      <c r="BKZ6" s="18">
        <v>17</v>
      </c>
      <c r="BLA6" s="18">
        <v>26</v>
      </c>
      <c r="BLB6" s="18">
        <v>16</v>
      </c>
      <c r="BLC6" s="18">
        <v>35</v>
      </c>
      <c r="BLD6" s="18">
        <v>55</v>
      </c>
      <c r="BLE6" s="18">
        <v>35</v>
      </c>
      <c r="BLF6" s="18">
        <v>37</v>
      </c>
      <c r="BLG6" s="18">
        <v>41</v>
      </c>
      <c r="BLH6" s="18">
        <v>60</v>
      </c>
      <c r="BLI6" s="18">
        <v>52</v>
      </c>
      <c r="BLJ6" s="18">
        <v>26</v>
      </c>
      <c r="BLK6" s="18">
        <v>32</v>
      </c>
      <c r="BLL6" s="18">
        <v>29</v>
      </c>
      <c r="BLM6" s="18">
        <v>25</v>
      </c>
      <c r="BLN6" s="18">
        <v>50</v>
      </c>
      <c r="BLO6" s="18">
        <v>30</v>
      </c>
      <c r="BLP6" s="18">
        <v>34</v>
      </c>
      <c r="BLQ6" s="18">
        <v>30</v>
      </c>
      <c r="BLR6" s="18">
        <v>42</v>
      </c>
      <c r="BLS6" s="18">
        <v>71</v>
      </c>
      <c r="BLT6" s="18">
        <v>54</v>
      </c>
      <c r="BLU6" s="18">
        <v>54</v>
      </c>
      <c r="BLV6" s="18">
        <v>65</v>
      </c>
      <c r="BLW6" s="18">
        <v>78</v>
      </c>
      <c r="BLX6" s="18">
        <v>75</v>
      </c>
      <c r="BLY6" s="18">
        <v>58</v>
      </c>
      <c r="BLZ6" s="18">
        <v>57</v>
      </c>
      <c r="BMA6" s="18">
        <v>37</v>
      </c>
      <c r="BMB6" s="18">
        <v>30</v>
      </c>
      <c r="BMC6" s="18">
        <v>30</v>
      </c>
      <c r="BMD6" s="18">
        <v>24</v>
      </c>
      <c r="BME6" s="18">
        <v>19</v>
      </c>
      <c r="BMF6" s="18">
        <v>25</v>
      </c>
      <c r="BMG6" s="18">
        <v>36</v>
      </c>
      <c r="BMH6" s="18">
        <v>112</v>
      </c>
      <c r="BMI6" s="18">
        <v>41</v>
      </c>
      <c r="BMJ6" s="18">
        <v>45</v>
      </c>
      <c r="BMK6" s="18">
        <v>42</v>
      </c>
      <c r="BML6" s="18">
        <v>39</v>
      </c>
      <c r="BMM6" s="18">
        <v>38</v>
      </c>
      <c r="BMN6" s="18">
        <v>30</v>
      </c>
      <c r="BMO6" s="18">
        <v>34</v>
      </c>
      <c r="BMP6" s="18">
        <v>52</v>
      </c>
      <c r="BMQ6" s="18">
        <v>59</v>
      </c>
      <c r="BMR6" s="18">
        <v>53</v>
      </c>
      <c r="BMS6" s="18">
        <v>40</v>
      </c>
      <c r="BMT6" s="18">
        <v>55</v>
      </c>
      <c r="BMU6" s="18">
        <v>27</v>
      </c>
      <c r="BMV6" s="18">
        <v>33</v>
      </c>
      <c r="BMW6" s="18">
        <v>47</v>
      </c>
      <c r="BMX6" s="18">
        <v>28</v>
      </c>
      <c r="BMY6" s="18">
        <v>0</v>
      </c>
    </row>
    <row r="7" spans="1:1715" s="70" customFormat="1" x14ac:dyDescent="0.25">
      <c r="A7" s="67" t="s">
        <v>619</v>
      </c>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68"/>
      <c r="BJ7" s="68"/>
      <c r="BK7" s="68"/>
      <c r="BL7" s="68"/>
      <c r="BM7" s="68"/>
      <c r="BN7" s="68"/>
      <c r="BO7" s="68"/>
      <c r="BP7" s="69"/>
      <c r="BQ7" s="68"/>
      <c r="BR7" s="68"/>
      <c r="BS7" s="68"/>
      <c r="BT7" s="68"/>
      <c r="BU7" s="68"/>
      <c r="BV7" s="68"/>
      <c r="BW7" s="68"/>
      <c r="BX7" s="68"/>
      <c r="BY7" s="68"/>
      <c r="BZ7" s="68"/>
      <c r="CA7" s="68"/>
      <c r="CB7" s="68"/>
      <c r="CC7" s="68"/>
      <c r="CD7" s="68"/>
      <c r="CE7" s="68"/>
      <c r="CF7" s="68"/>
      <c r="CG7" s="68"/>
      <c r="CH7" s="68"/>
      <c r="CI7" s="68"/>
      <c r="CJ7" s="68"/>
      <c r="CK7" s="68"/>
      <c r="CL7" s="68"/>
      <c r="CM7" s="68"/>
      <c r="CN7" s="68"/>
      <c r="CO7" s="68"/>
      <c r="CP7" s="68"/>
      <c r="CQ7" s="68"/>
      <c r="CR7" s="68"/>
      <c r="CS7" s="68"/>
      <c r="CT7" s="68"/>
      <c r="CU7" s="68"/>
      <c r="CV7" s="68"/>
      <c r="CW7" s="68"/>
      <c r="CX7" s="68"/>
      <c r="CY7" s="68"/>
      <c r="CZ7" s="68"/>
      <c r="DA7" s="68"/>
      <c r="DB7" s="68"/>
      <c r="DC7" s="68"/>
      <c r="DD7" s="68"/>
      <c r="DE7" s="68"/>
      <c r="DF7" s="68"/>
      <c r="DG7" s="68"/>
      <c r="DH7" s="68"/>
      <c r="DI7" s="68"/>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c r="EX7" s="68"/>
      <c r="EY7" s="68"/>
      <c r="EZ7" s="68"/>
      <c r="FA7" s="69"/>
      <c r="FB7" s="69"/>
      <c r="FC7" s="69"/>
      <c r="FD7" s="69"/>
      <c r="FE7" s="69"/>
      <c r="FF7" s="69"/>
      <c r="FG7" s="68"/>
      <c r="FH7" s="68"/>
      <c r="FI7" s="68"/>
      <c r="FJ7" s="68"/>
      <c r="FK7" s="68"/>
      <c r="FL7" s="68"/>
      <c r="FM7" s="68"/>
      <c r="FN7" s="68"/>
      <c r="FO7" s="68"/>
      <c r="FP7" s="68"/>
      <c r="FQ7" s="68"/>
      <c r="FR7" s="68"/>
      <c r="FS7" s="68"/>
      <c r="FT7" s="68"/>
      <c r="FU7" s="68"/>
      <c r="FV7" s="68"/>
      <c r="FW7" s="68"/>
      <c r="FX7" s="68"/>
      <c r="FY7" s="68"/>
      <c r="FZ7" s="68"/>
      <c r="GA7" s="68"/>
      <c r="GB7" s="68"/>
      <c r="GC7" s="68"/>
      <c r="GD7" s="68"/>
      <c r="GE7" s="68"/>
      <c r="GF7" s="68"/>
      <c r="GG7" s="68"/>
      <c r="GH7" s="68"/>
      <c r="GI7" s="68"/>
      <c r="GJ7" s="68"/>
      <c r="GK7" s="68"/>
      <c r="GL7" s="68"/>
      <c r="GM7" s="68"/>
      <c r="GN7" s="68"/>
      <c r="GO7" s="68"/>
      <c r="GP7" s="68"/>
      <c r="GQ7" s="68"/>
      <c r="GR7" s="68"/>
      <c r="GS7" s="68"/>
      <c r="GT7" s="68"/>
      <c r="GU7" s="68"/>
      <c r="GV7" s="68"/>
      <c r="GW7" s="68"/>
      <c r="GX7" s="68"/>
      <c r="GY7" s="68"/>
      <c r="GZ7" s="68"/>
      <c r="HA7" s="68"/>
      <c r="HB7" s="68"/>
      <c r="HC7" s="68"/>
      <c r="HD7" s="68"/>
      <c r="HE7" s="68"/>
      <c r="HF7" s="68"/>
      <c r="HG7" s="68"/>
      <c r="HH7" s="68"/>
      <c r="HI7" s="68"/>
      <c r="HJ7" s="68"/>
      <c r="HK7" s="68"/>
      <c r="HL7" s="68"/>
      <c r="HM7" s="68"/>
      <c r="HN7" s="68"/>
      <c r="HO7" s="68"/>
      <c r="HP7" s="68"/>
      <c r="HQ7" s="68"/>
      <c r="HR7" s="68"/>
      <c r="HS7" s="68"/>
      <c r="HT7" s="68"/>
      <c r="HU7" s="68"/>
      <c r="HV7" s="68"/>
      <c r="HW7" s="68"/>
      <c r="HX7" s="68"/>
      <c r="HY7" s="68"/>
      <c r="HZ7" s="68"/>
      <c r="IA7" s="68"/>
      <c r="IB7" s="68"/>
      <c r="IC7" s="68"/>
      <c r="ID7" s="68"/>
      <c r="IE7" s="68"/>
      <c r="IF7" s="68"/>
      <c r="IG7" s="68"/>
      <c r="IH7" s="68"/>
      <c r="II7" s="68"/>
      <c r="IJ7" s="68"/>
      <c r="IK7" s="68"/>
      <c r="IL7" s="68"/>
      <c r="IM7" s="68"/>
      <c r="IN7" s="68"/>
      <c r="IO7" s="68"/>
      <c r="IP7" s="68"/>
      <c r="IQ7" s="68"/>
      <c r="IR7" s="68"/>
      <c r="IS7" s="68"/>
      <c r="IT7" s="68"/>
      <c r="IU7" s="68"/>
      <c r="IV7" s="68"/>
      <c r="IW7" s="68"/>
      <c r="IX7" s="68"/>
      <c r="IY7" s="68"/>
      <c r="IZ7" s="68"/>
      <c r="JA7" s="68"/>
      <c r="JB7" s="68"/>
      <c r="JC7" s="68"/>
      <c r="JD7" s="68"/>
      <c r="JE7" s="68"/>
      <c r="JF7" s="68"/>
      <c r="JG7" s="68"/>
      <c r="JH7" s="68"/>
      <c r="JI7" s="68"/>
      <c r="JJ7" s="68"/>
      <c r="JK7" s="68"/>
      <c r="JL7" s="68"/>
      <c r="JM7" s="68"/>
      <c r="JN7" s="68"/>
      <c r="JO7" s="68"/>
      <c r="JP7" s="68"/>
      <c r="JQ7" s="68"/>
      <c r="JR7" s="68"/>
      <c r="JS7" s="68"/>
      <c r="JT7" s="68"/>
      <c r="JU7" s="68"/>
      <c r="JV7" s="68"/>
      <c r="JW7" s="68"/>
      <c r="JX7" s="68"/>
      <c r="JY7" s="68"/>
      <c r="JZ7" s="68"/>
      <c r="KA7" s="68"/>
      <c r="KB7" s="68"/>
      <c r="KC7" s="68"/>
      <c r="KD7" s="68"/>
      <c r="KE7" s="68"/>
      <c r="KF7" s="68"/>
      <c r="KG7" s="68"/>
      <c r="KH7" s="68"/>
      <c r="KI7" s="68"/>
      <c r="KJ7" s="68"/>
      <c r="KK7" s="68"/>
      <c r="KL7" s="68"/>
      <c r="KM7" s="68"/>
      <c r="KN7" s="68"/>
      <c r="KO7" s="68"/>
      <c r="KP7" s="68"/>
      <c r="KQ7" s="68"/>
      <c r="KR7" s="68"/>
      <c r="KS7" s="68"/>
      <c r="KT7" s="68"/>
      <c r="KU7" s="68"/>
      <c r="KV7" s="68"/>
      <c r="KW7" s="68"/>
      <c r="KX7" s="68"/>
      <c r="KY7" s="68"/>
      <c r="KZ7" s="68"/>
      <c r="LA7" s="68"/>
      <c r="LB7" s="68"/>
      <c r="LC7" s="68"/>
      <c r="LD7" s="68"/>
      <c r="LE7" s="68"/>
      <c r="LF7" s="68"/>
      <c r="LG7" s="68"/>
      <c r="LH7" s="68"/>
      <c r="LI7" s="68"/>
      <c r="LJ7" s="68"/>
      <c r="LK7" s="68"/>
      <c r="LL7" s="68"/>
      <c r="LM7" s="68"/>
      <c r="LN7" s="68"/>
      <c r="LO7" s="68"/>
      <c r="LP7" s="68"/>
      <c r="LQ7" s="68"/>
      <c r="LR7" s="68"/>
      <c r="LS7" s="68"/>
      <c r="LT7" s="68"/>
      <c r="LU7" s="68"/>
      <c r="LV7" s="68"/>
      <c r="LW7" s="68"/>
      <c r="LX7" s="68"/>
      <c r="LY7" s="68"/>
      <c r="LZ7" s="68"/>
      <c r="MA7" s="68"/>
      <c r="MB7" s="68"/>
      <c r="MC7" s="68"/>
      <c r="MD7" s="68"/>
      <c r="ME7" s="68"/>
      <c r="MF7" s="68"/>
      <c r="MG7" s="68"/>
      <c r="MH7" s="68"/>
      <c r="MI7" s="68"/>
      <c r="MJ7" s="68"/>
      <c r="MK7" s="68"/>
      <c r="ML7" s="68"/>
      <c r="MM7" s="68"/>
      <c r="MN7" s="68"/>
      <c r="MO7" s="68"/>
      <c r="MP7" s="68"/>
      <c r="MQ7" s="68"/>
      <c r="MR7" s="68"/>
      <c r="MS7" s="68"/>
      <c r="MT7" s="68"/>
      <c r="MU7" s="68"/>
      <c r="MV7" s="68"/>
      <c r="MW7" s="68"/>
      <c r="MX7" s="68"/>
      <c r="MY7" s="68"/>
      <c r="MZ7" s="68"/>
      <c r="NA7" s="68"/>
      <c r="NB7" s="68"/>
      <c r="NC7" s="68"/>
      <c r="ND7" s="68"/>
      <c r="NE7" s="68"/>
      <c r="NF7" s="68"/>
      <c r="NG7" s="68"/>
      <c r="NH7" s="68"/>
      <c r="NI7" s="68"/>
      <c r="NJ7" s="68"/>
      <c r="NK7" s="68"/>
      <c r="NL7" s="68"/>
      <c r="NM7" s="68"/>
      <c r="NN7" s="68"/>
      <c r="NO7" s="68"/>
      <c r="NP7" s="68"/>
      <c r="NQ7" s="68"/>
      <c r="NR7" s="68"/>
      <c r="NS7" s="68"/>
      <c r="NT7" s="68"/>
      <c r="NU7" s="68"/>
      <c r="NV7" s="68"/>
      <c r="NW7" s="68"/>
      <c r="NX7" s="68"/>
      <c r="NY7" s="68"/>
      <c r="NZ7" s="68"/>
      <c r="OA7" s="68"/>
      <c r="OB7" s="68"/>
      <c r="OC7" s="68"/>
      <c r="OD7" s="68"/>
      <c r="OE7" s="68"/>
      <c r="OF7" s="68"/>
      <c r="OG7" s="68"/>
      <c r="OH7" s="68"/>
      <c r="OI7" s="68"/>
      <c r="OJ7" s="68"/>
      <c r="OK7" s="68"/>
      <c r="OL7" s="68"/>
      <c r="OM7" s="68"/>
      <c r="ON7" s="68"/>
      <c r="OO7" s="68"/>
      <c r="OP7" s="68"/>
      <c r="OQ7" s="68"/>
      <c r="OR7" s="68"/>
      <c r="OS7" s="68"/>
      <c r="OT7" s="68"/>
      <c r="OU7" s="68"/>
      <c r="OV7" s="68"/>
      <c r="OW7" s="68"/>
      <c r="OX7" s="68"/>
      <c r="OY7" s="68"/>
      <c r="OZ7" s="68"/>
      <c r="PA7" s="68"/>
      <c r="PB7" s="68"/>
      <c r="PC7" s="68"/>
      <c r="PD7" s="68"/>
      <c r="PE7" s="68"/>
      <c r="PF7" s="68"/>
      <c r="PG7" s="68"/>
      <c r="PH7" s="68"/>
      <c r="PI7" s="68"/>
      <c r="PJ7" s="68"/>
      <c r="PK7" s="68"/>
      <c r="PL7" s="68"/>
      <c r="PM7" s="68"/>
      <c r="PN7" s="68"/>
      <c r="PO7" s="68"/>
      <c r="PP7" s="68"/>
      <c r="PQ7" s="68"/>
      <c r="PR7" s="68"/>
      <c r="PS7" s="68"/>
      <c r="PT7" s="68"/>
      <c r="PU7" s="68"/>
      <c r="PV7" s="68"/>
      <c r="PW7" s="68"/>
      <c r="PX7" s="68"/>
      <c r="PY7" s="68"/>
      <c r="PZ7" s="68"/>
      <c r="QA7" s="68"/>
      <c r="QB7" s="68"/>
      <c r="QC7" s="68"/>
      <c r="QD7" s="68"/>
      <c r="QE7" s="68"/>
      <c r="QF7" s="68"/>
      <c r="QG7" s="68"/>
      <c r="QH7" s="68"/>
      <c r="QI7" s="68"/>
      <c r="QJ7" s="68"/>
      <c r="QK7" s="68"/>
      <c r="QL7" s="68"/>
      <c r="QM7" s="68"/>
      <c r="QN7" s="68"/>
      <c r="QO7" s="68"/>
      <c r="QP7" s="68"/>
      <c r="QQ7" s="68"/>
      <c r="QR7" s="68"/>
      <c r="QS7" s="68"/>
      <c r="QT7" s="68"/>
      <c r="QU7" s="68"/>
      <c r="QV7" s="68"/>
      <c r="QW7" s="68"/>
      <c r="QX7" s="68"/>
      <c r="QY7" s="68"/>
      <c r="QZ7" s="68"/>
      <c r="RA7" s="68"/>
      <c r="RB7" s="68"/>
      <c r="RC7" s="68"/>
      <c r="RD7" s="68"/>
      <c r="RE7" s="68"/>
      <c r="RF7" s="68"/>
      <c r="RG7" s="68"/>
      <c r="RH7" s="68"/>
      <c r="RI7" s="68"/>
      <c r="RJ7" s="68"/>
      <c r="RK7" s="68"/>
      <c r="RL7" s="68"/>
      <c r="RM7" s="68"/>
      <c r="RN7" s="68"/>
      <c r="RO7" s="68"/>
      <c r="RP7" s="68"/>
      <c r="RQ7" s="68"/>
      <c r="RR7" s="68"/>
      <c r="RS7" s="68"/>
      <c r="RT7" s="68"/>
      <c r="RU7" s="68"/>
      <c r="RV7" s="68"/>
      <c r="RW7" s="68"/>
      <c r="RX7" s="68"/>
      <c r="RY7" s="68"/>
      <c r="RZ7" s="68"/>
      <c r="SA7" s="68"/>
      <c r="SB7" s="68"/>
      <c r="SC7" s="68"/>
      <c r="SD7" s="68"/>
      <c r="SE7" s="68"/>
      <c r="SF7" s="68"/>
      <c r="SG7" s="68"/>
      <c r="SH7" s="68"/>
      <c r="SI7" s="68"/>
      <c r="SJ7" s="68"/>
      <c r="SK7" s="68"/>
      <c r="SL7" s="68"/>
      <c r="SM7" s="68"/>
      <c r="SN7" s="68"/>
      <c r="SO7" s="68"/>
      <c r="SP7" s="68"/>
      <c r="SQ7" s="68"/>
      <c r="SR7" s="68"/>
      <c r="SS7" s="68"/>
      <c r="ST7" s="68"/>
      <c r="SU7" s="68"/>
      <c r="SV7" s="68"/>
      <c r="SW7" s="68"/>
      <c r="SX7" s="68"/>
      <c r="SY7" s="68"/>
      <c r="SZ7" s="68"/>
      <c r="TA7" s="68"/>
      <c r="TB7" s="68"/>
      <c r="TC7" s="68"/>
      <c r="TD7" s="68"/>
      <c r="TE7" s="68"/>
      <c r="TF7" s="68"/>
      <c r="TG7" s="68"/>
      <c r="TH7" s="68"/>
      <c r="TI7" s="68"/>
      <c r="TJ7" s="68"/>
      <c r="TK7" s="68"/>
      <c r="TL7" s="68"/>
      <c r="TM7" s="68"/>
      <c r="TN7" s="68"/>
      <c r="TO7" s="68"/>
      <c r="TP7" s="68"/>
      <c r="TQ7" s="68"/>
      <c r="TR7" s="68"/>
      <c r="TS7" s="68"/>
      <c r="TT7" s="68"/>
      <c r="TU7" s="68"/>
      <c r="TV7" s="68"/>
      <c r="TW7" s="68"/>
      <c r="TX7" s="68"/>
      <c r="TY7" s="68"/>
      <c r="TZ7" s="68"/>
      <c r="UA7" s="68"/>
      <c r="UB7" s="68"/>
      <c r="UC7" s="68"/>
      <c r="UD7" s="68"/>
      <c r="UE7" s="68"/>
      <c r="UF7" s="68"/>
      <c r="UG7" s="68"/>
      <c r="UH7" s="68"/>
      <c r="UI7" s="68"/>
      <c r="UJ7" s="68"/>
      <c r="UK7" s="68"/>
      <c r="UL7" s="68"/>
      <c r="UM7" s="68"/>
      <c r="UN7" s="68"/>
      <c r="UO7" s="68"/>
      <c r="UP7" s="68"/>
      <c r="UQ7" s="68"/>
      <c r="UR7" s="68"/>
      <c r="US7" s="68"/>
      <c r="UT7" s="68"/>
      <c r="UU7" s="68"/>
      <c r="UV7" s="68"/>
      <c r="UW7" s="68"/>
      <c r="UX7" s="68"/>
      <c r="UY7" s="68"/>
      <c r="UZ7" s="68"/>
      <c r="VA7" s="68"/>
      <c r="VB7" s="68"/>
      <c r="VC7" s="68"/>
      <c r="VD7" s="68"/>
      <c r="VE7" s="68"/>
      <c r="VF7" s="68"/>
      <c r="VG7" s="68"/>
      <c r="VH7" s="68"/>
      <c r="VI7" s="68"/>
      <c r="VJ7" s="68"/>
      <c r="VK7" s="68"/>
      <c r="VL7" s="68"/>
      <c r="VM7" s="68"/>
      <c r="VN7" s="68"/>
      <c r="VO7" s="68"/>
      <c r="VP7" s="68"/>
      <c r="VQ7" s="68"/>
      <c r="VR7" s="68"/>
      <c r="VS7" s="68"/>
      <c r="VT7" s="68"/>
      <c r="VU7" s="68"/>
      <c r="VV7" s="68"/>
      <c r="VW7" s="68"/>
      <c r="VX7" s="68"/>
      <c r="VY7" s="68"/>
      <c r="VZ7" s="68"/>
      <c r="WA7" s="68"/>
      <c r="WB7" s="68"/>
      <c r="WC7" s="68"/>
      <c r="WD7" s="68"/>
      <c r="WE7" s="68"/>
      <c r="WF7" s="68"/>
      <c r="WG7" s="68"/>
      <c r="WH7" s="68"/>
      <c r="WI7" s="68"/>
      <c r="WJ7" s="68"/>
      <c r="WK7" s="68"/>
      <c r="WL7" s="68"/>
      <c r="WM7" s="68"/>
      <c r="WN7" s="68"/>
      <c r="WO7" s="68"/>
      <c r="WP7" s="68"/>
      <c r="WQ7" s="68"/>
      <c r="WR7" s="68"/>
      <c r="WS7" s="68"/>
      <c r="WT7" s="68"/>
      <c r="WU7" s="68"/>
      <c r="WV7" s="68"/>
      <c r="WW7" s="68"/>
      <c r="WX7" s="68"/>
      <c r="WY7" s="68"/>
      <c r="WZ7" s="68"/>
      <c r="XA7" s="68"/>
      <c r="XB7" s="68"/>
      <c r="XC7" s="68"/>
      <c r="XD7" s="68"/>
      <c r="XE7" s="68"/>
      <c r="XF7" s="68"/>
      <c r="XG7" s="68"/>
      <c r="XH7" s="68"/>
      <c r="XI7" s="68"/>
      <c r="XJ7" s="68"/>
      <c r="XK7" s="68"/>
      <c r="XL7" s="68"/>
      <c r="XM7" s="68"/>
      <c r="XN7" s="68"/>
      <c r="XO7" s="68"/>
      <c r="XP7" s="68"/>
      <c r="XQ7" s="68"/>
      <c r="XR7" s="68"/>
      <c r="XS7" s="68"/>
      <c r="XT7" s="68"/>
      <c r="XU7" s="68"/>
      <c r="XV7" s="68"/>
      <c r="XW7" s="68"/>
      <c r="XX7" s="68"/>
      <c r="XY7" s="68"/>
      <c r="XZ7" s="68"/>
      <c r="YA7" s="68"/>
      <c r="YB7" s="68"/>
      <c r="YC7" s="68"/>
      <c r="YD7" s="68"/>
      <c r="YE7" s="68"/>
      <c r="YF7" s="68"/>
      <c r="YG7" s="68"/>
      <c r="YH7" s="68"/>
      <c r="YI7" s="68"/>
      <c r="YJ7" s="68"/>
      <c r="YK7" s="68"/>
      <c r="YL7" s="68"/>
      <c r="YM7" s="68"/>
      <c r="YN7" s="68"/>
      <c r="YO7" s="68"/>
      <c r="YP7" s="68"/>
      <c r="YQ7" s="68"/>
      <c r="YR7" s="68"/>
      <c r="YS7" s="68"/>
      <c r="YT7" s="68"/>
      <c r="YU7" s="68"/>
      <c r="YV7" s="68"/>
      <c r="YW7" s="68"/>
      <c r="YX7" s="68"/>
      <c r="YY7" s="68"/>
      <c r="YZ7" s="68"/>
      <c r="ZA7" s="68"/>
      <c r="ZB7" s="68"/>
      <c r="ZC7" s="68"/>
      <c r="ZD7" s="68"/>
      <c r="ZE7" s="68"/>
      <c r="ZF7" s="68"/>
      <c r="ZG7" s="68"/>
      <c r="ZH7" s="68"/>
      <c r="ZI7" s="68"/>
      <c r="ZJ7" s="68"/>
      <c r="ZK7" s="68"/>
      <c r="ZL7" s="68"/>
      <c r="ZM7" s="68"/>
      <c r="ZN7" s="68"/>
      <c r="ZO7" s="68"/>
      <c r="ZP7" s="68"/>
      <c r="ZQ7" s="68"/>
      <c r="ZR7" s="68"/>
      <c r="ZS7" s="68"/>
      <c r="ZT7" s="68"/>
      <c r="ZU7" s="68"/>
      <c r="ZV7" s="68"/>
      <c r="ZW7" s="68"/>
      <c r="ZX7" s="68"/>
      <c r="ZY7" s="71">
        <v>0</v>
      </c>
      <c r="ZZ7" s="71">
        <f t="shared" ref="ZZ7:AEH7" si="0">ZY7+ZY4</f>
        <v>8</v>
      </c>
      <c r="AAA7" s="71">
        <f t="shared" si="0"/>
        <v>17</v>
      </c>
      <c r="AAB7" s="71">
        <f t="shared" si="0"/>
        <v>25</v>
      </c>
      <c r="AAC7" s="71">
        <f t="shared" si="0"/>
        <v>35</v>
      </c>
      <c r="AAD7" s="71">
        <f t="shared" si="0"/>
        <v>46</v>
      </c>
      <c r="AAE7" s="71">
        <f t="shared" si="0"/>
        <v>53</v>
      </c>
      <c r="AAF7" s="71">
        <f t="shared" si="0"/>
        <v>61</v>
      </c>
      <c r="AAG7" s="71">
        <f t="shared" si="0"/>
        <v>70</v>
      </c>
      <c r="AAH7" s="71">
        <f t="shared" si="0"/>
        <v>91</v>
      </c>
      <c r="AAI7" s="71">
        <f t="shared" si="0"/>
        <v>102</v>
      </c>
      <c r="AAJ7" s="71">
        <f t="shared" si="0"/>
        <v>106</v>
      </c>
      <c r="AAK7" s="71">
        <f t="shared" si="0"/>
        <v>116</v>
      </c>
      <c r="AAL7" s="71">
        <f t="shared" si="0"/>
        <v>126</v>
      </c>
      <c r="AAM7" s="71">
        <f t="shared" si="0"/>
        <v>154</v>
      </c>
      <c r="AAN7" s="71">
        <f t="shared" si="0"/>
        <v>168</v>
      </c>
      <c r="AAO7" s="71">
        <f t="shared" si="0"/>
        <v>174</v>
      </c>
      <c r="AAP7" s="71">
        <f t="shared" si="0"/>
        <v>185</v>
      </c>
      <c r="AAQ7" s="71">
        <f t="shared" si="0"/>
        <v>210</v>
      </c>
      <c r="AAR7" s="71">
        <f t="shared" si="0"/>
        <v>221</v>
      </c>
      <c r="AAS7" s="71">
        <f t="shared" si="0"/>
        <v>227</v>
      </c>
      <c r="AAT7" s="71">
        <f t="shared" si="0"/>
        <v>234</v>
      </c>
      <c r="AAU7" s="71">
        <f t="shared" si="0"/>
        <v>245</v>
      </c>
      <c r="AAV7" s="71">
        <f t="shared" si="0"/>
        <v>253</v>
      </c>
      <c r="AAW7" s="71">
        <f t="shared" si="0"/>
        <v>259</v>
      </c>
      <c r="AAX7" s="71">
        <f t="shared" si="0"/>
        <v>270</v>
      </c>
      <c r="AAY7" s="71">
        <f t="shared" si="0"/>
        <v>271</v>
      </c>
      <c r="AAZ7" s="71">
        <f t="shared" si="0"/>
        <v>281</v>
      </c>
      <c r="ABA7" s="71">
        <f t="shared" si="0"/>
        <v>291</v>
      </c>
      <c r="ABB7" s="71">
        <f t="shared" si="0"/>
        <v>298</v>
      </c>
      <c r="ABC7" s="71">
        <f t="shared" si="0"/>
        <v>307</v>
      </c>
      <c r="ABD7" s="71">
        <f t="shared" si="0"/>
        <v>313</v>
      </c>
      <c r="ABE7" s="71">
        <f t="shared" si="0"/>
        <v>327</v>
      </c>
      <c r="ABF7" s="71">
        <f t="shared" si="0"/>
        <v>334</v>
      </c>
      <c r="ABG7" s="71">
        <f t="shared" si="0"/>
        <v>350</v>
      </c>
      <c r="ABH7" s="71">
        <f t="shared" si="0"/>
        <v>361</v>
      </c>
      <c r="ABI7" s="71">
        <f t="shared" si="0"/>
        <v>367</v>
      </c>
      <c r="ABJ7" s="71">
        <f t="shared" si="0"/>
        <v>377</v>
      </c>
      <c r="ABK7" s="71">
        <f t="shared" si="0"/>
        <v>390</v>
      </c>
      <c r="ABL7" s="71">
        <f t="shared" si="0"/>
        <v>402</v>
      </c>
      <c r="ABM7" s="71">
        <f t="shared" si="0"/>
        <v>421</v>
      </c>
      <c r="ABN7" s="71">
        <f t="shared" si="0"/>
        <v>435</v>
      </c>
      <c r="ABO7" s="71">
        <f t="shared" si="0"/>
        <v>439</v>
      </c>
      <c r="ABP7" s="71">
        <f t="shared" si="0"/>
        <v>452</v>
      </c>
      <c r="ABQ7" s="71">
        <f t="shared" si="0"/>
        <v>460</v>
      </c>
      <c r="ABR7" s="71">
        <f t="shared" si="0"/>
        <v>477</v>
      </c>
      <c r="ABS7" s="71">
        <f t="shared" si="0"/>
        <v>484</v>
      </c>
      <c r="ABT7" s="71">
        <f t="shared" si="0"/>
        <v>492</v>
      </c>
      <c r="ABU7" s="71">
        <f t="shared" si="0"/>
        <v>500</v>
      </c>
      <c r="ABV7" s="71">
        <f t="shared" si="0"/>
        <v>512</v>
      </c>
      <c r="ABW7" s="71">
        <f t="shared" si="0"/>
        <v>521</v>
      </c>
      <c r="ABX7" s="71">
        <f t="shared" si="0"/>
        <v>529</v>
      </c>
      <c r="ABY7" s="71">
        <f t="shared" si="0"/>
        <v>541</v>
      </c>
      <c r="ABZ7" s="71">
        <f t="shared" si="0"/>
        <v>552</v>
      </c>
      <c r="ACA7" s="71">
        <f t="shared" si="0"/>
        <v>566</v>
      </c>
      <c r="ACB7" s="71">
        <f t="shared" si="0"/>
        <v>586</v>
      </c>
      <c r="ACC7" s="71">
        <f t="shared" si="0"/>
        <v>597</v>
      </c>
      <c r="ACD7" s="71">
        <f t="shared" si="0"/>
        <v>608</v>
      </c>
      <c r="ACE7" s="71">
        <f t="shared" si="0"/>
        <v>624</v>
      </c>
      <c r="ACF7" s="71">
        <f t="shared" si="0"/>
        <v>641</v>
      </c>
      <c r="ACG7" s="71">
        <f t="shared" si="0"/>
        <v>653</v>
      </c>
      <c r="ACH7" s="71">
        <f t="shared" si="0"/>
        <v>662</v>
      </c>
      <c r="ACI7" s="71">
        <f t="shared" si="0"/>
        <v>677</v>
      </c>
      <c r="ACJ7" s="71">
        <f t="shared" si="0"/>
        <v>686</v>
      </c>
      <c r="ACK7" s="71">
        <f t="shared" si="0"/>
        <v>714</v>
      </c>
      <c r="ACL7" s="71">
        <f t="shared" si="0"/>
        <v>716</v>
      </c>
      <c r="ACM7" s="71">
        <f t="shared" si="0"/>
        <v>733</v>
      </c>
      <c r="ACN7" s="71">
        <f t="shared" si="0"/>
        <v>744</v>
      </c>
      <c r="ACO7" s="71">
        <f t="shared" si="0"/>
        <v>755</v>
      </c>
      <c r="ACP7" s="71">
        <f t="shared" si="0"/>
        <v>771</v>
      </c>
      <c r="ACQ7" s="71">
        <f t="shared" si="0"/>
        <v>783</v>
      </c>
      <c r="ACR7" s="71">
        <f t="shared" si="0"/>
        <v>788</v>
      </c>
      <c r="ACS7" s="71">
        <f t="shared" si="0"/>
        <v>815</v>
      </c>
      <c r="ACT7" s="71">
        <f t="shared" si="0"/>
        <v>823</v>
      </c>
      <c r="ACU7" s="71">
        <f t="shared" si="0"/>
        <v>835</v>
      </c>
      <c r="ACV7" s="71">
        <f t="shared" si="0"/>
        <v>855</v>
      </c>
      <c r="ACW7" s="71">
        <f t="shared" si="0"/>
        <v>865</v>
      </c>
      <c r="ACX7" s="71">
        <f t="shared" si="0"/>
        <v>879</v>
      </c>
      <c r="ACY7" s="71">
        <f t="shared" si="0"/>
        <v>895</v>
      </c>
      <c r="ACZ7" s="71">
        <f t="shared" si="0"/>
        <v>917</v>
      </c>
      <c r="ADA7" s="71">
        <f t="shared" si="0"/>
        <v>931</v>
      </c>
      <c r="ADB7" s="71">
        <f t="shared" si="0"/>
        <v>945</v>
      </c>
      <c r="ADC7" s="71">
        <f t="shared" si="0"/>
        <v>984</v>
      </c>
      <c r="ADD7" s="71">
        <f t="shared" si="0"/>
        <v>991</v>
      </c>
      <c r="ADE7" s="71">
        <f t="shared" si="0"/>
        <v>998</v>
      </c>
      <c r="ADF7" s="71">
        <f t="shared" si="0"/>
        <v>1009</v>
      </c>
      <c r="ADG7" s="71">
        <f t="shared" si="0"/>
        <v>1025</v>
      </c>
      <c r="ADH7" s="71">
        <f t="shared" si="0"/>
        <v>1047</v>
      </c>
      <c r="ADI7" s="71">
        <f t="shared" si="0"/>
        <v>1054</v>
      </c>
      <c r="ADJ7" s="71">
        <f t="shared" si="0"/>
        <v>1072</v>
      </c>
      <c r="ADK7" s="71">
        <f t="shared" si="0"/>
        <v>1083</v>
      </c>
      <c r="ADL7" s="71">
        <f t="shared" si="0"/>
        <v>1096</v>
      </c>
      <c r="ADM7" s="71">
        <f t="shared" si="0"/>
        <v>1113</v>
      </c>
      <c r="ADN7" s="71">
        <f t="shared" si="0"/>
        <v>1118</v>
      </c>
      <c r="ADO7" s="71">
        <f t="shared" si="0"/>
        <v>1126</v>
      </c>
      <c r="ADP7" s="71">
        <f t="shared" si="0"/>
        <v>1151</v>
      </c>
      <c r="ADQ7" s="71">
        <f t="shared" si="0"/>
        <v>1163</v>
      </c>
      <c r="ADR7" s="71">
        <f t="shared" si="0"/>
        <v>1168</v>
      </c>
      <c r="ADS7" s="71">
        <f t="shared" si="0"/>
        <v>1181</v>
      </c>
      <c r="ADT7" s="71">
        <f t="shared" si="0"/>
        <v>1204</v>
      </c>
      <c r="ADU7" s="71">
        <f t="shared" si="0"/>
        <v>1218</v>
      </c>
      <c r="ADV7" s="71">
        <f t="shared" si="0"/>
        <v>1228</v>
      </c>
      <c r="ADW7" s="71">
        <f t="shared" si="0"/>
        <v>1241</v>
      </c>
      <c r="ADX7" s="71">
        <f t="shared" si="0"/>
        <v>1250</v>
      </c>
      <c r="ADY7" s="71">
        <f t="shared" si="0"/>
        <v>1269</v>
      </c>
      <c r="ADZ7" s="71">
        <f t="shared" si="0"/>
        <v>1282</v>
      </c>
      <c r="AEA7" s="71">
        <f t="shared" si="0"/>
        <v>1295</v>
      </c>
      <c r="AEB7" s="71">
        <f t="shared" si="0"/>
        <v>1304</v>
      </c>
      <c r="AEC7" s="71">
        <f t="shared" si="0"/>
        <v>1314</v>
      </c>
      <c r="AED7" s="71">
        <f t="shared" si="0"/>
        <v>1324</v>
      </c>
      <c r="AEE7" s="71">
        <f t="shared" si="0"/>
        <v>1332</v>
      </c>
      <c r="AEF7" s="71">
        <f t="shared" si="0"/>
        <v>1336</v>
      </c>
      <c r="AEG7" s="71">
        <f t="shared" si="0"/>
        <v>1342</v>
      </c>
      <c r="AEH7" s="71">
        <f t="shared" si="0"/>
        <v>1356</v>
      </c>
      <c r="AEI7" s="71">
        <f t="shared" ref="AEI7:AEN7" si="1">AEH7+AEH4</f>
        <v>1370</v>
      </c>
      <c r="AEJ7" s="71">
        <f t="shared" si="1"/>
        <v>1377</v>
      </c>
      <c r="AEK7" s="71">
        <f t="shared" si="1"/>
        <v>1399</v>
      </c>
      <c r="AEL7" s="71">
        <f t="shared" si="1"/>
        <v>1411</v>
      </c>
      <c r="AEM7" s="71">
        <f t="shared" si="1"/>
        <v>1422</v>
      </c>
      <c r="AEN7" s="71">
        <f t="shared" si="1"/>
        <v>1431</v>
      </c>
      <c r="AEO7" s="71">
        <f t="shared" ref="AEO7:AFY7" si="2">AEN7+AEN4</f>
        <v>1443</v>
      </c>
      <c r="AEP7" s="71">
        <f t="shared" si="2"/>
        <v>1465</v>
      </c>
      <c r="AEQ7" s="71">
        <f t="shared" si="2"/>
        <v>1477</v>
      </c>
      <c r="AER7" s="71">
        <f t="shared" si="2"/>
        <v>1486</v>
      </c>
      <c r="AES7" s="71">
        <f t="shared" si="2"/>
        <v>1492</v>
      </c>
      <c r="AET7" s="71">
        <f t="shared" si="2"/>
        <v>1492</v>
      </c>
      <c r="AEU7" s="71">
        <f t="shared" si="2"/>
        <v>1504</v>
      </c>
      <c r="AEV7" s="71">
        <f t="shared" si="2"/>
        <v>1507</v>
      </c>
      <c r="AEW7" s="71">
        <f t="shared" si="2"/>
        <v>1516</v>
      </c>
      <c r="AEX7" s="71">
        <f t="shared" si="2"/>
        <v>1528</v>
      </c>
      <c r="AEY7" s="71">
        <f t="shared" si="2"/>
        <v>1534</v>
      </c>
      <c r="AEZ7" s="71">
        <f t="shared" si="2"/>
        <v>1541</v>
      </c>
      <c r="AFA7" s="71">
        <f t="shared" si="2"/>
        <v>1553</v>
      </c>
      <c r="AFB7" s="71">
        <f t="shared" si="2"/>
        <v>1561</v>
      </c>
      <c r="AFC7" s="71">
        <f t="shared" si="2"/>
        <v>1568</v>
      </c>
      <c r="AFD7" s="71">
        <f t="shared" si="2"/>
        <v>1578</v>
      </c>
      <c r="AFE7" s="71">
        <f t="shared" si="2"/>
        <v>1583</v>
      </c>
      <c r="AFF7" s="71">
        <f t="shared" si="2"/>
        <v>1589</v>
      </c>
      <c r="AFG7" s="71">
        <f t="shared" si="2"/>
        <v>1597</v>
      </c>
      <c r="AFH7" s="71">
        <f t="shared" si="2"/>
        <v>1619</v>
      </c>
      <c r="AFI7" s="71">
        <f t="shared" si="2"/>
        <v>1630</v>
      </c>
      <c r="AFJ7" s="71">
        <f t="shared" si="2"/>
        <v>1636</v>
      </c>
      <c r="AFK7" s="71">
        <f t="shared" si="2"/>
        <v>1645</v>
      </c>
      <c r="AFL7" s="71">
        <f t="shared" si="2"/>
        <v>1666</v>
      </c>
      <c r="AFM7" s="71">
        <f t="shared" si="2"/>
        <v>1667</v>
      </c>
      <c r="AFN7" s="71">
        <f t="shared" si="2"/>
        <v>1675</v>
      </c>
      <c r="AFO7" s="71">
        <f t="shared" si="2"/>
        <v>1683</v>
      </c>
      <c r="AFP7" s="71">
        <f t="shared" si="2"/>
        <v>1692</v>
      </c>
      <c r="AFQ7" s="71">
        <f t="shared" si="2"/>
        <v>1695</v>
      </c>
      <c r="AFR7" s="71">
        <f t="shared" si="2"/>
        <v>1703</v>
      </c>
      <c r="AFS7" s="71">
        <f t="shared" si="2"/>
        <v>1711</v>
      </c>
      <c r="AFT7" s="71">
        <f t="shared" si="2"/>
        <v>1720</v>
      </c>
      <c r="AFU7" s="71">
        <f t="shared" si="2"/>
        <v>1728</v>
      </c>
      <c r="AFV7" s="71">
        <f t="shared" si="2"/>
        <v>1742</v>
      </c>
      <c r="AFW7" s="71">
        <f t="shared" si="2"/>
        <v>1752</v>
      </c>
      <c r="AFX7" s="71">
        <f t="shared" si="2"/>
        <v>1759</v>
      </c>
      <c r="AFY7" s="71">
        <f t="shared" si="2"/>
        <v>1763</v>
      </c>
      <c r="AFZ7" s="71">
        <f t="shared" ref="AFZ7" si="3">AFY7+AFY4</f>
        <v>1776</v>
      </c>
      <c r="AGA7" s="71">
        <f t="shared" ref="AGA7:AGB7" si="4">AFZ7+AFZ4</f>
        <v>1794</v>
      </c>
      <c r="AGB7" s="71">
        <f t="shared" si="4"/>
        <v>1794</v>
      </c>
      <c r="AGC7" s="71">
        <f t="shared" ref="AGC7" si="5">AGB7+AGB4</f>
        <v>1800</v>
      </c>
      <c r="AGD7" s="71">
        <f t="shared" ref="AGD7:AGP7" si="6">AGC7+AGC4</f>
        <v>1808</v>
      </c>
      <c r="AGE7" s="71">
        <f t="shared" si="6"/>
        <v>1812</v>
      </c>
      <c r="AGF7" s="71">
        <f t="shared" si="6"/>
        <v>1827</v>
      </c>
      <c r="AGG7" s="71">
        <f t="shared" si="6"/>
        <v>1842</v>
      </c>
      <c r="AGH7" s="71">
        <f t="shared" si="6"/>
        <v>1844</v>
      </c>
      <c r="AGI7" s="71">
        <f t="shared" si="6"/>
        <v>1854</v>
      </c>
      <c r="AGJ7" s="71">
        <f t="shared" si="6"/>
        <v>1860</v>
      </c>
      <c r="AGK7" s="71">
        <f t="shared" si="6"/>
        <v>1866</v>
      </c>
      <c r="AGL7" s="71">
        <f t="shared" si="6"/>
        <v>1881</v>
      </c>
      <c r="AGM7" s="71">
        <f t="shared" si="6"/>
        <v>1888</v>
      </c>
      <c r="AGN7" s="71">
        <f t="shared" si="6"/>
        <v>1901</v>
      </c>
      <c r="AGO7" s="71">
        <f t="shared" si="6"/>
        <v>1914</v>
      </c>
      <c r="AGP7" s="71">
        <f t="shared" si="6"/>
        <v>1922</v>
      </c>
      <c r="AGQ7" s="71">
        <f>AGP7+AGP4</f>
        <v>1932</v>
      </c>
      <c r="AGR7" s="71">
        <f>AGQ7+AGQ4</f>
        <v>1941</v>
      </c>
      <c r="AGS7" s="71">
        <f>AGR7+AGR4</f>
        <v>1945</v>
      </c>
      <c r="AGT7" s="71">
        <f>AGS7+AGS4</f>
        <v>1950</v>
      </c>
      <c r="AGU7" s="71">
        <f>AGT7+AGT4</f>
        <v>1954</v>
      </c>
      <c r="AGV7" s="71">
        <f t="shared" ref="AGV7:AHC7" si="7">AGU7+AGU4</f>
        <v>1959</v>
      </c>
      <c r="AGW7" s="71">
        <f t="shared" si="7"/>
        <v>1971</v>
      </c>
      <c r="AGX7" s="71">
        <f t="shared" si="7"/>
        <v>1976</v>
      </c>
      <c r="AGY7" s="71">
        <f t="shared" si="7"/>
        <v>1984</v>
      </c>
      <c r="AGZ7" s="71">
        <f t="shared" si="7"/>
        <v>1997</v>
      </c>
      <c r="AHA7" s="71">
        <f t="shared" si="7"/>
        <v>2007</v>
      </c>
      <c r="AHB7" s="71">
        <f t="shared" si="7"/>
        <v>2014</v>
      </c>
      <c r="AHC7" s="71">
        <f t="shared" si="7"/>
        <v>2019</v>
      </c>
      <c r="AHD7" s="71">
        <f t="shared" ref="AHD7" si="8">AHC7+AHC4</f>
        <v>2031</v>
      </c>
      <c r="AHE7" s="71">
        <f t="shared" ref="AHE7" si="9">AHD7+AHD4</f>
        <v>2044</v>
      </c>
      <c r="AHF7" s="71">
        <f t="shared" ref="AHF7" si="10">AHE7+AHE4</f>
        <v>2054</v>
      </c>
      <c r="AHG7" s="71">
        <f t="shared" ref="AHG7" si="11">AHF7+AHF4</f>
        <v>2064</v>
      </c>
      <c r="AHH7" s="71">
        <f t="shared" ref="AHH7" si="12">AHG7+AHG4</f>
        <v>2067</v>
      </c>
      <c r="AHI7" s="71">
        <f t="shared" ref="AHI7" si="13">AHH7+AHH4</f>
        <v>2081</v>
      </c>
      <c r="AHJ7" s="71">
        <f t="shared" ref="AHJ7" si="14">AHI7+AHI4</f>
        <v>2088</v>
      </c>
      <c r="AHK7" s="71">
        <f t="shared" ref="AHK7" si="15">AHJ7+AHJ4</f>
        <v>2103</v>
      </c>
      <c r="AHL7" s="71">
        <f t="shared" ref="AHL7" si="16">AHK7+AHK4</f>
        <v>2116</v>
      </c>
      <c r="AHM7" s="71">
        <f t="shared" ref="AHM7:AHY7" si="17">AHL7+AHL4</f>
        <v>2139</v>
      </c>
      <c r="AHN7" s="71">
        <f t="shared" si="17"/>
        <v>2151</v>
      </c>
      <c r="AHO7" s="71">
        <f t="shared" si="17"/>
        <v>2160</v>
      </c>
      <c r="AHP7" s="71">
        <f t="shared" si="17"/>
        <v>2166</v>
      </c>
      <c r="AHQ7" s="71">
        <f t="shared" si="17"/>
        <v>2180</v>
      </c>
      <c r="AHR7" s="71">
        <f t="shared" si="17"/>
        <v>2199</v>
      </c>
      <c r="AHS7" s="71">
        <f t="shared" si="17"/>
        <v>2220</v>
      </c>
      <c r="AHT7" s="71">
        <f t="shared" si="17"/>
        <v>2228</v>
      </c>
      <c r="AHU7" s="71">
        <f t="shared" si="17"/>
        <v>2243</v>
      </c>
      <c r="AHV7" s="71">
        <f t="shared" si="17"/>
        <v>2248</v>
      </c>
      <c r="AHW7" s="71">
        <f t="shared" si="17"/>
        <v>2262</v>
      </c>
      <c r="AHX7" s="71">
        <f t="shared" si="17"/>
        <v>2285</v>
      </c>
      <c r="AHY7" s="71">
        <f t="shared" si="17"/>
        <v>2299</v>
      </c>
      <c r="AHZ7" s="71">
        <f t="shared" ref="AHZ7" si="18">AHY7+AHY4</f>
        <v>2325</v>
      </c>
      <c r="AIA7" s="71">
        <f t="shared" ref="AIA7:AIM7" si="19">AHZ7+AHZ4</f>
        <v>2330</v>
      </c>
      <c r="AIB7" s="71">
        <f t="shared" si="19"/>
        <v>2342</v>
      </c>
      <c r="AIC7" s="71">
        <f t="shared" si="19"/>
        <v>2363</v>
      </c>
      <c r="AID7" s="71">
        <f t="shared" si="19"/>
        <v>2376</v>
      </c>
      <c r="AIE7" s="71">
        <f t="shared" si="19"/>
        <v>2389</v>
      </c>
      <c r="AIF7" s="71">
        <f t="shared" si="19"/>
        <v>2402</v>
      </c>
      <c r="AIG7" s="71">
        <f t="shared" si="19"/>
        <v>2419</v>
      </c>
      <c r="AIH7" s="71">
        <f t="shared" si="19"/>
        <v>2449</v>
      </c>
      <c r="AII7" s="71">
        <f t="shared" si="19"/>
        <v>2464</v>
      </c>
      <c r="AIJ7" s="71">
        <f t="shared" si="19"/>
        <v>2478</v>
      </c>
      <c r="AIK7" s="71">
        <f t="shared" si="19"/>
        <v>2490</v>
      </c>
      <c r="AIL7" s="71">
        <f t="shared" si="19"/>
        <v>2504</v>
      </c>
      <c r="AIM7" s="71">
        <f t="shared" si="19"/>
        <v>2522</v>
      </c>
      <c r="AIN7" s="71">
        <f t="shared" ref="AIN7:AIS7" si="20">AIM7+AIM4</f>
        <v>2537</v>
      </c>
      <c r="AIO7" s="71">
        <f t="shared" si="20"/>
        <v>2549</v>
      </c>
      <c r="AIP7" s="71">
        <f t="shared" si="20"/>
        <v>2558</v>
      </c>
      <c r="AIQ7" s="71">
        <f t="shared" si="20"/>
        <v>2574</v>
      </c>
      <c r="AIR7" s="71">
        <f t="shared" si="20"/>
        <v>2591</v>
      </c>
      <c r="AIS7" s="71">
        <f t="shared" si="20"/>
        <v>2603</v>
      </c>
      <c r="AIT7" s="71">
        <f t="shared" ref="AIT7:AJX7" si="21">AIS7+AIS4</f>
        <v>2626</v>
      </c>
      <c r="AIU7" s="71">
        <f t="shared" si="21"/>
        <v>2636</v>
      </c>
      <c r="AIV7" s="71">
        <f t="shared" si="21"/>
        <v>2645</v>
      </c>
      <c r="AIW7" s="71">
        <f t="shared" si="21"/>
        <v>2656</v>
      </c>
      <c r="AIX7" s="71">
        <f t="shared" si="21"/>
        <v>2671</v>
      </c>
      <c r="AIY7" s="71">
        <f t="shared" si="21"/>
        <v>2688</v>
      </c>
      <c r="AIZ7" s="71">
        <f t="shared" si="21"/>
        <v>2703</v>
      </c>
      <c r="AJA7" s="71">
        <f t="shared" si="21"/>
        <v>2713</v>
      </c>
      <c r="AJB7" s="71">
        <f t="shared" si="21"/>
        <v>2725</v>
      </c>
      <c r="AJC7" s="71">
        <f t="shared" si="21"/>
        <v>2734</v>
      </c>
      <c r="AJD7" s="71">
        <f t="shared" si="21"/>
        <v>2749</v>
      </c>
      <c r="AJE7" s="71">
        <f t="shared" si="21"/>
        <v>2757</v>
      </c>
      <c r="AJF7" s="71">
        <f t="shared" si="21"/>
        <v>2778</v>
      </c>
      <c r="AJG7" s="71">
        <f t="shared" si="21"/>
        <v>2796</v>
      </c>
      <c r="AJH7" s="71">
        <f t="shared" si="21"/>
        <v>2805</v>
      </c>
      <c r="AJI7" s="71">
        <f t="shared" si="21"/>
        <v>2824</v>
      </c>
      <c r="AJJ7" s="71">
        <f t="shared" si="21"/>
        <v>2825</v>
      </c>
      <c r="AJK7" s="71">
        <f t="shared" si="21"/>
        <v>2830</v>
      </c>
      <c r="AJL7" s="71">
        <f t="shared" si="21"/>
        <v>2837</v>
      </c>
      <c r="AJM7" s="71">
        <f t="shared" si="21"/>
        <v>2848</v>
      </c>
      <c r="AJN7" s="71">
        <f t="shared" si="21"/>
        <v>2862</v>
      </c>
      <c r="AJO7" s="71">
        <f t="shared" si="21"/>
        <v>2871</v>
      </c>
      <c r="AJP7" s="71">
        <f t="shared" si="21"/>
        <v>2876</v>
      </c>
      <c r="AJQ7" s="71">
        <f t="shared" si="21"/>
        <v>2890</v>
      </c>
      <c r="AJR7" s="71">
        <f t="shared" si="21"/>
        <v>2899</v>
      </c>
      <c r="AJS7" s="71">
        <f t="shared" si="21"/>
        <v>2905</v>
      </c>
      <c r="AJT7" s="71">
        <f t="shared" si="21"/>
        <v>2921</v>
      </c>
      <c r="AJU7" s="71">
        <f t="shared" si="21"/>
        <v>2930</v>
      </c>
      <c r="AJV7" s="71">
        <f t="shared" si="21"/>
        <v>2935</v>
      </c>
      <c r="AJW7" s="71">
        <f t="shared" si="21"/>
        <v>2946</v>
      </c>
      <c r="AJX7" s="71">
        <f t="shared" si="21"/>
        <v>2960</v>
      </c>
      <c r="AJY7" s="71">
        <f t="shared" ref="AJY7" si="22">AJX7+AJX4</f>
        <v>2972</v>
      </c>
      <c r="AJZ7" s="71">
        <f t="shared" ref="AJZ7" si="23">AJY7+AJY4</f>
        <v>2985</v>
      </c>
      <c r="AKA7" s="71">
        <f t="shared" ref="AKA7" si="24">AJZ7+AJZ4</f>
        <v>2995</v>
      </c>
      <c r="AKB7" s="71">
        <f t="shared" ref="AKB7" si="25">AKA7+AKA4</f>
        <v>3014</v>
      </c>
      <c r="AKC7" s="71">
        <f t="shared" ref="AKC7:ALI7" si="26">AKB7+AKB4</f>
        <v>3023</v>
      </c>
      <c r="AKD7" s="71">
        <f t="shared" si="26"/>
        <v>3036</v>
      </c>
      <c r="AKE7" s="71">
        <f t="shared" si="26"/>
        <v>3041</v>
      </c>
      <c r="AKF7" s="71">
        <f t="shared" si="26"/>
        <v>3052</v>
      </c>
      <c r="AKG7" s="71">
        <f t="shared" si="26"/>
        <v>3063</v>
      </c>
      <c r="AKH7" s="71">
        <f t="shared" si="26"/>
        <v>3070</v>
      </c>
      <c r="AKI7" s="71">
        <f t="shared" si="26"/>
        <v>3077</v>
      </c>
      <c r="AKJ7" s="71">
        <f t="shared" si="26"/>
        <v>3086</v>
      </c>
      <c r="AKK7" s="71">
        <f t="shared" si="26"/>
        <v>3100</v>
      </c>
      <c r="AKL7" s="71">
        <f t="shared" si="26"/>
        <v>3110</v>
      </c>
      <c r="AKM7" s="71">
        <f t="shared" si="26"/>
        <v>3112</v>
      </c>
      <c r="AKN7" s="71">
        <f t="shared" si="26"/>
        <v>3120</v>
      </c>
      <c r="AKO7" s="71">
        <f t="shared" si="26"/>
        <v>3128</v>
      </c>
      <c r="AKP7" s="71">
        <f t="shared" si="26"/>
        <v>3139</v>
      </c>
      <c r="AKQ7" s="71">
        <f t="shared" si="26"/>
        <v>3146</v>
      </c>
      <c r="AKR7" s="71">
        <f t="shared" si="26"/>
        <v>3156</v>
      </c>
      <c r="AKS7" s="71">
        <f t="shared" si="26"/>
        <v>3164</v>
      </c>
      <c r="AKT7" s="71">
        <f t="shared" si="26"/>
        <v>3172</v>
      </c>
      <c r="AKU7" s="71">
        <f t="shared" si="26"/>
        <v>3182</v>
      </c>
      <c r="AKV7" s="71">
        <f t="shared" si="26"/>
        <v>3188</v>
      </c>
      <c r="AKW7" s="71">
        <f t="shared" si="26"/>
        <v>3194</v>
      </c>
      <c r="AKX7" s="71">
        <f t="shared" si="26"/>
        <v>3217</v>
      </c>
      <c r="AKY7" s="71">
        <f t="shared" si="26"/>
        <v>3233</v>
      </c>
      <c r="AKZ7" s="71">
        <f t="shared" si="26"/>
        <v>3237</v>
      </c>
      <c r="ALA7" s="71">
        <f t="shared" si="26"/>
        <v>3246</v>
      </c>
      <c r="ALB7" s="71">
        <f t="shared" si="26"/>
        <v>3260</v>
      </c>
      <c r="ALC7" s="71">
        <f t="shared" si="26"/>
        <v>3267</v>
      </c>
      <c r="ALD7" s="71">
        <f t="shared" si="26"/>
        <v>3272</v>
      </c>
      <c r="ALE7" s="71">
        <f t="shared" si="26"/>
        <v>3290</v>
      </c>
      <c r="ALF7" s="71">
        <f t="shared" si="26"/>
        <v>3298</v>
      </c>
      <c r="ALG7" s="71">
        <f t="shared" si="26"/>
        <v>3318</v>
      </c>
      <c r="ALH7" s="71">
        <f t="shared" si="26"/>
        <v>3328</v>
      </c>
      <c r="ALI7" s="71">
        <f t="shared" si="26"/>
        <v>3345</v>
      </c>
      <c r="ALJ7" s="71">
        <f t="shared" ref="ALJ7:ALO7" si="27">ALI7+ALI4</f>
        <v>3349</v>
      </c>
      <c r="ALK7" s="71">
        <f t="shared" si="27"/>
        <v>3355</v>
      </c>
      <c r="ALL7" s="71">
        <f t="shared" si="27"/>
        <v>3374</v>
      </c>
      <c r="ALM7" s="71">
        <f t="shared" si="27"/>
        <v>3380</v>
      </c>
      <c r="ALN7" s="71">
        <f t="shared" si="27"/>
        <v>3386</v>
      </c>
      <c r="ALO7" s="71">
        <f t="shared" si="27"/>
        <v>3405</v>
      </c>
      <c r="ALP7" s="71">
        <f t="shared" ref="ALP7:ALQ7" si="28">ALO7+ALO4</f>
        <v>3419</v>
      </c>
      <c r="ALQ7" s="71">
        <f t="shared" si="28"/>
        <v>3436</v>
      </c>
      <c r="ALR7" s="71">
        <f t="shared" ref="ALR7" si="29">ALQ7+ALQ4</f>
        <v>3448</v>
      </c>
      <c r="ALS7" s="71">
        <f t="shared" ref="ALS7" si="30">ALR7+ALR4</f>
        <v>3460</v>
      </c>
      <c r="ALT7" s="71">
        <f t="shared" ref="ALT7" si="31">ALS7+ALS4</f>
        <v>3474</v>
      </c>
      <c r="ALU7" s="71">
        <f t="shared" ref="ALU7" si="32">ALT7+ALT4</f>
        <v>3476</v>
      </c>
      <c r="ALV7" s="71">
        <f t="shared" ref="ALV7:AMH7" si="33">ALU7+ALU4</f>
        <v>3488</v>
      </c>
      <c r="ALW7" s="71">
        <f t="shared" si="33"/>
        <v>3494</v>
      </c>
      <c r="ALX7" s="71">
        <f t="shared" si="33"/>
        <v>3503</v>
      </c>
      <c r="ALY7" s="71">
        <f t="shared" si="33"/>
        <v>3515</v>
      </c>
      <c r="ALZ7" s="71">
        <f t="shared" si="33"/>
        <v>3524</v>
      </c>
      <c r="AMA7" s="71">
        <f t="shared" si="33"/>
        <v>3533</v>
      </c>
      <c r="AMB7" s="71">
        <f t="shared" si="33"/>
        <v>3545</v>
      </c>
      <c r="AMC7" s="71">
        <f t="shared" si="33"/>
        <v>3579</v>
      </c>
      <c r="AMD7" s="71">
        <f t="shared" si="33"/>
        <v>3609</v>
      </c>
      <c r="AME7" s="71">
        <f t="shared" si="33"/>
        <v>3620</v>
      </c>
      <c r="AMF7" s="71">
        <f t="shared" si="33"/>
        <v>3628</v>
      </c>
      <c r="AMG7" s="71">
        <f t="shared" si="33"/>
        <v>3632</v>
      </c>
      <c r="AMH7" s="71">
        <f t="shared" si="33"/>
        <v>3643</v>
      </c>
      <c r="AMI7" s="71">
        <f t="shared" ref="AMI7" si="34">AMH7+AMH4</f>
        <v>3654</v>
      </c>
      <c r="AMJ7" s="71">
        <f t="shared" ref="AMJ7:AND7" si="35">AMI7+AMI4</f>
        <v>3675</v>
      </c>
      <c r="AMK7" s="71">
        <f t="shared" si="35"/>
        <v>3692</v>
      </c>
      <c r="AML7" s="71">
        <f t="shared" si="35"/>
        <v>3699</v>
      </c>
      <c r="AMM7" s="71">
        <f t="shared" si="35"/>
        <v>3714</v>
      </c>
      <c r="AMN7" s="71">
        <f t="shared" si="35"/>
        <v>3751</v>
      </c>
      <c r="AMO7" s="71">
        <f t="shared" si="35"/>
        <v>3766</v>
      </c>
      <c r="AMP7" s="71">
        <f t="shared" si="35"/>
        <v>3777</v>
      </c>
      <c r="AMQ7" s="71">
        <f t="shared" si="35"/>
        <v>3789</v>
      </c>
      <c r="AMR7" s="71">
        <f t="shared" si="35"/>
        <v>3802</v>
      </c>
      <c r="AMS7" s="71">
        <f t="shared" si="35"/>
        <v>3819</v>
      </c>
      <c r="AMT7" s="71">
        <f t="shared" si="35"/>
        <v>3834</v>
      </c>
      <c r="AMU7" s="71">
        <f t="shared" si="35"/>
        <v>3851</v>
      </c>
      <c r="AMV7" s="71">
        <f t="shared" si="35"/>
        <v>3875</v>
      </c>
      <c r="AMW7" s="71">
        <f t="shared" si="35"/>
        <v>3908</v>
      </c>
      <c r="AMX7" s="71">
        <f t="shared" si="35"/>
        <v>3923</v>
      </c>
      <c r="AMY7" s="71">
        <f t="shared" si="35"/>
        <v>3940</v>
      </c>
      <c r="AMZ7" s="71">
        <f t="shared" si="35"/>
        <v>3950</v>
      </c>
      <c r="ANA7" s="71">
        <f t="shared" si="35"/>
        <v>3960</v>
      </c>
      <c r="ANB7" s="71">
        <f t="shared" si="35"/>
        <v>3973</v>
      </c>
      <c r="ANC7" s="71">
        <f t="shared" si="35"/>
        <v>3987</v>
      </c>
      <c r="AND7" s="71">
        <f t="shared" si="35"/>
        <v>4007</v>
      </c>
      <c r="ANE7" s="71">
        <f t="shared" ref="ANE7" si="36">AND7+AND4</f>
        <v>4027</v>
      </c>
      <c r="ANF7" s="71">
        <f t="shared" ref="ANF7:ANP7" si="37">ANE7+ANE4</f>
        <v>4038</v>
      </c>
      <c r="ANG7" s="71">
        <f t="shared" si="37"/>
        <v>4050</v>
      </c>
      <c r="ANH7" s="71">
        <f t="shared" si="37"/>
        <v>4056</v>
      </c>
      <c r="ANI7" s="71">
        <f t="shared" si="37"/>
        <v>4056</v>
      </c>
      <c r="ANJ7" s="71">
        <f t="shared" si="37"/>
        <v>4078</v>
      </c>
      <c r="ANK7" s="71">
        <f t="shared" si="37"/>
        <v>4087</v>
      </c>
      <c r="ANL7" s="71">
        <f t="shared" si="37"/>
        <v>4106</v>
      </c>
      <c r="ANM7" s="71">
        <f t="shared" si="37"/>
        <v>4128</v>
      </c>
      <c r="ANN7" s="71">
        <f t="shared" si="37"/>
        <v>4140</v>
      </c>
      <c r="ANO7" s="71">
        <f t="shared" si="37"/>
        <v>4151</v>
      </c>
      <c r="ANP7" s="71">
        <f t="shared" si="37"/>
        <v>4160</v>
      </c>
      <c r="ANQ7" s="71">
        <f t="shared" ref="ANQ7" si="38">ANP7+ANP4</f>
        <v>4173</v>
      </c>
      <c r="ANR7" s="71">
        <f t="shared" ref="ANR7" si="39">ANQ7+ANQ4</f>
        <v>4179</v>
      </c>
      <c r="ANS7" s="71">
        <f t="shared" ref="ANS7" si="40">ANR7+ANR4</f>
        <v>4191</v>
      </c>
      <c r="ANT7" s="71">
        <f t="shared" ref="ANT7:ANY7" si="41">ANS7+ANS4</f>
        <v>4203</v>
      </c>
      <c r="ANU7" s="71">
        <f t="shared" si="41"/>
        <v>4223</v>
      </c>
      <c r="ANV7" s="71">
        <f t="shared" si="41"/>
        <v>4230</v>
      </c>
      <c r="ANW7" s="71">
        <f t="shared" si="41"/>
        <v>4241</v>
      </c>
      <c r="ANX7" s="71">
        <f t="shared" si="41"/>
        <v>4277</v>
      </c>
      <c r="ANY7" s="71">
        <f t="shared" si="41"/>
        <v>4286</v>
      </c>
      <c r="ANZ7" s="71">
        <f t="shared" ref="ANZ7:AOC7" si="42">ANY7+ANY4</f>
        <v>4299</v>
      </c>
      <c r="AOA7" s="71">
        <f t="shared" si="42"/>
        <v>4310</v>
      </c>
      <c r="AOB7" s="71">
        <f t="shared" si="42"/>
        <v>4325</v>
      </c>
      <c r="AOC7" s="71">
        <f t="shared" si="42"/>
        <v>4359</v>
      </c>
      <c r="AOD7" s="71">
        <f t="shared" ref="AOD7" si="43">AOC7+AOC4</f>
        <v>4361</v>
      </c>
      <c r="AOE7" s="71">
        <f t="shared" ref="AOE7" si="44">AOD7+AOD4</f>
        <v>4382</v>
      </c>
      <c r="AOF7" s="71">
        <f t="shared" ref="AOF7" si="45">AOE7+AOE4</f>
        <v>4403</v>
      </c>
      <c r="AOG7" s="71">
        <f t="shared" ref="AOG7:AOQ7" si="46">AOF7+AOF4</f>
        <v>4424</v>
      </c>
      <c r="AOH7" s="71">
        <f t="shared" si="46"/>
        <v>4431</v>
      </c>
      <c r="AOI7" s="71">
        <f t="shared" si="46"/>
        <v>4447</v>
      </c>
      <c r="AOJ7" s="71">
        <f t="shared" si="46"/>
        <v>4454</v>
      </c>
      <c r="AOK7" s="71">
        <f t="shared" si="46"/>
        <v>4469</v>
      </c>
      <c r="AOL7" s="71">
        <f t="shared" si="46"/>
        <v>4483</v>
      </c>
      <c r="AOM7" s="71">
        <f t="shared" si="46"/>
        <v>4502</v>
      </c>
      <c r="AON7" s="71">
        <f t="shared" si="46"/>
        <v>4514</v>
      </c>
      <c r="AOO7" s="71">
        <f t="shared" si="46"/>
        <v>4542</v>
      </c>
      <c r="AOP7" s="71">
        <f t="shared" si="46"/>
        <v>4547</v>
      </c>
      <c r="AOQ7" s="71">
        <f t="shared" si="46"/>
        <v>4548</v>
      </c>
      <c r="AOR7" s="71">
        <f t="shared" ref="AOR7:AOW7" si="47">AOQ7+AOQ4</f>
        <v>4583</v>
      </c>
      <c r="AOS7" s="71">
        <f t="shared" si="47"/>
        <v>4588</v>
      </c>
      <c r="AOT7" s="71">
        <f t="shared" si="47"/>
        <v>4594</v>
      </c>
      <c r="AOU7" s="71">
        <f t="shared" si="47"/>
        <v>4600</v>
      </c>
      <c r="AOV7" s="71">
        <f t="shared" si="47"/>
        <v>4616</v>
      </c>
      <c r="AOW7" s="71">
        <f t="shared" si="47"/>
        <v>4622</v>
      </c>
      <c r="AOX7" s="71">
        <f t="shared" ref="AOX7:ART7" si="48">AOW7+AOW4</f>
        <v>4626</v>
      </c>
      <c r="AOY7" s="71">
        <f t="shared" si="48"/>
        <v>4640</v>
      </c>
      <c r="AOZ7" s="71">
        <f t="shared" si="48"/>
        <v>4655</v>
      </c>
      <c r="APA7" s="71">
        <f t="shared" si="48"/>
        <v>4670</v>
      </c>
      <c r="APB7" s="71">
        <f t="shared" si="48"/>
        <v>4682</v>
      </c>
      <c r="APC7" s="71">
        <f t="shared" si="48"/>
        <v>4707</v>
      </c>
      <c r="APD7" s="71">
        <f t="shared" si="48"/>
        <v>4721</v>
      </c>
      <c r="APE7" s="71">
        <f t="shared" si="48"/>
        <v>4727</v>
      </c>
      <c r="APF7" s="71">
        <f t="shared" si="48"/>
        <v>4738</v>
      </c>
      <c r="APG7" s="71">
        <f t="shared" si="48"/>
        <v>4769</v>
      </c>
      <c r="APH7" s="71">
        <f t="shared" si="48"/>
        <v>4776</v>
      </c>
      <c r="API7" s="71">
        <f t="shared" si="48"/>
        <v>4800</v>
      </c>
      <c r="APJ7" s="71">
        <f t="shared" si="48"/>
        <v>4810</v>
      </c>
      <c r="APK7" s="71">
        <f t="shared" si="48"/>
        <v>4821</v>
      </c>
      <c r="APL7" s="71">
        <f t="shared" si="48"/>
        <v>4842</v>
      </c>
      <c r="APM7" s="71">
        <f t="shared" si="48"/>
        <v>4867</v>
      </c>
      <c r="APN7" s="71">
        <f t="shared" si="48"/>
        <v>4873</v>
      </c>
      <c r="APO7" s="71">
        <f t="shared" si="48"/>
        <v>4883</v>
      </c>
      <c r="APP7" s="71">
        <f t="shared" si="48"/>
        <v>4888</v>
      </c>
      <c r="APQ7" s="71">
        <f t="shared" si="48"/>
        <v>4898</v>
      </c>
      <c r="APR7" s="71">
        <f t="shared" si="48"/>
        <v>4911</v>
      </c>
      <c r="APS7" s="71">
        <f t="shared" si="48"/>
        <v>4927</v>
      </c>
      <c r="APT7" s="71">
        <f t="shared" si="48"/>
        <v>4937</v>
      </c>
      <c r="APU7" s="71">
        <f t="shared" si="48"/>
        <v>4954</v>
      </c>
      <c r="APV7" s="71">
        <f t="shared" si="48"/>
        <v>4959</v>
      </c>
      <c r="APW7" s="71">
        <f t="shared" si="48"/>
        <v>4974</v>
      </c>
      <c r="APX7" s="71">
        <f t="shared" si="48"/>
        <v>4989</v>
      </c>
      <c r="APY7" s="71">
        <f t="shared" si="48"/>
        <v>4997</v>
      </c>
      <c r="APZ7" s="71">
        <f t="shared" si="48"/>
        <v>5010</v>
      </c>
      <c r="AQA7" s="71">
        <f t="shared" si="48"/>
        <v>5017</v>
      </c>
      <c r="AQB7" s="71">
        <f t="shared" si="48"/>
        <v>5030</v>
      </c>
      <c r="AQC7" s="71">
        <f t="shared" si="48"/>
        <v>5065</v>
      </c>
      <c r="AQD7" s="71">
        <f t="shared" si="48"/>
        <v>5077</v>
      </c>
      <c r="AQE7" s="71">
        <f t="shared" si="48"/>
        <v>5101</v>
      </c>
      <c r="AQF7" s="71">
        <f t="shared" si="48"/>
        <v>5108</v>
      </c>
      <c r="AQG7" s="71">
        <f t="shared" si="48"/>
        <v>5122</v>
      </c>
      <c r="AQH7" s="71">
        <f t="shared" si="48"/>
        <v>5134</v>
      </c>
      <c r="AQI7" s="71">
        <f t="shared" si="48"/>
        <v>5155</v>
      </c>
      <c r="AQJ7" s="71">
        <f t="shared" si="48"/>
        <v>5181</v>
      </c>
      <c r="AQK7" s="71">
        <f t="shared" si="48"/>
        <v>5194</v>
      </c>
      <c r="AQL7" s="71">
        <f t="shared" si="48"/>
        <v>5211</v>
      </c>
      <c r="AQM7" s="71">
        <f t="shared" si="48"/>
        <v>5224</v>
      </c>
      <c r="AQN7" s="71">
        <f t="shared" si="48"/>
        <v>5242</v>
      </c>
      <c r="AQO7" s="71">
        <f t="shared" si="48"/>
        <v>5255</v>
      </c>
      <c r="AQP7" s="71">
        <f t="shared" si="48"/>
        <v>5276</v>
      </c>
      <c r="AQQ7" s="71">
        <f t="shared" si="48"/>
        <v>5284</v>
      </c>
      <c r="AQR7" s="71">
        <f t="shared" si="48"/>
        <v>5290</v>
      </c>
      <c r="AQS7" s="71">
        <f t="shared" si="48"/>
        <v>5311</v>
      </c>
      <c r="AQT7" s="71">
        <f t="shared" si="48"/>
        <v>5322</v>
      </c>
      <c r="AQU7" s="71">
        <f t="shared" si="48"/>
        <v>5339</v>
      </c>
      <c r="AQV7" s="71">
        <f t="shared" si="48"/>
        <v>5356</v>
      </c>
      <c r="AQW7" s="71">
        <f t="shared" si="48"/>
        <v>5371</v>
      </c>
      <c r="AQX7" s="71">
        <f t="shared" si="48"/>
        <v>5382</v>
      </c>
      <c r="AQY7" s="71">
        <f t="shared" si="48"/>
        <v>5403</v>
      </c>
      <c r="AQZ7" s="71">
        <f t="shared" si="48"/>
        <v>5427</v>
      </c>
      <c r="ARA7" s="71">
        <f t="shared" si="48"/>
        <v>5439</v>
      </c>
      <c r="ARB7" s="71">
        <f t="shared" si="48"/>
        <v>5452</v>
      </c>
      <c r="ARC7" s="71">
        <f t="shared" si="48"/>
        <v>5461</v>
      </c>
      <c r="ARD7" s="71">
        <f t="shared" si="48"/>
        <v>5471</v>
      </c>
      <c r="ARE7" s="71">
        <f t="shared" si="48"/>
        <v>5489</v>
      </c>
      <c r="ARF7" s="71">
        <f t="shared" si="48"/>
        <v>5511</v>
      </c>
      <c r="ARG7" s="71">
        <f t="shared" si="48"/>
        <v>5531</v>
      </c>
      <c r="ARH7" s="71">
        <f t="shared" si="48"/>
        <v>5537</v>
      </c>
      <c r="ARI7" s="71">
        <f t="shared" si="48"/>
        <v>5558</v>
      </c>
      <c r="ARJ7" s="71">
        <f t="shared" si="48"/>
        <v>5571</v>
      </c>
      <c r="ARK7" s="71">
        <f t="shared" si="48"/>
        <v>5587</v>
      </c>
      <c r="ARL7" s="71">
        <f t="shared" si="48"/>
        <v>5598</v>
      </c>
      <c r="ARM7" s="71">
        <f t="shared" si="48"/>
        <v>5623</v>
      </c>
      <c r="ARN7" s="71">
        <f t="shared" si="48"/>
        <v>5636</v>
      </c>
      <c r="ARO7" s="71">
        <f t="shared" si="48"/>
        <v>5655</v>
      </c>
      <c r="ARP7" s="71">
        <f t="shared" si="48"/>
        <v>5681</v>
      </c>
      <c r="ARQ7" s="71">
        <f t="shared" si="48"/>
        <v>5697</v>
      </c>
      <c r="ARR7" s="71">
        <f t="shared" si="48"/>
        <v>5718</v>
      </c>
      <c r="ARS7" s="71">
        <f t="shared" si="48"/>
        <v>5731</v>
      </c>
      <c r="ART7" s="71">
        <f t="shared" si="48"/>
        <v>5747</v>
      </c>
      <c r="ARU7" s="71">
        <f t="shared" ref="ARU7:ATJ7" si="49">ART7+ART4</f>
        <v>5766</v>
      </c>
      <c r="ARV7" s="71">
        <f t="shared" si="49"/>
        <v>5784</v>
      </c>
      <c r="ARW7" s="71">
        <f t="shared" si="49"/>
        <v>5804</v>
      </c>
      <c r="ARX7" s="71">
        <f t="shared" si="49"/>
        <v>5824</v>
      </c>
      <c r="ARY7" s="71">
        <f t="shared" si="49"/>
        <v>5845</v>
      </c>
      <c r="ARZ7" s="71">
        <f t="shared" si="49"/>
        <v>5876</v>
      </c>
      <c r="ASA7" s="71">
        <f t="shared" si="49"/>
        <v>5898</v>
      </c>
      <c r="ASB7" s="71">
        <f t="shared" si="49"/>
        <v>5914</v>
      </c>
      <c r="ASC7" s="71">
        <f t="shared" si="49"/>
        <v>5932</v>
      </c>
      <c r="ASD7" s="71">
        <f t="shared" si="49"/>
        <v>5950</v>
      </c>
      <c r="ASE7" s="71">
        <f t="shared" si="49"/>
        <v>5965</v>
      </c>
      <c r="ASF7" s="71">
        <f t="shared" si="49"/>
        <v>5982</v>
      </c>
      <c r="ASG7" s="71">
        <f t="shared" si="49"/>
        <v>5998</v>
      </c>
      <c r="ASH7" s="71">
        <f t="shared" si="49"/>
        <v>6010</v>
      </c>
      <c r="ASI7" s="71">
        <f t="shared" si="49"/>
        <v>6030</v>
      </c>
      <c r="ASJ7" s="71">
        <f t="shared" si="49"/>
        <v>6047</v>
      </c>
      <c r="ASK7" s="71">
        <f t="shared" si="49"/>
        <v>6079</v>
      </c>
      <c r="ASL7" s="71">
        <f t="shared" si="49"/>
        <v>6097</v>
      </c>
      <c r="ASM7" s="71">
        <f t="shared" si="49"/>
        <v>6109</v>
      </c>
      <c r="ASN7" s="71">
        <f t="shared" si="49"/>
        <v>6125</v>
      </c>
      <c r="ASO7" s="71">
        <f t="shared" si="49"/>
        <v>6138</v>
      </c>
      <c r="ASP7" s="71">
        <f t="shared" si="49"/>
        <v>6169</v>
      </c>
      <c r="ASQ7" s="71">
        <f t="shared" si="49"/>
        <v>6181</v>
      </c>
      <c r="ASR7" s="71">
        <f t="shared" si="49"/>
        <v>6185</v>
      </c>
      <c r="ASS7" s="71">
        <f t="shared" si="49"/>
        <v>6198</v>
      </c>
      <c r="AST7" s="71">
        <f t="shared" si="49"/>
        <v>6206</v>
      </c>
      <c r="ASU7" s="71">
        <f t="shared" si="49"/>
        <v>6216</v>
      </c>
      <c r="ASV7" s="71">
        <f t="shared" si="49"/>
        <v>6231</v>
      </c>
      <c r="ASW7" s="71">
        <f t="shared" si="49"/>
        <v>6244</v>
      </c>
      <c r="ASX7" s="71">
        <f t="shared" si="49"/>
        <v>6262</v>
      </c>
      <c r="ASY7" s="71">
        <f t="shared" si="49"/>
        <v>6279</v>
      </c>
      <c r="ASZ7" s="71">
        <f t="shared" si="49"/>
        <v>6292</v>
      </c>
      <c r="ATA7" s="71">
        <f t="shared" si="49"/>
        <v>6303</v>
      </c>
      <c r="ATB7" s="71">
        <f t="shared" si="49"/>
        <v>6318</v>
      </c>
      <c r="ATC7" s="71">
        <f t="shared" si="49"/>
        <v>6332</v>
      </c>
      <c r="ATD7" s="71">
        <f t="shared" si="49"/>
        <v>6348</v>
      </c>
      <c r="ATE7" s="71">
        <f t="shared" si="49"/>
        <v>6360</v>
      </c>
      <c r="ATF7" s="71">
        <f t="shared" si="49"/>
        <v>6374</v>
      </c>
      <c r="ATG7" s="71">
        <f t="shared" si="49"/>
        <v>6393</v>
      </c>
      <c r="ATH7" s="71">
        <f t="shared" si="49"/>
        <v>6409</v>
      </c>
      <c r="ATI7" s="71">
        <f t="shared" si="49"/>
        <v>6417</v>
      </c>
      <c r="ATJ7" s="71">
        <f t="shared" si="49"/>
        <v>6425</v>
      </c>
      <c r="ATK7" s="71">
        <f>ATJ7+ATJ4</f>
        <v>6438</v>
      </c>
      <c r="ATL7" s="71">
        <f>ATK7+ATK4</f>
        <v>6454</v>
      </c>
      <c r="ATM7" s="71">
        <f t="shared" ref="ATM7:ATP7" si="50">ATL7+ATL4</f>
        <v>6468</v>
      </c>
      <c r="ATN7" s="71">
        <f t="shared" si="50"/>
        <v>6484</v>
      </c>
      <c r="ATO7" s="71">
        <f t="shared" si="50"/>
        <v>6502</v>
      </c>
      <c r="ATP7" s="71">
        <f t="shared" si="50"/>
        <v>6510</v>
      </c>
      <c r="ATQ7" s="71">
        <f t="shared" ref="ATQ7:ATV7" si="51">ATP7+ATP4</f>
        <v>6522</v>
      </c>
      <c r="ATR7" s="71">
        <f t="shared" si="51"/>
        <v>6530</v>
      </c>
      <c r="ATS7" s="71">
        <f t="shared" si="51"/>
        <v>6560</v>
      </c>
      <c r="ATT7" s="71">
        <f t="shared" si="51"/>
        <v>6578</v>
      </c>
      <c r="ATU7" s="71">
        <f t="shared" si="51"/>
        <v>6597</v>
      </c>
      <c r="ATV7" s="71">
        <f t="shared" si="51"/>
        <v>6609</v>
      </c>
      <c r="ATW7" s="71">
        <f t="shared" ref="ATW7:AXL7" si="52">ATV7+ATV4</f>
        <v>6630</v>
      </c>
      <c r="ATX7" s="71">
        <f t="shared" si="52"/>
        <v>6648</v>
      </c>
      <c r="ATY7" s="71">
        <f t="shared" si="52"/>
        <v>6664</v>
      </c>
      <c r="ATZ7" s="71">
        <f t="shared" si="52"/>
        <v>6673</v>
      </c>
      <c r="AUA7" s="71">
        <f t="shared" si="52"/>
        <v>6689</v>
      </c>
      <c r="AUB7" s="71">
        <f t="shared" si="52"/>
        <v>6706</v>
      </c>
      <c r="AUC7" s="71">
        <f t="shared" si="52"/>
        <v>6723</v>
      </c>
      <c r="AUD7" s="71">
        <f t="shared" si="52"/>
        <v>6734</v>
      </c>
      <c r="AUE7" s="71">
        <f t="shared" si="52"/>
        <v>6742</v>
      </c>
      <c r="AUF7" s="71">
        <f t="shared" si="52"/>
        <v>6764</v>
      </c>
      <c r="AUG7" s="71">
        <f t="shared" si="52"/>
        <v>6780</v>
      </c>
      <c r="AUH7" s="71">
        <f>AUG7+AUG4</f>
        <v>6787</v>
      </c>
      <c r="AUI7" s="71">
        <f t="shared" si="52"/>
        <v>6799</v>
      </c>
      <c r="AUJ7" s="71">
        <f t="shared" si="52"/>
        <v>6809</v>
      </c>
      <c r="AUK7" s="71">
        <f t="shared" si="52"/>
        <v>6817</v>
      </c>
      <c r="AUL7" s="71">
        <f t="shared" si="52"/>
        <v>6826</v>
      </c>
      <c r="AUM7" s="71">
        <f t="shared" si="52"/>
        <v>6837</v>
      </c>
      <c r="AUN7" s="71">
        <f t="shared" si="52"/>
        <v>6849</v>
      </c>
      <c r="AUO7" s="71">
        <f t="shared" si="52"/>
        <v>6860</v>
      </c>
      <c r="AUP7" s="71">
        <f t="shared" si="52"/>
        <v>6868</v>
      </c>
      <c r="AUQ7" s="71">
        <f t="shared" si="52"/>
        <v>6876</v>
      </c>
      <c r="AUR7" s="71">
        <f t="shared" si="52"/>
        <v>6888</v>
      </c>
      <c r="AUS7" s="71">
        <f t="shared" si="52"/>
        <v>6904</v>
      </c>
      <c r="AUT7" s="71">
        <f t="shared" si="52"/>
        <v>6924</v>
      </c>
      <c r="AUU7" s="71">
        <f t="shared" si="52"/>
        <v>6933</v>
      </c>
      <c r="AUV7" s="71">
        <f t="shared" si="52"/>
        <v>6933</v>
      </c>
      <c r="AUW7" s="71">
        <f t="shared" si="52"/>
        <v>6950</v>
      </c>
      <c r="AUX7" s="71">
        <f t="shared" si="52"/>
        <v>6957</v>
      </c>
      <c r="AUY7" s="71">
        <f t="shared" si="52"/>
        <v>6962</v>
      </c>
      <c r="AUZ7" s="71">
        <f t="shared" si="52"/>
        <v>6971</v>
      </c>
      <c r="AVA7" s="71">
        <f t="shared" si="52"/>
        <v>6993</v>
      </c>
      <c r="AVB7" s="71">
        <f t="shared" si="52"/>
        <v>7004</v>
      </c>
      <c r="AVC7" s="71">
        <f t="shared" si="52"/>
        <v>7014</v>
      </c>
      <c r="AVD7" s="71">
        <f t="shared" si="52"/>
        <v>7022</v>
      </c>
      <c r="AVE7" s="71">
        <f t="shared" si="52"/>
        <v>7035</v>
      </c>
      <c r="AVF7" s="71">
        <f t="shared" si="52"/>
        <v>7049</v>
      </c>
      <c r="AVG7" s="71">
        <f t="shared" si="52"/>
        <v>7058</v>
      </c>
      <c r="AVH7" s="71">
        <f t="shared" si="52"/>
        <v>7063</v>
      </c>
      <c r="AVI7" s="71">
        <f t="shared" si="52"/>
        <v>7071</v>
      </c>
      <c r="AVJ7" s="71">
        <f t="shared" si="52"/>
        <v>7085</v>
      </c>
      <c r="AVK7" s="71">
        <f t="shared" si="52"/>
        <v>7102</v>
      </c>
      <c r="AVL7" s="71">
        <f t="shared" si="52"/>
        <v>7117</v>
      </c>
      <c r="AVM7" s="71">
        <f t="shared" si="52"/>
        <v>7127</v>
      </c>
      <c r="AVN7" s="71">
        <f t="shared" si="52"/>
        <v>7145</v>
      </c>
      <c r="AVO7" s="71">
        <f t="shared" si="52"/>
        <v>7158</v>
      </c>
      <c r="AVP7" s="71">
        <f t="shared" si="52"/>
        <v>7169</v>
      </c>
      <c r="AVQ7" s="71">
        <f t="shared" si="52"/>
        <v>7188</v>
      </c>
      <c r="AVR7" s="71">
        <f t="shared" si="52"/>
        <v>7198</v>
      </c>
      <c r="AVS7" s="71">
        <f t="shared" si="52"/>
        <v>7208</v>
      </c>
      <c r="AVT7" s="71">
        <f t="shared" si="52"/>
        <v>7219</v>
      </c>
      <c r="AVU7" s="71">
        <f t="shared" si="52"/>
        <v>7230</v>
      </c>
      <c r="AVV7" s="71">
        <f t="shared" si="52"/>
        <v>7241</v>
      </c>
      <c r="AVW7" s="71">
        <f t="shared" si="52"/>
        <v>7259</v>
      </c>
      <c r="AVX7" s="71">
        <f t="shared" si="52"/>
        <v>7266</v>
      </c>
      <c r="AVY7" s="71">
        <f t="shared" si="52"/>
        <v>7286</v>
      </c>
      <c r="AVZ7" s="71">
        <f t="shared" si="52"/>
        <v>7300</v>
      </c>
      <c r="AWA7" s="71">
        <f t="shared" si="52"/>
        <v>7319</v>
      </c>
      <c r="AWB7" s="71">
        <f t="shared" si="52"/>
        <v>7340</v>
      </c>
      <c r="AWC7" s="71">
        <f t="shared" si="52"/>
        <v>7355</v>
      </c>
      <c r="AWD7" s="71">
        <f t="shared" si="52"/>
        <v>7363</v>
      </c>
      <c r="AWE7" s="71">
        <f t="shared" si="52"/>
        <v>7375</v>
      </c>
      <c r="AWF7" s="71">
        <f t="shared" si="52"/>
        <v>7388</v>
      </c>
      <c r="AWG7" s="71">
        <f t="shared" si="52"/>
        <v>7395</v>
      </c>
      <c r="AWH7" s="71">
        <f t="shared" si="52"/>
        <v>7405</v>
      </c>
      <c r="AWI7" s="71">
        <f t="shared" si="52"/>
        <v>7409</v>
      </c>
      <c r="AWJ7" s="71">
        <f t="shared" si="52"/>
        <v>7417</v>
      </c>
      <c r="AWK7" s="71">
        <f t="shared" si="52"/>
        <v>7428</v>
      </c>
      <c r="AWL7" s="71">
        <f t="shared" si="52"/>
        <v>7444</v>
      </c>
      <c r="AWM7" s="71">
        <f t="shared" si="52"/>
        <v>7451</v>
      </c>
      <c r="AWN7" s="71">
        <f t="shared" si="52"/>
        <v>7470</v>
      </c>
      <c r="AWO7" s="71">
        <f t="shared" si="52"/>
        <v>7483</v>
      </c>
      <c r="AWP7" s="71">
        <f t="shared" si="52"/>
        <v>7495</v>
      </c>
      <c r="AWQ7" s="71">
        <f t="shared" si="52"/>
        <v>7508</v>
      </c>
      <c r="AWR7" s="71">
        <f t="shared" si="52"/>
        <v>7520</v>
      </c>
      <c r="AWS7" s="71">
        <f t="shared" si="52"/>
        <v>7538</v>
      </c>
      <c r="AWT7" s="71">
        <f t="shared" si="52"/>
        <v>7552</v>
      </c>
      <c r="AWU7" s="71">
        <f t="shared" si="52"/>
        <v>7570</v>
      </c>
      <c r="AWV7" s="71">
        <f t="shared" si="52"/>
        <v>7580</v>
      </c>
      <c r="AWW7" s="71">
        <f t="shared" si="52"/>
        <v>7590</v>
      </c>
      <c r="AWX7" s="71">
        <f t="shared" si="52"/>
        <v>7598</v>
      </c>
      <c r="AWY7" s="71">
        <f t="shared" si="52"/>
        <v>7605</v>
      </c>
      <c r="AWZ7" s="71">
        <f t="shared" si="52"/>
        <v>7609</v>
      </c>
      <c r="AXA7" s="71">
        <f t="shared" si="52"/>
        <v>7617</v>
      </c>
      <c r="AXB7" s="71">
        <f t="shared" si="52"/>
        <v>7627</v>
      </c>
      <c r="AXC7" s="71">
        <f t="shared" si="52"/>
        <v>7633</v>
      </c>
      <c r="AXD7" s="71">
        <f t="shared" si="52"/>
        <v>7642</v>
      </c>
      <c r="AXE7" s="71">
        <f t="shared" si="52"/>
        <v>7658</v>
      </c>
      <c r="AXF7" s="71">
        <f t="shared" si="52"/>
        <v>7665</v>
      </c>
      <c r="AXG7" s="71">
        <f t="shared" si="52"/>
        <v>7673</v>
      </c>
      <c r="AXH7" s="71">
        <f t="shared" si="52"/>
        <v>7687</v>
      </c>
      <c r="AXI7" s="71">
        <f t="shared" si="52"/>
        <v>7713</v>
      </c>
      <c r="AXJ7" s="71">
        <f t="shared" si="52"/>
        <v>7728</v>
      </c>
      <c r="AXK7" s="71">
        <f t="shared" si="52"/>
        <v>7742</v>
      </c>
      <c r="AXL7" s="71">
        <f t="shared" si="52"/>
        <v>7742</v>
      </c>
      <c r="AXM7" s="71">
        <f t="shared" ref="AXM7:AYC7" si="53">AXL7+AXL4</f>
        <v>7750</v>
      </c>
      <c r="AXN7" s="71">
        <f t="shared" si="53"/>
        <v>7754</v>
      </c>
      <c r="AXO7" s="71">
        <f t="shared" si="53"/>
        <v>7769</v>
      </c>
      <c r="AXP7" s="71">
        <f t="shared" si="53"/>
        <v>7787</v>
      </c>
      <c r="AXQ7" s="71">
        <f t="shared" si="53"/>
        <v>7800</v>
      </c>
      <c r="AXR7" s="71">
        <f t="shared" si="53"/>
        <v>7821</v>
      </c>
      <c r="AXS7" s="71">
        <f t="shared" si="53"/>
        <v>7828</v>
      </c>
      <c r="AXT7" s="71">
        <f t="shared" si="53"/>
        <v>7833</v>
      </c>
      <c r="AXU7" s="71">
        <f t="shared" si="53"/>
        <v>7838</v>
      </c>
      <c r="AXV7" s="71">
        <f t="shared" si="53"/>
        <v>7853</v>
      </c>
      <c r="AXW7" s="71">
        <f t="shared" si="53"/>
        <v>7870</v>
      </c>
      <c r="AXX7" s="71">
        <f t="shared" si="53"/>
        <v>7878</v>
      </c>
      <c r="AXY7" s="71">
        <f t="shared" si="53"/>
        <v>7903</v>
      </c>
      <c r="AXZ7" s="71">
        <f t="shared" si="53"/>
        <v>7906</v>
      </c>
      <c r="AYA7" s="71">
        <f t="shared" si="53"/>
        <v>7918</v>
      </c>
      <c r="AYB7" s="71">
        <f t="shared" si="53"/>
        <v>7931</v>
      </c>
      <c r="AYC7" s="71">
        <f t="shared" si="53"/>
        <v>7942</v>
      </c>
      <c r="AYD7" s="71">
        <f>AYC7+AYC4</f>
        <v>7953</v>
      </c>
      <c r="AYE7" s="71">
        <f t="shared" ref="AYE7:AZL7" si="54">AYD7+AYD4</f>
        <v>7959</v>
      </c>
      <c r="AYF7" s="71">
        <f t="shared" si="54"/>
        <v>7959</v>
      </c>
      <c r="AYG7" s="71">
        <f t="shared" si="54"/>
        <v>7968</v>
      </c>
      <c r="AYH7" s="71">
        <f t="shared" si="54"/>
        <v>7978</v>
      </c>
      <c r="AYI7" s="71">
        <f t="shared" si="54"/>
        <v>7982</v>
      </c>
      <c r="AYJ7" s="71">
        <f t="shared" si="54"/>
        <v>7985</v>
      </c>
      <c r="AYK7" s="71">
        <f t="shared" si="54"/>
        <v>7987</v>
      </c>
      <c r="AYL7" s="71">
        <f t="shared" si="54"/>
        <v>8001</v>
      </c>
      <c r="AYM7" s="71">
        <f t="shared" si="54"/>
        <v>8029</v>
      </c>
      <c r="AYN7" s="71">
        <f t="shared" si="54"/>
        <v>8048</v>
      </c>
      <c r="AYO7" s="71">
        <f t="shared" si="54"/>
        <v>8056</v>
      </c>
      <c r="AYP7" s="71">
        <f t="shared" si="54"/>
        <v>8056</v>
      </c>
      <c r="AYQ7" s="71">
        <f t="shared" si="54"/>
        <v>8066</v>
      </c>
      <c r="AYR7" s="71">
        <f t="shared" si="54"/>
        <v>8084</v>
      </c>
      <c r="AYS7" s="71">
        <f t="shared" si="54"/>
        <v>8096</v>
      </c>
      <c r="AYT7" s="71">
        <f t="shared" si="54"/>
        <v>8108</v>
      </c>
      <c r="AYU7" s="71">
        <f t="shared" si="54"/>
        <v>8114</v>
      </c>
      <c r="AYV7" s="71">
        <f t="shared" si="54"/>
        <v>8114</v>
      </c>
      <c r="AYW7" s="71">
        <f t="shared" si="54"/>
        <v>8131</v>
      </c>
      <c r="AYX7" s="71">
        <f t="shared" si="54"/>
        <v>8141</v>
      </c>
      <c r="AYY7" s="71">
        <f t="shared" si="54"/>
        <v>8148</v>
      </c>
      <c r="AYZ7" s="71">
        <f t="shared" si="54"/>
        <v>8160</v>
      </c>
      <c r="AZA7" s="71">
        <f t="shared" si="54"/>
        <v>8178</v>
      </c>
      <c r="AZB7" s="71">
        <f t="shared" si="54"/>
        <v>8188</v>
      </c>
      <c r="AZC7" s="71">
        <f t="shared" si="54"/>
        <v>8202</v>
      </c>
      <c r="AZD7" s="71">
        <f t="shared" si="54"/>
        <v>8215</v>
      </c>
      <c r="AZE7" s="71">
        <f t="shared" si="54"/>
        <v>8236</v>
      </c>
      <c r="AZF7" s="71">
        <f t="shared" si="54"/>
        <v>8240</v>
      </c>
      <c r="AZG7" s="71">
        <f t="shared" si="54"/>
        <v>8254</v>
      </c>
      <c r="AZH7" s="71">
        <f t="shared" si="54"/>
        <v>8267</v>
      </c>
      <c r="AZI7" s="71">
        <f t="shared" si="54"/>
        <v>8289</v>
      </c>
      <c r="AZJ7" s="71">
        <f t="shared" si="54"/>
        <v>8301</v>
      </c>
      <c r="AZK7" s="71">
        <f t="shared" si="54"/>
        <v>8315</v>
      </c>
      <c r="AZL7" s="71">
        <f t="shared" si="54"/>
        <v>8569</v>
      </c>
      <c r="AZM7" s="71">
        <f t="shared" ref="AZM7:AZR7" si="55">AZL7+AZL4</f>
        <v>8575</v>
      </c>
      <c r="AZN7" s="71">
        <f t="shared" si="55"/>
        <v>8578</v>
      </c>
      <c r="AZO7" s="71">
        <f t="shared" si="55"/>
        <v>8581</v>
      </c>
      <c r="AZP7" s="71">
        <f t="shared" si="55"/>
        <v>8590</v>
      </c>
      <c r="AZQ7" s="71">
        <f t="shared" si="55"/>
        <v>8601</v>
      </c>
      <c r="AZR7" s="71">
        <f t="shared" si="55"/>
        <v>8610</v>
      </c>
      <c r="AZS7" s="71">
        <f t="shared" ref="AZS7:BAC7" si="56">AZR7+AZR4</f>
        <v>8615</v>
      </c>
      <c r="AZT7" s="71">
        <f t="shared" si="56"/>
        <v>8622</v>
      </c>
      <c r="AZU7" s="71">
        <f t="shared" si="56"/>
        <v>8644</v>
      </c>
      <c r="AZV7" s="71">
        <f t="shared" si="56"/>
        <v>8654</v>
      </c>
      <c r="AZW7" s="71">
        <f t="shared" si="56"/>
        <v>8670</v>
      </c>
      <c r="AZX7" s="71">
        <f t="shared" si="56"/>
        <v>8691</v>
      </c>
      <c r="AZY7" s="71">
        <f t="shared" si="56"/>
        <v>8719</v>
      </c>
      <c r="AZZ7" s="71">
        <f t="shared" si="56"/>
        <v>8731</v>
      </c>
      <c r="BAA7" s="71">
        <f t="shared" si="56"/>
        <v>8740</v>
      </c>
      <c r="BAB7" s="71">
        <f t="shared" si="56"/>
        <v>8763</v>
      </c>
      <c r="BAC7" s="71">
        <f t="shared" si="56"/>
        <v>8781</v>
      </c>
      <c r="BAD7" s="71">
        <f t="shared" ref="BAD7:BAI7" si="57">BAC7+BAC4</f>
        <v>8825</v>
      </c>
      <c r="BAE7" s="71">
        <f t="shared" si="57"/>
        <v>8831</v>
      </c>
      <c r="BAF7" s="71">
        <f t="shared" si="57"/>
        <v>8867</v>
      </c>
      <c r="BAG7" s="71">
        <f t="shared" si="57"/>
        <v>8888</v>
      </c>
      <c r="BAH7" s="71">
        <f t="shared" si="57"/>
        <v>8933</v>
      </c>
      <c r="BAI7" s="71">
        <f t="shared" si="57"/>
        <v>8960</v>
      </c>
      <c r="BAJ7" s="71">
        <f t="shared" ref="BAJ7:BBR7" si="58">BAI7+BAI4</f>
        <v>9000</v>
      </c>
      <c r="BAK7" s="71">
        <f t="shared" si="58"/>
        <v>9027</v>
      </c>
      <c r="BAL7" s="71">
        <f t="shared" si="58"/>
        <v>9057</v>
      </c>
      <c r="BAM7" s="71">
        <f t="shared" si="58"/>
        <v>9072</v>
      </c>
      <c r="BAN7" s="71">
        <f t="shared" si="58"/>
        <v>9083</v>
      </c>
      <c r="BAO7" s="71">
        <f t="shared" si="58"/>
        <v>9120</v>
      </c>
      <c r="BAP7" s="71">
        <f t="shared" si="58"/>
        <v>9148</v>
      </c>
      <c r="BAQ7" s="71">
        <f t="shared" si="58"/>
        <v>9163</v>
      </c>
      <c r="BAR7" s="71">
        <f t="shared" si="58"/>
        <v>9174</v>
      </c>
      <c r="BAS7" s="71">
        <f t="shared" si="58"/>
        <v>9182</v>
      </c>
      <c r="BAT7" s="71">
        <f t="shared" si="58"/>
        <v>9189</v>
      </c>
      <c r="BAU7" s="71">
        <f t="shared" si="58"/>
        <v>9197</v>
      </c>
      <c r="BAV7" s="71">
        <f t="shared" si="58"/>
        <v>9204</v>
      </c>
      <c r="BAW7" s="71">
        <f t="shared" si="58"/>
        <v>9219</v>
      </c>
      <c r="BAX7" s="71">
        <f t="shared" si="58"/>
        <v>9227</v>
      </c>
      <c r="BAY7" s="71">
        <f t="shared" si="58"/>
        <v>9243</v>
      </c>
      <c r="BAZ7" s="71">
        <f t="shared" si="58"/>
        <v>9245</v>
      </c>
      <c r="BBA7" s="71">
        <f t="shared" si="58"/>
        <v>9300</v>
      </c>
      <c r="BBB7" s="71">
        <f t="shared" si="58"/>
        <v>9376</v>
      </c>
      <c r="BBC7" s="71">
        <f t="shared" si="58"/>
        <v>9427</v>
      </c>
      <c r="BBD7" s="71">
        <f t="shared" si="58"/>
        <v>9438</v>
      </c>
      <c r="BBE7" s="71">
        <f t="shared" si="58"/>
        <v>9457</v>
      </c>
      <c r="BBF7" s="71">
        <f t="shared" si="58"/>
        <v>9468</v>
      </c>
      <c r="BBG7" s="71">
        <f t="shared" si="58"/>
        <v>9471</v>
      </c>
      <c r="BBH7" s="71">
        <f t="shared" si="58"/>
        <v>9478</v>
      </c>
      <c r="BBI7" s="71">
        <f t="shared" si="58"/>
        <v>9486</v>
      </c>
      <c r="BBJ7" s="71">
        <f t="shared" si="58"/>
        <v>9529</v>
      </c>
      <c r="BBK7" s="71">
        <f t="shared" si="58"/>
        <v>9559</v>
      </c>
      <c r="BBL7" s="71">
        <f t="shared" si="58"/>
        <v>9573</v>
      </c>
      <c r="BBM7" s="71">
        <f t="shared" si="58"/>
        <v>9578</v>
      </c>
      <c r="BBN7" s="71">
        <f t="shared" si="58"/>
        <v>9583</v>
      </c>
      <c r="BBO7" s="71">
        <f t="shared" si="58"/>
        <v>9611</v>
      </c>
      <c r="BBP7" s="71">
        <f t="shared" si="58"/>
        <v>9614</v>
      </c>
      <c r="BBQ7" s="71">
        <v>9644</v>
      </c>
      <c r="BBR7" s="71">
        <f t="shared" si="58"/>
        <v>9660</v>
      </c>
      <c r="BBS7" s="71">
        <f t="shared" ref="BBS7:BBX7" si="59">BBR7+BBR4</f>
        <v>9668</v>
      </c>
      <c r="BBT7" s="71">
        <f t="shared" si="59"/>
        <v>9677</v>
      </c>
      <c r="BBU7" s="71">
        <f t="shared" si="59"/>
        <v>9698</v>
      </c>
      <c r="BBV7" s="71">
        <f t="shared" si="59"/>
        <v>9723</v>
      </c>
      <c r="BBW7" s="71">
        <f t="shared" si="59"/>
        <v>9726</v>
      </c>
      <c r="BBX7" s="71">
        <f t="shared" si="59"/>
        <v>9733</v>
      </c>
      <c r="BBY7" s="71">
        <f t="shared" ref="BBY7:BDE7" si="60">BBX7+BBX4</f>
        <v>9737</v>
      </c>
      <c r="BBZ7" s="71">
        <f t="shared" si="60"/>
        <v>9754</v>
      </c>
      <c r="BCA7" s="71">
        <f t="shared" si="60"/>
        <v>9774</v>
      </c>
      <c r="BCB7" s="71">
        <f t="shared" si="60"/>
        <v>9795</v>
      </c>
      <c r="BCC7" s="71">
        <f t="shared" si="60"/>
        <v>9819</v>
      </c>
      <c r="BCD7" s="71">
        <f t="shared" si="60"/>
        <v>9854</v>
      </c>
      <c r="BCE7" s="71">
        <f t="shared" si="60"/>
        <v>9863</v>
      </c>
      <c r="BCF7" s="71">
        <f t="shared" si="60"/>
        <v>9881</v>
      </c>
      <c r="BCG7" s="71">
        <f t="shared" si="60"/>
        <v>9886</v>
      </c>
      <c r="BCH7" s="71">
        <f t="shared" si="60"/>
        <v>9910</v>
      </c>
      <c r="BCI7" s="71">
        <f t="shared" si="60"/>
        <v>10003</v>
      </c>
      <c r="BCJ7" s="71">
        <f t="shared" si="60"/>
        <v>10010</v>
      </c>
      <c r="BCK7" s="71">
        <f t="shared" si="60"/>
        <v>10045</v>
      </c>
      <c r="BCL7" s="71">
        <f t="shared" si="60"/>
        <v>10064</v>
      </c>
      <c r="BCM7" s="71">
        <f t="shared" si="60"/>
        <v>10071</v>
      </c>
      <c r="BCN7" s="71">
        <f t="shared" si="60"/>
        <v>10073</v>
      </c>
      <c r="BCO7" s="71">
        <f t="shared" si="60"/>
        <v>10098</v>
      </c>
      <c r="BCP7" s="71">
        <f t="shared" si="60"/>
        <v>10106</v>
      </c>
      <c r="BCQ7" s="71">
        <f t="shared" si="60"/>
        <v>10117</v>
      </c>
      <c r="BCR7" s="71">
        <f t="shared" si="60"/>
        <v>10127</v>
      </c>
      <c r="BCS7" s="71">
        <f t="shared" si="60"/>
        <v>10141</v>
      </c>
      <c r="BCT7" s="71">
        <f t="shared" si="60"/>
        <v>10151</v>
      </c>
      <c r="BCU7" s="71">
        <f t="shared" si="60"/>
        <v>10152</v>
      </c>
      <c r="BCV7" s="71">
        <f t="shared" si="60"/>
        <v>10176</v>
      </c>
      <c r="BCW7" s="71">
        <f t="shared" si="60"/>
        <v>10208</v>
      </c>
      <c r="BCX7" s="71">
        <f t="shared" si="60"/>
        <v>10270</v>
      </c>
      <c r="BCY7" s="71">
        <f t="shared" si="60"/>
        <v>10288</v>
      </c>
      <c r="BCZ7" s="71">
        <f t="shared" si="60"/>
        <v>10294</v>
      </c>
      <c r="BDA7" s="71">
        <f t="shared" si="60"/>
        <v>10298</v>
      </c>
      <c r="BDB7" s="71">
        <f t="shared" si="60"/>
        <v>10310</v>
      </c>
      <c r="BDC7" s="71">
        <f t="shared" si="60"/>
        <v>10339</v>
      </c>
      <c r="BDD7" s="71">
        <f t="shared" si="60"/>
        <v>10364</v>
      </c>
      <c r="BDE7" s="71">
        <f t="shared" si="60"/>
        <v>10391</v>
      </c>
      <c r="BDF7" s="71">
        <f t="shared" ref="BDF7:BDJ7" si="61">BDE7+BDE4</f>
        <v>10412</v>
      </c>
      <c r="BDG7" s="71">
        <f t="shared" si="61"/>
        <v>10446</v>
      </c>
      <c r="BDH7" s="71">
        <f t="shared" si="61"/>
        <v>10476</v>
      </c>
      <c r="BDI7" s="71">
        <f t="shared" si="61"/>
        <v>10491</v>
      </c>
      <c r="BDJ7" s="71">
        <f t="shared" si="61"/>
        <v>10498</v>
      </c>
      <c r="BDK7" s="71">
        <f t="shared" ref="BDK7:BDP7" si="62">BDJ7+BDJ4</f>
        <v>10503</v>
      </c>
      <c r="BDL7" s="71">
        <f t="shared" si="62"/>
        <v>10508</v>
      </c>
      <c r="BDM7" s="71">
        <f t="shared" si="62"/>
        <v>10562</v>
      </c>
      <c r="BDN7" s="71">
        <f t="shared" si="62"/>
        <v>10573</v>
      </c>
      <c r="BDO7" s="71">
        <f t="shared" si="62"/>
        <v>10580</v>
      </c>
      <c r="BDP7" s="71">
        <f t="shared" si="62"/>
        <v>10585</v>
      </c>
      <c r="BDQ7" s="71">
        <f t="shared" ref="BDQ7:BEL7" si="63">BDP7+BDP4</f>
        <v>10593</v>
      </c>
      <c r="BDR7" s="71">
        <f t="shared" si="63"/>
        <v>10605</v>
      </c>
      <c r="BDS7" s="71">
        <f t="shared" si="63"/>
        <v>10618</v>
      </c>
      <c r="BDT7" s="71">
        <f t="shared" si="63"/>
        <v>10629</v>
      </c>
      <c r="BDU7" s="71">
        <f t="shared" si="63"/>
        <v>10648</v>
      </c>
      <c r="BDV7" s="71">
        <f t="shared" si="63"/>
        <v>10712</v>
      </c>
      <c r="BDW7" s="71">
        <f t="shared" si="63"/>
        <v>10735</v>
      </c>
      <c r="BDX7" s="71">
        <f t="shared" si="63"/>
        <v>10830</v>
      </c>
      <c r="BDY7" s="71">
        <f t="shared" si="63"/>
        <v>10889</v>
      </c>
      <c r="BDZ7" s="71">
        <f t="shared" si="63"/>
        <v>10918</v>
      </c>
      <c r="BEA7" s="71">
        <f t="shared" si="63"/>
        <v>10963</v>
      </c>
      <c r="BEB7" s="71">
        <f t="shared" si="63"/>
        <v>11009</v>
      </c>
      <c r="BEC7" s="71">
        <f t="shared" si="63"/>
        <v>11049</v>
      </c>
      <c r="BED7" s="71">
        <f t="shared" si="63"/>
        <v>11117</v>
      </c>
      <c r="BEE7" s="71">
        <f t="shared" si="63"/>
        <v>11187</v>
      </c>
      <c r="BEF7" s="71">
        <f t="shared" si="63"/>
        <v>11244</v>
      </c>
      <c r="BEG7" s="71">
        <f t="shared" si="63"/>
        <v>11296</v>
      </c>
      <c r="BEH7" s="71">
        <f t="shared" si="63"/>
        <v>11373</v>
      </c>
      <c r="BEI7" s="71">
        <f t="shared" si="63"/>
        <v>11443</v>
      </c>
      <c r="BEJ7" s="71">
        <f t="shared" si="63"/>
        <v>11491</v>
      </c>
      <c r="BEK7" s="71">
        <f t="shared" si="63"/>
        <v>11539</v>
      </c>
      <c r="BEL7" s="71">
        <f t="shared" si="63"/>
        <v>11605</v>
      </c>
      <c r="BEM7" s="71">
        <f t="shared" ref="BEM7:BER7" si="64">BEL7+BEL4</f>
        <v>11654</v>
      </c>
      <c r="BEN7" s="71">
        <f t="shared" si="64"/>
        <v>11768</v>
      </c>
      <c r="BEO7" s="71">
        <f t="shared" si="64"/>
        <v>11818</v>
      </c>
      <c r="BEP7" s="71">
        <f t="shared" si="64"/>
        <v>11874</v>
      </c>
      <c r="BEQ7" s="71">
        <f t="shared" si="64"/>
        <v>11941</v>
      </c>
      <c r="BER7" s="71">
        <f t="shared" si="64"/>
        <v>11995</v>
      </c>
      <c r="BES7" s="71">
        <f t="shared" ref="BES7:BGN7" si="65">BER7+BER4</f>
        <v>12095</v>
      </c>
      <c r="BET7" s="71">
        <f t="shared" si="65"/>
        <v>12313</v>
      </c>
      <c r="BEU7" s="71">
        <f t="shared" si="65"/>
        <v>12488</v>
      </c>
      <c r="BEV7" s="71">
        <f t="shared" si="65"/>
        <v>12603</v>
      </c>
      <c r="BEW7" s="71">
        <f t="shared" si="65"/>
        <v>12771</v>
      </c>
      <c r="BEX7" s="71">
        <f t="shared" si="65"/>
        <v>12885</v>
      </c>
      <c r="BEY7" s="71">
        <f t="shared" si="65"/>
        <v>12954</v>
      </c>
      <c r="BEZ7" s="71">
        <f t="shared" si="65"/>
        <v>13036</v>
      </c>
      <c r="BFA7" s="71">
        <f t="shared" si="65"/>
        <v>13119</v>
      </c>
      <c r="BFB7" s="71">
        <f t="shared" si="65"/>
        <v>13174</v>
      </c>
      <c r="BFC7" s="71">
        <f t="shared" si="65"/>
        <v>13233</v>
      </c>
      <c r="BFD7" s="71">
        <f t="shared" si="65"/>
        <v>13281</v>
      </c>
      <c r="BFE7" s="71">
        <f t="shared" si="65"/>
        <v>13371</v>
      </c>
      <c r="BFF7" s="71">
        <f t="shared" si="65"/>
        <v>13432</v>
      </c>
      <c r="BFG7" s="71">
        <f t="shared" si="65"/>
        <v>13525</v>
      </c>
      <c r="BFH7" s="71">
        <f t="shared" si="65"/>
        <v>13640</v>
      </c>
      <c r="BFI7" s="71">
        <f t="shared" si="65"/>
        <v>13709</v>
      </c>
      <c r="BFJ7" s="71">
        <f t="shared" si="65"/>
        <v>13783</v>
      </c>
      <c r="BFK7" s="71">
        <f t="shared" si="65"/>
        <v>13845</v>
      </c>
      <c r="BFL7" s="71">
        <f t="shared" si="65"/>
        <v>13892</v>
      </c>
      <c r="BFM7" s="71">
        <f t="shared" si="65"/>
        <v>13946</v>
      </c>
      <c r="BFN7" s="71">
        <f t="shared" si="65"/>
        <v>13992</v>
      </c>
      <c r="BFO7" s="71">
        <f t="shared" si="65"/>
        <v>14078</v>
      </c>
      <c r="BFP7" s="71">
        <f t="shared" si="65"/>
        <v>14163</v>
      </c>
      <c r="BFQ7" s="71">
        <f t="shared" si="65"/>
        <v>14216</v>
      </c>
      <c r="BFR7" s="71">
        <f t="shared" si="65"/>
        <v>14260</v>
      </c>
      <c r="BFS7" s="71">
        <f t="shared" si="65"/>
        <v>14321</v>
      </c>
      <c r="BFT7" s="71">
        <f t="shared" si="65"/>
        <v>14379</v>
      </c>
      <c r="BFU7" s="71">
        <f t="shared" si="65"/>
        <v>14442</v>
      </c>
      <c r="BFV7" s="71">
        <f t="shared" si="65"/>
        <v>14514</v>
      </c>
      <c r="BFW7" s="71">
        <f t="shared" si="65"/>
        <v>14578</v>
      </c>
      <c r="BFX7" s="71">
        <f t="shared" si="65"/>
        <v>14623</v>
      </c>
      <c r="BFY7" s="71">
        <f t="shared" si="65"/>
        <v>14667</v>
      </c>
      <c r="BFZ7" s="71">
        <f t="shared" si="65"/>
        <v>14736</v>
      </c>
      <c r="BGA7" s="71">
        <f t="shared" si="65"/>
        <v>14850</v>
      </c>
      <c r="BGB7" s="71">
        <f t="shared" si="65"/>
        <v>14906</v>
      </c>
      <c r="BGC7" s="71">
        <f t="shared" si="65"/>
        <v>15018</v>
      </c>
      <c r="BGD7" s="71">
        <f t="shared" si="65"/>
        <v>15094</v>
      </c>
      <c r="BGE7" s="71">
        <f t="shared" si="65"/>
        <v>15161</v>
      </c>
      <c r="BGF7" s="71">
        <f t="shared" si="65"/>
        <v>15208</v>
      </c>
      <c r="BGG7" s="71">
        <f t="shared" si="65"/>
        <v>15262</v>
      </c>
      <c r="BGH7" s="71">
        <f t="shared" si="65"/>
        <v>15283</v>
      </c>
      <c r="BGI7" s="71">
        <f t="shared" si="65"/>
        <v>15405</v>
      </c>
      <c r="BGJ7" s="71">
        <f t="shared" si="65"/>
        <v>15464</v>
      </c>
      <c r="BGK7" s="71">
        <f t="shared" si="65"/>
        <v>15516</v>
      </c>
      <c r="BGL7" s="71">
        <f t="shared" si="65"/>
        <v>15570</v>
      </c>
      <c r="BGM7" s="71">
        <f t="shared" si="65"/>
        <v>15587</v>
      </c>
      <c r="BGN7" s="71">
        <f t="shared" si="65"/>
        <v>15633</v>
      </c>
      <c r="BGO7" s="71">
        <f t="shared" ref="BGO7:BGT7" si="66">BGN7+BGN4</f>
        <v>15702</v>
      </c>
      <c r="BGP7" s="71">
        <f t="shared" si="66"/>
        <v>15758</v>
      </c>
      <c r="BGQ7" s="71">
        <f t="shared" si="66"/>
        <v>15798</v>
      </c>
      <c r="BGR7" s="71">
        <f t="shared" si="66"/>
        <v>15844</v>
      </c>
      <c r="BGS7" s="71">
        <f t="shared" si="66"/>
        <v>15876</v>
      </c>
      <c r="BGT7" s="71">
        <f t="shared" si="66"/>
        <v>15913</v>
      </c>
      <c r="BGU7" s="71">
        <f t="shared" ref="BGU7:BHW7" si="67">BGT7+BGT4</f>
        <v>15954</v>
      </c>
      <c r="BGV7" s="71">
        <f t="shared" si="67"/>
        <v>15990</v>
      </c>
      <c r="BGW7" s="71">
        <f t="shared" si="67"/>
        <v>16016</v>
      </c>
      <c r="BGX7" s="71">
        <f t="shared" si="67"/>
        <v>16059</v>
      </c>
      <c r="BGY7" s="71">
        <f t="shared" si="67"/>
        <v>16097</v>
      </c>
      <c r="BGZ7" s="71">
        <f t="shared" si="67"/>
        <v>16143</v>
      </c>
      <c r="BHA7" s="71">
        <f t="shared" si="67"/>
        <v>16178</v>
      </c>
      <c r="BHB7" s="71">
        <f t="shared" si="67"/>
        <v>16205</v>
      </c>
      <c r="BHC7" s="71">
        <f t="shared" si="67"/>
        <v>16235</v>
      </c>
      <c r="BHD7" s="71">
        <f t="shared" si="67"/>
        <v>16254</v>
      </c>
      <c r="BHE7" s="71">
        <f t="shared" si="67"/>
        <v>16301</v>
      </c>
      <c r="BHF7" s="71">
        <f t="shared" si="67"/>
        <v>16342</v>
      </c>
      <c r="BHG7" s="71">
        <f t="shared" si="67"/>
        <v>16375</v>
      </c>
      <c r="BHH7" s="71">
        <f t="shared" si="67"/>
        <v>16396</v>
      </c>
      <c r="BHI7" s="71">
        <f t="shared" si="67"/>
        <v>16452</v>
      </c>
      <c r="BHJ7" s="71">
        <f t="shared" si="67"/>
        <v>16498</v>
      </c>
      <c r="BHK7" s="71">
        <f t="shared" si="67"/>
        <v>16529</v>
      </c>
      <c r="BHL7" s="71">
        <f t="shared" si="67"/>
        <v>16582</v>
      </c>
      <c r="BHM7" s="71">
        <f t="shared" si="67"/>
        <v>16612</v>
      </c>
      <c r="BHN7" s="71">
        <f t="shared" si="67"/>
        <v>16678</v>
      </c>
      <c r="BHO7" s="71">
        <f t="shared" si="67"/>
        <v>16712</v>
      </c>
      <c r="BHP7" s="71">
        <f t="shared" si="67"/>
        <v>16749</v>
      </c>
      <c r="BHQ7" s="71">
        <f t="shared" si="67"/>
        <v>16797</v>
      </c>
      <c r="BHR7" s="71">
        <f t="shared" si="67"/>
        <v>16852</v>
      </c>
      <c r="BHS7" s="71">
        <f t="shared" si="67"/>
        <v>16874</v>
      </c>
      <c r="BHT7" s="71">
        <f t="shared" si="67"/>
        <v>16903</v>
      </c>
      <c r="BHU7" s="71">
        <f t="shared" si="67"/>
        <v>16930</v>
      </c>
      <c r="BHV7" s="71">
        <f t="shared" si="67"/>
        <v>16994</v>
      </c>
      <c r="BHW7" s="71">
        <f t="shared" si="67"/>
        <v>17011</v>
      </c>
      <c r="BHX7" s="71">
        <f t="shared" ref="BHX7:BIC7" si="68">BHW7+BHW4</f>
        <v>17022</v>
      </c>
      <c r="BHY7" s="71">
        <f t="shared" si="68"/>
        <v>17032</v>
      </c>
      <c r="BHZ7" s="71">
        <f t="shared" si="68"/>
        <v>17078</v>
      </c>
      <c r="BIA7" s="71">
        <f t="shared" si="68"/>
        <v>17108</v>
      </c>
      <c r="BIB7" s="71">
        <f t="shared" si="68"/>
        <v>17131</v>
      </c>
      <c r="BIC7" s="71">
        <f t="shared" si="68"/>
        <v>17151</v>
      </c>
      <c r="BID7" s="71">
        <f t="shared" ref="BID7:BIJ7" si="69">BIC7+BIC4</f>
        <v>17169</v>
      </c>
      <c r="BIE7" s="71">
        <f t="shared" si="69"/>
        <v>17195</v>
      </c>
      <c r="BIF7" s="71">
        <f t="shared" si="69"/>
        <v>17251</v>
      </c>
      <c r="BIG7" s="71">
        <f t="shared" si="69"/>
        <v>17270</v>
      </c>
      <c r="BIH7" s="71">
        <f t="shared" si="69"/>
        <v>17314</v>
      </c>
      <c r="BII7" s="71">
        <f t="shared" si="69"/>
        <v>17320</v>
      </c>
      <c r="BIJ7" s="71">
        <f t="shared" si="69"/>
        <v>17342</v>
      </c>
      <c r="BIK7" s="71">
        <f t="shared" ref="BIK7:BIP7" si="70">BIJ7+BIJ4</f>
        <v>17359</v>
      </c>
      <c r="BIL7" s="71">
        <f t="shared" si="70"/>
        <v>17379</v>
      </c>
      <c r="BIM7" s="71">
        <f t="shared" si="70"/>
        <v>17410</v>
      </c>
      <c r="BIN7" s="71">
        <f t="shared" si="70"/>
        <v>17441</v>
      </c>
      <c r="BIO7" s="71">
        <f t="shared" si="70"/>
        <v>17460</v>
      </c>
      <c r="BIP7" s="71">
        <f t="shared" si="70"/>
        <v>17493</v>
      </c>
      <c r="BIQ7" s="71">
        <f t="shared" ref="BIQ7:BIW7" si="71">BIP7+BIP4</f>
        <v>17517</v>
      </c>
      <c r="BIR7" s="71">
        <f t="shared" si="71"/>
        <v>17541</v>
      </c>
      <c r="BIS7" s="71">
        <f t="shared" si="71"/>
        <v>17717</v>
      </c>
      <c r="BIT7" s="71">
        <f t="shared" si="71"/>
        <v>17739</v>
      </c>
      <c r="BIU7" s="71">
        <f t="shared" si="71"/>
        <v>17762</v>
      </c>
      <c r="BIV7" s="71">
        <f t="shared" si="71"/>
        <v>17786</v>
      </c>
      <c r="BIW7" s="71">
        <f t="shared" si="71"/>
        <v>17828</v>
      </c>
      <c r="BIX7" s="71">
        <f t="shared" ref="BIX7:BJC7" si="72">BIW7+BIW4</f>
        <v>17849</v>
      </c>
      <c r="BIY7" s="71">
        <f t="shared" si="72"/>
        <v>17900</v>
      </c>
      <c r="BIZ7" s="71">
        <f t="shared" si="72"/>
        <v>17934</v>
      </c>
      <c r="BJA7" s="71">
        <f t="shared" si="72"/>
        <v>17990</v>
      </c>
      <c r="BJB7" s="71">
        <f t="shared" si="72"/>
        <v>18037</v>
      </c>
      <c r="BJC7" s="71">
        <f t="shared" si="72"/>
        <v>18068</v>
      </c>
      <c r="BJD7" s="71">
        <f t="shared" ref="BJD7:BKF7" si="73">BJC7+BJC4</f>
        <v>18106</v>
      </c>
      <c r="BJE7" s="71">
        <f t="shared" si="73"/>
        <v>18129</v>
      </c>
      <c r="BJF7" s="71">
        <f t="shared" si="73"/>
        <v>18162</v>
      </c>
      <c r="BJG7" s="71">
        <f t="shared" si="73"/>
        <v>18184</v>
      </c>
      <c r="BJH7" s="71">
        <f t="shared" si="73"/>
        <v>18203</v>
      </c>
      <c r="BJI7" s="71">
        <f t="shared" si="73"/>
        <v>18218</v>
      </c>
      <c r="BJJ7" s="71">
        <f t="shared" si="73"/>
        <v>18227</v>
      </c>
      <c r="BJK7" s="71">
        <f t="shared" si="73"/>
        <v>18284</v>
      </c>
      <c r="BJL7" s="71">
        <f t="shared" si="73"/>
        <v>18344</v>
      </c>
      <c r="BJM7" s="71">
        <f t="shared" si="73"/>
        <v>18383</v>
      </c>
      <c r="BJN7" s="71">
        <f t="shared" si="73"/>
        <v>18464</v>
      </c>
      <c r="BJO7" s="71">
        <f t="shared" si="73"/>
        <v>18510</v>
      </c>
      <c r="BJP7" s="71">
        <f t="shared" si="73"/>
        <v>18556</v>
      </c>
      <c r="BJQ7" s="71">
        <f t="shared" si="73"/>
        <v>18597</v>
      </c>
      <c r="BJR7" s="71">
        <f t="shared" si="73"/>
        <v>18631</v>
      </c>
      <c r="BJS7" s="71">
        <f t="shared" si="73"/>
        <v>18674</v>
      </c>
      <c r="BJT7" s="71">
        <f t="shared" si="73"/>
        <v>18715</v>
      </c>
      <c r="BJU7" s="71">
        <f t="shared" si="73"/>
        <v>18738</v>
      </c>
      <c r="BJV7" s="71">
        <f t="shared" si="73"/>
        <v>18772</v>
      </c>
      <c r="BJW7" s="71">
        <f t="shared" si="73"/>
        <v>18800</v>
      </c>
      <c r="BJX7" s="71">
        <f t="shared" si="73"/>
        <v>18837</v>
      </c>
      <c r="BJY7" s="71">
        <f t="shared" si="73"/>
        <v>18863</v>
      </c>
      <c r="BJZ7" s="71">
        <f t="shared" si="73"/>
        <v>18889</v>
      </c>
      <c r="BKA7" s="71">
        <f t="shared" si="73"/>
        <v>18916</v>
      </c>
      <c r="BKB7" s="71">
        <f t="shared" si="73"/>
        <v>19134</v>
      </c>
      <c r="BKC7" s="71">
        <f t="shared" si="73"/>
        <v>19173</v>
      </c>
      <c r="BKD7" s="71">
        <f t="shared" si="73"/>
        <v>19217</v>
      </c>
      <c r="BKE7" s="71">
        <f t="shared" si="73"/>
        <v>19270</v>
      </c>
      <c r="BKF7" s="71">
        <f t="shared" si="73"/>
        <v>19320</v>
      </c>
      <c r="BKG7" s="71">
        <f t="shared" ref="BKG7:BKL7" si="74">BKF7+BKF4</f>
        <v>19358</v>
      </c>
      <c r="BKH7" s="71">
        <f t="shared" si="74"/>
        <v>19402</v>
      </c>
      <c r="BKI7" s="71">
        <f t="shared" si="74"/>
        <v>19426</v>
      </c>
      <c r="BKJ7" s="71">
        <f t="shared" si="74"/>
        <v>19473</v>
      </c>
      <c r="BKK7" s="71">
        <f t="shared" si="74"/>
        <v>19521</v>
      </c>
      <c r="BKL7" s="71">
        <f t="shared" si="74"/>
        <v>19552</v>
      </c>
      <c r="BKM7" s="71">
        <f t="shared" ref="BKM7:BMV7" si="75">BKL7+BKL4</f>
        <v>19582</v>
      </c>
      <c r="BKN7" s="71">
        <f t="shared" si="75"/>
        <v>19622</v>
      </c>
      <c r="BKO7" s="71">
        <f t="shared" si="75"/>
        <v>19667</v>
      </c>
      <c r="BKP7" s="71">
        <f t="shared" si="75"/>
        <v>19694</v>
      </c>
      <c r="BKQ7" s="71">
        <f t="shared" si="75"/>
        <v>19761</v>
      </c>
      <c r="BKR7" s="71">
        <f t="shared" si="75"/>
        <v>19824</v>
      </c>
      <c r="BKS7" s="71">
        <f t="shared" si="75"/>
        <v>19861</v>
      </c>
      <c r="BKT7" s="71">
        <f t="shared" si="75"/>
        <v>19893</v>
      </c>
      <c r="BKU7" s="71">
        <f t="shared" si="75"/>
        <v>19928</v>
      </c>
      <c r="BKV7" s="71">
        <f t="shared" si="75"/>
        <v>19970</v>
      </c>
      <c r="BKW7" s="71">
        <f t="shared" si="75"/>
        <v>20046</v>
      </c>
      <c r="BKX7" s="71">
        <f t="shared" si="75"/>
        <v>20091</v>
      </c>
      <c r="BKY7" s="71">
        <f t="shared" si="75"/>
        <v>20120</v>
      </c>
      <c r="BKZ7" s="71">
        <f t="shared" si="75"/>
        <v>20170</v>
      </c>
      <c r="BLA7" s="71">
        <f t="shared" si="75"/>
        <v>20207</v>
      </c>
      <c r="BLB7" s="71">
        <f t="shared" si="75"/>
        <v>20256</v>
      </c>
      <c r="BLC7" s="71">
        <f t="shared" si="75"/>
        <v>20313</v>
      </c>
      <c r="BLD7" s="71">
        <f t="shared" si="75"/>
        <v>20360</v>
      </c>
      <c r="BLE7" s="71">
        <f t="shared" si="75"/>
        <v>20798</v>
      </c>
      <c r="BLF7" s="71">
        <f t="shared" si="75"/>
        <v>20855</v>
      </c>
      <c r="BLG7" s="71">
        <f t="shared" si="75"/>
        <v>20892</v>
      </c>
      <c r="BLH7" s="71">
        <f t="shared" si="75"/>
        <v>20938</v>
      </c>
      <c r="BLI7" s="71">
        <f t="shared" si="75"/>
        <v>21138</v>
      </c>
      <c r="BLJ7" s="71">
        <f t="shared" si="75"/>
        <v>22054</v>
      </c>
      <c r="BLK7" s="71">
        <f t="shared" si="75"/>
        <v>22097</v>
      </c>
      <c r="BLL7" s="71">
        <f t="shared" si="75"/>
        <v>22131</v>
      </c>
      <c r="BLM7" s="71">
        <f t="shared" si="75"/>
        <v>22166</v>
      </c>
      <c r="BLN7" s="71">
        <f t="shared" si="75"/>
        <v>22225</v>
      </c>
      <c r="BLO7" s="71">
        <f t="shared" si="75"/>
        <v>22256</v>
      </c>
      <c r="BLP7" s="71">
        <f t="shared" si="75"/>
        <v>22289</v>
      </c>
      <c r="BLQ7" s="71">
        <f t="shared" si="75"/>
        <v>22350</v>
      </c>
      <c r="BLR7" s="71">
        <f t="shared" si="75"/>
        <v>22424</v>
      </c>
      <c r="BLS7" s="71">
        <f t="shared" si="75"/>
        <v>22522</v>
      </c>
      <c r="BLT7" s="71">
        <f t="shared" si="75"/>
        <v>22572</v>
      </c>
      <c r="BLU7" s="71">
        <f t="shared" si="75"/>
        <v>22651</v>
      </c>
      <c r="BLV7" s="71">
        <f t="shared" si="75"/>
        <v>22769</v>
      </c>
      <c r="BLW7" s="71">
        <f t="shared" si="75"/>
        <v>22859</v>
      </c>
      <c r="BLX7" s="71">
        <f t="shared" si="75"/>
        <v>22914</v>
      </c>
      <c r="BLY7" s="71">
        <f t="shared" si="75"/>
        <v>22951</v>
      </c>
      <c r="BLZ7" s="71">
        <f t="shared" si="75"/>
        <v>23013</v>
      </c>
      <c r="BMA7" s="71">
        <f t="shared" si="75"/>
        <v>23060</v>
      </c>
      <c r="BMB7" s="71">
        <f t="shared" si="75"/>
        <v>23106</v>
      </c>
      <c r="BMC7" s="71">
        <f t="shared" si="75"/>
        <v>23126</v>
      </c>
      <c r="BMD7" s="71">
        <f t="shared" si="75"/>
        <v>23194</v>
      </c>
      <c r="BME7" s="71">
        <f t="shared" si="75"/>
        <v>23239</v>
      </c>
      <c r="BMF7" s="71">
        <f t="shared" si="75"/>
        <v>23275</v>
      </c>
      <c r="BMG7" s="71">
        <f t="shared" si="75"/>
        <v>23333</v>
      </c>
      <c r="BMH7" s="71">
        <f t="shared" si="75"/>
        <v>23553</v>
      </c>
      <c r="BMI7" s="71">
        <f t="shared" si="75"/>
        <v>23595</v>
      </c>
      <c r="BMJ7" s="71">
        <f t="shared" si="75"/>
        <v>23644</v>
      </c>
      <c r="BMK7" s="71">
        <f t="shared" si="75"/>
        <v>23691</v>
      </c>
      <c r="BML7" s="71">
        <f t="shared" si="75"/>
        <v>23780</v>
      </c>
      <c r="BMM7" s="71">
        <f t="shared" si="75"/>
        <v>23848</v>
      </c>
      <c r="BMN7" s="71">
        <f t="shared" si="75"/>
        <v>23902</v>
      </c>
      <c r="BMO7" s="71">
        <f t="shared" si="75"/>
        <v>23941</v>
      </c>
      <c r="BMP7" s="71">
        <f t="shared" si="75"/>
        <v>24002</v>
      </c>
      <c r="BMQ7" s="71">
        <f t="shared" si="75"/>
        <v>24061</v>
      </c>
      <c r="BMR7" s="71">
        <f t="shared" si="75"/>
        <v>24182</v>
      </c>
      <c r="BMS7" s="71">
        <f t="shared" si="75"/>
        <v>24216</v>
      </c>
      <c r="BMT7" s="71">
        <f t="shared" si="75"/>
        <v>24272</v>
      </c>
      <c r="BMU7" s="71">
        <f t="shared" si="75"/>
        <v>24323</v>
      </c>
      <c r="BMV7" s="71">
        <f t="shared" si="75"/>
        <v>24388</v>
      </c>
      <c r="BMW7" s="71">
        <f t="shared" ref="BMW7:BMY7" si="76">BMV7+BMV4</f>
        <v>24443</v>
      </c>
      <c r="BMX7" s="71">
        <f t="shared" si="76"/>
        <v>24496</v>
      </c>
      <c r="BMY7" s="71">
        <f t="shared" si="76"/>
        <v>24554</v>
      </c>
    </row>
    <row r="8" spans="1:1715" s="6" customFormat="1" ht="8.25" customHeight="1" x14ac:dyDescent="0.25">
      <c r="A8" s="10"/>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c r="XY8" s="11"/>
      <c r="XZ8" s="11"/>
      <c r="YA8" s="11"/>
      <c r="YB8" s="11"/>
      <c r="YC8" s="11"/>
      <c r="YD8" s="11"/>
      <c r="YE8" s="11"/>
      <c r="YF8" s="11"/>
      <c r="YG8" s="11"/>
      <c r="YH8" s="11"/>
      <c r="YI8" s="11"/>
      <c r="YJ8" s="11"/>
      <c r="YK8" s="11"/>
      <c r="YL8" s="11"/>
      <c r="YM8" s="11"/>
      <c r="YN8" s="11"/>
      <c r="YO8" s="11"/>
      <c r="YP8" s="11"/>
      <c r="YQ8" s="11"/>
      <c r="YR8" s="11"/>
      <c r="YS8" s="11"/>
      <c r="YT8" s="11"/>
      <c r="YU8" s="11"/>
      <c r="YV8" s="11"/>
      <c r="YW8" s="11"/>
      <c r="YX8" s="11"/>
      <c r="YY8" s="11"/>
      <c r="YZ8" s="11"/>
      <c r="ZA8" s="11"/>
      <c r="ZB8" s="11"/>
      <c r="ZC8" s="11"/>
      <c r="ZD8" s="11"/>
      <c r="ZE8" s="11"/>
      <c r="ZF8" s="11"/>
      <c r="ZG8" s="11"/>
      <c r="ZH8" s="11"/>
      <c r="ZI8" s="11"/>
      <c r="ZJ8" s="11"/>
      <c r="ZK8" s="11"/>
      <c r="ZL8" s="11"/>
      <c r="ZM8" s="11"/>
      <c r="ZN8" s="11"/>
      <c r="ZO8" s="11"/>
      <c r="ZP8" s="11"/>
      <c r="ZQ8" s="11"/>
      <c r="ZR8" s="11"/>
      <c r="ZS8" s="11"/>
      <c r="ZT8" s="11"/>
      <c r="ZU8" s="11"/>
      <c r="ZV8" s="11"/>
      <c r="ZW8" s="11"/>
      <c r="ZX8" s="11"/>
      <c r="ZY8" s="11"/>
      <c r="ZZ8" s="11"/>
      <c r="AAA8" s="11"/>
      <c r="AAB8" s="11"/>
      <c r="AAC8" s="11"/>
      <c r="AAD8" s="11"/>
      <c r="AAE8" s="11"/>
      <c r="AAF8" s="11"/>
      <c r="AAG8" s="11"/>
      <c r="AAH8" s="11"/>
      <c r="AAI8" s="11"/>
      <c r="AAJ8" s="11"/>
      <c r="AAK8" s="11"/>
      <c r="AAL8" s="11"/>
      <c r="AAM8" s="11"/>
      <c r="AAN8" s="11"/>
      <c r="AAO8" s="11"/>
      <c r="AAP8" s="11"/>
      <c r="AAQ8" s="11"/>
      <c r="AAR8" s="11"/>
      <c r="AAS8" s="11"/>
      <c r="AAT8" s="11"/>
      <c r="AAU8" s="11"/>
      <c r="AAV8" s="11"/>
      <c r="AAW8" s="11"/>
      <c r="AAX8" s="11"/>
      <c r="AAY8" s="11"/>
      <c r="AAZ8" s="11"/>
      <c r="ABA8" s="11"/>
      <c r="ABB8" s="11"/>
      <c r="ABC8" s="11"/>
      <c r="ABD8" s="11"/>
      <c r="ABE8" s="11"/>
      <c r="ABF8" s="11"/>
      <c r="ABG8" s="11"/>
      <c r="ABH8" s="11"/>
      <c r="ABI8" s="11"/>
      <c r="ABJ8" s="11"/>
      <c r="ABK8" s="11"/>
      <c r="ABL8" s="11"/>
      <c r="ABM8" s="11"/>
      <c r="ABN8" s="11"/>
      <c r="ABO8" s="11"/>
      <c r="ABP8" s="11"/>
      <c r="ABQ8" s="11"/>
      <c r="ABR8" s="11"/>
      <c r="ABS8" s="11"/>
      <c r="ABT8" s="11"/>
      <c r="ABU8" s="11"/>
      <c r="ABV8" s="11"/>
      <c r="ABW8" s="11"/>
      <c r="ABX8" s="11"/>
      <c r="ABY8" s="11"/>
      <c r="ABZ8" s="11"/>
      <c r="ACA8" s="11"/>
      <c r="ACB8" s="11"/>
      <c r="ACC8" s="11"/>
      <c r="ACD8" s="11"/>
      <c r="ACE8" s="11"/>
      <c r="ACF8" s="11"/>
      <c r="ACG8" s="11"/>
      <c r="ACH8" s="11"/>
      <c r="ACI8" s="11"/>
      <c r="ACJ8" s="11"/>
      <c r="ACK8" s="11"/>
      <c r="ACL8" s="11"/>
      <c r="ACM8" s="11"/>
      <c r="ACN8" s="11"/>
      <c r="ACO8" s="11"/>
      <c r="ACP8" s="11"/>
      <c r="ACQ8" s="11"/>
      <c r="ACR8" s="11"/>
      <c r="ACS8" s="11"/>
      <c r="ACT8" s="11"/>
      <c r="ACU8" s="11"/>
      <c r="ACV8" s="11"/>
      <c r="ACW8" s="11"/>
      <c r="ACX8" s="11"/>
      <c r="ACY8" s="11"/>
      <c r="ACZ8" s="11"/>
      <c r="ADA8" s="11"/>
      <c r="ADB8" s="11"/>
      <c r="ADC8" s="11"/>
      <c r="ADD8" s="11"/>
      <c r="ADE8" s="11"/>
      <c r="ADF8" s="11"/>
      <c r="ADG8" s="11"/>
      <c r="ADH8" s="11"/>
      <c r="ADI8" s="11"/>
      <c r="ADJ8" s="11"/>
      <c r="ADK8" s="11"/>
      <c r="ADL8" s="11"/>
      <c r="ADM8" s="11"/>
      <c r="ADN8" s="11"/>
      <c r="ADO8" s="11"/>
      <c r="ADP8" s="11"/>
      <c r="ADQ8" s="11"/>
      <c r="ADR8" s="11"/>
      <c r="ADS8" s="11"/>
      <c r="ADT8" s="11"/>
      <c r="ADU8" s="11"/>
      <c r="ADV8" s="11"/>
      <c r="ADW8" s="11"/>
      <c r="ADX8" s="11"/>
      <c r="ADY8" s="11"/>
      <c r="ADZ8" s="11"/>
      <c r="AEA8" s="11"/>
      <c r="AEB8" s="11"/>
      <c r="AEC8" s="11"/>
      <c r="AED8" s="11"/>
      <c r="AEE8" s="11"/>
      <c r="AEF8" s="11"/>
      <c r="AEG8" s="11"/>
      <c r="AEH8" s="11"/>
      <c r="AEI8" s="11"/>
      <c r="AEJ8" s="11"/>
      <c r="AEK8" s="11"/>
      <c r="AEL8" s="11"/>
      <c r="AEM8" s="11"/>
      <c r="AEN8" s="11"/>
      <c r="AEO8" s="11"/>
      <c r="AEP8" s="11"/>
      <c r="AEQ8" s="11"/>
      <c r="AER8" s="11"/>
      <c r="AES8" s="11"/>
      <c r="AET8" s="11"/>
      <c r="AEU8" s="11"/>
      <c r="AEV8" s="11"/>
      <c r="AEW8" s="11"/>
      <c r="AEX8" s="11"/>
      <c r="AEY8" s="11"/>
      <c r="AEZ8" s="11"/>
      <c r="AFA8" s="11"/>
      <c r="AFB8" s="11"/>
      <c r="AFC8" s="11"/>
      <c r="AFD8" s="11"/>
      <c r="AFE8" s="11"/>
      <c r="AFF8" s="11"/>
      <c r="AFG8" s="11"/>
      <c r="AFH8" s="11"/>
      <c r="AFI8" s="11"/>
      <c r="AFJ8" s="11"/>
      <c r="AFK8" s="11"/>
      <c r="AFL8" s="11"/>
      <c r="AFM8" s="11"/>
      <c r="AFN8" s="11"/>
      <c r="AFO8" s="11"/>
      <c r="AFP8" s="11"/>
      <c r="AFQ8" s="11"/>
      <c r="AFR8" s="11"/>
      <c r="AFS8" s="11"/>
      <c r="AFT8" s="11"/>
      <c r="AFU8" s="11"/>
      <c r="AFV8" s="11"/>
      <c r="AFW8" s="11"/>
      <c r="AFX8" s="11"/>
      <c r="AFY8" s="11"/>
      <c r="AFZ8" s="11"/>
      <c r="AGA8" s="11"/>
      <c r="AGB8" s="11"/>
      <c r="AGC8" s="11"/>
      <c r="AGD8" s="11"/>
      <c r="AGE8" s="11"/>
      <c r="AGF8" s="11"/>
      <c r="AGG8" s="11"/>
      <c r="AGH8" s="11"/>
      <c r="AGI8" s="11"/>
      <c r="AGJ8" s="11"/>
      <c r="AGK8" s="11"/>
      <c r="AGL8" s="11"/>
      <c r="AGM8" s="11"/>
      <c r="AGN8" s="11"/>
      <c r="AGO8" s="11"/>
      <c r="AGP8" s="11"/>
      <c r="AGQ8" s="11"/>
      <c r="AGR8" s="11"/>
      <c r="AGS8" s="11"/>
      <c r="AGT8" s="11"/>
      <c r="AGU8" s="11"/>
      <c r="AGV8" s="11"/>
      <c r="AGW8" s="11"/>
      <c r="AGX8" s="11"/>
      <c r="AGY8" s="11"/>
      <c r="AGZ8" s="11"/>
      <c r="AHA8" s="11"/>
      <c r="AHB8" s="11"/>
      <c r="AHC8" s="11"/>
      <c r="AHD8" s="11"/>
      <c r="AHE8" s="11"/>
      <c r="AHF8" s="11"/>
      <c r="AHG8" s="11"/>
      <c r="AHH8" s="11"/>
      <c r="AHI8" s="11"/>
      <c r="AHJ8" s="11"/>
      <c r="AHK8" s="11"/>
      <c r="AHL8" s="11"/>
      <c r="AHM8" s="11"/>
      <c r="AHN8" s="11"/>
      <c r="AHO8" s="11"/>
      <c r="AHP8" s="11"/>
      <c r="AHQ8" s="11"/>
      <c r="AHR8" s="11"/>
      <c r="AHS8" s="11"/>
      <c r="AHT8" s="11"/>
      <c r="AHU8" s="11"/>
      <c r="AHV8" s="11"/>
      <c r="AHW8" s="11"/>
      <c r="AHX8" s="11"/>
      <c r="AHY8" s="11"/>
      <c r="AHZ8" s="11"/>
      <c r="AIA8" s="11"/>
      <c r="AIB8" s="11"/>
      <c r="AIC8" s="11"/>
      <c r="AID8" s="11"/>
      <c r="AIE8" s="11"/>
      <c r="AIF8" s="11"/>
      <c r="AIG8" s="11"/>
      <c r="AIH8" s="11"/>
      <c r="AII8" s="11"/>
      <c r="AIJ8" s="11"/>
      <c r="AIK8" s="11"/>
      <c r="AIL8" s="11"/>
      <c r="AIM8" s="11"/>
      <c r="AIN8" s="11"/>
      <c r="AIO8" s="11"/>
      <c r="AIP8" s="11"/>
      <c r="AIQ8" s="11"/>
      <c r="AIR8" s="11"/>
      <c r="AIS8" s="11"/>
      <c r="AIT8" s="11"/>
      <c r="AIU8" s="11"/>
      <c r="AIV8" s="11"/>
      <c r="AIW8" s="11"/>
      <c r="AIX8" s="11"/>
      <c r="AIY8" s="11"/>
      <c r="AIZ8" s="11"/>
      <c r="AJA8" s="11"/>
      <c r="AJB8" s="11"/>
      <c r="AJC8" s="11"/>
      <c r="AJD8" s="11"/>
      <c r="AJE8" s="11"/>
      <c r="AJF8" s="11"/>
      <c r="AJG8" s="11"/>
      <c r="AJH8" s="11"/>
      <c r="AJI8" s="11"/>
      <c r="AJJ8" s="11"/>
      <c r="AJK8" s="11"/>
      <c r="AJL8" s="11"/>
      <c r="AJM8" s="11"/>
      <c r="AJN8" s="11"/>
      <c r="AJO8" s="11"/>
      <c r="AJP8" s="11"/>
      <c r="AJQ8" s="11"/>
      <c r="AJR8" s="11"/>
      <c r="AJS8" s="11"/>
      <c r="AJT8" s="11"/>
      <c r="AJU8" s="11"/>
      <c r="AJV8" s="11"/>
      <c r="AJW8" s="11"/>
      <c r="AJX8" s="11"/>
      <c r="AJY8" s="11"/>
      <c r="AJZ8" s="11"/>
      <c r="AKA8" s="11"/>
      <c r="AKB8" s="11"/>
      <c r="AKC8" s="11"/>
      <c r="AKD8" s="11"/>
      <c r="AKE8" s="11"/>
      <c r="AKF8" s="11"/>
      <c r="AKG8" s="11"/>
      <c r="AKH8" s="11"/>
      <c r="AKI8" s="11"/>
      <c r="AKJ8" s="11"/>
      <c r="AKK8" s="11"/>
      <c r="AKL8" s="11"/>
      <c r="AKM8" s="11"/>
      <c r="AKN8" s="11"/>
      <c r="AKO8" s="11"/>
      <c r="AKP8" s="11"/>
      <c r="AKQ8" s="11"/>
      <c r="AKR8" s="11"/>
      <c r="AKS8" s="11"/>
      <c r="AKT8" s="11"/>
      <c r="AKU8" s="11"/>
      <c r="AKV8" s="11"/>
      <c r="AKW8" s="11"/>
      <c r="AKX8" s="11"/>
      <c r="AKY8" s="11"/>
      <c r="AKZ8" s="11"/>
      <c r="ALA8" s="11"/>
      <c r="ALB8" s="11"/>
      <c r="ALC8" s="11"/>
      <c r="ALD8" s="11"/>
      <c r="ALE8" s="11"/>
      <c r="ALF8" s="11"/>
      <c r="ALG8" s="11"/>
      <c r="ALH8" s="11"/>
      <c r="ALI8" s="11"/>
      <c r="ALJ8" s="11"/>
      <c r="ALK8" s="11"/>
      <c r="ALL8" s="11"/>
      <c r="ALM8" s="11"/>
      <c r="ALN8" s="11"/>
      <c r="ALO8" s="11"/>
      <c r="ALP8" s="11"/>
      <c r="ALQ8" s="11"/>
      <c r="ALR8" s="11"/>
      <c r="ALS8" s="11"/>
      <c r="ALT8" s="11"/>
      <c r="ALU8" s="11"/>
      <c r="ALV8" s="11"/>
      <c r="ALW8" s="11"/>
      <c r="ALX8" s="11"/>
      <c r="ALY8" s="11"/>
      <c r="ALZ8" s="11"/>
      <c r="AMA8" s="11"/>
      <c r="AMB8" s="11"/>
      <c r="AMC8" s="11"/>
      <c r="AMD8" s="11"/>
      <c r="AME8" s="11"/>
      <c r="AMF8" s="11"/>
      <c r="AMG8" s="11"/>
      <c r="AMH8" s="11"/>
      <c r="AMI8" s="11"/>
      <c r="AMJ8" s="11"/>
      <c r="AMK8" s="11"/>
      <c r="AML8" s="11"/>
      <c r="AMM8" s="11"/>
      <c r="AMN8" s="11"/>
      <c r="AMO8" s="11"/>
      <c r="AMP8" s="11"/>
      <c r="AMQ8" s="11"/>
      <c r="AMR8" s="11"/>
      <c r="AMS8" s="11"/>
      <c r="AMT8" s="11"/>
      <c r="AMU8" s="11"/>
      <c r="AMV8" s="11"/>
      <c r="AMW8" s="11"/>
      <c r="AMX8" s="11"/>
      <c r="AMY8" s="11"/>
      <c r="AMZ8" s="11"/>
      <c r="ANA8" s="11"/>
      <c r="ANB8" s="11"/>
      <c r="ANC8" s="11"/>
      <c r="AND8" s="11"/>
      <c r="ANE8" s="11"/>
      <c r="ANF8" s="11"/>
      <c r="ANG8" s="11"/>
      <c r="ANH8" s="11"/>
      <c r="ANI8" s="11"/>
      <c r="ANJ8" s="11"/>
      <c r="ANK8" s="11"/>
      <c r="ANL8" s="11"/>
      <c r="ANM8" s="11"/>
      <c r="ANN8" s="11"/>
      <c r="ANO8" s="11"/>
      <c r="ANP8" s="11"/>
      <c r="ANQ8" s="11"/>
      <c r="ANR8" s="11"/>
      <c r="ANS8" s="11"/>
      <c r="ANT8" s="11"/>
      <c r="ANU8" s="11"/>
      <c r="ANV8" s="11"/>
      <c r="ANW8" s="11"/>
      <c r="ANX8" s="11"/>
      <c r="ANY8" s="11"/>
      <c r="ANZ8" s="11"/>
      <c r="AOA8" s="11"/>
      <c r="AOB8" s="11"/>
      <c r="AOC8" s="11"/>
      <c r="AOD8" s="11"/>
      <c r="AOE8" s="11"/>
      <c r="AOF8" s="11"/>
      <c r="AOG8" s="11"/>
      <c r="AOH8" s="11"/>
      <c r="AOI8" s="11"/>
      <c r="AOJ8" s="11"/>
      <c r="AOK8" s="11"/>
      <c r="AOL8" s="11"/>
      <c r="AOM8" s="11"/>
      <c r="AON8" s="11"/>
      <c r="AOO8" s="11"/>
      <c r="AOP8" s="11"/>
      <c r="AOQ8" s="11"/>
      <c r="AOR8" s="11"/>
      <c r="AOS8" s="11"/>
      <c r="AOT8" s="11"/>
      <c r="AOU8" s="11"/>
      <c r="AOV8" s="11"/>
      <c r="AOW8" s="11"/>
      <c r="AOX8" s="11"/>
      <c r="AOY8" s="11"/>
      <c r="AOZ8" s="11"/>
      <c r="APA8" s="11"/>
      <c r="APB8" s="11"/>
      <c r="APC8" s="11"/>
      <c r="APD8" s="11"/>
      <c r="APE8" s="11"/>
      <c r="APF8" s="11"/>
      <c r="APG8" s="11"/>
      <c r="APH8" s="11"/>
      <c r="API8" s="11"/>
      <c r="APJ8" s="11"/>
      <c r="APK8" s="11"/>
      <c r="APL8" s="11"/>
      <c r="APM8" s="11"/>
      <c r="APN8" s="11"/>
      <c r="APO8" s="11"/>
      <c r="APP8" s="11"/>
      <c r="APQ8" s="11"/>
      <c r="APR8" s="11"/>
      <c r="APS8" s="11"/>
      <c r="APT8" s="11"/>
      <c r="APU8" s="11"/>
      <c r="APV8" s="11"/>
      <c r="APW8" s="11"/>
      <c r="APX8" s="11"/>
      <c r="APY8" s="11"/>
      <c r="APZ8" s="11"/>
      <c r="AQA8" s="11"/>
      <c r="AQB8" s="11"/>
      <c r="AQC8" s="11"/>
      <c r="AQD8" s="11"/>
      <c r="AQE8" s="11"/>
      <c r="AQF8" s="11"/>
      <c r="AQG8" s="11"/>
      <c r="AQH8" s="11"/>
      <c r="AQI8" s="11"/>
      <c r="AQJ8" s="11"/>
      <c r="AQK8" s="11"/>
      <c r="AQL8" s="11"/>
      <c r="AQM8" s="11"/>
      <c r="AQN8" s="11"/>
      <c r="AQO8" s="11"/>
      <c r="AQP8" s="11"/>
      <c r="AQQ8" s="11"/>
      <c r="AQR8" s="11"/>
      <c r="AQS8" s="11"/>
      <c r="AQT8" s="11"/>
      <c r="AQU8" s="11"/>
      <c r="AQV8" s="11"/>
      <c r="AQW8" s="11"/>
      <c r="AQX8" s="11"/>
      <c r="AQY8" s="11"/>
      <c r="AQZ8" s="11"/>
      <c r="ARA8" s="11"/>
      <c r="ARB8" s="11"/>
      <c r="ARC8" s="11"/>
      <c r="ARD8" s="11"/>
      <c r="ARE8" s="11"/>
      <c r="ARF8" s="11"/>
      <c r="ARG8" s="11"/>
      <c r="ARH8" s="11"/>
      <c r="ARI8" s="11"/>
      <c r="ARJ8" s="11"/>
      <c r="ARK8" s="11"/>
      <c r="ARL8" s="11"/>
      <c r="ARM8" s="11"/>
      <c r="ARN8" s="11"/>
      <c r="ARO8" s="11"/>
      <c r="ARP8" s="11"/>
      <c r="ARQ8" s="11"/>
      <c r="ARR8" s="11"/>
      <c r="ARS8" s="11"/>
      <c r="ART8" s="11"/>
      <c r="ARU8" s="11"/>
      <c r="ARV8" s="11"/>
      <c r="ARW8" s="11"/>
      <c r="ARX8" s="11"/>
      <c r="ARY8" s="11"/>
      <c r="ARZ8" s="11"/>
      <c r="ASA8" s="11"/>
      <c r="ASB8" s="11"/>
      <c r="ASC8" s="11"/>
      <c r="ASD8" s="11"/>
      <c r="ASE8" s="11"/>
      <c r="ASF8" s="11"/>
      <c r="ASG8" s="11"/>
      <c r="ASH8" s="11"/>
      <c r="ASI8" s="11"/>
      <c r="ASJ8" s="11"/>
      <c r="ASK8" s="11"/>
      <c r="ASL8" s="11"/>
      <c r="ASM8" s="11"/>
      <c r="ASN8" s="11"/>
      <c r="ASO8" s="11"/>
      <c r="ASP8" s="11"/>
      <c r="ASQ8" s="11"/>
      <c r="ASR8" s="11"/>
      <c r="ASS8" s="11"/>
      <c r="AST8" s="11"/>
      <c r="ASU8" s="11"/>
      <c r="ASV8" s="11"/>
      <c r="ASW8" s="11"/>
      <c r="ASX8" s="11"/>
      <c r="ASY8" s="11"/>
      <c r="ASZ8" s="11"/>
      <c r="ATA8" s="11"/>
      <c r="ATB8" s="11"/>
      <c r="ATC8" s="11"/>
      <c r="ATD8" s="11"/>
      <c r="ATE8" s="11"/>
      <c r="ATF8" s="11"/>
      <c r="ATG8" s="11"/>
      <c r="ATH8" s="11"/>
      <c r="ATI8" s="11"/>
      <c r="ATJ8" s="11"/>
      <c r="ATK8" s="11"/>
      <c r="ATL8" s="11"/>
      <c r="ATM8" s="11"/>
      <c r="ATN8" s="11"/>
      <c r="ATO8" s="11"/>
      <c r="ATP8" s="11"/>
      <c r="ATQ8" s="11"/>
      <c r="ATR8" s="11"/>
      <c r="ATS8" s="11"/>
      <c r="ATT8" s="11"/>
      <c r="ATU8" s="11"/>
      <c r="ATV8" s="11"/>
      <c r="ATW8" s="11"/>
      <c r="ATX8" s="11"/>
      <c r="ATY8" s="11"/>
      <c r="ATZ8" s="11"/>
      <c r="AUA8" s="11"/>
      <c r="AUB8" s="11"/>
      <c r="AUC8" s="11"/>
      <c r="AUD8" s="11"/>
      <c r="AUE8" s="11"/>
      <c r="AUF8" s="11"/>
      <c r="AUG8" s="11"/>
      <c r="AUH8" s="11"/>
      <c r="AUI8" s="11"/>
      <c r="AUJ8" s="11"/>
      <c r="AUK8" s="11"/>
      <c r="AUL8" s="11"/>
      <c r="AUM8" s="11"/>
      <c r="AUN8" s="11"/>
      <c r="AUO8" s="11"/>
      <c r="AUP8" s="11"/>
      <c r="AUQ8" s="11"/>
      <c r="AUR8" s="11"/>
      <c r="AUS8" s="11"/>
      <c r="AUT8" s="11"/>
      <c r="AUU8" s="11"/>
      <c r="AUV8" s="11"/>
      <c r="AUW8" s="11"/>
      <c r="AUX8" s="11"/>
      <c r="AUY8" s="11"/>
      <c r="AUZ8" s="11"/>
      <c r="AVA8" s="11"/>
      <c r="AVB8" s="11"/>
      <c r="AVC8" s="11"/>
      <c r="AVD8" s="11"/>
      <c r="AVE8" s="11"/>
      <c r="AVF8" s="11"/>
      <c r="AVG8" s="11"/>
      <c r="AVH8" s="11"/>
      <c r="AVI8" s="11"/>
      <c r="AVJ8" s="11"/>
      <c r="AVK8" s="11"/>
      <c r="AVL8" s="11"/>
      <c r="AVM8" s="11"/>
      <c r="AVN8" s="11"/>
      <c r="AVO8" s="11"/>
      <c r="AVP8" s="11"/>
      <c r="AVQ8" s="11"/>
      <c r="AVR8" s="11"/>
      <c r="AVS8" s="11"/>
      <c r="AVT8" s="11"/>
      <c r="AVU8" s="11"/>
      <c r="AVV8" s="11"/>
      <c r="AVW8" s="11"/>
      <c r="AVX8" s="11"/>
      <c r="AVY8" s="11"/>
      <c r="AVZ8" s="11"/>
      <c r="AWA8" s="11"/>
      <c r="AWB8" s="11"/>
      <c r="AWC8" s="11"/>
      <c r="AWD8" s="11"/>
      <c r="AWE8" s="11"/>
      <c r="AWF8" s="11"/>
      <c r="AWG8" s="11"/>
      <c r="AWH8" s="11"/>
      <c r="AWI8" s="11"/>
      <c r="AWJ8" s="11"/>
      <c r="AWK8" s="11"/>
      <c r="AWL8" s="11"/>
      <c r="AWM8" s="11"/>
      <c r="AWN8" s="11"/>
      <c r="AWO8" s="11"/>
      <c r="AWP8" s="11"/>
      <c r="AWQ8" s="11"/>
      <c r="AWR8" s="11"/>
      <c r="AWS8" s="11"/>
      <c r="AWT8" s="11"/>
      <c r="AWU8" s="11"/>
      <c r="AWV8" s="11"/>
      <c r="AWW8" s="11"/>
      <c r="AWX8" s="11"/>
      <c r="AWY8" s="11"/>
      <c r="AWZ8" s="11"/>
      <c r="AXA8" s="11"/>
      <c r="AXB8" s="11"/>
      <c r="AXC8" s="11"/>
      <c r="AXD8" s="11"/>
      <c r="AXE8" s="11"/>
      <c r="AXF8" s="11"/>
      <c r="AXG8" s="11"/>
      <c r="AXH8" s="11"/>
      <c r="AXI8" s="11"/>
      <c r="AXJ8" s="11"/>
      <c r="AXK8" s="11"/>
      <c r="AXL8" s="11"/>
      <c r="AXM8" s="11"/>
      <c r="AXN8" s="11"/>
      <c r="AXO8" s="11"/>
      <c r="AXP8" s="11"/>
      <c r="AXQ8" s="11"/>
      <c r="AXR8" s="11"/>
      <c r="AXS8" s="11"/>
      <c r="AXT8" s="11"/>
      <c r="AXU8" s="11"/>
      <c r="AXV8" s="11"/>
      <c r="AXW8" s="11"/>
      <c r="AXX8" s="11"/>
      <c r="AXY8" s="11"/>
      <c r="AXZ8" s="11"/>
      <c r="AYA8" s="11"/>
      <c r="AYB8" s="11"/>
      <c r="AYC8" s="11"/>
      <c r="AYD8" s="11"/>
      <c r="AYE8" s="11"/>
      <c r="AYF8" s="11"/>
      <c r="AYG8" s="11"/>
      <c r="AYH8" s="11"/>
      <c r="AYI8" s="11"/>
      <c r="AYJ8" s="11"/>
      <c r="AYK8" s="11"/>
      <c r="AYL8" s="11"/>
      <c r="AYM8" s="11"/>
      <c r="AYN8" s="11"/>
      <c r="AYO8" s="11"/>
      <c r="AYP8" s="11"/>
      <c r="AYQ8" s="11"/>
      <c r="AYR8" s="11"/>
      <c r="AYS8" s="11"/>
      <c r="AYT8" s="11"/>
      <c r="AYU8" s="11"/>
      <c r="AYV8" s="11"/>
      <c r="AYW8" s="11"/>
      <c r="AYX8" s="11"/>
      <c r="AYY8" s="11"/>
      <c r="AYZ8" s="11"/>
      <c r="AZA8" s="11"/>
      <c r="AZB8" s="11"/>
      <c r="AZC8" s="11"/>
      <c r="AZD8" s="11"/>
      <c r="AZE8" s="11"/>
      <c r="AZF8" s="11"/>
      <c r="AZG8" s="11"/>
      <c r="AZH8" s="11"/>
      <c r="AZI8" s="11"/>
      <c r="AZJ8" s="11"/>
      <c r="AZK8" s="11"/>
      <c r="AZL8" s="11"/>
      <c r="AZM8" s="11"/>
      <c r="AZN8" s="11"/>
      <c r="AZO8" s="11"/>
      <c r="AZP8" s="11"/>
      <c r="AZQ8" s="11"/>
      <c r="AZR8" s="11"/>
      <c r="AZS8" s="11"/>
      <c r="AZT8" s="11"/>
      <c r="AZU8" s="11"/>
      <c r="AZV8" s="11"/>
      <c r="AZW8" s="11"/>
      <c r="AZX8" s="11"/>
      <c r="AZY8" s="11"/>
      <c r="AZZ8" s="11"/>
      <c r="BAA8" s="11"/>
      <c r="BAB8" s="11"/>
      <c r="BAC8" s="11"/>
      <c r="BAD8" s="11"/>
      <c r="BAE8" s="11"/>
      <c r="BAF8" s="11"/>
      <c r="BAG8" s="11"/>
      <c r="BAH8" s="11"/>
      <c r="BAI8" s="11"/>
      <c r="BAJ8" s="11"/>
      <c r="BAK8" s="11"/>
      <c r="BAL8" s="11"/>
      <c r="BAM8" s="11"/>
      <c r="BAN8" s="11"/>
      <c r="BAO8" s="11"/>
      <c r="BAP8" s="11"/>
      <c r="BAQ8" s="11"/>
      <c r="BAR8" s="11"/>
      <c r="BAS8" s="11"/>
      <c r="BAT8" s="11"/>
      <c r="BAU8" s="11"/>
      <c r="BAV8" s="11"/>
      <c r="BAW8" s="11"/>
      <c r="BAX8" s="11"/>
      <c r="BAY8" s="11"/>
      <c r="BAZ8" s="11"/>
      <c r="BBA8" s="11"/>
      <c r="BBB8" s="11"/>
      <c r="BBC8" s="11"/>
      <c r="BBD8" s="11"/>
      <c r="BBE8" s="11"/>
      <c r="BBF8" s="11"/>
      <c r="BBG8" s="11"/>
      <c r="BBH8" s="11"/>
      <c r="BBI8" s="11"/>
      <c r="BBJ8" s="11"/>
      <c r="BBK8" s="11"/>
      <c r="BBL8" s="11"/>
      <c r="BBM8" s="11"/>
      <c r="BBN8" s="11"/>
      <c r="BBO8" s="11"/>
      <c r="BBP8" s="11"/>
      <c r="BBQ8" s="11"/>
      <c r="BBR8" s="11"/>
      <c r="BBS8" s="11"/>
      <c r="BBT8" s="11"/>
      <c r="BBU8" s="11"/>
      <c r="BBV8" s="11"/>
      <c r="BBW8" s="11"/>
      <c r="BBX8" s="11"/>
      <c r="BBY8" s="11"/>
      <c r="BBZ8" s="11"/>
      <c r="BCA8" s="11"/>
      <c r="BCB8" s="11"/>
      <c r="BCC8" s="11"/>
      <c r="BCD8" s="11"/>
      <c r="BCE8" s="11"/>
      <c r="BCF8" s="11"/>
      <c r="BCG8" s="11"/>
      <c r="BCH8" s="11"/>
      <c r="BCI8" s="11"/>
      <c r="BCJ8" s="11"/>
      <c r="BCK8" s="11"/>
      <c r="BCL8" s="11"/>
      <c r="BCM8" s="11"/>
      <c r="BCN8" s="11"/>
      <c r="BCO8" s="11"/>
      <c r="BCP8" s="11"/>
      <c r="BCQ8" s="11"/>
      <c r="BCR8" s="11"/>
      <c r="BCS8" s="11"/>
      <c r="BCT8" s="11"/>
      <c r="BCU8" s="11"/>
      <c r="BCV8" s="11"/>
      <c r="BCW8" s="11"/>
      <c r="BCX8" s="11"/>
      <c r="BCY8" s="11"/>
      <c r="BCZ8" s="11"/>
      <c r="BDA8" s="11"/>
      <c r="BDB8" s="11"/>
      <c r="BDC8" s="11"/>
      <c r="BDD8" s="11"/>
      <c r="BDE8" s="11"/>
      <c r="BDF8" s="11"/>
      <c r="BDG8" s="11"/>
      <c r="BDH8" s="11"/>
      <c r="BDI8" s="11"/>
      <c r="BDJ8" s="11"/>
      <c r="BDK8" s="11"/>
      <c r="BDL8" s="11"/>
      <c r="BDM8" s="11"/>
      <c r="BDN8" s="11"/>
      <c r="BDO8" s="11"/>
      <c r="BDP8" s="11"/>
      <c r="BDQ8" s="11"/>
      <c r="BDR8" s="11"/>
      <c r="BDS8" s="11"/>
      <c r="BDT8" s="11"/>
      <c r="BDU8" s="11"/>
      <c r="BDV8" s="11"/>
      <c r="BDW8" s="11"/>
      <c r="BDX8" s="11"/>
      <c r="BDY8" s="11"/>
      <c r="BDZ8" s="11"/>
      <c r="BEA8" s="11"/>
      <c r="BEB8" s="11"/>
      <c r="BEC8" s="11"/>
      <c r="BED8" s="11"/>
      <c r="BEE8" s="11"/>
      <c r="BEF8" s="11"/>
      <c r="BEG8" s="11"/>
      <c r="BEH8" s="11"/>
      <c r="BEI8" s="11"/>
      <c r="BEJ8" s="11"/>
      <c r="BEK8" s="11"/>
      <c r="BEL8" s="11"/>
      <c r="BEM8" s="11"/>
      <c r="BEN8" s="11"/>
      <c r="BEO8" s="11"/>
      <c r="BEP8" s="11"/>
      <c r="BEQ8" s="11"/>
      <c r="BER8" s="11"/>
      <c r="BES8" s="11"/>
      <c r="BET8" s="11"/>
      <c r="BEU8" s="11"/>
      <c r="BEV8" s="11"/>
      <c r="BEW8" s="11"/>
      <c r="BEX8" s="11"/>
      <c r="BEY8" s="11"/>
      <c r="BEZ8" s="11"/>
      <c r="BFA8" s="11"/>
      <c r="BFB8" s="11"/>
      <c r="BFC8" s="11"/>
      <c r="BFD8" s="11"/>
      <c r="BFE8" s="11"/>
      <c r="BFF8" s="11"/>
      <c r="BFG8" s="11"/>
      <c r="BFH8" s="11"/>
      <c r="BFI8" s="11"/>
      <c r="BFJ8" s="11"/>
      <c r="BFK8" s="11"/>
      <c r="BFL8" s="11"/>
      <c r="BFM8" s="11"/>
      <c r="BFN8" s="11"/>
      <c r="BFO8" s="11"/>
      <c r="BFP8" s="11"/>
      <c r="BFQ8" s="11"/>
      <c r="BFR8" s="11"/>
      <c r="BFS8" s="11"/>
      <c r="BFT8" s="11"/>
      <c r="BFU8" s="11"/>
      <c r="BFV8" s="11"/>
      <c r="BFW8" s="11"/>
      <c r="BFX8" s="11"/>
      <c r="BFY8" s="11"/>
      <c r="BFZ8" s="11"/>
      <c r="BGA8" s="11"/>
      <c r="BGB8" s="11"/>
      <c r="BGC8" s="11"/>
      <c r="BGD8" s="11"/>
      <c r="BGE8" s="11"/>
      <c r="BGF8" s="11"/>
      <c r="BGG8" s="11"/>
      <c r="BGH8" s="11"/>
      <c r="BGI8" s="11"/>
      <c r="BGJ8" s="11"/>
      <c r="BGK8" s="11"/>
      <c r="BGL8" s="11"/>
      <c r="BGM8" s="11"/>
      <c r="BGN8" s="11"/>
      <c r="BGO8" s="11"/>
      <c r="BGP8" s="11"/>
      <c r="BGQ8" s="11"/>
      <c r="BGR8" s="11"/>
      <c r="BGS8" s="11"/>
      <c r="BGT8" s="11"/>
      <c r="BGU8" s="11"/>
      <c r="BGV8" s="11"/>
      <c r="BGW8" s="11"/>
      <c r="BGX8" s="11"/>
      <c r="BGY8" s="11"/>
      <c r="BGZ8" s="11"/>
      <c r="BHA8" s="11"/>
      <c r="BHB8" s="11"/>
      <c r="BHC8" s="11"/>
      <c r="BHD8" s="11"/>
      <c r="BHE8" s="11"/>
      <c r="BHF8" s="11"/>
      <c r="BHG8" s="11"/>
      <c r="BHH8" s="11"/>
      <c r="BHI8" s="11"/>
      <c r="BHJ8" s="11"/>
      <c r="BHK8" s="11"/>
      <c r="BHL8" s="11"/>
      <c r="BHM8" s="11"/>
      <c r="BHN8" s="11"/>
      <c r="BHO8" s="11"/>
      <c r="BHP8" s="11"/>
      <c r="BHQ8" s="11"/>
      <c r="BHR8" s="11"/>
      <c r="BHS8" s="11"/>
      <c r="BHT8" s="11"/>
      <c r="BHU8" s="11"/>
      <c r="BHV8" s="11"/>
      <c r="BHW8" s="11"/>
      <c r="BHX8" s="11"/>
      <c r="BHY8" s="11"/>
      <c r="BHZ8" s="11"/>
      <c r="BIA8" s="11"/>
      <c r="BIB8" s="11"/>
      <c r="BIC8" s="11"/>
      <c r="BID8" s="11"/>
      <c r="BIE8" s="11"/>
      <c r="BIF8" s="11"/>
      <c r="BIG8" s="11"/>
      <c r="BIH8" s="11"/>
      <c r="BII8" s="11"/>
      <c r="BIJ8" s="11"/>
      <c r="BIK8" s="11"/>
      <c r="BIL8" s="11"/>
      <c r="BIM8" s="11"/>
      <c r="BIN8" s="11"/>
      <c r="BIO8" s="11"/>
      <c r="BIP8" s="11"/>
      <c r="BIQ8" s="11"/>
      <c r="BIR8" s="11"/>
      <c r="BIS8" s="11"/>
      <c r="BIT8" s="11"/>
      <c r="BIU8" s="11"/>
      <c r="BIV8" s="11"/>
      <c r="BIW8" s="11"/>
      <c r="BIX8" s="11"/>
      <c r="BIY8" s="11"/>
      <c r="BIZ8" s="11"/>
      <c r="BJA8" s="11"/>
      <c r="BJB8" s="11"/>
      <c r="BJC8" s="11"/>
      <c r="BJD8" s="11"/>
      <c r="BJE8" s="11"/>
      <c r="BJF8" s="11"/>
      <c r="BJG8" s="11"/>
      <c r="BJH8" s="11"/>
      <c r="BJI8" s="11"/>
      <c r="BJJ8" s="11"/>
      <c r="BJK8" s="11"/>
      <c r="BJL8" s="11"/>
      <c r="BJM8" s="11"/>
      <c r="BJN8" s="11"/>
      <c r="BJO8" s="11"/>
      <c r="BJP8" s="11"/>
      <c r="BJQ8" s="11"/>
      <c r="BJR8" s="11"/>
      <c r="BJS8" s="11"/>
      <c r="BJT8" s="11"/>
      <c r="BJU8" s="11"/>
      <c r="BJV8" s="11"/>
      <c r="BJW8" s="11"/>
      <c r="BJX8" s="11"/>
      <c r="BJY8" s="11"/>
      <c r="BJZ8" s="11"/>
      <c r="BKA8" s="11"/>
      <c r="BKB8" s="11"/>
      <c r="BKC8" s="11"/>
      <c r="BKD8" s="11"/>
      <c r="BKE8" s="11"/>
      <c r="BKF8" s="11"/>
      <c r="BKG8" s="11"/>
      <c r="BKH8" s="11"/>
      <c r="BKI8" s="11"/>
      <c r="BKJ8" s="11"/>
      <c r="BKK8" s="11"/>
      <c r="BKL8" s="11"/>
      <c r="BKM8" s="11"/>
      <c r="BKN8" s="11"/>
      <c r="BKO8" s="11"/>
      <c r="BKP8" s="11"/>
      <c r="BKQ8" s="11"/>
      <c r="BKR8" s="11"/>
      <c r="BKS8" s="11"/>
      <c r="BKT8" s="11"/>
      <c r="BKU8" s="11"/>
      <c r="BKV8" s="11"/>
      <c r="BKW8" s="11"/>
      <c r="BKX8" s="11"/>
      <c r="BKY8" s="11"/>
      <c r="BKZ8" s="11"/>
      <c r="BLA8" s="11"/>
      <c r="BLB8" s="11"/>
      <c r="BLC8" s="11"/>
      <c r="BLD8" s="11"/>
      <c r="BLE8" s="11"/>
      <c r="BLF8" s="11"/>
      <c r="BLG8" s="11"/>
      <c r="BLH8" s="11"/>
      <c r="BLI8" s="11"/>
      <c r="BLJ8" s="11"/>
      <c r="BLK8" s="11"/>
      <c r="BLL8" s="11"/>
      <c r="BLM8" s="11"/>
      <c r="BLN8" s="11"/>
      <c r="BLO8" s="11"/>
      <c r="BLP8" s="11"/>
      <c r="BLQ8" s="11"/>
      <c r="BLR8" s="11"/>
      <c r="BLS8" s="11"/>
      <c r="BLT8" s="11"/>
      <c r="BLU8" s="11"/>
      <c r="BLV8" s="11"/>
      <c r="BLW8" s="11"/>
      <c r="BLX8" s="11"/>
      <c r="BLY8" s="11"/>
      <c r="BLZ8" s="11"/>
      <c r="BMA8" s="11"/>
      <c r="BMB8" s="11"/>
      <c r="BMC8" s="11"/>
      <c r="BMD8" s="11"/>
      <c r="BME8" s="11"/>
      <c r="BMF8" s="11"/>
      <c r="BMG8" s="11"/>
      <c r="BMH8" s="11"/>
      <c r="BMI8" s="11"/>
      <c r="BMJ8" s="11"/>
      <c r="BMK8" s="11"/>
      <c r="BML8" s="11"/>
      <c r="BMM8" s="11"/>
      <c r="BMN8" s="11"/>
      <c r="BMO8" s="11"/>
      <c r="BMP8" s="11"/>
      <c r="BMQ8" s="11"/>
      <c r="BMR8" s="11"/>
      <c r="BMS8" s="11"/>
      <c r="BMT8" s="11"/>
      <c r="BMU8" s="11"/>
      <c r="BMV8" s="11" t="s">
        <v>622</v>
      </c>
      <c r="BMW8" s="11" t="s">
        <v>622</v>
      </c>
      <c r="BMX8" s="11" t="s">
        <v>622</v>
      </c>
      <c r="BMY8" s="11" t="s">
        <v>622</v>
      </c>
    </row>
    <row r="9" spans="1:1715" s="6" customFormat="1" x14ac:dyDescent="0.25">
      <c r="A9" s="4" t="s">
        <v>25</v>
      </c>
      <c r="B9" s="5">
        <v>187</v>
      </c>
      <c r="C9" s="5">
        <f>IF(B9&gt;0,B9-B10,0)</f>
        <v>169</v>
      </c>
      <c r="D9" s="5">
        <f>IF(C9&gt;0,C9-C10,0)</f>
        <v>156</v>
      </c>
      <c r="E9" s="5">
        <f>IF(D9&gt;0,D9-D10,0)</f>
        <v>120</v>
      </c>
      <c r="F9" s="5">
        <f>IF(E9&gt;0,E9-E10,0)</f>
        <v>113</v>
      </c>
      <c r="G9" s="19">
        <v>170</v>
      </c>
      <c r="H9" s="19">
        <f t="shared" ref="H9:BS9" si="77">IF(G9&gt;0,G9-G10,0)</f>
        <v>153</v>
      </c>
      <c r="I9" s="19">
        <f t="shared" si="77"/>
        <v>127</v>
      </c>
      <c r="J9" s="19">
        <f t="shared" si="77"/>
        <v>109</v>
      </c>
      <c r="K9" s="19">
        <f t="shared" si="77"/>
        <v>102</v>
      </c>
      <c r="L9" s="19">
        <f t="shared" si="77"/>
        <v>98</v>
      </c>
      <c r="M9" s="19">
        <f t="shared" si="77"/>
        <v>92</v>
      </c>
      <c r="N9" s="19">
        <f t="shared" si="77"/>
        <v>89</v>
      </c>
      <c r="O9" s="19">
        <f t="shared" si="77"/>
        <v>88</v>
      </c>
      <c r="P9" s="19">
        <f t="shared" si="77"/>
        <v>80</v>
      </c>
      <c r="Q9" s="19">
        <f t="shared" si="77"/>
        <v>73</v>
      </c>
      <c r="R9" s="19">
        <f t="shared" si="77"/>
        <v>73</v>
      </c>
      <c r="S9" s="19">
        <f t="shared" si="77"/>
        <v>66</v>
      </c>
      <c r="T9" s="19">
        <f t="shared" si="77"/>
        <v>62</v>
      </c>
      <c r="U9" s="19">
        <f t="shared" si="77"/>
        <v>57</v>
      </c>
      <c r="V9" s="19">
        <f t="shared" si="77"/>
        <v>54</v>
      </c>
      <c r="W9" s="19">
        <f t="shared" si="77"/>
        <v>51</v>
      </c>
      <c r="X9" s="19">
        <f t="shared" si="77"/>
        <v>49</v>
      </c>
      <c r="Y9" s="19">
        <f t="shared" si="77"/>
        <v>49</v>
      </c>
      <c r="Z9" s="19">
        <f t="shared" si="77"/>
        <v>49</v>
      </c>
      <c r="AA9" s="19">
        <f t="shared" si="77"/>
        <v>45</v>
      </c>
      <c r="AB9" s="19">
        <f t="shared" si="77"/>
        <v>41</v>
      </c>
      <c r="AC9" s="19">
        <f t="shared" si="77"/>
        <v>37</v>
      </c>
      <c r="AD9" s="19">
        <f t="shared" si="77"/>
        <v>30</v>
      </c>
      <c r="AE9" s="19">
        <f t="shared" si="77"/>
        <v>30</v>
      </c>
      <c r="AF9" s="19">
        <f t="shared" si="77"/>
        <v>29</v>
      </c>
      <c r="AG9" s="19">
        <f t="shared" si="77"/>
        <v>28</v>
      </c>
      <c r="AH9" s="19">
        <f t="shared" si="77"/>
        <v>28</v>
      </c>
      <c r="AI9" s="19">
        <f t="shared" si="77"/>
        <v>27</v>
      </c>
      <c r="AJ9" s="19">
        <f t="shared" si="77"/>
        <v>24</v>
      </c>
      <c r="AK9" s="19">
        <f t="shared" si="77"/>
        <v>24</v>
      </c>
      <c r="AL9" s="19">
        <f t="shared" si="77"/>
        <v>23</v>
      </c>
      <c r="AM9" s="19">
        <f t="shared" si="77"/>
        <v>22</v>
      </c>
      <c r="AN9" s="19">
        <f t="shared" si="77"/>
        <v>22</v>
      </c>
      <c r="AO9" s="19">
        <f t="shared" si="77"/>
        <v>22</v>
      </c>
      <c r="AP9" s="19">
        <f t="shared" si="77"/>
        <v>22</v>
      </c>
      <c r="AQ9" s="19">
        <f t="shared" si="77"/>
        <v>21</v>
      </c>
      <c r="AR9" s="19">
        <f t="shared" si="77"/>
        <v>21</v>
      </c>
      <c r="AS9" s="19">
        <f t="shared" si="77"/>
        <v>21</v>
      </c>
      <c r="AT9" s="19">
        <f t="shared" si="77"/>
        <v>21</v>
      </c>
      <c r="AU9" s="19">
        <f t="shared" si="77"/>
        <v>20</v>
      </c>
      <c r="AV9" s="19">
        <f t="shared" si="77"/>
        <v>19</v>
      </c>
      <c r="AW9" s="19">
        <f t="shared" si="77"/>
        <v>19</v>
      </c>
      <c r="AX9" s="19">
        <f t="shared" si="77"/>
        <v>18</v>
      </c>
      <c r="AY9" s="19">
        <f t="shared" si="77"/>
        <v>17</v>
      </c>
      <c r="AZ9" s="19">
        <f t="shared" si="77"/>
        <v>17</v>
      </c>
      <c r="BA9" s="19">
        <f t="shared" si="77"/>
        <v>17</v>
      </c>
      <c r="BB9" s="19">
        <f t="shared" si="77"/>
        <v>17</v>
      </c>
      <c r="BC9" s="19">
        <f t="shared" si="77"/>
        <v>16</v>
      </c>
      <c r="BD9" s="19">
        <f t="shared" si="77"/>
        <v>16</v>
      </c>
      <c r="BE9" s="19">
        <f t="shared" si="77"/>
        <v>16</v>
      </c>
      <c r="BF9" s="19">
        <f t="shared" si="77"/>
        <v>14</v>
      </c>
      <c r="BG9" s="19">
        <f t="shared" si="77"/>
        <v>14</v>
      </c>
      <c r="BH9" s="19">
        <f t="shared" si="77"/>
        <v>13</v>
      </c>
      <c r="BI9" s="19">
        <f t="shared" si="77"/>
        <v>13</v>
      </c>
      <c r="BJ9" s="19">
        <f t="shared" si="77"/>
        <v>13</v>
      </c>
      <c r="BK9" s="19">
        <f t="shared" si="77"/>
        <v>12</v>
      </c>
      <c r="BL9" s="19">
        <f t="shared" si="77"/>
        <v>12</v>
      </c>
      <c r="BM9" s="19">
        <f t="shared" si="77"/>
        <v>12</v>
      </c>
      <c r="BN9" s="19">
        <f t="shared" si="77"/>
        <v>12</v>
      </c>
      <c r="BO9" s="19">
        <f t="shared" si="77"/>
        <v>12</v>
      </c>
      <c r="BP9" s="23">
        <f t="shared" si="77"/>
        <v>12</v>
      </c>
      <c r="BQ9" s="19">
        <f t="shared" si="77"/>
        <v>10</v>
      </c>
      <c r="BR9" s="19">
        <f t="shared" si="77"/>
        <v>10</v>
      </c>
      <c r="BS9" s="19">
        <f t="shared" si="77"/>
        <v>10</v>
      </c>
      <c r="BT9" s="19">
        <f t="shared" ref="BT9:DF9" si="78">IF(BS9&gt;0,BS9-BS10,0)</f>
        <v>9</v>
      </c>
      <c r="BU9" s="19">
        <f t="shared" si="78"/>
        <v>9</v>
      </c>
      <c r="BV9" s="19">
        <f t="shared" si="78"/>
        <v>9</v>
      </c>
      <c r="BW9" s="19">
        <f t="shared" si="78"/>
        <v>9</v>
      </c>
      <c r="BX9" s="19">
        <f t="shared" si="78"/>
        <v>9</v>
      </c>
      <c r="BY9" s="19">
        <f t="shared" si="78"/>
        <v>9</v>
      </c>
      <c r="BZ9" s="19">
        <f t="shared" si="78"/>
        <v>9</v>
      </c>
      <c r="CA9" s="19">
        <f t="shared" si="78"/>
        <v>9</v>
      </c>
      <c r="CB9" s="19">
        <v>9</v>
      </c>
      <c r="CC9" s="19">
        <v>8</v>
      </c>
      <c r="CD9" s="19">
        <f t="shared" si="78"/>
        <v>8</v>
      </c>
      <c r="CE9" s="19">
        <f t="shared" si="78"/>
        <v>8</v>
      </c>
      <c r="CF9" s="19">
        <f t="shared" si="78"/>
        <v>8</v>
      </c>
      <c r="CG9" s="19">
        <f t="shared" si="78"/>
        <v>8</v>
      </c>
      <c r="CH9" s="19">
        <f t="shared" si="78"/>
        <v>8</v>
      </c>
      <c r="CI9" s="19">
        <f t="shared" si="78"/>
        <v>8</v>
      </c>
      <c r="CJ9" s="19">
        <f t="shared" si="78"/>
        <v>8</v>
      </c>
      <c r="CK9" s="19">
        <f t="shared" si="78"/>
        <v>8</v>
      </c>
      <c r="CL9" s="19">
        <f t="shared" si="78"/>
        <v>8</v>
      </c>
      <c r="CM9" s="19">
        <f t="shared" si="78"/>
        <v>8</v>
      </c>
      <c r="CN9" s="19">
        <f t="shared" si="78"/>
        <v>8</v>
      </c>
      <c r="CO9" s="19">
        <f t="shared" si="78"/>
        <v>8</v>
      </c>
      <c r="CP9" s="19">
        <f t="shared" si="78"/>
        <v>8</v>
      </c>
      <c r="CQ9" s="19">
        <f t="shared" si="78"/>
        <v>8</v>
      </c>
      <c r="CR9" s="19">
        <f t="shared" si="78"/>
        <v>8</v>
      </c>
      <c r="CS9" s="19">
        <f t="shared" si="78"/>
        <v>8</v>
      </c>
      <c r="CT9" s="19">
        <f t="shared" si="78"/>
        <v>8</v>
      </c>
      <c r="CU9" s="19">
        <f t="shared" si="78"/>
        <v>8</v>
      </c>
      <c r="CV9" s="19">
        <f t="shared" si="78"/>
        <v>8</v>
      </c>
      <c r="CW9" s="19">
        <f t="shared" si="78"/>
        <v>8</v>
      </c>
      <c r="CX9" s="19">
        <f t="shared" si="78"/>
        <v>8</v>
      </c>
      <c r="CY9" s="19">
        <f t="shared" si="78"/>
        <v>8</v>
      </c>
      <c r="CZ9" s="19">
        <f t="shared" si="78"/>
        <v>8</v>
      </c>
      <c r="DA9" s="19">
        <f t="shared" si="78"/>
        <v>8</v>
      </c>
      <c r="DB9" s="19">
        <f t="shared" si="78"/>
        <v>8</v>
      </c>
      <c r="DC9" s="19">
        <f t="shared" si="78"/>
        <v>8</v>
      </c>
      <c r="DD9" s="19">
        <f t="shared" si="78"/>
        <v>8</v>
      </c>
      <c r="DE9" s="19">
        <f t="shared" si="78"/>
        <v>8</v>
      </c>
      <c r="DF9" s="19">
        <f t="shared" si="78"/>
        <v>8</v>
      </c>
      <c r="DG9" s="19">
        <f>IF(DF9&gt;0,DF9-DF10,0)</f>
        <v>8</v>
      </c>
      <c r="DH9" s="19">
        <f>IF(DG9&gt;0,DG9-DG10,0)</f>
        <v>8</v>
      </c>
      <c r="DI9" s="19">
        <f>IF(DH9&gt;0,DH9-DH10,0)</f>
        <v>8</v>
      </c>
      <c r="DJ9" s="19">
        <f>IF(DI9&gt;0,DI9-DI10,0)</f>
        <v>8</v>
      </c>
      <c r="DK9" s="19">
        <v>5</v>
      </c>
      <c r="DL9" s="19">
        <v>5</v>
      </c>
      <c r="DM9" s="19">
        <v>5</v>
      </c>
      <c r="DN9" s="19">
        <v>4</v>
      </c>
      <c r="DO9" s="19">
        <v>4</v>
      </c>
      <c r="DP9" s="19">
        <v>4</v>
      </c>
      <c r="DQ9" s="19">
        <v>4</v>
      </c>
      <c r="DR9" s="19">
        <v>4</v>
      </c>
      <c r="DS9" s="19">
        <v>4</v>
      </c>
      <c r="DT9" s="19">
        <v>4</v>
      </c>
      <c r="DU9" s="19">
        <v>4</v>
      </c>
      <c r="DV9" s="19">
        <v>4</v>
      </c>
      <c r="DW9" s="19">
        <v>4</v>
      </c>
      <c r="DX9" s="19">
        <v>4</v>
      </c>
      <c r="DY9" s="19">
        <v>4</v>
      </c>
      <c r="DZ9" s="19">
        <v>4</v>
      </c>
      <c r="EA9" s="19">
        <v>4</v>
      </c>
      <c r="EB9" s="19">
        <v>4</v>
      </c>
      <c r="EC9" s="19">
        <v>4</v>
      </c>
      <c r="ED9" s="19">
        <v>4</v>
      </c>
      <c r="EE9" s="19">
        <v>4</v>
      </c>
      <c r="EF9" s="19">
        <v>4</v>
      </c>
      <c r="EG9" s="19">
        <v>4</v>
      </c>
      <c r="EH9" s="19">
        <v>4</v>
      </c>
      <c r="EI9" s="19">
        <v>4</v>
      </c>
      <c r="EJ9" s="19">
        <v>4</v>
      </c>
      <c r="EK9" s="19">
        <v>4</v>
      </c>
      <c r="EL9" s="19">
        <v>4</v>
      </c>
      <c r="EM9" s="19">
        <v>4</v>
      </c>
      <c r="EN9" s="19">
        <v>4</v>
      </c>
      <c r="EO9" s="19">
        <v>4</v>
      </c>
      <c r="EP9" s="19">
        <v>4</v>
      </c>
      <c r="EQ9" s="19">
        <v>4</v>
      </c>
      <c r="ER9" s="19">
        <v>4</v>
      </c>
      <c r="ES9" s="19">
        <v>4</v>
      </c>
      <c r="ET9" s="19">
        <v>3</v>
      </c>
      <c r="EU9" s="19">
        <v>3</v>
      </c>
      <c r="EV9" s="19">
        <v>3</v>
      </c>
      <c r="EW9" s="19">
        <v>3</v>
      </c>
      <c r="EX9" s="19">
        <v>3</v>
      </c>
      <c r="EY9" s="19">
        <v>3</v>
      </c>
      <c r="EZ9" s="19">
        <v>3</v>
      </c>
      <c r="FA9" s="23">
        <v>3</v>
      </c>
      <c r="FB9" s="23">
        <v>3</v>
      </c>
      <c r="FC9" s="23">
        <v>3</v>
      </c>
      <c r="FD9" s="23">
        <v>3</v>
      </c>
      <c r="FE9" s="23">
        <v>3</v>
      </c>
      <c r="FF9" s="23">
        <v>3</v>
      </c>
      <c r="FG9" s="19">
        <v>3</v>
      </c>
      <c r="FH9" s="19">
        <v>3</v>
      </c>
      <c r="FI9" s="19">
        <v>3</v>
      </c>
      <c r="FJ9" s="19">
        <v>3</v>
      </c>
      <c r="FK9" s="19">
        <v>3</v>
      </c>
      <c r="FL9" s="19">
        <v>3</v>
      </c>
      <c r="FM9" s="19">
        <v>3</v>
      </c>
      <c r="FN9" s="19">
        <v>3</v>
      </c>
      <c r="FO9" s="19">
        <v>3</v>
      </c>
      <c r="FP9" s="19">
        <v>3</v>
      </c>
      <c r="FQ9" s="19">
        <v>3</v>
      </c>
      <c r="FR9" s="19">
        <v>3</v>
      </c>
      <c r="FS9" s="19">
        <v>3</v>
      </c>
      <c r="FT9" s="19">
        <v>3</v>
      </c>
      <c r="FU9" s="19">
        <v>3</v>
      </c>
      <c r="FV9" s="19">
        <v>3</v>
      </c>
      <c r="FW9" s="19">
        <v>3</v>
      </c>
      <c r="FX9" s="19">
        <v>2</v>
      </c>
      <c r="FY9" s="19">
        <v>2</v>
      </c>
      <c r="FZ9" s="19">
        <v>2</v>
      </c>
      <c r="GA9" s="19">
        <v>2</v>
      </c>
      <c r="GB9" s="19">
        <v>2</v>
      </c>
      <c r="GC9" s="19">
        <v>2</v>
      </c>
      <c r="GD9" s="19">
        <v>2</v>
      </c>
      <c r="GE9" s="19">
        <v>2</v>
      </c>
      <c r="GF9" s="19">
        <v>2</v>
      </c>
      <c r="GG9" s="19">
        <v>2</v>
      </c>
      <c r="GH9" s="19">
        <v>2</v>
      </c>
      <c r="GI9" s="19">
        <v>2</v>
      </c>
      <c r="GJ9" s="19">
        <v>2</v>
      </c>
      <c r="GK9" s="19">
        <v>2</v>
      </c>
      <c r="GL9" s="19">
        <v>2</v>
      </c>
      <c r="GM9" s="19">
        <v>2</v>
      </c>
      <c r="GN9" s="19">
        <v>1</v>
      </c>
      <c r="GO9" s="19">
        <v>1</v>
      </c>
      <c r="GP9" s="19">
        <v>1</v>
      </c>
      <c r="GQ9" s="19">
        <v>1</v>
      </c>
      <c r="GR9" s="19">
        <v>1</v>
      </c>
      <c r="GS9" s="19">
        <v>1</v>
      </c>
      <c r="GT9" s="19">
        <v>1</v>
      </c>
      <c r="GU9" s="19">
        <v>1</v>
      </c>
      <c r="GV9" s="19">
        <v>1</v>
      </c>
      <c r="GW9" s="19">
        <v>1</v>
      </c>
      <c r="GX9" s="19">
        <v>1</v>
      </c>
      <c r="GY9" s="19">
        <v>1</v>
      </c>
      <c r="GZ9" s="19">
        <v>1</v>
      </c>
      <c r="HA9" s="19">
        <v>1</v>
      </c>
      <c r="HB9" s="19">
        <v>1</v>
      </c>
      <c r="HC9" s="19">
        <v>1</v>
      </c>
      <c r="HD9" s="19">
        <v>1</v>
      </c>
      <c r="HE9" s="19">
        <v>1</v>
      </c>
      <c r="HF9" s="19">
        <v>1</v>
      </c>
      <c r="HG9" s="19">
        <v>1</v>
      </c>
      <c r="HH9" s="19">
        <v>1</v>
      </c>
      <c r="HI9" s="19">
        <v>1</v>
      </c>
      <c r="HJ9" s="19">
        <v>1</v>
      </c>
      <c r="HK9" s="19">
        <v>1</v>
      </c>
      <c r="HL9" s="19">
        <v>1</v>
      </c>
      <c r="HM9" s="19">
        <v>1</v>
      </c>
      <c r="HN9" s="19">
        <v>1</v>
      </c>
      <c r="HO9" s="19">
        <v>1</v>
      </c>
      <c r="HP9" s="19">
        <v>1</v>
      </c>
      <c r="HQ9" s="19">
        <v>1</v>
      </c>
      <c r="HR9" s="19">
        <v>1</v>
      </c>
      <c r="HS9" s="19">
        <v>1</v>
      </c>
      <c r="HT9" s="19">
        <v>1</v>
      </c>
      <c r="HU9" s="19">
        <v>1</v>
      </c>
      <c r="HV9" s="19">
        <v>1</v>
      </c>
      <c r="HW9" s="19">
        <v>1</v>
      </c>
      <c r="HX9" s="19">
        <v>1</v>
      </c>
      <c r="HY9" s="19">
        <v>1</v>
      </c>
      <c r="HZ9" s="19">
        <v>1</v>
      </c>
      <c r="IA9" s="19">
        <v>1</v>
      </c>
      <c r="IB9" s="19">
        <v>1</v>
      </c>
      <c r="IC9" s="19">
        <v>1</v>
      </c>
      <c r="ID9" s="19">
        <v>1</v>
      </c>
      <c r="IE9" s="19">
        <v>1</v>
      </c>
      <c r="IF9" s="19">
        <v>1</v>
      </c>
      <c r="IG9" s="19">
        <v>1</v>
      </c>
      <c r="IH9" s="19">
        <v>1</v>
      </c>
      <c r="II9" s="19">
        <v>1</v>
      </c>
      <c r="IJ9" s="19">
        <v>1</v>
      </c>
      <c r="IK9" s="19">
        <v>1</v>
      </c>
      <c r="IL9" s="19">
        <v>1</v>
      </c>
      <c r="IM9" s="19">
        <v>1</v>
      </c>
      <c r="IN9" s="19">
        <v>1</v>
      </c>
      <c r="IO9" s="19">
        <v>1</v>
      </c>
      <c r="IP9" s="19">
        <v>1</v>
      </c>
      <c r="IQ9" s="19">
        <v>1</v>
      </c>
      <c r="IR9" s="19">
        <v>1</v>
      </c>
      <c r="IS9" s="19">
        <v>1</v>
      </c>
      <c r="IT9" s="19">
        <v>1</v>
      </c>
      <c r="IU9" s="19">
        <v>1</v>
      </c>
      <c r="IV9" s="19">
        <v>1</v>
      </c>
      <c r="IW9" s="19">
        <v>1</v>
      </c>
      <c r="IX9" s="19">
        <v>1</v>
      </c>
      <c r="IY9" s="19">
        <v>1</v>
      </c>
      <c r="IZ9" s="19">
        <v>0</v>
      </c>
      <c r="JA9" s="19">
        <v>0</v>
      </c>
      <c r="JB9" s="19">
        <v>0</v>
      </c>
      <c r="JC9" s="19">
        <v>0</v>
      </c>
      <c r="JD9" s="19">
        <v>0</v>
      </c>
      <c r="JE9" s="19">
        <v>0</v>
      </c>
      <c r="JF9" s="19">
        <v>0</v>
      </c>
      <c r="JG9" s="19">
        <v>0</v>
      </c>
      <c r="JH9" s="19">
        <v>0</v>
      </c>
      <c r="JI9" s="19">
        <v>0</v>
      </c>
      <c r="JJ9" s="19">
        <v>0</v>
      </c>
      <c r="JK9" s="19">
        <v>0</v>
      </c>
      <c r="JL9" s="19">
        <v>0</v>
      </c>
      <c r="JM9" s="19">
        <v>0</v>
      </c>
      <c r="JN9" s="19">
        <v>0</v>
      </c>
      <c r="JO9" s="19">
        <v>0</v>
      </c>
      <c r="JP9" s="19">
        <v>0</v>
      </c>
      <c r="JQ9" s="19">
        <v>0</v>
      </c>
      <c r="JR9" s="19">
        <v>0</v>
      </c>
      <c r="JS9" s="19">
        <v>0</v>
      </c>
      <c r="JT9" s="19">
        <v>0</v>
      </c>
      <c r="JU9" s="19">
        <v>0</v>
      </c>
      <c r="JV9" s="19">
        <v>0</v>
      </c>
      <c r="JW9" s="19">
        <v>0</v>
      </c>
      <c r="JX9" s="19">
        <v>0</v>
      </c>
      <c r="JY9" s="19">
        <v>0</v>
      </c>
      <c r="JZ9" s="19">
        <v>0</v>
      </c>
      <c r="KA9" s="19">
        <v>0</v>
      </c>
      <c r="KB9" s="19">
        <v>0</v>
      </c>
      <c r="KC9" s="19">
        <v>0</v>
      </c>
      <c r="KD9" s="19">
        <v>0</v>
      </c>
      <c r="KE9" s="19">
        <v>0</v>
      </c>
      <c r="KF9" s="19">
        <v>0</v>
      </c>
      <c r="KG9" s="19">
        <v>0</v>
      </c>
      <c r="KH9" s="19">
        <v>0</v>
      </c>
      <c r="KI9" s="19">
        <v>0</v>
      </c>
      <c r="KJ9" s="19">
        <v>0</v>
      </c>
      <c r="KK9" s="19">
        <v>0</v>
      </c>
      <c r="KL9" s="19">
        <v>0</v>
      </c>
      <c r="KM9" s="19">
        <v>0</v>
      </c>
      <c r="KN9" s="19">
        <v>0</v>
      </c>
      <c r="KO9" s="19">
        <v>0</v>
      </c>
      <c r="KP9" s="19">
        <v>0</v>
      </c>
      <c r="KQ9" s="19">
        <v>0</v>
      </c>
      <c r="KR9" s="19">
        <v>0</v>
      </c>
      <c r="KS9" s="19">
        <v>0</v>
      </c>
      <c r="KT9" s="19">
        <v>0</v>
      </c>
      <c r="KU9" s="19">
        <v>0</v>
      </c>
      <c r="KV9" s="19">
        <v>0</v>
      </c>
      <c r="KW9" s="19">
        <v>0</v>
      </c>
      <c r="KX9" s="19">
        <v>0</v>
      </c>
      <c r="KY9" s="19">
        <v>0</v>
      </c>
      <c r="KZ9" s="19">
        <v>0</v>
      </c>
      <c r="LA9" s="19">
        <v>0</v>
      </c>
      <c r="LB9" s="19">
        <v>0</v>
      </c>
      <c r="LC9" s="19">
        <v>0</v>
      </c>
      <c r="LD9" s="19">
        <v>0</v>
      </c>
      <c r="LE9" s="19">
        <v>0</v>
      </c>
      <c r="LF9" s="19">
        <v>0</v>
      </c>
      <c r="LG9" s="19">
        <v>0</v>
      </c>
      <c r="LH9" s="19">
        <v>0</v>
      </c>
      <c r="LI9" s="19">
        <v>0</v>
      </c>
      <c r="LJ9" s="19">
        <v>0</v>
      </c>
      <c r="LK9" s="19">
        <v>0</v>
      </c>
      <c r="LL9" s="19">
        <v>0</v>
      </c>
      <c r="LM9" s="19">
        <v>0</v>
      </c>
      <c r="LN9" s="19">
        <v>0</v>
      </c>
      <c r="LO9" s="19">
        <v>0</v>
      </c>
      <c r="LP9" s="19">
        <v>0</v>
      </c>
      <c r="LQ9" s="19">
        <v>0</v>
      </c>
      <c r="LR9" s="19">
        <v>0</v>
      </c>
      <c r="LS9" s="19">
        <v>0</v>
      </c>
      <c r="LT9" s="19">
        <v>0</v>
      </c>
      <c r="LU9" s="19">
        <v>0</v>
      </c>
      <c r="LV9" s="19">
        <v>0</v>
      </c>
      <c r="LW9" s="19">
        <v>0</v>
      </c>
      <c r="LX9" s="19">
        <v>0</v>
      </c>
      <c r="LY9" s="19">
        <v>0</v>
      </c>
      <c r="LZ9" s="19">
        <v>0</v>
      </c>
      <c r="MA9" s="19">
        <v>0</v>
      </c>
      <c r="MB9" s="19">
        <v>0</v>
      </c>
      <c r="MC9" s="19">
        <v>0</v>
      </c>
      <c r="MD9" s="19">
        <v>0</v>
      </c>
      <c r="ME9" s="19">
        <v>0</v>
      </c>
      <c r="MF9" s="19">
        <v>0</v>
      </c>
      <c r="MG9" s="19">
        <v>0</v>
      </c>
      <c r="MH9" s="19">
        <v>0</v>
      </c>
      <c r="MI9" s="19">
        <v>0</v>
      </c>
      <c r="MJ9" s="19">
        <v>0</v>
      </c>
      <c r="MK9" s="19">
        <v>0</v>
      </c>
      <c r="ML9" s="19">
        <v>0</v>
      </c>
      <c r="MM9" s="19">
        <v>0</v>
      </c>
      <c r="MN9" s="19">
        <v>0</v>
      </c>
      <c r="MO9" s="19">
        <v>0</v>
      </c>
      <c r="MP9" s="19">
        <v>0</v>
      </c>
      <c r="MQ9" s="19">
        <v>0</v>
      </c>
      <c r="MR9" s="19">
        <v>0</v>
      </c>
      <c r="MS9" s="19">
        <v>0</v>
      </c>
      <c r="MT9" s="19">
        <v>0</v>
      </c>
      <c r="MU9" s="19">
        <v>0</v>
      </c>
      <c r="MV9" s="19">
        <v>0</v>
      </c>
      <c r="MW9" s="19">
        <v>0</v>
      </c>
      <c r="MX9" s="19">
        <v>0</v>
      </c>
      <c r="MY9" s="19">
        <v>0</v>
      </c>
      <c r="MZ9" s="19">
        <v>0</v>
      </c>
      <c r="NA9" s="19">
        <v>0</v>
      </c>
      <c r="NB9" s="19">
        <v>0</v>
      </c>
      <c r="NC9" s="19">
        <v>0</v>
      </c>
      <c r="ND9" s="19">
        <v>0</v>
      </c>
      <c r="NE9" s="19">
        <v>0</v>
      </c>
      <c r="NF9" s="19">
        <v>0</v>
      </c>
      <c r="NG9" s="19">
        <v>0</v>
      </c>
      <c r="NH9" s="19">
        <v>0</v>
      </c>
      <c r="NI9" s="19">
        <v>0</v>
      </c>
      <c r="NJ9" s="19">
        <v>0</v>
      </c>
      <c r="NK9" s="19">
        <v>0</v>
      </c>
      <c r="NL9" s="19">
        <v>0</v>
      </c>
      <c r="NM9" s="19">
        <v>0</v>
      </c>
      <c r="NN9" s="19">
        <v>0</v>
      </c>
      <c r="NO9" s="19">
        <v>0</v>
      </c>
      <c r="NP9" s="19">
        <v>0</v>
      </c>
      <c r="NQ9" s="19">
        <v>0</v>
      </c>
      <c r="NR9" s="19">
        <v>0</v>
      </c>
      <c r="NS9" s="19">
        <v>0</v>
      </c>
      <c r="NT9" s="19">
        <v>0</v>
      </c>
      <c r="NU9" s="19">
        <v>0</v>
      </c>
      <c r="NV9" s="19">
        <v>0</v>
      </c>
      <c r="NW9" s="19">
        <v>0</v>
      </c>
      <c r="NX9" s="19">
        <v>0</v>
      </c>
      <c r="NY9" s="19">
        <v>0</v>
      </c>
      <c r="NZ9" s="19">
        <v>0</v>
      </c>
      <c r="OA9" s="19">
        <v>0</v>
      </c>
      <c r="OB9" s="19">
        <v>0</v>
      </c>
      <c r="OC9" s="19">
        <v>0</v>
      </c>
      <c r="OD9" s="19">
        <v>0</v>
      </c>
      <c r="OE9" s="19">
        <v>0</v>
      </c>
      <c r="OF9" s="19">
        <v>0</v>
      </c>
      <c r="OG9" s="19">
        <v>0</v>
      </c>
      <c r="OH9" s="19">
        <v>0</v>
      </c>
      <c r="OI9" s="19">
        <v>0</v>
      </c>
      <c r="OJ9" s="19">
        <v>0</v>
      </c>
      <c r="OK9" s="19">
        <v>0</v>
      </c>
      <c r="OL9" s="19">
        <v>0</v>
      </c>
      <c r="OM9" s="19">
        <v>0</v>
      </c>
      <c r="ON9" s="19">
        <v>0</v>
      </c>
      <c r="OO9" s="19">
        <v>0</v>
      </c>
      <c r="OP9" s="19">
        <v>0</v>
      </c>
      <c r="OQ9" s="19">
        <v>0</v>
      </c>
      <c r="OR9" s="19">
        <v>0</v>
      </c>
      <c r="OS9" s="19">
        <v>0</v>
      </c>
      <c r="OT9" s="19">
        <v>0</v>
      </c>
      <c r="OU9" s="19">
        <v>0</v>
      </c>
      <c r="OV9" s="19">
        <v>0</v>
      </c>
      <c r="OW9" s="19">
        <v>0</v>
      </c>
      <c r="OX9" s="19">
        <v>0</v>
      </c>
      <c r="OY9" s="19">
        <v>0</v>
      </c>
      <c r="OZ9" s="19">
        <v>0</v>
      </c>
      <c r="PA9" s="19">
        <v>0</v>
      </c>
      <c r="PB9" s="19">
        <v>0</v>
      </c>
      <c r="PC9" s="19">
        <v>0</v>
      </c>
      <c r="PD9" s="19">
        <v>0</v>
      </c>
      <c r="PE9" s="19">
        <v>0</v>
      </c>
      <c r="PF9" s="19">
        <v>0</v>
      </c>
      <c r="PG9" s="19">
        <v>0</v>
      </c>
      <c r="PH9" s="19">
        <v>0</v>
      </c>
      <c r="PI9" s="19">
        <v>0</v>
      </c>
      <c r="PJ9" s="19">
        <v>0</v>
      </c>
      <c r="PK9" s="19">
        <v>0</v>
      </c>
      <c r="PL9" s="19">
        <v>0</v>
      </c>
      <c r="PM9" s="19">
        <v>0</v>
      </c>
      <c r="PN9" s="19">
        <v>0</v>
      </c>
      <c r="PO9" s="19">
        <v>0</v>
      </c>
      <c r="PP9" s="19">
        <v>0</v>
      </c>
      <c r="PQ9" s="19">
        <v>0</v>
      </c>
      <c r="PR9" s="19">
        <v>0</v>
      </c>
      <c r="PS9" s="19">
        <v>0</v>
      </c>
      <c r="PT9" s="19">
        <v>0</v>
      </c>
      <c r="PU9" s="19">
        <v>0</v>
      </c>
      <c r="PV9" s="19">
        <v>0</v>
      </c>
      <c r="PW9" s="19">
        <v>0</v>
      </c>
      <c r="PX9" s="19">
        <v>0</v>
      </c>
      <c r="PY9" s="19">
        <v>0</v>
      </c>
      <c r="PZ9" s="19">
        <v>0</v>
      </c>
      <c r="QA9" s="19">
        <v>0</v>
      </c>
      <c r="QB9" s="19">
        <v>0</v>
      </c>
      <c r="QC9" s="19">
        <v>0</v>
      </c>
      <c r="QD9" s="19">
        <v>0</v>
      </c>
      <c r="QE9" s="19">
        <v>0</v>
      </c>
      <c r="QF9" s="19">
        <v>0</v>
      </c>
      <c r="QG9" s="19">
        <v>0</v>
      </c>
      <c r="QH9" s="19">
        <v>0</v>
      </c>
      <c r="QI9" s="19">
        <v>0</v>
      </c>
      <c r="QJ9" s="19">
        <v>0</v>
      </c>
      <c r="QK9" s="19">
        <v>0</v>
      </c>
      <c r="QL9" s="19">
        <v>0</v>
      </c>
      <c r="QM9" s="19">
        <v>0</v>
      </c>
      <c r="QN9" s="19">
        <v>0</v>
      </c>
      <c r="QO9" s="19">
        <v>0</v>
      </c>
      <c r="QP9" s="19">
        <v>0</v>
      </c>
      <c r="QQ9" s="19">
        <v>0</v>
      </c>
      <c r="QR9" s="19">
        <v>0</v>
      </c>
      <c r="QS9" s="19">
        <v>0</v>
      </c>
      <c r="QT9" s="19">
        <v>0</v>
      </c>
      <c r="QU9" s="19">
        <v>0</v>
      </c>
      <c r="QV9" s="19">
        <v>0</v>
      </c>
      <c r="QW9" s="19">
        <v>0</v>
      </c>
      <c r="QX9" s="19">
        <v>0</v>
      </c>
      <c r="QY9" s="19">
        <v>0</v>
      </c>
      <c r="QZ9" s="19">
        <v>0</v>
      </c>
      <c r="RA9" s="19">
        <v>0</v>
      </c>
      <c r="RB9" s="19">
        <v>0</v>
      </c>
      <c r="RC9" s="19">
        <v>0</v>
      </c>
      <c r="RD9" s="19">
        <v>0</v>
      </c>
      <c r="RE9" s="19">
        <v>0</v>
      </c>
      <c r="RF9" s="19">
        <v>0</v>
      </c>
      <c r="RG9" s="19">
        <v>0</v>
      </c>
      <c r="RH9" s="19">
        <v>0</v>
      </c>
      <c r="RI9" s="19">
        <v>0</v>
      </c>
      <c r="RJ9" s="19">
        <v>0</v>
      </c>
      <c r="RK9" s="19">
        <v>0</v>
      </c>
      <c r="RL9" s="19">
        <v>0</v>
      </c>
      <c r="RM9" s="19">
        <v>0</v>
      </c>
      <c r="RN9" s="19">
        <v>0</v>
      </c>
      <c r="RO9" s="19">
        <v>0</v>
      </c>
      <c r="RP9" s="19">
        <v>0</v>
      </c>
      <c r="RQ9" s="19">
        <v>0</v>
      </c>
      <c r="RR9" s="19">
        <v>0</v>
      </c>
      <c r="RS9" s="19">
        <v>0</v>
      </c>
      <c r="RT9" s="19">
        <v>0</v>
      </c>
      <c r="RU9" s="19">
        <v>0</v>
      </c>
      <c r="RV9" s="19">
        <v>0</v>
      </c>
      <c r="RW9" s="19">
        <v>0</v>
      </c>
      <c r="RX9" s="19">
        <v>0</v>
      </c>
      <c r="RY9" s="19">
        <v>0</v>
      </c>
      <c r="RZ9" s="19">
        <v>0</v>
      </c>
      <c r="SA9" s="19">
        <v>0</v>
      </c>
      <c r="SB9" s="19">
        <v>0</v>
      </c>
      <c r="SC9" s="19">
        <v>0</v>
      </c>
      <c r="SD9" s="19">
        <v>0</v>
      </c>
      <c r="SE9" s="19">
        <v>0</v>
      </c>
      <c r="SF9" s="19">
        <v>0</v>
      </c>
      <c r="SG9" s="19">
        <v>0</v>
      </c>
      <c r="SH9" s="19">
        <v>0</v>
      </c>
      <c r="SI9" s="19">
        <v>0</v>
      </c>
      <c r="SJ9" s="19">
        <v>0</v>
      </c>
      <c r="SK9" s="19">
        <v>0</v>
      </c>
      <c r="SL9" s="19">
        <v>0</v>
      </c>
      <c r="SM9" s="19">
        <v>0</v>
      </c>
      <c r="SN9" s="19">
        <v>0</v>
      </c>
      <c r="SO9" s="19">
        <v>0</v>
      </c>
      <c r="SP9" s="19">
        <v>0</v>
      </c>
      <c r="SQ9" s="19">
        <v>0</v>
      </c>
      <c r="SR9" s="19">
        <v>0</v>
      </c>
      <c r="SS9" s="19">
        <v>0</v>
      </c>
      <c r="ST9" s="19">
        <v>0</v>
      </c>
      <c r="SU9" s="19">
        <v>0</v>
      </c>
      <c r="SV9" s="19">
        <v>0</v>
      </c>
      <c r="SW9" s="19">
        <v>0</v>
      </c>
      <c r="SX9" s="19">
        <v>0</v>
      </c>
      <c r="SY9" s="19">
        <v>0</v>
      </c>
      <c r="SZ9" s="19">
        <v>0</v>
      </c>
      <c r="TA9" s="19">
        <v>0</v>
      </c>
      <c r="TB9" s="19">
        <v>0</v>
      </c>
      <c r="TC9" s="19">
        <v>0</v>
      </c>
      <c r="TD9" s="19">
        <v>0</v>
      </c>
      <c r="TE9" s="19">
        <v>0</v>
      </c>
      <c r="TF9" s="19">
        <v>0</v>
      </c>
      <c r="TG9" s="19">
        <v>0</v>
      </c>
      <c r="TH9" s="19">
        <v>0</v>
      </c>
      <c r="TI9" s="19">
        <v>0</v>
      </c>
      <c r="TJ9" s="19">
        <v>0</v>
      </c>
      <c r="TK9" s="19">
        <v>0</v>
      </c>
      <c r="TL9" s="19">
        <v>0</v>
      </c>
      <c r="TM9" s="19">
        <v>0</v>
      </c>
      <c r="TN9" s="19">
        <v>0</v>
      </c>
      <c r="TO9" s="19">
        <v>0</v>
      </c>
      <c r="TP9" s="19">
        <v>0</v>
      </c>
      <c r="TQ9" s="19">
        <v>0</v>
      </c>
      <c r="TR9" s="19">
        <v>0</v>
      </c>
      <c r="TS9" s="19">
        <v>0</v>
      </c>
      <c r="TT9" s="19">
        <v>0</v>
      </c>
      <c r="TU9" s="19">
        <v>0</v>
      </c>
      <c r="TV9" s="19">
        <v>0</v>
      </c>
      <c r="TW9" s="19">
        <v>0</v>
      </c>
      <c r="TX9" s="19">
        <v>0</v>
      </c>
      <c r="TY9" s="19">
        <v>0</v>
      </c>
      <c r="TZ9" s="19">
        <v>0</v>
      </c>
      <c r="UA9" s="19">
        <v>0</v>
      </c>
      <c r="UB9" s="19">
        <v>0</v>
      </c>
      <c r="UC9" s="19">
        <v>0</v>
      </c>
      <c r="UD9" s="19">
        <v>0</v>
      </c>
      <c r="UE9" s="19">
        <v>0</v>
      </c>
      <c r="UF9" s="19">
        <v>0</v>
      </c>
      <c r="UG9" s="19">
        <v>0</v>
      </c>
      <c r="UH9" s="19">
        <v>0</v>
      </c>
      <c r="UI9" s="19">
        <v>0</v>
      </c>
      <c r="UJ9" s="19">
        <v>0</v>
      </c>
      <c r="UK9" s="19">
        <v>0</v>
      </c>
      <c r="UL9" s="19">
        <v>0</v>
      </c>
      <c r="UM9" s="19">
        <v>0</v>
      </c>
      <c r="UN9" s="19">
        <v>0</v>
      </c>
      <c r="UO9" s="19">
        <v>0</v>
      </c>
      <c r="UP9" s="19">
        <v>0</v>
      </c>
      <c r="UQ9" s="19">
        <v>0</v>
      </c>
      <c r="UR9" s="19">
        <v>0</v>
      </c>
      <c r="US9" s="19">
        <v>0</v>
      </c>
      <c r="UT9" s="19">
        <v>0</v>
      </c>
      <c r="UU9" s="19">
        <v>0</v>
      </c>
      <c r="UV9" s="19">
        <v>0</v>
      </c>
      <c r="UW9" s="19">
        <v>0</v>
      </c>
      <c r="UX9" s="19">
        <v>0</v>
      </c>
      <c r="UY9" s="19">
        <v>0</v>
      </c>
      <c r="UZ9" s="19">
        <v>0</v>
      </c>
      <c r="VA9" s="19">
        <v>0</v>
      </c>
      <c r="VB9" s="19">
        <v>0</v>
      </c>
      <c r="VC9" s="19">
        <v>0</v>
      </c>
      <c r="VD9" s="19">
        <v>0</v>
      </c>
      <c r="VE9" s="19">
        <v>0</v>
      </c>
      <c r="VF9" s="19">
        <v>0</v>
      </c>
      <c r="VG9" s="19">
        <v>0</v>
      </c>
      <c r="VH9" s="19">
        <v>0</v>
      </c>
      <c r="VI9" s="19">
        <v>0</v>
      </c>
      <c r="VJ9" s="19">
        <v>0</v>
      </c>
      <c r="VK9" s="19">
        <v>0</v>
      </c>
      <c r="VL9" s="19">
        <v>0</v>
      </c>
      <c r="VM9" s="19">
        <v>0</v>
      </c>
      <c r="VN9" s="19">
        <v>0</v>
      </c>
      <c r="VO9" s="19">
        <v>0</v>
      </c>
      <c r="VP9" s="19">
        <v>0</v>
      </c>
      <c r="VQ9" s="19">
        <v>0</v>
      </c>
      <c r="VR9" s="19">
        <v>0</v>
      </c>
      <c r="VS9" s="19">
        <v>0</v>
      </c>
      <c r="VT9" s="19">
        <v>0</v>
      </c>
      <c r="VU9" s="19">
        <v>0</v>
      </c>
      <c r="VV9" s="19">
        <v>0</v>
      </c>
      <c r="VW9" s="19">
        <v>0</v>
      </c>
      <c r="VX9" s="19">
        <v>0</v>
      </c>
      <c r="VY9" s="19">
        <v>0</v>
      </c>
      <c r="VZ9" s="19">
        <v>0</v>
      </c>
      <c r="WA9" s="19">
        <v>0</v>
      </c>
      <c r="WB9" s="19">
        <v>0</v>
      </c>
      <c r="WC9" s="19">
        <v>0</v>
      </c>
      <c r="WD9" s="19">
        <v>0</v>
      </c>
      <c r="WE9" s="19">
        <v>0</v>
      </c>
      <c r="WF9" s="19">
        <v>0</v>
      </c>
      <c r="WG9" s="19">
        <v>0</v>
      </c>
      <c r="WH9" s="19">
        <v>0</v>
      </c>
      <c r="WI9" s="19">
        <v>0</v>
      </c>
      <c r="WJ9" s="19">
        <v>0</v>
      </c>
      <c r="WK9" s="19">
        <v>0</v>
      </c>
      <c r="WL9" s="19">
        <v>0</v>
      </c>
      <c r="WM9" s="19">
        <v>0</v>
      </c>
      <c r="WN9" s="19">
        <v>0</v>
      </c>
      <c r="WO9" s="19">
        <v>0</v>
      </c>
      <c r="WP9" s="19">
        <v>0</v>
      </c>
      <c r="WQ9" s="19">
        <v>0</v>
      </c>
      <c r="WR9" s="19">
        <v>0</v>
      </c>
      <c r="WS9" s="19">
        <v>0</v>
      </c>
      <c r="WT9" s="19">
        <v>0</v>
      </c>
      <c r="WU9" s="19">
        <v>0</v>
      </c>
      <c r="WV9" s="19">
        <v>0</v>
      </c>
      <c r="WW9" s="19">
        <v>0</v>
      </c>
      <c r="WX9" s="19">
        <v>0</v>
      </c>
      <c r="WY9" s="19">
        <v>0</v>
      </c>
      <c r="WZ9" s="19">
        <v>0</v>
      </c>
      <c r="XA9" s="19">
        <v>0</v>
      </c>
      <c r="XB9" s="19">
        <v>0</v>
      </c>
      <c r="XC9" s="19">
        <v>0</v>
      </c>
      <c r="XD9" s="19">
        <v>0</v>
      </c>
      <c r="XE9" s="19">
        <v>0</v>
      </c>
      <c r="XF9" s="19">
        <v>0</v>
      </c>
      <c r="XG9" s="19">
        <v>0</v>
      </c>
      <c r="XH9" s="19">
        <v>0</v>
      </c>
      <c r="XI9" s="19">
        <v>0</v>
      </c>
      <c r="XJ9" s="19">
        <v>0</v>
      </c>
      <c r="XK9" s="19">
        <v>0</v>
      </c>
      <c r="XL9" s="19">
        <v>0</v>
      </c>
      <c r="XM9" s="19">
        <v>0</v>
      </c>
      <c r="XN9" s="19">
        <v>0</v>
      </c>
      <c r="XO9" s="19">
        <v>0</v>
      </c>
      <c r="XP9" s="19">
        <v>0</v>
      </c>
      <c r="XQ9" s="19">
        <v>0</v>
      </c>
      <c r="XR9" s="19">
        <v>0</v>
      </c>
      <c r="XS9" s="19">
        <v>0</v>
      </c>
      <c r="XT9" s="19">
        <v>0</v>
      </c>
      <c r="XU9" s="19">
        <v>0</v>
      </c>
      <c r="XV9" s="19">
        <v>0</v>
      </c>
      <c r="XW9" s="19">
        <v>0</v>
      </c>
      <c r="XX9" s="19">
        <v>0</v>
      </c>
      <c r="XY9" s="19">
        <v>0</v>
      </c>
      <c r="XZ9" s="19">
        <v>0</v>
      </c>
      <c r="YA9" s="19">
        <v>0</v>
      </c>
      <c r="YB9" s="19">
        <v>0</v>
      </c>
      <c r="YC9" s="19">
        <v>0</v>
      </c>
      <c r="YD9" s="19">
        <v>0</v>
      </c>
      <c r="YE9" s="19">
        <v>0</v>
      </c>
      <c r="YF9" s="19">
        <v>0</v>
      </c>
      <c r="YG9" s="19">
        <v>0</v>
      </c>
      <c r="YH9" s="19">
        <v>0</v>
      </c>
      <c r="YI9" s="19">
        <v>0</v>
      </c>
      <c r="YJ9" s="19">
        <v>0</v>
      </c>
      <c r="YK9" s="19">
        <v>0</v>
      </c>
      <c r="YL9" s="19">
        <v>0</v>
      </c>
      <c r="YM9" s="19">
        <v>0</v>
      </c>
      <c r="YN9" s="19">
        <v>0</v>
      </c>
      <c r="YO9" s="19">
        <v>0</v>
      </c>
      <c r="YP9" s="19">
        <v>0</v>
      </c>
      <c r="YQ9" s="19">
        <v>0</v>
      </c>
      <c r="YR9" s="19">
        <v>0</v>
      </c>
      <c r="YS9" s="19">
        <v>0</v>
      </c>
      <c r="YT9" s="19">
        <v>0</v>
      </c>
      <c r="YU9" s="19">
        <v>0</v>
      </c>
      <c r="YV9" s="19">
        <v>0</v>
      </c>
      <c r="YW9" s="19">
        <v>0</v>
      </c>
      <c r="YX9" s="19">
        <v>0</v>
      </c>
      <c r="YY9" s="19">
        <v>0</v>
      </c>
      <c r="YZ9" s="19">
        <v>0</v>
      </c>
      <c r="ZA9" s="19">
        <v>0</v>
      </c>
      <c r="ZB9" s="19">
        <v>0</v>
      </c>
      <c r="ZC9" s="19">
        <v>0</v>
      </c>
      <c r="ZD9" s="19">
        <v>0</v>
      </c>
      <c r="ZE9" s="19">
        <v>0</v>
      </c>
      <c r="ZF9" s="19">
        <v>0</v>
      </c>
      <c r="ZG9" s="19">
        <v>0</v>
      </c>
      <c r="ZH9" s="19">
        <v>0</v>
      </c>
      <c r="ZI9" s="19">
        <v>0</v>
      </c>
      <c r="ZJ9" s="19">
        <v>0</v>
      </c>
      <c r="ZK9" s="19">
        <v>0</v>
      </c>
      <c r="ZL9" s="19">
        <v>0</v>
      </c>
      <c r="ZM9" s="19">
        <v>0</v>
      </c>
      <c r="ZN9" s="19">
        <v>0</v>
      </c>
      <c r="ZO9" s="19">
        <v>0</v>
      </c>
      <c r="ZP9" s="19">
        <v>0</v>
      </c>
      <c r="ZQ9" s="19">
        <v>0</v>
      </c>
      <c r="ZR9" s="19">
        <v>0</v>
      </c>
      <c r="ZS9" s="19">
        <v>0</v>
      </c>
      <c r="ZT9" s="19">
        <v>0</v>
      </c>
      <c r="ZU9" s="19">
        <v>0</v>
      </c>
      <c r="ZV9" s="19">
        <v>0</v>
      </c>
      <c r="ZW9" s="19">
        <v>0</v>
      </c>
      <c r="ZX9" s="19">
        <v>0</v>
      </c>
      <c r="ZY9" s="19">
        <v>0</v>
      </c>
      <c r="ZZ9" s="19">
        <v>0</v>
      </c>
      <c r="AAA9" s="19">
        <v>0</v>
      </c>
      <c r="AAB9" s="19">
        <v>0</v>
      </c>
      <c r="AAC9" s="19">
        <v>0</v>
      </c>
      <c r="AAD9" s="19">
        <v>0</v>
      </c>
      <c r="AAE9" s="19">
        <v>0</v>
      </c>
      <c r="AAF9" s="19">
        <v>0</v>
      </c>
      <c r="AAG9" s="19">
        <v>0</v>
      </c>
      <c r="AAH9" s="19">
        <v>0</v>
      </c>
      <c r="AAI9" s="19">
        <v>0</v>
      </c>
      <c r="AAJ9" s="19">
        <v>0</v>
      </c>
      <c r="AAK9" s="19">
        <v>0</v>
      </c>
      <c r="AAL9" s="19">
        <v>0</v>
      </c>
      <c r="AAM9" s="19">
        <v>0</v>
      </c>
      <c r="AAN9" s="19">
        <v>0</v>
      </c>
      <c r="AAO9" s="19">
        <v>0</v>
      </c>
      <c r="AAP9" s="19">
        <v>0</v>
      </c>
      <c r="AAQ9" s="19">
        <v>0</v>
      </c>
      <c r="AAR9" s="19">
        <v>0</v>
      </c>
      <c r="AAS9" s="19">
        <v>0</v>
      </c>
      <c r="AAT9" s="19">
        <v>0</v>
      </c>
      <c r="AAU9" s="19">
        <v>0</v>
      </c>
      <c r="AAV9" s="19">
        <v>0</v>
      </c>
      <c r="AAW9" s="19">
        <v>0</v>
      </c>
      <c r="AAX9" s="19">
        <v>0</v>
      </c>
      <c r="AAY9" s="19">
        <v>0</v>
      </c>
      <c r="AAZ9" s="19">
        <v>0</v>
      </c>
      <c r="ABA9" s="19">
        <v>0</v>
      </c>
      <c r="ABB9" s="19">
        <v>0</v>
      </c>
      <c r="ABC9" s="19">
        <v>0</v>
      </c>
      <c r="ABD9" s="19">
        <v>0</v>
      </c>
      <c r="ABE9" s="19">
        <v>0</v>
      </c>
      <c r="ABF9" s="19">
        <v>0</v>
      </c>
      <c r="ABG9" s="19">
        <v>0</v>
      </c>
      <c r="ABH9" s="19">
        <v>0</v>
      </c>
      <c r="ABI9" s="19">
        <v>0</v>
      </c>
      <c r="ABJ9" s="19">
        <v>0</v>
      </c>
      <c r="ABK9" s="19">
        <v>0</v>
      </c>
      <c r="ABL9" s="19">
        <v>0</v>
      </c>
      <c r="ABM9" s="19">
        <v>0</v>
      </c>
      <c r="ABN9" s="19">
        <v>0</v>
      </c>
      <c r="ABO9" s="19">
        <v>0</v>
      </c>
      <c r="ABP9" s="19">
        <v>0</v>
      </c>
      <c r="ABQ9" s="19">
        <v>0</v>
      </c>
      <c r="ABR9" s="19">
        <v>0</v>
      </c>
      <c r="ABS9" s="19">
        <v>0</v>
      </c>
      <c r="ABT9" s="19">
        <v>0</v>
      </c>
      <c r="ABU9" s="19">
        <v>0</v>
      </c>
      <c r="ABV9" s="19">
        <v>0</v>
      </c>
      <c r="ABW9" s="19">
        <v>0</v>
      </c>
      <c r="ABX9" s="19">
        <v>0</v>
      </c>
      <c r="ABY9" s="19">
        <v>0</v>
      </c>
      <c r="ABZ9" s="19">
        <v>0</v>
      </c>
      <c r="ACA9" s="19">
        <v>0</v>
      </c>
      <c r="ACB9" s="19">
        <v>0</v>
      </c>
      <c r="ACC9" s="19">
        <v>0</v>
      </c>
      <c r="ACD9" s="19">
        <v>0</v>
      </c>
      <c r="ACE9" s="19">
        <v>0</v>
      </c>
      <c r="ACF9" s="19">
        <v>0</v>
      </c>
      <c r="ACG9" s="19">
        <v>0</v>
      </c>
      <c r="ACH9" s="19">
        <v>0</v>
      </c>
      <c r="ACI9" s="19">
        <v>0</v>
      </c>
      <c r="ACJ9" s="19">
        <v>0</v>
      </c>
      <c r="ACK9" s="19">
        <v>0</v>
      </c>
      <c r="ACL9" s="19">
        <v>0</v>
      </c>
      <c r="ACM9" s="19">
        <v>0</v>
      </c>
      <c r="ACN9" s="19">
        <v>0</v>
      </c>
      <c r="ACO9" s="19">
        <v>0</v>
      </c>
      <c r="ACP9" s="19">
        <v>0</v>
      </c>
      <c r="ACQ9" s="19">
        <v>0</v>
      </c>
      <c r="ACR9" s="19">
        <v>0</v>
      </c>
      <c r="ACS9" s="19">
        <v>0</v>
      </c>
      <c r="ACT9" s="19">
        <v>0</v>
      </c>
      <c r="ACU9" s="19">
        <v>0</v>
      </c>
      <c r="ACV9" s="19">
        <v>0</v>
      </c>
      <c r="ACW9" s="19">
        <v>0</v>
      </c>
      <c r="ACX9" s="19">
        <v>0</v>
      </c>
      <c r="ACY9" s="19">
        <v>0</v>
      </c>
      <c r="ACZ9" s="19">
        <v>0</v>
      </c>
      <c r="ADA9" s="19">
        <v>0</v>
      </c>
      <c r="ADB9" s="19">
        <v>0</v>
      </c>
      <c r="ADC9" s="19">
        <v>0</v>
      </c>
      <c r="ADD9" s="19">
        <v>0</v>
      </c>
      <c r="ADE9" s="19">
        <v>0</v>
      </c>
      <c r="ADF9" s="19">
        <v>0</v>
      </c>
      <c r="ADG9" s="19">
        <v>0</v>
      </c>
      <c r="ADH9" s="19">
        <v>0</v>
      </c>
      <c r="ADI9" s="19">
        <v>0</v>
      </c>
      <c r="ADJ9" s="19">
        <v>0</v>
      </c>
      <c r="ADK9" s="19">
        <v>0</v>
      </c>
      <c r="ADL9" s="19">
        <v>0</v>
      </c>
      <c r="ADM9" s="19">
        <v>0</v>
      </c>
      <c r="ADN9" s="19">
        <v>0</v>
      </c>
      <c r="ADO9" s="19">
        <v>0</v>
      </c>
      <c r="ADP9" s="19">
        <v>0</v>
      </c>
      <c r="ADQ9" s="19">
        <v>0</v>
      </c>
      <c r="ADR9" s="19">
        <v>0</v>
      </c>
      <c r="ADS9" s="19">
        <v>0</v>
      </c>
      <c r="ADT9" s="19">
        <v>0</v>
      </c>
      <c r="ADU9" s="19">
        <v>0</v>
      </c>
      <c r="ADV9" s="19">
        <v>0</v>
      </c>
      <c r="ADW9" s="19">
        <v>0</v>
      </c>
      <c r="ADX9" s="19">
        <v>0</v>
      </c>
      <c r="ADY9" s="19">
        <v>0</v>
      </c>
      <c r="ADZ9" s="19">
        <v>0</v>
      </c>
      <c r="AEA9" s="19">
        <v>0</v>
      </c>
      <c r="AEB9" s="19">
        <v>0</v>
      </c>
      <c r="AEC9" s="19">
        <v>0</v>
      </c>
      <c r="AED9" s="19">
        <v>0</v>
      </c>
      <c r="AEE9" s="19">
        <v>0</v>
      </c>
      <c r="AEF9" s="19">
        <v>0</v>
      </c>
      <c r="AEG9" s="19">
        <v>0</v>
      </c>
      <c r="AEH9" s="19">
        <v>0</v>
      </c>
      <c r="AEI9" s="19">
        <v>0</v>
      </c>
      <c r="AEJ9" s="19">
        <v>0</v>
      </c>
      <c r="AEK9" s="19">
        <v>0</v>
      </c>
      <c r="AEL9" s="19">
        <v>0</v>
      </c>
      <c r="AEM9" s="19">
        <v>0</v>
      </c>
      <c r="AEN9" s="19">
        <v>0</v>
      </c>
      <c r="AEO9" s="19">
        <v>0</v>
      </c>
      <c r="AEP9" s="19">
        <v>0</v>
      </c>
      <c r="AEQ9" s="19">
        <v>0</v>
      </c>
      <c r="AER9" s="19">
        <v>0</v>
      </c>
      <c r="AES9" s="19">
        <v>0</v>
      </c>
      <c r="AET9" s="19">
        <v>0</v>
      </c>
      <c r="AEU9" s="19">
        <v>0</v>
      </c>
      <c r="AEV9" s="19">
        <v>0</v>
      </c>
      <c r="AEW9" s="19">
        <v>0</v>
      </c>
      <c r="AEX9" s="19">
        <v>0</v>
      </c>
      <c r="AEY9" s="19">
        <v>0</v>
      </c>
      <c r="AEZ9" s="19">
        <v>0</v>
      </c>
      <c r="AFA9" s="19">
        <v>0</v>
      </c>
      <c r="AFB9" s="19">
        <v>0</v>
      </c>
      <c r="AFC9" s="19">
        <v>0</v>
      </c>
      <c r="AFD9" s="19">
        <v>0</v>
      </c>
      <c r="AFE9" s="19">
        <v>0</v>
      </c>
      <c r="AFF9" s="19">
        <v>0</v>
      </c>
      <c r="AFG9" s="19">
        <v>0</v>
      </c>
      <c r="AFH9" s="19">
        <v>0</v>
      </c>
      <c r="AFI9" s="19">
        <v>0</v>
      </c>
      <c r="AFJ9" s="19">
        <v>0</v>
      </c>
      <c r="AFK9" s="19">
        <v>0</v>
      </c>
      <c r="AFL9" s="19">
        <v>0</v>
      </c>
      <c r="AFM9" s="19">
        <v>0</v>
      </c>
      <c r="AFN9" s="19">
        <v>0</v>
      </c>
      <c r="AFO9" s="19">
        <v>0</v>
      </c>
      <c r="AFP9" s="19">
        <v>0</v>
      </c>
      <c r="AFQ9" s="19">
        <v>0</v>
      </c>
      <c r="AFR9" s="19">
        <v>0</v>
      </c>
      <c r="AFS9" s="19">
        <v>0</v>
      </c>
      <c r="AFT9" s="19">
        <v>0</v>
      </c>
      <c r="AFU9" s="19">
        <v>0</v>
      </c>
      <c r="AFV9" s="19">
        <v>0</v>
      </c>
      <c r="AFW9" s="19">
        <v>0</v>
      </c>
      <c r="AFX9" s="19">
        <v>0</v>
      </c>
      <c r="AFY9" s="19">
        <v>0</v>
      </c>
      <c r="AFZ9" s="19">
        <v>0</v>
      </c>
      <c r="AGA9" s="19">
        <v>0</v>
      </c>
      <c r="AGB9" s="19">
        <v>0</v>
      </c>
      <c r="AGC9" s="19">
        <v>0</v>
      </c>
      <c r="AGD9" s="19">
        <v>0</v>
      </c>
      <c r="AGE9" s="19">
        <v>0</v>
      </c>
      <c r="AGF9" s="19">
        <v>0</v>
      </c>
      <c r="AGG9" s="19">
        <v>0</v>
      </c>
      <c r="AGH9" s="19">
        <v>0</v>
      </c>
      <c r="AGI9" s="19">
        <v>0</v>
      </c>
      <c r="AGJ9" s="19">
        <v>0</v>
      </c>
      <c r="AGK9" s="19">
        <v>0</v>
      </c>
      <c r="AGL9" s="19">
        <v>0</v>
      </c>
      <c r="AGM9" s="19">
        <v>0</v>
      </c>
      <c r="AGN9" s="19">
        <v>0</v>
      </c>
      <c r="AGO9" s="19">
        <v>0</v>
      </c>
      <c r="AGP9" s="19">
        <v>0</v>
      </c>
      <c r="AGQ9" s="19">
        <v>0</v>
      </c>
      <c r="AGR9" s="19">
        <v>0</v>
      </c>
      <c r="AGS9" s="19">
        <v>0</v>
      </c>
      <c r="AGT9" s="19">
        <v>0</v>
      </c>
      <c r="AGU9" s="19">
        <v>0</v>
      </c>
      <c r="AGV9" s="19">
        <v>0</v>
      </c>
      <c r="AGW9" s="19">
        <v>0</v>
      </c>
      <c r="AGX9" s="19">
        <v>0</v>
      </c>
      <c r="AGY9" s="19">
        <v>0</v>
      </c>
      <c r="AGZ9" s="19">
        <v>0</v>
      </c>
      <c r="AHA9" s="19">
        <v>0</v>
      </c>
      <c r="AHB9" s="19">
        <v>0</v>
      </c>
      <c r="AHC9" s="19">
        <v>0</v>
      </c>
      <c r="AHD9" s="19">
        <v>0</v>
      </c>
      <c r="AHE9" s="19">
        <v>0</v>
      </c>
      <c r="AHF9" s="19">
        <v>0</v>
      </c>
      <c r="AHG9" s="19">
        <v>0</v>
      </c>
      <c r="AHH9" s="19">
        <v>0</v>
      </c>
      <c r="AHI9" s="19">
        <v>0</v>
      </c>
      <c r="AHJ9" s="19">
        <v>0</v>
      </c>
      <c r="AHK9" s="19">
        <v>0</v>
      </c>
      <c r="AHL9" s="19">
        <v>0</v>
      </c>
      <c r="AHM9" s="19">
        <v>0</v>
      </c>
      <c r="AHN9" s="19">
        <v>0</v>
      </c>
      <c r="AHO9" s="19">
        <v>0</v>
      </c>
      <c r="AHP9" s="19">
        <v>0</v>
      </c>
      <c r="AHQ9" s="19">
        <v>0</v>
      </c>
      <c r="AHR9" s="19">
        <v>0</v>
      </c>
      <c r="AHS9" s="19">
        <v>0</v>
      </c>
      <c r="AHT9" s="19">
        <v>0</v>
      </c>
      <c r="AHU9" s="19">
        <v>0</v>
      </c>
      <c r="AHV9" s="19">
        <v>0</v>
      </c>
      <c r="AHW9" s="19">
        <v>0</v>
      </c>
      <c r="AHX9" s="19">
        <v>0</v>
      </c>
      <c r="AHY9" s="19">
        <v>0</v>
      </c>
      <c r="AHZ9" s="19">
        <v>0</v>
      </c>
      <c r="AIA9" s="19">
        <v>0</v>
      </c>
      <c r="AIB9" s="19">
        <v>0</v>
      </c>
      <c r="AIC9" s="19">
        <v>0</v>
      </c>
      <c r="AID9" s="19">
        <v>0</v>
      </c>
      <c r="AIE9" s="19">
        <v>0</v>
      </c>
      <c r="AIF9" s="19">
        <v>0</v>
      </c>
      <c r="AIG9" s="19">
        <v>0</v>
      </c>
      <c r="AIH9" s="19">
        <v>0</v>
      </c>
      <c r="AII9" s="19">
        <v>0</v>
      </c>
      <c r="AIJ9" s="19">
        <v>0</v>
      </c>
      <c r="AIK9" s="19">
        <v>0</v>
      </c>
      <c r="AIL9" s="19">
        <v>0</v>
      </c>
      <c r="AIM9" s="19">
        <v>0</v>
      </c>
      <c r="AIN9" s="19">
        <v>0</v>
      </c>
      <c r="AIO9" s="19">
        <v>0</v>
      </c>
      <c r="AIP9" s="19">
        <v>0</v>
      </c>
      <c r="AIQ9" s="19">
        <v>0</v>
      </c>
      <c r="AIR9" s="19">
        <v>0</v>
      </c>
      <c r="AIS9" s="19">
        <v>0</v>
      </c>
      <c r="AIT9" s="19">
        <v>0</v>
      </c>
      <c r="AIU9" s="19">
        <v>0</v>
      </c>
      <c r="AIV9" s="19">
        <v>0</v>
      </c>
      <c r="AIW9" s="19">
        <v>0</v>
      </c>
      <c r="AIX9" s="19">
        <v>0</v>
      </c>
      <c r="AIY9" s="19">
        <v>0</v>
      </c>
      <c r="AIZ9" s="19">
        <v>0</v>
      </c>
      <c r="AJA9" s="19">
        <v>0</v>
      </c>
      <c r="AJB9" s="19">
        <v>0</v>
      </c>
      <c r="AJC9" s="19">
        <v>0</v>
      </c>
      <c r="AJD9" s="19">
        <v>0</v>
      </c>
      <c r="AJE9" s="19">
        <v>0</v>
      </c>
      <c r="AJF9" s="19">
        <v>0</v>
      </c>
      <c r="AJG9" s="19">
        <v>0</v>
      </c>
      <c r="AJH9" s="19">
        <v>0</v>
      </c>
      <c r="AJI9" s="19">
        <v>0</v>
      </c>
      <c r="AJJ9" s="19">
        <v>0</v>
      </c>
      <c r="AJK9" s="19">
        <v>0</v>
      </c>
      <c r="AJL9" s="19">
        <v>0</v>
      </c>
      <c r="AJM9" s="19">
        <v>0</v>
      </c>
      <c r="AJN9" s="19">
        <v>0</v>
      </c>
      <c r="AJO9" s="19">
        <v>0</v>
      </c>
      <c r="AJP9" s="19">
        <v>0</v>
      </c>
      <c r="AJQ9" s="19">
        <v>0</v>
      </c>
      <c r="AJR9" s="19">
        <v>0</v>
      </c>
      <c r="AJS9" s="19">
        <v>0</v>
      </c>
      <c r="AJT9" s="19">
        <v>0</v>
      </c>
      <c r="AJU9" s="19">
        <v>0</v>
      </c>
      <c r="AJV9" s="19">
        <v>0</v>
      </c>
      <c r="AJW9" s="19">
        <v>0</v>
      </c>
      <c r="AJX9" s="19">
        <v>0</v>
      </c>
      <c r="AJY9" s="19">
        <v>0</v>
      </c>
      <c r="AJZ9" s="19">
        <v>0</v>
      </c>
      <c r="AKA9" s="19">
        <v>0</v>
      </c>
      <c r="AKB9" s="19">
        <v>0</v>
      </c>
      <c r="AKC9" s="19">
        <v>0</v>
      </c>
      <c r="AKD9" s="19">
        <v>0</v>
      </c>
      <c r="AKE9" s="19">
        <v>0</v>
      </c>
      <c r="AKF9" s="19">
        <v>0</v>
      </c>
      <c r="AKG9" s="19">
        <v>0</v>
      </c>
      <c r="AKH9" s="19">
        <v>0</v>
      </c>
      <c r="AKI9" s="19">
        <v>0</v>
      </c>
      <c r="AKJ9" s="19">
        <v>0</v>
      </c>
      <c r="AKK9" s="19">
        <v>0</v>
      </c>
      <c r="AKL9" s="19">
        <v>0</v>
      </c>
      <c r="AKM9" s="19">
        <v>0</v>
      </c>
      <c r="AKN9" s="19">
        <v>0</v>
      </c>
      <c r="AKO9" s="19">
        <v>0</v>
      </c>
      <c r="AKP9" s="19">
        <v>0</v>
      </c>
      <c r="AKQ9" s="19">
        <v>0</v>
      </c>
      <c r="AKR9" s="19">
        <v>0</v>
      </c>
      <c r="AKS9" s="19">
        <v>0</v>
      </c>
      <c r="AKT9" s="19">
        <v>0</v>
      </c>
      <c r="AKU9" s="19">
        <v>0</v>
      </c>
      <c r="AKV9" s="19">
        <v>0</v>
      </c>
      <c r="AKW9" s="19">
        <v>0</v>
      </c>
      <c r="AKX9" s="19">
        <v>0</v>
      </c>
      <c r="AKY9" s="19">
        <v>0</v>
      </c>
      <c r="AKZ9" s="19">
        <v>0</v>
      </c>
      <c r="ALA9" s="19">
        <v>0</v>
      </c>
      <c r="ALB9" s="19">
        <v>0</v>
      </c>
      <c r="ALC9" s="19">
        <v>0</v>
      </c>
      <c r="ALD9" s="19">
        <v>0</v>
      </c>
      <c r="ALE9" s="19">
        <v>0</v>
      </c>
      <c r="ALF9" s="19">
        <v>0</v>
      </c>
      <c r="ALG9" s="19">
        <v>0</v>
      </c>
      <c r="ALH9" s="19">
        <v>0</v>
      </c>
      <c r="ALI9" s="19">
        <v>0</v>
      </c>
      <c r="ALJ9" s="19">
        <v>0</v>
      </c>
      <c r="ALK9" s="19">
        <v>0</v>
      </c>
      <c r="ALL9" s="19">
        <v>0</v>
      </c>
      <c r="ALM9" s="19">
        <v>0</v>
      </c>
      <c r="ALN9" s="19">
        <v>0</v>
      </c>
      <c r="ALO9" s="19">
        <v>0</v>
      </c>
      <c r="ALP9" s="19">
        <v>0</v>
      </c>
      <c r="ALQ9" s="19">
        <v>0</v>
      </c>
      <c r="ALR9" s="19">
        <v>0</v>
      </c>
      <c r="ALS9" s="19">
        <v>0</v>
      </c>
      <c r="ALT9" s="19">
        <v>0</v>
      </c>
      <c r="ALU9" s="19">
        <v>0</v>
      </c>
      <c r="ALV9" s="19">
        <v>0</v>
      </c>
      <c r="ALW9" s="19">
        <v>0</v>
      </c>
      <c r="ALX9" s="19">
        <v>0</v>
      </c>
      <c r="ALY9" s="19">
        <v>0</v>
      </c>
      <c r="ALZ9" s="19">
        <v>0</v>
      </c>
      <c r="AMA9" s="19">
        <v>0</v>
      </c>
      <c r="AMB9" s="19">
        <v>0</v>
      </c>
      <c r="AMC9" s="19">
        <v>0</v>
      </c>
      <c r="AMD9" s="19">
        <v>0</v>
      </c>
      <c r="AME9" s="19">
        <v>0</v>
      </c>
      <c r="AMF9" s="19">
        <v>0</v>
      </c>
      <c r="AMG9" s="19">
        <v>0</v>
      </c>
      <c r="AMH9" s="19">
        <v>0</v>
      </c>
      <c r="AMI9" s="19">
        <v>0</v>
      </c>
      <c r="AMJ9" s="19">
        <v>0</v>
      </c>
      <c r="AMK9" s="19">
        <v>0</v>
      </c>
      <c r="AML9" s="19">
        <v>0</v>
      </c>
      <c r="AMM9" s="19">
        <v>0</v>
      </c>
      <c r="AMN9" s="19">
        <v>0</v>
      </c>
      <c r="AMO9" s="19">
        <v>0</v>
      </c>
      <c r="AMP9" s="19">
        <v>0</v>
      </c>
      <c r="AMQ9" s="19">
        <v>0</v>
      </c>
      <c r="AMR9" s="19">
        <v>0</v>
      </c>
      <c r="AMS9" s="19">
        <v>0</v>
      </c>
      <c r="AMT9" s="19">
        <v>0</v>
      </c>
      <c r="AMU9" s="19">
        <v>0</v>
      </c>
      <c r="AMV9" s="19">
        <v>0</v>
      </c>
      <c r="AMW9" s="19">
        <v>0</v>
      </c>
      <c r="AMX9" s="19">
        <v>0</v>
      </c>
      <c r="AMY9" s="19">
        <v>0</v>
      </c>
      <c r="AMZ9" s="19">
        <v>0</v>
      </c>
      <c r="ANA9" s="19">
        <v>0</v>
      </c>
      <c r="ANB9" s="19">
        <v>0</v>
      </c>
      <c r="ANC9" s="19">
        <v>0</v>
      </c>
      <c r="AND9" s="19">
        <v>0</v>
      </c>
      <c r="ANE9" s="19">
        <v>0</v>
      </c>
      <c r="ANF9" s="19">
        <v>0</v>
      </c>
      <c r="ANG9" s="19">
        <v>0</v>
      </c>
      <c r="ANH9" s="19">
        <v>0</v>
      </c>
      <c r="ANI9" s="19">
        <v>0</v>
      </c>
      <c r="ANJ9" s="19">
        <v>0</v>
      </c>
      <c r="ANK9" s="19">
        <v>0</v>
      </c>
      <c r="ANL9" s="19">
        <v>0</v>
      </c>
      <c r="ANM9" s="19">
        <v>0</v>
      </c>
      <c r="ANN9" s="19">
        <v>0</v>
      </c>
      <c r="ANO9" s="19">
        <v>0</v>
      </c>
      <c r="ANP9" s="19">
        <v>0</v>
      </c>
      <c r="ANQ9" s="19">
        <v>0</v>
      </c>
      <c r="ANR9" s="19">
        <v>0</v>
      </c>
      <c r="ANS9" s="19">
        <v>0</v>
      </c>
      <c r="ANT9" s="19">
        <v>0</v>
      </c>
      <c r="ANU9" s="19">
        <v>0</v>
      </c>
      <c r="ANV9" s="19">
        <v>0</v>
      </c>
      <c r="ANW9" s="19">
        <v>0</v>
      </c>
      <c r="ANX9" s="19">
        <v>0</v>
      </c>
      <c r="ANY9" s="19">
        <v>0</v>
      </c>
      <c r="ANZ9" s="19">
        <v>0</v>
      </c>
      <c r="AOA9" s="19">
        <v>0</v>
      </c>
      <c r="AOB9" s="19">
        <v>0</v>
      </c>
      <c r="AOC9" s="19">
        <v>0</v>
      </c>
      <c r="AOD9" s="19">
        <v>0</v>
      </c>
      <c r="AOE9" s="19">
        <v>0</v>
      </c>
      <c r="AOF9" s="19">
        <v>0</v>
      </c>
      <c r="AOG9" s="19">
        <v>0</v>
      </c>
      <c r="AOH9" s="19">
        <v>0</v>
      </c>
      <c r="AOI9" s="19">
        <v>0</v>
      </c>
      <c r="AOJ9" s="19">
        <v>0</v>
      </c>
      <c r="AOK9" s="19">
        <v>0</v>
      </c>
      <c r="AOL9" s="19">
        <v>0</v>
      </c>
      <c r="AOM9" s="19">
        <v>0</v>
      </c>
      <c r="AON9" s="19">
        <v>0</v>
      </c>
      <c r="AOO9" s="19">
        <v>0</v>
      </c>
      <c r="AOP9" s="19">
        <v>0</v>
      </c>
      <c r="AOQ9" s="19">
        <v>0</v>
      </c>
      <c r="AOR9" s="19">
        <v>0</v>
      </c>
      <c r="AOS9" s="19">
        <v>0</v>
      </c>
      <c r="AOT9" s="19">
        <v>0</v>
      </c>
      <c r="AOU9" s="19">
        <v>0</v>
      </c>
      <c r="AOV9" s="19">
        <v>0</v>
      </c>
      <c r="AOW9" s="19">
        <v>0</v>
      </c>
      <c r="AOX9" s="19">
        <v>0</v>
      </c>
      <c r="AOY9" s="19">
        <v>0</v>
      </c>
      <c r="AOZ9" s="19">
        <v>0</v>
      </c>
      <c r="APA9" s="19">
        <v>0</v>
      </c>
      <c r="APB9" s="19">
        <v>0</v>
      </c>
      <c r="APC9" s="19">
        <v>0</v>
      </c>
      <c r="APD9" s="19">
        <v>0</v>
      </c>
      <c r="APE9" s="19">
        <v>0</v>
      </c>
      <c r="APF9" s="19">
        <v>0</v>
      </c>
      <c r="APG9" s="19">
        <v>0</v>
      </c>
      <c r="APH9" s="19">
        <v>0</v>
      </c>
      <c r="API9" s="19">
        <v>0</v>
      </c>
      <c r="APJ9" s="19">
        <v>0</v>
      </c>
      <c r="APK9" s="19">
        <v>0</v>
      </c>
      <c r="APL9" s="19">
        <v>0</v>
      </c>
      <c r="APM9" s="19">
        <v>0</v>
      </c>
      <c r="APN9" s="19">
        <v>0</v>
      </c>
      <c r="APO9" s="19">
        <v>0</v>
      </c>
      <c r="APP9" s="19">
        <v>0</v>
      </c>
      <c r="APQ9" s="19">
        <v>0</v>
      </c>
      <c r="APR9" s="19">
        <v>0</v>
      </c>
      <c r="APS9" s="19">
        <v>0</v>
      </c>
      <c r="APT9" s="19">
        <v>0</v>
      </c>
      <c r="APU9" s="19">
        <v>0</v>
      </c>
      <c r="APV9" s="19">
        <v>0</v>
      </c>
      <c r="APW9" s="19">
        <v>0</v>
      </c>
      <c r="APX9" s="19">
        <v>0</v>
      </c>
      <c r="APY9" s="19">
        <v>0</v>
      </c>
      <c r="APZ9" s="19">
        <v>0</v>
      </c>
      <c r="AQA9" s="19">
        <v>0</v>
      </c>
      <c r="AQB9" s="19">
        <v>0</v>
      </c>
      <c r="AQC9" s="19">
        <v>0</v>
      </c>
      <c r="AQD9" s="19">
        <v>0</v>
      </c>
      <c r="AQE9" s="19">
        <v>0</v>
      </c>
      <c r="AQF9" s="19">
        <v>0</v>
      </c>
      <c r="AQG9" s="19">
        <v>0</v>
      </c>
      <c r="AQH9" s="19">
        <v>0</v>
      </c>
      <c r="AQI9" s="19">
        <v>0</v>
      </c>
      <c r="AQJ9" s="19">
        <v>0</v>
      </c>
      <c r="AQK9" s="19">
        <v>0</v>
      </c>
      <c r="AQL9" s="19">
        <v>0</v>
      </c>
      <c r="AQM9" s="19">
        <v>0</v>
      </c>
      <c r="AQN9" s="19">
        <v>0</v>
      </c>
      <c r="AQO9" s="19">
        <v>0</v>
      </c>
      <c r="AQP9" s="19">
        <v>0</v>
      </c>
      <c r="AQQ9" s="19">
        <v>0</v>
      </c>
      <c r="AQR9" s="19">
        <v>0</v>
      </c>
      <c r="AQS9" s="19">
        <v>0</v>
      </c>
      <c r="AQT9" s="19">
        <v>0</v>
      </c>
      <c r="AQU9" s="19">
        <v>0</v>
      </c>
      <c r="AQV9" s="19">
        <v>0</v>
      </c>
      <c r="AQW9" s="19">
        <v>0</v>
      </c>
      <c r="AQX9" s="19">
        <v>0</v>
      </c>
      <c r="AQY9" s="19">
        <v>0</v>
      </c>
      <c r="AQZ9" s="19">
        <v>0</v>
      </c>
      <c r="ARA9" s="19">
        <v>0</v>
      </c>
      <c r="ARB9" s="19">
        <v>0</v>
      </c>
      <c r="ARC9" s="19">
        <v>0</v>
      </c>
      <c r="ARD9" s="19">
        <v>0</v>
      </c>
      <c r="ARE9" s="19">
        <v>0</v>
      </c>
      <c r="ARF9" s="19">
        <v>0</v>
      </c>
      <c r="ARG9" s="19">
        <v>0</v>
      </c>
      <c r="ARH9" s="19">
        <v>0</v>
      </c>
      <c r="ARI9" s="19">
        <v>0</v>
      </c>
      <c r="ARJ9" s="19">
        <v>0</v>
      </c>
      <c r="ARK9" s="19">
        <v>0</v>
      </c>
      <c r="ARL9" s="19">
        <v>0</v>
      </c>
      <c r="ARM9" s="19">
        <v>0</v>
      </c>
      <c r="ARN9" s="19">
        <v>0</v>
      </c>
      <c r="ARO9" s="19">
        <v>0</v>
      </c>
      <c r="ARP9" s="19">
        <v>0</v>
      </c>
      <c r="ARQ9" s="19">
        <v>0</v>
      </c>
      <c r="ARR9" s="19">
        <v>0</v>
      </c>
      <c r="ARS9" s="19">
        <v>0</v>
      </c>
      <c r="ART9" s="19">
        <v>0</v>
      </c>
      <c r="ARU9" s="19">
        <v>0</v>
      </c>
      <c r="ARV9" s="19">
        <v>0</v>
      </c>
      <c r="ARW9" s="19">
        <v>0</v>
      </c>
      <c r="ARX9" s="19">
        <v>0</v>
      </c>
      <c r="ARY9" s="19">
        <v>0</v>
      </c>
      <c r="ARZ9" s="19">
        <v>0</v>
      </c>
      <c r="ASA9" s="19">
        <v>0</v>
      </c>
      <c r="ASB9" s="19">
        <v>0</v>
      </c>
      <c r="ASC9" s="19">
        <v>0</v>
      </c>
      <c r="ASD9" s="19">
        <v>0</v>
      </c>
      <c r="ASE9" s="19">
        <v>0</v>
      </c>
      <c r="ASF9" s="19">
        <v>0</v>
      </c>
      <c r="ASG9" s="19">
        <v>0</v>
      </c>
      <c r="ASH9" s="19">
        <v>0</v>
      </c>
      <c r="ASI9" s="19">
        <v>0</v>
      </c>
      <c r="ASJ9" s="19">
        <v>0</v>
      </c>
      <c r="ASK9" s="19">
        <v>0</v>
      </c>
      <c r="ASL9" s="19">
        <v>0</v>
      </c>
      <c r="ASM9" s="19">
        <v>0</v>
      </c>
      <c r="ASN9" s="19">
        <v>0</v>
      </c>
      <c r="ASO9" s="19">
        <v>0</v>
      </c>
      <c r="ASP9" s="19">
        <v>0</v>
      </c>
      <c r="ASQ9" s="19">
        <v>0</v>
      </c>
      <c r="ASR9" s="19">
        <v>0</v>
      </c>
      <c r="ASS9" s="19">
        <v>0</v>
      </c>
      <c r="AST9" s="19">
        <v>0</v>
      </c>
      <c r="ASU9" s="19">
        <v>0</v>
      </c>
      <c r="ASV9" s="19">
        <v>0</v>
      </c>
      <c r="ASW9" s="19">
        <v>0</v>
      </c>
      <c r="ASX9" s="19">
        <v>0</v>
      </c>
      <c r="ASY9" s="19">
        <v>0</v>
      </c>
      <c r="ASZ9" s="19">
        <v>0</v>
      </c>
      <c r="ATA9" s="19">
        <v>0</v>
      </c>
      <c r="ATB9" s="19">
        <v>0</v>
      </c>
      <c r="ATC9" s="19">
        <v>0</v>
      </c>
      <c r="ATD9" s="19">
        <v>0</v>
      </c>
      <c r="ATE9" s="19">
        <v>0</v>
      </c>
      <c r="ATF9" s="19">
        <v>0</v>
      </c>
      <c r="ATG9" s="19">
        <v>0</v>
      </c>
      <c r="ATH9" s="19">
        <v>0</v>
      </c>
      <c r="ATI9" s="19">
        <v>0</v>
      </c>
      <c r="ATJ9" s="19">
        <v>0</v>
      </c>
      <c r="ATK9" s="19">
        <v>0</v>
      </c>
      <c r="ATL9" s="19">
        <v>0</v>
      </c>
      <c r="ATM9" s="19">
        <v>0</v>
      </c>
      <c r="ATN9" s="19">
        <v>0</v>
      </c>
      <c r="ATO9" s="19">
        <v>0</v>
      </c>
      <c r="ATP9" s="19">
        <v>0</v>
      </c>
      <c r="ATQ9" s="19">
        <v>0</v>
      </c>
      <c r="ATR9" s="19">
        <v>0</v>
      </c>
      <c r="ATS9" s="19">
        <v>0</v>
      </c>
      <c r="ATT9" s="19">
        <v>0</v>
      </c>
      <c r="ATU9" s="19">
        <v>0</v>
      </c>
      <c r="ATV9" s="19">
        <v>0</v>
      </c>
      <c r="ATW9" s="19">
        <v>0</v>
      </c>
      <c r="ATX9" s="19">
        <v>0</v>
      </c>
      <c r="ATY9" s="19">
        <v>0</v>
      </c>
      <c r="ATZ9" s="19">
        <v>0</v>
      </c>
      <c r="AUA9" s="19">
        <v>0</v>
      </c>
      <c r="AUB9" s="19">
        <v>0</v>
      </c>
      <c r="AUC9" s="19">
        <v>0</v>
      </c>
      <c r="AUD9" s="19">
        <v>0</v>
      </c>
      <c r="AUE9" s="19">
        <v>0</v>
      </c>
      <c r="AUF9" s="19">
        <v>0</v>
      </c>
      <c r="AUG9" s="19">
        <v>0</v>
      </c>
      <c r="AUH9" s="19">
        <v>0</v>
      </c>
      <c r="AUI9" s="19">
        <v>0</v>
      </c>
      <c r="AUJ9" s="19">
        <v>0</v>
      </c>
      <c r="AUK9" s="19">
        <v>0</v>
      </c>
      <c r="AUL9" s="19">
        <v>0</v>
      </c>
      <c r="AUM9" s="19">
        <v>0</v>
      </c>
      <c r="AUN9" s="19">
        <v>0</v>
      </c>
      <c r="AUO9" s="19">
        <v>0</v>
      </c>
      <c r="AUP9" s="19">
        <v>0</v>
      </c>
      <c r="AUQ9" s="19">
        <v>0</v>
      </c>
      <c r="AUR9" s="19">
        <v>0</v>
      </c>
      <c r="AUS9" s="19">
        <v>0</v>
      </c>
      <c r="AUT9" s="19">
        <v>0</v>
      </c>
      <c r="AUU9" s="19">
        <v>0</v>
      </c>
      <c r="AUV9" s="19">
        <v>0</v>
      </c>
      <c r="AUW9" s="19">
        <v>0</v>
      </c>
      <c r="AUX9" s="19">
        <v>0</v>
      </c>
      <c r="AUY9" s="19">
        <v>0</v>
      </c>
      <c r="AUZ9" s="19">
        <v>0</v>
      </c>
      <c r="AVA9" s="19">
        <v>0</v>
      </c>
      <c r="AVB9" s="19">
        <v>0</v>
      </c>
      <c r="AVC9" s="19">
        <v>0</v>
      </c>
      <c r="AVD9" s="19">
        <v>0</v>
      </c>
      <c r="AVE9" s="19">
        <v>0</v>
      </c>
      <c r="AVF9" s="19">
        <v>0</v>
      </c>
      <c r="AVG9" s="19">
        <v>0</v>
      </c>
      <c r="AVH9" s="19">
        <v>0</v>
      </c>
      <c r="AVI9" s="19">
        <v>0</v>
      </c>
      <c r="AVJ9" s="19">
        <v>0</v>
      </c>
      <c r="AVK9" s="19">
        <v>0</v>
      </c>
      <c r="AVL9" s="19">
        <v>0</v>
      </c>
      <c r="AVM9" s="19">
        <v>0</v>
      </c>
      <c r="AVN9" s="19">
        <v>0</v>
      </c>
      <c r="AVO9" s="19">
        <v>0</v>
      </c>
      <c r="AVP9" s="19">
        <v>0</v>
      </c>
      <c r="AVQ9" s="19">
        <v>0</v>
      </c>
      <c r="AVR9" s="19">
        <v>0</v>
      </c>
      <c r="AVS9" s="19">
        <v>0</v>
      </c>
      <c r="AVT9" s="19">
        <v>0</v>
      </c>
      <c r="AVU9" s="19">
        <v>0</v>
      </c>
      <c r="AVV9" s="19">
        <v>0</v>
      </c>
      <c r="AVW9" s="19">
        <v>0</v>
      </c>
      <c r="AVX9" s="19">
        <v>0</v>
      </c>
      <c r="AVY9" s="19">
        <v>0</v>
      </c>
      <c r="AVZ9" s="19">
        <v>0</v>
      </c>
      <c r="AWA9" s="19">
        <v>0</v>
      </c>
      <c r="AWB9" s="19">
        <v>0</v>
      </c>
      <c r="AWC9" s="19">
        <v>0</v>
      </c>
      <c r="AWD9" s="19">
        <v>0</v>
      </c>
      <c r="AWE9" s="19">
        <v>0</v>
      </c>
      <c r="AWF9" s="19">
        <v>0</v>
      </c>
      <c r="AWG9" s="19">
        <v>0</v>
      </c>
      <c r="AWH9" s="19">
        <v>0</v>
      </c>
      <c r="AWI9" s="19">
        <v>0</v>
      </c>
      <c r="AWJ9" s="19">
        <v>0</v>
      </c>
      <c r="AWK9" s="19">
        <v>0</v>
      </c>
      <c r="AWL9" s="19">
        <v>0</v>
      </c>
      <c r="AWM9" s="19">
        <v>0</v>
      </c>
      <c r="AWN9" s="19">
        <v>0</v>
      </c>
      <c r="AWO9" s="19">
        <v>0</v>
      </c>
      <c r="AWP9" s="19">
        <v>0</v>
      </c>
      <c r="AWQ9" s="19">
        <v>0</v>
      </c>
      <c r="AWR9" s="19">
        <v>0</v>
      </c>
      <c r="AWS9" s="19">
        <v>0</v>
      </c>
      <c r="AWT9" s="19">
        <v>0</v>
      </c>
      <c r="AWU9" s="19">
        <v>0</v>
      </c>
      <c r="AWV9" s="19">
        <v>0</v>
      </c>
      <c r="AWW9" s="19">
        <v>0</v>
      </c>
      <c r="AWX9" s="19">
        <v>0</v>
      </c>
      <c r="AWY9" s="19">
        <v>0</v>
      </c>
      <c r="AWZ9" s="19">
        <v>0</v>
      </c>
      <c r="AXA9" s="19">
        <v>0</v>
      </c>
      <c r="AXB9" s="19">
        <v>0</v>
      </c>
      <c r="AXC9" s="19">
        <v>0</v>
      </c>
      <c r="AXD9" s="19">
        <v>0</v>
      </c>
      <c r="AXE9" s="19">
        <v>0</v>
      </c>
      <c r="AXF9" s="19">
        <v>0</v>
      </c>
      <c r="AXG9" s="19">
        <v>0</v>
      </c>
      <c r="AXH9" s="19">
        <v>0</v>
      </c>
      <c r="AXI9" s="19">
        <v>0</v>
      </c>
      <c r="AXJ9" s="19">
        <v>0</v>
      </c>
      <c r="AXK9" s="19">
        <v>0</v>
      </c>
      <c r="AXL9" s="19">
        <v>0</v>
      </c>
      <c r="AXM9" s="19">
        <v>0</v>
      </c>
      <c r="AXN9" s="19">
        <v>0</v>
      </c>
      <c r="AXO9" s="19">
        <v>0</v>
      </c>
      <c r="AXP9" s="19">
        <v>0</v>
      </c>
      <c r="AXQ9" s="19">
        <v>0</v>
      </c>
      <c r="AXR9" s="19">
        <v>0</v>
      </c>
      <c r="AXS9" s="19">
        <v>0</v>
      </c>
      <c r="AXT9" s="19">
        <v>0</v>
      </c>
      <c r="AXU9" s="19">
        <v>0</v>
      </c>
      <c r="AXV9" s="19">
        <v>0</v>
      </c>
      <c r="AXW9" s="19">
        <v>0</v>
      </c>
      <c r="AXX9" s="19">
        <v>0</v>
      </c>
      <c r="AXY9" s="19">
        <v>0</v>
      </c>
      <c r="AXZ9" s="19">
        <v>0</v>
      </c>
      <c r="AYA9" s="19">
        <v>0</v>
      </c>
      <c r="AYB9" s="19">
        <v>0</v>
      </c>
      <c r="AYC9" s="19">
        <v>0</v>
      </c>
      <c r="AYD9" s="19">
        <v>0</v>
      </c>
      <c r="AYE9" s="19">
        <v>0</v>
      </c>
      <c r="AYF9" s="19">
        <v>0</v>
      </c>
      <c r="AYG9" s="19">
        <v>0</v>
      </c>
      <c r="AYH9" s="19">
        <v>0</v>
      </c>
      <c r="AYI9" s="19">
        <v>0</v>
      </c>
      <c r="AYJ9" s="19">
        <v>0</v>
      </c>
      <c r="AYK9" s="19">
        <v>0</v>
      </c>
      <c r="AYL9" s="19">
        <v>0</v>
      </c>
      <c r="AYM9" s="19">
        <v>0</v>
      </c>
      <c r="AYN9" s="19">
        <v>0</v>
      </c>
      <c r="AYO9" s="19">
        <v>0</v>
      </c>
      <c r="AYP9" s="19">
        <v>0</v>
      </c>
      <c r="AYQ9" s="19">
        <v>0</v>
      </c>
      <c r="AYR9" s="19">
        <v>0</v>
      </c>
      <c r="AYS9" s="19">
        <v>0</v>
      </c>
      <c r="AYT9" s="19">
        <v>0</v>
      </c>
      <c r="AYU9" s="19">
        <v>0</v>
      </c>
      <c r="AYV9" s="19">
        <v>0</v>
      </c>
      <c r="AYW9" s="19">
        <v>0</v>
      </c>
      <c r="AYX9" s="19">
        <v>0</v>
      </c>
      <c r="AYY9" s="19">
        <v>0</v>
      </c>
      <c r="AYZ9" s="19">
        <v>0</v>
      </c>
      <c r="AZA9" s="19">
        <v>0</v>
      </c>
      <c r="AZB9" s="19">
        <v>0</v>
      </c>
      <c r="AZC9" s="19">
        <v>0</v>
      </c>
      <c r="AZD9" s="19">
        <v>0</v>
      </c>
      <c r="AZE9" s="19">
        <v>0</v>
      </c>
      <c r="AZF9" s="19">
        <v>0</v>
      </c>
      <c r="AZG9" s="19">
        <v>0</v>
      </c>
      <c r="AZH9" s="19">
        <v>0</v>
      </c>
      <c r="AZI9" s="19">
        <v>0</v>
      </c>
      <c r="AZJ9" s="19">
        <v>0</v>
      </c>
      <c r="AZK9" s="19">
        <v>0</v>
      </c>
      <c r="AZL9" s="19">
        <v>0</v>
      </c>
      <c r="AZM9" s="19">
        <v>0</v>
      </c>
      <c r="AZN9" s="19">
        <v>0</v>
      </c>
      <c r="AZO9" s="19">
        <v>0</v>
      </c>
      <c r="AZP9" s="19">
        <v>0</v>
      </c>
      <c r="AZQ9" s="19">
        <v>0</v>
      </c>
      <c r="AZR9" s="19">
        <v>0</v>
      </c>
      <c r="AZS9" s="19">
        <v>0</v>
      </c>
      <c r="AZT9" s="19">
        <v>0</v>
      </c>
      <c r="AZU9" s="19">
        <v>0</v>
      </c>
      <c r="AZV9" s="19">
        <v>0</v>
      </c>
      <c r="AZW9" s="19">
        <v>0</v>
      </c>
      <c r="AZX9" s="19">
        <v>0</v>
      </c>
      <c r="AZY9" s="19">
        <v>0</v>
      </c>
      <c r="AZZ9" s="19">
        <v>0</v>
      </c>
      <c r="BAA9" s="19">
        <v>0</v>
      </c>
      <c r="BAB9" s="19">
        <v>0</v>
      </c>
      <c r="BAC9" s="19">
        <v>0</v>
      </c>
      <c r="BAD9" s="19">
        <v>0</v>
      </c>
      <c r="BAE9" s="19">
        <v>0</v>
      </c>
      <c r="BAF9" s="19">
        <v>0</v>
      </c>
      <c r="BAG9" s="19">
        <v>0</v>
      </c>
      <c r="BAH9" s="19">
        <v>0</v>
      </c>
      <c r="BAI9" s="19">
        <v>0</v>
      </c>
      <c r="BAJ9" s="19">
        <v>0</v>
      </c>
      <c r="BAK9" s="19">
        <v>0</v>
      </c>
      <c r="BAL9" s="19">
        <v>0</v>
      </c>
      <c r="BAM9" s="19">
        <v>0</v>
      </c>
      <c r="BAN9" s="19">
        <v>0</v>
      </c>
      <c r="BAO9" s="19">
        <v>0</v>
      </c>
      <c r="BAP9" s="19">
        <v>0</v>
      </c>
      <c r="BAQ9" s="19">
        <v>0</v>
      </c>
      <c r="BAR9" s="19">
        <v>0</v>
      </c>
      <c r="BAS9" s="19">
        <v>0</v>
      </c>
      <c r="BAT9" s="19">
        <v>0</v>
      </c>
      <c r="BAU9" s="19">
        <v>0</v>
      </c>
      <c r="BAV9" s="19">
        <v>0</v>
      </c>
      <c r="BAW9" s="19">
        <v>0</v>
      </c>
      <c r="BAX9" s="19">
        <v>0</v>
      </c>
      <c r="BAY9" s="19">
        <v>0</v>
      </c>
      <c r="BAZ9" s="19">
        <v>0</v>
      </c>
      <c r="BBA9" s="19">
        <v>0</v>
      </c>
      <c r="BBB9" s="19">
        <v>0</v>
      </c>
      <c r="BBC9" s="19">
        <v>0</v>
      </c>
      <c r="BBD9" s="19">
        <v>0</v>
      </c>
      <c r="BBE9" s="19">
        <v>0</v>
      </c>
      <c r="BBF9" s="19">
        <v>0</v>
      </c>
      <c r="BBG9" s="19">
        <v>0</v>
      </c>
      <c r="BBH9" s="19">
        <v>0</v>
      </c>
      <c r="BBI9" s="19">
        <v>0</v>
      </c>
      <c r="BBJ9" s="19">
        <v>0</v>
      </c>
      <c r="BBK9" s="19">
        <v>0</v>
      </c>
      <c r="BBL9" s="19">
        <v>0</v>
      </c>
      <c r="BBM9" s="19">
        <v>0</v>
      </c>
      <c r="BBN9" s="19">
        <v>0</v>
      </c>
      <c r="BBO9" s="19">
        <v>0</v>
      </c>
      <c r="BBP9" s="19">
        <v>0</v>
      </c>
      <c r="BBQ9" s="19">
        <v>0</v>
      </c>
      <c r="BBR9" s="19">
        <v>0</v>
      </c>
      <c r="BBS9" s="19">
        <v>0</v>
      </c>
      <c r="BBT9" s="19">
        <v>0</v>
      </c>
      <c r="BBU9" s="19">
        <v>0</v>
      </c>
      <c r="BBV9" s="19">
        <v>0</v>
      </c>
      <c r="BBW9" s="19">
        <v>0</v>
      </c>
      <c r="BBX9" s="19">
        <v>0</v>
      </c>
      <c r="BBY9" s="19">
        <v>0</v>
      </c>
      <c r="BBZ9" s="19">
        <v>0</v>
      </c>
      <c r="BCA9" s="19">
        <v>0</v>
      </c>
      <c r="BCB9" s="19">
        <v>0</v>
      </c>
      <c r="BCC9" s="19">
        <v>0</v>
      </c>
      <c r="BCD9" s="19">
        <v>0</v>
      </c>
      <c r="BCE9" s="19">
        <v>0</v>
      </c>
      <c r="BCF9" s="19">
        <v>0</v>
      </c>
      <c r="BCG9" s="19">
        <v>0</v>
      </c>
      <c r="BCH9" s="19">
        <v>0</v>
      </c>
      <c r="BCI9" s="19">
        <v>0</v>
      </c>
      <c r="BCJ9" s="19">
        <v>0</v>
      </c>
      <c r="BCK9" s="19">
        <v>0</v>
      </c>
      <c r="BCL9" s="19">
        <v>0</v>
      </c>
      <c r="BCM9" s="19">
        <v>0</v>
      </c>
      <c r="BCN9" s="19">
        <v>0</v>
      </c>
      <c r="BCO9" s="19">
        <v>0</v>
      </c>
      <c r="BCP9" s="19">
        <v>0</v>
      </c>
      <c r="BCQ9" s="19">
        <v>0</v>
      </c>
      <c r="BCR9" s="19">
        <v>0</v>
      </c>
      <c r="BCS9" s="19">
        <v>0</v>
      </c>
      <c r="BCT9" s="19">
        <v>0</v>
      </c>
      <c r="BCU9" s="19">
        <v>0</v>
      </c>
      <c r="BCV9" s="19">
        <v>0</v>
      </c>
      <c r="BCW9" s="19">
        <v>0</v>
      </c>
      <c r="BCX9" s="19">
        <v>0</v>
      </c>
      <c r="BCY9" s="19">
        <v>0</v>
      </c>
      <c r="BCZ9" s="19">
        <v>0</v>
      </c>
      <c r="BDA9" s="19">
        <v>0</v>
      </c>
      <c r="BDB9" s="19">
        <v>0</v>
      </c>
      <c r="BDC9" s="19">
        <v>0</v>
      </c>
      <c r="BDD9" s="19">
        <v>0</v>
      </c>
      <c r="BDE9" s="19">
        <v>0</v>
      </c>
      <c r="BDF9" s="19">
        <v>0</v>
      </c>
      <c r="BDG9" s="19">
        <v>0</v>
      </c>
      <c r="BDH9" s="19">
        <v>0</v>
      </c>
      <c r="BDI9" s="19">
        <v>0</v>
      </c>
      <c r="BDJ9" s="19">
        <v>0</v>
      </c>
      <c r="BDK9" s="19">
        <v>0</v>
      </c>
      <c r="BDL9" s="19">
        <v>0</v>
      </c>
      <c r="BDM9" s="19">
        <v>0</v>
      </c>
      <c r="BDN9" s="19">
        <v>0</v>
      </c>
      <c r="BDO9" s="19">
        <v>0</v>
      </c>
      <c r="BDP9" s="19">
        <v>0</v>
      </c>
      <c r="BDQ9" s="19">
        <v>0</v>
      </c>
      <c r="BDR9" s="19">
        <v>0</v>
      </c>
      <c r="BDS9" s="19">
        <v>0</v>
      </c>
      <c r="BDT9" s="19">
        <v>0</v>
      </c>
      <c r="BDU9" s="19">
        <v>0</v>
      </c>
      <c r="BDV9" s="19">
        <v>0</v>
      </c>
      <c r="BDW9" s="19">
        <v>0</v>
      </c>
      <c r="BDX9" s="19">
        <v>0</v>
      </c>
      <c r="BDY9" s="19">
        <v>0</v>
      </c>
      <c r="BDZ9" s="19">
        <v>0</v>
      </c>
      <c r="BEA9" s="19">
        <v>0</v>
      </c>
      <c r="BEB9" s="19">
        <v>0</v>
      </c>
      <c r="BEC9" s="19">
        <v>0</v>
      </c>
      <c r="BED9" s="19">
        <v>0</v>
      </c>
      <c r="BEE9" s="19">
        <v>0</v>
      </c>
      <c r="BEF9" s="19">
        <v>0</v>
      </c>
      <c r="BEG9" s="19">
        <v>0</v>
      </c>
      <c r="BEH9" s="19">
        <v>0</v>
      </c>
      <c r="BEI9" s="19">
        <v>0</v>
      </c>
      <c r="BEJ9" s="19">
        <v>0</v>
      </c>
      <c r="BEK9" s="19">
        <v>0</v>
      </c>
      <c r="BEL9" s="19">
        <v>0</v>
      </c>
      <c r="BEM9" s="19">
        <v>0</v>
      </c>
      <c r="BEN9" s="19">
        <v>0</v>
      </c>
      <c r="BEO9" s="19">
        <v>0</v>
      </c>
      <c r="BEP9" s="19">
        <v>0</v>
      </c>
      <c r="BEQ9" s="19">
        <v>0</v>
      </c>
      <c r="BER9" s="19">
        <v>0</v>
      </c>
      <c r="BES9" s="19">
        <v>0</v>
      </c>
      <c r="BET9" s="19">
        <v>0</v>
      </c>
      <c r="BEU9" s="19">
        <v>0</v>
      </c>
      <c r="BEV9" s="19">
        <v>0</v>
      </c>
      <c r="BEW9" s="19">
        <v>0</v>
      </c>
      <c r="BEX9" s="19">
        <v>0</v>
      </c>
      <c r="BEY9" s="19">
        <v>0</v>
      </c>
      <c r="BEZ9" s="19">
        <v>0</v>
      </c>
      <c r="BFA9" s="19">
        <v>0</v>
      </c>
      <c r="BFB9" s="19">
        <v>0</v>
      </c>
      <c r="BFC9" s="19">
        <v>0</v>
      </c>
      <c r="BFD9" s="19">
        <v>0</v>
      </c>
      <c r="BFE9" s="19">
        <v>0</v>
      </c>
      <c r="BFF9" s="19">
        <v>0</v>
      </c>
      <c r="BFG9" s="19">
        <v>0</v>
      </c>
      <c r="BFH9" s="19">
        <v>0</v>
      </c>
      <c r="BFI9" s="19">
        <v>0</v>
      </c>
      <c r="BFJ9" s="19">
        <v>0</v>
      </c>
      <c r="BFK9" s="19">
        <v>0</v>
      </c>
      <c r="BFL9" s="19">
        <v>0</v>
      </c>
      <c r="BFM9" s="19">
        <v>0</v>
      </c>
      <c r="BFN9" s="19">
        <v>0</v>
      </c>
      <c r="BFO9" s="19">
        <v>0</v>
      </c>
      <c r="BFP9" s="19">
        <v>0</v>
      </c>
      <c r="BFQ9" s="19">
        <v>0</v>
      </c>
      <c r="BFR9" s="19">
        <v>0</v>
      </c>
      <c r="BFS9" s="19">
        <v>0</v>
      </c>
      <c r="BFT9" s="19">
        <v>0</v>
      </c>
      <c r="BFU9" s="19">
        <v>0</v>
      </c>
      <c r="BFV9" s="19">
        <v>0</v>
      </c>
      <c r="BFW9" s="19">
        <v>0</v>
      </c>
      <c r="BFX9" s="19">
        <v>0</v>
      </c>
      <c r="BFY9" s="19">
        <v>0</v>
      </c>
      <c r="BFZ9" s="19">
        <v>0</v>
      </c>
      <c r="BGA9" s="19">
        <v>0</v>
      </c>
      <c r="BGB9" s="19">
        <v>0</v>
      </c>
      <c r="BGC9" s="19">
        <v>0</v>
      </c>
      <c r="BGD9" s="19">
        <v>0</v>
      </c>
      <c r="BGE9" s="19">
        <v>0</v>
      </c>
      <c r="BGF9" s="19">
        <v>0</v>
      </c>
      <c r="BGG9" s="19">
        <v>0</v>
      </c>
      <c r="BGH9" s="19">
        <v>0</v>
      </c>
      <c r="BGI9" s="19">
        <v>0</v>
      </c>
      <c r="BGJ9" s="19">
        <v>0</v>
      </c>
      <c r="BGK9" s="19">
        <v>0</v>
      </c>
      <c r="BGL9" s="19">
        <v>0</v>
      </c>
      <c r="BGM9" s="19">
        <v>0</v>
      </c>
      <c r="BGN9" s="19">
        <v>0</v>
      </c>
      <c r="BGO9" s="19">
        <v>0</v>
      </c>
      <c r="BGP9" s="19">
        <v>0</v>
      </c>
      <c r="BGQ9" s="19">
        <v>0</v>
      </c>
      <c r="BGR9" s="19">
        <v>0</v>
      </c>
      <c r="BGS9" s="19">
        <v>0</v>
      </c>
      <c r="BGT9" s="19">
        <v>0</v>
      </c>
      <c r="BGU9" s="19">
        <v>0</v>
      </c>
      <c r="BGV9" s="19">
        <v>0</v>
      </c>
      <c r="BGW9" s="19">
        <v>0</v>
      </c>
      <c r="BGX9" s="19">
        <v>0</v>
      </c>
      <c r="BGY9" s="19">
        <v>0</v>
      </c>
      <c r="BGZ9" s="19">
        <v>0</v>
      </c>
      <c r="BHA9" s="19">
        <v>0</v>
      </c>
      <c r="BHB9" s="19">
        <v>0</v>
      </c>
      <c r="BHC9" s="19">
        <v>0</v>
      </c>
      <c r="BHD9" s="19">
        <v>0</v>
      </c>
      <c r="BHE9" s="19">
        <v>0</v>
      </c>
      <c r="BHF9" s="19">
        <v>0</v>
      </c>
      <c r="BHG9" s="19">
        <v>0</v>
      </c>
      <c r="BHH9" s="19">
        <v>0</v>
      </c>
      <c r="BHI9" s="19">
        <v>0</v>
      </c>
      <c r="BHJ9" s="19">
        <v>0</v>
      </c>
      <c r="BHK9" s="19">
        <v>0</v>
      </c>
      <c r="BHL9" s="19">
        <v>0</v>
      </c>
      <c r="BHM9" s="19">
        <v>0</v>
      </c>
      <c r="BHN9" s="19">
        <v>0</v>
      </c>
      <c r="BHO9" s="19">
        <v>0</v>
      </c>
      <c r="BHP9" s="19">
        <v>0</v>
      </c>
      <c r="BHQ9" s="19">
        <v>0</v>
      </c>
      <c r="BHR9" s="19">
        <v>0</v>
      </c>
      <c r="BHS9" s="19">
        <v>0</v>
      </c>
      <c r="BHT9" s="19">
        <v>0</v>
      </c>
      <c r="BHU9" s="19">
        <v>0</v>
      </c>
      <c r="BHV9" s="19">
        <v>0</v>
      </c>
      <c r="BHW9" s="19">
        <v>0</v>
      </c>
      <c r="BHX9" s="19">
        <v>0</v>
      </c>
      <c r="BHY9" s="19">
        <v>0</v>
      </c>
      <c r="BHZ9" s="19">
        <v>0</v>
      </c>
      <c r="BIA9" s="19">
        <v>0</v>
      </c>
      <c r="BIB9" s="19">
        <v>0</v>
      </c>
      <c r="BIC9" s="19">
        <v>0</v>
      </c>
      <c r="BID9" s="19">
        <v>0</v>
      </c>
      <c r="BIE9" s="19">
        <v>0</v>
      </c>
      <c r="BIF9" s="19">
        <v>0</v>
      </c>
      <c r="BIG9" s="19">
        <v>0</v>
      </c>
      <c r="BIH9" s="19">
        <v>0</v>
      </c>
      <c r="BII9" s="19">
        <v>0</v>
      </c>
      <c r="BIJ9" s="19">
        <v>0</v>
      </c>
      <c r="BIK9" s="19">
        <v>0</v>
      </c>
      <c r="BIL9" s="19">
        <v>0</v>
      </c>
      <c r="BIM9" s="19">
        <v>0</v>
      </c>
      <c r="BIN9" s="19">
        <v>0</v>
      </c>
      <c r="BIO9" s="19">
        <v>0</v>
      </c>
      <c r="BIP9" s="19">
        <v>0</v>
      </c>
      <c r="BIQ9" s="19">
        <v>0</v>
      </c>
      <c r="BIR9" s="19">
        <v>0</v>
      </c>
      <c r="BIS9" s="19">
        <v>0</v>
      </c>
      <c r="BIT9" s="19">
        <v>0</v>
      </c>
      <c r="BIU9" s="19">
        <v>0</v>
      </c>
      <c r="BIV9" s="19">
        <v>0</v>
      </c>
      <c r="BIW9" s="19">
        <v>0</v>
      </c>
      <c r="BIX9" s="19">
        <v>0</v>
      </c>
      <c r="BIY9" s="19">
        <v>0</v>
      </c>
      <c r="BIZ9" s="19">
        <v>0</v>
      </c>
      <c r="BJA9" s="19">
        <v>0</v>
      </c>
      <c r="BJB9" s="19">
        <v>0</v>
      </c>
      <c r="BJC9" s="19">
        <v>0</v>
      </c>
      <c r="BJD9" s="19">
        <v>0</v>
      </c>
      <c r="BJE9" s="19">
        <v>0</v>
      </c>
      <c r="BJF9" s="19">
        <v>0</v>
      </c>
      <c r="BJG9" s="19">
        <v>0</v>
      </c>
      <c r="BJH9" s="19">
        <v>0</v>
      </c>
      <c r="BJI9" s="19">
        <v>0</v>
      </c>
      <c r="BJJ9" s="19">
        <v>0</v>
      </c>
      <c r="BJK9" s="19">
        <v>0</v>
      </c>
      <c r="BJL9" s="19">
        <v>0</v>
      </c>
      <c r="BJM9" s="19">
        <v>0</v>
      </c>
      <c r="BJN9" s="19">
        <v>0</v>
      </c>
      <c r="BJO9" s="19">
        <v>0</v>
      </c>
      <c r="BJP9" s="19">
        <v>0</v>
      </c>
      <c r="BJQ9" s="19">
        <v>0</v>
      </c>
      <c r="BJR9" s="19">
        <v>0</v>
      </c>
      <c r="BJS9" s="19">
        <v>0</v>
      </c>
      <c r="BJT9" s="19">
        <v>0</v>
      </c>
      <c r="BJU9" s="19">
        <v>0</v>
      </c>
      <c r="BJV9" s="19">
        <v>0</v>
      </c>
      <c r="BJW9" s="19">
        <v>0</v>
      </c>
      <c r="BJX9" s="19">
        <v>0</v>
      </c>
      <c r="BJY9" s="19">
        <v>0</v>
      </c>
      <c r="BJZ9" s="19">
        <v>0</v>
      </c>
      <c r="BKA9" s="19">
        <v>0</v>
      </c>
      <c r="BKB9" s="19">
        <v>0</v>
      </c>
      <c r="BKC9" s="19">
        <v>0</v>
      </c>
      <c r="BKD9" s="19">
        <v>0</v>
      </c>
      <c r="BKE9" s="19">
        <v>0</v>
      </c>
      <c r="BKF9" s="19">
        <v>0</v>
      </c>
      <c r="BKG9" s="19">
        <v>0</v>
      </c>
      <c r="BKH9" s="19">
        <v>0</v>
      </c>
      <c r="BKI9" s="19">
        <v>0</v>
      </c>
      <c r="BKJ9" s="19">
        <v>0</v>
      </c>
      <c r="BKK9" s="19">
        <v>0</v>
      </c>
      <c r="BKL9" s="19">
        <v>0</v>
      </c>
      <c r="BKM9" s="19">
        <v>0</v>
      </c>
      <c r="BKN9" s="19">
        <v>0</v>
      </c>
      <c r="BKO9" s="19">
        <v>0</v>
      </c>
      <c r="BKP9" s="19">
        <v>0</v>
      </c>
      <c r="BKQ9" s="19">
        <v>0</v>
      </c>
      <c r="BKR9" s="19">
        <v>0</v>
      </c>
      <c r="BKS9" s="19">
        <v>0</v>
      </c>
      <c r="BKT9" s="19">
        <v>0</v>
      </c>
      <c r="BKU9" s="19">
        <v>0</v>
      </c>
      <c r="BKV9" s="19">
        <v>0</v>
      </c>
      <c r="BKW9" s="19">
        <v>0</v>
      </c>
      <c r="BKX9" s="19">
        <v>0</v>
      </c>
      <c r="BKY9" s="19">
        <v>0</v>
      </c>
      <c r="BKZ9" s="19">
        <v>0</v>
      </c>
      <c r="BLA9" s="19">
        <v>0</v>
      </c>
      <c r="BLB9" s="19">
        <v>0</v>
      </c>
      <c r="BLC9" s="19">
        <v>0</v>
      </c>
      <c r="BLD9" s="19">
        <v>0</v>
      </c>
      <c r="BLE9" s="19">
        <v>0</v>
      </c>
      <c r="BLF9" s="19">
        <v>0</v>
      </c>
      <c r="BLG9" s="19">
        <v>0</v>
      </c>
      <c r="BLH9" s="19">
        <v>0</v>
      </c>
      <c r="BLI9" s="19">
        <v>0</v>
      </c>
      <c r="BLJ9" s="19">
        <v>0</v>
      </c>
      <c r="BLK9" s="19">
        <v>0</v>
      </c>
      <c r="BLL9" s="19">
        <v>0</v>
      </c>
      <c r="BLM9" s="19">
        <v>0</v>
      </c>
      <c r="BLN9" s="19">
        <v>0</v>
      </c>
      <c r="BLO9" s="19">
        <v>0</v>
      </c>
      <c r="BLP9" s="19">
        <v>0</v>
      </c>
      <c r="BLQ9" s="19">
        <v>0</v>
      </c>
      <c r="BLR9" s="19">
        <v>0</v>
      </c>
      <c r="BLS9" s="19">
        <v>0</v>
      </c>
      <c r="BLT9" s="19">
        <v>0</v>
      </c>
      <c r="BLU9" s="19">
        <v>0</v>
      </c>
      <c r="BLV9" s="19">
        <v>0</v>
      </c>
      <c r="BLW9" s="19">
        <v>0</v>
      </c>
      <c r="BLX9" s="19">
        <v>0</v>
      </c>
      <c r="BLY9" s="19">
        <v>0</v>
      </c>
      <c r="BLZ9" s="19">
        <v>0</v>
      </c>
      <c r="BMA9" s="19">
        <v>0</v>
      </c>
      <c r="BMB9" s="19">
        <v>0</v>
      </c>
      <c r="BMC9" s="19">
        <v>0</v>
      </c>
      <c r="BMD9" s="19">
        <v>0</v>
      </c>
      <c r="BME9" s="19">
        <v>0</v>
      </c>
      <c r="BMF9" s="19">
        <v>0</v>
      </c>
      <c r="BMG9" s="19">
        <v>0</v>
      </c>
      <c r="BMH9" s="19">
        <v>0</v>
      </c>
      <c r="BMI9" s="19">
        <v>0</v>
      </c>
      <c r="BMJ9" s="19">
        <v>0</v>
      </c>
      <c r="BMK9" s="19">
        <v>0</v>
      </c>
      <c r="BML9" s="19">
        <v>0</v>
      </c>
      <c r="BMM9" s="19">
        <v>0</v>
      </c>
      <c r="BMN9" s="19">
        <v>0</v>
      </c>
      <c r="BMO9" s="19">
        <v>0</v>
      </c>
      <c r="BMP9" s="19">
        <v>0</v>
      </c>
      <c r="BMQ9" s="19">
        <v>0</v>
      </c>
      <c r="BMR9" s="19">
        <v>0</v>
      </c>
      <c r="BMS9" s="19">
        <v>0</v>
      </c>
      <c r="BMT9" s="19">
        <v>0</v>
      </c>
      <c r="BMU9" s="19">
        <v>0</v>
      </c>
      <c r="BMV9" s="19">
        <v>0</v>
      </c>
      <c r="BMW9" s="19">
        <v>0</v>
      </c>
      <c r="BMX9" s="19">
        <v>0</v>
      </c>
      <c r="BMY9" s="19">
        <v>0</v>
      </c>
    </row>
    <row r="10" spans="1:1715" s="6" customFormat="1" x14ac:dyDescent="0.25">
      <c r="A10" s="4" t="s">
        <v>24</v>
      </c>
      <c r="B10" s="5">
        <v>18</v>
      </c>
      <c r="C10" s="5">
        <v>13</v>
      </c>
      <c r="D10" s="5">
        <v>36</v>
      </c>
      <c r="E10" s="5">
        <v>7</v>
      </c>
      <c r="F10" s="5">
        <v>0</v>
      </c>
      <c r="G10" s="19">
        <v>17</v>
      </c>
      <c r="H10" s="19">
        <v>26</v>
      </c>
      <c r="I10" s="19">
        <v>18</v>
      </c>
      <c r="J10" s="19">
        <v>7</v>
      </c>
      <c r="K10" s="19">
        <v>4</v>
      </c>
      <c r="L10" s="19">
        <v>6</v>
      </c>
      <c r="M10" s="19">
        <v>3</v>
      </c>
      <c r="N10" s="19">
        <v>1</v>
      </c>
      <c r="O10" s="19">
        <v>8</v>
      </c>
      <c r="P10" s="19">
        <v>7</v>
      </c>
      <c r="Q10" s="19">
        <v>0</v>
      </c>
      <c r="R10" s="19">
        <v>7</v>
      </c>
      <c r="S10" s="19">
        <v>4</v>
      </c>
      <c r="T10" s="19">
        <v>5</v>
      </c>
      <c r="U10" s="19">
        <v>3</v>
      </c>
      <c r="V10" s="19">
        <v>3</v>
      </c>
      <c r="W10" s="19">
        <v>2</v>
      </c>
      <c r="X10" s="19">
        <v>0</v>
      </c>
      <c r="Y10" s="19">
        <v>0</v>
      </c>
      <c r="Z10" s="19">
        <v>4</v>
      </c>
      <c r="AA10" s="19">
        <v>4</v>
      </c>
      <c r="AB10" s="19">
        <v>4</v>
      </c>
      <c r="AC10" s="19">
        <v>7</v>
      </c>
      <c r="AD10" s="19">
        <v>0</v>
      </c>
      <c r="AE10" s="19">
        <v>1</v>
      </c>
      <c r="AF10" s="19">
        <v>1</v>
      </c>
      <c r="AG10" s="19">
        <v>0</v>
      </c>
      <c r="AH10" s="19">
        <v>1</v>
      </c>
      <c r="AI10" s="19">
        <v>3</v>
      </c>
      <c r="AJ10" s="19">
        <v>0</v>
      </c>
      <c r="AK10" s="19">
        <v>1</v>
      </c>
      <c r="AL10" s="19">
        <v>1</v>
      </c>
      <c r="AM10" s="19">
        <v>0</v>
      </c>
      <c r="AN10" s="19">
        <v>0</v>
      </c>
      <c r="AO10" s="19">
        <v>0</v>
      </c>
      <c r="AP10" s="19">
        <v>1</v>
      </c>
      <c r="AQ10" s="19">
        <v>0</v>
      </c>
      <c r="AR10" s="19">
        <v>0</v>
      </c>
      <c r="AS10" s="19">
        <v>0</v>
      </c>
      <c r="AT10" s="19">
        <v>1</v>
      </c>
      <c r="AU10" s="19">
        <v>1</v>
      </c>
      <c r="AV10" s="19">
        <v>0</v>
      </c>
      <c r="AW10" s="19">
        <v>1</v>
      </c>
      <c r="AX10" s="19">
        <v>1</v>
      </c>
      <c r="AY10" s="19">
        <v>0</v>
      </c>
      <c r="AZ10" s="19">
        <v>0</v>
      </c>
      <c r="BA10" s="19">
        <v>0</v>
      </c>
      <c r="BB10" s="19">
        <v>1</v>
      </c>
      <c r="BC10" s="19">
        <v>0</v>
      </c>
      <c r="BD10" s="19">
        <v>0</v>
      </c>
      <c r="BE10" s="19">
        <v>2</v>
      </c>
      <c r="BF10" s="19">
        <v>0</v>
      </c>
      <c r="BG10" s="19">
        <v>1</v>
      </c>
      <c r="BH10" s="19">
        <v>0</v>
      </c>
      <c r="BI10" s="19">
        <v>0</v>
      </c>
      <c r="BJ10" s="19">
        <v>1</v>
      </c>
      <c r="BK10" s="19">
        <v>0</v>
      </c>
      <c r="BL10" s="19">
        <v>0</v>
      </c>
      <c r="BM10" s="19">
        <v>0</v>
      </c>
      <c r="BN10" s="19">
        <v>0</v>
      </c>
      <c r="BO10" s="19">
        <v>0</v>
      </c>
      <c r="BP10" s="19">
        <v>2</v>
      </c>
      <c r="BQ10" s="19">
        <v>0</v>
      </c>
      <c r="BR10" s="19">
        <v>0</v>
      </c>
      <c r="BS10" s="19">
        <v>1</v>
      </c>
      <c r="BT10" s="19">
        <v>0</v>
      </c>
      <c r="BU10" s="19">
        <v>0</v>
      </c>
      <c r="BV10" s="19">
        <v>0</v>
      </c>
      <c r="BW10" s="19">
        <v>0</v>
      </c>
      <c r="BX10" s="19">
        <v>0</v>
      </c>
      <c r="BY10" s="19">
        <v>0</v>
      </c>
      <c r="BZ10" s="19">
        <v>0</v>
      </c>
      <c r="CA10" s="19">
        <v>0</v>
      </c>
      <c r="CB10" s="19">
        <v>0</v>
      </c>
      <c r="CC10" s="19">
        <v>0</v>
      </c>
      <c r="CD10" s="19">
        <v>0</v>
      </c>
      <c r="CE10" s="19">
        <v>0</v>
      </c>
      <c r="CF10" s="19">
        <v>0</v>
      </c>
      <c r="CG10" s="19">
        <v>0</v>
      </c>
      <c r="CH10" s="19">
        <v>0</v>
      </c>
      <c r="CI10" s="19">
        <v>0</v>
      </c>
      <c r="CJ10" s="19">
        <v>0</v>
      </c>
      <c r="CK10" s="19">
        <v>0</v>
      </c>
      <c r="CL10" s="19">
        <v>0</v>
      </c>
      <c r="CM10" s="19">
        <v>0</v>
      </c>
      <c r="CN10" s="19">
        <v>0</v>
      </c>
      <c r="CO10" s="19">
        <v>0</v>
      </c>
      <c r="CP10" s="19">
        <v>0</v>
      </c>
      <c r="CQ10" s="19">
        <v>0</v>
      </c>
      <c r="CR10" s="19">
        <v>0</v>
      </c>
      <c r="CS10" s="19">
        <v>0</v>
      </c>
      <c r="CT10" s="19">
        <v>0</v>
      </c>
      <c r="CU10" s="19">
        <v>0</v>
      </c>
      <c r="CV10" s="19">
        <v>0</v>
      </c>
      <c r="CW10" s="19">
        <v>0</v>
      </c>
      <c r="CX10" s="19">
        <v>0</v>
      </c>
      <c r="CY10" s="19">
        <v>0</v>
      </c>
      <c r="CZ10" s="19">
        <v>0</v>
      </c>
      <c r="DA10" s="19">
        <v>0</v>
      </c>
      <c r="DB10" s="19">
        <v>0</v>
      </c>
      <c r="DC10" s="19">
        <v>0</v>
      </c>
      <c r="DD10" s="19">
        <v>0</v>
      </c>
      <c r="DE10" s="19">
        <v>0</v>
      </c>
      <c r="DF10" s="19">
        <v>0</v>
      </c>
      <c r="DG10" s="19">
        <v>0</v>
      </c>
      <c r="DH10" s="19">
        <v>0</v>
      </c>
      <c r="DI10" s="19">
        <v>0</v>
      </c>
      <c r="DJ10" s="19">
        <v>0</v>
      </c>
      <c r="DK10" s="19">
        <v>0</v>
      </c>
      <c r="DL10" s="19">
        <v>0</v>
      </c>
      <c r="DM10" s="19">
        <v>1</v>
      </c>
      <c r="DN10" s="19">
        <v>0</v>
      </c>
      <c r="DO10" s="19">
        <v>0</v>
      </c>
      <c r="DP10" s="19">
        <v>0</v>
      </c>
      <c r="DQ10" s="19">
        <v>0</v>
      </c>
      <c r="DR10" s="19">
        <v>0</v>
      </c>
      <c r="DS10" s="19">
        <v>0</v>
      </c>
      <c r="DT10" s="19">
        <v>0</v>
      </c>
      <c r="DU10" s="19">
        <v>0</v>
      </c>
      <c r="DV10" s="19">
        <v>0</v>
      </c>
      <c r="DW10" s="19">
        <v>0</v>
      </c>
      <c r="DX10" s="19">
        <v>0</v>
      </c>
      <c r="DY10" s="19">
        <v>0</v>
      </c>
      <c r="DZ10" s="19">
        <v>0</v>
      </c>
      <c r="EA10" s="19">
        <v>1</v>
      </c>
      <c r="EB10" s="19">
        <v>0</v>
      </c>
      <c r="EC10" s="19">
        <v>0</v>
      </c>
      <c r="ED10" s="19">
        <v>0</v>
      </c>
      <c r="EE10" s="19">
        <v>0</v>
      </c>
      <c r="EF10" s="19">
        <v>0</v>
      </c>
      <c r="EG10" s="19">
        <v>0</v>
      </c>
      <c r="EH10" s="19">
        <v>0</v>
      </c>
      <c r="EI10" s="19">
        <v>0</v>
      </c>
      <c r="EJ10" s="19">
        <v>0</v>
      </c>
      <c r="EK10" s="19">
        <v>0</v>
      </c>
      <c r="EL10" s="19">
        <v>0</v>
      </c>
      <c r="EM10" s="19">
        <v>0</v>
      </c>
      <c r="EN10" s="19">
        <v>0</v>
      </c>
      <c r="EO10" s="19">
        <v>0</v>
      </c>
      <c r="EP10" s="19">
        <v>0</v>
      </c>
      <c r="EQ10" s="19">
        <v>0</v>
      </c>
      <c r="ER10" s="19">
        <v>0</v>
      </c>
      <c r="ES10" s="19">
        <v>0</v>
      </c>
      <c r="ET10" s="19">
        <v>0</v>
      </c>
      <c r="EU10" s="19">
        <v>0</v>
      </c>
      <c r="EV10" s="19">
        <v>0</v>
      </c>
      <c r="EW10" s="19">
        <v>0</v>
      </c>
      <c r="EX10" s="19">
        <v>0</v>
      </c>
      <c r="EY10" s="19">
        <v>0</v>
      </c>
      <c r="EZ10" s="19">
        <v>0</v>
      </c>
      <c r="FA10" s="19">
        <v>0</v>
      </c>
      <c r="FB10" s="19">
        <v>0</v>
      </c>
      <c r="FC10" s="19">
        <v>0</v>
      </c>
      <c r="FD10" s="19">
        <v>0</v>
      </c>
      <c r="FE10" s="19">
        <v>0</v>
      </c>
      <c r="FF10" s="19">
        <v>0</v>
      </c>
      <c r="FG10" s="19">
        <v>0</v>
      </c>
      <c r="FH10" s="19">
        <v>0</v>
      </c>
      <c r="FI10" s="19">
        <v>0</v>
      </c>
      <c r="FJ10" s="19">
        <v>0</v>
      </c>
      <c r="FK10" s="19">
        <v>0</v>
      </c>
      <c r="FL10" s="19">
        <v>0</v>
      </c>
      <c r="FM10" s="19">
        <v>0</v>
      </c>
      <c r="FN10" s="19">
        <v>0</v>
      </c>
      <c r="FO10" s="19">
        <v>0</v>
      </c>
      <c r="FP10" s="19">
        <v>0</v>
      </c>
      <c r="FQ10" s="19">
        <v>0</v>
      </c>
      <c r="FR10" s="19">
        <v>0</v>
      </c>
      <c r="FS10" s="19">
        <v>0</v>
      </c>
      <c r="FT10" s="19">
        <v>0</v>
      </c>
      <c r="FU10" s="19">
        <v>0</v>
      </c>
      <c r="FV10" s="19">
        <v>0</v>
      </c>
      <c r="FW10" s="19">
        <v>0</v>
      </c>
      <c r="FX10" s="19">
        <v>0</v>
      </c>
      <c r="FY10" s="19">
        <v>0</v>
      </c>
      <c r="FZ10" s="19">
        <v>0</v>
      </c>
      <c r="GA10" s="19">
        <v>0</v>
      </c>
      <c r="GB10" s="19">
        <v>0</v>
      </c>
      <c r="GC10" s="19">
        <v>0</v>
      </c>
      <c r="GD10" s="19">
        <v>0</v>
      </c>
      <c r="GE10" s="19">
        <v>0</v>
      </c>
      <c r="GF10" s="19">
        <v>0</v>
      </c>
      <c r="GG10" s="19">
        <v>0</v>
      </c>
      <c r="GH10" s="19">
        <v>0</v>
      </c>
      <c r="GI10" s="19">
        <v>0</v>
      </c>
      <c r="GJ10" s="19">
        <v>0</v>
      </c>
      <c r="GK10" s="19">
        <v>0</v>
      </c>
      <c r="GL10" s="19">
        <v>0</v>
      </c>
      <c r="GM10" s="19">
        <v>0</v>
      </c>
      <c r="GN10" s="19">
        <v>0</v>
      </c>
      <c r="GO10" s="19">
        <v>0</v>
      </c>
      <c r="GP10" s="19">
        <v>0</v>
      </c>
      <c r="GQ10" s="19">
        <v>0</v>
      </c>
      <c r="GR10" s="19">
        <v>0</v>
      </c>
      <c r="GS10" s="19">
        <v>0</v>
      </c>
      <c r="GT10" s="19">
        <v>0</v>
      </c>
      <c r="GU10" s="19">
        <v>0</v>
      </c>
      <c r="GV10" s="19">
        <v>0</v>
      </c>
      <c r="GW10" s="19">
        <v>0</v>
      </c>
      <c r="GX10" s="19">
        <v>0</v>
      </c>
      <c r="GY10" s="19">
        <v>0</v>
      </c>
      <c r="GZ10" s="19">
        <v>0</v>
      </c>
      <c r="HA10" s="19">
        <v>0</v>
      </c>
      <c r="HB10" s="19">
        <v>0</v>
      </c>
      <c r="HC10" s="19">
        <v>0</v>
      </c>
      <c r="HD10" s="19">
        <v>0</v>
      </c>
      <c r="HE10" s="19">
        <v>0</v>
      </c>
      <c r="HF10" s="19">
        <v>0</v>
      </c>
      <c r="HG10" s="19">
        <v>0</v>
      </c>
      <c r="HH10" s="19">
        <v>0</v>
      </c>
      <c r="HI10" s="19">
        <v>0</v>
      </c>
      <c r="HJ10" s="19">
        <v>0</v>
      </c>
      <c r="HK10" s="19">
        <v>0</v>
      </c>
      <c r="HL10" s="19">
        <v>0</v>
      </c>
      <c r="HM10" s="19">
        <v>0</v>
      </c>
      <c r="HN10" s="19">
        <v>0</v>
      </c>
      <c r="HO10" s="19">
        <v>0</v>
      </c>
      <c r="HP10" s="19">
        <v>0</v>
      </c>
      <c r="HQ10" s="19">
        <v>0</v>
      </c>
      <c r="HR10" s="19">
        <v>0</v>
      </c>
      <c r="HS10" s="19">
        <v>0</v>
      </c>
      <c r="HT10" s="19">
        <v>0</v>
      </c>
      <c r="HU10" s="19">
        <v>0</v>
      </c>
      <c r="HV10" s="19">
        <v>0</v>
      </c>
      <c r="HW10" s="19">
        <v>0</v>
      </c>
      <c r="HX10" s="19">
        <v>0</v>
      </c>
      <c r="HY10" s="19">
        <v>0</v>
      </c>
      <c r="HZ10" s="19">
        <v>0</v>
      </c>
      <c r="IA10" s="19">
        <v>0</v>
      </c>
      <c r="IB10" s="19">
        <v>0</v>
      </c>
      <c r="IC10" s="19">
        <v>0</v>
      </c>
      <c r="ID10" s="19">
        <v>0</v>
      </c>
      <c r="IE10" s="19">
        <v>0</v>
      </c>
      <c r="IF10" s="19">
        <v>0</v>
      </c>
      <c r="IG10" s="19">
        <v>0</v>
      </c>
      <c r="IH10" s="19">
        <v>0</v>
      </c>
      <c r="II10" s="19">
        <v>0</v>
      </c>
      <c r="IJ10" s="19">
        <v>0</v>
      </c>
      <c r="IK10" s="19">
        <v>0</v>
      </c>
      <c r="IL10" s="19">
        <v>0</v>
      </c>
      <c r="IM10" s="19">
        <v>0</v>
      </c>
      <c r="IN10" s="19">
        <v>0</v>
      </c>
      <c r="IO10" s="19">
        <v>0</v>
      </c>
      <c r="IP10" s="19">
        <v>0</v>
      </c>
      <c r="IQ10" s="19">
        <v>0</v>
      </c>
      <c r="IR10" s="19">
        <v>0</v>
      </c>
      <c r="IS10" s="19">
        <v>0</v>
      </c>
      <c r="IT10" s="19">
        <v>0</v>
      </c>
      <c r="IU10" s="19">
        <v>0</v>
      </c>
      <c r="IV10" s="19">
        <v>0</v>
      </c>
      <c r="IW10" s="19">
        <v>0</v>
      </c>
      <c r="IX10" s="19">
        <v>0</v>
      </c>
      <c r="IY10" s="19">
        <v>0</v>
      </c>
      <c r="IZ10" s="19">
        <v>0</v>
      </c>
      <c r="JA10" s="19">
        <v>0</v>
      </c>
      <c r="JB10" s="19">
        <v>0</v>
      </c>
      <c r="JC10" s="19">
        <v>0</v>
      </c>
      <c r="JD10" s="19">
        <v>0</v>
      </c>
      <c r="JE10" s="19">
        <v>0</v>
      </c>
      <c r="JF10" s="19">
        <v>0</v>
      </c>
      <c r="JG10" s="19">
        <v>0</v>
      </c>
      <c r="JH10" s="19">
        <v>0</v>
      </c>
      <c r="JI10" s="19">
        <v>0</v>
      </c>
      <c r="JJ10" s="19">
        <v>0</v>
      </c>
      <c r="JK10" s="19">
        <v>0</v>
      </c>
      <c r="JL10" s="19">
        <v>0</v>
      </c>
      <c r="JM10" s="19">
        <v>0</v>
      </c>
      <c r="JN10" s="19">
        <v>0</v>
      </c>
      <c r="JO10" s="19">
        <v>0</v>
      </c>
      <c r="JP10" s="19">
        <v>0</v>
      </c>
      <c r="JQ10" s="19">
        <v>0</v>
      </c>
      <c r="JR10" s="19">
        <v>0</v>
      </c>
      <c r="JS10" s="19">
        <v>0</v>
      </c>
      <c r="JT10" s="19">
        <v>0</v>
      </c>
      <c r="JU10" s="19">
        <v>0</v>
      </c>
      <c r="JV10" s="19">
        <v>0</v>
      </c>
      <c r="JW10" s="19">
        <v>0</v>
      </c>
      <c r="JX10" s="19">
        <v>0</v>
      </c>
      <c r="JY10" s="19">
        <v>0</v>
      </c>
      <c r="JZ10" s="19">
        <v>0</v>
      </c>
      <c r="KA10" s="19">
        <v>0</v>
      </c>
      <c r="KB10" s="19">
        <v>0</v>
      </c>
      <c r="KC10" s="19">
        <v>0</v>
      </c>
      <c r="KD10" s="19">
        <v>0</v>
      </c>
      <c r="KE10" s="19">
        <v>0</v>
      </c>
      <c r="KF10" s="19">
        <v>0</v>
      </c>
      <c r="KG10" s="19">
        <v>0</v>
      </c>
      <c r="KH10" s="19">
        <v>0</v>
      </c>
      <c r="KI10" s="19">
        <v>0</v>
      </c>
      <c r="KJ10" s="19">
        <v>0</v>
      </c>
      <c r="KK10" s="19">
        <v>0</v>
      </c>
      <c r="KL10" s="19">
        <v>0</v>
      </c>
      <c r="KM10" s="19">
        <v>0</v>
      </c>
      <c r="KN10" s="19">
        <v>0</v>
      </c>
      <c r="KO10" s="19">
        <v>0</v>
      </c>
      <c r="KP10" s="19">
        <v>0</v>
      </c>
      <c r="KQ10" s="19">
        <v>0</v>
      </c>
      <c r="KR10" s="19">
        <v>0</v>
      </c>
      <c r="KS10" s="19">
        <v>0</v>
      </c>
      <c r="KT10" s="19">
        <v>0</v>
      </c>
      <c r="KU10" s="19">
        <v>0</v>
      </c>
      <c r="KV10" s="19">
        <v>0</v>
      </c>
      <c r="KW10" s="19">
        <v>0</v>
      </c>
      <c r="KX10" s="19">
        <v>0</v>
      </c>
      <c r="KY10" s="19">
        <v>0</v>
      </c>
      <c r="KZ10" s="19">
        <v>0</v>
      </c>
      <c r="LA10" s="19">
        <v>0</v>
      </c>
      <c r="LB10" s="19">
        <v>0</v>
      </c>
      <c r="LC10" s="19">
        <v>0</v>
      </c>
      <c r="LD10" s="19">
        <v>0</v>
      </c>
      <c r="LE10" s="19">
        <v>0</v>
      </c>
      <c r="LF10" s="19">
        <v>0</v>
      </c>
      <c r="LG10" s="19">
        <v>0</v>
      </c>
      <c r="LH10" s="19">
        <v>0</v>
      </c>
      <c r="LI10" s="19">
        <v>0</v>
      </c>
      <c r="LJ10" s="19">
        <v>0</v>
      </c>
      <c r="LK10" s="19">
        <v>0</v>
      </c>
      <c r="LL10" s="19">
        <v>0</v>
      </c>
      <c r="LM10" s="19">
        <v>0</v>
      </c>
      <c r="LN10" s="19">
        <v>0</v>
      </c>
      <c r="LO10" s="19">
        <v>0</v>
      </c>
      <c r="LP10" s="19">
        <v>0</v>
      </c>
      <c r="LQ10" s="19">
        <v>0</v>
      </c>
      <c r="LR10" s="19">
        <v>0</v>
      </c>
      <c r="LS10" s="19">
        <v>0</v>
      </c>
      <c r="LT10" s="19">
        <v>0</v>
      </c>
      <c r="LU10" s="19">
        <v>0</v>
      </c>
      <c r="LV10" s="19">
        <v>0</v>
      </c>
      <c r="LW10" s="19">
        <v>0</v>
      </c>
      <c r="LX10" s="19">
        <v>0</v>
      </c>
      <c r="LY10" s="19">
        <v>0</v>
      </c>
      <c r="LZ10" s="19">
        <v>0</v>
      </c>
      <c r="MA10" s="19">
        <v>0</v>
      </c>
      <c r="MB10" s="19">
        <v>0</v>
      </c>
      <c r="MC10" s="19">
        <v>0</v>
      </c>
      <c r="MD10" s="19">
        <v>0</v>
      </c>
      <c r="ME10" s="19">
        <v>0</v>
      </c>
      <c r="MF10" s="19">
        <v>0</v>
      </c>
      <c r="MG10" s="19">
        <v>0</v>
      </c>
      <c r="MH10" s="19">
        <v>0</v>
      </c>
      <c r="MI10" s="19">
        <v>0</v>
      </c>
      <c r="MJ10" s="19">
        <v>0</v>
      </c>
      <c r="MK10" s="19">
        <v>0</v>
      </c>
      <c r="ML10" s="19">
        <v>0</v>
      </c>
      <c r="MM10" s="19">
        <v>0</v>
      </c>
      <c r="MN10" s="19">
        <v>0</v>
      </c>
      <c r="MO10" s="19">
        <v>0</v>
      </c>
      <c r="MP10" s="19">
        <v>0</v>
      </c>
      <c r="MQ10" s="19">
        <v>0</v>
      </c>
      <c r="MR10" s="19">
        <v>0</v>
      </c>
      <c r="MS10" s="19">
        <v>0</v>
      </c>
      <c r="MT10" s="19">
        <v>0</v>
      </c>
      <c r="MU10" s="19">
        <v>0</v>
      </c>
      <c r="MV10" s="19">
        <v>0</v>
      </c>
      <c r="MW10" s="19">
        <v>0</v>
      </c>
      <c r="MX10" s="19">
        <v>0</v>
      </c>
      <c r="MY10" s="19">
        <v>0</v>
      </c>
      <c r="MZ10" s="19">
        <v>0</v>
      </c>
      <c r="NA10" s="19">
        <v>0</v>
      </c>
      <c r="NB10" s="19">
        <v>0</v>
      </c>
      <c r="NC10" s="19">
        <v>0</v>
      </c>
      <c r="ND10" s="19">
        <v>0</v>
      </c>
      <c r="NE10" s="19">
        <v>0</v>
      </c>
      <c r="NF10" s="19">
        <v>0</v>
      </c>
      <c r="NG10" s="19">
        <v>0</v>
      </c>
      <c r="NH10" s="19">
        <v>0</v>
      </c>
      <c r="NI10" s="19">
        <v>0</v>
      </c>
      <c r="NJ10" s="19">
        <v>0</v>
      </c>
      <c r="NK10" s="19">
        <v>0</v>
      </c>
      <c r="NL10" s="19">
        <v>0</v>
      </c>
      <c r="NM10" s="19">
        <v>0</v>
      </c>
      <c r="NN10" s="19">
        <v>0</v>
      </c>
      <c r="NO10" s="19">
        <v>0</v>
      </c>
      <c r="NP10" s="19">
        <v>0</v>
      </c>
      <c r="NQ10" s="19">
        <v>0</v>
      </c>
      <c r="NR10" s="19">
        <v>0</v>
      </c>
      <c r="NS10" s="19">
        <v>0</v>
      </c>
      <c r="NT10" s="19">
        <v>0</v>
      </c>
      <c r="NU10" s="19">
        <v>0</v>
      </c>
      <c r="NV10" s="19">
        <v>0</v>
      </c>
      <c r="NW10" s="19">
        <v>0</v>
      </c>
      <c r="NX10" s="19">
        <v>0</v>
      </c>
      <c r="NY10" s="19">
        <v>0</v>
      </c>
      <c r="NZ10" s="19">
        <v>0</v>
      </c>
      <c r="OA10" s="19">
        <v>0</v>
      </c>
      <c r="OB10" s="19">
        <v>0</v>
      </c>
      <c r="OC10" s="19">
        <v>0</v>
      </c>
      <c r="OD10" s="19">
        <v>0</v>
      </c>
      <c r="OE10" s="19">
        <v>0</v>
      </c>
      <c r="OF10" s="19">
        <v>0</v>
      </c>
      <c r="OG10" s="19">
        <v>0</v>
      </c>
      <c r="OH10" s="19">
        <v>0</v>
      </c>
      <c r="OI10" s="19">
        <v>0</v>
      </c>
      <c r="OJ10" s="19">
        <v>0</v>
      </c>
      <c r="OK10" s="19">
        <v>0</v>
      </c>
      <c r="OL10" s="19">
        <v>0</v>
      </c>
      <c r="OM10" s="19">
        <v>0</v>
      </c>
      <c r="ON10" s="19">
        <v>0</v>
      </c>
      <c r="OO10" s="19">
        <v>0</v>
      </c>
      <c r="OP10" s="19">
        <v>0</v>
      </c>
      <c r="OQ10" s="19">
        <v>0</v>
      </c>
      <c r="OR10" s="19">
        <v>0</v>
      </c>
      <c r="OS10" s="19">
        <v>0</v>
      </c>
      <c r="OT10" s="19">
        <v>0</v>
      </c>
      <c r="OU10" s="19">
        <v>0</v>
      </c>
      <c r="OV10" s="19">
        <v>0</v>
      </c>
      <c r="OW10" s="19">
        <v>0</v>
      </c>
      <c r="OX10" s="19">
        <v>0</v>
      </c>
      <c r="OY10" s="19">
        <v>0</v>
      </c>
      <c r="OZ10" s="19">
        <v>0</v>
      </c>
      <c r="PA10" s="19">
        <v>0</v>
      </c>
      <c r="PB10" s="19">
        <v>0</v>
      </c>
      <c r="PC10" s="19">
        <v>0</v>
      </c>
      <c r="PD10" s="19">
        <v>0</v>
      </c>
      <c r="PE10" s="19">
        <v>0</v>
      </c>
      <c r="PF10" s="19">
        <v>0</v>
      </c>
      <c r="PG10" s="19">
        <v>0</v>
      </c>
      <c r="PH10" s="19">
        <v>0</v>
      </c>
      <c r="PI10" s="19">
        <v>0</v>
      </c>
      <c r="PJ10" s="19">
        <v>0</v>
      </c>
      <c r="PK10" s="19">
        <v>0</v>
      </c>
      <c r="PL10" s="19">
        <v>0</v>
      </c>
      <c r="PM10" s="19">
        <v>0</v>
      </c>
      <c r="PN10" s="19">
        <v>0</v>
      </c>
      <c r="PO10" s="19">
        <v>0</v>
      </c>
      <c r="PP10" s="19">
        <v>0</v>
      </c>
      <c r="PQ10" s="19">
        <v>0</v>
      </c>
      <c r="PR10" s="19">
        <v>0</v>
      </c>
      <c r="PS10" s="19">
        <v>0</v>
      </c>
      <c r="PT10" s="19">
        <v>0</v>
      </c>
      <c r="PU10" s="19">
        <v>0</v>
      </c>
      <c r="PV10" s="19">
        <v>0</v>
      </c>
      <c r="PW10" s="19">
        <v>0</v>
      </c>
      <c r="PX10" s="19">
        <v>0</v>
      </c>
      <c r="PY10" s="19">
        <v>0</v>
      </c>
      <c r="PZ10" s="19">
        <v>0</v>
      </c>
      <c r="QA10" s="19">
        <v>0</v>
      </c>
      <c r="QB10" s="19">
        <v>0</v>
      </c>
      <c r="QC10" s="19">
        <v>0</v>
      </c>
      <c r="QD10" s="19">
        <v>0</v>
      </c>
      <c r="QE10" s="19">
        <v>0</v>
      </c>
      <c r="QF10" s="19">
        <v>0</v>
      </c>
      <c r="QG10" s="19">
        <v>0</v>
      </c>
      <c r="QH10" s="19">
        <v>0</v>
      </c>
      <c r="QI10" s="19">
        <v>0</v>
      </c>
      <c r="QJ10" s="19">
        <v>0</v>
      </c>
      <c r="QK10" s="19">
        <v>0</v>
      </c>
      <c r="QL10" s="19">
        <v>0</v>
      </c>
      <c r="QM10" s="19">
        <v>0</v>
      </c>
      <c r="QN10" s="19">
        <v>0</v>
      </c>
      <c r="QO10" s="19">
        <v>0</v>
      </c>
      <c r="QP10" s="19">
        <v>0</v>
      </c>
      <c r="QQ10" s="19">
        <v>0</v>
      </c>
      <c r="QR10" s="19">
        <v>0</v>
      </c>
      <c r="QS10" s="19">
        <v>0</v>
      </c>
      <c r="QT10" s="19">
        <v>0</v>
      </c>
      <c r="QU10" s="19">
        <v>0</v>
      </c>
      <c r="QV10" s="19">
        <v>0</v>
      </c>
      <c r="QW10" s="19">
        <v>0</v>
      </c>
      <c r="QX10" s="19">
        <v>0</v>
      </c>
      <c r="QY10" s="19">
        <v>0</v>
      </c>
      <c r="QZ10" s="19">
        <v>0</v>
      </c>
      <c r="RA10" s="19">
        <v>0</v>
      </c>
      <c r="RB10" s="19">
        <v>0</v>
      </c>
      <c r="RC10" s="19">
        <v>0</v>
      </c>
      <c r="RD10" s="19">
        <v>0</v>
      </c>
      <c r="RE10" s="19">
        <v>0</v>
      </c>
      <c r="RF10" s="19">
        <v>0</v>
      </c>
      <c r="RG10" s="19">
        <v>0</v>
      </c>
      <c r="RH10" s="19">
        <v>0</v>
      </c>
      <c r="RI10" s="19">
        <v>0</v>
      </c>
      <c r="RJ10" s="19">
        <v>0</v>
      </c>
      <c r="RK10" s="19">
        <v>0</v>
      </c>
      <c r="RL10" s="19">
        <v>0</v>
      </c>
      <c r="RM10" s="19">
        <v>0</v>
      </c>
      <c r="RN10" s="19">
        <v>0</v>
      </c>
      <c r="RO10" s="19">
        <v>0</v>
      </c>
      <c r="RP10" s="19">
        <v>0</v>
      </c>
      <c r="RQ10" s="19">
        <v>0</v>
      </c>
      <c r="RR10" s="19">
        <v>0</v>
      </c>
      <c r="RS10" s="19">
        <v>0</v>
      </c>
      <c r="RT10" s="19">
        <v>0</v>
      </c>
      <c r="RU10" s="19">
        <v>0</v>
      </c>
      <c r="RV10" s="19">
        <v>0</v>
      </c>
      <c r="RW10" s="19">
        <v>0</v>
      </c>
      <c r="RX10" s="19">
        <v>0</v>
      </c>
      <c r="RY10" s="19">
        <v>0</v>
      </c>
      <c r="RZ10" s="19">
        <v>0</v>
      </c>
      <c r="SA10" s="19">
        <v>0</v>
      </c>
      <c r="SB10" s="19">
        <v>0</v>
      </c>
      <c r="SC10" s="19">
        <v>0</v>
      </c>
      <c r="SD10" s="19">
        <v>0</v>
      </c>
      <c r="SE10" s="19">
        <v>0</v>
      </c>
      <c r="SF10" s="19">
        <v>0</v>
      </c>
      <c r="SG10" s="19">
        <v>0</v>
      </c>
      <c r="SH10" s="19">
        <v>0</v>
      </c>
      <c r="SI10" s="19">
        <v>0</v>
      </c>
      <c r="SJ10" s="19">
        <v>0</v>
      </c>
      <c r="SK10" s="19">
        <v>0</v>
      </c>
      <c r="SL10" s="19">
        <v>0</v>
      </c>
      <c r="SM10" s="19">
        <v>0</v>
      </c>
      <c r="SN10" s="19">
        <v>0</v>
      </c>
      <c r="SO10" s="19">
        <v>0</v>
      </c>
      <c r="SP10" s="19">
        <v>0</v>
      </c>
      <c r="SQ10" s="19">
        <v>0</v>
      </c>
      <c r="SR10" s="19">
        <v>0</v>
      </c>
      <c r="SS10" s="19">
        <v>0</v>
      </c>
      <c r="ST10" s="19">
        <v>0</v>
      </c>
      <c r="SU10" s="19">
        <v>0</v>
      </c>
      <c r="SV10" s="19">
        <v>0</v>
      </c>
      <c r="SW10" s="19">
        <v>0</v>
      </c>
      <c r="SX10" s="19">
        <v>0</v>
      </c>
      <c r="SY10" s="19">
        <v>0</v>
      </c>
      <c r="SZ10" s="19">
        <v>0</v>
      </c>
      <c r="TA10" s="19">
        <v>0</v>
      </c>
      <c r="TB10" s="19">
        <v>0</v>
      </c>
      <c r="TC10" s="19">
        <v>0</v>
      </c>
      <c r="TD10" s="19">
        <v>0</v>
      </c>
      <c r="TE10" s="19">
        <v>0</v>
      </c>
      <c r="TF10" s="19">
        <v>0</v>
      </c>
      <c r="TG10" s="19">
        <v>0</v>
      </c>
      <c r="TH10" s="19">
        <v>0</v>
      </c>
      <c r="TI10" s="19">
        <v>0</v>
      </c>
      <c r="TJ10" s="19">
        <v>0</v>
      </c>
      <c r="TK10" s="19">
        <v>0</v>
      </c>
      <c r="TL10" s="19">
        <v>0</v>
      </c>
      <c r="TM10" s="19">
        <v>0</v>
      </c>
      <c r="TN10" s="19">
        <v>0</v>
      </c>
      <c r="TO10" s="19">
        <v>0</v>
      </c>
      <c r="TP10" s="19">
        <v>0</v>
      </c>
      <c r="TQ10" s="19">
        <v>0</v>
      </c>
      <c r="TR10" s="19">
        <v>0</v>
      </c>
      <c r="TS10" s="19">
        <v>0</v>
      </c>
      <c r="TT10" s="19">
        <v>0</v>
      </c>
      <c r="TU10" s="19">
        <v>0</v>
      </c>
      <c r="TV10" s="19">
        <v>0</v>
      </c>
      <c r="TW10" s="19">
        <v>0</v>
      </c>
      <c r="TX10" s="19">
        <v>0</v>
      </c>
      <c r="TY10" s="19">
        <v>0</v>
      </c>
      <c r="TZ10" s="19">
        <v>0</v>
      </c>
      <c r="UA10" s="19">
        <v>0</v>
      </c>
      <c r="UB10" s="19">
        <v>0</v>
      </c>
      <c r="UC10" s="19">
        <v>0</v>
      </c>
      <c r="UD10" s="19">
        <v>0</v>
      </c>
      <c r="UE10" s="19">
        <v>0</v>
      </c>
      <c r="UF10" s="19">
        <v>0</v>
      </c>
      <c r="UG10" s="19">
        <v>0</v>
      </c>
      <c r="UH10" s="19">
        <v>0</v>
      </c>
      <c r="UI10" s="19">
        <v>0</v>
      </c>
      <c r="UJ10" s="19">
        <v>0</v>
      </c>
      <c r="UK10" s="19">
        <v>0</v>
      </c>
      <c r="UL10" s="19">
        <v>0</v>
      </c>
      <c r="UM10" s="19">
        <v>0</v>
      </c>
      <c r="UN10" s="19">
        <v>0</v>
      </c>
      <c r="UO10" s="19">
        <v>0</v>
      </c>
      <c r="UP10" s="19">
        <v>0</v>
      </c>
      <c r="UQ10" s="19">
        <v>0</v>
      </c>
      <c r="UR10" s="19">
        <v>0</v>
      </c>
      <c r="US10" s="19">
        <v>0</v>
      </c>
      <c r="UT10" s="19">
        <v>0</v>
      </c>
      <c r="UU10" s="19">
        <v>0</v>
      </c>
      <c r="UV10" s="19">
        <v>0</v>
      </c>
      <c r="UW10" s="19">
        <v>0</v>
      </c>
      <c r="UX10" s="19">
        <v>0</v>
      </c>
      <c r="UY10" s="19">
        <v>0</v>
      </c>
      <c r="UZ10" s="19">
        <v>0</v>
      </c>
      <c r="VA10" s="19">
        <v>0</v>
      </c>
      <c r="VB10" s="19">
        <v>0</v>
      </c>
      <c r="VC10" s="19">
        <v>0</v>
      </c>
      <c r="VD10" s="19">
        <v>0</v>
      </c>
      <c r="VE10" s="19">
        <v>0</v>
      </c>
      <c r="VF10" s="19">
        <v>0</v>
      </c>
      <c r="VG10" s="19">
        <v>0</v>
      </c>
      <c r="VH10" s="19">
        <v>0</v>
      </c>
      <c r="VI10" s="19">
        <v>0</v>
      </c>
      <c r="VJ10" s="19">
        <v>0</v>
      </c>
      <c r="VK10" s="19">
        <v>0</v>
      </c>
      <c r="VL10" s="19">
        <v>0</v>
      </c>
      <c r="VM10" s="19">
        <v>0</v>
      </c>
      <c r="VN10" s="19">
        <v>0</v>
      </c>
      <c r="VO10" s="19">
        <v>0</v>
      </c>
      <c r="VP10" s="19">
        <v>0</v>
      </c>
      <c r="VQ10" s="19">
        <v>0</v>
      </c>
      <c r="VR10" s="19">
        <v>0</v>
      </c>
      <c r="VS10" s="19">
        <v>0</v>
      </c>
      <c r="VT10" s="19">
        <v>0</v>
      </c>
      <c r="VU10" s="19">
        <v>0</v>
      </c>
      <c r="VV10" s="19">
        <v>0</v>
      </c>
      <c r="VW10" s="19">
        <v>0</v>
      </c>
      <c r="VX10" s="19">
        <v>0</v>
      </c>
      <c r="VY10" s="19">
        <v>0</v>
      </c>
      <c r="VZ10" s="19">
        <v>0</v>
      </c>
      <c r="WA10" s="19">
        <v>0</v>
      </c>
      <c r="WB10" s="19">
        <v>0</v>
      </c>
      <c r="WC10" s="19">
        <v>0</v>
      </c>
      <c r="WD10" s="19">
        <v>0</v>
      </c>
      <c r="WE10" s="19">
        <v>0</v>
      </c>
      <c r="WF10" s="19">
        <v>0</v>
      </c>
      <c r="WG10" s="19">
        <v>0</v>
      </c>
      <c r="WH10" s="19">
        <v>0</v>
      </c>
      <c r="WI10" s="19">
        <v>0</v>
      </c>
      <c r="WJ10" s="19">
        <v>0</v>
      </c>
      <c r="WK10" s="19">
        <v>0</v>
      </c>
      <c r="WL10" s="19">
        <v>0</v>
      </c>
      <c r="WM10" s="19">
        <v>0</v>
      </c>
      <c r="WN10" s="19">
        <v>0</v>
      </c>
      <c r="WO10" s="19">
        <v>0</v>
      </c>
      <c r="WP10" s="19">
        <v>0</v>
      </c>
      <c r="WQ10" s="19">
        <v>0</v>
      </c>
      <c r="WR10" s="19">
        <v>0</v>
      </c>
      <c r="WS10" s="19">
        <v>0</v>
      </c>
      <c r="WT10" s="19">
        <v>0</v>
      </c>
      <c r="WU10" s="19">
        <v>0</v>
      </c>
      <c r="WV10" s="19">
        <v>0</v>
      </c>
      <c r="WW10" s="19">
        <v>0</v>
      </c>
      <c r="WX10" s="19">
        <v>0</v>
      </c>
      <c r="WY10" s="19">
        <v>0</v>
      </c>
      <c r="WZ10" s="19">
        <v>0</v>
      </c>
      <c r="XA10" s="19">
        <v>0</v>
      </c>
      <c r="XB10" s="19">
        <v>0</v>
      </c>
      <c r="XC10" s="19">
        <v>0</v>
      </c>
      <c r="XD10" s="19">
        <v>0</v>
      </c>
      <c r="XE10" s="19">
        <v>0</v>
      </c>
      <c r="XF10" s="19">
        <v>0</v>
      </c>
      <c r="XG10" s="19">
        <v>0</v>
      </c>
      <c r="XH10" s="19">
        <v>0</v>
      </c>
      <c r="XI10" s="19">
        <v>0</v>
      </c>
      <c r="XJ10" s="19">
        <v>0</v>
      </c>
      <c r="XK10" s="19">
        <v>0</v>
      </c>
      <c r="XL10" s="19">
        <v>0</v>
      </c>
      <c r="XM10" s="19">
        <v>0</v>
      </c>
      <c r="XN10" s="19">
        <v>0</v>
      </c>
      <c r="XO10" s="19">
        <v>0</v>
      </c>
      <c r="XP10" s="19">
        <v>0</v>
      </c>
      <c r="XQ10" s="19">
        <v>0</v>
      </c>
      <c r="XR10" s="19">
        <v>0</v>
      </c>
      <c r="XS10" s="19">
        <v>0</v>
      </c>
      <c r="XT10" s="19">
        <v>0</v>
      </c>
      <c r="XU10" s="19">
        <v>0</v>
      </c>
      <c r="XV10" s="19">
        <v>0</v>
      </c>
      <c r="XW10" s="19">
        <v>0</v>
      </c>
      <c r="XX10" s="19">
        <v>0</v>
      </c>
      <c r="XY10" s="19">
        <v>0</v>
      </c>
      <c r="XZ10" s="19">
        <v>0</v>
      </c>
      <c r="YA10" s="19">
        <v>0</v>
      </c>
      <c r="YB10" s="19">
        <v>0</v>
      </c>
      <c r="YC10" s="19">
        <v>0</v>
      </c>
      <c r="YD10" s="19">
        <v>0</v>
      </c>
      <c r="YE10" s="19">
        <v>0</v>
      </c>
      <c r="YF10" s="19">
        <v>0</v>
      </c>
      <c r="YG10" s="19">
        <v>0</v>
      </c>
      <c r="YH10" s="19">
        <v>0</v>
      </c>
      <c r="YI10" s="19">
        <v>0</v>
      </c>
      <c r="YJ10" s="19">
        <v>0</v>
      </c>
      <c r="YK10" s="19">
        <v>0</v>
      </c>
      <c r="YL10" s="19">
        <v>0</v>
      </c>
      <c r="YM10" s="19">
        <v>0</v>
      </c>
      <c r="YN10" s="19">
        <v>0</v>
      </c>
      <c r="YO10" s="19">
        <v>0</v>
      </c>
      <c r="YP10" s="19">
        <v>0</v>
      </c>
      <c r="YQ10" s="19">
        <v>0</v>
      </c>
      <c r="YR10" s="19">
        <v>0</v>
      </c>
      <c r="YS10" s="19">
        <v>0</v>
      </c>
      <c r="YT10" s="19">
        <v>0</v>
      </c>
      <c r="YU10" s="19">
        <v>0</v>
      </c>
      <c r="YV10" s="19">
        <v>0</v>
      </c>
      <c r="YW10" s="19">
        <v>0</v>
      </c>
      <c r="YX10" s="19">
        <v>0</v>
      </c>
      <c r="YY10" s="19">
        <v>0</v>
      </c>
      <c r="YZ10" s="19">
        <v>0</v>
      </c>
      <c r="ZA10" s="19">
        <v>0</v>
      </c>
      <c r="ZB10" s="19">
        <v>0</v>
      </c>
      <c r="ZC10" s="19">
        <v>0</v>
      </c>
      <c r="ZD10" s="19">
        <v>0</v>
      </c>
      <c r="ZE10" s="19">
        <v>0</v>
      </c>
      <c r="ZF10" s="19">
        <v>0</v>
      </c>
      <c r="ZG10" s="19">
        <v>0</v>
      </c>
      <c r="ZH10" s="19">
        <v>0</v>
      </c>
      <c r="ZI10" s="19">
        <v>0</v>
      </c>
      <c r="ZJ10" s="19">
        <v>0</v>
      </c>
      <c r="ZK10" s="19">
        <v>0</v>
      </c>
      <c r="ZL10" s="19">
        <v>0</v>
      </c>
      <c r="ZM10" s="19">
        <v>0</v>
      </c>
      <c r="ZN10" s="19">
        <v>0</v>
      </c>
      <c r="ZO10" s="19">
        <v>0</v>
      </c>
      <c r="ZP10" s="19">
        <v>0</v>
      </c>
      <c r="ZQ10" s="19">
        <v>0</v>
      </c>
      <c r="ZR10" s="19">
        <v>0</v>
      </c>
      <c r="ZS10" s="19">
        <v>0</v>
      </c>
      <c r="ZT10" s="19">
        <v>0</v>
      </c>
      <c r="ZU10" s="19">
        <v>0</v>
      </c>
      <c r="ZV10" s="19">
        <v>0</v>
      </c>
      <c r="ZW10" s="19">
        <v>0</v>
      </c>
      <c r="ZX10" s="19">
        <v>0</v>
      </c>
      <c r="ZY10" s="19">
        <v>0</v>
      </c>
      <c r="ZZ10" s="19">
        <v>0</v>
      </c>
      <c r="AAA10" s="19">
        <v>0</v>
      </c>
      <c r="AAB10" s="19">
        <v>0</v>
      </c>
      <c r="AAC10" s="19">
        <v>0</v>
      </c>
      <c r="AAD10" s="19">
        <v>0</v>
      </c>
      <c r="AAE10" s="19">
        <v>0</v>
      </c>
      <c r="AAF10" s="19">
        <v>0</v>
      </c>
      <c r="AAG10" s="19">
        <v>0</v>
      </c>
      <c r="AAH10" s="19">
        <v>0</v>
      </c>
      <c r="AAI10" s="19">
        <v>0</v>
      </c>
      <c r="AAJ10" s="19">
        <v>0</v>
      </c>
      <c r="AAK10" s="19">
        <v>0</v>
      </c>
      <c r="AAL10" s="19">
        <v>0</v>
      </c>
      <c r="AAM10" s="19">
        <v>0</v>
      </c>
      <c r="AAN10" s="19">
        <v>0</v>
      </c>
      <c r="AAO10" s="19">
        <v>0</v>
      </c>
      <c r="AAP10" s="19">
        <v>0</v>
      </c>
      <c r="AAQ10" s="19">
        <v>0</v>
      </c>
      <c r="AAR10" s="19">
        <v>0</v>
      </c>
      <c r="AAS10" s="19">
        <v>0</v>
      </c>
      <c r="AAT10" s="19">
        <v>0</v>
      </c>
      <c r="AAU10" s="19">
        <v>0</v>
      </c>
      <c r="AAV10" s="19">
        <v>0</v>
      </c>
      <c r="AAW10" s="19">
        <v>0</v>
      </c>
      <c r="AAX10" s="19">
        <v>0</v>
      </c>
      <c r="AAY10" s="19">
        <v>0</v>
      </c>
      <c r="AAZ10" s="19">
        <v>0</v>
      </c>
      <c r="ABA10" s="19">
        <v>0</v>
      </c>
      <c r="ABB10" s="19">
        <v>0</v>
      </c>
      <c r="ABC10" s="19">
        <v>0</v>
      </c>
      <c r="ABD10" s="19">
        <v>0</v>
      </c>
      <c r="ABE10" s="19">
        <v>0</v>
      </c>
      <c r="ABF10" s="19">
        <v>0</v>
      </c>
      <c r="ABG10" s="19">
        <v>0</v>
      </c>
      <c r="ABH10" s="19">
        <v>0</v>
      </c>
      <c r="ABI10" s="19">
        <v>0</v>
      </c>
      <c r="ABJ10" s="19">
        <v>0</v>
      </c>
      <c r="ABK10" s="19">
        <v>0</v>
      </c>
      <c r="ABL10" s="19">
        <v>0</v>
      </c>
      <c r="ABM10" s="19">
        <v>0</v>
      </c>
      <c r="ABN10" s="19">
        <v>0</v>
      </c>
      <c r="ABO10" s="19">
        <v>0</v>
      </c>
      <c r="ABP10" s="19">
        <v>0</v>
      </c>
      <c r="ABQ10" s="19">
        <v>0</v>
      </c>
      <c r="ABR10" s="19">
        <v>0</v>
      </c>
      <c r="ABS10" s="19">
        <v>0</v>
      </c>
      <c r="ABT10" s="19">
        <v>0</v>
      </c>
      <c r="ABU10" s="19">
        <v>0</v>
      </c>
      <c r="ABV10" s="19">
        <v>0</v>
      </c>
      <c r="ABW10" s="19">
        <v>0</v>
      </c>
      <c r="ABX10" s="19">
        <v>0</v>
      </c>
      <c r="ABY10" s="19">
        <v>0</v>
      </c>
      <c r="ABZ10" s="19">
        <v>0</v>
      </c>
      <c r="ACA10" s="19">
        <v>0</v>
      </c>
      <c r="ACB10" s="19">
        <v>0</v>
      </c>
      <c r="ACC10" s="19">
        <v>0</v>
      </c>
      <c r="ACD10" s="19">
        <v>0</v>
      </c>
      <c r="ACE10" s="19">
        <v>0</v>
      </c>
      <c r="ACF10" s="19">
        <v>0</v>
      </c>
      <c r="ACG10" s="19">
        <v>0</v>
      </c>
      <c r="ACH10" s="19">
        <v>0</v>
      </c>
      <c r="ACI10" s="19">
        <v>0</v>
      </c>
      <c r="ACJ10" s="19">
        <v>0</v>
      </c>
      <c r="ACK10" s="19">
        <v>0</v>
      </c>
      <c r="ACL10" s="19">
        <v>0</v>
      </c>
      <c r="ACM10" s="19">
        <v>0</v>
      </c>
      <c r="ACN10" s="19">
        <v>0</v>
      </c>
      <c r="ACO10" s="19">
        <v>0</v>
      </c>
      <c r="ACP10" s="19">
        <v>0</v>
      </c>
      <c r="ACQ10" s="19">
        <v>0</v>
      </c>
      <c r="ACR10" s="19">
        <v>0</v>
      </c>
      <c r="ACS10" s="19">
        <v>0</v>
      </c>
      <c r="ACT10" s="19">
        <v>0</v>
      </c>
      <c r="ACU10" s="19">
        <v>0</v>
      </c>
      <c r="ACV10" s="19">
        <v>0</v>
      </c>
      <c r="ACW10" s="19">
        <v>0</v>
      </c>
      <c r="ACX10" s="19">
        <v>0</v>
      </c>
      <c r="ACY10" s="19">
        <v>0</v>
      </c>
      <c r="ACZ10" s="19">
        <v>0</v>
      </c>
      <c r="ADA10" s="19">
        <v>0</v>
      </c>
      <c r="ADB10" s="19">
        <v>0</v>
      </c>
      <c r="ADC10" s="19">
        <v>0</v>
      </c>
      <c r="ADD10" s="19">
        <v>0</v>
      </c>
      <c r="ADE10" s="19">
        <v>0</v>
      </c>
      <c r="ADF10" s="19">
        <v>0</v>
      </c>
      <c r="ADG10" s="19">
        <v>0</v>
      </c>
      <c r="ADH10" s="19">
        <v>0</v>
      </c>
      <c r="ADI10" s="19">
        <v>0</v>
      </c>
      <c r="ADJ10" s="19">
        <v>0</v>
      </c>
      <c r="ADK10" s="19">
        <v>0</v>
      </c>
      <c r="ADL10" s="19">
        <v>0</v>
      </c>
      <c r="ADM10" s="19">
        <v>0</v>
      </c>
      <c r="ADN10" s="19">
        <v>0</v>
      </c>
      <c r="ADO10" s="19">
        <v>0</v>
      </c>
      <c r="ADP10" s="19">
        <v>0</v>
      </c>
      <c r="ADQ10" s="19">
        <v>0</v>
      </c>
      <c r="ADR10" s="19">
        <v>0</v>
      </c>
      <c r="ADS10" s="19">
        <v>0</v>
      </c>
      <c r="ADT10" s="19">
        <v>0</v>
      </c>
      <c r="ADU10" s="19">
        <v>0</v>
      </c>
      <c r="ADV10" s="19">
        <v>0</v>
      </c>
      <c r="ADW10" s="19">
        <v>0</v>
      </c>
      <c r="ADX10" s="19">
        <v>0</v>
      </c>
      <c r="ADY10" s="19">
        <v>0</v>
      </c>
      <c r="ADZ10" s="19">
        <v>0</v>
      </c>
      <c r="AEA10" s="19">
        <v>0</v>
      </c>
      <c r="AEB10" s="19">
        <v>0</v>
      </c>
      <c r="AEC10" s="19">
        <v>0</v>
      </c>
      <c r="AED10" s="19">
        <v>0</v>
      </c>
      <c r="AEE10" s="19">
        <v>0</v>
      </c>
      <c r="AEF10" s="19">
        <v>0</v>
      </c>
      <c r="AEG10" s="19">
        <v>0</v>
      </c>
      <c r="AEH10" s="19">
        <v>0</v>
      </c>
      <c r="AEI10" s="19">
        <v>0</v>
      </c>
      <c r="AEJ10" s="19">
        <v>0</v>
      </c>
      <c r="AEK10" s="19">
        <v>0</v>
      </c>
      <c r="AEL10" s="19">
        <v>0</v>
      </c>
      <c r="AEM10" s="19">
        <v>0</v>
      </c>
      <c r="AEN10" s="19">
        <v>0</v>
      </c>
      <c r="AEO10" s="19">
        <v>0</v>
      </c>
      <c r="AEP10" s="19">
        <v>0</v>
      </c>
      <c r="AEQ10" s="19">
        <v>0</v>
      </c>
      <c r="AER10" s="19">
        <v>0</v>
      </c>
      <c r="AES10" s="19">
        <v>0</v>
      </c>
      <c r="AET10" s="19">
        <v>0</v>
      </c>
      <c r="AEU10" s="19">
        <v>0</v>
      </c>
      <c r="AEV10" s="19">
        <v>0</v>
      </c>
      <c r="AEW10" s="19">
        <v>0</v>
      </c>
      <c r="AEX10" s="19">
        <v>0</v>
      </c>
      <c r="AEY10" s="19">
        <v>0</v>
      </c>
      <c r="AEZ10" s="19">
        <v>0</v>
      </c>
      <c r="AFA10" s="19">
        <v>0</v>
      </c>
      <c r="AFB10" s="19">
        <v>0</v>
      </c>
      <c r="AFC10" s="19">
        <v>0</v>
      </c>
      <c r="AFD10" s="19">
        <v>0</v>
      </c>
      <c r="AFE10" s="19">
        <v>0</v>
      </c>
      <c r="AFF10" s="19">
        <v>0</v>
      </c>
      <c r="AFG10" s="19">
        <v>0</v>
      </c>
      <c r="AFH10" s="19">
        <v>0</v>
      </c>
      <c r="AFI10" s="19">
        <v>0</v>
      </c>
      <c r="AFJ10" s="19">
        <v>0</v>
      </c>
      <c r="AFK10" s="19">
        <v>0</v>
      </c>
      <c r="AFL10" s="19">
        <v>0</v>
      </c>
      <c r="AFM10" s="19">
        <v>0</v>
      </c>
      <c r="AFN10" s="19">
        <v>0</v>
      </c>
      <c r="AFO10" s="19">
        <v>0</v>
      </c>
      <c r="AFP10" s="19">
        <v>0</v>
      </c>
      <c r="AFQ10" s="19">
        <v>0</v>
      </c>
      <c r="AFR10" s="19">
        <v>0</v>
      </c>
      <c r="AFS10" s="19">
        <v>0</v>
      </c>
      <c r="AFT10" s="19">
        <v>0</v>
      </c>
      <c r="AFU10" s="19">
        <v>0</v>
      </c>
      <c r="AFV10" s="19">
        <v>0</v>
      </c>
      <c r="AFW10" s="19">
        <v>0</v>
      </c>
      <c r="AFX10" s="19">
        <v>0</v>
      </c>
      <c r="AFY10" s="19">
        <v>0</v>
      </c>
      <c r="AFZ10" s="19">
        <v>0</v>
      </c>
      <c r="AGA10" s="19">
        <v>0</v>
      </c>
      <c r="AGB10" s="19">
        <v>0</v>
      </c>
      <c r="AGC10" s="19">
        <v>0</v>
      </c>
      <c r="AGD10" s="19">
        <v>0</v>
      </c>
      <c r="AGE10" s="19">
        <v>0</v>
      </c>
      <c r="AGF10" s="19">
        <v>0</v>
      </c>
      <c r="AGG10" s="19">
        <v>0</v>
      </c>
      <c r="AGH10" s="19">
        <v>0</v>
      </c>
      <c r="AGI10" s="19">
        <v>0</v>
      </c>
      <c r="AGJ10" s="19">
        <v>0</v>
      </c>
      <c r="AGK10" s="19">
        <v>0</v>
      </c>
      <c r="AGL10" s="19">
        <v>0</v>
      </c>
      <c r="AGM10" s="19">
        <v>0</v>
      </c>
      <c r="AGN10" s="19">
        <v>0</v>
      </c>
      <c r="AGO10" s="19">
        <v>0</v>
      </c>
      <c r="AGP10" s="19">
        <v>0</v>
      </c>
      <c r="AGQ10" s="19">
        <v>0</v>
      </c>
      <c r="AGR10" s="19">
        <v>0</v>
      </c>
      <c r="AGS10" s="19">
        <v>0</v>
      </c>
      <c r="AGT10" s="19">
        <v>0</v>
      </c>
      <c r="AGU10" s="19">
        <v>0</v>
      </c>
      <c r="AGV10" s="19">
        <v>0</v>
      </c>
      <c r="AGW10" s="19">
        <v>0</v>
      </c>
      <c r="AGX10" s="19">
        <v>0</v>
      </c>
      <c r="AGY10" s="19">
        <v>0</v>
      </c>
      <c r="AGZ10" s="19">
        <v>0</v>
      </c>
      <c r="AHA10" s="19">
        <v>0</v>
      </c>
      <c r="AHB10" s="19">
        <v>0</v>
      </c>
      <c r="AHC10" s="19">
        <v>0</v>
      </c>
      <c r="AHD10" s="19">
        <v>0</v>
      </c>
      <c r="AHE10" s="19">
        <v>0</v>
      </c>
      <c r="AHF10" s="19">
        <v>0</v>
      </c>
      <c r="AHG10" s="19">
        <v>0</v>
      </c>
      <c r="AHH10" s="19">
        <v>0</v>
      </c>
      <c r="AHI10" s="19">
        <v>0</v>
      </c>
      <c r="AHJ10" s="19">
        <v>0</v>
      </c>
      <c r="AHK10" s="19">
        <v>0</v>
      </c>
      <c r="AHL10" s="19">
        <v>0</v>
      </c>
      <c r="AHM10" s="19">
        <v>0</v>
      </c>
      <c r="AHN10" s="19">
        <v>0</v>
      </c>
      <c r="AHO10" s="19">
        <v>0</v>
      </c>
      <c r="AHP10" s="19">
        <v>0</v>
      </c>
      <c r="AHQ10" s="19">
        <v>0</v>
      </c>
      <c r="AHR10" s="19">
        <v>0</v>
      </c>
      <c r="AHS10" s="19">
        <v>0</v>
      </c>
      <c r="AHT10" s="19">
        <v>0</v>
      </c>
      <c r="AHU10" s="19">
        <v>0</v>
      </c>
      <c r="AHV10" s="19">
        <v>0</v>
      </c>
      <c r="AHW10" s="19">
        <v>0</v>
      </c>
      <c r="AHX10" s="19">
        <v>0</v>
      </c>
      <c r="AHY10" s="19">
        <v>0</v>
      </c>
      <c r="AHZ10" s="19">
        <v>0</v>
      </c>
      <c r="AIA10" s="19">
        <v>0</v>
      </c>
      <c r="AIB10" s="19">
        <v>0</v>
      </c>
      <c r="AIC10" s="19">
        <v>0</v>
      </c>
      <c r="AID10" s="19">
        <v>0</v>
      </c>
      <c r="AIE10" s="19">
        <v>0</v>
      </c>
      <c r="AIF10" s="19">
        <v>0</v>
      </c>
      <c r="AIG10" s="19">
        <v>0</v>
      </c>
      <c r="AIH10" s="19">
        <v>0</v>
      </c>
      <c r="AII10" s="19">
        <v>0</v>
      </c>
      <c r="AIJ10" s="19">
        <v>0</v>
      </c>
      <c r="AIK10" s="19">
        <v>0</v>
      </c>
      <c r="AIL10" s="19">
        <v>0</v>
      </c>
      <c r="AIM10" s="19">
        <v>0</v>
      </c>
      <c r="AIN10" s="19">
        <v>0</v>
      </c>
      <c r="AIO10" s="19">
        <v>0</v>
      </c>
      <c r="AIP10" s="19">
        <v>0</v>
      </c>
      <c r="AIQ10" s="19">
        <v>0</v>
      </c>
      <c r="AIR10" s="19">
        <v>0</v>
      </c>
      <c r="AIS10" s="19">
        <v>0</v>
      </c>
      <c r="AIT10" s="19">
        <v>0</v>
      </c>
      <c r="AIU10" s="19">
        <v>0</v>
      </c>
      <c r="AIV10" s="19">
        <v>0</v>
      </c>
      <c r="AIW10" s="19">
        <v>0</v>
      </c>
      <c r="AIX10" s="19">
        <v>0</v>
      </c>
      <c r="AIY10" s="19">
        <v>0</v>
      </c>
      <c r="AIZ10" s="19">
        <v>0</v>
      </c>
      <c r="AJA10" s="19">
        <v>0</v>
      </c>
      <c r="AJB10" s="19">
        <v>0</v>
      </c>
      <c r="AJC10" s="19">
        <v>0</v>
      </c>
      <c r="AJD10" s="19">
        <v>0</v>
      </c>
      <c r="AJE10" s="19">
        <v>0</v>
      </c>
      <c r="AJF10" s="19">
        <v>0</v>
      </c>
      <c r="AJG10" s="19">
        <v>0</v>
      </c>
      <c r="AJH10" s="19">
        <v>0</v>
      </c>
      <c r="AJI10" s="19">
        <v>0</v>
      </c>
      <c r="AJJ10" s="19">
        <v>0</v>
      </c>
      <c r="AJK10" s="19">
        <v>0</v>
      </c>
      <c r="AJL10" s="19">
        <v>0</v>
      </c>
      <c r="AJM10" s="19">
        <v>0</v>
      </c>
      <c r="AJN10" s="19">
        <v>0</v>
      </c>
      <c r="AJO10" s="19">
        <v>0</v>
      </c>
      <c r="AJP10" s="19">
        <v>0</v>
      </c>
      <c r="AJQ10" s="19">
        <v>0</v>
      </c>
      <c r="AJR10" s="19">
        <v>0</v>
      </c>
      <c r="AJS10" s="19">
        <v>0</v>
      </c>
      <c r="AJT10" s="19">
        <v>0</v>
      </c>
      <c r="AJU10" s="19">
        <v>0</v>
      </c>
      <c r="AJV10" s="19">
        <v>0</v>
      </c>
      <c r="AJW10" s="19">
        <v>0</v>
      </c>
      <c r="AJX10" s="19">
        <v>0</v>
      </c>
      <c r="AJY10" s="19">
        <v>0</v>
      </c>
      <c r="AJZ10" s="19">
        <v>0</v>
      </c>
      <c r="AKA10" s="19">
        <v>0</v>
      </c>
      <c r="AKB10" s="19">
        <v>0</v>
      </c>
      <c r="AKC10" s="19">
        <v>0</v>
      </c>
      <c r="AKD10" s="19">
        <v>0</v>
      </c>
      <c r="AKE10" s="19">
        <v>0</v>
      </c>
      <c r="AKF10" s="19">
        <v>0</v>
      </c>
      <c r="AKG10" s="19">
        <v>0</v>
      </c>
      <c r="AKH10" s="19">
        <v>0</v>
      </c>
      <c r="AKI10" s="19">
        <v>0</v>
      </c>
      <c r="AKJ10" s="19">
        <v>0</v>
      </c>
      <c r="AKK10" s="19">
        <v>0</v>
      </c>
      <c r="AKL10" s="19">
        <v>0</v>
      </c>
      <c r="AKM10" s="19">
        <v>0</v>
      </c>
      <c r="AKN10" s="19">
        <v>0</v>
      </c>
      <c r="AKO10" s="19">
        <v>0</v>
      </c>
      <c r="AKP10" s="19">
        <v>0</v>
      </c>
      <c r="AKQ10" s="19">
        <v>0</v>
      </c>
      <c r="AKR10" s="19">
        <v>0</v>
      </c>
      <c r="AKS10" s="19">
        <v>0</v>
      </c>
      <c r="AKT10" s="19">
        <v>0</v>
      </c>
      <c r="AKU10" s="19">
        <v>0</v>
      </c>
      <c r="AKV10" s="19">
        <v>0</v>
      </c>
      <c r="AKW10" s="19">
        <v>0</v>
      </c>
      <c r="AKX10" s="19">
        <v>0</v>
      </c>
      <c r="AKY10" s="19">
        <v>0</v>
      </c>
      <c r="AKZ10" s="19">
        <v>0</v>
      </c>
      <c r="ALA10" s="19">
        <v>0</v>
      </c>
      <c r="ALB10" s="19">
        <v>0</v>
      </c>
      <c r="ALC10" s="19">
        <v>0</v>
      </c>
      <c r="ALD10" s="19">
        <v>0</v>
      </c>
      <c r="ALE10" s="19">
        <v>0</v>
      </c>
      <c r="ALF10" s="19">
        <v>0</v>
      </c>
      <c r="ALG10" s="19">
        <v>0</v>
      </c>
      <c r="ALH10" s="19">
        <v>0</v>
      </c>
      <c r="ALI10" s="19">
        <v>0</v>
      </c>
      <c r="ALJ10" s="19">
        <v>0</v>
      </c>
      <c r="ALK10" s="19">
        <v>0</v>
      </c>
      <c r="ALL10" s="19">
        <v>0</v>
      </c>
      <c r="ALM10" s="19">
        <v>0</v>
      </c>
      <c r="ALN10" s="19">
        <v>0</v>
      </c>
      <c r="ALO10" s="19">
        <v>0</v>
      </c>
      <c r="ALP10" s="19">
        <v>0</v>
      </c>
      <c r="ALQ10" s="19">
        <v>0</v>
      </c>
      <c r="ALR10" s="19">
        <v>0</v>
      </c>
      <c r="ALS10" s="19">
        <v>0</v>
      </c>
      <c r="ALT10" s="19">
        <v>0</v>
      </c>
      <c r="ALU10" s="19">
        <v>0</v>
      </c>
      <c r="ALV10" s="19">
        <v>0</v>
      </c>
      <c r="ALW10" s="19">
        <v>0</v>
      </c>
      <c r="ALX10" s="19">
        <v>0</v>
      </c>
      <c r="ALY10" s="19">
        <v>0</v>
      </c>
      <c r="ALZ10" s="19">
        <v>0</v>
      </c>
      <c r="AMA10" s="19">
        <v>0</v>
      </c>
      <c r="AMB10" s="19">
        <v>0</v>
      </c>
      <c r="AMC10" s="19">
        <v>0</v>
      </c>
      <c r="AMD10" s="19">
        <v>0</v>
      </c>
      <c r="AME10" s="19">
        <v>0</v>
      </c>
      <c r="AMF10" s="19">
        <v>0</v>
      </c>
      <c r="AMG10" s="19">
        <v>0</v>
      </c>
      <c r="AMH10" s="19">
        <v>0</v>
      </c>
      <c r="AMI10" s="19">
        <v>0</v>
      </c>
      <c r="AMJ10" s="19">
        <v>0</v>
      </c>
      <c r="AMK10" s="19">
        <v>0</v>
      </c>
      <c r="AML10" s="19">
        <v>0</v>
      </c>
      <c r="AMM10" s="19">
        <v>0</v>
      </c>
      <c r="AMN10" s="19">
        <v>0</v>
      </c>
      <c r="AMO10" s="19">
        <v>0</v>
      </c>
      <c r="AMP10" s="19">
        <v>0</v>
      </c>
      <c r="AMQ10" s="19">
        <v>0</v>
      </c>
      <c r="AMR10" s="19">
        <v>0</v>
      </c>
      <c r="AMS10" s="19">
        <v>0</v>
      </c>
      <c r="AMT10" s="19">
        <v>0</v>
      </c>
      <c r="AMU10" s="19">
        <v>0</v>
      </c>
      <c r="AMV10" s="19">
        <v>0</v>
      </c>
      <c r="AMW10" s="19">
        <v>0</v>
      </c>
      <c r="AMX10" s="19">
        <v>0</v>
      </c>
      <c r="AMY10" s="19">
        <v>0</v>
      </c>
      <c r="AMZ10" s="19">
        <v>0</v>
      </c>
      <c r="ANA10" s="19">
        <v>0</v>
      </c>
      <c r="ANB10" s="19">
        <v>0</v>
      </c>
      <c r="ANC10" s="19">
        <v>0</v>
      </c>
      <c r="AND10" s="19">
        <v>0</v>
      </c>
      <c r="ANE10" s="19">
        <v>0</v>
      </c>
      <c r="ANF10" s="19">
        <v>0</v>
      </c>
      <c r="ANG10" s="19">
        <v>0</v>
      </c>
      <c r="ANH10" s="19">
        <v>0</v>
      </c>
      <c r="ANI10" s="19">
        <v>0</v>
      </c>
      <c r="ANJ10" s="19">
        <v>0</v>
      </c>
      <c r="ANK10" s="19">
        <v>0</v>
      </c>
      <c r="ANL10" s="19">
        <v>0</v>
      </c>
      <c r="ANM10" s="19">
        <v>0</v>
      </c>
      <c r="ANN10" s="19">
        <v>0</v>
      </c>
      <c r="ANO10" s="19">
        <v>0</v>
      </c>
      <c r="ANP10" s="19">
        <v>0</v>
      </c>
      <c r="ANQ10" s="19">
        <v>0</v>
      </c>
      <c r="ANR10" s="19">
        <v>0</v>
      </c>
      <c r="ANS10" s="19">
        <v>0</v>
      </c>
      <c r="ANT10" s="19">
        <v>0</v>
      </c>
      <c r="ANU10" s="19">
        <v>0</v>
      </c>
      <c r="ANV10" s="19">
        <v>0</v>
      </c>
      <c r="ANW10" s="19">
        <v>0</v>
      </c>
      <c r="ANX10" s="19">
        <v>0</v>
      </c>
      <c r="ANY10" s="19">
        <v>0</v>
      </c>
      <c r="ANZ10" s="19">
        <v>0</v>
      </c>
      <c r="AOA10" s="19">
        <v>0</v>
      </c>
      <c r="AOB10" s="19">
        <v>0</v>
      </c>
      <c r="AOC10" s="19">
        <v>0</v>
      </c>
      <c r="AOD10" s="19">
        <v>0</v>
      </c>
      <c r="AOE10" s="19">
        <v>0</v>
      </c>
      <c r="AOF10" s="19">
        <v>0</v>
      </c>
      <c r="AOG10" s="19">
        <v>0</v>
      </c>
      <c r="AOH10" s="19">
        <v>0</v>
      </c>
      <c r="AOI10" s="19">
        <v>0</v>
      </c>
      <c r="AOJ10" s="19">
        <v>0</v>
      </c>
      <c r="AOK10" s="19">
        <v>0</v>
      </c>
      <c r="AOL10" s="19">
        <v>0</v>
      </c>
      <c r="AOM10" s="19">
        <v>0</v>
      </c>
      <c r="AON10" s="19">
        <v>0</v>
      </c>
      <c r="AOO10" s="19">
        <v>0</v>
      </c>
      <c r="AOP10" s="19">
        <v>0</v>
      </c>
      <c r="AOQ10" s="19">
        <v>0</v>
      </c>
      <c r="AOR10" s="19">
        <v>0</v>
      </c>
      <c r="AOS10" s="19">
        <v>0</v>
      </c>
      <c r="AOT10" s="19">
        <v>0</v>
      </c>
      <c r="AOU10" s="19">
        <v>0</v>
      </c>
      <c r="AOV10" s="19">
        <v>0</v>
      </c>
      <c r="AOW10" s="19">
        <v>0</v>
      </c>
      <c r="AOX10" s="19">
        <v>0</v>
      </c>
      <c r="AOY10" s="19">
        <v>0</v>
      </c>
      <c r="AOZ10" s="19">
        <v>0</v>
      </c>
      <c r="APA10" s="19">
        <v>0</v>
      </c>
      <c r="APB10" s="19">
        <v>0</v>
      </c>
      <c r="APC10" s="19">
        <v>0</v>
      </c>
      <c r="APD10" s="19">
        <v>0</v>
      </c>
      <c r="APE10" s="19">
        <v>0</v>
      </c>
      <c r="APF10" s="19">
        <v>0</v>
      </c>
      <c r="APG10" s="19">
        <v>0</v>
      </c>
      <c r="APH10" s="19">
        <v>0</v>
      </c>
      <c r="API10" s="19">
        <v>0</v>
      </c>
      <c r="APJ10" s="19">
        <v>0</v>
      </c>
      <c r="APK10" s="19">
        <v>0</v>
      </c>
      <c r="APL10" s="19">
        <v>0</v>
      </c>
      <c r="APM10" s="19">
        <v>0</v>
      </c>
      <c r="APN10" s="19">
        <v>0</v>
      </c>
      <c r="APO10" s="19">
        <v>0</v>
      </c>
      <c r="APP10" s="19">
        <v>0</v>
      </c>
      <c r="APQ10" s="19">
        <v>0</v>
      </c>
      <c r="APR10" s="19">
        <v>0</v>
      </c>
      <c r="APS10" s="19">
        <v>0</v>
      </c>
      <c r="APT10" s="19">
        <v>0</v>
      </c>
      <c r="APU10" s="19">
        <v>0</v>
      </c>
      <c r="APV10" s="19">
        <v>0</v>
      </c>
      <c r="APW10" s="19">
        <v>0</v>
      </c>
      <c r="APX10" s="19">
        <v>0</v>
      </c>
      <c r="APY10" s="19">
        <v>0</v>
      </c>
      <c r="APZ10" s="19">
        <v>0</v>
      </c>
      <c r="AQA10" s="19">
        <v>0</v>
      </c>
      <c r="AQB10" s="19">
        <v>0</v>
      </c>
      <c r="AQC10" s="19">
        <v>0</v>
      </c>
      <c r="AQD10" s="19">
        <v>0</v>
      </c>
      <c r="AQE10" s="19">
        <v>0</v>
      </c>
      <c r="AQF10" s="19">
        <v>0</v>
      </c>
      <c r="AQG10" s="19">
        <v>0</v>
      </c>
      <c r="AQH10" s="19">
        <v>0</v>
      </c>
      <c r="AQI10" s="19">
        <v>0</v>
      </c>
      <c r="AQJ10" s="19">
        <v>0</v>
      </c>
      <c r="AQK10" s="19">
        <v>0</v>
      </c>
      <c r="AQL10" s="19">
        <v>0</v>
      </c>
      <c r="AQM10" s="19">
        <v>0</v>
      </c>
      <c r="AQN10" s="19">
        <v>0</v>
      </c>
      <c r="AQO10" s="19">
        <v>0</v>
      </c>
      <c r="AQP10" s="19">
        <v>0</v>
      </c>
      <c r="AQQ10" s="19">
        <v>0</v>
      </c>
      <c r="AQR10" s="19">
        <v>0</v>
      </c>
      <c r="AQS10" s="19">
        <v>0</v>
      </c>
      <c r="AQT10" s="19">
        <v>0</v>
      </c>
      <c r="AQU10" s="19">
        <v>0</v>
      </c>
      <c r="AQV10" s="19">
        <v>0</v>
      </c>
      <c r="AQW10" s="19">
        <v>0</v>
      </c>
      <c r="AQX10" s="19">
        <v>0</v>
      </c>
      <c r="AQY10" s="19">
        <v>0</v>
      </c>
      <c r="AQZ10" s="19">
        <v>0</v>
      </c>
      <c r="ARA10" s="19">
        <v>0</v>
      </c>
      <c r="ARB10" s="19">
        <v>0</v>
      </c>
      <c r="ARC10" s="19">
        <v>0</v>
      </c>
      <c r="ARD10" s="19">
        <v>0</v>
      </c>
      <c r="ARE10" s="19">
        <v>0</v>
      </c>
      <c r="ARF10" s="19">
        <v>0</v>
      </c>
      <c r="ARG10" s="19">
        <v>0</v>
      </c>
      <c r="ARH10" s="19">
        <v>0</v>
      </c>
      <c r="ARI10" s="19">
        <v>0</v>
      </c>
      <c r="ARJ10" s="19">
        <v>0</v>
      </c>
      <c r="ARK10" s="19">
        <v>0</v>
      </c>
      <c r="ARL10" s="19">
        <v>0</v>
      </c>
      <c r="ARM10" s="19">
        <v>0</v>
      </c>
      <c r="ARN10" s="19">
        <v>0</v>
      </c>
      <c r="ARO10" s="19">
        <v>0</v>
      </c>
      <c r="ARP10" s="19">
        <v>0</v>
      </c>
      <c r="ARQ10" s="19">
        <v>0</v>
      </c>
      <c r="ARR10" s="19">
        <v>0</v>
      </c>
      <c r="ARS10" s="19">
        <v>0</v>
      </c>
      <c r="ART10" s="19">
        <v>0</v>
      </c>
      <c r="ARU10" s="19">
        <v>0</v>
      </c>
      <c r="ARV10" s="19">
        <v>0</v>
      </c>
      <c r="ARW10" s="19">
        <v>0</v>
      </c>
      <c r="ARX10" s="19">
        <v>0</v>
      </c>
      <c r="ARY10" s="19">
        <v>0</v>
      </c>
      <c r="ARZ10" s="19">
        <v>0</v>
      </c>
      <c r="ASA10" s="19">
        <v>0</v>
      </c>
      <c r="ASB10" s="19">
        <v>0</v>
      </c>
      <c r="ASC10" s="19">
        <v>0</v>
      </c>
      <c r="ASD10" s="19">
        <v>0</v>
      </c>
      <c r="ASE10" s="19">
        <v>0</v>
      </c>
      <c r="ASF10" s="19">
        <v>0</v>
      </c>
      <c r="ASG10" s="19">
        <v>0</v>
      </c>
      <c r="ASH10" s="19">
        <v>0</v>
      </c>
      <c r="ASI10" s="19">
        <v>0</v>
      </c>
      <c r="ASJ10" s="19">
        <v>0</v>
      </c>
      <c r="ASK10" s="19">
        <v>0</v>
      </c>
      <c r="ASL10" s="19">
        <v>0</v>
      </c>
      <c r="ASM10" s="19">
        <v>0</v>
      </c>
      <c r="ASN10" s="19">
        <v>0</v>
      </c>
      <c r="ASO10" s="19">
        <v>0</v>
      </c>
      <c r="ASP10" s="19">
        <v>0</v>
      </c>
      <c r="ASQ10" s="19">
        <v>0</v>
      </c>
      <c r="ASR10" s="19">
        <v>0</v>
      </c>
      <c r="ASS10" s="19">
        <v>0</v>
      </c>
      <c r="AST10" s="19">
        <v>0</v>
      </c>
      <c r="ASU10" s="19">
        <v>0</v>
      </c>
      <c r="ASV10" s="19">
        <v>0</v>
      </c>
      <c r="ASW10" s="19">
        <v>0</v>
      </c>
      <c r="ASX10" s="19">
        <v>0</v>
      </c>
      <c r="ASY10" s="19">
        <v>0</v>
      </c>
      <c r="ASZ10" s="19">
        <v>0</v>
      </c>
      <c r="ATA10" s="19">
        <v>0</v>
      </c>
      <c r="ATB10" s="19">
        <v>0</v>
      </c>
      <c r="ATC10" s="19">
        <v>0</v>
      </c>
      <c r="ATD10" s="19">
        <v>0</v>
      </c>
      <c r="ATE10" s="19">
        <v>0</v>
      </c>
      <c r="ATF10" s="19">
        <v>0</v>
      </c>
      <c r="ATG10" s="19">
        <v>0</v>
      </c>
      <c r="ATH10" s="19">
        <v>0</v>
      </c>
      <c r="ATI10" s="19">
        <v>0</v>
      </c>
      <c r="ATJ10" s="19">
        <v>0</v>
      </c>
      <c r="ATK10" s="19">
        <v>0</v>
      </c>
      <c r="ATL10" s="19">
        <v>0</v>
      </c>
      <c r="ATM10" s="19">
        <v>0</v>
      </c>
      <c r="ATN10" s="19">
        <v>0</v>
      </c>
      <c r="ATO10" s="19">
        <v>0</v>
      </c>
      <c r="ATP10" s="19">
        <v>0</v>
      </c>
      <c r="ATQ10" s="19">
        <v>0</v>
      </c>
      <c r="ATR10" s="19">
        <v>0</v>
      </c>
      <c r="ATS10" s="19">
        <v>0</v>
      </c>
      <c r="ATT10" s="19">
        <v>0</v>
      </c>
      <c r="ATU10" s="19">
        <v>0</v>
      </c>
      <c r="ATV10" s="19">
        <v>0</v>
      </c>
      <c r="ATW10" s="19">
        <v>0</v>
      </c>
      <c r="ATX10" s="19">
        <v>0</v>
      </c>
      <c r="ATY10" s="19">
        <v>0</v>
      </c>
      <c r="ATZ10" s="19">
        <v>0</v>
      </c>
      <c r="AUA10" s="19">
        <v>0</v>
      </c>
      <c r="AUB10" s="19">
        <v>0</v>
      </c>
      <c r="AUC10" s="19">
        <v>0</v>
      </c>
      <c r="AUD10" s="19">
        <v>0</v>
      </c>
      <c r="AUE10" s="19">
        <v>0</v>
      </c>
      <c r="AUF10" s="19">
        <v>0</v>
      </c>
      <c r="AUG10" s="19">
        <v>0</v>
      </c>
      <c r="AUH10" s="19">
        <v>0</v>
      </c>
      <c r="AUI10" s="19">
        <v>0</v>
      </c>
      <c r="AUJ10" s="19">
        <v>0</v>
      </c>
      <c r="AUK10" s="19">
        <v>0</v>
      </c>
      <c r="AUL10" s="19">
        <v>0</v>
      </c>
      <c r="AUM10" s="19">
        <v>0</v>
      </c>
      <c r="AUN10" s="19">
        <v>0</v>
      </c>
      <c r="AUO10" s="19">
        <v>0</v>
      </c>
      <c r="AUP10" s="19">
        <v>0</v>
      </c>
      <c r="AUQ10" s="19">
        <v>0</v>
      </c>
      <c r="AUR10" s="19">
        <v>0</v>
      </c>
      <c r="AUS10" s="19">
        <v>0</v>
      </c>
      <c r="AUT10" s="19">
        <v>0</v>
      </c>
      <c r="AUU10" s="19">
        <v>0</v>
      </c>
      <c r="AUV10" s="19">
        <v>0</v>
      </c>
      <c r="AUW10" s="19">
        <v>0</v>
      </c>
      <c r="AUX10" s="19">
        <v>0</v>
      </c>
      <c r="AUY10" s="19">
        <v>0</v>
      </c>
      <c r="AUZ10" s="19">
        <v>0</v>
      </c>
      <c r="AVA10" s="19">
        <v>0</v>
      </c>
      <c r="AVB10" s="19">
        <v>0</v>
      </c>
      <c r="AVC10" s="19">
        <v>0</v>
      </c>
      <c r="AVD10" s="19">
        <v>0</v>
      </c>
      <c r="AVE10" s="19">
        <v>0</v>
      </c>
      <c r="AVF10" s="19">
        <v>0</v>
      </c>
      <c r="AVG10" s="19">
        <v>0</v>
      </c>
      <c r="AVH10" s="19">
        <v>0</v>
      </c>
      <c r="AVI10" s="19">
        <v>0</v>
      </c>
      <c r="AVJ10" s="19">
        <v>0</v>
      </c>
      <c r="AVK10" s="19">
        <v>0</v>
      </c>
      <c r="AVL10" s="19">
        <v>0</v>
      </c>
      <c r="AVM10" s="19">
        <v>0</v>
      </c>
      <c r="AVN10" s="19">
        <v>0</v>
      </c>
      <c r="AVO10" s="19">
        <v>0</v>
      </c>
      <c r="AVP10" s="19">
        <v>0</v>
      </c>
      <c r="AVQ10" s="19">
        <v>0</v>
      </c>
      <c r="AVR10" s="19">
        <v>0</v>
      </c>
      <c r="AVS10" s="19">
        <v>0</v>
      </c>
      <c r="AVT10" s="19">
        <v>0</v>
      </c>
      <c r="AVU10" s="19">
        <v>0</v>
      </c>
      <c r="AVV10" s="19">
        <v>0</v>
      </c>
      <c r="AVW10" s="19">
        <v>0</v>
      </c>
      <c r="AVX10" s="19">
        <v>0</v>
      </c>
      <c r="AVY10" s="19">
        <v>0</v>
      </c>
      <c r="AVZ10" s="19">
        <v>0</v>
      </c>
      <c r="AWA10" s="19">
        <v>0</v>
      </c>
      <c r="AWB10" s="19">
        <v>0</v>
      </c>
      <c r="AWC10" s="19">
        <v>0</v>
      </c>
      <c r="AWD10" s="19">
        <v>0</v>
      </c>
      <c r="AWE10" s="19">
        <v>0</v>
      </c>
      <c r="AWF10" s="19">
        <v>0</v>
      </c>
      <c r="AWG10" s="19">
        <v>0</v>
      </c>
      <c r="AWH10" s="19">
        <v>0</v>
      </c>
      <c r="AWI10" s="19">
        <v>0</v>
      </c>
      <c r="AWJ10" s="19">
        <v>0</v>
      </c>
      <c r="AWK10" s="19">
        <v>0</v>
      </c>
      <c r="AWL10" s="19">
        <v>0</v>
      </c>
      <c r="AWM10" s="19">
        <v>0</v>
      </c>
      <c r="AWN10" s="19">
        <v>0</v>
      </c>
      <c r="AWO10" s="19">
        <v>0</v>
      </c>
      <c r="AWP10" s="19">
        <v>0</v>
      </c>
      <c r="AWQ10" s="19">
        <v>0</v>
      </c>
      <c r="AWR10" s="19">
        <v>0</v>
      </c>
      <c r="AWS10" s="19">
        <v>0</v>
      </c>
      <c r="AWT10" s="19">
        <v>0</v>
      </c>
      <c r="AWU10" s="19">
        <v>0</v>
      </c>
      <c r="AWV10" s="19">
        <v>0</v>
      </c>
      <c r="AWW10" s="19">
        <v>0</v>
      </c>
      <c r="AWX10" s="19">
        <v>0</v>
      </c>
      <c r="AWY10" s="19">
        <v>0</v>
      </c>
      <c r="AWZ10" s="19">
        <v>0</v>
      </c>
      <c r="AXA10" s="19">
        <v>0</v>
      </c>
      <c r="AXB10" s="19">
        <v>0</v>
      </c>
      <c r="AXC10" s="19">
        <v>0</v>
      </c>
      <c r="AXD10" s="19">
        <v>0</v>
      </c>
      <c r="AXE10" s="19">
        <v>0</v>
      </c>
      <c r="AXF10" s="19">
        <v>0</v>
      </c>
      <c r="AXG10" s="19">
        <v>0</v>
      </c>
      <c r="AXH10" s="19">
        <v>0</v>
      </c>
      <c r="AXI10" s="19">
        <v>0</v>
      </c>
      <c r="AXJ10" s="19">
        <v>0</v>
      </c>
      <c r="AXK10" s="19">
        <v>0</v>
      </c>
      <c r="AXL10" s="19">
        <v>0</v>
      </c>
      <c r="AXM10" s="19">
        <v>0</v>
      </c>
      <c r="AXN10" s="19">
        <v>0</v>
      </c>
      <c r="AXO10" s="19">
        <v>0</v>
      </c>
      <c r="AXP10" s="19">
        <v>0</v>
      </c>
      <c r="AXQ10" s="19">
        <v>0</v>
      </c>
      <c r="AXR10" s="19">
        <v>0</v>
      </c>
      <c r="AXS10" s="19">
        <v>0</v>
      </c>
      <c r="AXT10" s="19">
        <v>0</v>
      </c>
      <c r="AXU10" s="19">
        <v>0</v>
      </c>
      <c r="AXV10" s="19">
        <v>0</v>
      </c>
      <c r="AXW10" s="19">
        <v>0</v>
      </c>
      <c r="AXX10" s="19">
        <v>0</v>
      </c>
      <c r="AXY10" s="19">
        <v>0</v>
      </c>
      <c r="AXZ10" s="19">
        <v>0</v>
      </c>
      <c r="AYA10" s="19">
        <v>0</v>
      </c>
      <c r="AYB10" s="19">
        <v>0</v>
      </c>
      <c r="AYC10" s="19">
        <v>0</v>
      </c>
      <c r="AYD10" s="19">
        <v>0</v>
      </c>
      <c r="AYE10" s="19">
        <v>0</v>
      </c>
      <c r="AYF10" s="19">
        <v>0</v>
      </c>
      <c r="AYG10" s="19">
        <v>0</v>
      </c>
      <c r="AYH10" s="19">
        <v>0</v>
      </c>
      <c r="AYI10" s="19">
        <v>0</v>
      </c>
      <c r="AYJ10" s="19">
        <v>0</v>
      </c>
      <c r="AYK10" s="19">
        <v>0</v>
      </c>
      <c r="AYL10" s="19">
        <v>0</v>
      </c>
      <c r="AYM10" s="19">
        <v>0</v>
      </c>
      <c r="AYN10" s="19">
        <v>0</v>
      </c>
      <c r="AYO10" s="19">
        <v>0</v>
      </c>
      <c r="AYP10" s="19">
        <v>0</v>
      </c>
      <c r="AYQ10" s="19">
        <v>0</v>
      </c>
      <c r="AYR10" s="19">
        <v>0</v>
      </c>
      <c r="AYS10" s="19">
        <v>0</v>
      </c>
      <c r="AYT10" s="19">
        <v>0</v>
      </c>
      <c r="AYU10" s="19">
        <v>0</v>
      </c>
      <c r="AYV10" s="19">
        <v>0</v>
      </c>
      <c r="AYW10" s="19">
        <v>0</v>
      </c>
      <c r="AYX10" s="19">
        <v>0</v>
      </c>
      <c r="AYY10" s="19">
        <v>0</v>
      </c>
      <c r="AYZ10" s="19">
        <v>0</v>
      </c>
      <c r="AZA10" s="19">
        <v>0</v>
      </c>
      <c r="AZB10" s="19">
        <v>0</v>
      </c>
      <c r="AZC10" s="19">
        <v>0</v>
      </c>
      <c r="AZD10" s="19">
        <v>0</v>
      </c>
      <c r="AZE10" s="19">
        <v>0</v>
      </c>
      <c r="AZF10" s="19">
        <v>0</v>
      </c>
      <c r="AZG10" s="19">
        <v>0</v>
      </c>
      <c r="AZH10" s="19">
        <v>0</v>
      </c>
      <c r="AZI10" s="19">
        <v>0</v>
      </c>
      <c r="AZJ10" s="19">
        <v>0</v>
      </c>
      <c r="AZK10" s="19">
        <v>0</v>
      </c>
      <c r="AZL10" s="19">
        <v>0</v>
      </c>
      <c r="AZM10" s="19">
        <v>0</v>
      </c>
      <c r="AZN10" s="19">
        <v>0</v>
      </c>
      <c r="AZO10" s="19">
        <v>0</v>
      </c>
      <c r="AZP10" s="19">
        <v>0</v>
      </c>
      <c r="AZQ10" s="19">
        <v>0</v>
      </c>
      <c r="AZR10" s="19">
        <v>0</v>
      </c>
      <c r="AZS10" s="19">
        <v>0</v>
      </c>
      <c r="AZT10" s="19">
        <v>0</v>
      </c>
      <c r="AZU10" s="19">
        <v>0</v>
      </c>
      <c r="AZV10" s="19">
        <v>0</v>
      </c>
      <c r="AZW10" s="19">
        <v>0</v>
      </c>
      <c r="AZX10" s="19">
        <v>0</v>
      </c>
      <c r="AZY10" s="19">
        <v>0</v>
      </c>
      <c r="AZZ10" s="19">
        <v>0</v>
      </c>
      <c r="BAA10" s="19">
        <v>0</v>
      </c>
      <c r="BAB10" s="19">
        <v>0</v>
      </c>
      <c r="BAC10" s="19">
        <v>0</v>
      </c>
      <c r="BAD10" s="19">
        <v>0</v>
      </c>
      <c r="BAE10" s="19">
        <v>0</v>
      </c>
      <c r="BAF10" s="19">
        <v>0</v>
      </c>
      <c r="BAG10" s="19">
        <v>0</v>
      </c>
      <c r="BAH10" s="19">
        <v>0</v>
      </c>
      <c r="BAI10" s="19">
        <v>0</v>
      </c>
      <c r="BAJ10" s="19">
        <v>0</v>
      </c>
      <c r="BAK10" s="19">
        <v>0</v>
      </c>
      <c r="BAL10" s="19">
        <v>0</v>
      </c>
      <c r="BAM10" s="19">
        <v>0</v>
      </c>
      <c r="BAN10" s="19">
        <v>0</v>
      </c>
      <c r="BAO10" s="19">
        <v>0</v>
      </c>
      <c r="BAP10" s="19">
        <v>0</v>
      </c>
      <c r="BAQ10" s="19">
        <v>0</v>
      </c>
      <c r="BAR10" s="19">
        <v>0</v>
      </c>
      <c r="BAS10" s="19">
        <v>0</v>
      </c>
      <c r="BAT10" s="19">
        <v>0</v>
      </c>
      <c r="BAU10" s="19">
        <v>0</v>
      </c>
      <c r="BAV10" s="19">
        <v>0</v>
      </c>
      <c r="BAW10" s="19">
        <v>0</v>
      </c>
      <c r="BAX10" s="19">
        <v>0</v>
      </c>
      <c r="BAY10" s="19">
        <v>0</v>
      </c>
      <c r="BAZ10" s="19">
        <v>0</v>
      </c>
      <c r="BBA10" s="19">
        <v>0</v>
      </c>
      <c r="BBB10" s="19">
        <v>0</v>
      </c>
      <c r="BBC10" s="19">
        <v>0</v>
      </c>
      <c r="BBD10" s="19">
        <v>0</v>
      </c>
      <c r="BBE10" s="19">
        <v>0</v>
      </c>
      <c r="BBF10" s="19">
        <v>0</v>
      </c>
      <c r="BBG10" s="19">
        <v>0</v>
      </c>
      <c r="BBH10" s="19">
        <v>0</v>
      </c>
      <c r="BBI10" s="19">
        <v>0</v>
      </c>
      <c r="BBJ10" s="19">
        <v>0</v>
      </c>
      <c r="BBK10" s="19">
        <v>0</v>
      </c>
      <c r="BBL10" s="19">
        <v>0</v>
      </c>
      <c r="BBM10" s="19">
        <v>0</v>
      </c>
      <c r="BBN10" s="19">
        <v>0</v>
      </c>
      <c r="BBO10" s="19">
        <v>0</v>
      </c>
      <c r="BBP10" s="19">
        <v>0</v>
      </c>
      <c r="BBQ10" s="19">
        <v>0</v>
      </c>
      <c r="BBR10" s="19">
        <v>0</v>
      </c>
      <c r="BBS10" s="19">
        <v>0</v>
      </c>
      <c r="BBT10" s="19">
        <v>0</v>
      </c>
      <c r="BBU10" s="19">
        <v>0</v>
      </c>
      <c r="BBV10" s="19">
        <v>0</v>
      </c>
      <c r="BBW10" s="19">
        <v>0</v>
      </c>
      <c r="BBX10" s="19">
        <v>0</v>
      </c>
      <c r="BBY10" s="19">
        <v>0</v>
      </c>
      <c r="BBZ10" s="19">
        <v>0</v>
      </c>
      <c r="BCA10" s="19">
        <v>0</v>
      </c>
      <c r="BCB10" s="19">
        <v>0</v>
      </c>
      <c r="BCC10" s="19">
        <v>0</v>
      </c>
      <c r="BCD10" s="19">
        <v>0</v>
      </c>
      <c r="BCE10" s="19">
        <v>0</v>
      </c>
      <c r="BCF10" s="19">
        <v>0</v>
      </c>
      <c r="BCG10" s="19">
        <v>0</v>
      </c>
      <c r="BCH10" s="19">
        <v>0</v>
      </c>
      <c r="BCI10" s="19">
        <v>0</v>
      </c>
      <c r="BCJ10" s="19">
        <v>0</v>
      </c>
      <c r="BCK10" s="19">
        <v>0</v>
      </c>
      <c r="BCL10" s="19">
        <v>0</v>
      </c>
      <c r="BCM10" s="19">
        <v>0</v>
      </c>
      <c r="BCN10" s="19">
        <v>0</v>
      </c>
      <c r="BCO10" s="19">
        <v>0</v>
      </c>
      <c r="BCP10" s="19">
        <v>0</v>
      </c>
      <c r="BCQ10" s="19">
        <v>0</v>
      </c>
      <c r="BCR10" s="19">
        <v>0</v>
      </c>
      <c r="BCS10" s="19">
        <v>0</v>
      </c>
      <c r="BCT10" s="19">
        <v>0</v>
      </c>
      <c r="BCU10" s="19">
        <v>0</v>
      </c>
      <c r="BCV10" s="19">
        <v>0</v>
      </c>
      <c r="BCW10" s="19">
        <v>0</v>
      </c>
      <c r="BCX10" s="19">
        <v>0</v>
      </c>
      <c r="BCY10" s="19">
        <v>0</v>
      </c>
      <c r="BCZ10" s="19">
        <v>0</v>
      </c>
      <c r="BDA10" s="19">
        <v>0</v>
      </c>
      <c r="BDB10" s="19">
        <v>0</v>
      </c>
      <c r="BDC10" s="19">
        <v>0</v>
      </c>
      <c r="BDD10" s="19">
        <v>0</v>
      </c>
      <c r="BDE10" s="19">
        <v>0</v>
      </c>
      <c r="BDF10" s="19">
        <v>0</v>
      </c>
      <c r="BDG10" s="19">
        <v>0</v>
      </c>
      <c r="BDH10" s="19">
        <v>0</v>
      </c>
      <c r="BDI10" s="19">
        <v>0</v>
      </c>
      <c r="BDJ10" s="19">
        <v>0</v>
      </c>
      <c r="BDK10" s="19">
        <v>0</v>
      </c>
      <c r="BDL10" s="19">
        <v>0</v>
      </c>
      <c r="BDM10" s="19">
        <v>0</v>
      </c>
      <c r="BDN10" s="19">
        <v>0</v>
      </c>
      <c r="BDO10" s="19">
        <v>0</v>
      </c>
      <c r="BDP10" s="19">
        <v>0</v>
      </c>
      <c r="BDQ10" s="19">
        <v>0</v>
      </c>
      <c r="BDR10" s="19">
        <v>0</v>
      </c>
      <c r="BDS10" s="19">
        <v>0</v>
      </c>
      <c r="BDT10" s="19">
        <v>0</v>
      </c>
      <c r="BDU10" s="19">
        <v>0</v>
      </c>
      <c r="BDV10" s="19">
        <v>0</v>
      </c>
      <c r="BDW10" s="19">
        <v>0</v>
      </c>
      <c r="BDX10" s="19">
        <v>0</v>
      </c>
      <c r="BDY10" s="19">
        <v>0</v>
      </c>
      <c r="BDZ10" s="19">
        <v>0</v>
      </c>
      <c r="BEA10" s="19">
        <v>0</v>
      </c>
      <c r="BEB10" s="19">
        <v>0</v>
      </c>
      <c r="BEC10" s="19">
        <v>0</v>
      </c>
      <c r="BED10" s="19">
        <v>0</v>
      </c>
      <c r="BEE10" s="19">
        <v>0</v>
      </c>
      <c r="BEF10" s="19">
        <v>0</v>
      </c>
      <c r="BEG10" s="19">
        <v>0</v>
      </c>
      <c r="BEH10" s="19">
        <v>0</v>
      </c>
      <c r="BEI10" s="19">
        <v>0</v>
      </c>
      <c r="BEJ10" s="19">
        <v>0</v>
      </c>
      <c r="BEK10" s="19">
        <v>0</v>
      </c>
      <c r="BEL10" s="19">
        <v>0</v>
      </c>
      <c r="BEM10" s="19">
        <v>0</v>
      </c>
      <c r="BEN10" s="19">
        <v>0</v>
      </c>
      <c r="BEO10" s="19">
        <v>0</v>
      </c>
      <c r="BEP10" s="19">
        <v>0</v>
      </c>
      <c r="BEQ10" s="19">
        <v>0</v>
      </c>
      <c r="BER10" s="19">
        <v>0</v>
      </c>
      <c r="BES10" s="19">
        <v>0</v>
      </c>
      <c r="BET10" s="19">
        <v>0</v>
      </c>
      <c r="BEU10" s="19">
        <v>0</v>
      </c>
      <c r="BEV10" s="19">
        <v>0</v>
      </c>
      <c r="BEW10" s="19">
        <v>0</v>
      </c>
      <c r="BEX10" s="19">
        <v>0</v>
      </c>
      <c r="BEY10" s="19">
        <v>0</v>
      </c>
      <c r="BEZ10" s="19">
        <v>0</v>
      </c>
      <c r="BFA10" s="19">
        <v>0</v>
      </c>
      <c r="BFB10" s="19">
        <v>0</v>
      </c>
      <c r="BFC10" s="19">
        <v>0</v>
      </c>
      <c r="BFD10" s="19">
        <v>0</v>
      </c>
      <c r="BFE10" s="19">
        <v>0</v>
      </c>
      <c r="BFF10" s="19">
        <v>0</v>
      </c>
      <c r="BFG10" s="19">
        <v>0</v>
      </c>
      <c r="BFH10" s="19">
        <v>0</v>
      </c>
      <c r="BFI10" s="19">
        <v>0</v>
      </c>
      <c r="BFJ10" s="19">
        <v>0</v>
      </c>
      <c r="BFK10" s="19">
        <v>0</v>
      </c>
      <c r="BFL10" s="19">
        <v>0</v>
      </c>
      <c r="BFM10" s="19">
        <v>0</v>
      </c>
      <c r="BFN10" s="19">
        <v>0</v>
      </c>
      <c r="BFO10" s="19">
        <v>0</v>
      </c>
      <c r="BFP10" s="19">
        <v>0</v>
      </c>
      <c r="BFQ10" s="19">
        <v>0</v>
      </c>
      <c r="BFR10" s="19">
        <v>0</v>
      </c>
      <c r="BFS10" s="19">
        <v>0</v>
      </c>
      <c r="BFT10" s="19">
        <v>0</v>
      </c>
      <c r="BFU10" s="19">
        <v>0</v>
      </c>
      <c r="BFV10" s="19">
        <v>0</v>
      </c>
      <c r="BFW10" s="19">
        <v>0</v>
      </c>
      <c r="BFX10" s="19">
        <v>0</v>
      </c>
      <c r="BFY10" s="19">
        <v>0</v>
      </c>
      <c r="BFZ10" s="19">
        <v>0</v>
      </c>
      <c r="BGA10" s="19">
        <v>0</v>
      </c>
      <c r="BGB10" s="19">
        <v>0</v>
      </c>
      <c r="BGC10" s="19">
        <v>0</v>
      </c>
      <c r="BGD10" s="19">
        <v>0</v>
      </c>
      <c r="BGE10" s="19">
        <v>0</v>
      </c>
      <c r="BGF10" s="19">
        <v>0</v>
      </c>
      <c r="BGG10" s="19">
        <v>0</v>
      </c>
      <c r="BGH10" s="19">
        <v>0</v>
      </c>
      <c r="BGI10" s="19">
        <v>0</v>
      </c>
      <c r="BGJ10" s="19">
        <v>0</v>
      </c>
      <c r="BGK10" s="19">
        <v>0</v>
      </c>
      <c r="BGL10" s="19">
        <v>0</v>
      </c>
      <c r="BGM10" s="19">
        <v>0</v>
      </c>
      <c r="BGN10" s="19">
        <v>0</v>
      </c>
      <c r="BGO10" s="19">
        <v>0</v>
      </c>
      <c r="BGP10" s="19">
        <v>0</v>
      </c>
      <c r="BGQ10" s="19">
        <v>0</v>
      </c>
      <c r="BGR10" s="19">
        <v>0</v>
      </c>
      <c r="BGS10" s="19">
        <v>0</v>
      </c>
      <c r="BGT10" s="19">
        <v>0</v>
      </c>
      <c r="BGU10" s="19">
        <v>0</v>
      </c>
      <c r="BGV10" s="19">
        <v>0</v>
      </c>
      <c r="BGW10" s="19">
        <v>0</v>
      </c>
      <c r="BGX10" s="19">
        <v>0</v>
      </c>
      <c r="BGY10" s="19">
        <v>0</v>
      </c>
      <c r="BGZ10" s="19">
        <v>0</v>
      </c>
      <c r="BHA10" s="19">
        <v>0</v>
      </c>
      <c r="BHB10" s="19">
        <v>0</v>
      </c>
      <c r="BHC10" s="19">
        <v>0</v>
      </c>
      <c r="BHD10" s="19">
        <v>0</v>
      </c>
      <c r="BHE10" s="19">
        <v>0</v>
      </c>
      <c r="BHF10" s="19">
        <v>0</v>
      </c>
      <c r="BHG10" s="19">
        <v>0</v>
      </c>
      <c r="BHH10" s="19">
        <v>0</v>
      </c>
      <c r="BHI10" s="19">
        <v>0</v>
      </c>
      <c r="BHJ10" s="19">
        <v>0</v>
      </c>
      <c r="BHK10" s="19">
        <v>0</v>
      </c>
      <c r="BHL10" s="19">
        <v>0</v>
      </c>
      <c r="BHM10" s="19">
        <v>0</v>
      </c>
      <c r="BHN10" s="19">
        <v>0</v>
      </c>
      <c r="BHO10" s="19">
        <v>0</v>
      </c>
      <c r="BHP10" s="19">
        <v>0</v>
      </c>
      <c r="BHQ10" s="19">
        <v>0</v>
      </c>
      <c r="BHR10" s="19">
        <v>0</v>
      </c>
      <c r="BHS10" s="19">
        <v>0</v>
      </c>
      <c r="BHT10" s="19">
        <v>0</v>
      </c>
      <c r="BHU10" s="19">
        <v>0</v>
      </c>
      <c r="BHV10" s="19">
        <v>0</v>
      </c>
      <c r="BHW10" s="19">
        <v>0</v>
      </c>
      <c r="BHX10" s="19">
        <v>0</v>
      </c>
      <c r="BHY10" s="19">
        <v>0</v>
      </c>
      <c r="BHZ10" s="19">
        <v>0</v>
      </c>
      <c r="BIA10" s="19">
        <v>0</v>
      </c>
      <c r="BIB10" s="19">
        <v>0</v>
      </c>
      <c r="BIC10" s="19">
        <v>0</v>
      </c>
      <c r="BID10" s="19">
        <v>0</v>
      </c>
      <c r="BIE10" s="19">
        <v>0</v>
      </c>
      <c r="BIF10" s="19">
        <v>0</v>
      </c>
      <c r="BIG10" s="19">
        <v>0</v>
      </c>
      <c r="BIH10" s="19">
        <v>0</v>
      </c>
      <c r="BII10" s="19">
        <v>0</v>
      </c>
      <c r="BIJ10" s="19">
        <v>0</v>
      </c>
      <c r="BIK10" s="19">
        <v>0</v>
      </c>
      <c r="BIL10" s="19">
        <v>0</v>
      </c>
      <c r="BIM10" s="19">
        <v>0</v>
      </c>
      <c r="BIN10" s="19">
        <v>0</v>
      </c>
      <c r="BIO10" s="19">
        <v>0</v>
      </c>
      <c r="BIP10" s="19">
        <v>0</v>
      </c>
      <c r="BIQ10" s="19">
        <v>0</v>
      </c>
      <c r="BIR10" s="19">
        <v>0</v>
      </c>
      <c r="BIS10" s="19">
        <v>0</v>
      </c>
      <c r="BIT10" s="19">
        <v>0</v>
      </c>
      <c r="BIU10" s="19">
        <v>0</v>
      </c>
      <c r="BIV10" s="19">
        <v>0</v>
      </c>
      <c r="BIW10" s="19">
        <v>0</v>
      </c>
      <c r="BIX10" s="19">
        <v>0</v>
      </c>
      <c r="BIY10" s="19">
        <v>0</v>
      </c>
      <c r="BIZ10" s="19">
        <v>0</v>
      </c>
      <c r="BJA10" s="19">
        <v>0</v>
      </c>
      <c r="BJB10" s="19">
        <v>0</v>
      </c>
      <c r="BJC10" s="19">
        <v>0</v>
      </c>
      <c r="BJD10" s="19">
        <v>0</v>
      </c>
      <c r="BJE10" s="19">
        <v>0</v>
      </c>
      <c r="BJF10" s="19">
        <v>0</v>
      </c>
      <c r="BJG10" s="19">
        <v>0</v>
      </c>
      <c r="BJH10" s="19">
        <v>0</v>
      </c>
      <c r="BJI10" s="19">
        <v>0</v>
      </c>
      <c r="BJJ10" s="19">
        <v>0</v>
      </c>
      <c r="BJK10" s="19">
        <v>0</v>
      </c>
      <c r="BJL10" s="19">
        <v>0</v>
      </c>
      <c r="BJM10" s="19">
        <v>0</v>
      </c>
      <c r="BJN10" s="19">
        <v>0</v>
      </c>
      <c r="BJO10" s="19">
        <v>0</v>
      </c>
      <c r="BJP10" s="19">
        <v>0</v>
      </c>
      <c r="BJQ10" s="19">
        <v>0</v>
      </c>
      <c r="BJR10" s="19">
        <v>0</v>
      </c>
      <c r="BJS10" s="19">
        <v>0</v>
      </c>
      <c r="BJT10" s="19">
        <v>0</v>
      </c>
      <c r="BJU10" s="19">
        <v>0</v>
      </c>
      <c r="BJV10" s="19">
        <v>0</v>
      </c>
      <c r="BJW10" s="19">
        <v>0</v>
      </c>
      <c r="BJX10" s="19">
        <v>0</v>
      </c>
      <c r="BJY10" s="19">
        <v>0</v>
      </c>
      <c r="BJZ10" s="19">
        <v>0</v>
      </c>
      <c r="BKA10" s="19">
        <v>0</v>
      </c>
      <c r="BKB10" s="19">
        <v>0</v>
      </c>
      <c r="BKC10" s="19">
        <v>0</v>
      </c>
      <c r="BKD10" s="19">
        <v>0</v>
      </c>
      <c r="BKE10" s="19">
        <v>0</v>
      </c>
      <c r="BKF10" s="19">
        <v>0</v>
      </c>
      <c r="BKG10" s="19">
        <v>0</v>
      </c>
      <c r="BKH10" s="19">
        <v>0</v>
      </c>
      <c r="BKI10" s="19">
        <v>0</v>
      </c>
      <c r="BKJ10" s="19">
        <v>0</v>
      </c>
      <c r="BKK10" s="19">
        <v>0</v>
      </c>
      <c r="BKL10" s="19">
        <v>0</v>
      </c>
      <c r="BKM10" s="19">
        <v>0</v>
      </c>
      <c r="BKN10" s="19">
        <v>0</v>
      </c>
      <c r="BKO10" s="19">
        <v>0</v>
      </c>
      <c r="BKP10" s="19">
        <v>0</v>
      </c>
      <c r="BKQ10" s="19">
        <v>0</v>
      </c>
      <c r="BKR10" s="19">
        <v>0</v>
      </c>
      <c r="BKS10" s="19">
        <v>0</v>
      </c>
      <c r="BKT10" s="19">
        <v>0</v>
      </c>
      <c r="BKU10" s="19">
        <v>0</v>
      </c>
      <c r="BKV10" s="19">
        <v>0</v>
      </c>
      <c r="BKW10" s="19">
        <v>0</v>
      </c>
      <c r="BKX10" s="19">
        <v>0</v>
      </c>
      <c r="BKY10" s="19">
        <v>0</v>
      </c>
      <c r="BKZ10" s="19">
        <v>0</v>
      </c>
      <c r="BLA10" s="19">
        <v>0</v>
      </c>
      <c r="BLB10" s="19">
        <v>0</v>
      </c>
      <c r="BLC10" s="19">
        <v>0</v>
      </c>
      <c r="BLD10" s="19">
        <v>0</v>
      </c>
      <c r="BLE10" s="19">
        <v>0</v>
      </c>
      <c r="BLF10" s="19">
        <v>0</v>
      </c>
      <c r="BLG10" s="19">
        <v>0</v>
      </c>
      <c r="BLH10" s="19">
        <v>0</v>
      </c>
      <c r="BLI10" s="19">
        <v>0</v>
      </c>
      <c r="BLJ10" s="19">
        <v>0</v>
      </c>
      <c r="BLK10" s="19">
        <v>0</v>
      </c>
      <c r="BLL10" s="19">
        <v>0</v>
      </c>
      <c r="BLM10" s="19">
        <v>0</v>
      </c>
      <c r="BLN10" s="19">
        <v>0</v>
      </c>
      <c r="BLO10" s="19">
        <v>0</v>
      </c>
      <c r="BLP10" s="19">
        <v>0</v>
      </c>
      <c r="BLQ10" s="19">
        <v>0</v>
      </c>
      <c r="BLR10" s="19">
        <v>0</v>
      </c>
      <c r="BLS10" s="19">
        <v>0</v>
      </c>
      <c r="BLT10" s="19">
        <v>0</v>
      </c>
      <c r="BLU10" s="19">
        <v>0</v>
      </c>
      <c r="BLV10" s="19">
        <v>0</v>
      </c>
      <c r="BLW10" s="19">
        <v>0</v>
      </c>
      <c r="BLX10" s="19">
        <v>0</v>
      </c>
      <c r="BLY10" s="19">
        <v>0</v>
      </c>
      <c r="BLZ10" s="19">
        <v>0</v>
      </c>
      <c r="BMA10" s="19">
        <v>0</v>
      </c>
      <c r="BMB10" s="19">
        <v>0</v>
      </c>
      <c r="BMC10" s="19">
        <v>0</v>
      </c>
      <c r="BMD10" s="19">
        <v>0</v>
      </c>
      <c r="BME10" s="19">
        <v>0</v>
      </c>
      <c r="BMF10" s="19">
        <v>0</v>
      </c>
      <c r="BMG10" s="19">
        <v>0</v>
      </c>
      <c r="BMH10" s="19">
        <v>0</v>
      </c>
      <c r="BMI10" s="19">
        <v>0</v>
      </c>
      <c r="BMJ10" s="19">
        <v>0</v>
      </c>
      <c r="BMK10" s="19">
        <v>0</v>
      </c>
      <c r="BML10" s="19">
        <v>0</v>
      </c>
      <c r="BMM10" s="19">
        <v>0</v>
      </c>
      <c r="BMN10" s="19">
        <v>0</v>
      </c>
      <c r="BMO10" s="19">
        <v>0</v>
      </c>
      <c r="BMP10" s="19">
        <v>0</v>
      </c>
      <c r="BMQ10" s="19">
        <v>0</v>
      </c>
      <c r="BMR10" s="19">
        <v>0</v>
      </c>
      <c r="BMS10" s="19">
        <v>0</v>
      </c>
      <c r="BMT10" s="19">
        <v>0</v>
      </c>
      <c r="BMU10" s="19">
        <v>0</v>
      </c>
      <c r="BMV10" s="19">
        <v>0</v>
      </c>
      <c r="BMW10" s="19">
        <v>0</v>
      </c>
      <c r="BMX10" s="19">
        <v>0</v>
      </c>
      <c r="BMY10" s="19">
        <v>0</v>
      </c>
    </row>
    <row r="11" spans="1:1715" s="6" customFormat="1" hidden="1" x14ac:dyDescent="0.25">
      <c r="A11" s="4" t="s">
        <v>145</v>
      </c>
      <c r="B11" s="5"/>
      <c r="C11" s="5"/>
      <c r="D11" s="5"/>
      <c r="E11" s="5"/>
      <c r="F11" s="5"/>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v>0</v>
      </c>
      <c r="DZ11" s="19">
        <v>4</v>
      </c>
      <c r="EA11" s="19">
        <v>7</v>
      </c>
      <c r="EB11" s="19">
        <v>7</v>
      </c>
      <c r="EC11" s="19">
        <v>7</v>
      </c>
      <c r="ED11" s="19">
        <v>7</v>
      </c>
      <c r="EE11" s="19">
        <v>7</v>
      </c>
      <c r="EF11" s="19">
        <v>6</v>
      </c>
      <c r="EG11" s="19">
        <v>6</v>
      </c>
      <c r="EH11" s="19">
        <v>6</v>
      </c>
      <c r="EI11" s="19">
        <v>7</v>
      </c>
      <c r="EJ11" s="19">
        <v>6</v>
      </c>
      <c r="EK11" s="19">
        <v>6</v>
      </c>
      <c r="EL11" s="19">
        <v>6</v>
      </c>
      <c r="EM11" s="19">
        <v>7</v>
      </c>
      <c r="EN11" s="19">
        <v>7</v>
      </c>
      <c r="EO11" s="19">
        <v>6</v>
      </c>
      <c r="EP11" s="19">
        <v>4</v>
      </c>
      <c r="EQ11" s="19">
        <v>3</v>
      </c>
      <c r="ER11" s="19">
        <v>3</v>
      </c>
      <c r="ES11" s="19">
        <v>3</v>
      </c>
      <c r="ET11" s="19">
        <v>4</v>
      </c>
      <c r="EU11" s="19">
        <v>3</v>
      </c>
      <c r="EV11" s="19">
        <v>3</v>
      </c>
      <c r="EW11" s="19">
        <v>3</v>
      </c>
      <c r="EX11" s="19">
        <v>3</v>
      </c>
      <c r="EY11" s="19">
        <v>3</v>
      </c>
      <c r="EZ11" s="19">
        <v>3</v>
      </c>
      <c r="FA11" s="19">
        <v>4</v>
      </c>
      <c r="FB11" s="19">
        <v>4</v>
      </c>
      <c r="FC11" s="19">
        <v>4</v>
      </c>
      <c r="FD11" s="19">
        <v>4</v>
      </c>
      <c r="FE11" s="19">
        <v>2</v>
      </c>
      <c r="FF11" s="19">
        <v>2</v>
      </c>
      <c r="FG11" s="19">
        <v>2</v>
      </c>
      <c r="FH11" s="19">
        <v>2</v>
      </c>
      <c r="FI11" s="19">
        <v>2</v>
      </c>
      <c r="FJ11" s="19">
        <v>2</v>
      </c>
      <c r="FK11" s="19">
        <v>1</v>
      </c>
      <c r="FL11" s="19">
        <v>1</v>
      </c>
      <c r="FM11" s="19">
        <v>1</v>
      </c>
      <c r="FN11" s="19">
        <v>1</v>
      </c>
      <c r="FO11" s="19">
        <v>1</v>
      </c>
      <c r="FP11" s="19">
        <v>1</v>
      </c>
      <c r="FQ11" s="19">
        <v>1</v>
      </c>
      <c r="FR11" s="19">
        <v>1</v>
      </c>
      <c r="FS11" s="19">
        <v>1</v>
      </c>
      <c r="FT11" s="19">
        <v>1</v>
      </c>
      <c r="FU11" s="19">
        <v>1</v>
      </c>
      <c r="FV11" s="19">
        <v>1</v>
      </c>
      <c r="FW11" s="19">
        <v>1</v>
      </c>
      <c r="FX11" s="19">
        <v>1</v>
      </c>
      <c r="FY11" s="19">
        <v>1</v>
      </c>
      <c r="FZ11" s="19">
        <v>1</v>
      </c>
      <c r="GA11" s="19">
        <v>1</v>
      </c>
      <c r="GB11" s="19">
        <v>1</v>
      </c>
      <c r="GC11" s="19">
        <v>1</v>
      </c>
      <c r="GD11" s="19">
        <v>1</v>
      </c>
      <c r="GE11" s="19">
        <v>1</v>
      </c>
      <c r="GF11" s="19">
        <v>1</v>
      </c>
      <c r="GG11" s="19">
        <v>1</v>
      </c>
      <c r="GH11" s="19">
        <v>1</v>
      </c>
      <c r="GI11" s="19">
        <v>1</v>
      </c>
      <c r="GJ11" s="19">
        <v>1</v>
      </c>
      <c r="GK11" s="19">
        <v>1</v>
      </c>
      <c r="GL11" s="19">
        <v>1</v>
      </c>
      <c r="GM11" s="19">
        <v>1</v>
      </c>
      <c r="GN11" s="19">
        <v>1</v>
      </c>
      <c r="GO11" s="19">
        <v>1</v>
      </c>
      <c r="GP11" s="19">
        <v>1</v>
      </c>
      <c r="GQ11" s="19">
        <v>1</v>
      </c>
      <c r="GR11" s="19">
        <v>1</v>
      </c>
      <c r="GS11" s="19">
        <v>1</v>
      </c>
      <c r="GT11" s="19">
        <v>1</v>
      </c>
      <c r="GU11" s="19">
        <v>1</v>
      </c>
      <c r="GV11" s="19">
        <v>1</v>
      </c>
      <c r="GW11" s="19">
        <v>1</v>
      </c>
      <c r="GX11" s="19">
        <v>1</v>
      </c>
      <c r="GY11" s="19">
        <v>1</v>
      </c>
      <c r="GZ11" s="19">
        <v>1</v>
      </c>
      <c r="HA11" s="19">
        <v>1</v>
      </c>
      <c r="HB11" s="19">
        <v>1</v>
      </c>
      <c r="HC11" s="19">
        <v>1</v>
      </c>
      <c r="HD11" s="19">
        <v>1</v>
      </c>
      <c r="HE11" s="19">
        <v>1</v>
      </c>
      <c r="HF11" s="19">
        <v>1</v>
      </c>
      <c r="HG11" s="19">
        <v>1</v>
      </c>
      <c r="HH11" s="19">
        <v>1</v>
      </c>
      <c r="HI11" s="19">
        <v>1</v>
      </c>
      <c r="HJ11" s="19">
        <v>1</v>
      </c>
      <c r="HK11" s="19">
        <v>1</v>
      </c>
      <c r="HL11" s="19">
        <v>1</v>
      </c>
      <c r="HM11" s="19">
        <v>1</v>
      </c>
      <c r="HN11" s="19">
        <v>1</v>
      </c>
      <c r="HO11" s="19">
        <v>1</v>
      </c>
      <c r="HP11" s="19">
        <v>1</v>
      </c>
      <c r="HQ11" s="19">
        <v>1</v>
      </c>
      <c r="HR11" s="19">
        <v>1</v>
      </c>
      <c r="HS11" s="19">
        <v>1</v>
      </c>
      <c r="HT11" s="19">
        <v>1</v>
      </c>
      <c r="HU11" s="19">
        <v>1</v>
      </c>
      <c r="HV11" s="19">
        <v>1</v>
      </c>
      <c r="HW11" s="19">
        <v>1</v>
      </c>
      <c r="HX11" s="19">
        <v>1</v>
      </c>
      <c r="HY11" s="19">
        <v>1</v>
      </c>
      <c r="HZ11" s="19">
        <v>1</v>
      </c>
      <c r="IA11" s="19">
        <v>1</v>
      </c>
      <c r="IB11" s="19">
        <v>1</v>
      </c>
      <c r="IC11" s="19">
        <v>1</v>
      </c>
      <c r="ID11" s="19">
        <v>1</v>
      </c>
      <c r="IE11" s="19">
        <v>1</v>
      </c>
      <c r="IF11" s="19">
        <v>1</v>
      </c>
      <c r="IG11" s="19">
        <v>1</v>
      </c>
      <c r="IH11" s="19">
        <v>1</v>
      </c>
      <c r="II11" s="19">
        <v>1</v>
      </c>
      <c r="IJ11" s="19">
        <v>1</v>
      </c>
      <c r="IK11" s="19">
        <v>1</v>
      </c>
      <c r="IL11" s="19">
        <v>1</v>
      </c>
      <c r="IM11" s="19">
        <v>1</v>
      </c>
      <c r="IN11" s="19">
        <v>1</v>
      </c>
      <c r="IO11" s="19">
        <v>1</v>
      </c>
      <c r="IP11" s="19">
        <v>1</v>
      </c>
      <c r="IQ11" s="19">
        <v>0</v>
      </c>
      <c r="IR11" s="19">
        <v>0</v>
      </c>
      <c r="IS11" s="19">
        <v>0</v>
      </c>
      <c r="IT11" s="19">
        <v>0</v>
      </c>
      <c r="IU11" s="19">
        <v>0</v>
      </c>
      <c r="IV11" s="19">
        <v>0</v>
      </c>
      <c r="IW11" s="19">
        <v>0</v>
      </c>
      <c r="IX11" s="19">
        <v>0</v>
      </c>
      <c r="IY11" s="19">
        <v>0</v>
      </c>
      <c r="IZ11" s="19">
        <v>0</v>
      </c>
      <c r="JA11" s="19">
        <v>0</v>
      </c>
      <c r="JB11" s="19">
        <v>0</v>
      </c>
      <c r="JC11" s="19">
        <v>0</v>
      </c>
      <c r="JD11" s="19">
        <v>0</v>
      </c>
      <c r="JE11" s="19">
        <v>0</v>
      </c>
      <c r="JF11" s="19">
        <v>0</v>
      </c>
      <c r="JG11" s="19">
        <v>0</v>
      </c>
      <c r="JH11" s="19">
        <v>0</v>
      </c>
      <c r="JI11" s="19">
        <v>0</v>
      </c>
      <c r="JJ11" s="19">
        <v>0</v>
      </c>
      <c r="JK11" s="19">
        <v>0</v>
      </c>
      <c r="JL11" s="19">
        <v>0</v>
      </c>
      <c r="JM11" s="19">
        <v>0</v>
      </c>
      <c r="JN11" s="19">
        <v>0</v>
      </c>
      <c r="JO11" s="19">
        <v>0</v>
      </c>
      <c r="JP11" s="19">
        <v>0</v>
      </c>
      <c r="JQ11" s="19">
        <v>0</v>
      </c>
      <c r="JR11" s="19">
        <v>0</v>
      </c>
      <c r="JS11" s="19">
        <v>0</v>
      </c>
      <c r="JT11" s="19">
        <v>0</v>
      </c>
      <c r="JU11" s="19">
        <v>0</v>
      </c>
      <c r="JV11" s="19">
        <v>0</v>
      </c>
      <c r="JW11" s="19">
        <v>0</v>
      </c>
      <c r="JX11" s="19">
        <v>0</v>
      </c>
      <c r="JY11" s="19">
        <v>0</v>
      </c>
      <c r="JZ11" s="19">
        <v>0</v>
      </c>
      <c r="KA11" s="19">
        <v>0</v>
      </c>
      <c r="KB11" s="19">
        <v>0</v>
      </c>
      <c r="KC11" s="19">
        <v>0</v>
      </c>
      <c r="KD11" s="19">
        <v>0</v>
      </c>
      <c r="KE11" s="19">
        <v>0</v>
      </c>
      <c r="KF11" s="19">
        <v>0</v>
      </c>
      <c r="KG11" s="19">
        <v>0</v>
      </c>
      <c r="KH11" s="19">
        <v>0</v>
      </c>
      <c r="KI11" s="19">
        <v>0</v>
      </c>
      <c r="KJ11" s="19">
        <v>0</v>
      </c>
      <c r="KK11" s="19">
        <v>0</v>
      </c>
      <c r="KL11" s="19">
        <v>0</v>
      </c>
      <c r="KM11" s="19">
        <v>0</v>
      </c>
      <c r="KN11" s="19">
        <v>0</v>
      </c>
      <c r="KO11" s="19">
        <v>0</v>
      </c>
      <c r="KP11" s="19">
        <v>0</v>
      </c>
      <c r="KQ11" s="19">
        <v>0</v>
      </c>
      <c r="KR11" s="19">
        <v>0</v>
      </c>
      <c r="KS11" s="19">
        <v>0</v>
      </c>
      <c r="KT11" s="19">
        <v>0</v>
      </c>
      <c r="KU11" s="19">
        <v>0</v>
      </c>
      <c r="KV11" s="19">
        <v>0</v>
      </c>
      <c r="KW11" s="19">
        <v>0</v>
      </c>
      <c r="KX11" s="19">
        <v>0</v>
      </c>
      <c r="KY11" s="19">
        <v>0</v>
      </c>
      <c r="KZ11" s="19">
        <v>0</v>
      </c>
      <c r="LA11" s="19">
        <v>0</v>
      </c>
      <c r="LB11" s="19">
        <v>0</v>
      </c>
      <c r="LC11" s="19">
        <v>0</v>
      </c>
      <c r="LD11" s="19">
        <v>0</v>
      </c>
      <c r="LE11" s="19">
        <v>0</v>
      </c>
      <c r="LF11" s="19">
        <v>0</v>
      </c>
      <c r="LG11" s="19">
        <v>0</v>
      </c>
      <c r="LH11" s="19">
        <v>0</v>
      </c>
      <c r="LI11" s="19">
        <v>0</v>
      </c>
      <c r="LJ11" s="19">
        <v>0</v>
      </c>
      <c r="LK11" s="19">
        <v>0</v>
      </c>
      <c r="LL11" s="19">
        <v>0</v>
      </c>
      <c r="LM11" s="19">
        <v>0</v>
      </c>
      <c r="LN11" s="19">
        <v>0</v>
      </c>
      <c r="LO11" s="19">
        <v>0</v>
      </c>
      <c r="LP11" s="19">
        <v>0</v>
      </c>
      <c r="LQ11" s="19">
        <v>0</v>
      </c>
      <c r="LR11" s="19">
        <v>0</v>
      </c>
      <c r="LS11" s="19">
        <v>0</v>
      </c>
      <c r="LT11" s="19">
        <v>0</v>
      </c>
      <c r="LU11" s="19">
        <v>0</v>
      </c>
      <c r="LV11" s="19">
        <v>0</v>
      </c>
      <c r="LW11" s="19">
        <v>0</v>
      </c>
      <c r="LX11" s="19">
        <v>0</v>
      </c>
      <c r="LY11" s="19">
        <v>0</v>
      </c>
      <c r="LZ11" s="19">
        <v>0</v>
      </c>
      <c r="MA11" s="19">
        <v>0</v>
      </c>
      <c r="MB11" s="19">
        <v>0</v>
      </c>
      <c r="MC11" s="19">
        <v>0</v>
      </c>
      <c r="MD11" s="19">
        <v>0</v>
      </c>
      <c r="ME11" s="19">
        <v>0</v>
      </c>
      <c r="MF11" s="19">
        <v>0</v>
      </c>
      <c r="MG11" s="19">
        <v>0</v>
      </c>
      <c r="MH11" s="19">
        <v>0</v>
      </c>
      <c r="MI11" s="19">
        <v>0</v>
      </c>
      <c r="MJ11" s="19">
        <v>0</v>
      </c>
      <c r="MK11" s="19">
        <v>0</v>
      </c>
      <c r="ML11" s="19">
        <v>0</v>
      </c>
      <c r="MM11" s="19">
        <v>0</v>
      </c>
      <c r="MN11" s="19">
        <v>0</v>
      </c>
      <c r="MO11" s="19">
        <v>0</v>
      </c>
      <c r="MP11" s="19">
        <v>0</v>
      </c>
      <c r="MQ11" s="19">
        <v>0</v>
      </c>
      <c r="MR11" s="19">
        <v>0</v>
      </c>
      <c r="MS11" s="19">
        <v>0</v>
      </c>
      <c r="MT11" s="19">
        <v>0</v>
      </c>
      <c r="MU11" s="19">
        <v>0</v>
      </c>
      <c r="MV11" s="19">
        <v>0</v>
      </c>
      <c r="MW11" s="19">
        <v>0</v>
      </c>
      <c r="MX11" s="19">
        <v>0</v>
      </c>
      <c r="MY11" s="19">
        <v>0</v>
      </c>
      <c r="MZ11" s="19">
        <v>0</v>
      </c>
      <c r="NA11" s="19">
        <v>0</v>
      </c>
      <c r="NB11" s="19">
        <v>0</v>
      </c>
      <c r="NC11" s="19">
        <v>0</v>
      </c>
      <c r="ND11" s="19">
        <v>0</v>
      </c>
      <c r="NE11" s="19">
        <v>0</v>
      </c>
      <c r="NF11" s="19">
        <v>0</v>
      </c>
      <c r="NG11" s="19">
        <v>0</v>
      </c>
      <c r="NH11" s="19">
        <v>0</v>
      </c>
      <c r="NI11" s="19">
        <v>0</v>
      </c>
      <c r="NJ11" s="19">
        <v>0</v>
      </c>
      <c r="NK11" s="19">
        <v>0</v>
      </c>
      <c r="NL11" s="19">
        <v>0</v>
      </c>
      <c r="NM11" s="19">
        <v>0</v>
      </c>
      <c r="NN11" s="19">
        <v>0</v>
      </c>
      <c r="NO11" s="19">
        <v>0</v>
      </c>
      <c r="NP11" s="19">
        <v>0</v>
      </c>
      <c r="NQ11" s="19">
        <v>0</v>
      </c>
      <c r="NR11" s="19">
        <v>0</v>
      </c>
      <c r="NS11" s="19">
        <v>0</v>
      </c>
      <c r="NT11" s="19">
        <v>0</v>
      </c>
      <c r="NU11" s="19">
        <v>0</v>
      </c>
      <c r="NV11" s="19">
        <v>0</v>
      </c>
      <c r="NW11" s="19">
        <v>0</v>
      </c>
      <c r="NX11" s="19">
        <v>0</v>
      </c>
      <c r="NY11" s="19">
        <v>0</v>
      </c>
      <c r="NZ11" s="19">
        <v>0</v>
      </c>
      <c r="OA11" s="19">
        <v>0</v>
      </c>
      <c r="OB11" s="19">
        <v>0</v>
      </c>
      <c r="OC11" s="19">
        <v>0</v>
      </c>
      <c r="OD11" s="19">
        <v>0</v>
      </c>
      <c r="OE11" s="19">
        <v>0</v>
      </c>
      <c r="OF11" s="19">
        <v>0</v>
      </c>
      <c r="OG11" s="19">
        <v>0</v>
      </c>
      <c r="OH11" s="19">
        <v>0</v>
      </c>
      <c r="OI11" s="19">
        <v>0</v>
      </c>
      <c r="OJ11" s="19">
        <v>0</v>
      </c>
      <c r="OK11" s="19">
        <v>0</v>
      </c>
      <c r="OL11" s="19">
        <v>0</v>
      </c>
      <c r="OM11" s="19">
        <v>0</v>
      </c>
      <c r="ON11" s="19">
        <v>0</v>
      </c>
      <c r="OO11" s="19">
        <v>0</v>
      </c>
      <c r="OP11" s="19">
        <v>0</v>
      </c>
      <c r="OQ11" s="19">
        <v>0</v>
      </c>
      <c r="OR11" s="19">
        <v>0</v>
      </c>
      <c r="OS11" s="19">
        <v>0</v>
      </c>
      <c r="OT11" s="19">
        <v>0</v>
      </c>
      <c r="OU11" s="19">
        <v>0</v>
      </c>
      <c r="OV11" s="19">
        <v>0</v>
      </c>
      <c r="OW11" s="19">
        <v>0</v>
      </c>
      <c r="OX11" s="19">
        <v>0</v>
      </c>
      <c r="OY11" s="19">
        <v>0</v>
      </c>
      <c r="OZ11" s="19">
        <v>0</v>
      </c>
      <c r="PA11" s="19">
        <v>0</v>
      </c>
      <c r="PB11" s="19">
        <v>0</v>
      </c>
      <c r="PC11" s="19">
        <v>0</v>
      </c>
      <c r="PD11" s="19">
        <v>0</v>
      </c>
      <c r="PE11" s="19">
        <v>0</v>
      </c>
      <c r="PF11" s="19">
        <v>0</v>
      </c>
      <c r="PG11" s="19">
        <v>0</v>
      </c>
      <c r="PH11" s="19">
        <v>0</v>
      </c>
      <c r="PI11" s="19">
        <v>0</v>
      </c>
      <c r="PJ11" s="19">
        <v>0</v>
      </c>
      <c r="PK11" s="19">
        <v>0</v>
      </c>
      <c r="PL11" s="19">
        <v>0</v>
      </c>
      <c r="PM11" s="19">
        <v>0</v>
      </c>
      <c r="PN11" s="19">
        <v>0</v>
      </c>
      <c r="PO11" s="19">
        <v>0</v>
      </c>
      <c r="PP11" s="19">
        <v>0</v>
      </c>
      <c r="PQ11" s="19">
        <v>0</v>
      </c>
      <c r="PR11" s="19">
        <v>0</v>
      </c>
      <c r="PS11" s="19">
        <v>0</v>
      </c>
      <c r="PT11" s="19">
        <v>0</v>
      </c>
      <c r="PU11" s="19">
        <v>0</v>
      </c>
      <c r="PV11" s="19">
        <v>0</v>
      </c>
      <c r="PW11" s="19">
        <v>0</v>
      </c>
      <c r="PX11" s="19">
        <v>0</v>
      </c>
      <c r="PY11" s="19">
        <v>0</v>
      </c>
      <c r="PZ11" s="19">
        <v>0</v>
      </c>
      <c r="QA11" s="19">
        <v>0</v>
      </c>
      <c r="QB11" s="19">
        <v>0</v>
      </c>
      <c r="QC11" s="19">
        <v>0</v>
      </c>
      <c r="QD11" s="19">
        <v>0</v>
      </c>
      <c r="QE11" s="19">
        <v>0</v>
      </c>
      <c r="QF11" s="19">
        <v>0</v>
      </c>
      <c r="QG11" s="19">
        <v>0</v>
      </c>
      <c r="QH11" s="19">
        <v>0</v>
      </c>
      <c r="QI11" s="19">
        <v>0</v>
      </c>
      <c r="QJ11" s="19">
        <v>0</v>
      </c>
      <c r="QK11" s="19">
        <v>0</v>
      </c>
      <c r="QL11" s="19">
        <v>0</v>
      </c>
      <c r="QM11" s="19">
        <v>0</v>
      </c>
      <c r="QN11" s="19">
        <v>0</v>
      </c>
      <c r="QO11" s="19">
        <v>0</v>
      </c>
      <c r="QP11" s="19">
        <v>0</v>
      </c>
      <c r="QQ11" s="19">
        <v>0</v>
      </c>
      <c r="QR11" s="19">
        <v>0</v>
      </c>
      <c r="QS11" s="19">
        <v>0</v>
      </c>
      <c r="QT11" s="19">
        <v>0</v>
      </c>
      <c r="QU11" s="19">
        <v>0</v>
      </c>
      <c r="QV11" s="19">
        <v>0</v>
      </c>
      <c r="QW11" s="19">
        <v>0</v>
      </c>
      <c r="QX11" s="19">
        <v>0</v>
      </c>
      <c r="QY11" s="19">
        <v>0</v>
      </c>
      <c r="QZ11" s="19">
        <v>0</v>
      </c>
      <c r="RA11" s="19">
        <v>0</v>
      </c>
      <c r="RB11" s="19">
        <v>0</v>
      </c>
      <c r="RC11" s="19">
        <v>0</v>
      </c>
      <c r="RD11" s="19">
        <v>0</v>
      </c>
      <c r="RE11" s="19">
        <v>0</v>
      </c>
      <c r="RF11" s="19">
        <v>0</v>
      </c>
      <c r="RG11" s="19">
        <v>0</v>
      </c>
      <c r="RH11" s="19">
        <v>0</v>
      </c>
      <c r="RI11" s="19">
        <v>0</v>
      </c>
      <c r="RJ11" s="19">
        <v>0</v>
      </c>
      <c r="RK11" s="19">
        <v>0</v>
      </c>
      <c r="RL11" s="19">
        <v>0</v>
      </c>
      <c r="RM11" s="19">
        <v>0</v>
      </c>
      <c r="RN11" s="19">
        <v>0</v>
      </c>
      <c r="RO11" s="19">
        <v>0</v>
      </c>
      <c r="RP11" s="19">
        <v>0</v>
      </c>
      <c r="RQ11" s="19">
        <v>0</v>
      </c>
      <c r="RR11" s="19">
        <v>0</v>
      </c>
      <c r="RS11" s="19">
        <v>0</v>
      </c>
      <c r="RT11" s="19">
        <v>0</v>
      </c>
      <c r="RU11" s="19">
        <v>0</v>
      </c>
      <c r="RV11" s="19">
        <v>0</v>
      </c>
      <c r="RW11" s="19">
        <v>0</v>
      </c>
      <c r="RX11" s="19">
        <v>0</v>
      </c>
      <c r="RY11" s="19">
        <v>0</v>
      </c>
      <c r="RZ11" s="19">
        <v>0</v>
      </c>
      <c r="SA11" s="19">
        <v>0</v>
      </c>
      <c r="SB11" s="19">
        <v>0</v>
      </c>
      <c r="SC11" s="19">
        <v>0</v>
      </c>
      <c r="SD11" s="19">
        <v>0</v>
      </c>
      <c r="SE11" s="19">
        <v>0</v>
      </c>
      <c r="SF11" s="19">
        <v>0</v>
      </c>
      <c r="SG11" s="19">
        <v>0</v>
      </c>
      <c r="SH11" s="19">
        <v>0</v>
      </c>
      <c r="SI11" s="19">
        <v>0</v>
      </c>
      <c r="SJ11" s="19">
        <v>0</v>
      </c>
      <c r="SK11" s="19">
        <v>0</v>
      </c>
      <c r="SL11" s="19">
        <v>0</v>
      </c>
      <c r="SM11" s="19">
        <v>0</v>
      </c>
      <c r="SN11" s="19">
        <v>0</v>
      </c>
      <c r="SO11" s="19">
        <v>0</v>
      </c>
      <c r="SP11" s="19">
        <v>0</v>
      </c>
      <c r="SQ11" s="19">
        <v>0</v>
      </c>
      <c r="SR11" s="19">
        <v>0</v>
      </c>
      <c r="SS11" s="19">
        <v>0</v>
      </c>
      <c r="ST11" s="19">
        <v>0</v>
      </c>
      <c r="SU11" s="19">
        <v>0</v>
      </c>
      <c r="SV11" s="19">
        <v>0</v>
      </c>
      <c r="SW11" s="19">
        <v>0</v>
      </c>
      <c r="SX11" s="19">
        <v>0</v>
      </c>
      <c r="SY11" s="19">
        <v>0</v>
      </c>
      <c r="SZ11" s="19">
        <v>0</v>
      </c>
      <c r="TA11" s="19">
        <v>0</v>
      </c>
      <c r="TB11" s="19">
        <v>0</v>
      </c>
      <c r="TC11" s="19">
        <v>0</v>
      </c>
      <c r="TD11" s="19">
        <v>0</v>
      </c>
      <c r="TE11" s="19">
        <v>0</v>
      </c>
      <c r="TF11" s="19">
        <v>0</v>
      </c>
      <c r="TG11" s="19">
        <v>0</v>
      </c>
      <c r="TH11" s="19">
        <v>0</v>
      </c>
      <c r="TI11" s="19">
        <v>0</v>
      </c>
      <c r="TJ11" s="19">
        <v>0</v>
      </c>
      <c r="TK11" s="19">
        <v>0</v>
      </c>
      <c r="TL11" s="19">
        <v>0</v>
      </c>
      <c r="TM11" s="19">
        <v>0</v>
      </c>
      <c r="TN11" s="19">
        <v>0</v>
      </c>
      <c r="TO11" s="19">
        <v>0</v>
      </c>
      <c r="TP11" s="19">
        <v>0</v>
      </c>
      <c r="TQ11" s="19">
        <v>0</v>
      </c>
      <c r="TR11" s="19">
        <v>0</v>
      </c>
      <c r="TS11" s="19">
        <v>0</v>
      </c>
      <c r="TT11" s="19">
        <v>0</v>
      </c>
      <c r="TU11" s="19">
        <v>0</v>
      </c>
      <c r="TV11" s="19">
        <v>0</v>
      </c>
      <c r="TW11" s="19">
        <v>0</v>
      </c>
      <c r="TX11" s="19">
        <v>0</v>
      </c>
      <c r="TY11" s="19">
        <v>0</v>
      </c>
      <c r="TZ11" s="19">
        <v>0</v>
      </c>
      <c r="UA11" s="19">
        <v>0</v>
      </c>
      <c r="UB11" s="19">
        <v>0</v>
      </c>
      <c r="UC11" s="19">
        <v>0</v>
      </c>
      <c r="UD11" s="19">
        <v>0</v>
      </c>
      <c r="UE11" s="19">
        <v>0</v>
      </c>
      <c r="UF11" s="19">
        <v>0</v>
      </c>
      <c r="UG11" s="19">
        <v>0</v>
      </c>
      <c r="UH11" s="19">
        <v>0</v>
      </c>
      <c r="UI11" s="19">
        <v>0</v>
      </c>
      <c r="UJ11" s="19">
        <v>0</v>
      </c>
      <c r="UK11" s="19">
        <v>0</v>
      </c>
      <c r="UL11" s="19">
        <v>0</v>
      </c>
      <c r="UM11" s="19">
        <v>0</v>
      </c>
      <c r="UN11" s="19">
        <v>0</v>
      </c>
      <c r="UO11" s="19">
        <v>0</v>
      </c>
      <c r="UP11" s="19">
        <v>0</v>
      </c>
      <c r="UQ11" s="19">
        <v>0</v>
      </c>
      <c r="UR11" s="19">
        <v>0</v>
      </c>
      <c r="US11" s="19">
        <v>0</v>
      </c>
      <c r="UT11" s="19">
        <v>0</v>
      </c>
      <c r="UU11" s="19">
        <v>0</v>
      </c>
      <c r="UV11" s="19">
        <v>0</v>
      </c>
      <c r="UW11" s="19">
        <v>0</v>
      </c>
      <c r="UX11" s="19">
        <v>0</v>
      </c>
      <c r="UY11" s="19">
        <v>0</v>
      </c>
      <c r="UZ11" s="19">
        <v>0</v>
      </c>
      <c r="VA11" s="19">
        <v>0</v>
      </c>
      <c r="VB11" s="19">
        <v>0</v>
      </c>
      <c r="VC11" s="19">
        <v>0</v>
      </c>
      <c r="VD11" s="19">
        <v>0</v>
      </c>
      <c r="VE11" s="19">
        <v>0</v>
      </c>
      <c r="VF11" s="19">
        <v>0</v>
      </c>
      <c r="VG11" s="19">
        <v>0</v>
      </c>
      <c r="VH11" s="19">
        <v>0</v>
      </c>
      <c r="VI11" s="19">
        <v>0</v>
      </c>
      <c r="VJ11" s="19">
        <v>0</v>
      </c>
      <c r="VK11" s="19">
        <v>0</v>
      </c>
      <c r="VL11" s="19">
        <v>0</v>
      </c>
      <c r="VM11" s="19">
        <v>0</v>
      </c>
      <c r="VN11" s="19">
        <v>0</v>
      </c>
      <c r="VO11" s="19">
        <v>0</v>
      </c>
      <c r="VP11" s="19">
        <v>0</v>
      </c>
      <c r="VQ11" s="19">
        <v>0</v>
      </c>
      <c r="VR11" s="19">
        <v>0</v>
      </c>
      <c r="VS11" s="19">
        <v>0</v>
      </c>
      <c r="VT11" s="19">
        <v>0</v>
      </c>
      <c r="VU11" s="19">
        <v>0</v>
      </c>
      <c r="VV11" s="19">
        <v>0</v>
      </c>
      <c r="VW11" s="19">
        <v>0</v>
      </c>
      <c r="VX11" s="19">
        <v>0</v>
      </c>
      <c r="VY11" s="19">
        <v>0</v>
      </c>
      <c r="VZ11" s="19">
        <v>0</v>
      </c>
      <c r="WA11" s="19">
        <v>0</v>
      </c>
      <c r="WB11" s="19">
        <v>0</v>
      </c>
      <c r="WC11" s="19">
        <v>0</v>
      </c>
      <c r="WD11" s="19">
        <v>0</v>
      </c>
      <c r="WE11" s="19">
        <v>0</v>
      </c>
      <c r="WF11" s="19">
        <v>0</v>
      </c>
      <c r="WG11" s="19">
        <v>0</v>
      </c>
      <c r="WH11" s="19">
        <v>0</v>
      </c>
      <c r="WI11" s="19">
        <v>0</v>
      </c>
      <c r="WJ11" s="19">
        <v>0</v>
      </c>
      <c r="WK11" s="19">
        <v>0</v>
      </c>
      <c r="WL11" s="19">
        <v>0</v>
      </c>
      <c r="WM11" s="19">
        <v>0</v>
      </c>
      <c r="WN11" s="19">
        <v>0</v>
      </c>
      <c r="WO11" s="19">
        <v>0</v>
      </c>
      <c r="WP11" s="19">
        <v>0</v>
      </c>
      <c r="WQ11" s="19">
        <v>0</v>
      </c>
      <c r="WR11" s="19">
        <v>0</v>
      </c>
      <c r="WS11" s="19">
        <v>0</v>
      </c>
      <c r="WT11" s="19">
        <v>0</v>
      </c>
      <c r="WU11" s="19">
        <v>0</v>
      </c>
      <c r="WV11" s="19">
        <v>0</v>
      </c>
      <c r="WW11" s="19">
        <v>0</v>
      </c>
      <c r="WX11" s="19">
        <v>0</v>
      </c>
      <c r="WY11" s="19">
        <v>0</v>
      </c>
      <c r="WZ11" s="19">
        <v>0</v>
      </c>
      <c r="XA11" s="19">
        <v>0</v>
      </c>
      <c r="XB11" s="19">
        <v>0</v>
      </c>
      <c r="XC11" s="19">
        <v>0</v>
      </c>
      <c r="XD11" s="19">
        <v>0</v>
      </c>
      <c r="XE11" s="19">
        <v>0</v>
      </c>
      <c r="XF11" s="19">
        <v>0</v>
      </c>
      <c r="XG11" s="19">
        <v>0</v>
      </c>
      <c r="XH11" s="19">
        <v>0</v>
      </c>
      <c r="XI11" s="19">
        <v>0</v>
      </c>
      <c r="XJ11" s="19">
        <v>0</v>
      </c>
      <c r="XK11" s="19">
        <v>0</v>
      </c>
      <c r="XL11" s="19">
        <v>0</v>
      </c>
      <c r="XM11" s="19">
        <v>0</v>
      </c>
      <c r="XN11" s="19">
        <v>0</v>
      </c>
      <c r="XO11" s="19">
        <v>0</v>
      </c>
      <c r="XP11" s="19">
        <v>0</v>
      </c>
      <c r="XQ11" s="19">
        <v>0</v>
      </c>
      <c r="XR11" s="19">
        <v>0</v>
      </c>
      <c r="XS11" s="19">
        <v>0</v>
      </c>
      <c r="XT11" s="19">
        <v>0</v>
      </c>
      <c r="XU11" s="19">
        <v>0</v>
      </c>
      <c r="XV11" s="19">
        <v>0</v>
      </c>
      <c r="XW11" s="19">
        <v>0</v>
      </c>
      <c r="XX11" s="19">
        <v>0</v>
      </c>
      <c r="XY11" s="19">
        <v>0</v>
      </c>
      <c r="XZ11" s="19">
        <v>0</v>
      </c>
      <c r="YA11" s="19">
        <v>0</v>
      </c>
      <c r="YB11" s="19">
        <v>0</v>
      </c>
      <c r="YC11" s="19">
        <v>0</v>
      </c>
      <c r="YD11" s="19">
        <v>0</v>
      </c>
      <c r="YE11" s="19">
        <v>0</v>
      </c>
      <c r="YF11" s="19">
        <v>0</v>
      </c>
      <c r="YG11" s="19">
        <v>0</v>
      </c>
      <c r="YH11" s="19">
        <v>0</v>
      </c>
      <c r="YI11" s="19">
        <v>0</v>
      </c>
      <c r="YJ11" s="19">
        <v>0</v>
      </c>
      <c r="YK11" s="19">
        <v>0</v>
      </c>
      <c r="YL11" s="19">
        <v>0</v>
      </c>
      <c r="YM11" s="19">
        <v>0</v>
      </c>
      <c r="YN11" s="19">
        <v>0</v>
      </c>
      <c r="YO11" s="19">
        <v>0</v>
      </c>
      <c r="YP11" s="19">
        <v>0</v>
      </c>
      <c r="YQ11" s="19">
        <v>0</v>
      </c>
      <c r="YR11" s="19">
        <v>0</v>
      </c>
      <c r="YS11" s="19">
        <v>0</v>
      </c>
      <c r="YT11" s="19">
        <v>0</v>
      </c>
      <c r="YU11" s="19">
        <v>0</v>
      </c>
      <c r="YV11" s="19">
        <v>0</v>
      </c>
      <c r="YW11" s="19">
        <v>0</v>
      </c>
      <c r="YX11" s="19">
        <v>0</v>
      </c>
      <c r="YY11" s="19">
        <v>0</v>
      </c>
      <c r="YZ11" s="19">
        <v>0</v>
      </c>
      <c r="ZA11" s="19">
        <v>0</v>
      </c>
      <c r="ZB11" s="19">
        <v>0</v>
      </c>
      <c r="ZC11" s="19">
        <v>0</v>
      </c>
      <c r="ZD11" s="19">
        <v>0</v>
      </c>
      <c r="ZE11" s="19">
        <v>0</v>
      </c>
      <c r="ZF11" s="19">
        <v>0</v>
      </c>
      <c r="ZG11" s="19">
        <v>0</v>
      </c>
      <c r="ZH11" s="19">
        <v>0</v>
      </c>
      <c r="ZI11" s="19">
        <v>0</v>
      </c>
      <c r="ZJ11" s="19">
        <v>0</v>
      </c>
      <c r="ZK11" s="19">
        <v>0</v>
      </c>
      <c r="ZL11" s="19">
        <v>0</v>
      </c>
      <c r="ZM11" s="19">
        <v>0</v>
      </c>
      <c r="ZN11" s="19">
        <v>0</v>
      </c>
      <c r="ZO11" s="19">
        <v>0</v>
      </c>
      <c r="ZP11" s="19">
        <v>0</v>
      </c>
      <c r="ZQ11" s="19">
        <v>0</v>
      </c>
      <c r="ZR11" s="19">
        <v>0</v>
      </c>
      <c r="ZS11" s="19">
        <v>0</v>
      </c>
      <c r="ZT11" s="19">
        <v>0</v>
      </c>
      <c r="ZU11" s="19">
        <v>0</v>
      </c>
      <c r="ZV11" s="19">
        <v>0</v>
      </c>
      <c r="ZW11" s="19">
        <v>0</v>
      </c>
      <c r="ZX11" s="19">
        <v>0</v>
      </c>
      <c r="ZY11" s="19">
        <v>0</v>
      </c>
      <c r="ZZ11" s="19">
        <v>0</v>
      </c>
      <c r="AAA11" s="19">
        <v>0</v>
      </c>
      <c r="AAB11" s="19">
        <v>0</v>
      </c>
      <c r="AAC11" s="19">
        <v>0</v>
      </c>
      <c r="AAD11" s="19">
        <v>0</v>
      </c>
      <c r="AAE11" s="19">
        <v>0</v>
      </c>
      <c r="AAF11" s="19">
        <v>0</v>
      </c>
      <c r="AAG11" s="19">
        <v>0</v>
      </c>
      <c r="AAH11" s="19">
        <v>0</v>
      </c>
      <c r="AAI11" s="19">
        <v>0</v>
      </c>
      <c r="AAJ11" s="19">
        <v>0</v>
      </c>
      <c r="AAK11" s="19">
        <v>0</v>
      </c>
      <c r="AAL11" s="19">
        <v>0</v>
      </c>
      <c r="AAM11" s="19">
        <v>0</v>
      </c>
      <c r="AAN11" s="19">
        <v>0</v>
      </c>
      <c r="AAO11" s="19">
        <v>0</v>
      </c>
      <c r="AAP11" s="19">
        <v>0</v>
      </c>
      <c r="AAQ11" s="19">
        <v>0</v>
      </c>
      <c r="AAR11" s="19">
        <v>0</v>
      </c>
      <c r="AAS11" s="19">
        <v>0</v>
      </c>
      <c r="AAT11" s="19">
        <v>0</v>
      </c>
      <c r="AAU11" s="19">
        <v>0</v>
      </c>
      <c r="AAV11" s="19">
        <v>0</v>
      </c>
      <c r="AAW11" s="19">
        <v>0</v>
      </c>
      <c r="AAX11" s="19">
        <v>0</v>
      </c>
      <c r="AAY11" s="19">
        <v>0</v>
      </c>
      <c r="AAZ11" s="19">
        <v>0</v>
      </c>
      <c r="ABA11" s="19">
        <v>0</v>
      </c>
      <c r="ABB11" s="19">
        <v>0</v>
      </c>
      <c r="ABC11" s="19">
        <v>0</v>
      </c>
      <c r="ABD11" s="19">
        <v>0</v>
      </c>
      <c r="ABE11" s="19">
        <v>0</v>
      </c>
      <c r="ABF11" s="19">
        <v>0</v>
      </c>
      <c r="ABG11" s="19">
        <v>0</v>
      </c>
      <c r="ABH11" s="19">
        <v>0</v>
      </c>
      <c r="ABI11" s="19">
        <v>0</v>
      </c>
      <c r="ABJ11" s="19">
        <v>0</v>
      </c>
      <c r="ABK11" s="19">
        <v>0</v>
      </c>
      <c r="ABL11" s="19">
        <v>0</v>
      </c>
      <c r="ABM11" s="19">
        <v>0</v>
      </c>
      <c r="ABN11" s="19">
        <v>0</v>
      </c>
      <c r="ABO11" s="19">
        <v>0</v>
      </c>
      <c r="ABP11" s="19">
        <v>0</v>
      </c>
      <c r="ABQ11" s="19">
        <v>0</v>
      </c>
      <c r="ABR11" s="19">
        <v>0</v>
      </c>
      <c r="ABS11" s="19">
        <v>0</v>
      </c>
      <c r="ABT11" s="19">
        <v>0</v>
      </c>
      <c r="ABU11" s="19">
        <v>0</v>
      </c>
      <c r="ABV11" s="19">
        <v>0</v>
      </c>
      <c r="ABW11" s="19">
        <v>0</v>
      </c>
      <c r="ABX11" s="19">
        <v>0</v>
      </c>
      <c r="ABY11" s="19">
        <v>0</v>
      </c>
      <c r="ABZ11" s="19">
        <v>0</v>
      </c>
      <c r="ACA11" s="19">
        <v>0</v>
      </c>
      <c r="ACB11" s="19">
        <v>0</v>
      </c>
      <c r="ACC11" s="19">
        <v>0</v>
      </c>
      <c r="ACD11" s="19">
        <v>0</v>
      </c>
      <c r="ACE11" s="19">
        <v>0</v>
      </c>
      <c r="ACF11" s="19">
        <v>0</v>
      </c>
      <c r="ACG11" s="19">
        <v>0</v>
      </c>
      <c r="ACH11" s="19">
        <v>0</v>
      </c>
      <c r="ACI11" s="19">
        <v>0</v>
      </c>
      <c r="ACJ11" s="19">
        <v>0</v>
      </c>
      <c r="ACK11" s="19">
        <v>0</v>
      </c>
      <c r="ACL11" s="19">
        <v>0</v>
      </c>
      <c r="ACM11" s="19">
        <v>0</v>
      </c>
      <c r="ACN11" s="19">
        <v>0</v>
      </c>
      <c r="ACO11" s="19">
        <v>0</v>
      </c>
      <c r="ACP11" s="19">
        <v>0</v>
      </c>
      <c r="ACQ11" s="19">
        <v>0</v>
      </c>
      <c r="ACR11" s="19">
        <v>0</v>
      </c>
      <c r="ACS11" s="19">
        <v>0</v>
      </c>
      <c r="ACT11" s="19">
        <v>0</v>
      </c>
      <c r="ACU11" s="19">
        <v>0</v>
      </c>
      <c r="ACV11" s="19">
        <v>0</v>
      </c>
      <c r="ACW11" s="19">
        <v>0</v>
      </c>
      <c r="ACX11" s="19">
        <v>0</v>
      </c>
      <c r="ACY11" s="19">
        <v>0</v>
      </c>
      <c r="ACZ11" s="19">
        <v>0</v>
      </c>
      <c r="ADA11" s="19">
        <v>0</v>
      </c>
      <c r="ADB11" s="19">
        <v>0</v>
      </c>
      <c r="ADC11" s="19">
        <v>0</v>
      </c>
      <c r="ADD11" s="19">
        <v>0</v>
      </c>
      <c r="ADE11" s="19">
        <v>0</v>
      </c>
      <c r="ADF11" s="19">
        <v>0</v>
      </c>
      <c r="ADG11" s="19">
        <v>0</v>
      </c>
      <c r="ADH11" s="19">
        <v>0</v>
      </c>
      <c r="ADI11" s="19">
        <v>0</v>
      </c>
      <c r="ADJ11" s="19">
        <v>0</v>
      </c>
      <c r="ADK11" s="19">
        <v>0</v>
      </c>
      <c r="ADL11" s="19">
        <v>0</v>
      </c>
      <c r="ADM11" s="19">
        <v>0</v>
      </c>
      <c r="ADN11" s="19">
        <v>0</v>
      </c>
      <c r="ADO11" s="19">
        <v>0</v>
      </c>
      <c r="ADP11" s="19">
        <v>0</v>
      </c>
      <c r="ADQ11" s="19">
        <v>0</v>
      </c>
      <c r="ADR11" s="19">
        <v>0</v>
      </c>
      <c r="ADS11" s="19">
        <v>0</v>
      </c>
      <c r="ADT11" s="19">
        <v>0</v>
      </c>
      <c r="ADU11" s="19">
        <v>0</v>
      </c>
      <c r="ADV11" s="19">
        <v>0</v>
      </c>
      <c r="ADW11" s="19">
        <v>0</v>
      </c>
      <c r="ADX11" s="19">
        <v>0</v>
      </c>
      <c r="ADY11" s="19">
        <v>0</v>
      </c>
      <c r="ADZ11" s="19">
        <v>0</v>
      </c>
      <c r="AEA11" s="19">
        <v>0</v>
      </c>
      <c r="AEB11" s="19">
        <v>0</v>
      </c>
      <c r="AEC11" s="19">
        <v>0</v>
      </c>
      <c r="AED11" s="19">
        <v>0</v>
      </c>
      <c r="AEE11" s="19">
        <v>0</v>
      </c>
      <c r="AEF11" s="19">
        <v>0</v>
      </c>
      <c r="AEG11" s="19">
        <v>0</v>
      </c>
      <c r="AEH11" s="19">
        <v>0</v>
      </c>
      <c r="AEI11" s="19">
        <v>0</v>
      </c>
      <c r="AEJ11" s="19">
        <v>0</v>
      </c>
      <c r="AEK11" s="19">
        <v>0</v>
      </c>
      <c r="AEL11" s="19">
        <v>0</v>
      </c>
      <c r="AEM11" s="19">
        <v>0</v>
      </c>
      <c r="AEN11" s="19">
        <v>0</v>
      </c>
      <c r="AEO11" s="19">
        <v>0</v>
      </c>
      <c r="AEP11" s="19">
        <v>0</v>
      </c>
      <c r="AEQ11" s="19">
        <v>0</v>
      </c>
      <c r="AER11" s="19">
        <v>0</v>
      </c>
      <c r="AES11" s="19">
        <v>0</v>
      </c>
      <c r="AET11" s="19">
        <v>0</v>
      </c>
      <c r="AEU11" s="19">
        <v>0</v>
      </c>
      <c r="AEV11" s="19">
        <v>0</v>
      </c>
      <c r="AEW11" s="19">
        <v>0</v>
      </c>
      <c r="AEX11" s="19">
        <v>0</v>
      </c>
      <c r="AEY11" s="19">
        <v>0</v>
      </c>
      <c r="AEZ11" s="19">
        <v>0</v>
      </c>
      <c r="AFA11" s="19">
        <v>0</v>
      </c>
      <c r="AFB11" s="19">
        <v>0</v>
      </c>
      <c r="AFC11" s="19">
        <v>0</v>
      </c>
      <c r="AFD11" s="19">
        <v>0</v>
      </c>
      <c r="AFE11" s="19">
        <v>0</v>
      </c>
      <c r="AFF11" s="19">
        <v>0</v>
      </c>
      <c r="AFG11" s="19">
        <v>0</v>
      </c>
      <c r="AFH11" s="19">
        <v>0</v>
      </c>
      <c r="AFI11" s="19">
        <v>0</v>
      </c>
      <c r="AFJ11" s="19">
        <v>0</v>
      </c>
      <c r="AFK11" s="19">
        <v>0</v>
      </c>
      <c r="AFL11" s="19">
        <v>0</v>
      </c>
      <c r="AFM11" s="19">
        <v>0</v>
      </c>
      <c r="AFN11" s="19">
        <v>0</v>
      </c>
      <c r="AFO11" s="19">
        <v>0</v>
      </c>
      <c r="AFP11" s="19">
        <v>0</v>
      </c>
      <c r="AFQ11" s="19">
        <v>0</v>
      </c>
      <c r="AFR11" s="19">
        <v>0</v>
      </c>
      <c r="AFS11" s="19">
        <v>0</v>
      </c>
      <c r="AFT11" s="19">
        <v>0</v>
      </c>
      <c r="AFU11" s="19">
        <v>0</v>
      </c>
      <c r="AFV11" s="19">
        <v>0</v>
      </c>
      <c r="AFW11" s="19">
        <v>0</v>
      </c>
      <c r="AFX11" s="19">
        <v>0</v>
      </c>
      <c r="AFY11" s="19">
        <v>0</v>
      </c>
      <c r="AFZ11" s="19">
        <v>0</v>
      </c>
      <c r="AGA11" s="19">
        <v>0</v>
      </c>
      <c r="AGB11" s="19">
        <v>0</v>
      </c>
      <c r="AGC11" s="19">
        <v>0</v>
      </c>
      <c r="AGD11" s="19">
        <v>0</v>
      </c>
      <c r="AGE11" s="19">
        <v>0</v>
      </c>
      <c r="AGF11" s="19">
        <v>0</v>
      </c>
      <c r="AGG11" s="19">
        <v>0</v>
      </c>
      <c r="AGH11" s="19">
        <v>0</v>
      </c>
      <c r="AGI11" s="19">
        <v>0</v>
      </c>
      <c r="AGJ11" s="19">
        <v>0</v>
      </c>
      <c r="AGK11" s="19">
        <v>0</v>
      </c>
      <c r="AGL11" s="19">
        <v>0</v>
      </c>
      <c r="AGM11" s="19">
        <v>0</v>
      </c>
      <c r="AGN11" s="19">
        <v>0</v>
      </c>
      <c r="AGO11" s="19">
        <v>0</v>
      </c>
      <c r="AGP11" s="19">
        <v>0</v>
      </c>
      <c r="AGQ11" s="19">
        <v>0</v>
      </c>
      <c r="AGR11" s="19">
        <v>0</v>
      </c>
      <c r="AGS11" s="19">
        <v>0</v>
      </c>
      <c r="AGT11" s="19">
        <v>0</v>
      </c>
      <c r="AGU11" s="19">
        <v>0</v>
      </c>
      <c r="AGV11" s="19">
        <v>0</v>
      </c>
      <c r="AGW11" s="19">
        <v>0</v>
      </c>
      <c r="AGX11" s="19">
        <v>0</v>
      </c>
      <c r="AGY11" s="19">
        <v>0</v>
      </c>
      <c r="AGZ11" s="19">
        <v>0</v>
      </c>
      <c r="AHA11" s="19">
        <v>0</v>
      </c>
      <c r="AHB11" s="19">
        <v>0</v>
      </c>
      <c r="AHC11" s="19">
        <v>0</v>
      </c>
      <c r="AHD11" s="19">
        <v>0</v>
      </c>
      <c r="AHE11" s="19">
        <v>0</v>
      </c>
      <c r="AHF11" s="19">
        <v>0</v>
      </c>
      <c r="AHG11" s="19">
        <v>0</v>
      </c>
      <c r="AHH11" s="19">
        <v>0</v>
      </c>
      <c r="AHI11" s="19">
        <v>0</v>
      </c>
      <c r="AHJ11" s="19">
        <v>0</v>
      </c>
      <c r="AHK11" s="19">
        <v>0</v>
      </c>
      <c r="AHL11" s="19">
        <v>0</v>
      </c>
      <c r="AHM11" s="19">
        <v>0</v>
      </c>
      <c r="AHN11" s="19">
        <v>0</v>
      </c>
      <c r="AHO11" s="19">
        <v>0</v>
      </c>
      <c r="AHP11" s="19">
        <v>0</v>
      </c>
      <c r="AHQ11" s="19">
        <v>0</v>
      </c>
      <c r="AHR11" s="19">
        <v>0</v>
      </c>
      <c r="AHS11" s="19">
        <v>0</v>
      </c>
      <c r="AHT11" s="19">
        <v>0</v>
      </c>
      <c r="AHU11" s="19">
        <v>0</v>
      </c>
      <c r="AHV11" s="19">
        <v>0</v>
      </c>
      <c r="AHW11" s="19">
        <v>0</v>
      </c>
      <c r="AHX11" s="19">
        <v>0</v>
      </c>
      <c r="AHY11" s="19">
        <v>0</v>
      </c>
      <c r="AHZ11" s="19">
        <v>0</v>
      </c>
      <c r="AIA11" s="19">
        <v>0</v>
      </c>
      <c r="AIB11" s="19">
        <v>0</v>
      </c>
      <c r="AIC11" s="19">
        <v>0</v>
      </c>
      <c r="AID11" s="19">
        <v>0</v>
      </c>
      <c r="AIE11" s="19">
        <v>0</v>
      </c>
      <c r="AIF11" s="19">
        <v>0</v>
      </c>
      <c r="AIG11" s="19">
        <v>0</v>
      </c>
      <c r="AIH11" s="19">
        <v>0</v>
      </c>
      <c r="AII11" s="19">
        <v>0</v>
      </c>
      <c r="AIJ11" s="19">
        <v>0</v>
      </c>
      <c r="AIK11" s="19">
        <v>0</v>
      </c>
      <c r="AIL11" s="19">
        <v>0</v>
      </c>
      <c r="AIM11" s="19">
        <v>0</v>
      </c>
      <c r="AIN11" s="19">
        <v>0</v>
      </c>
      <c r="AIO11" s="19">
        <v>0</v>
      </c>
      <c r="AIP11" s="19">
        <v>0</v>
      </c>
      <c r="AIQ11" s="19">
        <v>0</v>
      </c>
      <c r="AIR11" s="19">
        <v>0</v>
      </c>
      <c r="AIS11" s="19">
        <v>0</v>
      </c>
      <c r="AIT11" s="19">
        <v>0</v>
      </c>
      <c r="AIU11" s="19">
        <v>0</v>
      </c>
      <c r="AIV11" s="19">
        <v>0</v>
      </c>
      <c r="AIW11" s="19">
        <v>0</v>
      </c>
      <c r="AIX11" s="19">
        <v>0</v>
      </c>
      <c r="AIY11" s="19">
        <v>0</v>
      </c>
      <c r="AIZ11" s="19">
        <v>0</v>
      </c>
      <c r="AJA11" s="19">
        <v>0</v>
      </c>
      <c r="AJB11" s="19">
        <v>0</v>
      </c>
      <c r="AJC11" s="19">
        <v>0</v>
      </c>
      <c r="AJD11" s="19">
        <v>0</v>
      </c>
      <c r="AJE11" s="19">
        <v>0</v>
      </c>
      <c r="AJF11" s="19">
        <v>0</v>
      </c>
      <c r="AJG11" s="19">
        <v>0</v>
      </c>
      <c r="AJH11" s="19">
        <v>0</v>
      </c>
      <c r="AJI11" s="19">
        <v>0</v>
      </c>
      <c r="AJJ11" s="19">
        <v>0</v>
      </c>
      <c r="AJK11" s="19">
        <v>0</v>
      </c>
      <c r="AJL11" s="19">
        <v>0</v>
      </c>
      <c r="AJM11" s="19">
        <v>0</v>
      </c>
      <c r="AJN11" s="19">
        <v>0</v>
      </c>
      <c r="AJO11" s="19">
        <v>0</v>
      </c>
      <c r="AJP11" s="19">
        <v>0</v>
      </c>
      <c r="AJQ11" s="19">
        <v>0</v>
      </c>
      <c r="AJR11" s="19">
        <v>0</v>
      </c>
      <c r="AJS11" s="19">
        <v>0</v>
      </c>
      <c r="AJT11" s="19">
        <v>0</v>
      </c>
      <c r="AJU11" s="19">
        <v>0</v>
      </c>
      <c r="AJV11" s="19">
        <v>0</v>
      </c>
      <c r="AJW11" s="19">
        <v>0</v>
      </c>
      <c r="AJX11" s="19">
        <v>0</v>
      </c>
      <c r="AJY11" s="19">
        <v>0</v>
      </c>
      <c r="AJZ11" s="19">
        <v>0</v>
      </c>
      <c r="AKA11" s="19">
        <v>0</v>
      </c>
      <c r="AKB11" s="19">
        <v>0</v>
      </c>
      <c r="AKC11" s="19">
        <v>0</v>
      </c>
      <c r="AKD11" s="19">
        <v>0</v>
      </c>
      <c r="AKE11" s="19">
        <v>0</v>
      </c>
      <c r="AKF11" s="19">
        <v>0</v>
      </c>
      <c r="AKG11" s="19">
        <v>0</v>
      </c>
      <c r="AKH11" s="19">
        <v>0</v>
      </c>
      <c r="AKI11" s="19">
        <v>0</v>
      </c>
      <c r="AKJ11" s="19">
        <v>0</v>
      </c>
      <c r="AKK11" s="19">
        <v>0</v>
      </c>
      <c r="AKL11" s="19">
        <v>0</v>
      </c>
      <c r="AKM11" s="19">
        <v>0</v>
      </c>
      <c r="AKN11" s="19">
        <v>0</v>
      </c>
      <c r="AKO11" s="19">
        <v>0</v>
      </c>
      <c r="AKP11" s="19">
        <v>0</v>
      </c>
      <c r="AKQ11" s="19">
        <v>0</v>
      </c>
      <c r="AKR11" s="19">
        <v>0</v>
      </c>
      <c r="AKS11" s="19">
        <v>0</v>
      </c>
      <c r="AKT11" s="19">
        <v>0</v>
      </c>
      <c r="AKU11" s="19">
        <v>0</v>
      </c>
      <c r="AKV11" s="19">
        <v>0</v>
      </c>
      <c r="AKW11" s="19">
        <v>0</v>
      </c>
      <c r="AKX11" s="19">
        <v>0</v>
      </c>
      <c r="AKY11" s="19">
        <v>0</v>
      </c>
      <c r="AKZ11" s="19">
        <v>0</v>
      </c>
      <c r="ALA11" s="19">
        <v>0</v>
      </c>
      <c r="ALB11" s="19">
        <v>0</v>
      </c>
      <c r="ALC11" s="19">
        <v>0</v>
      </c>
      <c r="ALD11" s="19">
        <v>0</v>
      </c>
      <c r="ALE11" s="19">
        <v>0</v>
      </c>
      <c r="ALF11" s="19">
        <v>0</v>
      </c>
      <c r="ALG11" s="19">
        <v>0</v>
      </c>
      <c r="ALH11" s="19">
        <v>0</v>
      </c>
      <c r="ALI11" s="19">
        <v>0</v>
      </c>
      <c r="ALJ11" s="19">
        <v>0</v>
      </c>
      <c r="ALK11" s="19">
        <v>0</v>
      </c>
      <c r="ALL11" s="19">
        <v>0</v>
      </c>
      <c r="ALM11" s="19">
        <v>0</v>
      </c>
      <c r="ALN11" s="19">
        <v>0</v>
      </c>
      <c r="ALO11" s="19">
        <v>0</v>
      </c>
      <c r="ALP11" s="19">
        <v>0</v>
      </c>
      <c r="ALQ11" s="19">
        <v>0</v>
      </c>
      <c r="ALR11" s="19">
        <v>0</v>
      </c>
      <c r="ALS11" s="19">
        <v>0</v>
      </c>
      <c r="ALT11" s="19">
        <v>0</v>
      </c>
      <c r="ALU11" s="19">
        <v>0</v>
      </c>
      <c r="ALV11" s="19">
        <v>0</v>
      </c>
      <c r="ALW11" s="19">
        <v>0</v>
      </c>
      <c r="ALX11" s="19">
        <v>0</v>
      </c>
      <c r="ALY11" s="19">
        <v>0</v>
      </c>
      <c r="ALZ11" s="19">
        <v>0</v>
      </c>
      <c r="AMA11" s="19">
        <v>0</v>
      </c>
      <c r="AMB11" s="19">
        <v>0</v>
      </c>
      <c r="AMC11" s="19">
        <v>0</v>
      </c>
      <c r="AMD11" s="19">
        <v>0</v>
      </c>
      <c r="AME11" s="19">
        <v>0</v>
      </c>
      <c r="AMF11" s="19">
        <v>0</v>
      </c>
      <c r="AMG11" s="19">
        <v>0</v>
      </c>
      <c r="AMH11" s="19">
        <v>0</v>
      </c>
      <c r="AMI11" s="19">
        <v>0</v>
      </c>
      <c r="AMJ11" s="19">
        <v>0</v>
      </c>
      <c r="AMK11" s="19">
        <v>0</v>
      </c>
      <c r="AML11" s="19">
        <v>0</v>
      </c>
      <c r="AMM11" s="19">
        <v>0</v>
      </c>
      <c r="AMN11" s="19">
        <v>0</v>
      </c>
      <c r="AMO11" s="19">
        <v>0</v>
      </c>
      <c r="AMP11" s="19">
        <v>0</v>
      </c>
      <c r="AMQ11" s="19">
        <v>0</v>
      </c>
      <c r="AMR11" s="19">
        <v>0</v>
      </c>
      <c r="AMS11" s="19">
        <v>0</v>
      </c>
      <c r="AMT11" s="19">
        <v>0</v>
      </c>
      <c r="AMU11" s="19">
        <v>0</v>
      </c>
      <c r="AMV11" s="19">
        <v>0</v>
      </c>
      <c r="AMW11" s="19">
        <v>0</v>
      </c>
      <c r="AMX11" s="19">
        <v>0</v>
      </c>
      <c r="AMY11" s="19">
        <v>0</v>
      </c>
      <c r="AMZ11" s="19">
        <v>0</v>
      </c>
      <c r="ANA11" s="19">
        <v>0</v>
      </c>
      <c r="ANB11" s="19">
        <v>0</v>
      </c>
      <c r="ANC11" s="19">
        <v>0</v>
      </c>
      <c r="AND11" s="19">
        <v>0</v>
      </c>
      <c r="ANE11" s="19">
        <v>0</v>
      </c>
      <c r="ANF11" s="19">
        <v>0</v>
      </c>
      <c r="ANG11" s="19">
        <v>0</v>
      </c>
      <c r="ANH11" s="19">
        <v>0</v>
      </c>
      <c r="ANI11" s="19">
        <v>0</v>
      </c>
      <c r="ANJ11" s="19">
        <v>0</v>
      </c>
      <c r="ANK11" s="19">
        <v>0</v>
      </c>
      <c r="ANL11" s="19">
        <v>0</v>
      </c>
      <c r="ANM11" s="19">
        <v>0</v>
      </c>
      <c r="ANN11" s="19">
        <v>0</v>
      </c>
      <c r="ANO11" s="19">
        <v>0</v>
      </c>
      <c r="ANP11" s="19">
        <v>0</v>
      </c>
      <c r="ANQ11" s="19">
        <v>0</v>
      </c>
      <c r="ANR11" s="19">
        <v>0</v>
      </c>
      <c r="ANS11" s="19">
        <v>0</v>
      </c>
      <c r="ANT11" s="19">
        <v>0</v>
      </c>
      <c r="ANU11" s="19">
        <v>0</v>
      </c>
      <c r="ANV11" s="19">
        <v>0</v>
      </c>
      <c r="ANW11" s="19">
        <v>0</v>
      </c>
      <c r="ANX11" s="19">
        <v>0</v>
      </c>
      <c r="ANY11" s="19">
        <v>0</v>
      </c>
      <c r="ANZ11" s="19">
        <v>0</v>
      </c>
      <c r="AOA11" s="19">
        <v>0</v>
      </c>
      <c r="AOB11" s="19">
        <v>0</v>
      </c>
      <c r="AOC11" s="19">
        <v>0</v>
      </c>
      <c r="AOD11" s="19">
        <v>0</v>
      </c>
      <c r="AOE11" s="19">
        <v>0</v>
      </c>
      <c r="AOF11" s="19">
        <v>0</v>
      </c>
      <c r="AOG11" s="19">
        <v>0</v>
      </c>
      <c r="AOH11" s="19">
        <v>0</v>
      </c>
      <c r="AOI11" s="19">
        <v>0</v>
      </c>
      <c r="AOJ11" s="19">
        <v>0</v>
      </c>
      <c r="AOK11" s="19">
        <v>0</v>
      </c>
      <c r="AOL11" s="19">
        <v>0</v>
      </c>
      <c r="AOM11" s="19">
        <v>0</v>
      </c>
      <c r="AON11" s="19">
        <v>0</v>
      </c>
      <c r="AOO11" s="19">
        <v>0</v>
      </c>
      <c r="AOP11" s="19">
        <v>0</v>
      </c>
      <c r="AOQ11" s="19">
        <v>0</v>
      </c>
      <c r="AOR11" s="19">
        <v>0</v>
      </c>
      <c r="AOS11" s="19">
        <v>0</v>
      </c>
      <c r="AOT11" s="19">
        <v>0</v>
      </c>
      <c r="AOU11" s="19">
        <v>0</v>
      </c>
      <c r="AOV11" s="19">
        <v>0</v>
      </c>
      <c r="AOW11" s="19">
        <v>0</v>
      </c>
      <c r="AOX11" s="19">
        <v>0</v>
      </c>
      <c r="AOY11" s="19">
        <v>0</v>
      </c>
      <c r="AOZ11" s="19">
        <v>0</v>
      </c>
      <c r="APA11" s="19">
        <v>0</v>
      </c>
      <c r="APB11" s="19">
        <v>0</v>
      </c>
      <c r="APC11" s="19">
        <v>0</v>
      </c>
      <c r="APD11" s="19">
        <v>0</v>
      </c>
      <c r="APE11" s="19">
        <v>0</v>
      </c>
      <c r="APF11" s="19">
        <v>0</v>
      </c>
      <c r="APG11" s="19">
        <v>0</v>
      </c>
      <c r="APH11" s="19">
        <v>0</v>
      </c>
      <c r="API11" s="19">
        <v>0</v>
      </c>
      <c r="APJ11" s="19">
        <v>0</v>
      </c>
      <c r="APK11" s="19">
        <v>0</v>
      </c>
      <c r="APL11" s="19">
        <v>0</v>
      </c>
      <c r="APM11" s="19">
        <v>0</v>
      </c>
      <c r="APN11" s="19">
        <v>0</v>
      </c>
      <c r="APO11" s="19">
        <v>0</v>
      </c>
      <c r="APP11" s="19">
        <v>0</v>
      </c>
      <c r="APQ11" s="19">
        <v>0</v>
      </c>
      <c r="APR11" s="19">
        <v>0</v>
      </c>
      <c r="APS11" s="19">
        <v>0</v>
      </c>
      <c r="APT11" s="19">
        <v>0</v>
      </c>
      <c r="APU11" s="19">
        <v>0</v>
      </c>
      <c r="APV11" s="19">
        <v>0</v>
      </c>
      <c r="APW11" s="19">
        <v>0</v>
      </c>
      <c r="APX11" s="19">
        <v>0</v>
      </c>
      <c r="APY11" s="19">
        <v>0</v>
      </c>
      <c r="APZ11" s="19">
        <v>0</v>
      </c>
      <c r="AQA11" s="19">
        <v>0</v>
      </c>
      <c r="AQB11" s="19">
        <v>0</v>
      </c>
      <c r="AQC11" s="19">
        <v>0</v>
      </c>
      <c r="AQD11" s="19">
        <v>0</v>
      </c>
      <c r="AQE11" s="19">
        <v>0</v>
      </c>
      <c r="AQF11" s="19">
        <v>0</v>
      </c>
      <c r="AQG11" s="19">
        <v>0</v>
      </c>
      <c r="AQH11" s="19">
        <v>0</v>
      </c>
      <c r="AQI11" s="19">
        <v>0</v>
      </c>
      <c r="AQJ11" s="19">
        <v>0</v>
      </c>
      <c r="AQK11" s="19">
        <v>0</v>
      </c>
      <c r="AQL11" s="19">
        <v>0</v>
      </c>
      <c r="AQM11" s="19">
        <v>0</v>
      </c>
      <c r="AQN11" s="19">
        <v>0</v>
      </c>
      <c r="AQO11" s="19">
        <v>0</v>
      </c>
      <c r="AQP11" s="19">
        <v>0</v>
      </c>
      <c r="AQQ11" s="19">
        <v>0</v>
      </c>
      <c r="AQR11" s="19">
        <v>0</v>
      </c>
      <c r="AQS11" s="19">
        <v>0</v>
      </c>
      <c r="AQT11" s="19">
        <v>0</v>
      </c>
      <c r="AQU11" s="19">
        <v>0</v>
      </c>
      <c r="AQV11" s="19">
        <v>0</v>
      </c>
      <c r="AQW11" s="19">
        <v>0</v>
      </c>
      <c r="AQX11" s="19">
        <v>0</v>
      </c>
      <c r="AQY11" s="19">
        <v>0</v>
      </c>
      <c r="AQZ11" s="19">
        <v>0</v>
      </c>
      <c r="ARA11" s="19">
        <v>0</v>
      </c>
      <c r="ARB11" s="19">
        <v>0</v>
      </c>
      <c r="ARC11" s="19">
        <v>0</v>
      </c>
      <c r="ARD11" s="19">
        <v>0</v>
      </c>
      <c r="ARE11" s="19">
        <v>0</v>
      </c>
      <c r="ARF11" s="19">
        <v>0</v>
      </c>
      <c r="ARG11" s="19">
        <v>0</v>
      </c>
      <c r="ARH11" s="19">
        <v>0</v>
      </c>
      <c r="ARI11" s="19">
        <v>0</v>
      </c>
      <c r="ARJ11" s="19">
        <v>0</v>
      </c>
      <c r="ARK11" s="19">
        <v>0</v>
      </c>
      <c r="ARL11" s="19">
        <v>0</v>
      </c>
      <c r="ARM11" s="19">
        <v>0</v>
      </c>
      <c r="ARN11" s="19">
        <v>0</v>
      </c>
      <c r="ARO11" s="19">
        <v>0</v>
      </c>
      <c r="ARP11" s="19">
        <v>0</v>
      </c>
      <c r="ARQ11" s="19">
        <v>0</v>
      </c>
      <c r="ARR11" s="19">
        <v>0</v>
      </c>
      <c r="ARS11" s="19">
        <v>0</v>
      </c>
      <c r="ART11" s="19">
        <v>0</v>
      </c>
      <c r="ARU11" s="19">
        <v>0</v>
      </c>
      <c r="ARV11" s="19">
        <v>0</v>
      </c>
      <c r="ARW11" s="19">
        <v>0</v>
      </c>
      <c r="ARX11" s="19">
        <v>0</v>
      </c>
      <c r="ARY11" s="19">
        <v>0</v>
      </c>
      <c r="ARZ11" s="19">
        <v>0</v>
      </c>
      <c r="ASA11" s="19">
        <v>0</v>
      </c>
      <c r="ASB11" s="19">
        <v>0</v>
      </c>
      <c r="ASC11" s="19">
        <v>0</v>
      </c>
      <c r="ASD11" s="19">
        <v>0</v>
      </c>
      <c r="ASE11" s="19">
        <v>0</v>
      </c>
      <c r="ASF11" s="19">
        <v>0</v>
      </c>
      <c r="ASG11" s="19">
        <v>0</v>
      </c>
      <c r="ASH11" s="19">
        <v>0</v>
      </c>
      <c r="ASI11" s="19">
        <v>0</v>
      </c>
      <c r="ASJ11" s="19">
        <v>0</v>
      </c>
      <c r="ASK11" s="19">
        <v>0</v>
      </c>
      <c r="ASL11" s="19">
        <v>0</v>
      </c>
      <c r="ASM11" s="19">
        <v>0</v>
      </c>
      <c r="ASN11" s="19">
        <v>0</v>
      </c>
      <c r="ASO11" s="19">
        <v>0</v>
      </c>
      <c r="ASP11" s="19">
        <v>0</v>
      </c>
      <c r="ASQ11" s="19">
        <v>0</v>
      </c>
      <c r="ASR11" s="19">
        <v>0</v>
      </c>
      <c r="ASS11" s="19">
        <v>0</v>
      </c>
      <c r="AST11" s="19">
        <v>0</v>
      </c>
      <c r="ASU11" s="19">
        <v>0</v>
      </c>
      <c r="ASV11" s="19">
        <v>0</v>
      </c>
      <c r="ASW11" s="19">
        <v>0</v>
      </c>
      <c r="ASX11" s="19">
        <v>0</v>
      </c>
      <c r="ASY11" s="19">
        <v>0</v>
      </c>
      <c r="ASZ11" s="19">
        <v>0</v>
      </c>
      <c r="ATA11" s="19">
        <v>0</v>
      </c>
      <c r="ATB11" s="19">
        <v>0</v>
      </c>
      <c r="ATC11" s="19">
        <v>0</v>
      </c>
      <c r="ATD11" s="19">
        <v>0</v>
      </c>
      <c r="ATE11" s="19">
        <v>0</v>
      </c>
      <c r="ATF11" s="19">
        <v>0</v>
      </c>
      <c r="ATG11" s="19">
        <v>0</v>
      </c>
      <c r="ATH11" s="19">
        <v>0</v>
      </c>
      <c r="ATI11" s="19">
        <v>0</v>
      </c>
      <c r="ATJ11" s="19">
        <v>0</v>
      </c>
      <c r="ATK11" s="19">
        <v>0</v>
      </c>
      <c r="ATL11" s="19">
        <v>0</v>
      </c>
      <c r="ATM11" s="19">
        <v>0</v>
      </c>
      <c r="ATN11" s="19">
        <v>0</v>
      </c>
      <c r="ATO11" s="19">
        <v>0</v>
      </c>
      <c r="ATP11" s="19">
        <v>0</v>
      </c>
      <c r="ATQ11" s="19">
        <v>0</v>
      </c>
      <c r="ATR11" s="19">
        <v>0</v>
      </c>
      <c r="ATS11" s="19">
        <v>0</v>
      </c>
      <c r="ATT11" s="19">
        <v>0</v>
      </c>
      <c r="ATU11" s="19">
        <v>0</v>
      </c>
      <c r="ATV11" s="19">
        <v>0</v>
      </c>
      <c r="ATW11" s="19">
        <v>0</v>
      </c>
      <c r="ATX11" s="19">
        <v>0</v>
      </c>
      <c r="ATY11" s="19">
        <v>0</v>
      </c>
      <c r="ATZ11" s="19">
        <v>0</v>
      </c>
      <c r="AUA11" s="19">
        <v>1</v>
      </c>
      <c r="AUB11" s="19">
        <v>2</v>
      </c>
      <c r="AUC11" s="19">
        <v>2</v>
      </c>
      <c r="AUD11" s="19">
        <v>2</v>
      </c>
      <c r="AUE11" s="19">
        <v>2</v>
      </c>
      <c r="AUF11" s="19">
        <v>2</v>
      </c>
      <c r="AUG11" s="19">
        <v>2</v>
      </c>
      <c r="AUH11" s="19">
        <v>2</v>
      </c>
      <c r="AUI11" s="19">
        <v>2</v>
      </c>
      <c r="AUJ11" s="19">
        <v>2</v>
      </c>
      <c r="AUK11" s="19">
        <v>2</v>
      </c>
      <c r="AUL11" s="19">
        <v>2</v>
      </c>
      <c r="AUM11" s="19">
        <v>2</v>
      </c>
      <c r="AUN11" s="19">
        <v>2</v>
      </c>
      <c r="AUO11" s="19">
        <v>2</v>
      </c>
      <c r="AUP11" s="19">
        <v>2</v>
      </c>
      <c r="AUQ11" s="19">
        <v>2</v>
      </c>
      <c r="AUR11" s="19">
        <v>2</v>
      </c>
      <c r="AUS11" s="19">
        <v>2</v>
      </c>
      <c r="AUT11" s="19">
        <v>2</v>
      </c>
      <c r="AUU11" s="19">
        <v>2</v>
      </c>
      <c r="AUV11" s="19">
        <v>2</v>
      </c>
      <c r="AUW11" s="19">
        <v>2</v>
      </c>
      <c r="AUX11" s="19">
        <v>2</v>
      </c>
      <c r="AUY11" s="19">
        <v>2</v>
      </c>
      <c r="AUZ11" s="19">
        <v>2</v>
      </c>
      <c r="AVA11" s="19">
        <v>2</v>
      </c>
      <c r="AVB11" s="19">
        <v>2</v>
      </c>
      <c r="AVC11" s="19">
        <v>2</v>
      </c>
      <c r="AVD11" s="19">
        <v>2</v>
      </c>
      <c r="AVE11" s="19">
        <v>2</v>
      </c>
      <c r="AVF11" s="19">
        <v>2</v>
      </c>
      <c r="AVG11" s="19">
        <v>2</v>
      </c>
      <c r="AVH11" s="19">
        <v>2</v>
      </c>
      <c r="AVI11" s="19">
        <v>2</v>
      </c>
      <c r="AVJ11" s="19">
        <v>2</v>
      </c>
      <c r="AVK11" s="19">
        <v>2</v>
      </c>
      <c r="AVL11" s="19">
        <v>2</v>
      </c>
      <c r="AVM11" s="19">
        <v>2</v>
      </c>
      <c r="AVN11" s="19">
        <v>2</v>
      </c>
      <c r="AVO11" s="19">
        <v>2</v>
      </c>
      <c r="AVP11" s="19">
        <v>2</v>
      </c>
      <c r="AVQ11" s="19">
        <v>2</v>
      </c>
      <c r="AVR11" s="19">
        <v>2</v>
      </c>
      <c r="AVS11" s="19">
        <v>2</v>
      </c>
      <c r="AVT11" s="19">
        <v>2</v>
      </c>
      <c r="AVU11" s="19">
        <v>2</v>
      </c>
      <c r="AVV11" s="19">
        <v>2</v>
      </c>
      <c r="AVW11" s="19">
        <v>2</v>
      </c>
      <c r="AVX11" s="19">
        <v>2</v>
      </c>
      <c r="AVY11" s="19">
        <v>2</v>
      </c>
      <c r="AVZ11" s="19">
        <v>2</v>
      </c>
      <c r="AWA11" s="19">
        <v>2</v>
      </c>
      <c r="AWB11" s="19">
        <v>2</v>
      </c>
      <c r="AWC11" s="19">
        <v>2</v>
      </c>
      <c r="AWD11" s="19">
        <v>2</v>
      </c>
      <c r="AWE11" s="19">
        <v>2</v>
      </c>
      <c r="AWF11" s="19">
        <v>2</v>
      </c>
      <c r="AWG11" s="19">
        <v>2</v>
      </c>
      <c r="AWH11" s="19">
        <v>2</v>
      </c>
      <c r="AWI11" s="19">
        <v>2</v>
      </c>
      <c r="AWJ11" s="19">
        <v>2</v>
      </c>
      <c r="AWK11" s="19">
        <v>2</v>
      </c>
      <c r="AWL11" s="19">
        <v>2</v>
      </c>
      <c r="AWM11" s="19">
        <v>2</v>
      </c>
      <c r="AWN11" s="19">
        <v>2</v>
      </c>
      <c r="AWO11" s="19">
        <v>2</v>
      </c>
      <c r="AWP11" s="19">
        <v>2</v>
      </c>
      <c r="AWQ11" s="19">
        <v>2</v>
      </c>
      <c r="AWR11" s="19">
        <v>2</v>
      </c>
      <c r="AWS11" s="19">
        <v>2</v>
      </c>
      <c r="AWT11" s="19">
        <v>2</v>
      </c>
      <c r="AWU11" s="19">
        <v>2</v>
      </c>
      <c r="AWV11" s="19">
        <v>2</v>
      </c>
      <c r="AWW11" s="19">
        <v>2</v>
      </c>
      <c r="AWX11" s="19">
        <v>2</v>
      </c>
      <c r="AWY11" s="19">
        <v>2</v>
      </c>
      <c r="AWZ11" s="19">
        <v>2</v>
      </c>
      <c r="AXA11" s="19">
        <v>2</v>
      </c>
      <c r="AXB11" s="19">
        <v>2</v>
      </c>
      <c r="AXC11" s="19">
        <v>2</v>
      </c>
      <c r="AXD11" s="19">
        <v>2</v>
      </c>
      <c r="AXE11" s="19">
        <v>2</v>
      </c>
      <c r="AXF11" s="19">
        <v>2</v>
      </c>
      <c r="AXG11" s="19">
        <v>2</v>
      </c>
      <c r="AXH11" s="19">
        <v>2</v>
      </c>
      <c r="AXI11" s="19">
        <v>2</v>
      </c>
      <c r="AXJ11" s="19">
        <v>2</v>
      </c>
      <c r="AXK11" s="19">
        <v>2</v>
      </c>
      <c r="AXL11" s="19">
        <v>2</v>
      </c>
      <c r="AXM11" s="19">
        <v>2</v>
      </c>
      <c r="AXN11" s="19">
        <v>2</v>
      </c>
      <c r="AXO11" s="19">
        <v>2</v>
      </c>
      <c r="AXP11" s="19">
        <v>2</v>
      </c>
      <c r="AXQ11" s="19">
        <v>2</v>
      </c>
      <c r="AXR11" s="19">
        <v>2</v>
      </c>
      <c r="AXS11" s="19">
        <v>2</v>
      </c>
      <c r="AXT11" s="19">
        <v>2</v>
      </c>
      <c r="AXU11" s="19">
        <v>2</v>
      </c>
      <c r="AXV11" s="19">
        <v>2</v>
      </c>
      <c r="AXW11" s="19">
        <v>2</v>
      </c>
      <c r="AXX11" s="19">
        <v>2</v>
      </c>
      <c r="AXY11" s="19">
        <v>2</v>
      </c>
      <c r="AXZ11" s="19">
        <v>2</v>
      </c>
      <c r="AYA11" s="19">
        <v>2</v>
      </c>
      <c r="AYB11" s="19">
        <v>2</v>
      </c>
      <c r="AYC11" s="19">
        <v>2</v>
      </c>
      <c r="AYD11" s="19">
        <v>2</v>
      </c>
      <c r="AYE11" s="19">
        <v>2</v>
      </c>
      <c r="AYF11" s="19">
        <v>2</v>
      </c>
      <c r="AYG11" s="19">
        <v>2</v>
      </c>
      <c r="AYH11" s="19">
        <v>2</v>
      </c>
      <c r="AYI11" s="19">
        <v>2</v>
      </c>
      <c r="AYJ11" s="19">
        <v>2</v>
      </c>
      <c r="AYK11" s="19">
        <v>2</v>
      </c>
      <c r="AYL11" s="19">
        <v>2</v>
      </c>
      <c r="AYM11" s="19">
        <v>2</v>
      </c>
      <c r="AYN11" s="19">
        <v>2</v>
      </c>
      <c r="AYO11" s="19">
        <v>2</v>
      </c>
      <c r="AYP11" s="19">
        <v>2</v>
      </c>
      <c r="AYQ11" s="19">
        <v>2</v>
      </c>
      <c r="AYR11" s="19">
        <v>2</v>
      </c>
      <c r="AYS11" s="19">
        <v>2</v>
      </c>
      <c r="AYT11" s="19">
        <v>2</v>
      </c>
      <c r="AYU11" s="19">
        <v>2</v>
      </c>
      <c r="AYV11" s="19">
        <v>2</v>
      </c>
      <c r="AYW11" s="19">
        <v>2</v>
      </c>
      <c r="AYX11" s="19">
        <v>2</v>
      </c>
      <c r="AYY11" s="19">
        <v>2</v>
      </c>
      <c r="AYZ11" s="19">
        <v>2</v>
      </c>
      <c r="AZA11" s="19">
        <v>2</v>
      </c>
      <c r="AZB11" s="19">
        <v>2</v>
      </c>
      <c r="AZC11" s="19">
        <v>2</v>
      </c>
      <c r="AZD11" s="19">
        <v>2</v>
      </c>
      <c r="AZE11" s="19">
        <v>2</v>
      </c>
      <c r="AZF11" s="19">
        <v>2</v>
      </c>
      <c r="AZG11" s="19">
        <v>2</v>
      </c>
      <c r="AZH11" s="19">
        <v>2</v>
      </c>
      <c r="AZI11" s="19">
        <v>2</v>
      </c>
      <c r="AZJ11" s="19">
        <v>2</v>
      </c>
      <c r="AZK11" s="19">
        <v>2</v>
      </c>
      <c r="AZL11" s="19">
        <v>2</v>
      </c>
      <c r="AZM11" s="19">
        <v>2</v>
      </c>
      <c r="AZN11" s="19">
        <v>2</v>
      </c>
      <c r="AZO11" s="19">
        <v>2</v>
      </c>
      <c r="AZP11" s="19">
        <v>2</v>
      </c>
      <c r="AZQ11" s="19">
        <v>2</v>
      </c>
      <c r="AZR11" s="19">
        <v>2</v>
      </c>
      <c r="AZS11" s="19">
        <v>2</v>
      </c>
      <c r="AZT11" s="19">
        <v>2</v>
      </c>
      <c r="AZU11" s="19">
        <v>2</v>
      </c>
      <c r="AZV11" s="19">
        <v>2</v>
      </c>
      <c r="AZW11" s="19">
        <v>2</v>
      </c>
      <c r="AZX11" s="19">
        <v>2</v>
      </c>
      <c r="AZY11" s="19">
        <v>2</v>
      </c>
      <c r="AZZ11" s="19">
        <v>2</v>
      </c>
      <c r="BAA11" s="19">
        <v>2</v>
      </c>
      <c r="BAB11" s="19">
        <v>2</v>
      </c>
      <c r="BAC11" s="19">
        <v>2</v>
      </c>
      <c r="BAD11" s="19">
        <v>2</v>
      </c>
      <c r="BAE11" s="19">
        <v>2</v>
      </c>
      <c r="BAF11" s="19">
        <v>2</v>
      </c>
      <c r="BAG11" s="19">
        <v>2</v>
      </c>
      <c r="BAH11" s="19">
        <v>2</v>
      </c>
      <c r="BAI11" s="19">
        <v>2</v>
      </c>
      <c r="BAJ11" s="19">
        <v>2</v>
      </c>
      <c r="BAK11" s="19">
        <v>2</v>
      </c>
      <c r="BAL11" s="19">
        <v>2</v>
      </c>
      <c r="BAM11" s="19">
        <v>2</v>
      </c>
      <c r="BAN11" s="19">
        <v>2</v>
      </c>
      <c r="BAO11" s="19">
        <v>2</v>
      </c>
      <c r="BAP11" s="19">
        <v>2</v>
      </c>
      <c r="BAQ11" s="19">
        <v>2</v>
      </c>
      <c r="BAR11" s="19">
        <v>2</v>
      </c>
      <c r="BAS11" s="19">
        <v>2</v>
      </c>
      <c r="BAT11" s="19">
        <v>2</v>
      </c>
      <c r="BAU11" s="19">
        <v>2</v>
      </c>
      <c r="BAV11" s="19">
        <v>2</v>
      </c>
      <c r="BAW11" s="19">
        <v>2</v>
      </c>
      <c r="BAX11" s="19">
        <v>2</v>
      </c>
      <c r="BAY11" s="19">
        <v>2</v>
      </c>
      <c r="BAZ11" s="19">
        <v>2</v>
      </c>
      <c r="BBA11" s="19">
        <v>2</v>
      </c>
      <c r="BBB11" s="19">
        <v>2</v>
      </c>
      <c r="BBC11" s="19">
        <v>2</v>
      </c>
      <c r="BBD11" s="19">
        <v>2</v>
      </c>
      <c r="BBE11" s="19">
        <v>2</v>
      </c>
      <c r="BBF11" s="19">
        <v>2</v>
      </c>
      <c r="BBG11" s="19">
        <v>2</v>
      </c>
      <c r="BBH11" s="19">
        <v>2</v>
      </c>
      <c r="BBI11" s="19">
        <v>2</v>
      </c>
      <c r="BBJ11" s="19">
        <v>2</v>
      </c>
      <c r="BBK11" s="19">
        <v>2</v>
      </c>
      <c r="BBL11" s="19">
        <v>2</v>
      </c>
      <c r="BBM11" s="19">
        <v>2</v>
      </c>
      <c r="BBN11" s="19">
        <v>2</v>
      </c>
      <c r="BBO11" s="19">
        <v>2</v>
      </c>
      <c r="BBP11" s="19">
        <v>2</v>
      </c>
      <c r="BBQ11" s="19">
        <v>2</v>
      </c>
      <c r="BBR11" s="19">
        <v>2</v>
      </c>
      <c r="BBS11" s="19">
        <v>2</v>
      </c>
      <c r="BBT11" s="19">
        <v>2</v>
      </c>
      <c r="BBU11" s="19">
        <v>2</v>
      </c>
      <c r="BBV11" s="19">
        <v>2</v>
      </c>
      <c r="BBW11" s="19">
        <v>2</v>
      </c>
      <c r="BBX11" s="19">
        <v>2</v>
      </c>
      <c r="BBY11" s="19">
        <v>2</v>
      </c>
      <c r="BBZ11" s="19">
        <v>2</v>
      </c>
      <c r="BCA11" s="19">
        <v>2</v>
      </c>
      <c r="BCB11" s="19">
        <v>2</v>
      </c>
      <c r="BCC11" s="19">
        <v>2</v>
      </c>
      <c r="BCD11" s="19">
        <v>2</v>
      </c>
      <c r="BCE11" s="19">
        <v>2</v>
      </c>
      <c r="BCF11" s="19">
        <v>2</v>
      </c>
      <c r="BCG11" s="19">
        <v>2</v>
      </c>
      <c r="BCH11" s="19">
        <v>2</v>
      </c>
      <c r="BCI11" s="19">
        <v>2</v>
      </c>
      <c r="BCJ11" s="19">
        <v>2</v>
      </c>
      <c r="BCK11" s="19">
        <v>2</v>
      </c>
      <c r="BCL11" s="19">
        <v>2</v>
      </c>
      <c r="BCM11" s="19">
        <v>2</v>
      </c>
      <c r="BCN11" s="19">
        <v>2</v>
      </c>
      <c r="BCO11" s="19">
        <v>2</v>
      </c>
      <c r="BCP11" s="19">
        <v>2</v>
      </c>
      <c r="BCQ11" s="19">
        <v>2</v>
      </c>
      <c r="BCR11" s="19">
        <v>2</v>
      </c>
      <c r="BCS11" s="19">
        <v>2</v>
      </c>
      <c r="BCT11" s="19">
        <v>2</v>
      </c>
      <c r="BCU11" s="19">
        <v>2</v>
      </c>
      <c r="BCV11" s="19">
        <v>2</v>
      </c>
      <c r="BCW11" s="19">
        <v>2</v>
      </c>
      <c r="BCX11" s="19">
        <v>2</v>
      </c>
      <c r="BCY11" s="19">
        <v>2</v>
      </c>
      <c r="BCZ11" s="19">
        <v>2</v>
      </c>
      <c r="BDA11" s="19">
        <v>2</v>
      </c>
      <c r="BDB11" s="19">
        <v>2</v>
      </c>
      <c r="BDC11" s="19">
        <v>2</v>
      </c>
      <c r="BDD11" s="19">
        <v>2</v>
      </c>
      <c r="BDE11" s="19">
        <v>2</v>
      </c>
      <c r="BDF11" s="19">
        <v>2</v>
      </c>
      <c r="BDG11" s="19">
        <v>2</v>
      </c>
      <c r="BDH11" s="19">
        <v>2</v>
      </c>
      <c r="BDI11" s="19">
        <v>2</v>
      </c>
      <c r="BDJ11" s="19">
        <v>2</v>
      </c>
      <c r="BDK11" s="19">
        <v>2</v>
      </c>
      <c r="BDL11" s="19">
        <v>2</v>
      </c>
      <c r="BDM11" s="19">
        <v>2</v>
      </c>
      <c r="BDN11" s="19">
        <v>2</v>
      </c>
      <c r="BDO11" s="19">
        <v>2</v>
      </c>
      <c r="BDP11" s="19">
        <v>2</v>
      </c>
      <c r="BDQ11" s="19">
        <v>2</v>
      </c>
      <c r="BDR11" s="19">
        <v>2</v>
      </c>
      <c r="BDS11" s="19">
        <v>2</v>
      </c>
      <c r="BDT11" s="19">
        <v>2</v>
      </c>
      <c r="BDU11" s="19">
        <v>2</v>
      </c>
      <c r="BDV11" s="19">
        <v>2</v>
      </c>
      <c r="BDW11" s="19">
        <v>2</v>
      </c>
      <c r="BDX11" s="19">
        <v>2</v>
      </c>
      <c r="BDY11" s="19">
        <v>2</v>
      </c>
      <c r="BDZ11" s="19">
        <v>2</v>
      </c>
      <c r="BEA11" s="19">
        <v>2</v>
      </c>
      <c r="BEB11" s="19">
        <v>2</v>
      </c>
      <c r="BEC11" s="19">
        <v>2</v>
      </c>
      <c r="BED11" s="19">
        <v>2</v>
      </c>
      <c r="BEE11" s="19">
        <v>2</v>
      </c>
      <c r="BEF11" s="19">
        <v>2</v>
      </c>
      <c r="BEG11" s="19">
        <v>2</v>
      </c>
      <c r="BEH11" s="19">
        <v>2</v>
      </c>
      <c r="BEI11" s="19">
        <v>2</v>
      </c>
      <c r="BEJ11" s="19">
        <v>2</v>
      </c>
      <c r="BEK11" s="19">
        <v>2</v>
      </c>
      <c r="BEL11" s="19">
        <v>2</v>
      </c>
      <c r="BEM11" s="19">
        <v>2</v>
      </c>
      <c r="BEN11" s="19">
        <v>2</v>
      </c>
      <c r="BEO11" s="19">
        <v>2</v>
      </c>
      <c r="BEP11" s="19">
        <v>2</v>
      </c>
      <c r="BEQ11" s="19">
        <v>2</v>
      </c>
      <c r="BER11" s="19">
        <v>2</v>
      </c>
      <c r="BES11" s="19">
        <v>2</v>
      </c>
      <c r="BET11" s="19">
        <v>2</v>
      </c>
      <c r="BEU11" s="19">
        <v>2</v>
      </c>
      <c r="BEV11" s="19">
        <v>2</v>
      </c>
      <c r="BEW11" s="19">
        <v>2</v>
      </c>
      <c r="BEX11" s="19">
        <v>2</v>
      </c>
      <c r="BEY11" s="19">
        <v>2</v>
      </c>
      <c r="BEZ11" s="19">
        <v>2</v>
      </c>
      <c r="BFA11" s="19">
        <v>2</v>
      </c>
      <c r="BFB11" s="19">
        <v>2</v>
      </c>
      <c r="BFC11" s="19">
        <v>2</v>
      </c>
      <c r="BFD11" s="19">
        <v>2</v>
      </c>
      <c r="BFE11" s="19">
        <v>2</v>
      </c>
      <c r="BFF11" s="19">
        <v>2</v>
      </c>
      <c r="BFG11" s="19">
        <v>2</v>
      </c>
      <c r="BFH11" s="19">
        <v>2</v>
      </c>
      <c r="BFI11" s="19">
        <v>2</v>
      </c>
      <c r="BFJ11" s="19">
        <v>2</v>
      </c>
      <c r="BFK11" s="19">
        <v>2</v>
      </c>
      <c r="BFL11" s="19">
        <v>2</v>
      </c>
      <c r="BFM11" s="19">
        <v>2</v>
      </c>
      <c r="BFN11" s="19">
        <v>2</v>
      </c>
      <c r="BFO11" s="19">
        <v>2</v>
      </c>
      <c r="BFP11" s="19">
        <v>2</v>
      </c>
      <c r="BFQ11" s="19">
        <v>2</v>
      </c>
      <c r="BFR11" s="19">
        <v>2</v>
      </c>
      <c r="BFS11" s="19">
        <v>2</v>
      </c>
      <c r="BFT11" s="19">
        <v>2</v>
      </c>
      <c r="BFU11" s="19">
        <v>2</v>
      </c>
      <c r="BFV11" s="19">
        <v>2</v>
      </c>
      <c r="BFW11" s="19">
        <v>2</v>
      </c>
      <c r="BFX11" s="19">
        <v>2</v>
      </c>
      <c r="BFY11" s="19">
        <v>2</v>
      </c>
      <c r="BFZ11" s="19">
        <v>2</v>
      </c>
      <c r="BGA11" s="19">
        <v>2</v>
      </c>
      <c r="BGB11" s="19">
        <v>2</v>
      </c>
      <c r="BGC11" s="19">
        <v>2</v>
      </c>
      <c r="BGD11" s="19">
        <v>2</v>
      </c>
      <c r="BGE11" s="19">
        <v>2</v>
      </c>
      <c r="BGF11" s="19">
        <v>2</v>
      </c>
      <c r="BGG11" s="19">
        <v>2</v>
      </c>
      <c r="BGH11" s="19">
        <v>2</v>
      </c>
      <c r="BGI11" s="19">
        <v>2</v>
      </c>
      <c r="BGJ11" s="19">
        <v>2</v>
      </c>
      <c r="BGK11" s="19">
        <v>2</v>
      </c>
      <c r="BGL11" s="19">
        <v>2</v>
      </c>
      <c r="BGM11" s="19">
        <v>2</v>
      </c>
      <c r="BGN11" s="19">
        <v>2</v>
      </c>
      <c r="BGO11" s="19">
        <v>2</v>
      </c>
      <c r="BGP11" s="19">
        <v>2</v>
      </c>
      <c r="BGQ11" s="19">
        <v>2</v>
      </c>
      <c r="BGR11" s="19">
        <v>2</v>
      </c>
      <c r="BGS11" s="19">
        <v>2</v>
      </c>
      <c r="BGT11" s="19">
        <v>2</v>
      </c>
      <c r="BGU11" s="19">
        <v>2</v>
      </c>
      <c r="BGV11" s="19">
        <v>2</v>
      </c>
      <c r="BGW11" s="19">
        <v>2</v>
      </c>
      <c r="BGX11" s="19">
        <v>2</v>
      </c>
      <c r="BGY11" s="19">
        <v>2</v>
      </c>
      <c r="BGZ11" s="19">
        <v>2</v>
      </c>
      <c r="BHA11" s="19">
        <v>2</v>
      </c>
      <c r="BHB11" s="19">
        <v>2</v>
      </c>
      <c r="BHC11" s="19">
        <v>2</v>
      </c>
      <c r="BHD11" s="19">
        <v>2</v>
      </c>
      <c r="BHE11" s="19">
        <v>2</v>
      </c>
      <c r="BHF11" s="19">
        <v>2</v>
      </c>
      <c r="BHG11" s="19">
        <v>2</v>
      </c>
      <c r="BHH11" s="19">
        <v>2</v>
      </c>
      <c r="BHI11" s="19">
        <v>2</v>
      </c>
      <c r="BHJ11" s="19">
        <v>2</v>
      </c>
      <c r="BHK11" s="19">
        <v>2</v>
      </c>
      <c r="BHL11" s="19">
        <v>2</v>
      </c>
      <c r="BHM11" s="19">
        <v>2</v>
      </c>
      <c r="BHN11" s="19">
        <v>2</v>
      </c>
      <c r="BHO11" s="19">
        <v>2</v>
      </c>
      <c r="BHP11" s="19">
        <v>2</v>
      </c>
      <c r="BHQ11" s="19">
        <v>2</v>
      </c>
      <c r="BHR11" s="19">
        <v>2</v>
      </c>
      <c r="BHS11" s="19">
        <v>2</v>
      </c>
      <c r="BHT11" s="19">
        <v>2</v>
      </c>
      <c r="BHU11" s="19">
        <v>2</v>
      </c>
      <c r="BHV11" s="19">
        <v>2</v>
      </c>
      <c r="BHW11" s="19">
        <v>2</v>
      </c>
      <c r="BHX11" s="19">
        <v>2</v>
      </c>
      <c r="BHY11" s="19">
        <v>2</v>
      </c>
      <c r="BHZ11" s="19">
        <v>2</v>
      </c>
      <c r="BIA11" s="19">
        <v>2</v>
      </c>
      <c r="BIB11" s="19">
        <v>2</v>
      </c>
      <c r="BIC11" s="19">
        <v>2</v>
      </c>
      <c r="BID11" s="19">
        <v>2</v>
      </c>
      <c r="BIE11" s="19">
        <v>2</v>
      </c>
      <c r="BIF11" s="19">
        <v>2</v>
      </c>
      <c r="BIG11" s="19">
        <v>2</v>
      </c>
      <c r="BIH11" s="19">
        <v>2</v>
      </c>
      <c r="BII11" s="19">
        <v>2</v>
      </c>
      <c r="BIJ11" s="19">
        <v>2</v>
      </c>
      <c r="BIK11" s="19">
        <v>2</v>
      </c>
      <c r="BIL11" s="19">
        <v>2</v>
      </c>
      <c r="BIM11" s="19">
        <v>2</v>
      </c>
      <c r="BIN11" s="19">
        <v>2</v>
      </c>
      <c r="BIO11" s="19">
        <v>2</v>
      </c>
      <c r="BIP11" s="19">
        <v>2</v>
      </c>
      <c r="BIQ11" s="19">
        <v>2</v>
      </c>
      <c r="BIR11" s="19">
        <v>2</v>
      </c>
      <c r="BIS11" s="19">
        <v>2</v>
      </c>
      <c r="BIT11" s="19">
        <v>2</v>
      </c>
      <c r="BIU11" s="19">
        <v>2</v>
      </c>
      <c r="BIV11" s="19">
        <v>2</v>
      </c>
      <c r="BIW11" s="19">
        <v>2</v>
      </c>
      <c r="BIX11" s="19">
        <v>2</v>
      </c>
      <c r="BIY11" s="19">
        <v>2</v>
      </c>
      <c r="BIZ11" s="19">
        <v>2</v>
      </c>
      <c r="BJA11" s="19">
        <v>2</v>
      </c>
      <c r="BJB11" s="19">
        <v>2</v>
      </c>
      <c r="BJC11" s="19">
        <v>2</v>
      </c>
      <c r="BJD11" s="19">
        <v>2</v>
      </c>
      <c r="BJE11" s="19">
        <v>2</v>
      </c>
      <c r="BJF11" s="19">
        <v>2</v>
      </c>
      <c r="BJG11" s="19">
        <v>2</v>
      </c>
      <c r="BJH11" s="19">
        <v>2</v>
      </c>
      <c r="BJI11" s="19">
        <v>2</v>
      </c>
      <c r="BJJ11" s="19">
        <v>2</v>
      </c>
      <c r="BJK11" s="19">
        <v>2</v>
      </c>
      <c r="BJL11" s="19">
        <v>2</v>
      </c>
      <c r="BJM11" s="19">
        <v>2</v>
      </c>
      <c r="BJN11" s="19">
        <v>2</v>
      </c>
      <c r="BJO11" s="19">
        <v>2</v>
      </c>
      <c r="BJP11" s="19">
        <v>2</v>
      </c>
      <c r="BJQ11" s="19">
        <v>2</v>
      </c>
      <c r="BJR11" s="19">
        <v>2</v>
      </c>
      <c r="BJS11" s="19">
        <v>2</v>
      </c>
      <c r="BJT11" s="19">
        <v>2</v>
      </c>
      <c r="BJU11" s="19">
        <v>2</v>
      </c>
      <c r="BJV11" s="19">
        <v>2</v>
      </c>
      <c r="BJW11" s="19">
        <v>2</v>
      </c>
      <c r="BJX11" s="19">
        <v>2</v>
      </c>
      <c r="BJY11" s="19">
        <v>2</v>
      </c>
      <c r="BJZ11" s="19">
        <v>2</v>
      </c>
      <c r="BKA11" s="19">
        <v>2</v>
      </c>
      <c r="BKB11" s="19">
        <v>2</v>
      </c>
      <c r="BKC11" s="19">
        <v>2</v>
      </c>
      <c r="BKD11" s="19">
        <v>2</v>
      </c>
      <c r="BKE11" s="19">
        <v>2</v>
      </c>
      <c r="BKF11" s="19">
        <v>2</v>
      </c>
      <c r="BKG11" s="19">
        <v>2</v>
      </c>
      <c r="BKH11" s="19">
        <v>2</v>
      </c>
      <c r="BKI11" s="19">
        <v>2</v>
      </c>
      <c r="BKJ11" s="19">
        <v>2</v>
      </c>
      <c r="BKK11" s="19">
        <v>2</v>
      </c>
      <c r="BKL11" s="19">
        <v>2</v>
      </c>
      <c r="BKM11" s="19">
        <v>2</v>
      </c>
      <c r="BKN11" s="19">
        <v>2</v>
      </c>
      <c r="BKO11" s="19">
        <v>2</v>
      </c>
      <c r="BKP11" s="19">
        <v>2</v>
      </c>
      <c r="BKQ11" s="19">
        <v>2</v>
      </c>
      <c r="BKR11" s="19">
        <v>2</v>
      </c>
      <c r="BKS11" s="19">
        <v>2</v>
      </c>
      <c r="BKT11" s="19">
        <v>2</v>
      </c>
      <c r="BKU11" s="19">
        <v>2</v>
      </c>
      <c r="BKV11" s="19">
        <v>2</v>
      </c>
      <c r="BKW11" s="19">
        <v>2</v>
      </c>
      <c r="BKX11" s="19">
        <v>2</v>
      </c>
      <c r="BKY11" s="19">
        <v>2</v>
      </c>
      <c r="BKZ11" s="19">
        <v>2</v>
      </c>
      <c r="BLA11" s="19">
        <v>2</v>
      </c>
      <c r="BLB11" s="19">
        <v>2</v>
      </c>
      <c r="BLC11" s="19">
        <v>2</v>
      </c>
      <c r="BLD11" s="19">
        <v>2</v>
      </c>
      <c r="BLE11" s="19">
        <v>2</v>
      </c>
      <c r="BLF11" s="19">
        <v>2</v>
      </c>
      <c r="BLG11" s="19">
        <v>2</v>
      </c>
      <c r="BLH11" s="19">
        <v>2</v>
      </c>
      <c r="BLI11" s="19">
        <v>2</v>
      </c>
      <c r="BLJ11" s="19">
        <v>2</v>
      </c>
      <c r="BLK11" s="19">
        <v>2</v>
      </c>
      <c r="BLL11" s="19">
        <v>2</v>
      </c>
      <c r="BLM11" s="19">
        <v>2</v>
      </c>
      <c r="BLN11" s="19">
        <v>2</v>
      </c>
      <c r="BLO11" s="19">
        <v>2</v>
      </c>
      <c r="BLP11" s="19">
        <v>2</v>
      </c>
      <c r="BLQ11" s="19">
        <v>2</v>
      </c>
      <c r="BLR11" s="19">
        <v>2</v>
      </c>
      <c r="BLS11" s="19">
        <v>2</v>
      </c>
      <c r="BLT11" s="19">
        <v>2</v>
      </c>
      <c r="BLU11" s="19">
        <v>2</v>
      </c>
      <c r="BLV11" s="19">
        <v>2</v>
      </c>
      <c r="BLW11" s="19">
        <v>2</v>
      </c>
      <c r="BLX11" s="19">
        <v>2</v>
      </c>
      <c r="BLY11" s="19">
        <v>2</v>
      </c>
      <c r="BLZ11" s="19">
        <v>2</v>
      </c>
      <c r="BMA11" s="19">
        <v>2</v>
      </c>
      <c r="BMB11" s="19">
        <v>2</v>
      </c>
      <c r="BMC11" s="19">
        <v>2</v>
      </c>
      <c r="BMD11" s="19">
        <v>2</v>
      </c>
      <c r="BME11" s="19">
        <v>2</v>
      </c>
      <c r="BMF11" s="19">
        <v>2</v>
      </c>
      <c r="BMG11" s="19">
        <v>2</v>
      </c>
      <c r="BMH11" s="19">
        <v>2</v>
      </c>
      <c r="BMI11" s="19">
        <v>2</v>
      </c>
      <c r="BMJ11" s="19">
        <v>2</v>
      </c>
      <c r="BMK11" s="19">
        <v>2</v>
      </c>
      <c r="BML11" s="19">
        <v>2</v>
      </c>
      <c r="BMM11" s="19">
        <v>2</v>
      </c>
      <c r="BMN11" s="19">
        <v>2</v>
      </c>
      <c r="BMO11" s="19">
        <v>2</v>
      </c>
      <c r="BMP11" s="19">
        <v>2</v>
      </c>
      <c r="BMQ11" s="19">
        <v>2</v>
      </c>
      <c r="BMR11" s="19">
        <v>2</v>
      </c>
      <c r="BMS11" s="19">
        <v>2</v>
      </c>
      <c r="BMT11" s="19">
        <v>2</v>
      </c>
      <c r="BMU11" s="19">
        <v>2</v>
      </c>
      <c r="BMV11" s="19">
        <v>2</v>
      </c>
      <c r="BMW11" s="19">
        <v>2</v>
      </c>
      <c r="BMX11" s="19">
        <v>2</v>
      </c>
      <c r="BMY11" s="19">
        <v>2</v>
      </c>
    </row>
    <row r="12" spans="1:1715" s="6" customFormat="1" hidden="1" x14ac:dyDescent="0.25">
      <c r="A12" s="4" t="s">
        <v>146</v>
      </c>
      <c r="B12" s="5"/>
      <c r="C12" s="5"/>
      <c r="D12" s="5"/>
      <c r="E12" s="5"/>
      <c r="F12" s="5"/>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v>0</v>
      </c>
      <c r="DZ12" s="19">
        <v>0</v>
      </c>
      <c r="EA12" s="19">
        <v>0</v>
      </c>
      <c r="EB12" s="19">
        <v>0</v>
      </c>
      <c r="EC12" s="19">
        <v>0</v>
      </c>
      <c r="ED12" s="19">
        <v>0</v>
      </c>
      <c r="EE12" s="19">
        <v>0</v>
      </c>
      <c r="EF12" s="19">
        <v>1</v>
      </c>
      <c r="EG12" s="19">
        <v>2</v>
      </c>
      <c r="EH12" s="19">
        <v>2</v>
      </c>
      <c r="EI12" s="19">
        <v>2</v>
      </c>
      <c r="EJ12" s="19">
        <v>3</v>
      </c>
      <c r="EK12" s="19">
        <v>3</v>
      </c>
      <c r="EL12" s="19">
        <v>3</v>
      </c>
      <c r="EM12" s="19">
        <v>3</v>
      </c>
      <c r="EN12" s="19">
        <v>3</v>
      </c>
      <c r="EO12" s="19">
        <v>5</v>
      </c>
      <c r="EP12" s="19">
        <v>5</v>
      </c>
      <c r="EQ12" s="19">
        <v>8</v>
      </c>
      <c r="ER12" s="19">
        <v>8</v>
      </c>
      <c r="ES12" s="19">
        <v>8</v>
      </c>
      <c r="ET12" s="19">
        <v>8</v>
      </c>
      <c r="EU12" s="19">
        <v>1</v>
      </c>
      <c r="EV12" s="19">
        <v>0</v>
      </c>
      <c r="EW12" s="19">
        <v>0</v>
      </c>
      <c r="EX12" s="19">
        <v>0</v>
      </c>
      <c r="EY12" s="19">
        <v>0</v>
      </c>
      <c r="EZ12" s="19">
        <v>0</v>
      </c>
      <c r="FA12" s="19">
        <v>0</v>
      </c>
      <c r="FB12" s="19">
        <v>0</v>
      </c>
      <c r="FC12" s="19">
        <v>0</v>
      </c>
      <c r="FD12" s="19">
        <v>0</v>
      </c>
      <c r="FE12" s="19">
        <v>2</v>
      </c>
      <c r="FF12" s="19">
        <v>2</v>
      </c>
      <c r="FG12" s="19">
        <v>0</v>
      </c>
      <c r="FH12" s="19">
        <v>0</v>
      </c>
      <c r="FI12" s="19">
        <v>0</v>
      </c>
      <c r="FJ12" s="19">
        <v>0</v>
      </c>
      <c r="FK12" s="19">
        <v>1</v>
      </c>
      <c r="FL12" s="19">
        <v>0</v>
      </c>
      <c r="FM12" s="19">
        <v>0</v>
      </c>
      <c r="FN12" s="19">
        <v>0</v>
      </c>
      <c r="FO12" s="19">
        <v>0</v>
      </c>
      <c r="FP12" s="19">
        <v>0</v>
      </c>
      <c r="FQ12" s="19">
        <v>0</v>
      </c>
      <c r="FR12" s="19">
        <v>0</v>
      </c>
      <c r="FS12" s="19">
        <v>0</v>
      </c>
      <c r="FT12" s="19">
        <v>0</v>
      </c>
      <c r="FU12" s="19">
        <v>0</v>
      </c>
      <c r="FV12" s="19">
        <v>0</v>
      </c>
      <c r="FW12" s="19">
        <v>0</v>
      </c>
      <c r="FX12" s="19">
        <v>0</v>
      </c>
      <c r="FY12" s="19">
        <v>0</v>
      </c>
      <c r="FZ12" s="19">
        <v>0</v>
      </c>
      <c r="GA12" s="19">
        <v>0</v>
      </c>
      <c r="GB12" s="19">
        <v>0</v>
      </c>
      <c r="GC12" s="19">
        <v>0</v>
      </c>
      <c r="GD12" s="19">
        <v>0</v>
      </c>
      <c r="GE12" s="19">
        <v>0</v>
      </c>
      <c r="GF12" s="19">
        <v>0</v>
      </c>
      <c r="GG12" s="19">
        <v>0</v>
      </c>
      <c r="GH12" s="19">
        <v>0</v>
      </c>
      <c r="GI12" s="19">
        <v>0</v>
      </c>
      <c r="GJ12" s="19">
        <v>0</v>
      </c>
      <c r="GK12" s="19">
        <v>0</v>
      </c>
      <c r="GL12" s="19">
        <v>0</v>
      </c>
      <c r="GM12" s="19">
        <v>0</v>
      </c>
      <c r="GN12" s="19">
        <v>0</v>
      </c>
      <c r="GO12" s="19">
        <v>0</v>
      </c>
      <c r="GP12" s="19">
        <v>0</v>
      </c>
      <c r="GQ12" s="19">
        <v>0</v>
      </c>
      <c r="GR12" s="19">
        <v>0</v>
      </c>
      <c r="GS12" s="19">
        <v>0</v>
      </c>
      <c r="GT12" s="19">
        <v>0</v>
      </c>
      <c r="GU12" s="19">
        <v>0</v>
      </c>
      <c r="GV12" s="19">
        <v>0</v>
      </c>
      <c r="GW12" s="19">
        <v>0</v>
      </c>
      <c r="GX12" s="19">
        <v>0</v>
      </c>
      <c r="GY12" s="19">
        <v>0</v>
      </c>
      <c r="GZ12" s="19">
        <v>0</v>
      </c>
      <c r="HA12" s="19">
        <v>0</v>
      </c>
      <c r="HB12" s="19">
        <v>0</v>
      </c>
      <c r="HC12" s="19">
        <v>0</v>
      </c>
      <c r="HD12" s="19">
        <v>0</v>
      </c>
      <c r="HE12" s="19">
        <v>0</v>
      </c>
      <c r="HF12" s="19">
        <v>0</v>
      </c>
      <c r="HG12" s="19">
        <v>0</v>
      </c>
      <c r="HH12" s="19">
        <v>0</v>
      </c>
      <c r="HI12" s="19">
        <v>0</v>
      </c>
      <c r="HJ12" s="19">
        <v>0</v>
      </c>
      <c r="HK12" s="19">
        <v>0</v>
      </c>
      <c r="HL12" s="19">
        <v>0</v>
      </c>
      <c r="HM12" s="19">
        <v>0</v>
      </c>
      <c r="HN12" s="19">
        <v>0</v>
      </c>
      <c r="HO12" s="19">
        <v>0</v>
      </c>
      <c r="HP12" s="19">
        <v>0</v>
      </c>
      <c r="HQ12" s="19">
        <v>0</v>
      </c>
      <c r="HR12" s="19">
        <v>0</v>
      </c>
      <c r="HS12" s="19">
        <v>0</v>
      </c>
      <c r="HT12" s="19">
        <v>0</v>
      </c>
      <c r="HU12" s="19">
        <v>0</v>
      </c>
      <c r="HV12" s="19">
        <v>0</v>
      </c>
      <c r="HW12" s="19">
        <v>0</v>
      </c>
      <c r="HX12" s="19">
        <v>0</v>
      </c>
      <c r="HY12" s="19">
        <v>0</v>
      </c>
      <c r="HZ12" s="19">
        <v>0</v>
      </c>
      <c r="IA12" s="19">
        <v>0</v>
      </c>
      <c r="IB12" s="19">
        <v>0</v>
      </c>
      <c r="IC12" s="19">
        <v>0</v>
      </c>
      <c r="ID12" s="19">
        <v>0</v>
      </c>
      <c r="IE12" s="19">
        <v>0</v>
      </c>
      <c r="IF12" s="19">
        <v>0</v>
      </c>
      <c r="IG12" s="19">
        <v>0</v>
      </c>
      <c r="IH12" s="19">
        <v>0</v>
      </c>
      <c r="II12" s="19">
        <v>0</v>
      </c>
      <c r="IJ12" s="19">
        <v>0</v>
      </c>
      <c r="IK12" s="19">
        <v>0</v>
      </c>
      <c r="IL12" s="19">
        <v>0</v>
      </c>
      <c r="IM12" s="19">
        <v>0</v>
      </c>
      <c r="IN12" s="19">
        <v>0</v>
      </c>
      <c r="IO12" s="19">
        <v>0</v>
      </c>
      <c r="IP12" s="19">
        <v>0</v>
      </c>
      <c r="IQ12" s="19">
        <v>0</v>
      </c>
      <c r="IR12" s="19">
        <v>0</v>
      </c>
      <c r="IS12" s="19">
        <v>0</v>
      </c>
      <c r="IT12" s="19">
        <v>0</v>
      </c>
      <c r="IU12" s="19">
        <v>0</v>
      </c>
      <c r="IV12" s="19">
        <v>0</v>
      </c>
      <c r="IW12" s="19">
        <v>0</v>
      </c>
      <c r="IX12" s="19">
        <v>0</v>
      </c>
      <c r="IY12" s="19">
        <v>0</v>
      </c>
      <c r="IZ12" s="19">
        <v>0</v>
      </c>
      <c r="JA12" s="19">
        <v>0</v>
      </c>
      <c r="JB12" s="19">
        <v>0</v>
      </c>
      <c r="JC12" s="19">
        <v>0</v>
      </c>
      <c r="JD12" s="19">
        <v>0</v>
      </c>
      <c r="JE12" s="19">
        <v>0</v>
      </c>
      <c r="JF12" s="19">
        <v>0</v>
      </c>
      <c r="JG12" s="19">
        <v>0</v>
      </c>
      <c r="JH12" s="19">
        <v>0</v>
      </c>
      <c r="JI12" s="19">
        <v>0</v>
      </c>
      <c r="JJ12" s="19">
        <v>0</v>
      </c>
      <c r="JK12" s="19">
        <v>0</v>
      </c>
      <c r="JL12" s="19">
        <v>0</v>
      </c>
      <c r="JM12" s="19">
        <v>0</v>
      </c>
      <c r="JN12" s="19">
        <v>0</v>
      </c>
      <c r="JO12" s="19">
        <v>0</v>
      </c>
      <c r="JP12" s="19">
        <v>0</v>
      </c>
      <c r="JQ12" s="19">
        <v>0</v>
      </c>
      <c r="JR12" s="19">
        <v>0</v>
      </c>
      <c r="JS12" s="19">
        <v>0</v>
      </c>
      <c r="JT12" s="19">
        <v>0</v>
      </c>
      <c r="JU12" s="19">
        <v>0</v>
      </c>
      <c r="JV12" s="19">
        <v>0</v>
      </c>
      <c r="JW12" s="19">
        <v>0</v>
      </c>
      <c r="JX12" s="19">
        <v>0</v>
      </c>
      <c r="JY12" s="19">
        <v>0</v>
      </c>
      <c r="JZ12" s="19">
        <v>0</v>
      </c>
      <c r="KA12" s="19">
        <v>0</v>
      </c>
      <c r="KB12" s="19">
        <v>0</v>
      </c>
      <c r="KC12" s="19">
        <v>0</v>
      </c>
      <c r="KD12" s="19">
        <v>0</v>
      </c>
      <c r="KE12" s="19">
        <v>0</v>
      </c>
      <c r="KF12" s="19">
        <v>0</v>
      </c>
      <c r="KG12" s="19">
        <v>0</v>
      </c>
      <c r="KH12" s="19">
        <v>0</v>
      </c>
      <c r="KI12" s="19">
        <v>0</v>
      </c>
      <c r="KJ12" s="19">
        <v>0</v>
      </c>
      <c r="KK12" s="19">
        <v>0</v>
      </c>
      <c r="KL12" s="19">
        <v>0</v>
      </c>
      <c r="KM12" s="19">
        <v>0</v>
      </c>
      <c r="KN12" s="19">
        <v>0</v>
      </c>
      <c r="KO12" s="19">
        <v>0</v>
      </c>
      <c r="KP12" s="19">
        <v>0</v>
      </c>
      <c r="KQ12" s="19">
        <v>0</v>
      </c>
      <c r="KR12" s="19">
        <v>0</v>
      </c>
      <c r="KS12" s="19">
        <v>0</v>
      </c>
      <c r="KT12" s="19">
        <v>0</v>
      </c>
      <c r="KU12" s="19">
        <v>0</v>
      </c>
      <c r="KV12" s="19">
        <v>0</v>
      </c>
      <c r="KW12" s="19">
        <v>0</v>
      </c>
      <c r="KX12" s="19">
        <v>0</v>
      </c>
      <c r="KY12" s="19">
        <v>0</v>
      </c>
      <c r="KZ12" s="19">
        <v>0</v>
      </c>
      <c r="LA12" s="19">
        <v>0</v>
      </c>
      <c r="LB12" s="19">
        <v>0</v>
      </c>
      <c r="LC12" s="19">
        <v>0</v>
      </c>
      <c r="LD12" s="19">
        <v>0</v>
      </c>
      <c r="LE12" s="19">
        <v>0</v>
      </c>
      <c r="LF12" s="19">
        <v>0</v>
      </c>
      <c r="LG12" s="19">
        <v>0</v>
      </c>
      <c r="LH12" s="19">
        <v>0</v>
      </c>
      <c r="LI12" s="19">
        <v>0</v>
      </c>
      <c r="LJ12" s="19">
        <v>0</v>
      </c>
      <c r="LK12" s="19">
        <v>0</v>
      </c>
      <c r="LL12" s="19">
        <v>0</v>
      </c>
      <c r="LM12" s="19">
        <v>0</v>
      </c>
      <c r="LN12" s="19">
        <v>0</v>
      </c>
      <c r="LO12" s="19">
        <v>0</v>
      </c>
      <c r="LP12" s="19">
        <v>0</v>
      </c>
      <c r="LQ12" s="19">
        <v>0</v>
      </c>
      <c r="LR12" s="19">
        <v>0</v>
      </c>
      <c r="LS12" s="19">
        <v>0</v>
      </c>
      <c r="LT12" s="19">
        <v>0</v>
      </c>
      <c r="LU12" s="19">
        <v>0</v>
      </c>
      <c r="LV12" s="19">
        <v>0</v>
      </c>
      <c r="LW12" s="19">
        <v>0</v>
      </c>
      <c r="LX12" s="19">
        <v>0</v>
      </c>
      <c r="LY12" s="19">
        <v>0</v>
      </c>
      <c r="LZ12" s="19">
        <v>0</v>
      </c>
      <c r="MA12" s="19">
        <v>0</v>
      </c>
      <c r="MB12" s="19">
        <v>0</v>
      </c>
      <c r="MC12" s="19">
        <v>0</v>
      </c>
      <c r="MD12" s="19">
        <v>0</v>
      </c>
      <c r="ME12" s="19">
        <v>0</v>
      </c>
      <c r="MF12" s="19">
        <v>0</v>
      </c>
      <c r="MG12" s="19">
        <v>0</v>
      </c>
      <c r="MH12" s="19">
        <v>0</v>
      </c>
      <c r="MI12" s="19">
        <v>0</v>
      </c>
      <c r="MJ12" s="19">
        <v>0</v>
      </c>
      <c r="MK12" s="19">
        <v>0</v>
      </c>
      <c r="ML12" s="19">
        <v>0</v>
      </c>
      <c r="MM12" s="19">
        <v>0</v>
      </c>
      <c r="MN12" s="19">
        <v>0</v>
      </c>
      <c r="MO12" s="19">
        <v>0</v>
      </c>
      <c r="MP12" s="19">
        <v>0</v>
      </c>
      <c r="MQ12" s="19">
        <v>0</v>
      </c>
      <c r="MR12" s="19">
        <v>0</v>
      </c>
      <c r="MS12" s="19">
        <v>0</v>
      </c>
      <c r="MT12" s="19">
        <v>0</v>
      </c>
      <c r="MU12" s="19">
        <v>0</v>
      </c>
      <c r="MV12" s="19">
        <v>0</v>
      </c>
      <c r="MW12" s="19">
        <v>0</v>
      </c>
      <c r="MX12" s="19">
        <v>0</v>
      </c>
      <c r="MY12" s="19">
        <v>0</v>
      </c>
      <c r="MZ12" s="19">
        <v>0</v>
      </c>
      <c r="NA12" s="19">
        <v>0</v>
      </c>
      <c r="NB12" s="19">
        <v>0</v>
      </c>
      <c r="NC12" s="19">
        <v>0</v>
      </c>
      <c r="ND12" s="19">
        <v>0</v>
      </c>
      <c r="NE12" s="19">
        <v>0</v>
      </c>
      <c r="NF12" s="19">
        <v>0</v>
      </c>
      <c r="NG12" s="19">
        <v>0</v>
      </c>
      <c r="NH12" s="19">
        <v>0</v>
      </c>
      <c r="NI12" s="19">
        <v>0</v>
      </c>
      <c r="NJ12" s="19">
        <v>0</v>
      </c>
      <c r="NK12" s="19">
        <v>0</v>
      </c>
      <c r="NL12" s="19">
        <v>0</v>
      </c>
      <c r="NM12" s="19">
        <v>0</v>
      </c>
      <c r="NN12" s="19">
        <v>0</v>
      </c>
      <c r="NO12" s="19">
        <v>0</v>
      </c>
      <c r="NP12" s="19">
        <v>0</v>
      </c>
      <c r="NQ12" s="19">
        <v>0</v>
      </c>
      <c r="NR12" s="19">
        <v>0</v>
      </c>
      <c r="NS12" s="19">
        <v>0</v>
      </c>
      <c r="NT12" s="19">
        <v>0</v>
      </c>
      <c r="NU12" s="19">
        <v>0</v>
      </c>
      <c r="NV12" s="19">
        <v>0</v>
      </c>
      <c r="NW12" s="19">
        <v>0</v>
      </c>
      <c r="NX12" s="19">
        <v>0</v>
      </c>
      <c r="NY12" s="19">
        <v>0</v>
      </c>
      <c r="NZ12" s="19">
        <v>0</v>
      </c>
      <c r="OA12" s="19">
        <v>0</v>
      </c>
      <c r="OB12" s="19">
        <v>0</v>
      </c>
      <c r="OC12" s="19">
        <v>0</v>
      </c>
      <c r="OD12" s="19">
        <v>0</v>
      </c>
      <c r="OE12" s="19">
        <v>0</v>
      </c>
      <c r="OF12" s="19">
        <v>0</v>
      </c>
      <c r="OG12" s="19">
        <v>0</v>
      </c>
      <c r="OH12" s="19">
        <v>0</v>
      </c>
      <c r="OI12" s="19">
        <v>0</v>
      </c>
      <c r="OJ12" s="19">
        <v>0</v>
      </c>
      <c r="OK12" s="19">
        <v>0</v>
      </c>
      <c r="OL12" s="19">
        <v>0</v>
      </c>
      <c r="OM12" s="19">
        <v>0</v>
      </c>
      <c r="ON12" s="19">
        <v>0</v>
      </c>
      <c r="OO12" s="19">
        <v>0</v>
      </c>
      <c r="OP12" s="19">
        <v>0</v>
      </c>
      <c r="OQ12" s="19">
        <v>0</v>
      </c>
      <c r="OR12" s="19">
        <v>0</v>
      </c>
      <c r="OS12" s="19">
        <v>0</v>
      </c>
      <c r="OT12" s="19">
        <v>0</v>
      </c>
      <c r="OU12" s="19">
        <v>0</v>
      </c>
      <c r="OV12" s="19">
        <v>0</v>
      </c>
      <c r="OW12" s="19">
        <v>0</v>
      </c>
      <c r="OX12" s="19">
        <v>0</v>
      </c>
      <c r="OY12" s="19">
        <v>0</v>
      </c>
      <c r="OZ12" s="19">
        <v>0</v>
      </c>
      <c r="PA12" s="19">
        <v>0</v>
      </c>
      <c r="PB12" s="19">
        <v>0</v>
      </c>
      <c r="PC12" s="19">
        <v>0</v>
      </c>
      <c r="PD12" s="19">
        <v>0</v>
      </c>
      <c r="PE12" s="19">
        <v>0</v>
      </c>
      <c r="PF12" s="19">
        <v>0</v>
      </c>
      <c r="PG12" s="19">
        <v>0</v>
      </c>
      <c r="PH12" s="19">
        <v>0</v>
      </c>
      <c r="PI12" s="19">
        <v>0</v>
      </c>
      <c r="PJ12" s="19">
        <v>0</v>
      </c>
      <c r="PK12" s="19">
        <v>0</v>
      </c>
      <c r="PL12" s="19">
        <v>0</v>
      </c>
      <c r="PM12" s="19">
        <v>0</v>
      </c>
      <c r="PN12" s="19">
        <v>0</v>
      </c>
      <c r="PO12" s="19">
        <v>0</v>
      </c>
      <c r="PP12" s="19">
        <v>0</v>
      </c>
      <c r="PQ12" s="19">
        <v>0</v>
      </c>
      <c r="PR12" s="19">
        <v>0</v>
      </c>
      <c r="PS12" s="19">
        <v>0</v>
      </c>
      <c r="PT12" s="19">
        <v>0</v>
      </c>
      <c r="PU12" s="19">
        <v>0</v>
      </c>
      <c r="PV12" s="19">
        <v>0</v>
      </c>
      <c r="PW12" s="19">
        <v>0</v>
      </c>
      <c r="PX12" s="19">
        <v>0</v>
      </c>
      <c r="PY12" s="19">
        <v>0</v>
      </c>
      <c r="PZ12" s="19">
        <v>0</v>
      </c>
      <c r="QA12" s="19">
        <v>0</v>
      </c>
      <c r="QB12" s="19">
        <v>0</v>
      </c>
      <c r="QC12" s="19">
        <v>0</v>
      </c>
      <c r="QD12" s="19">
        <v>0</v>
      </c>
      <c r="QE12" s="19">
        <v>0</v>
      </c>
      <c r="QF12" s="19">
        <v>0</v>
      </c>
      <c r="QG12" s="19">
        <v>0</v>
      </c>
      <c r="QH12" s="19">
        <v>0</v>
      </c>
      <c r="QI12" s="19">
        <v>0</v>
      </c>
      <c r="QJ12" s="19">
        <v>0</v>
      </c>
      <c r="QK12" s="19">
        <v>0</v>
      </c>
      <c r="QL12" s="19">
        <v>0</v>
      </c>
      <c r="QM12" s="19">
        <v>0</v>
      </c>
      <c r="QN12" s="19">
        <v>0</v>
      </c>
      <c r="QO12" s="19">
        <v>0</v>
      </c>
      <c r="QP12" s="19">
        <v>0</v>
      </c>
      <c r="QQ12" s="19">
        <v>0</v>
      </c>
      <c r="QR12" s="19">
        <v>0</v>
      </c>
      <c r="QS12" s="19">
        <v>0</v>
      </c>
      <c r="QT12" s="19">
        <v>0</v>
      </c>
      <c r="QU12" s="19">
        <v>0</v>
      </c>
      <c r="QV12" s="19">
        <v>0</v>
      </c>
      <c r="QW12" s="19">
        <v>0</v>
      </c>
      <c r="QX12" s="19">
        <v>0</v>
      </c>
      <c r="QY12" s="19">
        <v>0</v>
      </c>
      <c r="QZ12" s="19">
        <v>0</v>
      </c>
      <c r="RA12" s="19">
        <v>0</v>
      </c>
      <c r="RB12" s="19">
        <v>0</v>
      </c>
      <c r="RC12" s="19">
        <v>0</v>
      </c>
      <c r="RD12" s="19">
        <v>0</v>
      </c>
      <c r="RE12" s="19">
        <v>0</v>
      </c>
      <c r="RF12" s="19">
        <v>0</v>
      </c>
      <c r="RG12" s="19">
        <v>0</v>
      </c>
      <c r="RH12" s="19">
        <v>0</v>
      </c>
      <c r="RI12" s="19">
        <v>0</v>
      </c>
      <c r="RJ12" s="19">
        <v>0</v>
      </c>
      <c r="RK12" s="19">
        <v>0</v>
      </c>
      <c r="RL12" s="19">
        <v>0</v>
      </c>
      <c r="RM12" s="19">
        <v>0</v>
      </c>
      <c r="RN12" s="19">
        <v>0</v>
      </c>
      <c r="RO12" s="19">
        <v>0</v>
      </c>
      <c r="RP12" s="19">
        <v>0</v>
      </c>
      <c r="RQ12" s="19">
        <v>0</v>
      </c>
      <c r="RR12" s="19">
        <v>0</v>
      </c>
      <c r="RS12" s="19">
        <v>0</v>
      </c>
      <c r="RT12" s="19">
        <v>0</v>
      </c>
      <c r="RU12" s="19">
        <v>0</v>
      </c>
      <c r="RV12" s="19">
        <v>0</v>
      </c>
      <c r="RW12" s="19">
        <v>0</v>
      </c>
      <c r="RX12" s="19">
        <v>0</v>
      </c>
      <c r="RY12" s="19">
        <v>0</v>
      </c>
      <c r="RZ12" s="19">
        <v>0</v>
      </c>
      <c r="SA12" s="19">
        <v>0</v>
      </c>
      <c r="SB12" s="19">
        <v>0</v>
      </c>
      <c r="SC12" s="19">
        <v>0</v>
      </c>
      <c r="SD12" s="19">
        <v>0</v>
      </c>
      <c r="SE12" s="19">
        <v>0</v>
      </c>
      <c r="SF12" s="19">
        <v>0</v>
      </c>
      <c r="SG12" s="19">
        <v>0</v>
      </c>
      <c r="SH12" s="19">
        <v>0</v>
      </c>
      <c r="SI12" s="19">
        <v>0</v>
      </c>
      <c r="SJ12" s="19">
        <v>0</v>
      </c>
      <c r="SK12" s="19">
        <v>0</v>
      </c>
      <c r="SL12" s="19">
        <v>0</v>
      </c>
      <c r="SM12" s="19">
        <v>0</v>
      </c>
      <c r="SN12" s="19">
        <v>0</v>
      </c>
      <c r="SO12" s="19">
        <v>0</v>
      </c>
      <c r="SP12" s="19">
        <v>0</v>
      </c>
      <c r="SQ12" s="19">
        <v>0</v>
      </c>
      <c r="SR12" s="19">
        <v>0</v>
      </c>
      <c r="SS12" s="19">
        <v>0</v>
      </c>
      <c r="ST12" s="19">
        <v>0</v>
      </c>
      <c r="SU12" s="19">
        <v>0</v>
      </c>
      <c r="SV12" s="19">
        <v>0</v>
      </c>
      <c r="SW12" s="19">
        <v>0</v>
      </c>
      <c r="SX12" s="19">
        <v>0</v>
      </c>
      <c r="SY12" s="19">
        <v>0</v>
      </c>
      <c r="SZ12" s="19">
        <v>0</v>
      </c>
      <c r="TA12" s="19">
        <v>0</v>
      </c>
      <c r="TB12" s="19">
        <v>0</v>
      </c>
      <c r="TC12" s="19">
        <v>0</v>
      </c>
      <c r="TD12" s="19">
        <v>0</v>
      </c>
      <c r="TE12" s="19">
        <v>0</v>
      </c>
      <c r="TF12" s="19">
        <v>0</v>
      </c>
      <c r="TG12" s="19">
        <v>0</v>
      </c>
      <c r="TH12" s="19">
        <v>0</v>
      </c>
      <c r="TI12" s="19">
        <v>0</v>
      </c>
      <c r="TJ12" s="19">
        <v>0</v>
      </c>
      <c r="TK12" s="19">
        <v>0</v>
      </c>
      <c r="TL12" s="19">
        <v>0</v>
      </c>
      <c r="TM12" s="19">
        <v>0</v>
      </c>
      <c r="TN12" s="19">
        <v>0</v>
      </c>
      <c r="TO12" s="19">
        <v>0</v>
      </c>
      <c r="TP12" s="19">
        <v>0</v>
      </c>
      <c r="TQ12" s="19">
        <v>0</v>
      </c>
      <c r="TR12" s="19">
        <v>0</v>
      </c>
      <c r="TS12" s="19">
        <v>0</v>
      </c>
      <c r="TT12" s="19">
        <v>0</v>
      </c>
      <c r="TU12" s="19">
        <v>0</v>
      </c>
      <c r="TV12" s="19">
        <v>0</v>
      </c>
      <c r="TW12" s="19">
        <v>0</v>
      </c>
      <c r="TX12" s="19">
        <v>0</v>
      </c>
      <c r="TY12" s="19">
        <v>0</v>
      </c>
      <c r="TZ12" s="19">
        <v>0</v>
      </c>
      <c r="UA12" s="19">
        <v>0</v>
      </c>
      <c r="UB12" s="19">
        <v>0</v>
      </c>
      <c r="UC12" s="19">
        <v>0</v>
      </c>
      <c r="UD12" s="19">
        <v>0</v>
      </c>
      <c r="UE12" s="19">
        <v>0</v>
      </c>
      <c r="UF12" s="19">
        <v>0</v>
      </c>
      <c r="UG12" s="19">
        <v>0</v>
      </c>
      <c r="UH12" s="19">
        <v>0</v>
      </c>
      <c r="UI12" s="19">
        <v>0</v>
      </c>
      <c r="UJ12" s="19">
        <v>0</v>
      </c>
      <c r="UK12" s="19">
        <v>0</v>
      </c>
      <c r="UL12" s="19">
        <v>0</v>
      </c>
      <c r="UM12" s="19">
        <v>0</v>
      </c>
      <c r="UN12" s="19">
        <v>0</v>
      </c>
      <c r="UO12" s="19">
        <v>0</v>
      </c>
      <c r="UP12" s="19">
        <v>0</v>
      </c>
      <c r="UQ12" s="19">
        <v>0</v>
      </c>
      <c r="UR12" s="19">
        <v>0</v>
      </c>
      <c r="US12" s="19">
        <v>0</v>
      </c>
      <c r="UT12" s="19">
        <v>0</v>
      </c>
      <c r="UU12" s="19">
        <v>0</v>
      </c>
      <c r="UV12" s="19">
        <v>0</v>
      </c>
      <c r="UW12" s="19">
        <v>0</v>
      </c>
      <c r="UX12" s="19">
        <v>0</v>
      </c>
      <c r="UY12" s="19">
        <v>0</v>
      </c>
      <c r="UZ12" s="19">
        <v>0</v>
      </c>
      <c r="VA12" s="19">
        <v>0</v>
      </c>
      <c r="VB12" s="19">
        <v>0</v>
      </c>
      <c r="VC12" s="19">
        <v>0</v>
      </c>
      <c r="VD12" s="19">
        <v>0</v>
      </c>
      <c r="VE12" s="19">
        <v>0</v>
      </c>
      <c r="VF12" s="19">
        <v>0</v>
      </c>
      <c r="VG12" s="19">
        <v>0</v>
      </c>
      <c r="VH12" s="19">
        <v>0</v>
      </c>
      <c r="VI12" s="19">
        <v>0</v>
      </c>
      <c r="VJ12" s="19">
        <v>0</v>
      </c>
      <c r="VK12" s="19">
        <v>0</v>
      </c>
      <c r="VL12" s="19">
        <v>0</v>
      </c>
      <c r="VM12" s="19">
        <v>0</v>
      </c>
      <c r="VN12" s="19">
        <v>0</v>
      </c>
      <c r="VO12" s="19">
        <v>0</v>
      </c>
      <c r="VP12" s="19">
        <v>0</v>
      </c>
      <c r="VQ12" s="19">
        <v>0</v>
      </c>
      <c r="VR12" s="19">
        <v>0</v>
      </c>
      <c r="VS12" s="19">
        <v>0</v>
      </c>
      <c r="VT12" s="19">
        <v>0</v>
      </c>
      <c r="VU12" s="19">
        <v>0</v>
      </c>
      <c r="VV12" s="19">
        <v>0</v>
      </c>
      <c r="VW12" s="19">
        <v>0</v>
      </c>
      <c r="VX12" s="19">
        <v>0</v>
      </c>
      <c r="VY12" s="19">
        <v>0</v>
      </c>
      <c r="VZ12" s="19">
        <v>0</v>
      </c>
      <c r="WA12" s="19">
        <v>0</v>
      </c>
      <c r="WB12" s="19">
        <v>0</v>
      </c>
      <c r="WC12" s="19">
        <v>0</v>
      </c>
      <c r="WD12" s="19">
        <v>0</v>
      </c>
      <c r="WE12" s="19">
        <v>0</v>
      </c>
      <c r="WF12" s="19">
        <v>0</v>
      </c>
      <c r="WG12" s="19">
        <v>0</v>
      </c>
      <c r="WH12" s="19">
        <v>0</v>
      </c>
      <c r="WI12" s="19">
        <v>0</v>
      </c>
      <c r="WJ12" s="19">
        <v>0</v>
      </c>
      <c r="WK12" s="19">
        <v>0</v>
      </c>
      <c r="WL12" s="19">
        <v>0</v>
      </c>
      <c r="WM12" s="19">
        <v>0</v>
      </c>
      <c r="WN12" s="19">
        <v>0</v>
      </c>
      <c r="WO12" s="19">
        <v>0</v>
      </c>
      <c r="WP12" s="19">
        <v>0</v>
      </c>
      <c r="WQ12" s="19">
        <v>0</v>
      </c>
      <c r="WR12" s="19">
        <v>0</v>
      </c>
      <c r="WS12" s="19">
        <v>0</v>
      </c>
      <c r="WT12" s="19">
        <v>0</v>
      </c>
      <c r="WU12" s="19">
        <v>0</v>
      </c>
      <c r="WV12" s="19">
        <v>0</v>
      </c>
      <c r="WW12" s="19">
        <v>0</v>
      </c>
      <c r="WX12" s="19">
        <v>0</v>
      </c>
      <c r="WY12" s="19">
        <v>0</v>
      </c>
      <c r="WZ12" s="19">
        <v>0</v>
      </c>
      <c r="XA12" s="19">
        <v>0</v>
      </c>
      <c r="XB12" s="19">
        <v>0</v>
      </c>
      <c r="XC12" s="19">
        <v>0</v>
      </c>
      <c r="XD12" s="19">
        <v>0</v>
      </c>
      <c r="XE12" s="19">
        <v>0</v>
      </c>
      <c r="XF12" s="19">
        <v>0</v>
      </c>
      <c r="XG12" s="19">
        <v>0</v>
      </c>
      <c r="XH12" s="19">
        <v>0</v>
      </c>
      <c r="XI12" s="19">
        <v>0</v>
      </c>
      <c r="XJ12" s="19">
        <v>0</v>
      </c>
      <c r="XK12" s="19">
        <v>0</v>
      </c>
      <c r="XL12" s="19">
        <v>0</v>
      </c>
      <c r="XM12" s="19">
        <v>0</v>
      </c>
      <c r="XN12" s="19">
        <v>0</v>
      </c>
      <c r="XO12" s="19">
        <v>0</v>
      </c>
      <c r="XP12" s="19">
        <v>0</v>
      </c>
      <c r="XQ12" s="19">
        <v>0</v>
      </c>
      <c r="XR12" s="19">
        <v>0</v>
      </c>
      <c r="XS12" s="19">
        <v>0</v>
      </c>
      <c r="XT12" s="19">
        <v>0</v>
      </c>
      <c r="XU12" s="19">
        <v>0</v>
      </c>
      <c r="XV12" s="19">
        <v>0</v>
      </c>
      <c r="XW12" s="19">
        <v>0</v>
      </c>
      <c r="XX12" s="19">
        <v>0</v>
      </c>
      <c r="XY12" s="19">
        <v>0</v>
      </c>
      <c r="XZ12" s="19">
        <v>0</v>
      </c>
      <c r="YA12" s="19">
        <v>0</v>
      </c>
      <c r="YB12" s="19">
        <v>0</v>
      </c>
      <c r="YC12" s="19">
        <v>0</v>
      </c>
      <c r="YD12" s="19">
        <v>0</v>
      </c>
      <c r="YE12" s="19">
        <v>0</v>
      </c>
      <c r="YF12" s="19">
        <v>0</v>
      </c>
      <c r="YG12" s="19">
        <v>0</v>
      </c>
      <c r="YH12" s="19">
        <v>0</v>
      </c>
      <c r="YI12" s="19">
        <v>0</v>
      </c>
      <c r="YJ12" s="19">
        <v>0</v>
      </c>
      <c r="YK12" s="19">
        <v>0</v>
      </c>
      <c r="YL12" s="19">
        <v>0</v>
      </c>
      <c r="YM12" s="19">
        <v>0</v>
      </c>
      <c r="YN12" s="19">
        <v>0</v>
      </c>
      <c r="YO12" s="19">
        <v>0</v>
      </c>
      <c r="YP12" s="19">
        <v>0</v>
      </c>
      <c r="YQ12" s="19">
        <v>0</v>
      </c>
      <c r="YR12" s="19">
        <v>0</v>
      </c>
      <c r="YS12" s="19">
        <v>0</v>
      </c>
      <c r="YT12" s="19">
        <v>0</v>
      </c>
      <c r="YU12" s="19">
        <v>0</v>
      </c>
      <c r="YV12" s="19">
        <v>0</v>
      </c>
      <c r="YW12" s="19">
        <v>0</v>
      </c>
      <c r="YX12" s="19">
        <v>0</v>
      </c>
      <c r="YY12" s="19">
        <v>0</v>
      </c>
      <c r="YZ12" s="19">
        <v>0</v>
      </c>
      <c r="ZA12" s="19">
        <v>0</v>
      </c>
      <c r="ZB12" s="19">
        <v>0</v>
      </c>
      <c r="ZC12" s="19">
        <v>0</v>
      </c>
      <c r="ZD12" s="19">
        <v>0</v>
      </c>
      <c r="ZE12" s="19">
        <v>0</v>
      </c>
      <c r="ZF12" s="19">
        <v>0</v>
      </c>
      <c r="ZG12" s="19">
        <v>0</v>
      </c>
      <c r="ZH12" s="19">
        <v>0</v>
      </c>
      <c r="ZI12" s="19">
        <v>0</v>
      </c>
      <c r="ZJ12" s="19">
        <v>0</v>
      </c>
      <c r="ZK12" s="19">
        <v>0</v>
      </c>
      <c r="ZL12" s="19">
        <v>0</v>
      </c>
      <c r="ZM12" s="19">
        <v>0</v>
      </c>
      <c r="ZN12" s="19">
        <v>0</v>
      </c>
      <c r="ZO12" s="19">
        <v>0</v>
      </c>
      <c r="ZP12" s="19">
        <v>0</v>
      </c>
      <c r="ZQ12" s="19">
        <v>0</v>
      </c>
      <c r="ZR12" s="19">
        <v>0</v>
      </c>
      <c r="ZS12" s="19">
        <v>0</v>
      </c>
      <c r="ZT12" s="19">
        <v>0</v>
      </c>
      <c r="ZU12" s="19">
        <v>0</v>
      </c>
      <c r="ZV12" s="19">
        <v>0</v>
      </c>
      <c r="ZW12" s="19">
        <v>0</v>
      </c>
      <c r="ZX12" s="19">
        <v>0</v>
      </c>
      <c r="ZY12" s="19">
        <v>0</v>
      </c>
      <c r="ZZ12" s="19">
        <v>0</v>
      </c>
      <c r="AAA12" s="19">
        <v>0</v>
      </c>
      <c r="AAB12" s="19">
        <v>0</v>
      </c>
      <c r="AAC12" s="19">
        <v>0</v>
      </c>
      <c r="AAD12" s="19">
        <v>0</v>
      </c>
      <c r="AAE12" s="19">
        <v>0</v>
      </c>
      <c r="AAF12" s="19">
        <v>0</v>
      </c>
      <c r="AAG12" s="19">
        <v>0</v>
      </c>
      <c r="AAH12" s="19">
        <v>0</v>
      </c>
      <c r="AAI12" s="19">
        <v>0</v>
      </c>
      <c r="AAJ12" s="19">
        <v>0</v>
      </c>
      <c r="AAK12" s="19">
        <v>0</v>
      </c>
      <c r="AAL12" s="19">
        <v>0</v>
      </c>
      <c r="AAM12" s="19">
        <v>0</v>
      </c>
      <c r="AAN12" s="19">
        <v>0</v>
      </c>
      <c r="AAO12" s="19">
        <v>0</v>
      </c>
      <c r="AAP12" s="19">
        <v>0</v>
      </c>
      <c r="AAQ12" s="19">
        <v>0</v>
      </c>
      <c r="AAR12" s="19">
        <v>0</v>
      </c>
      <c r="AAS12" s="19">
        <v>0</v>
      </c>
      <c r="AAT12" s="19">
        <v>0</v>
      </c>
      <c r="AAU12" s="19">
        <v>0</v>
      </c>
      <c r="AAV12" s="19">
        <v>0</v>
      </c>
      <c r="AAW12" s="19">
        <v>0</v>
      </c>
      <c r="AAX12" s="19">
        <v>0</v>
      </c>
      <c r="AAY12" s="19">
        <v>0</v>
      </c>
      <c r="AAZ12" s="19">
        <v>0</v>
      </c>
      <c r="ABA12" s="19">
        <v>0</v>
      </c>
      <c r="ABB12" s="19">
        <v>0</v>
      </c>
      <c r="ABC12" s="19">
        <v>0</v>
      </c>
      <c r="ABD12" s="19">
        <v>0</v>
      </c>
      <c r="ABE12" s="19">
        <v>0</v>
      </c>
      <c r="ABF12" s="19">
        <v>0</v>
      </c>
      <c r="ABG12" s="19">
        <v>0</v>
      </c>
      <c r="ABH12" s="19">
        <v>0</v>
      </c>
      <c r="ABI12" s="19">
        <v>0</v>
      </c>
      <c r="ABJ12" s="19">
        <v>0</v>
      </c>
      <c r="ABK12" s="19">
        <v>0</v>
      </c>
      <c r="ABL12" s="19">
        <v>0</v>
      </c>
      <c r="ABM12" s="19">
        <v>0</v>
      </c>
      <c r="ABN12" s="19">
        <v>0</v>
      </c>
      <c r="ABO12" s="19">
        <v>0</v>
      </c>
      <c r="ABP12" s="19">
        <v>0</v>
      </c>
      <c r="ABQ12" s="19">
        <v>0</v>
      </c>
      <c r="ABR12" s="19">
        <v>0</v>
      </c>
      <c r="ABS12" s="19">
        <v>0</v>
      </c>
      <c r="ABT12" s="19">
        <v>0</v>
      </c>
      <c r="ABU12" s="19">
        <v>0</v>
      </c>
      <c r="ABV12" s="19">
        <v>0</v>
      </c>
      <c r="ABW12" s="19">
        <v>0</v>
      </c>
      <c r="ABX12" s="19">
        <v>0</v>
      </c>
      <c r="ABY12" s="19">
        <v>0</v>
      </c>
      <c r="ABZ12" s="19">
        <v>0</v>
      </c>
      <c r="ACA12" s="19">
        <v>0</v>
      </c>
      <c r="ACB12" s="19">
        <v>0</v>
      </c>
      <c r="ACC12" s="19">
        <v>0</v>
      </c>
      <c r="ACD12" s="19">
        <v>0</v>
      </c>
      <c r="ACE12" s="19">
        <v>0</v>
      </c>
      <c r="ACF12" s="19">
        <v>0</v>
      </c>
      <c r="ACG12" s="19">
        <v>0</v>
      </c>
      <c r="ACH12" s="19">
        <v>0</v>
      </c>
      <c r="ACI12" s="19">
        <v>0</v>
      </c>
      <c r="ACJ12" s="19">
        <v>0</v>
      </c>
      <c r="ACK12" s="19">
        <v>0</v>
      </c>
      <c r="ACL12" s="19">
        <v>0</v>
      </c>
      <c r="ACM12" s="19">
        <v>0</v>
      </c>
      <c r="ACN12" s="19">
        <v>0</v>
      </c>
      <c r="ACO12" s="19">
        <v>0</v>
      </c>
      <c r="ACP12" s="19">
        <v>0</v>
      </c>
      <c r="ACQ12" s="19">
        <v>0</v>
      </c>
      <c r="ACR12" s="19">
        <v>0</v>
      </c>
      <c r="ACS12" s="19">
        <v>0</v>
      </c>
      <c r="ACT12" s="19">
        <v>0</v>
      </c>
      <c r="ACU12" s="19">
        <v>0</v>
      </c>
      <c r="ACV12" s="19">
        <v>0</v>
      </c>
      <c r="ACW12" s="19">
        <v>0</v>
      </c>
      <c r="ACX12" s="19">
        <v>0</v>
      </c>
      <c r="ACY12" s="19">
        <v>0</v>
      </c>
      <c r="ACZ12" s="19">
        <v>0</v>
      </c>
      <c r="ADA12" s="19">
        <v>0</v>
      </c>
      <c r="ADB12" s="19">
        <v>0</v>
      </c>
      <c r="ADC12" s="19">
        <v>0</v>
      </c>
      <c r="ADD12" s="19">
        <v>0</v>
      </c>
      <c r="ADE12" s="19">
        <v>0</v>
      </c>
      <c r="ADF12" s="19">
        <v>0</v>
      </c>
      <c r="ADG12" s="19">
        <v>0</v>
      </c>
      <c r="ADH12" s="19">
        <v>0</v>
      </c>
      <c r="ADI12" s="19">
        <v>0</v>
      </c>
      <c r="ADJ12" s="19">
        <v>0</v>
      </c>
      <c r="ADK12" s="19">
        <v>0</v>
      </c>
      <c r="ADL12" s="19">
        <v>0</v>
      </c>
      <c r="ADM12" s="19">
        <v>0</v>
      </c>
      <c r="ADN12" s="19">
        <v>0</v>
      </c>
      <c r="ADO12" s="19">
        <v>0</v>
      </c>
      <c r="ADP12" s="19">
        <v>0</v>
      </c>
      <c r="ADQ12" s="19">
        <v>0</v>
      </c>
      <c r="ADR12" s="19">
        <v>0</v>
      </c>
      <c r="ADS12" s="19">
        <v>0</v>
      </c>
      <c r="ADT12" s="19">
        <v>0</v>
      </c>
      <c r="ADU12" s="19">
        <v>0</v>
      </c>
      <c r="ADV12" s="19">
        <v>0</v>
      </c>
      <c r="ADW12" s="19">
        <v>0</v>
      </c>
      <c r="ADX12" s="19">
        <v>0</v>
      </c>
      <c r="ADY12" s="19">
        <v>0</v>
      </c>
      <c r="ADZ12" s="19">
        <v>0</v>
      </c>
      <c r="AEA12" s="19">
        <v>0</v>
      </c>
      <c r="AEB12" s="19">
        <v>0</v>
      </c>
      <c r="AEC12" s="19">
        <v>0</v>
      </c>
      <c r="AED12" s="19">
        <v>0</v>
      </c>
      <c r="AEE12" s="19">
        <v>0</v>
      </c>
      <c r="AEF12" s="19">
        <v>0</v>
      </c>
      <c r="AEG12" s="19">
        <v>0</v>
      </c>
      <c r="AEH12" s="19">
        <v>0</v>
      </c>
      <c r="AEI12" s="19">
        <v>0</v>
      </c>
      <c r="AEJ12" s="19">
        <v>0</v>
      </c>
      <c r="AEK12" s="19">
        <v>0</v>
      </c>
      <c r="AEL12" s="19">
        <v>0</v>
      </c>
      <c r="AEM12" s="19">
        <v>0</v>
      </c>
      <c r="AEN12" s="19">
        <v>0</v>
      </c>
      <c r="AEO12" s="19">
        <v>0</v>
      </c>
      <c r="AEP12" s="19">
        <v>0</v>
      </c>
      <c r="AEQ12" s="19">
        <v>0</v>
      </c>
      <c r="AER12" s="19">
        <v>0</v>
      </c>
      <c r="AES12" s="19">
        <v>0</v>
      </c>
      <c r="AET12" s="19">
        <v>0</v>
      </c>
      <c r="AEU12" s="19">
        <v>0</v>
      </c>
      <c r="AEV12" s="19">
        <v>0</v>
      </c>
      <c r="AEW12" s="19">
        <v>0</v>
      </c>
      <c r="AEX12" s="19">
        <v>0</v>
      </c>
      <c r="AEY12" s="19">
        <v>0</v>
      </c>
      <c r="AEZ12" s="19">
        <v>0</v>
      </c>
      <c r="AFA12" s="19">
        <v>0</v>
      </c>
      <c r="AFB12" s="19">
        <v>0</v>
      </c>
      <c r="AFC12" s="19">
        <v>0</v>
      </c>
      <c r="AFD12" s="19">
        <v>0</v>
      </c>
      <c r="AFE12" s="19">
        <v>0</v>
      </c>
      <c r="AFF12" s="19">
        <v>0</v>
      </c>
      <c r="AFG12" s="19">
        <v>0</v>
      </c>
      <c r="AFH12" s="19">
        <v>0</v>
      </c>
      <c r="AFI12" s="19">
        <v>0</v>
      </c>
      <c r="AFJ12" s="19">
        <v>0</v>
      </c>
      <c r="AFK12" s="19">
        <v>0</v>
      </c>
      <c r="AFL12" s="19">
        <v>0</v>
      </c>
      <c r="AFM12" s="19">
        <v>0</v>
      </c>
      <c r="AFN12" s="19">
        <v>0</v>
      </c>
      <c r="AFO12" s="19">
        <v>0</v>
      </c>
      <c r="AFP12" s="19">
        <v>0</v>
      </c>
      <c r="AFQ12" s="19">
        <v>0</v>
      </c>
      <c r="AFR12" s="19">
        <v>0</v>
      </c>
      <c r="AFS12" s="19">
        <v>0</v>
      </c>
      <c r="AFT12" s="19">
        <v>0</v>
      </c>
      <c r="AFU12" s="19">
        <v>0</v>
      </c>
      <c r="AFV12" s="19">
        <v>0</v>
      </c>
      <c r="AFW12" s="19">
        <v>0</v>
      </c>
      <c r="AFX12" s="19">
        <v>0</v>
      </c>
      <c r="AFY12" s="19">
        <v>0</v>
      </c>
      <c r="AFZ12" s="19">
        <v>0</v>
      </c>
      <c r="AGA12" s="19">
        <v>0</v>
      </c>
      <c r="AGB12" s="19">
        <v>0</v>
      </c>
      <c r="AGC12" s="19">
        <v>0</v>
      </c>
      <c r="AGD12" s="19">
        <v>0</v>
      </c>
      <c r="AGE12" s="19">
        <v>0</v>
      </c>
      <c r="AGF12" s="19">
        <v>0</v>
      </c>
      <c r="AGG12" s="19">
        <v>0</v>
      </c>
      <c r="AGH12" s="19">
        <v>0</v>
      </c>
      <c r="AGI12" s="19">
        <v>0</v>
      </c>
      <c r="AGJ12" s="19">
        <v>0</v>
      </c>
      <c r="AGK12" s="19">
        <v>0</v>
      </c>
      <c r="AGL12" s="19">
        <v>0</v>
      </c>
      <c r="AGM12" s="19">
        <v>0</v>
      </c>
      <c r="AGN12" s="19">
        <v>0</v>
      </c>
      <c r="AGO12" s="19">
        <v>0</v>
      </c>
      <c r="AGP12" s="19">
        <v>0</v>
      </c>
      <c r="AGQ12" s="19">
        <v>0</v>
      </c>
      <c r="AGR12" s="19">
        <v>0</v>
      </c>
      <c r="AGS12" s="19">
        <v>0</v>
      </c>
      <c r="AGT12" s="19">
        <v>0</v>
      </c>
      <c r="AGU12" s="19">
        <v>0</v>
      </c>
      <c r="AGV12" s="19">
        <v>0</v>
      </c>
      <c r="AGW12" s="19">
        <v>0</v>
      </c>
      <c r="AGX12" s="19">
        <v>0</v>
      </c>
      <c r="AGY12" s="19">
        <v>0</v>
      </c>
      <c r="AGZ12" s="19">
        <v>0</v>
      </c>
      <c r="AHA12" s="19">
        <v>0</v>
      </c>
      <c r="AHB12" s="19">
        <v>0</v>
      </c>
      <c r="AHC12" s="19">
        <v>0</v>
      </c>
      <c r="AHD12" s="19">
        <v>0</v>
      </c>
      <c r="AHE12" s="19">
        <v>0</v>
      </c>
      <c r="AHF12" s="19">
        <v>0</v>
      </c>
      <c r="AHG12" s="19">
        <v>0</v>
      </c>
      <c r="AHH12" s="19">
        <v>0</v>
      </c>
      <c r="AHI12" s="19">
        <v>0</v>
      </c>
      <c r="AHJ12" s="19">
        <v>0</v>
      </c>
      <c r="AHK12" s="19">
        <v>0</v>
      </c>
      <c r="AHL12" s="19">
        <v>0</v>
      </c>
      <c r="AHM12" s="19">
        <v>0</v>
      </c>
      <c r="AHN12" s="19">
        <v>0</v>
      </c>
      <c r="AHO12" s="19">
        <v>0</v>
      </c>
      <c r="AHP12" s="19">
        <v>0</v>
      </c>
      <c r="AHQ12" s="19">
        <v>0</v>
      </c>
      <c r="AHR12" s="19">
        <v>0</v>
      </c>
      <c r="AHS12" s="19">
        <v>0</v>
      </c>
      <c r="AHT12" s="19">
        <v>0</v>
      </c>
      <c r="AHU12" s="19">
        <v>0</v>
      </c>
      <c r="AHV12" s="19">
        <v>0</v>
      </c>
      <c r="AHW12" s="19">
        <v>0</v>
      </c>
      <c r="AHX12" s="19">
        <v>0</v>
      </c>
      <c r="AHY12" s="19">
        <v>0</v>
      </c>
      <c r="AHZ12" s="19">
        <v>0</v>
      </c>
      <c r="AIA12" s="19">
        <v>0</v>
      </c>
      <c r="AIB12" s="19">
        <v>0</v>
      </c>
      <c r="AIC12" s="19">
        <v>0</v>
      </c>
      <c r="AID12" s="19">
        <v>0</v>
      </c>
      <c r="AIE12" s="19">
        <v>0</v>
      </c>
      <c r="AIF12" s="19">
        <v>0</v>
      </c>
      <c r="AIG12" s="19">
        <v>0</v>
      </c>
      <c r="AIH12" s="19">
        <v>0</v>
      </c>
      <c r="AII12" s="19">
        <v>0</v>
      </c>
      <c r="AIJ12" s="19">
        <v>0</v>
      </c>
      <c r="AIK12" s="19">
        <v>0</v>
      </c>
      <c r="AIL12" s="19">
        <v>0</v>
      </c>
      <c r="AIM12" s="19">
        <v>0</v>
      </c>
      <c r="AIN12" s="19">
        <v>0</v>
      </c>
      <c r="AIO12" s="19">
        <v>0</v>
      </c>
      <c r="AIP12" s="19">
        <v>0</v>
      </c>
      <c r="AIQ12" s="19">
        <v>0</v>
      </c>
      <c r="AIR12" s="19">
        <v>0</v>
      </c>
      <c r="AIS12" s="19">
        <v>0</v>
      </c>
      <c r="AIT12" s="19">
        <v>0</v>
      </c>
      <c r="AIU12" s="19">
        <v>0</v>
      </c>
      <c r="AIV12" s="19">
        <v>0</v>
      </c>
      <c r="AIW12" s="19">
        <v>0</v>
      </c>
      <c r="AIX12" s="19">
        <v>0</v>
      </c>
      <c r="AIY12" s="19">
        <v>0</v>
      </c>
      <c r="AIZ12" s="19">
        <v>0</v>
      </c>
      <c r="AJA12" s="19">
        <v>0</v>
      </c>
      <c r="AJB12" s="19">
        <v>0</v>
      </c>
      <c r="AJC12" s="19">
        <v>0</v>
      </c>
      <c r="AJD12" s="19">
        <v>0</v>
      </c>
      <c r="AJE12" s="19">
        <v>0</v>
      </c>
      <c r="AJF12" s="19">
        <v>0</v>
      </c>
      <c r="AJG12" s="19">
        <v>0</v>
      </c>
      <c r="AJH12" s="19">
        <v>0</v>
      </c>
      <c r="AJI12" s="19">
        <v>0</v>
      </c>
      <c r="AJJ12" s="19">
        <v>0</v>
      </c>
      <c r="AJK12" s="19">
        <v>0</v>
      </c>
      <c r="AJL12" s="19">
        <v>0</v>
      </c>
      <c r="AJM12" s="19">
        <v>0</v>
      </c>
      <c r="AJN12" s="19">
        <v>0</v>
      </c>
      <c r="AJO12" s="19">
        <v>0</v>
      </c>
      <c r="AJP12" s="19">
        <v>0</v>
      </c>
      <c r="AJQ12" s="19">
        <v>0</v>
      </c>
      <c r="AJR12" s="19">
        <v>0</v>
      </c>
      <c r="AJS12" s="19">
        <v>0</v>
      </c>
      <c r="AJT12" s="19">
        <v>0</v>
      </c>
      <c r="AJU12" s="19">
        <v>0</v>
      </c>
      <c r="AJV12" s="19">
        <v>0</v>
      </c>
      <c r="AJW12" s="19">
        <v>0</v>
      </c>
      <c r="AJX12" s="19">
        <v>0</v>
      </c>
      <c r="AJY12" s="19">
        <v>0</v>
      </c>
      <c r="AJZ12" s="19">
        <v>0</v>
      </c>
      <c r="AKA12" s="19">
        <v>0</v>
      </c>
      <c r="AKB12" s="19">
        <v>0</v>
      </c>
      <c r="AKC12" s="19">
        <v>0</v>
      </c>
      <c r="AKD12" s="19">
        <v>0</v>
      </c>
      <c r="AKE12" s="19">
        <v>0</v>
      </c>
      <c r="AKF12" s="19">
        <v>0</v>
      </c>
      <c r="AKG12" s="19">
        <v>0</v>
      </c>
      <c r="AKH12" s="19">
        <v>0</v>
      </c>
      <c r="AKI12" s="19">
        <v>0</v>
      </c>
      <c r="AKJ12" s="19">
        <v>0</v>
      </c>
      <c r="AKK12" s="19">
        <v>0</v>
      </c>
      <c r="AKL12" s="19">
        <v>0</v>
      </c>
      <c r="AKM12" s="19">
        <v>0</v>
      </c>
      <c r="AKN12" s="19">
        <v>0</v>
      </c>
      <c r="AKO12" s="19">
        <v>0</v>
      </c>
      <c r="AKP12" s="19">
        <v>0</v>
      </c>
      <c r="AKQ12" s="19">
        <v>0</v>
      </c>
      <c r="AKR12" s="19">
        <v>0</v>
      </c>
      <c r="AKS12" s="19">
        <v>0</v>
      </c>
      <c r="AKT12" s="19">
        <v>0</v>
      </c>
      <c r="AKU12" s="19">
        <v>0</v>
      </c>
      <c r="AKV12" s="19">
        <v>0</v>
      </c>
      <c r="AKW12" s="19">
        <v>0</v>
      </c>
      <c r="AKX12" s="19">
        <v>0</v>
      </c>
      <c r="AKY12" s="19">
        <v>0</v>
      </c>
      <c r="AKZ12" s="19">
        <v>0</v>
      </c>
      <c r="ALA12" s="19">
        <v>0</v>
      </c>
      <c r="ALB12" s="19">
        <v>0</v>
      </c>
      <c r="ALC12" s="19">
        <v>0</v>
      </c>
      <c r="ALD12" s="19">
        <v>0</v>
      </c>
      <c r="ALE12" s="19">
        <v>0</v>
      </c>
      <c r="ALF12" s="19">
        <v>0</v>
      </c>
      <c r="ALG12" s="19">
        <v>0</v>
      </c>
      <c r="ALH12" s="19">
        <v>0</v>
      </c>
      <c r="ALI12" s="19">
        <v>0</v>
      </c>
      <c r="ALJ12" s="19">
        <v>0</v>
      </c>
      <c r="ALK12" s="19">
        <v>0</v>
      </c>
      <c r="ALL12" s="19">
        <v>0</v>
      </c>
      <c r="ALM12" s="19">
        <v>0</v>
      </c>
      <c r="ALN12" s="19">
        <v>0</v>
      </c>
      <c r="ALO12" s="19">
        <v>0</v>
      </c>
      <c r="ALP12" s="19">
        <v>0</v>
      </c>
      <c r="ALQ12" s="19">
        <v>0</v>
      </c>
      <c r="ALR12" s="19">
        <v>0</v>
      </c>
      <c r="ALS12" s="19">
        <v>0</v>
      </c>
      <c r="ALT12" s="19">
        <v>0</v>
      </c>
      <c r="ALU12" s="19">
        <v>0</v>
      </c>
      <c r="ALV12" s="19">
        <v>0</v>
      </c>
      <c r="ALW12" s="19">
        <v>0</v>
      </c>
      <c r="ALX12" s="19">
        <v>0</v>
      </c>
      <c r="ALY12" s="19">
        <v>0</v>
      </c>
      <c r="ALZ12" s="19">
        <v>0</v>
      </c>
      <c r="AMA12" s="19">
        <v>0</v>
      </c>
      <c r="AMB12" s="19">
        <v>0</v>
      </c>
      <c r="AMC12" s="19">
        <v>0</v>
      </c>
      <c r="AMD12" s="19">
        <v>0</v>
      </c>
      <c r="AME12" s="19">
        <v>0</v>
      </c>
      <c r="AMF12" s="19">
        <v>0</v>
      </c>
      <c r="AMG12" s="19">
        <v>0</v>
      </c>
      <c r="AMH12" s="19">
        <v>0</v>
      </c>
      <c r="AMI12" s="19">
        <v>0</v>
      </c>
      <c r="AMJ12" s="19">
        <v>0</v>
      </c>
      <c r="AMK12" s="19">
        <v>0</v>
      </c>
      <c r="AML12" s="19">
        <v>0</v>
      </c>
      <c r="AMM12" s="19">
        <v>0</v>
      </c>
      <c r="AMN12" s="19">
        <v>0</v>
      </c>
      <c r="AMO12" s="19">
        <v>0</v>
      </c>
      <c r="AMP12" s="19">
        <v>0</v>
      </c>
      <c r="AMQ12" s="19">
        <v>0</v>
      </c>
      <c r="AMR12" s="19">
        <v>0</v>
      </c>
      <c r="AMS12" s="19">
        <v>0</v>
      </c>
      <c r="AMT12" s="19">
        <v>0</v>
      </c>
      <c r="AMU12" s="19">
        <v>0</v>
      </c>
      <c r="AMV12" s="19">
        <v>0</v>
      </c>
      <c r="AMW12" s="19">
        <v>0</v>
      </c>
      <c r="AMX12" s="19">
        <v>0</v>
      </c>
      <c r="AMY12" s="19">
        <v>0</v>
      </c>
      <c r="AMZ12" s="19">
        <v>0</v>
      </c>
      <c r="ANA12" s="19">
        <v>0</v>
      </c>
      <c r="ANB12" s="19">
        <v>0</v>
      </c>
      <c r="ANC12" s="19">
        <v>0</v>
      </c>
      <c r="AND12" s="19">
        <v>0</v>
      </c>
      <c r="ANE12" s="19">
        <v>0</v>
      </c>
      <c r="ANF12" s="19">
        <v>0</v>
      </c>
      <c r="ANG12" s="19">
        <v>0</v>
      </c>
      <c r="ANH12" s="19">
        <v>0</v>
      </c>
      <c r="ANI12" s="19">
        <v>0</v>
      </c>
      <c r="ANJ12" s="19">
        <v>0</v>
      </c>
      <c r="ANK12" s="19">
        <v>0</v>
      </c>
      <c r="ANL12" s="19">
        <v>0</v>
      </c>
      <c r="ANM12" s="19">
        <v>0</v>
      </c>
      <c r="ANN12" s="19">
        <v>0</v>
      </c>
      <c r="ANO12" s="19">
        <v>0</v>
      </c>
      <c r="ANP12" s="19">
        <v>0</v>
      </c>
      <c r="ANQ12" s="19">
        <v>0</v>
      </c>
      <c r="ANR12" s="19">
        <v>0</v>
      </c>
      <c r="ANS12" s="19">
        <v>0</v>
      </c>
      <c r="ANT12" s="19">
        <v>0</v>
      </c>
      <c r="ANU12" s="19">
        <v>0</v>
      </c>
      <c r="ANV12" s="19">
        <v>0</v>
      </c>
      <c r="ANW12" s="19">
        <v>0</v>
      </c>
      <c r="ANX12" s="19">
        <v>0</v>
      </c>
      <c r="ANY12" s="19">
        <v>0</v>
      </c>
      <c r="ANZ12" s="19">
        <v>0</v>
      </c>
      <c r="AOA12" s="19">
        <v>0</v>
      </c>
      <c r="AOB12" s="19">
        <v>0</v>
      </c>
      <c r="AOC12" s="19">
        <v>0</v>
      </c>
      <c r="AOD12" s="19">
        <v>0</v>
      </c>
      <c r="AOE12" s="19">
        <v>0</v>
      </c>
      <c r="AOF12" s="19">
        <v>0</v>
      </c>
      <c r="AOG12" s="19">
        <v>0</v>
      </c>
      <c r="AOH12" s="19">
        <v>0</v>
      </c>
      <c r="AOI12" s="19">
        <v>0</v>
      </c>
      <c r="AOJ12" s="19">
        <v>0</v>
      </c>
      <c r="AOK12" s="19">
        <v>0</v>
      </c>
      <c r="AOL12" s="19">
        <v>0</v>
      </c>
      <c r="AOM12" s="19">
        <v>0</v>
      </c>
      <c r="AON12" s="19">
        <v>0</v>
      </c>
      <c r="AOO12" s="19">
        <v>0</v>
      </c>
      <c r="AOP12" s="19">
        <v>0</v>
      </c>
      <c r="AOQ12" s="19">
        <v>0</v>
      </c>
      <c r="AOR12" s="19">
        <v>0</v>
      </c>
      <c r="AOS12" s="19">
        <v>0</v>
      </c>
      <c r="AOT12" s="19">
        <v>0</v>
      </c>
      <c r="AOU12" s="19">
        <v>0</v>
      </c>
      <c r="AOV12" s="19">
        <v>0</v>
      </c>
      <c r="AOW12" s="19">
        <v>0</v>
      </c>
      <c r="AOX12" s="19">
        <v>0</v>
      </c>
      <c r="AOY12" s="19">
        <v>0</v>
      </c>
      <c r="AOZ12" s="19">
        <v>0</v>
      </c>
      <c r="APA12" s="19">
        <v>0</v>
      </c>
      <c r="APB12" s="19">
        <v>0</v>
      </c>
      <c r="APC12" s="19">
        <v>0</v>
      </c>
      <c r="APD12" s="19">
        <v>0</v>
      </c>
      <c r="APE12" s="19">
        <v>0</v>
      </c>
      <c r="APF12" s="19">
        <v>0</v>
      </c>
      <c r="APG12" s="19">
        <v>0</v>
      </c>
      <c r="APH12" s="19">
        <v>0</v>
      </c>
      <c r="API12" s="19">
        <v>0</v>
      </c>
      <c r="APJ12" s="19">
        <v>0</v>
      </c>
      <c r="APK12" s="19">
        <v>0</v>
      </c>
      <c r="APL12" s="19">
        <v>0</v>
      </c>
      <c r="APM12" s="19">
        <v>0</v>
      </c>
      <c r="APN12" s="19">
        <v>0</v>
      </c>
      <c r="APO12" s="19">
        <v>0</v>
      </c>
      <c r="APP12" s="19">
        <v>0</v>
      </c>
      <c r="APQ12" s="19">
        <v>0</v>
      </c>
      <c r="APR12" s="19">
        <v>0</v>
      </c>
      <c r="APS12" s="19">
        <v>0</v>
      </c>
      <c r="APT12" s="19">
        <v>0</v>
      </c>
      <c r="APU12" s="19">
        <v>0</v>
      </c>
      <c r="APV12" s="19">
        <v>0</v>
      </c>
      <c r="APW12" s="19">
        <v>0</v>
      </c>
      <c r="APX12" s="19">
        <v>0</v>
      </c>
      <c r="APY12" s="19">
        <v>0</v>
      </c>
      <c r="APZ12" s="19">
        <v>0</v>
      </c>
      <c r="AQA12" s="19">
        <v>0</v>
      </c>
      <c r="AQB12" s="19">
        <v>0</v>
      </c>
      <c r="AQC12" s="19">
        <v>0</v>
      </c>
      <c r="AQD12" s="19">
        <v>0</v>
      </c>
      <c r="AQE12" s="19">
        <v>0</v>
      </c>
      <c r="AQF12" s="19">
        <v>0</v>
      </c>
      <c r="AQG12" s="19">
        <v>0</v>
      </c>
      <c r="AQH12" s="19">
        <v>0</v>
      </c>
      <c r="AQI12" s="19">
        <v>0</v>
      </c>
      <c r="AQJ12" s="19">
        <v>0</v>
      </c>
      <c r="AQK12" s="19">
        <v>0</v>
      </c>
      <c r="AQL12" s="19">
        <v>0</v>
      </c>
      <c r="AQM12" s="19">
        <v>0</v>
      </c>
      <c r="AQN12" s="19">
        <v>0</v>
      </c>
      <c r="AQO12" s="19">
        <v>0</v>
      </c>
      <c r="AQP12" s="19">
        <v>0</v>
      </c>
      <c r="AQQ12" s="19">
        <v>0</v>
      </c>
      <c r="AQR12" s="19">
        <v>0</v>
      </c>
      <c r="AQS12" s="19">
        <v>0</v>
      </c>
      <c r="AQT12" s="19">
        <v>0</v>
      </c>
      <c r="AQU12" s="19">
        <v>0</v>
      </c>
      <c r="AQV12" s="19">
        <v>0</v>
      </c>
      <c r="AQW12" s="19">
        <v>0</v>
      </c>
      <c r="AQX12" s="19">
        <v>0</v>
      </c>
      <c r="AQY12" s="19">
        <v>0</v>
      </c>
      <c r="AQZ12" s="19">
        <v>0</v>
      </c>
      <c r="ARA12" s="19">
        <v>0</v>
      </c>
      <c r="ARB12" s="19">
        <v>0</v>
      </c>
      <c r="ARC12" s="19">
        <v>0</v>
      </c>
      <c r="ARD12" s="19">
        <v>0</v>
      </c>
      <c r="ARE12" s="19">
        <v>0</v>
      </c>
      <c r="ARF12" s="19">
        <v>0</v>
      </c>
      <c r="ARG12" s="19">
        <v>0</v>
      </c>
      <c r="ARH12" s="19">
        <v>0</v>
      </c>
      <c r="ARI12" s="19">
        <v>0</v>
      </c>
      <c r="ARJ12" s="19">
        <v>0</v>
      </c>
      <c r="ARK12" s="19">
        <v>0</v>
      </c>
      <c r="ARL12" s="19">
        <v>0</v>
      </c>
      <c r="ARM12" s="19">
        <v>0</v>
      </c>
      <c r="ARN12" s="19">
        <v>0</v>
      </c>
      <c r="ARO12" s="19">
        <v>0</v>
      </c>
      <c r="ARP12" s="19">
        <v>0</v>
      </c>
      <c r="ARQ12" s="19">
        <v>0</v>
      </c>
      <c r="ARR12" s="19">
        <v>0</v>
      </c>
      <c r="ARS12" s="19">
        <v>0</v>
      </c>
      <c r="ART12" s="19">
        <v>0</v>
      </c>
      <c r="ARU12" s="19">
        <v>0</v>
      </c>
      <c r="ARV12" s="19">
        <v>0</v>
      </c>
      <c r="ARW12" s="19">
        <v>0</v>
      </c>
      <c r="ARX12" s="19">
        <v>0</v>
      </c>
      <c r="ARY12" s="19">
        <v>0</v>
      </c>
      <c r="ARZ12" s="19">
        <v>0</v>
      </c>
      <c r="ASA12" s="19">
        <v>0</v>
      </c>
      <c r="ASB12" s="19">
        <v>0</v>
      </c>
      <c r="ASC12" s="19">
        <v>0</v>
      </c>
      <c r="ASD12" s="19">
        <v>0</v>
      </c>
      <c r="ASE12" s="19">
        <v>0</v>
      </c>
      <c r="ASF12" s="19">
        <v>0</v>
      </c>
      <c r="ASG12" s="19">
        <v>0</v>
      </c>
      <c r="ASH12" s="19">
        <v>0</v>
      </c>
      <c r="ASI12" s="19">
        <v>0</v>
      </c>
      <c r="ASJ12" s="19">
        <v>0</v>
      </c>
      <c r="ASK12" s="19">
        <v>0</v>
      </c>
      <c r="ASL12" s="19">
        <v>0</v>
      </c>
      <c r="ASM12" s="19">
        <v>0</v>
      </c>
      <c r="ASN12" s="19">
        <v>0</v>
      </c>
      <c r="ASO12" s="19">
        <v>0</v>
      </c>
      <c r="ASP12" s="19">
        <v>0</v>
      </c>
      <c r="ASQ12" s="19">
        <v>0</v>
      </c>
      <c r="ASR12" s="19">
        <v>0</v>
      </c>
      <c r="ASS12" s="19">
        <v>0</v>
      </c>
      <c r="AST12" s="19">
        <v>0</v>
      </c>
      <c r="ASU12" s="19">
        <v>0</v>
      </c>
      <c r="ASV12" s="19">
        <v>0</v>
      </c>
      <c r="ASW12" s="19">
        <v>0</v>
      </c>
      <c r="ASX12" s="19">
        <v>0</v>
      </c>
      <c r="ASY12" s="19">
        <v>0</v>
      </c>
      <c r="ASZ12" s="19">
        <v>0</v>
      </c>
      <c r="ATA12" s="19">
        <v>0</v>
      </c>
      <c r="ATB12" s="19">
        <v>0</v>
      </c>
      <c r="ATC12" s="19">
        <v>0</v>
      </c>
      <c r="ATD12" s="19">
        <v>0</v>
      </c>
      <c r="ATE12" s="19">
        <v>0</v>
      </c>
      <c r="ATF12" s="19">
        <v>0</v>
      </c>
      <c r="ATG12" s="19">
        <v>0</v>
      </c>
      <c r="ATH12" s="19">
        <v>0</v>
      </c>
      <c r="ATI12" s="19">
        <v>0</v>
      </c>
      <c r="ATJ12" s="19">
        <v>0</v>
      </c>
      <c r="ATK12" s="19">
        <v>0</v>
      </c>
      <c r="ATL12" s="19">
        <v>0</v>
      </c>
      <c r="ATM12" s="19">
        <v>0</v>
      </c>
      <c r="ATN12" s="19">
        <v>0</v>
      </c>
      <c r="ATO12" s="19">
        <v>0</v>
      </c>
      <c r="ATP12" s="19">
        <v>0</v>
      </c>
      <c r="ATQ12" s="19">
        <v>0</v>
      </c>
      <c r="ATR12" s="19">
        <v>0</v>
      </c>
      <c r="ATS12" s="19">
        <v>0</v>
      </c>
      <c r="ATT12" s="19">
        <v>0</v>
      </c>
      <c r="ATU12" s="19">
        <v>0</v>
      </c>
      <c r="ATV12" s="19">
        <v>0</v>
      </c>
      <c r="ATW12" s="19">
        <v>0</v>
      </c>
      <c r="ATX12" s="19">
        <v>0</v>
      </c>
      <c r="ATY12" s="19">
        <v>0</v>
      </c>
      <c r="ATZ12" s="19">
        <v>0</v>
      </c>
      <c r="AUA12" s="19">
        <v>1</v>
      </c>
      <c r="AUB12" s="19">
        <v>2</v>
      </c>
      <c r="AUC12" s="19">
        <v>2</v>
      </c>
      <c r="AUD12" s="19">
        <v>2</v>
      </c>
      <c r="AUE12" s="19">
        <v>2</v>
      </c>
      <c r="AUF12" s="19">
        <v>2</v>
      </c>
      <c r="AUG12" s="19">
        <v>2</v>
      </c>
      <c r="AUH12" s="19">
        <v>2</v>
      </c>
      <c r="AUI12" s="19">
        <v>2</v>
      </c>
      <c r="AUJ12" s="19">
        <v>2</v>
      </c>
      <c r="AUK12" s="19">
        <v>2</v>
      </c>
      <c r="AUL12" s="19">
        <v>2</v>
      </c>
      <c r="AUM12" s="19">
        <v>2</v>
      </c>
      <c r="AUN12" s="19">
        <v>2</v>
      </c>
      <c r="AUO12" s="19">
        <v>2</v>
      </c>
      <c r="AUP12" s="19">
        <v>2</v>
      </c>
      <c r="AUQ12" s="19">
        <v>2</v>
      </c>
      <c r="AUR12" s="19">
        <v>2</v>
      </c>
      <c r="AUS12" s="19">
        <v>2</v>
      </c>
      <c r="AUT12" s="19">
        <v>2</v>
      </c>
      <c r="AUU12" s="19">
        <v>2</v>
      </c>
      <c r="AUV12" s="19">
        <v>2</v>
      </c>
      <c r="AUW12" s="19">
        <v>2</v>
      </c>
      <c r="AUX12" s="19">
        <v>2</v>
      </c>
      <c r="AUY12" s="19">
        <v>2</v>
      </c>
      <c r="AUZ12" s="19">
        <v>2</v>
      </c>
      <c r="AVA12" s="19">
        <v>2</v>
      </c>
      <c r="AVB12" s="19">
        <v>2</v>
      </c>
      <c r="AVC12" s="19">
        <v>2</v>
      </c>
      <c r="AVD12" s="19">
        <v>2</v>
      </c>
      <c r="AVE12" s="19">
        <v>2</v>
      </c>
      <c r="AVF12" s="19">
        <v>2</v>
      </c>
      <c r="AVG12" s="19">
        <v>2</v>
      </c>
      <c r="AVH12" s="19">
        <v>2</v>
      </c>
      <c r="AVI12" s="19">
        <v>2</v>
      </c>
      <c r="AVJ12" s="19">
        <v>2</v>
      </c>
      <c r="AVK12" s="19">
        <v>2</v>
      </c>
      <c r="AVL12" s="19">
        <v>2</v>
      </c>
      <c r="AVM12" s="19">
        <v>2</v>
      </c>
      <c r="AVN12" s="19">
        <v>2</v>
      </c>
      <c r="AVO12" s="19">
        <v>2</v>
      </c>
      <c r="AVP12" s="19">
        <v>2</v>
      </c>
      <c r="AVQ12" s="19">
        <v>2</v>
      </c>
      <c r="AVR12" s="19">
        <v>2</v>
      </c>
      <c r="AVS12" s="19">
        <v>2</v>
      </c>
      <c r="AVT12" s="19">
        <v>2</v>
      </c>
      <c r="AVU12" s="19">
        <v>2</v>
      </c>
      <c r="AVV12" s="19">
        <v>2</v>
      </c>
      <c r="AVW12" s="19">
        <v>2</v>
      </c>
      <c r="AVX12" s="19">
        <v>2</v>
      </c>
      <c r="AVY12" s="19">
        <v>2</v>
      </c>
      <c r="AVZ12" s="19">
        <v>2</v>
      </c>
      <c r="AWA12" s="19">
        <v>2</v>
      </c>
      <c r="AWB12" s="19">
        <v>2</v>
      </c>
      <c r="AWC12" s="19">
        <v>2</v>
      </c>
      <c r="AWD12" s="19">
        <v>2</v>
      </c>
      <c r="AWE12" s="19">
        <v>2</v>
      </c>
      <c r="AWF12" s="19">
        <v>2</v>
      </c>
      <c r="AWG12" s="19">
        <v>2</v>
      </c>
      <c r="AWH12" s="19">
        <v>2</v>
      </c>
      <c r="AWI12" s="19">
        <v>2</v>
      </c>
      <c r="AWJ12" s="19">
        <v>2</v>
      </c>
      <c r="AWK12" s="19">
        <v>2</v>
      </c>
      <c r="AWL12" s="19">
        <v>2</v>
      </c>
      <c r="AWM12" s="19">
        <v>2</v>
      </c>
      <c r="AWN12" s="19">
        <v>2</v>
      </c>
      <c r="AWO12" s="19">
        <v>2</v>
      </c>
      <c r="AWP12" s="19">
        <v>2</v>
      </c>
      <c r="AWQ12" s="19">
        <v>2</v>
      </c>
      <c r="AWR12" s="19">
        <v>2</v>
      </c>
      <c r="AWS12" s="19">
        <v>2</v>
      </c>
      <c r="AWT12" s="19">
        <v>2</v>
      </c>
      <c r="AWU12" s="19">
        <v>2</v>
      </c>
      <c r="AWV12" s="19">
        <v>2</v>
      </c>
      <c r="AWW12" s="19">
        <v>2</v>
      </c>
      <c r="AWX12" s="19">
        <v>2</v>
      </c>
      <c r="AWY12" s="19">
        <v>2</v>
      </c>
      <c r="AWZ12" s="19">
        <v>2</v>
      </c>
      <c r="AXA12" s="19">
        <v>2</v>
      </c>
      <c r="AXB12" s="19">
        <v>2</v>
      </c>
      <c r="AXC12" s="19">
        <v>2</v>
      </c>
      <c r="AXD12" s="19">
        <v>2</v>
      </c>
      <c r="AXE12" s="19">
        <v>2</v>
      </c>
      <c r="AXF12" s="19">
        <v>2</v>
      </c>
      <c r="AXG12" s="19">
        <v>2</v>
      </c>
      <c r="AXH12" s="19">
        <v>2</v>
      </c>
      <c r="AXI12" s="19">
        <v>2</v>
      </c>
      <c r="AXJ12" s="19">
        <v>2</v>
      </c>
      <c r="AXK12" s="19">
        <v>2</v>
      </c>
      <c r="AXL12" s="19">
        <v>2</v>
      </c>
      <c r="AXM12" s="19">
        <v>2</v>
      </c>
      <c r="AXN12" s="19">
        <v>2</v>
      </c>
      <c r="AXO12" s="19">
        <v>2</v>
      </c>
      <c r="AXP12" s="19">
        <v>2</v>
      </c>
      <c r="AXQ12" s="19">
        <v>2</v>
      </c>
      <c r="AXR12" s="19">
        <v>2</v>
      </c>
      <c r="AXS12" s="19">
        <v>2</v>
      </c>
      <c r="AXT12" s="19">
        <v>2</v>
      </c>
      <c r="AXU12" s="19">
        <v>2</v>
      </c>
      <c r="AXV12" s="19">
        <v>2</v>
      </c>
      <c r="AXW12" s="19">
        <v>2</v>
      </c>
      <c r="AXX12" s="19">
        <v>2</v>
      </c>
      <c r="AXY12" s="19">
        <v>2</v>
      </c>
      <c r="AXZ12" s="19">
        <v>2</v>
      </c>
      <c r="AYA12" s="19">
        <v>2</v>
      </c>
      <c r="AYB12" s="19">
        <v>2</v>
      </c>
      <c r="AYC12" s="19">
        <v>2</v>
      </c>
      <c r="AYD12" s="19">
        <v>2</v>
      </c>
      <c r="AYE12" s="19">
        <v>2</v>
      </c>
      <c r="AYF12" s="19">
        <v>2</v>
      </c>
      <c r="AYG12" s="19">
        <v>2</v>
      </c>
      <c r="AYH12" s="19">
        <v>2</v>
      </c>
      <c r="AYI12" s="19">
        <v>2</v>
      </c>
      <c r="AYJ12" s="19">
        <v>2</v>
      </c>
      <c r="AYK12" s="19">
        <v>2</v>
      </c>
      <c r="AYL12" s="19">
        <v>2</v>
      </c>
      <c r="AYM12" s="19">
        <v>2</v>
      </c>
      <c r="AYN12" s="19">
        <v>2</v>
      </c>
      <c r="AYO12" s="19">
        <v>2</v>
      </c>
      <c r="AYP12" s="19">
        <v>2</v>
      </c>
      <c r="AYQ12" s="19">
        <v>2</v>
      </c>
      <c r="AYR12" s="19">
        <v>2</v>
      </c>
      <c r="AYS12" s="19">
        <v>2</v>
      </c>
      <c r="AYT12" s="19">
        <v>2</v>
      </c>
      <c r="AYU12" s="19">
        <v>2</v>
      </c>
      <c r="AYV12" s="19">
        <v>2</v>
      </c>
      <c r="AYW12" s="19">
        <v>2</v>
      </c>
      <c r="AYX12" s="19">
        <v>2</v>
      </c>
      <c r="AYY12" s="19">
        <v>2</v>
      </c>
      <c r="AYZ12" s="19">
        <v>2</v>
      </c>
      <c r="AZA12" s="19">
        <v>2</v>
      </c>
      <c r="AZB12" s="19">
        <v>2</v>
      </c>
      <c r="AZC12" s="19">
        <v>2</v>
      </c>
      <c r="AZD12" s="19">
        <v>2</v>
      </c>
      <c r="AZE12" s="19">
        <v>2</v>
      </c>
      <c r="AZF12" s="19">
        <v>2</v>
      </c>
      <c r="AZG12" s="19">
        <v>2</v>
      </c>
      <c r="AZH12" s="19">
        <v>2</v>
      </c>
      <c r="AZI12" s="19">
        <v>2</v>
      </c>
      <c r="AZJ12" s="19">
        <v>2</v>
      </c>
      <c r="AZK12" s="19">
        <v>2</v>
      </c>
      <c r="AZL12" s="19">
        <v>2</v>
      </c>
      <c r="AZM12" s="19">
        <v>2</v>
      </c>
      <c r="AZN12" s="19">
        <v>2</v>
      </c>
      <c r="AZO12" s="19">
        <v>2</v>
      </c>
      <c r="AZP12" s="19">
        <v>2</v>
      </c>
      <c r="AZQ12" s="19">
        <v>2</v>
      </c>
      <c r="AZR12" s="19">
        <v>2</v>
      </c>
      <c r="AZS12" s="19">
        <v>2</v>
      </c>
      <c r="AZT12" s="19">
        <v>2</v>
      </c>
      <c r="AZU12" s="19">
        <v>2</v>
      </c>
      <c r="AZV12" s="19">
        <v>2</v>
      </c>
      <c r="AZW12" s="19">
        <v>2</v>
      </c>
      <c r="AZX12" s="19">
        <v>2</v>
      </c>
      <c r="AZY12" s="19">
        <v>2</v>
      </c>
      <c r="AZZ12" s="19">
        <v>2</v>
      </c>
      <c r="BAA12" s="19">
        <v>2</v>
      </c>
      <c r="BAB12" s="19">
        <v>2</v>
      </c>
      <c r="BAC12" s="19">
        <v>2</v>
      </c>
      <c r="BAD12" s="19">
        <v>2</v>
      </c>
      <c r="BAE12" s="19">
        <v>2</v>
      </c>
      <c r="BAF12" s="19">
        <v>2</v>
      </c>
      <c r="BAG12" s="19">
        <v>2</v>
      </c>
      <c r="BAH12" s="19">
        <v>2</v>
      </c>
      <c r="BAI12" s="19">
        <v>2</v>
      </c>
      <c r="BAJ12" s="19">
        <v>2</v>
      </c>
      <c r="BAK12" s="19">
        <v>2</v>
      </c>
      <c r="BAL12" s="19">
        <v>2</v>
      </c>
      <c r="BAM12" s="19">
        <v>2</v>
      </c>
      <c r="BAN12" s="19">
        <v>2</v>
      </c>
      <c r="BAO12" s="19">
        <v>2</v>
      </c>
      <c r="BAP12" s="19">
        <v>2</v>
      </c>
      <c r="BAQ12" s="19">
        <v>2</v>
      </c>
      <c r="BAR12" s="19">
        <v>2</v>
      </c>
      <c r="BAS12" s="19">
        <v>2</v>
      </c>
      <c r="BAT12" s="19">
        <v>2</v>
      </c>
      <c r="BAU12" s="19">
        <v>2</v>
      </c>
      <c r="BAV12" s="19">
        <v>2</v>
      </c>
      <c r="BAW12" s="19">
        <v>2</v>
      </c>
      <c r="BAX12" s="19">
        <v>2</v>
      </c>
      <c r="BAY12" s="19">
        <v>2</v>
      </c>
      <c r="BAZ12" s="19">
        <v>2</v>
      </c>
      <c r="BBA12" s="19">
        <v>2</v>
      </c>
      <c r="BBB12" s="19">
        <v>2</v>
      </c>
      <c r="BBC12" s="19">
        <v>2</v>
      </c>
      <c r="BBD12" s="19">
        <v>2</v>
      </c>
      <c r="BBE12" s="19">
        <v>2</v>
      </c>
      <c r="BBF12" s="19">
        <v>2</v>
      </c>
      <c r="BBG12" s="19">
        <v>2</v>
      </c>
      <c r="BBH12" s="19">
        <v>2</v>
      </c>
      <c r="BBI12" s="19">
        <v>2</v>
      </c>
      <c r="BBJ12" s="19">
        <v>2</v>
      </c>
      <c r="BBK12" s="19">
        <v>2</v>
      </c>
      <c r="BBL12" s="19">
        <v>2</v>
      </c>
      <c r="BBM12" s="19">
        <v>2</v>
      </c>
      <c r="BBN12" s="19">
        <v>2</v>
      </c>
      <c r="BBO12" s="19">
        <v>2</v>
      </c>
      <c r="BBP12" s="19">
        <v>2</v>
      </c>
      <c r="BBQ12" s="19">
        <v>2</v>
      </c>
      <c r="BBR12" s="19">
        <v>2</v>
      </c>
      <c r="BBS12" s="19">
        <v>2</v>
      </c>
      <c r="BBT12" s="19">
        <v>2</v>
      </c>
      <c r="BBU12" s="19">
        <v>2</v>
      </c>
      <c r="BBV12" s="19">
        <v>2</v>
      </c>
      <c r="BBW12" s="19">
        <v>2</v>
      </c>
      <c r="BBX12" s="19">
        <v>2</v>
      </c>
      <c r="BBY12" s="19">
        <v>2</v>
      </c>
      <c r="BBZ12" s="19">
        <v>2</v>
      </c>
      <c r="BCA12" s="19">
        <v>2</v>
      </c>
      <c r="BCB12" s="19">
        <v>2</v>
      </c>
      <c r="BCC12" s="19">
        <v>2</v>
      </c>
      <c r="BCD12" s="19">
        <v>2</v>
      </c>
      <c r="BCE12" s="19">
        <v>2</v>
      </c>
      <c r="BCF12" s="19">
        <v>2</v>
      </c>
      <c r="BCG12" s="19">
        <v>2</v>
      </c>
      <c r="BCH12" s="19">
        <v>2</v>
      </c>
      <c r="BCI12" s="19">
        <v>2</v>
      </c>
      <c r="BCJ12" s="19">
        <v>2</v>
      </c>
      <c r="BCK12" s="19">
        <v>2</v>
      </c>
      <c r="BCL12" s="19">
        <v>2</v>
      </c>
      <c r="BCM12" s="19">
        <v>2</v>
      </c>
      <c r="BCN12" s="19">
        <v>2</v>
      </c>
      <c r="BCO12" s="19">
        <v>2</v>
      </c>
      <c r="BCP12" s="19">
        <v>2</v>
      </c>
      <c r="BCQ12" s="19">
        <v>2</v>
      </c>
      <c r="BCR12" s="19">
        <v>2</v>
      </c>
      <c r="BCS12" s="19">
        <v>2</v>
      </c>
      <c r="BCT12" s="19">
        <v>2</v>
      </c>
      <c r="BCU12" s="19">
        <v>2</v>
      </c>
      <c r="BCV12" s="19">
        <v>2</v>
      </c>
      <c r="BCW12" s="19">
        <v>2</v>
      </c>
      <c r="BCX12" s="19">
        <v>2</v>
      </c>
      <c r="BCY12" s="19">
        <v>2</v>
      </c>
      <c r="BCZ12" s="19">
        <v>2</v>
      </c>
      <c r="BDA12" s="19">
        <v>2</v>
      </c>
      <c r="BDB12" s="19">
        <v>2</v>
      </c>
      <c r="BDC12" s="19">
        <v>2</v>
      </c>
      <c r="BDD12" s="19">
        <v>2</v>
      </c>
      <c r="BDE12" s="19">
        <v>2</v>
      </c>
      <c r="BDF12" s="19">
        <v>2</v>
      </c>
      <c r="BDG12" s="19">
        <v>2</v>
      </c>
      <c r="BDH12" s="19">
        <v>2</v>
      </c>
      <c r="BDI12" s="19">
        <v>2</v>
      </c>
      <c r="BDJ12" s="19">
        <v>2</v>
      </c>
      <c r="BDK12" s="19">
        <v>2</v>
      </c>
      <c r="BDL12" s="19">
        <v>2</v>
      </c>
      <c r="BDM12" s="19">
        <v>2</v>
      </c>
      <c r="BDN12" s="19">
        <v>2</v>
      </c>
      <c r="BDO12" s="19">
        <v>2</v>
      </c>
      <c r="BDP12" s="19">
        <v>2</v>
      </c>
      <c r="BDQ12" s="19">
        <v>2</v>
      </c>
      <c r="BDR12" s="19">
        <v>2</v>
      </c>
      <c r="BDS12" s="19">
        <v>2</v>
      </c>
      <c r="BDT12" s="19">
        <v>2</v>
      </c>
      <c r="BDU12" s="19">
        <v>2</v>
      </c>
      <c r="BDV12" s="19">
        <v>2</v>
      </c>
      <c r="BDW12" s="19">
        <v>2</v>
      </c>
      <c r="BDX12" s="19">
        <v>2</v>
      </c>
      <c r="BDY12" s="19">
        <v>2</v>
      </c>
      <c r="BDZ12" s="19">
        <v>2</v>
      </c>
      <c r="BEA12" s="19">
        <v>2</v>
      </c>
      <c r="BEB12" s="19">
        <v>2</v>
      </c>
      <c r="BEC12" s="19">
        <v>2</v>
      </c>
      <c r="BED12" s="19">
        <v>2</v>
      </c>
      <c r="BEE12" s="19">
        <v>2</v>
      </c>
      <c r="BEF12" s="19">
        <v>2</v>
      </c>
      <c r="BEG12" s="19">
        <v>2</v>
      </c>
      <c r="BEH12" s="19">
        <v>2</v>
      </c>
      <c r="BEI12" s="19">
        <v>2</v>
      </c>
      <c r="BEJ12" s="19">
        <v>2</v>
      </c>
      <c r="BEK12" s="19">
        <v>2</v>
      </c>
      <c r="BEL12" s="19">
        <v>2</v>
      </c>
      <c r="BEM12" s="19">
        <v>2</v>
      </c>
      <c r="BEN12" s="19">
        <v>2</v>
      </c>
      <c r="BEO12" s="19">
        <v>2</v>
      </c>
      <c r="BEP12" s="19">
        <v>2</v>
      </c>
      <c r="BEQ12" s="19">
        <v>2</v>
      </c>
      <c r="BER12" s="19">
        <v>2</v>
      </c>
      <c r="BES12" s="19">
        <v>2</v>
      </c>
      <c r="BET12" s="19">
        <v>2</v>
      </c>
      <c r="BEU12" s="19">
        <v>2</v>
      </c>
      <c r="BEV12" s="19">
        <v>2</v>
      </c>
      <c r="BEW12" s="19">
        <v>2</v>
      </c>
      <c r="BEX12" s="19">
        <v>2</v>
      </c>
      <c r="BEY12" s="19">
        <v>2</v>
      </c>
      <c r="BEZ12" s="19">
        <v>2</v>
      </c>
      <c r="BFA12" s="19">
        <v>2</v>
      </c>
      <c r="BFB12" s="19">
        <v>2</v>
      </c>
      <c r="BFC12" s="19">
        <v>2</v>
      </c>
      <c r="BFD12" s="19">
        <v>2</v>
      </c>
      <c r="BFE12" s="19">
        <v>2</v>
      </c>
      <c r="BFF12" s="19">
        <v>2</v>
      </c>
      <c r="BFG12" s="19">
        <v>2</v>
      </c>
      <c r="BFH12" s="19">
        <v>2</v>
      </c>
      <c r="BFI12" s="19">
        <v>2</v>
      </c>
      <c r="BFJ12" s="19">
        <v>2</v>
      </c>
      <c r="BFK12" s="19">
        <v>2</v>
      </c>
      <c r="BFL12" s="19">
        <v>2</v>
      </c>
      <c r="BFM12" s="19">
        <v>2</v>
      </c>
      <c r="BFN12" s="19">
        <v>2</v>
      </c>
      <c r="BFO12" s="19">
        <v>2</v>
      </c>
      <c r="BFP12" s="19">
        <v>2</v>
      </c>
      <c r="BFQ12" s="19">
        <v>2</v>
      </c>
      <c r="BFR12" s="19">
        <v>2</v>
      </c>
      <c r="BFS12" s="19">
        <v>2</v>
      </c>
      <c r="BFT12" s="19">
        <v>2</v>
      </c>
      <c r="BFU12" s="19">
        <v>2</v>
      </c>
      <c r="BFV12" s="19">
        <v>2</v>
      </c>
      <c r="BFW12" s="19">
        <v>2</v>
      </c>
      <c r="BFX12" s="19">
        <v>2</v>
      </c>
      <c r="BFY12" s="19">
        <v>2</v>
      </c>
      <c r="BFZ12" s="19">
        <v>2</v>
      </c>
      <c r="BGA12" s="19">
        <v>2</v>
      </c>
      <c r="BGB12" s="19">
        <v>2</v>
      </c>
      <c r="BGC12" s="19">
        <v>2</v>
      </c>
      <c r="BGD12" s="19">
        <v>2</v>
      </c>
      <c r="BGE12" s="19">
        <v>2</v>
      </c>
      <c r="BGF12" s="19">
        <v>2</v>
      </c>
      <c r="BGG12" s="19">
        <v>2</v>
      </c>
      <c r="BGH12" s="19">
        <v>2</v>
      </c>
      <c r="BGI12" s="19">
        <v>2</v>
      </c>
      <c r="BGJ12" s="19">
        <v>2</v>
      </c>
      <c r="BGK12" s="19">
        <v>2</v>
      </c>
      <c r="BGL12" s="19">
        <v>2</v>
      </c>
      <c r="BGM12" s="19">
        <v>2</v>
      </c>
      <c r="BGN12" s="19">
        <v>2</v>
      </c>
      <c r="BGO12" s="19">
        <v>2</v>
      </c>
      <c r="BGP12" s="19">
        <v>2</v>
      </c>
      <c r="BGQ12" s="19">
        <v>2</v>
      </c>
      <c r="BGR12" s="19">
        <v>2</v>
      </c>
      <c r="BGS12" s="19">
        <v>2</v>
      </c>
      <c r="BGT12" s="19">
        <v>2</v>
      </c>
      <c r="BGU12" s="19">
        <v>2</v>
      </c>
      <c r="BGV12" s="19">
        <v>2</v>
      </c>
      <c r="BGW12" s="19">
        <v>2</v>
      </c>
      <c r="BGX12" s="19">
        <v>2</v>
      </c>
      <c r="BGY12" s="19">
        <v>2</v>
      </c>
      <c r="BGZ12" s="19">
        <v>2</v>
      </c>
      <c r="BHA12" s="19">
        <v>2</v>
      </c>
      <c r="BHB12" s="19">
        <v>2</v>
      </c>
      <c r="BHC12" s="19">
        <v>2</v>
      </c>
      <c r="BHD12" s="19">
        <v>2</v>
      </c>
      <c r="BHE12" s="19">
        <v>2</v>
      </c>
      <c r="BHF12" s="19">
        <v>2</v>
      </c>
      <c r="BHG12" s="19">
        <v>2</v>
      </c>
      <c r="BHH12" s="19">
        <v>2</v>
      </c>
      <c r="BHI12" s="19">
        <v>2</v>
      </c>
      <c r="BHJ12" s="19">
        <v>2</v>
      </c>
      <c r="BHK12" s="19">
        <v>2</v>
      </c>
      <c r="BHL12" s="19">
        <v>2</v>
      </c>
      <c r="BHM12" s="19">
        <v>2</v>
      </c>
      <c r="BHN12" s="19">
        <v>2</v>
      </c>
      <c r="BHO12" s="19">
        <v>2</v>
      </c>
      <c r="BHP12" s="19">
        <v>2</v>
      </c>
      <c r="BHQ12" s="19">
        <v>2</v>
      </c>
      <c r="BHR12" s="19">
        <v>2</v>
      </c>
      <c r="BHS12" s="19">
        <v>2</v>
      </c>
      <c r="BHT12" s="19">
        <v>2</v>
      </c>
      <c r="BHU12" s="19">
        <v>2</v>
      </c>
      <c r="BHV12" s="19">
        <v>2</v>
      </c>
      <c r="BHW12" s="19">
        <v>2</v>
      </c>
      <c r="BHX12" s="19">
        <v>2</v>
      </c>
      <c r="BHY12" s="19">
        <v>2</v>
      </c>
      <c r="BHZ12" s="19">
        <v>2</v>
      </c>
      <c r="BIA12" s="19">
        <v>2</v>
      </c>
      <c r="BIB12" s="19">
        <v>2</v>
      </c>
      <c r="BIC12" s="19">
        <v>2</v>
      </c>
      <c r="BID12" s="19">
        <v>2</v>
      </c>
      <c r="BIE12" s="19">
        <v>2</v>
      </c>
      <c r="BIF12" s="19">
        <v>2</v>
      </c>
      <c r="BIG12" s="19">
        <v>2</v>
      </c>
      <c r="BIH12" s="19">
        <v>2</v>
      </c>
      <c r="BII12" s="19">
        <v>2</v>
      </c>
      <c r="BIJ12" s="19">
        <v>2</v>
      </c>
      <c r="BIK12" s="19">
        <v>2</v>
      </c>
      <c r="BIL12" s="19">
        <v>2</v>
      </c>
      <c r="BIM12" s="19">
        <v>2</v>
      </c>
      <c r="BIN12" s="19">
        <v>2</v>
      </c>
      <c r="BIO12" s="19">
        <v>2</v>
      </c>
      <c r="BIP12" s="19">
        <v>2</v>
      </c>
      <c r="BIQ12" s="19">
        <v>2</v>
      </c>
      <c r="BIR12" s="19">
        <v>2</v>
      </c>
      <c r="BIS12" s="19">
        <v>2</v>
      </c>
      <c r="BIT12" s="19">
        <v>2</v>
      </c>
      <c r="BIU12" s="19">
        <v>2</v>
      </c>
      <c r="BIV12" s="19">
        <v>2</v>
      </c>
      <c r="BIW12" s="19">
        <v>2</v>
      </c>
      <c r="BIX12" s="19">
        <v>2</v>
      </c>
      <c r="BIY12" s="19">
        <v>2</v>
      </c>
      <c r="BIZ12" s="19">
        <v>2</v>
      </c>
      <c r="BJA12" s="19">
        <v>2</v>
      </c>
      <c r="BJB12" s="19">
        <v>2</v>
      </c>
      <c r="BJC12" s="19">
        <v>2</v>
      </c>
      <c r="BJD12" s="19">
        <v>2</v>
      </c>
      <c r="BJE12" s="19">
        <v>2</v>
      </c>
      <c r="BJF12" s="19">
        <v>2</v>
      </c>
      <c r="BJG12" s="19">
        <v>2</v>
      </c>
      <c r="BJH12" s="19">
        <v>2</v>
      </c>
      <c r="BJI12" s="19">
        <v>2</v>
      </c>
      <c r="BJJ12" s="19">
        <v>2</v>
      </c>
      <c r="BJK12" s="19">
        <v>2</v>
      </c>
      <c r="BJL12" s="19">
        <v>2</v>
      </c>
      <c r="BJM12" s="19">
        <v>2</v>
      </c>
      <c r="BJN12" s="19">
        <v>2</v>
      </c>
      <c r="BJO12" s="19">
        <v>2</v>
      </c>
      <c r="BJP12" s="19">
        <v>2</v>
      </c>
      <c r="BJQ12" s="19">
        <v>2</v>
      </c>
      <c r="BJR12" s="19">
        <v>2</v>
      </c>
      <c r="BJS12" s="19">
        <v>2</v>
      </c>
      <c r="BJT12" s="19">
        <v>2</v>
      </c>
      <c r="BJU12" s="19">
        <v>2</v>
      </c>
      <c r="BJV12" s="19">
        <v>2</v>
      </c>
      <c r="BJW12" s="19">
        <v>2</v>
      </c>
      <c r="BJX12" s="19">
        <v>2</v>
      </c>
      <c r="BJY12" s="19">
        <v>2</v>
      </c>
      <c r="BJZ12" s="19">
        <v>2</v>
      </c>
      <c r="BKA12" s="19">
        <v>2</v>
      </c>
      <c r="BKB12" s="19">
        <v>2</v>
      </c>
      <c r="BKC12" s="19">
        <v>2</v>
      </c>
      <c r="BKD12" s="19">
        <v>2</v>
      </c>
      <c r="BKE12" s="19">
        <v>2</v>
      </c>
      <c r="BKF12" s="19">
        <v>2</v>
      </c>
      <c r="BKG12" s="19">
        <v>2</v>
      </c>
      <c r="BKH12" s="19">
        <v>2</v>
      </c>
      <c r="BKI12" s="19">
        <v>2</v>
      </c>
      <c r="BKJ12" s="19">
        <v>2</v>
      </c>
      <c r="BKK12" s="19">
        <v>2</v>
      </c>
      <c r="BKL12" s="19">
        <v>2</v>
      </c>
      <c r="BKM12" s="19">
        <v>2</v>
      </c>
      <c r="BKN12" s="19">
        <v>2</v>
      </c>
      <c r="BKO12" s="19">
        <v>2</v>
      </c>
      <c r="BKP12" s="19">
        <v>2</v>
      </c>
      <c r="BKQ12" s="19">
        <v>2</v>
      </c>
      <c r="BKR12" s="19">
        <v>2</v>
      </c>
      <c r="BKS12" s="19">
        <v>2</v>
      </c>
      <c r="BKT12" s="19">
        <v>2</v>
      </c>
      <c r="BKU12" s="19">
        <v>2</v>
      </c>
      <c r="BKV12" s="19">
        <v>2</v>
      </c>
      <c r="BKW12" s="19">
        <v>2</v>
      </c>
      <c r="BKX12" s="19">
        <v>2</v>
      </c>
      <c r="BKY12" s="19">
        <v>2</v>
      </c>
      <c r="BKZ12" s="19">
        <v>2</v>
      </c>
      <c r="BLA12" s="19">
        <v>2</v>
      </c>
      <c r="BLB12" s="19">
        <v>2</v>
      </c>
      <c r="BLC12" s="19">
        <v>2</v>
      </c>
      <c r="BLD12" s="19">
        <v>2</v>
      </c>
      <c r="BLE12" s="19">
        <v>2</v>
      </c>
      <c r="BLF12" s="19">
        <v>2</v>
      </c>
      <c r="BLG12" s="19">
        <v>2</v>
      </c>
      <c r="BLH12" s="19">
        <v>2</v>
      </c>
      <c r="BLI12" s="19">
        <v>2</v>
      </c>
      <c r="BLJ12" s="19">
        <v>2</v>
      </c>
      <c r="BLK12" s="19">
        <v>2</v>
      </c>
      <c r="BLL12" s="19">
        <v>2</v>
      </c>
      <c r="BLM12" s="19">
        <v>2</v>
      </c>
      <c r="BLN12" s="19">
        <v>2</v>
      </c>
      <c r="BLO12" s="19">
        <v>2</v>
      </c>
      <c r="BLP12" s="19">
        <v>2</v>
      </c>
      <c r="BLQ12" s="19">
        <v>2</v>
      </c>
      <c r="BLR12" s="19">
        <v>2</v>
      </c>
      <c r="BLS12" s="19">
        <v>2</v>
      </c>
      <c r="BLT12" s="19">
        <v>2</v>
      </c>
      <c r="BLU12" s="19">
        <v>2</v>
      </c>
      <c r="BLV12" s="19">
        <v>2</v>
      </c>
      <c r="BLW12" s="19">
        <v>2</v>
      </c>
      <c r="BLX12" s="19">
        <v>2</v>
      </c>
      <c r="BLY12" s="19">
        <v>2</v>
      </c>
      <c r="BLZ12" s="19">
        <v>2</v>
      </c>
      <c r="BMA12" s="19">
        <v>2</v>
      </c>
      <c r="BMB12" s="19">
        <v>2</v>
      </c>
      <c r="BMC12" s="19">
        <v>2</v>
      </c>
      <c r="BMD12" s="19">
        <v>2</v>
      </c>
      <c r="BME12" s="19">
        <v>2</v>
      </c>
      <c r="BMF12" s="19">
        <v>2</v>
      </c>
      <c r="BMG12" s="19">
        <v>2</v>
      </c>
      <c r="BMH12" s="19">
        <v>2</v>
      </c>
      <c r="BMI12" s="19">
        <v>2</v>
      </c>
      <c r="BMJ12" s="19">
        <v>2</v>
      </c>
      <c r="BMK12" s="19">
        <v>2</v>
      </c>
      <c r="BML12" s="19">
        <v>2</v>
      </c>
      <c r="BMM12" s="19">
        <v>2</v>
      </c>
      <c r="BMN12" s="19">
        <v>2</v>
      </c>
      <c r="BMO12" s="19">
        <v>2</v>
      </c>
      <c r="BMP12" s="19">
        <v>2</v>
      </c>
      <c r="BMQ12" s="19">
        <v>2</v>
      </c>
      <c r="BMR12" s="19">
        <v>2</v>
      </c>
      <c r="BMS12" s="19">
        <v>2</v>
      </c>
      <c r="BMT12" s="19">
        <v>2</v>
      </c>
      <c r="BMU12" s="19">
        <v>2</v>
      </c>
      <c r="BMV12" s="19">
        <v>2</v>
      </c>
      <c r="BMW12" s="19">
        <v>2</v>
      </c>
      <c r="BMX12" s="19">
        <v>2</v>
      </c>
      <c r="BMY12" s="19">
        <v>2</v>
      </c>
    </row>
    <row r="13" spans="1:1715" s="6" customFormat="1" x14ac:dyDescent="0.25">
      <c r="A13" s="4" t="s">
        <v>214</v>
      </c>
      <c r="B13" s="5"/>
      <c r="C13" s="5"/>
      <c r="D13" s="5"/>
      <c r="E13" s="5"/>
      <c r="F13" s="5"/>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19"/>
      <c r="FD13" s="19"/>
      <c r="FE13" s="19"/>
      <c r="FF13" s="19"/>
      <c r="FG13" s="19"/>
      <c r="FH13" s="19"/>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19"/>
      <c r="GN13" s="19"/>
      <c r="GO13" s="19"/>
      <c r="GP13" s="19"/>
      <c r="GQ13" s="19"/>
      <c r="GR13" s="19"/>
      <c r="GS13" s="19">
        <v>0</v>
      </c>
      <c r="GT13" s="19">
        <v>0</v>
      </c>
      <c r="GU13" s="19">
        <v>0</v>
      </c>
      <c r="GV13" s="19">
        <v>0</v>
      </c>
      <c r="GW13" s="19">
        <v>29</v>
      </c>
      <c r="GX13" s="19">
        <v>22</v>
      </c>
      <c r="GY13" s="19">
        <v>22</v>
      </c>
      <c r="GZ13" s="19">
        <v>22</v>
      </c>
      <c r="HA13" s="19">
        <v>17</v>
      </c>
      <c r="HB13" s="19">
        <v>14</v>
      </c>
      <c r="HC13" s="19">
        <v>15</v>
      </c>
      <c r="HD13" s="19">
        <v>14</v>
      </c>
      <c r="HE13" s="19">
        <v>14</v>
      </c>
      <c r="HF13" s="19">
        <v>11</v>
      </c>
      <c r="HG13" s="19">
        <v>10</v>
      </c>
      <c r="HH13" s="19">
        <v>12</v>
      </c>
      <c r="HI13" s="19">
        <v>14</v>
      </c>
      <c r="HJ13" s="19">
        <v>14</v>
      </c>
      <c r="HK13" s="19">
        <v>9</v>
      </c>
      <c r="HL13" s="19">
        <v>8</v>
      </c>
      <c r="HM13" s="19">
        <v>6</v>
      </c>
      <c r="HN13" s="19">
        <v>6</v>
      </c>
      <c r="HO13" s="19">
        <v>5</v>
      </c>
      <c r="HP13" s="19">
        <v>19</v>
      </c>
      <c r="HQ13" s="19">
        <v>10</v>
      </c>
      <c r="HR13" s="19">
        <v>12</v>
      </c>
      <c r="HS13" s="19">
        <v>7</v>
      </c>
      <c r="HT13" s="19">
        <v>7</v>
      </c>
      <c r="HU13" s="19">
        <v>7</v>
      </c>
      <c r="HV13" s="19">
        <v>7</v>
      </c>
      <c r="HW13" s="19">
        <v>7</v>
      </c>
      <c r="HX13" s="19">
        <v>7</v>
      </c>
      <c r="HY13" s="19">
        <v>7</v>
      </c>
      <c r="HZ13" s="19">
        <v>7</v>
      </c>
      <c r="IA13" s="19">
        <v>7</v>
      </c>
      <c r="IB13" s="19">
        <v>7</v>
      </c>
      <c r="IC13" s="19">
        <v>7</v>
      </c>
      <c r="ID13" s="19">
        <v>7</v>
      </c>
      <c r="IE13" s="19">
        <v>7</v>
      </c>
      <c r="IF13" s="19">
        <v>7</v>
      </c>
      <c r="IG13" s="19">
        <v>7</v>
      </c>
      <c r="IH13" s="19">
        <v>7</v>
      </c>
      <c r="II13" s="19">
        <v>7</v>
      </c>
      <c r="IJ13" s="19">
        <v>7</v>
      </c>
      <c r="IK13" s="19">
        <v>7</v>
      </c>
      <c r="IL13" s="19">
        <v>7</v>
      </c>
      <c r="IM13" s="19">
        <v>7</v>
      </c>
      <c r="IN13" s="19">
        <v>5</v>
      </c>
      <c r="IO13" s="19">
        <v>5</v>
      </c>
      <c r="IP13" s="19">
        <v>4</v>
      </c>
      <c r="IQ13" s="19">
        <v>4</v>
      </c>
      <c r="IR13" s="19">
        <v>5</v>
      </c>
      <c r="IS13" s="19">
        <v>7</v>
      </c>
      <c r="IT13" s="19">
        <v>7</v>
      </c>
      <c r="IU13" s="19">
        <v>4</v>
      </c>
      <c r="IV13" s="19">
        <v>5</v>
      </c>
      <c r="IW13" s="19">
        <v>5</v>
      </c>
      <c r="IX13" s="19">
        <v>3</v>
      </c>
      <c r="IY13" s="19">
        <v>3</v>
      </c>
      <c r="IZ13" s="19">
        <v>6</v>
      </c>
      <c r="JA13" s="19">
        <v>4</v>
      </c>
      <c r="JB13" s="19">
        <v>4</v>
      </c>
      <c r="JC13" s="19">
        <v>5</v>
      </c>
      <c r="JD13" s="19">
        <v>9</v>
      </c>
      <c r="JE13" s="19">
        <v>6</v>
      </c>
      <c r="JF13" s="19">
        <v>7</v>
      </c>
      <c r="JG13" s="19">
        <v>6</v>
      </c>
      <c r="JH13" s="19">
        <v>10</v>
      </c>
      <c r="JI13" s="19">
        <v>11</v>
      </c>
      <c r="JJ13" s="19">
        <v>7</v>
      </c>
      <c r="JK13" s="19">
        <v>12</v>
      </c>
      <c r="JL13" s="19">
        <v>11</v>
      </c>
      <c r="JM13" s="19">
        <v>9</v>
      </c>
      <c r="JN13" s="19">
        <v>10</v>
      </c>
      <c r="JO13" s="19">
        <v>14</v>
      </c>
      <c r="JP13" s="19">
        <v>7</v>
      </c>
      <c r="JQ13" s="19">
        <v>13</v>
      </c>
      <c r="JR13" s="19">
        <v>13</v>
      </c>
      <c r="JS13" s="19">
        <v>10</v>
      </c>
      <c r="JT13" s="19">
        <v>6</v>
      </c>
      <c r="JU13" s="19">
        <v>5</v>
      </c>
      <c r="JV13" s="19">
        <v>8</v>
      </c>
      <c r="JW13" s="19">
        <v>7</v>
      </c>
      <c r="JX13" s="19">
        <v>7</v>
      </c>
      <c r="JY13" s="19">
        <v>6</v>
      </c>
      <c r="JZ13" s="19">
        <v>3</v>
      </c>
      <c r="KA13" s="19">
        <v>5</v>
      </c>
      <c r="KB13" s="19">
        <v>7</v>
      </c>
      <c r="KC13" s="19">
        <v>7</v>
      </c>
      <c r="KD13" s="19">
        <v>7</v>
      </c>
      <c r="KE13" s="19">
        <v>12</v>
      </c>
      <c r="KF13" s="19">
        <v>9</v>
      </c>
      <c r="KG13" s="19">
        <v>5</v>
      </c>
      <c r="KH13" s="19">
        <v>6</v>
      </c>
      <c r="KI13" s="19">
        <v>7</v>
      </c>
      <c r="KJ13" s="19">
        <v>7</v>
      </c>
      <c r="KK13" s="19">
        <v>6</v>
      </c>
      <c r="KL13" s="19">
        <v>3</v>
      </c>
      <c r="KM13" s="19">
        <v>2</v>
      </c>
      <c r="KN13" s="19">
        <v>2</v>
      </c>
      <c r="KO13" s="19">
        <v>2</v>
      </c>
      <c r="KP13" s="19">
        <v>3</v>
      </c>
      <c r="KQ13" s="19">
        <v>2</v>
      </c>
      <c r="KR13" s="19">
        <v>6</v>
      </c>
      <c r="KS13" s="19">
        <v>8</v>
      </c>
      <c r="KT13" s="19">
        <v>6</v>
      </c>
      <c r="KU13" s="19">
        <v>5</v>
      </c>
      <c r="KV13" s="19">
        <v>3</v>
      </c>
      <c r="KW13" s="19">
        <v>4</v>
      </c>
      <c r="KX13" s="19">
        <v>2</v>
      </c>
      <c r="KY13" s="19">
        <v>3</v>
      </c>
      <c r="KZ13" s="19">
        <v>4</v>
      </c>
      <c r="LA13" s="19">
        <v>3</v>
      </c>
      <c r="LB13" s="19">
        <v>2</v>
      </c>
      <c r="LC13" s="19">
        <v>2</v>
      </c>
      <c r="LD13" s="19">
        <v>3</v>
      </c>
      <c r="LE13" s="19">
        <v>3</v>
      </c>
      <c r="LF13" s="19">
        <v>3</v>
      </c>
      <c r="LG13" s="19">
        <v>2</v>
      </c>
      <c r="LH13" s="19">
        <v>0</v>
      </c>
      <c r="LI13" s="19">
        <v>1</v>
      </c>
      <c r="LJ13" s="19">
        <v>1</v>
      </c>
      <c r="LK13" s="19">
        <v>1</v>
      </c>
      <c r="LL13" s="19">
        <v>1</v>
      </c>
      <c r="LM13" s="19">
        <v>3</v>
      </c>
      <c r="LN13" s="19">
        <v>3</v>
      </c>
      <c r="LO13" s="19">
        <v>2</v>
      </c>
      <c r="LP13" s="19">
        <v>1</v>
      </c>
      <c r="LQ13" s="19">
        <v>1</v>
      </c>
      <c r="LR13" s="19">
        <v>2</v>
      </c>
      <c r="LS13" s="19">
        <v>3</v>
      </c>
      <c r="LT13" s="19">
        <v>3</v>
      </c>
      <c r="LU13" s="19">
        <v>3</v>
      </c>
      <c r="LV13" s="19">
        <v>5</v>
      </c>
      <c r="LW13" s="19">
        <v>5</v>
      </c>
      <c r="LX13" s="19">
        <v>5</v>
      </c>
      <c r="LY13" s="19">
        <v>3</v>
      </c>
      <c r="LZ13" s="19">
        <v>4</v>
      </c>
      <c r="MA13" s="19">
        <v>2</v>
      </c>
      <c r="MB13" s="19">
        <v>2</v>
      </c>
      <c r="MC13" s="19">
        <v>0</v>
      </c>
      <c r="MD13" s="19">
        <v>4</v>
      </c>
      <c r="ME13" s="19">
        <v>5</v>
      </c>
      <c r="MF13" s="19">
        <v>3</v>
      </c>
      <c r="MG13" s="19">
        <v>2</v>
      </c>
      <c r="MH13" s="19">
        <v>2</v>
      </c>
      <c r="MI13" s="19">
        <v>2</v>
      </c>
      <c r="MJ13" s="19">
        <v>2</v>
      </c>
      <c r="MK13" s="19">
        <v>2</v>
      </c>
      <c r="ML13" s="19">
        <v>2</v>
      </c>
      <c r="MM13" s="19">
        <v>4</v>
      </c>
      <c r="MN13" s="19">
        <v>3</v>
      </c>
      <c r="MO13" s="19">
        <v>3</v>
      </c>
      <c r="MP13" s="19">
        <v>4</v>
      </c>
      <c r="MQ13" s="19">
        <v>1</v>
      </c>
      <c r="MR13" s="19">
        <v>1</v>
      </c>
      <c r="MS13" s="19">
        <v>1</v>
      </c>
      <c r="MT13" s="19">
        <v>1</v>
      </c>
      <c r="MU13" s="19">
        <v>0</v>
      </c>
      <c r="MV13" s="19">
        <v>1</v>
      </c>
      <c r="MW13" s="19">
        <v>1</v>
      </c>
      <c r="MX13" s="19">
        <v>1</v>
      </c>
      <c r="MY13" s="19">
        <v>1</v>
      </c>
      <c r="MZ13" s="19">
        <v>1</v>
      </c>
      <c r="NA13" s="19">
        <v>1</v>
      </c>
      <c r="NB13" s="19">
        <v>1</v>
      </c>
      <c r="NC13" s="19">
        <v>4</v>
      </c>
      <c r="ND13" s="19">
        <v>3</v>
      </c>
      <c r="NE13" s="19">
        <v>1</v>
      </c>
      <c r="NF13" s="19">
        <v>1</v>
      </c>
      <c r="NG13" s="19">
        <v>0</v>
      </c>
      <c r="NH13" s="19">
        <v>0</v>
      </c>
      <c r="NI13" s="19">
        <v>0</v>
      </c>
      <c r="NJ13" s="19">
        <v>1</v>
      </c>
      <c r="NK13" s="19">
        <v>4</v>
      </c>
      <c r="NL13" s="19">
        <v>3</v>
      </c>
      <c r="NM13" s="19">
        <v>3</v>
      </c>
      <c r="NN13" s="19">
        <v>3</v>
      </c>
      <c r="NO13" s="19">
        <v>3</v>
      </c>
      <c r="NP13" s="19">
        <v>3</v>
      </c>
      <c r="NQ13" s="19">
        <v>5</v>
      </c>
      <c r="NR13" s="19">
        <v>8</v>
      </c>
      <c r="NS13" s="19">
        <v>5</v>
      </c>
      <c r="NT13" s="19">
        <v>2</v>
      </c>
      <c r="NU13" s="19">
        <v>0</v>
      </c>
      <c r="NV13" s="19">
        <v>1</v>
      </c>
      <c r="NW13" s="19">
        <v>1</v>
      </c>
      <c r="NX13" s="19">
        <v>1</v>
      </c>
      <c r="NY13" s="19">
        <v>1</v>
      </c>
      <c r="NZ13" s="19">
        <v>2</v>
      </c>
      <c r="OA13" s="19">
        <v>3</v>
      </c>
      <c r="OB13" s="19">
        <v>3</v>
      </c>
      <c r="OC13" s="19">
        <v>3</v>
      </c>
      <c r="OD13" s="19">
        <v>5</v>
      </c>
      <c r="OE13" s="19">
        <v>3</v>
      </c>
      <c r="OF13" s="19">
        <v>2</v>
      </c>
      <c r="OG13" s="19">
        <v>3</v>
      </c>
      <c r="OH13" s="19">
        <v>3</v>
      </c>
      <c r="OI13" s="19">
        <v>3</v>
      </c>
      <c r="OJ13" s="19">
        <v>2</v>
      </c>
      <c r="OK13" s="19">
        <v>2</v>
      </c>
      <c r="OL13" s="19">
        <v>3</v>
      </c>
      <c r="OM13" s="19">
        <v>2</v>
      </c>
      <c r="ON13" s="19">
        <v>2</v>
      </c>
      <c r="OO13" s="19">
        <v>2</v>
      </c>
      <c r="OP13" s="19">
        <v>8</v>
      </c>
      <c r="OQ13" s="19">
        <v>8</v>
      </c>
      <c r="OR13" s="19">
        <v>7</v>
      </c>
      <c r="OS13" s="19">
        <v>7</v>
      </c>
      <c r="OT13" s="19">
        <v>7</v>
      </c>
      <c r="OU13" s="19">
        <v>2</v>
      </c>
      <c r="OV13" s="19">
        <v>1</v>
      </c>
      <c r="OW13" s="19">
        <v>2</v>
      </c>
      <c r="OX13" s="19">
        <v>2</v>
      </c>
      <c r="OY13" s="19">
        <v>1</v>
      </c>
      <c r="OZ13" s="19">
        <v>1</v>
      </c>
      <c r="PA13" s="19">
        <v>2</v>
      </c>
      <c r="PB13" s="19">
        <v>2</v>
      </c>
      <c r="PC13" s="19">
        <v>2</v>
      </c>
      <c r="PD13" s="19">
        <v>2</v>
      </c>
      <c r="PE13" s="19">
        <v>2</v>
      </c>
      <c r="PF13" s="19">
        <v>2</v>
      </c>
      <c r="PG13" s="19">
        <v>1</v>
      </c>
      <c r="PH13" s="19">
        <v>0</v>
      </c>
      <c r="PI13" s="19">
        <v>0</v>
      </c>
      <c r="PJ13" s="19">
        <v>0</v>
      </c>
      <c r="PK13" s="19">
        <v>1</v>
      </c>
      <c r="PL13" s="19">
        <v>1</v>
      </c>
      <c r="PM13" s="19">
        <v>2</v>
      </c>
      <c r="PN13" s="19">
        <v>1</v>
      </c>
      <c r="PO13" s="19">
        <v>1</v>
      </c>
      <c r="PP13" s="19">
        <v>0</v>
      </c>
      <c r="PQ13" s="19">
        <v>0</v>
      </c>
      <c r="PR13" s="19">
        <v>1</v>
      </c>
      <c r="PS13" s="19">
        <v>3</v>
      </c>
      <c r="PT13" s="19">
        <v>2</v>
      </c>
      <c r="PU13" s="19">
        <v>1</v>
      </c>
      <c r="PV13" s="19">
        <v>1</v>
      </c>
      <c r="PW13" s="19">
        <v>1</v>
      </c>
      <c r="PX13" s="19">
        <v>0</v>
      </c>
      <c r="PY13" s="19">
        <v>0</v>
      </c>
      <c r="PZ13" s="19">
        <v>0</v>
      </c>
      <c r="QA13" s="19">
        <v>1</v>
      </c>
      <c r="QB13" s="19">
        <v>0</v>
      </c>
      <c r="QC13" s="19">
        <v>4</v>
      </c>
      <c r="QD13" s="19">
        <v>3</v>
      </c>
      <c r="QE13" s="19">
        <v>2</v>
      </c>
      <c r="QF13" s="19">
        <v>1</v>
      </c>
      <c r="QG13" s="19">
        <v>2</v>
      </c>
      <c r="QH13" s="19">
        <v>1</v>
      </c>
      <c r="QI13" s="19">
        <v>1</v>
      </c>
      <c r="QJ13" s="19">
        <v>1</v>
      </c>
      <c r="QK13" s="19">
        <v>1</v>
      </c>
      <c r="QL13" s="19">
        <v>2</v>
      </c>
      <c r="QM13" s="19">
        <v>2</v>
      </c>
      <c r="QN13" s="19">
        <v>2</v>
      </c>
      <c r="QO13" s="19">
        <v>0</v>
      </c>
      <c r="QP13" s="19">
        <v>0</v>
      </c>
      <c r="QQ13" s="19">
        <v>1</v>
      </c>
      <c r="QR13" s="19">
        <v>2</v>
      </c>
      <c r="QS13" s="19">
        <v>3</v>
      </c>
      <c r="QT13" s="19">
        <v>4</v>
      </c>
      <c r="QU13" s="19">
        <v>3</v>
      </c>
      <c r="QV13" s="19">
        <v>1</v>
      </c>
      <c r="QW13" s="19">
        <v>1</v>
      </c>
      <c r="QX13" s="19">
        <v>2</v>
      </c>
      <c r="QY13" s="19">
        <v>1</v>
      </c>
      <c r="QZ13" s="19">
        <v>2</v>
      </c>
      <c r="RA13" s="19">
        <v>2</v>
      </c>
      <c r="RB13" s="19">
        <v>2</v>
      </c>
      <c r="RC13" s="19">
        <v>2</v>
      </c>
      <c r="RD13" s="19">
        <v>2</v>
      </c>
      <c r="RE13" s="19">
        <v>2</v>
      </c>
      <c r="RF13" s="19">
        <v>3</v>
      </c>
      <c r="RG13" s="19">
        <v>1</v>
      </c>
      <c r="RH13" s="19">
        <v>1</v>
      </c>
      <c r="RI13" s="19">
        <v>2</v>
      </c>
      <c r="RJ13" s="19">
        <v>1</v>
      </c>
      <c r="RK13" s="19">
        <v>0</v>
      </c>
      <c r="RL13" s="19">
        <v>0</v>
      </c>
      <c r="RM13" s="19">
        <v>0</v>
      </c>
      <c r="RN13" s="19">
        <v>0</v>
      </c>
      <c r="RO13" s="19">
        <v>0</v>
      </c>
      <c r="RP13" s="19">
        <v>0</v>
      </c>
      <c r="RQ13" s="19">
        <v>0</v>
      </c>
      <c r="RR13" s="19">
        <v>0</v>
      </c>
      <c r="RS13" s="19">
        <v>0</v>
      </c>
      <c r="RT13" s="19">
        <v>0</v>
      </c>
      <c r="RU13" s="19">
        <v>0</v>
      </c>
      <c r="RV13" s="19">
        <v>0</v>
      </c>
      <c r="RW13" s="19">
        <v>0</v>
      </c>
      <c r="RX13" s="19">
        <v>0</v>
      </c>
      <c r="RY13" s="19">
        <v>0</v>
      </c>
      <c r="RZ13" s="19">
        <v>0</v>
      </c>
      <c r="SA13" s="19">
        <v>0</v>
      </c>
      <c r="SB13" s="19">
        <v>0</v>
      </c>
      <c r="SC13" s="19">
        <v>1</v>
      </c>
      <c r="SD13" s="19">
        <v>1</v>
      </c>
      <c r="SE13" s="19">
        <v>1</v>
      </c>
      <c r="SF13" s="19">
        <v>0</v>
      </c>
      <c r="SG13" s="19">
        <v>0</v>
      </c>
      <c r="SH13" s="19">
        <v>0</v>
      </c>
      <c r="SI13" s="19">
        <v>0</v>
      </c>
      <c r="SJ13" s="19">
        <v>0</v>
      </c>
      <c r="SK13" s="19">
        <v>0</v>
      </c>
      <c r="SL13" s="19">
        <v>1</v>
      </c>
      <c r="SM13" s="19">
        <v>1</v>
      </c>
      <c r="SN13" s="19">
        <v>2</v>
      </c>
      <c r="SO13" s="19">
        <v>1</v>
      </c>
      <c r="SP13" s="19">
        <v>1</v>
      </c>
      <c r="SQ13" s="19">
        <v>1</v>
      </c>
      <c r="SR13" s="19">
        <v>1</v>
      </c>
      <c r="SS13" s="19">
        <v>2</v>
      </c>
      <c r="ST13" s="19">
        <v>1</v>
      </c>
      <c r="SU13" s="19">
        <v>1</v>
      </c>
      <c r="SV13" s="19">
        <v>1</v>
      </c>
      <c r="SW13" s="19">
        <v>1</v>
      </c>
      <c r="SX13" s="19">
        <v>1</v>
      </c>
      <c r="SY13" s="19">
        <v>1</v>
      </c>
      <c r="SZ13" s="19">
        <v>1</v>
      </c>
      <c r="TA13" s="19">
        <v>1</v>
      </c>
      <c r="TB13" s="19">
        <v>2</v>
      </c>
      <c r="TC13" s="19">
        <v>2</v>
      </c>
      <c r="TD13" s="19">
        <v>3</v>
      </c>
      <c r="TE13" s="19">
        <v>3</v>
      </c>
      <c r="TF13" s="19">
        <v>2</v>
      </c>
      <c r="TG13" s="19">
        <v>4</v>
      </c>
      <c r="TH13" s="19">
        <v>3</v>
      </c>
      <c r="TI13" s="19">
        <v>3</v>
      </c>
      <c r="TJ13" s="19">
        <v>3</v>
      </c>
      <c r="TK13" s="19">
        <v>4</v>
      </c>
      <c r="TL13" s="19">
        <v>3</v>
      </c>
      <c r="TM13" s="19">
        <v>3</v>
      </c>
      <c r="TN13" s="19">
        <v>3</v>
      </c>
      <c r="TO13" s="19">
        <v>3</v>
      </c>
      <c r="TP13" s="19">
        <v>3</v>
      </c>
      <c r="TQ13" s="19">
        <v>2</v>
      </c>
      <c r="TR13" s="19">
        <v>2</v>
      </c>
      <c r="TS13" s="19">
        <v>4</v>
      </c>
      <c r="TT13" s="19">
        <v>3</v>
      </c>
      <c r="TU13" s="19">
        <v>2</v>
      </c>
      <c r="TV13" s="19">
        <v>1</v>
      </c>
      <c r="TW13" s="19">
        <v>1</v>
      </c>
      <c r="TX13" s="19">
        <v>1</v>
      </c>
      <c r="TY13" s="19">
        <v>1</v>
      </c>
      <c r="TZ13" s="19">
        <v>3</v>
      </c>
      <c r="UA13" s="19">
        <v>3</v>
      </c>
      <c r="UB13" s="19">
        <v>2</v>
      </c>
      <c r="UC13" s="19">
        <v>2</v>
      </c>
      <c r="UD13" s="19">
        <v>2</v>
      </c>
      <c r="UE13" s="19">
        <v>2</v>
      </c>
      <c r="UF13" s="19">
        <v>2</v>
      </c>
      <c r="UG13" s="19">
        <v>3</v>
      </c>
      <c r="UH13" s="19">
        <v>3</v>
      </c>
      <c r="UI13" s="19">
        <v>2</v>
      </c>
      <c r="UJ13" s="19">
        <v>1</v>
      </c>
      <c r="UK13" s="19">
        <v>1</v>
      </c>
      <c r="UL13" s="19">
        <v>1</v>
      </c>
      <c r="UM13" s="19">
        <v>1</v>
      </c>
      <c r="UN13" s="19">
        <v>1</v>
      </c>
      <c r="UO13" s="19">
        <v>1</v>
      </c>
      <c r="UP13" s="19">
        <v>1</v>
      </c>
      <c r="UQ13" s="19">
        <v>1</v>
      </c>
      <c r="UR13" s="19">
        <v>1</v>
      </c>
      <c r="US13" s="19">
        <v>1</v>
      </c>
      <c r="UT13" s="19">
        <v>1</v>
      </c>
      <c r="UU13" s="19">
        <v>1</v>
      </c>
      <c r="UV13" s="19">
        <v>1</v>
      </c>
      <c r="UW13" s="19">
        <v>1</v>
      </c>
      <c r="UX13" s="19">
        <v>1</v>
      </c>
      <c r="UY13" s="19">
        <v>1</v>
      </c>
      <c r="UZ13" s="19">
        <v>1</v>
      </c>
      <c r="VA13" s="19">
        <v>1</v>
      </c>
      <c r="VB13" s="19">
        <v>1</v>
      </c>
      <c r="VC13" s="19">
        <v>8</v>
      </c>
      <c r="VD13" s="19">
        <v>8</v>
      </c>
      <c r="VE13" s="19">
        <v>7</v>
      </c>
      <c r="VF13" s="19">
        <v>7</v>
      </c>
      <c r="VG13" s="19">
        <v>6</v>
      </c>
      <c r="VH13" s="19">
        <v>6</v>
      </c>
      <c r="VI13" s="19">
        <v>0</v>
      </c>
      <c r="VJ13" s="19">
        <v>0</v>
      </c>
      <c r="VK13" s="19">
        <v>0</v>
      </c>
      <c r="VL13" s="19">
        <v>1</v>
      </c>
      <c r="VM13" s="19">
        <v>1</v>
      </c>
      <c r="VN13" s="19">
        <v>1</v>
      </c>
      <c r="VO13" s="19">
        <v>1</v>
      </c>
      <c r="VP13" s="19">
        <v>1</v>
      </c>
      <c r="VQ13" s="19">
        <v>2</v>
      </c>
      <c r="VR13" s="19">
        <v>1</v>
      </c>
      <c r="VS13" s="19">
        <v>1</v>
      </c>
      <c r="VT13" s="19">
        <v>1</v>
      </c>
      <c r="VU13" s="19">
        <v>0</v>
      </c>
      <c r="VV13" s="19">
        <v>0</v>
      </c>
      <c r="VW13" s="19">
        <v>1</v>
      </c>
      <c r="VX13" s="19">
        <v>3</v>
      </c>
      <c r="VY13" s="19">
        <v>2</v>
      </c>
      <c r="VZ13" s="19">
        <v>0</v>
      </c>
      <c r="WA13" s="19">
        <v>0</v>
      </c>
      <c r="WB13" s="19">
        <v>0</v>
      </c>
      <c r="WC13" s="19">
        <v>1</v>
      </c>
      <c r="WD13" s="19">
        <v>1</v>
      </c>
      <c r="WE13" s="19">
        <v>1</v>
      </c>
      <c r="WF13" s="19">
        <v>1</v>
      </c>
      <c r="WG13" s="19">
        <v>7</v>
      </c>
      <c r="WH13" s="19">
        <v>4</v>
      </c>
      <c r="WI13" s="19">
        <v>1</v>
      </c>
      <c r="WJ13" s="19">
        <v>1</v>
      </c>
      <c r="WK13" s="19">
        <v>1</v>
      </c>
      <c r="WL13" s="19">
        <v>1</v>
      </c>
      <c r="WM13" s="19">
        <v>1</v>
      </c>
      <c r="WN13" s="19">
        <v>1</v>
      </c>
      <c r="WO13" s="19">
        <v>2</v>
      </c>
      <c r="WP13" s="19">
        <v>1</v>
      </c>
      <c r="WQ13" s="19">
        <v>1</v>
      </c>
      <c r="WR13" s="19">
        <v>5</v>
      </c>
      <c r="WS13" s="19">
        <v>0</v>
      </c>
      <c r="WT13" s="19">
        <v>0</v>
      </c>
      <c r="WU13" s="19">
        <v>1</v>
      </c>
      <c r="WV13" s="19">
        <v>1</v>
      </c>
      <c r="WW13" s="19">
        <v>0</v>
      </c>
      <c r="WX13" s="19">
        <v>0</v>
      </c>
      <c r="WY13" s="19">
        <v>1</v>
      </c>
      <c r="WZ13" s="19">
        <v>1</v>
      </c>
      <c r="XA13" s="19">
        <v>0</v>
      </c>
      <c r="XB13" s="19">
        <v>0</v>
      </c>
      <c r="XC13" s="19">
        <v>0</v>
      </c>
      <c r="XD13" s="19">
        <v>0</v>
      </c>
      <c r="XE13" s="19">
        <v>0</v>
      </c>
      <c r="XF13" s="19">
        <v>0</v>
      </c>
      <c r="XG13" s="19">
        <v>0</v>
      </c>
      <c r="XH13" s="19">
        <v>0</v>
      </c>
      <c r="XI13" s="19">
        <v>0</v>
      </c>
      <c r="XJ13" s="19">
        <v>0</v>
      </c>
      <c r="XK13" s="19">
        <v>0</v>
      </c>
      <c r="XL13" s="19">
        <v>0</v>
      </c>
      <c r="XM13" s="19">
        <v>0</v>
      </c>
      <c r="XN13" s="19">
        <v>0</v>
      </c>
      <c r="XO13" s="19">
        <v>0</v>
      </c>
      <c r="XP13" s="19">
        <v>0</v>
      </c>
      <c r="XQ13" s="19">
        <v>0</v>
      </c>
      <c r="XR13" s="19">
        <v>0</v>
      </c>
      <c r="XS13" s="19">
        <v>0</v>
      </c>
      <c r="XT13" s="19">
        <v>0</v>
      </c>
      <c r="XU13" s="19">
        <v>0</v>
      </c>
      <c r="XV13" s="19">
        <v>1</v>
      </c>
      <c r="XW13" s="19">
        <v>1</v>
      </c>
      <c r="XX13" s="19">
        <v>0</v>
      </c>
      <c r="XY13" s="19">
        <v>0</v>
      </c>
      <c r="XZ13" s="19">
        <v>0</v>
      </c>
      <c r="YA13" s="19">
        <v>0</v>
      </c>
      <c r="YB13" s="19">
        <v>0</v>
      </c>
      <c r="YC13" s="19">
        <v>1</v>
      </c>
      <c r="YD13" s="19">
        <v>0</v>
      </c>
      <c r="YE13" s="19">
        <v>0</v>
      </c>
      <c r="YF13" s="19">
        <v>0</v>
      </c>
      <c r="YG13" s="19">
        <v>0</v>
      </c>
      <c r="YH13" s="19">
        <v>1</v>
      </c>
      <c r="YI13" s="19">
        <v>1</v>
      </c>
      <c r="YJ13" s="19">
        <v>1</v>
      </c>
      <c r="YK13" s="19">
        <v>3</v>
      </c>
      <c r="YL13" s="19">
        <v>0</v>
      </c>
      <c r="YM13" s="19">
        <v>0</v>
      </c>
      <c r="YN13" s="19">
        <v>0</v>
      </c>
      <c r="YO13" s="19">
        <v>0</v>
      </c>
      <c r="YP13" s="19">
        <v>1</v>
      </c>
      <c r="YQ13" s="19">
        <v>0</v>
      </c>
      <c r="YR13" s="19">
        <v>0</v>
      </c>
      <c r="YS13" s="19">
        <v>0</v>
      </c>
      <c r="YT13" s="19">
        <v>0</v>
      </c>
      <c r="YU13" s="19">
        <v>0</v>
      </c>
      <c r="YV13" s="19">
        <v>0</v>
      </c>
      <c r="YW13" s="19">
        <v>0</v>
      </c>
      <c r="YX13" s="19">
        <v>0</v>
      </c>
      <c r="YY13" s="19">
        <v>0</v>
      </c>
      <c r="YZ13" s="19">
        <v>0</v>
      </c>
      <c r="ZA13" s="19">
        <v>0</v>
      </c>
      <c r="ZB13" s="19">
        <v>0</v>
      </c>
      <c r="ZC13" s="19">
        <v>0</v>
      </c>
      <c r="ZD13" s="19">
        <v>0</v>
      </c>
      <c r="ZE13" s="19">
        <v>0</v>
      </c>
      <c r="ZF13" s="19">
        <v>0</v>
      </c>
      <c r="ZG13" s="19">
        <v>0</v>
      </c>
      <c r="ZH13" s="19">
        <v>0</v>
      </c>
      <c r="ZI13" s="19">
        <v>0</v>
      </c>
      <c r="ZJ13" s="19">
        <v>0</v>
      </c>
      <c r="ZK13" s="19">
        <v>0</v>
      </c>
      <c r="ZL13" s="19">
        <v>0</v>
      </c>
      <c r="ZM13" s="19">
        <v>0</v>
      </c>
      <c r="ZN13" s="19">
        <v>0</v>
      </c>
      <c r="ZO13" s="19">
        <v>0</v>
      </c>
      <c r="ZP13" s="19">
        <v>0</v>
      </c>
      <c r="ZQ13" s="19">
        <v>0</v>
      </c>
      <c r="ZR13" s="19">
        <v>0</v>
      </c>
      <c r="ZS13" s="19">
        <v>0</v>
      </c>
      <c r="ZT13" s="19">
        <v>0</v>
      </c>
      <c r="ZU13" s="19">
        <v>0</v>
      </c>
      <c r="ZV13" s="19">
        <v>0</v>
      </c>
      <c r="ZW13" s="19">
        <v>0</v>
      </c>
      <c r="ZX13" s="19">
        <v>0</v>
      </c>
      <c r="ZY13" s="19">
        <v>0</v>
      </c>
      <c r="ZZ13" s="19">
        <v>0</v>
      </c>
      <c r="AAA13" s="19">
        <v>0</v>
      </c>
      <c r="AAB13" s="19">
        <v>0</v>
      </c>
      <c r="AAC13" s="19">
        <v>0</v>
      </c>
      <c r="AAD13" s="19">
        <v>0</v>
      </c>
      <c r="AAE13" s="19">
        <v>0</v>
      </c>
      <c r="AAF13" s="19">
        <v>0</v>
      </c>
      <c r="AAG13" s="19">
        <v>0</v>
      </c>
      <c r="AAH13" s="19">
        <v>0</v>
      </c>
      <c r="AAI13" s="19">
        <v>0</v>
      </c>
      <c r="AAJ13" s="19">
        <v>0</v>
      </c>
      <c r="AAK13" s="19">
        <v>0</v>
      </c>
      <c r="AAL13" s="19">
        <v>0</v>
      </c>
      <c r="AAM13" s="19">
        <v>0</v>
      </c>
      <c r="AAN13" s="19">
        <v>0</v>
      </c>
      <c r="AAO13" s="19">
        <v>0</v>
      </c>
      <c r="AAP13" s="19">
        <v>0</v>
      </c>
      <c r="AAQ13" s="19">
        <v>0</v>
      </c>
      <c r="AAR13" s="19">
        <v>0</v>
      </c>
      <c r="AAS13" s="19">
        <v>0</v>
      </c>
      <c r="AAT13" s="19">
        <v>0</v>
      </c>
      <c r="AAU13" s="19">
        <v>0</v>
      </c>
      <c r="AAV13" s="19">
        <v>0</v>
      </c>
      <c r="AAW13" s="19">
        <v>0</v>
      </c>
      <c r="AAX13" s="19">
        <v>0</v>
      </c>
      <c r="AAY13" s="19">
        <v>0</v>
      </c>
      <c r="AAZ13" s="19">
        <v>0</v>
      </c>
      <c r="ABA13" s="19">
        <v>0</v>
      </c>
      <c r="ABB13" s="19">
        <v>0</v>
      </c>
      <c r="ABC13" s="19">
        <v>0</v>
      </c>
      <c r="ABD13" s="19">
        <v>0</v>
      </c>
      <c r="ABE13" s="19">
        <v>0</v>
      </c>
      <c r="ABF13" s="19">
        <v>0</v>
      </c>
      <c r="ABG13" s="19">
        <v>0</v>
      </c>
      <c r="ABH13" s="19">
        <v>0</v>
      </c>
      <c r="ABI13" s="19">
        <v>0</v>
      </c>
      <c r="ABJ13" s="19">
        <v>0</v>
      </c>
      <c r="ABK13" s="19">
        <v>0</v>
      </c>
      <c r="ABL13" s="19">
        <v>0</v>
      </c>
      <c r="ABM13" s="19">
        <v>0</v>
      </c>
      <c r="ABN13" s="19">
        <v>0</v>
      </c>
      <c r="ABO13" s="19">
        <v>0</v>
      </c>
      <c r="ABP13" s="19">
        <v>0</v>
      </c>
      <c r="ABQ13" s="19">
        <v>0</v>
      </c>
      <c r="ABR13" s="19">
        <v>0</v>
      </c>
      <c r="ABS13" s="19">
        <v>0</v>
      </c>
      <c r="ABT13" s="19">
        <v>0</v>
      </c>
      <c r="ABU13" s="19">
        <v>0</v>
      </c>
      <c r="ABV13" s="19">
        <v>0</v>
      </c>
      <c r="ABW13" s="19">
        <v>0</v>
      </c>
      <c r="ABX13" s="19">
        <v>0</v>
      </c>
      <c r="ABY13" s="19">
        <v>0</v>
      </c>
      <c r="ABZ13" s="19">
        <v>0</v>
      </c>
      <c r="ACA13" s="19">
        <v>0</v>
      </c>
      <c r="ACB13" s="19">
        <v>0</v>
      </c>
      <c r="ACC13" s="19">
        <v>0</v>
      </c>
      <c r="ACD13" s="19">
        <v>0</v>
      </c>
      <c r="ACE13" s="19">
        <v>0</v>
      </c>
      <c r="ACF13" s="19">
        <v>0</v>
      </c>
      <c r="ACG13" s="19">
        <v>0</v>
      </c>
      <c r="ACH13" s="19">
        <v>0</v>
      </c>
      <c r="ACI13" s="19">
        <v>0</v>
      </c>
      <c r="ACJ13" s="19">
        <v>0</v>
      </c>
      <c r="ACK13" s="19">
        <v>0</v>
      </c>
      <c r="ACL13" s="19">
        <v>0</v>
      </c>
      <c r="ACM13" s="19">
        <v>0</v>
      </c>
      <c r="ACN13" s="19">
        <v>0</v>
      </c>
      <c r="ACO13" s="19">
        <v>0</v>
      </c>
      <c r="ACP13" s="19">
        <v>0</v>
      </c>
      <c r="ACQ13" s="19">
        <v>0</v>
      </c>
      <c r="ACR13" s="19">
        <v>0</v>
      </c>
      <c r="ACS13" s="19">
        <v>0</v>
      </c>
      <c r="ACT13" s="19">
        <v>0</v>
      </c>
      <c r="ACU13" s="19">
        <v>0</v>
      </c>
      <c r="ACV13" s="19">
        <v>0</v>
      </c>
      <c r="ACW13" s="19">
        <v>0</v>
      </c>
      <c r="ACX13" s="19">
        <v>0</v>
      </c>
      <c r="ACY13" s="19">
        <v>0</v>
      </c>
      <c r="ACZ13" s="19">
        <v>0</v>
      </c>
      <c r="ADA13" s="19">
        <v>0</v>
      </c>
      <c r="ADB13" s="19">
        <v>0</v>
      </c>
      <c r="ADC13" s="19">
        <v>0</v>
      </c>
      <c r="ADD13" s="19">
        <v>0</v>
      </c>
      <c r="ADE13" s="19">
        <v>0</v>
      </c>
      <c r="ADF13" s="19">
        <v>0</v>
      </c>
      <c r="ADG13" s="19">
        <v>0</v>
      </c>
      <c r="ADH13" s="19">
        <v>0</v>
      </c>
      <c r="ADI13" s="19">
        <v>0</v>
      </c>
      <c r="ADJ13" s="19">
        <v>0</v>
      </c>
      <c r="ADK13" s="19">
        <v>0</v>
      </c>
      <c r="ADL13" s="19">
        <v>0</v>
      </c>
      <c r="ADM13" s="19">
        <v>0</v>
      </c>
      <c r="ADN13" s="19">
        <v>0</v>
      </c>
      <c r="ADO13" s="19">
        <v>0</v>
      </c>
      <c r="ADP13" s="19">
        <v>0</v>
      </c>
      <c r="ADQ13" s="19">
        <v>0</v>
      </c>
      <c r="ADR13" s="19">
        <v>0</v>
      </c>
      <c r="ADS13" s="19">
        <v>0</v>
      </c>
      <c r="ADT13" s="19">
        <v>0</v>
      </c>
      <c r="ADU13" s="19">
        <v>0</v>
      </c>
      <c r="ADV13" s="19">
        <v>0</v>
      </c>
      <c r="ADW13" s="19">
        <v>0</v>
      </c>
      <c r="ADX13" s="19">
        <v>0</v>
      </c>
      <c r="ADY13" s="19">
        <v>0</v>
      </c>
      <c r="ADZ13" s="19">
        <v>0</v>
      </c>
      <c r="AEA13" s="19">
        <v>0</v>
      </c>
      <c r="AEB13" s="19">
        <v>0</v>
      </c>
      <c r="AEC13" s="19">
        <v>0</v>
      </c>
      <c r="AED13" s="19">
        <v>0</v>
      </c>
      <c r="AEE13" s="19">
        <v>0</v>
      </c>
      <c r="AEF13" s="19">
        <v>0</v>
      </c>
      <c r="AEG13" s="19">
        <v>0</v>
      </c>
      <c r="AEH13" s="19">
        <v>0</v>
      </c>
      <c r="AEI13" s="19">
        <v>0</v>
      </c>
      <c r="AEJ13" s="19">
        <v>0</v>
      </c>
      <c r="AEK13" s="19">
        <v>0</v>
      </c>
      <c r="AEL13" s="19">
        <v>0</v>
      </c>
      <c r="AEM13" s="19">
        <v>0</v>
      </c>
      <c r="AEN13" s="19">
        <v>0</v>
      </c>
      <c r="AEO13" s="19">
        <v>0</v>
      </c>
      <c r="AEP13" s="19">
        <v>0</v>
      </c>
      <c r="AEQ13" s="19">
        <v>0</v>
      </c>
      <c r="AER13" s="19">
        <v>0</v>
      </c>
      <c r="AES13" s="19">
        <v>0</v>
      </c>
      <c r="AET13" s="19">
        <v>0</v>
      </c>
      <c r="AEU13" s="19">
        <v>0</v>
      </c>
      <c r="AEV13" s="19">
        <v>0</v>
      </c>
      <c r="AEW13" s="19">
        <v>0</v>
      </c>
      <c r="AEX13" s="19">
        <v>0</v>
      </c>
      <c r="AEY13" s="19">
        <v>0</v>
      </c>
      <c r="AEZ13" s="19">
        <v>0</v>
      </c>
      <c r="AFA13" s="19">
        <v>0</v>
      </c>
      <c r="AFB13" s="19">
        <v>0</v>
      </c>
      <c r="AFC13" s="19">
        <v>0</v>
      </c>
      <c r="AFD13" s="19">
        <v>0</v>
      </c>
      <c r="AFE13" s="19">
        <v>0</v>
      </c>
      <c r="AFF13" s="19">
        <v>0</v>
      </c>
      <c r="AFG13" s="19">
        <v>0</v>
      </c>
      <c r="AFH13" s="19">
        <v>0</v>
      </c>
      <c r="AFI13" s="19">
        <v>0</v>
      </c>
      <c r="AFJ13" s="19">
        <v>0</v>
      </c>
      <c r="AFK13" s="19">
        <v>0</v>
      </c>
      <c r="AFL13" s="19">
        <v>0</v>
      </c>
      <c r="AFM13" s="19">
        <v>0</v>
      </c>
      <c r="AFN13" s="19">
        <v>0</v>
      </c>
      <c r="AFO13" s="19">
        <v>0</v>
      </c>
      <c r="AFP13" s="19">
        <v>0</v>
      </c>
      <c r="AFQ13" s="19">
        <v>0</v>
      </c>
      <c r="AFR13" s="19">
        <v>0</v>
      </c>
      <c r="AFS13" s="19">
        <v>0</v>
      </c>
      <c r="AFT13" s="19">
        <v>0</v>
      </c>
      <c r="AFU13" s="19">
        <v>0</v>
      </c>
      <c r="AFV13" s="19">
        <v>0</v>
      </c>
      <c r="AFW13" s="19">
        <v>0</v>
      </c>
      <c r="AFX13" s="19">
        <v>0</v>
      </c>
      <c r="AFY13" s="19">
        <v>0</v>
      </c>
      <c r="AFZ13" s="19">
        <v>0</v>
      </c>
      <c r="AGA13" s="19">
        <v>0</v>
      </c>
      <c r="AGB13" s="19">
        <v>0</v>
      </c>
      <c r="AGC13" s="19">
        <v>0</v>
      </c>
      <c r="AGD13" s="19">
        <v>0</v>
      </c>
      <c r="AGE13" s="19">
        <v>0</v>
      </c>
      <c r="AGF13" s="19">
        <v>0</v>
      </c>
      <c r="AGG13" s="19">
        <v>0</v>
      </c>
      <c r="AGH13" s="19">
        <v>0</v>
      </c>
      <c r="AGI13" s="19">
        <v>0</v>
      </c>
      <c r="AGJ13" s="19">
        <v>0</v>
      </c>
      <c r="AGK13" s="19">
        <v>0</v>
      </c>
      <c r="AGL13" s="19">
        <v>0</v>
      </c>
      <c r="AGM13" s="19">
        <v>0</v>
      </c>
      <c r="AGN13" s="19">
        <v>0</v>
      </c>
      <c r="AGO13" s="19">
        <v>0</v>
      </c>
      <c r="AGP13" s="19">
        <v>0</v>
      </c>
      <c r="AGQ13" s="19">
        <v>0</v>
      </c>
      <c r="AGR13" s="19">
        <v>0</v>
      </c>
      <c r="AGS13" s="19">
        <v>0</v>
      </c>
      <c r="AGT13" s="19">
        <v>0</v>
      </c>
      <c r="AGU13" s="19">
        <v>0</v>
      </c>
      <c r="AGV13" s="19">
        <v>0</v>
      </c>
      <c r="AGW13" s="19">
        <v>0</v>
      </c>
      <c r="AGX13" s="19">
        <v>0</v>
      </c>
      <c r="AGY13" s="19">
        <v>0</v>
      </c>
      <c r="AGZ13" s="19">
        <v>0</v>
      </c>
      <c r="AHA13" s="19">
        <v>0</v>
      </c>
      <c r="AHB13" s="19">
        <v>0</v>
      </c>
      <c r="AHC13" s="19">
        <v>0</v>
      </c>
      <c r="AHD13" s="19">
        <v>0</v>
      </c>
      <c r="AHE13" s="19">
        <v>0</v>
      </c>
      <c r="AHF13" s="19">
        <v>0</v>
      </c>
      <c r="AHG13" s="19">
        <v>0</v>
      </c>
      <c r="AHH13" s="19">
        <v>0</v>
      </c>
      <c r="AHI13" s="19">
        <v>0</v>
      </c>
      <c r="AHJ13" s="19">
        <v>0</v>
      </c>
      <c r="AHK13" s="19">
        <v>0</v>
      </c>
      <c r="AHL13" s="19">
        <v>0</v>
      </c>
      <c r="AHM13" s="19">
        <v>0</v>
      </c>
      <c r="AHN13" s="19">
        <v>0</v>
      </c>
      <c r="AHO13" s="19">
        <v>0</v>
      </c>
      <c r="AHP13" s="19">
        <v>0</v>
      </c>
      <c r="AHQ13" s="19">
        <v>0</v>
      </c>
      <c r="AHR13" s="19">
        <v>0</v>
      </c>
      <c r="AHS13" s="19">
        <v>0</v>
      </c>
      <c r="AHT13" s="19">
        <v>0</v>
      </c>
      <c r="AHU13" s="19">
        <v>0</v>
      </c>
      <c r="AHV13" s="19">
        <v>0</v>
      </c>
      <c r="AHW13" s="19">
        <v>0</v>
      </c>
      <c r="AHX13" s="19">
        <v>0</v>
      </c>
      <c r="AHY13" s="19">
        <v>0</v>
      </c>
      <c r="AHZ13" s="19">
        <v>0</v>
      </c>
      <c r="AIA13" s="19">
        <v>0</v>
      </c>
      <c r="AIB13" s="19">
        <v>0</v>
      </c>
      <c r="AIC13" s="19">
        <v>0</v>
      </c>
      <c r="AID13" s="19">
        <v>0</v>
      </c>
      <c r="AIE13" s="19">
        <v>0</v>
      </c>
      <c r="AIF13" s="19">
        <v>0</v>
      </c>
      <c r="AIG13" s="19">
        <v>0</v>
      </c>
      <c r="AIH13" s="19">
        <v>0</v>
      </c>
      <c r="AII13" s="19">
        <v>0</v>
      </c>
      <c r="AIJ13" s="19">
        <v>0</v>
      </c>
      <c r="AIK13" s="19">
        <v>0</v>
      </c>
      <c r="AIL13" s="19">
        <v>0</v>
      </c>
      <c r="AIM13" s="19">
        <v>0</v>
      </c>
      <c r="AIN13" s="19">
        <v>0</v>
      </c>
      <c r="AIO13" s="19">
        <v>0</v>
      </c>
      <c r="AIP13" s="19">
        <v>0</v>
      </c>
      <c r="AIQ13" s="19">
        <v>0</v>
      </c>
      <c r="AIR13" s="19">
        <v>0</v>
      </c>
      <c r="AIS13" s="19">
        <v>0</v>
      </c>
      <c r="AIT13" s="19">
        <v>0</v>
      </c>
      <c r="AIU13" s="19">
        <v>0</v>
      </c>
      <c r="AIV13" s="19">
        <v>0</v>
      </c>
      <c r="AIW13" s="19">
        <v>0</v>
      </c>
      <c r="AIX13" s="19">
        <v>0</v>
      </c>
      <c r="AIY13" s="19">
        <v>0</v>
      </c>
      <c r="AIZ13" s="19">
        <v>0</v>
      </c>
      <c r="AJA13" s="19">
        <v>0</v>
      </c>
      <c r="AJB13" s="19">
        <v>0</v>
      </c>
      <c r="AJC13" s="19">
        <v>0</v>
      </c>
      <c r="AJD13" s="19">
        <v>0</v>
      </c>
      <c r="AJE13" s="19">
        <v>0</v>
      </c>
      <c r="AJF13" s="19">
        <v>0</v>
      </c>
      <c r="AJG13" s="19">
        <v>0</v>
      </c>
      <c r="AJH13" s="19">
        <v>0</v>
      </c>
      <c r="AJI13" s="19">
        <v>0</v>
      </c>
      <c r="AJJ13" s="19">
        <v>0</v>
      </c>
      <c r="AJK13" s="19">
        <v>0</v>
      </c>
      <c r="AJL13" s="19">
        <v>0</v>
      </c>
      <c r="AJM13" s="19">
        <v>0</v>
      </c>
      <c r="AJN13" s="19">
        <v>0</v>
      </c>
      <c r="AJO13" s="19">
        <v>0</v>
      </c>
      <c r="AJP13" s="19">
        <v>0</v>
      </c>
      <c r="AJQ13" s="19">
        <v>0</v>
      </c>
      <c r="AJR13" s="19">
        <v>0</v>
      </c>
      <c r="AJS13" s="19">
        <v>0</v>
      </c>
      <c r="AJT13" s="19">
        <v>0</v>
      </c>
      <c r="AJU13" s="19">
        <v>0</v>
      </c>
      <c r="AJV13" s="19">
        <v>0</v>
      </c>
      <c r="AJW13" s="19">
        <v>0</v>
      </c>
      <c r="AJX13" s="19">
        <v>0</v>
      </c>
      <c r="AJY13" s="19">
        <v>0</v>
      </c>
      <c r="AJZ13" s="19">
        <v>0</v>
      </c>
      <c r="AKA13" s="19">
        <v>0</v>
      </c>
      <c r="AKB13" s="19">
        <v>0</v>
      </c>
      <c r="AKC13" s="19">
        <v>0</v>
      </c>
      <c r="AKD13" s="19">
        <v>0</v>
      </c>
      <c r="AKE13" s="19">
        <v>0</v>
      </c>
      <c r="AKF13" s="19">
        <v>0</v>
      </c>
      <c r="AKG13" s="19">
        <v>0</v>
      </c>
      <c r="AKH13" s="19">
        <v>0</v>
      </c>
      <c r="AKI13" s="19">
        <v>0</v>
      </c>
      <c r="AKJ13" s="19">
        <v>0</v>
      </c>
      <c r="AKK13" s="19">
        <v>0</v>
      </c>
      <c r="AKL13" s="19">
        <v>0</v>
      </c>
      <c r="AKM13" s="19">
        <v>0</v>
      </c>
      <c r="AKN13" s="19">
        <v>0</v>
      </c>
      <c r="AKO13" s="19">
        <v>0</v>
      </c>
      <c r="AKP13" s="19">
        <v>0</v>
      </c>
      <c r="AKQ13" s="19">
        <v>0</v>
      </c>
      <c r="AKR13" s="19">
        <v>0</v>
      </c>
      <c r="AKS13" s="19">
        <v>0</v>
      </c>
      <c r="AKT13" s="19">
        <v>0</v>
      </c>
      <c r="AKU13" s="19">
        <v>0</v>
      </c>
      <c r="AKV13" s="19">
        <v>0</v>
      </c>
      <c r="AKW13" s="19">
        <v>0</v>
      </c>
      <c r="AKX13" s="19">
        <v>0</v>
      </c>
      <c r="AKY13" s="19">
        <v>0</v>
      </c>
      <c r="AKZ13" s="19">
        <v>0</v>
      </c>
      <c r="ALA13" s="19">
        <v>0</v>
      </c>
      <c r="ALB13" s="19">
        <v>0</v>
      </c>
      <c r="ALC13" s="19">
        <v>0</v>
      </c>
      <c r="ALD13" s="19">
        <v>0</v>
      </c>
      <c r="ALE13" s="19">
        <v>0</v>
      </c>
      <c r="ALF13" s="19">
        <v>0</v>
      </c>
      <c r="ALG13" s="19">
        <v>0</v>
      </c>
      <c r="ALH13" s="19">
        <v>0</v>
      </c>
      <c r="ALI13" s="19">
        <v>0</v>
      </c>
      <c r="ALJ13" s="19">
        <v>0</v>
      </c>
      <c r="ALK13" s="19">
        <v>0</v>
      </c>
      <c r="ALL13" s="19">
        <v>0</v>
      </c>
      <c r="ALM13" s="19">
        <v>0</v>
      </c>
      <c r="ALN13" s="19">
        <v>0</v>
      </c>
      <c r="ALO13" s="19">
        <v>0</v>
      </c>
      <c r="ALP13" s="19">
        <v>0</v>
      </c>
      <c r="ALQ13" s="19">
        <v>0</v>
      </c>
      <c r="ALR13" s="19">
        <v>0</v>
      </c>
      <c r="ALS13" s="19">
        <v>0</v>
      </c>
      <c r="ALT13" s="19">
        <v>0</v>
      </c>
      <c r="ALU13" s="19">
        <v>0</v>
      </c>
      <c r="ALV13" s="19">
        <v>0</v>
      </c>
      <c r="ALW13" s="19">
        <v>0</v>
      </c>
      <c r="ALX13" s="19">
        <v>0</v>
      </c>
      <c r="ALY13" s="19">
        <v>0</v>
      </c>
      <c r="ALZ13" s="19">
        <v>0</v>
      </c>
      <c r="AMA13" s="19">
        <v>0</v>
      </c>
      <c r="AMB13" s="19">
        <v>0</v>
      </c>
      <c r="AMC13" s="19">
        <v>0</v>
      </c>
      <c r="AMD13" s="19">
        <v>0</v>
      </c>
      <c r="AME13" s="19">
        <v>0</v>
      </c>
      <c r="AMF13" s="19">
        <v>0</v>
      </c>
      <c r="AMG13" s="19">
        <v>0</v>
      </c>
      <c r="AMH13" s="19">
        <v>0</v>
      </c>
      <c r="AMI13" s="19">
        <v>0</v>
      </c>
      <c r="AMJ13" s="19">
        <v>0</v>
      </c>
      <c r="AMK13" s="19">
        <v>0</v>
      </c>
      <c r="AML13" s="19">
        <v>0</v>
      </c>
      <c r="AMM13" s="19">
        <v>0</v>
      </c>
      <c r="AMN13" s="19">
        <v>0</v>
      </c>
      <c r="AMO13" s="19">
        <v>0</v>
      </c>
      <c r="AMP13" s="19">
        <v>0</v>
      </c>
      <c r="AMQ13" s="19">
        <v>0</v>
      </c>
      <c r="AMR13" s="19">
        <v>0</v>
      </c>
      <c r="AMS13" s="19">
        <v>0</v>
      </c>
      <c r="AMT13" s="19">
        <v>0</v>
      </c>
      <c r="AMU13" s="19">
        <v>0</v>
      </c>
      <c r="AMV13" s="19">
        <v>0</v>
      </c>
      <c r="AMW13" s="19">
        <v>0</v>
      </c>
      <c r="AMX13" s="19">
        <v>0</v>
      </c>
      <c r="AMY13" s="19">
        <v>0</v>
      </c>
      <c r="AMZ13" s="19">
        <v>0</v>
      </c>
      <c r="ANA13" s="19">
        <v>0</v>
      </c>
      <c r="ANB13" s="19">
        <v>0</v>
      </c>
      <c r="ANC13" s="19">
        <v>0</v>
      </c>
      <c r="AND13" s="19">
        <v>0</v>
      </c>
      <c r="ANE13" s="19">
        <v>0</v>
      </c>
      <c r="ANF13" s="19">
        <v>0</v>
      </c>
      <c r="ANG13" s="19">
        <v>0</v>
      </c>
      <c r="ANH13" s="19">
        <v>0</v>
      </c>
      <c r="ANI13" s="19">
        <v>0</v>
      </c>
      <c r="ANJ13" s="19">
        <v>0</v>
      </c>
      <c r="ANK13" s="19">
        <v>0</v>
      </c>
      <c r="ANL13" s="19">
        <v>0</v>
      </c>
      <c r="ANM13" s="19">
        <v>0</v>
      </c>
      <c r="ANN13" s="19">
        <v>0</v>
      </c>
      <c r="ANO13" s="19">
        <v>0</v>
      </c>
      <c r="ANP13" s="19">
        <v>0</v>
      </c>
      <c r="ANQ13" s="19">
        <v>0</v>
      </c>
      <c r="ANR13" s="19">
        <v>0</v>
      </c>
      <c r="ANS13" s="19">
        <v>0</v>
      </c>
      <c r="ANT13" s="19">
        <v>0</v>
      </c>
      <c r="ANU13" s="19">
        <v>0</v>
      </c>
      <c r="ANV13" s="19">
        <v>0</v>
      </c>
      <c r="ANW13" s="19">
        <v>0</v>
      </c>
      <c r="ANX13" s="19">
        <v>0</v>
      </c>
      <c r="ANY13" s="19">
        <v>0</v>
      </c>
      <c r="ANZ13" s="19">
        <v>0</v>
      </c>
      <c r="AOA13" s="19">
        <v>0</v>
      </c>
      <c r="AOB13" s="19">
        <v>0</v>
      </c>
      <c r="AOC13" s="19">
        <v>0</v>
      </c>
      <c r="AOD13" s="19">
        <v>0</v>
      </c>
      <c r="AOE13" s="19">
        <v>0</v>
      </c>
      <c r="AOF13" s="19">
        <v>0</v>
      </c>
      <c r="AOG13" s="19">
        <v>0</v>
      </c>
      <c r="AOH13" s="19">
        <v>0</v>
      </c>
      <c r="AOI13" s="19">
        <v>0</v>
      </c>
      <c r="AOJ13" s="19">
        <v>0</v>
      </c>
      <c r="AOK13" s="19">
        <v>0</v>
      </c>
      <c r="AOL13" s="19">
        <v>0</v>
      </c>
      <c r="AOM13" s="19">
        <v>0</v>
      </c>
      <c r="AON13" s="19">
        <v>0</v>
      </c>
      <c r="AOO13" s="19">
        <v>0</v>
      </c>
      <c r="AOP13" s="19">
        <v>0</v>
      </c>
      <c r="AOQ13" s="19">
        <v>0</v>
      </c>
      <c r="AOR13" s="19">
        <v>0</v>
      </c>
      <c r="AOS13" s="19">
        <v>0</v>
      </c>
      <c r="AOT13" s="19">
        <v>0</v>
      </c>
      <c r="AOU13" s="19">
        <v>0</v>
      </c>
      <c r="AOV13" s="19">
        <v>0</v>
      </c>
      <c r="AOW13" s="19">
        <v>0</v>
      </c>
      <c r="AOX13" s="19">
        <v>0</v>
      </c>
      <c r="AOY13" s="19">
        <v>0</v>
      </c>
      <c r="AOZ13" s="19">
        <v>0</v>
      </c>
      <c r="APA13" s="19">
        <v>0</v>
      </c>
      <c r="APB13" s="19">
        <v>0</v>
      </c>
      <c r="APC13" s="19">
        <v>0</v>
      </c>
      <c r="APD13" s="19">
        <v>0</v>
      </c>
      <c r="APE13" s="19">
        <v>0</v>
      </c>
      <c r="APF13" s="19">
        <v>0</v>
      </c>
      <c r="APG13" s="19">
        <v>0</v>
      </c>
      <c r="APH13" s="19">
        <v>0</v>
      </c>
      <c r="API13" s="19">
        <v>0</v>
      </c>
      <c r="APJ13" s="19">
        <v>0</v>
      </c>
      <c r="APK13" s="19">
        <v>0</v>
      </c>
      <c r="APL13" s="19">
        <v>0</v>
      </c>
      <c r="APM13" s="19">
        <v>0</v>
      </c>
      <c r="APN13" s="19">
        <v>0</v>
      </c>
      <c r="APO13" s="19">
        <v>0</v>
      </c>
      <c r="APP13" s="19">
        <v>0</v>
      </c>
      <c r="APQ13" s="19">
        <v>0</v>
      </c>
      <c r="APR13" s="19">
        <v>0</v>
      </c>
      <c r="APS13" s="19">
        <v>0</v>
      </c>
      <c r="APT13" s="19">
        <v>0</v>
      </c>
      <c r="APU13" s="19">
        <v>0</v>
      </c>
      <c r="APV13" s="19">
        <v>0</v>
      </c>
      <c r="APW13" s="19">
        <v>0</v>
      </c>
      <c r="APX13" s="19">
        <v>0</v>
      </c>
      <c r="APY13" s="19">
        <v>0</v>
      </c>
      <c r="APZ13" s="19">
        <v>0</v>
      </c>
      <c r="AQA13" s="19">
        <v>0</v>
      </c>
      <c r="AQB13" s="19">
        <v>0</v>
      </c>
      <c r="AQC13" s="19">
        <v>0</v>
      </c>
      <c r="AQD13" s="19">
        <v>0</v>
      </c>
      <c r="AQE13" s="19">
        <v>0</v>
      </c>
      <c r="AQF13" s="19">
        <v>0</v>
      </c>
      <c r="AQG13" s="19">
        <v>0</v>
      </c>
      <c r="AQH13" s="19">
        <v>0</v>
      </c>
      <c r="AQI13" s="19">
        <v>0</v>
      </c>
      <c r="AQJ13" s="19">
        <v>0</v>
      </c>
      <c r="AQK13" s="19">
        <v>0</v>
      </c>
      <c r="AQL13" s="19">
        <v>0</v>
      </c>
      <c r="AQM13" s="19">
        <v>0</v>
      </c>
      <c r="AQN13" s="19">
        <v>0</v>
      </c>
      <c r="AQO13" s="19">
        <v>0</v>
      </c>
      <c r="AQP13" s="19">
        <v>0</v>
      </c>
      <c r="AQQ13" s="19">
        <v>0</v>
      </c>
      <c r="AQR13" s="19">
        <v>0</v>
      </c>
      <c r="AQS13" s="19">
        <v>0</v>
      </c>
      <c r="AQT13" s="19">
        <v>0</v>
      </c>
      <c r="AQU13" s="19">
        <v>0</v>
      </c>
      <c r="AQV13" s="19">
        <v>0</v>
      </c>
      <c r="AQW13" s="19">
        <v>0</v>
      </c>
      <c r="AQX13" s="19">
        <v>0</v>
      </c>
      <c r="AQY13" s="19">
        <v>0</v>
      </c>
      <c r="AQZ13" s="19">
        <v>0</v>
      </c>
      <c r="ARA13" s="19">
        <v>0</v>
      </c>
      <c r="ARB13" s="19">
        <v>0</v>
      </c>
      <c r="ARC13" s="19">
        <v>0</v>
      </c>
      <c r="ARD13" s="19">
        <v>0</v>
      </c>
      <c r="ARE13" s="19">
        <v>0</v>
      </c>
      <c r="ARF13" s="19">
        <v>0</v>
      </c>
      <c r="ARG13" s="19">
        <v>0</v>
      </c>
      <c r="ARH13" s="19">
        <v>0</v>
      </c>
      <c r="ARI13" s="19">
        <v>0</v>
      </c>
      <c r="ARJ13" s="19">
        <v>0</v>
      </c>
      <c r="ARK13" s="19">
        <v>0</v>
      </c>
      <c r="ARL13" s="19">
        <v>0</v>
      </c>
      <c r="ARM13" s="19">
        <v>0</v>
      </c>
      <c r="ARN13" s="19">
        <v>0</v>
      </c>
      <c r="ARO13" s="19">
        <v>0</v>
      </c>
      <c r="ARP13" s="19">
        <v>0</v>
      </c>
      <c r="ARQ13" s="19">
        <v>0</v>
      </c>
      <c r="ARR13" s="19">
        <v>0</v>
      </c>
      <c r="ARS13" s="19">
        <v>0</v>
      </c>
      <c r="ART13" s="19">
        <v>0</v>
      </c>
      <c r="ARU13" s="19">
        <v>0</v>
      </c>
      <c r="ARV13" s="19">
        <v>0</v>
      </c>
      <c r="ARW13" s="19">
        <v>0</v>
      </c>
      <c r="ARX13" s="19">
        <v>0</v>
      </c>
      <c r="ARY13" s="19">
        <v>0</v>
      </c>
      <c r="ARZ13" s="19">
        <v>0</v>
      </c>
      <c r="ASA13" s="19">
        <v>0</v>
      </c>
      <c r="ASB13" s="19">
        <v>0</v>
      </c>
      <c r="ASC13" s="19">
        <v>0</v>
      </c>
      <c r="ASD13" s="19">
        <v>0</v>
      </c>
      <c r="ASE13" s="19">
        <v>0</v>
      </c>
      <c r="ASF13" s="19">
        <v>0</v>
      </c>
      <c r="ASG13" s="19">
        <v>0</v>
      </c>
      <c r="ASH13" s="19">
        <v>0</v>
      </c>
      <c r="ASI13" s="19">
        <v>0</v>
      </c>
      <c r="ASJ13" s="19">
        <v>0</v>
      </c>
      <c r="ASK13" s="19">
        <v>0</v>
      </c>
      <c r="ASL13" s="19">
        <v>0</v>
      </c>
      <c r="ASM13" s="19">
        <v>0</v>
      </c>
      <c r="ASN13" s="19">
        <v>0</v>
      </c>
      <c r="ASO13" s="19">
        <v>0</v>
      </c>
      <c r="ASP13" s="19">
        <v>0</v>
      </c>
      <c r="ASQ13" s="19">
        <v>0</v>
      </c>
      <c r="ASR13" s="19">
        <v>0</v>
      </c>
      <c r="ASS13" s="19">
        <v>0</v>
      </c>
      <c r="AST13" s="19">
        <v>0</v>
      </c>
      <c r="ASU13" s="19">
        <v>0</v>
      </c>
      <c r="ASV13" s="19">
        <v>0</v>
      </c>
      <c r="ASW13" s="19">
        <v>0</v>
      </c>
      <c r="ASX13" s="19">
        <v>0</v>
      </c>
      <c r="ASY13" s="19">
        <v>0</v>
      </c>
      <c r="ASZ13" s="19">
        <v>0</v>
      </c>
      <c r="ATA13" s="19">
        <v>0</v>
      </c>
      <c r="ATB13" s="19">
        <v>0</v>
      </c>
      <c r="ATC13" s="19">
        <v>0</v>
      </c>
      <c r="ATD13" s="19">
        <v>0</v>
      </c>
      <c r="ATE13" s="19">
        <v>0</v>
      </c>
      <c r="ATF13" s="19">
        <v>0</v>
      </c>
      <c r="ATG13" s="19">
        <v>0</v>
      </c>
      <c r="ATH13" s="19">
        <v>0</v>
      </c>
      <c r="ATI13" s="19">
        <v>0</v>
      </c>
      <c r="ATJ13" s="19">
        <v>0</v>
      </c>
      <c r="ATK13" s="19">
        <v>0</v>
      </c>
      <c r="ATL13" s="19">
        <v>0</v>
      </c>
      <c r="ATM13" s="19">
        <v>0</v>
      </c>
      <c r="ATN13" s="19">
        <v>0</v>
      </c>
      <c r="ATO13" s="19">
        <v>0</v>
      </c>
      <c r="ATP13" s="19">
        <v>0</v>
      </c>
      <c r="ATQ13" s="19">
        <v>0</v>
      </c>
      <c r="ATR13" s="19">
        <v>0</v>
      </c>
      <c r="ATS13" s="19">
        <v>0</v>
      </c>
      <c r="ATT13" s="19">
        <v>0</v>
      </c>
      <c r="ATU13" s="19">
        <v>0</v>
      </c>
      <c r="ATV13" s="19">
        <v>0</v>
      </c>
      <c r="ATW13" s="19">
        <v>0</v>
      </c>
      <c r="ATX13" s="19">
        <v>0</v>
      </c>
      <c r="ATY13" s="19">
        <v>0</v>
      </c>
      <c r="ATZ13" s="19">
        <v>0</v>
      </c>
      <c r="AUA13" s="19">
        <v>0</v>
      </c>
      <c r="AUB13" s="19">
        <v>0</v>
      </c>
      <c r="AUC13" s="19">
        <v>0</v>
      </c>
      <c r="AUD13" s="19">
        <v>0</v>
      </c>
      <c r="AUE13" s="19">
        <v>0</v>
      </c>
      <c r="AUF13" s="19">
        <v>0</v>
      </c>
      <c r="AUG13" s="19">
        <v>0</v>
      </c>
      <c r="AUH13" s="19">
        <v>0</v>
      </c>
      <c r="AUI13" s="19">
        <v>0</v>
      </c>
      <c r="AUJ13" s="19">
        <v>0</v>
      </c>
      <c r="AUK13" s="19">
        <v>0</v>
      </c>
      <c r="AUL13" s="19">
        <v>0</v>
      </c>
      <c r="AUM13" s="19">
        <v>0</v>
      </c>
      <c r="AUN13" s="19">
        <v>0</v>
      </c>
      <c r="AUO13" s="19">
        <v>0</v>
      </c>
      <c r="AUP13" s="19">
        <v>0</v>
      </c>
      <c r="AUQ13" s="19">
        <v>0</v>
      </c>
      <c r="AUR13" s="19">
        <v>0</v>
      </c>
      <c r="AUS13" s="19">
        <v>0</v>
      </c>
      <c r="AUT13" s="19">
        <v>0</v>
      </c>
      <c r="AUU13" s="19">
        <v>0</v>
      </c>
      <c r="AUV13" s="19">
        <v>0</v>
      </c>
      <c r="AUW13" s="19">
        <v>0</v>
      </c>
      <c r="AUX13" s="19">
        <v>0</v>
      </c>
      <c r="AUY13" s="19">
        <v>0</v>
      </c>
      <c r="AUZ13" s="19">
        <v>0</v>
      </c>
      <c r="AVA13" s="19">
        <v>0</v>
      </c>
      <c r="AVB13" s="19">
        <v>0</v>
      </c>
      <c r="AVC13" s="19">
        <v>0</v>
      </c>
      <c r="AVD13" s="19">
        <v>0</v>
      </c>
      <c r="AVE13" s="19">
        <v>0</v>
      </c>
      <c r="AVF13" s="19">
        <v>0</v>
      </c>
      <c r="AVG13" s="19">
        <v>0</v>
      </c>
      <c r="AVH13" s="19">
        <v>0</v>
      </c>
      <c r="AVI13" s="19">
        <v>0</v>
      </c>
      <c r="AVJ13" s="19">
        <v>0</v>
      </c>
      <c r="AVK13" s="19">
        <v>0</v>
      </c>
      <c r="AVL13" s="19">
        <v>0</v>
      </c>
      <c r="AVM13" s="19">
        <v>0</v>
      </c>
      <c r="AVN13" s="19">
        <v>0</v>
      </c>
      <c r="AVO13" s="19">
        <v>0</v>
      </c>
      <c r="AVP13" s="19">
        <v>0</v>
      </c>
      <c r="AVQ13" s="19">
        <v>0</v>
      </c>
      <c r="AVR13" s="19">
        <v>0</v>
      </c>
      <c r="AVS13" s="19">
        <v>0</v>
      </c>
      <c r="AVT13" s="19">
        <v>0</v>
      </c>
      <c r="AVU13" s="19">
        <v>0</v>
      </c>
      <c r="AVV13" s="19">
        <v>0</v>
      </c>
      <c r="AVW13" s="19">
        <v>0</v>
      </c>
      <c r="AVX13" s="19">
        <v>0</v>
      </c>
      <c r="AVY13" s="19">
        <v>0</v>
      </c>
      <c r="AVZ13" s="19">
        <v>0</v>
      </c>
      <c r="AWA13" s="19">
        <v>0</v>
      </c>
      <c r="AWB13" s="19">
        <v>0</v>
      </c>
      <c r="AWC13" s="19">
        <v>0</v>
      </c>
      <c r="AWD13" s="19">
        <v>0</v>
      </c>
      <c r="AWE13" s="19">
        <v>0</v>
      </c>
      <c r="AWF13" s="19">
        <v>0</v>
      </c>
      <c r="AWG13" s="19">
        <v>0</v>
      </c>
      <c r="AWH13" s="19">
        <v>0</v>
      </c>
      <c r="AWI13" s="19">
        <v>0</v>
      </c>
      <c r="AWJ13" s="19">
        <v>0</v>
      </c>
      <c r="AWK13" s="19">
        <v>0</v>
      </c>
      <c r="AWL13" s="19">
        <v>0</v>
      </c>
      <c r="AWM13" s="19">
        <v>0</v>
      </c>
      <c r="AWN13" s="19">
        <v>0</v>
      </c>
      <c r="AWO13" s="19">
        <v>0</v>
      </c>
      <c r="AWP13" s="19">
        <v>0</v>
      </c>
      <c r="AWQ13" s="19">
        <v>0</v>
      </c>
      <c r="AWR13" s="19">
        <v>0</v>
      </c>
      <c r="AWS13" s="19">
        <v>0</v>
      </c>
      <c r="AWT13" s="19">
        <v>0</v>
      </c>
      <c r="AWU13" s="19">
        <v>0</v>
      </c>
      <c r="AWV13" s="19">
        <v>0</v>
      </c>
      <c r="AWW13" s="19">
        <v>0</v>
      </c>
      <c r="AWX13" s="19">
        <v>0</v>
      </c>
      <c r="AWY13" s="19">
        <v>0</v>
      </c>
      <c r="AWZ13" s="19">
        <v>0</v>
      </c>
      <c r="AXA13" s="19">
        <v>0</v>
      </c>
      <c r="AXB13" s="19">
        <v>0</v>
      </c>
      <c r="AXC13" s="19">
        <v>0</v>
      </c>
      <c r="AXD13" s="19">
        <v>0</v>
      </c>
      <c r="AXE13" s="19">
        <v>0</v>
      </c>
      <c r="AXF13" s="19">
        <v>0</v>
      </c>
      <c r="AXG13" s="19">
        <v>0</v>
      </c>
      <c r="AXH13" s="19">
        <v>0</v>
      </c>
      <c r="AXI13" s="19">
        <v>0</v>
      </c>
      <c r="AXJ13" s="19">
        <v>0</v>
      </c>
      <c r="AXK13" s="19">
        <v>0</v>
      </c>
      <c r="AXL13" s="19">
        <v>0</v>
      </c>
      <c r="AXM13" s="19">
        <v>0</v>
      </c>
      <c r="AXN13" s="19">
        <v>0</v>
      </c>
      <c r="AXO13" s="19">
        <v>0</v>
      </c>
      <c r="AXP13" s="19">
        <v>0</v>
      </c>
      <c r="AXQ13" s="19">
        <v>0</v>
      </c>
      <c r="AXR13" s="19">
        <v>0</v>
      </c>
      <c r="AXS13" s="19">
        <v>0</v>
      </c>
      <c r="AXT13" s="19">
        <v>0</v>
      </c>
      <c r="AXU13" s="19">
        <v>0</v>
      </c>
      <c r="AXV13" s="19">
        <v>0</v>
      </c>
      <c r="AXW13" s="19">
        <v>0</v>
      </c>
      <c r="AXX13" s="19">
        <v>0</v>
      </c>
      <c r="AXY13" s="19">
        <v>0</v>
      </c>
      <c r="AXZ13" s="19">
        <v>0</v>
      </c>
      <c r="AYA13" s="19">
        <v>0</v>
      </c>
      <c r="AYB13" s="19">
        <v>0</v>
      </c>
      <c r="AYC13" s="19">
        <v>0</v>
      </c>
      <c r="AYD13" s="19">
        <v>0</v>
      </c>
      <c r="AYE13" s="19">
        <v>0</v>
      </c>
      <c r="AYF13" s="19">
        <v>0</v>
      </c>
      <c r="AYG13" s="19">
        <v>0</v>
      </c>
      <c r="AYH13" s="19">
        <v>0</v>
      </c>
      <c r="AYI13" s="19">
        <v>0</v>
      </c>
      <c r="AYJ13" s="19">
        <v>0</v>
      </c>
      <c r="AYK13" s="19">
        <v>0</v>
      </c>
      <c r="AYL13" s="19">
        <v>0</v>
      </c>
      <c r="AYM13" s="19">
        <v>0</v>
      </c>
      <c r="AYN13" s="19">
        <v>0</v>
      </c>
      <c r="AYO13" s="19">
        <v>0</v>
      </c>
      <c r="AYP13" s="19">
        <v>0</v>
      </c>
      <c r="AYQ13" s="19">
        <v>0</v>
      </c>
      <c r="AYR13" s="19">
        <v>0</v>
      </c>
      <c r="AYS13" s="19">
        <v>0</v>
      </c>
      <c r="AYT13" s="19">
        <v>0</v>
      </c>
      <c r="AYU13" s="19">
        <v>0</v>
      </c>
      <c r="AYV13" s="19">
        <v>0</v>
      </c>
      <c r="AYW13" s="19">
        <v>0</v>
      </c>
      <c r="AYX13" s="19">
        <v>0</v>
      </c>
      <c r="AYY13" s="19">
        <v>0</v>
      </c>
      <c r="AYZ13" s="19">
        <v>0</v>
      </c>
      <c r="AZA13" s="19">
        <v>0</v>
      </c>
      <c r="AZB13" s="19">
        <v>0</v>
      </c>
      <c r="AZC13" s="19">
        <v>0</v>
      </c>
      <c r="AZD13" s="19">
        <v>0</v>
      </c>
      <c r="AZE13" s="19">
        <v>0</v>
      </c>
      <c r="AZF13" s="19">
        <v>0</v>
      </c>
      <c r="AZG13" s="19">
        <v>0</v>
      </c>
      <c r="AZH13" s="19">
        <v>0</v>
      </c>
      <c r="AZI13" s="19">
        <v>0</v>
      </c>
      <c r="AZJ13" s="19">
        <v>0</v>
      </c>
      <c r="AZK13" s="19">
        <v>0</v>
      </c>
      <c r="AZL13" s="19">
        <v>0</v>
      </c>
      <c r="AZM13" s="19">
        <v>0</v>
      </c>
      <c r="AZN13" s="19">
        <v>0</v>
      </c>
      <c r="AZO13" s="19">
        <v>0</v>
      </c>
      <c r="AZP13" s="19">
        <v>0</v>
      </c>
      <c r="AZQ13" s="19">
        <v>0</v>
      </c>
      <c r="AZR13" s="19">
        <v>0</v>
      </c>
      <c r="AZS13" s="19">
        <v>0</v>
      </c>
      <c r="AZT13" s="19">
        <v>0</v>
      </c>
      <c r="AZU13" s="19">
        <v>0</v>
      </c>
      <c r="AZV13" s="19">
        <v>0</v>
      </c>
      <c r="AZW13" s="19">
        <v>0</v>
      </c>
      <c r="AZX13" s="19">
        <v>0</v>
      </c>
      <c r="AZY13" s="19">
        <v>0</v>
      </c>
      <c r="AZZ13" s="19">
        <v>0</v>
      </c>
      <c r="BAA13" s="19">
        <v>0</v>
      </c>
      <c r="BAB13" s="19">
        <v>0</v>
      </c>
      <c r="BAC13" s="19">
        <v>0</v>
      </c>
      <c r="BAD13" s="19">
        <v>0</v>
      </c>
      <c r="BAE13" s="19">
        <v>0</v>
      </c>
      <c r="BAF13" s="19">
        <v>0</v>
      </c>
      <c r="BAG13" s="19">
        <v>0</v>
      </c>
      <c r="BAH13" s="19">
        <v>0</v>
      </c>
      <c r="BAI13" s="19">
        <v>0</v>
      </c>
      <c r="BAJ13" s="19">
        <v>0</v>
      </c>
      <c r="BAK13" s="19">
        <v>0</v>
      </c>
      <c r="BAL13" s="19">
        <v>0</v>
      </c>
      <c r="BAM13" s="19">
        <v>0</v>
      </c>
      <c r="BAN13" s="19">
        <v>0</v>
      </c>
      <c r="BAO13" s="19">
        <v>0</v>
      </c>
      <c r="BAP13" s="19">
        <v>0</v>
      </c>
      <c r="BAQ13" s="19">
        <v>0</v>
      </c>
      <c r="BAR13" s="19">
        <v>0</v>
      </c>
      <c r="BAS13" s="19">
        <v>0</v>
      </c>
      <c r="BAT13" s="19">
        <v>0</v>
      </c>
      <c r="BAU13" s="19">
        <v>0</v>
      </c>
      <c r="BAV13" s="19">
        <v>0</v>
      </c>
      <c r="BAW13" s="19">
        <v>0</v>
      </c>
      <c r="BAX13" s="19">
        <v>0</v>
      </c>
      <c r="BAY13" s="19">
        <v>0</v>
      </c>
      <c r="BAZ13" s="19">
        <v>0</v>
      </c>
      <c r="BBA13" s="19">
        <v>0</v>
      </c>
      <c r="BBB13" s="19">
        <v>0</v>
      </c>
      <c r="BBC13" s="19">
        <v>0</v>
      </c>
      <c r="BBD13" s="19">
        <v>0</v>
      </c>
      <c r="BBE13" s="19">
        <v>0</v>
      </c>
      <c r="BBF13" s="19">
        <v>0</v>
      </c>
      <c r="BBG13" s="19">
        <v>0</v>
      </c>
      <c r="BBH13" s="19">
        <v>0</v>
      </c>
      <c r="BBI13" s="19">
        <v>0</v>
      </c>
      <c r="BBJ13" s="19">
        <v>0</v>
      </c>
      <c r="BBK13" s="19">
        <v>0</v>
      </c>
      <c r="BBL13" s="19">
        <v>0</v>
      </c>
      <c r="BBM13" s="19">
        <v>0</v>
      </c>
      <c r="BBN13" s="19">
        <v>0</v>
      </c>
      <c r="BBO13" s="19">
        <v>0</v>
      </c>
      <c r="BBP13" s="19">
        <v>0</v>
      </c>
      <c r="BBQ13" s="19">
        <v>0</v>
      </c>
      <c r="BBR13" s="19">
        <v>0</v>
      </c>
      <c r="BBS13" s="19">
        <v>0</v>
      </c>
      <c r="BBT13" s="19">
        <v>0</v>
      </c>
      <c r="BBU13" s="19">
        <v>0</v>
      </c>
      <c r="BBV13" s="19">
        <v>0</v>
      </c>
      <c r="BBW13" s="19">
        <v>0</v>
      </c>
      <c r="BBX13" s="19">
        <v>0</v>
      </c>
      <c r="BBY13" s="19">
        <v>0</v>
      </c>
      <c r="BBZ13" s="19">
        <v>0</v>
      </c>
      <c r="BCA13" s="19">
        <v>0</v>
      </c>
      <c r="BCB13" s="19">
        <v>0</v>
      </c>
      <c r="BCC13" s="19">
        <v>0</v>
      </c>
      <c r="BCD13" s="19">
        <v>0</v>
      </c>
      <c r="BCE13" s="19">
        <v>0</v>
      </c>
      <c r="BCF13" s="19">
        <v>0</v>
      </c>
      <c r="BCG13" s="19">
        <v>0</v>
      </c>
      <c r="BCH13" s="19">
        <v>0</v>
      </c>
      <c r="BCI13" s="19">
        <v>0</v>
      </c>
      <c r="BCJ13" s="19">
        <v>0</v>
      </c>
      <c r="BCK13" s="19">
        <v>0</v>
      </c>
      <c r="BCL13" s="19">
        <v>0</v>
      </c>
      <c r="BCM13" s="19">
        <v>0</v>
      </c>
      <c r="BCN13" s="19">
        <v>0</v>
      </c>
      <c r="BCO13" s="19">
        <v>0</v>
      </c>
      <c r="BCP13" s="19">
        <v>0</v>
      </c>
      <c r="BCQ13" s="19">
        <v>0</v>
      </c>
      <c r="BCR13" s="19">
        <v>0</v>
      </c>
      <c r="BCS13" s="19">
        <v>0</v>
      </c>
      <c r="BCT13" s="19">
        <v>0</v>
      </c>
      <c r="BCU13" s="19">
        <v>0</v>
      </c>
      <c r="BCV13" s="19">
        <v>0</v>
      </c>
      <c r="BCW13" s="19">
        <v>0</v>
      </c>
      <c r="BCX13" s="19">
        <v>0</v>
      </c>
      <c r="BCY13" s="19">
        <v>0</v>
      </c>
      <c r="BCZ13" s="19">
        <v>0</v>
      </c>
      <c r="BDA13" s="19">
        <v>0</v>
      </c>
      <c r="BDB13" s="19">
        <v>0</v>
      </c>
      <c r="BDC13" s="19">
        <v>0</v>
      </c>
      <c r="BDD13" s="19">
        <v>0</v>
      </c>
      <c r="BDE13" s="19">
        <v>0</v>
      </c>
      <c r="BDF13" s="19">
        <v>0</v>
      </c>
      <c r="BDG13" s="19">
        <v>0</v>
      </c>
      <c r="BDH13" s="19">
        <v>0</v>
      </c>
      <c r="BDI13" s="19">
        <v>0</v>
      </c>
      <c r="BDJ13" s="19">
        <v>0</v>
      </c>
      <c r="BDK13" s="19">
        <v>0</v>
      </c>
      <c r="BDL13" s="19">
        <v>0</v>
      </c>
      <c r="BDM13" s="19">
        <v>0</v>
      </c>
      <c r="BDN13" s="19">
        <v>0</v>
      </c>
      <c r="BDO13" s="19">
        <v>0</v>
      </c>
      <c r="BDP13" s="19">
        <v>0</v>
      </c>
      <c r="BDQ13" s="19">
        <v>0</v>
      </c>
      <c r="BDR13" s="19">
        <v>0</v>
      </c>
      <c r="BDS13" s="19">
        <v>0</v>
      </c>
      <c r="BDT13" s="19">
        <v>0</v>
      </c>
      <c r="BDU13" s="19">
        <v>0</v>
      </c>
      <c r="BDV13" s="19">
        <v>0</v>
      </c>
      <c r="BDW13" s="19">
        <v>0</v>
      </c>
      <c r="BDX13" s="19">
        <v>0</v>
      </c>
      <c r="BDY13" s="19">
        <v>0</v>
      </c>
      <c r="BDZ13" s="19">
        <v>0</v>
      </c>
      <c r="BEA13" s="19">
        <v>0</v>
      </c>
      <c r="BEB13" s="19">
        <v>0</v>
      </c>
      <c r="BEC13" s="19">
        <v>0</v>
      </c>
      <c r="BED13" s="19">
        <v>0</v>
      </c>
      <c r="BEE13" s="19">
        <v>0</v>
      </c>
      <c r="BEF13" s="19">
        <v>0</v>
      </c>
      <c r="BEG13" s="19">
        <v>0</v>
      </c>
      <c r="BEH13" s="19">
        <v>0</v>
      </c>
      <c r="BEI13" s="19">
        <v>0</v>
      </c>
      <c r="BEJ13" s="19">
        <v>0</v>
      </c>
      <c r="BEK13" s="19">
        <v>0</v>
      </c>
      <c r="BEL13" s="19">
        <v>0</v>
      </c>
      <c r="BEM13" s="19">
        <v>0</v>
      </c>
      <c r="BEN13" s="19">
        <v>0</v>
      </c>
      <c r="BEO13" s="19">
        <v>0</v>
      </c>
      <c r="BEP13" s="19">
        <v>0</v>
      </c>
      <c r="BEQ13" s="19">
        <v>0</v>
      </c>
      <c r="BER13" s="19">
        <v>0</v>
      </c>
      <c r="BES13" s="19">
        <v>0</v>
      </c>
      <c r="BET13" s="19">
        <v>0</v>
      </c>
      <c r="BEU13" s="19">
        <v>0</v>
      </c>
      <c r="BEV13" s="19">
        <v>0</v>
      </c>
      <c r="BEW13" s="19">
        <v>0</v>
      </c>
      <c r="BEX13" s="19">
        <v>0</v>
      </c>
      <c r="BEY13" s="19">
        <v>0</v>
      </c>
      <c r="BEZ13" s="19">
        <v>0</v>
      </c>
      <c r="BFA13" s="19">
        <v>0</v>
      </c>
      <c r="BFB13" s="19">
        <v>0</v>
      </c>
      <c r="BFC13" s="19">
        <v>0</v>
      </c>
      <c r="BFD13" s="19">
        <v>0</v>
      </c>
      <c r="BFE13" s="19">
        <v>0</v>
      </c>
      <c r="BFF13" s="19">
        <v>0</v>
      </c>
      <c r="BFG13" s="19">
        <v>0</v>
      </c>
      <c r="BFH13" s="19">
        <v>0</v>
      </c>
      <c r="BFI13" s="19">
        <v>0</v>
      </c>
      <c r="BFJ13" s="19">
        <v>0</v>
      </c>
      <c r="BFK13" s="19">
        <v>0</v>
      </c>
      <c r="BFL13" s="19">
        <v>0</v>
      </c>
      <c r="BFM13" s="19">
        <v>0</v>
      </c>
      <c r="BFN13" s="19">
        <v>0</v>
      </c>
      <c r="BFO13" s="19">
        <v>0</v>
      </c>
      <c r="BFP13" s="19">
        <v>0</v>
      </c>
      <c r="BFQ13" s="19">
        <v>0</v>
      </c>
      <c r="BFR13" s="19">
        <v>0</v>
      </c>
      <c r="BFS13" s="19">
        <v>0</v>
      </c>
      <c r="BFT13" s="19">
        <v>0</v>
      </c>
      <c r="BFU13" s="19">
        <v>0</v>
      </c>
      <c r="BFV13" s="19">
        <v>0</v>
      </c>
      <c r="BFW13" s="19">
        <v>0</v>
      </c>
      <c r="BFX13" s="19">
        <v>0</v>
      </c>
      <c r="BFY13" s="19">
        <v>0</v>
      </c>
      <c r="BFZ13" s="19">
        <v>0</v>
      </c>
      <c r="BGA13" s="19">
        <v>0</v>
      </c>
      <c r="BGB13" s="19">
        <v>0</v>
      </c>
      <c r="BGC13" s="19">
        <v>0</v>
      </c>
      <c r="BGD13" s="19">
        <v>0</v>
      </c>
      <c r="BGE13" s="19">
        <v>0</v>
      </c>
      <c r="BGF13" s="19">
        <v>0</v>
      </c>
      <c r="BGG13" s="19">
        <v>0</v>
      </c>
      <c r="BGH13" s="19">
        <v>0</v>
      </c>
      <c r="BGI13" s="19">
        <v>0</v>
      </c>
      <c r="BGJ13" s="19">
        <v>0</v>
      </c>
      <c r="BGK13" s="19">
        <v>0</v>
      </c>
      <c r="BGL13" s="19">
        <v>0</v>
      </c>
      <c r="BGM13" s="19">
        <v>0</v>
      </c>
      <c r="BGN13" s="19">
        <v>0</v>
      </c>
      <c r="BGO13" s="19">
        <v>0</v>
      </c>
      <c r="BGP13" s="19">
        <v>0</v>
      </c>
      <c r="BGQ13" s="19">
        <v>0</v>
      </c>
      <c r="BGR13" s="19">
        <v>0</v>
      </c>
      <c r="BGS13" s="19">
        <v>0</v>
      </c>
      <c r="BGT13" s="19">
        <v>0</v>
      </c>
      <c r="BGU13" s="19">
        <v>0</v>
      </c>
      <c r="BGV13" s="19">
        <v>0</v>
      </c>
      <c r="BGW13" s="19">
        <v>0</v>
      </c>
      <c r="BGX13" s="19">
        <v>0</v>
      </c>
      <c r="BGY13" s="19">
        <v>0</v>
      </c>
      <c r="BGZ13" s="19">
        <v>0</v>
      </c>
      <c r="BHA13" s="19">
        <v>0</v>
      </c>
      <c r="BHB13" s="19">
        <v>0</v>
      </c>
      <c r="BHC13" s="19">
        <v>0</v>
      </c>
      <c r="BHD13" s="19">
        <v>0</v>
      </c>
      <c r="BHE13" s="19">
        <v>0</v>
      </c>
      <c r="BHF13" s="19">
        <v>0</v>
      </c>
      <c r="BHG13" s="19">
        <v>0</v>
      </c>
      <c r="BHH13" s="19">
        <v>0</v>
      </c>
      <c r="BHI13" s="19">
        <v>0</v>
      </c>
      <c r="BHJ13" s="19">
        <v>0</v>
      </c>
      <c r="BHK13" s="19">
        <v>0</v>
      </c>
      <c r="BHL13" s="19">
        <v>0</v>
      </c>
      <c r="BHM13" s="19">
        <v>0</v>
      </c>
      <c r="BHN13" s="19">
        <v>0</v>
      </c>
      <c r="BHO13" s="19">
        <v>0</v>
      </c>
      <c r="BHP13" s="19">
        <v>0</v>
      </c>
      <c r="BHQ13" s="19">
        <v>0</v>
      </c>
      <c r="BHR13" s="19">
        <v>0</v>
      </c>
      <c r="BHS13" s="19">
        <v>0</v>
      </c>
      <c r="BHT13" s="19">
        <v>0</v>
      </c>
      <c r="BHU13" s="19">
        <v>0</v>
      </c>
      <c r="BHV13" s="19">
        <v>0</v>
      </c>
      <c r="BHW13" s="19">
        <v>0</v>
      </c>
      <c r="BHX13" s="19">
        <v>0</v>
      </c>
      <c r="BHY13" s="19">
        <v>0</v>
      </c>
      <c r="BHZ13" s="19">
        <v>0</v>
      </c>
      <c r="BIA13" s="19">
        <v>0</v>
      </c>
      <c r="BIB13" s="19">
        <v>0</v>
      </c>
      <c r="BIC13" s="19">
        <v>0</v>
      </c>
      <c r="BID13" s="19">
        <v>0</v>
      </c>
      <c r="BIE13" s="19">
        <v>0</v>
      </c>
      <c r="BIF13" s="19">
        <v>0</v>
      </c>
      <c r="BIG13" s="19">
        <v>0</v>
      </c>
      <c r="BIH13" s="19">
        <v>0</v>
      </c>
      <c r="BII13" s="19">
        <v>0</v>
      </c>
      <c r="BIJ13" s="19">
        <v>0</v>
      </c>
      <c r="BIK13" s="19">
        <v>0</v>
      </c>
      <c r="BIL13" s="19">
        <v>0</v>
      </c>
      <c r="BIM13" s="19">
        <v>0</v>
      </c>
      <c r="BIN13" s="19">
        <v>0</v>
      </c>
      <c r="BIO13" s="19">
        <v>0</v>
      </c>
      <c r="BIP13" s="19">
        <v>0</v>
      </c>
      <c r="BIQ13" s="19">
        <v>0</v>
      </c>
      <c r="BIR13" s="19">
        <v>0</v>
      </c>
      <c r="BIS13" s="19">
        <v>0</v>
      </c>
      <c r="BIT13" s="19">
        <v>0</v>
      </c>
      <c r="BIU13" s="19">
        <v>0</v>
      </c>
      <c r="BIV13" s="19">
        <v>0</v>
      </c>
      <c r="BIW13" s="19">
        <v>0</v>
      </c>
      <c r="BIX13" s="19">
        <v>0</v>
      </c>
      <c r="BIY13" s="19">
        <v>0</v>
      </c>
      <c r="BIZ13" s="19">
        <v>0</v>
      </c>
      <c r="BJA13" s="19">
        <v>0</v>
      </c>
      <c r="BJB13" s="19">
        <v>0</v>
      </c>
      <c r="BJC13" s="19">
        <v>0</v>
      </c>
      <c r="BJD13" s="19">
        <v>0</v>
      </c>
      <c r="BJE13" s="19">
        <v>0</v>
      </c>
      <c r="BJF13" s="19">
        <v>0</v>
      </c>
      <c r="BJG13" s="19">
        <v>0</v>
      </c>
      <c r="BJH13" s="19">
        <v>0</v>
      </c>
      <c r="BJI13" s="19">
        <v>0</v>
      </c>
      <c r="BJJ13" s="19">
        <v>0</v>
      </c>
      <c r="BJK13" s="19">
        <v>0</v>
      </c>
      <c r="BJL13" s="19">
        <v>0</v>
      </c>
      <c r="BJM13" s="19">
        <v>0</v>
      </c>
      <c r="BJN13" s="19">
        <v>0</v>
      </c>
      <c r="BJO13" s="19">
        <v>0</v>
      </c>
      <c r="BJP13" s="19">
        <v>0</v>
      </c>
      <c r="BJQ13" s="19">
        <v>0</v>
      </c>
      <c r="BJR13" s="19">
        <v>0</v>
      </c>
      <c r="BJS13" s="19">
        <v>0</v>
      </c>
      <c r="BJT13" s="19">
        <v>0</v>
      </c>
      <c r="BJU13" s="19">
        <v>0</v>
      </c>
      <c r="BJV13" s="19">
        <v>0</v>
      </c>
      <c r="BJW13" s="19">
        <v>0</v>
      </c>
      <c r="BJX13" s="19">
        <v>0</v>
      </c>
      <c r="BJY13" s="19">
        <v>0</v>
      </c>
      <c r="BJZ13" s="19">
        <v>0</v>
      </c>
      <c r="BKA13" s="19">
        <v>0</v>
      </c>
      <c r="BKB13" s="19">
        <v>0</v>
      </c>
      <c r="BKC13" s="19">
        <v>0</v>
      </c>
      <c r="BKD13" s="19">
        <v>0</v>
      </c>
      <c r="BKE13" s="19">
        <v>0</v>
      </c>
      <c r="BKF13" s="19">
        <v>0</v>
      </c>
      <c r="BKG13" s="19">
        <v>0</v>
      </c>
      <c r="BKH13" s="19">
        <v>0</v>
      </c>
      <c r="BKI13" s="19">
        <v>0</v>
      </c>
      <c r="BKJ13" s="19">
        <v>0</v>
      </c>
      <c r="BKK13" s="19">
        <v>0</v>
      </c>
      <c r="BKL13" s="19">
        <v>0</v>
      </c>
      <c r="BKM13" s="19">
        <v>0</v>
      </c>
      <c r="BKN13" s="19">
        <v>0</v>
      </c>
      <c r="BKO13" s="19">
        <v>0</v>
      </c>
      <c r="BKP13" s="19">
        <v>0</v>
      </c>
      <c r="BKQ13" s="19">
        <v>0</v>
      </c>
      <c r="BKR13" s="19">
        <v>0</v>
      </c>
      <c r="BKS13" s="19">
        <v>0</v>
      </c>
      <c r="BKT13" s="19">
        <v>0</v>
      </c>
      <c r="BKU13" s="19">
        <v>0</v>
      </c>
      <c r="BKV13" s="19">
        <v>0</v>
      </c>
      <c r="BKW13" s="19">
        <v>0</v>
      </c>
      <c r="BKX13" s="19">
        <v>0</v>
      </c>
      <c r="BKY13" s="19">
        <v>0</v>
      </c>
      <c r="BKZ13" s="19">
        <v>0</v>
      </c>
      <c r="BLA13" s="19">
        <v>0</v>
      </c>
      <c r="BLB13" s="19">
        <v>0</v>
      </c>
      <c r="BLC13" s="19">
        <v>0</v>
      </c>
      <c r="BLD13" s="19">
        <v>0</v>
      </c>
      <c r="BLE13" s="19">
        <v>0</v>
      </c>
      <c r="BLF13" s="19">
        <v>0</v>
      </c>
      <c r="BLG13" s="19">
        <v>0</v>
      </c>
      <c r="BLH13" s="19">
        <v>0</v>
      </c>
      <c r="BLI13" s="19">
        <v>0</v>
      </c>
      <c r="BLJ13" s="19">
        <v>0</v>
      </c>
      <c r="BLK13" s="19">
        <v>0</v>
      </c>
      <c r="BLL13" s="19">
        <v>0</v>
      </c>
      <c r="BLM13" s="19">
        <v>0</v>
      </c>
      <c r="BLN13" s="19">
        <v>0</v>
      </c>
      <c r="BLO13" s="19">
        <v>0</v>
      </c>
      <c r="BLP13" s="19">
        <v>0</v>
      </c>
      <c r="BLQ13" s="19">
        <v>0</v>
      </c>
      <c r="BLR13" s="19">
        <v>0</v>
      </c>
      <c r="BLS13" s="19">
        <v>0</v>
      </c>
      <c r="BLT13" s="19">
        <v>0</v>
      </c>
      <c r="BLU13" s="19">
        <v>0</v>
      </c>
      <c r="BLV13" s="19">
        <v>0</v>
      </c>
      <c r="BLW13" s="19">
        <v>0</v>
      </c>
      <c r="BLX13" s="19">
        <v>0</v>
      </c>
      <c r="BLY13" s="19">
        <v>0</v>
      </c>
      <c r="BLZ13" s="19">
        <v>0</v>
      </c>
      <c r="BMA13" s="19">
        <v>0</v>
      </c>
      <c r="BMB13" s="19">
        <v>0</v>
      </c>
      <c r="BMC13" s="19">
        <v>0</v>
      </c>
      <c r="BMD13" s="19">
        <v>0</v>
      </c>
      <c r="BME13" s="19">
        <v>0</v>
      </c>
      <c r="BMF13" s="19">
        <v>0</v>
      </c>
      <c r="BMG13" s="19">
        <v>0</v>
      </c>
      <c r="BMH13" s="19">
        <v>0</v>
      </c>
      <c r="BMI13" s="19">
        <v>0</v>
      </c>
      <c r="BMJ13" s="19">
        <v>0</v>
      </c>
      <c r="BMK13" s="19">
        <v>0</v>
      </c>
      <c r="BML13" s="19">
        <v>0</v>
      </c>
      <c r="BMM13" s="19">
        <v>0</v>
      </c>
      <c r="BMN13" s="19">
        <v>0</v>
      </c>
      <c r="BMO13" s="19">
        <v>0</v>
      </c>
      <c r="BMP13" s="19">
        <v>0</v>
      </c>
      <c r="BMQ13" s="19">
        <v>0</v>
      </c>
      <c r="BMR13" s="19">
        <v>0</v>
      </c>
      <c r="BMS13" s="19">
        <v>0</v>
      </c>
      <c r="BMT13" s="19">
        <v>0</v>
      </c>
      <c r="BMU13" s="19">
        <v>0</v>
      </c>
      <c r="BMV13" s="19">
        <v>0</v>
      </c>
      <c r="BMW13" s="19">
        <v>0</v>
      </c>
      <c r="BMX13" s="19">
        <v>0</v>
      </c>
      <c r="BMY13" s="19">
        <v>0</v>
      </c>
    </row>
    <row r="14" spans="1:1715" s="6" customFormat="1" hidden="1" x14ac:dyDescent="0.25">
      <c r="A14" s="4" t="s">
        <v>255</v>
      </c>
      <c r="B14" s="5"/>
      <c r="C14" s="5"/>
      <c r="D14" s="5"/>
      <c r="E14" s="5"/>
      <c r="F14" s="5"/>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19"/>
      <c r="FD14" s="19"/>
      <c r="FE14" s="19"/>
      <c r="FF14" s="19"/>
      <c r="FG14" s="19"/>
      <c r="FH14" s="19"/>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19"/>
      <c r="GN14" s="19"/>
      <c r="GO14" s="19"/>
      <c r="GP14" s="19"/>
      <c r="GQ14" s="19"/>
      <c r="GR14" s="19"/>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19"/>
      <c r="HX14" s="19"/>
      <c r="HY14" s="19"/>
      <c r="HZ14" s="19"/>
      <c r="IA14" s="19"/>
      <c r="IB14" s="19"/>
      <c r="IC14" s="19"/>
      <c r="ID14" s="19"/>
      <c r="IE14" s="19"/>
      <c r="IF14" s="19"/>
      <c r="IG14" s="19"/>
      <c r="IH14" s="19"/>
      <c r="II14" s="19"/>
      <c r="IJ14" s="19"/>
      <c r="IK14" s="19"/>
      <c r="IL14" s="19"/>
      <c r="IM14" s="19">
        <v>0</v>
      </c>
      <c r="IN14" s="19">
        <v>0</v>
      </c>
      <c r="IO14" s="19">
        <v>0</v>
      </c>
      <c r="IP14" s="19">
        <v>0</v>
      </c>
      <c r="IQ14" s="19">
        <v>35</v>
      </c>
      <c r="IR14" s="19">
        <v>34</v>
      </c>
      <c r="IS14" s="19">
        <v>33</v>
      </c>
      <c r="IT14" s="19">
        <v>33</v>
      </c>
      <c r="IU14" s="19">
        <v>27</v>
      </c>
      <c r="IV14" s="19">
        <v>25</v>
      </c>
      <c r="IW14" s="19">
        <v>26</v>
      </c>
      <c r="IX14" s="19">
        <v>34</v>
      </c>
      <c r="IY14" s="19">
        <v>25</v>
      </c>
      <c r="IZ14" s="19">
        <v>19</v>
      </c>
      <c r="JA14" s="19">
        <v>21</v>
      </c>
      <c r="JB14" s="19">
        <v>19</v>
      </c>
      <c r="JC14" s="19">
        <v>17</v>
      </c>
      <c r="JD14" s="19">
        <v>16</v>
      </c>
      <c r="JE14" s="19">
        <v>16</v>
      </c>
      <c r="JF14" s="19">
        <v>14</v>
      </c>
      <c r="JG14" s="19">
        <v>12</v>
      </c>
      <c r="JH14" s="19">
        <v>11</v>
      </c>
      <c r="JI14" s="19">
        <v>9</v>
      </c>
      <c r="JJ14" s="19">
        <v>9</v>
      </c>
      <c r="JK14" s="19">
        <v>9</v>
      </c>
      <c r="JL14" s="19">
        <v>9</v>
      </c>
      <c r="JM14" s="19">
        <v>10</v>
      </c>
      <c r="JN14" s="19">
        <v>10</v>
      </c>
      <c r="JO14" s="19">
        <v>9</v>
      </c>
      <c r="JP14" s="19">
        <v>9</v>
      </c>
      <c r="JQ14" s="19">
        <v>9</v>
      </c>
      <c r="JR14" s="19">
        <v>9</v>
      </c>
      <c r="JS14" s="19">
        <v>9</v>
      </c>
      <c r="JT14" s="19">
        <v>9</v>
      </c>
      <c r="JU14" s="19">
        <v>9</v>
      </c>
      <c r="JV14" s="19">
        <v>9</v>
      </c>
      <c r="JW14" s="19">
        <v>9</v>
      </c>
      <c r="JX14" s="19">
        <v>9</v>
      </c>
      <c r="JY14" s="19">
        <v>9</v>
      </c>
      <c r="JZ14" s="19">
        <v>8</v>
      </c>
      <c r="KA14" s="19">
        <v>7</v>
      </c>
      <c r="KB14" s="19">
        <v>6</v>
      </c>
      <c r="KC14" s="19">
        <v>6</v>
      </c>
      <c r="KD14" s="19">
        <v>6</v>
      </c>
      <c r="KE14" s="19">
        <v>6</v>
      </c>
      <c r="KF14" s="19">
        <v>6</v>
      </c>
      <c r="KG14" s="19">
        <v>6</v>
      </c>
      <c r="KH14" s="19">
        <v>6</v>
      </c>
      <c r="KI14" s="19">
        <v>6</v>
      </c>
      <c r="KJ14" s="19">
        <v>6</v>
      </c>
      <c r="KK14" s="19">
        <v>4</v>
      </c>
      <c r="KL14" s="19">
        <v>4</v>
      </c>
      <c r="KM14" s="19">
        <v>4</v>
      </c>
      <c r="KN14" s="19">
        <v>4</v>
      </c>
      <c r="KO14" s="19">
        <v>5</v>
      </c>
      <c r="KP14" s="19">
        <v>5</v>
      </c>
      <c r="KQ14" s="19">
        <v>5</v>
      </c>
      <c r="KR14" s="19">
        <v>5</v>
      </c>
      <c r="KS14" s="19">
        <v>5</v>
      </c>
      <c r="KT14" s="19">
        <v>3</v>
      </c>
      <c r="KU14" s="19">
        <v>3</v>
      </c>
      <c r="KV14" s="19">
        <v>3</v>
      </c>
      <c r="KW14" s="19">
        <v>3</v>
      </c>
      <c r="KX14" s="19">
        <v>2</v>
      </c>
      <c r="KY14" s="19">
        <v>2</v>
      </c>
      <c r="KZ14" s="19">
        <v>2</v>
      </c>
      <c r="LA14" s="19">
        <v>2</v>
      </c>
      <c r="LB14" s="19">
        <v>2</v>
      </c>
      <c r="LC14" s="19">
        <v>1</v>
      </c>
      <c r="LD14" s="19">
        <v>1</v>
      </c>
      <c r="LE14" s="19">
        <v>1</v>
      </c>
      <c r="LF14" s="19">
        <v>1</v>
      </c>
      <c r="LG14" s="19">
        <v>1</v>
      </c>
      <c r="LH14" s="19">
        <v>1</v>
      </c>
      <c r="LI14" s="19">
        <v>1</v>
      </c>
      <c r="LJ14" s="19">
        <v>1</v>
      </c>
      <c r="LK14" s="19">
        <v>1</v>
      </c>
      <c r="LL14" s="19">
        <v>1</v>
      </c>
      <c r="LM14" s="19">
        <v>1</v>
      </c>
      <c r="LN14" s="19">
        <v>1</v>
      </c>
      <c r="LO14" s="19">
        <v>1</v>
      </c>
      <c r="LP14" s="19">
        <v>1</v>
      </c>
      <c r="LQ14" s="19">
        <v>1</v>
      </c>
      <c r="LR14" s="19">
        <v>2</v>
      </c>
      <c r="LS14" s="19">
        <v>1</v>
      </c>
      <c r="LT14" s="19">
        <v>1</v>
      </c>
      <c r="LU14" s="19">
        <v>1</v>
      </c>
      <c r="LV14" s="19">
        <v>1</v>
      </c>
      <c r="LW14" s="19">
        <v>1</v>
      </c>
      <c r="LX14" s="19">
        <v>1</v>
      </c>
      <c r="LY14" s="19">
        <v>1</v>
      </c>
      <c r="LZ14" s="19">
        <v>1</v>
      </c>
      <c r="MA14" s="19">
        <v>1</v>
      </c>
      <c r="MB14" s="19">
        <v>1</v>
      </c>
      <c r="MC14" s="19">
        <v>1</v>
      </c>
      <c r="MD14" s="19">
        <v>1</v>
      </c>
      <c r="ME14" s="19">
        <v>1</v>
      </c>
      <c r="MF14" s="19">
        <v>1</v>
      </c>
      <c r="MG14" s="19">
        <v>1</v>
      </c>
      <c r="MH14" s="19">
        <v>1</v>
      </c>
      <c r="MI14" s="19">
        <v>1</v>
      </c>
      <c r="MJ14" s="19">
        <v>1</v>
      </c>
      <c r="MK14" s="19">
        <v>1</v>
      </c>
      <c r="ML14" s="19">
        <v>1</v>
      </c>
      <c r="MM14" s="19">
        <v>1</v>
      </c>
      <c r="MN14" s="19">
        <v>1</v>
      </c>
      <c r="MO14" s="19">
        <v>1</v>
      </c>
      <c r="MP14" s="19">
        <v>1</v>
      </c>
      <c r="MQ14" s="19">
        <v>1</v>
      </c>
      <c r="MR14" s="19">
        <v>1</v>
      </c>
      <c r="MS14" s="19">
        <v>1</v>
      </c>
      <c r="MT14" s="19">
        <v>1</v>
      </c>
      <c r="MU14" s="19">
        <v>1</v>
      </c>
      <c r="MV14" s="19">
        <v>1</v>
      </c>
      <c r="MW14" s="19">
        <v>1</v>
      </c>
      <c r="MX14" s="19">
        <v>1</v>
      </c>
      <c r="MY14" s="19">
        <v>1</v>
      </c>
      <c r="MZ14" s="19">
        <v>1</v>
      </c>
      <c r="NA14" s="19">
        <v>1</v>
      </c>
      <c r="NB14" s="19">
        <v>1</v>
      </c>
      <c r="NC14" s="19">
        <v>1</v>
      </c>
      <c r="ND14" s="19">
        <v>1</v>
      </c>
      <c r="NE14" s="19">
        <v>1</v>
      </c>
      <c r="NF14" s="19">
        <v>1</v>
      </c>
      <c r="NG14" s="19">
        <v>1</v>
      </c>
      <c r="NH14" s="19">
        <v>1</v>
      </c>
      <c r="NI14" s="19">
        <v>2</v>
      </c>
      <c r="NJ14" s="19">
        <v>2</v>
      </c>
      <c r="NK14" s="19">
        <v>2</v>
      </c>
      <c r="NL14" s="19">
        <v>2</v>
      </c>
      <c r="NM14" s="19">
        <v>2</v>
      </c>
      <c r="NN14" s="19">
        <v>2</v>
      </c>
      <c r="NO14" s="19">
        <v>2</v>
      </c>
      <c r="NP14" s="19">
        <v>2</v>
      </c>
      <c r="NQ14" s="19">
        <v>2</v>
      </c>
      <c r="NR14" s="19">
        <v>2</v>
      </c>
      <c r="NS14" s="19">
        <v>2</v>
      </c>
      <c r="NT14" s="19">
        <v>2</v>
      </c>
      <c r="NU14" s="19">
        <v>2</v>
      </c>
      <c r="NV14" s="19">
        <v>2</v>
      </c>
      <c r="NW14" s="19">
        <v>2</v>
      </c>
      <c r="NX14" s="19">
        <v>2</v>
      </c>
      <c r="NY14" s="19">
        <v>2</v>
      </c>
      <c r="NZ14" s="19">
        <v>2</v>
      </c>
      <c r="OA14" s="19">
        <v>2</v>
      </c>
      <c r="OB14" s="19">
        <v>2</v>
      </c>
      <c r="OC14" s="19">
        <v>2</v>
      </c>
      <c r="OD14" s="19">
        <v>2</v>
      </c>
      <c r="OE14" s="19">
        <v>2</v>
      </c>
      <c r="OF14" s="19">
        <v>0</v>
      </c>
      <c r="OG14" s="19">
        <v>0</v>
      </c>
      <c r="OH14" s="19">
        <v>0</v>
      </c>
      <c r="OI14" s="19">
        <v>0</v>
      </c>
      <c r="OJ14" s="19">
        <v>0</v>
      </c>
      <c r="OK14" s="19">
        <v>0</v>
      </c>
      <c r="OL14" s="19">
        <v>0</v>
      </c>
      <c r="OM14" s="19">
        <v>0</v>
      </c>
      <c r="ON14" s="19">
        <v>0</v>
      </c>
      <c r="OO14" s="19">
        <v>0</v>
      </c>
      <c r="OP14" s="19">
        <v>0</v>
      </c>
      <c r="OQ14" s="19">
        <v>0</v>
      </c>
      <c r="OR14" s="19">
        <v>0</v>
      </c>
      <c r="OS14" s="19">
        <v>0</v>
      </c>
      <c r="OT14" s="19">
        <v>0</v>
      </c>
      <c r="OU14" s="19">
        <v>0</v>
      </c>
      <c r="OV14" s="19">
        <v>0</v>
      </c>
      <c r="OW14" s="19">
        <v>0</v>
      </c>
      <c r="OX14" s="19">
        <v>0</v>
      </c>
      <c r="OY14" s="19">
        <v>0</v>
      </c>
      <c r="OZ14" s="19">
        <v>0</v>
      </c>
      <c r="PA14" s="19">
        <v>0</v>
      </c>
      <c r="PB14" s="19">
        <v>0</v>
      </c>
      <c r="PC14" s="19">
        <v>0</v>
      </c>
      <c r="PD14" s="19">
        <v>0</v>
      </c>
      <c r="PE14" s="19">
        <v>0</v>
      </c>
      <c r="PF14" s="19">
        <v>0</v>
      </c>
      <c r="PG14" s="19">
        <v>0</v>
      </c>
      <c r="PH14" s="19">
        <v>0</v>
      </c>
      <c r="PI14" s="19">
        <v>0</v>
      </c>
      <c r="PJ14" s="19">
        <v>0</v>
      </c>
      <c r="PK14" s="19">
        <v>0</v>
      </c>
      <c r="PL14" s="19">
        <v>0</v>
      </c>
      <c r="PM14" s="19">
        <v>0</v>
      </c>
      <c r="PN14" s="19">
        <v>0</v>
      </c>
      <c r="PO14" s="19">
        <v>0</v>
      </c>
      <c r="PP14" s="19">
        <v>0</v>
      </c>
      <c r="PQ14" s="19">
        <v>0</v>
      </c>
      <c r="PR14" s="19">
        <v>0</v>
      </c>
      <c r="PS14" s="19">
        <v>0</v>
      </c>
      <c r="PT14" s="19">
        <v>0</v>
      </c>
      <c r="PU14" s="19">
        <v>0</v>
      </c>
      <c r="PV14" s="19">
        <v>0</v>
      </c>
      <c r="PW14" s="19">
        <v>0</v>
      </c>
      <c r="PX14" s="19">
        <v>0</v>
      </c>
      <c r="PY14" s="19">
        <v>0</v>
      </c>
      <c r="PZ14" s="19">
        <v>0</v>
      </c>
      <c r="QA14" s="19">
        <v>0</v>
      </c>
      <c r="QB14" s="19">
        <v>0</v>
      </c>
      <c r="QC14" s="19">
        <v>0</v>
      </c>
      <c r="QD14" s="19">
        <v>0</v>
      </c>
      <c r="QE14" s="19">
        <v>0</v>
      </c>
      <c r="QF14" s="19">
        <v>0</v>
      </c>
      <c r="QG14" s="19">
        <v>0</v>
      </c>
      <c r="QH14" s="19">
        <v>0</v>
      </c>
      <c r="QI14" s="19">
        <v>0</v>
      </c>
      <c r="QJ14" s="19">
        <v>0</v>
      </c>
      <c r="QK14" s="19">
        <v>0</v>
      </c>
      <c r="QL14" s="19">
        <v>0</v>
      </c>
      <c r="QM14" s="19">
        <v>0</v>
      </c>
      <c r="QN14" s="19">
        <v>0</v>
      </c>
      <c r="QO14" s="19">
        <v>0</v>
      </c>
      <c r="QP14" s="19">
        <v>0</v>
      </c>
      <c r="QQ14" s="19">
        <v>0</v>
      </c>
      <c r="QR14" s="19">
        <v>0</v>
      </c>
      <c r="QS14" s="19">
        <v>0</v>
      </c>
      <c r="QT14" s="19">
        <v>0</v>
      </c>
      <c r="QU14" s="19">
        <v>0</v>
      </c>
      <c r="QV14" s="19">
        <v>0</v>
      </c>
      <c r="QW14" s="19">
        <v>0</v>
      </c>
      <c r="QX14" s="19">
        <v>0</v>
      </c>
      <c r="QY14" s="19">
        <v>0</v>
      </c>
      <c r="QZ14" s="19">
        <v>0</v>
      </c>
      <c r="RA14" s="19">
        <v>0</v>
      </c>
      <c r="RB14" s="19">
        <v>0</v>
      </c>
      <c r="RC14" s="19">
        <v>0</v>
      </c>
      <c r="RD14" s="19">
        <v>0</v>
      </c>
      <c r="RE14" s="19">
        <v>0</v>
      </c>
      <c r="RF14" s="19">
        <v>0</v>
      </c>
      <c r="RG14" s="19">
        <v>0</v>
      </c>
      <c r="RH14" s="19">
        <v>0</v>
      </c>
      <c r="RI14" s="19">
        <v>0</v>
      </c>
      <c r="RJ14" s="19">
        <v>0</v>
      </c>
      <c r="RK14" s="19">
        <v>0</v>
      </c>
      <c r="RL14" s="19">
        <v>0</v>
      </c>
      <c r="RM14" s="19">
        <v>0</v>
      </c>
      <c r="RN14" s="19">
        <v>0</v>
      </c>
      <c r="RO14" s="19">
        <v>0</v>
      </c>
      <c r="RP14" s="19">
        <v>0</v>
      </c>
      <c r="RQ14" s="19">
        <v>0</v>
      </c>
      <c r="RR14" s="19">
        <v>0</v>
      </c>
      <c r="RS14" s="19">
        <v>0</v>
      </c>
      <c r="RT14" s="19">
        <v>0</v>
      </c>
      <c r="RU14" s="19">
        <v>0</v>
      </c>
      <c r="RV14" s="19">
        <v>0</v>
      </c>
      <c r="RW14" s="19">
        <v>0</v>
      </c>
      <c r="RX14" s="19">
        <v>0</v>
      </c>
      <c r="RY14" s="19">
        <v>0</v>
      </c>
      <c r="RZ14" s="19">
        <v>0</v>
      </c>
      <c r="SA14" s="19">
        <v>0</v>
      </c>
      <c r="SB14" s="19">
        <v>0</v>
      </c>
      <c r="SC14" s="19">
        <v>0</v>
      </c>
      <c r="SD14" s="19">
        <v>0</v>
      </c>
      <c r="SE14" s="19">
        <v>0</v>
      </c>
      <c r="SF14" s="19">
        <v>0</v>
      </c>
      <c r="SG14" s="19">
        <v>0</v>
      </c>
      <c r="SH14" s="19">
        <v>0</v>
      </c>
      <c r="SI14" s="19">
        <v>0</v>
      </c>
      <c r="SJ14" s="19">
        <v>0</v>
      </c>
      <c r="SK14" s="19">
        <v>0</v>
      </c>
      <c r="SL14" s="19">
        <v>0</v>
      </c>
      <c r="SM14" s="19">
        <v>0</v>
      </c>
      <c r="SN14" s="19">
        <v>0</v>
      </c>
      <c r="SO14" s="19">
        <v>0</v>
      </c>
      <c r="SP14" s="19">
        <v>0</v>
      </c>
      <c r="SQ14" s="19">
        <v>0</v>
      </c>
      <c r="SR14" s="19">
        <v>0</v>
      </c>
      <c r="SS14" s="19">
        <v>0</v>
      </c>
      <c r="ST14" s="19">
        <v>0</v>
      </c>
      <c r="SU14" s="19">
        <v>0</v>
      </c>
      <c r="SV14" s="19">
        <v>0</v>
      </c>
      <c r="SW14" s="19">
        <v>0</v>
      </c>
      <c r="SX14" s="19">
        <v>0</v>
      </c>
      <c r="SY14" s="19">
        <v>0</v>
      </c>
      <c r="SZ14" s="19">
        <v>0</v>
      </c>
      <c r="TA14" s="19">
        <v>0</v>
      </c>
      <c r="TB14" s="19">
        <v>0</v>
      </c>
      <c r="TC14" s="19">
        <v>0</v>
      </c>
      <c r="TD14" s="19">
        <v>0</v>
      </c>
      <c r="TE14" s="19">
        <v>0</v>
      </c>
      <c r="TF14" s="19">
        <v>0</v>
      </c>
      <c r="TG14" s="19">
        <v>0</v>
      </c>
      <c r="TH14" s="19">
        <v>0</v>
      </c>
      <c r="TI14" s="19">
        <v>0</v>
      </c>
      <c r="TJ14" s="19">
        <v>0</v>
      </c>
      <c r="TK14" s="19">
        <v>0</v>
      </c>
      <c r="TL14" s="19">
        <v>0</v>
      </c>
      <c r="TM14" s="19">
        <v>0</v>
      </c>
      <c r="TN14" s="19">
        <v>0</v>
      </c>
      <c r="TO14" s="19">
        <v>0</v>
      </c>
      <c r="TP14" s="19">
        <v>0</v>
      </c>
      <c r="TQ14" s="19">
        <v>0</v>
      </c>
      <c r="TR14" s="19">
        <v>0</v>
      </c>
      <c r="TS14" s="19">
        <v>0</v>
      </c>
      <c r="TT14" s="19">
        <v>0</v>
      </c>
      <c r="TU14" s="19">
        <v>0</v>
      </c>
      <c r="TV14" s="19">
        <v>0</v>
      </c>
      <c r="TW14" s="19">
        <v>0</v>
      </c>
      <c r="TX14" s="19">
        <v>0</v>
      </c>
      <c r="TY14" s="19">
        <v>0</v>
      </c>
      <c r="TZ14" s="19">
        <v>0</v>
      </c>
      <c r="UA14" s="19">
        <v>0</v>
      </c>
      <c r="UB14" s="19">
        <v>0</v>
      </c>
      <c r="UC14" s="19">
        <v>0</v>
      </c>
      <c r="UD14" s="19">
        <v>0</v>
      </c>
      <c r="UE14" s="19">
        <v>0</v>
      </c>
      <c r="UF14" s="19">
        <v>0</v>
      </c>
      <c r="UG14" s="19">
        <v>0</v>
      </c>
      <c r="UH14" s="19">
        <v>0</v>
      </c>
      <c r="UI14" s="19">
        <v>0</v>
      </c>
      <c r="UJ14" s="19">
        <v>0</v>
      </c>
      <c r="UK14" s="19">
        <v>0</v>
      </c>
      <c r="UL14" s="19">
        <v>0</v>
      </c>
      <c r="UM14" s="19">
        <v>0</v>
      </c>
      <c r="UN14" s="19">
        <v>0</v>
      </c>
      <c r="UO14" s="19">
        <v>0</v>
      </c>
      <c r="UP14" s="19">
        <v>0</v>
      </c>
      <c r="UQ14" s="19">
        <v>0</v>
      </c>
      <c r="UR14" s="19">
        <v>0</v>
      </c>
      <c r="US14" s="19">
        <v>0</v>
      </c>
      <c r="UT14" s="19">
        <v>0</v>
      </c>
      <c r="UU14" s="19">
        <v>0</v>
      </c>
      <c r="UV14" s="19">
        <v>0</v>
      </c>
      <c r="UW14" s="19">
        <v>0</v>
      </c>
      <c r="UX14" s="19">
        <v>0</v>
      </c>
      <c r="UY14" s="19">
        <v>0</v>
      </c>
      <c r="UZ14" s="19">
        <v>0</v>
      </c>
      <c r="VA14" s="19">
        <v>0</v>
      </c>
      <c r="VB14" s="19">
        <v>0</v>
      </c>
      <c r="VC14" s="19">
        <v>0</v>
      </c>
      <c r="VD14" s="19">
        <v>0</v>
      </c>
      <c r="VE14" s="19">
        <v>0</v>
      </c>
      <c r="VF14" s="19">
        <v>0</v>
      </c>
      <c r="VG14" s="19">
        <v>0</v>
      </c>
      <c r="VH14" s="19">
        <v>0</v>
      </c>
      <c r="VI14" s="19">
        <v>0</v>
      </c>
      <c r="VJ14" s="19">
        <v>0</v>
      </c>
      <c r="VK14" s="19">
        <v>0</v>
      </c>
      <c r="VL14" s="19">
        <v>0</v>
      </c>
      <c r="VM14" s="19">
        <v>0</v>
      </c>
      <c r="VN14" s="19">
        <v>0</v>
      </c>
      <c r="VO14" s="19">
        <v>0</v>
      </c>
      <c r="VP14" s="19">
        <v>0</v>
      </c>
      <c r="VQ14" s="19">
        <v>0</v>
      </c>
      <c r="VR14" s="19">
        <v>0</v>
      </c>
      <c r="VS14" s="19">
        <v>0</v>
      </c>
      <c r="VT14" s="19">
        <v>0</v>
      </c>
      <c r="VU14" s="19">
        <v>0</v>
      </c>
      <c r="VV14" s="19">
        <v>0</v>
      </c>
      <c r="VW14" s="19">
        <v>0</v>
      </c>
      <c r="VX14" s="19">
        <v>0</v>
      </c>
      <c r="VY14" s="19">
        <v>0</v>
      </c>
      <c r="VZ14" s="19">
        <v>0</v>
      </c>
      <c r="WA14" s="19">
        <v>0</v>
      </c>
      <c r="WB14" s="19">
        <v>0</v>
      </c>
      <c r="WC14" s="19">
        <v>0</v>
      </c>
      <c r="WD14" s="19">
        <v>0</v>
      </c>
      <c r="WE14" s="19">
        <v>0</v>
      </c>
      <c r="WF14" s="19">
        <v>0</v>
      </c>
      <c r="WG14" s="19">
        <v>0</v>
      </c>
      <c r="WH14" s="19">
        <v>0</v>
      </c>
      <c r="WI14" s="19">
        <v>0</v>
      </c>
      <c r="WJ14" s="19">
        <v>0</v>
      </c>
      <c r="WK14" s="19">
        <v>0</v>
      </c>
      <c r="WL14" s="19">
        <v>0</v>
      </c>
      <c r="WM14" s="19">
        <v>0</v>
      </c>
      <c r="WN14" s="19">
        <v>0</v>
      </c>
      <c r="WO14" s="19">
        <v>0</v>
      </c>
      <c r="WP14" s="19">
        <v>0</v>
      </c>
      <c r="WQ14" s="19">
        <v>0</v>
      </c>
      <c r="WR14" s="19">
        <v>0</v>
      </c>
      <c r="WS14" s="19">
        <v>0</v>
      </c>
      <c r="WT14" s="19">
        <v>0</v>
      </c>
      <c r="WU14" s="19">
        <v>0</v>
      </c>
      <c r="WV14" s="19">
        <v>0</v>
      </c>
      <c r="WW14" s="19">
        <v>0</v>
      </c>
      <c r="WX14" s="19">
        <v>0</v>
      </c>
      <c r="WY14" s="19">
        <v>0</v>
      </c>
      <c r="WZ14" s="19">
        <v>0</v>
      </c>
      <c r="XA14" s="19">
        <v>0</v>
      </c>
      <c r="XB14" s="19">
        <v>0</v>
      </c>
      <c r="XC14" s="19">
        <v>0</v>
      </c>
      <c r="XD14" s="19">
        <v>0</v>
      </c>
      <c r="XE14" s="19">
        <v>0</v>
      </c>
      <c r="XF14" s="19">
        <v>0</v>
      </c>
      <c r="XG14" s="19">
        <v>0</v>
      </c>
      <c r="XH14" s="19">
        <v>0</v>
      </c>
      <c r="XI14" s="19">
        <v>0</v>
      </c>
      <c r="XJ14" s="19">
        <v>0</v>
      </c>
      <c r="XK14" s="19">
        <v>0</v>
      </c>
      <c r="XL14" s="19">
        <v>0</v>
      </c>
      <c r="XM14" s="19">
        <v>0</v>
      </c>
      <c r="XN14" s="19">
        <v>0</v>
      </c>
      <c r="XO14" s="19">
        <v>0</v>
      </c>
      <c r="XP14" s="19">
        <v>0</v>
      </c>
      <c r="XQ14" s="19">
        <v>0</v>
      </c>
      <c r="XR14" s="19">
        <v>0</v>
      </c>
      <c r="XS14" s="19">
        <v>0</v>
      </c>
      <c r="XT14" s="19">
        <v>0</v>
      </c>
      <c r="XU14" s="19">
        <v>0</v>
      </c>
      <c r="XV14" s="19">
        <v>0</v>
      </c>
      <c r="XW14" s="19">
        <v>0</v>
      </c>
      <c r="XX14" s="19">
        <v>0</v>
      </c>
      <c r="XY14" s="19">
        <v>0</v>
      </c>
      <c r="XZ14" s="19">
        <v>0</v>
      </c>
      <c r="YA14" s="19">
        <v>0</v>
      </c>
      <c r="YB14" s="19">
        <v>0</v>
      </c>
      <c r="YC14" s="19">
        <v>0</v>
      </c>
      <c r="YD14" s="19">
        <v>0</v>
      </c>
      <c r="YE14" s="19">
        <v>0</v>
      </c>
      <c r="YF14" s="19">
        <v>0</v>
      </c>
      <c r="YG14" s="19">
        <v>0</v>
      </c>
      <c r="YH14" s="19">
        <v>0</v>
      </c>
      <c r="YI14" s="19">
        <v>0</v>
      </c>
      <c r="YJ14" s="19">
        <v>0</v>
      </c>
      <c r="YK14" s="19">
        <v>0</v>
      </c>
      <c r="YL14" s="19">
        <v>0</v>
      </c>
      <c r="YM14" s="19">
        <v>0</v>
      </c>
      <c r="YN14" s="19">
        <v>0</v>
      </c>
      <c r="YO14" s="19">
        <v>0</v>
      </c>
      <c r="YP14" s="19">
        <v>0</v>
      </c>
      <c r="YQ14" s="19">
        <v>0</v>
      </c>
      <c r="YR14" s="19">
        <v>0</v>
      </c>
      <c r="YS14" s="19">
        <v>0</v>
      </c>
      <c r="YT14" s="19">
        <v>0</v>
      </c>
      <c r="YU14" s="19">
        <v>0</v>
      </c>
      <c r="YV14" s="19">
        <v>0</v>
      </c>
      <c r="YW14" s="19">
        <v>0</v>
      </c>
      <c r="YX14" s="19">
        <v>0</v>
      </c>
      <c r="YY14" s="19">
        <v>0</v>
      </c>
      <c r="YZ14" s="19">
        <v>0</v>
      </c>
      <c r="ZA14" s="19">
        <v>0</v>
      </c>
      <c r="ZB14" s="19">
        <v>0</v>
      </c>
      <c r="ZC14" s="19">
        <v>0</v>
      </c>
      <c r="ZD14" s="19">
        <v>0</v>
      </c>
      <c r="ZE14" s="19">
        <v>0</v>
      </c>
      <c r="ZF14" s="19">
        <v>0</v>
      </c>
      <c r="ZG14" s="19">
        <v>0</v>
      </c>
      <c r="ZH14" s="19">
        <v>0</v>
      </c>
      <c r="ZI14" s="19">
        <v>0</v>
      </c>
      <c r="ZJ14" s="19">
        <v>0</v>
      </c>
      <c r="ZK14" s="19">
        <v>0</v>
      </c>
      <c r="ZL14" s="19">
        <v>0</v>
      </c>
      <c r="ZM14" s="19">
        <v>0</v>
      </c>
      <c r="ZN14" s="19">
        <v>0</v>
      </c>
      <c r="ZO14" s="19">
        <v>0</v>
      </c>
      <c r="ZP14" s="19">
        <v>0</v>
      </c>
      <c r="ZQ14" s="19">
        <v>0</v>
      </c>
      <c r="ZR14" s="19">
        <v>0</v>
      </c>
      <c r="ZS14" s="19">
        <v>0</v>
      </c>
      <c r="ZT14" s="19">
        <v>0</v>
      </c>
      <c r="ZU14" s="19">
        <v>0</v>
      </c>
      <c r="ZV14" s="19">
        <v>0</v>
      </c>
      <c r="ZW14" s="19">
        <v>0</v>
      </c>
      <c r="ZX14" s="19">
        <v>0</v>
      </c>
      <c r="ZY14" s="19">
        <v>0</v>
      </c>
      <c r="ZZ14" s="19">
        <v>0</v>
      </c>
      <c r="AAA14" s="19">
        <v>0</v>
      </c>
      <c r="AAB14" s="19">
        <v>0</v>
      </c>
      <c r="AAC14" s="19">
        <v>0</v>
      </c>
      <c r="AAD14" s="19">
        <v>0</v>
      </c>
      <c r="AAE14" s="19">
        <v>0</v>
      </c>
      <c r="AAF14" s="19">
        <v>0</v>
      </c>
      <c r="AAG14" s="19">
        <v>0</v>
      </c>
      <c r="AAH14" s="19">
        <v>0</v>
      </c>
      <c r="AAI14" s="19">
        <v>0</v>
      </c>
      <c r="AAJ14" s="19">
        <v>0</v>
      </c>
      <c r="AAK14" s="19">
        <v>0</v>
      </c>
      <c r="AAL14" s="19">
        <v>0</v>
      </c>
      <c r="AAM14" s="19">
        <v>0</v>
      </c>
      <c r="AAN14" s="19">
        <v>0</v>
      </c>
      <c r="AAO14" s="19">
        <v>0</v>
      </c>
      <c r="AAP14" s="19">
        <v>0</v>
      </c>
      <c r="AAQ14" s="19">
        <v>0</v>
      </c>
      <c r="AAR14" s="19">
        <v>0</v>
      </c>
      <c r="AAS14" s="19">
        <v>0</v>
      </c>
      <c r="AAT14" s="19">
        <v>0</v>
      </c>
      <c r="AAU14" s="19">
        <v>0</v>
      </c>
      <c r="AAV14" s="19">
        <v>0</v>
      </c>
      <c r="AAW14" s="19">
        <v>0</v>
      </c>
      <c r="AAX14" s="19">
        <v>0</v>
      </c>
      <c r="AAY14" s="19">
        <v>0</v>
      </c>
      <c r="AAZ14" s="19">
        <v>0</v>
      </c>
      <c r="ABA14" s="19">
        <v>0</v>
      </c>
      <c r="ABB14" s="19">
        <v>0</v>
      </c>
      <c r="ABC14" s="19">
        <v>0</v>
      </c>
      <c r="ABD14" s="19">
        <v>0</v>
      </c>
      <c r="ABE14" s="19">
        <v>0</v>
      </c>
      <c r="ABF14" s="19">
        <v>0</v>
      </c>
      <c r="ABG14" s="19">
        <v>0</v>
      </c>
      <c r="ABH14" s="19">
        <v>0</v>
      </c>
      <c r="ABI14" s="19">
        <v>0</v>
      </c>
      <c r="ABJ14" s="19">
        <v>0</v>
      </c>
      <c r="ABK14" s="19">
        <v>0</v>
      </c>
      <c r="ABL14" s="19">
        <v>0</v>
      </c>
      <c r="ABM14" s="19">
        <v>0</v>
      </c>
      <c r="ABN14" s="19">
        <v>0</v>
      </c>
      <c r="ABO14" s="19">
        <v>0</v>
      </c>
      <c r="ABP14" s="19">
        <v>0</v>
      </c>
      <c r="ABQ14" s="19">
        <v>0</v>
      </c>
      <c r="ABR14" s="19">
        <v>0</v>
      </c>
      <c r="ABS14" s="19">
        <v>0</v>
      </c>
      <c r="ABT14" s="19">
        <v>0</v>
      </c>
      <c r="ABU14" s="19">
        <v>0</v>
      </c>
      <c r="ABV14" s="19">
        <v>0</v>
      </c>
      <c r="ABW14" s="19">
        <v>0</v>
      </c>
      <c r="ABX14" s="19">
        <v>0</v>
      </c>
      <c r="ABY14" s="19">
        <v>0</v>
      </c>
      <c r="ABZ14" s="19">
        <v>0</v>
      </c>
      <c r="ACA14" s="19">
        <v>0</v>
      </c>
      <c r="ACB14" s="19">
        <v>0</v>
      </c>
      <c r="ACC14" s="19">
        <v>0</v>
      </c>
      <c r="ACD14" s="19">
        <v>0</v>
      </c>
      <c r="ACE14" s="19">
        <v>0</v>
      </c>
      <c r="ACF14" s="19">
        <v>0</v>
      </c>
      <c r="ACG14" s="19">
        <v>0</v>
      </c>
      <c r="ACH14" s="19">
        <v>0</v>
      </c>
      <c r="ACI14" s="19">
        <v>0</v>
      </c>
      <c r="ACJ14" s="19">
        <v>0</v>
      </c>
      <c r="ACK14" s="19">
        <v>0</v>
      </c>
      <c r="ACL14" s="19">
        <v>0</v>
      </c>
      <c r="ACM14" s="19">
        <v>0</v>
      </c>
      <c r="ACN14" s="19">
        <v>0</v>
      </c>
      <c r="ACO14" s="19">
        <v>0</v>
      </c>
      <c r="ACP14" s="19">
        <v>0</v>
      </c>
      <c r="ACQ14" s="19">
        <v>0</v>
      </c>
      <c r="ACR14" s="19">
        <v>0</v>
      </c>
      <c r="ACS14" s="19">
        <v>0</v>
      </c>
      <c r="ACT14" s="19">
        <v>0</v>
      </c>
      <c r="ACU14" s="19">
        <v>0</v>
      </c>
      <c r="ACV14" s="19">
        <v>0</v>
      </c>
      <c r="ACW14" s="19">
        <v>0</v>
      </c>
      <c r="ACX14" s="19">
        <v>0</v>
      </c>
      <c r="ACY14" s="19">
        <v>0</v>
      </c>
      <c r="ACZ14" s="19">
        <v>0</v>
      </c>
      <c r="ADA14" s="19">
        <v>0</v>
      </c>
      <c r="ADB14" s="19">
        <v>0</v>
      </c>
      <c r="ADC14" s="19">
        <v>0</v>
      </c>
      <c r="ADD14" s="19">
        <v>0</v>
      </c>
      <c r="ADE14" s="19">
        <v>0</v>
      </c>
      <c r="ADF14" s="19">
        <v>0</v>
      </c>
      <c r="ADG14" s="19">
        <v>0</v>
      </c>
      <c r="ADH14" s="19">
        <v>0</v>
      </c>
      <c r="ADI14" s="19">
        <v>0</v>
      </c>
      <c r="ADJ14" s="19">
        <v>0</v>
      </c>
      <c r="ADK14" s="19">
        <v>0</v>
      </c>
      <c r="ADL14" s="19">
        <v>0</v>
      </c>
      <c r="ADM14" s="19">
        <v>0</v>
      </c>
      <c r="ADN14" s="19">
        <v>0</v>
      </c>
      <c r="ADO14" s="19">
        <v>0</v>
      </c>
      <c r="ADP14" s="19">
        <v>0</v>
      </c>
      <c r="ADQ14" s="19">
        <v>0</v>
      </c>
      <c r="ADR14" s="19">
        <v>0</v>
      </c>
      <c r="ADS14" s="19">
        <v>0</v>
      </c>
      <c r="ADT14" s="19">
        <v>0</v>
      </c>
      <c r="ADU14" s="19">
        <v>0</v>
      </c>
      <c r="ADV14" s="19">
        <v>0</v>
      </c>
      <c r="ADW14" s="19">
        <v>0</v>
      </c>
      <c r="ADX14" s="19">
        <v>0</v>
      </c>
      <c r="ADY14" s="19">
        <v>0</v>
      </c>
      <c r="ADZ14" s="19">
        <v>0</v>
      </c>
      <c r="AEA14" s="19">
        <v>0</v>
      </c>
      <c r="AEB14" s="19">
        <v>0</v>
      </c>
      <c r="AEC14" s="19">
        <v>0</v>
      </c>
      <c r="AED14" s="19">
        <v>0</v>
      </c>
      <c r="AEE14" s="19">
        <v>0</v>
      </c>
      <c r="AEF14" s="19">
        <v>0</v>
      </c>
      <c r="AEG14" s="19">
        <v>0</v>
      </c>
      <c r="AEH14" s="19">
        <v>0</v>
      </c>
      <c r="AEI14" s="19">
        <v>0</v>
      </c>
      <c r="AEJ14" s="19">
        <v>0</v>
      </c>
      <c r="AEK14" s="19">
        <v>0</v>
      </c>
      <c r="AEL14" s="19">
        <v>0</v>
      </c>
      <c r="AEM14" s="19">
        <v>0</v>
      </c>
      <c r="AEN14" s="19">
        <v>0</v>
      </c>
      <c r="AEO14" s="19">
        <v>0</v>
      </c>
      <c r="AEP14" s="19">
        <v>0</v>
      </c>
      <c r="AEQ14" s="19">
        <v>0</v>
      </c>
      <c r="AER14" s="19">
        <v>0</v>
      </c>
      <c r="AES14" s="19">
        <v>0</v>
      </c>
      <c r="AET14" s="19">
        <v>0</v>
      </c>
      <c r="AEU14" s="19">
        <v>0</v>
      </c>
      <c r="AEV14" s="19">
        <v>0</v>
      </c>
      <c r="AEW14" s="19">
        <v>0</v>
      </c>
      <c r="AEX14" s="19">
        <v>0</v>
      </c>
      <c r="AEY14" s="19">
        <v>0</v>
      </c>
      <c r="AEZ14" s="19">
        <v>0</v>
      </c>
      <c r="AFA14" s="19">
        <v>0</v>
      </c>
      <c r="AFB14" s="19">
        <v>0</v>
      </c>
      <c r="AFC14" s="19">
        <v>0</v>
      </c>
      <c r="AFD14" s="19">
        <v>0</v>
      </c>
      <c r="AFE14" s="19">
        <v>0</v>
      </c>
      <c r="AFF14" s="19">
        <v>0</v>
      </c>
      <c r="AFG14" s="19">
        <v>0</v>
      </c>
      <c r="AFH14" s="19">
        <v>0</v>
      </c>
      <c r="AFI14" s="19">
        <v>0</v>
      </c>
      <c r="AFJ14" s="19">
        <v>0</v>
      </c>
      <c r="AFK14" s="19">
        <v>0</v>
      </c>
      <c r="AFL14" s="19">
        <v>0</v>
      </c>
      <c r="AFM14" s="19">
        <v>0</v>
      </c>
      <c r="AFN14" s="19">
        <v>0</v>
      </c>
      <c r="AFO14" s="19">
        <v>0</v>
      </c>
      <c r="AFP14" s="19">
        <v>0</v>
      </c>
      <c r="AFQ14" s="19">
        <v>0</v>
      </c>
      <c r="AFR14" s="19">
        <v>0</v>
      </c>
      <c r="AFS14" s="19">
        <v>0</v>
      </c>
      <c r="AFT14" s="19">
        <v>0</v>
      </c>
      <c r="AFU14" s="19">
        <v>0</v>
      </c>
      <c r="AFV14" s="19">
        <v>0</v>
      </c>
      <c r="AFW14" s="19">
        <v>0</v>
      </c>
      <c r="AFX14" s="19">
        <v>0</v>
      </c>
      <c r="AFY14" s="19">
        <v>0</v>
      </c>
      <c r="AFZ14" s="19">
        <v>0</v>
      </c>
      <c r="AGA14" s="19">
        <v>0</v>
      </c>
      <c r="AGB14" s="19">
        <v>0</v>
      </c>
      <c r="AGC14" s="19">
        <v>0</v>
      </c>
      <c r="AGD14" s="19">
        <v>0</v>
      </c>
      <c r="AGE14" s="19">
        <v>0</v>
      </c>
      <c r="AGF14" s="19">
        <v>0</v>
      </c>
      <c r="AGG14" s="19">
        <v>0</v>
      </c>
      <c r="AGH14" s="19">
        <v>0</v>
      </c>
      <c r="AGI14" s="19">
        <v>0</v>
      </c>
      <c r="AGJ14" s="19">
        <v>0</v>
      </c>
      <c r="AGK14" s="19">
        <v>0</v>
      </c>
      <c r="AGL14" s="19">
        <v>0</v>
      </c>
      <c r="AGM14" s="19">
        <v>0</v>
      </c>
      <c r="AGN14" s="19">
        <v>0</v>
      </c>
      <c r="AGO14" s="19">
        <v>0</v>
      </c>
      <c r="AGP14" s="19">
        <v>0</v>
      </c>
      <c r="AGQ14" s="19">
        <v>0</v>
      </c>
      <c r="AGR14" s="19">
        <v>0</v>
      </c>
      <c r="AGS14" s="19">
        <v>0</v>
      </c>
      <c r="AGT14" s="19">
        <v>0</v>
      </c>
      <c r="AGU14" s="19">
        <v>0</v>
      </c>
      <c r="AGV14" s="19">
        <v>0</v>
      </c>
      <c r="AGW14" s="19">
        <v>0</v>
      </c>
      <c r="AGX14" s="19">
        <v>0</v>
      </c>
      <c r="AGY14" s="19">
        <v>0</v>
      </c>
      <c r="AGZ14" s="19">
        <v>0</v>
      </c>
      <c r="AHA14" s="19">
        <v>0</v>
      </c>
      <c r="AHB14" s="19">
        <v>0</v>
      </c>
      <c r="AHC14" s="19">
        <v>0</v>
      </c>
      <c r="AHD14" s="19">
        <v>0</v>
      </c>
      <c r="AHE14" s="19">
        <v>0</v>
      </c>
      <c r="AHF14" s="19">
        <v>0</v>
      </c>
      <c r="AHG14" s="19">
        <v>0</v>
      </c>
      <c r="AHH14" s="19">
        <v>0</v>
      </c>
      <c r="AHI14" s="19">
        <v>0</v>
      </c>
      <c r="AHJ14" s="19">
        <v>0</v>
      </c>
      <c r="AHK14" s="19">
        <v>0</v>
      </c>
      <c r="AHL14" s="19">
        <v>0</v>
      </c>
      <c r="AHM14" s="19">
        <v>0</v>
      </c>
      <c r="AHN14" s="19">
        <v>0</v>
      </c>
      <c r="AHO14" s="19">
        <v>0</v>
      </c>
      <c r="AHP14" s="19">
        <v>0</v>
      </c>
      <c r="AHQ14" s="19">
        <v>0</v>
      </c>
      <c r="AHR14" s="19">
        <v>0</v>
      </c>
      <c r="AHS14" s="19">
        <v>0</v>
      </c>
      <c r="AHT14" s="19">
        <v>0</v>
      </c>
      <c r="AHU14" s="19">
        <v>0</v>
      </c>
      <c r="AHV14" s="19">
        <v>0</v>
      </c>
      <c r="AHW14" s="19">
        <v>0</v>
      </c>
      <c r="AHX14" s="19">
        <v>0</v>
      </c>
      <c r="AHY14" s="19">
        <v>0</v>
      </c>
      <c r="AHZ14" s="19">
        <v>0</v>
      </c>
      <c r="AIA14" s="19">
        <v>0</v>
      </c>
      <c r="AIB14" s="19">
        <v>0</v>
      </c>
      <c r="AIC14" s="19">
        <v>0</v>
      </c>
      <c r="AID14" s="19">
        <v>0</v>
      </c>
      <c r="AIE14" s="19">
        <v>0</v>
      </c>
      <c r="AIF14" s="19">
        <v>0</v>
      </c>
      <c r="AIG14" s="19">
        <v>0</v>
      </c>
      <c r="AIH14" s="19">
        <v>0</v>
      </c>
      <c r="AII14" s="19">
        <v>0</v>
      </c>
      <c r="AIJ14" s="19">
        <v>0</v>
      </c>
      <c r="AIK14" s="19">
        <v>0</v>
      </c>
      <c r="AIL14" s="19">
        <v>0</v>
      </c>
      <c r="AIM14" s="19">
        <v>0</v>
      </c>
      <c r="AIN14" s="19">
        <v>0</v>
      </c>
      <c r="AIO14" s="19">
        <v>0</v>
      </c>
      <c r="AIP14" s="19">
        <v>0</v>
      </c>
      <c r="AIQ14" s="19">
        <v>0</v>
      </c>
      <c r="AIR14" s="19">
        <v>0</v>
      </c>
      <c r="AIS14" s="19">
        <v>0</v>
      </c>
      <c r="AIT14" s="19">
        <v>0</v>
      </c>
      <c r="AIU14" s="19">
        <v>0</v>
      </c>
      <c r="AIV14" s="19">
        <v>0</v>
      </c>
      <c r="AIW14" s="19">
        <v>0</v>
      </c>
      <c r="AIX14" s="19">
        <v>0</v>
      </c>
      <c r="AIY14" s="19">
        <v>0</v>
      </c>
      <c r="AIZ14" s="19">
        <v>0</v>
      </c>
      <c r="AJA14" s="19">
        <v>0</v>
      </c>
      <c r="AJB14" s="19">
        <v>0</v>
      </c>
      <c r="AJC14" s="19">
        <v>0</v>
      </c>
      <c r="AJD14" s="19">
        <v>0</v>
      </c>
      <c r="AJE14" s="19">
        <v>0</v>
      </c>
      <c r="AJF14" s="19">
        <v>0</v>
      </c>
      <c r="AJG14" s="19">
        <v>0</v>
      </c>
      <c r="AJH14" s="19">
        <v>0</v>
      </c>
      <c r="AJI14" s="19">
        <v>0</v>
      </c>
      <c r="AJJ14" s="19">
        <v>0</v>
      </c>
      <c r="AJK14" s="19">
        <v>0</v>
      </c>
      <c r="AJL14" s="19">
        <v>0</v>
      </c>
      <c r="AJM14" s="19">
        <v>0</v>
      </c>
      <c r="AJN14" s="19">
        <v>0</v>
      </c>
      <c r="AJO14" s="19">
        <v>0</v>
      </c>
      <c r="AJP14" s="19">
        <v>0</v>
      </c>
      <c r="AJQ14" s="19">
        <v>0</v>
      </c>
      <c r="AJR14" s="19">
        <v>0</v>
      </c>
      <c r="AJS14" s="19">
        <v>0</v>
      </c>
      <c r="AJT14" s="19">
        <v>0</v>
      </c>
      <c r="AJU14" s="19">
        <v>0</v>
      </c>
      <c r="AJV14" s="19">
        <v>0</v>
      </c>
      <c r="AJW14" s="19">
        <v>0</v>
      </c>
      <c r="AJX14" s="19">
        <v>0</v>
      </c>
      <c r="AJY14" s="19">
        <v>0</v>
      </c>
      <c r="AJZ14" s="19">
        <v>0</v>
      </c>
      <c r="AKA14" s="19">
        <v>0</v>
      </c>
      <c r="AKB14" s="19">
        <v>0</v>
      </c>
      <c r="AKC14" s="19">
        <v>0</v>
      </c>
      <c r="AKD14" s="19">
        <v>0</v>
      </c>
      <c r="AKE14" s="19">
        <v>0</v>
      </c>
      <c r="AKF14" s="19">
        <v>0</v>
      </c>
      <c r="AKG14" s="19">
        <v>0</v>
      </c>
      <c r="AKH14" s="19">
        <v>0</v>
      </c>
      <c r="AKI14" s="19">
        <v>0</v>
      </c>
      <c r="AKJ14" s="19">
        <v>0</v>
      </c>
      <c r="AKK14" s="19">
        <v>0</v>
      </c>
      <c r="AKL14" s="19">
        <v>0</v>
      </c>
      <c r="AKM14" s="19">
        <v>0</v>
      </c>
      <c r="AKN14" s="19">
        <v>0</v>
      </c>
      <c r="AKO14" s="19">
        <v>0</v>
      </c>
      <c r="AKP14" s="19">
        <v>0</v>
      </c>
      <c r="AKQ14" s="19">
        <v>0</v>
      </c>
      <c r="AKR14" s="19">
        <v>0</v>
      </c>
      <c r="AKS14" s="19">
        <v>0</v>
      </c>
      <c r="AKT14" s="19">
        <v>0</v>
      </c>
      <c r="AKU14" s="19">
        <v>0</v>
      </c>
      <c r="AKV14" s="19">
        <v>0</v>
      </c>
      <c r="AKW14" s="19">
        <v>0</v>
      </c>
      <c r="AKX14" s="19">
        <v>0</v>
      </c>
      <c r="AKY14" s="19">
        <v>0</v>
      </c>
      <c r="AKZ14" s="19">
        <v>0</v>
      </c>
      <c r="ALA14" s="19">
        <v>0</v>
      </c>
      <c r="ALB14" s="19">
        <v>0</v>
      </c>
      <c r="ALC14" s="19">
        <v>0</v>
      </c>
      <c r="ALD14" s="19">
        <v>0</v>
      </c>
      <c r="ALE14" s="19">
        <v>0</v>
      </c>
      <c r="ALF14" s="19">
        <v>0</v>
      </c>
      <c r="ALG14" s="19">
        <v>0</v>
      </c>
      <c r="ALH14" s="19">
        <v>0</v>
      </c>
      <c r="ALI14" s="19">
        <v>0</v>
      </c>
      <c r="ALJ14" s="19">
        <v>0</v>
      </c>
      <c r="ALK14" s="19">
        <v>0</v>
      </c>
      <c r="ALL14" s="19">
        <v>0</v>
      </c>
      <c r="ALM14" s="19">
        <v>0</v>
      </c>
      <c r="ALN14" s="19">
        <v>0</v>
      </c>
      <c r="ALO14" s="19">
        <v>0</v>
      </c>
      <c r="ALP14" s="19">
        <v>0</v>
      </c>
      <c r="ALQ14" s="19">
        <v>0</v>
      </c>
      <c r="ALR14" s="19">
        <v>0</v>
      </c>
      <c r="ALS14" s="19">
        <v>0</v>
      </c>
      <c r="ALT14" s="19">
        <v>0</v>
      </c>
      <c r="ALU14" s="19">
        <v>0</v>
      </c>
      <c r="ALV14" s="19">
        <v>0</v>
      </c>
      <c r="ALW14" s="19">
        <v>0</v>
      </c>
      <c r="ALX14" s="19">
        <v>0</v>
      </c>
      <c r="ALY14" s="19">
        <v>0</v>
      </c>
      <c r="ALZ14" s="19">
        <v>0</v>
      </c>
      <c r="AMA14" s="19">
        <v>0</v>
      </c>
      <c r="AMB14" s="19">
        <v>0</v>
      </c>
      <c r="AMC14" s="19">
        <v>0</v>
      </c>
      <c r="AMD14" s="19">
        <v>0</v>
      </c>
      <c r="AME14" s="19">
        <v>0</v>
      </c>
      <c r="AMF14" s="19">
        <v>0</v>
      </c>
      <c r="AMG14" s="19">
        <v>0</v>
      </c>
      <c r="AMH14" s="19">
        <v>0</v>
      </c>
      <c r="AMI14" s="19">
        <v>0</v>
      </c>
      <c r="AMJ14" s="19">
        <v>0</v>
      </c>
      <c r="AMK14" s="19">
        <v>0</v>
      </c>
      <c r="AML14" s="19">
        <v>0</v>
      </c>
      <c r="AMM14" s="19">
        <v>0</v>
      </c>
      <c r="AMN14" s="19">
        <v>0</v>
      </c>
      <c r="AMO14" s="19">
        <v>0</v>
      </c>
      <c r="AMP14" s="19">
        <v>0</v>
      </c>
      <c r="AMQ14" s="19">
        <v>0</v>
      </c>
      <c r="AMR14" s="19">
        <v>0</v>
      </c>
      <c r="AMS14" s="19">
        <v>0</v>
      </c>
      <c r="AMT14" s="19">
        <v>0</v>
      </c>
      <c r="AMU14" s="19">
        <v>0</v>
      </c>
      <c r="AMV14" s="19">
        <v>0</v>
      </c>
      <c r="AMW14" s="19">
        <v>0</v>
      </c>
      <c r="AMX14" s="19">
        <v>0</v>
      </c>
      <c r="AMY14" s="19">
        <v>0</v>
      </c>
      <c r="AMZ14" s="19">
        <v>0</v>
      </c>
      <c r="ANA14" s="19">
        <v>0</v>
      </c>
      <c r="ANB14" s="19">
        <v>0</v>
      </c>
      <c r="ANC14" s="19">
        <v>0</v>
      </c>
      <c r="AND14" s="19">
        <v>0</v>
      </c>
      <c r="ANE14" s="19">
        <v>0</v>
      </c>
      <c r="ANF14" s="19">
        <v>0</v>
      </c>
      <c r="ANG14" s="19">
        <v>0</v>
      </c>
      <c r="ANH14" s="19">
        <v>0</v>
      </c>
      <c r="ANI14" s="19">
        <v>0</v>
      </c>
      <c r="ANJ14" s="19">
        <v>0</v>
      </c>
      <c r="ANK14" s="19">
        <v>0</v>
      </c>
      <c r="ANL14" s="19">
        <v>0</v>
      </c>
      <c r="ANM14" s="19">
        <v>0</v>
      </c>
      <c r="ANN14" s="19">
        <v>0</v>
      </c>
      <c r="ANO14" s="19">
        <v>0</v>
      </c>
      <c r="ANP14" s="19">
        <v>0</v>
      </c>
      <c r="ANQ14" s="19">
        <v>0</v>
      </c>
      <c r="ANR14" s="19">
        <v>0</v>
      </c>
      <c r="ANS14" s="19">
        <v>0</v>
      </c>
      <c r="ANT14" s="19">
        <v>0</v>
      </c>
      <c r="ANU14" s="19">
        <v>0</v>
      </c>
      <c r="ANV14" s="19">
        <v>0</v>
      </c>
      <c r="ANW14" s="19">
        <v>0</v>
      </c>
      <c r="ANX14" s="19">
        <v>0</v>
      </c>
      <c r="ANY14" s="19">
        <v>0</v>
      </c>
      <c r="ANZ14" s="19">
        <v>0</v>
      </c>
      <c r="AOA14" s="19">
        <v>0</v>
      </c>
      <c r="AOB14" s="19">
        <v>0</v>
      </c>
      <c r="AOC14" s="19">
        <v>0</v>
      </c>
      <c r="AOD14" s="19">
        <v>0</v>
      </c>
      <c r="AOE14" s="19">
        <v>0</v>
      </c>
      <c r="AOF14" s="19">
        <v>0</v>
      </c>
      <c r="AOG14" s="19">
        <v>0</v>
      </c>
      <c r="AOH14" s="19">
        <v>0</v>
      </c>
      <c r="AOI14" s="19">
        <v>0</v>
      </c>
      <c r="AOJ14" s="19">
        <v>0</v>
      </c>
      <c r="AOK14" s="19">
        <v>0</v>
      </c>
      <c r="AOL14" s="19">
        <v>0</v>
      </c>
      <c r="AOM14" s="19">
        <v>0</v>
      </c>
      <c r="AON14" s="19">
        <v>0</v>
      </c>
      <c r="AOO14" s="19">
        <v>0</v>
      </c>
      <c r="AOP14" s="19">
        <v>0</v>
      </c>
      <c r="AOQ14" s="19">
        <v>0</v>
      </c>
      <c r="AOR14" s="19">
        <v>0</v>
      </c>
      <c r="AOS14" s="19">
        <v>0</v>
      </c>
      <c r="AOT14" s="19">
        <v>0</v>
      </c>
      <c r="AOU14" s="19">
        <v>0</v>
      </c>
      <c r="AOV14" s="19">
        <v>0</v>
      </c>
      <c r="AOW14" s="19">
        <v>0</v>
      </c>
      <c r="AOX14" s="19">
        <v>0</v>
      </c>
      <c r="AOY14" s="19">
        <v>0</v>
      </c>
      <c r="AOZ14" s="19">
        <v>0</v>
      </c>
      <c r="APA14" s="19">
        <v>0</v>
      </c>
      <c r="APB14" s="19">
        <v>0</v>
      </c>
      <c r="APC14" s="19">
        <v>0</v>
      </c>
      <c r="APD14" s="19">
        <v>0</v>
      </c>
      <c r="APE14" s="19">
        <v>0</v>
      </c>
      <c r="APF14" s="19">
        <v>0</v>
      </c>
      <c r="APG14" s="19">
        <v>0</v>
      </c>
      <c r="APH14" s="19">
        <v>0</v>
      </c>
      <c r="API14" s="19">
        <v>0</v>
      </c>
      <c r="APJ14" s="19">
        <v>0</v>
      </c>
      <c r="APK14" s="19">
        <v>0</v>
      </c>
      <c r="APL14" s="19">
        <v>0</v>
      </c>
      <c r="APM14" s="19">
        <v>0</v>
      </c>
      <c r="APN14" s="19">
        <v>0</v>
      </c>
      <c r="APO14" s="19">
        <v>0</v>
      </c>
      <c r="APP14" s="19">
        <v>0</v>
      </c>
      <c r="APQ14" s="19">
        <v>0</v>
      </c>
      <c r="APR14" s="19">
        <v>0</v>
      </c>
      <c r="APS14" s="19">
        <v>0</v>
      </c>
      <c r="APT14" s="19">
        <v>0</v>
      </c>
      <c r="APU14" s="19">
        <v>0</v>
      </c>
      <c r="APV14" s="19">
        <v>0</v>
      </c>
      <c r="APW14" s="19">
        <v>0</v>
      </c>
      <c r="APX14" s="19">
        <v>0</v>
      </c>
      <c r="APY14" s="19">
        <v>0</v>
      </c>
      <c r="APZ14" s="19">
        <v>0</v>
      </c>
      <c r="AQA14" s="19">
        <v>0</v>
      </c>
      <c r="AQB14" s="19">
        <v>0</v>
      </c>
      <c r="AQC14" s="19">
        <v>0</v>
      </c>
      <c r="AQD14" s="19">
        <v>0</v>
      </c>
      <c r="AQE14" s="19">
        <v>0</v>
      </c>
      <c r="AQF14" s="19">
        <v>0</v>
      </c>
      <c r="AQG14" s="19">
        <v>0</v>
      </c>
      <c r="AQH14" s="19">
        <v>0</v>
      </c>
      <c r="AQI14" s="19">
        <v>0</v>
      </c>
      <c r="AQJ14" s="19">
        <v>0</v>
      </c>
      <c r="AQK14" s="19">
        <v>0</v>
      </c>
      <c r="AQL14" s="19">
        <v>0</v>
      </c>
      <c r="AQM14" s="19">
        <v>0</v>
      </c>
      <c r="AQN14" s="19">
        <v>0</v>
      </c>
      <c r="AQO14" s="19">
        <v>0</v>
      </c>
      <c r="AQP14" s="19">
        <v>0</v>
      </c>
      <c r="AQQ14" s="19">
        <v>0</v>
      </c>
      <c r="AQR14" s="19">
        <v>0</v>
      </c>
      <c r="AQS14" s="19">
        <v>0</v>
      </c>
      <c r="AQT14" s="19">
        <v>0</v>
      </c>
      <c r="AQU14" s="19">
        <v>0</v>
      </c>
      <c r="AQV14" s="19">
        <v>0</v>
      </c>
      <c r="AQW14" s="19">
        <v>0</v>
      </c>
      <c r="AQX14" s="19">
        <v>0</v>
      </c>
      <c r="AQY14" s="19">
        <v>0</v>
      </c>
      <c r="AQZ14" s="19">
        <v>0</v>
      </c>
      <c r="ARA14" s="19">
        <v>0</v>
      </c>
      <c r="ARB14" s="19">
        <v>0</v>
      </c>
      <c r="ARC14" s="19">
        <v>0</v>
      </c>
      <c r="ARD14" s="19">
        <v>0</v>
      </c>
      <c r="ARE14" s="19">
        <v>0</v>
      </c>
      <c r="ARF14" s="19">
        <v>0</v>
      </c>
      <c r="ARG14" s="19">
        <v>0</v>
      </c>
      <c r="ARH14" s="19">
        <v>0</v>
      </c>
      <c r="ARI14" s="19">
        <v>0</v>
      </c>
      <c r="ARJ14" s="19">
        <v>0</v>
      </c>
      <c r="ARK14" s="19">
        <v>0</v>
      </c>
      <c r="ARL14" s="19">
        <v>0</v>
      </c>
      <c r="ARM14" s="19">
        <v>0</v>
      </c>
      <c r="ARN14" s="19">
        <v>0</v>
      </c>
      <c r="ARO14" s="19">
        <v>0</v>
      </c>
      <c r="ARP14" s="19">
        <v>0</v>
      </c>
      <c r="ARQ14" s="19">
        <v>0</v>
      </c>
      <c r="ARR14" s="19">
        <v>0</v>
      </c>
      <c r="ARS14" s="19">
        <v>0</v>
      </c>
      <c r="ART14" s="19">
        <v>0</v>
      </c>
      <c r="ARU14" s="19">
        <v>0</v>
      </c>
      <c r="ARV14" s="19">
        <v>0</v>
      </c>
      <c r="ARW14" s="19">
        <v>0</v>
      </c>
      <c r="ARX14" s="19">
        <v>0</v>
      </c>
      <c r="ARY14" s="19">
        <v>0</v>
      </c>
      <c r="ARZ14" s="19">
        <v>0</v>
      </c>
      <c r="ASA14" s="19">
        <v>0</v>
      </c>
      <c r="ASB14" s="19">
        <v>0</v>
      </c>
      <c r="ASC14" s="19">
        <v>0</v>
      </c>
      <c r="ASD14" s="19">
        <v>0</v>
      </c>
      <c r="ASE14" s="19">
        <v>0</v>
      </c>
      <c r="ASF14" s="19">
        <v>0</v>
      </c>
      <c r="ASG14" s="19">
        <v>0</v>
      </c>
      <c r="ASH14" s="19">
        <v>0</v>
      </c>
      <c r="ASI14" s="19">
        <v>0</v>
      </c>
      <c r="ASJ14" s="19">
        <v>0</v>
      </c>
      <c r="ASK14" s="19">
        <v>0</v>
      </c>
      <c r="ASL14" s="19">
        <v>0</v>
      </c>
      <c r="ASM14" s="19">
        <v>0</v>
      </c>
      <c r="ASN14" s="19">
        <v>0</v>
      </c>
      <c r="ASO14" s="19">
        <v>0</v>
      </c>
      <c r="ASP14" s="19">
        <v>0</v>
      </c>
      <c r="ASQ14" s="19">
        <v>0</v>
      </c>
      <c r="ASR14" s="19">
        <v>0</v>
      </c>
      <c r="ASS14" s="19">
        <v>0</v>
      </c>
      <c r="AST14" s="19">
        <v>0</v>
      </c>
      <c r="ASU14" s="19">
        <v>0</v>
      </c>
      <c r="ASV14" s="19">
        <v>0</v>
      </c>
      <c r="ASW14" s="19">
        <v>0</v>
      </c>
      <c r="ASX14" s="19">
        <v>0</v>
      </c>
      <c r="ASY14" s="19">
        <v>0</v>
      </c>
      <c r="ASZ14" s="19">
        <v>0</v>
      </c>
      <c r="ATA14" s="19">
        <v>0</v>
      </c>
      <c r="ATB14" s="19">
        <v>0</v>
      </c>
      <c r="ATC14" s="19">
        <v>0</v>
      </c>
      <c r="ATD14" s="19">
        <v>0</v>
      </c>
      <c r="ATE14" s="19">
        <v>0</v>
      </c>
      <c r="ATF14" s="19">
        <v>0</v>
      </c>
      <c r="ATG14" s="19">
        <v>0</v>
      </c>
      <c r="ATH14" s="19">
        <v>0</v>
      </c>
      <c r="ATI14" s="19">
        <v>0</v>
      </c>
      <c r="ATJ14" s="19">
        <v>0</v>
      </c>
      <c r="ATK14" s="19">
        <v>0</v>
      </c>
      <c r="ATL14" s="19">
        <v>0</v>
      </c>
      <c r="ATM14" s="19">
        <v>0</v>
      </c>
      <c r="ATN14" s="19">
        <v>0</v>
      </c>
      <c r="ATO14" s="19">
        <v>0</v>
      </c>
      <c r="ATP14" s="19">
        <v>0</v>
      </c>
      <c r="ATQ14" s="19">
        <v>0</v>
      </c>
      <c r="ATR14" s="19">
        <v>0</v>
      </c>
      <c r="ATS14" s="19">
        <v>0</v>
      </c>
      <c r="ATT14" s="19">
        <v>0</v>
      </c>
      <c r="ATU14" s="19">
        <v>0</v>
      </c>
      <c r="ATV14" s="19">
        <v>0</v>
      </c>
      <c r="ATW14" s="19">
        <v>0</v>
      </c>
      <c r="ATX14" s="19">
        <v>0</v>
      </c>
      <c r="ATY14" s="19">
        <v>0</v>
      </c>
      <c r="ATZ14" s="19">
        <v>0</v>
      </c>
      <c r="AUA14" s="19">
        <v>1</v>
      </c>
      <c r="AUB14" s="19">
        <v>2</v>
      </c>
      <c r="AUC14" s="19">
        <v>3</v>
      </c>
      <c r="AUD14" s="19">
        <v>4</v>
      </c>
      <c r="AUE14" s="19">
        <v>4</v>
      </c>
      <c r="AUF14" s="19">
        <v>4</v>
      </c>
      <c r="AUG14" s="19">
        <v>4</v>
      </c>
      <c r="AUH14" s="19">
        <v>4</v>
      </c>
      <c r="AUI14" s="19">
        <v>4</v>
      </c>
      <c r="AUJ14" s="19">
        <v>4</v>
      </c>
      <c r="AUK14" s="19">
        <v>4</v>
      </c>
      <c r="AUL14" s="19">
        <v>4</v>
      </c>
      <c r="AUM14" s="19">
        <v>4</v>
      </c>
      <c r="AUN14" s="19">
        <v>4</v>
      </c>
      <c r="AUO14" s="19">
        <v>4</v>
      </c>
      <c r="AUP14" s="19">
        <v>4</v>
      </c>
      <c r="AUQ14" s="19">
        <v>4</v>
      </c>
      <c r="AUR14" s="19">
        <v>4</v>
      </c>
      <c r="AUS14" s="19">
        <v>4</v>
      </c>
      <c r="AUT14" s="19">
        <v>4</v>
      </c>
      <c r="AUU14" s="19">
        <v>4</v>
      </c>
      <c r="AUV14" s="19">
        <v>4</v>
      </c>
      <c r="AUW14" s="19">
        <v>4</v>
      </c>
      <c r="AUX14" s="19">
        <v>4</v>
      </c>
      <c r="AUY14" s="19">
        <v>4</v>
      </c>
      <c r="AUZ14" s="19">
        <v>4</v>
      </c>
      <c r="AVA14" s="19">
        <v>4</v>
      </c>
      <c r="AVB14" s="19">
        <v>4</v>
      </c>
      <c r="AVC14" s="19">
        <v>4</v>
      </c>
      <c r="AVD14" s="19">
        <v>4</v>
      </c>
      <c r="AVE14" s="19">
        <v>4</v>
      </c>
      <c r="AVF14" s="19">
        <v>4</v>
      </c>
      <c r="AVG14" s="19">
        <v>4</v>
      </c>
      <c r="AVH14" s="19">
        <v>4</v>
      </c>
      <c r="AVI14" s="19">
        <v>4</v>
      </c>
      <c r="AVJ14" s="19">
        <v>4</v>
      </c>
      <c r="AVK14" s="19">
        <v>4</v>
      </c>
      <c r="AVL14" s="19">
        <v>4</v>
      </c>
      <c r="AVM14" s="19">
        <v>4</v>
      </c>
      <c r="AVN14" s="19">
        <v>4</v>
      </c>
      <c r="AVO14" s="19">
        <v>4</v>
      </c>
      <c r="AVP14" s="19">
        <v>4</v>
      </c>
      <c r="AVQ14" s="19">
        <v>4</v>
      </c>
      <c r="AVR14" s="19">
        <v>4</v>
      </c>
      <c r="AVS14" s="19">
        <v>4</v>
      </c>
      <c r="AVT14" s="19">
        <v>4</v>
      </c>
      <c r="AVU14" s="19">
        <v>4</v>
      </c>
      <c r="AVV14" s="19">
        <v>4</v>
      </c>
      <c r="AVW14" s="19">
        <v>4</v>
      </c>
      <c r="AVX14" s="19">
        <v>4</v>
      </c>
      <c r="AVY14" s="19">
        <v>4</v>
      </c>
      <c r="AVZ14" s="19">
        <v>4</v>
      </c>
      <c r="AWA14" s="19">
        <v>4</v>
      </c>
      <c r="AWB14" s="19">
        <v>4</v>
      </c>
      <c r="AWC14" s="19">
        <v>4</v>
      </c>
      <c r="AWD14" s="19">
        <v>4</v>
      </c>
      <c r="AWE14" s="19">
        <v>4</v>
      </c>
      <c r="AWF14" s="19">
        <v>4</v>
      </c>
      <c r="AWG14" s="19">
        <v>4</v>
      </c>
      <c r="AWH14" s="19">
        <v>4</v>
      </c>
      <c r="AWI14" s="19">
        <v>4</v>
      </c>
      <c r="AWJ14" s="19">
        <v>4</v>
      </c>
      <c r="AWK14" s="19">
        <v>4</v>
      </c>
      <c r="AWL14" s="19">
        <v>4</v>
      </c>
      <c r="AWM14" s="19">
        <v>4</v>
      </c>
      <c r="AWN14" s="19">
        <v>4</v>
      </c>
      <c r="AWO14" s="19">
        <v>4</v>
      </c>
      <c r="AWP14" s="19">
        <v>4</v>
      </c>
      <c r="AWQ14" s="19">
        <v>4</v>
      </c>
      <c r="AWR14" s="19">
        <v>4</v>
      </c>
      <c r="AWS14" s="19">
        <v>4</v>
      </c>
      <c r="AWT14" s="19">
        <v>4</v>
      </c>
      <c r="AWU14" s="19">
        <v>4</v>
      </c>
      <c r="AWV14" s="19">
        <v>4</v>
      </c>
      <c r="AWW14" s="19">
        <v>4</v>
      </c>
      <c r="AWX14" s="19">
        <v>4</v>
      </c>
      <c r="AWY14" s="19">
        <v>4</v>
      </c>
      <c r="AWZ14" s="19">
        <v>4</v>
      </c>
      <c r="AXA14" s="19">
        <v>4</v>
      </c>
      <c r="AXB14" s="19">
        <v>4</v>
      </c>
      <c r="AXC14" s="19">
        <v>4</v>
      </c>
      <c r="AXD14" s="19">
        <v>4</v>
      </c>
      <c r="AXE14" s="19">
        <v>4</v>
      </c>
      <c r="AXF14" s="19">
        <v>4</v>
      </c>
      <c r="AXG14" s="19">
        <v>4</v>
      </c>
      <c r="AXH14" s="19">
        <v>4</v>
      </c>
      <c r="AXI14" s="19">
        <v>4</v>
      </c>
      <c r="AXJ14" s="19">
        <v>4</v>
      </c>
      <c r="AXK14" s="19">
        <v>4</v>
      </c>
      <c r="AXL14" s="19">
        <v>4</v>
      </c>
      <c r="AXM14" s="19">
        <v>4</v>
      </c>
      <c r="AXN14" s="19">
        <v>4</v>
      </c>
      <c r="AXO14" s="19">
        <v>4</v>
      </c>
      <c r="AXP14" s="19">
        <v>4</v>
      </c>
      <c r="AXQ14" s="19">
        <v>4</v>
      </c>
      <c r="AXR14" s="19">
        <v>4</v>
      </c>
      <c r="AXS14" s="19">
        <v>4</v>
      </c>
      <c r="AXT14" s="19">
        <v>4</v>
      </c>
      <c r="AXU14" s="19">
        <v>4</v>
      </c>
      <c r="AXV14" s="19">
        <v>4</v>
      </c>
      <c r="AXW14" s="19">
        <v>4</v>
      </c>
      <c r="AXX14" s="19">
        <v>4</v>
      </c>
      <c r="AXY14" s="19">
        <v>4</v>
      </c>
      <c r="AXZ14" s="19">
        <v>4</v>
      </c>
      <c r="AYA14" s="19">
        <v>4</v>
      </c>
      <c r="AYB14" s="19">
        <v>4</v>
      </c>
      <c r="AYC14" s="19">
        <v>4</v>
      </c>
      <c r="AYD14" s="19">
        <v>4</v>
      </c>
      <c r="AYE14" s="19">
        <v>4</v>
      </c>
      <c r="AYF14" s="19">
        <v>4</v>
      </c>
      <c r="AYG14" s="19">
        <v>4</v>
      </c>
      <c r="AYH14" s="19">
        <v>4</v>
      </c>
      <c r="AYI14" s="19">
        <v>4</v>
      </c>
      <c r="AYJ14" s="19">
        <v>4</v>
      </c>
      <c r="AYK14" s="19">
        <v>4</v>
      </c>
      <c r="AYL14" s="19">
        <v>4</v>
      </c>
      <c r="AYM14" s="19">
        <v>4</v>
      </c>
      <c r="AYN14" s="19">
        <v>4</v>
      </c>
      <c r="AYO14" s="19">
        <v>4</v>
      </c>
      <c r="AYP14" s="19">
        <v>4</v>
      </c>
      <c r="AYQ14" s="19">
        <v>4</v>
      </c>
      <c r="AYR14" s="19">
        <v>4</v>
      </c>
      <c r="AYS14" s="19">
        <v>4</v>
      </c>
      <c r="AYT14" s="19">
        <v>4</v>
      </c>
      <c r="AYU14" s="19">
        <v>4</v>
      </c>
      <c r="AYV14" s="19">
        <v>4</v>
      </c>
      <c r="AYW14" s="19">
        <v>4</v>
      </c>
      <c r="AYX14" s="19">
        <v>4</v>
      </c>
      <c r="AYY14" s="19">
        <v>4</v>
      </c>
      <c r="AYZ14" s="19">
        <v>4</v>
      </c>
      <c r="AZA14" s="19">
        <v>4</v>
      </c>
      <c r="AZB14" s="19">
        <v>4</v>
      </c>
      <c r="AZC14" s="19">
        <v>4</v>
      </c>
      <c r="AZD14" s="19">
        <v>4</v>
      </c>
      <c r="AZE14" s="19">
        <v>4</v>
      </c>
      <c r="AZF14" s="19">
        <v>4</v>
      </c>
      <c r="AZG14" s="19">
        <v>4</v>
      </c>
      <c r="AZH14" s="19">
        <v>4</v>
      </c>
      <c r="AZI14" s="19">
        <v>4</v>
      </c>
      <c r="AZJ14" s="19">
        <v>4</v>
      </c>
      <c r="AZK14" s="19">
        <v>4</v>
      </c>
      <c r="AZL14" s="19">
        <v>4</v>
      </c>
      <c r="AZM14" s="19">
        <v>4</v>
      </c>
      <c r="AZN14" s="19">
        <v>4</v>
      </c>
      <c r="AZO14" s="19">
        <v>4</v>
      </c>
      <c r="AZP14" s="19">
        <v>4</v>
      </c>
      <c r="AZQ14" s="19">
        <v>4</v>
      </c>
      <c r="AZR14" s="19">
        <v>4</v>
      </c>
      <c r="AZS14" s="19">
        <v>4</v>
      </c>
      <c r="AZT14" s="19">
        <v>4</v>
      </c>
      <c r="AZU14" s="19">
        <v>4</v>
      </c>
      <c r="AZV14" s="19">
        <v>4</v>
      </c>
      <c r="AZW14" s="19">
        <v>4</v>
      </c>
      <c r="AZX14" s="19">
        <v>4</v>
      </c>
      <c r="AZY14" s="19">
        <v>4</v>
      </c>
      <c r="AZZ14" s="19">
        <v>4</v>
      </c>
      <c r="BAA14" s="19">
        <v>4</v>
      </c>
      <c r="BAB14" s="19">
        <v>4</v>
      </c>
      <c r="BAC14" s="19">
        <v>4</v>
      </c>
      <c r="BAD14" s="19">
        <v>4</v>
      </c>
      <c r="BAE14" s="19">
        <v>4</v>
      </c>
      <c r="BAF14" s="19">
        <v>4</v>
      </c>
      <c r="BAG14" s="19">
        <v>4</v>
      </c>
      <c r="BAH14" s="19">
        <v>4</v>
      </c>
      <c r="BAI14" s="19">
        <v>4</v>
      </c>
      <c r="BAJ14" s="19">
        <v>4</v>
      </c>
      <c r="BAK14" s="19">
        <v>4</v>
      </c>
      <c r="BAL14" s="19">
        <v>4</v>
      </c>
      <c r="BAM14" s="19">
        <v>4</v>
      </c>
      <c r="BAN14" s="19">
        <v>4</v>
      </c>
      <c r="BAO14" s="19">
        <v>4</v>
      </c>
      <c r="BAP14" s="19">
        <v>4</v>
      </c>
      <c r="BAQ14" s="19">
        <v>4</v>
      </c>
      <c r="BAR14" s="19">
        <v>4</v>
      </c>
      <c r="BAS14" s="19">
        <v>4</v>
      </c>
      <c r="BAT14" s="19">
        <v>4</v>
      </c>
      <c r="BAU14" s="19">
        <v>4</v>
      </c>
      <c r="BAV14" s="19">
        <v>4</v>
      </c>
      <c r="BAW14" s="19">
        <v>4</v>
      </c>
      <c r="BAX14" s="19">
        <v>4</v>
      </c>
      <c r="BAY14" s="19">
        <v>4</v>
      </c>
      <c r="BAZ14" s="19">
        <v>4</v>
      </c>
      <c r="BBA14" s="19">
        <v>4</v>
      </c>
      <c r="BBB14" s="19">
        <v>4</v>
      </c>
      <c r="BBC14" s="19">
        <v>4</v>
      </c>
      <c r="BBD14" s="19">
        <v>4</v>
      </c>
      <c r="BBE14" s="19">
        <v>4</v>
      </c>
      <c r="BBF14" s="19">
        <v>4</v>
      </c>
      <c r="BBG14" s="19">
        <v>4</v>
      </c>
      <c r="BBH14" s="19">
        <v>4</v>
      </c>
      <c r="BBI14" s="19">
        <v>4</v>
      </c>
      <c r="BBJ14" s="19">
        <v>4</v>
      </c>
      <c r="BBK14" s="19">
        <v>4</v>
      </c>
      <c r="BBL14" s="19">
        <v>4</v>
      </c>
      <c r="BBM14" s="19">
        <v>4</v>
      </c>
      <c r="BBN14" s="19">
        <v>4</v>
      </c>
      <c r="BBO14" s="19">
        <v>4</v>
      </c>
      <c r="BBP14" s="19">
        <v>4</v>
      </c>
      <c r="BBQ14" s="19">
        <v>4</v>
      </c>
      <c r="BBR14" s="19">
        <v>4</v>
      </c>
      <c r="BBS14" s="19">
        <v>4</v>
      </c>
      <c r="BBT14" s="19">
        <v>4</v>
      </c>
      <c r="BBU14" s="19">
        <v>4</v>
      </c>
      <c r="BBV14" s="19">
        <v>4</v>
      </c>
      <c r="BBW14" s="19">
        <v>4</v>
      </c>
      <c r="BBX14" s="19">
        <v>4</v>
      </c>
      <c r="BBY14" s="19">
        <v>4</v>
      </c>
      <c r="BBZ14" s="19">
        <v>4</v>
      </c>
      <c r="BCA14" s="19">
        <v>4</v>
      </c>
      <c r="BCB14" s="19">
        <v>4</v>
      </c>
      <c r="BCC14" s="19">
        <v>4</v>
      </c>
      <c r="BCD14" s="19">
        <v>4</v>
      </c>
      <c r="BCE14" s="19">
        <v>4</v>
      </c>
      <c r="BCF14" s="19">
        <v>4</v>
      </c>
      <c r="BCG14" s="19">
        <v>4</v>
      </c>
      <c r="BCH14" s="19">
        <v>4</v>
      </c>
      <c r="BCI14" s="19">
        <v>4</v>
      </c>
      <c r="BCJ14" s="19">
        <v>4</v>
      </c>
      <c r="BCK14" s="19">
        <v>4</v>
      </c>
      <c r="BCL14" s="19">
        <v>4</v>
      </c>
      <c r="BCM14" s="19">
        <v>4</v>
      </c>
      <c r="BCN14" s="19">
        <v>4</v>
      </c>
      <c r="BCO14" s="19">
        <v>4</v>
      </c>
      <c r="BCP14" s="19">
        <v>4</v>
      </c>
      <c r="BCQ14" s="19">
        <v>4</v>
      </c>
      <c r="BCR14" s="19">
        <v>4</v>
      </c>
      <c r="BCS14" s="19">
        <v>4</v>
      </c>
      <c r="BCT14" s="19">
        <v>4</v>
      </c>
      <c r="BCU14" s="19">
        <v>4</v>
      </c>
      <c r="BCV14" s="19">
        <v>4</v>
      </c>
      <c r="BCW14" s="19">
        <v>4</v>
      </c>
      <c r="BCX14" s="19">
        <v>4</v>
      </c>
      <c r="BCY14" s="19">
        <v>4</v>
      </c>
      <c r="BCZ14" s="19">
        <v>4</v>
      </c>
      <c r="BDA14" s="19">
        <v>4</v>
      </c>
      <c r="BDB14" s="19">
        <v>4</v>
      </c>
      <c r="BDC14" s="19">
        <v>4</v>
      </c>
      <c r="BDD14" s="19">
        <v>4</v>
      </c>
      <c r="BDE14" s="19">
        <v>4</v>
      </c>
      <c r="BDF14" s="19">
        <v>4</v>
      </c>
      <c r="BDG14" s="19">
        <v>4</v>
      </c>
      <c r="BDH14" s="19">
        <v>4</v>
      </c>
      <c r="BDI14" s="19">
        <v>4</v>
      </c>
      <c r="BDJ14" s="19">
        <v>4</v>
      </c>
      <c r="BDK14" s="19">
        <v>4</v>
      </c>
      <c r="BDL14" s="19">
        <v>4</v>
      </c>
      <c r="BDM14" s="19">
        <v>4</v>
      </c>
      <c r="BDN14" s="19">
        <v>4</v>
      </c>
      <c r="BDO14" s="19">
        <v>4</v>
      </c>
      <c r="BDP14" s="19">
        <v>4</v>
      </c>
      <c r="BDQ14" s="19">
        <v>4</v>
      </c>
      <c r="BDR14" s="19">
        <v>4</v>
      </c>
      <c r="BDS14" s="19">
        <v>4</v>
      </c>
      <c r="BDT14" s="19">
        <v>4</v>
      </c>
      <c r="BDU14" s="19">
        <v>4</v>
      </c>
      <c r="BDV14" s="19">
        <v>4</v>
      </c>
      <c r="BDW14" s="19">
        <v>4</v>
      </c>
      <c r="BDX14" s="19">
        <v>4</v>
      </c>
      <c r="BDY14" s="19">
        <v>4</v>
      </c>
      <c r="BDZ14" s="19">
        <v>4</v>
      </c>
      <c r="BEA14" s="19">
        <v>4</v>
      </c>
      <c r="BEB14" s="19">
        <v>4</v>
      </c>
      <c r="BEC14" s="19">
        <v>4</v>
      </c>
      <c r="BED14" s="19">
        <v>4</v>
      </c>
      <c r="BEE14" s="19">
        <v>4</v>
      </c>
      <c r="BEF14" s="19">
        <v>4</v>
      </c>
      <c r="BEG14" s="19">
        <v>4</v>
      </c>
      <c r="BEH14" s="19">
        <v>4</v>
      </c>
      <c r="BEI14" s="19">
        <v>4</v>
      </c>
      <c r="BEJ14" s="19">
        <v>4</v>
      </c>
      <c r="BEK14" s="19">
        <v>4</v>
      </c>
      <c r="BEL14" s="19">
        <v>4</v>
      </c>
      <c r="BEM14" s="19">
        <v>4</v>
      </c>
      <c r="BEN14" s="19">
        <v>4</v>
      </c>
      <c r="BEO14" s="19">
        <v>4</v>
      </c>
      <c r="BEP14" s="19">
        <v>4</v>
      </c>
      <c r="BEQ14" s="19">
        <v>4</v>
      </c>
      <c r="BER14" s="19">
        <v>4</v>
      </c>
      <c r="BES14" s="19">
        <v>4</v>
      </c>
      <c r="BET14" s="19">
        <v>4</v>
      </c>
      <c r="BEU14" s="19">
        <v>4</v>
      </c>
      <c r="BEV14" s="19">
        <v>4</v>
      </c>
      <c r="BEW14" s="19">
        <v>4</v>
      </c>
      <c r="BEX14" s="19">
        <v>4</v>
      </c>
      <c r="BEY14" s="19">
        <v>4</v>
      </c>
      <c r="BEZ14" s="19">
        <v>4</v>
      </c>
      <c r="BFA14" s="19">
        <v>4</v>
      </c>
      <c r="BFB14" s="19">
        <v>4</v>
      </c>
      <c r="BFC14" s="19">
        <v>4</v>
      </c>
      <c r="BFD14" s="19">
        <v>4</v>
      </c>
      <c r="BFE14" s="19">
        <v>4</v>
      </c>
      <c r="BFF14" s="19">
        <v>4</v>
      </c>
      <c r="BFG14" s="19">
        <v>4</v>
      </c>
      <c r="BFH14" s="19">
        <v>4</v>
      </c>
      <c r="BFI14" s="19">
        <v>4</v>
      </c>
      <c r="BFJ14" s="19">
        <v>4</v>
      </c>
      <c r="BFK14" s="19">
        <v>4</v>
      </c>
      <c r="BFL14" s="19">
        <v>4</v>
      </c>
      <c r="BFM14" s="19">
        <v>4</v>
      </c>
      <c r="BFN14" s="19">
        <v>4</v>
      </c>
      <c r="BFO14" s="19">
        <v>4</v>
      </c>
      <c r="BFP14" s="19">
        <v>4</v>
      </c>
      <c r="BFQ14" s="19">
        <v>4</v>
      </c>
      <c r="BFR14" s="19">
        <v>4</v>
      </c>
      <c r="BFS14" s="19">
        <v>4</v>
      </c>
      <c r="BFT14" s="19">
        <v>4</v>
      </c>
      <c r="BFU14" s="19">
        <v>4</v>
      </c>
      <c r="BFV14" s="19">
        <v>4</v>
      </c>
      <c r="BFW14" s="19">
        <v>4</v>
      </c>
      <c r="BFX14" s="19">
        <v>4</v>
      </c>
      <c r="BFY14" s="19">
        <v>4</v>
      </c>
      <c r="BFZ14" s="19">
        <v>4</v>
      </c>
      <c r="BGA14" s="19">
        <v>4</v>
      </c>
      <c r="BGB14" s="19">
        <v>4</v>
      </c>
      <c r="BGC14" s="19">
        <v>4</v>
      </c>
      <c r="BGD14" s="19">
        <v>4</v>
      </c>
      <c r="BGE14" s="19">
        <v>4</v>
      </c>
      <c r="BGF14" s="19">
        <v>4</v>
      </c>
      <c r="BGG14" s="19">
        <v>4</v>
      </c>
      <c r="BGH14" s="19">
        <v>4</v>
      </c>
      <c r="BGI14" s="19">
        <v>4</v>
      </c>
      <c r="BGJ14" s="19">
        <v>4</v>
      </c>
      <c r="BGK14" s="19">
        <v>4</v>
      </c>
      <c r="BGL14" s="19">
        <v>4</v>
      </c>
      <c r="BGM14" s="19">
        <v>4</v>
      </c>
      <c r="BGN14" s="19">
        <v>4</v>
      </c>
      <c r="BGO14" s="19">
        <v>4</v>
      </c>
      <c r="BGP14" s="19">
        <v>4</v>
      </c>
      <c r="BGQ14" s="19">
        <v>4</v>
      </c>
      <c r="BGR14" s="19">
        <v>4</v>
      </c>
      <c r="BGS14" s="19">
        <v>4</v>
      </c>
      <c r="BGT14" s="19">
        <v>4</v>
      </c>
      <c r="BGU14" s="19">
        <v>4</v>
      </c>
      <c r="BGV14" s="19">
        <v>4</v>
      </c>
      <c r="BGW14" s="19">
        <v>4</v>
      </c>
      <c r="BGX14" s="19">
        <v>4</v>
      </c>
      <c r="BGY14" s="19">
        <v>4</v>
      </c>
      <c r="BGZ14" s="19">
        <v>4</v>
      </c>
      <c r="BHA14" s="19">
        <v>4</v>
      </c>
      <c r="BHB14" s="19">
        <v>4</v>
      </c>
      <c r="BHC14" s="19">
        <v>4</v>
      </c>
      <c r="BHD14" s="19">
        <v>4</v>
      </c>
      <c r="BHE14" s="19">
        <v>4</v>
      </c>
      <c r="BHF14" s="19">
        <v>4</v>
      </c>
      <c r="BHG14" s="19">
        <v>4</v>
      </c>
      <c r="BHH14" s="19">
        <v>4</v>
      </c>
      <c r="BHI14" s="19">
        <v>4</v>
      </c>
      <c r="BHJ14" s="19">
        <v>4</v>
      </c>
      <c r="BHK14" s="19">
        <v>4</v>
      </c>
      <c r="BHL14" s="19">
        <v>4</v>
      </c>
      <c r="BHM14" s="19">
        <v>4</v>
      </c>
      <c r="BHN14" s="19">
        <v>4</v>
      </c>
      <c r="BHO14" s="19">
        <v>4</v>
      </c>
      <c r="BHP14" s="19">
        <v>4</v>
      </c>
      <c r="BHQ14" s="19">
        <v>4</v>
      </c>
      <c r="BHR14" s="19">
        <v>4</v>
      </c>
      <c r="BHS14" s="19">
        <v>4</v>
      </c>
      <c r="BHT14" s="19">
        <v>4</v>
      </c>
      <c r="BHU14" s="19">
        <v>4</v>
      </c>
      <c r="BHV14" s="19">
        <v>4</v>
      </c>
      <c r="BHW14" s="19">
        <v>4</v>
      </c>
      <c r="BHX14" s="19">
        <v>4</v>
      </c>
      <c r="BHY14" s="19">
        <v>4</v>
      </c>
      <c r="BHZ14" s="19">
        <v>4</v>
      </c>
      <c r="BIA14" s="19">
        <v>4</v>
      </c>
      <c r="BIB14" s="19">
        <v>4</v>
      </c>
      <c r="BIC14" s="19">
        <v>4</v>
      </c>
      <c r="BID14" s="19">
        <v>4</v>
      </c>
      <c r="BIE14" s="19">
        <v>4</v>
      </c>
      <c r="BIF14" s="19">
        <v>4</v>
      </c>
      <c r="BIG14" s="19">
        <v>4</v>
      </c>
      <c r="BIH14" s="19">
        <v>4</v>
      </c>
      <c r="BII14" s="19">
        <v>4</v>
      </c>
      <c r="BIJ14" s="19">
        <v>4</v>
      </c>
      <c r="BIK14" s="19">
        <v>4</v>
      </c>
      <c r="BIL14" s="19">
        <v>4</v>
      </c>
      <c r="BIM14" s="19">
        <v>4</v>
      </c>
      <c r="BIN14" s="19">
        <v>4</v>
      </c>
      <c r="BIO14" s="19">
        <v>4</v>
      </c>
      <c r="BIP14" s="19">
        <v>4</v>
      </c>
      <c r="BIQ14" s="19">
        <v>4</v>
      </c>
      <c r="BIR14" s="19">
        <v>4</v>
      </c>
      <c r="BIS14" s="19">
        <v>4</v>
      </c>
      <c r="BIT14" s="19">
        <v>4</v>
      </c>
      <c r="BIU14" s="19">
        <v>4</v>
      </c>
      <c r="BIV14" s="19">
        <v>4</v>
      </c>
      <c r="BIW14" s="19">
        <v>4</v>
      </c>
      <c r="BIX14" s="19">
        <v>4</v>
      </c>
      <c r="BIY14" s="19">
        <v>4</v>
      </c>
      <c r="BIZ14" s="19">
        <v>4</v>
      </c>
      <c r="BJA14" s="19">
        <v>4</v>
      </c>
      <c r="BJB14" s="19">
        <v>4</v>
      </c>
      <c r="BJC14" s="19">
        <v>4</v>
      </c>
      <c r="BJD14" s="19">
        <v>4</v>
      </c>
      <c r="BJE14" s="19">
        <v>4</v>
      </c>
      <c r="BJF14" s="19">
        <v>4</v>
      </c>
      <c r="BJG14" s="19">
        <v>4</v>
      </c>
      <c r="BJH14" s="19">
        <v>4</v>
      </c>
      <c r="BJI14" s="19">
        <v>4</v>
      </c>
      <c r="BJJ14" s="19">
        <v>4</v>
      </c>
      <c r="BJK14" s="19">
        <v>4</v>
      </c>
      <c r="BJL14" s="19">
        <v>4</v>
      </c>
      <c r="BJM14" s="19">
        <v>4</v>
      </c>
      <c r="BJN14" s="19">
        <v>4</v>
      </c>
      <c r="BJO14" s="19">
        <v>4</v>
      </c>
      <c r="BJP14" s="19">
        <v>4</v>
      </c>
      <c r="BJQ14" s="19">
        <v>4</v>
      </c>
      <c r="BJR14" s="19">
        <v>4</v>
      </c>
      <c r="BJS14" s="19">
        <v>4</v>
      </c>
      <c r="BJT14" s="19">
        <v>4</v>
      </c>
      <c r="BJU14" s="19">
        <v>4</v>
      </c>
      <c r="BJV14" s="19">
        <v>4</v>
      </c>
      <c r="BJW14" s="19">
        <v>4</v>
      </c>
      <c r="BJX14" s="19">
        <v>4</v>
      </c>
      <c r="BJY14" s="19">
        <v>4</v>
      </c>
      <c r="BJZ14" s="19">
        <v>4</v>
      </c>
      <c r="BKA14" s="19">
        <v>4</v>
      </c>
      <c r="BKB14" s="19">
        <v>4</v>
      </c>
      <c r="BKC14" s="19">
        <v>4</v>
      </c>
      <c r="BKD14" s="19">
        <v>4</v>
      </c>
      <c r="BKE14" s="19">
        <v>4</v>
      </c>
      <c r="BKF14" s="19">
        <v>4</v>
      </c>
      <c r="BKG14" s="19">
        <v>4</v>
      </c>
      <c r="BKH14" s="19">
        <v>4</v>
      </c>
      <c r="BKI14" s="19">
        <v>4</v>
      </c>
      <c r="BKJ14" s="19">
        <v>4</v>
      </c>
      <c r="BKK14" s="19">
        <v>4</v>
      </c>
      <c r="BKL14" s="19">
        <v>4</v>
      </c>
      <c r="BKM14" s="19">
        <v>4</v>
      </c>
      <c r="BKN14" s="19">
        <v>4</v>
      </c>
      <c r="BKO14" s="19">
        <v>4</v>
      </c>
      <c r="BKP14" s="19">
        <v>4</v>
      </c>
      <c r="BKQ14" s="19">
        <v>4</v>
      </c>
      <c r="BKR14" s="19">
        <v>4</v>
      </c>
      <c r="BKS14" s="19">
        <v>4</v>
      </c>
      <c r="BKT14" s="19">
        <v>4</v>
      </c>
      <c r="BKU14" s="19">
        <v>4</v>
      </c>
      <c r="BKV14" s="19">
        <v>4</v>
      </c>
      <c r="BKW14" s="19">
        <v>4</v>
      </c>
      <c r="BKX14" s="19">
        <v>4</v>
      </c>
      <c r="BKY14" s="19">
        <v>4</v>
      </c>
      <c r="BKZ14" s="19">
        <v>4</v>
      </c>
      <c r="BLA14" s="19">
        <v>4</v>
      </c>
      <c r="BLB14" s="19">
        <v>4</v>
      </c>
      <c r="BLC14" s="19">
        <v>4</v>
      </c>
      <c r="BLD14" s="19">
        <v>4</v>
      </c>
      <c r="BLE14" s="19">
        <v>4</v>
      </c>
      <c r="BLF14" s="19">
        <v>4</v>
      </c>
      <c r="BLG14" s="19">
        <v>4</v>
      </c>
      <c r="BLH14" s="19">
        <v>4</v>
      </c>
      <c r="BLI14" s="19">
        <v>4</v>
      </c>
      <c r="BLJ14" s="19">
        <v>4</v>
      </c>
      <c r="BLK14" s="19">
        <v>4</v>
      </c>
      <c r="BLL14" s="19">
        <v>4</v>
      </c>
      <c r="BLM14" s="19">
        <v>4</v>
      </c>
      <c r="BLN14" s="19">
        <v>4</v>
      </c>
      <c r="BLO14" s="19">
        <v>4</v>
      </c>
      <c r="BLP14" s="19">
        <v>4</v>
      </c>
      <c r="BLQ14" s="19">
        <v>4</v>
      </c>
      <c r="BLR14" s="19">
        <v>4</v>
      </c>
      <c r="BLS14" s="19">
        <v>4</v>
      </c>
      <c r="BLT14" s="19">
        <v>4</v>
      </c>
      <c r="BLU14" s="19">
        <v>4</v>
      </c>
      <c r="BLV14" s="19">
        <v>4</v>
      </c>
      <c r="BLW14" s="19">
        <v>4</v>
      </c>
      <c r="BLX14" s="19">
        <v>4</v>
      </c>
      <c r="BLY14" s="19">
        <v>4</v>
      </c>
      <c r="BLZ14" s="19">
        <v>4</v>
      </c>
      <c r="BMA14" s="19">
        <v>4</v>
      </c>
      <c r="BMB14" s="19">
        <v>4</v>
      </c>
      <c r="BMC14" s="19">
        <v>4</v>
      </c>
      <c r="BMD14" s="19">
        <v>4</v>
      </c>
      <c r="BME14" s="19">
        <v>4</v>
      </c>
      <c r="BMF14" s="19">
        <v>4</v>
      </c>
      <c r="BMG14" s="19">
        <v>4</v>
      </c>
      <c r="BMH14" s="19">
        <v>4</v>
      </c>
      <c r="BMI14" s="19">
        <v>4</v>
      </c>
      <c r="BMJ14" s="19">
        <v>4</v>
      </c>
      <c r="BMK14" s="19">
        <v>4</v>
      </c>
      <c r="BML14" s="19">
        <v>4</v>
      </c>
      <c r="BMM14" s="19">
        <v>4</v>
      </c>
      <c r="BMN14" s="19">
        <v>4</v>
      </c>
      <c r="BMO14" s="19">
        <v>4</v>
      </c>
      <c r="BMP14" s="19">
        <v>4</v>
      </c>
      <c r="BMQ14" s="19">
        <v>4</v>
      </c>
      <c r="BMR14" s="19">
        <v>4</v>
      </c>
      <c r="BMS14" s="19">
        <v>4</v>
      </c>
      <c r="BMT14" s="19">
        <v>4</v>
      </c>
      <c r="BMU14" s="19">
        <v>4</v>
      </c>
      <c r="BMV14" s="19">
        <v>4</v>
      </c>
      <c r="BMW14" s="19">
        <v>4</v>
      </c>
      <c r="BMX14" s="19">
        <v>4</v>
      </c>
      <c r="BMY14" s="19">
        <v>4</v>
      </c>
    </row>
    <row r="15" spans="1:1715" s="6" customFormat="1" ht="8.25" customHeight="1" x14ac:dyDescent="0.25">
      <c r="A15" s="10"/>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c r="XY15" s="11"/>
      <c r="XZ15" s="11"/>
      <c r="YA15" s="11"/>
      <c r="YB15" s="11"/>
      <c r="YC15" s="11"/>
      <c r="YD15" s="11"/>
      <c r="YE15" s="11"/>
      <c r="YF15" s="11"/>
      <c r="YG15" s="11"/>
      <c r="YH15" s="11"/>
      <c r="YI15" s="11"/>
      <c r="YJ15" s="11"/>
      <c r="YK15" s="11"/>
      <c r="YL15" s="11"/>
      <c r="YM15" s="11"/>
      <c r="YN15" s="11"/>
      <c r="YO15" s="11"/>
      <c r="YP15" s="11"/>
      <c r="YQ15" s="11"/>
      <c r="YR15" s="11"/>
      <c r="YS15" s="11"/>
      <c r="YT15" s="11"/>
      <c r="YU15" s="11"/>
      <c r="YV15" s="11"/>
      <c r="YW15" s="11"/>
      <c r="YX15" s="11"/>
      <c r="YY15" s="11"/>
      <c r="YZ15" s="11"/>
      <c r="ZA15" s="11"/>
      <c r="ZB15" s="11"/>
      <c r="ZC15" s="11"/>
      <c r="ZD15" s="11"/>
      <c r="ZE15" s="11"/>
      <c r="ZF15" s="11"/>
      <c r="ZG15" s="11"/>
      <c r="ZH15" s="11"/>
      <c r="ZI15" s="11"/>
      <c r="ZJ15" s="11"/>
      <c r="ZK15" s="11"/>
      <c r="ZL15" s="11"/>
      <c r="ZM15" s="11"/>
      <c r="ZN15" s="11"/>
      <c r="ZO15" s="11"/>
      <c r="ZP15" s="11"/>
      <c r="ZQ15" s="11"/>
      <c r="ZR15" s="11"/>
      <c r="ZS15" s="11"/>
      <c r="ZT15" s="11"/>
      <c r="ZU15" s="11"/>
      <c r="ZV15" s="11"/>
      <c r="ZW15" s="11"/>
      <c r="ZX15" s="11"/>
      <c r="ZY15" s="11"/>
      <c r="ZZ15" s="11"/>
      <c r="AAA15" s="11"/>
      <c r="AAB15" s="11"/>
      <c r="AAC15" s="11"/>
      <c r="AAD15" s="11"/>
      <c r="AAE15" s="11"/>
      <c r="AAF15" s="11"/>
      <c r="AAG15" s="11"/>
      <c r="AAH15" s="11"/>
      <c r="AAI15" s="11"/>
      <c r="AAJ15" s="11"/>
      <c r="AAK15" s="11"/>
      <c r="AAL15" s="11"/>
      <c r="AAM15" s="11"/>
      <c r="AAN15" s="11"/>
      <c r="AAO15" s="11"/>
      <c r="AAP15" s="11"/>
      <c r="AAQ15" s="11"/>
      <c r="AAR15" s="11"/>
      <c r="AAS15" s="11"/>
      <c r="AAT15" s="11"/>
      <c r="AAU15" s="11"/>
      <c r="AAV15" s="11"/>
      <c r="AAW15" s="11"/>
      <c r="AAX15" s="11"/>
      <c r="AAY15" s="11"/>
      <c r="AAZ15" s="11"/>
      <c r="ABA15" s="11"/>
      <c r="ABB15" s="11"/>
      <c r="ABC15" s="11"/>
      <c r="ABD15" s="11"/>
      <c r="ABE15" s="11"/>
      <c r="ABF15" s="11"/>
      <c r="ABG15" s="11"/>
      <c r="ABH15" s="11"/>
      <c r="ABI15" s="11"/>
      <c r="ABJ15" s="11"/>
      <c r="ABK15" s="11"/>
      <c r="ABL15" s="11"/>
      <c r="ABM15" s="11"/>
      <c r="ABN15" s="11"/>
      <c r="ABO15" s="11"/>
      <c r="ABP15" s="11"/>
      <c r="ABQ15" s="11"/>
      <c r="ABR15" s="11"/>
      <c r="ABS15" s="11"/>
      <c r="ABT15" s="11"/>
      <c r="ABU15" s="11"/>
      <c r="ABV15" s="11"/>
      <c r="ABW15" s="11"/>
      <c r="ABX15" s="11"/>
      <c r="ABY15" s="11"/>
      <c r="ABZ15" s="11"/>
      <c r="ACA15" s="11"/>
      <c r="ACB15" s="11"/>
      <c r="ACC15" s="11"/>
      <c r="ACD15" s="11"/>
      <c r="ACE15" s="11"/>
      <c r="ACF15" s="11"/>
      <c r="ACG15" s="11"/>
      <c r="ACH15" s="11"/>
      <c r="ACI15" s="11"/>
      <c r="ACJ15" s="11"/>
      <c r="ACK15" s="11"/>
      <c r="ACL15" s="11"/>
      <c r="ACM15" s="11"/>
      <c r="ACN15" s="11"/>
      <c r="ACO15" s="11"/>
      <c r="ACP15" s="11"/>
      <c r="ACQ15" s="11"/>
      <c r="ACR15" s="11"/>
      <c r="ACS15" s="11"/>
      <c r="ACT15" s="11"/>
      <c r="ACU15" s="11"/>
      <c r="ACV15" s="11"/>
      <c r="ACW15" s="11"/>
      <c r="ACX15" s="11"/>
      <c r="ACY15" s="11"/>
      <c r="ACZ15" s="11"/>
      <c r="ADA15" s="11"/>
      <c r="ADB15" s="11"/>
      <c r="ADC15" s="11"/>
      <c r="ADD15" s="11"/>
      <c r="ADE15" s="11"/>
      <c r="ADF15" s="11"/>
      <c r="ADG15" s="11"/>
      <c r="ADH15" s="11"/>
      <c r="ADI15" s="11"/>
      <c r="ADJ15" s="11"/>
      <c r="ADK15" s="11"/>
      <c r="ADL15" s="11"/>
      <c r="ADM15" s="11"/>
      <c r="ADN15" s="11"/>
      <c r="ADO15" s="11"/>
      <c r="ADP15" s="11"/>
      <c r="ADQ15" s="11"/>
      <c r="ADR15" s="11"/>
      <c r="ADS15" s="11"/>
      <c r="ADT15" s="11"/>
      <c r="ADU15" s="11"/>
      <c r="ADV15" s="11"/>
      <c r="ADW15" s="11"/>
      <c r="ADX15" s="11"/>
      <c r="ADY15" s="11"/>
      <c r="ADZ15" s="11"/>
      <c r="AEA15" s="11"/>
      <c r="AEB15" s="11"/>
      <c r="AEC15" s="11"/>
      <c r="AED15" s="11"/>
      <c r="AEE15" s="11"/>
      <c r="AEF15" s="11"/>
      <c r="AEG15" s="11"/>
      <c r="AEH15" s="11"/>
      <c r="AEI15" s="11"/>
      <c r="AEJ15" s="11"/>
      <c r="AEK15" s="11"/>
      <c r="AEL15" s="11"/>
      <c r="AEM15" s="11"/>
      <c r="AEN15" s="11"/>
      <c r="AEO15" s="11"/>
      <c r="AEP15" s="11"/>
      <c r="AEQ15" s="11"/>
      <c r="AER15" s="11"/>
      <c r="AES15" s="11"/>
      <c r="AET15" s="11"/>
      <c r="AEU15" s="11"/>
      <c r="AEV15" s="11"/>
      <c r="AEW15" s="11"/>
      <c r="AEX15" s="11"/>
      <c r="AEY15" s="11"/>
      <c r="AEZ15" s="11"/>
      <c r="AFA15" s="11"/>
      <c r="AFB15" s="11"/>
      <c r="AFC15" s="11"/>
      <c r="AFD15" s="11"/>
      <c r="AFE15" s="11"/>
      <c r="AFF15" s="11"/>
      <c r="AFG15" s="11"/>
      <c r="AFH15" s="11"/>
      <c r="AFI15" s="11"/>
      <c r="AFJ15" s="11"/>
      <c r="AFK15" s="11"/>
      <c r="AFL15" s="11"/>
      <c r="AFM15" s="11"/>
      <c r="AFN15" s="11"/>
      <c r="AFO15" s="11"/>
      <c r="AFP15" s="11"/>
      <c r="AFQ15" s="11"/>
      <c r="AFR15" s="11"/>
      <c r="AFS15" s="11"/>
      <c r="AFT15" s="11"/>
      <c r="AFU15" s="11"/>
      <c r="AFV15" s="11"/>
      <c r="AFW15" s="11"/>
      <c r="AFX15" s="11"/>
      <c r="AFY15" s="11"/>
      <c r="AFZ15" s="11"/>
      <c r="AGA15" s="11"/>
      <c r="AGB15" s="11"/>
      <c r="AGC15" s="11"/>
      <c r="AGD15" s="11"/>
      <c r="AGE15" s="11"/>
      <c r="AGF15" s="11"/>
      <c r="AGG15" s="11"/>
      <c r="AGH15" s="11"/>
      <c r="AGI15" s="11"/>
      <c r="AGJ15" s="11"/>
      <c r="AGK15" s="11"/>
      <c r="AGL15" s="11"/>
      <c r="AGM15" s="11"/>
      <c r="AGN15" s="11"/>
      <c r="AGO15" s="11"/>
      <c r="AGP15" s="11"/>
      <c r="AGQ15" s="11"/>
      <c r="AGR15" s="11"/>
      <c r="AGS15" s="11"/>
      <c r="AGT15" s="11"/>
      <c r="AGU15" s="11"/>
      <c r="AGV15" s="11"/>
      <c r="AGW15" s="11"/>
      <c r="AGX15" s="11"/>
      <c r="AGY15" s="11"/>
      <c r="AGZ15" s="11"/>
      <c r="AHA15" s="11"/>
      <c r="AHB15" s="11"/>
      <c r="AHC15" s="11"/>
      <c r="AHD15" s="11"/>
      <c r="AHE15" s="11"/>
      <c r="AHF15" s="11"/>
      <c r="AHG15" s="11"/>
      <c r="AHH15" s="11"/>
      <c r="AHI15" s="11"/>
      <c r="AHJ15" s="11"/>
      <c r="AHK15" s="11"/>
      <c r="AHL15" s="11"/>
      <c r="AHM15" s="11"/>
      <c r="AHN15" s="11"/>
      <c r="AHO15" s="11"/>
      <c r="AHP15" s="11"/>
      <c r="AHQ15" s="11"/>
      <c r="AHR15" s="11"/>
      <c r="AHS15" s="11"/>
      <c r="AHT15" s="11"/>
      <c r="AHU15" s="11"/>
      <c r="AHV15" s="11"/>
      <c r="AHW15" s="11"/>
      <c r="AHX15" s="11"/>
      <c r="AHY15" s="11"/>
      <c r="AHZ15" s="11"/>
      <c r="AIA15" s="11"/>
      <c r="AIB15" s="11"/>
      <c r="AIC15" s="11"/>
      <c r="AID15" s="11"/>
      <c r="AIE15" s="11"/>
      <c r="AIF15" s="11"/>
      <c r="AIG15" s="11"/>
      <c r="AIH15" s="11"/>
      <c r="AII15" s="11"/>
      <c r="AIJ15" s="11"/>
      <c r="AIK15" s="11"/>
      <c r="AIL15" s="11"/>
      <c r="AIM15" s="11"/>
      <c r="AIN15" s="11"/>
      <c r="AIO15" s="11"/>
      <c r="AIP15" s="11"/>
      <c r="AIQ15" s="11"/>
      <c r="AIR15" s="11"/>
      <c r="AIS15" s="11"/>
      <c r="AIT15" s="11"/>
      <c r="AIU15" s="11"/>
      <c r="AIV15" s="11"/>
      <c r="AIW15" s="11"/>
      <c r="AIX15" s="11"/>
      <c r="AIY15" s="11"/>
      <c r="AIZ15" s="11"/>
      <c r="AJA15" s="11"/>
      <c r="AJB15" s="11"/>
      <c r="AJC15" s="11"/>
      <c r="AJD15" s="11"/>
      <c r="AJE15" s="11"/>
      <c r="AJF15" s="11"/>
      <c r="AJG15" s="11"/>
      <c r="AJH15" s="11"/>
      <c r="AJI15" s="11"/>
      <c r="AJJ15" s="11"/>
      <c r="AJK15" s="11"/>
      <c r="AJL15" s="11"/>
      <c r="AJM15" s="11"/>
      <c r="AJN15" s="11"/>
      <c r="AJO15" s="11"/>
      <c r="AJP15" s="11"/>
      <c r="AJQ15" s="11"/>
      <c r="AJR15" s="11"/>
      <c r="AJS15" s="11"/>
      <c r="AJT15" s="11"/>
      <c r="AJU15" s="11"/>
      <c r="AJV15" s="11"/>
      <c r="AJW15" s="11"/>
      <c r="AJX15" s="11"/>
      <c r="AJY15" s="11"/>
      <c r="AJZ15" s="11"/>
      <c r="AKA15" s="11"/>
      <c r="AKB15" s="11"/>
      <c r="AKC15" s="11"/>
      <c r="AKD15" s="11"/>
      <c r="AKE15" s="11"/>
      <c r="AKF15" s="11"/>
      <c r="AKG15" s="11"/>
      <c r="AKH15" s="11"/>
      <c r="AKI15" s="11"/>
      <c r="AKJ15" s="11"/>
      <c r="AKK15" s="11"/>
      <c r="AKL15" s="11"/>
      <c r="AKM15" s="11"/>
      <c r="AKN15" s="11"/>
      <c r="AKO15" s="11"/>
      <c r="AKP15" s="11"/>
      <c r="AKQ15" s="11"/>
      <c r="AKR15" s="11"/>
      <c r="AKS15" s="11"/>
      <c r="AKT15" s="11"/>
      <c r="AKU15" s="11"/>
      <c r="AKV15" s="11"/>
      <c r="AKW15" s="11"/>
      <c r="AKX15" s="11"/>
      <c r="AKY15" s="11"/>
      <c r="AKZ15" s="11"/>
      <c r="ALA15" s="11"/>
      <c r="ALB15" s="11"/>
      <c r="ALC15" s="11"/>
      <c r="ALD15" s="11"/>
      <c r="ALE15" s="11"/>
      <c r="ALF15" s="11"/>
      <c r="ALG15" s="11"/>
      <c r="ALH15" s="11"/>
      <c r="ALI15" s="11"/>
      <c r="ALJ15" s="11"/>
      <c r="ALK15" s="11"/>
      <c r="ALL15" s="11"/>
      <c r="ALM15" s="11"/>
      <c r="ALN15" s="11"/>
      <c r="ALO15" s="11"/>
      <c r="ALP15" s="11"/>
      <c r="ALQ15" s="11"/>
      <c r="ALR15" s="11"/>
      <c r="ALS15" s="11"/>
      <c r="ALT15" s="11"/>
      <c r="ALU15" s="11"/>
      <c r="ALV15" s="11"/>
      <c r="ALW15" s="11"/>
      <c r="ALX15" s="11"/>
      <c r="ALY15" s="11"/>
      <c r="ALZ15" s="11"/>
      <c r="AMA15" s="11"/>
      <c r="AMB15" s="11"/>
      <c r="AMC15" s="11"/>
      <c r="AMD15" s="11"/>
      <c r="AME15" s="11"/>
      <c r="AMF15" s="11"/>
      <c r="AMG15" s="11"/>
      <c r="AMH15" s="11"/>
      <c r="AMI15" s="11"/>
      <c r="AMJ15" s="11"/>
      <c r="AMK15" s="11"/>
      <c r="AML15" s="11"/>
      <c r="AMM15" s="11"/>
      <c r="AMN15" s="11"/>
      <c r="AMO15" s="11"/>
      <c r="AMP15" s="11"/>
      <c r="AMQ15" s="11"/>
      <c r="AMR15" s="11"/>
      <c r="AMS15" s="11"/>
      <c r="AMT15" s="11"/>
      <c r="AMU15" s="11"/>
      <c r="AMV15" s="11"/>
      <c r="AMW15" s="11"/>
      <c r="AMX15" s="11"/>
      <c r="AMY15" s="11"/>
      <c r="AMZ15" s="11"/>
      <c r="ANA15" s="11"/>
      <c r="ANB15" s="11"/>
      <c r="ANC15" s="11"/>
      <c r="AND15" s="11"/>
      <c r="ANE15" s="11"/>
      <c r="ANF15" s="11"/>
      <c r="ANG15" s="11"/>
      <c r="ANH15" s="11"/>
      <c r="ANI15" s="11"/>
      <c r="ANJ15" s="11"/>
      <c r="ANK15" s="11"/>
      <c r="ANL15" s="11"/>
      <c r="ANM15" s="11"/>
      <c r="ANN15" s="11"/>
      <c r="ANO15" s="11"/>
      <c r="ANP15" s="11"/>
      <c r="ANQ15" s="11"/>
      <c r="ANR15" s="11"/>
      <c r="ANS15" s="11"/>
      <c r="ANT15" s="11"/>
      <c r="ANU15" s="11"/>
      <c r="ANV15" s="11"/>
      <c r="ANW15" s="11"/>
      <c r="ANX15" s="11"/>
      <c r="ANY15" s="11"/>
      <c r="ANZ15" s="11"/>
      <c r="AOA15" s="11"/>
      <c r="AOB15" s="11"/>
      <c r="AOC15" s="11"/>
      <c r="AOD15" s="11"/>
      <c r="AOE15" s="11"/>
      <c r="AOF15" s="11"/>
      <c r="AOG15" s="11"/>
      <c r="AOH15" s="11"/>
      <c r="AOI15" s="11"/>
      <c r="AOJ15" s="11"/>
      <c r="AOK15" s="11"/>
      <c r="AOL15" s="11"/>
      <c r="AOM15" s="11"/>
      <c r="AON15" s="11"/>
      <c r="AOO15" s="11"/>
      <c r="AOP15" s="11"/>
      <c r="AOQ15" s="11"/>
      <c r="AOR15" s="11"/>
      <c r="AOS15" s="11"/>
      <c r="AOT15" s="11"/>
      <c r="AOU15" s="11"/>
      <c r="AOV15" s="11"/>
      <c r="AOW15" s="11"/>
      <c r="AOX15" s="11"/>
      <c r="AOY15" s="11"/>
      <c r="AOZ15" s="11"/>
      <c r="APA15" s="11"/>
      <c r="APB15" s="11"/>
      <c r="APC15" s="11"/>
      <c r="APD15" s="11"/>
      <c r="APE15" s="11"/>
      <c r="APF15" s="11"/>
      <c r="APG15" s="11"/>
      <c r="APH15" s="11"/>
      <c r="API15" s="11"/>
      <c r="APJ15" s="11"/>
      <c r="APK15" s="11"/>
      <c r="APL15" s="11"/>
      <c r="APM15" s="11"/>
      <c r="APN15" s="11"/>
      <c r="APO15" s="11"/>
      <c r="APP15" s="11"/>
      <c r="APQ15" s="11"/>
      <c r="APR15" s="11"/>
      <c r="APS15" s="11"/>
      <c r="APT15" s="11"/>
      <c r="APU15" s="11"/>
      <c r="APV15" s="11"/>
      <c r="APW15" s="11"/>
      <c r="APX15" s="11"/>
      <c r="APY15" s="11"/>
      <c r="APZ15" s="11"/>
      <c r="AQA15" s="11"/>
      <c r="AQB15" s="11"/>
      <c r="AQC15" s="11"/>
      <c r="AQD15" s="11"/>
      <c r="AQE15" s="11"/>
      <c r="AQF15" s="11"/>
      <c r="AQG15" s="11"/>
      <c r="AQH15" s="11"/>
      <c r="AQI15" s="11"/>
      <c r="AQJ15" s="11"/>
      <c r="AQK15" s="11"/>
      <c r="AQL15" s="11"/>
      <c r="AQM15" s="11"/>
      <c r="AQN15" s="11"/>
      <c r="AQO15" s="11"/>
      <c r="AQP15" s="11"/>
      <c r="AQQ15" s="11"/>
      <c r="AQR15" s="11"/>
      <c r="AQS15" s="11"/>
      <c r="AQT15" s="11"/>
      <c r="AQU15" s="11"/>
      <c r="AQV15" s="11"/>
      <c r="AQW15" s="11"/>
      <c r="AQX15" s="11"/>
      <c r="AQY15" s="11"/>
      <c r="AQZ15" s="11"/>
      <c r="ARA15" s="11"/>
      <c r="ARB15" s="11"/>
      <c r="ARC15" s="11"/>
      <c r="ARD15" s="11"/>
      <c r="ARE15" s="11"/>
      <c r="ARF15" s="11"/>
      <c r="ARG15" s="11"/>
      <c r="ARH15" s="11"/>
      <c r="ARI15" s="11"/>
      <c r="ARJ15" s="11"/>
      <c r="ARK15" s="11"/>
      <c r="ARL15" s="11"/>
      <c r="ARM15" s="11"/>
      <c r="ARN15" s="11"/>
      <c r="ARO15" s="11"/>
      <c r="ARP15" s="11"/>
      <c r="ARQ15" s="11"/>
      <c r="ARR15" s="11"/>
      <c r="ARS15" s="11"/>
      <c r="ART15" s="11"/>
      <c r="ARU15" s="11"/>
      <c r="ARV15" s="11"/>
      <c r="ARW15" s="11"/>
      <c r="ARX15" s="11"/>
      <c r="ARY15" s="11"/>
      <c r="ARZ15" s="11"/>
      <c r="ASA15" s="11"/>
      <c r="ASB15" s="11"/>
      <c r="ASC15" s="11"/>
      <c r="ASD15" s="11"/>
      <c r="ASE15" s="11"/>
      <c r="ASF15" s="11"/>
      <c r="ASG15" s="11"/>
      <c r="ASH15" s="11"/>
      <c r="ASI15" s="11"/>
      <c r="ASJ15" s="11"/>
      <c r="ASK15" s="11"/>
      <c r="ASL15" s="11"/>
      <c r="ASM15" s="11"/>
      <c r="ASN15" s="11"/>
      <c r="ASO15" s="11"/>
      <c r="ASP15" s="11"/>
      <c r="ASQ15" s="11"/>
      <c r="ASR15" s="11"/>
      <c r="ASS15" s="11"/>
      <c r="AST15" s="11"/>
      <c r="ASU15" s="11"/>
      <c r="ASV15" s="11"/>
      <c r="ASW15" s="11"/>
      <c r="ASX15" s="11"/>
      <c r="ASY15" s="11"/>
      <c r="ASZ15" s="11"/>
      <c r="ATA15" s="11"/>
      <c r="ATB15" s="11"/>
      <c r="ATC15" s="11"/>
      <c r="ATD15" s="11"/>
      <c r="ATE15" s="11"/>
      <c r="ATF15" s="11"/>
      <c r="ATG15" s="11"/>
      <c r="ATH15" s="11"/>
      <c r="ATI15" s="11"/>
      <c r="ATJ15" s="11"/>
      <c r="ATK15" s="11"/>
      <c r="ATL15" s="11"/>
      <c r="ATM15" s="11"/>
      <c r="ATN15" s="11"/>
      <c r="ATO15" s="11"/>
      <c r="ATP15" s="11"/>
      <c r="ATQ15" s="11"/>
      <c r="ATR15" s="11"/>
      <c r="ATS15" s="11"/>
      <c r="ATT15" s="11"/>
      <c r="ATU15" s="11"/>
      <c r="ATV15" s="11"/>
      <c r="ATW15" s="11"/>
      <c r="ATX15" s="11"/>
      <c r="ATY15" s="11"/>
      <c r="ATZ15" s="11"/>
      <c r="AUA15" s="11"/>
      <c r="AUB15" s="11"/>
      <c r="AUC15" s="11"/>
      <c r="AUD15" s="11"/>
      <c r="AUE15" s="11"/>
      <c r="AUF15" s="11"/>
      <c r="AUG15" s="11"/>
      <c r="AUH15" s="11"/>
      <c r="AUI15" s="11"/>
      <c r="AUJ15" s="11"/>
      <c r="AUK15" s="11"/>
      <c r="AUL15" s="11"/>
      <c r="AUM15" s="11"/>
      <c r="AUN15" s="11"/>
      <c r="AUO15" s="11"/>
      <c r="AUP15" s="11"/>
      <c r="AUQ15" s="11"/>
      <c r="AUR15" s="11"/>
      <c r="AUS15" s="11"/>
      <c r="AUT15" s="11"/>
      <c r="AUU15" s="11"/>
      <c r="AUV15" s="11"/>
      <c r="AUW15" s="11"/>
      <c r="AUX15" s="11"/>
      <c r="AUY15" s="11"/>
      <c r="AUZ15" s="11"/>
      <c r="AVA15" s="11"/>
      <c r="AVB15" s="11"/>
      <c r="AVC15" s="11"/>
      <c r="AVD15" s="11"/>
      <c r="AVE15" s="11"/>
      <c r="AVF15" s="11"/>
      <c r="AVG15" s="11"/>
      <c r="AVH15" s="11"/>
      <c r="AVI15" s="11"/>
      <c r="AVJ15" s="11"/>
      <c r="AVK15" s="11"/>
      <c r="AVL15" s="11"/>
      <c r="AVM15" s="11"/>
      <c r="AVN15" s="11"/>
      <c r="AVO15" s="11"/>
      <c r="AVP15" s="11"/>
      <c r="AVQ15" s="11"/>
      <c r="AVR15" s="11"/>
      <c r="AVS15" s="11"/>
      <c r="AVT15" s="11"/>
      <c r="AVU15" s="11"/>
      <c r="AVV15" s="11"/>
      <c r="AVW15" s="11"/>
      <c r="AVX15" s="11"/>
      <c r="AVY15" s="11"/>
      <c r="AVZ15" s="11"/>
      <c r="AWA15" s="11"/>
      <c r="AWB15" s="11"/>
      <c r="AWC15" s="11"/>
      <c r="AWD15" s="11"/>
      <c r="AWE15" s="11"/>
      <c r="AWF15" s="11"/>
      <c r="AWG15" s="11"/>
      <c r="AWH15" s="11"/>
      <c r="AWI15" s="11"/>
      <c r="AWJ15" s="11"/>
      <c r="AWK15" s="11"/>
      <c r="AWL15" s="11"/>
      <c r="AWM15" s="11"/>
      <c r="AWN15" s="11"/>
      <c r="AWO15" s="11"/>
      <c r="AWP15" s="11"/>
      <c r="AWQ15" s="11"/>
      <c r="AWR15" s="11"/>
      <c r="AWS15" s="11"/>
      <c r="AWT15" s="11"/>
      <c r="AWU15" s="11"/>
      <c r="AWV15" s="11"/>
      <c r="AWW15" s="11"/>
      <c r="AWX15" s="11"/>
      <c r="AWY15" s="11"/>
      <c r="AWZ15" s="11"/>
      <c r="AXA15" s="11"/>
      <c r="AXB15" s="11"/>
      <c r="AXC15" s="11"/>
      <c r="AXD15" s="11"/>
      <c r="AXE15" s="11"/>
      <c r="AXF15" s="11"/>
      <c r="AXG15" s="11"/>
      <c r="AXH15" s="11"/>
      <c r="AXI15" s="11"/>
      <c r="AXJ15" s="11"/>
      <c r="AXK15" s="11"/>
      <c r="AXL15" s="11"/>
      <c r="AXM15" s="11"/>
      <c r="AXN15" s="11"/>
      <c r="AXO15" s="11"/>
      <c r="AXP15" s="11"/>
      <c r="AXQ15" s="11"/>
      <c r="AXR15" s="11"/>
      <c r="AXS15" s="11"/>
      <c r="AXT15" s="11"/>
      <c r="AXU15" s="11"/>
      <c r="AXV15" s="11"/>
      <c r="AXW15" s="11"/>
      <c r="AXX15" s="11"/>
      <c r="AXY15" s="11"/>
      <c r="AXZ15" s="11"/>
      <c r="AYA15" s="11"/>
      <c r="AYB15" s="11"/>
      <c r="AYC15" s="11"/>
      <c r="AYD15" s="11"/>
      <c r="AYE15" s="11"/>
      <c r="AYF15" s="11"/>
      <c r="AYG15" s="11"/>
      <c r="AYH15" s="11"/>
      <c r="AYI15" s="11"/>
      <c r="AYJ15" s="11"/>
      <c r="AYK15" s="11"/>
      <c r="AYL15" s="11"/>
      <c r="AYM15" s="11"/>
      <c r="AYN15" s="11"/>
      <c r="AYO15" s="11"/>
      <c r="AYP15" s="11"/>
      <c r="AYQ15" s="11"/>
      <c r="AYR15" s="11"/>
      <c r="AYS15" s="11"/>
      <c r="AYT15" s="11"/>
      <c r="AYU15" s="11"/>
      <c r="AYV15" s="11"/>
      <c r="AYW15" s="11"/>
      <c r="AYX15" s="11"/>
      <c r="AYY15" s="11"/>
      <c r="AYZ15" s="11"/>
      <c r="AZA15" s="11"/>
      <c r="AZB15" s="11"/>
      <c r="AZC15" s="11"/>
      <c r="AZD15" s="11"/>
      <c r="AZE15" s="11"/>
      <c r="AZF15" s="11"/>
      <c r="AZG15" s="11"/>
      <c r="AZH15" s="11"/>
      <c r="AZI15" s="11"/>
      <c r="AZJ15" s="11"/>
      <c r="AZK15" s="11"/>
      <c r="AZL15" s="11"/>
      <c r="AZM15" s="11"/>
      <c r="AZN15" s="11"/>
      <c r="AZO15" s="11"/>
      <c r="AZP15" s="11"/>
      <c r="AZQ15" s="11"/>
      <c r="AZR15" s="11"/>
      <c r="AZS15" s="11"/>
      <c r="AZT15" s="11"/>
      <c r="AZU15" s="11"/>
      <c r="AZV15" s="11"/>
      <c r="AZW15" s="11"/>
      <c r="AZX15" s="11"/>
      <c r="AZY15" s="11"/>
      <c r="AZZ15" s="11"/>
      <c r="BAA15" s="11"/>
      <c r="BAB15" s="11"/>
      <c r="BAC15" s="11"/>
      <c r="BAD15" s="11"/>
      <c r="BAE15" s="11"/>
      <c r="BAF15" s="11"/>
      <c r="BAG15" s="11"/>
      <c r="BAH15" s="11"/>
      <c r="BAI15" s="11"/>
      <c r="BAJ15" s="11"/>
      <c r="BAK15" s="11"/>
      <c r="BAL15" s="11"/>
      <c r="BAM15" s="11"/>
      <c r="BAN15" s="11"/>
      <c r="BAO15" s="11"/>
      <c r="BAP15" s="11"/>
      <c r="BAQ15" s="11"/>
      <c r="BAR15" s="11"/>
      <c r="BAS15" s="11"/>
      <c r="BAT15" s="11"/>
      <c r="BAU15" s="11"/>
      <c r="BAV15" s="11"/>
      <c r="BAW15" s="11"/>
      <c r="BAX15" s="11"/>
      <c r="BAY15" s="11"/>
      <c r="BAZ15" s="11"/>
      <c r="BBA15" s="11"/>
      <c r="BBB15" s="11"/>
      <c r="BBC15" s="11"/>
      <c r="BBD15" s="11"/>
      <c r="BBE15" s="11"/>
      <c r="BBF15" s="11"/>
      <c r="BBG15" s="11"/>
      <c r="BBH15" s="11"/>
      <c r="BBI15" s="11"/>
      <c r="BBJ15" s="11"/>
      <c r="BBK15" s="11"/>
      <c r="BBL15" s="11"/>
      <c r="BBM15" s="11"/>
      <c r="BBN15" s="11"/>
      <c r="BBO15" s="11"/>
      <c r="BBP15" s="11"/>
      <c r="BBQ15" s="11"/>
      <c r="BBR15" s="11"/>
      <c r="BBS15" s="11"/>
      <c r="BBT15" s="11"/>
      <c r="BBU15" s="11"/>
      <c r="BBV15" s="11"/>
      <c r="BBW15" s="11"/>
      <c r="BBX15" s="11"/>
      <c r="BBY15" s="11"/>
      <c r="BBZ15" s="11"/>
      <c r="BCA15" s="11"/>
      <c r="BCB15" s="11"/>
      <c r="BCC15" s="11"/>
      <c r="BCD15" s="11"/>
      <c r="BCE15" s="11"/>
      <c r="BCF15" s="11"/>
      <c r="BCG15" s="11"/>
      <c r="BCH15" s="11"/>
      <c r="BCI15" s="11"/>
      <c r="BCJ15" s="11"/>
      <c r="BCK15" s="11"/>
      <c r="BCL15" s="11"/>
      <c r="BCM15" s="11"/>
      <c r="BCN15" s="11"/>
      <c r="BCO15" s="11"/>
      <c r="BCP15" s="11"/>
      <c r="BCQ15" s="11"/>
      <c r="BCR15" s="11"/>
      <c r="BCS15" s="11"/>
      <c r="BCT15" s="11"/>
      <c r="BCU15" s="11"/>
      <c r="BCV15" s="11"/>
      <c r="BCW15" s="11"/>
      <c r="BCX15" s="11"/>
      <c r="BCY15" s="11"/>
      <c r="BCZ15" s="11"/>
      <c r="BDA15" s="11"/>
      <c r="BDB15" s="11"/>
      <c r="BDC15" s="11"/>
      <c r="BDD15" s="11"/>
      <c r="BDE15" s="11"/>
      <c r="BDF15" s="11"/>
      <c r="BDG15" s="11"/>
      <c r="BDH15" s="11"/>
      <c r="BDI15" s="11"/>
      <c r="BDJ15" s="11"/>
      <c r="BDK15" s="11"/>
      <c r="BDL15" s="11"/>
      <c r="BDM15" s="11"/>
      <c r="BDN15" s="11"/>
      <c r="BDO15" s="11"/>
      <c r="BDP15" s="11"/>
      <c r="BDQ15" s="11"/>
      <c r="BDR15" s="11"/>
      <c r="BDS15" s="11"/>
      <c r="BDT15" s="11"/>
      <c r="BDU15" s="11"/>
      <c r="BDV15" s="11"/>
      <c r="BDW15" s="11"/>
      <c r="BDX15" s="11"/>
      <c r="BDY15" s="11"/>
      <c r="BDZ15" s="11"/>
      <c r="BEA15" s="11"/>
      <c r="BEB15" s="11"/>
      <c r="BEC15" s="11"/>
      <c r="BED15" s="11"/>
      <c r="BEE15" s="11"/>
      <c r="BEF15" s="11"/>
      <c r="BEG15" s="11"/>
      <c r="BEH15" s="11"/>
      <c r="BEI15" s="11"/>
      <c r="BEJ15" s="11"/>
      <c r="BEK15" s="11"/>
      <c r="BEL15" s="11"/>
      <c r="BEM15" s="11"/>
      <c r="BEN15" s="11"/>
      <c r="BEO15" s="11"/>
      <c r="BEP15" s="11"/>
      <c r="BEQ15" s="11"/>
      <c r="BER15" s="11"/>
      <c r="BES15" s="11"/>
      <c r="BET15" s="11"/>
      <c r="BEU15" s="11"/>
      <c r="BEV15" s="11"/>
      <c r="BEW15" s="11"/>
      <c r="BEX15" s="11"/>
      <c r="BEY15" s="11"/>
      <c r="BEZ15" s="11"/>
      <c r="BFA15" s="11"/>
      <c r="BFB15" s="11"/>
      <c r="BFC15" s="11"/>
      <c r="BFD15" s="11"/>
      <c r="BFE15" s="11"/>
      <c r="BFF15" s="11"/>
      <c r="BFG15" s="11"/>
      <c r="BFH15" s="11"/>
      <c r="BFI15" s="11"/>
      <c r="BFJ15" s="11"/>
      <c r="BFK15" s="11"/>
      <c r="BFL15" s="11"/>
      <c r="BFM15" s="11"/>
      <c r="BFN15" s="11"/>
      <c r="BFO15" s="11"/>
      <c r="BFP15" s="11"/>
      <c r="BFQ15" s="11"/>
      <c r="BFR15" s="11"/>
      <c r="BFS15" s="11"/>
      <c r="BFT15" s="11"/>
      <c r="BFU15" s="11"/>
      <c r="BFV15" s="11"/>
      <c r="BFW15" s="11"/>
      <c r="BFX15" s="11"/>
      <c r="BFY15" s="11"/>
      <c r="BFZ15" s="11"/>
      <c r="BGA15" s="11"/>
      <c r="BGB15" s="11"/>
      <c r="BGC15" s="11"/>
      <c r="BGD15" s="11"/>
      <c r="BGE15" s="11"/>
      <c r="BGF15" s="11"/>
      <c r="BGG15" s="11"/>
      <c r="BGH15" s="11"/>
      <c r="BGI15" s="11"/>
      <c r="BGJ15" s="11"/>
      <c r="BGK15" s="11"/>
      <c r="BGL15" s="11"/>
      <c r="BGM15" s="11"/>
      <c r="BGN15" s="11"/>
      <c r="BGO15" s="11"/>
      <c r="BGP15" s="11"/>
      <c r="BGQ15" s="11"/>
      <c r="BGR15" s="11"/>
      <c r="BGS15" s="11"/>
      <c r="BGT15" s="11"/>
      <c r="BGU15" s="11"/>
      <c r="BGV15" s="11"/>
      <c r="BGW15" s="11"/>
      <c r="BGX15" s="11"/>
      <c r="BGY15" s="11"/>
      <c r="BGZ15" s="11"/>
      <c r="BHA15" s="11"/>
      <c r="BHB15" s="11"/>
      <c r="BHC15" s="11"/>
      <c r="BHD15" s="11"/>
      <c r="BHE15" s="11"/>
      <c r="BHF15" s="11"/>
      <c r="BHG15" s="11"/>
      <c r="BHH15" s="11"/>
      <c r="BHI15" s="11"/>
      <c r="BHJ15" s="11"/>
      <c r="BHK15" s="11"/>
      <c r="BHL15" s="11"/>
      <c r="BHM15" s="11"/>
      <c r="BHN15" s="11"/>
      <c r="BHO15" s="11"/>
      <c r="BHP15" s="11"/>
      <c r="BHQ15" s="11"/>
      <c r="BHR15" s="11"/>
      <c r="BHS15" s="11"/>
      <c r="BHT15" s="11"/>
      <c r="BHU15" s="11"/>
      <c r="BHV15" s="11"/>
      <c r="BHW15" s="11"/>
      <c r="BHX15" s="11"/>
      <c r="BHY15" s="11"/>
      <c r="BHZ15" s="11"/>
      <c r="BIA15" s="11"/>
      <c r="BIB15" s="11"/>
      <c r="BIC15" s="11"/>
      <c r="BID15" s="11"/>
      <c r="BIE15" s="11"/>
      <c r="BIF15" s="11"/>
      <c r="BIG15" s="11"/>
      <c r="BIH15" s="11"/>
      <c r="BII15" s="11"/>
      <c r="BIJ15" s="11"/>
      <c r="BIK15" s="11"/>
      <c r="BIL15" s="11"/>
      <c r="BIM15" s="11"/>
      <c r="BIN15" s="11"/>
      <c r="BIO15" s="11"/>
      <c r="BIP15" s="11"/>
      <c r="BIQ15" s="11"/>
      <c r="BIR15" s="11"/>
      <c r="BIS15" s="11"/>
      <c r="BIT15" s="11"/>
      <c r="BIU15" s="11"/>
      <c r="BIV15" s="11"/>
      <c r="BIW15" s="11"/>
      <c r="BIX15" s="11"/>
      <c r="BIY15" s="11"/>
      <c r="BIZ15" s="11"/>
      <c r="BJA15" s="11"/>
      <c r="BJB15" s="11"/>
      <c r="BJC15" s="11"/>
      <c r="BJD15" s="11"/>
      <c r="BJE15" s="11"/>
      <c r="BJF15" s="11"/>
      <c r="BJG15" s="11"/>
      <c r="BJH15" s="11"/>
      <c r="BJI15" s="11"/>
      <c r="BJJ15" s="11"/>
      <c r="BJK15" s="11"/>
      <c r="BJL15" s="11"/>
      <c r="BJM15" s="11"/>
      <c r="BJN15" s="11"/>
      <c r="BJO15" s="11"/>
      <c r="BJP15" s="11"/>
      <c r="BJQ15" s="11"/>
      <c r="BJR15" s="11"/>
      <c r="BJS15" s="11"/>
      <c r="BJT15" s="11"/>
      <c r="BJU15" s="11"/>
      <c r="BJV15" s="11"/>
      <c r="BJW15" s="11"/>
      <c r="BJX15" s="11"/>
      <c r="BJY15" s="11"/>
      <c r="BJZ15" s="11"/>
      <c r="BKA15" s="11"/>
      <c r="BKB15" s="11"/>
      <c r="BKC15" s="11"/>
      <c r="BKD15" s="11"/>
      <c r="BKE15" s="11"/>
      <c r="BKF15" s="11"/>
      <c r="BKG15" s="11"/>
      <c r="BKH15" s="11"/>
      <c r="BKI15" s="11"/>
      <c r="BKJ15" s="11"/>
      <c r="BKK15" s="11"/>
      <c r="BKL15" s="11"/>
      <c r="BKM15" s="11"/>
      <c r="BKN15" s="11"/>
      <c r="BKO15" s="11"/>
      <c r="BKP15" s="11"/>
      <c r="BKQ15" s="11"/>
      <c r="BKR15" s="11"/>
      <c r="BKS15" s="11"/>
      <c r="BKT15" s="11"/>
      <c r="BKU15" s="11"/>
      <c r="BKV15" s="11"/>
      <c r="BKW15" s="11"/>
      <c r="BKX15" s="11"/>
      <c r="BKY15" s="11"/>
      <c r="BKZ15" s="11"/>
      <c r="BLA15" s="11"/>
      <c r="BLB15" s="11"/>
      <c r="BLC15" s="11"/>
      <c r="BLD15" s="11"/>
      <c r="BLE15" s="11"/>
      <c r="BLF15" s="11"/>
      <c r="BLG15" s="11"/>
      <c r="BLH15" s="11"/>
      <c r="BLI15" s="11"/>
      <c r="BLJ15" s="11"/>
      <c r="BLK15" s="11"/>
      <c r="BLL15" s="11"/>
      <c r="BLM15" s="11"/>
      <c r="BLN15" s="11"/>
      <c r="BLO15" s="11"/>
      <c r="BLP15" s="11"/>
      <c r="BLQ15" s="11"/>
      <c r="BLR15" s="11"/>
      <c r="BLS15" s="11"/>
      <c r="BLT15" s="11"/>
      <c r="BLU15" s="11"/>
      <c r="BLV15" s="11"/>
      <c r="BLW15" s="11"/>
      <c r="BLX15" s="11"/>
      <c r="BLY15" s="11"/>
      <c r="BLZ15" s="11"/>
      <c r="BMA15" s="11"/>
      <c r="BMB15" s="11"/>
      <c r="BMC15" s="11"/>
      <c r="BMD15" s="11"/>
      <c r="BME15" s="11"/>
      <c r="BMF15" s="11"/>
      <c r="BMG15" s="11"/>
      <c r="BMH15" s="11"/>
      <c r="BMI15" s="11"/>
      <c r="BMJ15" s="11"/>
      <c r="BMK15" s="11"/>
      <c r="BML15" s="11"/>
      <c r="BMM15" s="11"/>
      <c r="BMN15" s="11"/>
      <c r="BMO15" s="11"/>
      <c r="BMP15" s="11"/>
      <c r="BMQ15" s="11"/>
      <c r="BMR15" s="11"/>
      <c r="BMS15" s="11"/>
      <c r="BMT15" s="11"/>
      <c r="BMU15" s="11"/>
      <c r="BMV15" s="11" t="s">
        <v>5365</v>
      </c>
      <c r="BMW15" s="11" t="s">
        <v>5365</v>
      </c>
      <c r="BMX15" s="11" t="s">
        <v>5365</v>
      </c>
      <c r="BMY15" s="11" t="s">
        <v>5365</v>
      </c>
    </row>
    <row r="16" spans="1:1715" s="6" customFormat="1" x14ac:dyDescent="0.25">
      <c r="A16" s="4" t="s">
        <v>27</v>
      </c>
      <c r="B16" s="15">
        <f>B9</f>
        <v>187</v>
      </c>
      <c r="C16" s="15">
        <f>B9-B10+B4-B5-B6</f>
        <v>175</v>
      </c>
      <c r="D16" s="15">
        <f>C9-C10+C4-C5-C6</f>
        <v>181</v>
      </c>
      <c r="E16" s="15">
        <f>D9-D10+D4-D5-D6</f>
        <v>140</v>
      </c>
      <c r="F16" s="15">
        <f>E9-E10+E4-E5-E6</f>
        <v>135</v>
      </c>
      <c r="G16" s="15">
        <f>G9</f>
        <v>170</v>
      </c>
      <c r="H16" s="15">
        <f t="shared" ref="H16:AM16" si="79">G9-G10+G4-G5+G17-G6</f>
        <v>172</v>
      </c>
      <c r="I16" s="15">
        <f t="shared" si="79"/>
        <v>155</v>
      </c>
      <c r="J16" s="21">
        <f t="shared" si="79"/>
        <v>148</v>
      </c>
      <c r="K16" s="15">
        <f t="shared" si="79"/>
        <v>148</v>
      </c>
      <c r="L16" s="15">
        <f t="shared" si="79"/>
        <v>170</v>
      </c>
      <c r="M16" s="15">
        <f t="shared" si="79"/>
        <v>156</v>
      </c>
      <c r="N16" s="15">
        <f t="shared" si="79"/>
        <v>168</v>
      </c>
      <c r="O16" s="15">
        <f t="shared" si="79"/>
        <v>166</v>
      </c>
      <c r="P16" s="15">
        <f t="shared" si="79"/>
        <v>168</v>
      </c>
      <c r="Q16" s="15">
        <f t="shared" si="79"/>
        <v>181</v>
      </c>
      <c r="R16" s="15">
        <f t="shared" si="79"/>
        <v>181</v>
      </c>
      <c r="S16" s="22">
        <f t="shared" si="79"/>
        <v>169</v>
      </c>
      <c r="T16" s="15">
        <f t="shared" si="79"/>
        <v>143</v>
      </c>
      <c r="U16" s="15">
        <f t="shared" si="79"/>
        <v>159</v>
      </c>
      <c r="V16" s="15">
        <f t="shared" si="79"/>
        <v>184</v>
      </c>
      <c r="W16" s="15">
        <f t="shared" si="79"/>
        <v>162</v>
      </c>
      <c r="X16" s="15">
        <f t="shared" si="79"/>
        <v>175</v>
      </c>
      <c r="Y16" s="15">
        <f t="shared" si="79"/>
        <v>169</v>
      </c>
      <c r="Z16" s="15">
        <f t="shared" si="79"/>
        <v>159</v>
      </c>
      <c r="AA16" s="15">
        <f t="shared" si="79"/>
        <v>140</v>
      </c>
      <c r="AB16" s="15">
        <f t="shared" si="79"/>
        <v>133</v>
      </c>
      <c r="AC16" s="15">
        <f t="shared" si="79"/>
        <v>144</v>
      </c>
      <c r="AD16" s="15">
        <f t="shared" si="79"/>
        <v>175</v>
      </c>
      <c r="AE16" s="15">
        <f t="shared" si="79"/>
        <v>164</v>
      </c>
      <c r="AF16" s="15">
        <f t="shared" si="79"/>
        <v>135</v>
      </c>
      <c r="AG16" s="15">
        <f t="shared" si="79"/>
        <v>135</v>
      </c>
      <c r="AH16" s="15">
        <f t="shared" si="79"/>
        <v>124</v>
      </c>
      <c r="AI16" s="15">
        <f t="shared" si="79"/>
        <v>117</v>
      </c>
      <c r="AJ16" s="15">
        <f t="shared" si="79"/>
        <v>97</v>
      </c>
      <c r="AK16" s="15">
        <f t="shared" si="79"/>
        <v>106</v>
      </c>
      <c r="AL16" s="15">
        <f t="shared" si="79"/>
        <v>108</v>
      </c>
      <c r="AM16" s="15">
        <f t="shared" si="79"/>
        <v>99</v>
      </c>
      <c r="AN16" s="15">
        <f t="shared" ref="AN16:BS16" si="80">AM9-AM10+AM4-AM5+AM17-AM6</f>
        <v>116</v>
      </c>
      <c r="AO16" s="15">
        <f t="shared" si="80"/>
        <v>118</v>
      </c>
      <c r="AP16" s="15">
        <f t="shared" si="80"/>
        <v>124</v>
      </c>
      <c r="AQ16" s="15">
        <f t="shared" si="80"/>
        <v>121</v>
      </c>
      <c r="AR16" s="15">
        <f t="shared" si="80"/>
        <v>119</v>
      </c>
      <c r="AS16" s="15">
        <f t="shared" si="80"/>
        <v>134</v>
      </c>
      <c r="AT16" s="15">
        <f t="shared" si="80"/>
        <v>107</v>
      </c>
      <c r="AU16" s="15">
        <f t="shared" si="80"/>
        <v>112</v>
      </c>
      <c r="AV16" s="15">
        <f t="shared" si="80"/>
        <v>126</v>
      </c>
      <c r="AW16" s="15">
        <f t="shared" si="80"/>
        <v>152</v>
      </c>
      <c r="AX16" s="15">
        <f t="shared" si="80"/>
        <v>163</v>
      </c>
      <c r="AY16" s="15">
        <f t="shared" si="80"/>
        <v>161</v>
      </c>
      <c r="AZ16" s="15">
        <f t="shared" si="80"/>
        <v>183</v>
      </c>
      <c r="BA16" s="15">
        <f t="shared" si="80"/>
        <v>172</v>
      </c>
      <c r="BB16" s="15">
        <f t="shared" si="80"/>
        <v>160</v>
      </c>
      <c r="BC16" s="15">
        <f t="shared" si="80"/>
        <v>144</v>
      </c>
      <c r="BD16" s="15">
        <f t="shared" si="80"/>
        <v>140</v>
      </c>
      <c r="BE16" s="15">
        <f t="shared" si="80"/>
        <v>142</v>
      </c>
      <c r="BF16" s="15">
        <f t="shared" si="80"/>
        <v>133</v>
      </c>
      <c r="BG16" s="15">
        <f t="shared" si="80"/>
        <v>145</v>
      </c>
      <c r="BH16" s="15">
        <f t="shared" si="80"/>
        <v>130</v>
      </c>
      <c r="BI16" s="15">
        <f t="shared" si="80"/>
        <v>126</v>
      </c>
      <c r="BJ16" s="15">
        <f t="shared" si="80"/>
        <v>125</v>
      </c>
      <c r="BK16" s="15">
        <f t="shared" si="80"/>
        <v>130</v>
      </c>
      <c r="BL16" s="15">
        <f t="shared" si="80"/>
        <v>131</v>
      </c>
      <c r="BM16" s="15">
        <f t="shared" si="80"/>
        <v>150</v>
      </c>
      <c r="BN16" s="15">
        <f t="shared" si="80"/>
        <v>143</v>
      </c>
      <c r="BO16" s="15">
        <f t="shared" si="80"/>
        <v>132</v>
      </c>
      <c r="BP16" s="21">
        <f t="shared" si="80"/>
        <v>116</v>
      </c>
      <c r="BQ16" s="15">
        <f t="shared" si="80"/>
        <v>129</v>
      </c>
      <c r="BR16" s="15">
        <f t="shared" si="80"/>
        <v>111</v>
      </c>
      <c r="BS16" s="15">
        <f t="shared" si="80"/>
        <v>136</v>
      </c>
      <c r="BT16" s="15">
        <f t="shared" ref="BT16:CY16" si="81">BS9-BS10+BS4-BS5+BS17-BS6</f>
        <v>117</v>
      </c>
      <c r="BU16" s="15">
        <f t="shared" si="81"/>
        <v>107</v>
      </c>
      <c r="BV16" s="15">
        <f t="shared" si="81"/>
        <v>104</v>
      </c>
      <c r="BW16" s="15">
        <f t="shared" si="81"/>
        <v>105</v>
      </c>
      <c r="BX16" s="15">
        <f t="shared" si="81"/>
        <v>117</v>
      </c>
      <c r="BY16" s="15">
        <f t="shared" si="81"/>
        <v>111</v>
      </c>
      <c r="BZ16" s="15">
        <f t="shared" si="81"/>
        <v>124</v>
      </c>
      <c r="CA16" s="15">
        <f t="shared" si="81"/>
        <v>123</v>
      </c>
      <c r="CB16" s="15">
        <f t="shared" si="81"/>
        <v>130</v>
      </c>
      <c r="CC16" s="15">
        <f t="shared" si="81"/>
        <v>132</v>
      </c>
      <c r="CD16" s="15">
        <f t="shared" si="81"/>
        <v>138</v>
      </c>
      <c r="CE16" s="15">
        <f t="shared" si="81"/>
        <v>163</v>
      </c>
      <c r="CF16" s="15">
        <f t="shared" si="81"/>
        <v>151</v>
      </c>
      <c r="CG16" s="15">
        <f t="shared" si="81"/>
        <v>154</v>
      </c>
      <c r="CH16" s="15">
        <f t="shared" si="81"/>
        <v>143</v>
      </c>
      <c r="CI16" s="15">
        <f t="shared" si="81"/>
        <v>140</v>
      </c>
      <c r="CJ16" s="15">
        <f t="shared" si="81"/>
        <v>142</v>
      </c>
      <c r="CK16" s="15">
        <f t="shared" si="81"/>
        <v>131</v>
      </c>
      <c r="CL16" s="15">
        <f t="shared" si="81"/>
        <v>132</v>
      </c>
      <c r="CM16" s="15">
        <f t="shared" si="81"/>
        <v>125</v>
      </c>
      <c r="CN16" s="15">
        <f t="shared" si="81"/>
        <v>157</v>
      </c>
      <c r="CO16" s="15">
        <f t="shared" si="81"/>
        <v>161</v>
      </c>
      <c r="CP16" s="15">
        <f t="shared" si="81"/>
        <v>160</v>
      </c>
      <c r="CQ16" s="15">
        <f t="shared" si="81"/>
        <v>167</v>
      </c>
      <c r="CR16" s="15">
        <f t="shared" si="81"/>
        <v>167</v>
      </c>
      <c r="CS16" s="15">
        <f t="shared" si="81"/>
        <v>162</v>
      </c>
      <c r="CT16" s="15">
        <f t="shared" si="81"/>
        <v>129</v>
      </c>
      <c r="CU16" s="15">
        <f t="shared" si="81"/>
        <v>169</v>
      </c>
      <c r="CV16" s="15">
        <f t="shared" si="81"/>
        <v>178</v>
      </c>
      <c r="CW16" s="15">
        <f t="shared" si="81"/>
        <v>180</v>
      </c>
      <c r="CX16" s="15">
        <f t="shared" si="81"/>
        <v>172</v>
      </c>
      <c r="CY16" s="15">
        <f t="shared" si="81"/>
        <v>146</v>
      </c>
      <c r="CZ16" s="15">
        <f t="shared" ref="CZ16:DY16" si="82">CY9-CY10+CY4-CY5+CY17-CY6</f>
        <v>163</v>
      </c>
      <c r="DA16" s="15">
        <f t="shared" si="82"/>
        <v>172</v>
      </c>
      <c r="DB16" s="15">
        <f t="shared" si="82"/>
        <v>158</v>
      </c>
      <c r="DC16" s="15">
        <f t="shared" si="82"/>
        <v>154</v>
      </c>
      <c r="DD16" s="15">
        <f t="shared" si="82"/>
        <v>138</v>
      </c>
      <c r="DE16" s="15">
        <f t="shared" si="82"/>
        <v>131</v>
      </c>
      <c r="DF16" s="15">
        <f t="shared" si="82"/>
        <v>142</v>
      </c>
      <c r="DG16" s="15">
        <f t="shared" si="82"/>
        <v>336</v>
      </c>
      <c r="DH16" s="15">
        <f t="shared" si="82"/>
        <v>386</v>
      </c>
      <c r="DI16" s="15">
        <f t="shared" si="82"/>
        <v>160</v>
      </c>
      <c r="DJ16" s="15">
        <f t="shared" si="82"/>
        <v>152</v>
      </c>
      <c r="DK16" s="15">
        <f t="shared" si="82"/>
        <v>158</v>
      </c>
      <c r="DL16" s="15">
        <f t="shared" si="82"/>
        <v>159</v>
      </c>
      <c r="DM16" s="15">
        <f t="shared" si="82"/>
        <v>342</v>
      </c>
      <c r="DN16" s="15">
        <f t="shared" si="82"/>
        <v>392</v>
      </c>
      <c r="DO16" s="15">
        <f t="shared" si="82"/>
        <v>220</v>
      </c>
      <c r="DP16" s="15">
        <f t="shared" si="82"/>
        <v>232</v>
      </c>
      <c r="DQ16" s="15">
        <f t="shared" si="82"/>
        <v>243</v>
      </c>
      <c r="DR16" s="15">
        <f t="shared" si="82"/>
        <v>250</v>
      </c>
      <c r="DS16" s="15">
        <f t="shared" si="82"/>
        <v>216</v>
      </c>
      <c r="DT16" s="15">
        <f t="shared" si="82"/>
        <v>197</v>
      </c>
      <c r="DU16" s="15">
        <f t="shared" si="82"/>
        <v>178</v>
      </c>
      <c r="DV16" s="15">
        <f t="shared" si="82"/>
        <v>191</v>
      </c>
      <c r="DW16" s="15">
        <f t="shared" si="82"/>
        <v>248</v>
      </c>
      <c r="DX16" s="15">
        <f t="shared" si="82"/>
        <v>265</v>
      </c>
      <c r="DY16" s="15">
        <f t="shared" si="82"/>
        <v>316</v>
      </c>
      <c r="DZ16" s="15">
        <f t="shared" ref="DZ16:EQ16" si="83">DY9-DY10+DY11-DY12+DY4-DY5+DY17-DY6</f>
        <v>415</v>
      </c>
      <c r="EA16" s="15">
        <f t="shared" si="83"/>
        <v>453</v>
      </c>
      <c r="EB16" s="15">
        <f t="shared" si="83"/>
        <v>468</v>
      </c>
      <c r="EC16" s="15">
        <f t="shared" si="83"/>
        <v>450</v>
      </c>
      <c r="ED16" s="15">
        <f t="shared" si="83"/>
        <v>509</v>
      </c>
      <c r="EE16" s="15">
        <f t="shared" si="83"/>
        <v>478</v>
      </c>
      <c r="EF16" s="15">
        <f t="shared" si="83"/>
        <v>492</v>
      </c>
      <c r="EG16" s="15">
        <f t="shared" si="83"/>
        <v>519</v>
      </c>
      <c r="EH16" s="15">
        <f t="shared" si="83"/>
        <v>492</v>
      </c>
      <c r="EI16" s="15">
        <f t="shared" si="83"/>
        <v>505</v>
      </c>
      <c r="EJ16" s="15">
        <f t="shared" si="83"/>
        <v>513</v>
      </c>
      <c r="EK16" s="15">
        <f t="shared" si="83"/>
        <v>522</v>
      </c>
      <c r="EL16" s="15">
        <f t="shared" si="83"/>
        <v>544</v>
      </c>
      <c r="EM16" s="15">
        <f t="shared" si="83"/>
        <v>564</v>
      </c>
      <c r="EN16" s="15">
        <f t="shared" si="83"/>
        <v>596</v>
      </c>
      <c r="EO16" s="15">
        <f t="shared" si="83"/>
        <v>578</v>
      </c>
      <c r="EP16" s="15">
        <f t="shared" si="83"/>
        <v>574</v>
      </c>
      <c r="EQ16" s="15">
        <f t="shared" si="83"/>
        <v>548</v>
      </c>
      <c r="ER16" s="15">
        <f t="shared" ref="ER16:FW16" si="84">EQ9-EQ10+EQ4-EQ5+EQ17-EQ6</f>
        <v>553</v>
      </c>
      <c r="ES16" s="15">
        <f t="shared" si="84"/>
        <v>577</v>
      </c>
      <c r="ET16" s="15">
        <f t="shared" si="84"/>
        <v>577</v>
      </c>
      <c r="EU16" s="15">
        <f t="shared" si="84"/>
        <v>556</v>
      </c>
      <c r="EV16" s="15">
        <f t="shared" si="84"/>
        <v>566</v>
      </c>
      <c r="EW16" s="15">
        <f t="shared" si="84"/>
        <v>555</v>
      </c>
      <c r="EX16" s="15">
        <f t="shared" si="84"/>
        <v>549</v>
      </c>
      <c r="EY16" s="15">
        <f t="shared" si="84"/>
        <v>549</v>
      </c>
      <c r="EZ16" s="15">
        <f t="shared" si="84"/>
        <v>597</v>
      </c>
      <c r="FA16" s="21">
        <f t="shared" si="84"/>
        <v>603</v>
      </c>
      <c r="FB16" s="21">
        <f t="shared" si="84"/>
        <v>594</v>
      </c>
      <c r="FC16" s="21">
        <f t="shared" si="84"/>
        <v>578</v>
      </c>
      <c r="FD16" s="21">
        <f t="shared" si="84"/>
        <v>571</v>
      </c>
      <c r="FE16" s="21">
        <f t="shared" si="84"/>
        <v>581</v>
      </c>
      <c r="FF16" s="21">
        <f t="shared" si="84"/>
        <v>587</v>
      </c>
      <c r="FG16" s="15">
        <f t="shared" si="84"/>
        <v>558</v>
      </c>
      <c r="FH16" s="15">
        <f t="shared" si="84"/>
        <v>549</v>
      </c>
      <c r="FI16" s="15">
        <f t="shared" si="84"/>
        <v>552</v>
      </c>
      <c r="FJ16" s="15">
        <f t="shared" si="84"/>
        <v>549</v>
      </c>
      <c r="FK16" s="15">
        <f t="shared" si="84"/>
        <v>543</v>
      </c>
      <c r="FL16" s="15">
        <f t="shared" si="84"/>
        <v>539</v>
      </c>
      <c r="FM16" s="15">
        <f t="shared" si="84"/>
        <v>542</v>
      </c>
      <c r="FN16" s="15">
        <f t="shared" si="84"/>
        <v>541</v>
      </c>
      <c r="FO16" s="15">
        <f t="shared" si="84"/>
        <v>551</v>
      </c>
      <c r="FP16" s="15">
        <f t="shared" si="84"/>
        <v>590</v>
      </c>
      <c r="FQ16" s="15">
        <f t="shared" si="84"/>
        <v>607</v>
      </c>
      <c r="FR16" s="15">
        <f t="shared" si="84"/>
        <v>600</v>
      </c>
      <c r="FS16" s="15">
        <f t="shared" si="84"/>
        <v>588</v>
      </c>
      <c r="FT16" s="15">
        <f t="shared" si="84"/>
        <v>629</v>
      </c>
      <c r="FU16" s="15">
        <f t="shared" si="84"/>
        <v>619</v>
      </c>
      <c r="FV16" s="15">
        <f t="shared" si="84"/>
        <v>754</v>
      </c>
      <c r="FW16" s="15">
        <f t="shared" si="84"/>
        <v>745</v>
      </c>
      <c r="FX16" s="15">
        <f t="shared" ref="FX16:HC16" si="85">FW9-FW10+FW4-FW5+FW17-FW6</f>
        <v>716</v>
      </c>
      <c r="FY16" s="15">
        <f t="shared" si="85"/>
        <v>661</v>
      </c>
      <c r="FZ16" s="15">
        <f t="shared" si="85"/>
        <v>661</v>
      </c>
      <c r="GA16" s="15">
        <f t="shared" si="85"/>
        <v>593</v>
      </c>
      <c r="GB16" s="15">
        <f t="shared" si="85"/>
        <v>544</v>
      </c>
      <c r="GC16" s="15">
        <f t="shared" si="85"/>
        <v>548</v>
      </c>
      <c r="GD16" s="15">
        <f t="shared" si="85"/>
        <v>528</v>
      </c>
      <c r="GE16" s="15">
        <f t="shared" si="85"/>
        <v>412</v>
      </c>
      <c r="GF16" s="15">
        <f t="shared" si="85"/>
        <v>414</v>
      </c>
      <c r="GG16" s="15">
        <f t="shared" si="85"/>
        <v>439</v>
      </c>
      <c r="GH16" s="15">
        <f t="shared" si="85"/>
        <v>474</v>
      </c>
      <c r="GI16" s="15">
        <f t="shared" si="85"/>
        <v>478</v>
      </c>
      <c r="GJ16" s="15">
        <f t="shared" si="85"/>
        <v>464</v>
      </c>
      <c r="GK16" s="15">
        <f t="shared" si="85"/>
        <v>374</v>
      </c>
      <c r="GL16" s="15">
        <f t="shared" si="85"/>
        <v>385</v>
      </c>
      <c r="GM16" s="15">
        <f t="shared" si="85"/>
        <v>358</v>
      </c>
      <c r="GN16" s="15">
        <f t="shared" si="85"/>
        <v>372</v>
      </c>
      <c r="GO16" s="15">
        <f t="shared" si="85"/>
        <v>346</v>
      </c>
      <c r="GP16" s="15">
        <f t="shared" si="85"/>
        <v>350</v>
      </c>
      <c r="GQ16" s="15">
        <f t="shared" si="85"/>
        <v>308</v>
      </c>
      <c r="GR16" s="15">
        <f t="shared" si="85"/>
        <v>315</v>
      </c>
      <c r="GS16" s="15">
        <f t="shared" si="85"/>
        <v>308</v>
      </c>
      <c r="GT16" s="15">
        <f t="shared" si="85"/>
        <v>294</v>
      </c>
      <c r="GU16" s="15">
        <f t="shared" si="85"/>
        <v>279</v>
      </c>
      <c r="GV16" s="15">
        <f t="shared" si="85"/>
        <v>250</v>
      </c>
      <c r="GW16" s="15">
        <f t="shared" si="85"/>
        <v>243</v>
      </c>
      <c r="GX16" s="15">
        <f t="shared" si="85"/>
        <v>233</v>
      </c>
      <c r="GY16" s="15">
        <f t="shared" si="85"/>
        <v>236</v>
      </c>
      <c r="GZ16" s="15">
        <f t="shared" si="85"/>
        <v>221</v>
      </c>
      <c r="HA16" s="15">
        <f t="shared" si="85"/>
        <v>195</v>
      </c>
      <c r="HB16" s="15">
        <f t="shared" si="85"/>
        <v>219</v>
      </c>
      <c r="HC16" s="15">
        <f t="shared" si="85"/>
        <v>236</v>
      </c>
      <c r="HD16" s="15">
        <f t="shared" ref="HD16:II16" si="86">HC9-HC10+HC4-HC5+HC17-HC6</f>
        <v>214</v>
      </c>
      <c r="HE16" s="15">
        <f t="shared" si="86"/>
        <v>213</v>
      </c>
      <c r="HF16" s="15">
        <f t="shared" si="86"/>
        <v>191</v>
      </c>
      <c r="HG16" s="15">
        <f t="shared" si="86"/>
        <v>193</v>
      </c>
      <c r="HH16" s="15">
        <f t="shared" si="86"/>
        <v>177</v>
      </c>
      <c r="HI16" s="15">
        <f t="shared" si="86"/>
        <v>182</v>
      </c>
      <c r="HJ16" s="15">
        <f t="shared" si="86"/>
        <v>178</v>
      </c>
      <c r="HK16" s="15">
        <f t="shared" si="86"/>
        <v>176</v>
      </c>
      <c r="HL16" s="15">
        <f t="shared" si="86"/>
        <v>159</v>
      </c>
      <c r="HM16" s="15">
        <f t="shared" si="86"/>
        <v>159</v>
      </c>
      <c r="HN16" s="15">
        <f t="shared" si="86"/>
        <v>171</v>
      </c>
      <c r="HO16" s="15">
        <f t="shared" si="86"/>
        <v>181</v>
      </c>
      <c r="HP16" s="15">
        <f t="shared" si="86"/>
        <v>180</v>
      </c>
      <c r="HQ16" s="15">
        <f t="shared" si="86"/>
        <v>145</v>
      </c>
      <c r="HR16" s="15">
        <f t="shared" si="86"/>
        <v>180</v>
      </c>
      <c r="HS16" s="15">
        <f t="shared" si="86"/>
        <v>166</v>
      </c>
      <c r="HT16" s="15">
        <f t="shared" si="86"/>
        <v>169</v>
      </c>
      <c r="HU16" s="15">
        <f t="shared" si="86"/>
        <v>183</v>
      </c>
      <c r="HV16" s="15">
        <f t="shared" si="86"/>
        <v>189</v>
      </c>
      <c r="HW16" s="15">
        <f t="shared" si="86"/>
        <v>182</v>
      </c>
      <c r="HX16" s="15">
        <f t="shared" si="86"/>
        <v>179</v>
      </c>
      <c r="HY16" s="15">
        <f t="shared" si="86"/>
        <v>173</v>
      </c>
      <c r="HZ16" s="15">
        <f t="shared" si="86"/>
        <v>194</v>
      </c>
      <c r="IA16" s="15">
        <f t="shared" si="86"/>
        <v>200</v>
      </c>
      <c r="IB16" s="15">
        <f t="shared" si="86"/>
        <v>193</v>
      </c>
      <c r="IC16" s="15">
        <f t="shared" si="86"/>
        <v>159</v>
      </c>
      <c r="ID16" s="15">
        <f t="shared" si="86"/>
        <v>145</v>
      </c>
      <c r="IE16" s="15">
        <f t="shared" si="86"/>
        <v>125</v>
      </c>
      <c r="IF16" s="15">
        <f t="shared" si="86"/>
        <v>165</v>
      </c>
      <c r="IG16" s="15">
        <f t="shared" si="86"/>
        <v>159</v>
      </c>
      <c r="IH16" s="15">
        <f t="shared" si="86"/>
        <v>150</v>
      </c>
      <c r="II16" s="15">
        <f t="shared" si="86"/>
        <v>170</v>
      </c>
      <c r="IJ16" s="15">
        <f t="shared" ref="IJ16:IP16" si="87">II9-II10+II4-II5+II17-II6</f>
        <v>158</v>
      </c>
      <c r="IK16" s="15">
        <f t="shared" si="87"/>
        <v>164</v>
      </c>
      <c r="IL16" s="15">
        <f t="shared" si="87"/>
        <v>137</v>
      </c>
      <c r="IM16" s="15">
        <f t="shared" si="87"/>
        <v>162</v>
      </c>
      <c r="IN16" s="15">
        <f t="shared" si="87"/>
        <v>173</v>
      </c>
      <c r="IO16" s="15">
        <f t="shared" si="87"/>
        <v>194</v>
      </c>
      <c r="IP16" s="15">
        <f t="shared" si="87"/>
        <v>169</v>
      </c>
      <c r="IQ16" s="15">
        <f>IP9-IP10+IP4-IP5+IP17-IP6+IQ14</f>
        <v>219</v>
      </c>
      <c r="IR16" s="15">
        <f t="shared" ref="IR16:LC16" si="88">IQ9-IQ10+IQ4-IQ5+IQ17-IQ6+IR14-IQ14</f>
        <v>206</v>
      </c>
      <c r="IS16" s="15">
        <f t="shared" si="88"/>
        <v>196</v>
      </c>
      <c r="IT16" s="15">
        <f t="shared" si="88"/>
        <v>225</v>
      </c>
      <c r="IU16" s="15">
        <f t="shared" si="88"/>
        <v>243</v>
      </c>
      <c r="IV16" s="15">
        <f t="shared" si="88"/>
        <v>224</v>
      </c>
      <c r="IW16" s="15">
        <f t="shared" si="88"/>
        <v>186</v>
      </c>
      <c r="IX16" s="15">
        <f t="shared" si="88"/>
        <v>195</v>
      </c>
      <c r="IY16" s="15">
        <f t="shared" si="88"/>
        <v>217</v>
      </c>
      <c r="IZ16" s="15">
        <f t="shared" si="88"/>
        <v>174</v>
      </c>
      <c r="JA16" s="15">
        <f t="shared" si="88"/>
        <v>168</v>
      </c>
      <c r="JB16" s="15">
        <f t="shared" si="88"/>
        <v>159</v>
      </c>
      <c r="JC16" s="15">
        <f t="shared" si="88"/>
        <v>161</v>
      </c>
      <c r="JD16" s="15">
        <f t="shared" si="88"/>
        <v>161</v>
      </c>
      <c r="JE16" s="15">
        <f t="shared" si="88"/>
        <v>153</v>
      </c>
      <c r="JF16" s="15">
        <f t="shared" si="88"/>
        <v>137</v>
      </c>
      <c r="JG16" s="15">
        <f t="shared" si="88"/>
        <v>133</v>
      </c>
      <c r="JH16" s="15">
        <f t="shared" si="88"/>
        <v>123</v>
      </c>
      <c r="JI16" s="15">
        <f t="shared" si="88"/>
        <v>91</v>
      </c>
      <c r="JJ16" s="15">
        <f t="shared" si="88"/>
        <v>96</v>
      </c>
      <c r="JK16" s="15">
        <f t="shared" si="88"/>
        <v>109</v>
      </c>
      <c r="JL16" s="15">
        <f t="shared" si="88"/>
        <v>102</v>
      </c>
      <c r="JM16" s="15">
        <f t="shared" si="88"/>
        <v>100</v>
      </c>
      <c r="JN16" s="15">
        <f t="shared" si="88"/>
        <v>108</v>
      </c>
      <c r="JO16" s="15">
        <f t="shared" si="88"/>
        <v>105</v>
      </c>
      <c r="JP16" s="15">
        <f t="shared" si="88"/>
        <v>109</v>
      </c>
      <c r="JQ16" s="15">
        <f t="shared" si="88"/>
        <v>95</v>
      </c>
      <c r="JR16" s="15">
        <f t="shared" si="88"/>
        <v>86</v>
      </c>
      <c r="JS16" s="15">
        <f t="shared" si="88"/>
        <v>94</v>
      </c>
      <c r="JT16" s="15">
        <f t="shared" si="88"/>
        <v>87</v>
      </c>
      <c r="JU16" s="15">
        <f t="shared" si="88"/>
        <v>86</v>
      </c>
      <c r="JV16" s="15">
        <f t="shared" si="88"/>
        <v>96</v>
      </c>
      <c r="JW16" s="15">
        <f t="shared" si="88"/>
        <v>96</v>
      </c>
      <c r="JX16" s="15">
        <f t="shared" si="88"/>
        <v>86</v>
      </c>
      <c r="JY16" s="15">
        <f t="shared" si="88"/>
        <v>80</v>
      </c>
      <c r="JZ16" s="15">
        <f t="shared" si="88"/>
        <v>83</v>
      </c>
      <c r="KA16" s="15">
        <f t="shared" si="88"/>
        <v>75</v>
      </c>
      <c r="KB16" s="15">
        <f t="shared" si="88"/>
        <v>74</v>
      </c>
      <c r="KC16" s="15">
        <f t="shared" si="88"/>
        <v>63</v>
      </c>
      <c r="KD16" s="15">
        <f t="shared" si="88"/>
        <v>81</v>
      </c>
      <c r="KE16" s="15">
        <f t="shared" si="88"/>
        <v>104</v>
      </c>
      <c r="KF16" s="15">
        <f t="shared" si="88"/>
        <v>98</v>
      </c>
      <c r="KG16" s="15">
        <f t="shared" si="88"/>
        <v>81</v>
      </c>
      <c r="KH16" s="15">
        <f t="shared" si="88"/>
        <v>78</v>
      </c>
      <c r="KI16" s="15">
        <f t="shared" si="88"/>
        <v>81</v>
      </c>
      <c r="KJ16" s="15">
        <f t="shared" si="88"/>
        <v>80</v>
      </c>
      <c r="KK16" s="15">
        <f t="shared" si="88"/>
        <v>97</v>
      </c>
      <c r="KL16" s="15">
        <f t="shared" si="88"/>
        <v>111</v>
      </c>
      <c r="KM16" s="15">
        <f t="shared" si="88"/>
        <v>93</v>
      </c>
      <c r="KN16" s="15">
        <f t="shared" si="88"/>
        <v>91</v>
      </c>
      <c r="KO16" s="15">
        <f t="shared" si="88"/>
        <v>83</v>
      </c>
      <c r="KP16" s="15">
        <f t="shared" si="88"/>
        <v>68</v>
      </c>
      <c r="KQ16" s="15">
        <f t="shared" si="88"/>
        <v>70</v>
      </c>
      <c r="KR16" s="15">
        <f t="shared" si="88"/>
        <v>93</v>
      </c>
      <c r="KS16" s="15">
        <f t="shared" si="88"/>
        <v>128</v>
      </c>
      <c r="KT16" s="15">
        <f t="shared" si="88"/>
        <v>100</v>
      </c>
      <c r="KU16" s="15">
        <f t="shared" si="88"/>
        <v>92</v>
      </c>
      <c r="KV16" s="15">
        <f t="shared" si="88"/>
        <v>96</v>
      </c>
      <c r="KW16" s="15">
        <f t="shared" si="88"/>
        <v>91</v>
      </c>
      <c r="KX16" s="15">
        <f t="shared" si="88"/>
        <v>87</v>
      </c>
      <c r="KY16" s="15">
        <f t="shared" si="88"/>
        <v>86</v>
      </c>
      <c r="KZ16" s="15">
        <f t="shared" si="88"/>
        <v>95</v>
      </c>
      <c r="LA16" s="15">
        <f t="shared" si="88"/>
        <v>85</v>
      </c>
      <c r="LB16" s="15">
        <f t="shared" si="88"/>
        <v>94</v>
      </c>
      <c r="LC16" s="15">
        <f t="shared" si="88"/>
        <v>82</v>
      </c>
      <c r="LD16" s="15">
        <f t="shared" ref="LD16:NO16" si="89">LC9-LC10+LC4-LC5+LC17-LC6+LD14-LC14</f>
        <v>79</v>
      </c>
      <c r="LE16" s="15">
        <f t="shared" si="89"/>
        <v>74</v>
      </c>
      <c r="LF16" s="15">
        <f t="shared" si="89"/>
        <v>74</v>
      </c>
      <c r="LG16" s="15">
        <f t="shared" si="89"/>
        <v>100</v>
      </c>
      <c r="LH16" s="15">
        <f t="shared" si="89"/>
        <v>85</v>
      </c>
      <c r="LI16" s="15">
        <f t="shared" si="89"/>
        <v>83</v>
      </c>
      <c r="LJ16" s="15">
        <f t="shared" si="89"/>
        <v>82</v>
      </c>
      <c r="LK16" s="15">
        <f t="shared" si="89"/>
        <v>81</v>
      </c>
      <c r="LL16" s="15">
        <f t="shared" si="89"/>
        <v>65</v>
      </c>
      <c r="LM16" s="15">
        <f t="shared" si="89"/>
        <v>65</v>
      </c>
      <c r="LN16" s="15">
        <f t="shared" si="89"/>
        <v>65</v>
      </c>
      <c r="LO16" s="15">
        <f t="shared" si="89"/>
        <v>77</v>
      </c>
      <c r="LP16" s="15">
        <f t="shared" si="89"/>
        <v>67</v>
      </c>
      <c r="LQ16" s="15">
        <f t="shared" si="89"/>
        <v>63</v>
      </c>
      <c r="LR16" s="15">
        <f t="shared" si="89"/>
        <v>55</v>
      </c>
      <c r="LS16" s="15">
        <f t="shared" si="89"/>
        <v>50</v>
      </c>
      <c r="LT16" s="15">
        <f t="shared" si="89"/>
        <v>65</v>
      </c>
      <c r="LU16" s="15">
        <f t="shared" si="89"/>
        <v>61</v>
      </c>
      <c r="LV16" s="15">
        <f t="shared" si="89"/>
        <v>63</v>
      </c>
      <c r="LW16" s="15">
        <f t="shared" si="89"/>
        <v>63</v>
      </c>
      <c r="LX16" s="15">
        <f t="shared" si="89"/>
        <v>65</v>
      </c>
      <c r="LY16" s="15">
        <f t="shared" si="89"/>
        <v>78</v>
      </c>
      <c r="LZ16" s="15">
        <f t="shared" si="89"/>
        <v>79</v>
      </c>
      <c r="MA16" s="15">
        <f t="shared" si="89"/>
        <v>79</v>
      </c>
      <c r="MB16" s="15">
        <f t="shared" si="89"/>
        <v>79</v>
      </c>
      <c r="MC16" s="15">
        <f t="shared" si="89"/>
        <v>74</v>
      </c>
      <c r="MD16" s="15">
        <f t="shared" si="89"/>
        <v>79</v>
      </c>
      <c r="ME16" s="15">
        <f t="shared" si="89"/>
        <v>82</v>
      </c>
      <c r="MF16" s="15">
        <f t="shared" si="89"/>
        <v>77</v>
      </c>
      <c r="MG16" s="15">
        <f t="shared" si="89"/>
        <v>57</v>
      </c>
      <c r="MH16" s="15">
        <f t="shared" si="89"/>
        <v>60</v>
      </c>
      <c r="MI16" s="15">
        <f t="shared" si="89"/>
        <v>65</v>
      </c>
      <c r="MJ16" s="15">
        <f t="shared" si="89"/>
        <v>58</v>
      </c>
      <c r="MK16" s="15">
        <f t="shared" si="89"/>
        <v>55</v>
      </c>
      <c r="ML16" s="15">
        <f t="shared" si="89"/>
        <v>53</v>
      </c>
      <c r="MM16" s="15">
        <f t="shared" si="89"/>
        <v>55</v>
      </c>
      <c r="MN16" s="15">
        <f t="shared" si="89"/>
        <v>59</v>
      </c>
      <c r="MO16" s="15">
        <f t="shared" si="89"/>
        <v>51</v>
      </c>
      <c r="MP16" s="15">
        <f t="shared" si="89"/>
        <v>60</v>
      </c>
      <c r="MQ16" s="15">
        <f t="shared" si="89"/>
        <v>61</v>
      </c>
      <c r="MR16" s="15">
        <f t="shared" si="89"/>
        <v>58</v>
      </c>
      <c r="MS16" s="15">
        <f t="shared" si="89"/>
        <v>61</v>
      </c>
      <c r="MT16" s="15">
        <f t="shared" si="89"/>
        <v>70</v>
      </c>
      <c r="MU16" s="15">
        <f t="shared" si="89"/>
        <v>74</v>
      </c>
      <c r="MV16" s="15">
        <f t="shared" si="89"/>
        <v>85</v>
      </c>
      <c r="MW16" s="15">
        <f t="shared" si="89"/>
        <v>84</v>
      </c>
      <c r="MX16" s="15">
        <f t="shared" si="89"/>
        <v>68</v>
      </c>
      <c r="MY16" s="15">
        <f t="shared" si="89"/>
        <v>66</v>
      </c>
      <c r="MZ16" s="15">
        <f t="shared" si="89"/>
        <v>66</v>
      </c>
      <c r="NA16" s="15">
        <f t="shared" si="89"/>
        <v>72</v>
      </c>
      <c r="NB16" s="15">
        <f t="shared" si="89"/>
        <v>65</v>
      </c>
      <c r="NC16" s="15">
        <f t="shared" si="89"/>
        <v>60</v>
      </c>
      <c r="ND16" s="15">
        <f t="shared" si="89"/>
        <v>71</v>
      </c>
      <c r="NE16" s="15">
        <f t="shared" si="89"/>
        <v>66</v>
      </c>
      <c r="NF16" s="15">
        <f t="shared" si="89"/>
        <v>58</v>
      </c>
      <c r="NG16" s="15">
        <f t="shared" si="89"/>
        <v>64</v>
      </c>
      <c r="NH16" s="15">
        <f t="shared" si="89"/>
        <v>71</v>
      </c>
      <c r="NI16" s="15">
        <f t="shared" si="89"/>
        <v>73</v>
      </c>
      <c r="NJ16" s="15">
        <f t="shared" si="89"/>
        <v>74</v>
      </c>
      <c r="NK16" s="15">
        <f t="shared" si="89"/>
        <v>88</v>
      </c>
      <c r="NL16" s="15">
        <f t="shared" si="89"/>
        <v>76</v>
      </c>
      <c r="NM16" s="15">
        <f t="shared" si="89"/>
        <v>83</v>
      </c>
      <c r="NN16" s="15">
        <f t="shared" si="89"/>
        <v>88</v>
      </c>
      <c r="NO16" s="15">
        <f t="shared" si="89"/>
        <v>88</v>
      </c>
      <c r="NP16" s="15">
        <f t="shared" ref="NP16:QA16" si="90">NO9-NO10+NO4-NO5+NO17-NO6+NP14-NO14</f>
        <v>79</v>
      </c>
      <c r="NQ16" s="15">
        <f t="shared" si="90"/>
        <v>69</v>
      </c>
      <c r="NR16" s="15">
        <f t="shared" si="90"/>
        <v>78</v>
      </c>
      <c r="NS16" s="15">
        <f t="shared" si="90"/>
        <v>69</v>
      </c>
      <c r="NT16" s="15">
        <f t="shared" si="90"/>
        <v>66</v>
      </c>
      <c r="NU16" s="15">
        <f t="shared" si="90"/>
        <v>72</v>
      </c>
      <c r="NV16" s="15">
        <f t="shared" si="90"/>
        <v>67</v>
      </c>
      <c r="NW16" s="15">
        <f t="shared" si="90"/>
        <v>63</v>
      </c>
      <c r="NX16" s="15">
        <f t="shared" si="90"/>
        <v>72</v>
      </c>
      <c r="NY16" s="15">
        <f t="shared" si="90"/>
        <v>75</v>
      </c>
      <c r="NZ16" s="15">
        <f t="shared" si="90"/>
        <v>60</v>
      </c>
      <c r="OA16" s="15">
        <f t="shared" si="90"/>
        <v>65</v>
      </c>
      <c r="OB16" s="15">
        <f t="shared" si="90"/>
        <v>74</v>
      </c>
      <c r="OC16" s="15">
        <f t="shared" si="90"/>
        <v>81</v>
      </c>
      <c r="OD16" s="15">
        <f t="shared" si="90"/>
        <v>78</v>
      </c>
      <c r="OE16" s="15">
        <f t="shared" si="90"/>
        <v>55</v>
      </c>
      <c r="OF16" s="15">
        <f t="shared" si="90"/>
        <v>52</v>
      </c>
      <c r="OG16" s="15">
        <f t="shared" si="90"/>
        <v>55</v>
      </c>
      <c r="OH16" s="15">
        <f t="shared" si="90"/>
        <v>66</v>
      </c>
      <c r="OI16" s="15">
        <f t="shared" si="90"/>
        <v>69</v>
      </c>
      <c r="OJ16" s="15">
        <f t="shared" si="90"/>
        <v>67</v>
      </c>
      <c r="OK16" s="15">
        <f t="shared" si="90"/>
        <v>57</v>
      </c>
      <c r="OL16" s="15">
        <f t="shared" si="90"/>
        <v>59</v>
      </c>
      <c r="OM16" s="15">
        <f t="shared" si="90"/>
        <v>53</v>
      </c>
      <c r="ON16" s="15">
        <f t="shared" si="90"/>
        <v>51</v>
      </c>
      <c r="OO16" s="15">
        <f t="shared" si="90"/>
        <v>51</v>
      </c>
      <c r="OP16" s="15">
        <f t="shared" si="90"/>
        <v>61</v>
      </c>
      <c r="OQ16" s="15">
        <f t="shared" si="90"/>
        <v>70</v>
      </c>
      <c r="OR16" s="15">
        <f t="shared" si="90"/>
        <v>66</v>
      </c>
      <c r="OS16" s="15">
        <f t="shared" si="90"/>
        <v>73</v>
      </c>
      <c r="OT16" s="15">
        <f t="shared" si="90"/>
        <v>72</v>
      </c>
      <c r="OU16" s="15">
        <f t="shared" si="90"/>
        <v>62</v>
      </c>
      <c r="OV16" s="15">
        <f t="shared" si="90"/>
        <v>62</v>
      </c>
      <c r="OW16" s="15">
        <f t="shared" si="90"/>
        <v>74</v>
      </c>
      <c r="OX16" s="15">
        <f t="shared" si="90"/>
        <v>75</v>
      </c>
      <c r="OY16" s="15">
        <f t="shared" si="90"/>
        <v>60</v>
      </c>
      <c r="OZ16" s="15">
        <f t="shared" si="90"/>
        <v>68</v>
      </c>
      <c r="PA16" s="15">
        <f t="shared" si="90"/>
        <v>61</v>
      </c>
      <c r="PB16" s="15">
        <f t="shared" si="90"/>
        <v>48</v>
      </c>
      <c r="PC16" s="15">
        <f t="shared" si="90"/>
        <v>46</v>
      </c>
      <c r="PD16" s="15">
        <f t="shared" si="90"/>
        <v>44</v>
      </c>
      <c r="PE16" s="15">
        <f t="shared" si="90"/>
        <v>58</v>
      </c>
      <c r="PF16" s="15">
        <f t="shared" si="90"/>
        <v>55</v>
      </c>
      <c r="PG16" s="15">
        <f t="shared" si="90"/>
        <v>35</v>
      </c>
      <c r="PH16" s="15">
        <f t="shared" si="90"/>
        <v>49</v>
      </c>
      <c r="PI16" s="15">
        <f t="shared" si="90"/>
        <v>44</v>
      </c>
      <c r="PJ16" s="15">
        <f t="shared" si="90"/>
        <v>48</v>
      </c>
      <c r="PK16" s="15">
        <f t="shared" si="90"/>
        <v>37</v>
      </c>
      <c r="PL16" s="15">
        <f t="shared" si="90"/>
        <v>37</v>
      </c>
      <c r="PM16" s="15">
        <f t="shared" si="90"/>
        <v>36</v>
      </c>
      <c r="PN16" s="15">
        <f t="shared" si="90"/>
        <v>42</v>
      </c>
      <c r="PO16" s="15">
        <f t="shared" si="90"/>
        <v>60</v>
      </c>
      <c r="PP16" s="15">
        <f t="shared" si="90"/>
        <v>61</v>
      </c>
      <c r="PQ16" s="15">
        <f t="shared" si="90"/>
        <v>41</v>
      </c>
      <c r="PR16" s="15">
        <f t="shared" si="90"/>
        <v>62</v>
      </c>
      <c r="PS16" s="15">
        <f t="shared" si="90"/>
        <v>54</v>
      </c>
      <c r="PT16" s="15">
        <f t="shared" si="90"/>
        <v>56</v>
      </c>
      <c r="PU16" s="15">
        <f t="shared" si="90"/>
        <v>35</v>
      </c>
      <c r="PV16" s="15">
        <f t="shared" si="90"/>
        <v>40</v>
      </c>
      <c r="PW16" s="15">
        <f t="shared" si="90"/>
        <v>33</v>
      </c>
      <c r="PX16" s="15">
        <f t="shared" si="90"/>
        <v>35</v>
      </c>
      <c r="PY16" s="15">
        <f t="shared" si="90"/>
        <v>43</v>
      </c>
      <c r="PZ16" s="15">
        <f t="shared" si="90"/>
        <v>34</v>
      </c>
      <c r="QA16" s="15">
        <f t="shared" si="90"/>
        <v>33</v>
      </c>
      <c r="QB16" s="15">
        <f t="shared" ref="QB16:SM16" si="91">QA9-QA10+QA4-QA5+QA17-QA6+QB14-QA14</f>
        <v>36</v>
      </c>
      <c r="QC16" s="15">
        <f t="shared" si="91"/>
        <v>45</v>
      </c>
      <c r="QD16" s="15">
        <f t="shared" si="91"/>
        <v>28</v>
      </c>
      <c r="QE16" s="15">
        <f t="shared" si="91"/>
        <v>34</v>
      </c>
      <c r="QF16" s="15">
        <f t="shared" si="91"/>
        <v>29</v>
      </c>
      <c r="QG16" s="15">
        <f t="shared" si="91"/>
        <v>40</v>
      </c>
      <c r="QH16" s="15">
        <f t="shared" si="91"/>
        <v>35</v>
      </c>
      <c r="QI16" s="15">
        <f t="shared" si="91"/>
        <v>38</v>
      </c>
      <c r="QJ16" s="15">
        <f t="shared" si="91"/>
        <v>37</v>
      </c>
      <c r="QK16" s="15">
        <f t="shared" si="91"/>
        <v>29</v>
      </c>
      <c r="QL16" s="15">
        <f t="shared" si="91"/>
        <v>28</v>
      </c>
      <c r="QM16" s="15">
        <f t="shared" si="91"/>
        <v>95</v>
      </c>
      <c r="QN16" s="15">
        <f t="shared" si="91"/>
        <v>46</v>
      </c>
      <c r="QO16" s="15">
        <f t="shared" si="91"/>
        <v>44</v>
      </c>
      <c r="QP16" s="15">
        <f t="shared" si="91"/>
        <v>48</v>
      </c>
      <c r="QQ16" s="15">
        <f t="shared" si="91"/>
        <v>48</v>
      </c>
      <c r="QR16" s="15">
        <f t="shared" si="91"/>
        <v>46</v>
      </c>
      <c r="QS16" s="15">
        <f t="shared" si="91"/>
        <v>42</v>
      </c>
      <c r="QT16" s="15">
        <f t="shared" si="91"/>
        <v>55</v>
      </c>
      <c r="QU16" s="15">
        <f t="shared" si="91"/>
        <v>55</v>
      </c>
      <c r="QV16" s="15">
        <f t="shared" si="91"/>
        <v>56</v>
      </c>
      <c r="QW16" s="15">
        <f t="shared" si="91"/>
        <v>62</v>
      </c>
      <c r="QX16" s="15">
        <f t="shared" si="91"/>
        <v>60</v>
      </c>
      <c r="QY16" s="15">
        <f t="shared" si="91"/>
        <v>73</v>
      </c>
      <c r="QZ16" s="15">
        <f t="shared" si="91"/>
        <v>56</v>
      </c>
      <c r="RA16" s="15">
        <f t="shared" si="91"/>
        <v>61</v>
      </c>
      <c r="RB16" s="15">
        <f t="shared" si="91"/>
        <v>51</v>
      </c>
      <c r="RC16" s="15">
        <f t="shared" si="91"/>
        <v>57</v>
      </c>
      <c r="RD16" s="15">
        <f t="shared" si="91"/>
        <v>53</v>
      </c>
      <c r="RE16" s="15">
        <f t="shared" si="91"/>
        <v>61</v>
      </c>
      <c r="RF16" s="15">
        <f t="shared" si="91"/>
        <v>69</v>
      </c>
      <c r="RG16" s="15">
        <f t="shared" si="91"/>
        <v>66</v>
      </c>
      <c r="RH16" s="15">
        <f t="shared" si="91"/>
        <v>68</v>
      </c>
      <c r="RI16" s="15">
        <f t="shared" si="91"/>
        <v>53</v>
      </c>
      <c r="RJ16" s="15">
        <f t="shared" si="91"/>
        <v>60</v>
      </c>
      <c r="RK16" s="15">
        <f t="shared" si="91"/>
        <v>54</v>
      </c>
      <c r="RL16" s="15">
        <f t="shared" si="91"/>
        <v>60</v>
      </c>
      <c r="RM16" s="15">
        <f t="shared" si="91"/>
        <v>65</v>
      </c>
      <c r="RN16" s="15">
        <f t="shared" si="91"/>
        <v>56</v>
      </c>
      <c r="RO16" s="15">
        <f t="shared" si="91"/>
        <v>63</v>
      </c>
      <c r="RP16" s="15">
        <f t="shared" si="91"/>
        <v>63</v>
      </c>
      <c r="RQ16" s="15">
        <f t="shared" si="91"/>
        <v>54</v>
      </c>
      <c r="RR16" s="15">
        <f t="shared" si="91"/>
        <v>58</v>
      </c>
      <c r="RS16" s="15">
        <f t="shared" si="91"/>
        <v>65</v>
      </c>
      <c r="RT16" s="15">
        <f t="shared" si="91"/>
        <v>54</v>
      </c>
      <c r="RU16" s="15">
        <f t="shared" si="91"/>
        <v>49</v>
      </c>
      <c r="RV16" s="15">
        <f t="shared" si="91"/>
        <v>64</v>
      </c>
      <c r="RW16" s="15">
        <f t="shared" si="91"/>
        <v>57</v>
      </c>
      <c r="RX16" s="15">
        <f t="shared" si="91"/>
        <v>50</v>
      </c>
      <c r="RY16" s="15">
        <f t="shared" si="91"/>
        <v>44</v>
      </c>
      <c r="RZ16" s="15">
        <f t="shared" si="91"/>
        <v>49</v>
      </c>
      <c r="SA16" s="15">
        <f t="shared" si="91"/>
        <v>53</v>
      </c>
      <c r="SB16" s="15">
        <f t="shared" si="91"/>
        <v>57</v>
      </c>
      <c r="SC16" s="15">
        <f t="shared" si="91"/>
        <v>57</v>
      </c>
      <c r="SD16" s="15">
        <f t="shared" si="91"/>
        <v>54</v>
      </c>
      <c r="SE16" s="15">
        <f t="shared" si="91"/>
        <v>55</v>
      </c>
      <c r="SF16" s="15">
        <f t="shared" si="91"/>
        <v>41</v>
      </c>
      <c r="SG16" s="15">
        <f t="shared" si="91"/>
        <v>49</v>
      </c>
      <c r="SH16" s="15">
        <f t="shared" si="91"/>
        <v>40</v>
      </c>
      <c r="SI16" s="15">
        <f t="shared" si="91"/>
        <v>41</v>
      </c>
      <c r="SJ16" s="15">
        <f t="shared" si="91"/>
        <v>35</v>
      </c>
      <c r="SK16" s="15">
        <f t="shared" si="91"/>
        <v>35</v>
      </c>
      <c r="SL16" s="15">
        <f t="shared" si="91"/>
        <v>62</v>
      </c>
      <c r="SM16" s="15">
        <f t="shared" si="91"/>
        <v>39</v>
      </c>
      <c r="SN16" s="15">
        <f t="shared" ref="SN16:UY16" si="92">SM9-SM10+SM4-SM5+SM17-SM6+SN14-SM14</f>
        <v>37</v>
      </c>
      <c r="SO16" s="15">
        <f t="shared" si="92"/>
        <v>47</v>
      </c>
      <c r="SP16" s="15">
        <f t="shared" si="92"/>
        <v>47</v>
      </c>
      <c r="SQ16" s="15">
        <f t="shared" si="92"/>
        <v>58</v>
      </c>
      <c r="SR16" s="15">
        <f t="shared" si="92"/>
        <v>57</v>
      </c>
      <c r="SS16" s="15">
        <f t="shared" si="92"/>
        <v>53</v>
      </c>
      <c r="ST16" s="15">
        <f t="shared" si="92"/>
        <v>50</v>
      </c>
      <c r="SU16" s="15">
        <f t="shared" si="92"/>
        <v>41</v>
      </c>
      <c r="SV16" s="15">
        <f t="shared" si="92"/>
        <v>44</v>
      </c>
      <c r="SW16" s="15">
        <f t="shared" si="92"/>
        <v>22</v>
      </c>
      <c r="SX16" s="15">
        <f t="shared" si="92"/>
        <v>22</v>
      </c>
      <c r="SY16" s="15">
        <f t="shared" si="92"/>
        <v>34</v>
      </c>
      <c r="SZ16" s="15">
        <f t="shared" si="92"/>
        <v>41</v>
      </c>
      <c r="TA16" s="15">
        <f t="shared" si="92"/>
        <v>41</v>
      </c>
      <c r="TB16" s="15">
        <f t="shared" si="92"/>
        <v>80</v>
      </c>
      <c r="TC16" s="15">
        <f t="shared" si="92"/>
        <v>71</v>
      </c>
      <c r="TD16" s="15">
        <f t="shared" si="92"/>
        <v>58</v>
      </c>
      <c r="TE16" s="15">
        <f t="shared" si="92"/>
        <v>47</v>
      </c>
      <c r="TF16" s="15">
        <f t="shared" si="92"/>
        <v>45</v>
      </c>
      <c r="TG16" s="15">
        <f t="shared" si="92"/>
        <v>46</v>
      </c>
      <c r="TH16" s="15">
        <f t="shared" si="92"/>
        <v>53</v>
      </c>
      <c r="TI16" s="15">
        <f t="shared" si="92"/>
        <v>54</v>
      </c>
      <c r="TJ16" s="15">
        <f t="shared" si="92"/>
        <v>45</v>
      </c>
      <c r="TK16" s="15">
        <f t="shared" si="92"/>
        <v>66</v>
      </c>
      <c r="TL16" s="15">
        <f t="shared" si="92"/>
        <v>55</v>
      </c>
      <c r="TM16" s="15">
        <f t="shared" si="92"/>
        <v>39</v>
      </c>
      <c r="TN16" s="15">
        <f t="shared" si="92"/>
        <v>40</v>
      </c>
      <c r="TO16" s="15">
        <f t="shared" si="92"/>
        <v>41</v>
      </c>
      <c r="TP16" s="15">
        <f t="shared" si="92"/>
        <v>34</v>
      </c>
      <c r="TQ16" s="15">
        <f t="shared" si="92"/>
        <v>33</v>
      </c>
      <c r="TR16" s="15">
        <f t="shared" si="92"/>
        <v>33</v>
      </c>
      <c r="TS16" s="15">
        <f t="shared" si="92"/>
        <v>29</v>
      </c>
      <c r="TT16" s="15">
        <f t="shared" si="92"/>
        <v>28</v>
      </c>
      <c r="TU16" s="15">
        <f t="shared" si="92"/>
        <v>34</v>
      </c>
      <c r="TV16" s="15">
        <f t="shared" si="92"/>
        <v>33</v>
      </c>
      <c r="TW16" s="15">
        <f t="shared" si="92"/>
        <v>37</v>
      </c>
      <c r="TX16" s="15">
        <f t="shared" si="92"/>
        <v>34</v>
      </c>
      <c r="TY16" s="15">
        <f t="shared" si="92"/>
        <v>40</v>
      </c>
      <c r="TZ16" s="15">
        <f t="shared" si="92"/>
        <v>61</v>
      </c>
      <c r="UA16" s="15">
        <f t="shared" si="92"/>
        <v>51</v>
      </c>
      <c r="UB16" s="15">
        <f t="shared" si="92"/>
        <v>42</v>
      </c>
      <c r="UC16" s="15">
        <f t="shared" si="92"/>
        <v>37</v>
      </c>
      <c r="UD16" s="15">
        <f t="shared" si="92"/>
        <v>40</v>
      </c>
      <c r="UE16" s="15">
        <f t="shared" si="92"/>
        <v>36</v>
      </c>
      <c r="UF16" s="15">
        <f t="shared" si="92"/>
        <v>35</v>
      </c>
      <c r="UG16" s="15">
        <f t="shared" si="92"/>
        <v>39</v>
      </c>
      <c r="UH16" s="15">
        <f t="shared" si="92"/>
        <v>34</v>
      </c>
      <c r="UI16" s="15">
        <f t="shared" si="92"/>
        <v>32</v>
      </c>
      <c r="UJ16" s="15">
        <f t="shared" si="92"/>
        <v>24</v>
      </c>
      <c r="UK16" s="15">
        <f t="shared" si="92"/>
        <v>28</v>
      </c>
      <c r="UL16" s="15">
        <f t="shared" si="92"/>
        <v>30</v>
      </c>
      <c r="UM16" s="15">
        <f t="shared" si="92"/>
        <v>48</v>
      </c>
      <c r="UN16" s="15">
        <f t="shared" si="92"/>
        <v>26</v>
      </c>
      <c r="UO16" s="15">
        <f t="shared" si="92"/>
        <v>34</v>
      </c>
      <c r="UP16" s="15">
        <f t="shared" si="92"/>
        <v>45</v>
      </c>
      <c r="UQ16" s="15">
        <f t="shared" si="92"/>
        <v>41</v>
      </c>
      <c r="UR16" s="15">
        <f t="shared" si="92"/>
        <v>34</v>
      </c>
      <c r="US16" s="15">
        <f t="shared" si="92"/>
        <v>33</v>
      </c>
      <c r="UT16" s="15">
        <f t="shared" si="92"/>
        <v>38</v>
      </c>
      <c r="UU16" s="15">
        <f t="shared" si="92"/>
        <v>44</v>
      </c>
      <c r="UV16" s="15">
        <f t="shared" si="92"/>
        <v>38</v>
      </c>
      <c r="UW16" s="15">
        <f t="shared" si="92"/>
        <v>32</v>
      </c>
      <c r="UX16" s="15">
        <f t="shared" si="92"/>
        <v>25</v>
      </c>
      <c r="UY16" s="15">
        <f t="shared" si="92"/>
        <v>35</v>
      </c>
      <c r="UZ16" s="15">
        <f t="shared" ref="UZ16:XK16" si="93">UY9-UY10+UY4-UY5+UY17-UY6+UZ14-UY14</f>
        <v>42</v>
      </c>
      <c r="VA16" s="15">
        <f t="shared" si="93"/>
        <v>30</v>
      </c>
      <c r="VB16" s="15">
        <f t="shared" si="93"/>
        <v>36</v>
      </c>
      <c r="VC16" s="15">
        <f t="shared" si="93"/>
        <v>37</v>
      </c>
      <c r="VD16" s="15">
        <f t="shared" si="93"/>
        <v>37</v>
      </c>
      <c r="VE16" s="15">
        <f t="shared" si="93"/>
        <v>39</v>
      </c>
      <c r="VF16" s="15">
        <f t="shared" si="93"/>
        <v>36</v>
      </c>
      <c r="VG16" s="15">
        <f t="shared" si="93"/>
        <v>28</v>
      </c>
      <c r="VH16" s="15">
        <f t="shared" si="93"/>
        <v>28</v>
      </c>
      <c r="VI16" s="15">
        <f t="shared" si="93"/>
        <v>21</v>
      </c>
      <c r="VJ16" s="15">
        <f t="shared" si="93"/>
        <v>24</v>
      </c>
      <c r="VK16" s="15">
        <f t="shared" si="93"/>
        <v>32</v>
      </c>
      <c r="VL16" s="15">
        <f t="shared" si="93"/>
        <v>21</v>
      </c>
      <c r="VM16" s="15">
        <f t="shared" si="93"/>
        <v>25</v>
      </c>
      <c r="VN16" s="15">
        <f t="shared" si="93"/>
        <v>25</v>
      </c>
      <c r="VO16" s="15">
        <f t="shared" si="93"/>
        <v>22</v>
      </c>
      <c r="VP16" s="15">
        <f t="shared" si="93"/>
        <v>25</v>
      </c>
      <c r="VQ16" s="15">
        <f t="shared" si="93"/>
        <v>29</v>
      </c>
      <c r="VR16" s="15">
        <f t="shared" si="93"/>
        <v>15</v>
      </c>
      <c r="VS16" s="15">
        <f t="shared" si="93"/>
        <v>31</v>
      </c>
      <c r="VT16" s="15">
        <f t="shared" si="93"/>
        <v>23</v>
      </c>
      <c r="VU16" s="15">
        <f t="shared" si="93"/>
        <v>20</v>
      </c>
      <c r="VV16" s="15">
        <f t="shared" si="93"/>
        <v>25</v>
      </c>
      <c r="VW16" s="15">
        <f t="shared" si="93"/>
        <v>14</v>
      </c>
      <c r="VX16" s="15">
        <f t="shared" si="93"/>
        <v>22</v>
      </c>
      <c r="VY16" s="15">
        <f t="shared" si="93"/>
        <v>21</v>
      </c>
      <c r="VZ16" s="15">
        <f t="shared" si="93"/>
        <v>20</v>
      </c>
      <c r="WA16" s="15">
        <f t="shared" si="93"/>
        <v>16</v>
      </c>
      <c r="WB16" s="15">
        <f t="shared" si="93"/>
        <v>23</v>
      </c>
      <c r="WC16" s="15">
        <f t="shared" si="93"/>
        <v>21</v>
      </c>
      <c r="WD16" s="15">
        <f t="shared" si="93"/>
        <v>17</v>
      </c>
      <c r="WE16" s="15">
        <f t="shared" si="93"/>
        <v>13</v>
      </c>
      <c r="WF16" s="15">
        <f t="shared" si="93"/>
        <v>14</v>
      </c>
      <c r="WG16" s="15">
        <f t="shared" si="93"/>
        <v>35</v>
      </c>
      <c r="WH16" s="15">
        <f t="shared" si="93"/>
        <v>19</v>
      </c>
      <c r="WI16" s="15">
        <f t="shared" si="93"/>
        <v>28</v>
      </c>
      <c r="WJ16" s="15">
        <f t="shared" si="93"/>
        <v>33</v>
      </c>
      <c r="WK16" s="15">
        <f t="shared" si="93"/>
        <v>29</v>
      </c>
      <c r="WL16" s="15">
        <f t="shared" si="93"/>
        <v>21</v>
      </c>
      <c r="WM16" s="15">
        <f t="shared" si="93"/>
        <v>18</v>
      </c>
      <c r="WN16" s="15">
        <f t="shared" si="93"/>
        <v>22</v>
      </c>
      <c r="WO16" s="15">
        <f t="shared" si="93"/>
        <v>9</v>
      </c>
      <c r="WP16" s="15">
        <f t="shared" si="93"/>
        <v>12</v>
      </c>
      <c r="WQ16" s="15">
        <f t="shared" si="93"/>
        <v>9</v>
      </c>
      <c r="WR16" s="15">
        <f t="shared" si="93"/>
        <v>17</v>
      </c>
      <c r="WS16" s="15">
        <f t="shared" si="93"/>
        <v>5</v>
      </c>
      <c r="WT16" s="15">
        <f t="shared" si="93"/>
        <v>14</v>
      </c>
      <c r="WU16" s="15">
        <f t="shared" si="93"/>
        <v>18</v>
      </c>
      <c r="WV16" s="15">
        <f t="shared" si="93"/>
        <v>15</v>
      </c>
      <c r="WW16" s="15">
        <f t="shared" si="93"/>
        <v>23</v>
      </c>
      <c r="WX16" s="15">
        <f t="shared" si="93"/>
        <v>11</v>
      </c>
      <c r="WY16" s="15">
        <f t="shared" si="93"/>
        <v>21</v>
      </c>
      <c r="WZ16" s="15">
        <f t="shared" si="93"/>
        <v>20</v>
      </c>
      <c r="XA16" s="15">
        <f t="shared" si="93"/>
        <v>20</v>
      </c>
      <c r="XB16" s="15">
        <f t="shared" si="93"/>
        <v>13</v>
      </c>
      <c r="XC16" s="15">
        <f t="shared" si="93"/>
        <v>10</v>
      </c>
      <c r="XD16" s="15">
        <f t="shared" si="93"/>
        <v>14</v>
      </c>
      <c r="XE16" s="15">
        <f t="shared" si="93"/>
        <v>10</v>
      </c>
      <c r="XF16" s="15">
        <f t="shared" si="93"/>
        <v>9</v>
      </c>
      <c r="XG16" s="15">
        <f t="shared" si="93"/>
        <v>16</v>
      </c>
      <c r="XH16" s="15">
        <f t="shared" si="93"/>
        <v>9</v>
      </c>
      <c r="XI16" s="15">
        <f t="shared" si="93"/>
        <v>19</v>
      </c>
      <c r="XJ16" s="15">
        <f t="shared" si="93"/>
        <v>16</v>
      </c>
      <c r="XK16" s="15">
        <f t="shared" si="93"/>
        <v>15</v>
      </c>
      <c r="XL16" s="15">
        <f t="shared" ref="XL16:ZW16" si="94">XK9-XK10+XK4-XK5+XK17-XK6+XL14-XK14</f>
        <v>14</v>
      </c>
      <c r="XM16" s="15">
        <f t="shared" si="94"/>
        <v>15</v>
      </c>
      <c r="XN16" s="15">
        <f t="shared" si="94"/>
        <v>13</v>
      </c>
      <c r="XO16" s="15">
        <f t="shared" si="94"/>
        <v>20</v>
      </c>
      <c r="XP16" s="15">
        <f t="shared" si="94"/>
        <v>20</v>
      </c>
      <c r="XQ16" s="15">
        <f t="shared" si="94"/>
        <v>18</v>
      </c>
      <c r="XR16" s="15">
        <f t="shared" si="94"/>
        <v>21</v>
      </c>
      <c r="XS16" s="15">
        <f t="shared" si="94"/>
        <v>23</v>
      </c>
      <c r="XT16" s="15">
        <f t="shared" si="94"/>
        <v>13</v>
      </c>
      <c r="XU16" s="15">
        <f t="shared" si="94"/>
        <v>12</v>
      </c>
      <c r="XV16" s="15">
        <f t="shared" si="94"/>
        <v>14</v>
      </c>
      <c r="XW16" s="15">
        <f t="shared" si="94"/>
        <v>9</v>
      </c>
      <c r="XX16" s="15">
        <f t="shared" si="94"/>
        <v>10</v>
      </c>
      <c r="XY16" s="15">
        <f t="shared" si="94"/>
        <v>14</v>
      </c>
      <c r="XZ16" s="15">
        <f t="shared" si="94"/>
        <v>12</v>
      </c>
      <c r="YA16" s="15">
        <f t="shared" si="94"/>
        <v>15</v>
      </c>
      <c r="YB16" s="15">
        <f t="shared" si="94"/>
        <v>11</v>
      </c>
      <c r="YC16" s="15">
        <f t="shared" si="94"/>
        <v>12</v>
      </c>
      <c r="YD16" s="15">
        <f t="shared" si="94"/>
        <v>22</v>
      </c>
      <c r="YE16" s="15">
        <f t="shared" si="94"/>
        <v>23</v>
      </c>
      <c r="YF16" s="15">
        <f t="shared" si="94"/>
        <v>12</v>
      </c>
      <c r="YG16" s="15">
        <f t="shared" si="94"/>
        <v>16</v>
      </c>
      <c r="YH16" s="15">
        <f t="shared" si="94"/>
        <v>10</v>
      </c>
      <c r="YI16" s="15">
        <f t="shared" si="94"/>
        <v>16</v>
      </c>
      <c r="YJ16" s="15">
        <f t="shared" si="94"/>
        <v>29</v>
      </c>
      <c r="YK16" s="15">
        <f t="shared" si="94"/>
        <v>23</v>
      </c>
      <c r="YL16" s="15">
        <f t="shared" si="94"/>
        <v>12</v>
      </c>
      <c r="YM16" s="15">
        <f t="shared" si="94"/>
        <v>17</v>
      </c>
      <c r="YN16" s="15">
        <f t="shared" si="94"/>
        <v>17</v>
      </c>
      <c r="YO16" s="15">
        <f t="shared" si="94"/>
        <v>22</v>
      </c>
      <c r="YP16" s="15">
        <f t="shared" si="94"/>
        <v>27</v>
      </c>
      <c r="YQ16" s="15">
        <f t="shared" si="94"/>
        <v>20</v>
      </c>
      <c r="YR16" s="15">
        <f t="shared" si="94"/>
        <v>33</v>
      </c>
      <c r="YS16" s="15">
        <f t="shared" si="94"/>
        <v>29</v>
      </c>
      <c r="YT16" s="15">
        <f t="shared" si="94"/>
        <v>40</v>
      </c>
      <c r="YU16" s="15">
        <f t="shared" si="94"/>
        <v>27</v>
      </c>
      <c r="YV16" s="15">
        <f t="shared" si="94"/>
        <v>28</v>
      </c>
      <c r="YW16" s="15">
        <f t="shared" si="94"/>
        <v>18</v>
      </c>
      <c r="YX16" s="15">
        <f t="shared" si="94"/>
        <v>26</v>
      </c>
      <c r="YY16" s="15">
        <f t="shared" si="94"/>
        <v>27</v>
      </c>
      <c r="YZ16" s="15">
        <f t="shared" si="94"/>
        <v>26</v>
      </c>
      <c r="ZA16" s="15">
        <f t="shared" si="94"/>
        <v>35</v>
      </c>
      <c r="ZB16" s="15">
        <f t="shared" si="94"/>
        <v>40</v>
      </c>
      <c r="ZC16" s="15">
        <f t="shared" si="94"/>
        <v>30</v>
      </c>
      <c r="ZD16" s="15">
        <f t="shared" si="94"/>
        <v>28</v>
      </c>
      <c r="ZE16" s="15">
        <f t="shared" si="94"/>
        <v>37</v>
      </c>
      <c r="ZF16" s="15">
        <f t="shared" si="94"/>
        <v>36</v>
      </c>
      <c r="ZG16" s="15">
        <f t="shared" si="94"/>
        <v>38</v>
      </c>
      <c r="ZH16" s="15">
        <f t="shared" si="94"/>
        <v>34</v>
      </c>
      <c r="ZI16" s="15">
        <f t="shared" si="94"/>
        <v>19</v>
      </c>
      <c r="ZJ16" s="15">
        <f t="shared" si="94"/>
        <v>28</v>
      </c>
      <c r="ZK16" s="15">
        <f t="shared" si="94"/>
        <v>34</v>
      </c>
      <c r="ZL16" s="15">
        <f t="shared" si="94"/>
        <v>29</v>
      </c>
      <c r="ZM16" s="15">
        <f t="shared" si="94"/>
        <v>32</v>
      </c>
      <c r="ZN16" s="15">
        <f t="shared" si="94"/>
        <v>22</v>
      </c>
      <c r="ZO16" s="15">
        <f t="shared" si="94"/>
        <v>23</v>
      </c>
      <c r="ZP16" s="15">
        <f t="shared" si="94"/>
        <v>25</v>
      </c>
      <c r="ZQ16" s="15">
        <f t="shared" si="94"/>
        <v>29</v>
      </c>
      <c r="ZR16" s="15">
        <f t="shared" si="94"/>
        <v>29</v>
      </c>
      <c r="ZS16" s="15">
        <f t="shared" si="94"/>
        <v>26</v>
      </c>
      <c r="ZT16" s="15">
        <f t="shared" si="94"/>
        <v>20</v>
      </c>
      <c r="ZU16" s="15">
        <f t="shared" si="94"/>
        <v>21</v>
      </c>
      <c r="ZV16" s="15">
        <f t="shared" si="94"/>
        <v>20</v>
      </c>
      <c r="ZW16" s="15">
        <f t="shared" si="94"/>
        <v>19</v>
      </c>
      <c r="ZX16" s="15">
        <f t="shared" ref="ZX16:ACY16" si="95">ZW9-ZW10+ZW4-ZW5+ZW17-ZW6+ZX14-ZW14</f>
        <v>26</v>
      </c>
      <c r="ZY16" s="15">
        <f t="shared" si="95"/>
        <v>25</v>
      </c>
      <c r="ZZ16" s="15">
        <f t="shared" si="95"/>
        <v>17</v>
      </c>
      <c r="AAA16" s="15">
        <f t="shared" si="95"/>
        <v>16</v>
      </c>
      <c r="AAB16" s="15">
        <f t="shared" si="95"/>
        <v>16</v>
      </c>
      <c r="AAC16" s="15">
        <f t="shared" si="95"/>
        <v>18</v>
      </c>
      <c r="AAD16" s="15">
        <f t="shared" si="95"/>
        <v>21</v>
      </c>
      <c r="AAE16" s="15">
        <f t="shared" si="95"/>
        <v>24</v>
      </c>
      <c r="AAF16" s="15">
        <f t="shared" si="95"/>
        <v>19</v>
      </c>
      <c r="AAG16" s="15">
        <f t="shared" si="95"/>
        <v>14</v>
      </c>
      <c r="AAH16" s="15">
        <f t="shared" si="95"/>
        <v>28</v>
      </c>
      <c r="AAI16" s="15">
        <f t="shared" si="95"/>
        <v>21</v>
      </c>
      <c r="AAJ16" s="15">
        <f t="shared" si="95"/>
        <v>19</v>
      </c>
      <c r="AAK16" s="15">
        <f t="shared" si="95"/>
        <v>22</v>
      </c>
      <c r="AAL16" s="15">
        <f t="shared" si="95"/>
        <v>20</v>
      </c>
      <c r="AAM16" s="15">
        <f t="shared" si="95"/>
        <v>38</v>
      </c>
      <c r="AAN16" s="15">
        <f t="shared" si="95"/>
        <v>25</v>
      </c>
      <c r="AAO16" s="15">
        <f t="shared" si="95"/>
        <v>18</v>
      </c>
      <c r="AAP16" s="15">
        <f t="shared" si="95"/>
        <v>19</v>
      </c>
      <c r="AAQ16" s="15">
        <f t="shared" si="95"/>
        <v>33</v>
      </c>
      <c r="AAR16" s="15">
        <f t="shared" si="95"/>
        <v>22</v>
      </c>
      <c r="AAS16" s="15">
        <f t="shared" si="95"/>
        <v>20</v>
      </c>
      <c r="AAT16" s="15">
        <f t="shared" si="95"/>
        <v>19</v>
      </c>
      <c r="AAU16" s="15">
        <f t="shared" si="95"/>
        <v>18</v>
      </c>
      <c r="AAV16" s="15">
        <f t="shared" si="95"/>
        <v>18</v>
      </c>
      <c r="AAW16" s="15">
        <f t="shared" si="95"/>
        <v>18</v>
      </c>
      <c r="AAX16" s="15">
        <f t="shared" si="95"/>
        <v>18</v>
      </c>
      <c r="AAY16" s="15">
        <f t="shared" si="95"/>
        <v>19</v>
      </c>
      <c r="AAZ16" s="15">
        <f t="shared" si="95"/>
        <v>20</v>
      </c>
      <c r="ABA16" s="15">
        <f t="shared" si="95"/>
        <v>16</v>
      </c>
      <c r="ABB16" s="15">
        <f t="shared" si="95"/>
        <v>16</v>
      </c>
      <c r="ABC16" s="15">
        <f t="shared" si="95"/>
        <v>17</v>
      </c>
      <c r="ABD16" s="15">
        <f t="shared" si="95"/>
        <v>16</v>
      </c>
      <c r="ABE16" s="15">
        <f t="shared" si="95"/>
        <v>24</v>
      </c>
      <c r="ABF16" s="15">
        <f t="shared" si="95"/>
        <v>16</v>
      </c>
      <c r="ABG16" s="15">
        <f t="shared" si="95"/>
        <v>26</v>
      </c>
      <c r="ABH16" s="15">
        <f t="shared" si="95"/>
        <v>15</v>
      </c>
      <c r="ABI16" s="15">
        <f t="shared" si="95"/>
        <v>16</v>
      </c>
      <c r="ABJ16" s="15">
        <f t="shared" si="95"/>
        <v>17</v>
      </c>
      <c r="ABK16" s="15">
        <f t="shared" si="95"/>
        <v>21</v>
      </c>
      <c r="ABL16" s="15">
        <f t="shared" si="95"/>
        <v>18</v>
      </c>
      <c r="ABM16" s="15">
        <f t="shared" si="95"/>
        <v>26</v>
      </c>
      <c r="ABN16" s="15">
        <f t="shared" si="95"/>
        <v>25</v>
      </c>
      <c r="ABO16" s="15">
        <f t="shared" si="95"/>
        <v>17</v>
      </c>
      <c r="ABP16" s="15">
        <f t="shared" si="95"/>
        <v>21</v>
      </c>
      <c r="ABQ16" s="15">
        <f t="shared" si="95"/>
        <v>23</v>
      </c>
      <c r="ABR16" s="15">
        <f t="shared" si="95"/>
        <v>31</v>
      </c>
      <c r="ABS16" s="15">
        <f t="shared" si="95"/>
        <v>23</v>
      </c>
      <c r="ABT16" s="15">
        <f t="shared" si="95"/>
        <v>22</v>
      </c>
      <c r="ABU16" s="15">
        <f t="shared" si="95"/>
        <v>20</v>
      </c>
      <c r="ABV16" s="15">
        <f t="shared" si="95"/>
        <v>22</v>
      </c>
      <c r="ABW16" s="15">
        <f t="shared" si="95"/>
        <v>22</v>
      </c>
      <c r="ABX16" s="15">
        <f t="shared" si="95"/>
        <v>25</v>
      </c>
      <c r="ABY16" s="15">
        <f t="shared" si="95"/>
        <v>28</v>
      </c>
      <c r="ABZ16" s="15">
        <f t="shared" si="95"/>
        <v>26</v>
      </c>
      <c r="ACA16" s="15">
        <f t="shared" si="95"/>
        <v>25</v>
      </c>
      <c r="ACB16" s="15">
        <f t="shared" si="95"/>
        <v>36</v>
      </c>
      <c r="ACC16" s="15">
        <f t="shared" si="95"/>
        <v>29</v>
      </c>
      <c r="ACD16" s="15">
        <f t="shared" si="95"/>
        <v>25</v>
      </c>
      <c r="ACE16" s="15">
        <f t="shared" si="95"/>
        <v>26</v>
      </c>
      <c r="ACF16" s="15">
        <f t="shared" si="95"/>
        <v>30</v>
      </c>
      <c r="ACG16" s="15">
        <f t="shared" si="95"/>
        <v>31</v>
      </c>
      <c r="ACH16" s="15">
        <f t="shared" si="95"/>
        <v>26</v>
      </c>
      <c r="ACI16" s="15">
        <f t="shared" si="95"/>
        <v>30</v>
      </c>
      <c r="ACJ16" s="15">
        <f t="shared" si="95"/>
        <v>24</v>
      </c>
      <c r="ACK16" s="15">
        <f t="shared" si="95"/>
        <v>40</v>
      </c>
      <c r="ACL16" s="15">
        <f t="shared" si="95"/>
        <v>36</v>
      </c>
      <c r="ACM16" s="15">
        <f t="shared" si="95"/>
        <v>32</v>
      </c>
      <c r="ACN16" s="15">
        <f t="shared" si="95"/>
        <v>23</v>
      </c>
      <c r="ACO16" s="15">
        <f t="shared" si="95"/>
        <v>24</v>
      </c>
      <c r="ACP16" s="15">
        <f t="shared" si="95"/>
        <v>34</v>
      </c>
      <c r="ACQ16" s="15">
        <f t="shared" si="95"/>
        <v>32</v>
      </c>
      <c r="ACR16" s="15">
        <f t="shared" si="95"/>
        <v>24</v>
      </c>
      <c r="ACS16" s="15">
        <f t="shared" si="95"/>
        <v>42</v>
      </c>
      <c r="ACT16" s="15">
        <f t="shared" si="95"/>
        <v>40</v>
      </c>
      <c r="ACU16" s="15">
        <f t="shared" si="95"/>
        <v>36</v>
      </c>
      <c r="ACV16" s="15">
        <f t="shared" si="95"/>
        <v>42</v>
      </c>
      <c r="ACW16" s="15">
        <f t="shared" si="95"/>
        <v>29</v>
      </c>
      <c r="ACX16" s="15">
        <f t="shared" si="95"/>
        <v>42</v>
      </c>
      <c r="ACY16" s="15">
        <f t="shared" si="95"/>
        <v>41</v>
      </c>
      <c r="ACZ16" s="15">
        <f>ACY9-ACY10+ACY4-ACY5+ACY17-ACY6+ACZ14-ACY14</f>
        <v>41</v>
      </c>
      <c r="ADA16" s="15">
        <f t="shared" ref="ADA16" si="96">ACZ9-ACZ10+ACZ4-ACZ5+ACZ17-ACZ6+ADA14-ACZ14</f>
        <v>48</v>
      </c>
      <c r="ADB16" s="15">
        <f t="shared" ref="ADB16:ADC16" si="97">ADA9-ADA10+ADA4-ADA5+ADA17-ADA6+ADB14-ADA14</f>
        <v>55</v>
      </c>
      <c r="ADC16" s="15">
        <f t="shared" si="97"/>
        <v>61</v>
      </c>
      <c r="ADD16" s="15">
        <f t="shared" ref="ADD16" si="98">ADC9-ADC10+ADC4-ADC5+ADC17-ADC6+ADD14-ADC14</f>
        <v>52</v>
      </c>
      <c r="ADE16" s="15">
        <v>45</v>
      </c>
      <c r="ADF16" s="15">
        <v>52</v>
      </c>
      <c r="ADG16" s="15">
        <v>63</v>
      </c>
      <c r="ADH16" s="15">
        <f t="shared" ref="ADH16:ADM16" si="99">ADG9-ADG10+ADG4-ADG5+ADG17-ADG6+ADH14-ADG14</f>
        <v>70</v>
      </c>
      <c r="ADI16" s="15">
        <f t="shared" si="99"/>
        <v>54</v>
      </c>
      <c r="ADJ16" s="15">
        <f t="shared" si="99"/>
        <v>47</v>
      </c>
      <c r="ADK16" s="15">
        <f t="shared" si="99"/>
        <v>46</v>
      </c>
      <c r="ADL16" s="15">
        <f t="shared" si="99"/>
        <v>52</v>
      </c>
      <c r="ADM16" s="15">
        <f t="shared" si="99"/>
        <v>59</v>
      </c>
      <c r="ADN16" s="15">
        <f t="shared" ref="ADN16:AEH16" si="100">ADM9-ADM10+ADM4-ADM5+ADM17-ADM6+ADN14-ADM14</f>
        <v>45</v>
      </c>
      <c r="ADO16" s="15">
        <f t="shared" si="100"/>
        <v>38</v>
      </c>
      <c r="ADP16" s="15">
        <f t="shared" si="100"/>
        <v>41</v>
      </c>
      <c r="ADQ16" s="15">
        <f t="shared" si="100"/>
        <v>39</v>
      </c>
      <c r="ADR16" s="15">
        <f t="shared" si="100"/>
        <v>38</v>
      </c>
      <c r="ADS16" s="15">
        <f t="shared" si="100"/>
        <v>34</v>
      </c>
      <c r="ADT16" s="15">
        <f t="shared" si="100"/>
        <v>44</v>
      </c>
      <c r="ADU16" s="15">
        <f t="shared" si="100"/>
        <v>48</v>
      </c>
      <c r="ADV16" s="15">
        <f t="shared" si="100"/>
        <v>47</v>
      </c>
      <c r="ADW16" s="15">
        <f t="shared" si="100"/>
        <v>31</v>
      </c>
      <c r="ADX16" s="15">
        <f t="shared" si="100"/>
        <v>21</v>
      </c>
      <c r="ADY16" s="15">
        <f t="shared" si="100"/>
        <v>30</v>
      </c>
      <c r="ADZ16" s="15">
        <f t="shared" si="100"/>
        <v>24</v>
      </c>
      <c r="AEA16" s="15">
        <f t="shared" si="100"/>
        <v>30</v>
      </c>
      <c r="AEB16" s="15">
        <f t="shared" si="100"/>
        <v>31</v>
      </c>
      <c r="AEC16" s="15">
        <f t="shared" si="100"/>
        <v>27</v>
      </c>
      <c r="AED16" s="15">
        <f t="shared" si="100"/>
        <v>20</v>
      </c>
      <c r="AEE16" s="15">
        <f t="shared" si="100"/>
        <v>15</v>
      </c>
      <c r="AEF16" s="15">
        <f t="shared" si="100"/>
        <v>9</v>
      </c>
      <c r="AEG16" s="15">
        <f t="shared" si="100"/>
        <v>7</v>
      </c>
      <c r="AEH16" s="15">
        <f t="shared" si="100"/>
        <v>14</v>
      </c>
      <c r="AEI16" s="15">
        <f t="shared" ref="AEI16:AFY16" si="101">AEH9-AEH10+AEH4-AEH5+AEH17-AEH6+AEI14-AEH14</f>
        <v>19</v>
      </c>
      <c r="AEJ16" s="15">
        <f t="shared" si="101"/>
        <v>15</v>
      </c>
      <c r="AEK16" s="15">
        <f t="shared" si="101"/>
        <v>24</v>
      </c>
      <c r="AEL16" s="15">
        <f t="shared" si="101"/>
        <v>22</v>
      </c>
      <c r="AEM16" s="15">
        <f t="shared" si="101"/>
        <v>20</v>
      </c>
      <c r="AEN16" s="15">
        <f t="shared" si="101"/>
        <v>18</v>
      </c>
      <c r="AEO16" s="15">
        <f t="shared" si="101"/>
        <v>19</v>
      </c>
      <c r="AEP16" s="15">
        <f t="shared" si="101"/>
        <v>24</v>
      </c>
      <c r="AEQ16" s="15">
        <f t="shared" si="101"/>
        <v>25</v>
      </c>
      <c r="AER16" s="15">
        <f t="shared" si="101"/>
        <v>21</v>
      </c>
      <c r="AES16" s="15">
        <f t="shared" si="101"/>
        <v>20</v>
      </c>
      <c r="AET16" s="15">
        <f t="shared" si="101"/>
        <v>18</v>
      </c>
      <c r="AEU16" s="15">
        <f t="shared" si="101"/>
        <v>26</v>
      </c>
      <c r="AEV16" s="15">
        <f t="shared" si="101"/>
        <v>17</v>
      </c>
      <c r="AEW16" s="15">
        <f t="shared" si="101"/>
        <v>17</v>
      </c>
      <c r="AEX16" s="15">
        <f t="shared" si="101"/>
        <v>16</v>
      </c>
      <c r="AEY16" s="15">
        <f t="shared" si="101"/>
        <v>15</v>
      </c>
      <c r="AEZ16" s="15">
        <f t="shared" si="101"/>
        <v>12</v>
      </c>
      <c r="AFA16" s="15">
        <f t="shared" si="101"/>
        <v>18</v>
      </c>
      <c r="AFB16" s="15">
        <f t="shared" si="101"/>
        <v>15</v>
      </c>
      <c r="AFC16" s="15">
        <f t="shared" si="101"/>
        <v>13</v>
      </c>
      <c r="AFD16" s="15">
        <f t="shared" si="101"/>
        <v>19</v>
      </c>
      <c r="AFE16" s="15">
        <f t="shared" si="101"/>
        <v>18</v>
      </c>
      <c r="AFF16" s="15">
        <f t="shared" si="101"/>
        <v>19</v>
      </c>
      <c r="AFG16" s="15">
        <f t="shared" si="101"/>
        <v>15</v>
      </c>
      <c r="AFH16" s="15">
        <f t="shared" si="101"/>
        <v>29</v>
      </c>
      <c r="AFI16" s="15">
        <f t="shared" si="101"/>
        <v>19</v>
      </c>
      <c r="AFJ16" s="15">
        <f t="shared" si="101"/>
        <v>14</v>
      </c>
      <c r="AFK16" s="15">
        <f t="shared" si="101"/>
        <v>17</v>
      </c>
      <c r="AFL16" s="15">
        <f t="shared" si="101"/>
        <v>29</v>
      </c>
      <c r="AFM16" s="15">
        <f t="shared" si="101"/>
        <v>18</v>
      </c>
      <c r="AFN16" s="15">
        <f t="shared" si="101"/>
        <v>23</v>
      </c>
      <c r="AFO16" s="15">
        <f t="shared" si="101"/>
        <v>18</v>
      </c>
      <c r="AFP16" s="15">
        <f t="shared" si="101"/>
        <v>20</v>
      </c>
      <c r="AFQ16" s="15">
        <f t="shared" si="101"/>
        <v>15</v>
      </c>
      <c r="AFR16" s="15">
        <f t="shared" si="101"/>
        <v>11</v>
      </c>
      <c r="AFS16" s="15">
        <f t="shared" si="101"/>
        <v>10</v>
      </c>
      <c r="AFT16" s="15">
        <f t="shared" si="101"/>
        <v>12</v>
      </c>
      <c r="AFU16" s="15">
        <f t="shared" si="101"/>
        <v>11</v>
      </c>
      <c r="AFV16" s="15">
        <f t="shared" si="101"/>
        <v>15</v>
      </c>
      <c r="AFW16" s="15">
        <f t="shared" si="101"/>
        <v>13</v>
      </c>
      <c r="AFX16" s="15">
        <f t="shared" si="101"/>
        <v>11</v>
      </c>
      <c r="AFY16" s="15">
        <f t="shared" si="101"/>
        <v>4</v>
      </c>
      <c r="AFZ16" s="15">
        <f t="shared" ref="AFZ16" si="102">AFY9-AFY10+AFY4-AFY5+AFY17-AFY6+AFZ14-AFY14</f>
        <v>12</v>
      </c>
      <c r="AGA16" s="15">
        <f t="shared" ref="AGA16" si="103">AFZ9-AFZ10+AFZ4-AFZ5+AFZ17-AFZ6+AGA14-AFZ14</f>
        <v>23</v>
      </c>
      <c r="AGB16" s="15">
        <f>AGA9-AGA10+AGA4-AGA5+AGA17-AGA6+AGB14-AGA14</f>
        <v>19</v>
      </c>
      <c r="AGC16" s="15">
        <f t="shared" ref="AGC16" si="104">AGB9-AGB10+AGB4-AGB5+AGB17-AGB6+AGC14-AGB14</f>
        <v>19</v>
      </c>
      <c r="AGD16" s="15">
        <f t="shared" ref="AGD16:AGH16" si="105">AGC9-AGC10+AGC4-AGC5+AGC17-AGC6+AGD14-AGC14</f>
        <v>18</v>
      </c>
      <c r="AGE16" s="15">
        <f t="shared" si="105"/>
        <v>7</v>
      </c>
      <c r="AGF16" s="15">
        <f t="shared" si="105"/>
        <v>18</v>
      </c>
      <c r="AGG16" s="15">
        <f t="shared" si="105"/>
        <v>30</v>
      </c>
      <c r="AGH16" s="15">
        <f t="shared" si="105"/>
        <v>22</v>
      </c>
      <c r="AGI16" s="15">
        <f t="shared" ref="AGI16" si="106">AGH9-AGH10+AGH4-AGH5+AGH17-AGH6+AGI14-AGH14</f>
        <v>21</v>
      </c>
      <c r="AGJ16" s="15">
        <f t="shared" ref="AGJ16" si="107">AGI9-AGI10+AGI4-AGI5+AGI17-AGI6+AGJ14-AGI14</f>
        <v>15</v>
      </c>
      <c r="AGK16" s="15">
        <f t="shared" ref="AGK16" si="108">AGJ9-AGJ10+AGJ4-AGJ5+AGJ17-AGJ6+AGK14-AGJ14</f>
        <v>19</v>
      </c>
      <c r="AGL16" s="15">
        <f t="shared" ref="AGL16" si="109">AGK9-AGK10+AGK4-AGK5+AGK17-AGK6+AGL14-AGK14</f>
        <v>28</v>
      </c>
      <c r="AGM16" s="15">
        <f t="shared" ref="AGM16" si="110">AGL9-AGL10+AGL4-AGL5+AGL17-AGL6+AGM14-AGL14</f>
        <v>19</v>
      </c>
      <c r="AGN16" s="15">
        <f t="shared" ref="AGN16" si="111">AGM9-AGM10+AGM4-AGM5+AGM17-AGM6+AGN14-AGM14</f>
        <v>25</v>
      </c>
      <c r="AGO16" s="15">
        <f t="shared" ref="AGO16" si="112">AGN9-AGN10+AGN4-AGN5+AGN17-AGN6+AGO14-AGN14</f>
        <v>32</v>
      </c>
      <c r="AGP16" s="15">
        <f t="shared" ref="AGP16" si="113">AGO9-AGO10+AGO4-AGO5+AGO17-AGO6+AGP14-AGO14</f>
        <v>27</v>
      </c>
      <c r="AGQ16" s="15">
        <f t="shared" ref="AGQ16" si="114">AGP9-AGP10+AGP4-AGP5+AGP17-AGP6+AGQ14-AGP14</f>
        <v>24</v>
      </c>
      <c r="AGR16" s="15">
        <f t="shared" ref="AGR16" si="115">AGQ9-AGQ10+AGQ4-AGQ5+AGQ17-AGQ6+AGR14-AGQ14</f>
        <v>26</v>
      </c>
      <c r="AGS16" s="15">
        <f t="shared" ref="AGS16" si="116">AGR9-AGR10+AGR4-AGR5+AGR17-AGR6+AGS14-AGR14</f>
        <v>26</v>
      </c>
      <c r="AGT16" s="15">
        <f t="shared" ref="AGT16" si="117">AGS9-AGS10+AGS4-AGS5+AGS17-AGS6+AGT14-AGS14</f>
        <v>25</v>
      </c>
      <c r="AGU16" s="15">
        <f t="shared" ref="AGU16" si="118">AGT9-AGT10+AGT4-AGT5+AGT17-AGT6+AGU14-AGT14</f>
        <v>21</v>
      </c>
      <c r="AGV16" s="15">
        <f t="shared" ref="AGV16" si="119">AGU9-AGU10+AGU4-AGU5+AGU17-AGU6+AGV14-AGU14</f>
        <v>20</v>
      </c>
      <c r="AGW16" s="15">
        <f t="shared" ref="AGW16" si="120">AGV9-AGV10+AGV4-AGV5+AGV17-AGV6+AGW14-AGV14</f>
        <v>25</v>
      </c>
      <c r="AGX16" s="15">
        <f t="shared" ref="AGX16" si="121">AGW9-AGW10+AGW4-AGW5+AGW17-AGW6+AGX14-AGW14</f>
        <v>21</v>
      </c>
      <c r="AGY16" s="15">
        <f t="shared" ref="AGY16" si="122">AGX9-AGX10+AGX4-AGX5+AGX17-AGX6+AGY14-AGX14</f>
        <v>12</v>
      </c>
      <c r="AGZ16" s="15">
        <f t="shared" ref="AGZ16" si="123">AGY9-AGY10+AGY4-AGY5+AGY17-AGY6+AGZ14-AGY14</f>
        <v>24</v>
      </c>
      <c r="AHA16" s="15">
        <f t="shared" ref="AHA16" si="124">AGZ9-AGZ10+AGZ4-AGZ5+AGZ17-AGZ6+AHA14-AGZ14</f>
        <v>24</v>
      </c>
      <c r="AHB16" s="15">
        <f t="shared" ref="AHB16" si="125">AHA9-AHA10+AHA4-AHA5+AHA17-AHA6+AHB14-AHA14</f>
        <v>15</v>
      </c>
      <c r="AHC16" s="15">
        <f t="shared" ref="AHC16" si="126">AHB9-AHB10+AHB4-AHB5+AHB17-AHB6+AHC14-AHB14</f>
        <v>11</v>
      </c>
      <c r="AHD16" s="15">
        <f>AHC9-AHC10+AHC4-AHC5+AHC17-AHC6+AHD14-AHC14</f>
        <v>15</v>
      </c>
      <c r="AHE16" s="15">
        <f t="shared" ref="AHE16" si="127">AHD9-AHD10+AHD4-AHD5+AHD17-AHD6+AHE14-AHD14</f>
        <v>19</v>
      </c>
      <c r="AHF16" s="15">
        <f t="shared" ref="AHF16:AHG16" si="128">AHE9-AHE10+AHE4-AHE5+AHE17-AHE6+AHF14-AHE14</f>
        <v>16</v>
      </c>
      <c r="AHG16" s="15">
        <f t="shared" si="128"/>
        <v>15</v>
      </c>
      <c r="AHH16" s="15">
        <f t="shared" ref="AHH16" si="129">AHG9-AHG10+AHG4-AHG5+AHG17-AHG6+AHH14-AHG14</f>
        <v>12</v>
      </c>
      <c r="AHI16" s="15">
        <f t="shared" ref="AHI16:AHJ16" si="130">AHH9-AHH10+AHH4-AHH5+AHH17-AHH6+AHI14-AHH14</f>
        <v>16</v>
      </c>
      <c r="AHJ16" s="15">
        <f t="shared" si="130"/>
        <v>14</v>
      </c>
      <c r="AHK16" s="15">
        <f t="shared" ref="AHK16" si="131">AHJ9-AHJ10+AHJ4-AHJ5+AHJ17-AHJ6+AHK14-AHJ14</f>
        <v>24</v>
      </c>
      <c r="AHL16" s="36">
        <f>AHK9-AHK10+AHK4-AHK5+AHK17-AHK6+AHL14-AHK14</f>
        <v>22</v>
      </c>
      <c r="AHM16" s="15">
        <f t="shared" ref="AHM16:AHN16" si="132">AHL9-AHL10+AHL4-AHL5+AHL17-AHL6+AHM14-AHL14</f>
        <v>28</v>
      </c>
      <c r="AHN16" s="15">
        <f t="shared" si="132"/>
        <v>31</v>
      </c>
      <c r="AHO16" s="36">
        <f>AHN9-AHN10+AHN4-AHN5+AHN17-AHN6+AHO14-AHN14</f>
        <v>26</v>
      </c>
      <c r="AHP16" s="15">
        <f t="shared" ref="AHP16:AHQ16" si="133">AHO9-AHO10+AHO4-AHO5+AHO17-AHO6+AHP14-AHO14</f>
        <v>15</v>
      </c>
      <c r="AHQ16" s="15">
        <f t="shared" si="133"/>
        <v>23</v>
      </c>
      <c r="AHR16" s="15">
        <f t="shared" ref="AHR16:AHU16" si="134">AHQ9-AHQ10+AHQ4-AHQ5+AHQ17-AHQ6+AHR14-AHQ14</f>
        <v>30</v>
      </c>
      <c r="AHS16" s="15">
        <f t="shared" si="134"/>
        <v>37</v>
      </c>
      <c r="AHT16" s="15">
        <f t="shared" si="134"/>
        <v>27</v>
      </c>
      <c r="AHU16" s="15">
        <f t="shared" si="134"/>
        <v>30</v>
      </c>
      <c r="AHV16" s="15">
        <f t="shared" ref="AHV16" si="135">AHU9-AHU10+AHU4-AHU5+AHU17-AHU6+AHV14-AHU14</f>
        <v>22</v>
      </c>
      <c r="AHW16" s="15">
        <f t="shared" ref="AHW16" si="136">AHV9-AHV10+AHV4-AHV5+AHV17-AHV6+AHW14-AHV14</f>
        <v>28</v>
      </c>
      <c r="AHX16" s="15">
        <f t="shared" ref="AHX16" si="137">AHW9-AHW10+AHW4-AHW5+AHW17-AHW6+AHX14-AHW14</f>
        <v>39</v>
      </c>
      <c r="AHY16" s="15">
        <f t="shared" ref="AHY16" si="138">AHX9-AHX10+AHX4-AHX5+AHX17-AHX6+AHY14-AHX14</f>
        <v>31</v>
      </c>
      <c r="AHZ16" s="15">
        <f t="shared" ref="AHZ16" si="139">AHY9-AHY10+AHY4-AHY5+AHY17-AHY6+AHZ14-AHY14</f>
        <v>40</v>
      </c>
      <c r="AIA16" s="15">
        <f t="shared" ref="AIA16" si="140">AHZ9-AHZ10+AHZ4-AHZ5+AHZ17-AHZ6+AIA14-AHZ14</f>
        <v>35</v>
      </c>
      <c r="AIB16" s="15">
        <f t="shared" ref="AIB16" si="141">AIA9-AIA10+AIA4-AIA5+AIA17-AIA6+AIB14-AIA14</f>
        <v>39</v>
      </c>
      <c r="AIC16" s="15">
        <f t="shared" ref="AIC16" si="142">AIB9-AIB10+AIB4-AIB5+AIB17-AIB6+AIC14-AIB14</f>
        <v>49</v>
      </c>
      <c r="AID16" s="15">
        <f t="shared" ref="AID16" si="143">AIC9-AIC10+AIC4-AIC5+AIC17-AIC6+AID14-AIC14</f>
        <v>50</v>
      </c>
      <c r="AIE16" s="15">
        <f t="shared" ref="AIE16" si="144">AID9-AID10+AID4-AID5+AID17-AID6+AIE14-AID14</f>
        <v>44</v>
      </c>
      <c r="AIF16" s="15">
        <f t="shared" ref="AIF16" si="145">AIE9-AIE10+AIE4-AIE5+AIE17-AIE6+AIF14-AIE14</f>
        <v>42</v>
      </c>
      <c r="AIG16" s="15">
        <f t="shared" ref="AIG16" si="146">AIF9-AIF10+AIF4-AIF5+AIF17-AIF6+AIG14-AIF14</f>
        <v>38</v>
      </c>
      <c r="AIH16" s="15">
        <f t="shared" ref="AIH16" si="147">AIG9-AIG10+AIG4-AIG5+AIG17-AIG6+AIH14-AIG14</f>
        <v>49</v>
      </c>
      <c r="AII16" s="15">
        <f t="shared" ref="AII16" si="148">AIH9-AIH10+AIH4-AIH5+AIH17-AIH6+AII14-AIH14</f>
        <v>37</v>
      </c>
      <c r="AIJ16" s="15">
        <f t="shared" ref="AIJ16" si="149">AII9-AII10+AII4-AII5+AII17-AII6+AIJ14-AII14</f>
        <v>36</v>
      </c>
      <c r="AIK16" s="15">
        <f t="shared" ref="AIK16" si="150">AIJ9-AIJ10+AIJ4-AIJ5+AIJ17-AIJ6+AIK14-AIJ14</f>
        <v>35</v>
      </c>
      <c r="AIL16" s="15">
        <f t="shared" ref="AIL16" si="151">AIK9-AIK10+AIK4-AIK5+AIK17-AIK6+AIL14-AIK14</f>
        <v>31</v>
      </c>
      <c r="AIM16" s="15">
        <f t="shared" ref="AIM16" si="152">AIL9-AIL10+AIL4-AIL5+AIL17-AIL6+AIM14-AIL14</f>
        <v>36</v>
      </c>
      <c r="AIN16" s="15">
        <f t="shared" ref="AIN16" si="153">AIM9-AIM10+AIM4-AIM5+AIM17-AIM6+AIN14-AIM14</f>
        <v>40</v>
      </c>
      <c r="AIO16" s="15">
        <f t="shared" ref="AIO16" si="154">AIN9-AIN10+AIN4-AIN5+AIN17-AIN6+AIO14-AIN14</f>
        <v>42</v>
      </c>
      <c r="AIP16" s="15">
        <f t="shared" ref="AIP16" si="155">AIO9-AIO10+AIO4-AIO5+AIO17-AIO6+AIP14-AIO14</f>
        <v>35</v>
      </c>
      <c r="AIQ16" s="15">
        <f t="shared" ref="AIQ16" si="156">AIP9-AIP10+AIP4-AIP5+AIP17-AIP6+AIQ14-AIP14</f>
        <v>39</v>
      </c>
      <c r="AIR16" s="15">
        <f t="shared" ref="AIR16" si="157">AIQ9-AIQ10+AIQ4-AIQ5+AIQ17-AIQ6+AIR14-AIQ14</f>
        <v>46</v>
      </c>
      <c r="AIS16" s="15">
        <f t="shared" ref="AIS16:AIW16" si="158">AIR9-AIR10+AIR4-AIR5+AIR17-AIR6+AIS14-AIR14</f>
        <v>40</v>
      </c>
      <c r="AIT16" s="15">
        <f t="shared" si="158"/>
        <v>39</v>
      </c>
      <c r="AIU16" s="15">
        <f t="shared" si="158"/>
        <v>34</v>
      </c>
      <c r="AIV16" s="15">
        <f t="shared" si="158"/>
        <v>23</v>
      </c>
      <c r="AIW16" s="15">
        <f t="shared" si="158"/>
        <v>23</v>
      </c>
      <c r="AIX16" s="15">
        <f t="shared" ref="AIX16" si="159">AIW9-AIW10+AIW4-AIW5+AIW17-AIW6+AIX14-AIW14</f>
        <v>27</v>
      </c>
      <c r="AIY16" s="15">
        <f t="shared" ref="AIY16" si="160">AIX9-AIX10+AIX4-AIX5+AIX17-AIX6+AIY14-AIX14</f>
        <v>33</v>
      </c>
      <c r="AIZ16" s="15">
        <v>29</v>
      </c>
      <c r="AJA16" s="15">
        <f t="shared" ref="AJA16" si="161">AIZ9-AIZ10+AIZ4-AIZ5+AIZ17-AIZ6+AJA14-AIZ14</f>
        <v>29</v>
      </c>
      <c r="AJB16" s="15">
        <f t="shared" ref="AJB16" si="162">AJA9-AJA10+AJA4-AJA5+AJA17-AJA6+AJB14-AJA14</f>
        <v>31</v>
      </c>
      <c r="AJC16" s="15">
        <f t="shared" ref="AJC16" si="163">AJB9-AJB10+AJB4-AJB5+AJB17-AJB6+AJC14-AJB14</f>
        <v>29</v>
      </c>
      <c r="AJD16" s="15">
        <f t="shared" ref="AJD16" si="164">AJC9-AJC10+AJC4-AJC5+AJC17-AJC6+AJD14-AJC14</f>
        <v>35</v>
      </c>
      <c r="AJE16" s="15">
        <f t="shared" ref="AJE16" si="165">AJD9-AJD10+AJD4-AJD5+AJD17-AJD6+AJE14-AJD14</f>
        <v>28</v>
      </c>
      <c r="AJF16" s="15">
        <f t="shared" ref="AJF16" si="166">AJE9-AJE10+AJE4-AJE5+AJE17-AJE6+AJF14-AJE14</f>
        <v>38</v>
      </c>
      <c r="AJG16" s="15">
        <f t="shared" ref="AJG16" si="167">AJF9-AJF10+AJF4-AJF5+AJF17-AJF6+AJG14-AJF14</f>
        <v>36</v>
      </c>
      <c r="AJH16" s="15">
        <f t="shared" ref="AJH16" si="168">AJG9-AJG10+AJG4-AJG5+AJG17-AJG6+AJH14-AJG14</f>
        <v>32</v>
      </c>
      <c r="AJI16" s="15">
        <f t="shared" ref="AJI16:AJX16" si="169">AJH9-AJH10+AJH4-AJH5+AJH17-AJH6+AJI14-AJH14</f>
        <v>34</v>
      </c>
      <c r="AJJ16" s="15">
        <f t="shared" si="169"/>
        <v>32</v>
      </c>
      <c r="AJK16" s="15">
        <f t="shared" si="169"/>
        <v>26</v>
      </c>
      <c r="AJL16" s="15">
        <f t="shared" si="169"/>
        <v>20</v>
      </c>
      <c r="AJM16" s="15">
        <f t="shared" si="169"/>
        <v>26</v>
      </c>
      <c r="AJN16" s="15">
        <f t="shared" si="169"/>
        <v>31</v>
      </c>
      <c r="AJO16" s="15">
        <f t="shared" si="169"/>
        <v>21</v>
      </c>
      <c r="AJP16" s="15">
        <f t="shared" si="169"/>
        <v>18</v>
      </c>
      <c r="AJQ16" s="15">
        <f t="shared" si="169"/>
        <v>27</v>
      </c>
      <c r="AJR16" s="15">
        <f t="shared" si="169"/>
        <v>22</v>
      </c>
      <c r="AJS16" s="15">
        <f t="shared" si="169"/>
        <v>21</v>
      </c>
      <c r="AJT16" s="15">
        <f t="shared" si="169"/>
        <v>28</v>
      </c>
      <c r="AJU16" s="15">
        <f t="shared" si="169"/>
        <v>21</v>
      </c>
      <c r="AJV16" s="15">
        <f t="shared" si="169"/>
        <v>17</v>
      </c>
      <c r="AJW16" s="15">
        <f t="shared" si="169"/>
        <v>22</v>
      </c>
      <c r="AJX16" s="15">
        <f t="shared" si="169"/>
        <v>23</v>
      </c>
      <c r="AJY16" s="15">
        <f t="shared" ref="AJY16" si="170">AJX9-AJX10+AJX4-AJX5+AJX17-AJX6+AJY14-AJX14</f>
        <v>25</v>
      </c>
      <c r="AJZ16" s="15">
        <f t="shared" ref="AJZ16" si="171">AJY9-AJY10+AJY4-AJY5+AJY17-AJY6+AJZ14-AJY14</f>
        <v>30</v>
      </c>
      <c r="AKA16" s="15">
        <f t="shared" ref="AKA16" si="172">AJZ9-AJZ10+AJZ4-AJZ5+AJZ17-AJZ6+AKA14-AJZ14</f>
        <v>26</v>
      </c>
      <c r="AKB16" s="15">
        <f t="shared" ref="AKB16" si="173">AKA9-AKA10+AKA4-AKA5+AKA17-AKA6+AKB14-AKA14</f>
        <v>29</v>
      </c>
      <c r="AKC16" s="15">
        <f t="shared" ref="AKC16:AKF16" si="174">AKB9-AKB10+AKB4-AKB5+AKB17-AKB6+AKC14-AKB14</f>
        <v>28</v>
      </c>
      <c r="AKD16" s="15">
        <f t="shared" si="174"/>
        <v>34</v>
      </c>
      <c r="AKE16" s="15">
        <f t="shared" si="174"/>
        <v>23</v>
      </c>
      <c r="AKF16" s="15">
        <f t="shared" si="174"/>
        <v>28</v>
      </c>
      <c r="AKG16" s="15">
        <f t="shared" ref="AKG16" si="175">AKF9-AKF10+AKF4-AKF5+AKF17-AKF6+AKG14-AKF14</f>
        <v>28</v>
      </c>
      <c r="AKH16" s="15">
        <f t="shared" ref="AKH16:ALI16" si="176">AKG9-AKG10+AKG4-AKG5+AKG17-AKG6+AKH14-AKG14</f>
        <v>26</v>
      </c>
      <c r="AKI16" s="15">
        <f t="shared" si="176"/>
        <v>23</v>
      </c>
      <c r="AKJ16" s="15">
        <f t="shared" si="176"/>
        <v>19</v>
      </c>
      <c r="AKK16" s="15">
        <f t="shared" si="176"/>
        <v>23</v>
      </c>
      <c r="AKL16" s="15">
        <f t="shared" si="176"/>
        <v>21</v>
      </c>
      <c r="AKM16" s="15">
        <f t="shared" si="176"/>
        <v>20</v>
      </c>
      <c r="AKN16" s="15">
        <f t="shared" si="176"/>
        <v>21</v>
      </c>
      <c r="AKO16" s="15">
        <f t="shared" si="176"/>
        <v>19</v>
      </c>
      <c r="AKP16" s="15">
        <f t="shared" si="176"/>
        <v>20</v>
      </c>
      <c r="AKQ16" s="15">
        <f t="shared" si="176"/>
        <v>15</v>
      </c>
      <c r="AKR16" s="15">
        <f t="shared" si="176"/>
        <v>16</v>
      </c>
      <c r="AKS16" s="15">
        <f t="shared" si="176"/>
        <v>21</v>
      </c>
      <c r="AKT16" s="15">
        <f t="shared" si="176"/>
        <v>16</v>
      </c>
      <c r="AKU16" s="15">
        <f t="shared" si="176"/>
        <v>25</v>
      </c>
      <c r="AKV16" s="15">
        <f t="shared" si="176"/>
        <v>20</v>
      </c>
      <c r="AKW16" s="15">
        <f t="shared" si="176"/>
        <v>21</v>
      </c>
      <c r="AKX16" s="15">
        <f t="shared" si="176"/>
        <v>36</v>
      </c>
      <c r="AKY16" s="15">
        <f t="shared" si="176"/>
        <v>34</v>
      </c>
      <c r="AKZ16" s="15">
        <f t="shared" si="176"/>
        <v>26</v>
      </c>
      <c r="ALA16" s="15">
        <f t="shared" si="176"/>
        <v>30</v>
      </c>
      <c r="ALB16" s="15">
        <f t="shared" si="176"/>
        <v>33</v>
      </c>
      <c r="ALC16" s="15">
        <f t="shared" si="176"/>
        <v>27</v>
      </c>
      <c r="ALD16" s="15">
        <f t="shared" si="176"/>
        <v>23</v>
      </c>
      <c r="ALE16" s="15">
        <f t="shared" si="176"/>
        <v>32</v>
      </c>
      <c r="ALF16" s="15">
        <f t="shared" si="176"/>
        <v>26</v>
      </c>
      <c r="ALG16" s="15">
        <f t="shared" si="176"/>
        <v>35</v>
      </c>
      <c r="ALH16" s="15">
        <f t="shared" si="176"/>
        <v>32</v>
      </c>
      <c r="ALI16" s="15">
        <f t="shared" si="176"/>
        <v>34</v>
      </c>
      <c r="ALJ16" s="15">
        <f t="shared" ref="ALJ16:ALO16" si="177">ALI9-ALI10+ALI4-ALI5+ALI17-ALI6+ALJ14-ALI14</f>
        <v>29</v>
      </c>
      <c r="ALK16" s="15">
        <f t="shared" si="177"/>
        <v>29</v>
      </c>
      <c r="ALL16" s="15">
        <f t="shared" si="177"/>
        <v>26</v>
      </c>
      <c r="ALM16" s="15">
        <f t="shared" si="177"/>
        <v>27</v>
      </c>
      <c r="ALN16" s="15">
        <f t="shared" si="177"/>
        <v>28</v>
      </c>
      <c r="ALO16" s="15">
        <f t="shared" si="177"/>
        <v>39</v>
      </c>
      <c r="ALP16" s="15">
        <f t="shared" ref="ALP16:ALQ16" si="178">ALO9-ALO10+ALO4-ALO5+ALO17-ALO6+ALP14-ALO14</f>
        <v>35</v>
      </c>
      <c r="ALQ16" s="15">
        <f t="shared" si="178"/>
        <v>40</v>
      </c>
      <c r="ALR16" s="15">
        <f t="shared" ref="ALR16" si="179">ALQ9-ALQ10+ALQ4-ALQ5+ALQ17-ALQ6+ALR14-ALQ14</f>
        <v>40</v>
      </c>
      <c r="ALS16" s="15">
        <f t="shared" ref="ALS16" si="180">ALR9-ALR10+ALR4-ALR5+ALR17-ALR6+ALS14-ALR14</f>
        <v>42</v>
      </c>
      <c r="ALT16" s="15">
        <f t="shared" ref="ALT16" si="181">ALS9-ALS10+ALS4-ALS5+ALS17-ALS6+ALT14-ALS14</f>
        <v>45</v>
      </c>
      <c r="ALU16" s="15">
        <f t="shared" ref="ALU16" si="182">ALT9-ALT10+ALT4-ALT5+ALT17-ALT6+ALU14-ALT14</f>
        <v>37</v>
      </c>
      <c r="ALV16" s="15">
        <f t="shared" ref="ALV16:AMH16" si="183">ALU9-ALU10+ALU4-ALU5+ALU17-ALU6+ALV14-ALU14</f>
        <v>35</v>
      </c>
      <c r="ALW16" s="15">
        <f t="shared" si="183"/>
        <v>31</v>
      </c>
      <c r="ALX16" s="15">
        <f t="shared" si="183"/>
        <v>34</v>
      </c>
      <c r="ALY16" s="15">
        <f t="shared" si="183"/>
        <v>32</v>
      </c>
      <c r="ALZ16" s="15">
        <f t="shared" si="183"/>
        <v>33</v>
      </c>
      <c r="AMA16" s="15">
        <f t="shared" si="183"/>
        <v>33</v>
      </c>
      <c r="AMB16" s="15">
        <f t="shared" si="183"/>
        <v>36</v>
      </c>
      <c r="AMC16" s="15">
        <f t="shared" si="183"/>
        <v>58</v>
      </c>
      <c r="AMD16" s="15">
        <f t="shared" si="183"/>
        <v>65</v>
      </c>
      <c r="AME16" s="15">
        <f t="shared" si="183"/>
        <v>61</v>
      </c>
      <c r="AMF16" s="15">
        <f t="shared" si="183"/>
        <v>38</v>
      </c>
      <c r="AMG16" s="15">
        <f t="shared" si="183"/>
        <v>42</v>
      </c>
      <c r="AMH16" s="15">
        <f t="shared" si="183"/>
        <v>38</v>
      </c>
      <c r="AMI16" s="15">
        <f t="shared" ref="AMI16" si="184">AMH9-AMH10+AMH4-AMH5+AMH17-AMH6+AMI14-AMH14</f>
        <v>38</v>
      </c>
      <c r="AMJ16" s="15">
        <f t="shared" ref="AMJ16:AMK16" si="185">AMI9-AMI10+AMI4-AMI5+AMI17-AMI6+AMJ14-AMI14</f>
        <v>47</v>
      </c>
      <c r="AMK16" s="15">
        <f t="shared" si="185"/>
        <v>52</v>
      </c>
      <c r="AML16" s="15">
        <f t="shared" ref="AML16" si="186">AMK9-AMK10+AMK4-AMK5+AMK17-AMK6+AML14-AMK14</f>
        <v>38</v>
      </c>
      <c r="AMM16" s="15">
        <f t="shared" ref="AMM16:AMR16" si="187">AML9-AML10+AML4-AML5+AML17-AML6+AMM14-AML14</f>
        <v>33</v>
      </c>
      <c r="AMN16" s="15">
        <f t="shared" si="187"/>
        <v>37</v>
      </c>
      <c r="AMO16" s="15">
        <f t="shared" si="187"/>
        <v>39</v>
      </c>
      <c r="AMP16" s="15">
        <f t="shared" si="187"/>
        <v>36</v>
      </c>
      <c r="AMQ16" s="15">
        <f t="shared" si="187"/>
        <v>35</v>
      </c>
      <c r="AMR16" s="15">
        <f t="shared" si="187"/>
        <v>33</v>
      </c>
      <c r="AMS16" s="15">
        <f t="shared" ref="AMS16:AMV16" si="188">AMR9-AMR10+AMR4-AMR5+AMR17-AMR6+AMS14-AMR14</f>
        <v>34</v>
      </c>
      <c r="AMT16" s="15">
        <f t="shared" si="188"/>
        <v>37</v>
      </c>
      <c r="AMU16" s="15">
        <f t="shared" si="188"/>
        <v>42</v>
      </c>
      <c r="AMV16" s="15">
        <f t="shared" si="188"/>
        <v>41</v>
      </c>
      <c r="AMW16" s="15">
        <f>AMV9-AMV10+AMV4-AMV5+AMV17-AMV6+AMW14-AMV14</f>
        <v>47</v>
      </c>
      <c r="AMX16" s="15">
        <f>AMW9-AMW10+AMW4-AMW5+AMW17-AMW6+AMX14-AMW14</f>
        <v>45</v>
      </c>
      <c r="AMY16" s="15">
        <f t="shared" ref="AMY16:ANA16" si="189">AMX9-AMX10+AMX4-AMX5+AMX17-AMX6+AMY14-AMX14</f>
        <v>47</v>
      </c>
      <c r="AMZ16" s="15">
        <f t="shared" si="189"/>
        <v>50</v>
      </c>
      <c r="ANA16" s="15">
        <f t="shared" si="189"/>
        <v>47</v>
      </c>
      <c r="ANB16" s="15">
        <f t="shared" ref="ANB16:AND16" si="190">ANA9-ANA10+ANA4-ANA5+ANA17-ANA6+ANB14-ANA14</f>
        <v>45</v>
      </c>
      <c r="ANC16" s="15">
        <f t="shared" si="190"/>
        <v>51</v>
      </c>
      <c r="AND16" s="15">
        <f t="shared" si="190"/>
        <v>50</v>
      </c>
      <c r="ANE16" s="15">
        <f t="shared" ref="ANE16" si="191">AND9-AND10+AND4-AND5+AND17-AND6+ANE14-AND14</f>
        <v>52</v>
      </c>
      <c r="ANF16" s="15">
        <f t="shared" ref="ANF16:ANP16" si="192">ANE9-ANE10+ANE4-ANE5+ANE17-ANE6+ANF14-ANE14</f>
        <v>48</v>
      </c>
      <c r="ANG16" s="15">
        <f t="shared" si="192"/>
        <v>44</v>
      </c>
      <c r="ANH16" s="15">
        <f t="shared" si="192"/>
        <v>39</v>
      </c>
      <c r="ANI16" s="15">
        <f t="shared" si="192"/>
        <v>39</v>
      </c>
      <c r="ANJ16" s="15">
        <f t="shared" si="192"/>
        <v>44</v>
      </c>
      <c r="ANK16" s="15">
        <f t="shared" si="192"/>
        <v>39</v>
      </c>
      <c r="ANL16" s="15">
        <f t="shared" si="192"/>
        <v>39</v>
      </c>
      <c r="ANM16" s="15">
        <f t="shared" si="192"/>
        <v>49</v>
      </c>
      <c r="ANN16" s="15">
        <f t="shared" si="192"/>
        <v>50</v>
      </c>
      <c r="ANO16" s="15">
        <f t="shared" si="192"/>
        <v>53</v>
      </c>
      <c r="ANP16" s="15">
        <f t="shared" si="192"/>
        <v>41</v>
      </c>
      <c r="ANQ16" s="15">
        <f t="shared" ref="ANQ16" si="193">ANP9-ANP10+ANP4-ANP5+ANP17-ANP6+ANQ14-ANP14</f>
        <v>44</v>
      </c>
      <c r="ANR16" s="15">
        <f t="shared" ref="ANR16" si="194">ANQ9-ANQ10+ANQ4-ANQ5+ANQ17-ANQ6+ANR14-ANQ14</f>
        <v>43</v>
      </c>
      <c r="ANS16" s="15">
        <f t="shared" ref="ANS16" si="195">ANR9-ANR10+ANR4-ANR5+ANR17-ANR6+ANS14-ANR14</f>
        <v>43</v>
      </c>
      <c r="ANT16" s="15">
        <f t="shared" ref="ANT16" si="196">ANS9-ANS10+ANS4-ANS5+ANS17-ANS6+ANT14-ANS14</f>
        <v>47</v>
      </c>
      <c r="ANU16" s="15">
        <f t="shared" ref="ANU16:ANY16" si="197">ANT9-ANT10+ANT4-ANT5+ANT17-ANT6+ANU14-ANT14</f>
        <v>49</v>
      </c>
      <c r="ANV16" s="15">
        <f t="shared" si="197"/>
        <v>45</v>
      </c>
      <c r="ANW16" s="15">
        <f t="shared" si="197"/>
        <v>45</v>
      </c>
      <c r="ANX16" s="15">
        <f t="shared" si="197"/>
        <v>57</v>
      </c>
      <c r="ANY16" s="15">
        <f t="shared" si="197"/>
        <v>53</v>
      </c>
      <c r="ANZ16" s="15">
        <f t="shared" ref="ANZ16" si="198">ANY9-ANY10+ANY4-ANY5+ANY17-ANY6+ANZ14-ANY14</f>
        <v>56</v>
      </c>
      <c r="AOA16" s="15">
        <f t="shared" ref="AOA16" si="199">ANZ9-ANZ10+ANZ4-ANZ5+ANZ17-ANZ6+AOA14-ANZ14</f>
        <v>58</v>
      </c>
      <c r="AOB16" s="15">
        <f t="shared" ref="AOB16" si="200">AOA9-AOA10+AOA4-AOA5+AOA17-AOA6+AOB14-AOA14</f>
        <v>65</v>
      </c>
      <c r="AOC16" s="15">
        <f t="shared" ref="AOC16" si="201">AOB9-AOB10+AOB4-AOB5+AOB17-AOB6+AOC14-AOB14</f>
        <v>72</v>
      </c>
      <c r="AOD16" s="15">
        <f t="shared" ref="AOD16" si="202">AOC9-AOC10+AOC4-AOC5+AOC17-AOC6+AOD14-AOC14</f>
        <v>51</v>
      </c>
      <c r="AOE16" s="15">
        <f t="shared" ref="AOE16" si="203">AOD9-AOD10+AOD4-AOD5+AOD17-AOD6+AOE14-AOD14</f>
        <v>60</v>
      </c>
      <c r="AOF16" s="15">
        <f t="shared" ref="AOF16" si="204">AOE9-AOE10+AOE4-AOE5+AOE17-AOE6+AOF14-AOE14</f>
        <v>66</v>
      </c>
      <c r="AOG16" s="15">
        <f t="shared" ref="AOG16:AOK16" si="205">AOF9-AOF10+AOF4-AOF5+AOF17-AOF6+AOG14-AOF14</f>
        <v>69</v>
      </c>
      <c r="AOH16" s="15">
        <f t="shared" si="205"/>
        <v>45</v>
      </c>
      <c r="AOI16" s="15">
        <f t="shared" si="205"/>
        <v>44</v>
      </c>
      <c r="AOJ16" s="15">
        <f t="shared" si="205"/>
        <v>37</v>
      </c>
      <c r="AOK16" s="15">
        <f t="shared" si="205"/>
        <v>40</v>
      </c>
      <c r="AOL16" s="15">
        <f t="shared" ref="AOL16" si="206">AOK9-AOK10+AOK4-AOK5+AOK17-AOK6+AOL14-AOK14</f>
        <v>45</v>
      </c>
      <c r="AOM16" s="15">
        <f t="shared" ref="AOM16" si="207">AOL9-AOL10+AOL4-AOL5+AOL17-AOL6+AOM14-AOL14</f>
        <v>33</v>
      </c>
      <c r="AON16" s="15">
        <f t="shared" ref="AON16" si="208">AOM9-AOM10+AOM4-AOM5+AOM17-AOM6+AON14-AOM14</f>
        <v>35</v>
      </c>
      <c r="AOO16" s="15">
        <f t="shared" ref="AOO16" si="209">AON9-AON10+AON4-AON5+AON17-AON6+AOO14-AON14</f>
        <v>39</v>
      </c>
      <c r="AOP16" s="15">
        <f t="shared" ref="AOP16" si="210">AOO9-AOO10+AOO4-AOO5+AOO17-AOO6+AOP14-AOO14</f>
        <v>30</v>
      </c>
      <c r="AOQ16" s="15">
        <f t="shared" ref="AOQ16" si="211">AOP9-AOP10+AOP4-AOP5+AOP17-AOP6+AOQ14-AOP14</f>
        <v>22</v>
      </c>
      <c r="AOR16" s="15">
        <f t="shared" ref="AOR16" si="212">AOQ9-AOQ10+AOQ4-AOQ5+AOQ17-AOQ6+AOR14-AOQ14</f>
        <v>42</v>
      </c>
      <c r="AOS16" s="15">
        <f t="shared" ref="AOS16" si="213">AOR9-AOR10+AOR4-AOR5+AOR17-AOR6+AOS14-AOR14</f>
        <v>35</v>
      </c>
      <c r="AOT16" s="15">
        <f t="shared" ref="AOT16" si="214">AOS9-AOS10+AOS4-AOS5+AOS17-AOS6+AOT14-AOS14</f>
        <v>34</v>
      </c>
      <c r="AOU16" s="15">
        <f t="shared" ref="AOU16" si="215">AOT9-AOT10+AOT4-AOT5+AOT17-AOT6+AOU14-AOT14</f>
        <v>29</v>
      </c>
      <c r="AOV16" s="15">
        <f t="shared" ref="AOV16" si="216">AOU9-AOU10+AOU4-AOU5+AOU17-AOU6+AOV14-AOU14</f>
        <v>37</v>
      </c>
      <c r="AOW16" s="15">
        <f t="shared" ref="AOW16" si="217">AOV9-AOV10+AOV4-AOV5+AOV17-AOV6+AOW14-AOV14</f>
        <v>35</v>
      </c>
      <c r="AOX16" s="15">
        <f t="shared" ref="AOX16:AQR16" si="218">AOW9-AOW10+AOW4-AOW5+AOW17-AOW6+AOX14-AOW14</f>
        <v>32</v>
      </c>
      <c r="AOY16" s="15">
        <f t="shared" si="218"/>
        <v>42</v>
      </c>
      <c r="AOZ16" s="15">
        <f t="shared" si="218"/>
        <v>47</v>
      </c>
      <c r="APA16" s="15">
        <f t="shared" si="218"/>
        <v>44</v>
      </c>
      <c r="APB16" s="15">
        <f t="shared" si="218"/>
        <v>44</v>
      </c>
      <c r="APC16" s="15">
        <f t="shared" si="218"/>
        <v>56</v>
      </c>
      <c r="APD16" s="15">
        <f t="shared" si="218"/>
        <v>50</v>
      </c>
      <c r="APE16" s="15">
        <f t="shared" si="218"/>
        <v>44</v>
      </c>
      <c r="APF16" s="15">
        <f t="shared" si="218"/>
        <v>43</v>
      </c>
      <c r="APG16" s="15">
        <f t="shared" si="218"/>
        <v>69</v>
      </c>
      <c r="APH16" s="15">
        <f t="shared" si="218"/>
        <v>69</v>
      </c>
      <c r="API16" s="15">
        <f t="shared" si="218"/>
        <v>75</v>
      </c>
      <c r="APJ16" s="15">
        <f t="shared" si="218"/>
        <v>64</v>
      </c>
      <c r="APK16" s="15">
        <f t="shared" si="218"/>
        <v>54</v>
      </c>
      <c r="APL16" s="15">
        <f t="shared" si="218"/>
        <v>66</v>
      </c>
      <c r="APM16" s="15">
        <f t="shared" si="218"/>
        <v>64</v>
      </c>
      <c r="APN16" s="15">
        <f t="shared" si="218"/>
        <v>52</v>
      </c>
      <c r="APO16" s="15">
        <f t="shared" si="218"/>
        <v>46</v>
      </c>
      <c r="APP16" s="15">
        <f t="shared" si="218"/>
        <v>41</v>
      </c>
      <c r="APQ16" s="15">
        <f t="shared" si="218"/>
        <v>42</v>
      </c>
      <c r="APR16" s="15">
        <f t="shared" si="218"/>
        <v>41</v>
      </c>
      <c r="APS16" s="15">
        <f t="shared" si="218"/>
        <v>48</v>
      </c>
      <c r="APT16" s="15">
        <f t="shared" si="218"/>
        <v>44</v>
      </c>
      <c r="APU16" s="15">
        <f t="shared" si="218"/>
        <v>50</v>
      </c>
      <c r="APV16" s="15">
        <f t="shared" si="218"/>
        <v>41</v>
      </c>
      <c r="APW16" s="15">
        <f t="shared" si="218"/>
        <v>50</v>
      </c>
      <c r="APX16" s="15">
        <f t="shared" si="218"/>
        <v>47</v>
      </c>
      <c r="APY16" s="15">
        <f t="shared" si="218"/>
        <v>43</v>
      </c>
      <c r="APZ16" s="15">
        <f t="shared" si="218"/>
        <v>52</v>
      </c>
      <c r="AQA16" s="15">
        <f t="shared" si="218"/>
        <v>41</v>
      </c>
      <c r="AQB16" s="15">
        <f t="shared" si="218"/>
        <v>37</v>
      </c>
      <c r="AQC16" s="15">
        <f t="shared" si="218"/>
        <v>46</v>
      </c>
      <c r="AQD16" s="15">
        <f t="shared" si="218"/>
        <v>43</v>
      </c>
      <c r="AQE16" s="15">
        <f t="shared" si="218"/>
        <v>56</v>
      </c>
      <c r="AQF16" s="15">
        <f t="shared" si="218"/>
        <v>51</v>
      </c>
      <c r="AQG16" s="15">
        <f t="shared" si="218"/>
        <v>55</v>
      </c>
      <c r="AQH16" s="15">
        <f t="shared" si="218"/>
        <v>56</v>
      </c>
      <c r="AQI16" s="15">
        <f t="shared" si="218"/>
        <v>66</v>
      </c>
      <c r="AQJ16" s="15">
        <f t="shared" si="218"/>
        <v>75</v>
      </c>
      <c r="AQK16" s="15">
        <f t="shared" si="218"/>
        <v>64</v>
      </c>
      <c r="AQL16" s="15">
        <f t="shared" si="218"/>
        <v>65</v>
      </c>
      <c r="AQM16" s="15">
        <f t="shared" si="218"/>
        <v>60</v>
      </c>
      <c r="AQN16" s="15">
        <f t="shared" si="218"/>
        <v>60</v>
      </c>
      <c r="AQO16" s="15">
        <f t="shared" si="218"/>
        <v>65</v>
      </c>
      <c r="AQP16" s="15">
        <f t="shared" si="218"/>
        <v>74</v>
      </c>
      <c r="AQQ16" s="15">
        <f t="shared" si="218"/>
        <v>68</v>
      </c>
      <c r="AQR16" s="15">
        <f t="shared" si="218"/>
        <v>61</v>
      </c>
      <c r="AQS16" s="15">
        <f t="shared" ref="AQS16:ART16" si="219">AQR9-AQR10+AQR4-AQR5+AQR17-AQR6+AQS14-AQR14</f>
        <v>62</v>
      </c>
      <c r="AQT16" s="15">
        <f t="shared" si="219"/>
        <v>63</v>
      </c>
      <c r="AQU16" s="15">
        <f t="shared" si="219"/>
        <v>60</v>
      </c>
      <c r="AQV16" s="15">
        <f t="shared" si="219"/>
        <v>64</v>
      </c>
      <c r="AQW16" s="15">
        <f t="shared" si="219"/>
        <v>60</v>
      </c>
      <c r="AQX16" s="15">
        <f t="shared" si="219"/>
        <v>58</v>
      </c>
      <c r="AQY16" s="15">
        <f t="shared" si="219"/>
        <v>63</v>
      </c>
      <c r="AQZ16" s="15">
        <f t="shared" si="219"/>
        <v>65</v>
      </c>
      <c r="ARA16" s="15">
        <f t="shared" si="219"/>
        <v>58</v>
      </c>
      <c r="ARB16" s="15">
        <f t="shared" si="219"/>
        <v>53</v>
      </c>
      <c r="ARC16" s="15">
        <f t="shared" si="219"/>
        <v>46</v>
      </c>
      <c r="ARD16" s="15">
        <f t="shared" si="219"/>
        <v>43</v>
      </c>
      <c r="ARE16" s="15">
        <f t="shared" si="219"/>
        <v>46</v>
      </c>
      <c r="ARF16" s="15">
        <f t="shared" si="219"/>
        <v>53</v>
      </c>
      <c r="ARG16" s="15">
        <f t="shared" si="219"/>
        <v>55</v>
      </c>
      <c r="ARH16" s="15">
        <f t="shared" si="219"/>
        <v>41</v>
      </c>
      <c r="ARI16" s="15">
        <f t="shared" si="219"/>
        <v>43</v>
      </c>
      <c r="ARJ16" s="15">
        <f t="shared" si="219"/>
        <v>35</v>
      </c>
      <c r="ARK16" s="15">
        <f t="shared" si="219"/>
        <v>42</v>
      </c>
      <c r="ARL16" s="15">
        <f t="shared" si="219"/>
        <v>48</v>
      </c>
      <c r="ARM16" s="15">
        <f t="shared" si="219"/>
        <v>48</v>
      </c>
      <c r="ARN16" s="15">
        <f t="shared" si="219"/>
        <v>47</v>
      </c>
      <c r="ARO16" s="15">
        <f t="shared" si="219"/>
        <v>51</v>
      </c>
      <c r="ARP16" s="15">
        <f t="shared" si="219"/>
        <v>60</v>
      </c>
      <c r="ARQ16" s="15">
        <f t="shared" si="219"/>
        <v>54</v>
      </c>
      <c r="ARR16" s="15">
        <f t="shared" si="219"/>
        <v>57</v>
      </c>
      <c r="ARS16" s="15">
        <f t="shared" si="219"/>
        <v>52</v>
      </c>
      <c r="ART16" s="15">
        <f t="shared" si="219"/>
        <v>48</v>
      </c>
      <c r="ARU16" s="15">
        <f t="shared" ref="ARU16:ASD16" si="220">ART9-ART10+ART4-ART5+ART17-ART6+ARU14-ART14</f>
        <v>53</v>
      </c>
      <c r="ARV16" s="15">
        <f t="shared" si="220"/>
        <v>55</v>
      </c>
      <c r="ARW16" s="15">
        <f t="shared" si="220"/>
        <v>62</v>
      </c>
      <c r="ARX16" s="15">
        <f t="shared" si="220"/>
        <v>63</v>
      </c>
      <c r="ARY16" s="15">
        <f t="shared" si="220"/>
        <v>60</v>
      </c>
      <c r="ARZ16" s="15">
        <f t="shared" si="220"/>
        <v>64</v>
      </c>
      <c r="ASA16" s="15">
        <f t="shared" si="220"/>
        <v>63</v>
      </c>
      <c r="ASB16" s="15">
        <f t="shared" si="220"/>
        <v>64</v>
      </c>
      <c r="ASC16" s="15">
        <f t="shared" si="220"/>
        <v>54</v>
      </c>
      <c r="ASD16" s="15">
        <f t="shared" si="220"/>
        <v>52</v>
      </c>
      <c r="ASE16" s="15">
        <v>58</v>
      </c>
      <c r="ASF16" s="15">
        <v>56</v>
      </c>
      <c r="ASG16" s="15">
        <f t="shared" ref="ASG16:ATJ16" si="221">ASF9-ASF10+ASF4-ASF5+ASF17-ASF6+ASG14-ASF14</f>
        <v>57</v>
      </c>
      <c r="ASH16" s="15">
        <f t="shared" si="221"/>
        <v>56</v>
      </c>
      <c r="ASI16" s="15">
        <f t="shared" si="221"/>
        <v>65</v>
      </c>
      <c r="ASJ16" s="15">
        <f t="shared" si="221"/>
        <v>65</v>
      </c>
      <c r="ASK16" s="15">
        <f t="shared" si="221"/>
        <v>84</v>
      </c>
      <c r="ASL16" s="15">
        <f t="shared" si="221"/>
        <v>87</v>
      </c>
      <c r="ASM16" s="15">
        <f t="shared" si="221"/>
        <v>74</v>
      </c>
      <c r="ASN16" s="15">
        <f t="shared" si="221"/>
        <v>79</v>
      </c>
      <c r="ASO16" s="15">
        <f t="shared" si="221"/>
        <v>76</v>
      </c>
      <c r="ASP16" s="15">
        <f t="shared" si="221"/>
        <v>81</v>
      </c>
      <c r="ASQ16" s="15">
        <f t="shared" si="221"/>
        <v>78</v>
      </c>
      <c r="ASR16" s="15">
        <f t="shared" si="221"/>
        <v>69</v>
      </c>
      <c r="ASS16" s="15">
        <f t="shared" si="221"/>
        <v>70</v>
      </c>
      <c r="AST16" s="15">
        <f t="shared" si="221"/>
        <v>67</v>
      </c>
      <c r="ASU16" s="15">
        <f t="shared" si="221"/>
        <v>62</v>
      </c>
      <c r="ASV16" s="15">
        <f t="shared" si="221"/>
        <v>59</v>
      </c>
      <c r="ASW16" s="15">
        <f t="shared" si="221"/>
        <v>59</v>
      </c>
      <c r="ASX16" s="15">
        <f t="shared" si="221"/>
        <v>62</v>
      </c>
      <c r="ASY16" s="15">
        <f t="shared" si="221"/>
        <v>63</v>
      </c>
      <c r="ASZ16" s="15">
        <f t="shared" si="221"/>
        <v>59</v>
      </c>
      <c r="ATA16" s="15">
        <f t="shared" si="221"/>
        <v>53</v>
      </c>
      <c r="ATB16" s="15">
        <f t="shared" si="221"/>
        <v>50</v>
      </c>
      <c r="ATC16" s="15">
        <f t="shared" si="221"/>
        <v>51</v>
      </c>
      <c r="ATD16" s="15">
        <f t="shared" si="221"/>
        <v>54</v>
      </c>
      <c r="ATE16" s="15">
        <f t="shared" si="221"/>
        <v>51</v>
      </c>
      <c r="ATF16" s="15">
        <f t="shared" si="221"/>
        <v>55</v>
      </c>
      <c r="ATG16" s="15">
        <f t="shared" si="221"/>
        <v>56</v>
      </c>
      <c r="ATH16" s="15">
        <f t="shared" si="221"/>
        <v>61</v>
      </c>
      <c r="ATI16" s="15">
        <f t="shared" si="221"/>
        <v>59</v>
      </c>
      <c r="ATJ16" s="15">
        <f t="shared" si="221"/>
        <v>59</v>
      </c>
      <c r="ATK16" s="15">
        <f>ATJ9-ATJ10+ATJ4-ATJ5+ATJ17-ATJ6+ATK14-ATJ14</f>
        <v>55</v>
      </c>
      <c r="ATL16" s="15">
        <f>ATK9-ATK10+ATK4-ATK5+ATK17-ATK6+ATL14-ATK14</f>
        <v>61</v>
      </c>
      <c r="ATM16" s="15">
        <f t="shared" ref="ATM16:ATP16" si="222">ATL9-ATL10+ATL4-ATL5+ATL17-ATL6+ATM14-ATL14</f>
        <v>63</v>
      </c>
      <c r="ATN16" s="15">
        <f t="shared" si="222"/>
        <v>60</v>
      </c>
      <c r="ATO16" s="15">
        <f t="shared" si="222"/>
        <v>59</v>
      </c>
      <c r="ATP16" s="15">
        <f t="shared" si="222"/>
        <v>53</v>
      </c>
      <c r="ATQ16" s="15">
        <f t="shared" ref="ATQ16:ATV16" si="223">ATP9-ATP10+ATP4-ATP5+ATP17-ATP6+ATQ14-ATP14</f>
        <v>54</v>
      </c>
      <c r="ATR16" s="15">
        <f t="shared" si="223"/>
        <v>50</v>
      </c>
      <c r="ATS16" s="15">
        <f t="shared" si="223"/>
        <v>55</v>
      </c>
      <c r="ATT16" s="15">
        <f t="shared" si="223"/>
        <v>52</v>
      </c>
      <c r="ATU16" s="15">
        <f t="shared" si="223"/>
        <v>47</v>
      </c>
      <c r="ATV16" s="15">
        <f t="shared" si="223"/>
        <v>49</v>
      </c>
      <c r="ATW16" s="15">
        <f t="shared" ref="ATW16:ATZ16" si="224">ATV9-ATV10+ATV4-ATV5+ATV17-ATV6+ATW14-ATV14</f>
        <v>59</v>
      </c>
      <c r="ATX16" s="15">
        <f t="shared" si="224"/>
        <v>55</v>
      </c>
      <c r="ATY16" s="15">
        <f t="shared" si="224"/>
        <v>49</v>
      </c>
      <c r="ATZ16" s="15">
        <f t="shared" si="224"/>
        <v>48</v>
      </c>
      <c r="AUA16" s="15">
        <f t="shared" ref="AUA16:AUF16" si="225">ATZ9-ATZ10+ATZ4-ATZ5+ATZ17-ATZ6+AUA14-ATZ14</f>
        <v>50</v>
      </c>
      <c r="AUB16" s="15">
        <f t="shared" si="225"/>
        <v>52</v>
      </c>
      <c r="AUC16" s="15">
        <f t="shared" si="225"/>
        <v>63</v>
      </c>
      <c r="AUD16" s="15">
        <f t="shared" si="225"/>
        <v>72</v>
      </c>
      <c r="AUE16" s="15">
        <f t="shared" si="225"/>
        <v>70</v>
      </c>
      <c r="AUF16" s="15">
        <f t="shared" si="225"/>
        <v>79</v>
      </c>
      <c r="AUG16" s="15">
        <f t="shared" ref="AUG16:AVV16" si="226">AUF9-AUF10+AUF4-AUF5+AUF17-AUF6+AUG14-AUF14</f>
        <v>80</v>
      </c>
      <c r="AUH16" s="15">
        <f t="shared" si="226"/>
        <v>74</v>
      </c>
      <c r="AUI16" s="15">
        <f t="shared" si="226"/>
        <v>61</v>
      </c>
      <c r="AUJ16" s="15">
        <f t="shared" si="226"/>
        <v>63</v>
      </c>
      <c r="AUK16" s="15">
        <f t="shared" si="226"/>
        <v>68</v>
      </c>
      <c r="AUL16" s="15">
        <f t="shared" si="226"/>
        <v>64</v>
      </c>
      <c r="AUM16" s="15">
        <f t="shared" si="226"/>
        <v>72</v>
      </c>
      <c r="AUN16" s="15">
        <f t="shared" si="226"/>
        <v>74</v>
      </c>
      <c r="AUO16" s="15">
        <f t="shared" si="226"/>
        <v>79</v>
      </c>
      <c r="AUP16" s="15">
        <f t="shared" si="226"/>
        <v>81</v>
      </c>
      <c r="AUQ16" s="15">
        <f t="shared" si="226"/>
        <v>69</v>
      </c>
      <c r="AUR16" s="15">
        <f t="shared" si="226"/>
        <v>73</v>
      </c>
      <c r="AUS16" s="15">
        <f t="shared" si="226"/>
        <v>80</v>
      </c>
      <c r="AUT16" s="15">
        <f t="shared" si="226"/>
        <v>95</v>
      </c>
      <c r="AUU16" s="15">
        <f t="shared" si="226"/>
        <v>95</v>
      </c>
      <c r="AUV16" s="15">
        <f t="shared" si="226"/>
        <v>95</v>
      </c>
      <c r="AUW16" s="15">
        <f t="shared" si="226"/>
        <v>90</v>
      </c>
      <c r="AUX16" s="15">
        <f t="shared" si="226"/>
        <v>85</v>
      </c>
      <c r="AUY16" s="15">
        <f t="shared" si="226"/>
        <v>89</v>
      </c>
      <c r="AUZ16" s="15">
        <f t="shared" si="226"/>
        <v>93</v>
      </c>
      <c r="AVA16" s="15">
        <f t="shared" si="226"/>
        <v>112</v>
      </c>
      <c r="AVB16" s="15">
        <f t="shared" si="226"/>
        <v>107</v>
      </c>
      <c r="AVC16" s="15">
        <f t="shared" si="226"/>
        <v>96</v>
      </c>
      <c r="AVD16" s="15">
        <f t="shared" si="226"/>
        <v>102</v>
      </c>
      <c r="AVE16" s="15">
        <f t="shared" si="226"/>
        <v>101</v>
      </c>
      <c r="AVF16" s="15">
        <f t="shared" si="226"/>
        <v>112</v>
      </c>
      <c r="AVG16" s="15">
        <f t="shared" si="226"/>
        <v>107</v>
      </c>
      <c r="AVH16" s="15">
        <f t="shared" si="226"/>
        <v>100</v>
      </c>
      <c r="AVI16" s="15">
        <f t="shared" si="226"/>
        <v>100</v>
      </c>
      <c r="AVJ16" s="15">
        <f t="shared" si="226"/>
        <v>111</v>
      </c>
      <c r="AVK16" s="15">
        <f t="shared" si="226"/>
        <v>119</v>
      </c>
      <c r="AVL16" s="15">
        <f t="shared" si="226"/>
        <v>119</v>
      </c>
      <c r="AVM16" s="15">
        <f t="shared" si="226"/>
        <v>120</v>
      </c>
      <c r="AVN16" s="15">
        <f t="shared" si="226"/>
        <v>128</v>
      </c>
      <c r="AVO16" s="15">
        <f t="shared" si="226"/>
        <v>134</v>
      </c>
      <c r="AVP16" s="15">
        <f t="shared" si="226"/>
        <v>121</v>
      </c>
      <c r="AVQ16" s="15">
        <f t="shared" si="226"/>
        <v>125</v>
      </c>
      <c r="AVR16" s="15">
        <f t="shared" si="226"/>
        <v>123</v>
      </c>
      <c r="AVS16" s="15">
        <f t="shared" si="226"/>
        <v>121</v>
      </c>
      <c r="AVT16" s="15">
        <f t="shared" si="226"/>
        <v>127</v>
      </c>
      <c r="AVU16" s="15">
        <f t="shared" si="226"/>
        <v>123</v>
      </c>
      <c r="AVV16" s="15">
        <f t="shared" si="226"/>
        <v>122</v>
      </c>
      <c r="AVW16" s="15">
        <f t="shared" ref="AVW16" si="227">AVV9-AVV10+AVV4-AVV5+AVV17-AVV6+AVW14-AVV14</f>
        <v>133</v>
      </c>
      <c r="AVX16" s="15">
        <f t="shared" ref="AVX16" si="228">AVW9-AVW10+AVW4-AVW5+AVW17-AVW6+AVX14-AVW14</f>
        <v>132</v>
      </c>
      <c r="AVY16" s="15">
        <f t="shared" ref="AVY16" si="229">AVX9-AVX10+AVX4-AVX5+AVX17-AVX6+AVY14-AVX14</f>
        <v>138</v>
      </c>
      <c r="AVZ16" s="15">
        <f t="shared" ref="AVZ16" si="230">AVY9-AVY10+AVY4-AVY5+AVY17-AVY6+AVZ14-AVY14</f>
        <v>141</v>
      </c>
      <c r="AWA16" s="15">
        <f t="shared" ref="AWA16" si="231">AVZ9-AVZ10+AVZ4-AVZ5+AVZ17-AVZ6+AWA14-AVZ14</f>
        <v>153</v>
      </c>
      <c r="AWB16" s="15">
        <f t="shared" ref="AWB16" si="232">AWA9-AWA10+AWA4-AWA5+AWA17-AWA6+AWB14-AWA14</f>
        <v>159</v>
      </c>
      <c r="AWC16" s="15">
        <f t="shared" ref="AWC16" si="233">AWB9-AWB10+AWB4-AWB5+AWB17-AWB6+AWC14-AWB14</f>
        <v>158</v>
      </c>
      <c r="AWD16" s="15">
        <f t="shared" ref="AWD16" si="234">AWC9-AWC10+AWC4-AWC5+AWC17-AWC6+AWD14-AWC14</f>
        <v>142</v>
      </c>
      <c r="AWE16" s="15">
        <f t="shared" ref="AWE16" si="235">AWD9-AWD10+AWD4-AWD5+AWD17-AWD6+AWE14-AWD14</f>
        <v>143</v>
      </c>
      <c r="AWF16" s="15">
        <f t="shared" ref="AWF16" si="236">AWE9-AWE10+AWE4-AWE5+AWE17-AWE6+AWF14-AWE14</f>
        <v>145</v>
      </c>
      <c r="AWG16" s="15">
        <f t="shared" ref="AWG16" si="237">AWF9-AWF10+AWF4-AWF5+AWF17-AWF6+AWG14-AWF14</f>
        <v>144</v>
      </c>
      <c r="AWH16" s="15">
        <f t="shared" ref="AWH16" si="238">AWG9-AWG10+AWG4-AWG5+AWG17-AWG6+AWH14-AWG14</f>
        <v>146</v>
      </c>
      <c r="AWI16" s="15">
        <f t="shared" ref="AWI16" si="239">AWH9-AWH10+AWH4-AWH5+AWH17-AWH6+AWI14-AWH14</f>
        <v>122</v>
      </c>
      <c r="AWJ16" s="15">
        <f t="shared" ref="AWJ16" si="240">AWI9-AWI10+AWI4-AWI5+AWI17-AWI6+AWJ14-AWI14</f>
        <v>119</v>
      </c>
      <c r="AWK16" s="15">
        <f t="shared" ref="AWK16" si="241">AWJ9-AWJ10+AWJ4-AWJ5+AWJ17-AWJ6+AWK14-AWJ14</f>
        <v>126</v>
      </c>
      <c r="AWL16" s="15">
        <f t="shared" ref="AWL16" si="242">AWK9-AWK10+AWK4-AWK5+AWK17-AWK6+AWL14-AWK14</f>
        <v>132</v>
      </c>
      <c r="AWM16" s="15">
        <f t="shared" ref="AWM16" si="243">AWL9-AWL10+AWL4-AWL5+AWL17-AWL6+AWM14-AWL14</f>
        <v>131</v>
      </c>
      <c r="AWN16" s="15">
        <f t="shared" ref="AWN16" si="244">AWM9-AWM10+AWM4-AWM5+AWM17-AWM6+AWN14-AWM14</f>
        <v>127</v>
      </c>
      <c r="AWO16" s="15">
        <f t="shared" ref="AWO16" si="245">AWN9-AWN10+AWN4-AWN5+AWN17-AWN6+AWO14-AWN14</f>
        <v>123</v>
      </c>
      <c r="AWP16" s="15">
        <f t="shared" ref="AWP16" si="246">AWO9-AWO10+AWO4-AWO5+AWO17-AWO6+AWP14-AWO14</f>
        <v>132</v>
      </c>
      <c r="AWQ16" s="15">
        <f t="shared" ref="AWQ16" si="247">AWP9-AWP10+AWP4-AWP5+AWP17-AWP6+AWQ14-AWP14</f>
        <v>130</v>
      </c>
      <c r="AWR16" s="15">
        <f t="shared" ref="AWR16" si="248">AWQ9-AWQ10+AWQ4-AWQ5+AWQ17-AWQ6+AWR14-AWQ14</f>
        <v>136</v>
      </c>
      <c r="AWS16" s="15">
        <f t="shared" ref="AWS16" si="249">AWR9-AWR10+AWR4-AWR5+AWR17-AWR6+AWS14-AWR14</f>
        <v>133</v>
      </c>
      <c r="AWT16" s="15">
        <f t="shared" ref="AWT16" si="250">AWS9-AWS10+AWS4-AWS5+AWS17-AWS6+AWT14-AWS14</f>
        <v>140</v>
      </c>
      <c r="AWU16" s="15">
        <f t="shared" ref="AWU16" si="251">AWT9-AWT10+AWT4-AWT5+AWT17-AWT6+AWU14-AWT14</f>
        <v>149</v>
      </c>
      <c r="AWV16" s="15">
        <f t="shared" ref="AWV16" si="252">AWU9-AWU10+AWU4-AWU5+AWU17-AWU6+AWV14-AWU14</f>
        <v>150</v>
      </c>
      <c r="AWW16" s="15">
        <f t="shared" ref="AWW16" si="253">AWV9-AWV10+AWV4-AWV5+AWV17-AWV6+AWW14-AWV14</f>
        <v>131</v>
      </c>
      <c r="AWX16" s="15">
        <f t="shared" ref="AWX16" si="254">AWW9-AWW10+AWW4-AWW5+AWW17-AWW6+AWX14-AWW14</f>
        <v>126</v>
      </c>
      <c r="AWY16" s="15">
        <f t="shared" ref="AWY16" si="255">AWX9-AWX10+AWX4-AWX5+AWX17-AWX6+AWY14-AWX14</f>
        <v>128</v>
      </c>
      <c r="AWZ16" s="15">
        <f t="shared" ref="AWZ16" si="256">AWY9-AWY10+AWY4-AWY5+AWY17-AWY6+AWZ14-AWY14</f>
        <v>124</v>
      </c>
      <c r="AXA16" s="15">
        <f t="shared" ref="AXA16" si="257">AWZ9-AWZ10+AWZ4-AWZ5+AWZ17-AWZ6+AXA14-AWZ14</f>
        <v>120</v>
      </c>
      <c r="AXB16" s="15">
        <f t="shared" ref="AXB16" si="258">AXA9-AXA10+AXA4-AXA5+AXA17-AXA6+AXB14-AXA14</f>
        <v>110</v>
      </c>
      <c r="AXC16" s="15">
        <f t="shared" ref="AXC16" si="259">AXB9-AXB10+AXB4-AXB5+AXB17-AXB6+AXC14-AXB14</f>
        <v>92</v>
      </c>
      <c r="AXD16" s="15">
        <f t="shared" ref="AXD16" si="260">AXC9-AXC10+AXC4-AXC5+AXC17-AXC6+AXD14-AXC14</f>
        <v>89</v>
      </c>
      <c r="AXE16" s="15">
        <f t="shared" ref="AXE16" si="261">AXD9-AXD10+AXD4-AXD5+AXD17-AXD6+AXE14-AXD14</f>
        <v>97</v>
      </c>
      <c r="AXF16" s="15">
        <f t="shared" ref="AXF16" si="262">AXE9-AXE10+AXE4-AXE5+AXE17-AXE6+AXF14-AXE14</f>
        <v>89</v>
      </c>
      <c r="AXG16" s="15">
        <f t="shared" ref="AXG16" si="263">AXF9-AXF10+AXF4-AXF5+AXF17-AXF6+AXG14-AXF14</f>
        <v>77</v>
      </c>
      <c r="AXH16" s="15">
        <f t="shared" ref="AXH16" si="264">AXG9-AXG10+AXG4-AXG5+AXG17-AXG6+AXH14-AXG14</f>
        <v>76</v>
      </c>
      <c r="AXI16" s="15">
        <f t="shared" ref="AXI16" si="265">AXH9-AXH10+AXH4-AXH5+AXH17-AXH6+AXI14-AXH14</f>
        <v>90</v>
      </c>
      <c r="AXJ16" s="15">
        <f t="shared" ref="AXJ16" si="266">AXI9-AXI10+AXI4-AXI5+AXI17-AXI6+AXJ14-AXI14</f>
        <v>87</v>
      </c>
      <c r="AXK16" s="15">
        <f t="shared" ref="AXK16" si="267">AXJ9-AXJ10+AXJ4-AXJ5+AXJ17-AXJ6+AXK14-AXJ14</f>
        <v>83</v>
      </c>
      <c r="AXL16" s="15">
        <f t="shared" ref="AXL16" si="268">AXK9-AXK10+AXK4-AXK5+AXK17-AXK6+AXL14-AXK14</f>
        <v>83</v>
      </c>
      <c r="AXM16" s="15">
        <f t="shared" ref="AXM16" si="269">AXL9-AXL10+AXL4-AXL5+AXL17-AXL6+AXM14-AXL14</f>
        <v>81</v>
      </c>
      <c r="AXN16" s="15">
        <f t="shared" ref="AXN16" si="270">AXM9-AXM10+AXM4-AXM5+AXM17-AXM6+AXN14-AXM14</f>
        <v>62</v>
      </c>
      <c r="AXO16" s="15">
        <f t="shared" ref="AXO16" si="271">AXN9-AXN10+AXN4-AXN5+AXN17-AXN6+AXO14-AXN14</f>
        <v>63</v>
      </c>
      <c r="AXP16" s="15">
        <f t="shared" ref="AXP16" si="272">AXO9-AXO10+AXO4-AXO5+AXO17-AXO6+AXP14-AXO14</f>
        <v>75</v>
      </c>
      <c r="AXQ16" s="15">
        <f t="shared" ref="AXQ16" si="273">AXP9-AXP10+AXP4-AXP5+AXP17-AXP6+AXQ14-AXP14</f>
        <v>65</v>
      </c>
      <c r="AXR16" s="15">
        <f t="shared" ref="AXR16" si="274">AXQ9-AXQ10+AXQ4-AXQ5+AXQ17-AXQ6+AXR14-AXQ14</f>
        <v>63</v>
      </c>
      <c r="AXS16" s="15">
        <f t="shared" ref="AXS16" si="275">AXR9-AXR10+AXR4-AXR5+AXR17-AXR6+AXS14-AXR14</f>
        <v>62</v>
      </c>
      <c r="AXT16" s="15">
        <f t="shared" ref="AXT16" si="276">AXS9-AXS10+AXS4-AXS5+AXS17-AXS6+AXT14-AXS14</f>
        <v>55</v>
      </c>
      <c r="AXU16" s="15">
        <f t="shared" ref="AXU16" si="277">AXT9-AXT10+AXT4-AXT5+AXT17-AXT6+AXU14-AXT14</f>
        <v>53</v>
      </c>
      <c r="AXV16" s="15">
        <f t="shared" ref="AXV16" si="278">AXU9-AXU10+AXU4-AXU5+AXU17-AXU6+AXV14-AXU14</f>
        <v>61</v>
      </c>
      <c r="AXW16" s="15">
        <f t="shared" ref="AXW16" si="279">AXV9-AXV10+AXV4-AXV5+AXV17-AXV6+AXW14-AXV14</f>
        <v>67</v>
      </c>
      <c r="AXX16" s="15">
        <f t="shared" ref="AXX16" si="280">AXW9-AXW10+AXW4-AXW5+AXW17-AXW6+AXX14-AXW14</f>
        <v>53</v>
      </c>
      <c r="AXY16" s="15">
        <f t="shared" ref="AXY16" si="281">AXX9-AXX10+AXX4-AXX5+AXX17-AXX6+AXY14-AXX14</f>
        <v>52</v>
      </c>
      <c r="AXZ16" s="15">
        <f t="shared" ref="AXZ16:AYC16" si="282">AXY9-AXY10+AXY4-AXY5+AXY17-AXY6+AXZ14-AXY14</f>
        <v>45</v>
      </c>
      <c r="AYA16" s="15">
        <f t="shared" si="282"/>
        <v>46</v>
      </c>
      <c r="AYB16" s="15">
        <f t="shared" si="282"/>
        <v>49</v>
      </c>
      <c r="AYC16" s="15">
        <f t="shared" si="282"/>
        <v>59</v>
      </c>
      <c r="AYD16" s="15">
        <f>AYC9-AYC10+AYC4-AYC5+AYC17-AYC6+AYD14-AYC14</f>
        <v>47</v>
      </c>
      <c r="AYE16" s="15">
        <f t="shared" ref="AYE16:AZK16" si="283">AYD9-AYD10+AYD4-AYD5+AYD17-AYD6+AYE14-AYD14</f>
        <v>40</v>
      </c>
      <c r="AYF16" s="15">
        <f t="shared" si="283"/>
        <v>40</v>
      </c>
      <c r="AYG16" s="15">
        <f t="shared" si="283"/>
        <v>39</v>
      </c>
      <c r="AYH16" s="15">
        <f t="shared" si="283"/>
        <v>40</v>
      </c>
      <c r="AYI16" s="15">
        <f t="shared" si="283"/>
        <v>36</v>
      </c>
      <c r="AYJ16" s="15">
        <f t="shared" si="283"/>
        <v>32</v>
      </c>
      <c r="AYK16" s="15">
        <f t="shared" si="283"/>
        <v>34</v>
      </c>
      <c r="AYL16" s="15">
        <f t="shared" si="283"/>
        <v>33</v>
      </c>
      <c r="AYM16" s="15">
        <f t="shared" si="283"/>
        <v>58</v>
      </c>
      <c r="AYN16" s="15">
        <f t="shared" si="283"/>
        <v>59</v>
      </c>
      <c r="AYO16" s="15">
        <f t="shared" si="283"/>
        <v>50</v>
      </c>
      <c r="AYP16" s="15">
        <f t="shared" si="283"/>
        <v>43</v>
      </c>
      <c r="AYQ16" s="15">
        <f t="shared" si="283"/>
        <v>34</v>
      </c>
      <c r="AYR16" s="15">
        <f t="shared" si="283"/>
        <v>46</v>
      </c>
      <c r="AYS16" s="15">
        <f t="shared" si="283"/>
        <v>47</v>
      </c>
      <c r="AYT16" s="15">
        <f t="shared" si="283"/>
        <v>42</v>
      </c>
      <c r="AYU16" s="15">
        <f t="shared" si="283"/>
        <v>27</v>
      </c>
      <c r="AYV16" s="15">
        <f t="shared" si="283"/>
        <v>15</v>
      </c>
      <c r="AYW16" s="15">
        <f t="shared" si="283"/>
        <v>21</v>
      </c>
      <c r="AYX16" s="15">
        <f t="shared" si="283"/>
        <v>21</v>
      </c>
      <c r="AYY16" s="15">
        <f t="shared" si="283"/>
        <v>18</v>
      </c>
      <c r="AYZ16" s="15">
        <f t="shared" si="283"/>
        <v>20</v>
      </c>
      <c r="AZA16" s="15">
        <f t="shared" si="283"/>
        <v>33</v>
      </c>
      <c r="AZB16" s="15">
        <f t="shared" si="283"/>
        <v>26</v>
      </c>
      <c r="AZC16" s="15">
        <f t="shared" si="283"/>
        <v>25</v>
      </c>
      <c r="AZD16" s="15">
        <f t="shared" si="283"/>
        <v>33</v>
      </c>
      <c r="AZE16" s="15">
        <f t="shared" si="283"/>
        <v>47</v>
      </c>
      <c r="AZF16" s="15">
        <f t="shared" si="283"/>
        <v>35</v>
      </c>
      <c r="AZG16" s="15">
        <f t="shared" si="283"/>
        <v>31</v>
      </c>
      <c r="AZH16" s="15">
        <f t="shared" si="283"/>
        <v>29</v>
      </c>
      <c r="AZI16" s="15">
        <f t="shared" si="283"/>
        <v>38</v>
      </c>
      <c r="AZJ16" s="15">
        <f t="shared" si="283"/>
        <v>40</v>
      </c>
      <c r="AZK16" s="15">
        <f t="shared" si="283"/>
        <v>26</v>
      </c>
      <c r="AZL16" s="15">
        <f t="shared" ref="AZL16" si="284">AZK9-AZK10+AZK4-AZK5+AZK17-AZK6+AZL14-AZK14</f>
        <v>96</v>
      </c>
      <c r="AZM16" s="15">
        <f t="shared" ref="AZM16" si="285">AZL9-AZL10+AZL4-AZL5+AZL17-AZL6+AZM14-AZL14</f>
        <v>91</v>
      </c>
      <c r="AZN16" s="15">
        <f t="shared" ref="AZN16:BAC16" si="286">AZM9-AZM10+AZM4-AZM5+AZM17-AZM6+AZN14-AZM14</f>
        <v>82</v>
      </c>
      <c r="AZO16" s="15">
        <f t="shared" si="286"/>
        <v>73</v>
      </c>
      <c r="AZP16" s="15">
        <f t="shared" si="286"/>
        <v>67</v>
      </c>
      <c r="AZQ16" s="15">
        <f t="shared" si="286"/>
        <v>63</v>
      </c>
      <c r="AZR16" s="15">
        <f t="shared" si="286"/>
        <v>54</v>
      </c>
      <c r="AZS16" s="15">
        <f t="shared" si="286"/>
        <v>40</v>
      </c>
      <c r="AZT16" s="15">
        <f t="shared" si="286"/>
        <v>32</v>
      </c>
      <c r="AZU16" s="15">
        <f t="shared" si="286"/>
        <v>37</v>
      </c>
      <c r="AZV16" s="15">
        <f t="shared" si="286"/>
        <v>31</v>
      </c>
      <c r="AZW16" s="15">
        <f t="shared" si="286"/>
        <v>32</v>
      </c>
      <c r="AZX16" s="15">
        <f t="shared" si="286"/>
        <v>38</v>
      </c>
      <c r="AZY16" s="15">
        <f t="shared" si="286"/>
        <v>48</v>
      </c>
      <c r="AZZ16" s="15">
        <f t="shared" si="286"/>
        <v>44</v>
      </c>
      <c r="BAA16" s="15">
        <f t="shared" si="286"/>
        <v>48</v>
      </c>
      <c r="BAB16" s="15">
        <f t="shared" si="286"/>
        <v>62</v>
      </c>
      <c r="BAC16" s="15">
        <f t="shared" si="286"/>
        <v>72</v>
      </c>
      <c r="BAD16" s="15">
        <f t="shared" ref="BAD16:BAI16" si="287">BAC9-BAC10+BAC4-BAC5+BAC17-BAC6+BAD14-BAC14</f>
        <v>105</v>
      </c>
      <c r="BAE16" s="15">
        <f t="shared" si="287"/>
        <v>96</v>
      </c>
      <c r="BAF16" s="15">
        <f t="shared" si="287"/>
        <v>125</v>
      </c>
      <c r="BAG16" s="15">
        <f t="shared" si="287"/>
        <v>121</v>
      </c>
      <c r="BAH16" s="15">
        <f t="shared" si="287"/>
        <v>139</v>
      </c>
      <c r="BAI16" s="15">
        <f t="shared" si="287"/>
        <v>143</v>
      </c>
      <c r="BAJ16" s="15">
        <f t="shared" ref="BAJ16:BAQ16" si="288">BAI9-BAI10+BAI4-BAI5+BAI17-BAI6+BAJ14-BAI14</f>
        <v>160</v>
      </c>
      <c r="BAK16" s="15">
        <f t="shared" si="288"/>
        <v>167</v>
      </c>
      <c r="BAL16" s="15">
        <f t="shared" si="288"/>
        <v>176</v>
      </c>
      <c r="BAM16" s="15">
        <f t="shared" si="288"/>
        <v>161</v>
      </c>
      <c r="BAN16" s="15">
        <f t="shared" si="288"/>
        <v>150</v>
      </c>
      <c r="BAO16" s="15">
        <f t="shared" si="288"/>
        <v>164</v>
      </c>
      <c r="BAP16" s="15">
        <f t="shared" si="288"/>
        <v>172</v>
      </c>
      <c r="BAQ16" s="15">
        <f t="shared" si="288"/>
        <v>162</v>
      </c>
      <c r="BAR16" s="15">
        <f t="shared" ref="BAR16" si="289">BAQ9-BAQ10+BAQ4-BAQ5+BAQ17-BAQ6+BAR14-BAQ14</f>
        <v>141</v>
      </c>
      <c r="BAS16" s="15">
        <f t="shared" ref="BAS16" si="290">BAR9-BAR10+BAR4-BAR5+BAR17-BAR6+BAS14-BAR14</f>
        <v>126</v>
      </c>
      <c r="BAT16" s="15">
        <f t="shared" ref="BAT16" si="291">BAS9-BAS10+BAS4-BAS5+BAS17-BAS6+BAT14-BAS14</f>
        <v>99</v>
      </c>
      <c r="BAU16" s="15">
        <f t="shared" ref="BAU16" si="292">BAT9-BAT10+BAT4-BAT5+BAT17-BAT6+BAU14-BAT14</f>
        <v>81</v>
      </c>
      <c r="BAV16" s="15">
        <f t="shared" ref="BAV16" si="293">BAU9-BAU10+BAU4-BAU5+BAU17-BAU6+BAV14-BAU14</f>
        <v>68</v>
      </c>
      <c r="BAW16" s="15">
        <f t="shared" ref="BAW16" si="294">BAV9-BAV10+BAV4-BAV5+BAV17-BAV6+BAW14-BAV14</f>
        <v>64</v>
      </c>
      <c r="BAX16" s="15">
        <f t="shared" ref="BAX16" si="295">BAW9-BAW10+BAW4-BAW5+BAW17-BAW6+BAX14-BAW14</f>
        <v>40</v>
      </c>
      <c r="BAY16" s="15">
        <f t="shared" ref="BAY16" si="296">BAX9-BAX10+BAX4-BAX5+BAX17-BAX6+BAY14-BAX14</f>
        <v>24</v>
      </c>
      <c r="BAZ16" s="15">
        <f t="shared" ref="BAZ16" si="297">BAY9-BAY10+BAY4-BAY5+BAY17-BAY6+BAZ14-BAY14</f>
        <v>0</v>
      </c>
      <c r="BBA16" s="15">
        <f t="shared" ref="BBA16" si="298">BAZ9-BAZ10+BAZ4-BAZ5+BAZ17-BAZ6+BBA14-BAZ14</f>
        <v>31</v>
      </c>
      <c r="BBB16" s="15">
        <f t="shared" ref="BBB16" si="299">BBA9-BBA10+BBA4-BBA5+BBA17-BBA6+BBB14-BBA14</f>
        <v>85</v>
      </c>
      <c r="BBC16" s="15">
        <f t="shared" ref="BBC16" si="300">BBB9-BBB10+BBB4-BBB5+BBB17-BBB6+BBC14-BBB14</f>
        <v>107</v>
      </c>
      <c r="BBD16" s="15">
        <f t="shared" ref="BBD16" si="301">BBC9-BBC10+BBC4-BBC5+BBC17-BBC6+BBD14-BBC14</f>
        <v>50</v>
      </c>
      <c r="BBE16" s="15">
        <f t="shared" ref="BBE16" si="302">BBD9-BBD10+BBD4-BBD5+BBD17-BBD6+BBE14-BBD14</f>
        <v>37</v>
      </c>
      <c r="BBF16" s="15">
        <f t="shared" ref="BBF16" si="303">BBE9-BBE10+BBE4-BBE5+BBE17-BBE6+BBF14-BBE14</f>
        <v>37</v>
      </c>
      <c r="BBG16" s="15">
        <f t="shared" ref="BBG16" si="304">BBF9-BBF10+BBF4-BBF5+BBF17-BBF6+BBG14-BBF14</f>
        <v>31</v>
      </c>
      <c r="BBH16" s="15">
        <f t="shared" ref="BBH16" si="305">BBG9-BBG10+BBG4-BBG5+BBG17-BBG6+BBH14-BBG14</f>
        <v>19</v>
      </c>
      <c r="BBI16" s="15">
        <f t="shared" ref="BBI16" si="306">BBH9-BBH10+BBH4-BBH5+BBH17-BBH6+BBI14-BBH14</f>
        <v>18</v>
      </c>
      <c r="BBJ16" s="15">
        <f t="shared" ref="BBJ16" si="307">BBI9-BBI10+BBI4-BBI5+BBI17-BBI6+BBJ14-BBI14</f>
        <v>51</v>
      </c>
      <c r="BBK16" s="15">
        <f t="shared" ref="BBK16" si="308">BBJ9-BBJ10+BBJ4-BBJ5+BBJ17-BBJ6+BBK14-BBJ14</f>
        <v>68</v>
      </c>
      <c r="BBL16" s="15">
        <f t="shared" ref="BBL16" si="309">BBK9-BBK10+BBK4-BBK5+BBK17-BBK6+BBL14-BBK14</f>
        <v>64</v>
      </c>
      <c r="BBM16" s="15">
        <f t="shared" ref="BBM16" si="310">BBL9-BBL10+BBL4-BBL5+BBL17-BBL6+BBM14-BBL14</f>
        <v>49</v>
      </c>
      <c r="BBN16" s="15">
        <f t="shared" ref="BBN16" si="311">BBM9-BBM10+BBM4-BBM5+BBM17-BBM6+BBN14-BBM14</f>
        <v>37</v>
      </c>
      <c r="BBO16" s="15">
        <f t="shared" ref="BBO16" si="312">BBN9-BBN10+BBN4-BBN5+BBN17-BBN6+BBO14-BBN14</f>
        <v>59</v>
      </c>
      <c r="BBP16" s="15">
        <f t="shared" ref="BBP16" si="313">BBO9-BBO10+BBO4-BBO5+BBO17-BBO6+BBP14-BBO14</f>
        <v>61</v>
      </c>
      <c r="BBQ16" s="15">
        <f t="shared" ref="BBQ16" si="314">BBP9-BBP10+BBP4-BBP5+BBP17-BBP6+BBQ14-BBP14</f>
        <v>64</v>
      </c>
      <c r="BBR16" s="15">
        <f t="shared" ref="BBR16" si="315">BBQ9-BBQ10+BBQ4-BBQ5+BBQ17-BBQ6+BBR14-BBQ14</f>
        <v>76</v>
      </c>
      <c r="BBS16" s="15">
        <f t="shared" ref="BBS16" si="316">BBR9-BBR10+BBR4-BBR5+BBR17-BBR6+BBS14-BBR14</f>
        <v>73</v>
      </c>
      <c r="BBT16" s="15">
        <f t="shared" ref="BBT16:BDE16" si="317">BBS16+BBS4-BBS6-BBS5</f>
        <v>65</v>
      </c>
      <c r="BBU16" s="15">
        <f t="shared" si="317"/>
        <v>76</v>
      </c>
      <c r="BBV16" s="15">
        <f t="shared" si="317"/>
        <v>90</v>
      </c>
      <c r="BBW16" s="15">
        <f t="shared" si="317"/>
        <v>79</v>
      </c>
      <c r="BBX16" s="15">
        <f t="shared" si="317"/>
        <v>67</v>
      </c>
      <c r="BBY16" s="15">
        <f t="shared" si="317"/>
        <v>57</v>
      </c>
      <c r="BBZ16" s="15">
        <f t="shared" si="317"/>
        <v>58</v>
      </c>
      <c r="BCA16" s="15">
        <f t="shared" si="317"/>
        <v>59</v>
      </c>
      <c r="BCB16" s="15">
        <f t="shared" si="317"/>
        <v>69</v>
      </c>
      <c r="BCC16" s="15">
        <f t="shared" si="317"/>
        <v>80</v>
      </c>
      <c r="BCD16" s="15">
        <f t="shared" si="317"/>
        <v>98</v>
      </c>
      <c r="BCE16" s="15">
        <f t="shared" si="317"/>
        <v>95</v>
      </c>
      <c r="BCF16" s="15">
        <f t="shared" si="317"/>
        <v>78</v>
      </c>
      <c r="BCG16" s="15">
        <f t="shared" si="317"/>
        <v>68</v>
      </c>
      <c r="BCH16" s="15">
        <f t="shared" si="317"/>
        <v>78</v>
      </c>
      <c r="BCI16" s="15">
        <f t="shared" si="317"/>
        <v>155</v>
      </c>
      <c r="BCJ16" s="15">
        <f t="shared" si="317"/>
        <v>111</v>
      </c>
      <c r="BCK16" s="15">
        <f t="shared" si="317"/>
        <v>66</v>
      </c>
      <c r="BCL16" s="15">
        <f t="shared" si="317"/>
        <v>65</v>
      </c>
      <c r="BCM16" s="15">
        <f t="shared" si="317"/>
        <v>40</v>
      </c>
      <c r="BCN16" s="15">
        <f t="shared" si="317"/>
        <v>21</v>
      </c>
      <c r="BCO16" s="15">
        <f t="shared" si="317"/>
        <v>24</v>
      </c>
      <c r="BCP16" s="15">
        <f t="shared" si="317"/>
        <v>11</v>
      </c>
      <c r="BCQ16" s="15">
        <f t="shared" si="317"/>
        <v>11</v>
      </c>
      <c r="BCR16" s="15">
        <f t="shared" si="317"/>
        <v>2</v>
      </c>
      <c r="BCS16" s="15">
        <f t="shared" si="317"/>
        <v>1</v>
      </c>
      <c r="BCT16" s="15">
        <f t="shared" si="317"/>
        <v>0</v>
      </c>
      <c r="BCU16" s="15">
        <f t="shared" si="317"/>
        <v>-1</v>
      </c>
      <c r="BCV16" s="15">
        <f t="shared" si="317"/>
        <v>13</v>
      </c>
      <c r="BCW16" s="15">
        <f t="shared" si="317"/>
        <v>30</v>
      </c>
      <c r="BCX16" s="15">
        <f t="shared" si="317"/>
        <v>68</v>
      </c>
      <c r="BCY16" s="15">
        <f t="shared" si="317"/>
        <v>64</v>
      </c>
      <c r="BCZ16" s="15">
        <f t="shared" si="317"/>
        <v>60</v>
      </c>
      <c r="BDA16" s="15">
        <f t="shared" si="317"/>
        <v>39</v>
      </c>
      <c r="BDB16" s="15">
        <f t="shared" si="317"/>
        <v>41</v>
      </c>
      <c r="BDC16" s="15">
        <f t="shared" si="317"/>
        <v>54</v>
      </c>
      <c r="BDD16" s="15">
        <f t="shared" si="317"/>
        <v>59</v>
      </c>
      <c r="BDE16" s="15">
        <f t="shared" si="317"/>
        <v>67</v>
      </c>
      <c r="BDF16" s="15">
        <f t="shared" ref="BDF16:BDJ16" si="318">BDE16+BDE4-BDE6-BDE5</f>
        <v>60</v>
      </c>
      <c r="BDG16" s="15">
        <f t="shared" si="318"/>
        <v>82</v>
      </c>
      <c r="BDH16" s="15">
        <f t="shared" si="318"/>
        <v>93</v>
      </c>
      <c r="BDI16" s="15">
        <f t="shared" si="318"/>
        <v>81</v>
      </c>
      <c r="BDJ16" s="15">
        <f t="shared" si="318"/>
        <v>42</v>
      </c>
      <c r="BDK16" s="15">
        <f t="shared" ref="BDK16:BDP16" si="319">BDJ16+BDJ4-BDJ6-BDJ5</f>
        <v>30</v>
      </c>
      <c r="BDL16" s="15">
        <f t="shared" si="319"/>
        <v>12</v>
      </c>
      <c r="BDM16" s="15">
        <f t="shared" si="319"/>
        <v>32</v>
      </c>
      <c r="BDN16" s="15">
        <f t="shared" si="319"/>
        <v>17</v>
      </c>
      <c r="BDO16" s="15">
        <f t="shared" si="319"/>
        <v>9</v>
      </c>
      <c r="BDP16" s="15">
        <f t="shared" si="319"/>
        <v>-2</v>
      </c>
      <c r="BDQ16" s="15">
        <f t="shared" ref="BDQ16:BEL16" si="320">BDP16+BDP4-BDP6-BDP5</f>
        <v>-6</v>
      </c>
      <c r="BDR16" s="15">
        <f t="shared" si="320"/>
        <v>-5</v>
      </c>
      <c r="BDS16" s="15">
        <f t="shared" si="320"/>
        <v>-2</v>
      </c>
      <c r="BDT16" s="15">
        <f t="shared" si="320"/>
        <v>-1</v>
      </c>
      <c r="BDU16" s="15">
        <f t="shared" si="320"/>
        <v>6</v>
      </c>
      <c r="BDV16" s="15">
        <f t="shared" si="320"/>
        <v>48</v>
      </c>
      <c r="BDW16" s="15">
        <f t="shared" si="320"/>
        <v>49</v>
      </c>
      <c r="BDX16" s="15">
        <f t="shared" si="320"/>
        <v>89</v>
      </c>
      <c r="BDY16" s="15">
        <f t="shared" si="320"/>
        <v>110</v>
      </c>
      <c r="BDZ16" s="15">
        <f t="shared" si="320"/>
        <v>91</v>
      </c>
      <c r="BEA16" s="15">
        <f t="shared" si="320"/>
        <v>60</v>
      </c>
      <c r="BEB16" s="15">
        <f t="shared" si="320"/>
        <v>64</v>
      </c>
      <c r="BEC16" s="15">
        <f t="shared" si="320"/>
        <v>72</v>
      </c>
      <c r="BED16" s="15">
        <f t="shared" si="320"/>
        <v>100</v>
      </c>
      <c r="BEE16" s="15">
        <f t="shared" si="320"/>
        <v>121</v>
      </c>
      <c r="BEF16" s="15">
        <f t="shared" si="320"/>
        <v>120</v>
      </c>
      <c r="BEG16" s="15">
        <f t="shared" si="320"/>
        <v>127</v>
      </c>
      <c r="BEH16" s="15">
        <f t="shared" si="320"/>
        <v>145</v>
      </c>
      <c r="BEI16" s="15">
        <f t="shared" si="320"/>
        <v>147</v>
      </c>
      <c r="BEJ16" s="15">
        <f t="shared" si="320"/>
        <v>125</v>
      </c>
      <c r="BEK16" s="15">
        <v>66</v>
      </c>
      <c r="BEL16" s="15">
        <f t="shared" si="320"/>
        <v>51</v>
      </c>
      <c r="BEM16" s="15">
        <f t="shared" ref="BEM16:BEP16" si="321">BEL16+BEL4-BEL6-BEL5</f>
        <v>31</v>
      </c>
      <c r="BEN16" s="15">
        <f t="shared" si="321"/>
        <v>60</v>
      </c>
      <c r="BEO16" s="15">
        <f t="shared" si="321"/>
        <v>49</v>
      </c>
      <c r="BEP16" s="15">
        <f t="shared" si="321"/>
        <v>19</v>
      </c>
      <c r="BEQ16" s="15">
        <v>8</v>
      </c>
      <c r="BER16" s="15">
        <v>5</v>
      </c>
      <c r="BES16" s="15">
        <f t="shared" ref="BES16:BGN16" si="322">BER16+BER4-BER6-BER5</f>
        <v>20</v>
      </c>
      <c r="BET16" s="15">
        <f t="shared" si="322"/>
        <v>139</v>
      </c>
      <c r="BEU16" s="15">
        <f t="shared" si="322"/>
        <v>181</v>
      </c>
      <c r="BEV16" s="15">
        <f t="shared" si="322"/>
        <v>135</v>
      </c>
      <c r="BEW16" s="15">
        <f t="shared" si="322"/>
        <v>199</v>
      </c>
      <c r="BEX16" s="15">
        <f t="shared" si="322"/>
        <v>210</v>
      </c>
      <c r="BEY16" s="15">
        <f t="shared" si="322"/>
        <v>176</v>
      </c>
      <c r="BEZ16" s="15">
        <f t="shared" si="322"/>
        <v>180</v>
      </c>
      <c r="BFA16" s="15">
        <f t="shared" si="322"/>
        <v>164</v>
      </c>
      <c r="BFB16" s="15">
        <f t="shared" si="322"/>
        <v>124</v>
      </c>
      <c r="BFC16" s="15">
        <f t="shared" si="322"/>
        <v>87</v>
      </c>
      <c r="BFD16" s="15">
        <f t="shared" si="322"/>
        <v>56</v>
      </c>
      <c r="BFE16" s="15">
        <f t="shared" si="322"/>
        <v>87</v>
      </c>
      <c r="BFF16" s="15">
        <f t="shared" si="322"/>
        <v>84</v>
      </c>
      <c r="BFG16" s="15">
        <f t="shared" si="322"/>
        <v>71</v>
      </c>
      <c r="BFH16" s="15">
        <f t="shared" si="322"/>
        <v>55</v>
      </c>
      <c r="BFI16" s="15">
        <f t="shared" si="322"/>
        <v>82</v>
      </c>
      <c r="BFJ16" s="15">
        <f t="shared" si="322"/>
        <v>105</v>
      </c>
      <c r="BFK16" s="15">
        <f t="shared" si="322"/>
        <v>99</v>
      </c>
      <c r="BFL16" s="15">
        <f t="shared" si="322"/>
        <v>80</v>
      </c>
      <c r="BFM16" s="15">
        <f t="shared" si="322"/>
        <v>83</v>
      </c>
      <c r="BFN16" s="15">
        <f t="shared" si="322"/>
        <v>78</v>
      </c>
      <c r="BFO16" s="15">
        <f t="shared" si="322"/>
        <v>119</v>
      </c>
      <c r="BFP16" s="15">
        <f t="shared" si="322"/>
        <v>124</v>
      </c>
      <c r="BFQ16" s="15">
        <f t="shared" si="322"/>
        <v>129</v>
      </c>
      <c r="BFR16" s="15">
        <f t="shared" si="322"/>
        <v>115</v>
      </c>
      <c r="BFS16" s="15">
        <f t="shared" si="322"/>
        <v>113</v>
      </c>
      <c r="BFT16" s="15">
        <f t="shared" si="322"/>
        <v>122</v>
      </c>
      <c r="BFU16" s="15">
        <f t="shared" si="322"/>
        <v>139</v>
      </c>
      <c r="BFV16" s="15">
        <f t="shared" si="322"/>
        <v>166</v>
      </c>
      <c r="BFW16" s="15">
        <f t="shared" si="322"/>
        <v>160</v>
      </c>
      <c r="BFX16" s="15">
        <f t="shared" si="322"/>
        <v>140</v>
      </c>
      <c r="BFY16" s="15">
        <f t="shared" si="322"/>
        <v>140</v>
      </c>
      <c r="BFZ16" s="15">
        <f t="shared" si="322"/>
        <v>165</v>
      </c>
      <c r="BGA16" s="15">
        <f t="shared" si="322"/>
        <v>189</v>
      </c>
      <c r="BGB16" s="15">
        <f t="shared" si="322"/>
        <v>197</v>
      </c>
      <c r="BGC16" s="15">
        <f t="shared" si="322"/>
        <v>236</v>
      </c>
      <c r="BGD16" s="15">
        <f t="shared" si="322"/>
        <v>196</v>
      </c>
      <c r="BGE16" s="15">
        <f t="shared" si="322"/>
        <v>161</v>
      </c>
      <c r="BGF16" s="15">
        <f t="shared" si="322"/>
        <v>163</v>
      </c>
      <c r="BGG16" s="15">
        <f t="shared" si="322"/>
        <v>178</v>
      </c>
      <c r="BGH16" s="15">
        <f t="shared" si="322"/>
        <v>174</v>
      </c>
      <c r="BGI16" s="15">
        <f t="shared" si="322"/>
        <v>256</v>
      </c>
      <c r="BGJ16" s="15">
        <f t="shared" si="322"/>
        <v>219</v>
      </c>
      <c r="BGK16" s="15">
        <f t="shared" si="322"/>
        <v>225</v>
      </c>
      <c r="BGL16" s="15">
        <f t="shared" si="322"/>
        <v>226</v>
      </c>
      <c r="BGM16" s="15">
        <f t="shared" si="322"/>
        <v>182</v>
      </c>
      <c r="BGN16" s="15">
        <f t="shared" si="322"/>
        <v>147</v>
      </c>
      <c r="BGO16" s="15">
        <f t="shared" ref="BGO16:BGT16" si="323">BGN16+BGN4-BGN6-BGN5</f>
        <v>179</v>
      </c>
      <c r="BGP16" s="15">
        <f t="shared" si="323"/>
        <v>166</v>
      </c>
      <c r="BGQ16" s="15">
        <f t="shared" si="323"/>
        <v>151</v>
      </c>
      <c r="BGR16" s="15">
        <f t="shared" si="323"/>
        <v>139</v>
      </c>
      <c r="BGS16" s="15">
        <f t="shared" si="323"/>
        <v>134</v>
      </c>
      <c r="BGT16" s="15">
        <f t="shared" si="323"/>
        <v>112</v>
      </c>
      <c r="BGU16" s="15">
        <f t="shared" ref="BGU16:BHW16" si="324">BGT16+BGT4-BGT6-BGT5</f>
        <v>100</v>
      </c>
      <c r="BGV16" s="15">
        <f t="shared" si="324"/>
        <v>98</v>
      </c>
      <c r="BGW16" s="15">
        <f t="shared" si="324"/>
        <v>88</v>
      </c>
      <c r="BGX16" s="15">
        <f t="shared" si="324"/>
        <v>82</v>
      </c>
      <c r="BGY16" s="15">
        <f t="shared" si="324"/>
        <v>79</v>
      </c>
      <c r="BGZ16" s="15">
        <f t="shared" si="324"/>
        <v>100</v>
      </c>
      <c r="BHA16" s="15">
        <f t="shared" si="324"/>
        <v>87</v>
      </c>
      <c r="BHB16" s="15">
        <f t="shared" si="324"/>
        <v>76</v>
      </c>
      <c r="BHC16" s="15">
        <f t="shared" si="324"/>
        <v>79</v>
      </c>
      <c r="BHD16" s="15">
        <f t="shared" si="324"/>
        <v>71</v>
      </c>
      <c r="BHE16" s="15">
        <f t="shared" si="324"/>
        <v>74</v>
      </c>
      <c r="BHF16" s="15">
        <f t="shared" si="324"/>
        <v>98</v>
      </c>
      <c r="BHG16" s="15">
        <f t="shared" si="324"/>
        <v>96</v>
      </c>
      <c r="BHH16" s="15">
        <f t="shared" si="324"/>
        <v>99</v>
      </c>
      <c r="BHI16" s="15">
        <f t="shared" si="324"/>
        <v>124</v>
      </c>
      <c r="BHJ16" s="15">
        <f t="shared" si="324"/>
        <v>122</v>
      </c>
      <c r="BHK16" s="15">
        <f t="shared" si="324"/>
        <v>105</v>
      </c>
      <c r="BHL16" s="15">
        <f t="shared" si="324"/>
        <v>129</v>
      </c>
      <c r="BHM16" s="15">
        <f t="shared" si="324"/>
        <v>116</v>
      </c>
      <c r="BHN16" s="15">
        <f t="shared" si="324"/>
        <v>136</v>
      </c>
      <c r="BHO16" s="15">
        <f t="shared" si="324"/>
        <v>92</v>
      </c>
      <c r="BHP16" s="15">
        <f t="shared" si="324"/>
        <v>92</v>
      </c>
      <c r="BHQ16" s="15">
        <f t="shared" si="324"/>
        <v>97</v>
      </c>
      <c r="BHR16" s="15">
        <f t="shared" si="324"/>
        <v>110</v>
      </c>
      <c r="BHS16" s="15">
        <f t="shared" si="324"/>
        <v>100</v>
      </c>
      <c r="BHT16" s="15">
        <f t="shared" si="324"/>
        <v>91</v>
      </c>
      <c r="BHU16" s="15">
        <f t="shared" si="324"/>
        <v>95</v>
      </c>
      <c r="BHV16" s="15">
        <f t="shared" si="324"/>
        <v>72</v>
      </c>
      <c r="BHW16" s="15">
        <f t="shared" si="324"/>
        <v>77</v>
      </c>
      <c r="BHX16" s="15">
        <f t="shared" ref="BHX16:BIC16" si="325">BHW16+BHW4-BHW6-BHW5</f>
        <v>72</v>
      </c>
      <c r="BHY16" s="15">
        <f t="shared" si="325"/>
        <v>73</v>
      </c>
      <c r="BHZ16" s="15">
        <f t="shared" si="325"/>
        <v>97</v>
      </c>
      <c r="BIA16" s="15">
        <f t="shared" si="325"/>
        <v>87</v>
      </c>
      <c r="BIB16" s="15">
        <f t="shared" si="325"/>
        <v>81</v>
      </c>
      <c r="BIC16" s="15">
        <f t="shared" si="325"/>
        <v>70</v>
      </c>
      <c r="BID16" s="15">
        <f t="shared" ref="BID16:BIJ16" si="326">BIC16+BIC4-BIC6-BIC5</f>
        <v>63</v>
      </c>
      <c r="BIE16" s="15">
        <f t="shared" si="326"/>
        <v>58</v>
      </c>
      <c r="BIF16" s="15">
        <f t="shared" si="326"/>
        <v>73</v>
      </c>
      <c r="BIG16" s="15">
        <f t="shared" si="326"/>
        <v>76</v>
      </c>
      <c r="BIH16" s="15">
        <f t="shared" si="326"/>
        <v>90</v>
      </c>
      <c r="BII16" s="15">
        <f t="shared" si="326"/>
        <v>85</v>
      </c>
      <c r="BIJ16" s="15">
        <f t="shared" si="326"/>
        <v>63</v>
      </c>
      <c r="BIK16" s="15">
        <f t="shared" ref="BIK16:BIP16" si="327">BIJ16+BIJ4-BIJ6-BIJ5</f>
        <v>51</v>
      </c>
      <c r="BIL16" s="15">
        <f t="shared" si="327"/>
        <v>54</v>
      </c>
      <c r="BIM16" s="15">
        <f t="shared" si="327"/>
        <v>55</v>
      </c>
      <c r="BIN16" s="15">
        <f t="shared" si="327"/>
        <v>58</v>
      </c>
      <c r="BIO16" s="15">
        <f t="shared" si="327"/>
        <v>45</v>
      </c>
      <c r="BIP16" s="15">
        <f t="shared" si="327"/>
        <v>36</v>
      </c>
      <c r="BIQ16" s="15">
        <f t="shared" ref="BIQ16:BIW16" si="328">BIP16+BIP4-BIP6-BIP5</f>
        <v>16</v>
      </c>
      <c r="BIR16" s="15">
        <f t="shared" si="328"/>
        <v>12</v>
      </c>
      <c r="BIS16" s="15">
        <f t="shared" si="328"/>
        <v>32</v>
      </c>
      <c r="BIT16" s="15">
        <f t="shared" si="328"/>
        <v>33</v>
      </c>
      <c r="BIU16" s="15">
        <f t="shared" si="328"/>
        <v>29</v>
      </c>
      <c r="BIV16" s="15">
        <f t="shared" si="328"/>
        <v>25</v>
      </c>
      <c r="BIW16" s="15">
        <f t="shared" si="328"/>
        <v>38</v>
      </c>
      <c r="BIX16" s="15">
        <f t="shared" ref="BIX16:BJC16" si="329">BIW16+BIW4-BIW6-BIW5</f>
        <v>34</v>
      </c>
      <c r="BIY16" s="15">
        <f t="shared" si="329"/>
        <v>67</v>
      </c>
      <c r="BIZ16" s="15">
        <f t="shared" si="329"/>
        <v>63</v>
      </c>
      <c r="BJA16" s="15">
        <f t="shared" si="329"/>
        <v>100</v>
      </c>
      <c r="BJB16" s="15">
        <f t="shared" si="329"/>
        <v>107</v>
      </c>
      <c r="BJC16" s="15">
        <f t="shared" si="329"/>
        <v>104</v>
      </c>
      <c r="BJD16" s="15">
        <f t="shared" ref="BJD16:BKF16" si="330">BJC16+BJC4-BJC6-BJC5</f>
        <v>111</v>
      </c>
      <c r="BJE16" s="15">
        <f t="shared" si="330"/>
        <v>102</v>
      </c>
      <c r="BJF16" s="15">
        <f t="shared" si="330"/>
        <v>116</v>
      </c>
      <c r="BJG16" s="15">
        <f t="shared" si="330"/>
        <v>100</v>
      </c>
      <c r="BJH16" s="15">
        <f t="shared" si="330"/>
        <v>86</v>
      </c>
      <c r="BJI16" s="15">
        <f t="shared" si="330"/>
        <v>61</v>
      </c>
      <c r="BJJ16" s="15">
        <f t="shared" si="330"/>
        <v>39</v>
      </c>
      <c r="BJK16" s="15">
        <f t="shared" si="330"/>
        <v>69</v>
      </c>
      <c r="BJL16" s="15">
        <f t="shared" si="330"/>
        <v>71</v>
      </c>
      <c r="BJM16" s="15">
        <f t="shared" si="330"/>
        <v>106</v>
      </c>
      <c r="BJN16" s="15">
        <f t="shared" si="330"/>
        <v>96</v>
      </c>
      <c r="BJO16" s="15">
        <f t="shared" si="330"/>
        <v>99</v>
      </c>
      <c r="BJP16" s="15">
        <f t="shared" si="330"/>
        <v>96</v>
      </c>
      <c r="BJQ16" s="15">
        <f t="shared" si="330"/>
        <v>94</v>
      </c>
      <c r="BJR16" s="15">
        <f t="shared" si="330"/>
        <v>88</v>
      </c>
      <c r="BJS16" s="15">
        <f t="shared" si="330"/>
        <v>89</v>
      </c>
      <c r="BJT16" s="15">
        <f t="shared" si="330"/>
        <v>88</v>
      </c>
      <c r="BJU16" s="15">
        <f t="shared" si="330"/>
        <v>69</v>
      </c>
      <c r="BJV16" s="15">
        <f t="shared" si="330"/>
        <v>63</v>
      </c>
      <c r="BJW16" s="15">
        <f t="shared" si="330"/>
        <v>60</v>
      </c>
      <c r="BJX16" s="15">
        <f t="shared" si="330"/>
        <v>63</v>
      </c>
      <c r="BJY16" s="15">
        <f t="shared" si="330"/>
        <v>56</v>
      </c>
      <c r="BJZ16" s="15">
        <f t="shared" si="330"/>
        <v>59</v>
      </c>
      <c r="BKA16" s="15">
        <f t="shared" si="330"/>
        <v>57</v>
      </c>
      <c r="BKB16" s="15">
        <f t="shared" si="330"/>
        <v>165</v>
      </c>
      <c r="BKC16" s="15">
        <f t="shared" si="330"/>
        <v>104</v>
      </c>
      <c r="BKD16" s="15">
        <f t="shared" si="330"/>
        <v>101</v>
      </c>
      <c r="BKE16" s="15">
        <f t="shared" si="330"/>
        <v>96</v>
      </c>
      <c r="BKF16" s="15">
        <f t="shared" si="330"/>
        <v>89</v>
      </c>
      <c r="BKG16" s="15">
        <f t="shared" ref="BKG16:BKL16" si="331">BKF16+BKF4-BKF6-BKF5</f>
        <v>86</v>
      </c>
      <c r="BKH16" s="15">
        <f t="shared" si="331"/>
        <v>81</v>
      </c>
      <c r="BKI16" s="15">
        <f t="shared" si="331"/>
        <v>67</v>
      </c>
      <c r="BKJ16" s="15">
        <f t="shared" si="331"/>
        <v>79</v>
      </c>
      <c r="BKK16" s="15">
        <f t="shared" si="331"/>
        <v>89</v>
      </c>
      <c r="BKL16" s="15">
        <f t="shared" si="331"/>
        <v>67</v>
      </c>
      <c r="BKM16" s="15">
        <f t="shared" ref="BKM16:BMV16" si="332">BKL16+BKL4-BKL6-BKL5</f>
        <v>53</v>
      </c>
      <c r="BKN16" s="15">
        <f t="shared" si="332"/>
        <v>65</v>
      </c>
      <c r="BKO16" s="15">
        <f t="shared" si="332"/>
        <v>81</v>
      </c>
      <c r="BKP16" s="15">
        <f t="shared" si="332"/>
        <v>69</v>
      </c>
      <c r="BKQ16" s="15">
        <f t="shared" si="332"/>
        <v>68</v>
      </c>
      <c r="BKR16" s="15">
        <f t="shared" si="332"/>
        <v>86</v>
      </c>
      <c r="BKS16" s="15">
        <f t="shared" si="332"/>
        <v>73</v>
      </c>
      <c r="BKT16" s="15">
        <f t="shared" si="332"/>
        <v>73</v>
      </c>
      <c r="BKU16" s="15">
        <f t="shared" si="332"/>
        <v>75</v>
      </c>
      <c r="BKV16" s="15">
        <f t="shared" si="332"/>
        <v>83</v>
      </c>
      <c r="BKW16" s="15">
        <f t="shared" si="332"/>
        <v>102</v>
      </c>
      <c r="BKX16" s="15">
        <f t="shared" si="332"/>
        <v>82</v>
      </c>
      <c r="BKY16" s="15">
        <f t="shared" si="332"/>
        <v>79</v>
      </c>
      <c r="BKZ16" s="15">
        <f t="shared" si="332"/>
        <v>69</v>
      </c>
      <c r="BLA16" s="15">
        <f t="shared" si="332"/>
        <v>72</v>
      </c>
      <c r="BLB16" s="15">
        <f t="shared" si="332"/>
        <v>68</v>
      </c>
      <c r="BLC16" s="15">
        <f t="shared" si="332"/>
        <v>79</v>
      </c>
      <c r="BLD16" s="15">
        <f t="shared" si="332"/>
        <v>62</v>
      </c>
      <c r="BLE16" s="15">
        <f t="shared" si="332"/>
        <v>93</v>
      </c>
      <c r="BLF16" s="15">
        <f t="shared" si="332"/>
        <v>95</v>
      </c>
      <c r="BLG16" s="15">
        <f t="shared" si="332"/>
        <v>89</v>
      </c>
      <c r="BLH16" s="15">
        <f t="shared" si="332"/>
        <v>84</v>
      </c>
      <c r="BLI16" s="15">
        <f t="shared" si="332"/>
        <v>109</v>
      </c>
      <c r="BLJ16" s="15">
        <f t="shared" si="332"/>
        <v>101</v>
      </c>
      <c r="BLK16" s="15">
        <f t="shared" si="332"/>
        <v>118</v>
      </c>
      <c r="BLL16" s="15">
        <f t="shared" si="332"/>
        <v>120</v>
      </c>
      <c r="BLM16" s="15">
        <f t="shared" si="332"/>
        <v>126</v>
      </c>
      <c r="BLN16" s="15">
        <f t="shared" si="332"/>
        <v>141</v>
      </c>
      <c r="BLO16" s="15">
        <f t="shared" si="332"/>
        <v>118</v>
      </c>
      <c r="BLP16" s="15">
        <f t="shared" si="332"/>
        <v>111</v>
      </c>
      <c r="BLQ16" s="15">
        <f t="shared" si="332"/>
        <v>125</v>
      </c>
      <c r="BLR16" s="15">
        <f t="shared" si="332"/>
        <v>152</v>
      </c>
      <c r="BLS16" s="15">
        <f t="shared" si="332"/>
        <v>197</v>
      </c>
      <c r="BLT16" s="15">
        <f t="shared" si="332"/>
        <v>161</v>
      </c>
      <c r="BLU16" s="15">
        <f t="shared" si="332"/>
        <v>181</v>
      </c>
      <c r="BLV16" s="15">
        <f t="shared" si="332"/>
        <v>238</v>
      </c>
      <c r="BLW16" s="15">
        <f t="shared" si="332"/>
        <v>248</v>
      </c>
      <c r="BLX16" s="15">
        <f t="shared" si="332"/>
        <v>222</v>
      </c>
      <c r="BLY16" s="15">
        <f t="shared" si="332"/>
        <v>166</v>
      </c>
      <c r="BLZ16" s="15">
        <f t="shared" si="332"/>
        <v>150</v>
      </c>
      <c r="BMA16" s="15">
        <f t="shared" si="332"/>
        <v>117</v>
      </c>
      <c r="BMB16" s="15">
        <f t="shared" si="332"/>
        <v>106</v>
      </c>
      <c r="BMC16" s="15">
        <f t="shared" si="332"/>
        <v>88</v>
      </c>
      <c r="BMD16" s="15">
        <f t="shared" si="332"/>
        <v>93</v>
      </c>
      <c r="BME16" s="15">
        <f t="shared" si="332"/>
        <v>90</v>
      </c>
      <c r="BMF16" s="15">
        <f t="shared" si="332"/>
        <v>97</v>
      </c>
      <c r="BMG16" s="15">
        <f t="shared" si="332"/>
        <v>107</v>
      </c>
      <c r="BMH16" s="15">
        <f t="shared" si="332"/>
        <v>238</v>
      </c>
      <c r="BMI16" s="15">
        <f t="shared" si="332"/>
        <v>159</v>
      </c>
      <c r="BMJ16" s="15">
        <f t="shared" si="332"/>
        <v>143</v>
      </c>
      <c r="BMK16" s="15">
        <f t="shared" si="332"/>
        <v>130</v>
      </c>
      <c r="BML16" s="15">
        <f t="shared" si="332"/>
        <v>141</v>
      </c>
      <c r="BMM16" s="15">
        <f t="shared" si="332"/>
        <v>144</v>
      </c>
      <c r="BMN16" s="15">
        <f t="shared" si="332"/>
        <v>140</v>
      </c>
      <c r="BMO16" s="15">
        <f t="shared" si="332"/>
        <v>135</v>
      </c>
      <c r="BMP16" s="15">
        <f t="shared" si="332"/>
        <v>141</v>
      </c>
      <c r="BMQ16" s="15">
        <f t="shared" si="332"/>
        <v>123</v>
      </c>
      <c r="BMR16" s="15">
        <f t="shared" si="332"/>
        <v>153</v>
      </c>
      <c r="BMS16" s="15">
        <f t="shared" si="332"/>
        <v>125</v>
      </c>
      <c r="BMT16" s="15">
        <f t="shared" si="332"/>
        <v>123</v>
      </c>
      <c r="BMU16" s="15">
        <f t="shared" si="332"/>
        <v>97</v>
      </c>
      <c r="BMV16" s="15">
        <f t="shared" si="332"/>
        <v>114</v>
      </c>
      <c r="BMW16" s="15">
        <f t="shared" ref="BMW16:BMY16" si="333">BMV16+BMV4-BMV6-BMV5</f>
        <v>120</v>
      </c>
      <c r="BMX16" s="15">
        <f t="shared" si="333"/>
        <v>104</v>
      </c>
      <c r="BMY16" s="15">
        <f t="shared" si="333"/>
        <v>99</v>
      </c>
    </row>
    <row r="17" spans="1:1715" s="6" customFormat="1" x14ac:dyDescent="0.25">
      <c r="A17" s="4" t="s">
        <v>17</v>
      </c>
      <c r="B17" s="16">
        <f t="shared" ref="B17:AG17" si="334">B16-B9</f>
        <v>0</v>
      </c>
      <c r="C17" s="16">
        <f t="shared" si="334"/>
        <v>6</v>
      </c>
      <c r="D17" s="16">
        <f t="shared" si="334"/>
        <v>25</v>
      </c>
      <c r="E17" s="16">
        <f t="shared" si="334"/>
        <v>20</v>
      </c>
      <c r="F17" s="16">
        <f t="shared" si="334"/>
        <v>22</v>
      </c>
      <c r="G17" s="16">
        <f t="shared" si="334"/>
        <v>0</v>
      </c>
      <c r="H17" s="16">
        <f t="shared" si="334"/>
        <v>19</v>
      </c>
      <c r="I17" s="16">
        <f t="shared" si="334"/>
        <v>28</v>
      </c>
      <c r="J17" s="16">
        <f t="shared" si="334"/>
        <v>39</v>
      </c>
      <c r="K17" s="16">
        <f t="shared" si="334"/>
        <v>46</v>
      </c>
      <c r="L17" s="16">
        <f t="shared" si="334"/>
        <v>72</v>
      </c>
      <c r="M17" s="16">
        <f t="shared" si="334"/>
        <v>64</v>
      </c>
      <c r="N17" s="16">
        <f t="shared" si="334"/>
        <v>79</v>
      </c>
      <c r="O17" s="16">
        <f t="shared" si="334"/>
        <v>78</v>
      </c>
      <c r="P17" s="16">
        <f t="shared" si="334"/>
        <v>88</v>
      </c>
      <c r="Q17" s="16">
        <f t="shared" si="334"/>
        <v>108</v>
      </c>
      <c r="R17" s="16">
        <f t="shared" si="334"/>
        <v>108</v>
      </c>
      <c r="S17" s="16">
        <f t="shared" si="334"/>
        <v>103</v>
      </c>
      <c r="T17" s="16">
        <f t="shared" si="334"/>
        <v>81</v>
      </c>
      <c r="U17" s="16">
        <f t="shared" si="334"/>
        <v>102</v>
      </c>
      <c r="V17" s="16">
        <f t="shared" si="334"/>
        <v>130</v>
      </c>
      <c r="W17" s="16">
        <f t="shared" si="334"/>
        <v>111</v>
      </c>
      <c r="X17" s="16">
        <f t="shared" si="334"/>
        <v>126</v>
      </c>
      <c r="Y17" s="16">
        <f t="shared" si="334"/>
        <v>120</v>
      </c>
      <c r="Z17" s="16">
        <f t="shared" si="334"/>
        <v>110</v>
      </c>
      <c r="AA17" s="16">
        <f t="shared" si="334"/>
        <v>95</v>
      </c>
      <c r="AB17" s="16">
        <f t="shared" si="334"/>
        <v>92</v>
      </c>
      <c r="AC17" s="16">
        <f t="shared" si="334"/>
        <v>107</v>
      </c>
      <c r="AD17" s="16">
        <f t="shared" si="334"/>
        <v>145</v>
      </c>
      <c r="AE17" s="16">
        <f t="shared" si="334"/>
        <v>134</v>
      </c>
      <c r="AF17" s="16">
        <f t="shared" si="334"/>
        <v>106</v>
      </c>
      <c r="AG17" s="16">
        <f t="shared" si="334"/>
        <v>107</v>
      </c>
      <c r="AH17" s="16">
        <f t="shared" ref="AH17:BM17" si="335">AH16-AH9</f>
        <v>96</v>
      </c>
      <c r="AI17" s="16">
        <f t="shared" si="335"/>
        <v>90</v>
      </c>
      <c r="AJ17" s="16">
        <f t="shared" si="335"/>
        <v>73</v>
      </c>
      <c r="AK17" s="16">
        <f t="shared" si="335"/>
        <v>82</v>
      </c>
      <c r="AL17" s="16">
        <f t="shared" si="335"/>
        <v>85</v>
      </c>
      <c r="AM17" s="16">
        <f t="shared" si="335"/>
        <v>77</v>
      </c>
      <c r="AN17" s="16">
        <f t="shared" si="335"/>
        <v>94</v>
      </c>
      <c r="AO17" s="16">
        <f t="shared" si="335"/>
        <v>96</v>
      </c>
      <c r="AP17" s="16">
        <f t="shared" si="335"/>
        <v>102</v>
      </c>
      <c r="AQ17" s="16">
        <f t="shared" si="335"/>
        <v>100</v>
      </c>
      <c r="AR17" s="16">
        <f t="shared" si="335"/>
        <v>98</v>
      </c>
      <c r="AS17" s="16">
        <f t="shared" si="335"/>
        <v>113</v>
      </c>
      <c r="AT17" s="16">
        <f t="shared" si="335"/>
        <v>86</v>
      </c>
      <c r="AU17" s="16">
        <f t="shared" si="335"/>
        <v>92</v>
      </c>
      <c r="AV17" s="16">
        <f t="shared" si="335"/>
        <v>107</v>
      </c>
      <c r="AW17" s="16">
        <f t="shared" si="335"/>
        <v>133</v>
      </c>
      <c r="AX17" s="16">
        <f t="shared" si="335"/>
        <v>145</v>
      </c>
      <c r="AY17" s="16">
        <f t="shared" si="335"/>
        <v>144</v>
      </c>
      <c r="AZ17" s="16">
        <f t="shared" si="335"/>
        <v>166</v>
      </c>
      <c r="BA17" s="16">
        <f t="shared" si="335"/>
        <v>155</v>
      </c>
      <c r="BB17" s="16">
        <f t="shared" si="335"/>
        <v>143</v>
      </c>
      <c r="BC17" s="16">
        <f t="shared" si="335"/>
        <v>128</v>
      </c>
      <c r="BD17" s="16">
        <f t="shared" si="335"/>
        <v>124</v>
      </c>
      <c r="BE17" s="16">
        <f t="shared" si="335"/>
        <v>126</v>
      </c>
      <c r="BF17" s="16">
        <f t="shared" si="335"/>
        <v>119</v>
      </c>
      <c r="BG17" s="16">
        <f t="shared" si="335"/>
        <v>131</v>
      </c>
      <c r="BH17" s="16">
        <f t="shared" si="335"/>
        <v>117</v>
      </c>
      <c r="BI17" s="16">
        <f t="shared" si="335"/>
        <v>113</v>
      </c>
      <c r="BJ17" s="16">
        <f t="shared" si="335"/>
        <v>112</v>
      </c>
      <c r="BK17" s="16">
        <f t="shared" si="335"/>
        <v>118</v>
      </c>
      <c r="BL17" s="16">
        <f t="shared" si="335"/>
        <v>119</v>
      </c>
      <c r="BM17" s="16">
        <f t="shared" si="335"/>
        <v>138</v>
      </c>
      <c r="BN17" s="16">
        <f t="shared" ref="BN17:CS17" si="336">BN16-BN9</f>
        <v>131</v>
      </c>
      <c r="BO17" s="16">
        <f t="shared" si="336"/>
        <v>120</v>
      </c>
      <c r="BP17" s="16">
        <f t="shared" si="336"/>
        <v>104</v>
      </c>
      <c r="BQ17" s="16">
        <f t="shared" si="336"/>
        <v>119</v>
      </c>
      <c r="BR17" s="16">
        <f t="shared" si="336"/>
        <v>101</v>
      </c>
      <c r="BS17" s="16">
        <f t="shared" si="336"/>
        <v>126</v>
      </c>
      <c r="BT17" s="16">
        <f t="shared" si="336"/>
        <v>108</v>
      </c>
      <c r="BU17" s="16">
        <f t="shared" si="336"/>
        <v>98</v>
      </c>
      <c r="BV17" s="16">
        <f t="shared" si="336"/>
        <v>95</v>
      </c>
      <c r="BW17" s="16">
        <f t="shared" si="336"/>
        <v>96</v>
      </c>
      <c r="BX17" s="16">
        <f t="shared" si="336"/>
        <v>108</v>
      </c>
      <c r="BY17" s="16">
        <f t="shared" si="336"/>
        <v>102</v>
      </c>
      <c r="BZ17" s="16">
        <f t="shared" si="336"/>
        <v>115</v>
      </c>
      <c r="CA17" s="16">
        <f t="shared" si="336"/>
        <v>114</v>
      </c>
      <c r="CB17" s="16">
        <f t="shared" si="336"/>
        <v>121</v>
      </c>
      <c r="CC17" s="16">
        <f t="shared" si="336"/>
        <v>124</v>
      </c>
      <c r="CD17" s="16">
        <f t="shared" si="336"/>
        <v>130</v>
      </c>
      <c r="CE17" s="16">
        <f t="shared" si="336"/>
        <v>155</v>
      </c>
      <c r="CF17" s="16">
        <f t="shared" si="336"/>
        <v>143</v>
      </c>
      <c r="CG17" s="16">
        <f t="shared" si="336"/>
        <v>146</v>
      </c>
      <c r="CH17" s="16">
        <f t="shared" si="336"/>
        <v>135</v>
      </c>
      <c r="CI17" s="16">
        <f t="shared" si="336"/>
        <v>132</v>
      </c>
      <c r="CJ17" s="16">
        <f t="shared" si="336"/>
        <v>134</v>
      </c>
      <c r="CK17" s="16">
        <f t="shared" si="336"/>
        <v>123</v>
      </c>
      <c r="CL17" s="16">
        <f t="shared" si="336"/>
        <v>124</v>
      </c>
      <c r="CM17" s="16">
        <f t="shared" si="336"/>
        <v>117</v>
      </c>
      <c r="CN17" s="16">
        <f t="shared" si="336"/>
        <v>149</v>
      </c>
      <c r="CO17" s="16">
        <f t="shared" si="336"/>
        <v>153</v>
      </c>
      <c r="CP17" s="16">
        <f t="shared" si="336"/>
        <v>152</v>
      </c>
      <c r="CQ17" s="16">
        <f t="shared" si="336"/>
        <v>159</v>
      </c>
      <c r="CR17" s="16">
        <f t="shared" si="336"/>
        <v>159</v>
      </c>
      <c r="CS17" s="16">
        <f t="shared" si="336"/>
        <v>154</v>
      </c>
      <c r="CT17" s="16">
        <f t="shared" ref="CT17:DY17" si="337">CT16-CT9</f>
        <v>121</v>
      </c>
      <c r="CU17" s="16">
        <f t="shared" si="337"/>
        <v>161</v>
      </c>
      <c r="CV17" s="16">
        <f t="shared" si="337"/>
        <v>170</v>
      </c>
      <c r="CW17" s="16">
        <f t="shared" si="337"/>
        <v>172</v>
      </c>
      <c r="CX17" s="16">
        <f t="shared" si="337"/>
        <v>164</v>
      </c>
      <c r="CY17" s="16">
        <f t="shared" si="337"/>
        <v>138</v>
      </c>
      <c r="CZ17" s="16">
        <f t="shared" si="337"/>
        <v>155</v>
      </c>
      <c r="DA17" s="16">
        <f t="shared" si="337"/>
        <v>164</v>
      </c>
      <c r="DB17" s="16">
        <f t="shared" si="337"/>
        <v>150</v>
      </c>
      <c r="DC17" s="16">
        <f t="shared" si="337"/>
        <v>146</v>
      </c>
      <c r="DD17" s="16">
        <f t="shared" si="337"/>
        <v>130</v>
      </c>
      <c r="DE17" s="16">
        <f t="shared" si="337"/>
        <v>123</v>
      </c>
      <c r="DF17" s="16">
        <f t="shared" si="337"/>
        <v>134</v>
      </c>
      <c r="DG17" s="16">
        <f t="shared" si="337"/>
        <v>328</v>
      </c>
      <c r="DH17" s="16">
        <f t="shared" si="337"/>
        <v>378</v>
      </c>
      <c r="DI17" s="16">
        <f t="shared" si="337"/>
        <v>152</v>
      </c>
      <c r="DJ17" s="16">
        <f t="shared" si="337"/>
        <v>144</v>
      </c>
      <c r="DK17" s="16">
        <f t="shared" si="337"/>
        <v>153</v>
      </c>
      <c r="DL17" s="16">
        <f t="shared" si="337"/>
        <v>154</v>
      </c>
      <c r="DM17" s="16">
        <f t="shared" si="337"/>
        <v>337</v>
      </c>
      <c r="DN17" s="16">
        <f t="shared" si="337"/>
        <v>388</v>
      </c>
      <c r="DO17" s="16">
        <f t="shared" si="337"/>
        <v>216</v>
      </c>
      <c r="DP17" s="16">
        <f t="shared" si="337"/>
        <v>228</v>
      </c>
      <c r="DQ17" s="16">
        <f t="shared" si="337"/>
        <v>239</v>
      </c>
      <c r="DR17" s="16">
        <f t="shared" si="337"/>
        <v>246</v>
      </c>
      <c r="DS17" s="16">
        <f t="shared" si="337"/>
        <v>212</v>
      </c>
      <c r="DT17" s="16">
        <f t="shared" si="337"/>
        <v>193</v>
      </c>
      <c r="DU17" s="16">
        <f t="shared" si="337"/>
        <v>174</v>
      </c>
      <c r="DV17" s="16">
        <f t="shared" si="337"/>
        <v>187</v>
      </c>
      <c r="DW17" s="16">
        <f t="shared" si="337"/>
        <v>244</v>
      </c>
      <c r="DX17" s="16">
        <f t="shared" si="337"/>
        <v>261</v>
      </c>
      <c r="DY17" s="16">
        <f t="shared" si="337"/>
        <v>312</v>
      </c>
      <c r="DZ17" s="16">
        <f t="shared" ref="DZ17:EQ17" si="338">DZ16-DZ9-DZ11</f>
        <v>407</v>
      </c>
      <c r="EA17" s="16">
        <f t="shared" si="338"/>
        <v>442</v>
      </c>
      <c r="EB17" s="16">
        <f t="shared" si="338"/>
        <v>457</v>
      </c>
      <c r="EC17" s="16">
        <f t="shared" si="338"/>
        <v>439</v>
      </c>
      <c r="ED17" s="16">
        <f t="shared" si="338"/>
        <v>498</v>
      </c>
      <c r="EE17" s="16">
        <f t="shared" si="338"/>
        <v>467</v>
      </c>
      <c r="EF17" s="16">
        <f t="shared" si="338"/>
        <v>482</v>
      </c>
      <c r="EG17" s="16">
        <f t="shared" si="338"/>
        <v>509</v>
      </c>
      <c r="EH17" s="16">
        <f t="shared" si="338"/>
        <v>482</v>
      </c>
      <c r="EI17" s="16">
        <f t="shared" si="338"/>
        <v>494</v>
      </c>
      <c r="EJ17" s="16">
        <f t="shared" si="338"/>
        <v>503</v>
      </c>
      <c r="EK17" s="16">
        <f t="shared" si="338"/>
        <v>512</v>
      </c>
      <c r="EL17" s="16">
        <f t="shared" si="338"/>
        <v>534</v>
      </c>
      <c r="EM17" s="16">
        <f t="shared" si="338"/>
        <v>553</v>
      </c>
      <c r="EN17" s="16">
        <f t="shared" si="338"/>
        <v>585</v>
      </c>
      <c r="EO17" s="16">
        <f t="shared" si="338"/>
        <v>568</v>
      </c>
      <c r="EP17" s="16">
        <f t="shared" si="338"/>
        <v>566</v>
      </c>
      <c r="EQ17" s="16">
        <f t="shared" si="338"/>
        <v>541</v>
      </c>
      <c r="ER17" s="16">
        <f t="shared" ref="ER17:HC17" si="339">ER16-ER9</f>
        <v>549</v>
      </c>
      <c r="ES17" s="16">
        <f t="shared" si="339"/>
        <v>573</v>
      </c>
      <c r="ET17" s="16">
        <f t="shared" si="339"/>
        <v>574</v>
      </c>
      <c r="EU17" s="16">
        <f t="shared" si="339"/>
        <v>553</v>
      </c>
      <c r="EV17" s="16">
        <f t="shared" si="339"/>
        <v>563</v>
      </c>
      <c r="EW17" s="16">
        <f t="shared" si="339"/>
        <v>552</v>
      </c>
      <c r="EX17" s="16">
        <f t="shared" si="339"/>
        <v>546</v>
      </c>
      <c r="EY17" s="16">
        <f t="shared" si="339"/>
        <v>546</v>
      </c>
      <c r="EZ17" s="16">
        <f t="shared" si="339"/>
        <v>594</v>
      </c>
      <c r="FA17" s="16">
        <f t="shared" si="339"/>
        <v>600</v>
      </c>
      <c r="FB17" s="16">
        <f t="shared" si="339"/>
        <v>591</v>
      </c>
      <c r="FC17" s="16">
        <f t="shared" si="339"/>
        <v>575</v>
      </c>
      <c r="FD17" s="16">
        <f t="shared" si="339"/>
        <v>568</v>
      </c>
      <c r="FE17" s="16">
        <f t="shared" si="339"/>
        <v>578</v>
      </c>
      <c r="FF17" s="16">
        <f t="shared" si="339"/>
        <v>584</v>
      </c>
      <c r="FG17" s="16">
        <f t="shared" si="339"/>
        <v>555</v>
      </c>
      <c r="FH17" s="16">
        <f t="shared" si="339"/>
        <v>546</v>
      </c>
      <c r="FI17" s="16">
        <f t="shared" si="339"/>
        <v>549</v>
      </c>
      <c r="FJ17" s="16">
        <f t="shared" si="339"/>
        <v>546</v>
      </c>
      <c r="FK17" s="16">
        <f t="shared" si="339"/>
        <v>540</v>
      </c>
      <c r="FL17" s="16">
        <f t="shared" si="339"/>
        <v>536</v>
      </c>
      <c r="FM17" s="16">
        <f t="shared" si="339"/>
        <v>539</v>
      </c>
      <c r="FN17" s="16">
        <f t="shared" si="339"/>
        <v>538</v>
      </c>
      <c r="FO17" s="16">
        <f t="shared" si="339"/>
        <v>548</v>
      </c>
      <c r="FP17" s="16">
        <f t="shared" si="339"/>
        <v>587</v>
      </c>
      <c r="FQ17" s="16">
        <f t="shared" si="339"/>
        <v>604</v>
      </c>
      <c r="FR17" s="16">
        <f t="shared" si="339"/>
        <v>597</v>
      </c>
      <c r="FS17" s="16">
        <f t="shared" si="339"/>
        <v>585</v>
      </c>
      <c r="FT17" s="16">
        <f t="shared" si="339"/>
        <v>626</v>
      </c>
      <c r="FU17" s="16">
        <f t="shared" si="339"/>
        <v>616</v>
      </c>
      <c r="FV17" s="16">
        <f t="shared" si="339"/>
        <v>751</v>
      </c>
      <c r="FW17" s="16">
        <f t="shared" si="339"/>
        <v>742</v>
      </c>
      <c r="FX17" s="16">
        <f t="shared" si="339"/>
        <v>714</v>
      </c>
      <c r="FY17" s="16">
        <f t="shared" si="339"/>
        <v>659</v>
      </c>
      <c r="FZ17" s="16">
        <f t="shared" si="339"/>
        <v>659</v>
      </c>
      <c r="GA17" s="16">
        <f t="shared" si="339"/>
        <v>591</v>
      </c>
      <c r="GB17" s="16">
        <f t="shared" si="339"/>
        <v>542</v>
      </c>
      <c r="GC17" s="16">
        <f t="shared" si="339"/>
        <v>546</v>
      </c>
      <c r="GD17" s="16">
        <f t="shared" si="339"/>
        <v>526</v>
      </c>
      <c r="GE17" s="16">
        <f t="shared" si="339"/>
        <v>410</v>
      </c>
      <c r="GF17" s="16">
        <f t="shared" si="339"/>
        <v>412</v>
      </c>
      <c r="GG17" s="16">
        <f t="shared" si="339"/>
        <v>437</v>
      </c>
      <c r="GH17" s="16">
        <f t="shared" si="339"/>
        <v>472</v>
      </c>
      <c r="GI17" s="16">
        <f t="shared" si="339"/>
        <v>476</v>
      </c>
      <c r="GJ17" s="16">
        <f t="shared" si="339"/>
        <v>462</v>
      </c>
      <c r="GK17" s="16">
        <f t="shared" si="339"/>
        <v>372</v>
      </c>
      <c r="GL17" s="16">
        <f t="shared" si="339"/>
        <v>383</v>
      </c>
      <c r="GM17" s="16">
        <f t="shared" si="339"/>
        <v>356</v>
      </c>
      <c r="GN17" s="16">
        <f t="shared" si="339"/>
        <v>371</v>
      </c>
      <c r="GO17" s="16">
        <f t="shared" si="339"/>
        <v>345</v>
      </c>
      <c r="GP17" s="16">
        <f t="shared" si="339"/>
        <v>349</v>
      </c>
      <c r="GQ17" s="16">
        <f t="shared" si="339"/>
        <v>307</v>
      </c>
      <c r="GR17" s="16">
        <f t="shared" si="339"/>
        <v>314</v>
      </c>
      <c r="GS17" s="16">
        <f t="shared" si="339"/>
        <v>307</v>
      </c>
      <c r="GT17" s="16">
        <f t="shared" si="339"/>
        <v>293</v>
      </c>
      <c r="GU17" s="16">
        <f t="shared" si="339"/>
        <v>278</v>
      </c>
      <c r="GV17" s="16">
        <f t="shared" si="339"/>
        <v>249</v>
      </c>
      <c r="GW17" s="16">
        <f t="shared" si="339"/>
        <v>242</v>
      </c>
      <c r="GX17" s="16">
        <f t="shared" si="339"/>
        <v>232</v>
      </c>
      <c r="GY17" s="16">
        <f t="shared" si="339"/>
        <v>235</v>
      </c>
      <c r="GZ17" s="16">
        <f t="shared" si="339"/>
        <v>220</v>
      </c>
      <c r="HA17" s="16">
        <f t="shared" si="339"/>
        <v>194</v>
      </c>
      <c r="HB17" s="16">
        <f t="shared" si="339"/>
        <v>218</v>
      </c>
      <c r="HC17" s="16">
        <f t="shared" si="339"/>
        <v>235</v>
      </c>
      <c r="HD17" s="16">
        <f t="shared" ref="HD17:JO17" si="340">HD16-HD9</f>
        <v>213</v>
      </c>
      <c r="HE17" s="16">
        <f t="shared" si="340"/>
        <v>212</v>
      </c>
      <c r="HF17" s="16">
        <f t="shared" si="340"/>
        <v>190</v>
      </c>
      <c r="HG17" s="16">
        <f t="shared" si="340"/>
        <v>192</v>
      </c>
      <c r="HH17" s="16">
        <f t="shared" si="340"/>
        <v>176</v>
      </c>
      <c r="HI17" s="16">
        <f t="shared" si="340"/>
        <v>181</v>
      </c>
      <c r="HJ17" s="16">
        <f t="shared" si="340"/>
        <v>177</v>
      </c>
      <c r="HK17" s="16">
        <f t="shared" si="340"/>
        <v>175</v>
      </c>
      <c r="HL17" s="16">
        <f t="shared" si="340"/>
        <v>158</v>
      </c>
      <c r="HM17" s="16">
        <f t="shared" si="340"/>
        <v>158</v>
      </c>
      <c r="HN17" s="16">
        <f t="shared" si="340"/>
        <v>170</v>
      </c>
      <c r="HO17" s="16">
        <f t="shared" si="340"/>
        <v>180</v>
      </c>
      <c r="HP17" s="16">
        <f t="shared" si="340"/>
        <v>179</v>
      </c>
      <c r="HQ17" s="16">
        <f t="shared" si="340"/>
        <v>144</v>
      </c>
      <c r="HR17" s="16">
        <f t="shared" si="340"/>
        <v>179</v>
      </c>
      <c r="HS17" s="16">
        <f t="shared" si="340"/>
        <v>165</v>
      </c>
      <c r="HT17" s="16">
        <f t="shared" si="340"/>
        <v>168</v>
      </c>
      <c r="HU17" s="16">
        <f t="shared" si="340"/>
        <v>182</v>
      </c>
      <c r="HV17" s="16">
        <f t="shared" si="340"/>
        <v>188</v>
      </c>
      <c r="HW17" s="16">
        <f t="shared" si="340"/>
        <v>181</v>
      </c>
      <c r="HX17" s="16">
        <f t="shared" si="340"/>
        <v>178</v>
      </c>
      <c r="HY17" s="16">
        <f t="shared" si="340"/>
        <v>172</v>
      </c>
      <c r="HZ17" s="16">
        <f t="shared" si="340"/>
        <v>193</v>
      </c>
      <c r="IA17" s="16">
        <f t="shared" si="340"/>
        <v>199</v>
      </c>
      <c r="IB17" s="16">
        <f t="shared" si="340"/>
        <v>192</v>
      </c>
      <c r="IC17" s="16">
        <f t="shared" si="340"/>
        <v>158</v>
      </c>
      <c r="ID17" s="16">
        <f t="shared" si="340"/>
        <v>144</v>
      </c>
      <c r="IE17" s="16">
        <f t="shared" si="340"/>
        <v>124</v>
      </c>
      <c r="IF17" s="16">
        <f t="shared" si="340"/>
        <v>164</v>
      </c>
      <c r="IG17" s="16">
        <f t="shared" si="340"/>
        <v>158</v>
      </c>
      <c r="IH17" s="16">
        <f t="shared" si="340"/>
        <v>149</v>
      </c>
      <c r="II17" s="16">
        <f t="shared" si="340"/>
        <v>169</v>
      </c>
      <c r="IJ17" s="16">
        <f t="shared" si="340"/>
        <v>157</v>
      </c>
      <c r="IK17" s="16">
        <f t="shared" si="340"/>
        <v>163</v>
      </c>
      <c r="IL17" s="16">
        <f t="shared" si="340"/>
        <v>136</v>
      </c>
      <c r="IM17" s="16">
        <f t="shared" si="340"/>
        <v>161</v>
      </c>
      <c r="IN17" s="16">
        <f t="shared" si="340"/>
        <v>172</v>
      </c>
      <c r="IO17" s="16">
        <f t="shared" si="340"/>
        <v>193</v>
      </c>
      <c r="IP17" s="16">
        <f t="shared" si="340"/>
        <v>168</v>
      </c>
      <c r="IQ17" s="16">
        <f t="shared" si="340"/>
        <v>218</v>
      </c>
      <c r="IR17" s="16">
        <f t="shared" si="340"/>
        <v>205</v>
      </c>
      <c r="IS17" s="16">
        <f t="shared" si="340"/>
        <v>195</v>
      </c>
      <c r="IT17" s="16">
        <f t="shared" si="340"/>
        <v>224</v>
      </c>
      <c r="IU17" s="16">
        <f t="shared" si="340"/>
        <v>242</v>
      </c>
      <c r="IV17" s="16">
        <f t="shared" si="340"/>
        <v>223</v>
      </c>
      <c r="IW17" s="16">
        <f t="shared" si="340"/>
        <v>185</v>
      </c>
      <c r="IX17" s="16">
        <f t="shared" si="340"/>
        <v>194</v>
      </c>
      <c r="IY17" s="16">
        <f t="shared" si="340"/>
        <v>216</v>
      </c>
      <c r="IZ17" s="16">
        <f t="shared" si="340"/>
        <v>174</v>
      </c>
      <c r="JA17" s="16">
        <f t="shared" si="340"/>
        <v>168</v>
      </c>
      <c r="JB17" s="16">
        <f t="shared" si="340"/>
        <v>159</v>
      </c>
      <c r="JC17" s="16">
        <f t="shared" si="340"/>
        <v>161</v>
      </c>
      <c r="JD17" s="16">
        <f t="shared" si="340"/>
        <v>161</v>
      </c>
      <c r="JE17" s="16">
        <f t="shared" si="340"/>
        <v>153</v>
      </c>
      <c r="JF17" s="16">
        <f t="shared" si="340"/>
        <v>137</v>
      </c>
      <c r="JG17" s="16">
        <f t="shared" si="340"/>
        <v>133</v>
      </c>
      <c r="JH17" s="16">
        <f t="shared" si="340"/>
        <v>123</v>
      </c>
      <c r="JI17" s="16">
        <f t="shared" si="340"/>
        <v>91</v>
      </c>
      <c r="JJ17" s="16">
        <f t="shared" si="340"/>
        <v>96</v>
      </c>
      <c r="JK17" s="16">
        <f t="shared" si="340"/>
        <v>109</v>
      </c>
      <c r="JL17" s="16">
        <f t="shared" si="340"/>
        <v>102</v>
      </c>
      <c r="JM17" s="16">
        <f t="shared" si="340"/>
        <v>100</v>
      </c>
      <c r="JN17" s="16">
        <f t="shared" si="340"/>
        <v>108</v>
      </c>
      <c r="JO17" s="16">
        <f t="shared" si="340"/>
        <v>105</v>
      </c>
      <c r="JP17" s="16">
        <f t="shared" ref="JP17:MA17" si="341">JP16-JP9</f>
        <v>109</v>
      </c>
      <c r="JQ17" s="16">
        <f t="shared" si="341"/>
        <v>95</v>
      </c>
      <c r="JR17" s="16">
        <f t="shared" si="341"/>
        <v>86</v>
      </c>
      <c r="JS17" s="16">
        <f t="shared" si="341"/>
        <v>94</v>
      </c>
      <c r="JT17" s="16">
        <f t="shared" si="341"/>
        <v>87</v>
      </c>
      <c r="JU17" s="16">
        <f t="shared" si="341"/>
        <v>86</v>
      </c>
      <c r="JV17" s="16">
        <f t="shared" si="341"/>
        <v>96</v>
      </c>
      <c r="JW17" s="16">
        <f t="shared" si="341"/>
        <v>96</v>
      </c>
      <c r="JX17" s="16">
        <f t="shared" si="341"/>
        <v>86</v>
      </c>
      <c r="JY17" s="16">
        <f t="shared" si="341"/>
        <v>80</v>
      </c>
      <c r="JZ17" s="16">
        <f t="shared" si="341"/>
        <v>83</v>
      </c>
      <c r="KA17" s="16">
        <f t="shared" si="341"/>
        <v>75</v>
      </c>
      <c r="KB17" s="16">
        <f t="shared" si="341"/>
        <v>74</v>
      </c>
      <c r="KC17" s="16">
        <f t="shared" si="341"/>
        <v>63</v>
      </c>
      <c r="KD17" s="16">
        <f t="shared" si="341"/>
        <v>81</v>
      </c>
      <c r="KE17" s="16">
        <f t="shared" si="341"/>
        <v>104</v>
      </c>
      <c r="KF17" s="16">
        <f t="shared" si="341"/>
        <v>98</v>
      </c>
      <c r="KG17" s="16">
        <f t="shared" si="341"/>
        <v>81</v>
      </c>
      <c r="KH17" s="16">
        <f t="shared" si="341"/>
        <v>78</v>
      </c>
      <c r="KI17" s="16">
        <f t="shared" si="341"/>
        <v>81</v>
      </c>
      <c r="KJ17" s="16">
        <f t="shared" si="341"/>
        <v>80</v>
      </c>
      <c r="KK17" s="16">
        <f t="shared" si="341"/>
        <v>97</v>
      </c>
      <c r="KL17" s="16">
        <f t="shared" si="341"/>
        <v>111</v>
      </c>
      <c r="KM17" s="16">
        <f t="shared" si="341"/>
        <v>93</v>
      </c>
      <c r="KN17" s="16">
        <f t="shared" si="341"/>
        <v>91</v>
      </c>
      <c r="KO17" s="16">
        <f t="shared" si="341"/>
        <v>83</v>
      </c>
      <c r="KP17" s="16">
        <f t="shared" si="341"/>
        <v>68</v>
      </c>
      <c r="KQ17" s="16">
        <f t="shared" si="341"/>
        <v>70</v>
      </c>
      <c r="KR17" s="16">
        <f t="shared" si="341"/>
        <v>93</v>
      </c>
      <c r="KS17" s="16">
        <f t="shared" si="341"/>
        <v>128</v>
      </c>
      <c r="KT17" s="16">
        <f t="shared" si="341"/>
        <v>100</v>
      </c>
      <c r="KU17" s="16">
        <f t="shared" si="341"/>
        <v>92</v>
      </c>
      <c r="KV17" s="16">
        <f t="shared" si="341"/>
        <v>96</v>
      </c>
      <c r="KW17" s="16">
        <f t="shared" si="341"/>
        <v>91</v>
      </c>
      <c r="KX17" s="16">
        <f t="shared" si="341"/>
        <v>87</v>
      </c>
      <c r="KY17" s="16">
        <f t="shared" si="341"/>
        <v>86</v>
      </c>
      <c r="KZ17" s="16">
        <f t="shared" si="341"/>
        <v>95</v>
      </c>
      <c r="LA17" s="16">
        <f t="shared" si="341"/>
        <v>85</v>
      </c>
      <c r="LB17" s="16">
        <f t="shared" si="341"/>
        <v>94</v>
      </c>
      <c r="LC17" s="16">
        <f t="shared" si="341"/>
        <v>82</v>
      </c>
      <c r="LD17" s="16">
        <f t="shared" si="341"/>
        <v>79</v>
      </c>
      <c r="LE17" s="16">
        <f t="shared" si="341"/>
        <v>74</v>
      </c>
      <c r="LF17" s="16">
        <f t="shared" si="341"/>
        <v>74</v>
      </c>
      <c r="LG17" s="16">
        <f t="shared" si="341"/>
        <v>100</v>
      </c>
      <c r="LH17" s="16">
        <f t="shared" si="341"/>
        <v>85</v>
      </c>
      <c r="LI17" s="16">
        <f t="shared" si="341"/>
        <v>83</v>
      </c>
      <c r="LJ17" s="16">
        <f t="shared" si="341"/>
        <v>82</v>
      </c>
      <c r="LK17" s="16">
        <f t="shared" si="341"/>
        <v>81</v>
      </c>
      <c r="LL17" s="16">
        <f t="shared" si="341"/>
        <v>65</v>
      </c>
      <c r="LM17" s="16">
        <f t="shared" si="341"/>
        <v>65</v>
      </c>
      <c r="LN17" s="16">
        <f t="shared" si="341"/>
        <v>65</v>
      </c>
      <c r="LO17" s="16">
        <f t="shared" si="341"/>
        <v>77</v>
      </c>
      <c r="LP17" s="16">
        <f t="shared" si="341"/>
        <v>67</v>
      </c>
      <c r="LQ17" s="16">
        <f t="shared" si="341"/>
        <v>63</v>
      </c>
      <c r="LR17" s="16">
        <f t="shared" si="341"/>
        <v>55</v>
      </c>
      <c r="LS17" s="16">
        <f t="shared" si="341"/>
        <v>50</v>
      </c>
      <c r="LT17" s="16">
        <f t="shared" si="341"/>
        <v>65</v>
      </c>
      <c r="LU17" s="16">
        <f t="shared" si="341"/>
        <v>61</v>
      </c>
      <c r="LV17" s="16">
        <f t="shared" si="341"/>
        <v>63</v>
      </c>
      <c r="LW17" s="16">
        <f t="shared" si="341"/>
        <v>63</v>
      </c>
      <c r="LX17" s="16">
        <f t="shared" si="341"/>
        <v>65</v>
      </c>
      <c r="LY17" s="16">
        <f t="shared" si="341"/>
        <v>78</v>
      </c>
      <c r="LZ17" s="16">
        <f t="shared" si="341"/>
        <v>79</v>
      </c>
      <c r="MA17" s="16">
        <f t="shared" si="341"/>
        <v>79</v>
      </c>
      <c r="MB17" s="16">
        <f t="shared" ref="MB17:OM17" si="342">MB16-MB9</f>
        <v>79</v>
      </c>
      <c r="MC17" s="16">
        <f t="shared" si="342"/>
        <v>74</v>
      </c>
      <c r="MD17" s="16">
        <f t="shared" si="342"/>
        <v>79</v>
      </c>
      <c r="ME17" s="16">
        <f t="shared" si="342"/>
        <v>82</v>
      </c>
      <c r="MF17" s="16">
        <f t="shared" si="342"/>
        <v>77</v>
      </c>
      <c r="MG17" s="16">
        <f t="shared" si="342"/>
        <v>57</v>
      </c>
      <c r="MH17" s="16">
        <f t="shared" si="342"/>
        <v>60</v>
      </c>
      <c r="MI17" s="16">
        <f t="shared" si="342"/>
        <v>65</v>
      </c>
      <c r="MJ17" s="16">
        <f t="shared" si="342"/>
        <v>58</v>
      </c>
      <c r="MK17" s="16">
        <f t="shared" si="342"/>
        <v>55</v>
      </c>
      <c r="ML17" s="16">
        <f t="shared" si="342"/>
        <v>53</v>
      </c>
      <c r="MM17" s="16">
        <f t="shared" si="342"/>
        <v>55</v>
      </c>
      <c r="MN17" s="16">
        <f t="shared" si="342"/>
        <v>59</v>
      </c>
      <c r="MO17" s="16">
        <f t="shared" si="342"/>
        <v>51</v>
      </c>
      <c r="MP17" s="16">
        <f t="shared" si="342"/>
        <v>60</v>
      </c>
      <c r="MQ17" s="16">
        <f t="shared" si="342"/>
        <v>61</v>
      </c>
      <c r="MR17" s="16">
        <f t="shared" si="342"/>
        <v>58</v>
      </c>
      <c r="MS17" s="16">
        <f t="shared" si="342"/>
        <v>61</v>
      </c>
      <c r="MT17" s="16">
        <f t="shared" si="342"/>
        <v>70</v>
      </c>
      <c r="MU17" s="16">
        <f t="shared" si="342"/>
        <v>74</v>
      </c>
      <c r="MV17" s="16">
        <f t="shared" si="342"/>
        <v>85</v>
      </c>
      <c r="MW17" s="16">
        <f t="shared" si="342"/>
        <v>84</v>
      </c>
      <c r="MX17" s="16">
        <f t="shared" si="342"/>
        <v>68</v>
      </c>
      <c r="MY17" s="16">
        <f t="shared" si="342"/>
        <v>66</v>
      </c>
      <c r="MZ17" s="16">
        <f t="shared" si="342"/>
        <v>66</v>
      </c>
      <c r="NA17" s="16">
        <f t="shared" si="342"/>
        <v>72</v>
      </c>
      <c r="NB17" s="16">
        <f t="shared" si="342"/>
        <v>65</v>
      </c>
      <c r="NC17" s="16">
        <f t="shared" si="342"/>
        <v>60</v>
      </c>
      <c r="ND17" s="16">
        <f t="shared" si="342"/>
        <v>71</v>
      </c>
      <c r="NE17" s="16">
        <f t="shared" si="342"/>
        <v>66</v>
      </c>
      <c r="NF17" s="16">
        <f t="shared" si="342"/>
        <v>58</v>
      </c>
      <c r="NG17" s="16">
        <f t="shared" si="342"/>
        <v>64</v>
      </c>
      <c r="NH17" s="16">
        <f t="shared" si="342"/>
        <v>71</v>
      </c>
      <c r="NI17" s="16">
        <f t="shared" si="342"/>
        <v>73</v>
      </c>
      <c r="NJ17" s="16">
        <f t="shared" si="342"/>
        <v>74</v>
      </c>
      <c r="NK17" s="16">
        <f t="shared" si="342"/>
        <v>88</v>
      </c>
      <c r="NL17" s="16">
        <f t="shared" si="342"/>
        <v>76</v>
      </c>
      <c r="NM17" s="16">
        <f t="shared" si="342"/>
        <v>83</v>
      </c>
      <c r="NN17" s="16">
        <f t="shared" si="342"/>
        <v>88</v>
      </c>
      <c r="NO17" s="16">
        <f t="shared" si="342"/>
        <v>88</v>
      </c>
      <c r="NP17" s="16">
        <f t="shared" si="342"/>
        <v>79</v>
      </c>
      <c r="NQ17" s="16">
        <f t="shared" si="342"/>
        <v>69</v>
      </c>
      <c r="NR17" s="16">
        <f t="shared" si="342"/>
        <v>78</v>
      </c>
      <c r="NS17" s="16">
        <f t="shared" si="342"/>
        <v>69</v>
      </c>
      <c r="NT17" s="16">
        <f t="shared" si="342"/>
        <v>66</v>
      </c>
      <c r="NU17" s="16">
        <f t="shared" si="342"/>
        <v>72</v>
      </c>
      <c r="NV17" s="16">
        <f t="shared" si="342"/>
        <v>67</v>
      </c>
      <c r="NW17" s="16">
        <f t="shared" si="342"/>
        <v>63</v>
      </c>
      <c r="NX17" s="16">
        <f t="shared" si="342"/>
        <v>72</v>
      </c>
      <c r="NY17" s="16">
        <f t="shared" si="342"/>
        <v>75</v>
      </c>
      <c r="NZ17" s="16">
        <f t="shared" si="342"/>
        <v>60</v>
      </c>
      <c r="OA17" s="16">
        <f t="shared" si="342"/>
        <v>65</v>
      </c>
      <c r="OB17" s="16">
        <f t="shared" si="342"/>
        <v>74</v>
      </c>
      <c r="OC17" s="16">
        <f t="shared" si="342"/>
        <v>81</v>
      </c>
      <c r="OD17" s="16">
        <f t="shared" si="342"/>
        <v>78</v>
      </c>
      <c r="OE17" s="16">
        <f t="shared" si="342"/>
        <v>55</v>
      </c>
      <c r="OF17" s="16">
        <f t="shared" si="342"/>
        <v>52</v>
      </c>
      <c r="OG17" s="16">
        <f t="shared" si="342"/>
        <v>55</v>
      </c>
      <c r="OH17" s="16">
        <f t="shared" si="342"/>
        <v>66</v>
      </c>
      <c r="OI17" s="16">
        <f t="shared" si="342"/>
        <v>69</v>
      </c>
      <c r="OJ17" s="16">
        <f t="shared" si="342"/>
        <v>67</v>
      </c>
      <c r="OK17" s="16">
        <f t="shared" si="342"/>
        <v>57</v>
      </c>
      <c r="OL17" s="16">
        <f t="shared" si="342"/>
        <v>59</v>
      </c>
      <c r="OM17" s="16">
        <f t="shared" si="342"/>
        <v>53</v>
      </c>
      <c r="ON17" s="16">
        <f t="shared" ref="ON17:QY17" si="343">ON16-ON9</f>
        <v>51</v>
      </c>
      <c r="OO17" s="16">
        <f t="shared" si="343"/>
        <v>51</v>
      </c>
      <c r="OP17" s="16">
        <f t="shared" si="343"/>
        <v>61</v>
      </c>
      <c r="OQ17" s="16">
        <f t="shared" si="343"/>
        <v>70</v>
      </c>
      <c r="OR17" s="16">
        <f t="shared" si="343"/>
        <v>66</v>
      </c>
      <c r="OS17" s="16">
        <f t="shared" si="343"/>
        <v>73</v>
      </c>
      <c r="OT17" s="16">
        <f t="shared" si="343"/>
        <v>72</v>
      </c>
      <c r="OU17" s="16">
        <f t="shared" si="343"/>
        <v>62</v>
      </c>
      <c r="OV17" s="16">
        <f t="shared" si="343"/>
        <v>62</v>
      </c>
      <c r="OW17" s="16">
        <f t="shared" si="343"/>
        <v>74</v>
      </c>
      <c r="OX17" s="16">
        <f t="shared" si="343"/>
        <v>75</v>
      </c>
      <c r="OY17" s="16">
        <f t="shared" si="343"/>
        <v>60</v>
      </c>
      <c r="OZ17" s="16">
        <f t="shared" si="343"/>
        <v>68</v>
      </c>
      <c r="PA17" s="16">
        <f t="shared" si="343"/>
        <v>61</v>
      </c>
      <c r="PB17" s="16">
        <f t="shared" si="343"/>
        <v>48</v>
      </c>
      <c r="PC17" s="16">
        <f t="shared" si="343"/>
        <v>46</v>
      </c>
      <c r="PD17" s="16">
        <f t="shared" si="343"/>
        <v>44</v>
      </c>
      <c r="PE17" s="16">
        <f t="shared" si="343"/>
        <v>58</v>
      </c>
      <c r="PF17" s="16">
        <f t="shared" si="343"/>
        <v>55</v>
      </c>
      <c r="PG17" s="16">
        <f t="shared" si="343"/>
        <v>35</v>
      </c>
      <c r="PH17" s="16">
        <f t="shared" si="343"/>
        <v>49</v>
      </c>
      <c r="PI17" s="16">
        <f t="shared" si="343"/>
        <v>44</v>
      </c>
      <c r="PJ17" s="16">
        <f t="shared" si="343"/>
        <v>48</v>
      </c>
      <c r="PK17" s="16">
        <f t="shared" si="343"/>
        <v>37</v>
      </c>
      <c r="PL17" s="16">
        <f t="shared" si="343"/>
        <v>37</v>
      </c>
      <c r="PM17" s="16">
        <f t="shared" si="343"/>
        <v>36</v>
      </c>
      <c r="PN17" s="16">
        <f t="shared" si="343"/>
        <v>42</v>
      </c>
      <c r="PO17" s="16">
        <f t="shared" si="343"/>
        <v>60</v>
      </c>
      <c r="PP17" s="16">
        <f t="shared" si="343"/>
        <v>61</v>
      </c>
      <c r="PQ17" s="16">
        <f t="shared" si="343"/>
        <v>41</v>
      </c>
      <c r="PR17" s="16">
        <f t="shared" si="343"/>
        <v>62</v>
      </c>
      <c r="PS17" s="16">
        <f t="shared" si="343"/>
        <v>54</v>
      </c>
      <c r="PT17" s="16">
        <f t="shared" si="343"/>
        <v>56</v>
      </c>
      <c r="PU17" s="16">
        <f t="shared" si="343"/>
        <v>35</v>
      </c>
      <c r="PV17" s="16">
        <f t="shared" si="343"/>
        <v>40</v>
      </c>
      <c r="PW17" s="16">
        <f t="shared" si="343"/>
        <v>33</v>
      </c>
      <c r="PX17" s="16">
        <f t="shared" si="343"/>
        <v>35</v>
      </c>
      <c r="PY17" s="16">
        <f t="shared" si="343"/>
        <v>43</v>
      </c>
      <c r="PZ17" s="16">
        <f t="shared" si="343"/>
        <v>34</v>
      </c>
      <c r="QA17" s="16">
        <f t="shared" si="343"/>
        <v>33</v>
      </c>
      <c r="QB17" s="16">
        <f t="shared" si="343"/>
        <v>36</v>
      </c>
      <c r="QC17" s="16">
        <f t="shared" si="343"/>
        <v>45</v>
      </c>
      <c r="QD17" s="16">
        <f t="shared" si="343"/>
        <v>28</v>
      </c>
      <c r="QE17" s="16">
        <f t="shared" si="343"/>
        <v>34</v>
      </c>
      <c r="QF17" s="16">
        <f t="shared" si="343"/>
        <v>29</v>
      </c>
      <c r="QG17" s="16">
        <f t="shared" si="343"/>
        <v>40</v>
      </c>
      <c r="QH17" s="16">
        <f t="shared" si="343"/>
        <v>35</v>
      </c>
      <c r="QI17" s="16">
        <f t="shared" si="343"/>
        <v>38</v>
      </c>
      <c r="QJ17" s="16">
        <f t="shared" si="343"/>
        <v>37</v>
      </c>
      <c r="QK17" s="16">
        <f t="shared" si="343"/>
        <v>29</v>
      </c>
      <c r="QL17" s="16">
        <f t="shared" si="343"/>
        <v>28</v>
      </c>
      <c r="QM17" s="16">
        <f t="shared" si="343"/>
        <v>95</v>
      </c>
      <c r="QN17" s="16">
        <f t="shared" si="343"/>
        <v>46</v>
      </c>
      <c r="QO17" s="16">
        <f t="shared" si="343"/>
        <v>44</v>
      </c>
      <c r="QP17" s="16">
        <f t="shared" si="343"/>
        <v>48</v>
      </c>
      <c r="QQ17" s="16">
        <f t="shared" si="343"/>
        <v>48</v>
      </c>
      <c r="QR17" s="16">
        <f t="shared" si="343"/>
        <v>46</v>
      </c>
      <c r="QS17" s="16">
        <f t="shared" si="343"/>
        <v>42</v>
      </c>
      <c r="QT17" s="16">
        <f t="shared" si="343"/>
        <v>55</v>
      </c>
      <c r="QU17" s="16">
        <f t="shared" si="343"/>
        <v>55</v>
      </c>
      <c r="QV17" s="16">
        <f t="shared" si="343"/>
        <v>56</v>
      </c>
      <c r="QW17" s="16">
        <f t="shared" si="343"/>
        <v>62</v>
      </c>
      <c r="QX17" s="16">
        <f t="shared" si="343"/>
        <v>60</v>
      </c>
      <c r="QY17" s="16">
        <f t="shared" si="343"/>
        <v>73</v>
      </c>
      <c r="QZ17" s="16">
        <f t="shared" ref="QZ17:TK17" si="344">QZ16-QZ9</f>
        <v>56</v>
      </c>
      <c r="RA17" s="16">
        <f t="shared" si="344"/>
        <v>61</v>
      </c>
      <c r="RB17" s="16">
        <f t="shared" si="344"/>
        <v>51</v>
      </c>
      <c r="RC17" s="16">
        <f t="shared" si="344"/>
        <v>57</v>
      </c>
      <c r="RD17" s="16">
        <f t="shared" si="344"/>
        <v>53</v>
      </c>
      <c r="RE17" s="16">
        <f t="shared" si="344"/>
        <v>61</v>
      </c>
      <c r="RF17" s="16">
        <f t="shared" si="344"/>
        <v>69</v>
      </c>
      <c r="RG17" s="16">
        <f t="shared" si="344"/>
        <v>66</v>
      </c>
      <c r="RH17" s="16">
        <f t="shared" si="344"/>
        <v>68</v>
      </c>
      <c r="RI17" s="16">
        <f t="shared" si="344"/>
        <v>53</v>
      </c>
      <c r="RJ17" s="16">
        <f t="shared" si="344"/>
        <v>60</v>
      </c>
      <c r="RK17" s="16">
        <f t="shared" si="344"/>
        <v>54</v>
      </c>
      <c r="RL17" s="16">
        <f t="shared" si="344"/>
        <v>60</v>
      </c>
      <c r="RM17" s="16">
        <f t="shared" si="344"/>
        <v>65</v>
      </c>
      <c r="RN17" s="16">
        <f t="shared" si="344"/>
        <v>56</v>
      </c>
      <c r="RO17" s="16">
        <f t="shared" si="344"/>
        <v>63</v>
      </c>
      <c r="RP17" s="16">
        <f t="shared" si="344"/>
        <v>63</v>
      </c>
      <c r="RQ17" s="16">
        <f t="shared" si="344"/>
        <v>54</v>
      </c>
      <c r="RR17" s="16">
        <f t="shared" si="344"/>
        <v>58</v>
      </c>
      <c r="RS17" s="16">
        <f t="shared" si="344"/>
        <v>65</v>
      </c>
      <c r="RT17" s="16">
        <f t="shared" si="344"/>
        <v>54</v>
      </c>
      <c r="RU17" s="16">
        <f t="shared" si="344"/>
        <v>49</v>
      </c>
      <c r="RV17" s="16">
        <f t="shared" si="344"/>
        <v>64</v>
      </c>
      <c r="RW17" s="16">
        <f t="shared" si="344"/>
        <v>57</v>
      </c>
      <c r="RX17" s="16">
        <f t="shared" si="344"/>
        <v>50</v>
      </c>
      <c r="RY17" s="16">
        <f t="shared" si="344"/>
        <v>44</v>
      </c>
      <c r="RZ17" s="16">
        <f t="shared" si="344"/>
        <v>49</v>
      </c>
      <c r="SA17" s="16">
        <f t="shared" si="344"/>
        <v>53</v>
      </c>
      <c r="SB17" s="16">
        <f t="shared" si="344"/>
        <v>57</v>
      </c>
      <c r="SC17" s="16">
        <f t="shared" si="344"/>
        <v>57</v>
      </c>
      <c r="SD17" s="16">
        <f t="shared" si="344"/>
        <v>54</v>
      </c>
      <c r="SE17" s="16">
        <f t="shared" si="344"/>
        <v>55</v>
      </c>
      <c r="SF17" s="16">
        <f t="shared" si="344"/>
        <v>41</v>
      </c>
      <c r="SG17" s="16">
        <f t="shared" si="344"/>
        <v>49</v>
      </c>
      <c r="SH17" s="16">
        <f t="shared" si="344"/>
        <v>40</v>
      </c>
      <c r="SI17" s="16">
        <f t="shared" si="344"/>
        <v>41</v>
      </c>
      <c r="SJ17" s="16">
        <f t="shared" si="344"/>
        <v>35</v>
      </c>
      <c r="SK17" s="16">
        <f t="shared" si="344"/>
        <v>35</v>
      </c>
      <c r="SL17" s="16">
        <f t="shared" si="344"/>
        <v>62</v>
      </c>
      <c r="SM17" s="16">
        <f t="shared" si="344"/>
        <v>39</v>
      </c>
      <c r="SN17" s="16">
        <f t="shared" si="344"/>
        <v>37</v>
      </c>
      <c r="SO17" s="16">
        <f t="shared" si="344"/>
        <v>47</v>
      </c>
      <c r="SP17" s="16">
        <f t="shared" si="344"/>
        <v>47</v>
      </c>
      <c r="SQ17" s="16">
        <f t="shared" si="344"/>
        <v>58</v>
      </c>
      <c r="SR17" s="16">
        <f t="shared" si="344"/>
        <v>57</v>
      </c>
      <c r="SS17" s="16">
        <f t="shared" si="344"/>
        <v>53</v>
      </c>
      <c r="ST17" s="16">
        <f t="shared" si="344"/>
        <v>50</v>
      </c>
      <c r="SU17" s="16">
        <f t="shared" si="344"/>
        <v>41</v>
      </c>
      <c r="SV17" s="16">
        <f t="shared" si="344"/>
        <v>44</v>
      </c>
      <c r="SW17" s="16">
        <f t="shared" si="344"/>
        <v>22</v>
      </c>
      <c r="SX17" s="16">
        <f t="shared" si="344"/>
        <v>22</v>
      </c>
      <c r="SY17" s="16">
        <f t="shared" si="344"/>
        <v>34</v>
      </c>
      <c r="SZ17" s="16">
        <f t="shared" si="344"/>
        <v>41</v>
      </c>
      <c r="TA17" s="16">
        <f t="shared" si="344"/>
        <v>41</v>
      </c>
      <c r="TB17" s="16">
        <f t="shared" si="344"/>
        <v>80</v>
      </c>
      <c r="TC17" s="16">
        <f t="shared" si="344"/>
        <v>71</v>
      </c>
      <c r="TD17" s="16">
        <f t="shared" si="344"/>
        <v>58</v>
      </c>
      <c r="TE17" s="16">
        <f t="shared" si="344"/>
        <v>47</v>
      </c>
      <c r="TF17" s="16">
        <f t="shared" si="344"/>
        <v>45</v>
      </c>
      <c r="TG17" s="16">
        <f t="shared" si="344"/>
        <v>46</v>
      </c>
      <c r="TH17" s="16">
        <f t="shared" si="344"/>
        <v>53</v>
      </c>
      <c r="TI17" s="16">
        <f t="shared" si="344"/>
        <v>54</v>
      </c>
      <c r="TJ17" s="16">
        <f t="shared" si="344"/>
        <v>45</v>
      </c>
      <c r="TK17" s="16">
        <f t="shared" si="344"/>
        <v>66</v>
      </c>
      <c r="TL17" s="16">
        <f t="shared" ref="TL17:VW17" si="345">TL16-TL9</f>
        <v>55</v>
      </c>
      <c r="TM17" s="16">
        <f t="shared" si="345"/>
        <v>39</v>
      </c>
      <c r="TN17" s="16">
        <f t="shared" si="345"/>
        <v>40</v>
      </c>
      <c r="TO17" s="16">
        <f t="shared" si="345"/>
        <v>41</v>
      </c>
      <c r="TP17" s="16">
        <f t="shared" si="345"/>
        <v>34</v>
      </c>
      <c r="TQ17" s="16">
        <f t="shared" si="345"/>
        <v>33</v>
      </c>
      <c r="TR17" s="16">
        <f t="shared" si="345"/>
        <v>33</v>
      </c>
      <c r="TS17" s="16">
        <f t="shared" si="345"/>
        <v>29</v>
      </c>
      <c r="TT17" s="16">
        <f t="shared" si="345"/>
        <v>28</v>
      </c>
      <c r="TU17" s="16">
        <f t="shared" si="345"/>
        <v>34</v>
      </c>
      <c r="TV17" s="16">
        <f t="shared" si="345"/>
        <v>33</v>
      </c>
      <c r="TW17" s="16">
        <f t="shared" si="345"/>
        <v>37</v>
      </c>
      <c r="TX17" s="16">
        <f t="shared" si="345"/>
        <v>34</v>
      </c>
      <c r="TY17" s="16">
        <f t="shared" si="345"/>
        <v>40</v>
      </c>
      <c r="TZ17" s="16">
        <f t="shared" si="345"/>
        <v>61</v>
      </c>
      <c r="UA17" s="16">
        <f t="shared" si="345"/>
        <v>51</v>
      </c>
      <c r="UB17" s="16">
        <f t="shared" si="345"/>
        <v>42</v>
      </c>
      <c r="UC17" s="16">
        <f t="shared" si="345"/>
        <v>37</v>
      </c>
      <c r="UD17" s="16">
        <f t="shared" si="345"/>
        <v>40</v>
      </c>
      <c r="UE17" s="16">
        <f t="shared" si="345"/>
        <v>36</v>
      </c>
      <c r="UF17" s="16">
        <f t="shared" si="345"/>
        <v>35</v>
      </c>
      <c r="UG17" s="16">
        <f t="shared" si="345"/>
        <v>39</v>
      </c>
      <c r="UH17" s="16">
        <f t="shared" si="345"/>
        <v>34</v>
      </c>
      <c r="UI17" s="16">
        <f t="shared" si="345"/>
        <v>32</v>
      </c>
      <c r="UJ17" s="16">
        <f t="shared" si="345"/>
        <v>24</v>
      </c>
      <c r="UK17" s="16">
        <f t="shared" si="345"/>
        <v>28</v>
      </c>
      <c r="UL17" s="16">
        <f t="shared" si="345"/>
        <v>30</v>
      </c>
      <c r="UM17" s="16">
        <f t="shared" si="345"/>
        <v>48</v>
      </c>
      <c r="UN17" s="16">
        <f t="shared" si="345"/>
        <v>26</v>
      </c>
      <c r="UO17" s="16">
        <f t="shared" si="345"/>
        <v>34</v>
      </c>
      <c r="UP17" s="16">
        <f t="shared" si="345"/>
        <v>45</v>
      </c>
      <c r="UQ17" s="16">
        <f t="shared" si="345"/>
        <v>41</v>
      </c>
      <c r="UR17" s="16">
        <f t="shared" si="345"/>
        <v>34</v>
      </c>
      <c r="US17" s="16">
        <f t="shared" si="345"/>
        <v>33</v>
      </c>
      <c r="UT17" s="16">
        <f t="shared" si="345"/>
        <v>38</v>
      </c>
      <c r="UU17" s="16">
        <f t="shared" si="345"/>
        <v>44</v>
      </c>
      <c r="UV17" s="16">
        <f t="shared" si="345"/>
        <v>38</v>
      </c>
      <c r="UW17" s="16">
        <f t="shared" si="345"/>
        <v>32</v>
      </c>
      <c r="UX17" s="16">
        <f t="shared" si="345"/>
        <v>25</v>
      </c>
      <c r="UY17" s="16">
        <f t="shared" si="345"/>
        <v>35</v>
      </c>
      <c r="UZ17" s="16">
        <f t="shared" si="345"/>
        <v>42</v>
      </c>
      <c r="VA17" s="16">
        <f t="shared" si="345"/>
        <v>30</v>
      </c>
      <c r="VB17" s="16">
        <f t="shared" si="345"/>
        <v>36</v>
      </c>
      <c r="VC17" s="16">
        <f t="shared" si="345"/>
        <v>37</v>
      </c>
      <c r="VD17" s="16">
        <f t="shared" si="345"/>
        <v>37</v>
      </c>
      <c r="VE17" s="16">
        <f t="shared" si="345"/>
        <v>39</v>
      </c>
      <c r="VF17" s="16">
        <f t="shared" si="345"/>
        <v>36</v>
      </c>
      <c r="VG17" s="16">
        <f t="shared" si="345"/>
        <v>28</v>
      </c>
      <c r="VH17" s="16">
        <f t="shared" si="345"/>
        <v>28</v>
      </c>
      <c r="VI17" s="16">
        <f t="shared" si="345"/>
        <v>21</v>
      </c>
      <c r="VJ17" s="16">
        <f t="shared" si="345"/>
        <v>24</v>
      </c>
      <c r="VK17" s="16">
        <f t="shared" si="345"/>
        <v>32</v>
      </c>
      <c r="VL17" s="16">
        <f t="shared" si="345"/>
        <v>21</v>
      </c>
      <c r="VM17" s="16">
        <f t="shared" si="345"/>
        <v>25</v>
      </c>
      <c r="VN17" s="16">
        <f t="shared" si="345"/>
        <v>25</v>
      </c>
      <c r="VO17" s="16">
        <f t="shared" si="345"/>
        <v>22</v>
      </c>
      <c r="VP17" s="16">
        <f t="shared" si="345"/>
        <v>25</v>
      </c>
      <c r="VQ17" s="16">
        <f t="shared" si="345"/>
        <v>29</v>
      </c>
      <c r="VR17" s="16">
        <f t="shared" si="345"/>
        <v>15</v>
      </c>
      <c r="VS17" s="16">
        <f t="shared" si="345"/>
        <v>31</v>
      </c>
      <c r="VT17" s="16">
        <f t="shared" si="345"/>
        <v>23</v>
      </c>
      <c r="VU17" s="16">
        <f t="shared" si="345"/>
        <v>20</v>
      </c>
      <c r="VV17" s="16">
        <f t="shared" si="345"/>
        <v>25</v>
      </c>
      <c r="VW17" s="16">
        <f t="shared" si="345"/>
        <v>14</v>
      </c>
      <c r="VX17" s="16">
        <f t="shared" ref="VX17:YI17" si="346">VX16-VX9</f>
        <v>22</v>
      </c>
      <c r="VY17" s="16">
        <f t="shared" si="346"/>
        <v>21</v>
      </c>
      <c r="VZ17" s="16">
        <f t="shared" si="346"/>
        <v>20</v>
      </c>
      <c r="WA17" s="16">
        <f t="shared" si="346"/>
        <v>16</v>
      </c>
      <c r="WB17" s="16">
        <f t="shared" si="346"/>
        <v>23</v>
      </c>
      <c r="WC17" s="16">
        <f t="shared" si="346"/>
        <v>21</v>
      </c>
      <c r="WD17" s="16">
        <f t="shared" si="346"/>
        <v>17</v>
      </c>
      <c r="WE17" s="16">
        <f t="shared" si="346"/>
        <v>13</v>
      </c>
      <c r="WF17" s="16">
        <f t="shared" si="346"/>
        <v>14</v>
      </c>
      <c r="WG17" s="16">
        <f t="shared" si="346"/>
        <v>35</v>
      </c>
      <c r="WH17" s="16">
        <f t="shared" si="346"/>
        <v>19</v>
      </c>
      <c r="WI17" s="16">
        <f t="shared" si="346"/>
        <v>28</v>
      </c>
      <c r="WJ17" s="16">
        <f t="shared" si="346"/>
        <v>33</v>
      </c>
      <c r="WK17" s="16">
        <f t="shared" si="346"/>
        <v>29</v>
      </c>
      <c r="WL17" s="16">
        <f t="shared" si="346"/>
        <v>21</v>
      </c>
      <c r="WM17" s="16">
        <f t="shared" si="346"/>
        <v>18</v>
      </c>
      <c r="WN17" s="16">
        <f t="shared" si="346"/>
        <v>22</v>
      </c>
      <c r="WO17" s="16">
        <f t="shared" si="346"/>
        <v>9</v>
      </c>
      <c r="WP17" s="16">
        <f t="shared" si="346"/>
        <v>12</v>
      </c>
      <c r="WQ17" s="16">
        <f t="shared" si="346"/>
        <v>9</v>
      </c>
      <c r="WR17" s="16">
        <f t="shared" si="346"/>
        <v>17</v>
      </c>
      <c r="WS17" s="16">
        <f t="shared" si="346"/>
        <v>5</v>
      </c>
      <c r="WT17" s="16">
        <f t="shared" si="346"/>
        <v>14</v>
      </c>
      <c r="WU17" s="16">
        <f t="shared" si="346"/>
        <v>18</v>
      </c>
      <c r="WV17" s="16">
        <f t="shared" si="346"/>
        <v>15</v>
      </c>
      <c r="WW17" s="16">
        <f t="shared" si="346"/>
        <v>23</v>
      </c>
      <c r="WX17" s="16">
        <f t="shared" si="346"/>
        <v>11</v>
      </c>
      <c r="WY17" s="16">
        <f t="shared" si="346"/>
        <v>21</v>
      </c>
      <c r="WZ17" s="16">
        <f t="shared" si="346"/>
        <v>20</v>
      </c>
      <c r="XA17" s="16">
        <f t="shared" si="346"/>
        <v>20</v>
      </c>
      <c r="XB17" s="16">
        <f t="shared" si="346"/>
        <v>13</v>
      </c>
      <c r="XC17" s="16">
        <f t="shared" si="346"/>
        <v>10</v>
      </c>
      <c r="XD17" s="16">
        <f t="shared" si="346"/>
        <v>14</v>
      </c>
      <c r="XE17" s="16">
        <f t="shared" si="346"/>
        <v>10</v>
      </c>
      <c r="XF17" s="16">
        <f t="shared" si="346"/>
        <v>9</v>
      </c>
      <c r="XG17" s="16">
        <f t="shared" si="346"/>
        <v>16</v>
      </c>
      <c r="XH17" s="16">
        <f t="shared" si="346"/>
        <v>9</v>
      </c>
      <c r="XI17" s="16">
        <f t="shared" si="346"/>
        <v>19</v>
      </c>
      <c r="XJ17" s="16">
        <f t="shared" si="346"/>
        <v>16</v>
      </c>
      <c r="XK17" s="16">
        <f t="shared" si="346"/>
        <v>15</v>
      </c>
      <c r="XL17" s="16">
        <f t="shared" si="346"/>
        <v>14</v>
      </c>
      <c r="XM17" s="16">
        <f t="shared" si="346"/>
        <v>15</v>
      </c>
      <c r="XN17" s="16">
        <f t="shared" si="346"/>
        <v>13</v>
      </c>
      <c r="XO17" s="16">
        <f t="shared" si="346"/>
        <v>20</v>
      </c>
      <c r="XP17" s="16">
        <f t="shared" si="346"/>
        <v>20</v>
      </c>
      <c r="XQ17" s="16">
        <f t="shared" si="346"/>
        <v>18</v>
      </c>
      <c r="XR17" s="16">
        <f t="shared" si="346"/>
        <v>21</v>
      </c>
      <c r="XS17" s="16">
        <f t="shared" si="346"/>
        <v>23</v>
      </c>
      <c r="XT17" s="16">
        <f t="shared" si="346"/>
        <v>13</v>
      </c>
      <c r="XU17" s="16">
        <f t="shared" si="346"/>
        <v>12</v>
      </c>
      <c r="XV17" s="16">
        <f t="shared" si="346"/>
        <v>14</v>
      </c>
      <c r="XW17" s="16">
        <f t="shared" si="346"/>
        <v>9</v>
      </c>
      <c r="XX17" s="16">
        <f t="shared" si="346"/>
        <v>10</v>
      </c>
      <c r="XY17" s="16">
        <f t="shared" si="346"/>
        <v>14</v>
      </c>
      <c r="XZ17" s="16">
        <f t="shared" si="346"/>
        <v>12</v>
      </c>
      <c r="YA17" s="16">
        <f t="shared" si="346"/>
        <v>15</v>
      </c>
      <c r="YB17" s="16">
        <f t="shared" si="346"/>
        <v>11</v>
      </c>
      <c r="YC17" s="16">
        <f t="shared" si="346"/>
        <v>12</v>
      </c>
      <c r="YD17" s="16">
        <f t="shared" si="346"/>
        <v>22</v>
      </c>
      <c r="YE17" s="16">
        <f t="shared" si="346"/>
        <v>23</v>
      </c>
      <c r="YF17" s="16">
        <f t="shared" si="346"/>
        <v>12</v>
      </c>
      <c r="YG17" s="16">
        <f t="shared" si="346"/>
        <v>16</v>
      </c>
      <c r="YH17" s="16">
        <f t="shared" si="346"/>
        <v>10</v>
      </c>
      <c r="YI17" s="16">
        <f t="shared" si="346"/>
        <v>16</v>
      </c>
      <c r="YJ17" s="16">
        <f t="shared" ref="YJ17:AAH17" si="347">YJ16-YJ9</f>
        <v>29</v>
      </c>
      <c r="YK17" s="16">
        <f t="shared" si="347"/>
        <v>23</v>
      </c>
      <c r="YL17" s="16">
        <f t="shared" si="347"/>
        <v>12</v>
      </c>
      <c r="YM17" s="16">
        <f t="shared" si="347"/>
        <v>17</v>
      </c>
      <c r="YN17" s="16">
        <f t="shared" si="347"/>
        <v>17</v>
      </c>
      <c r="YO17" s="16">
        <f t="shared" si="347"/>
        <v>22</v>
      </c>
      <c r="YP17" s="16">
        <f t="shared" si="347"/>
        <v>27</v>
      </c>
      <c r="YQ17" s="16">
        <f t="shared" si="347"/>
        <v>20</v>
      </c>
      <c r="YR17" s="16">
        <f t="shared" si="347"/>
        <v>33</v>
      </c>
      <c r="YS17" s="16">
        <f t="shared" si="347"/>
        <v>29</v>
      </c>
      <c r="YT17" s="16">
        <f t="shared" si="347"/>
        <v>40</v>
      </c>
      <c r="YU17" s="16">
        <f t="shared" si="347"/>
        <v>27</v>
      </c>
      <c r="YV17" s="16">
        <f t="shared" si="347"/>
        <v>28</v>
      </c>
      <c r="YW17" s="16">
        <f t="shared" si="347"/>
        <v>18</v>
      </c>
      <c r="YX17" s="16">
        <f t="shared" si="347"/>
        <v>26</v>
      </c>
      <c r="YY17" s="16">
        <f t="shared" si="347"/>
        <v>27</v>
      </c>
      <c r="YZ17" s="16">
        <f t="shared" si="347"/>
        <v>26</v>
      </c>
      <c r="ZA17" s="16">
        <f t="shared" si="347"/>
        <v>35</v>
      </c>
      <c r="ZB17" s="16">
        <f t="shared" si="347"/>
        <v>40</v>
      </c>
      <c r="ZC17" s="16">
        <f t="shared" si="347"/>
        <v>30</v>
      </c>
      <c r="ZD17" s="16">
        <f t="shared" si="347"/>
        <v>28</v>
      </c>
      <c r="ZE17" s="16">
        <f t="shared" si="347"/>
        <v>37</v>
      </c>
      <c r="ZF17" s="16">
        <f t="shared" si="347"/>
        <v>36</v>
      </c>
      <c r="ZG17" s="16">
        <f t="shared" si="347"/>
        <v>38</v>
      </c>
      <c r="ZH17" s="16">
        <f t="shared" si="347"/>
        <v>34</v>
      </c>
      <c r="ZI17" s="16">
        <f t="shared" si="347"/>
        <v>19</v>
      </c>
      <c r="ZJ17" s="16">
        <f t="shared" si="347"/>
        <v>28</v>
      </c>
      <c r="ZK17" s="16">
        <f t="shared" si="347"/>
        <v>34</v>
      </c>
      <c r="ZL17" s="16">
        <f t="shared" si="347"/>
        <v>29</v>
      </c>
      <c r="ZM17" s="16">
        <f t="shared" si="347"/>
        <v>32</v>
      </c>
      <c r="ZN17" s="16">
        <f t="shared" si="347"/>
        <v>22</v>
      </c>
      <c r="ZO17" s="16">
        <f t="shared" si="347"/>
        <v>23</v>
      </c>
      <c r="ZP17" s="16">
        <f t="shared" si="347"/>
        <v>25</v>
      </c>
      <c r="ZQ17" s="16">
        <f t="shared" si="347"/>
        <v>29</v>
      </c>
      <c r="ZR17" s="16">
        <f t="shared" si="347"/>
        <v>29</v>
      </c>
      <c r="ZS17" s="16">
        <f t="shared" si="347"/>
        <v>26</v>
      </c>
      <c r="ZT17" s="16">
        <f t="shared" si="347"/>
        <v>20</v>
      </c>
      <c r="ZU17" s="16">
        <f t="shared" si="347"/>
        <v>21</v>
      </c>
      <c r="ZV17" s="16">
        <f t="shared" si="347"/>
        <v>20</v>
      </c>
      <c r="ZW17" s="16">
        <f t="shared" si="347"/>
        <v>19</v>
      </c>
      <c r="ZX17" s="16">
        <f t="shared" si="347"/>
        <v>26</v>
      </c>
      <c r="ZY17" s="16">
        <f t="shared" si="347"/>
        <v>25</v>
      </c>
      <c r="ZZ17" s="16">
        <f t="shared" si="347"/>
        <v>17</v>
      </c>
      <c r="AAA17" s="16">
        <f t="shared" si="347"/>
        <v>16</v>
      </c>
      <c r="AAB17" s="16">
        <f t="shared" si="347"/>
        <v>16</v>
      </c>
      <c r="AAC17" s="16">
        <f t="shared" si="347"/>
        <v>18</v>
      </c>
      <c r="AAD17" s="16">
        <f t="shared" si="347"/>
        <v>21</v>
      </c>
      <c r="AAE17" s="16">
        <f t="shared" si="347"/>
        <v>24</v>
      </c>
      <c r="AAF17" s="16">
        <f t="shared" si="347"/>
        <v>19</v>
      </c>
      <c r="AAG17" s="16">
        <f t="shared" si="347"/>
        <v>14</v>
      </c>
      <c r="AAH17" s="16">
        <f t="shared" si="347"/>
        <v>28</v>
      </c>
      <c r="AAI17" s="16">
        <f t="shared" ref="AAI17:AAJ17" si="348">AAI16-AAI9</f>
        <v>21</v>
      </c>
      <c r="AAJ17" s="16">
        <f t="shared" si="348"/>
        <v>19</v>
      </c>
      <c r="AAK17" s="16">
        <f t="shared" ref="AAK17:AAL17" si="349">AAK16-AAK9</f>
        <v>22</v>
      </c>
      <c r="AAL17" s="16">
        <f t="shared" si="349"/>
        <v>20</v>
      </c>
      <c r="AAM17" s="16">
        <f t="shared" ref="AAM17:AAN17" si="350">AAM16-AAM9</f>
        <v>38</v>
      </c>
      <c r="AAN17" s="16">
        <f t="shared" si="350"/>
        <v>25</v>
      </c>
      <c r="AAO17" s="16">
        <f t="shared" ref="AAO17:AAP17" si="351">AAO16-AAO9</f>
        <v>18</v>
      </c>
      <c r="AAP17" s="16">
        <f t="shared" si="351"/>
        <v>19</v>
      </c>
      <c r="AAQ17" s="16">
        <f t="shared" ref="AAQ17:AAR17" si="352">AAQ16-AAQ9</f>
        <v>33</v>
      </c>
      <c r="AAR17" s="16">
        <f t="shared" si="352"/>
        <v>22</v>
      </c>
      <c r="AAS17" s="16">
        <f t="shared" ref="AAS17:AAT17" si="353">AAS16-AAS9</f>
        <v>20</v>
      </c>
      <c r="AAT17" s="16">
        <f t="shared" si="353"/>
        <v>19</v>
      </c>
      <c r="AAU17" s="16">
        <f t="shared" ref="AAU17:AAV17" si="354">AAU16-AAU9</f>
        <v>18</v>
      </c>
      <c r="AAV17" s="16">
        <f t="shared" si="354"/>
        <v>18</v>
      </c>
      <c r="AAW17" s="16">
        <f t="shared" ref="AAW17:AAX17" si="355">AAW16-AAW9</f>
        <v>18</v>
      </c>
      <c r="AAX17" s="16">
        <f t="shared" si="355"/>
        <v>18</v>
      </c>
      <c r="AAY17" s="16">
        <f t="shared" ref="AAY17:AAZ17" si="356">AAY16-AAY9</f>
        <v>19</v>
      </c>
      <c r="AAZ17" s="16">
        <f t="shared" si="356"/>
        <v>20</v>
      </c>
      <c r="ABA17" s="16">
        <f t="shared" ref="ABA17:ABB17" si="357">ABA16-ABA9</f>
        <v>16</v>
      </c>
      <c r="ABB17" s="16">
        <f t="shared" si="357"/>
        <v>16</v>
      </c>
      <c r="ABC17" s="16">
        <f t="shared" ref="ABC17:ABD17" si="358">ABC16-ABC9</f>
        <v>17</v>
      </c>
      <c r="ABD17" s="16">
        <f t="shared" si="358"/>
        <v>16</v>
      </c>
      <c r="ABE17" s="16">
        <f t="shared" ref="ABE17:ABF17" si="359">ABE16-ABE9</f>
        <v>24</v>
      </c>
      <c r="ABF17" s="16">
        <f t="shared" si="359"/>
        <v>16</v>
      </c>
      <c r="ABG17" s="16">
        <f t="shared" ref="ABG17:ABH17" si="360">ABG16-ABG9</f>
        <v>26</v>
      </c>
      <c r="ABH17" s="16">
        <f t="shared" si="360"/>
        <v>15</v>
      </c>
      <c r="ABI17" s="16">
        <f t="shared" ref="ABI17:ABJ17" si="361">ABI16-ABI9</f>
        <v>16</v>
      </c>
      <c r="ABJ17" s="16">
        <f t="shared" si="361"/>
        <v>17</v>
      </c>
      <c r="ABK17" s="16">
        <f t="shared" ref="ABK17:ABL17" si="362">ABK16-ABK9</f>
        <v>21</v>
      </c>
      <c r="ABL17" s="16">
        <f t="shared" si="362"/>
        <v>18</v>
      </c>
      <c r="ABM17" s="16">
        <f t="shared" ref="ABM17:ABN17" si="363">ABM16-ABM9</f>
        <v>26</v>
      </c>
      <c r="ABN17" s="16">
        <f t="shared" si="363"/>
        <v>25</v>
      </c>
      <c r="ABO17" s="16">
        <f t="shared" ref="ABO17:ABP17" si="364">ABO16-ABO9</f>
        <v>17</v>
      </c>
      <c r="ABP17" s="16">
        <f t="shared" si="364"/>
        <v>21</v>
      </c>
      <c r="ABQ17" s="16">
        <f t="shared" ref="ABQ17:ABR17" si="365">ABQ16-ABQ9</f>
        <v>23</v>
      </c>
      <c r="ABR17" s="16">
        <f t="shared" si="365"/>
        <v>31</v>
      </c>
      <c r="ABS17" s="16">
        <f t="shared" ref="ABS17:ABT17" si="366">ABS16-ABS9</f>
        <v>23</v>
      </c>
      <c r="ABT17" s="16">
        <f t="shared" si="366"/>
        <v>22</v>
      </c>
      <c r="ABU17" s="16">
        <f t="shared" ref="ABU17:ABV17" si="367">ABU16-ABU9</f>
        <v>20</v>
      </c>
      <c r="ABV17" s="16">
        <f t="shared" si="367"/>
        <v>22</v>
      </c>
      <c r="ABW17" s="16">
        <f t="shared" ref="ABW17:ABY17" si="368">ABW16-ABW9</f>
        <v>22</v>
      </c>
      <c r="ABX17" s="16">
        <f>ABX16-ABX9</f>
        <v>25</v>
      </c>
      <c r="ABY17" s="16">
        <f t="shared" si="368"/>
        <v>28</v>
      </c>
      <c r="ABZ17" s="16">
        <f t="shared" ref="ABZ17:ACA17" si="369">ABZ16-ABZ9</f>
        <v>26</v>
      </c>
      <c r="ACA17" s="16">
        <f t="shared" si="369"/>
        <v>25</v>
      </c>
      <c r="ACB17" s="16">
        <f t="shared" ref="ACB17:ACC17" si="370">ACB16-ACB9</f>
        <v>36</v>
      </c>
      <c r="ACC17" s="16">
        <f t="shared" si="370"/>
        <v>29</v>
      </c>
      <c r="ACD17" s="16">
        <f t="shared" ref="ACD17:ACE17" si="371">ACD16-ACD9</f>
        <v>25</v>
      </c>
      <c r="ACE17" s="16">
        <f t="shared" si="371"/>
        <v>26</v>
      </c>
      <c r="ACF17" s="16">
        <f t="shared" ref="ACF17:ACG17" si="372">ACF16-ACF9</f>
        <v>30</v>
      </c>
      <c r="ACG17" s="16">
        <f t="shared" si="372"/>
        <v>31</v>
      </c>
      <c r="ACH17" s="16">
        <f t="shared" ref="ACH17:ACI17" si="373">ACH16-ACH9</f>
        <v>26</v>
      </c>
      <c r="ACI17" s="16">
        <f t="shared" si="373"/>
        <v>30</v>
      </c>
      <c r="ACJ17" s="16">
        <f t="shared" ref="ACJ17:ACK17" si="374">ACJ16-ACJ9</f>
        <v>24</v>
      </c>
      <c r="ACK17" s="16">
        <f t="shared" si="374"/>
        <v>40</v>
      </c>
      <c r="ACL17" s="16">
        <f t="shared" ref="ACL17:ACM17" si="375">ACL16-ACL9</f>
        <v>36</v>
      </c>
      <c r="ACM17" s="16">
        <f t="shared" si="375"/>
        <v>32</v>
      </c>
      <c r="ACN17" s="16">
        <f t="shared" ref="ACN17:ACO17" si="376">ACN16-ACN9</f>
        <v>23</v>
      </c>
      <c r="ACO17" s="16">
        <f t="shared" si="376"/>
        <v>24</v>
      </c>
      <c r="ACP17" s="16">
        <f t="shared" ref="ACP17" si="377">ACP16-ACP9</f>
        <v>34</v>
      </c>
      <c r="ACQ17" s="16">
        <f t="shared" ref="ACQ17:ACR17" si="378">ACQ16-ACQ9</f>
        <v>32</v>
      </c>
      <c r="ACR17" s="16">
        <f t="shared" si="378"/>
        <v>24</v>
      </c>
      <c r="ACS17" s="16">
        <f t="shared" ref="ACS17:ACT17" si="379">ACS16-ACS9</f>
        <v>42</v>
      </c>
      <c r="ACT17" s="16">
        <f t="shared" si="379"/>
        <v>40</v>
      </c>
      <c r="ACU17" s="16">
        <f t="shared" ref="ACU17:ACV17" si="380">ACU16-ACU9</f>
        <v>36</v>
      </c>
      <c r="ACV17" s="16">
        <f t="shared" si="380"/>
        <v>42</v>
      </c>
      <c r="ACW17" s="16">
        <f t="shared" ref="ACW17:ACX17" si="381">ACW16-ACW9</f>
        <v>29</v>
      </c>
      <c r="ACX17" s="16">
        <f t="shared" si="381"/>
        <v>42</v>
      </c>
      <c r="ACY17" s="16">
        <f t="shared" ref="ACY17:ADA17" si="382">ACY16-ACY9</f>
        <v>41</v>
      </c>
      <c r="ACZ17" s="16">
        <f t="shared" si="382"/>
        <v>41</v>
      </c>
      <c r="ADA17" s="16">
        <f t="shared" si="382"/>
        <v>48</v>
      </c>
      <c r="ADB17" s="16">
        <f t="shared" ref="ADB17:ADD17" si="383">ADB16-ADB9</f>
        <v>55</v>
      </c>
      <c r="ADC17" s="16">
        <f t="shared" si="383"/>
        <v>61</v>
      </c>
      <c r="ADD17" s="16">
        <f t="shared" si="383"/>
        <v>52</v>
      </c>
      <c r="ADE17" s="16">
        <v>45</v>
      </c>
      <c r="ADF17" s="16">
        <v>52</v>
      </c>
      <c r="ADG17" s="16">
        <v>63</v>
      </c>
      <c r="ADH17" s="16">
        <f t="shared" ref="ADH17:ADI17" si="384">ADH16-ADH9</f>
        <v>70</v>
      </c>
      <c r="ADI17" s="16">
        <f t="shared" si="384"/>
        <v>54</v>
      </c>
      <c r="ADJ17" s="16">
        <f t="shared" ref="ADJ17:ADK17" si="385">ADJ16-ADJ9</f>
        <v>47</v>
      </c>
      <c r="ADK17" s="16">
        <f t="shared" si="385"/>
        <v>46</v>
      </c>
      <c r="ADL17" s="16">
        <f t="shared" ref="ADL17:ADM17" si="386">ADL16-ADL9</f>
        <v>52</v>
      </c>
      <c r="ADM17" s="16">
        <f t="shared" si="386"/>
        <v>59</v>
      </c>
      <c r="ADN17" s="16">
        <f t="shared" ref="ADN17:ADO17" si="387">ADN16-ADN9</f>
        <v>45</v>
      </c>
      <c r="ADO17" s="16">
        <f t="shared" si="387"/>
        <v>38</v>
      </c>
      <c r="ADP17" s="16">
        <f t="shared" ref="ADP17:ADQ17" si="388">ADP16-ADP9</f>
        <v>41</v>
      </c>
      <c r="ADQ17" s="16">
        <f t="shared" si="388"/>
        <v>39</v>
      </c>
      <c r="ADR17" s="16">
        <f t="shared" ref="ADR17:ADS17" si="389">ADR16-ADR9</f>
        <v>38</v>
      </c>
      <c r="ADS17" s="16">
        <f t="shared" si="389"/>
        <v>34</v>
      </c>
      <c r="ADT17" s="16">
        <f t="shared" ref="ADT17:ADU17" si="390">ADT16-ADT9</f>
        <v>44</v>
      </c>
      <c r="ADU17" s="16">
        <f t="shared" si="390"/>
        <v>48</v>
      </c>
      <c r="ADV17" s="16">
        <f t="shared" ref="ADV17:ADW17" si="391">ADV16-ADV9</f>
        <v>47</v>
      </c>
      <c r="ADW17" s="16">
        <f t="shared" si="391"/>
        <v>31</v>
      </c>
      <c r="ADX17" s="16">
        <f t="shared" ref="ADX17:ADY17" si="392">ADX16-ADX9</f>
        <v>21</v>
      </c>
      <c r="ADY17" s="16">
        <f t="shared" si="392"/>
        <v>30</v>
      </c>
      <c r="ADZ17" s="16">
        <f t="shared" ref="ADZ17:AEA17" si="393">ADZ16-ADZ9</f>
        <v>24</v>
      </c>
      <c r="AEA17" s="16">
        <f t="shared" si="393"/>
        <v>30</v>
      </c>
      <c r="AEB17" s="16">
        <f t="shared" ref="AEB17:AEC17" si="394">AEB16-AEB9</f>
        <v>31</v>
      </c>
      <c r="AEC17" s="16">
        <f t="shared" si="394"/>
        <v>27</v>
      </c>
      <c r="AED17" s="16">
        <f t="shared" ref="AED17:AEE17" si="395">AED16-AED9</f>
        <v>20</v>
      </c>
      <c r="AEE17" s="16">
        <f t="shared" si="395"/>
        <v>15</v>
      </c>
      <c r="AEF17" s="16">
        <f t="shared" ref="AEF17:AEG17" si="396">AEF16-AEF9</f>
        <v>9</v>
      </c>
      <c r="AEG17" s="16">
        <f t="shared" si="396"/>
        <v>7</v>
      </c>
      <c r="AEH17" s="16">
        <f t="shared" ref="AEH17" si="397">AEH16-AEH9</f>
        <v>14</v>
      </c>
      <c r="AEI17" s="16">
        <f t="shared" ref="AEI17:AEN17" si="398">AEI16-AEI9</f>
        <v>19</v>
      </c>
      <c r="AEJ17" s="16">
        <f t="shared" si="398"/>
        <v>15</v>
      </c>
      <c r="AEK17" s="16">
        <f t="shared" si="398"/>
        <v>24</v>
      </c>
      <c r="AEL17" s="16">
        <f t="shared" si="398"/>
        <v>22</v>
      </c>
      <c r="AEM17" s="16">
        <f t="shared" si="398"/>
        <v>20</v>
      </c>
      <c r="AEN17" s="16">
        <f t="shared" si="398"/>
        <v>18</v>
      </c>
      <c r="AEO17" s="16">
        <f t="shared" ref="AEO17:AEP17" si="399">AEO16-AEO9</f>
        <v>19</v>
      </c>
      <c r="AEP17" s="16">
        <f t="shared" si="399"/>
        <v>24</v>
      </c>
      <c r="AEQ17" s="16">
        <f t="shared" ref="AEQ17:AER17" si="400">AEQ16-AEQ9</f>
        <v>25</v>
      </c>
      <c r="AER17" s="16">
        <f t="shared" si="400"/>
        <v>21</v>
      </c>
      <c r="AES17" s="16">
        <f t="shared" ref="AES17:AET17" si="401">AES16-AES9</f>
        <v>20</v>
      </c>
      <c r="AET17" s="16">
        <f t="shared" si="401"/>
        <v>18</v>
      </c>
      <c r="AEU17" s="16">
        <f t="shared" ref="AEU17:AEV17" si="402">AEU16-AEU9</f>
        <v>26</v>
      </c>
      <c r="AEV17" s="16">
        <f t="shared" si="402"/>
        <v>17</v>
      </c>
      <c r="AEW17" s="16">
        <f t="shared" ref="AEW17:AEX17" si="403">AEW16-AEW9</f>
        <v>17</v>
      </c>
      <c r="AEX17" s="16">
        <f t="shared" si="403"/>
        <v>16</v>
      </c>
      <c r="AEY17" s="16">
        <f t="shared" ref="AEY17:AEZ17" si="404">AEY16-AEY9</f>
        <v>15</v>
      </c>
      <c r="AEZ17" s="16">
        <f t="shared" si="404"/>
        <v>12</v>
      </c>
      <c r="AFA17" s="16">
        <f t="shared" ref="AFA17:AFB17" si="405">AFA16-AFA9</f>
        <v>18</v>
      </c>
      <c r="AFB17" s="16">
        <f t="shared" si="405"/>
        <v>15</v>
      </c>
      <c r="AFC17" s="16">
        <f t="shared" ref="AFC17:AFD17" si="406">AFC16-AFC9</f>
        <v>13</v>
      </c>
      <c r="AFD17" s="16">
        <f t="shared" si="406"/>
        <v>19</v>
      </c>
      <c r="AFE17" s="16">
        <f t="shared" ref="AFE17:AFF17" si="407">AFE16-AFE9</f>
        <v>18</v>
      </c>
      <c r="AFF17" s="16">
        <f t="shared" si="407"/>
        <v>19</v>
      </c>
      <c r="AFG17" s="16">
        <f t="shared" ref="AFG17:AFH17" si="408">AFG16-AFG9</f>
        <v>15</v>
      </c>
      <c r="AFH17" s="16">
        <f t="shared" si="408"/>
        <v>29</v>
      </c>
      <c r="AFI17" s="16">
        <f t="shared" ref="AFI17:AFJ17" si="409">AFI16-AFI9</f>
        <v>19</v>
      </c>
      <c r="AFJ17" s="16">
        <f t="shared" si="409"/>
        <v>14</v>
      </c>
      <c r="AFK17" s="16">
        <f t="shared" ref="AFK17:AFL17" si="410">AFK16-AFK9</f>
        <v>17</v>
      </c>
      <c r="AFL17" s="16">
        <f t="shared" si="410"/>
        <v>29</v>
      </c>
      <c r="AFM17" s="16">
        <f t="shared" ref="AFM17:AFN17" si="411">AFM16-AFM9</f>
        <v>18</v>
      </c>
      <c r="AFN17" s="16">
        <f t="shared" si="411"/>
        <v>23</v>
      </c>
      <c r="AFO17" s="16">
        <f t="shared" ref="AFO17:AFP17" si="412">AFO16-AFO9</f>
        <v>18</v>
      </c>
      <c r="AFP17" s="16">
        <f t="shared" si="412"/>
        <v>20</v>
      </c>
      <c r="AFQ17" s="16">
        <f t="shared" ref="AFQ17:AFR17" si="413">AFQ16-AFQ9</f>
        <v>15</v>
      </c>
      <c r="AFR17" s="16">
        <f t="shared" si="413"/>
        <v>11</v>
      </c>
      <c r="AFS17" s="16">
        <f t="shared" ref="AFS17:AFT17" si="414">AFS16-AFS9</f>
        <v>10</v>
      </c>
      <c r="AFT17" s="16">
        <f t="shared" si="414"/>
        <v>12</v>
      </c>
      <c r="AFU17" s="16">
        <f t="shared" ref="AFU17:AFV17" si="415">AFU16-AFU9</f>
        <v>11</v>
      </c>
      <c r="AFV17" s="16">
        <f t="shared" si="415"/>
        <v>15</v>
      </c>
      <c r="AFW17" s="16">
        <f t="shared" ref="AFW17:AFX17" si="416">AFW16-AFW9</f>
        <v>13</v>
      </c>
      <c r="AFX17" s="16">
        <f t="shared" si="416"/>
        <v>11</v>
      </c>
      <c r="AFY17" s="16">
        <f t="shared" ref="AFY17:AGA17" si="417">AFY16-AFY9</f>
        <v>4</v>
      </c>
      <c r="AFZ17" s="16">
        <f t="shared" si="417"/>
        <v>12</v>
      </c>
      <c r="AGA17" s="16">
        <f t="shared" si="417"/>
        <v>23</v>
      </c>
      <c r="AGB17" s="16">
        <f t="shared" ref="AGB17:AGD17" si="418">AGB16-AGB9</f>
        <v>19</v>
      </c>
      <c r="AGC17" s="16">
        <f t="shared" si="418"/>
        <v>19</v>
      </c>
      <c r="AGD17" s="16">
        <f t="shared" si="418"/>
        <v>18</v>
      </c>
      <c r="AGE17" s="16">
        <f t="shared" ref="AGE17:AGF17" si="419">AGE16-AGE9</f>
        <v>7</v>
      </c>
      <c r="AGF17" s="16">
        <f t="shared" si="419"/>
        <v>18</v>
      </c>
      <c r="AGG17" s="16">
        <f t="shared" ref="AGG17:AGJ17" si="420">AGG16-AGG9</f>
        <v>30</v>
      </c>
      <c r="AGH17" s="16">
        <f t="shared" si="420"/>
        <v>22</v>
      </c>
      <c r="AGI17" s="16">
        <f t="shared" si="420"/>
        <v>21</v>
      </c>
      <c r="AGJ17" s="16">
        <f t="shared" si="420"/>
        <v>15</v>
      </c>
      <c r="AGK17" s="16">
        <f t="shared" ref="AGK17:AGP17" si="421">AGK16-AGK9</f>
        <v>19</v>
      </c>
      <c r="AGL17" s="16">
        <f t="shared" si="421"/>
        <v>28</v>
      </c>
      <c r="AGM17" s="16">
        <f t="shared" si="421"/>
        <v>19</v>
      </c>
      <c r="AGN17" s="16">
        <f t="shared" si="421"/>
        <v>25</v>
      </c>
      <c r="AGO17" s="16">
        <f t="shared" si="421"/>
        <v>32</v>
      </c>
      <c r="AGP17" s="16">
        <f t="shared" si="421"/>
        <v>27</v>
      </c>
      <c r="AGQ17" s="16">
        <f t="shared" ref="AGQ17:AHE17" si="422">AGQ16-AGQ9</f>
        <v>24</v>
      </c>
      <c r="AGR17" s="16">
        <f t="shared" si="422"/>
        <v>26</v>
      </c>
      <c r="AGS17" s="16">
        <f t="shared" si="422"/>
        <v>26</v>
      </c>
      <c r="AGT17" s="16">
        <f t="shared" si="422"/>
        <v>25</v>
      </c>
      <c r="AGU17" s="16">
        <f t="shared" si="422"/>
        <v>21</v>
      </c>
      <c r="AGV17" s="16">
        <f t="shared" si="422"/>
        <v>20</v>
      </c>
      <c r="AGW17" s="16">
        <f t="shared" si="422"/>
        <v>25</v>
      </c>
      <c r="AGX17" s="16">
        <f t="shared" si="422"/>
        <v>21</v>
      </c>
      <c r="AGY17" s="16">
        <f t="shared" si="422"/>
        <v>12</v>
      </c>
      <c r="AGZ17" s="16">
        <f t="shared" si="422"/>
        <v>24</v>
      </c>
      <c r="AHA17" s="16">
        <f t="shared" si="422"/>
        <v>24</v>
      </c>
      <c r="AHB17" s="16">
        <f t="shared" si="422"/>
        <v>15</v>
      </c>
      <c r="AHC17" s="16">
        <f t="shared" si="422"/>
        <v>11</v>
      </c>
      <c r="AHD17" s="16">
        <f t="shared" si="422"/>
        <v>15</v>
      </c>
      <c r="AHE17" s="16">
        <f t="shared" si="422"/>
        <v>19</v>
      </c>
      <c r="AHF17" s="16">
        <f t="shared" ref="AHF17:AHG17" si="423">AHF16-AHF9</f>
        <v>16</v>
      </c>
      <c r="AHG17" s="16">
        <f t="shared" si="423"/>
        <v>15</v>
      </c>
      <c r="AHH17" s="16">
        <f t="shared" ref="AHH17:AHP17" si="424">AHH16-AHH9</f>
        <v>12</v>
      </c>
      <c r="AHI17" s="16">
        <f t="shared" si="424"/>
        <v>16</v>
      </c>
      <c r="AHJ17" s="16">
        <f>AHJ16-AHJ9</f>
        <v>14</v>
      </c>
      <c r="AHK17" s="16">
        <f t="shared" si="424"/>
        <v>24</v>
      </c>
      <c r="AHL17" s="16">
        <v>28</v>
      </c>
      <c r="AHM17" s="16">
        <v>28</v>
      </c>
      <c r="AHN17" s="16">
        <f>AHN16-AHN9</f>
        <v>31</v>
      </c>
      <c r="AHO17" s="16">
        <f t="shared" si="424"/>
        <v>26</v>
      </c>
      <c r="AHP17" s="16">
        <f t="shared" si="424"/>
        <v>15</v>
      </c>
      <c r="AHQ17" s="16">
        <f t="shared" ref="AHQ17:AHR17" si="425">AHQ16-AHQ9</f>
        <v>23</v>
      </c>
      <c r="AHR17" s="16">
        <f t="shared" si="425"/>
        <v>30</v>
      </c>
      <c r="AHS17" s="16">
        <f t="shared" ref="AHS17:AHT17" si="426">AHS16-AHS9</f>
        <v>37</v>
      </c>
      <c r="AHT17" s="16">
        <f t="shared" si="426"/>
        <v>27</v>
      </c>
      <c r="AHU17" s="16">
        <f t="shared" ref="AHU17:AHV17" si="427">AHU16-AHU9</f>
        <v>30</v>
      </c>
      <c r="AHV17" s="16">
        <f t="shared" si="427"/>
        <v>22</v>
      </c>
      <c r="AHW17" s="16">
        <f t="shared" ref="AHW17" si="428">AHW16-AHW9</f>
        <v>28</v>
      </c>
      <c r="AHX17" s="16">
        <f t="shared" ref="AHX17:AIG17" si="429">AHX16-AHX9</f>
        <v>39</v>
      </c>
      <c r="AHY17" s="16">
        <f t="shared" si="429"/>
        <v>31</v>
      </c>
      <c r="AHZ17" s="16">
        <f t="shared" si="429"/>
        <v>40</v>
      </c>
      <c r="AIA17" s="16">
        <f t="shared" si="429"/>
        <v>35</v>
      </c>
      <c r="AIB17" s="16">
        <f t="shared" si="429"/>
        <v>39</v>
      </c>
      <c r="AIC17" s="16">
        <f t="shared" si="429"/>
        <v>49</v>
      </c>
      <c r="AID17" s="16">
        <f t="shared" si="429"/>
        <v>50</v>
      </c>
      <c r="AIE17" s="16">
        <f t="shared" si="429"/>
        <v>44</v>
      </c>
      <c r="AIF17" s="16">
        <f t="shared" si="429"/>
        <v>42</v>
      </c>
      <c r="AIG17" s="16">
        <f t="shared" si="429"/>
        <v>38</v>
      </c>
      <c r="AIH17" s="16">
        <f t="shared" ref="AIH17:AIM17" si="430">AIH16-AIH9</f>
        <v>49</v>
      </c>
      <c r="AII17" s="16">
        <f t="shared" si="430"/>
        <v>37</v>
      </c>
      <c r="AIJ17" s="16">
        <f t="shared" si="430"/>
        <v>36</v>
      </c>
      <c r="AIK17" s="16">
        <f t="shared" si="430"/>
        <v>35</v>
      </c>
      <c r="AIL17" s="16">
        <f t="shared" si="430"/>
        <v>31</v>
      </c>
      <c r="AIM17" s="16">
        <f t="shared" si="430"/>
        <v>36</v>
      </c>
      <c r="AIN17" s="16">
        <f t="shared" ref="AIN17:AIS17" si="431">AIN16-AIN9</f>
        <v>40</v>
      </c>
      <c r="AIO17" s="16">
        <f t="shared" si="431"/>
        <v>42</v>
      </c>
      <c r="AIP17" s="16">
        <f t="shared" si="431"/>
        <v>35</v>
      </c>
      <c r="AIQ17" s="16">
        <f t="shared" si="431"/>
        <v>39</v>
      </c>
      <c r="AIR17" s="16">
        <f t="shared" si="431"/>
        <v>46</v>
      </c>
      <c r="AIS17" s="16">
        <f t="shared" si="431"/>
        <v>40</v>
      </c>
      <c r="AIT17" s="16">
        <f t="shared" ref="AIT17:AIU17" si="432">AIT16-AIT9</f>
        <v>39</v>
      </c>
      <c r="AIU17" s="16">
        <f t="shared" si="432"/>
        <v>34</v>
      </c>
      <c r="AIV17" s="16">
        <f t="shared" ref="AIV17:AIW17" si="433">AIV16-AIV9</f>
        <v>23</v>
      </c>
      <c r="AIW17" s="16">
        <f t="shared" si="433"/>
        <v>23</v>
      </c>
      <c r="AIX17" s="16">
        <f t="shared" ref="AIX17:AJA17" si="434">AIX16-AIX9</f>
        <v>27</v>
      </c>
      <c r="AIY17" s="16">
        <f t="shared" si="434"/>
        <v>33</v>
      </c>
      <c r="AIZ17" s="16">
        <v>29</v>
      </c>
      <c r="AJA17" s="16">
        <f t="shared" si="434"/>
        <v>29</v>
      </c>
      <c r="AJB17" s="16">
        <f t="shared" ref="AJB17:AJI17" si="435">AJB16-AJB9</f>
        <v>31</v>
      </c>
      <c r="AJC17" s="16">
        <f t="shared" si="435"/>
        <v>29</v>
      </c>
      <c r="AJD17" s="16">
        <f t="shared" si="435"/>
        <v>35</v>
      </c>
      <c r="AJE17" s="16">
        <f t="shared" si="435"/>
        <v>28</v>
      </c>
      <c r="AJF17" s="16">
        <f t="shared" si="435"/>
        <v>38</v>
      </c>
      <c r="AJG17" s="16">
        <f t="shared" si="435"/>
        <v>36</v>
      </c>
      <c r="AJH17" s="16">
        <f t="shared" si="435"/>
        <v>32</v>
      </c>
      <c r="AJI17" s="16">
        <f t="shared" si="435"/>
        <v>34</v>
      </c>
      <c r="AJJ17" s="16">
        <f t="shared" ref="AJJ17:AJK17" si="436">AJJ16-AJJ9</f>
        <v>32</v>
      </c>
      <c r="AJK17" s="16">
        <f t="shared" si="436"/>
        <v>26</v>
      </c>
      <c r="AJL17" s="16">
        <f t="shared" ref="AJL17:AJM17" si="437">AJL16-AJL9</f>
        <v>20</v>
      </c>
      <c r="AJM17" s="16">
        <f t="shared" si="437"/>
        <v>26</v>
      </c>
      <c r="AJN17" s="16">
        <f t="shared" ref="AJN17:AJO17" si="438">AJN16-AJN9</f>
        <v>31</v>
      </c>
      <c r="AJO17" s="16">
        <f t="shared" si="438"/>
        <v>21</v>
      </c>
      <c r="AJP17" s="16">
        <f t="shared" ref="AJP17:AJQ17" si="439">AJP16-AJP9</f>
        <v>18</v>
      </c>
      <c r="AJQ17" s="16">
        <f t="shared" si="439"/>
        <v>27</v>
      </c>
      <c r="AJR17" s="16">
        <f t="shared" ref="AJR17:AJS17" si="440">AJR16-AJR9</f>
        <v>22</v>
      </c>
      <c r="AJS17" s="16">
        <f t="shared" si="440"/>
        <v>21</v>
      </c>
      <c r="AJT17" s="16">
        <f t="shared" ref="AJT17:AJU17" si="441">AJT16-AJT9</f>
        <v>28</v>
      </c>
      <c r="AJU17" s="16">
        <f t="shared" si="441"/>
        <v>21</v>
      </c>
      <c r="AJV17" s="16">
        <f t="shared" ref="AJV17:AJW17" si="442">AJV16-AJV9</f>
        <v>17</v>
      </c>
      <c r="AJW17" s="16">
        <f t="shared" si="442"/>
        <v>22</v>
      </c>
      <c r="AJX17" s="16">
        <f t="shared" ref="AJX17:AKC17" si="443">AJX16-AJX9</f>
        <v>23</v>
      </c>
      <c r="AJY17" s="16">
        <f t="shared" si="443"/>
        <v>25</v>
      </c>
      <c r="AJZ17" s="16">
        <f t="shared" si="443"/>
        <v>30</v>
      </c>
      <c r="AKA17" s="16">
        <f t="shared" si="443"/>
        <v>26</v>
      </c>
      <c r="AKB17" s="16">
        <f t="shared" si="443"/>
        <v>29</v>
      </c>
      <c r="AKC17" s="16">
        <f t="shared" si="443"/>
        <v>28</v>
      </c>
      <c r="AKD17" s="16">
        <f t="shared" ref="AKD17:AKE17" si="444">AKD16-AKD9</f>
        <v>34</v>
      </c>
      <c r="AKE17" s="16">
        <f t="shared" si="444"/>
        <v>23</v>
      </c>
      <c r="AKF17" s="16">
        <f t="shared" ref="AKF17:AKH17" si="445">AKF16-AKF9</f>
        <v>28</v>
      </c>
      <c r="AKG17" s="16">
        <f t="shared" si="445"/>
        <v>28</v>
      </c>
      <c r="AKH17" s="16">
        <f t="shared" si="445"/>
        <v>26</v>
      </c>
      <c r="AKI17" s="16">
        <f t="shared" ref="AKI17:AKJ17" si="446">AKI16-AKI9</f>
        <v>23</v>
      </c>
      <c r="AKJ17" s="16">
        <f t="shared" si="446"/>
        <v>19</v>
      </c>
      <c r="AKK17" s="16">
        <f t="shared" ref="AKK17:AKL17" si="447">AKK16-AKK9</f>
        <v>23</v>
      </c>
      <c r="AKL17" s="16">
        <f t="shared" si="447"/>
        <v>21</v>
      </c>
      <c r="AKM17" s="16">
        <f t="shared" ref="AKM17:AKN17" si="448">AKM16-AKM9</f>
        <v>20</v>
      </c>
      <c r="AKN17" s="16">
        <f t="shared" si="448"/>
        <v>21</v>
      </c>
      <c r="AKO17" s="16">
        <f t="shared" ref="AKO17:AKP17" si="449">AKO16-AKO9</f>
        <v>19</v>
      </c>
      <c r="AKP17" s="16">
        <f t="shared" si="449"/>
        <v>20</v>
      </c>
      <c r="AKQ17" s="16">
        <f t="shared" ref="AKQ17:AKR17" si="450">AKQ16-AKQ9</f>
        <v>15</v>
      </c>
      <c r="AKR17" s="16">
        <f t="shared" si="450"/>
        <v>16</v>
      </c>
      <c r="AKS17" s="16">
        <f t="shared" ref="AKS17" si="451">AKS16-AKS9</f>
        <v>21</v>
      </c>
      <c r="AKT17" s="16">
        <f t="shared" ref="AKT17:AKU17" si="452">AKT16-AKT9</f>
        <v>16</v>
      </c>
      <c r="AKU17" s="16">
        <f t="shared" si="452"/>
        <v>25</v>
      </c>
      <c r="AKV17" s="16">
        <f t="shared" ref="AKV17:AKW17" si="453">AKV16-AKV9</f>
        <v>20</v>
      </c>
      <c r="AKW17" s="16">
        <f t="shared" si="453"/>
        <v>21</v>
      </c>
      <c r="AKX17" s="16">
        <f t="shared" ref="AKX17:AKY17" si="454">AKX16-AKX9</f>
        <v>36</v>
      </c>
      <c r="AKY17" s="16">
        <f t="shared" si="454"/>
        <v>34</v>
      </c>
      <c r="AKZ17" s="16">
        <f t="shared" ref="AKZ17:ALA17" si="455">AKZ16-AKZ9</f>
        <v>26</v>
      </c>
      <c r="ALA17" s="16">
        <f t="shared" si="455"/>
        <v>30</v>
      </c>
      <c r="ALB17" s="16">
        <f t="shared" ref="ALB17:ALC17" si="456">ALB16-ALB9</f>
        <v>33</v>
      </c>
      <c r="ALC17" s="16">
        <f t="shared" si="456"/>
        <v>27</v>
      </c>
      <c r="ALD17" s="16">
        <f t="shared" ref="ALD17:ALE17" si="457">ALD16-ALD9</f>
        <v>23</v>
      </c>
      <c r="ALE17" s="16">
        <f t="shared" si="457"/>
        <v>32</v>
      </c>
      <c r="ALF17" s="16">
        <f t="shared" ref="ALF17:ALG17" si="458">ALF16-ALF9</f>
        <v>26</v>
      </c>
      <c r="ALG17" s="16">
        <f t="shared" si="458"/>
        <v>35</v>
      </c>
      <c r="ALH17" s="16">
        <f t="shared" ref="ALH17:ALI17" si="459">ALH16-ALH9</f>
        <v>32</v>
      </c>
      <c r="ALI17" s="16">
        <f t="shared" si="459"/>
        <v>34</v>
      </c>
      <c r="ALJ17" s="16">
        <f t="shared" ref="ALJ17:ALK17" si="460">ALJ16-ALJ9</f>
        <v>29</v>
      </c>
      <c r="ALK17" s="16">
        <f t="shared" si="460"/>
        <v>29</v>
      </c>
      <c r="ALL17" s="16">
        <f t="shared" ref="ALL17:ALM17" si="461">ALL16-ALL9</f>
        <v>26</v>
      </c>
      <c r="ALM17" s="16">
        <f t="shared" si="461"/>
        <v>27</v>
      </c>
      <c r="ALN17" s="16">
        <f t="shared" ref="ALN17:ALO17" si="462">ALN16-ALN9</f>
        <v>28</v>
      </c>
      <c r="ALO17" s="16">
        <f t="shared" si="462"/>
        <v>39</v>
      </c>
      <c r="ALP17" s="16">
        <f t="shared" ref="ALP17:ALQ17" si="463">ALP16-ALP9</f>
        <v>35</v>
      </c>
      <c r="ALQ17" s="16">
        <f t="shared" si="463"/>
        <v>40</v>
      </c>
      <c r="ALR17" s="16">
        <f t="shared" ref="ALR17:ALV17" si="464">ALR16-ALR9</f>
        <v>40</v>
      </c>
      <c r="ALS17" s="16">
        <f t="shared" si="464"/>
        <v>42</v>
      </c>
      <c r="ALT17" s="16">
        <f t="shared" si="464"/>
        <v>45</v>
      </c>
      <c r="ALU17" s="16">
        <f t="shared" si="464"/>
        <v>37</v>
      </c>
      <c r="ALV17" s="16">
        <f t="shared" si="464"/>
        <v>35</v>
      </c>
      <c r="ALW17" s="16">
        <f t="shared" ref="ALW17:ALX17" si="465">ALW16-ALW9</f>
        <v>31</v>
      </c>
      <c r="ALX17" s="16">
        <f t="shared" si="465"/>
        <v>34</v>
      </c>
      <c r="ALY17" s="16">
        <f t="shared" ref="ALY17:ALZ17" si="466">ALY16-ALY9</f>
        <v>32</v>
      </c>
      <c r="ALZ17" s="16">
        <f t="shared" si="466"/>
        <v>33</v>
      </c>
      <c r="AMA17" s="16">
        <f t="shared" ref="AMA17:AMB17" si="467">AMA16-AMA9</f>
        <v>33</v>
      </c>
      <c r="AMB17" s="16">
        <f t="shared" si="467"/>
        <v>36</v>
      </c>
      <c r="AMC17" s="16">
        <f t="shared" ref="AMC17:AMD17" si="468">AMC16-AMC9</f>
        <v>58</v>
      </c>
      <c r="AMD17" s="16">
        <f t="shared" si="468"/>
        <v>65</v>
      </c>
      <c r="AME17" s="16">
        <f t="shared" ref="AME17:AMF17" si="469">AME16-AME9</f>
        <v>61</v>
      </c>
      <c r="AMF17" s="16">
        <f t="shared" si="469"/>
        <v>38</v>
      </c>
      <c r="AMG17" s="16">
        <f t="shared" ref="AMG17:AMH17" si="470">AMG16-AMG9</f>
        <v>42</v>
      </c>
      <c r="AMH17" s="16">
        <f t="shared" si="470"/>
        <v>38</v>
      </c>
      <c r="AMI17" s="16">
        <f t="shared" ref="AMI17:AMJ17" si="471">AMI16-AMI9</f>
        <v>38</v>
      </c>
      <c r="AMJ17" s="16">
        <f t="shared" si="471"/>
        <v>47</v>
      </c>
      <c r="AMK17" s="16">
        <f t="shared" ref="AMK17:AMM17" si="472">AMK16-AMK9</f>
        <v>52</v>
      </c>
      <c r="AML17" s="16">
        <f t="shared" si="472"/>
        <v>38</v>
      </c>
      <c r="AMM17" s="16">
        <f t="shared" si="472"/>
        <v>33</v>
      </c>
      <c r="AMN17" s="16">
        <f t="shared" ref="AMN17:AMO17" si="473">AMN16-AMN9</f>
        <v>37</v>
      </c>
      <c r="AMO17" s="16">
        <f t="shared" si="473"/>
        <v>39</v>
      </c>
      <c r="AMP17" s="16">
        <f t="shared" ref="AMP17:AMQ17" si="474">AMP16-AMP9</f>
        <v>36</v>
      </c>
      <c r="AMQ17" s="16">
        <f t="shared" si="474"/>
        <v>35</v>
      </c>
      <c r="AMR17" s="16">
        <f t="shared" ref="AMR17:AMS17" si="475">AMR16-AMR9</f>
        <v>33</v>
      </c>
      <c r="AMS17" s="16">
        <f t="shared" si="475"/>
        <v>34</v>
      </c>
      <c r="AMT17" s="16">
        <f t="shared" ref="AMT17:AMU17" si="476">AMT16-AMT9</f>
        <v>37</v>
      </c>
      <c r="AMU17" s="16">
        <f t="shared" si="476"/>
        <v>42</v>
      </c>
      <c r="AMV17" s="16">
        <f t="shared" ref="AMV17:AMW17" si="477">AMV16-AMV9</f>
        <v>41</v>
      </c>
      <c r="AMW17" s="16">
        <f t="shared" si="477"/>
        <v>47</v>
      </c>
      <c r="AMX17" s="16">
        <f t="shared" ref="AMX17:ANA17" si="478">AMX16-AMX9</f>
        <v>45</v>
      </c>
      <c r="AMY17" s="16">
        <f t="shared" si="478"/>
        <v>47</v>
      </c>
      <c r="AMZ17" s="16">
        <f t="shared" si="478"/>
        <v>50</v>
      </c>
      <c r="ANA17" s="16">
        <f t="shared" si="478"/>
        <v>47</v>
      </c>
      <c r="ANB17" s="16">
        <f t="shared" ref="ANB17:ANC17" si="479">ANB16-ANB9</f>
        <v>45</v>
      </c>
      <c r="ANC17" s="16">
        <f t="shared" si="479"/>
        <v>51</v>
      </c>
      <c r="AND17" s="16">
        <f t="shared" ref="AND17:ANF17" si="480">AND16-AND9</f>
        <v>50</v>
      </c>
      <c r="ANE17" s="16">
        <f t="shared" si="480"/>
        <v>52</v>
      </c>
      <c r="ANF17" s="16">
        <f t="shared" si="480"/>
        <v>48</v>
      </c>
      <c r="ANG17" s="16">
        <f t="shared" ref="ANG17:ANH17" si="481">ANG16-ANG9</f>
        <v>44</v>
      </c>
      <c r="ANH17" s="16">
        <f t="shared" si="481"/>
        <v>39</v>
      </c>
      <c r="ANI17" s="16">
        <f t="shared" ref="ANI17:ANJ17" si="482">ANI16-ANI9</f>
        <v>39</v>
      </c>
      <c r="ANJ17" s="16">
        <f t="shared" si="482"/>
        <v>44</v>
      </c>
      <c r="ANK17" s="16">
        <f t="shared" ref="ANK17:ANL17" si="483">ANK16-ANK9</f>
        <v>39</v>
      </c>
      <c r="ANL17" s="16">
        <f t="shared" si="483"/>
        <v>39</v>
      </c>
      <c r="ANM17" s="16">
        <f t="shared" ref="ANM17:ANN17" si="484">ANM16-ANM9</f>
        <v>49</v>
      </c>
      <c r="ANN17" s="16">
        <f t="shared" si="484"/>
        <v>50</v>
      </c>
      <c r="ANO17" s="16">
        <f t="shared" ref="ANO17:ANP17" si="485">ANO16-ANO9</f>
        <v>53</v>
      </c>
      <c r="ANP17" s="16">
        <f t="shared" si="485"/>
        <v>41</v>
      </c>
      <c r="ANQ17" s="16">
        <f t="shared" ref="ANQ17:ANU17" si="486">ANQ16-ANQ9</f>
        <v>44</v>
      </c>
      <c r="ANR17" s="16">
        <f t="shared" si="486"/>
        <v>43</v>
      </c>
      <c r="ANS17" s="16">
        <f t="shared" si="486"/>
        <v>43</v>
      </c>
      <c r="ANT17" s="16">
        <f t="shared" si="486"/>
        <v>47</v>
      </c>
      <c r="ANU17" s="16">
        <f t="shared" si="486"/>
        <v>49</v>
      </c>
      <c r="ANV17" s="16">
        <f t="shared" ref="ANV17:ANW17" si="487">ANV16-ANV9</f>
        <v>45</v>
      </c>
      <c r="ANW17" s="16">
        <f t="shared" si="487"/>
        <v>45</v>
      </c>
      <c r="ANX17" s="16">
        <f t="shared" ref="ANX17:ANY17" si="488">ANX16-ANX9</f>
        <v>57</v>
      </c>
      <c r="ANY17" s="16">
        <f t="shared" si="488"/>
        <v>53</v>
      </c>
      <c r="ANZ17" s="16">
        <f t="shared" ref="ANZ17:AOG17" si="489">ANZ16-ANZ9</f>
        <v>56</v>
      </c>
      <c r="AOA17" s="16">
        <f t="shared" si="489"/>
        <v>58</v>
      </c>
      <c r="AOB17" s="16">
        <f t="shared" si="489"/>
        <v>65</v>
      </c>
      <c r="AOC17" s="16">
        <f t="shared" si="489"/>
        <v>72</v>
      </c>
      <c r="AOD17" s="16">
        <f t="shared" si="489"/>
        <v>51</v>
      </c>
      <c r="AOE17" s="16">
        <f t="shared" si="489"/>
        <v>60</v>
      </c>
      <c r="AOF17" s="16">
        <f t="shared" si="489"/>
        <v>66</v>
      </c>
      <c r="AOG17" s="16">
        <f t="shared" si="489"/>
        <v>69</v>
      </c>
      <c r="AOH17" s="16">
        <f t="shared" ref="AOH17:AOI17" si="490">AOH16-AOH9</f>
        <v>45</v>
      </c>
      <c r="AOI17" s="16">
        <f t="shared" si="490"/>
        <v>44</v>
      </c>
      <c r="AOJ17" s="16">
        <f t="shared" ref="AOJ17:AOK17" si="491">AOJ16-AOJ9</f>
        <v>37</v>
      </c>
      <c r="AOK17" s="16">
        <f t="shared" si="491"/>
        <v>40</v>
      </c>
      <c r="AOL17" s="16">
        <f t="shared" ref="AOL17:AOX17" si="492">AOL16-AOL9</f>
        <v>45</v>
      </c>
      <c r="AOM17" s="16">
        <f t="shared" si="492"/>
        <v>33</v>
      </c>
      <c r="AON17" s="16">
        <f t="shared" si="492"/>
        <v>35</v>
      </c>
      <c r="AOO17" s="16">
        <f t="shared" si="492"/>
        <v>39</v>
      </c>
      <c r="AOP17" s="16">
        <f t="shared" si="492"/>
        <v>30</v>
      </c>
      <c r="AOQ17" s="16">
        <f t="shared" si="492"/>
        <v>22</v>
      </c>
      <c r="AOR17" s="16">
        <f t="shared" si="492"/>
        <v>42</v>
      </c>
      <c r="AOS17" s="16">
        <f t="shared" si="492"/>
        <v>35</v>
      </c>
      <c r="AOT17" s="16">
        <f t="shared" si="492"/>
        <v>34</v>
      </c>
      <c r="AOU17" s="16">
        <f t="shared" si="492"/>
        <v>29</v>
      </c>
      <c r="AOV17" s="16">
        <f t="shared" si="492"/>
        <v>37</v>
      </c>
      <c r="AOW17" s="16">
        <f t="shared" si="492"/>
        <v>35</v>
      </c>
      <c r="AOX17" s="16">
        <f t="shared" si="492"/>
        <v>32</v>
      </c>
      <c r="AOY17" s="16">
        <f t="shared" ref="AOY17:AOZ17" si="493">AOY16-AOY9</f>
        <v>42</v>
      </c>
      <c r="AOZ17" s="16">
        <f t="shared" si="493"/>
        <v>47</v>
      </c>
      <c r="APA17" s="16">
        <f t="shared" ref="APA17:APB17" si="494">APA16-APA9</f>
        <v>44</v>
      </c>
      <c r="APB17" s="16">
        <f t="shared" si="494"/>
        <v>44</v>
      </c>
      <c r="APC17" s="16">
        <f t="shared" ref="APC17:APD17" si="495">APC16-APC9</f>
        <v>56</v>
      </c>
      <c r="APD17" s="16">
        <f t="shared" si="495"/>
        <v>50</v>
      </c>
      <c r="APE17" s="16">
        <f t="shared" ref="APE17:APF17" si="496">APE16-APE9</f>
        <v>44</v>
      </c>
      <c r="APF17" s="16">
        <f t="shared" si="496"/>
        <v>43</v>
      </c>
      <c r="APG17" s="16">
        <f t="shared" ref="APG17:APH17" si="497">APG16-APG9</f>
        <v>69</v>
      </c>
      <c r="APH17" s="16">
        <f t="shared" si="497"/>
        <v>69</v>
      </c>
      <c r="API17" s="16">
        <f t="shared" ref="API17:APJ17" si="498">API16-API9</f>
        <v>75</v>
      </c>
      <c r="APJ17" s="16">
        <f t="shared" si="498"/>
        <v>64</v>
      </c>
      <c r="APK17" s="16">
        <f t="shared" ref="APK17:APL17" si="499">APK16-APK9</f>
        <v>54</v>
      </c>
      <c r="APL17" s="16">
        <f t="shared" si="499"/>
        <v>66</v>
      </c>
      <c r="APM17" s="16">
        <f t="shared" ref="APM17:APN17" si="500">APM16-APM9</f>
        <v>64</v>
      </c>
      <c r="APN17" s="16">
        <f t="shared" si="500"/>
        <v>52</v>
      </c>
      <c r="APO17" s="16">
        <f t="shared" ref="APO17:APP17" si="501">APO16-APO9</f>
        <v>46</v>
      </c>
      <c r="APP17" s="16">
        <f t="shared" si="501"/>
        <v>41</v>
      </c>
      <c r="APQ17" s="16">
        <f t="shared" ref="APQ17:APR17" si="502">APQ16-APQ9</f>
        <v>42</v>
      </c>
      <c r="APR17" s="16">
        <f t="shared" si="502"/>
        <v>41</v>
      </c>
      <c r="APS17" s="16">
        <f t="shared" ref="APS17:APT17" si="503">APS16-APS9</f>
        <v>48</v>
      </c>
      <c r="APT17" s="16">
        <f t="shared" si="503"/>
        <v>44</v>
      </c>
      <c r="APU17" s="16">
        <f t="shared" ref="APU17:APV17" si="504">APU16-APU9</f>
        <v>50</v>
      </c>
      <c r="APV17" s="16">
        <f t="shared" si="504"/>
        <v>41</v>
      </c>
      <c r="APW17" s="16">
        <f t="shared" ref="APW17:APX17" si="505">APW16-APW9</f>
        <v>50</v>
      </c>
      <c r="APX17" s="16">
        <f t="shared" si="505"/>
        <v>47</v>
      </c>
      <c r="APY17" s="16">
        <f t="shared" ref="APY17:APZ17" si="506">APY16-APY9</f>
        <v>43</v>
      </c>
      <c r="APZ17" s="16">
        <f t="shared" si="506"/>
        <v>52</v>
      </c>
      <c r="AQA17" s="16">
        <f t="shared" ref="AQA17:AQB17" si="507">AQA16-AQA9</f>
        <v>41</v>
      </c>
      <c r="AQB17" s="16">
        <f t="shared" si="507"/>
        <v>37</v>
      </c>
      <c r="AQC17" s="16">
        <f t="shared" ref="AQC17:AQD17" si="508">AQC16-AQC9</f>
        <v>46</v>
      </c>
      <c r="AQD17" s="16">
        <f t="shared" si="508"/>
        <v>43</v>
      </c>
      <c r="AQE17" s="16">
        <f t="shared" ref="AQE17:AQF17" si="509">AQE16-AQE9</f>
        <v>56</v>
      </c>
      <c r="AQF17" s="16">
        <f t="shared" si="509"/>
        <v>51</v>
      </c>
      <c r="AQG17" s="16">
        <f t="shared" ref="AQG17:AQH17" si="510">AQG16-AQG9</f>
        <v>55</v>
      </c>
      <c r="AQH17" s="16">
        <f t="shared" si="510"/>
        <v>56</v>
      </c>
      <c r="AQI17" s="16">
        <f t="shared" ref="AQI17:AQJ17" si="511">AQI16-AQI9</f>
        <v>66</v>
      </c>
      <c r="AQJ17" s="16">
        <f t="shared" si="511"/>
        <v>75</v>
      </c>
      <c r="AQK17" s="16">
        <f t="shared" ref="AQK17:AQL17" si="512">AQK16-AQK9</f>
        <v>64</v>
      </c>
      <c r="AQL17" s="16">
        <f t="shared" si="512"/>
        <v>65</v>
      </c>
      <c r="AQM17" s="16">
        <f t="shared" ref="AQM17:AQN17" si="513">AQM16-AQM9</f>
        <v>60</v>
      </c>
      <c r="AQN17" s="16">
        <f t="shared" si="513"/>
        <v>60</v>
      </c>
      <c r="AQO17" s="16">
        <f t="shared" ref="AQO17:AQP17" si="514">AQO16-AQO9</f>
        <v>65</v>
      </c>
      <c r="AQP17" s="16">
        <f t="shared" si="514"/>
        <v>74</v>
      </c>
      <c r="AQQ17" s="16">
        <f t="shared" ref="AQQ17:AQR17" si="515">AQQ16-AQQ9</f>
        <v>68</v>
      </c>
      <c r="AQR17" s="16">
        <f t="shared" si="515"/>
        <v>61</v>
      </c>
      <c r="AQS17" s="16">
        <f t="shared" ref="AQS17:AQT17" si="516">AQS16-AQS9</f>
        <v>62</v>
      </c>
      <c r="AQT17" s="16">
        <f t="shared" si="516"/>
        <v>63</v>
      </c>
      <c r="AQU17" s="16">
        <f t="shared" ref="AQU17:AQV17" si="517">AQU16-AQU9</f>
        <v>60</v>
      </c>
      <c r="AQV17" s="16">
        <f t="shared" si="517"/>
        <v>64</v>
      </c>
      <c r="AQW17" s="16">
        <f t="shared" ref="AQW17:AQX17" si="518">AQW16-AQW9</f>
        <v>60</v>
      </c>
      <c r="AQX17" s="16">
        <f t="shared" si="518"/>
        <v>58</v>
      </c>
      <c r="AQY17" s="16">
        <f t="shared" ref="AQY17:AQZ17" si="519">AQY16-AQY9</f>
        <v>63</v>
      </c>
      <c r="AQZ17" s="16">
        <f t="shared" si="519"/>
        <v>65</v>
      </c>
      <c r="ARA17" s="16">
        <f t="shared" ref="ARA17:ARB17" si="520">ARA16-ARA9</f>
        <v>58</v>
      </c>
      <c r="ARB17" s="16">
        <f t="shared" si="520"/>
        <v>53</v>
      </c>
      <c r="ARC17" s="16">
        <f t="shared" ref="ARC17:ARD17" si="521">ARC16-ARC9</f>
        <v>46</v>
      </c>
      <c r="ARD17" s="16">
        <f t="shared" si="521"/>
        <v>43</v>
      </c>
      <c r="ARE17" s="16">
        <f t="shared" ref="ARE17:ARF17" si="522">ARE16-ARE9</f>
        <v>46</v>
      </c>
      <c r="ARF17" s="16">
        <f t="shared" si="522"/>
        <v>53</v>
      </c>
      <c r="ARG17" s="16">
        <f t="shared" ref="ARG17:ARH17" si="523">ARG16-ARG9</f>
        <v>55</v>
      </c>
      <c r="ARH17" s="16">
        <f t="shared" si="523"/>
        <v>41</v>
      </c>
      <c r="ARI17" s="16">
        <f t="shared" ref="ARI17:ARJ17" si="524">ARI16-ARI9</f>
        <v>43</v>
      </c>
      <c r="ARJ17" s="16">
        <f t="shared" si="524"/>
        <v>35</v>
      </c>
      <c r="ARK17" s="16">
        <f t="shared" ref="ARK17:ARL17" si="525">ARK16-ARK9</f>
        <v>42</v>
      </c>
      <c r="ARL17" s="16">
        <f t="shared" si="525"/>
        <v>48</v>
      </c>
      <c r="ARM17" s="16">
        <f t="shared" ref="ARM17:ARN17" si="526">ARM16-ARM9</f>
        <v>48</v>
      </c>
      <c r="ARN17" s="16">
        <f t="shared" si="526"/>
        <v>47</v>
      </c>
      <c r="ARO17" s="16">
        <f t="shared" ref="ARO17:ARP17" si="527">ARO16-ARO9</f>
        <v>51</v>
      </c>
      <c r="ARP17" s="16">
        <f t="shared" si="527"/>
        <v>60</v>
      </c>
      <c r="ARQ17" s="16">
        <f t="shared" ref="ARQ17:ARR17" si="528">ARQ16-ARQ9</f>
        <v>54</v>
      </c>
      <c r="ARR17" s="16">
        <f t="shared" si="528"/>
        <v>57</v>
      </c>
      <c r="ARS17" s="16">
        <f t="shared" ref="ARS17" si="529">ARS16-ARS9</f>
        <v>52</v>
      </c>
      <c r="ART17" s="16">
        <f t="shared" ref="ART17" si="530">ART16-ART9</f>
        <v>48</v>
      </c>
      <c r="ARU17" s="16">
        <f t="shared" ref="ARU17:ARZ17" si="531">ARU16-ARU9</f>
        <v>53</v>
      </c>
      <c r="ARV17" s="16">
        <f t="shared" si="531"/>
        <v>55</v>
      </c>
      <c r="ARW17" s="16">
        <f t="shared" si="531"/>
        <v>62</v>
      </c>
      <c r="ARX17" s="16">
        <f t="shared" si="531"/>
        <v>63</v>
      </c>
      <c r="ARY17" s="16">
        <f t="shared" si="531"/>
        <v>60</v>
      </c>
      <c r="ARZ17" s="16">
        <f t="shared" si="531"/>
        <v>64</v>
      </c>
      <c r="ASA17" s="16">
        <f t="shared" ref="ASA17:ASB17" si="532">ASA16-ASA9</f>
        <v>63</v>
      </c>
      <c r="ASB17" s="16">
        <f t="shared" si="532"/>
        <v>64</v>
      </c>
      <c r="ASC17" s="16">
        <f t="shared" ref="ASC17:ASD17" si="533">ASC16-ASC9</f>
        <v>54</v>
      </c>
      <c r="ASD17" s="16">
        <f t="shared" si="533"/>
        <v>52</v>
      </c>
      <c r="ASE17" s="16">
        <f t="shared" ref="ASE17:ASG17" si="534">ASE16-ASE9</f>
        <v>58</v>
      </c>
      <c r="ASF17" s="16">
        <f t="shared" si="534"/>
        <v>56</v>
      </c>
      <c r="ASG17" s="16">
        <f t="shared" si="534"/>
        <v>57</v>
      </c>
      <c r="ASH17" s="16">
        <f t="shared" ref="ASH17:ASI17" si="535">ASH16-ASH9</f>
        <v>56</v>
      </c>
      <c r="ASI17" s="16">
        <f t="shared" si="535"/>
        <v>65</v>
      </c>
      <c r="ASJ17" s="16">
        <f t="shared" ref="ASJ17:ASK17" si="536">ASJ16-ASJ9</f>
        <v>65</v>
      </c>
      <c r="ASK17" s="16">
        <f t="shared" si="536"/>
        <v>84</v>
      </c>
      <c r="ASL17" s="16">
        <f t="shared" ref="ASL17:ASM17" si="537">ASL16-ASL9</f>
        <v>87</v>
      </c>
      <c r="ASM17" s="16">
        <f t="shared" si="537"/>
        <v>74</v>
      </c>
      <c r="ASN17" s="16">
        <f t="shared" ref="ASN17:ASO17" si="538">ASN16-ASN9</f>
        <v>79</v>
      </c>
      <c r="ASO17" s="16">
        <f t="shared" si="538"/>
        <v>76</v>
      </c>
      <c r="ASP17" s="16">
        <f t="shared" ref="ASP17:ASQ17" si="539">ASP16-ASP9</f>
        <v>81</v>
      </c>
      <c r="ASQ17" s="16">
        <f t="shared" si="539"/>
        <v>78</v>
      </c>
      <c r="ASR17" s="16">
        <f t="shared" ref="ASR17:ASS17" si="540">ASR16-ASR9</f>
        <v>69</v>
      </c>
      <c r="ASS17" s="16">
        <f t="shared" si="540"/>
        <v>70</v>
      </c>
      <c r="AST17" s="16">
        <f t="shared" ref="AST17:ASU17" si="541">AST16-AST9</f>
        <v>67</v>
      </c>
      <c r="ASU17" s="16">
        <f t="shared" si="541"/>
        <v>62</v>
      </c>
      <c r="ASV17" s="16">
        <f t="shared" ref="ASV17:ASW17" si="542">ASV16-ASV9</f>
        <v>59</v>
      </c>
      <c r="ASW17" s="16">
        <f t="shared" si="542"/>
        <v>59</v>
      </c>
      <c r="ASX17" s="16">
        <f t="shared" ref="ASX17:ASY17" si="543">ASX16-ASX9</f>
        <v>62</v>
      </c>
      <c r="ASY17" s="16">
        <f t="shared" si="543"/>
        <v>63</v>
      </c>
      <c r="ASZ17" s="16">
        <f t="shared" ref="ASZ17:ATA17" si="544">ASZ16-ASZ9</f>
        <v>59</v>
      </c>
      <c r="ATA17" s="16">
        <f t="shared" si="544"/>
        <v>53</v>
      </c>
      <c r="ATB17" s="16">
        <f t="shared" ref="ATB17:ATC17" si="545">ATB16-ATB9</f>
        <v>50</v>
      </c>
      <c r="ATC17" s="16">
        <f t="shared" si="545"/>
        <v>51</v>
      </c>
      <c r="ATD17" s="16">
        <f t="shared" ref="ATD17:ATE17" si="546">ATD16-ATD9</f>
        <v>54</v>
      </c>
      <c r="ATE17" s="16">
        <f t="shared" si="546"/>
        <v>51</v>
      </c>
      <c r="ATF17" s="16">
        <f t="shared" ref="ATF17:ATG17" si="547">ATF16-ATF9</f>
        <v>55</v>
      </c>
      <c r="ATG17" s="16">
        <f t="shared" si="547"/>
        <v>56</v>
      </c>
      <c r="ATH17" s="16">
        <f t="shared" ref="ATH17:ATI17" si="548">ATH16-ATH9</f>
        <v>61</v>
      </c>
      <c r="ATI17" s="16">
        <f t="shared" si="548"/>
        <v>59</v>
      </c>
      <c r="ATJ17" s="16">
        <f t="shared" ref="ATJ17" si="549">ATJ16-ATJ9</f>
        <v>59</v>
      </c>
      <c r="ATK17" s="16">
        <f>ATK16-ATK9</f>
        <v>55</v>
      </c>
      <c r="ATL17" s="16">
        <f>ATL16-ATL9</f>
        <v>61</v>
      </c>
      <c r="ATM17" s="16">
        <f t="shared" ref="ATM17:ATO17" si="550">ATM16-ATM9</f>
        <v>63</v>
      </c>
      <c r="ATN17" s="16">
        <f t="shared" si="550"/>
        <v>60</v>
      </c>
      <c r="ATO17" s="16">
        <f t="shared" si="550"/>
        <v>59</v>
      </c>
      <c r="ATP17" s="16">
        <f t="shared" ref="ATP17" si="551">ATP16-ATP9</f>
        <v>53</v>
      </c>
      <c r="ATQ17" s="16">
        <f t="shared" ref="ATQ17:ATW17" si="552">ATQ16-ATQ9</f>
        <v>54</v>
      </c>
      <c r="ATR17" s="16">
        <f t="shared" si="552"/>
        <v>50</v>
      </c>
      <c r="ATS17" s="16">
        <f t="shared" si="552"/>
        <v>55</v>
      </c>
      <c r="ATT17" s="16">
        <f t="shared" si="552"/>
        <v>52</v>
      </c>
      <c r="ATU17" s="16">
        <f t="shared" si="552"/>
        <v>47</v>
      </c>
      <c r="ATV17" s="16">
        <f t="shared" si="552"/>
        <v>49</v>
      </c>
      <c r="ATW17" s="16">
        <f t="shared" si="552"/>
        <v>59</v>
      </c>
      <c r="ATX17" s="16">
        <f t="shared" ref="ATX17:ATY17" si="553">ATX16-ATX9</f>
        <v>55</v>
      </c>
      <c r="ATY17" s="16">
        <f t="shared" si="553"/>
        <v>49</v>
      </c>
      <c r="ATZ17" s="16">
        <f t="shared" ref="ATZ17:AUA17" si="554">ATZ16-ATZ9</f>
        <v>48</v>
      </c>
      <c r="AUA17" s="16">
        <f t="shared" si="554"/>
        <v>50</v>
      </c>
      <c r="AUB17" s="16">
        <f t="shared" ref="AUB17:AUC17" si="555">AUB16-AUB9</f>
        <v>52</v>
      </c>
      <c r="AUC17" s="16">
        <f t="shared" si="555"/>
        <v>63</v>
      </c>
      <c r="AUD17" s="16">
        <f t="shared" ref="AUD17:AUE17" si="556">AUD16-AUD9</f>
        <v>72</v>
      </c>
      <c r="AUE17" s="16">
        <f t="shared" si="556"/>
        <v>70</v>
      </c>
      <c r="AUF17" s="16">
        <f t="shared" ref="AUF17:AUG17" si="557">AUF16-AUF9</f>
        <v>79</v>
      </c>
      <c r="AUG17" s="16">
        <f t="shared" si="557"/>
        <v>80</v>
      </c>
      <c r="AUH17" s="16">
        <f t="shared" ref="AUH17:AUI17" si="558">AUH16-AUH9</f>
        <v>74</v>
      </c>
      <c r="AUI17" s="16">
        <f t="shared" si="558"/>
        <v>61</v>
      </c>
      <c r="AUJ17" s="16">
        <f t="shared" ref="AUJ17:AUK17" si="559">AUJ16-AUJ9</f>
        <v>63</v>
      </c>
      <c r="AUK17" s="16">
        <f t="shared" si="559"/>
        <v>68</v>
      </c>
      <c r="AUL17" s="16">
        <f t="shared" ref="AUL17" si="560">AUL16-AUL9</f>
        <v>64</v>
      </c>
      <c r="AUM17" s="16">
        <f t="shared" ref="AUM17:AUN17" si="561">AUM16-AUM9</f>
        <v>72</v>
      </c>
      <c r="AUN17" s="16">
        <f t="shared" si="561"/>
        <v>74</v>
      </c>
      <c r="AUO17" s="16">
        <f t="shared" ref="AUO17:AUP17" si="562">AUO16-AUO9</f>
        <v>79</v>
      </c>
      <c r="AUP17" s="16">
        <f t="shared" si="562"/>
        <v>81</v>
      </c>
      <c r="AUQ17" s="16">
        <f t="shared" ref="AUQ17:AUR17" si="563">AUQ16-AUQ9</f>
        <v>69</v>
      </c>
      <c r="AUR17" s="16">
        <f t="shared" si="563"/>
        <v>73</v>
      </c>
      <c r="AUS17" s="16">
        <f t="shared" ref="AUS17:AUT17" si="564">AUS16-AUS9</f>
        <v>80</v>
      </c>
      <c r="AUT17" s="16">
        <f t="shared" si="564"/>
        <v>95</v>
      </c>
      <c r="AUU17" s="16">
        <f t="shared" ref="AUU17:AUV17" si="565">AUU16-AUU9</f>
        <v>95</v>
      </c>
      <c r="AUV17" s="16">
        <f t="shared" si="565"/>
        <v>95</v>
      </c>
      <c r="AUW17" s="16">
        <f t="shared" ref="AUW17:AUX17" si="566">AUW16-AUW9</f>
        <v>90</v>
      </c>
      <c r="AUX17" s="16">
        <f t="shared" si="566"/>
        <v>85</v>
      </c>
      <c r="AUY17" s="16">
        <f t="shared" ref="AUY17:AUZ17" si="567">AUY16-AUY9</f>
        <v>89</v>
      </c>
      <c r="AUZ17" s="16">
        <f t="shared" si="567"/>
        <v>93</v>
      </c>
      <c r="AVA17" s="16">
        <f t="shared" ref="AVA17:AVB17" si="568">AVA16-AVA9</f>
        <v>112</v>
      </c>
      <c r="AVB17" s="16">
        <f t="shared" si="568"/>
        <v>107</v>
      </c>
      <c r="AVC17" s="16">
        <f t="shared" ref="AVC17:AVD17" si="569">AVC16-AVC9</f>
        <v>96</v>
      </c>
      <c r="AVD17" s="16">
        <f t="shared" si="569"/>
        <v>102</v>
      </c>
      <c r="AVE17" s="16">
        <f t="shared" ref="AVE17:AVF17" si="570">AVE16-AVE9</f>
        <v>101</v>
      </c>
      <c r="AVF17" s="16">
        <f t="shared" si="570"/>
        <v>112</v>
      </c>
      <c r="AVG17" s="16">
        <f t="shared" ref="AVG17:AVH17" si="571">AVG16-AVG9</f>
        <v>107</v>
      </c>
      <c r="AVH17" s="16">
        <f t="shared" si="571"/>
        <v>100</v>
      </c>
      <c r="AVI17" s="16">
        <f t="shared" ref="AVI17:AVJ17" si="572">AVI16-AVI9</f>
        <v>100</v>
      </c>
      <c r="AVJ17" s="16">
        <f t="shared" si="572"/>
        <v>111</v>
      </c>
      <c r="AVK17" s="16">
        <f t="shared" ref="AVK17:AVL17" si="573">AVK16-AVK9</f>
        <v>119</v>
      </c>
      <c r="AVL17" s="16">
        <f t="shared" si="573"/>
        <v>119</v>
      </c>
      <c r="AVM17" s="16">
        <f t="shared" ref="AVM17:AVN17" si="574">AVM16-AVM9</f>
        <v>120</v>
      </c>
      <c r="AVN17" s="16">
        <f t="shared" si="574"/>
        <v>128</v>
      </c>
      <c r="AVO17" s="16">
        <f t="shared" ref="AVO17:AVP17" si="575">AVO16-AVO9</f>
        <v>134</v>
      </c>
      <c r="AVP17" s="16">
        <f t="shared" si="575"/>
        <v>121</v>
      </c>
      <c r="AVQ17" s="16">
        <f t="shared" ref="AVQ17:AVR17" si="576">AVQ16-AVQ9</f>
        <v>125</v>
      </c>
      <c r="AVR17" s="16">
        <f t="shared" si="576"/>
        <v>123</v>
      </c>
      <c r="AVS17" s="16">
        <f t="shared" ref="AVS17:AVT17" si="577">AVS16-AVS9</f>
        <v>121</v>
      </c>
      <c r="AVT17" s="16">
        <f t="shared" si="577"/>
        <v>127</v>
      </c>
      <c r="AVU17" s="16">
        <f t="shared" ref="AVU17:AVV17" si="578">AVU16-AVU9</f>
        <v>123</v>
      </c>
      <c r="AVV17" s="16">
        <f t="shared" si="578"/>
        <v>122</v>
      </c>
      <c r="AVW17" s="16">
        <f t="shared" ref="AVW17:AVX17" si="579">AVW16-AVW9</f>
        <v>133</v>
      </c>
      <c r="AVX17" s="16">
        <f t="shared" si="579"/>
        <v>132</v>
      </c>
      <c r="AVY17" s="16">
        <f t="shared" ref="AVY17:AVZ17" si="580">AVY16-AVY9</f>
        <v>138</v>
      </c>
      <c r="AVZ17" s="16">
        <f t="shared" si="580"/>
        <v>141</v>
      </c>
      <c r="AWA17" s="16">
        <f t="shared" ref="AWA17:AWB17" si="581">AWA16-AWA9</f>
        <v>153</v>
      </c>
      <c r="AWB17" s="16">
        <f t="shared" si="581"/>
        <v>159</v>
      </c>
      <c r="AWC17" s="16">
        <f t="shared" ref="AWC17:AWD17" si="582">AWC16-AWC9</f>
        <v>158</v>
      </c>
      <c r="AWD17" s="16">
        <f t="shared" si="582"/>
        <v>142</v>
      </c>
      <c r="AWE17" s="16">
        <f t="shared" ref="AWE17:AWF17" si="583">AWE16-AWE9</f>
        <v>143</v>
      </c>
      <c r="AWF17" s="16">
        <f t="shared" si="583"/>
        <v>145</v>
      </c>
      <c r="AWG17" s="16">
        <f t="shared" ref="AWG17:AWH17" si="584">AWG16-AWG9</f>
        <v>144</v>
      </c>
      <c r="AWH17" s="16">
        <f t="shared" si="584"/>
        <v>146</v>
      </c>
      <c r="AWI17" s="16">
        <f t="shared" ref="AWI17:AWJ17" si="585">AWI16-AWI9</f>
        <v>122</v>
      </c>
      <c r="AWJ17" s="16">
        <f t="shared" si="585"/>
        <v>119</v>
      </c>
      <c r="AWK17" s="16">
        <f t="shared" ref="AWK17:AWL17" si="586">AWK16-AWK9</f>
        <v>126</v>
      </c>
      <c r="AWL17" s="16">
        <f t="shared" si="586"/>
        <v>132</v>
      </c>
      <c r="AWM17" s="16">
        <f t="shared" ref="AWM17:AWN17" si="587">AWM16-AWM9</f>
        <v>131</v>
      </c>
      <c r="AWN17" s="16">
        <f t="shared" si="587"/>
        <v>127</v>
      </c>
      <c r="AWO17" s="16">
        <f t="shared" ref="AWO17:AWP17" si="588">AWO16-AWO9</f>
        <v>123</v>
      </c>
      <c r="AWP17" s="16">
        <f t="shared" si="588"/>
        <v>132</v>
      </c>
      <c r="AWQ17" s="16">
        <f t="shared" ref="AWQ17:AWR17" si="589">AWQ16-AWQ9</f>
        <v>130</v>
      </c>
      <c r="AWR17" s="16">
        <f t="shared" si="589"/>
        <v>136</v>
      </c>
      <c r="AWS17" s="16">
        <f t="shared" ref="AWS17:AWT17" si="590">AWS16-AWS9</f>
        <v>133</v>
      </c>
      <c r="AWT17" s="16">
        <f t="shared" si="590"/>
        <v>140</v>
      </c>
      <c r="AWU17" s="16">
        <f t="shared" ref="AWU17:AWV17" si="591">AWU16-AWU9</f>
        <v>149</v>
      </c>
      <c r="AWV17" s="16">
        <f t="shared" si="591"/>
        <v>150</v>
      </c>
      <c r="AWW17" s="16">
        <f t="shared" ref="AWW17:AWX17" si="592">AWW16-AWW9</f>
        <v>131</v>
      </c>
      <c r="AWX17" s="16">
        <f t="shared" si="592"/>
        <v>126</v>
      </c>
      <c r="AWY17" s="16">
        <f t="shared" ref="AWY17:AWZ17" si="593">AWY16-AWY9</f>
        <v>128</v>
      </c>
      <c r="AWZ17" s="16">
        <f t="shared" si="593"/>
        <v>124</v>
      </c>
      <c r="AXA17" s="16">
        <f t="shared" ref="AXA17:AXB17" si="594">AXA16-AXA9</f>
        <v>120</v>
      </c>
      <c r="AXB17" s="16">
        <f t="shared" si="594"/>
        <v>110</v>
      </c>
      <c r="AXC17" s="16">
        <f t="shared" ref="AXC17:AXD17" si="595">AXC16-AXC9</f>
        <v>92</v>
      </c>
      <c r="AXD17" s="16">
        <f t="shared" si="595"/>
        <v>89</v>
      </c>
      <c r="AXE17" s="16">
        <f t="shared" ref="AXE17:AXF17" si="596">AXE16-AXE9</f>
        <v>97</v>
      </c>
      <c r="AXF17" s="16">
        <f t="shared" si="596"/>
        <v>89</v>
      </c>
      <c r="AXG17" s="16">
        <f t="shared" ref="AXG17:AXH17" si="597">AXG16-AXG9</f>
        <v>77</v>
      </c>
      <c r="AXH17" s="16">
        <f t="shared" si="597"/>
        <v>76</v>
      </c>
      <c r="AXI17" s="16">
        <f t="shared" ref="AXI17:AXM17" si="598">AXI16-AXI9</f>
        <v>90</v>
      </c>
      <c r="AXJ17" s="16">
        <f t="shared" si="598"/>
        <v>87</v>
      </c>
      <c r="AXK17" s="16">
        <f t="shared" si="598"/>
        <v>83</v>
      </c>
      <c r="AXL17" s="16">
        <f t="shared" si="598"/>
        <v>83</v>
      </c>
      <c r="AXM17" s="16">
        <f t="shared" si="598"/>
        <v>81</v>
      </c>
      <c r="AXN17" s="16">
        <f t="shared" ref="AXN17:AXO17" si="599">AXN16-AXN9</f>
        <v>62</v>
      </c>
      <c r="AXO17" s="16">
        <f t="shared" si="599"/>
        <v>63</v>
      </c>
      <c r="AXP17" s="16">
        <f t="shared" ref="AXP17:AXQ17" si="600">AXP16-AXP9</f>
        <v>75</v>
      </c>
      <c r="AXQ17" s="16">
        <f t="shared" si="600"/>
        <v>65</v>
      </c>
      <c r="AXR17" s="16">
        <f t="shared" ref="AXR17:AXS17" si="601">AXR16-AXR9</f>
        <v>63</v>
      </c>
      <c r="AXS17" s="16">
        <f t="shared" si="601"/>
        <v>62</v>
      </c>
      <c r="AXT17" s="16">
        <f t="shared" ref="AXT17" si="602">AXT16-AXT9</f>
        <v>55</v>
      </c>
      <c r="AXU17" s="16">
        <f t="shared" ref="AXU17:AXV17" si="603">AXU16-AXU9</f>
        <v>53</v>
      </c>
      <c r="AXV17" s="16">
        <f t="shared" si="603"/>
        <v>61</v>
      </c>
      <c r="AXW17" s="16">
        <f t="shared" ref="AXW17:AXX17" si="604">AXW16-AXW9</f>
        <v>67</v>
      </c>
      <c r="AXX17" s="16">
        <f t="shared" si="604"/>
        <v>53</v>
      </c>
      <c r="AXY17" s="16">
        <f t="shared" ref="AXY17:AXZ17" si="605">AXY16-AXY9</f>
        <v>52</v>
      </c>
      <c r="AXZ17" s="16">
        <f t="shared" si="605"/>
        <v>45</v>
      </c>
      <c r="AYA17" s="16">
        <f t="shared" ref="AYA17:AYB17" si="606">AYA16-AYA9</f>
        <v>46</v>
      </c>
      <c r="AYB17" s="16">
        <f t="shared" si="606"/>
        <v>49</v>
      </c>
      <c r="AYC17" s="16">
        <f t="shared" ref="AYC17" si="607">AYC16-AYC9</f>
        <v>59</v>
      </c>
      <c r="AYD17" s="16">
        <f>AYD16-AYD9</f>
        <v>47</v>
      </c>
      <c r="AYE17" s="16">
        <f t="shared" ref="AYE17:AYF17" si="608">AYE16-AYE9</f>
        <v>40</v>
      </c>
      <c r="AYF17" s="16">
        <f t="shared" si="608"/>
        <v>40</v>
      </c>
      <c r="AYG17" s="16">
        <f t="shared" ref="AYG17:AYH17" si="609">AYG16-AYG9</f>
        <v>39</v>
      </c>
      <c r="AYH17" s="16">
        <f t="shared" si="609"/>
        <v>40</v>
      </c>
      <c r="AYI17" s="16">
        <f t="shared" ref="AYI17:AYJ17" si="610">AYI16-AYI9</f>
        <v>36</v>
      </c>
      <c r="AYJ17" s="16">
        <f t="shared" si="610"/>
        <v>32</v>
      </c>
      <c r="AYK17" s="16">
        <f t="shared" ref="AYK17:AYL17" si="611">AYK16-AYK9</f>
        <v>34</v>
      </c>
      <c r="AYL17" s="16">
        <f t="shared" si="611"/>
        <v>33</v>
      </c>
      <c r="AYM17" s="16">
        <f t="shared" ref="AYM17:AYN17" si="612">AYM16-AYM9</f>
        <v>58</v>
      </c>
      <c r="AYN17" s="16">
        <f t="shared" si="612"/>
        <v>59</v>
      </c>
      <c r="AYO17" s="16">
        <f t="shared" ref="AYO17:AYP17" si="613">AYO16-AYO9</f>
        <v>50</v>
      </c>
      <c r="AYP17" s="16">
        <f t="shared" si="613"/>
        <v>43</v>
      </c>
      <c r="AYQ17" s="16">
        <f t="shared" ref="AYQ17:AYR17" si="614">AYQ16-AYQ9</f>
        <v>34</v>
      </c>
      <c r="AYR17" s="16">
        <f t="shared" si="614"/>
        <v>46</v>
      </c>
      <c r="AYS17" s="16">
        <f t="shared" ref="AYS17:AYT17" si="615">AYS16-AYS9</f>
        <v>47</v>
      </c>
      <c r="AYT17" s="16">
        <f t="shared" si="615"/>
        <v>42</v>
      </c>
      <c r="AYU17" s="16">
        <f t="shared" ref="AYU17" si="616">AYU16-AYU9</f>
        <v>27</v>
      </c>
      <c r="AYV17" s="16">
        <f t="shared" ref="AYV17:AYW17" si="617">AYV16-AYV9</f>
        <v>15</v>
      </c>
      <c r="AYW17" s="16">
        <f t="shared" si="617"/>
        <v>21</v>
      </c>
      <c r="AYX17" s="16">
        <f t="shared" ref="AYX17:AYY17" si="618">AYX16-AYX9</f>
        <v>21</v>
      </c>
      <c r="AYY17" s="16">
        <f t="shared" si="618"/>
        <v>18</v>
      </c>
      <c r="AYZ17" s="16">
        <f t="shared" ref="AYZ17:AZA17" si="619">AYZ16-AYZ9</f>
        <v>20</v>
      </c>
      <c r="AZA17" s="16">
        <f t="shared" si="619"/>
        <v>33</v>
      </c>
      <c r="AZB17" s="16">
        <f t="shared" ref="AZB17:AZC17" si="620">AZB16-AZB9</f>
        <v>26</v>
      </c>
      <c r="AZC17" s="16">
        <f t="shared" si="620"/>
        <v>25</v>
      </c>
      <c r="AZD17" s="16">
        <f t="shared" ref="AZD17:AZE17" si="621">AZD16-AZD9</f>
        <v>33</v>
      </c>
      <c r="AZE17" s="16">
        <f t="shared" si="621"/>
        <v>47</v>
      </c>
      <c r="AZF17" s="16">
        <f t="shared" ref="AZF17:AZG17" si="622">AZF16-AZF9</f>
        <v>35</v>
      </c>
      <c r="AZG17" s="16">
        <f t="shared" si="622"/>
        <v>31</v>
      </c>
      <c r="AZH17" s="16">
        <f t="shared" ref="AZH17:AZI17" si="623">AZH16-AZH9</f>
        <v>29</v>
      </c>
      <c r="AZI17" s="16">
        <f t="shared" si="623"/>
        <v>38</v>
      </c>
      <c r="AZJ17" s="16">
        <f t="shared" ref="AZJ17:AZK17" si="624">AZJ16-AZJ9</f>
        <v>40</v>
      </c>
      <c r="AZK17" s="16">
        <f t="shared" si="624"/>
        <v>26</v>
      </c>
      <c r="AZL17" s="16">
        <f t="shared" ref="AZL17:AZN17" si="625">AZL16-AZL9</f>
        <v>96</v>
      </c>
      <c r="AZM17" s="16">
        <f t="shared" si="625"/>
        <v>91</v>
      </c>
      <c r="AZN17" s="16">
        <f t="shared" si="625"/>
        <v>82</v>
      </c>
      <c r="AZO17" s="16">
        <f t="shared" ref="AZO17:AZP17" si="626">AZO16-AZO9</f>
        <v>73</v>
      </c>
      <c r="AZP17" s="16">
        <f t="shared" si="626"/>
        <v>67</v>
      </c>
      <c r="AZQ17" s="16">
        <f t="shared" ref="AZQ17:AZR17" si="627">AZQ16-AZQ9</f>
        <v>63</v>
      </c>
      <c r="AZR17" s="16">
        <f t="shared" si="627"/>
        <v>54</v>
      </c>
      <c r="AZS17" s="16">
        <f t="shared" ref="AZS17:AZT17" si="628">AZS16-AZS9</f>
        <v>40</v>
      </c>
      <c r="AZT17" s="16">
        <f t="shared" si="628"/>
        <v>32</v>
      </c>
      <c r="AZU17" s="16">
        <f t="shared" ref="AZU17:AZV17" si="629">AZU16-AZU9</f>
        <v>37</v>
      </c>
      <c r="AZV17" s="16">
        <f t="shared" si="629"/>
        <v>31</v>
      </c>
      <c r="AZW17" s="16">
        <f t="shared" ref="AZW17:AZX17" si="630">AZW16-AZW9</f>
        <v>32</v>
      </c>
      <c r="AZX17" s="16">
        <f t="shared" si="630"/>
        <v>38</v>
      </c>
      <c r="AZY17" s="16">
        <f t="shared" ref="AZY17:AZZ17" si="631">AZY16-AZY9</f>
        <v>48</v>
      </c>
      <c r="AZZ17" s="16">
        <f t="shared" si="631"/>
        <v>44</v>
      </c>
      <c r="BAA17" s="16">
        <f t="shared" ref="BAA17:BAB17" si="632">BAA16-BAA9</f>
        <v>48</v>
      </c>
      <c r="BAB17" s="16">
        <f t="shared" si="632"/>
        <v>62</v>
      </c>
      <c r="BAC17" s="16">
        <f t="shared" ref="BAC17" si="633">BAC16-BAC9</f>
        <v>72</v>
      </c>
      <c r="BAD17" s="16">
        <f t="shared" ref="BAD17:BAJ17" si="634">BAD16-BAD9</f>
        <v>105</v>
      </c>
      <c r="BAE17" s="16">
        <f t="shared" si="634"/>
        <v>96</v>
      </c>
      <c r="BAF17" s="16">
        <f t="shared" si="634"/>
        <v>125</v>
      </c>
      <c r="BAG17" s="16">
        <f t="shared" si="634"/>
        <v>121</v>
      </c>
      <c r="BAH17" s="16">
        <f t="shared" si="634"/>
        <v>139</v>
      </c>
      <c r="BAI17" s="16">
        <f t="shared" si="634"/>
        <v>143</v>
      </c>
      <c r="BAJ17" s="16">
        <f t="shared" si="634"/>
        <v>160</v>
      </c>
      <c r="BAK17" s="16">
        <f t="shared" ref="BAK17:BAL17" si="635">BAK16-BAK9</f>
        <v>167</v>
      </c>
      <c r="BAL17" s="16">
        <f t="shared" si="635"/>
        <v>176</v>
      </c>
      <c r="BAM17" s="16">
        <f t="shared" ref="BAM17:BAN17" si="636">BAM16-BAM9</f>
        <v>161</v>
      </c>
      <c r="BAN17" s="16">
        <f t="shared" si="636"/>
        <v>150</v>
      </c>
      <c r="BAO17" s="16">
        <f t="shared" ref="BAO17:BAP17" si="637">BAO16-BAO9</f>
        <v>164</v>
      </c>
      <c r="BAP17" s="16">
        <f t="shared" si="637"/>
        <v>172</v>
      </c>
      <c r="BAQ17" s="16">
        <f t="shared" ref="BAQ17:BAR17" si="638">BAQ16-BAQ9</f>
        <v>162</v>
      </c>
      <c r="BAR17" s="16">
        <f t="shared" si="638"/>
        <v>141</v>
      </c>
      <c r="BAS17" s="16">
        <f t="shared" ref="BAS17:BAT17" si="639">BAS16-BAS9</f>
        <v>126</v>
      </c>
      <c r="BAT17" s="16">
        <f t="shared" si="639"/>
        <v>99</v>
      </c>
      <c r="BAU17" s="16">
        <f t="shared" ref="BAU17:BAV17" si="640">BAU16-BAU9</f>
        <v>81</v>
      </c>
      <c r="BAV17" s="16">
        <f t="shared" si="640"/>
        <v>68</v>
      </c>
      <c r="BAW17" s="16">
        <f t="shared" ref="BAW17:BAX17" si="641">BAW16-BAW9</f>
        <v>64</v>
      </c>
      <c r="BAX17" s="16">
        <f t="shared" si="641"/>
        <v>40</v>
      </c>
      <c r="BAY17" s="16">
        <f t="shared" ref="BAY17:BAZ17" si="642">BAY16-BAY9</f>
        <v>24</v>
      </c>
      <c r="BAZ17" s="16">
        <f t="shared" si="642"/>
        <v>0</v>
      </c>
      <c r="BBA17" s="16">
        <f t="shared" ref="BBA17:BBB17" si="643">BBA16-BBA9</f>
        <v>31</v>
      </c>
      <c r="BBB17" s="16">
        <f t="shared" si="643"/>
        <v>85</v>
      </c>
      <c r="BBC17" s="16">
        <f t="shared" ref="BBC17:BBD17" si="644">BBC16-BBC9</f>
        <v>107</v>
      </c>
      <c r="BBD17" s="16">
        <f t="shared" si="644"/>
        <v>50</v>
      </c>
      <c r="BBE17" s="16">
        <f t="shared" ref="BBE17:BBF17" si="645">BBE16-BBE9</f>
        <v>37</v>
      </c>
      <c r="BBF17" s="16">
        <f t="shared" si="645"/>
        <v>37</v>
      </c>
      <c r="BBG17" s="16">
        <f t="shared" ref="BBG17:BBH17" si="646">BBG16-BBG9</f>
        <v>31</v>
      </c>
      <c r="BBH17" s="16">
        <f t="shared" si="646"/>
        <v>19</v>
      </c>
      <c r="BBI17" s="16">
        <f t="shared" ref="BBI17" si="647">BBI16-BBI9</f>
        <v>18</v>
      </c>
      <c r="BBJ17" s="16">
        <f t="shared" ref="BBJ17:BBK17" si="648">BBJ16-BBJ9</f>
        <v>51</v>
      </c>
      <c r="BBK17" s="16">
        <f t="shared" si="648"/>
        <v>68</v>
      </c>
      <c r="BBL17" s="16">
        <f t="shared" ref="BBL17:BBM17" si="649">BBL16-BBL9</f>
        <v>64</v>
      </c>
      <c r="BBM17" s="16">
        <f t="shared" si="649"/>
        <v>49</v>
      </c>
      <c r="BBN17" s="16">
        <f t="shared" ref="BBN17:BBO17" si="650">BBN16-BBN9</f>
        <v>37</v>
      </c>
      <c r="BBO17" s="16">
        <f t="shared" si="650"/>
        <v>59</v>
      </c>
      <c r="BBP17" s="16">
        <f t="shared" ref="BBP17" si="651">BBP16-BBP9</f>
        <v>61</v>
      </c>
      <c r="BBQ17" s="16">
        <v>80</v>
      </c>
      <c r="BBR17" s="16">
        <f t="shared" ref="BBR17" si="652">BBR16-BBR9</f>
        <v>76</v>
      </c>
      <c r="BBS17" s="16">
        <f t="shared" ref="BBS17:BBY17" si="653">BBS16-BBS9</f>
        <v>73</v>
      </c>
      <c r="BBT17" s="16">
        <f t="shared" si="653"/>
        <v>65</v>
      </c>
      <c r="BBU17" s="16">
        <f t="shared" si="653"/>
        <v>76</v>
      </c>
      <c r="BBV17" s="16">
        <f t="shared" si="653"/>
        <v>90</v>
      </c>
      <c r="BBW17" s="16">
        <f t="shared" si="653"/>
        <v>79</v>
      </c>
      <c r="BBX17" s="16">
        <f t="shared" si="653"/>
        <v>67</v>
      </c>
      <c r="BBY17" s="16">
        <f t="shared" si="653"/>
        <v>57</v>
      </c>
      <c r="BBZ17" s="16">
        <f t="shared" ref="BBZ17:BCA17" si="654">BBZ16-BBZ9</f>
        <v>58</v>
      </c>
      <c r="BCA17" s="16">
        <f t="shared" si="654"/>
        <v>59</v>
      </c>
      <c r="BCB17" s="16">
        <f t="shared" ref="BCB17:BCC17" si="655">BCB16-BCB9</f>
        <v>69</v>
      </c>
      <c r="BCC17" s="16">
        <f t="shared" si="655"/>
        <v>80</v>
      </c>
      <c r="BCD17" s="16">
        <f t="shared" ref="BCD17:BCE17" si="656">BCD16-BCD9</f>
        <v>98</v>
      </c>
      <c r="BCE17" s="16">
        <f t="shared" si="656"/>
        <v>95</v>
      </c>
      <c r="BCF17" s="16">
        <f t="shared" ref="BCF17:BCG17" si="657">BCF16-BCF9</f>
        <v>78</v>
      </c>
      <c r="BCG17" s="16">
        <f t="shared" si="657"/>
        <v>68</v>
      </c>
      <c r="BCH17" s="16">
        <f t="shared" ref="BCH17:BCI17" si="658">BCH16-BCH9</f>
        <v>78</v>
      </c>
      <c r="BCI17" s="16">
        <f t="shared" si="658"/>
        <v>155</v>
      </c>
      <c r="BCJ17" s="16">
        <f t="shared" ref="BCJ17:BCK17" si="659">BCJ16-BCJ9</f>
        <v>111</v>
      </c>
      <c r="BCK17" s="16">
        <f t="shared" si="659"/>
        <v>66</v>
      </c>
      <c r="BCL17" s="16">
        <f t="shared" ref="BCL17:BCM17" si="660">BCL16-BCL9</f>
        <v>65</v>
      </c>
      <c r="BCM17" s="16">
        <f t="shared" si="660"/>
        <v>40</v>
      </c>
      <c r="BCN17" s="16">
        <f t="shared" ref="BCN17:BCO17" si="661">BCN16-BCN9</f>
        <v>21</v>
      </c>
      <c r="BCO17" s="16">
        <f t="shared" si="661"/>
        <v>24</v>
      </c>
      <c r="BCP17" s="16">
        <f t="shared" ref="BCP17:BCV17" si="662">BCP16-BCP9</f>
        <v>11</v>
      </c>
      <c r="BCQ17" s="16">
        <f t="shared" si="662"/>
        <v>11</v>
      </c>
      <c r="BCR17" s="16">
        <f t="shared" si="662"/>
        <v>2</v>
      </c>
      <c r="BCS17" s="16">
        <f t="shared" si="662"/>
        <v>1</v>
      </c>
      <c r="BCT17" s="16">
        <f t="shared" si="662"/>
        <v>0</v>
      </c>
      <c r="BCU17" s="16">
        <f t="shared" si="662"/>
        <v>-1</v>
      </c>
      <c r="BCV17" s="16">
        <f t="shared" si="662"/>
        <v>13</v>
      </c>
      <c r="BCW17" s="16">
        <f t="shared" ref="BCW17:BCX17" si="663">BCW16-BCW9</f>
        <v>30</v>
      </c>
      <c r="BCX17" s="16">
        <f t="shared" si="663"/>
        <v>68</v>
      </c>
      <c r="BCY17" s="16">
        <f t="shared" ref="BCY17:BCZ17" si="664">BCY16-BCY9</f>
        <v>64</v>
      </c>
      <c r="BCZ17" s="16">
        <f t="shared" si="664"/>
        <v>60</v>
      </c>
      <c r="BDA17" s="16">
        <f t="shared" ref="BDA17:BDB17" si="665">BDA16-BDA9</f>
        <v>39</v>
      </c>
      <c r="BDB17" s="16">
        <f t="shared" si="665"/>
        <v>41</v>
      </c>
      <c r="BDC17" s="16">
        <f t="shared" ref="BDC17:BDD17" si="666">BDC16-BDC9</f>
        <v>54</v>
      </c>
      <c r="BDD17" s="16">
        <f t="shared" si="666"/>
        <v>59</v>
      </c>
      <c r="BDE17" s="16">
        <f t="shared" ref="BDE17" si="667">BDE16-BDE9</f>
        <v>67</v>
      </c>
      <c r="BDF17" s="16">
        <f t="shared" ref="BDF17:BDJ17" si="668">BDF16-BDF9</f>
        <v>60</v>
      </c>
      <c r="BDG17" s="16">
        <f t="shared" si="668"/>
        <v>82</v>
      </c>
      <c r="BDH17" s="16">
        <f t="shared" si="668"/>
        <v>93</v>
      </c>
      <c r="BDI17" s="16">
        <f t="shared" si="668"/>
        <v>81</v>
      </c>
      <c r="BDJ17" s="16">
        <f t="shared" si="668"/>
        <v>42</v>
      </c>
      <c r="BDK17" s="16">
        <f t="shared" ref="BDK17:BDQ17" si="669">BDK16-BDK9</f>
        <v>30</v>
      </c>
      <c r="BDL17" s="16">
        <f t="shared" si="669"/>
        <v>12</v>
      </c>
      <c r="BDM17" s="16">
        <f t="shared" si="669"/>
        <v>32</v>
      </c>
      <c r="BDN17" s="16">
        <f t="shared" si="669"/>
        <v>17</v>
      </c>
      <c r="BDO17" s="16">
        <f t="shared" si="669"/>
        <v>9</v>
      </c>
      <c r="BDP17" s="16">
        <f t="shared" si="669"/>
        <v>-2</v>
      </c>
      <c r="BDQ17" s="16">
        <f t="shared" si="669"/>
        <v>-6</v>
      </c>
      <c r="BDR17" s="16">
        <f t="shared" ref="BDR17:BDS17" si="670">BDR16-BDR9</f>
        <v>-5</v>
      </c>
      <c r="BDS17" s="16">
        <f t="shared" si="670"/>
        <v>-2</v>
      </c>
      <c r="BDT17" s="16">
        <f t="shared" ref="BDT17:BDU17" si="671">BDT16-BDT9</f>
        <v>-1</v>
      </c>
      <c r="BDU17" s="16">
        <f t="shared" si="671"/>
        <v>6</v>
      </c>
      <c r="BDV17" s="16">
        <f t="shared" ref="BDV17:BDW17" si="672">BDV16-BDV9</f>
        <v>48</v>
      </c>
      <c r="BDW17" s="16">
        <f t="shared" si="672"/>
        <v>49</v>
      </c>
      <c r="BDX17" s="16">
        <f t="shared" ref="BDX17:BDY17" si="673">BDX16-BDX9</f>
        <v>89</v>
      </c>
      <c r="BDY17" s="16">
        <f t="shared" si="673"/>
        <v>110</v>
      </c>
      <c r="BDZ17" s="16">
        <f t="shared" ref="BDZ17:BEA17" si="674">BDZ16-BDZ9</f>
        <v>91</v>
      </c>
      <c r="BEA17" s="16">
        <f t="shared" si="674"/>
        <v>60</v>
      </c>
      <c r="BEB17" s="16">
        <f t="shared" ref="BEB17:BEC17" si="675">BEB16-BEB9</f>
        <v>64</v>
      </c>
      <c r="BEC17" s="16">
        <f t="shared" si="675"/>
        <v>72</v>
      </c>
      <c r="BED17" s="16">
        <f t="shared" ref="BED17:BEE17" si="676">BED16-BED9</f>
        <v>100</v>
      </c>
      <c r="BEE17" s="16">
        <f t="shared" si="676"/>
        <v>121</v>
      </c>
      <c r="BEF17" s="16">
        <f t="shared" ref="BEF17:BEG17" si="677">BEF16-BEF9</f>
        <v>120</v>
      </c>
      <c r="BEG17" s="16">
        <f t="shared" si="677"/>
        <v>127</v>
      </c>
      <c r="BEH17" s="16">
        <f t="shared" ref="BEH17:BEI17" si="678">BEH16-BEH9</f>
        <v>145</v>
      </c>
      <c r="BEI17" s="16">
        <f t="shared" si="678"/>
        <v>147</v>
      </c>
      <c r="BEJ17" s="16">
        <f t="shared" ref="BEJ17:BEK17" si="679">BEJ16-BEJ9</f>
        <v>125</v>
      </c>
      <c r="BEK17" s="16">
        <f t="shared" si="679"/>
        <v>66</v>
      </c>
      <c r="BEL17" s="16">
        <f t="shared" ref="BEL17" si="680">BEL16-BEL9</f>
        <v>51</v>
      </c>
      <c r="BEM17" s="16">
        <f t="shared" ref="BEM17:BES17" si="681">BEM16-BEM9</f>
        <v>31</v>
      </c>
      <c r="BEN17" s="16">
        <f t="shared" si="681"/>
        <v>60</v>
      </c>
      <c r="BEO17" s="16">
        <f t="shared" si="681"/>
        <v>49</v>
      </c>
      <c r="BEP17" s="16">
        <f t="shared" si="681"/>
        <v>19</v>
      </c>
      <c r="BEQ17" s="16">
        <f t="shared" si="681"/>
        <v>8</v>
      </c>
      <c r="BER17" s="16">
        <f t="shared" si="681"/>
        <v>5</v>
      </c>
      <c r="BES17" s="16">
        <f t="shared" si="681"/>
        <v>20</v>
      </c>
      <c r="BET17" s="16">
        <f t="shared" ref="BET17:BEU17" si="682">BET16-BET9</f>
        <v>139</v>
      </c>
      <c r="BEU17" s="16">
        <f t="shared" si="682"/>
        <v>181</v>
      </c>
      <c r="BEV17" s="16">
        <f t="shared" ref="BEV17:BEW17" si="683">BEV16-BEV9</f>
        <v>135</v>
      </c>
      <c r="BEW17" s="16">
        <f t="shared" si="683"/>
        <v>199</v>
      </c>
      <c r="BEX17" s="16">
        <f t="shared" ref="BEX17:BEY17" si="684">BEX16-BEX9</f>
        <v>210</v>
      </c>
      <c r="BEY17" s="16">
        <f t="shared" si="684"/>
        <v>176</v>
      </c>
      <c r="BEZ17" s="16">
        <f t="shared" ref="BEZ17:BFA17" si="685">BEZ16-BEZ9</f>
        <v>180</v>
      </c>
      <c r="BFA17" s="16">
        <f t="shared" si="685"/>
        <v>164</v>
      </c>
      <c r="BFB17" s="16">
        <f t="shared" ref="BFB17:BFC17" si="686">BFB16-BFB9</f>
        <v>124</v>
      </c>
      <c r="BFC17" s="16">
        <f t="shared" si="686"/>
        <v>87</v>
      </c>
      <c r="BFD17" s="16">
        <f t="shared" ref="BFD17:BFE17" si="687">BFD16-BFD9</f>
        <v>56</v>
      </c>
      <c r="BFE17" s="16">
        <f t="shared" si="687"/>
        <v>87</v>
      </c>
      <c r="BFF17" s="16">
        <f t="shared" ref="BFF17:BFG17" si="688">BFF16-BFF9</f>
        <v>84</v>
      </c>
      <c r="BFG17" s="16">
        <f t="shared" si="688"/>
        <v>71</v>
      </c>
      <c r="BFH17" s="16">
        <f t="shared" ref="BFH17:BFI17" si="689">BFH16-BFH9</f>
        <v>55</v>
      </c>
      <c r="BFI17" s="16">
        <f t="shared" si="689"/>
        <v>82</v>
      </c>
      <c r="BFJ17" s="16">
        <f t="shared" ref="BFJ17:BFK17" si="690">BFJ16-BFJ9</f>
        <v>105</v>
      </c>
      <c r="BFK17" s="16">
        <f t="shared" si="690"/>
        <v>99</v>
      </c>
      <c r="BFL17" s="16">
        <f t="shared" ref="BFL17:BFM17" si="691">BFL16-BFL9</f>
        <v>80</v>
      </c>
      <c r="BFM17" s="16">
        <f t="shared" si="691"/>
        <v>83</v>
      </c>
      <c r="BFN17" s="16">
        <f t="shared" ref="BFN17:BFO17" si="692">BFN16-BFN9</f>
        <v>78</v>
      </c>
      <c r="BFO17" s="16">
        <f t="shared" si="692"/>
        <v>119</v>
      </c>
      <c r="BFP17" s="16">
        <f t="shared" ref="BFP17:BFQ17" si="693">BFP16-BFP9</f>
        <v>124</v>
      </c>
      <c r="BFQ17" s="16">
        <f t="shared" si="693"/>
        <v>129</v>
      </c>
      <c r="BFR17" s="16">
        <f t="shared" ref="BFR17:BFS17" si="694">BFR16-BFR9</f>
        <v>115</v>
      </c>
      <c r="BFS17" s="16">
        <f t="shared" si="694"/>
        <v>113</v>
      </c>
      <c r="BFT17" s="16">
        <f t="shared" ref="BFT17:BFU17" si="695">BFT16-BFT9</f>
        <v>122</v>
      </c>
      <c r="BFU17" s="16">
        <f t="shared" si="695"/>
        <v>139</v>
      </c>
      <c r="BFV17" s="16">
        <f t="shared" ref="BFV17:BFW17" si="696">BFV16-BFV9</f>
        <v>166</v>
      </c>
      <c r="BFW17" s="16">
        <f t="shared" si="696"/>
        <v>160</v>
      </c>
      <c r="BFX17" s="16">
        <f t="shared" ref="BFX17:BFY17" si="697">BFX16-BFX9</f>
        <v>140</v>
      </c>
      <c r="BFY17" s="16">
        <f t="shared" si="697"/>
        <v>140</v>
      </c>
      <c r="BFZ17" s="16">
        <f t="shared" ref="BFZ17:BGA17" si="698">BFZ16-BFZ9</f>
        <v>165</v>
      </c>
      <c r="BGA17" s="16">
        <f t="shared" si="698"/>
        <v>189</v>
      </c>
      <c r="BGB17" s="16">
        <f t="shared" ref="BGB17" si="699">BGB16-BGB9</f>
        <v>197</v>
      </c>
      <c r="BGC17" s="16">
        <f t="shared" ref="BGC17:BGD17" si="700">BGC16-BGC9</f>
        <v>236</v>
      </c>
      <c r="BGD17" s="16">
        <f t="shared" si="700"/>
        <v>196</v>
      </c>
      <c r="BGE17" s="16">
        <f t="shared" ref="BGE17:BGF17" si="701">BGE16-BGE9</f>
        <v>161</v>
      </c>
      <c r="BGF17" s="16">
        <f t="shared" si="701"/>
        <v>163</v>
      </c>
      <c r="BGG17" s="16">
        <f t="shared" ref="BGG17:BGH17" si="702">BGG16-BGG9</f>
        <v>178</v>
      </c>
      <c r="BGH17" s="16">
        <f t="shared" si="702"/>
        <v>174</v>
      </c>
      <c r="BGI17" s="16">
        <f t="shared" ref="BGI17:BGJ17" si="703">BGI16-BGI9</f>
        <v>256</v>
      </c>
      <c r="BGJ17" s="16">
        <f t="shared" si="703"/>
        <v>219</v>
      </c>
      <c r="BGK17" s="16">
        <f t="shared" ref="BGK17:BGL17" si="704">BGK16-BGK9</f>
        <v>225</v>
      </c>
      <c r="BGL17" s="16">
        <f t="shared" si="704"/>
        <v>226</v>
      </c>
      <c r="BGM17" s="16">
        <f t="shared" ref="BGM17:BGN17" si="705">BGM16-BGM9</f>
        <v>182</v>
      </c>
      <c r="BGN17" s="16">
        <f t="shared" si="705"/>
        <v>147</v>
      </c>
      <c r="BGO17" s="16">
        <f t="shared" ref="BGO17:BGP17" si="706">BGO16-BGO9</f>
        <v>179</v>
      </c>
      <c r="BGP17" s="16">
        <f t="shared" si="706"/>
        <v>166</v>
      </c>
      <c r="BGQ17" s="16">
        <f t="shared" ref="BGQ17:BGR17" si="707">BGQ16-BGQ9</f>
        <v>151</v>
      </c>
      <c r="BGR17" s="16">
        <f t="shared" si="707"/>
        <v>139</v>
      </c>
      <c r="BGS17" s="16">
        <f t="shared" ref="BGS17:BGT17" si="708">BGS16-BGS9</f>
        <v>134</v>
      </c>
      <c r="BGT17" s="16">
        <f t="shared" si="708"/>
        <v>112</v>
      </c>
      <c r="BGU17" s="16">
        <f t="shared" ref="BGU17" si="709">BGU16-BGU9</f>
        <v>100</v>
      </c>
      <c r="BGV17" s="16">
        <f t="shared" ref="BGV17:BGW17" si="710">BGV16-BGV9</f>
        <v>98</v>
      </c>
      <c r="BGW17" s="16">
        <f t="shared" si="710"/>
        <v>88</v>
      </c>
      <c r="BGX17" s="16">
        <f t="shared" ref="BGX17:BGY17" si="711">BGX16-BGX9</f>
        <v>82</v>
      </c>
      <c r="BGY17" s="16">
        <f t="shared" si="711"/>
        <v>79</v>
      </c>
      <c r="BGZ17" s="16">
        <f t="shared" ref="BGZ17:BHA17" si="712">BGZ16-BGZ9</f>
        <v>100</v>
      </c>
      <c r="BHA17" s="16">
        <f t="shared" si="712"/>
        <v>87</v>
      </c>
      <c r="BHB17" s="16">
        <f t="shared" ref="BHB17:BHC17" si="713">BHB16-BHB9</f>
        <v>76</v>
      </c>
      <c r="BHC17" s="16">
        <f t="shared" si="713"/>
        <v>79</v>
      </c>
      <c r="BHD17" s="16">
        <f t="shared" ref="BHD17:BHE17" si="714">BHD16-BHD9</f>
        <v>71</v>
      </c>
      <c r="BHE17" s="16">
        <f t="shared" si="714"/>
        <v>74</v>
      </c>
      <c r="BHF17" s="16">
        <f t="shared" ref="BHF17:BHG17" si="715">BHF16-BHF9</f>
        <v>98</v>
      </c>
      <c r="BHG17" s="16">
        <f t="shared" si="715"/>
        <v>96</v>
      </c>
      <c r="BHH17" s="16">
        <f t="shared" ref="BHH17:BHI17" si="716">BHH16-BHH9</f>
        <v>99</v>
      </c>
      <c r="BHI17" s="16">
        <f t="shared" si="716"/>
        <v>124</v>
      </c>
      <c r="BHJ17" s="16">
        <f t="shared" ref="BHJ17:BHK17" si="717">BHJ16-BHJ9</f>
        <v>122</v>
      </c>
      <c r="BHK17" s="16">
        <f t="shared" si="717"/>
        <v>105</v>
      </c>
      <c r="BHL17" s="16">
        <f t="shared" ref="BHL17:BHM17" si="718">BHL16-BHL9</f>
        <v>129</v>
      </c>
      <c r="BHM17" s="16">
        <f t="shared" si="718"/>
        <v>116</v>
      </c>
      <c r="BHN17" s="16">
        <f t="shared" ref="BHN17:BHO17" si="719">BHN16-BHN9</f>
        <v>136</v>
      </c>
      <c r="BHO17" s="16">
        <f t="shared" si="719"/>
        <v>92</v>
      </c>
      <c r="BHP17" s="16">
        <f t="shared" ref="BHP17:BHQ17" si="720">BHP16-BHP9</f>
        <v>92</v>
      </c>
      <c r="BHQ17" s="16">
        <f t="shared" si="720"/>
        <v>97</v>
      </c>
      <c r="BHR17" s="16">
        <f t="shared" ref="BHR17:BHS17" si="721">BHR16-BHR9</f>
        <v>110</v>
      </c>
      <c r="BHS17" s="16">
        <f t="shared" si="721"/>
        <v>100</v>
      </c>
      <c r="BHT17" s="16">
        <f t="shared" ref="BHT17:BHU17" si="722">BHT16-BHT9</f>
        <v>91</v>
      </c>
      <c r="BHU17" s="16">
        <f t="shared" si="722"/>
        <v>95</v>
      </c>
      <c r="BHV17" s="16">
        <f t="shared" ref="BHV17:BHW17" si="723">BHV16-BHV9</f>
        <v>72</v>
      </c>
      <c r="BHW17" s="16">
        <f t="shared" si="723"/>
        <v>77</v>
      </c>
      <c r="BHX17" s="16">
        <f t="shared" ref="BHX17:BID17" si="724">BHX16-BHX9</f>
        <v>72</v>
      </c>
      <c r="BHY17" s="16">
        <f t="shared" si="724"/>
        <v>73</v>
      </c>
      <c r="BHZ17" s="16">
        <f t="shared" si="724"/>
        <v>97</v>
      </c>
      <c r="BIA17" s="16">
        <f t="shared" si="724"/>
        <v>87</v>
      </c>
      <c r="BIB17" s="16">
        <f t="shared" si="724"/>
        <v>81</v>
      </c>
      <c r="BIC17" s="16">
        <f t="shared" si="724"/>
        <v>70</v>
      </c>
      <c r="BID17" s="16">
        <f t="shared" si="724"/>
        <v>63</v>
      </c>
      <c r="BIE17" s="16">
        <f t="shared" ref="BIE17:BIF17" si="725">BIE16-BIE9</f>
        <v>58</v>
      </c>
      <c r="BIF17" s="16">
        <f t="shared" si="725"/>
        <v>73</v>
      </c>
      <c r="BIG17" s="16">
        <f t="shared" ref="BIG17:BIH17" si="726">BIG16-BIG9</f>
        <v>76</v>
      </c>
      <c r="BIH17" s="16">
        <f t="shared" si="726"/>
        <v>90</v>
      </c>
      <c r="BII17" s="16">
        <f t="shared" ref="BII17:BIJ17" si="727">BII16-BII9</f>
        <v>85</v>
      </c>
      <c r="BIJ17" s="16">
        <f t="shared" si="727"/>
        <v>63</v>
      </c>
      <c r="BIK17" s="16">
        <f t="shared" ref="BIK17:BIQ17" si="728">BIK16-BIK9</f>
        <v>51</v>
      </c>
      <c r="BIL17" s="16">
        <f t="shared" si="728"/>
        <v>54</v>
      </c>
      <c r="BIM17" s="16">
        <f t="shared" si="728"/>
        <v>55</v>
      </c>
      <c r="BIN17" s="16">
        <f t="shared" si="728"/>
        <v>58</v>
      </c>
      <c r="BIO17" s="16">
        <f t="shared" si="728"/>
        <v>45</v>
      </c>
      <c r="BIP17" s="16">
        <f t="shared" si="728"/>
        <v>36</v>
      </c>
      <c r="BIQ17" s="16">
        <f t="shared" si="728"/>
        <v>16</v>
      </c>
      <c r="BIR17" s="16">
        <f t="shared" ref="BIR17:BIS17" si="729">BIR16-BIR9</f>
        <v>12</v>
      </c>
      <c r="BIS17" s="16">
        <f t="shared" si="729"/>
        <v>32</v>
      </c>
      <c r="BIT17" s="16">
        <f t="shared" ref="BIT17:BIU17" si="730">BIT16-BIT9</f>
        <v>33</v>
      </c>
      <c r="BIU17" s="16">
        <f t="shared" si="730"/>
        <v>29</v>
      </c>
      <c r="BIV17" s="16">
        <f t="shared" ref="BIV17:BIW17" si="731">BIV16-BIV9</f>
        <v>25</v>
      </c>
      <c r="BIW17" s="16">
        <f t="shared" si="731"/>
        <v>38</v>
      </c>
      <c r="BIX17" s="16">
        <f t="shared" ref="BIX17:BJD17" si="732">BIX16-BIX9</f>
        <v>34</v>
      </c>
      <c r="BIY17" s="16">
        <f t="shared" si="732"/>
        <v>67</v>
      </c>
      <c r="BIZ17" s="16">
        <f t="shared" si="732"/>
        <v>63</v>
      </c>
      <c r="BJA17" s="16">
        <f t="shared" si="732"/>
        <v>100</v>
      </c>
      <c r="BJB17" s="16">
        <f t="shared" si="732"/>
        <v>107</v>
      </c>
      <c r="BJC17" s="16">
        <f t="shared" si="732"/>
        <v>104</v>
      </c>
      <c r="BJD17" s="16">
        <f t="shared" si="732"/>
        <v>111</v>
      </c>
      <c r="BJE17" s="16">
        <f t="shared" ref="BJE17:BJF17" si="733">BJE16-BJE9</f>
        <v>102</v>
      </c>
      <c r="BJF17" s="16">
        <f t="shared" si="733"/>
        <v>116</v>
      </c>
      <c r="BJG17" s="16">
        <f t="shared" ref="BJG17:BJH17" si="734">BJG16-BJG9</f>
        <v>100</v>
      </c>
      <c r="BJH17" s="16">
        <f t="shared" si="734"/>
        <v>86</v>
      </c>
      <c r="BJI17" s="16">
        <f t="shared" ref="BJI17:BJJ17" si="735">BJI16-BJI9</f>
        <v>61</v>
      </c>
      <c r="BJJ17" s="16">
        <f t="shared" si="735"/>
        <v>39</v>
      </c>
      <c r="BJK17" s="16">
        <f t="shared" ref="BJK17:BJL17" si="736">BJK16-BJK9</f>
        <v>69</v>
      </c>
      <c r="BJL17" s="16">
        <f t="shared" si="736"/>
        <v>71</v>
      </c>
      <c r="BJM17" s="16">
        <f t="shared" ref="BJM17:BJN17" si="737">BJM16-BJM9</f>
        <v>106</v>
      </c>
      <c r="BJN17" s="16">
        <f t="shared" si="737"/>
        <v>96</v>
      </c>
      <c r="BJO17" s="16">
        <f t="shared" ref="BJO17:BJP17" si="738">BJO16-BJO9</f>
        <v>99</v>
      </c>
      <c r="BJP17" s="16">
        <f t="shared" si="738"/>
        <v>96</v>
      </c>
      <c r="BJQ17" s="16">
        <f t="shared" ref="BJQ17:BJR17" si="739">BJQ16-BJQ9</f>
        <v>94</v>
      </c>
      <c r="BJR17" s="16">
        <f t="shared" si="739"/>
        <v>88</v>
      </c>
      <c r="BJS17" s="16">
        <f t="shared" ref="BJS17:BJT17" si="740">BJS16-BJS9</f>
        <v>89</v>
      </c>
      <c r="BJT17" s="16">
        <f t="shared" si="740"/>
        <v>88</v>
      </c>
      <c r="BJU17" s="16">
        <f t="shared" ref="BJU17:BJV17" si="741">BJU16-BJU9</f>
        <v>69</v>
      </c>
      <c r="BJV17" s="16">
        <f t="shared" si="741"/>
        <v>63</v>
      </c>
      <c r="BJW17" s="16">
        <f t="shared" ref="BJW17:BJX17" si="742">BJW16-BJW9</f>
        <v>60</v>
      </c>
      <c r="BJX17" s="16">
        <f t="shared" si="742"/>
        <v>63</v>
      </c>
      <c r="BJY17" s="16">
        <f t="shared" ref="BJY17:BJZ17" si="743">BJY16-BJY9</f>
        <v>56</v>
      </c>
      <c r="BJZ17" s="16">
        <f t="shared" si="743"/>
        <v>59</v>
      </c>
      <c r="BKA17" s="16">
        <f t="shared" ref="BKA17:BKB17" si="744">BKA16-BKA9</f>
        <v>57</v>
      </c>
      <c r="BKB17" s="16">
        <f t="shared" si="744"/>
        <v>165</v>
      </c>
      <c r="BKC17" s="16">
        <f t="shared" ref="BKC17:BKD17" si="745">BKC16-BKC9</f>
        <v>104</v>
      </c>
      <c r="BKD17" s="16">
        <f t="shared" si="745"/>
        <v>101</v>
      </c>
      <c r="BKE17" s="16">
        <f t="shared" ref="BKE17:BKF17" si="746">BKE16-BKE9</f>
        <v>96</v>
      </c>
      <c r="BKF17" s="16">
        <f t="shared" si="746"/>
        <v>89</v>
      </c>
      <c r="BKG17" s="16">
        <f t="shared" ref="BKG17:BKM17" si="747">BKG16-BKG9</f>
        <v>86</v>
      </c>
      <c r="BKH17" s="16">
        <f t="shared" si="747"/>
        <v>81</v>
      </c>
      <c r="BKI17" s="16">
        <f t="shared" si="747"/>
        <v>67</v>
      </c>
      <c r="BKJ17" s="16">
        <f t="shared" si="747"/>
        <v>79</v>
      </c>
      <c r="BKK17" s="16">
        <f t="shared" si="747"/>
        <v>89</v>
      </c>
      <c r="BKL17" s="16">
        <f t="shared" si="747"/>
        <v>67</v>
      </c>
      <c r="BKM17" s="16">
        <f t="shared" si="747"/>
        <v>53</v>
      </c>
      <c r="BKN17" s="16">
        <f t="shared" ref="BKN17:BKO17" si="748">BKN16-BKN9</f>
        <v>65</v>
      </c>
      <c r="BKO17" s="16">
        <f t="shared" si="748"/>
        <v>81</v>
      </c>
      <c r="BKP17" s="16">
        <f t="shared" ref="BKP17:BKQ17" si="749">BKP16-BKP9</f>
        <v>69</v>
      </c>
      <c r="BKQ17" s="16">
        <f t="shared" si="749"/>
        <v>68</v>
      </c>
      <c r="BKR17" s="16">
        <f t="shared" ref="BKR17:BKS17" si="750">BKR16-BKR9</f>
        <v>86</v>
      </c>
      <c r="BKS17" s="16">
        <f t="shared" si="750"/>
        <v>73</v>
      </c>
      <c r="BKT17" s="16">
        <f t="shared" ref="BKT17:BKU17" si="751">BKT16-BKT9</f>
        <v>73</v>
      </c>
      <c r="BKU17" s="16">
        <f t="shared" si="751"/>
        <v>75</v>
      </c>
      <c r="BKV17" s="16">
        <f t="shared" ref="BKV17:BKW17" si="752">BKV16-BKV9</f>
        <v>83</v>
      </c>
      <c r="BKW17" s="16">
        <f t="shared" si="752"/>
        <v>102</v>
      </c>
      <c r="BKX17" s="16">
        <f t="shared" ref="BKX17:BKY17" si="753">BKX16-BKX9</f>
        <v>82</v>
      </c>
      <c r="BKY17" s="16">
        <f t="shared" si="753"/>
        <v>79</v>
      </c>
      <c r="BKZ17" s="16">
        <f t="shared" ref="BKZ17:BLA17" si="754">BKZ16-BKZ9</f>
        <v>69</v>
      </c>
      <c r="BLA17" s="16">
        <f t="shared" si="754"/>
        <v>72</v>
      </c>
      <c r="BLB17" s="16">
        <f t="shared" ref="BLB17" si="755">BLB16-BLB9</f>
        <v>68</v>
      </c>
      <c r="BLC17" s="16">
        <f t="shared" ref="BLC17:BLD17" si="756">BLC16-BLC9</f>
        <v>79</v>
      </c>
      <c r="BLD17" s="16">
        <f t="shared" si="756"/>
        <v>62</v>
      </c>
      <c r="BLE17" s="16">
        <f t="shared" ref="BLE17:BLF17" si="757">BLE16-BLE9</f>
        <v>93</v>
      </c>
      <c r="BLF17" s="16">
        <f t="shared" si="757"/>
        <v>95</v>
      </c>
      <c r="BLG17" s="16">
        <f t="shared" ref="BLG17:BLH17" si="758">BLG16-BLG9</f>
        <v>89</v>
      </c>
      <c r="BLH17" s="16">
        <f t="shared" si="758"/>
        <v>84</v>
      </c>
      <c r="BLI17" s="16">
        <f t="shared" ref="BLI17:BLJ17" si="759">BLI16-BLI9</f>
        <v>109</v>
      </c>
      <c r="BLJ17" s="16">
        <f t="shared" si="759"/>
        <v>101</v>
      </c>
      <c r="BLK17" s="16">
        <f t="shared" ref="BLK17:BLL17" si="760">BLK16-BLK9</f>
        <v>118</v>
      </c>
      <c r="BLL17" s="16">
        <f t="shared" si="760"/>
        <v>120</v>
      </c>
      <c r="BLM17" s="16">
        <f t="shared" ref="BLM17:BLN17" si="761">BLM16-BLM9</f>
        <v>126</v>
      </c>
      <c r="BLN17" s="16">
        <f t="shared" si="761"/>
        <v>141</v>
      </c>
      <c r="BLO17" s="16">
        <f t="shared" ref="BLO17:BLP17" si="762">BLO16-BLO9</f>
        <v>118</v>
      </c>
      <c r="BLP17" s="16">
        <f t="shared" si="762"/>
        <v>111</v>
      </c>
      <c r="BLQ17" s="16">
        <f t="shared" ref="BLQ17:BLR17" si="763">BLQ16-BLQ9</f>
        <v>125</v>
      </c>
      <c r="BLR17" s="16">
        <f t="shared" si="763"/>
        <v>152</v>
      </c>
      <c r="BLS17" s="16">
        <f t="shared" ref="BLS17:BLT17" si="764">BLS16-BLS9</f>
        <v>197</v>
      </c>
      <c r="BLT17" s="16">
        <f t="shared" si="764"/>
        <v>161</v>
      </c>
      <c r="BLU17" s="16">
        <f t="shared" ref="BLU17:BLV17" si="765">BLU16-BLU9</f>
        <v>181</v>
      </c>
      <c r="BLV17" s="16">
        <f t="shared" si="765"/>
        <v>238</v>
      </c>
      <c r="BLW17" s="16">
        <f t="shared" ref="BLW17:BLX17" si="766">BLW16-BLW9</f>
        <v>248</v>
      </c>
      <c r="BLX17" s="16">
        <f t="shared" si="766"/>
        <v>222</v>
      </c>
      <c r="BLY17" s="16">
        <f t="shared" ref="BLY17:BLZ17" si="767">BLY16-BLY9</f>
        <v>166</v>
      </c>
      <c r="BLZ17" s="16">
        <f t="shared" si="767"/>
        <v>150</v>
      </c>
      <c r="BMA17" s="16">
        <f t="shared" ref="BMA17:BMB17" si="768">BMA16-BMA9</f>
        <v>117</v>
      </c>
      <c r="BMB17" s="16">
        <f t="shared" si="768"/>
        <v>106</v>
      </c>
      <c r="BMC17" s="16">
        <f t="shared" ref="BMC17:BMD17" si="769">BMC16-BMC9</f>
        <v>88</v>
      </c>
      <c r="BMD17" s="16">
        <f t="shared" si="769"/>
        <v>93</v>
      </c>
      <c r="BME17" s="16">
        <f t="shared" ref="BME17:BMF17" si="770">BME16-BME9</f>
        <v>90</v>
      </c>
      <c r="BMF17" s="16">
        <f t="shared" si="770"/>
        <v>97</v>
      </c>
      <c r="BMG17" s="16">
        <f t="shared" ref="BMG17:BMH17" si="771">BMG16-BMG9</f>
        <v>107</v>
      </c>
      <c r="BMH17" s="16">
        <f t="shared" si="771"/>
        <v>238</v>
      </c>
      <c r="BMI17" s="16">
        <f t="shared" ref="BMI17:BMJ17" si="772">BMI16-BMI9</f>
        <v>159</v>
      </c>
      <c r="BMJ17" s="16">
        <f t="shared" si="772"/>
        <v>143</v>
      </c>
      <c r="BMK17" s="16">
        <f t="shared" ref="BMK17:BML17" si="773">BMK16-BMK9</f>
        <v>130</v>
      </c>
      <c r="BML17" s="16">
        <f t="shared" si="773"/>
        <v>141</v>
      </c>
      <c r="BMM17" s="16">
        <f t="shared" ref="BMM17:BMN17" si="774">BMM16-BMM9</f>
        <v>144</v>
      </c>
      <c r="BMN17" s="16">
        <f t="shared" si="774"/>
        <v>140</v>
      </c>
      <c r="BMO17" s="16">
        <f t="shared" ref="BMO17:BMP17" si="775">BMO16-BMO9</f>
        <v>135</v>
      </c>
      <c r="BMP17" s="16">
        <f t="shared" si="775"/>
        <v>141</v>
      </c>
      <c r="BMQ17" s="16">
        <f t="shared" ref="BMQ17:BMR17" si="776">BMQ16-BMQ9</f>
        <v>123</v>
      </c>
      <c r="BMR17" s="16">
        <f t="shared" si="776"/>
        <v>153</v>
      </c>
      <c r="BMS17" s="16">
        <f t="shared" ref="BMS17:BMT17" si="777">BMS16-BMS9</f>
        <v>125</v>
      </c>
      <c r="BMT17" s="16">
        <f t="shared" si="777"/>
        <v>123</v>
      </c>
      <c r="BMU17" s="16">
        <f t="shared" ref="BMU17:BMV17" si="778">BMU16-BMU9</f>
        <v>97</v>
      </c>
      <c r="BMV17" s="16">
        <f t="shared" si="778"/>
        <v>114</v>
      </c>
      <c r="BMW17" s="16">
        <f t="shared" ref="BMW17:BMX17" si="779">BMW16-BMW9</f>
        <v>120</v>
      </c>
      <c r="BMX17" s="16">
        <f t="shared" si="779"/>
        <v>104</v>
      </c>
      <c r="BMY17" s="16">
        <f t="shared" ref="BMY17" si="780">BMY16-BMY9</f>
        <v>99</v>
      </c>
    </row>
    <row r="18" spans="1:1715" s="6" customFormat="1" ht="7.5" customHeight="1" x14ac:dyDescent="0.25">
      <c r="A18" s="10"/>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c r="XY18" s="11"/>
      <c r="XZ18" s="11"/>
      <c r="YA18" s="11"/>
      <c r="YB18" s="11"/>
      <c r="YC18" s="11"/>
      <c r="YD18" s="11"/>
      <c r="YE18" s="11"/>
      <c r="YF18" s="11"/>
      <c r="YG18" s="11"/>
      <c r="YH18" s="11"/>
      <c r="YI18" s="11"/>
      <c r="YJ18" s="11"/>
      <c r="YK18" s="11"/>
      <c r="YL18" s="11"/>
      <c r="YM18" s="11"/>
      <c r="YN18" s="11"/>
      <c r="YO18" s="11"/>
      <c r="YP18" s="11"/>
      <c r="YQ18" s="11"/>
      <c r="YR18" s="11"/>
      <c r="YS18" s="11"/>
      <c r="YT18" s="11"/>
      <c r="YU18" s="11"/>
      <c r="YV18" s="11"/>
      <c r="YW18" s="11"/>
      <c r="YX18" s="11"/>
      <c r="YY18" s="11"/>
      <c r="YZ18" s="11"/>
      <c r="ZA18" s="11"/>
      <c r="ZB18" s="11"/>
      <c r="ZC18" s="11"/>
      <c r="ZD18" s="11"/>
      <c r="ZE18" s="11"/>
      <c r="ZF18" s="11"/>
      <c r="ZG18" s="11"/>
      <c r="ZH18" s="11"/>
      <c r="ZI18" s="11"/>
      <c r="ZJ18" s="11"/>
      <c r="ZK18" s="11"/>
      <c r="ZL18" s="11"/>
      <c r="ZM18" s="11"/>
      <c r="ZN18" s="11"/>
      <c r="ZO18" s="11"/>
      <c r="ZP18" s="11"/>
      <c r="ZQ18" s="11"/>
      <c r="ZR18" s="11"/>
      <c r="ZS18" s="11"/>
      <c r="ZT18" s="11"/>
      <c r="ZU18" s="11"/>
      <c r="ZV18" s="11"/>
      <c r="ZW18" s="11"/>
      <c r="ZX18" s="11"/>
      <c r="ZY18" s="11"/>
      <c r="ZZ18" s="11"/>
      <c r="AAA18" s="11"/>
      <c r="AAB18" s="11"/>
      <c r="AAC18" s="11"/>
      <c r="AAD18" s="11"/>
      <c r="AAE18" s="11"/>
      <c r="AAF18" s="11"/>
      <c r="AAG18" s="11"/>
      <c r="AAH18" s="11"/>
      <c r="AAI18" s="11"/>
      <c r="AAJ18" s="11"/>
      <c r="AAK18" s="11"/>
      <c r="AAL18" s="11"/>
      <c r="AAM18" s="11"/>
      <c r="AAN18" s="11"/>
      <c r="AAO18" s="11"/>
      <c r="AAP18" s="11"/>
      <c r="AAQ18" s="11"/>
      <c r="AAR18" s="11"/>
      <c r="AAS18" s="11"/>
      <c r="AAT18" s="11"/>
      <c r="AAU18" s="11"/>
      <c r="AAV18" s="11"/>
      <c r="AAW18" s="11"/>
      <c r="AAX18" s="11"/>
      <c r="AAY18" s="11"/>
      <c r="AAZ18" s="11"/>
      <c r="ABA18" s="11"/>
      <c r="ABB18" s="11"/>
      <c r="ABC18" s="11"/>
      <c r="ABD18" s="11"/>
      <c r="ABE18" s="11"/>
      <c r="ABF18" s="11"/>
      <c r="ABG18" s="11"/>
      <c r="ABH18" s="11"/>
      <c r="ABI18" s="11"/>
      <c r="ABJ18" s="11"/>
      <c r="ABK18" s="11"/>
      <c r="ABL18" s="11"/>
      <c r="ABM18" s="11"/>
      <c r="ABN18" s="11"/>
      <c r="ABO18" s="11"/>
      <c r="ABP18" s="11"/>
      <c r="ABQ18" s="11"/>
      <c r="ABR18" s="11"/>
      <c r="ABS18" s="11"/>
      <c r="ABT18" s="11"/>
      <c r="ABU18" s="11"/>
      <c r="ABV18" s="11"/>
      <c r="ABW18" s="11"/>
      <c r="ABX18" s="11"/>
      <c r="ABY18" s="11"/>
      <c r="ABZ18" s="11"/>
      <c r="ACA18" s="11"/>
      <c r="ACB18" s="11"/>
      <c r="ACC18" s="11"/>
      <c r="ACD18" s="11"/>
      <c r="ACE18" s="11"/>
      <c r="ACF18" s="11"/>
      <c r="ACG18" s="11"/>
      <c r="ACH18" s="11"/>
      <c r="ACI18" s="11"/>
      <c r="ACJ18" s="11"/>
      <c r="ACK18" s="11"/>
      <c r="ACL18" s="11"/>
      <c r="ACM18" s="11"/>
      <c r="ACN18" s="11"/>
      <c r="ACO18" s="11"/>
      <c r="ACP18" s="11"/>
      <c r="ACQ18" s="11"/>
      <c r="ACR18" s="11"/>
      <c r="ACS18" s="11"/>
      <c r="ACT18" s="11"/>
      <c r="ACU18" s="11"/>
      <c r="ACV18" s="11"/>
      <c r="ACW18" s="11"/>
      <c r="ACX18" s="11"/>
      <c r="ACY18" s="11"/>
      <c r="ACZ18" s="11"/>
      <c r="ADA18" s="11"/>
      <c r="ADB18" s="11"/>
      <c r="ADC18" s="11"/>
      <c r="ADD18" s="11"/>
      <c r="ADE18" s="11"/>
      <c r="ADF18" s="11"/>
      <c r="ADG18" s="11"/>
      <c r="ADH18" s="11"/>
      <c r="ADI18" s="11"/>
      <c r="ADJ18" s="11"/>
      <c r="ADK18" s="11"/>
      <c r="ADL18" s="11"/>
      <c r="ADM18" s="11"/>
      <c r="ADN18" s="11"/>
      <c r="ADO18" s="11"/>
      <c r="ADP18" s="11"/>
      <c r="ADQ18" s="11"/>
      <c r="ADR18" s="11"/>
      <c r="ADS18" s="11"/>
      <c r="ADT18" s="11"/>
      <c r="ADU18" s="11"/>
      <c r="ADV18" s="11"/>
      <c r="ADW18" s="11"/>
      <c r="ADX18" s="11"/>
      <c r="ADY18" s="11"/>
      <c r="ADZ18" s="11"/>
      <c r="AEA18" s="11"/>
      <c r="AEB18" s="11"/>
      <c r="AEC18" s="11"/>
      <c r="AED18" s="11"/>
      <c r="AEE18" s="11"/>
      <c r="AEF18" s="11"/>
      <c r="AEG18" s="11"/>
      <c r="AEH18" s="11"/>
      <c r="AEI18" s="11"/>
      <c r="AEJ18" s="11"/>
      <c r="AEK18" s="11"/>
      <c r="AEL18" s="11"/>
      <c r="AEM18" s="11"/>
      <c r="AEN18" s="11"/>
      <c r="AEO18" s="11"/>
      <c r="AEP18" s="11"/>
      <c r="AEQ18" s="11"/>
      <c r="AER18" s="11"/>
      <c r="AES18" s="11"/>
      <c r="AET18" s="11"/>
      <c r="AEU18" s="11"/>
      <c r="AEV18" s="11"/>
      <c r="AEW18" s="11"/>
      <c r="AEX18" s="11"/>
      <c r="AEY18" s="11"/>
      <c r="AEZ18" s="11"/>
      <c r="AFA18" s="11"/>
      <c r="AFB18" s="11"/>
      <c r="AFC18" s="11"/>
      <c r="AFD18" s="11"/>
      <c r="AFE18" s="11"/>
      <c r="AFF18" s="11"/>
      <c r="AFG18" s="11"/>
      <c r="AFH18" s="11"/>
      <c r="AFI18" s="11"/>
      <c r="AFJ18" s="11"/>
      <c r="AFK18" s="11"/>
      <c r="AFL18" s="11"/>
      <c r="AFM18" s="11"/>
      <c r="AFN18" s="11"/>
      <c r="AFO18" s="11"/>
      <c r="AFP18" s="11"/>
      <c r="AFQ18" s="11"/>
      <c r="AFR18" s="11"/>
      <c r="AFS18" s="11"/>
      <c r="AFT18" s="11"/>
      <c r="AFU18" s="11"/>
      <c r="AFV18" s="11"/>
      <c r="AFW18" s="11"/>
      <c r="AFX18" s="11"/>
      <c r="AFY18" s="11"/>
      <c r="AFZ18" s="11"/>
      <c r="AGA18" s="11"/>
      <c r="AGB18" s="11"/>
      <c r="AGC18" s="11"/>
      <c r="AGD18" s="11"/>
      <c r="AGE18" s="11"/>
      <c r="AGF18" s="11"/>
      <c r="AGG18" s="11"/>
      <c r="AGH18" s="11"/>
      <c r="AGI18" s="11"/>
      <c r="AGJ18" s="11"/>
      <c r="AGK18" s="11"/>
      <c r="AGL18" s="11"/>
      <c r="AGM18" s="11"/>
      <c r="AGN18" s="11"/>
      <c r="AGO18" s="11"/>
      <c r="AGP18" s="11"/>
      <c r="AGQ18" s="11"/>
      <c r="AGR18" s="11"/>
      <c r="AGS18" s="11"/>
      <c r="AGT18" s="11"/>
      <c r="AGU18" s="11"/>
      <c r="AGV18" s="11"/>
      <c r="AGW18" s="11"/>
      <c r="AGX18" s="11"/>
      <c r="AGY18" s="11"/>
      <c r="AGZ18" s="11"/>
      <c r="AHA18" s="11"/>
      <c r="AHB18" s="11"/>
      <c r="AHC18" s="11"/>
      <c r="AHD18" s="11"/>
      <c r="AHE18" s="11"/>
      <c r="AHF18" s="11"/>
      <c r="AHG18" s="11"/>
      <c r="AHH18" s="11"/>
      <c r="AHI18" s="11"/>
      <c r="AHJ18" s="11"/>
      <c r="AHK18" s="11"/>
      <c r="AHL18" s="11"/>
      <c r="AHM18" s="11"/>
      <c r="AHN18" s="11"/>
      <c r="AHO18" s="11"/>
      <c r="AHP18" s="11"/>
      <c r="AHQ18" s="11"/>
      <c r="AHR18" s="11"/>
      <c r="AHS18" s="11"/>
      <c r="AHT18" s="11"/>
      <c r="AHU18" s="11"/>
      <c r="AHV18" s="11"/>
      <c r="AHW18" s="11"/>
      <c r="AHX18" s="11"/>
      <c r="AHY18" s="11"/>
      <c r="AHZ18" s="11"/>
      <c r="AIA18" s="11"/>
      <c r="AIB18" s="11"/>
      <c r="AIC18" s="11"/>
      <c r="AID18" s="11"/>
      <c r="AIE18" s="11"/>
      <c r="AIF18" s="11"/>
      <c r="AIG18" s="11"/>
      <c r="AIH18" s="11"/>
      <c r="AII18" s="11"/>
      <c r="AIJ18" s="11"/>
      <c r="AIK18" s="11"/>
      <c r="AIL18" s="11"/>
      <c r="AIM18" s="11"/>
      <c r="AIN18" s="11"/>
      <c r="AIO18" s="11"/>
      <c r="AIP18" s="11"/>
      <c r="AIQ18" s="11"/>
      <c r="AIR18" s="11"/>
      <c r="AIS18" s="11"/>
      <c r="AIT18" s="11"/>
      <c r="AIU18" s="11"/>
      <c r="AIV18" s="11"/>
      <c r="AIW18" s="11"/>
      <c r="AIX18" s="11"/>
      <c r="AIY18" s="11"/>
      <c r="AIZ18" s="11"/>
      <c r="AJA18" s="11"/>
      <c r="AJB18" s="11"/>
      <c r="AJC18" s="11"/>
      <c r="AJD18" s="11"/>
      <c r="AJE18" s="11"/>
      <c r="AJF18" s="11"/>
      <c r="AJG18" s="11"/>
      <c r="AJH18" s="11"/>
      <c r="AJI18" s="11"/>
      <c r="AJJ18" s="11"/>
      <c r="AJK18" s="11"/>
      <c r="AJL18" s="11"/>
      <c r="AJM18" s="11"/>
      <c r="AJN18" s="11"/>
      <c r="AJO18" s="11"/>
      <c r="AJP18" s="11"/>
      <c r="AJQ18" s="11"/>
      <c r="AJR18" s="11"/>
      <c r="AJS18" s="11"/>
      <c r="AJT18" s="11"/>
      <c r="AJU18" s="11"/>
      <c r="AJV18" s="11"/>
      <c r="AJW18" s="11"/>
      <c r="AJX18" s="11"/>
      <c r="AJY18" s="11"/>
      <c r="AJZ18" s="11"/>
      <c r="AKA18" s="11"/>
      <c r="AKB18" s="11"/>
      <c r="AKC18" s="11"/>
      <c r="AKD18" s="11"/>
      <c r="AKE18" s="11"/>
      <c r="AKF18" s="11"/>
      <c r="AKG18" s="11"/>
      <c r="AKH18" s="11"/>
      <c r="AKI18" s="11"/>
      <c r="AKJ18" s="11"/>
      <c r="AKK18" s="11"/>
      <c r="AKL18" s="11"/>
      <c r="AKM18" s="11"/>
      <c r="AKN18" s="11"/>
      <c r="AKO18" s="11"/>
      <c r="AKP18" s="11"/>
      <c r="AKQ18" s="11"/>
      <c r="AKR18" s="11"/>
      <c r="AKS18" s="11"/>
      <c r="AKT18" s="11"/>
      <c r="AKU18" s="11"/>
      <c r="AKV18" s="11"/>
      <c r="AKW18" s="11"/>
      <c r="AKX18" s="11"/>
      <c r="AKY18" s="11"/>
      <c r="AKZ18" s="11"/>
      <c r="ALA18" s="11"/>
      <c r="ALB18" s="11"/>
      <c r="ALC18" s="11"/>
      <c r="ALD18" s="11"/>
      <c r="ALE18" s="11"/>
      <c r="ALF18" s="11"/>
      <c r="ALG18" s="11"/>
      <c r="ALH18" s="11"/>
      <c r="ALI18" s="11"/>
      <c r="ALJ18" s="11"/>
      <c r="ALK18" s="11"/>
      <c r="ALL18" s="11"/>
      <c r="ALM18" s="11"/>
      <c r="ALN18" s="11"/>
      <c r="ALO18" s="11"/>
      <c r="ALP18" s="11"/>
      <c r="ALQ18" s="11"/>
      <c r="ALR18" s="11"/>
      <c r="ALS18" s="11"/>
      <c r="ALT18" s="11"/>
      <c r="ALU18" s="11"/>
      <c r="ALV18" s="11"/>
      <c r="ALW18" s="11"/>
      <c r="ALX18" s="11"/>
      <c r="ALY18" s="11"/>
      <c r="ALZ18" s="11"/>
      <c r="AMA18" s="11"/>
      <c r="AMB18" s="11"/>
      <c r="AMC18" s="11"/>
      <c r="AMD18" s="11"/>
      <c r="AME18" s="11"/>
      <c r="AMF18" s="11"/>
      <c r="AMG18" s="11"/>
      <c r="AMH18" s="11"/>
      <c r="AMI18" s="11"/>
      <c r="AMJ18" s="11"/>
      <c r="AMK18" s="11"/>
      <c r="AML18" s="11"/>
      <c r="AMM18" s="11"/>
      <c r="AMN18" s="11"/>
      <c r="AMO18" s="11"/>
      <c r="AMP18" s="11"/>
      <c r="AMQ18" s="11"/>
      <c r="AMR18" s="11"/>
      <c r="AMS18" s="11"/>
      <c r="AMT18" s="11"/>
      <c r="AMU18" s="11"/>
      <c r="AMV18" s="11"/>
      <c r="AMW18" s="11"/>
      <c r="AMX18" s="11"/>
      <c r="AMY18" s="11"/>
      <c r="AMZ18" s="11"/>
      <c r="ANA18" s="11"/>
      <c r="ANB18" s="11"/>
      <c r="ANC18" s="11"/>
      <c r="AND18" s="11"/>
      <c r="ANE18" s="11"/>
      <c r="ANF18" s="11"/>
      <c r="ANG18" s="11"/>
      <c r="ANH18" s="11"/>
      <c r="ANI18" s="11"/>
      <c r="ANJ18" s="11"/>
      <c r="ANK18" s="11"/>
      <c r="ANL18" s="11"/>
      <c r="ANM18" s="11"/>
      <c r="ANN18" s="11"/>
      <c r="ANO18" s="11"/>
      <c r="ANP18" s="11"/>
      <c r="ANQ18" s="11"/>
      <c r="ANR18" s="11"/>
      <c r="ANS18" s="11"/>
      <c r="ANT18" s="11"/>
      <c r="ANU18" s="11"/>
      <c r="ANV18" s="11"/>
      <c r="ANW18" s="11"/>
      <c r="ANX18" s="11"/>
      <c r="ANY18" s="11"/>
      <c r="ANZ18" s="11"/>
      <c r="AOA18" s="11"/>
      <c r="AOB18" s="11"/>
      <c r="AOC18" s="11"/>
      <c r="AOD18" s="11"/>
      <c r="AOE18" s="11"/>
      <c r="AOF18" s="11"/>
      <c r="AOG18" s="11"/>
      <c r="AOH18" s="11"/>
      <c r="AOI18" s="11"/>
      <c r="AOJ18" s="11"/>
      <c r="AOK18" s="11"/>
      <c r="AOL18" s="11"/>
      <c r="AOM18" s="11"/>
      <c r="AON18" s="11"/>
      <c r="AOO18" s="11"/>
      <c r="AOP18" s="11"/>
      <c r="AOQ18" s="11"/>
      <c r="AOR18" s="11"/>
      <c r="AOS18" s="11"/>
      <c r="AOT18" s="11"/>
      <c r="AOU18" s="11"/>
      <c r="AOV18" s="11"/>
      <c r="AOW18" s="11"/>
      <c r="AOX18" s="11"/>
      <c r="AOY18" s="11"/>
      <c r="AOZ18" s="11"/>
      <c r="APA18" s="11"/>
      <c r="APB18" s="11"/>
      <c r="APC18" s="11"/>
      <c r="APD18" s="11"/>
      <c r="APE18" s="11"/>
      <c r="APF18" s="11"/>
      <c r="APG18" s="11"/>
      <c r="APH18" s="11"/>
      <c r="API18" s="11"/>
      <c r="APJ18" s="11"/>
      <c r="APK18" s="11"/>
      <c r="APL18" s="11"/>
      <c r="APM18" s="11"/>
      <c r="APN18" s="11"/>
      <c r="APO18" s="11"/>
      <c r="APP18" s="11"/>
      <c r="APQ18" s="11"/>
      <c r="APR18" s="11"/>
      <c r="APS18" s="11"/>
      <c r="APT18" s="11"/>
      <c r="APU18" s="11"/>
      <c r="APV18" s="11"/>
      <c r="APW18" s="11"/>
      <c r="APX18" s="11"/>
      <c r="APY18" s="11"/>
      <c r="APZ18" s="11"/>
      <c r="AQA18" s="11"/>
      <c r="AQB18" s="11"/>
      <c r="AQC18" s="11"/>
      <c r="AQD18" s="11"/>
      <c r="AQE18" s="11"/>
      <c r="AQF18" s="11"/>
      <c r="AQG18" s="11"/>
      <c r="AQH18" s="11"/>
      <c r="AQI18" s="11"/>
      <c r="AQJ18" s="11"/>
      <c r="AQK18" s="11"/>
      <c r="AQL18" s="11"/>
      <c r="AQM18" s="11"/>
      <c r="AQN18" s="11"/>
      <c r="AQO18" s="11"/>
      <c r="AQP18" s="11"/>
      <c r="AQQ18" s="11"/>
      <c r="AQR18" s="11"/>
      <c r="AQS18" s="11"/>
      <c r="AQT18" s="11"/>
      <c r="AQU18" s="11"/>
      <c r="AQV18" s="11"/>
      <c r="AQW18" s="11"/>
      <c r="AQX18" s="11"/>
      <c r="AQY18" s="11"/>
      <c r="AQZ18" s="11"/>
      <c r="ARA18" s="11"/>
      <c r="ARB18" s="11"/>
      <c r="ARC18" s="11"/>
      <c r="ARD18" s="11"/>
      <c r="ARE18" s="11"/>
      <c r="ARF18" s="11"/>
      <c r="ARG18" s="11"/>
      <c r="ARH18" s="11"/>
      <c r="ARI18" s="11"/>
      <c r="ARJ18" s="11"/>
      <c r="ARK18" s="11"/>
      <c r="ARL18" s="11"/>
      <c r="ARM18" s="11"/>
      <c r="ARN18" s="11"/>
      <c r="ARO18" s="11"/>
      <c r="ARP18" s="11"/>
      <c r="ARQ18" s="11"/>
      <c r="ARR18" s="11"/>
      <c r="ARS18" s="11"/>
      <c r="ART18" s="11"/>
      <c r="ARU18" s="11"/>
      <c r="ARV18" s="11"/>
      <c r="ARW18" s="11"/>
      <c r="ARX18" s="11"/>
      <c r="ARY18" s="11"/>
      <c r="ARZ18" s="11"/>
      <c r="ASA18" s="11"/>
      <c r="ASB18" s="11"/>
      <c r="ASC18" s="11"/>
      <c r="ASD18" s="11"/>
      <c r="ASE18" s="11"/>
      <c r="ASF18" s="11"/>
      <c r="ASG18" s="11"/>
      <c r="ASH18" s="11"/>
      <c r="ASI18" s="11"/>
      <c r="ASJ18" s="11"/>
      <c r="ASK18" s="11"/>
      <c r="ASL18" s="11"/>
      <c r="ASM18" s="11"/>
      <c r="ASN18" s="11"/>
      <c r="ASO18" s="11"/>
      <c r="ASP18" s="11"/>
      <c r="ASQ18" s="11"/>
      <c r="ASR18" s="11"/>
      <c r="ASS18" s="11"/>
      <c r="AST18" s="11"/>
      <c r="ASU18" s="11"/>
      <c r="ASV18" s="11"/>
      <c r="ASW18" s="11"/>
      <c r="ASX18" s="11"/>
      <c r="ASY18" s="11"/>
      <c r="ASZ18" s="11"/>
      <c r="ATA18" s="11"/>
      <c r="ATB18" s="11"/>
      <c r="ATC18" s="11"/>
      <c r="ATD18" s="11"/>
      <c r="ATE18" s="11"/>
      <c r="ATF18" s="11"/>
      <c r="ATG18" s="11"/>
      <c r="ATH18" s="11"/>
      <c r="ATI18" s="11"/>
      <c r="ATJ18" s="11"/>
      <c r="ATK18" s="11"/>
      <c r="ATL18" s="11"/>
      <c r="ATM18" s="11"/>
      <c r="ATN18" s="11"/>
      <c r="ATO18" s="11"/>
      <c r="ATP18" s="11"/>
      <c r="ATQ18" s="11"/>
      <c r="ATR18" s="11"/>
      <c r="ATS18" s="11"/>
      <c r="ATT18" s="11"/>
      <c r="ATU18" s="11"/>
      <c r="ATV18" s="11"/>
      <c r="ATW18" s="11"/>
      <c r="ATX18" s="11"/>
      <c r="ATY18" s="11"/>
      <c r="ATZ18" s="11"/>
      <c r="AUA18" s="11"/>
      <c r="AUB18" s="11"/>
      <c r="AUC18" s="11"/>
      <c r="AUD18" s="11"/>
      <c r="AUE18" s="11"/>
      <c r="AUF18" s="11"/>
      <c r="AUG18" s="11"/>
      <c r="AUH18" s="11"/>
      <c r="AUI18" s="11"/>
      <c r="AUJ18" s="11"/>
      <c r="AUK18" s="11"/>
      <c r="AUL18" s="11"/>
      <c r="AUM18" s="11"/>
      <c r="AUN18" s="11"/>
      <c r="AUO18" s="11"/>
      <c r="AUP18" s="11"/>
      <c r="AUQ18" s="11"/>
      <c r="AUR18" s="11"/>
      <c r="AUS18" s="11"/>
      <c r="AUT18" s="11"/>
      <c r="AUU18" s="11"/>
      <c r="AUV18" s="11"/>
      <c r="AUW18" s="11"/>
      <c r="AUX18" s="11"/>
      <c r="AUY18" s="11"/>
      <c r="AUZ18" s="11"/>
      <c r="AVA18" s="11"/>
      <c r="AVB18" s="11"/>
      <c r="AVC18" s="11"/>
      <c r="AVD18" s="11"/>
      <c r="AVE18" s="11"/>
      <c r="AVF18" s="11"/>
      <c r="AVG18" s="11"/>
      <c r="AVH18" s="11"/>
      <c r="AVI18" s="11"/>
      <c r="AVJ18" s="11"/>
      <c r="AVK18" s="11"/>
      <c r="AVL18" s="11"/>
      <c r="AVM18" s="11"/>
      <c r="AVN18" s="11"/>
      <c r="AVO18" s="11"/>
      <c r="AVP18" s="11"/>
      <c r="AVQ18" s="11"/>
      <c r="AVR18" s="11"/>
      <c r="AVS18" s="11"/>
      <c r="AVT18" s="11"/>
      <c r="AVU18" s="11"/>
      <c r="AVV18" s="11"/>
      <c r="AVW18" s="11"/>
      <c r="AVX18" s="11"/>
      <c r="AVY18" s="11"/>
      <c r="AVZ18" s="11"/>
      <c r="AWA18" s="11"/>
      <c r="AWB18" s="11"/>
      <c r="AWC18" s="11"/>
      <c r="AWD18" s="11"/>
      <c r="AWE18" s="11"/>
      <c r="AWF18" s="11"/>
      <c r="AWG18" s="11"/>
      <c r="AWH18" s="11"/>
      <c r="AWI18" s="11"/>
      <c r="AWJ18" s="11"/>
      <c r="AWK18" s="11"/>
      <c r="AWL18" s="11"/>
      <c r="AWM18" s="11"/>
      <c r="AWN18" s="11"/>
      <c r="AWO18" s="11"/>
      <c r="AWP18" s="11"/>
      <c r="AWQ18" s="11"/>
      <c r="AWR18" s="11"/>
      <c r="AWS18" s="11"/>
      <c r="AWT18" s="11"/>
      <c r="AWU18" s="11"/>
      <c r="AWV18" s="11"/>
      <c r="AWW18" s="11"/>
      <c r="AWX18" s="11"/>
      <c r="AWY18" s="11"/>
      <c r="AWZ18" s="11"/>
      <c r="AXA18" s="11"/>
      <c r="AXB18" s="11"/>
      <c r="AXC18" s="11"/>
      <c r="AXD18" s="11"/>
      <c r="AXE18" s="11"/>
      <c r="AXF18" s="11"/>
      <c r="AXG18" s="11"/>
      <c r="AXH18" s="11"/>
      <c r="AXI18" s="11"/>
      <c r="AXJ18" s="11"/>
      <c r="AXK18" s="11"/>
      <c r="AXL18" s="11"/>
      <c r="AXM18" s="11"/>
      <c r="AXN18" s="11"/>
      <c r="AXO18" s="11"/>
      <c r="AXP18" s="11"/>
      <c r="AXQ18" s="11"/>
      <c r="AXR18" s="11"/>
      <c r="AXS18" s="11"/>
      <c r="AXT18" s="11"/>
      <c r="AXU18" s="11"/>
      <c r="AXV18" s="11"/>
      <c r="AXW18" s="11"/>
      <c r="AXX18" s="11"/>
      <c r="AXY18" s="11"/>
      <c r="AXZ18" s="11"/>
      <c r="AYA18" s="11"/>
      <c r="AYB18" s="11"/>
      <c r="AYC18" s="11"/>
      <c r="AYD18" s="11"/>
      <c r="AYE18" s="11"/>
      <c r="AYF18" s="11"/>
      <c r="AYG18" s="11"/>
      <c r="AYH18" s="11"/>
      <c r="AYI18" s="11"/>
      <c r="AYJ18" s="11"/>
      <c r="AYK18" s="11"/>
      <c r="AYL18" s="11"/>
      <c r="AYM18" s="11"/>
      <c r="AYN18" s="11"/>
      <c r="AYO18" s="11"/>
      <c r="AYP18" s="11"/>
      <c r="AYQ18" s="11"/>
      <c r="AYR18" s="11"/>
      <c r="AYS18" s="11"/>
      <c r="AYT18" s="11"/>
      <c r="AYU18" s="11"/>
      <c r="AYV18" s="11"/>
      <c r="AYW18" s="11"/>
      <c r="AYX18" s="11"/>
      <c r="AYY18" s="11"/>
      <c r="AYZ18" s="11"/>
      <c r="AZA18" s="11"/>
      <c r="AZB18" s="11"/>
      <c r="AZC18" s="11"/>
      <c r="AZD18" s="11"/>
      <c r="AZE18" s="11"/>
      <c r="AZF18" s="11"/>
      <c r="AZG18" s="11"/>
      <c r="AZH18" s="11"/>
      <c r="AZI18" s="11"/>
      <c r="AZJ18" s="11"/>
      <c r="AZK18" s="11"/>
      <c r="AZL18" s="11"/>
      <c r="AZM18" s="11"/>
      <c r="AZN18" s="11"/>
      <c r="AZO18" s="11"/>
      <c r="AZP18" s="11"/>
      <c r="AZQ18" s="11"/>
      <c r="AZR18" s="11"/>
      <c r="AZS18" s="11"/>
      <c r="AZT18" s="11"/>
      <c r="AZU18" s="11"/>
      <c r="AZV18" s="11"/>
      <c r="AZW18" s="11"/>
      <c r="AZX18" s="11"/>
      <c r="AZY18" s="11"/>
      <c r="AZZ18" s="11"/>
      <c r="BAA18" s="11"/>
      <c r="BAB18" s="11"/>
      <c r="BAC18" s="11"/>
      <c r="BAD18" s="11"/>
      <c r="BAE18" s="11"/>
      <c r="BAF18" s="11"/>
      <c r="BAG18" s="11"/>
      <c r="BAH18" s="11"/>
      <c r="BAI18" s="11"/>
      <c r="BAJ18" s="11"/>
      <c r="BAK18" s="11"/>
      <c r="BAL18" s="11"/>
      <c r="BAM18" s="11"/>
      <c r="BAN18" s="11"/>
      <c r="BAO18" s="11"/>
      <c r="BAP18" s="11"/>
      <c r="BAQ18" s="11"/>
      <c r="BAR18" s="11"/>
      <c r="BAS18" s="11"/>
      <c r="BAT18" s="11"/>
      <c r="BAU18" s="11"/>
      <c r="BAV18" s="11"/>
      <c r="BAW18" s="11"/>
      <c r="BAX18" s="11"/>
      <c r="BAY18" s="11"/>
      <c r="BAZ18" s="11"/>
      <c r="BBA18" s="11"/>
      <c r="BBB18" s="11"/>
      <c r="BBC18" s="11"/>
      <c r="BBD18" s="11"/>
      <c r="BBE18" s="11"/>
      <c r="BBF18" s="11"/>
      <c r="BBG18" s="11"/>
      <c r="BBH18" s="11"/>
      <c r="BBI18" s="11"/>
      <c r="BBJ18" s="11"/>
      <c r="BBK18" s="11"/>
      <c r="BBL18" s="11"/>
      <c r="BBM18" s="11"/>
      <c r="BBN18" s="11"/>
      <c r="BBO18" s="11"/>
      <c r="BBP18" s="11"/>
      <c r="BBQ18" s="11"/>
      <c r="BBR18" s="11"/>
      <c r="BBS18" s="11"/>
      <c r="BBT18" s="11"/>
      <c r="BBU18" s="11"/>
      <c r="BBV18" s="11"/>
      <c r="BBW18" s="11"/>
      <c r="BBX18" s="11"/>
      <c r="BBY18" s="11"/>
      <c r="BBZ18" s="11"/>
      <c r="BCA18" s="11"/>
      <c r="BCB18" s="11"/>
      <c r="BCC18" s="11"/>
      <c r="BCD18" s="11"/>
      <c r="BCE18" s="11"/>
      <c r="BCF18" s="11"/>
      <c r="BCG18" s="11"/>
      <c r="BCH18" s="11"/>
      <c r="BCI18" s="11"/>
      <c r="BCJ18" s="11"/>
      <c r="BCK18" s="11"/>
      <c r="BCL18" s="11"/>
      <c r="BCM18" s="11"/>
      <c r="BCN18" s="11"/>
      <c r="BCO18" s="11"/>
      <c r="BCP18" s="11"/>
      <c r="BCQ18" s="11"/>
      <c r="BCR18" s="11"/>
      <c r="BCS18" s="11"/>
      <c r="BCT18" s="11"/>
      <c r="BCU18" s="11"/>
      <c r="BCV18" s="11"/>
      <c r="BCW18" s="11"/>
      <c r="BCX18" s="11"/>
      <c r="BCY18" s="11"/>
      <c r="BCZ18" s="11"/>
      <c r="BDA18" s="11"/>
      <c r="BDB18" s="11"/>
      <c r="BDC18" s="11"/>
      <c r="BDD18" s="11"/>
      <c r="BDE18" s="11"/>
      <c r="BDF18" s="11"/>
      <c r="BDG18" s="11"/>
      <c r="BDH18" s="11"/>
      <c r="BDI18" s="11"/>
      <c r="BDJ18" s="11"/>
      <c r="BDK18" s="11"/>
      <c r="BDL18" s="11"/>
      <c r="BDM18" s="11"/>
      <c r="BDN18" s="11"/>
      <c r="BDO18" s="11"/>
      <c r="BDP18" s="11"/>
      <c r="BDQ18" s="11"/>
      <c r="BDR18" s="11"/>
      <c r="BDS18" s="11"/>
      <c r="BDT18" s="11"/>
      <c r="BDU18" s="11"/>
      <c r="BDV18" s="11"/>
      <c r="BDW18" s="11"/>
      <c r="BDX18" s="11"/>
      <c r="BDY18" s="11"/>
      <c r="BDZ18" s="11"/>
      <c r="BEA18" s="11"/>
      <c r="BEB18" s="11"/>
      <c r="BEC18" s="11"/>
      <c r="BED18" s="11"/>
      <c r="BEE18" s="11"/>
      <c r="BEF18" s="11"/>
      <c r="BEG18" s="11"/>
      <c r="BEH18" s="11"/>
      <c r="BEI18" s="11"/>
      <c r="BEJ18" s="11"/>
      <c r="BEK18" s="11"/>
      <c r="BEL18" s="11"/>
      <c r="BEM18" s="11"/>
      <c r="BEN18" s="11"/>
      <c r="BEO18" s="11"/>
      <c r="BEP18" s="11"/>
      <c r="BEQ18" s="11"/>
      <c r="BER18" s="11"/>
      <c r="BES18" s="11"/>
      <c r="BET18" s="11"/>
      <c r="BEU18" s="11"/>
      <c r="BEV18" s="11"/>
      <c r="BEW18" s="11"/>
      <c r="BEX18" s="11"/>
      <c r="BEY18" s="11"/>
      <c r="BEZ18" s="11"/>
      <c r="BFA18" s="11"/>
      <c r="BFB18" s="11"/>
      <c r="BFC18" s="11"/>
      <c r="BFD18" s="11"/>
      <c r="BFE18" s="11"/>
      <c r="BFF18" s="11"/>
      <c r="BFG18" s="11"/>
      <c r="BFH18" s="11"/>
      <c r="BFI18" s="11"/>
      <c r="BFJ18" s="11"/>
      <c r="BFK18" s="11"/>
      <c r="BFL18" s="11"/>
      <c r="BFM18" s="11"/>
      <c r="BFN18" s="11"/>
      <c r="BFO18" s="11"/>
      <c r="BFP18" s="11"/>
      <c r="BFQ18" s="11"/>
      <c r="BFR18" s="11"/>
      <c r="BFS18" s="11"/>
      <c r="BFT18" s="11"/>
      <c r="BFU18" s="11"/>
      <c r="BFV18" s="11"/>
      <c r="BFW18" s="11"/>
      <c r="BFX18" s="11"/>
      <c r="BFY18" s="11"/>
      <c r="BFZ18" s="11"/>
      <c r="BGA18" s="11"/>
      <c r="BGB18" s="11"/>
      <c r="BGC18" s="11"/>
      <c r="BGD18" s="11"/>
      <c r="BGE18" s="11"/>
      <c r="BGF18" s="11"/>
      <c r="BGG18" s="11"/>
      <c r="BGH18" s="11"/>
      <c r="BGI18" s="11"/>
      <c r="BGJ18" s="11"/>
      <c r="BGK18" s="11"/>
      <c r="BGL18" s="11"/>
      <c r="BGM18" s="11"/>
      <c r="BGN18" s="11"/>
      <c r="BGO18" s="11"/>
      <c r="BGP18" s="11"/>
      <c r="BGQ18" s="11"/>
      <c r="BGR18" s="11"/>
      <c r="BGS18" s="11"/>
      <c r="BGT18" s="11"/>
      <c r="BGU18" s="11"/>
      <c r="BGV18" s="11"/>
      <c r="BGW18" s="11"/>
      <c r="BGX18" s="11"/>
      <c r="BGY18" s="11"/>
      <c r="BGZ18" s="11"/>
      <c r="BHA18" s="11"/>
      <c r="BHB18" s="11"/>
      <c r="BHC18" s="11"/>
      <c r="BHD18" s="11"/>
      <c r="BHE18" s="11"/>
      <c r="BHF18" s="11"/>
      <c r="BHG18" s="11"/>
      <c r="BHH18" s="11"/>
      <c r="BHI18" s="11"/>
      <c r="BHJ18" s="11"/>
      <c r="BHK18" s="11"/>
      <c r="BHL18" s="11"/>
      <c r="BHM18" s="11"/>
      <c r="BHN18" s="11"/>
      <c r="BHO18" s="11"/>
      <c r="BHP18" s="11"/>
      <c r="BHQ18" s="11"/>
      <c r="BHR18" s="11"/>
      <c r="BHS18" s="11"/>
      <c r="BHT18" s="11"/>
      <c r="BHU18" s="11"/>
      <c r="BHV18" s="11"/>
      <c r="BHW18" s="11"/>
      <c r="BHX18" s="11"/>
      <c r="BHY18" s="11"/>
      <c r="BHZ18" s="11"/>
      <c r="BIA18" s="11"/>
      <c r="BIB18" s="11"/>
      <c r="BIC18" s="11"/>
      <c r="BID18" s="11"/>
      <c r="BIE18" s="11"/>
      <c r="BIF18" s="11"/>
      <c r="BIG18" s="11"/>
      <c r="BIH18" s="11"/>
      <c r="BII18" s="11"/>
      <c r="BIJ18" s="11"/>
      <c r="BIK18" s="11"/>
      <c r="BIL18" s="11"/>
      <c r="BIM18" s="11"/>
      <c r="BIN18" s="11"/>
      <c r="BIO18" s="11"/>
      <c r="BIP18" s="11"/>
      <c r="BIQ18" s="11"/>
      <c r="BIR18" s="11"/>
      <c r="BIS18" s="11"/>
      <c r="BIT18" s="11"/>
      <c r="BIU18" s="11"/>
      <c r="BIV18" s="11"/>
      <c r="BIW18" s="11"/>
      <c r="BIX18" s="11"/>
      <c r="BIY18" s="11"/>
      <c r="BIZ18" s="11"/>
      <c r="BJA18" s="11"/>
      <c r="BJB18" s="11"/>
      <c r="BJC18" s="11"/>
      <c r="BJD18" s="11"/>
      <c r="BJE18" s="11"/>
      <c r="BJF18" s="11"/>
      <c r="BJG18" s="11"/>
      <c r="BJH18" s="11"/>
      <c r="BJI18" s="11"/>
      <c r="BJJ18" s="11"/>
      <c r="BJK18" s="11"/>
      <c r="BJL18" s="11"/>
      <c r="BJM18" s="11"/>
      <c r="BJN18" s="11"/>
      <c r="BJO18" s="11"/>
      <c r="BJP18" s="11"/>
      <c r="BJQ18" s="11"/>
      <c r="BJR18" s="11"/>
      <c r="BJS18" s="11"/>
      <c r="BJT18" s="11"/>
      <c r="BJU18" s="11"/>
      <c r="BJV18" s="11"/>
      <c r="BJW18" s="11"/>
      <c r="BJX18" s="11"/>
      <c r="BJY18" s="11"/>
      <c r="BJZ18" s="11"/>
      <c r="BKA18" s="11"/>
      <c r="BKB18" s="11"/>
      <c r="BKC18" s="11"/>
      <c r="BKD18" s="11"/>
      <c r="BKE18" s="11"/>
      <c r="BKF18" s="11"/>
      <c r="BKG18" s="11"/>
      <c r="BKH18" s="11"/>
      <c r="BKI18" s="11"/>
      <c r="BKJ18" s="11"/>
      <c r="BKK18" s="11"/>
      <c r="BKL18" s="11"/>
      <c r="BKM18" s="11"/>
      <c r="BKN18" s="11"/>
      <c r="BKO18" s="11"/>
      <c r="BKP18" s="11"/>
      <c r="BKQ18" s="11"/>
      <c r="BKR18" s="11"/>
      <c r="BKS18" s="11"/>
      <c r="BKT18" s="11"/>
      <c r="BKU18" s="11"/>
      <c r="BKV18" s="11"/>
      <c r="BKW18" s="11"/>
      <c r="BKX18" s="11"/>
      <c r="BKY18" s="11"/>
      <c r="BKZ18" s="11"/>
      <c r="BLA18" s="11"/>
      <c r="BLB18" s="11"/>
      <c r="BLC18" s="11"/>
      <c r="BLD18" s="11"/>
      <c r="BLE18" s="11"/>
      <c r="BLF18" s="11"/>
      <c r="BLG18" s="11"/>
      <c r="BLH18" s="11"/>
      <c r="BLI18" s="11"/>
      <c r="BLJ18" s="11"/>
      <c r="BLK18" s="11"/>
      <c r="BLL18" s="11"/>
      <c r="BLM18" s="11"/>
      <c r="BLN18" s="11"/>
      <c r="BLO18" s="11"/>
      <c r="BLP18" s="11"/>
      <c r="BLQ18" s="11"/>
      <c r="BLR18" s="11"/>
      <c r="BLS18" s="11"/>
      <c r="BLT18" s="11"/>
      <c r="BLU18" s="11"/>
      <c r="BLV18" s="11"/>
      <c r="BLW18" s="11"/>
      <c r="BLX18" s="11"/>
      <c r="BLY18" s="11"/>
      <c r="BLZ18" s="11"/>
      <c r="BMA18" s="11"/>
      <c r="BMB18" s="11"/>
      <c r="BMC18" s="11"/>
      <c r="BMD18" s="11"/>
      <c r="BME18" s="11"/>
      <c r="BMF18" s="11"/>
      <c r="BMG18" s="11"/>
      <c r="BMH18" s="11"/>
      <c r="BMI18" s="11"/>
      <c r="BMJ18" s="11"/>
      <c r="BMK18" s="11"/>
      <c r="BML18" s="11"/>
      <c r="BMM18" s="11"/>
      <c r="BMN18" s="11"/>
      <c r="BMO18" s="11"/>
      <c r="BMP18" s="11"/>
      <c r="BMQ18" s="11"/>
      <c r="BMR18" s="11"/>
      <c r="BMS18" s="11"/>
      <c r="BMT18" s="11"/>
      <c r="BMU18" s="11"/>
      <c r="BMV18" s="11" t="s">
        <v>5365</v>
      </c>
      <c r="BMW18" s="11" t="s">
        <v>5365</v>
      </c>
      <c r="BMX18" s="11" t="s">
        <v>5365</v>
      </c>
      <c r="BMY18" s="11" t="s">
        <v>5365</v>
      </c>
    </row>
    <row r="19" spans="1:1715" s="6" customFormat="1" x14ac:dyDescent="0.25">
      <c r="A19" s="4" t="s">
        <v>850</v>
      </c>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c r="HJ19" s="16"/>
      <c r="HK19" s="16"/>
      <c r="HL19" s="16"/>
      <c r="HM19" s="16"/>
      <c r="HN19" s="16"/>
      <c r="HO19" s="16"/>
      <c r="HP19" s="16"/>
      <c r="HQ19" s="16"/>
      <c r="HR19" s="16"/>
      <c r="HS19" s="16"/>
      <c r="HT19" s="16"/>
      <c r="HU19" s="16"/>
      <c r="HV19" s="16"/>
      <c r="HW19" s="16"/>
      <c r="HX19" s="16"/>
      <c r="HY19" s="16"/>
      <c r="HZ19" s="16"/>
      <c r="IA19" s="16"/>
      <c r="IB19" s="16"/>
      <c r="IC19" s="16"/>
      <c r="ID19" s="16"/>
      <c r="IE19" s="16"/>
      <c r="IF19" s="16"/>
      <c r="IG19" s="16"/>
      <c r="IH19" s="16"/>
      <c r="II19" s="16"/>
      <c r="IJ19" s="16"/>
      <c r="IK19" s="16"/>
      <c r="IL19" s="16"/>
      <c r="IM19" s="16"/>
      <c r="IN19" s="16"/>
      <c r="IO19" s="16"/>
      <c r="IP19" s="16"/>
      <c r="IQ19" s="16"/>
      <c r="IR19" s="16"/>
      <c r="IS19" s="16"/>
      <c r="IT19" s="16"/>
      <c r="IU19" s="16"/>
      <c r="IV19" s="16"/>
      <c r="IW19" s="16"/>
      <c r="IX19" s="16"/>
      <c r="IY19" s="16"/>
      <c r="IZ19" s="16"/>
      <c r="JA19" s="16"/>
      <c r="JB19" s="16"/>
      <c r="JC19" s="16"/>
      <c r="JD19" s="16"/>
      <c r="JE19" s="16"/>
      <c r="JF19" s="16"/>
      <c r="JG19" s="16"/>
      <c r="JH19" s="16"/>
      <c r="JI19" s="16"/>
      <c r="JJ19" s="16"/>
      <c r="JK19" s="16"/>
      <c r="JL19" s="16"/>
      <c r="JM19" s="16"/>
      <c r="JN19" s="16"/>
      <c r="JO19" s="16"/>
      <c r="JP19" s="16"/>
      <c r="JQ19" s="16"/>
      <c r="JR19" s="16">
        <v>113</v>
      </c>
      <c r="JS19" s="16">
        <v>114</v>
      </c>
      <c r="JT19" s="16">
        <v>113</v>
      </c>
      <c r="JU19" s="16">
        <v>111</v>
      </c>
      <c r="JV19" s="16">
        <v>102</v>
      </c>
      <c r="JW19" s="16">
        <v>93</v>
      </c>
      <c r="JX19" s="16">
        <v>90</v>
      </c>
      <c r="JY19" s="16">
        <v>90</v>
      </c>
      <c r="JZ19" s="16">
        <v>80</v>
      </c>
      <c r="KA19" s="16">
        <v>79</v>
      </c>
      <c r="KB19" s="16">
        <v>82</v>
      </c>
      <c r="KC19" s="16">
        <v>80</v>
      </c>
      <c r="KD19" s="16">
        <v>75</v>
      </c>
      <c r="KE19" s="16">
        <v>71</v>
      </c>
      <c r="KF19" s="16">
        <v>71</v>
      </c>
      <c r="KG19" s="16">
        <v>73</v>
      </c>
      <c r="KH19" s="16">
        <v>73</v>
      </c>
      <c r="KI19" s="16">
        <v>73</v>
      </c>
      <c r="KJ19" s="16">
        <v>74</v>
      </c>
      <c r="KK19" s="16">
        <v>75</v>
      </c>
      <c r="KL19" s="16">
        <v>77</v>
      </c>
      <c r="KM19" s="16">
        <v>77</v>
      </c>
      <c r="KN19" s="16">
        <v>77</v>
      </c>
      <c r="KO19" s="16">
        <v>75</v>
      </c>
      <c r="KP19" s="16">
        <v>76</v>
      </c>
      <c r="KQ19" s="16">
        <v>77</v>
      </c>
      <c r="KR19" s="16">
        <v>79</v>
      </c>
      <c r="KS19" s="16">
        <v>79</v>
      </c>
      <c r="KT19" s="16">
        <v>80</v>
      </c>
      <c r="KU19" s="16">
        <v>80</v>
      </c>
      <c r="KV19" s="16">
        <v>79</v>
      </c>
      <c r="KW19" s="16">
        <v>79</v>
      </c>
      <c r="KX19" s="16">
        <v>81</v>
      </c>
      <c r="KY19" s="16">
        <v>82</v>
      </c>
      <c r="KZ19" s="16">
        <v>81</v>
      </c>
      <c r="LA19" s="16">
        <v>85</v>
      </c>
      <c r="LB19" s="16">
        <v>85</v>
      </c>
      <c r="LC19" s="16">
        <v>87</v>
      </c>
      <c r="LD19" s="16">
        <v>86</v>
      </c>
      <c r="LE19" s="16">
        <v>88</v>
      </c>
      <c r="LF19" s="16">
        <v>88</v>
      </c>
      <c r="LG19" s="16">
        <v>88</v>
      </c>
      <c r="LH19" s="16">
        <v>87</v>
      </c>
      <c r="LI19" s="16">
        <v>88</v>
      </c>
      <c r="LJ19" s="16">
        <v>88</v>
      </c>
      <c r="LK19" s="16">
        <v>88</v>
      </c>
      <c r="LL19" s="16">
        <v>92</v>
      </c>
      <c r="LM19" s="16">
        <v>99</v>
      </c>
      <c r="LN19" s="16">
        <v>99</v>
      </c>
      <c r="LO19" s="16">
        <v>99</v>
      </c>
      <c r="LP19" s="16">
        <v>101</v>
      </c>
      <c r="LQ19" s="16">
        <v>102</v>
      </c>
      <c r="LR19" s="16">
        <v>102</v>
      </c>
      <c r="LS19" s="16">
        <v>101</v>
      </c>
      <c r="LT19" s="16">
        <v>101</v>
      </c>
      <c r="LU19" s="16">
        <v>100</v>
      </c>
      <c r="LV19" s="16">
        <v>97</v>
      </c>
      <c r="LW19" s="16">
        <v>97</v>
      </c>
      <c r="LX19" s="16">
        <v>96</v>
      </c>
      <c r="LY19" s="16">
        <v>98</v>
      </c>
      <c r="LZ19" s="16">
        <v>100</v>
      </c>
      <c r="MA19" s="16">
        <v>100</v>
      </c>
      <c r="MB19" s="16">
        <v>100</v>
      </c>
      <c r="MC19" s="16">
        <v>98</v>
      </c>
      <c r="MD19" s="16">
        <v>96</v>
      </c>
      <c r="ME19" s="16">
        <v>96</v>
      </c>
      <c r="MF19" s="16">
        <v>96</v>
      </c>
      <c r="MG19" s="16">
        <v>96</v>
      </c>
      <c r="MH19" s="16">
        <v>95</v>
      </c>
      <c r="MI19" s="16">
        <v>97</v>
      </c>
      <c r="MJ19" s="16">
        <v>97</v>
      </c>
      <c r="MK19" s="16">
        <v>96</v>
      </c>
      <c r="ML19" s="16">
        <v>96</v>
      </c>
      <c r="MM19" s="16">
        <v>96</v>
      </c>
      <c r="MN19" s="16">
        <v>96</v>
      </c>
      <c r="MO19" s="16">
        <v>96</v>
      </c>
      <c r="MP19" s="16">
        <v>98</v>
      </c>
      <c r="MQ19" s="16">
        <v>99</v>
      </c>
      <c r="MR19" s="16">
        <v>101</v>
      </c>
      <c r="MS19" s="16">
        <v>99</v>
      </c>
      <c r="MT19" s="16">
        <v>99</v>
      </c>
      <c r="MU19" s="16">
        <v>99</v>
      </c>
      <c r="MV19" s="16">
        <v>99</v>
      </c>
      <c r="MW19" s="16">
        <v>97</v>
      </c>
      <c r="MX19" s="16">
        <v>98</v>
      </c>
      <c r="MY19" s="16">
        <v>98</v>
      </c>
      <c r="MZ19" s="16">
        <v>100</v>
      </c>
      <c r="NA19" s="16">
        <v>100</v>
      </c>
      <c r="NB19" s="16">
        <v>101</v>
      </c>
      <c r="NC19" s="16">
        <v>101</v>
      </c>
      <c r="ND19" s="16">
        <v>101</v>
      </c>
      <c r="NE19" s="16">
        <v>102</v>
      </c>
      <c r="NF19" s="16">
        <v>103</v>
      </c>
      <c r="NG19" s="16">
        <v>104</v>
      </c>
      <c r="NH19" s="16">
        <v>105</v>
      </c>
      <c r="NI19" s="16">
        <v>99</v>
      </c>
      <c r="NJ19" s="16">
        <v>98</v>
      </c>
      <c r="NK19" s="16">
        <v>98</v>
      </c>
      <c r="NL19" s="16">
        <v>96</v>
      </c>
      <c r="NM19" s="16">
        <v>97</v>
      </c>
      <c r="NN19" s="16">
        <v>97</v>
      </c>
      <c r="NO19" s="16">
        <v>99</v>
      </c>
      <c r="NP19" s="16">
        <v>99</v>
      </c>
      <c r="NQ19" s="16">
        <v>99</v>
      </c>
      <c r="NR19" s="16">
        <v>99</v>
      </c>
      <c r="NS19" s="16">
        <v>100</v>
      </c>
      <c r="NT19" s="16">
        <v>100</v>
      </c>
      <c r="NU19" s="16">
        <v>101</v>
      </c>
      <c r="NV19" s="16">
        <v>100</v>
      </c>
      <c r="NW19" s="16">
        <v>103</v>
      </c>
      <c r="NX19" s="16">
        <v>103</v>
      </c>
      <c r="NY19" s="16">
        <v>106</v>
      </c>
      <c r="NZ19" s="16">
        <v>107</v>
      </c>
      <c r="OA19" s="16">
        <v>107</v>
      </c>
      <c r="OB19" s="16">
        <v>107</v>
      </c>
      <c r="OC19" s="16">
        <v>107</v>
      </c>
      <c r="OD19" s="16">
        <v>109</v>
      </c>
      <c r="OE19" s="16">
        <v>110</v>
      </c>
      <c r="OF19" s="16">
        <v>111</v>
      </c>
      <c r="OG19" s="16">
        <v>113</v>
      </c>
      <c r="OH19" s="16">
        <v>114</v>
      </c>
      <c r="OI19" s="16">
        <v>110</v>
      </c>
      <c r="OJ19" s="16">
        <v>107</v>
      </c>
      <c r="OK19" s="16">
        <v>105</v>
      </c>
      <c r="OL19" s="16">
        <v>102</v>
      </c>
      <c r="OM19" s="16">
        <v>101</v>
      </c>
      <c r="ON19" s="16">
        <v>100</v>
      </c>
      <c r="OO19" s="16">
        <v>98</v>
      </c>
      <c r="OP19" s="16">
        <v>97</v>
      </c>
      <c r="OQ19" s="16">
        <v>95</v>
      </c>
      <c r="OR19" s="16">
        <v>97</v>
      </c>
      <c r="OS19" s="16">
        <v>96</v>
      </c>
      <c r="OT19" s="16">
        <v>97</v>
      </c>
      <c r="OU19" s="16">
        <v>98</v>
      </c>
      <c r="OV19" s="16">
        <v>97</v>
      </c>
      <c r="OW19" s="16">
        <v>92</v>
      </c>
      <c r="OX19" s="16">
        <v>92</v>
      </c>
      <c r="OY19" s="16">
        <v>92</v>
      </c>
      <c r="OZ19" s="16">
        <v>92</v>
      </c>
      <c r="PA19" s="16">
        <v>86</v>
      </c>
      <c r="PB19" s="16">
        <v>83</v>
      </c>
      <c r="PC19" s="16">
        <v>83</v>
      </c>
      <c r="PD19" s="16">
        <v>84</v>
      </c>
      <c r="PE19" s="16">
        <v>83</v>
      </c>
      <c r="PF19" s="16">
        <v>83</v>
      </c>
      <c r="PG19" s="16">
        <v>83</v>
      </c>
      <c r="PH19" s="16">
        <v>87</v>
      </c>
      <c r="PI19" s="16">
        <v>87</v>
      </c>
      <c r="PJ19" s="16">
        <v>88</v>
      </c>
      <c r="PK19" s="16">
        <v>89</v>
      </c>
      <c r="PL19" s="16">
        <v>89</v>
      </c>
      <c r="PM19" s="16">
        <v>91</v>
      </c>
      <c r="PN19" s="16">
        <v>90</v>
      </c>
      <c r="PO19" s="16">
        <v>90</v>
      </c>
      <c r="PP19" s="16">
        <v>89</v>
      </c>
      <c r="PQ19" s="16">
        <v>90</v>
      </c>
      <c r="PR19" s="16">
        <v>86</v>
      </c>
      <c r="PS19" s="16">
        <v>86</v>
      </c>
      <c r="PT19" s="16">
        <v>90</v>
      </c>
      <c r="PU19" s="16">
        <v>91</v>
      </c>
      <c r="PV19" s="16">
        <v>89</v>
      </c>
      <c r="PW19" s="16">
        <v>89</v>
      </c>
      <c r="PX19" s="16">
        <v>88</v>
      </c>
      <c r="PY19" s="16">
        <v>91</v>
      </c>
      <c r="PZ19" s="16">
        <v>92</v>
      </c>
      <c r="QA19" s="16">
        <v>94</v>
      </c>
      <c r="QB19" s="16">
        <v>89</v>
      </c>
      <c r="QC19" s="16">
        <v>88</v>
      </c>
      <c r="QD19" s="16">
        <v>88</v>
      </c>
      <c r="QE19" s="16">
        <v>89</v>
      </c>
      <c r="QF19" s="16">
        <v>89</v>
      </c>
      <c r="QG19" s="16">
        <v>89</v>
      </c>
      <c r="QH19" s="16">
        <v>89</v>
      </c>
      <c r="QI19" s="16">
        <v>88</v>
      </c>
      <c r="QJ19" s="16">
        <v>87</v>
      </c>
      <c r="QK19" s="16">
        <v>86</v>
      </c>
      <c r="QL19" s="16">
        <v>86</v>
      </c>
      <c r="QM19" s="16">
        <v>85</v>
      </c>
      <c r="QN19" s="16">
        <v>84</v>
      </c>
      <c r="QO19" s="16">
        <v>86</v>
      </c>
      <c r="QP19" s="16">
        <v>86</v>
      </c>
      <c r="QQ19" s="16">
        <v>87</v>
      </c>
      <c r="QR19" s="16">
        <v>82</v>
      </c>
      <c r="QS19" s="16">
        <v>83</v>
      </c>
      <c r="QT19" s="16">
        <v>83</v>
      </c>
      <c r="QU19" s="16">
        <v>83</v>
      </c>
      <c r="QV19" s="16">
        <v>83</v>
      </c>
      <c r="QW19" s="16">
        <v>83</v>
      </c>
      <c r="QX19" s="16">
        <v>85</v>
      </c>
      <c r="QY19" s="16">
        <v>84</v>
      </c>
      <c r="QZ19" s="16">
        <v>85</v>
      </c>
      <c r="RA19" s="16">
        <v>86</v>
      </c>
      <c r="RB19" s="16">
        <v>88</v>
      </c>
      <c r="RC19" s="16">
        <v>88</v>
      </c>
      <c r="RD19" s="16">
        <v>89</v>
      </c>
      <c r="RE19" s="16">
        <v>91</v>
      </c>
      <c r="RF19" s="16">
        <v>91</v>
      </c>
      <c r="RG19" s="16">
        <v>95</v>
      </c>
      <c r="RH19" s="16">
        <v>95</v>
      </c>
      <c r="RI19" s="16">
        <v>95</v>
      </c>
      <c r="RJ19" s="16">
        <v>99</v>
      </c>
      <c r="RK19" s="16">
        <v>97</v>
      </c>
      <c r="RL19" s="16">
        <v>97</v>
      </c>
      <c r="RM19" s="16">
        <v>98</v>
      </c>
      <c r="RN19" s="16">
        <v>96</v>
      </c>
      <c r="RO19" s="16">
        <v>89</v>
      </c>
      <c r="RP19" s="16">
        <v>92</v>
      </c>
      <c r="RQ19" s="16">
        <v>92</v>
      </c>
      <c r="RR19" s="16">
        <v>92</v>
      </c>
      <c r="RS19" s="16">
        <v>89</v>
      </c>
      <c r="RT19" s="16">
        <v>90</v>
      </c>
      <c r="RU19" s="16">
        <v>89</v>
      </c>
      <c r="RV19" s="16">
        <v>90</v>
      </c>
      <c r="RW19" s="16">
        <v>89</v>
      </c>
      <c r="RX19" s="16">
        <v>89</v>
      </c>
      <c r="RY19" s="16">
        <v>90</v>
      </c>
      <c r="RZ19" s="16">
        <v>89</v>
      </c>
      <c r="SA19" s="16">
        <v>90</v>
      </c>
      <c r="SB19" s="16">
        <v>93</v>
      </c>
      <c r="SC19" s="16">
        <v>90</v>
      </c>
      <c r="SD19" s="16">
        <v>91</v>
      </c>
      <c r="SE19" s="16">
        <v>91</v>
      </c>
      <c r="SF19" s="16">
        <v>92</v>
      </c>
      <c r="SG19" s="16">
        <v>89</v>
      </c>
      <c r="SH19" s="16">
        <v>91</v>
      </c>
      <c r="SI19" s="16">
        <v>91</v>
      </c>
      <c r="SJ19" s="16">
        <v>92</v>
      </c>
      <c r="SK19" s="16">
        <v>92</v>
      </c>
      <c r="SL19" s="16">
        <v>93</v>
      </c>
      <c r="SM19" s="16">
        <v>103</v>
      </c>
      <c r="SN19" s="16">
        <v>104</v>
      </c>
      <c r="SO19" s="16">
        <v>109</v>
      </c>
      <c r="SP19" s="16">
        <v>109</v>
      </c>
      <c r="SQ19" s="16">
        <v>109</v>
      </c>
      <c r="SR19" s="16">
        <v>99</v>
      </c>
      <c r="SS19" s="16">
        <v>99</v>
      </c>
      <c r="ST19" s="16">
        <v>95</v>
      </c>
      <c r="SU19" s="16">
        <v>96</v>
      </c>
      <c r="SV19" s="16">
        <v>95</v>
      </c>
      <c r="SW19" s="16">
        <v>108</v>
      </c>
      <c r="SX19" s="16">
        <v>99</v>
      </c>
      <c r="SY19" s="16">
        <v>98</v>
      </c>
      <c r="SZ19" s="16">
        <v>108</v>
      </c>
      <c r="TA19" s="16">
        <v>108</v>
      </c>
      <c r="TB19" s="16">
        <v>108</v>
      </c>
      <c r="TC19" s="16">
        <v>96</v>
      </c>
      <c r="TD19" s="16">
        <v>107</v>
      </c>
      <c r="TE19" s="16">
        <v>95</v>
      </c>
      <c r="TF19" s="16">
        <v>95</v>
      </c>
      <c r="TG19" s="16">
        <v>95</v>
      </c>
      <c r="TH19" s="16">
        <v>96</v>
      </c>
      <c r="TI19" s="16">
        <v>97</v>
      </c>
      <c r="TJ19" s="16">
        <v>97</v>
      </c>
      <c r="TK19" s="16">
        <v>107</v>
      </c>
      <c r="TL19" s="16">
        <v>101</v>
      </c>
      <c r="TM19" s="16">
        <v>102</v>
      </c>
      <c r="TN19" s="16">
        <v>101</v>
      </c>
      <c r="TO19" s="16">
        <v>99</v>
      </c>
      <c r="TP19" s="16">
        <v>90</v>
      </c>
      <c r="TQ19" s="16">
        <v>91</v>
      </c>
      <c r="TR19" s="16">
        <v>91</v>
      </c>
      <c r="TS19" s="16">
        <v>94</v>
      </c>
      <c r="TT19" s="16">
        <v>106</v>
      </c>
      <c r="TU19" s="16">
        <v>93</v>
      </c>
      <c r="TV19" s="16">
        <v>93</v>
      </c>
      <c r="TW19" s="16">
        <v>93</v>
      </c>
      <c r="TX19" s="16">
        <v>93</v>
      </c>
      <c r="TY19" s="16">
        <v>95</v>
      </c>
      <c r="TZ19" s="16">
        <v>106</v>
      </c>
      <c r="UA19" s="16">
        <v>102</v>
      </c>
      <c r="UB19" s="16">
        <v>102</v>
      </c>
      <c r="UC19" s="16">
        <v>103</v>
      </c>
      <c r="UD19" s="16">
        <v>93</v>
      </c>
      <c r="UE19" s="16">
        <v>93</v>
      </c>
      <c r="UF19" s="16">
        <v>93</v>
      </c>
      <c r="UG19" s="16">
        <v>93</v>
      </c>
      <c r="UH19" s="16">
        <v>93</v>
      </c>
      <c r="UI19" s="16">
        <v>98</v>
      </c>
      <c r="UJ19" s="16">
        <v>98</v>
      </c>
      <c r="UK19" s="16">
        <v>98</v>
      </c>
      <c r="UL19" s="16">
        <v>98</v>
      </c>
      <c r="UM19" s="16">
        <v>109</v>
      </c>
      <c r="UN19" s="16">
        <v>98</v>
      </c>
      <c r="UO19" s="16">
        <v>98</v>
      </c>
      <c r="UP19" s="16">
        <v>98</v>
      </c>
      <c r="UQ19" s="16">
        <v>98</v>
      </c>
      <c r="UR19" s="16">
        <v>98</v>
      </c>
      <c r="US19" s="16">
        <v>100</v>
      </c>
      <c r="UT19" s="16">
        <v>100</v>
      </c>
      <c r="UU19" s="16">
        <v>99</v>
      </c>
      <c r="UV19" s="16">
        <v>100</v>
      </c>
      <c r="UW19" s="16">
        <v>100</v>
      </c>
      <c r="UX19" s="16">
        <v>99</v>
      </c>
      <c r="UY19" s="16">
        <v>99</v>
      </c>
      <c r="UZ19" s="16">
        <v>97</v>
      </c>
      <c r="VA19" s="16">
        <v>95</v>
      </c>
      <c r="VB19" s="16">
        <v>95</v>
      </c>
      <c r="VC19" s="16">
        <v>81</v>
      </c>
      <c r="VD19" s="16">
        <v>83</v>
      </c>
      <c r="VE19" s="16">
        <v>82</v>
      </c>
      <c r="VF19" s="16">
        <v>84</v>
      </c>
      <c r="VG19" s="16">
        <v>84</v>
      </c>
      <c r="VH19" s="16">
        <v>84</v>
      </c>
      <c r="VI19" s="16">
        <v>85</v>
      </c>
      <c r="VJ19" s="16">
        <v>83</v>
      </c>
      <c r="VK19" s="16">
        <v>83</v>
      </c>
      <c r="VL19" s="16">
        <v>81</v>
      </c>
      <c r="VM19" s="16">
        <v>82</v>
      </c>
      <c r="VN19" s="16">
        <v>83</v>
      </c>
      <c r="VO19" s="16">
        <v>85</v>
      </c>
      <c r="VP19" s="16">
        <v>86</v>
      </c>
      <c r="VQ19" s="16">
        <v>87</v>
      </c>
      <c r="VR19" s="16">
        <v>91</v>
      </c>
      <c r="VS19" s="16">
        <v>92</v>
      </c>
      <c r="VT19" s="16">
        <v>92</v>
      </c>
      <c r="VU19" s="16">
        <v>92</v>
      </c>
      <c r="VV19" s="16">
        <v>92</v>
      </c>
      <c r="VW19" s="16">
        <v>93</v>
      </c>
      <c r="VX19" s="16">
        <v>93</v>
      </c>
      <c r="VY19" s="16">
        <v>93</v>
      </c>
      <c r="VZ19" s="16">
        <v>95</v>
      </c>
      <c r="WA19" s="16">
        <v>95</v>
      </c>
      <c r="WB19" s="16">
        <v>95</v>
      </c>
      <c r="WC19" s="16">
        <v>95</v>
      </c>
      <c r="WD19" s="16">
        <v>97</v>
      </c>
      <c r="WE19" s="16">
        <v>99</v>
      </c>
      <c r="WF19" s="16">
        <v>96</v>
      </c>
      <c r="WG19" s="16">
        <v>95</v>
      </c>
      <c r="WH19" s="16">
        <v>95</v>
      </c>
      <c r="WI19" s="16">
        <v>95</v>
      </c>
      <c r="WJ19" s="16">
        <v>93</v>
      </c>
      <c r="WK19" s="16">
        <v>93</v>
      </c>
      <c r="WL19" s="16">
        <v>94</v>
      </c>
      <c r="WM19" s="16">
        <v>94</v>
      </c>
      <c r="WN19" s="16">
        <v>94</v>
      </c>
      <c r="WO19" s="16">
        <v>94</v>
      </c>
      <c r="WP19" s="16">
        <v>95</v>
      </c>
      <c r="WQ19" s="16">
        <v>96</v>
      </c>
      <c r="WR19" s="16">
        <v>97</v>
      </c>
      <c r="WS19" s="16">
        <v>95</v>
      </c>
      <c r="WT19" s="16">
        <v>95</v>
      </c>
      <c r="WU19" s="16">
        <v>96</v>
      </c>
      <c r="WV19" s="16">
        <v>94</v>
      </c>
      <c r="WW19" s="16">
        <v>97</v>
      </c>
      <c r="WX19" s="16">
        <v>94</v>
      </c>
      <c r="WY19" s="16">
        <v>94</v>
      </c>
      <c r="WZ19" s="16">
        <v>95</v>
      </c>
      <c r="XA19" s="16">
        <v>95</v>
      </c>
      <c r="XB19" s="16">
        <v>93</v>
      </c>
      <c r="XC19" s="16">
        <v>93</v>
      </c>
      <c r="XD19" s="16">
        <v>93</v>
      </c>
      <c r="XE19" s="16">
        <v>92</v>
      </c>
      <c r="XF19" s="16">
        <v>91</v>
      </c>
      <c r="XG19" s="16">
        <v>92</v>
      </c>
      <c r="XH19" s="16">
        <v>92</v>
      </c>
      <c r="XI19" s="16">
        <v>93</v>
      </c>
      <c r="XJ19" s="16">
        <v>93</v>
      </c>
      <c r="XK19" s="16">
        <v>93</v>
      </c>
      <c r="XL19" s="16">
        <v>91</v>
      </c>
      <c r="XM19" s="16">
        <v>90</v>
      </c>
      <c r="XN19" s="16">
        <v>92</v>
      </c>
      <c r="XO19" s="16">
        <v>91</v>
      </c>
      <c r="XP19" s="16">
        <v>93</v>
      </c>
      <c r="XQ19" s="16">
        <v>95</v>
      </c>
      <c r="XR19" s="16">
        <v>95</v>
      </c>
      <c r="XS19" s="16">
        <v>96</v>
      </c>
      <c r="XT19" s="16">
        <v>96</v>
      </c>
      <c r="XU19" s="16">
        <v>96</v>
      </c>
      <c r="XV19" s="16">
        <v>96</v>
      </c>
      <c r="XW19" s="16">
        <v>97</v>
      </c>
      <c r="XX19" s="16">
        <v>97</v>
      </c>
      <c r="XY19" s="16">
        <v>97</v>
      </c>
      <c r="XZ19" s="16">
        <v>97</v>
      </c>
      <c r="YA19" s="16">
        <v>97</v>
      </c>
      <c r="YB19" s="16">
        <v>97</v>
      </c>
      <c r="YC19" s="16">
        <v>97</v>
      </c>
      <c r="YD19" s="16">
        <v>94</v>
      </c>
      <c r="YE19" s="16">
        <v>95</v>
      </c>
      <c r="YF19" s="16">
        <v>95</v>
      </c>
      <c r="YG19" s="16">
        <v>94</v>
      </c>
      <c r="YH19" s="16">
        <v>94</v>
      </c>
      <c r="YI19" s="16">
        <v>92</v>
      </c>
      <c r="YJ19" s="16">
        <v>92</v>
      </c>
      <c r="YK19" s="16">
        <v>93</v>
      </c>
      <c r="YL19" s="16">
        <v>93</v>
      </c>
      <c r="YM19" s="16">
        <v>94</v>
      </c>
      <c r="YN19" s="16">
        <v>99</v>
      </c>
      <c r="YO19" s="16">
        <v>99</v>
      </c>
      <c r="YP19" s="16">
        <v>99</v>
      </c>
      <c r="YQ19" s="16">
        <v>95</v>
      </c>
      <c r="YR19" s="16">
        <v>95</v>
      </c>
      <c r="YS19" s="16">
        <v>95</v>
      </c>
      <c r="YT19" s="16">
        <v>96</v>
      </c>
      <c r="YU19" s="16">
        <v>96</v>
      </c>
      <c r="YV19" s="16">
        <v>96</v>
      </c>
      <c r="YW19" s="16">
        <v>97</v>
      </c>
      <c r="YX19" s="16">
        <v>89</v>
      </c>
      <c r="YY19" s="16">
        <v>87</v>
      </c>
      <c r="YZ19" s="16">
        <v>87</v>
      </c>
      <c r="ZA19" s="16">
        <v>87</v>
      </c>
      <c r="ZB19" s="16">
        <v>88</v>
      </c>
      <c r="ZC19" s="16">
        <v>90</v>
      </c>
      <c r="ZD19" s="16">
        <v>90</v>
      </c>
      <c r="ZE19" s="16">
        <v>90</v>
      </c>
      <c r="ZF19" s="16">
        <v>88</v>
      </c>
      <c r="ZG19" s="16">
        <v>90</v>
      </c>
      <c r="ZH19" s="16">
        <v>90</v>
      </c>
      <c r="ZI19" s="16">
        <v>95</v>
      </c>
      <c r="ZJ19" s="16">
        <v>95</v>
      </c>
      <c r="ZK19" s="16">
        <v>93</v>
      </c>
      <c r="ZL19" s="16">
        <v>93</v>
      </c>
      <c r="ZM19" s="16">
        <v>92</v>
      </c>
      <c r="ZN19" s="16">
        <v>94</v>
      </c>
      <c r="ZO19" s="16">
        <v>93</v>
      </c>
      <c r="ZP19" s="16">
        <v>92</v>
      </c>
      <c r="ZQ19" s="16">
        <v>92</v>
      </c>
      <c r="ZR19" s="16">
        <v>93</v>
      </c>
      <c r="ZS19" s="16">
        <v>93</v>
      </c>
      <c r="ZT19" s="16">
        <v>93</v>
      </c>
      <c r="ZU19" s="16">
        <v>94</v>
      </c>
      <c r="ZV19" s="16">
        <v>97</v>
      </c>
      <c r="ZW19" s="16">
        <v>97</v>
      </c>
      <c r="ZX19" s="16">
        <v>98</v>
      </c>
      <c r="ZY19" s="16">
        <v>97</v>
      </c>
      <c r="ZZ19" s="16">
        <v>97</v>
      </c>
      <c r="AAA19" s="16">
        <v>97</v>
      </c>
      <c r="AAB19" s="16">
        <v>99</v>
      </c>
      <c r="AAC19" s="16">
        <v>97</v>
      </c>
      <c r="AAD19" s="16">
        <v>99</v>
      </c>
      <c r="AAE19" s="16">
        <v>99</v>
      </c>
      <c r="AAF19" s="16">
        <v>99</v>
      </c>
      <c r="AAG19" s="16">
        <v>99</v>
      </c>
      <c r="AAH19" s="16">
        <v>100</v>
      </c>
      <c r="AAI19" s="16">
        <v>100</v>
      </c>
      <c r="AAJ19" s="16">
        <v>100</v>
      </c>
      <c r="AAK19" s="16">
        <v>100</v>
      </c>
      <c r="AAL19" s="16">
        <v>100</v>
      </c>
      <c r="AAM19" s="16">
        <v>100</v>
      </c>
      <c r="AAN19" s="16">
        <v>100</v>
      </c>
      <c r="AAO19" s="16">
        <v>100</v>
      </c>
      <c r="AAP19" s="16">
        <v>101</v>
      </c>
      <c r="AAQ19" s="16">
        <v>101</v>
      </c>
      <c r="AAR19" s="16">
        <v>102</v>
      </c>
      <c r="AAS19" s="16">
        <v>103</v>
      </c>
      <c r="AAT19" s="16">
        <v>104</v>
      </c>
      <c r="AAU19" s="16">
        <v>106</v>
      </c>
      <c r="AAV19" s="16">
        <v>105</v>
      </c>
      <c r="AAW19" s="16">
        <v>108</v>
      </c>
      <c r="AAX19" s="16">
        <v>105</v>
      </c>
      <c r="AAY19" s="16">
        <v>105</v>
      </c>
      <c r="AAZ19" s="16">
        <v>105</v>
      </c>
      <c r="ABA19" s="16">
        <v>105</v>
      </c>
      <c r="ABB19" s="16">
        <v>103</v>
      </c>
      <c r="ABC19" s="16">
        <v>103</v>
      </c>
      <c r="ABD19" s="16">
        <v>103</v>
      </c>
      <c r="ABE19" s="16">
        <v>103</v>
      </c>
      <c r="ABF19" s="16">
        <v>104</v>
      </c>
      <c r="ABG19" s="16">
        <v>105</v>
      </c>
      <c r="ABH19" s="16">
        <v>105</v>
      </c>
      <c r="ABI19" s="16">
        <v>106</v>
      </c>
      <c r="ABJ19" s="16">
        <v>107</v>
      </c>
      <c r="ABK19" s="16">
        <v>104</v>
      </c>
      <c r="ABL19" s="16">
        <v>104</v>
      </c>
      <c r="ABM19" s="16">
        <v>103</v>
      </c>
      <c r="ABN19" s="16">
        <v>102</v>
      </c>
      <c r="ABO19" s="16">
        <v>103</v>
      </c>
      <c r="ABP19" s="16">
        <v>104</v>
      </c>
      <c r="ABQ19" s="16">
        <v>104</v>
      </c>
      <c r="ABR19" s="16">
        <v>104</v>
      </c>
      <c r="ABS19" s="16">
        <v>109</v>
      </c>
      <c r="ABT19" s="16">
        <v>107</v>
      </c>
      <c r="ABU19" s="16">
        <v>108</v>
      </c>
      <c r="ABV19" s="16">
        <v>107</v>
      </c>
      <c r="ABW19" s="16">
        <v>107</v>
      </c>
      <c r="ABX19" s="16">
        <v>106</v>
      </c>
      <c r="ABY19" s="16">
        <v>106</v>
      </c>
      <c r="ABZ19" s="16">
        <v>106</v>
      </c>
      <c r="ACA19" s="16">
        <v>109</v>
      </c>
      <c r="ACB19" s="16">
        <v>111</v>
      </c>
      <c r="ACC19" s="16">
        <v>110</v>
      </c>
      <c r="ACD19" s="16">
        <v>110</v>
      </c>
      <c r="ACE19" s="16">
        <v>108</v>
      </c>
      <c r="ACF19" s="16">
        <v>109</v>
      </c>
      <c r="ACG19" s="16">
        <v>110</v>
      </c>
      <c r="ACH19" s="16">
        <v>110</v>
      </c>
      <c r="ACI19" s="16">
        <v>110</v>
      </c>
      <c r="ACJ19" s="16">
        <v>110</v>
      </c>
      <c r="ACK19" s="16">
        <v>109</v>
      </c>
      <c r="ACL19" s="16">
        <v>109</v>
      </c>
      <c r="ACM19" s="16">
        <v>114</v>
      </c>
      <c r="ACN19" s="16">
        <v>117</v>
      </c>
      <c r="ACO19" s="16">
        <v>118</v>
      </c>
      <c r="ACP19" s="16">
        <v>119</v>
      </c>
      <c r="ACQ19" s="16">
        <v>119</v>
      </c>
      <c r="ACR19" s="16">
        <v>118</v>
      </c>
      <c r="ACS19" s="16">
        <v>118</v>
      </c>
      <c r="ACT19" s="16">
        <v>116</v>
      </c>
      <c r="ACU19" s="16">
        <v>117</v>
      </c>
      <c r="ACV19" s="16">
        <v>116</v>
      </c>
      <c r="ACW19" s="16">
        <v>118</v>
      </c>
      <c r="ACX19" s="16">
        <v>118</v>
      </c>
      <c r="ACY19" s="16">
        <v>117</v>
      </c>
      <c r="ACZ19" s="16">
        <v>125</v>
      </c>
      <c r="ADA19" s="16">
        <v>129</v>
      </c>
      <c r="ADB19" s="16">
        <v>132</v>
      </c>
      <c r="ADC19" s="16">
        <v>137</v>
      </c>
      <c r="ADD19" s="16">
        <v>140</v>
      </c>
      <c r="ADE19" s="16">
        <v>140</v>
      </c>
      <c r="ADF19" s="16">
        <v>133</v>
      </c>
      <c r="ADG19" s="16">
        <v>141</v>
      </c>
      <c r="ADH19" s="16">
        <v>142</v>
      </c>
      <c r="ADI19" s="16">
        <v>136</v>
      </c>
      <c r="ADJ19" s="16">
        <v>138</v>
      </c>
      <c r="ADK19" s="16">
        <v>138</v>
      </c>
      <c r="ADL19" s="16">
        <v>144</v>
      </c>
      <c r="ADM19" s="16">
        <v>151</v>
      </c>
      <c r="ADN19" s="16">
        <v>150</v>
      </c>
      <c r="ADO19" s="16">
        <v>150</v>
      </c>
      <c r="ADP19" s="16">
        <v>132</v>
      </c>
      <c r="ADQ19" s="16">
        <v>129</v>
      </c>
      <c r="ADR19" s="16">
        <v>129</v>
      </c>
      <c r="ADS19" s="16">
        <v>131</v>
      </c>
      <c r="ADT19" s="16">
        <v>129</v>
      </c>
      <c r="ADU19" s="16">
        <v>129</v>
      </c>
      <c r="ADV19" s="16">
        <v>130</v>
      </c>
      <c r="ADW19" s="16">
        <v>128</v>
      </c>
      <c r="ADX19" s="16">
        <v>128</v>
      </c>
      <c r="ADY19" s="16">
        <v>128</v>
      </c>
      <c r="ADZ19" s="16">
        <v>128</v>
      </c>
      <c r="AEA19" s="16">
        <v>132</v>
      </c>
      <c r="AEB19" s="16">
        <v>132</v>
      </c>
      <c r="AEC19" s="16">
        <v>132</v>
      </c>
      <c r="AED19" s="16">
        <v>132</v>
      </c>
      <c r="AEE19" s="16">
        <v>129</v>
      </c>
      <c r="AEF19" s="16">
        <v>133</v>
      </c>
      <c r="AEG19" s="16">
        <v>131</v>
      </c>
      <c r="AEH19" s="16">
        <v>128</v>
      </c>
      <c r="AEI19" s="16">
        <v>132</v>
      </c>
      <c r="AEJ19" s="16">
        <v>132</v>
      </c>
      <c r="AEK19" s="16">
        <v>130</v>
      </c>
      <c r="AEL19" s="16">
        <v>128</v>
      </c>
      <c r="AEM19" s="16">
        <v>130</v>
      </c>
      <c r="AEN19" s="16">
        <v>132</v>
      </c>
      <c r="AEO19" s="16">
        <v>129</v>
      </c>
      <c r="AEP19" s="16">
        <v>128</v>
      </c>
      <c r="AEQ19" s="16">
        <v>131</v>
      </c>
      <c r="AER19" s="16">
        <v>131</v>
      </c>
      <c r="AES19" s="16">
        <v>135</v>
      </c>
      <c r="AET19" s="16">
        <v>137</v>
      </c>
      <c r="AEU19" s="16">
        <v>138</v>
      </c>
      <c r="AEV19" s="16">
        <v>138</v>
      </c>
      <c r="AEW19" s="16">
        <v>137</v>
      </c>
      <c r="AEX19" s="16">
        <v>135</v>
      </c>
      <c r="AEY19" s="16">
        <v>138</v>
      </c>
      <c r="AEZ19" s="16">
        <v>136</v>
      </c>
      <c r="AFA19" s="16">
        <v>135</v>
      </c>
      <c r="AFB19" s="16">
        <v>137</v>
      </c>
      <c r="AFC19" s="16">
        <v>139</v>
      </c>
      <c r="AFD19" s="16">
        <v>139</v>
      </c>
      <c r="AFE19" s="16">
        <v>134</v>
      </c>
      <c r="AFF19" s="16">
        <v>134</v>
      </c>
      <c r="AFG19" s="16">
        <v>130</v>
      </c>
      <c r="AFH19" s="16">
        <v>133</v>
      </c>
      <c r="AFI19" s="16">
        <v>132</v>
      </c>
      <c r="AFJ19" s="16">
        <v>130</v>
      </c>
      <c r="AFK19" s="16">
        <v>131</v>
      </c>
      <c r="AFL19" s="16">
        <v>132</v>
      </c>
      <c r="AFM19" s="16">
        <v>129</v>
      </c>
      <c r="AFN19" s="16">
        <v>135</v>
      </c>
      <c r="AFO19" s="16">
        <v>140</v>
      </c>
      <c r="AFP19" s="16">
        <v>139</v>
      </c>
      <c r="AFQ19" s="16">
        <v>137</v>
      </c>
      <c r="AFR19" s="16">
        <v>135</v>
      </c>
      <c r="AFS19" s="16">
        <v>131</v>
      </c>
      <c r="AFT19" s="16">
        <v>135</v>
      </c>
      <c r="AFU19" s="16">
        <v>137</v>
      </c>
      <c r="AFV19" s="16">
        <v>138</v>
      </c>
      <c r="AFW19" s="16">
        <v>146</v>
      </c>
      <c r="AFX19" s="16">
        <v>142</v>
      </c>
      <c r="AFY19" s="16">
        <v>145</v>
      </c>
      <c r="AFZ19" s="16">
        <v>145</v>
      </c>
      <c r="AGA19" s="16">
        <v>146</v>
      </c>
      <c r="AGB19" s="16">
        <v>155</v>
      </c>
      <c r="AGC19" s="16">
        <v>155</v>
      </c>
      <c r="AGD19" s="16">
        <v>146</v>
      </c>
      <c r="AGE19" s="16">
        <v>149</v>
      </c>
      <c r="AGF19" s="16">
        <v>157</v>
      </c>
      <c r="AGG19" s="16">
        <v>155</v>
      </c>
      <c r="AGH19" s="16">
        <v>156</v>
      </c>
      <c r="AGI19" s="16">
        <v>152</v>
      </c>
      <c r="AGJ19" s="16">
        <v>155</v>
      </c>
      <c r="AGK19" s="16">
        <v>155</v>
      </c>
      <c r="AGL19" s="16">
        <v>158</v>
      </c>
      <c r="AGM19" s="16">
        <v>158</v>
      </c>
      <c r="AGN19" s="16">
        <v>158</v>
      </c>
      <c r="AGO19" s="16">
        <v>153</v>
      </c>
      <c r="AGP19" s="16">
        <v>168</v>
      </c>
      <c r="AGQ19" s="16">
        <v>163</v>
      </c>
      <c r="AGR19" s="16">
        <v>154</v>
      </c>
      <c r="AGS19" s="16">
        <v>157</v>
      </c>
      <c r="AGT19" s="16">
        <v>160</v>
      </c>
      <c r="AGU19" s="16">
        <v>160</v>
      </c>
      <c r="AGV19" s="16">
        <v>160</v>
      </c>
      <c r="AGW19" s="16">
        <v>148</v>
      </c>
      <c r="AGX19" s="16">
        <v>152</v>
      </c>
      <c r="AGY19" s="16">
        <v>156</v>
      </c>
      <c r="AGZ19" s="16">
        <v>156</v>
      </c>
      <c r="AHA19" s="16">
        <v>150</v>
      </c>
      <c r="AHB19" s="16">
        <v>154</v>
      </c>
      <c r="AHC19" s="16">
        <v>150</v>
      </c>
      <c r="AHD19" s="16">
        <v>150</v>
      </c>
      <c r="AHE19" s="16">
        <v>151</v>
      </c>
      <c r="AHF19" s="16">
        <v>151</v>
      </c>
      <c r="AHG19" s="16">
        <v>156</v>
      </c>
      <c r="AHH19" s="16">
        <v>156</v>
      </c>
      <c r="AHI19" s="16">
        <v>151</v>
      </c>
      <c r="AHJ19" s="16">
        <v>150</v>
      </c>
      <c r="AHK19" s="16">
        <v>151</v>
      </c>
      <c r="AHL19" s="16">
        <v>157</v>
      </c>
      <c r="AHM19" s="16">
        <v>153</v>
      </c>
      <c r="AHN19" s="16">
        <v>151</v>
      </c>
      <c r="AHO19" s="16">
        <v>150</v>
      </c>
      <c r="AHP19" s="16">
        <v>144</v>
      </c>
      <c r="AHQ19" s="16">
        <v>145</v>
      </c>
      <c r="AHR19" s="16">
        <v>144</v>
      </c>
      <c r="AHS19" s="16">
        <v>144</v>
      </c>
      <c r="AHT19" s="16">
        <v>145</v>
      </c>
      <c r="AHU19" s="16">
        <v>148</v>
      </c>
      <c r="AHV19" s="16">
        <v>147</v>
      </c>
      <c r="AHW19" s="16">
        <v>155</v>
      </c>
      <c r="AHX19" s="16">
        <v>150</v>
      </c>
      <c r="AHY19" s="16">
        <v>149</v>
      </c>
      <c r="AHZ19" s="16">
        <v>149</v>
      </c>
      <c r="AIA19" s="16">
        <v>137</v>
      </c>
      <c r="AIB19" s="16">
        <v>145</v>
      </c>
      <c r="AIC19" s="16">
        <v>142</v>
      </c>
      <c r="AID19" s="16">
        <v>142</v>
      </c>
      <c r="AIE19" s="16">
        <v>141</v>
      </c>
      <c r="AIF19" s="16">
        <v>140</v>
      </c>
      <c r="AIG19" s="16">
        <v>144</v>
      </c>
      <c r="AIH19" s="16">
        <v>142</v>
      </c>
      <c r="AII19" s="16">
        <v>143</v>
      </c>
      <c r="AIJ19" s="16">
        <v>141</v>
      </c>
      <c r="AIK19" s="16">
        <v>146</v>
      </c>
      <c r="AIL19" s="16">
        <v>142</v>
      </c>
      <c r="AIM19" s="16">
        <v>138</v>
      </c>
      <c r="AIN19" s="16">
        <v>141</v>
      </c>
      <c r="AIO19" s="16">
        <v>137</v>
      </c>
      <c r="AIP19" s="16">
        <v>131</v>
      </c>
      <c r="AIQ19" s="16">
        <v>135</v>
      </c>
      <c r="AIR19" s="16">
        <v>142</v>
      </c>
      <c r="AIS19" s="16">
        <v>138</v>
      </c>
      <c r="AIT19" s="16">
        <v>143</v>
      </c>
      <c r="AIU19" s="16">
        <v>142</v>
      </c>
      <c r="AIV19" s="16">
        <v>143</v>
      </c>
      <c r="AIW19" s="16">
        <v>135</v>
      </c>
      <c r="AIX19" s="16">
        <v>133</v>
      </c>
      <c r="AIY19" s="16">
        <v>133</v>
      </c>
      <c r="AIZ19" s="16">
        <v>134</v>
      </c>
      <c r="AJA19" s="16">
        <v>134</v>
      </c>
      <c r="AJB19" s="16">
        <v>129</v>
      </c>
      <c r="AJC19" s="16">
        <v>129</v>
      </c>
      <c r="AJD19" s="16">
        <v>133</v>
      </c>
      <c r="AJE19" s="16">
        <v>132</v>
      </c>
      <c r="AJF19" s="16">
        <v>134</v>
      </c>
      <c r="AJG19" s="16">
        <v>134</v>
      </c>
      <c r="AJH19" s="16">
        <v>131</v>
      </c>
      <c r="AJI19" s="16">
        <v>134</v>
      </c>
      <c r="AJJ19" s="16">
        <v>134</v>
      </c>
      <c r="AJK19" s="16">
        <v>136</v>
      </c>
      <c r="AJL19" s="16">
        <v>141</v>
      </c>
      <c r="AJM19" s="16">
        <v>137</v>
      </c>
      <c r="AJN19" s="16">
        <v>136</v>
      </c>
      <c r="AJO19" s="16">
        <v>135</v>
      </c>
      <c r="AJP19" s="16">
        <v>134</v>
      </c>
      <c r="AJQ19" s="16">
        <v>134</v>
      </c>
      <c r="AJR19" s="16">
        <v>134</v>
      </c>
      <c r="AJS19" s="16">
        <v>135</v>
      </c>
      <c r="AJT19" s="16">
        <v>137</v>
      </c>
      <c r="AJU19" s="16">
        <v>135</v>
      </c>
      <c r="AJV19" s="16">
        <v>134</v>
      </c>
      <c r="AJW19" s="16">
        <v>131</v>
      </c>
      <c r="AJX19" s="16">
        <v>131</v>
      </c>
      <c r="AJY19" s="16">
        <v>131</v>
      </c>
      <c r="AJZ19" s="16">
        <v>131</v>
      </c>
      <c r="AKA19" s="16">
        <v>131</v>
      </c>
      <c r="AKB19" s="16">
        <v>131</v>
      </c>
      <c r="AKC19" s="16">
        <v>131</v>
      </c>
      <c r="AKD19" s="16">
        <v>126</v>
      </c>
      <c r="AKE19" s="16">
        <v>128</v>
      </c>
      <c r="AKF19" s="16">
        <v>128</v>
      </c>
      <c r="AKG19" s="16">
        <v>129</v>
      </c>
      <c r="AKH19" s="16">
        <v>132</v>
      </c>
      <c r="AKI19" s="16">
        <v>131</v>
      </c>
      <c r="AKJ19" s="16">
        <v>136</v>
      </c>
      <c r="AKK19" s="16">
        <v>134</v>
      </c>
      <c r="AKL19" s="16">
        <v>133</v>
      </c>
      <c r="AKM19" s="16">
        <v>134</v>
      </c>
      <c r="AKN19" s="16">
        <v>142</v>
      </c>
      <c r="AKO19" s="16">
        <v>138</v>
      </c>
      <c r="AKP19" s="16">
        <v>141</v>
      </c>
      <c r="AKQ19" s="16">
        <v>137</v>
      </c>
      <c r="AKR19" s="16">
        <v>136</v>
      </c>
      <c r="AKS19" s="16">
        <v>133</v>
      </c>
      <c r="AKT19" s="16">
        <v>129</v>
      </c>
      <c r="AKU19" s="16">
        <v>131</v>
      </c>
      <c r="AKV19" s="16">
        <v>128</v>
      </c>
      <c r="AKW19" s="16">
        <v>135</v>
      </c>
      <c r="AKX19" s="16">
        <v>132</v>
      </c>
      <c r="AKY19" s="16">
        <v>136</v>
      </c>
      <c r="AKZ19" s="16">
        <v>139</v>
      </c>
      <c r="ALA19" s="16">
        <v>143</v>
      </c>
      <c r="ALB19" s="16">
        <v>140</v>
      </c>
      <c r="ALC19" s="16">
        <v>138</v>
      </c>
      <c r="ALD19" s="16">
        <v>139</v>
      </c>
      <c r="ALE19" s="16">
        <v>140</v>
      </c>
      <c r="ALF19" s="16">
        <v>139</v>
      </c>
      <c r="ALG19" s="16">
        <v>139</v>
      </c>
      <c r="ALH19" s="16">
        <v>140</v>
      </c>
      <c r="ALI19" s="16">
        <v>140</v>
      </c>
      <c r="ALJ19" s="16">
        <v>141</v>
      </c>
      <c r="ALK19" s="16">
        <v>141</v>
      </c>
      <c r="ALL19" s="16">
        <v>136</v>
      </c>
      <c r="ALM19" s="16">
        <v>138</v>
      </c>
      <c r="ALN19" s="16">
        <v>144</v>
      </c>
      <c r="ALO19" s="16">
        <v>143</v>
      </c>
      <c r="ALP19" s="16">
        <v>144</v>
      </c>
      <c r="ALQ19" s="16">
        <v>144</v>
      </c>
      <c r="ALR19" s="16">
        <v>145</v>
      </c>
      <c r="ALS19" s="16">
        <v>144</v>
      </c>
      <c r="ALT19" s="16">
        <v>142</v>
      </c>
      <c r="ALU19" s="16">
        <v>144</v>
      </c>
      <c r="ALV19" s="16">
        <v>140</v>
      </c>
      <c r="ALW19" s="16">
        <v>140</v>
      </c>
      <c r="ALX19" s="16">
        <v>107</v>
      </c>
      <c r="ALY19" s="16">
        <v>106</v>
      </c>
      <c r="ALZ19" s="16">
        <v>106</v>
      </c>
      <c r="AMA19" s="16">
        <v>103</v>
      </c>
      <c r="AMB19" s="16">
        <v>103</v>
      </c>
      <c r="AMC19" s="16">
        <v>105</v>
      </c>
      <c r="AMD19" s="16">
        <v>108</v>
      </c>
      <c r="AME19" s="16">
        <v>109</v>
      </c>
      <c r="AMF19" s="16">
        <v>110</v>
      </c>
      <c r="AMG19" s="16">
        <v>113</v>
      </c>
      <c r="AMH19" s="16">
        <v>110</v>
      </c>
      <c r="AMI19" s="16">
        <v>112</v>
      </c>
      <c r="AMJ19" s="16">
        <v>114</v>
      </c>
      <c r="AMK19" s="16">
        <v>118</v>
      </c>
      <c r="AML19" s="16">
        <v>114</v>
      </c>
      <c r="AMM19" s="16">
        <v>121</v>
      </c>
      <c r="AMN19" s="16">
        <v>130</v>
      </c>
      <c r="AMO19" s="16">
        <v>129</v>
      </c>
      <c r="AMP19" s="16">
        <v>135</v>
      </c>
      <c r="AMQ19" s="16">
        <v>130</v>
      </c>
      <c r="AMR19" s="16">
        <v>120</v>
      </c>
      <c r="AMS19" s="16">
        <v>124</v>
      </c>
      <c r="AMT19" s="16">
        <v>121</v>
      </c>
      <c r="AMU19" s="16">
        <v>93</v>
      </c>
      <c r="AMV19" s="16">
        <v>89</v>
      </c>
      <c r="AMW19" s="16">
        <v>88</v>
      </c>
      <c r="AMX19" s="16">
        <v>88</v>
      </c>
      <c r="AMY19" s="16">
        <v>89</v>
      </c>
      <c r="AMZ19" s="16">
        <v>89</v>
      </c>
      <c r="ANA19" s="16">
        <v>89</v>
      </c>
      <c r="ANB19" s="16">
        <v>77</v>
      </c>
      <c r="ANC19" s="16">
        <v>77</v>
      </c>
      <c r="AND19" s="16">
        <v>70</v>
      </c>
      <c r="ANE19" s="16">
        <v>51</v>
      </c>
      <c r="ANF19" s="16">
        <v>49</v>
      </c>
      <c r="ANG19" s="16">
        <v>48</v>
      </c>
      <c r="ANH19" s="16">
        <v>47</v>
      </c>
      <c r="ANI19" s="16">
        <v>47</v>
      </c>
      <c r="ANJ19" s="16">
        <v>47</v>
      </c>
      <c r="ANK19" s="16">
        <v>55</v>
      </c>
      <c r="ANL19" s="16">
        <v>50</v>
      </c>
      <c r="ANM19" s="16">
        <v>42</v>
      </c>
      <c r="ANN19" s="16">
        <v>42</v>
      </c>
      <c r="ANO19" s="16">
        <v>44</v>
      </c>
      <c r="ANP19" s="16">
        <v>42</v>
      </c>
      <c r="ANQ19" s="16">
        <v>41</v>
      </c>
      <c r="ANR19" s="16">
        <v>59</v>
      </c>
      <c r="ANS19" s="16">
        <v>65</v>
      </c>
      <c r="ANT19" s="16">
        <v>73</v>
      </c>
      <c r="ANU19" s="16">
        <v>78</v>
      </c>
      <c r="ANV19" s="16">
        <v>80</v>
      </c>
      <c r="ANW19" s="16">
        <v>74</v>
      </c>
      <c r="ANX19" s="16">
        <v>68</v>
      </c>
      <c r="ANY19" s="16">
        <v>64</v>
      </c>
      <c r="ANZ19" s="16">
        <v>64</v>
      </c>
      <c r="AOA19" s="16">
        <v>64</v>
      </c>
      <c r="AOB19" s="16">
        <v>64</v>
      </c>
      <c r="AOC19" s="16">
        <v>58</v>
      </c>
      <c r="AOD19" s="16">
        <v>58</v>
      </c>
      <c r="AOE19" s="16">
        <v>58</v>
      </c>
      <c r="AOF19" s="16">
        <v>58</v>
      </c>
      <c r="AOG19" s="16">
        <v>74</v>
      </c>
      <c r="AOH19" s="16">
        <v>74</v>
      </c>
      <c r="AOI19" s="16">
        <v>73</v>
      </c>
      <c r="AOJ19" s="16">
        <v>73</v>
      </c>
      <c r="AOK19" s="16">
        <v>70</v>
      </c>
      <c r="AOL19" s="16">
        <v>70</v>
      </c>
      <c r="AOM19" s="16">
        <v>91</v>
      </c>
      <c r="AON19" s="16">
        <v>90</v>
      </c>
      <c r="AOO19" s="16">
        <v>90</v>
      </c>
      <c r="AOP19" s="16">
        <v>88</v>
      </c>
      <c r="AOQ19" s="16">
        <v>86</v>
      </c>
      <c r="AOR19" s="16">
        <v>85</v>
      </c>
      <c r="AOS19" s="16">
        <v>85</v>
      </c>
      <c r="AOT19" s="16">
        <v>83</v>
      </c>
      <c r="AOU19" s="16">
        <v>87</v>
      </c>
      <c r="AOV19" s="16">
        <v>85</v>
      </c>
      <c r="AOW19" s="16">
        <v>83</v>
      </c>
      <c r="AOX19" s="16">
        <v>82</v>
      </c>
      <c r="AOY19" s="16">
        <v>82</v>
      </c>
      <c r="AOZ19" s="16">
        <v>82</v>
      </c>
      <c r="APA19" s="16">
        <v>76</v>
      </c>
      <c r="APB19" s="16">
        <v>74</v>
      </c>
      <c r="APC19" s="16">
        <v>75</v>
      </c>
      <c r="APD19" s="16">
        <v>73</v>
      </c>
      <c r="APE19" s="16">
        <v>76</v>
      </c>
      <c r="APF19" s="16">
        <v>77</v>
      </c>
      <c r="APG19" s="16">
        <v>82</v>
      </c>
      <c r="APH19" s="16">
        <v>80</v>
      </c>
      <c r="API19" s="16">
        <v>80</v>
      </c>
      <c r="APJ19" s="16">
        <v>99</v>
      </c>
      <c r="APK19" s="16">
        <v>97</v>
      </c>
      <c r="APL19" s="16">
        <v>95</v>
      </c>
      <c r="APM19" s="16">
        <v>104</v>
      </c>
      <c r="APN19" s="16">
        <v>104</v>
      </c>
      <c r="APO19" s="16">
        <v>91</v>
      </c>
      <c r="APP19" s="16">
        <v>92</v>
      </c>
      <c r="APQ19" s="16">
        <v>89</v>
      </c>
      <c r="APR19" s="16">
        <v>81</v>
      </c>
      <c r="APS19" s="16">
        <v>83</v>
      </c>
      <c r="APT19" s="16">
        <v>82</v>
      </c>
      <c r="APU19" s="16">
        <v>88</v>
      </c>
      <c r="APV19" s="16">
        <v>88</v>
      </c>
      <c r="APW19" s="16">
        <v>84</v>
      </c>
      <c r="APX19" s="16">
        <v>76</v>
      </c>
      <c r="APY19" s="16">
        <v>77</v>
      </c>
      <c r="APZ19" s="16">
        <v>75</v>
      </c>
      <c r="AQA19" s="16">
        <v>79</v>
      </c>
      <c r="AQB19" s="16">
        <v>76</v>
      </c>
      <c r="AQC19" s="16">
        <v>78</v>
      </c>
      <c r="AQD19" s="16">
        <v>77</v>
      </c>
      <c r="AQE19" s="16">
        <v>71</v>
      </c>
      <c r="AQF19" s="16">
        <v>73</v>
      </c>
      <c r="AQG19" s="16">
        <v>83</v>
      </c>
      <c r="AQH19" s="16">
        <v>91</v>
      </c>
      <c r="AQI19" s="16">
        <v>86</v>
      </c>
      <c r="AQJ19" s="16">
        <v>86</v>
      </c>
      <c r="AQK19" s="16">
        <v>85</v>
      </c>
      <c r="AQL19" s="16">
        <v>84</v>
      </c>
      <c r="AQM19" s="16">
        <v>85</v>
      </c>
      <c r="AQN19" s="16">
        <v>89</v>
      </c>
      <c r="AQO19" s="16">
        <v>94</v>
      </c>
      <c r="AQP19" s="16">
        <v>96</v>
      </c>
      <c r="AQQ19" s="16">
        <v>92</v>
      </c>
      <c r="AQR19" s="16">
        <v>83</v>
      </c>
      <c r="AQS19" s="16">
        <v>85</v>
      </c>
      <c r="AQT19" s="16">
        <v>75</v>
      </c>
      <c r="AQU19" s="16">
        <v>63</v>
      </c>
      <c r="AQV19" s="16">
        <v>60</v>
      </c>
      <c r="AQW19" s="16">
        <v>64</v>
      </c>
      <c r="AQX19" s="16">
        <v>57</v>
      </c>
      <c r="AQY19" s="16">
        <v>63</v>
      </c>
      <c r="AQZ19" s="16">
        <v>59</v>
      </c>
      <c r="ARA19" s="16">
        <v>51</v>
      </c>
      <c r="ARB19" s="16">
        <v>54</v>
      </c>
      <c r="ARC19" s="16">
        <v>56</v>
      </c>
      <c r="ARD19" s="16">
        <v>55</v>
      </c>
      <c r="ARE19" s="16">
        <v>56</v>
      </c>
      <c r="ARF19" s="16">
        <v>52</v>
      </c>
      <c r="ARG19" s="16">
        <v>51</v>
      </c>
      <c r="ARH19" s="16">
        <v>51</v>
      </c>
      <c r="ARI19" s="16">
        <v>59</v>
      </c>
      <c r="ARJ19" s="16">
        <v>61</v>
      </c>
      <c r="ARK19" s="16">
        <v>66</v>
      </c>
      <c r="ARL19" s="16">
        <v>65</v>
      </c>
      <c r="ARM19" s="16">
        <v>68</v>
      </c>
      <c r="ARN19" s="16">
        <v>75</v>
      </c>
      <c r="ARO19" s="16">
        <v>74</v>
      </c>
      <c r="ARP19" s="16">
        <v>79</v>
      </c>
      <c r="ARQ19" s="16">
        <v>84</v>
      </c>
      <c r="ARR19" s="16">
        <v>79</v>
      </c>
      <c r="ARS19" s="16">
        <v>79</v>
      </c>
      <c r="ART19" s="16">
        <v>71</v>
      </c>
      <c r="ARU19" s="16">
        <v>61</v>
      </c>
      <c r="ARV19" s="16">
        <v>61</v>
      </c>
      <c r="ARW19" s="16">
        <v>66</v>
      </c>
      <c r="ARX19" s="16">
        <v>66</v>
      </c>
      <c r="ARY19" s="16">
        <v>74</v>
      </c>
      <c r="ARZ19" s="16">
        <v>67</v>
      </c>
      <c r="ASA19" s="16">
        <v>65</v>
      </c>
      <c r="ASB19" s="16">
        <v>70</v>
      </c>
      <c r="ASC19" s="16">
        <v>74</v>
      </c>
      <c r="ASD19" s="16">
        <v>74</v>
      </c>
      <c r="ASE19" s="16">
        <v>88</v>
      </c>
      <c r="ASF19" s="16">
        <v>90</v>
      </c>
      <c r="ASG19" s="16">
        <v>76</v>
      </c>
      <c r="ASH19" s="16">
        <v>69</v>
      </c>
      <c r="ASI19" s="16">
        <v>71</v>
      </c>
      <c r="ASJ19" s="16">
        <v>74</v>
      </c>
      <c r="ASK19" s="16">
        <v>90</v>
      </c>
      <c r="ASL19" s="16">
        <v>94</v>
      </c>
      <c r="ASM19" s="16">
        <v>86</v>
      </c>
      <c r="ASN19" s="16">
        <v>80</v>
      </c>
      <c r="ASO19" s="16">
        <v>83</v>
      </c>
      <c r="ASP19" s="16">
        <v>83</v>
      </c>
      <c r="ASQ19" s="16">
        <v>81</v>
      </c>
      <c r="ASR19" s="16">
        <v>76</v>
      </c>
      <c r="ASS19" s="16">
        <v>76</v>
      </c>
      <c r="AST19" s="16">
        <v>71</v>
      </c>
      <c r="ASU19" s="16">
        <v>72</v>
      </c>
      <c r="ASV19" s="16">
        <v>73</v>
      </c>
      <c r="ASW19" s="16">
        <v>79</v>
      </c>
      <c r="ASX19" s="16">
        <v>82</v>
      </c>
      <c r="ASY19" s="16">
        <v>86</v>
      </c>
      <c r="ASZ19" s="16">
        <v>85</v>
      </c>
      <c r="ATA19" s="16">
        <v>80</v>
      </c>
      <c r="ATB19" s="16">
        <v>87</v>
      </c>
      <c r="ATC19" s="16">
        <v>96</v>
      </c>
      <c r="ATD19" s="16">
        <v>98</v>
      </c>
      <c r="ATE19" s="16">
        <v>95</v>
      </c>
      <c r="ATF19" s="16">
        <v>93</v>
      </c>
      <c r="ATG19" s="16">
        <v>101</v>
      </c>
      <c r="ATH19" s="16">
        <v>88</v>
      </c>
      <c r="ATI19" s="16">
        <v>87</v>
      </c>
      <c r="ATJ19" s="16">
        <v>97</v>
      </c>
      <c r="ATK19" s="16">
        <v>94</v>
      </c>
      <c r="ATL19" s="16">
        <v>97</v>
      </c>
      <c r="ATM19" s="16">
        <v>98</v>
      </c>
      <c r="ATN19" s="16">
        <v>97</v>
      </c>
      <c r="ATO19" s="16">
        <v>106</v>
      </c>
      <c r="ATP19" s="16">
        <v>110</v>
      </c>
      <c r="ATQ19" s="16">
        <v>104</v>
      </c>
      <c r="ATR19" s="16">
        <v>103</v>
      </c>
      <c r="ATS19" s="16">
        <v>101</v>
      </c>
      <c r="ATT19" s="16">
        <v>105</v>
      </c>
      <c r="ATU19" s="16">
        <v>102</v>
      </c>
      <c r="ATV19" s="16">
        <v>92</v>
      </c>
      <c r="ATW19" s="16">
        <v>101</v>
      </c>
      <c r="ATX19" s="16">
        <v>99</v>
      </c>
      <c r="ATY19" s="16">
        <v>105</v>
      </c>
      <c r="ATZ19" s="16">
        <v>115</v>
      </c>
      <c r="AUA19" s="16">
        <v>122</v>
      </c>
      <c r="AUB19" s="16">
        <v>127</v>
      </c>
      <c r="AUC19" s="16">
        <v>137</v>
      </c>
      <c r="AUD19" s="16">
        <v>138</v>
      </c>
      <c r="AUE19" s="16">
        <v>136</v>
      </c>
      <c r="AUF19" s="16">
        <v>132</v>
      </c>
      <c r="AUG19" s="16">
        <v>112</v>
      </c>
      <c r="AUH19" s="16">
        <v>120</v>
      </c>
      <c r="AUI19" s="16">
        <v>108</v>
      </c>
      <c r="AUJ19" s="16">
        <v>119</v>
      </c>
      <c r="AUK19" s="16">
        <v>131</v>
      </c>
      <c r="AUL19" s="16">
        <v>118</v>
      </c>
      <c r="AUM19" s="16">
        <v>125</v>
      </c>
      <c r="AUN19" s="16">
        <v>94</v>
      </c>
      <c r="AUO19" s="16">
        <v>87</v>
      </c>
      <c r="AUP19" s="16">
        <v>100</v>
      </c>
      <c r="AUQ19" s="16">
        <v>100</v>
      </c>
      <c r="AUR19" s="16">
        <v>100</v>
      </c>
      <c r="AUS19" s="16">
        <v>84</v>
      </c>
      <c r="AUT19" s="16">
        <v>84</v>
      </c>
      <c r="AUU19" s="16">
        <v>84</v>
      </c>
      <c r="AUV19" s="16">
        <v>84</v>
      </c>
      <c r="AUW19" s="16">
        <v>98</v>
      </c>
      <c r="AUX19" s="16">
        <v>92</v>
      </c>
      <c r="AUY19" s="16">
        <v>91</v>
      </c>
      <c r="AUZ19" s="16">
        <v>87</v>
      </c>
      <c r="AVA19" s="16">
        <v>90</v>
      </c>
      <c r="AVB19" s="16">
        <v>84</v>
      </c>
      <c r="AVC19" s="16">
        <v>84</v>
      </c>
      <c r="AVD19" s="16">
        <v>82</v>
      </c>
      <c r="AVE19" s="16">
        <v>72</v>
      </c>
      <c r="AVF19" s="16">
        <v>69</v>
      </c>
      <c r="AVG19" s="16">
        <v>65</v>
      </c>
      <c r="AVH19" s="16">
        <v>61</v>
      </c>
      <c r="AVI19" s="16">
        <v>63</v>
      </c>
      <c r="AVJ19" s="16">
        <v>73</v>
      </c>
      <c r="AVK19" s="16">
        <v>67</v>
      </c>
      <c r="AVL19" s="16">
        <v>70</v>
      </c>
      <c r="AVM19" s="16">
        <v>71</v>
      </c>
      <c r="AVN19" s="16">
        <v>70</v>
      </c>
      <c r="AVO19" s="16">
        <v>69</v>
      </c>
      <c r="AVP19" s="16">
        <v>65</v>
      </c>
      <c r="AVQ19" s="16">
        <v>66</v>
      </c>
      <c r="AVR19" s="16">
        <v>66</v>
      </c>
      <c r="AVS19" s="16">
        <v>66</v>
      </c>
      <c r="AVT19" s="16">
        <v>78</v>
      </c>
      <c r="AVU19" s="16">
        <v>75</v>
      </c>
      <c r="AVV19" s="16">
        <v>77</v>
      </c>
      <c r="AVW19" s="16">
        <v>82</v>
      </c>
      <c r="AVX19" s="16">
        <v>74</v>
      </c>
      <c r="AVY19" s="16">
        <v>84</v>
      </c>
      <c r="AVZ19" s="16">
        <v>76</v>
      </c>
      <c r="AWA19" s="16">
        <v>74</v>
      </c>
      <c r="AWB19" s="16">
        <v>82</v>
      </c>
      <c r="AWC19" s="16">
        <v>86</v>
      </c>
      <c r="AWD19" s="16">
        <v>86</v>
      </c>
      <c r="AWE19" s="16">
        <v>86</v>
      </c>
      <c r="AWF19" s="16">
        <v>95</v>
      </c>
      <c r="AWG19" s="16">
        <v>99</v>
      </c>
      <c r="AWH19" s="16">
        <v>106</v>
      </c>
      <c r="AWI19" s="16">
        <v>79</v>
      </c>
      <c r="AWJ19" s="16">
        <v>74</v>
      </c>
      <c r="AWK19" s="16">
        <v>81</v>
      </c>
      <c r="AWL19" s="16">
        <v>77</v>
      </c>
      <c r="AWM19" s="16">
        <v>77</v>
      </c>
      <c r="AWN19" s="16">
        <v>61</v>
      </c>
      <c r="AWO19" s="16">
        <v>65</v>
      </c>
      <c r="AWP19" s="16">
        <v>66</v>
      </c>
      <c r="AWQ19" s="16">
        <v>69</v>
      </c>
      <c r="AWR19" s="16">
        <v>71</v>
      </c>
      <c r="AWS19" s="16">
        <v>71</v>
      </c>
      <c r="AWT19" s="16">
        <v>71</v>
      </c>
      <c r="AWU19" s="16">
        <v>67</v>
      </c>
      <c r="AWV19" s="16">
        <v>66</v>
      </c>
      <c r="AWW19" s="16">
        <v>53</v>
      </c>
      <c r="AWX19" s="16">
        <v>60</v>
      </c>
      <c r="AWY19" s="16">
        <v>67</v>
      </c>
      <c r="AWZ19" s="16">
        <v>57</v>
      </c>
      <c r="AXA19" s="16">
        <v>62</v>
      </c>
      <c r="AXB19" s="16">
        <v>55</v>
      </c>
      <c r="AXC19" s="16">
        <v>46</v>
      </c>
      <c r="AXD19" s="16">
        <v>47</v>
      </c>
      <c r="AXE19" s="16">
        <v>49</v>
      </c>
      <c r="AXF19" s="16">
        <v>57</v>
      </c>
      <c r="AXG19" s="16">
        <v>56</v>
      </c>
      <c r="AXH19" s="16">
        <v>53</v>
      </c>
      <c r="AXI19" s="16">
        <v>60</v>
      </c>
      <c r="AXJ19" s="16">
        <v>56</v>
      </c>
      <c r="AXK19" s="16">
        <v>59</v>
      </c>
      <c r="AXL19" s="16">
        <v>58</v>
      </c>
      <c r="AXM19" s="16">
        <v>56</v>
      </c>
      <c r="AXN19" s="16">
        <v>61</v>
      </c>
      <c r="AXO19" s="16">
        <v>68</v>
      </c>
      <c r="AXP19" s="16">
        <v>74</v>
      </c>
      <c r="AXQ19" s="16">
        <v>73</v>
      </c>
      <c r="AXR19" s="16">
        <v>90</v>
      </c>
      <c r="AXS19" s="16">
        <v>84</v>
      </c>
      <c r="AXT19" s="16">
        <v>79</v>
      </c>
      <c r="AXU19" s="16">
        <v>85</v>
      </c>
      <c r="AXV19" s="16">
        <v>87</v>
      </c>
      <c r="AXW19" s="16">
        <v>87</v>
      </c>
      <c r="AXX19" s="16">
        <v>87</v>
      </c>
      <c r="AXY19" s="16">
        <v>87</v>
      </c>
      <c r="AXZ19" s="16">
        <v>87</v>
      </c>
      <c r="AYA19" s="16">
        <v>84</v>
      </c>
      <c r="AYB19" s="16">
        <v>84</v>
      </c>
      <c r="AYC19" s="16">
        <v>89</v>
      </c>
      <c r="AYD19" s="16">
        <v>79</v>
      </c>
      <c r="AYE19" s="16">
        <v>81</v>
      </c>
      <c r="AYF19" s="16">
        <v>82</v>
      </c>
      <c r="AYG19" s="16">
        <v>80</v>
      </c>
      <c r="AYH19" s="16">
        <v>88</v>
      </c>
      <c r="AYI19" s="16">
        <v>85</v>
      </c>
      <c r="AYJ19" s="16">
        <v>80</v>
      </c>
      <c r="AYK19" s="16">
        <v>83</v>
      </c>
      <c r="AYL19" s="16">
        <v>88</v>
      </c>
      <c r="AYM19" s="16">
        <v>92</v>
      </c>
      <c r="AYN19" s="16">
        <v>80</v>
      </c>
      <c r="AYO19" s="16">
        <v>75</v>
      </c>
      <c r="AYP19" s="16">
        <v>75</v>
      </c>
      <c r="AYQ19" s="16">
        <v>73</v>
      </c>
      <c r="AYR19" s="16">
        <v>79</v>
      </c>
      <c r="AYS19" s="16">
        <v>90</v>
      </c>
      <c r="AYT19" s="16">
        <v>85</v>
      </c>
      <c r="AYU19" s="16">
        <v>84</v>
      </c>
      <c r="AYV19" s="16">
        <v>82</v>
      </c>
      <c r="AYW19" s="16">
        <v>79</v>
      </c>
      <c r="AYX19" s="16">
        <v>90</v>
      </c>
      <c r="AYY19" s="16">
        <v>90</v>
      </c>
      <c r="AYZ19" s="16">
        <v>96</v>
      </c>
      <c r="AZA19" s="16">
        <v>109</v>
      </c>
      <c r="AZB19" s="16">
        <v>112</v>
      </c>
      <c r="AZC19" s="16">
        <v>122</v>
      </c>
      <c r="AZD19" s="16">
        <v>121</v>
      </c>
      <c r="AZE19" s="16">
        <v>127</v>
      </c>
      <c r="AZF19" s="16">
        <v>121</v>
      </c>
      <c r="AZG19" s="16">
        <v>139</v>
      </c>
      <c r="AZH19" s="16">
        <v>137</v>
      </c>
      <c r="AZI19" s="16">
        <v>112</v>
      </c>
      <c r="AZJ19" s="16">
        <v>120</v>
      </c>
      <c r="AZK19" s="16">
        <v>112</v>
      </c>
      <c r="AZL19" s="16">
        <v>112</v>
      </c>
      <c r="AZM19" s="16">
        <v>112</v>
      </c>
      <c r="AZN19" s="16">
        <v>112</v>
      </c>
      <c r="AZO19" s="16">
        <v>112</v>
      </c>
      <c r="AZP19" s="16">
        <v>272</v>
      </c>
      <c r="AZQ19" s="16">
        <v>268</v>
      </c>
      <c r="AZR19" s="16">
        <v>268</v>
      </c>
      <c r="AZS19" s="16">
        <v>256</v>
      </c>
      <c r="AZT19" s="16">
        <v>263</v>
      </c>
      <c r="AZU19" s="16">
        <v>274</v>
      </c>
      <c r="AZV19" s="16">
        <v>276</v>
      </c>
      <c r="AZW19" s="16">
        <v>276</v>
      </c>
      <c r="AZX19" s="16">
        <v>276</v>
      </c>
      <c r="AZY19" s="16">
        <v>276</v>
      </c>
      <c r="AZZ19" s="16">
        <v>287</v>
      </c>
      <c r="BAA19" s="16">
        <v>286</v>
      </c>
      <c r="BAB19" s="16">
        <v>272</v>
      </c>
      <c r="BAC19" s="16">
        <v>271</v>
      </c>
      <c r="BAD19" s="16">
        <v>264</v>
      </c>
      <c r="BAE19" s="16">
        <v>277</v>
      </c>
      <c r="BAF19" s="16">
        <v>298</v>
      </c>
      <c r="BAG19" s="16">
        <v>305</v>
      </c>
      <c r="BAH19" s="16">
        <v>312</v>
      </c>
      <c r="BAI19" s="16">
        <v>312</v>
      </c>
      <c r="BAJ19" s="16">
        <v>312</v>
      </c>
      <c r="BAK19" s="16">
        <v>312</v>
      </c>
      <c r="BAL19" s="16">
        <v>366</v>
      </c>
      <c r="BAM19" s="16">
        <v>366</v>
      </c>
      <c r="BAN19" s="16">
        <v>366</v>
      </c>
      <c r="BAO19" s="16">
        <v>366</v>
      </c>
      <c r="BAP19" s="16">
        <v>366</v>
      </c>
      <c r="BAQ19" s="16">
        <v>332</v>
      </c>
      <c r="BAR19" s="16">
        <v>326</v>
      </c>
      <c r="BAS19" s="16">
        <v>321</v>
      </c>
      <c r="BAT19" s="16">
        <v>304</v>
      </c>
      <c r="BAU19" s="16">
        <v>301</v>
      </c>
      <c r="BAV19" s="16">
        <v>212</v>
      </c>
      <c r="BAW19" s="16">
        <v>212</v>
      </c>
      <c r="BAX19" s="16">
        <v>212</v>
      </c>
      <c r="BAY19" s="16">
        <v>212</v>
      </c>
      <c r="BAZ19" s="16">
        <v>212</v>
      </c>
      <c r="BBA19" s="16">
        <v>29</v>
      </c>
      <c r="BBB19" s="16">
        <v>30</v>
      </c>
      <c r="BBC19" s="16">
        <v>32</v>
      </c>
      <c r="BBD19" s="16">
        <v>31</v>
      </c>
      <c r="BBE19" s="16">
        <v>29</v>
      </c>
      <c r="BBF19" s="16">
        <v>29</v>
      </c>
      <c r="BBG19" s="16">
        <v>28</v>
      </c>
      <c r="BBH19" s="16">
        <v>27</v>
      </c>
      <c r="BBI19" s="16">
        <v>26</v>
      </c>
      <c r="BBJ19" s="16">
        <v>25</v>
      </c>
      <c r="BBK19" s="16">
        <v>25</v>
      </c>
      <c r="BBL19" s="16">
        <v>25</v>
      </c>
      <c r="BBM19" s="16">
        <v>25</v>
      </c>
      <c r="BBN19" s="16">
        <v>25</v>
      </c>
      <c r="BBO19" s="16">
        <v>25</v>
      </c>
      <c r="BBP19" s="16">
        <v>25</v>
      </c>
      <c r="BBQ19" s="16">
        <v>25</v>
      </c>
      <c r="BBR19" s="16">
        <v>25</v>
      </c>
      <c r="BBS19" s="16">
        <v>26</v>
      </c>
      <c r="BBT19" s="16">
        <v>26</v>
      </c>
      <c r="BBU19" s="16">
        <v>27</v>
      </c>
      <c r="BBV19" s="16">
        <v>26</v>
      </c>
      <c r="BBW19" s="16">
        <v>26</v>
      </c>
      <c r="BBX19" s="16">
        <v>27</v>
      </c>
      <c r="BBY19" s="16">
        <v>27</v>
      </c>
      <c r="BBZ19" s="16">
        <v>25</v>
      </c>
      <c r="BCA19" s="16">
        <v>25</v>
      </c>
      <c r="BCB19" s="16">
        <v>25</v>
      </c>
      <c r="BCC19" s="16">
        <v>25</v>
      </c>
      <c r="BCD19" s="16">
        <v>25</v>
      </c>
      <c r="BCE19" s="16">
        <v>25</v>
      </c>
      <c r="BCF19" s="16">
        <v>25</v>
      </c>
      <c r="BCG19" s="16">
        <v>25</v>
      </c>
      <c r="BCH19" s="16">
        <v>25</v>
      </c>
      <c r="BCI19" s="16">
        <v>25</v>
      </c>
      <c r="BCJ19" s="16">
        <v>25</v>
      </c>
      <c r="BCK19" s="16">
        <v>25</v>
      </c>
      <c r="BCL19" s="16">
        <v>25</v>
      </c>
      <c r="BCM19" s="16">
        <v>25</v>
      </c>
      <c r="BCN19" s="16">
        <v>25</v>
      </c>
      <c r="BCO19" s="16">
        <v>25</v>
      </c>
      <c r="BCP19" s="16">
        <v>25</v>
      </c>
      <c r="BCQ19" s="16">
        <v>25</v>
      </c>
      <c r="BCR19" s="16">
        <v>25</v>
      </c>
      <c r="BCS19" s="16">
        <v>25</v>
      </c>
      <c r="BCT19" s="16">
        <v>25</v>
      </c>
      <c r="BCU19" s="16">
        <v>25</v>
      </c>
      <c r="BCV19" s="16">
        <v>25</v>
      </c>
      <c r="BCW19" s="16">
        <v>25</v>
      </c>
      <c r="BCX19" s="16">
        <v>25</v>
      </c>
      <c r="BCY19" s="16">
        <v>25</v>
      </c>
      <c r="BCZ19" s="16">
        <v>25</v>
      </c>
      <c r="BDA19" s="16">
        <v>25</v>
      </c>
      <c r="BDB19" s="16">
        <v>25</v>
      </c>
      <c r="BDC19" s="16">
        <v>25</v>
      </c>
      <c r="BDD19" s="16">
        <v>25</v>
      </c>
      <c r="BDE19" s="16">
        <v>25</v>
      </c>
      <c r="BDF19" s="16">
        <v>25</v>
      </c>
      <c r="BDG19" s="16">
        <v>25</v>
      </c>
      <c r="BDH19" s="16">
        <v>25</v>
      </c>
      <c r="BDI19" s="16">
        <v>25</v>
      </c>
      <c r="BDJ19" s="16">
        <v>25</v>
      </c>
      <c r="BDK19" s="16">
        <v>25</v>
      </c>
      <c r="BDL19" s="16">
        <v>25</v>
      </c>
      <c r="BDM19" s="16">
        <v>25</v>
      </c>
      <c r="BDN19" s="16">
        <v>25</v>
      </c>
      <c r="BDO19" s="16">
        <v>25</v>
      </c>
      <c r="BDP19" s="16">
        <v>25</v>
      </c>
      <c r="BDQ19" s="16">
        <v>25</v>
      </c>
      <c r="BDR19" s="16">
        <v>25</v>
      </c>
      <c r="BDS19" s="16">
        <v>25</v>
      </c>
      <c r="BDT19" s="16">
        <v>25</v>
      </c>
      <c r="BDU19" s="16">
        <v>25</v>
      </c>
      <c r="BDV19" s="16">
        <v>25</v>
      </c>
      <c r="BDW19" s="16">
        <v>25</v>
      </c>
      <c r="BDX19" s="16">
        <v>25</v>
      </c>
      <c r="BDY19" s="16">
        <v>25</v>
      </c>
      <c r="BDZ19" s="16">
        <v>25</v>
      </c>
      <c r="BEA19" s="16">
        <v>25</v>
      </c>
      <c r="BEB19" s="16">
        <v>25</v>
      </c>
      <c r="BEC19" s="16">
        <v>25</v>
      </c>
      <c r="BED19" s="16">
        <v>25</v>
      </c>
      <c r="BEE19" s="16">
        <v>25</v>
      </c>
      <c r="BEF19" s="16">
        <v>25</v>
      </c>
      <c r="BEG19" s="16">
        <v>25</v>
      </c>
      <c r="BEH19" s="16">
        <v>25</v>
      </c>
      <c r="BEI19" s="16">
        <v>25</v>
      </c>
      <c r="BEJ19" s="16">
        <v>25</v>
      </c>
      <c r="BEK19" s="16">
        <v>25</v>
      </c>
      <c r="BEL19" s="16">
        <v>25</v>
      </c>
      <c r="BEM19" s="16">
        <v>25</v>
      </c>
      <c r="BEN19" s="16">
        <v>19</v>
      </c>
      <c r="BEO19" s="16">
        <v>19</v>
      </c>
      <c r="BEP19" s="16">
        <v>19</v>
      </c>
      <c r="BEQ19" s="16">
        <v>20</v>
      </c>
      <c r="BER19" s="16">
        <v>20</v>
      </c>
      <c r="BES19" s="16">
        <v>20</v>
      </c>
      <c r="BET19" s="16">
        <v>20</v>
      </c>
      <c r="BEU19" s="16">
        <v>20</v>
      </c>
      <c r="BEV19" s="16">
        <v>20</v>
      </c>
      <c r="BEW19" s="16">
        <v>20</v>
      </c>
      <c r="BEX19" s="16">
        <v>20</v>
      </c>
      <c r="BEY19" s="16">
        <v>20</v>
      </c>
      <c r="BEZ19" s="16">
        <v>20</v>
      </c>
      <c r="BFA19" s="16">
        <v>20</v>
      </c>
      <c r="BFB19" s="16">
        <v>20</v>
      </c>
      <c r="BFC19" s="16">
        <v>17</v>
      </c>
      <c r="BFD19" s="16">
        <v>16</v>
      </c>
      <c r="BFE19" s="16">
        <v>14</v>
      </c>
      <c r="BFF19" s="16">
        <v>14</v>
      </c>
      <c r="BFG19" s="16">
        <v>14</v>
      </c>
      <c r="BFH19" s="16">
        <v>14</v>
      </c>
      <c r="BFI19" s="16">
        <v>14</v>
      </c>
      <c r="BFJ19" s="16">
        <v>14</v>
      </c>
      <c r="BFK19" s="16">
        <v>14</v>
      </c>
      <c r="BFL19" s="16">
        <v>14</v>
      </c>
      <c r="BFM19" s="16">
        <v>14</v>
      </c>
      <c r="BFN19" s="16">
        <v>15</v>
      </c>
      <c r="BFO19" s="16">
        <v>15</v>
      </c>
      <c r="BFP19" s="16">
        <v>15</v>
      </c>
      <c r="BFQ19" s="16">
        <v>16</v>
      </c>
      <c r="BFR19" s="16">
        <v>16</v>
      </c>
      <c r="BFS19" s="16">
        <v>16</v>
      </c>
      <c r="BFT19" s="16">
        <v>16</v>
      </c>
      <c r="BFU19" s="16">
        <v>16</v>
      </c>
      <c r="BFV19" s="16">
        <v>16</v>
      </c>
      <c r="BFW19" s="16">
        <v>16</v>
      </c>
      <c r="BFX19" s="16">
        <v>16</v>
      </c>
      <c r="BFY19" s="16">
        <v>16</v>
      </c>
      <c r="BFZ19" s="16">
        <v>16</v>
      </c>
      <c r="BGA19" s="16">
        <v>16</v>
      </c>
      <c r="BGB19" s="16">
        <v>16</v>
      </c>
      <c r="BGC19" s="16">
        <v>16</v>
      </c>
      <c r="BGD19" s="16">
        <v>16</v>
      </c>
      <c r="BGE19" s="16">
        <v>16</v>
      </c>
      <c r="BGF19" s="16">
        <v>16</v>
      </c>
      <c r="BGG19" s="16">
        <v>16</v>
      </c>
      <c r="BGH19" s="16">
        <v>16</v>
      </c>
      <c r="BGI19" s="16">
        <v>11</v>
      </c>
      <c r="BGJ19" s="16">
        <v>12</v>
      </c>
      <c r="BGK19" s="16">
        <v>13</v>
      </c>
      <c r="BGL19" s="16">
        <v>13</v>
      </c>
      <c r="BGM19" s="16">
        <v>13</v>
      </c>
      <c r="BGN19" s="16">
        <v>13</v>
      </c>
      <c r="BGO19" s="16">
        <v>13</v>
      </c>
      <c r="BGP19" s="16">
        <v>13</v>
      </c>
      <c r="BGQ19" s="16">
        <v>13</v>
      </c>
      <c r="BGR19" s="16">
        <v>13</v>
      </c>
      <c r="BGS19" s="16">
        <v>13</v>
      </c>
      <c r="BGT19" s="16">
        <v>13</v>
      </c>
      <c r="BGU19" s="16">
        <v>13</v>
      </c>
      <c r="BGV19" s="16">
        <v>9</v>
      </c>
      <c r="BGW19" s="16">
        <v>10</v>
      </c>
      <c r="BGX19" s="16">
        <v>10</v>
      </c>
      <c r="BGY19" s="16">
        <v>10</v>
      </c>
      <c r="BGZ19" s="16">
        <v>10</v>
      </c>
      <c r="BHA19" s="16">
        <v>10</v>
      </c>
      <c r="BHB19" s="16">
        <v>10</v>
      </c>
      <c r="BHC19" s="16">
        <v>9</v>
      </c>
      <c r="BHD19" s="16">
        <v>9</v>
      </c>
      <c r="BHE19" s="16">
        <v>9</v>
      </c>
      <c r="BHF19" s="16">
        <v>9</v>
      </c>
      <c r="BHG19" s="16">
        <v>9</v>
      </c>
      <c r="BHH19" s="16">
        <v>9</v>
      </c>
      <c r="BHI19" s="16">
        <v>9</v>
      </c>
      <c r="BHJ19" s="16">
        <v>9</v>
      </c>
      <c r="BHK19" s="16">
        <v>9</v>
      </c>
      <c r="BHL19" s="16">
        <v>9</v>
      </c>
      <c r="BHM19" s="16">
        <v>9</v>
      </c>
      <c r="BHN19" s="16">
        <v>9</v>
      </c>
      <c r="BHO19" s="16">
        <v>8</v>
      </c>
      <c r="BHP19" s="16">
        <v>7</v>
      </c>
      <c r="BHQ19" s="16">
        <v>7</v>
      </c>
      <c r="BHR19" s="16">
        <v>7</v>
      </c>
      <c r="BHS19" s="16">
        <v>7</v>
      </c>
      <c r="BHT19" s="16">
        <v>7</v>
      </c>
      <c r="BHU19" s="16">
        <v>7</v>
      </c>
      <c r="BHV19" s="16">
        <v>7</v>
      </c>
      <c r="BHW19" s="16">
        <v>7</v>
      </c>
      <c r="BHX19" s="16">
        <v>7</v>
      </c>
      <c r="BHY19" s="16">
        <v>7</v>
      </c>
      <c r="BHZ19" s="16">
        <v>8</v>
      </c>
      <c r="BIA19" s="16">
        <v>8</v>
      </c>
      <c r="BIB19" s="16">
        <v>8</v>
      </c>
      <c r="BIC19" s="16">
        <v>8</v>
      </c>
      <c r="BID19" s="16">
        <v>8</v>
      </c>
      <c r="BIE19" s="16">
        <v>20</v>
      </c>
      <c r="BIF19" s="16">
        <v>20</v>
      </c>
      <c r="BIG19" s="16">
        <v>20</v>
      </c>
      <c r="BIH19" s="16">
        <v>20</v>
      </c>
      <c r="BII19" s="16">
        <v>20</v>
      </c>
      <c r="BIJ19" s="16">
        <v>20</v>
      </c>
      <c r="BIK19" s="16">
        <v>20</v>
      </c>
      <c r="BIL19" s="16">
        <v>20</v>
      </c>
      <c r="BIM19" s="16">
        <v>20</v>
      </c>
      <c r="BIN19" s="16">
        <v>20</v>
      </c>
      <c r="BIO19" s="16">
        <v>20</v>
      </c>
      <c r="BIP19" s="16">
        <v>20</v>
      </c>
      <c r="BIQ19" s="16">
        <v>20</v>
      </c>
      <c r="BIR19" s="16">
        <v>20</v>
      </c>
      <c r="BIS19" s="16">
        <v>19</v>
      </c>
      <c r="BIT19" s="16">
        <v>19</v>
      </c>
      <c r="BIU19" s="16">
        <v>19</v>
      </c>
      <c r="BIV19" s="16">
        <v>19</v>
      </c>
      <c r="BIW19" s="16">
        <v>19</v>
      </c>
      <c r="BIX19" s="16">
        <v>19</v>
      </c>
      <c r="BIY19" s="16">
        <v>19</v>
      </c>
      <c r="BIZ19" s="16">
        <v>19</v>
      </c>
      <c r="BJA19" s="16">
        <v>19</v>
      </c>
      <c r="BJB19" s="16">
        <v>19</v>
      </c>
      <c r="BJC19" s="16">
        <v>19</v>
      </c>
      <c r="BJD19" s="16">
        <v>19</v>
      </c>
      <c r="BJE19" s="16">
        <v>19</v>
      </c>
      <c r="BJF19" s="16">
        <v>19</v>
      </c>
      <c r="BJG19" s="16">
        <v>19</v>
      </c>
      <c r="BJH19" s="16">
        <v>19</v>
      </c>
      <c r="BJI19" s="16">
        <v>19</v>
      </c>
      <c r="BJJ19" s="16">
        <v>19</v>
      </c>
      <c r="BJK19" s="16">
        <v>19</v>
      </c>
      <c r="BJL19" s="16">
        <v>19</v>
      </c>
      <c r="BJM19" s="16">
        <v>19</v>
      </c>
      <c r="BJN19" s="16">
        <v>19</v>
      </c>
      <c r="BJO19" s="16">
        <v>19</v>
      </c>
      <c r="BJP19" s="16">
        <v>19</v>
      </c>
      <c r="BJQ19" s="16">
        <v>19</v>
      </c>
      <c r="BJR19" s="16">
        <v>19</v>
      </c>
      <c r="BJS19" s="16">
        <v>19</v>
      </c>
      <c r="BJT19" s="16">
        <v>19</v>
      </c>
      <c r="BJU19" s="16">
        <v>19</v>
      </c>
      <c r="BJV19" s="16">
        <v>19</v>
      </c>
      <c r="BJW19" s="16">
        <v>19</v>
      </c>
      <c r="BJX19" s="16">
        <v>19</v>
      </c>
      <c r="BJY19" s="16">
        <v>19</v>
      </c>
      <c r="BJZ19" s="16">
        <v>19</v>
      </c>
      <c r="BKA19" s="16">
        <v>19</v>
      </c>
      <c r="BKB19" s="16">
        <v>19</v>
      </c>
      <c r="BKC19" s="16">
        <v>19</v>
      </c>
      <c r="BKD19" s="16">
        <v>19</v>
      </c>
      <c r="BKE19" s="16">
        <v>19</v>
      </c>
      <c r="BKF19" s="16">
        <v>19</v>
      </c>
      <c r="BKG19" s="16">
        <v>19</v>
      </c>
      <c r="BKH19" s="16">
        <v>19</v>
      </c>
      <c r="BKI19" s="16">
        <v>19</v>
      </c>
      <c r="BKJ19" s="16">
        <v>19</v>
      </c>
      <c r="BKK19" s="16">
        <v>19</v>
      </c>
      <c r="BKL19" s="16">
        <v>19</v>
      </c>
      <c r="BKM19" s="16">
        <v>19</v>
      </c>
      <c r="BKN19" s="16">
        <v>19</v>
      </c>
      <c r="BKO19" s="16">
        <v>19</v>
      </c>
      <c r="BKP19" s="16">
        <v>19</v>
      </c>
      <c r="BKQ19" s="16">
        <v>19</v>
      </c>
      <c r="BKR19" s="16">
        <v>19</v>
      </c>
      <c r="BKS19" s="16">
        <v>19</v>
      </c>
      <c r="BKT19" s="16">
        <v>19</v>
      </c>
      <c r="BKU19" s="16">
        <v>19</v>
      </c>
      <c r="BKV19" s="16">
        <v>19</v>
      </c>
      <c r="BKW19" s="16">
        <v>19</v>
      </c>
      <c r="BKX19" s="16">
        <v>19</v>
      </c>
      <c r="BKY19" s="16">
        <v>19</v>
      </c>
      <c r="BKZ19" s="16">
        <v>19</v>
      </c>
      <c r="BLA19" s="16">
        <v>19</v>
      </c>
      <c r="BLB19" s="16">
        <v>19</v>
      </c>
      <c r="BLC19" s="16">
        <v>19</v>
      </c>
      <c r="BLD19" s="16">
        <v>19</v>
      </c>
      <c r="BLE19" s="16">
        <v>19</v>
      </c>
      <c r="BLF19" s="16">
        <v>6</v>
      </c>
      <c r="BLG19" s="16">
        <v>6</v>
      </c>
      <c r="BLH19" s="16">
        <v>6</v>
      </c>
      <c r="BLI19" s="16">
        <v>6</v>
      </c>
      <c r="BLJ19" s="16">
        <v>6</v>
      </c>
      <c r="BLK19" s="16">
        <v>6</v>
      </c>
      <c r="BLL19" s="16">
        <v>6</v>
      </c>
      <c r="BLM19" s="16">
        <v>6</v>
      </c>
      <c r="BLN19" s="16">
        <v>6</v>
      </c>
      <c r="BLO19" s="16">
        <v>6</v>
      </c>
      <c r="BLP19" s="16">
        <v>6</v>
      </c>
      <c r="BLQ19" s="16">
        <v>6</v>
      </c>
      <c r="BLR19" s="16">
        <v>6</v>
      </c>
      <c r="BLS19" s="16">
        <v>6</v>
      </c>
      <c r="BLT19" s="16">
        <v>6</v>
      </c>
      <c r="BLU19" s="16">
        <v>6</v>
      </c>
      <c r="BLV19" s="16">
        <v>6</v>
      </c>
      <c r="BLW19" s="16">
        <v>6</v>
      </c>
      <c r="BLX19" s="16">
        <v>6</v>
      </c>
      <c r="BLY19" s="16">
        <v>6</v>
      </c>
      <c r="BLZ19" s="16">
        <v>6</v>
      </c>
      <c r="BMA19" s="16">
        <v>6</v>
      </c>
      <c r="BMB19" s="16">
        <v>6</v>
      </c>
      <c r="BMC19" s="16">
        <v>6</v>
      </c>
      <c r="BMD19" s="16">
        <v>6</v>
      </c>
      <c r="BME19" s="16">
        <v>6</v>
      </c>
      <c r="BMF19" s="16">
        <v>6</v>
      </c>
      <c r="BMG19" s="16">
        <v>1</v>
      </c>
      <c r="BMH19" s="16">
        <v>2</v>
      </c>
      <c r="BMI19" s="16">
        <v>2</v>
      </c>
      <c r="BMJ19" s="16">
        <v>2</v>
      </c>
      <c r="BMK19" s="16">
        <v>2</v>
      </c>
      <c r="BML19" s="16">
        <v>2</v>
      </c>
      <c r="BMM19" s="16">
        <v>2</v>
      </c>
      <c r="BMN19" s="16">
        <v>2</v>
      </c>
      <c r="BMO19" s="16">
        <v>2</v>
      </c>
      <c r="BMP19" s="16">
        <v>2</v>
      </c>
      <c r="BMQ19" s="16">
        <v>2</v>
      </c>
      <c r="BMR19" s="16">
        <v>2</v>
      </c>
      <c r="BMS19" s="16">
        <v>2</v>
      </c>
      <c r="BMT19" s="16">
        <v>2</v>
      </c>
      <c r="BMU19" s="16">
        <v>2</v>
      </c>
      <c r="BMV19" s="16">
        <v>2</v>
      </c>
      <c r="BMW19" s="16">
        <v>2</v>
      </c>
      <c r="BMX19" s="16">
        <v>2</v>
      </c>
      <c r="BMY19" s="16">
        <v>2</v>
      </c>
    </row>
    <row r="20" spans="1:1715" s="6" customFormat="1" x14ac:dyDescent="0.25">
      <c r="A20" s="4" t="s">
        <v>851</v>
      </c>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c r="HJ20" s="16"/>
      <c r="HK20" s="16"/>
      <c r="HL20" s="16"/>
      <c r="HM20" s="16"/>
      <c r="HN20" s="16"/>
      <c r="HO20" s="16"/>
      <c r="HP20" s="16"/>
      <c r="HQ20" s="16"/>
      <c r="HR20" s="16"/>
      <c r="HS20" s="16"/>
      <c r="HT20" s="16"/>
      <c r="HU20" s="16"/>
      <c r="HV20" s="16"/>
      <c r="HW20" s="16"/>
      <c r="HX20" s="16"/>
      <c r="HY20" s="16"/>
      <c r="HZ20" s="16"/>
      <c r="IA20" s="16"/>
      <c r="IB20" s="16"/>
      <c r="IC20" s="16"/>
      <c r="ID20" s="16"/>
      <c r="IE20" s="16"/>
      <c r="IF20" s="16"/>
      <c r="IG20" s="16"/>
      <c r="IH20" s="16"/>
      <c r="II20" s="16"/>
      <c r="IJ20" s="16"/>
      <c r="IK20" s="16"/>
      <c r="IL20" s="16"/>
      <c r="IM20" s="16"/>
      <c r="IN20" s="16"/>
      <c r="IO20" s="16"/>
      <c r="IP20" s="16"/>
      <c r="IQ20" s="16"/>
      <c r="IR20" s="16"/>
      <c r="IS20" s="16"/>
      <c r="IT20" s="16"/>
      <c r="IU20" s="16"/>
      <c r="IV20" s="16"/>
      <c r="IW20" s="16"/>
      <c r="IX20" s="16"/>
      <c r="IY20" s="16"/>
      <c r="IZ20" s="16"/>
      <c r="JA20" s="16"/>
      <c r="JB20" s="16"/>
      <c r="JC20" s="16"/>
      <c r="JD20" s="16"/>
      <c r="JE20" s="16"/>
      <c r="JF20" s="16"/>
      <c r="JG20" s="16"/>
      <c r="JH20" s="16"/>
      <c r="JI20" s="16"/>
      <c r="JJ20" s="16"/>
      <c r="JK20" s="16"/>
      <c r="JL20" s="16"/>
      <c r="JM20" s="16"/>
      <c r="JN20" s="16"/>
      <c r="JO20" s="16"/>
      <c r="JP20" s="16"/>
      <c r="JQ20" s="16"/>
      <c r="JR20" s="16">
        <v>227</v>
      </c>
      <c r="JS20" s="16">
        <v>221</v>
      </c>
      <c r="JT20" s="16">
        <v>216</v>
      </c>
      <c r="JU20" s="16">
        <v>210</v>
      </c>
      <c r="JV20" s="16">
        <v>197</v>
      </c>
      <c r="JW20" s="16">
        <v>216</v>
      </c>
      <c r="JX20" s="16">
        <v>197</v>
      </c>
      <c r="JY20" s="16">
        <v>197</v>
      </c>
      <c r="JZ20" s="16">
        <v>200</v>
      </c>
      <c r="KA20" s="16">
        <v>198</v>
      </c>
      <c r="KB20" s="16">
        <v>191</v>
      </c>
      <c r="KC20" s="16">
        <v>197</v>
      </c>
      <c r="KD20" s="16">
        <v>198</v>
      </c>
      <c r="KE20" s="16">
        <v>196</v>
      </c>
      <c r="KF20" s="16">
        <v>189</v>
      </c>
      <c r="KG20" s="16">
        <v>195</v>
      </c>
      <c r="KH20" s="16">
        <v>196</v>
      </c>
      <c r="KI20" s="16">
        <v>193</v>
      </c>
      <c r="KJ20" s="16">
        <v>191</v>
      </c>
      <c r="KK20" s="16">
        <v>193</v>
      </c>
      <c r="KL20" s="16">
        <v>198</v>
      </c>
      <c r="KM20" s="16">
        <v>176</v>
      </c>
      <c r="KN20" s="16">
        <v>176</v>
      </c>
      <c r="KO20" s="16">
        <v>176</v>
      </c>
      <c r="KP20" s="16">
        <v>152</v>
      </c>
      <c r="KQ20" s="16">
        <v>147</v>
      </c>
      <c r="KR20" s="16">
        <v>146</v>
      </c>
      <c r="KS20" s="16">
        <v>165</v>
      </c>
      <c r="KT20" s="16">
        <v>154</v>
      </c>
      <c r="KU20" s="16">
        <v>142</v>
      </c>
      <c r="KV20" s="16">
        <v>158</v>
      </c>
      <c r="KW20" s="16">
        <v>158</v>
      </c>
      <c r="KX20" s="16">
        <v>157</v>
      </c>
      <c r="KY20" s="16">
        <v>175</v>
      </c>
      <c r="KZ20" s="16">
        <v>158</v>
      </c>
      <c r="LA20" s="16">
        <v>148</v>
      </c>
      <c r="LB20" s="16">
        <v>151</v>
      </c>
      <c r="LC20" s="16">
        <v>150</v>
      </c>
      <c r="LD20" s="16">
        <v>159</v>
      </c>
      <c r="LE20" s="16">
        <v>147</v>
      </c>
      <c r="LF20" s="16">
        <v>142</v>
      </c>
      <c r="LG20" s="16">
        <v>167</v>
      </c>
      <c r="LH20" s="16">
        <v>172</v>
      </c>
      <c r="LI20" s="16">
        <v>135</v>
      </c>
      <c r="LJ20" s="16">
        <v>141</v>
      </c>
      <c r="LK20" s="16">
        <v>128</v>
      </c>
      <c r="LL20" s="16">
        <v>126</v>
      </c>
      <c r="LM20" s="16">
        <v>130</v>
      </c>
      <c r="LN20" s="16">
        <v>130</v>
      </c>
      <c r="LO20" s="16">
        <v>126</v>
      </c>
      <c r="LP20" s="16">
        <v>130</v>
      </c>
      <c r="LQ20" s="16">
        <v>138</v>
      </c>
      <c r="LR20" s="16">
        <v>130</v>
      </c>
      <c r="LS20" s="16">
        <v>137</v>
      </c>
      <c r="LT20" s="16">
        <v>140</v>
      </c>
      <c r="LU20" s="16">
        <v>139</v>
      </c>
      <c r="LV20" s="16">
        <v>131</v>
      </c>
      <c r="LW20" s="16">
        <v>131</v>
      </c>
      <c r="LX20" s="16">
        <v>129</v>
      </c>
      <c r="LY20" s="16">
        <v>138</v>
      </c>
      <c r="LZ20" s="16">
        <v>135</v>
      </c>
      <c r="MA20" s="16">
        <v>131</v>
      </c>
      <c r="MB20" s="16">
        <v>128</v>
      </c>
      <c r="MC20" s="16">
        <v>143</v>
      </c>
      <c r="MD20" s="16">
        <v>151</v>
      </c>
      <c r="ME20" s="16">
        <v>138</v>
      </c>
      <c r="MF20" s="16">
        <v>137</v>
      </c>
      <c r="MG20" s="16">
        <v>130</v>
      </c>
      <c r="MH20" s="16">
        <v>125</v>
      </c>
      <c r="MI20" s="16">
        <v>120</v>
      </c>
      <c r="MJ20" s="16">
        <v>120</v>
      </c>
      <c r="MK20" s="16">
        <v>120</v>
      </c>
      <c r="ML20" s="16">
        <v>122</v>
      </c>
      <c r="MM20" s="16">
        <v>130</v>
      </c>
      <c r="MN20" s="16">
        <v>137</v>
      </c>
      <c r="MO20" s="16">
        <v>130</v>
      </c>
      <c r="MP20" s="16">
        <v>135</v>
      </c>
      <c r="MQ20" s="16">
        <v>130</v>
      </c>
      <c r="MR20" s="16">
        <v>123</v>
      </c>
      <c r="MS20" s="16">
        <v>128</v>
      </c>
      <c r="MT20" s="16">
        <v>121</v>
      </c>
      <c r="MU20" s="16">
        <v>139</v>
      </c>
      <c r="MV20" s="16">
        <v>131</v>
      </c>
      <c r="MW20" s="16">
        <v>138</v>
      </c>
      <c r="MX20" s="16">
        <v>127</v>
      </c>
      <c r="MY20" s="16">
        <v>133</v>
      </c>
      <c r="MZ20" s="16">
        <v>129</v>
      </c>
      <c r="NA20" s="16">
        <v>129</v>
      </c>
      <c r="NB20" s="16">
        <v>115</v>
      </c>
      <c r="NC20" s="16">
        <v>121</v>
      </c>
      <c r="ND20" s="16">
        <v>121</v>
      </c>
      <c r="NE20" s="16">
        <v>118</v>
      </c>
      <c r="NF20" s="16">
        <v>127</v>
      </c>
      <c r="NG20" s="16">
        <v>129</v>
      </c>
      <c r="NH20" s="16">
        <v>134</v>
      </c>
      <c r="NI20" s="16">
        <v>126</v>
      </c>
      <c r="NJ20" s="16">
        <v>126</v>
      </c>
      <c r="NK20" s="16">
        <v>122</v>
      </c>
      <c r="NL20" s="16">
        <v>123</v>
      </c>
      <c r="NM20" s="16">
        <v>123</v>
      </c>
      <c r="NN20" s="16">
        <v>120</v>
      </c>
      <c r="NO20" s="16">
        <v>125</v>
      </c>
      <c r="NP20" s="16">
        <v>120</v>
      </c>
      <c r="NQ20" s="16">
        <v>123</v>
      </c>
      <c r="NR20" s="16">
        <v>132</v>
      </c>
      <c r="NS20" s="16">
        <v>119</v>
      </c>
      <c r="NT20" s="16">
        <v>119</v>
      </c>
      <c r="NU20" s="16">
        <v>117</v>
      </c>
      <c r="NV20" s="16">
        <v>125</v>
      </c>
      <c r="NW20" s="16">
        <v>127</v>
      </c>
      <c r="NX20" s="16">
        <v>116</v>
      </c>
      <c r="NY20" s="16">
        <v>134</v>
      </c>
      <c r="NZ20" s="16">
        <v>119</v>
      </c>
      <c r="OA20" s="16">
        <v>116</v>
      </c>
      <c r="OB20" s="16">
        <v>114</v>
      </c>
      <c r="OC20" s="16">
        <v>126</v>
      </c>
      <c r="OD20" s="16">
        <v>138</v>
      </c>
      <c r="OE20" s="16">
        <v>128</v>
      </c>
      <c r="OF20" s="16">
        <v>118</v>
      </c>
      <c r="OG20" s="16">
        <v>162</v>
      </c>
      <c r="OH20" s="16">
        <v>162</v>
      </c>
      <c r="OI20" s="16">
        <v>125</v>
      </c>
      <c r="OJ20" s="16">
        <v>124</v>
      </c>
      <c r="OK20" s="16">
        <v>113</v>
      </c>
      <c r="OL20" s="16">
        <v>124</v>
      </c>
      <c r="OM20" s="16">
        <v>124</v>
      </c>
      <c r="ON20" s="16">
        <v>119</v>
      </c>
      <c r="OO20" s="16">
        <v>118</v>
      </c>
      <c r="OP20" s="16">
        <v>126</v>
      </c>
      <c r="OQ20" s="16">
        <v>122</v>
      </c>
      <c r="OR20" s="16">
        <v>131</v>
      </c>
      <c r="OS20" s="16">
        <v>126</v>
      </c>
      <c r="OT20" s="16">
        <v>117</v>
      </c>
      <c r="OU20" s="16">
        <v>115</v>
      </c>
      <c r="OV20" s="16">
        <v>121</v>
      </c>
      <c r="OW20" s="16">
        <v>120</v>
      </c>
      <c r="OX20" s="16">
        <v>112</v>
      </c>
      <c r="OY20" s="16">
        <v>123</v>
      </c>
      <c r="OZ20" s="16">
        <v>140</v>
      </c>
      <c r="PA20" s="16">
        <v>138</v>
      </c>
      <c r="PB20" s="16">
        <v>112</v>
      </c>
      <c r="PC20" s="16">
        <v>136</v>
      </c>
      <c r="PD20" s="16">
        <v>122</v>
      </c>
      <c r="PE20" s="16">
        <v>146</v>
      </c>
      <c r="PF20" s="16">
        <v>125</v>
      </c>
      <c r="PG20" s="16">
        <v>128</v>
      </c>
      <c r="PH20" s="16">
        <v>129</v>
      </c>
      <c r="PI20" s="36">
        <v>129</v>
      </c>
      <c r="PJ20" s="36">
        <v>133</v>
      </c>
      <c r="PK20" s="36">
        <v>137</v>
      </c>
      <c r="PL20" s="36">
        <v>128</v>
      </c>
      <c r="PM20" s="36">
        <v>137</v>
      </c>
      <c r="PN20" s="36">
        <v>128</v>
      </c>
      <c r="PO20" s="36">
        <v>135</v>
      </c>
      <c r="PP20" s="36">
        <v>128</v>
      </c>
      <c r="PQ20" s="36">
        <v>134</v>
      </c>
      <c r="PR20" s="36">
        <v>157</v>
      </c>
      <c r="PS20" s="36">
        <v>135</v>
      </c>
      <c r="PT20" s="36">
        <v>130</v>
      </c>
      <c r="PU20" s="36">
        <v>127</v>
      </c>
      <c r="PV20" s="36">
        <v>127</v>
      </c>
      <c r="PW20" s="36">
        <v>129</v>
      </c>
      <c r="PX20" s="36">
        <v>131</v>
      </c>
      <c r="PY20" s="36">
        <v>118</v>
      </c>
      <c r="PZ20" s="36">
        <v>127</v>
      </c>
      <c r="QA20" s="36">
        <v>128</v>
      </c>
      <c r="QB20" s="36">
        <v>124</v>
      </c>
      <c r="QC20" s="36">
        <v>123</v>
      </c>
      <c r="QD20" s="36">
        <v>124</v>
      </c>
      <c r="QE20" s="36">
        <v>131</v>
      </c>
      <c r="QF20" s="36">
        <v>129</v>
      </c>
      <c r="QG20" s="36">
        <v>132</v>
      </c>
      <c r="QH20" s="36">
        <v>137</v>
      </c>
      <c r="QI20" s="36">
        <v>132</v>
      </c>
      <c r="QJ20" s="36">
        <v>128</v>
      </c>
      <c r="QK20" s="36">
        <v>122</v>
      </c>
      <c r="QL20" s="36">
        <v>127</v>
      </c>
      <c r="QM20" s="36">
        <v>125</v>
      </c>
      <c r="QN20" s="36">
        <v>120</v>
      </c>
      <c r="QO20" s="36">
        <v>129</v>
      </c>
      <c r="QP20" s="36">
        <v>135</v>
      </c>
      <c r="QQ20" s="36">
        <v>124</v>
      </c>
      <c r="QR20" s="36">
        <v>144</v>
      </c>
      <c r="QS20" s="36">
        <v>148</v>
      </c>
      <c r="QT20" s="36">
        <v>139</v>
      </c>
      <c r="QU20" s="36">
        <v>146</v>
      </c>
      <c r="QV20" s="36">
        <v>145</v>
      </c>
      <c r="QW20" s="36">
        <v>133</v>
      </c>
      <c r="QX20" s="36">
        <v>130</v>
      </c>
      <c r="QY20" s="36">
        <v>126</v>
      </c>
      <c r="QZ20" s="36">
        <v>128</v>
      </c>
      <c r="RA20" s="36">
        <v>135</v>
      </c>
      <c r="RB20" s="36">
        <v>138</v>
      </c>
      <c r="RC20" s="36">
        <v>125</v>
      </c>
      <c r="RD20" s="36">
        <v>132</v>
      </c>
      <c r="RE20" s="36">
        <v>135</v>
      </c>
      <c r="RF20" s="36">
        <v>126</v>
      </c>
      <c r="RG20" s="36">
        <v>127</v>
      </c>
      <c r="RH20" s="36">
        <v>129</v>
      </c>
      <c r="RI20" s="36">
        <v>123</v>
      </c>
      <c r="RJ20" s="36">
        <v>125</v>
      </c>
      <c r="RK20" s="36">
        <v>126</v>
      </c>
      <c r="RL20" s="36">
        <v>119</v>
      </c>
      <c r="RM20" s="36">
        <v>128</v>
      </c>
      <c r="RN20" s="36">
        <v>126</v>
      </c>
      <c r="RO20" s="36">
        <v>128</v>
      </c>
      <c r="RP20" s="36">
        <v>125</v>
      </c>
      <c r="RQ20" s="36">
        <v>128</v>
      </c>
      <c r="RR20" s="36">
        <v>130</v>
      </c>
      <c r="RS20" s="36">
        <v>124</v>
      </c>
      <c r="RT20" s="36">
        <v>122</v>
      </c>
      <c r="RU20" s="36">
        <v>126</v>
      </c>
      <c r="RV20" s="36">
        <v>129</v>
      </c>
      <c r="RW20" s="36">
        <v>124</v>
      </c>
      <c r="RX20" s="36">
        <v>120</v>
      </c>
      <c r="RY20" s="36">
        <v>127</v>
      </c>
      <c r="RZ20" s="36">
        <v>132</v>
      </c>
      <c r="SA20" s="36">
        <v>132</v>
      </c>
      <c r="SB20" s="36">
        <v>132</v>
      </c>
      <c r="SC20" s="36">
        <v>147</v>
      </c>
      <c r="SD20" s="36">
        <v>147</v>
      </c>
      <c r="SE20" s="36">
        <v>141</v>
      </c>
      <c r="SF20" s="36">
        <v>141</v>
      </c>
      <c r="SG20" s="36">
        <v>141</v>
      </c>
      <c r="SH20" s="36">
        <v>141</v>
      </c>
      <c r="SI20" s="36">
        <v>141</v>
      </c>
      <c r="SJ20" s="36">
        <v>141</v>
      </c>
      <c r="SK20" s="36">
        <v>141</v>
      </c>
      <c r="SL20" s="36">
        <v>141</v>
      </c>
      <c r="SM20" s="36">
        <v>138</v>
      </c>
      <c r="SN20" s="36">
        <v>139</v>
      </c>
      <c r="SO20" s="36">
        <v>145</v>
      </c>
      <c r="SP20" s="36">
        <v>145</v>
      </c>
      <c r="SQ20" s="36">
        <v>145</v>
      </c>
      <c r="SR20" s="36">
        <v>145</v>
      </c>
      <c r="SS20" s="36">
        <v>145</v>
      </c>
      <c r="ST20" s="36">
        <v>145</v>
      </c>
      <c r="SU20" s="36">
        <v>145</v>
      </c>
      <c r="SV20" s="36">
        <v>145</v>
      </c>
      <c r="SW20" s="36">
        <v>145</v>
      </c>
      <c r="SX20" s="36">
        <v>145</v>
      </c>
      <c r="SY20" s="36">
        <v>136</v>
      </c>
      <c r="SZ20" s="36">
        <v>136</v>
      </c>
      <c r="TA20" s="36">
        <v>144</v>
      </c>
      <c r="TB20" s="36">
        <v>144</v>
      </c>
      <c r="TC20" s="36">
        <v>151</v>
      </c>
      <c r="TD20" s="36">
        <v>151</v>
      </c>
      <c r="TE20" s="36">
        <v>147</v>
      </c>
      <c r="TF20" s="36">
        <v>141</v>
      </c>
      <c r="TG20" s="36">
        <v>142</v>
      </c>
      <c r="TH20" s="36">
        <v>144</v>
      </c>
      <c r="TI20" s="36">
        <v>148</v>
      </c>
      <c r="TJ20" s="36">
        <v>143</v>
      </c>
      <c r="TK20" s="36">
        <v>143</v>
      </c>
      <c r="TL20" s="36">
        <v>143</v>
      </c>
      <c r="TM20" s="36">
        <v>143</v>
      </c>
      <c r="TN20" s="36">
        <v>143</v>
      </c>
      <c r="TO20" s="36">
        <v>143</v>
      </c>
      <c r="TP20" s="36">
        <v>139</v>
      </c>
      <c r="TQ20" s="36">
        <v>134</v>
      </c>
      <c r="TR20" s="36">
        <v>134</v>
      </c>
      <c r="TS20" s="36">
        <v>140</v>
      </c>
      <c r="TT20" s="36">
        <v>140</v>
      </c>
      <c r="TU20" s="36">
        <v>146</v>
      </c>
      <c r="TV20" s="36">
        <v>140</v>
      </c>
      <c r="TW20" s="36">
        <v>140</v>
      </c>
      <c r="TX20" s="36">
        <v>139</v>
      </c>
      <c r="TY20" s="36">
        <v>142</v>
      </c>
      <c r="TZ20" s="36">
        <v>142</v>
      </c>
      <c r="UA20" s="36">
        <v>142</v>
      </c>
      <c r="UB20" s="36">
        <v>142</v>
      </c>
      <c r="UC20" s="36">
        <v>142</v>
      </c>
      <c r="UD20" s="36">
        <v>142</v>
      </c>
      <c r="UE20" s="36">
        <v>140</v>
      </c>
      <c r="UF20" s="36">
        <v>136</v>
      </c>
      <c r="UG20" s="36">
        <v>138</v>
      </c>
      <c r="UH20" s="36">
        <v>140</v>
      </c>
      <c r="UI20" s="36">
        <v>138</v>
      </c>
      <c r="UJ20" s="36">
        <v>141</v>
      </c>
      <c r="UK20" s="36">
        <v>151</v>
      </c>
      <c r="UL20" s="36">
        <v>144</v>
      </c>
      <c r="UM20" s="36">
        <v>144</v>
      </c>
      <c r="UN20" s="36">
        <v>147</v>
      </c>
      <c r="UO20" s="36">
        <v>143</v>
      </c>
      <c r="UP20" s="36">
        <v>143</v>
      </c>
      <c r="UQ20" s="36">
        <v>142</v>
      </c>
      <c r="UR20" s="36">
        <v>145</v>
      </c>
      <c r="US20" s="36">
        <v>150</v>
      </c>
      <c r="UT20" s="36">
        <v>147</v>
      </c>
      <c r="UU20" s="36">
        <v>155</v>
      </c>
      <c r="UV20" s="36">
        <v>149</v>
      </c>
      <c r="UW20" s="36">
        <v>150</v>
      </c>
      <c r="UX20" s="36">
        <v>150</v>
      </c>
      <c r="UY20" s="36">
        <v>154</v>
      </c>
      <c r="UZ20" s="36">
        <v>148</v>
      </c>
      <c r="VA20" s="36">
        <v>148</v>
      </c>
      <c r="VB20" s="36">
        <v>148</v>
      </c>
      <c r="VC20" s="36">
        <v>148</v>
      </c>
      <c r="VD20" s="36">
        <v>149</v>
      </c>
      <c r="VE20" s="36">
        <v>150</v>
      </c>
      <c r="VF20" s="36">
        <v>150</v>
      </c>
      <c r="VG20" s="36">
        <v>146</v>
      </c>
      <c r="VH20" s="36">
        <v>148</v>
      </c>
      <c r="VI20" s="36">
        <v>146</v>
      </c>
      <c r="VJ20" s="36">
        <v>144</v>
      </c>
      <c r="VK20" s="36">
        <v>142</v>
      </c>
      <c r="VL20" s="36">
        <v>142</v>
      </c>
      <c r="VM20" s="36">
        <v>142</v>
      </c>
      <c r="VN20" s="36">
        <v>142</v>
      </c>
      <c r="VO20" s="36">
        <v>142</v>
      </c>
      <c r="VP20" s="36">
        <v>142</v>
      </c>
      <c r="VQ20" s="36">
        <v>142</v>
      </c>
      <c r="VR20" s="36">
        <v>142</v>
      </c>
      <c r="VS20" s="36">
        <v>142</v>
      </c>
      <c r="VT20" s="36">
        <v>142</v>
      </c>
      <c r="VU20" s="36">
        <v>142</v>
      </c>
      <c r="VV20" s="36">
        <v>142</v>
      </c>
      <c r="VW20" s="36">
        <v>103</v>
      </c>
      <c r="VX20" s="36">
        <v>96</v>
      </c>
      <c r="VY20" s="36">
        <v>98</v>
      </c>
      <c r="VZ20" s="36">
        <v>92</v>
      </c>
      <c r="WA20" s="36">
        <v>93</v>
      </c>
      <c r="WB20" s="36">
        <v>91</v>
      </c>
      <c r="WC20" s="36">
        <v>89</v>
      </c>
      <c r="WD20" s="36">
        <v>89</v>
      </c>
      <c r="WE20" s="36">
        <v>89</v>
      </c>
      <c r="WF20" s="36">
        <v>89</v>
      </c>
      <c r="WG20" s="36">
        <v>87</v>
      </c>
      <c r="WH20" s="36">
        <v>87</v>
      </c>
      <c r="WI20" s="36">
        <v>87</v>
      </c>
      <c r="WJ20" s="36">
        <v>87</v>
      </c>
      <c r="WK20" s="36">
        <v>87</v>
      </c>
      <c r="WL20" s="36">
        <v>87</v>
      </c>
      <c r="WM20" s="36">
        <v>101</v>
      </c>
      <c r="WN20" s="36">
        <v>99</v>
      </c>
      <c r="WO20" s="36">
        <v>95</v>
      </c>
      <c r="WP20" s="36">
        <v>90</v>
      </c>
      <c r="WQ20" s="36">
        <v>88</v>
      </c>
      <c r="WR20" s="36">
        <v>88</v>
      </c>
      <c r="WS20" s="36">
        <v>88</v>
      </c>
      <c r="WT20" s="36">
        <v>88</v>
      </c>
      <c r="WU20" s="36">
        <v>88</v>
      </c>
      <c r="WV20" s="36">
        <v>88</v>
      </c>
      <c r="WW20" s="36">
        <v>85</v>
      </c>
      <c r="WX20" s="36">
        <v>90</v>
      </c>
      <c r="WY20" s="36">
        <v>88</v>
      </c>
      <c r="WZ20" s="36">
        <v>87</v>
      </c>
      <c r="XA20" s="36">
        <v>82</v>
      </c>
      <c r="XB20" s="36">
        <v>82</v>
      </c>
      <c r="XC20" s="36">
        <v>82</v>
      </c>
      <c r="XD20" s="36">
        <v>85</v>
      </c>
      <c r="XE20" s="36">
        <v>85</v>
      </c>
      <c r="XF20" s="36">
        <v>87</v>
      </c>
      <c r="XG20" s="36">
        <v>85</v>
      </c>
      <c r="XH20" s="36">
        <v>78</v>
      </c>
      <c r="XI20" s="36">
        <v>84</v>
      </c>
      <c r="XJ20" s="36">
        <v>81</v>
      </c>
      <c r="XK20" s="36">
        <v>83</v>
      </c>
      <c r="XL20" s="36">
        <v>90</v>
      </c>
      <c r="XM20" s="36">
        <v>90</v>
      </c>
      <c r="XN20" s="36">
        <v>90</v>
      </c>
      <c r="XO20" s="36">
        <v>90</v>
      </c>
      <c r="XP20" s="36">
        <v>90</v>
      </c>
      <c r="XQ20" s="36">
        <v>87</v>
      </c>
      <c r="XR20" s="36">
        <v>90</v>
      </c>
      <c r="XS20" s="36">
        <v>92</v>
      </c>
      <c r="XT20" s="36">
        <v>92</v>
      </c>
      <c r="XU20" s="36">
        <v>99</v>
      </c>
      <c r="XV20" s="36">
        <v>86</v>
      </c>
      <c r="XW20" s="36">
        <v>88</v>
      </c>
      <c r="XX20" s="36">
        <v>88</v>
      </c>
      <c r="XY20" s="36">
        <v>88</v>
      </c>
      <c r="XZ20" s="36">
        <v>88</v>
      </c>
      <c r="YA20" s="36">
        <v>84</v>
      </c>
      <c r="YB20" s="36">
        <v>85</v>
      </c>
      <c r="YC20" s="36">
        <v>79</v>
      </c>
      <c r="YD20" s="36">
        <v>84</v>
      </c>
      <c r="YE20" s="36">
        <v>84</v>
      </c>
      <c r="YF20" s="36">
        <v>84</v>
      </c>
      <c r="YG20" s="36">
        <v>84</v>
      </c>
      <c r="YH20" s="36">
        <v>84</v>
      </c>
      <c r="YI20" s="36">
        <v>84</v>
      </c>
      <c r="YJ20" s="36">
        <v>84</v>
      </c>
      <c r="YK20" s="36">
        <v>85</v>
      </c>
      <c r="YL20" s="36">
        <v>84</v>
      </c>
      <c r="YM20" s="36">
        <v>93</v>
      </c>
      <c r="YN20" s="36">
        <v>113</v>
      </c>
      <c r="YO20" s="36">
        <v>110</v>
      </c>
      <c r="YP20" s="36">
        <v>112</v>
      </c>
      <c r="YQ20" s="36">
        <v>117</v>
      </c>
      <c r="YR20" s="36">
        <v>154</v>
      </c>
      <c r="YS20" s="36">
        <v>145</v>
      </c>
      <c r="YT20" s="36">
        <v>123</v>
      </c>
      <c r="YU20" s="36">
        <v>97</v>
      </c>
      <c r="YV20" s="36">
        <v>92</v>
      </c>
      <c r="YW20" s="36">
        <v>90</v>
      </c>
      <c r="YX20" s="36">
        <v>93</v>
      </c>
      <c r="YY20" s="36">
        <v>93</v>
      </c>
      <c r="YZ20" s="36">
        <v>93</v>
      </c>
      <c r="ZA20" s="36">
        <v>87</v>
      </c>
      <c r="ZB20" s="36">
        <v>94</v>
      </c>
      <c r="ZC20" s="36">
        <v>85</v>
      </c>
      <c r="ZD20" s="36">
        <v>93</v>
      </c>
      <c r="ZE20" s="36">
        <v>102</v>
      </c>
      <c r="ZF20" s="36">
        <v>103</v>
      </c>
      <c r="ZG20" s="36">
        <v>97</v>
      </c>
      <c r="ZH20" s="36">
        <v>100</v>
      </c>
      <c r="ZI20" s="36">
        <v>105</v>
      </c>
      <c r="ZJ20" s="36">
        <v>92</v>
      </c>
      <c r="ZK20" s="36">
        <v>103</v>
      </c>
      <c r="ZL20" s="36">
        <v>103</v>
      </c>
      <c r="ZM20" s="36">
        <v>103</v>
      </c>
      <c r="ZN20" s="36">
        <v>103</v>
      </c>
      <c r="ZO20" s="36">
        <v>96</v>
      </c>
      <c r="ZP20" s="36">
        <v>100</v>
      </c>
      <c r="ZQ20" s="36">
        <v>97</v>
      </c>
      <c r="ZR20" s="36">
        <v>97</v>
      </c>
      <c r="ZS20" s="36">
        <v>103</v>
      </c>
      <c r="ZT20" s="36">
        <v>101</v>
      </c>
      <c r="ZU20" s="36">
        <v>105</v>
      </c>
      <c r="ZV20" s="36">
        <v>104</v>
      </c>
      <c r="ZW20" s="36">
        <v>90</v>
      </c>
      <c r="ZX20" s="36">
        <v>87</v>
      </c>
      <c r="ZY20" s="36">
        <v>79</v>
      </c>
      <c r="ZZ20" s="36">
        <v>82</v>
      </c>
      <c r="AAA20" s="36">
        <v>82</v>
      </c>
      <c r="AAB20" s="36">
        <v>82</v>
      </c>
      <c r="AAC20" s="36">
        <v>82</v>
      </c>
      <c r="AAD20" s="36">
        <v>82</v>
      </c>
      <c r="AAE20" s="36">
        <v>73</v>
      </c>
      <c r="AAF20" s="36">
        <v>72</v>
      </c>
      <c r="AAG20" s="36">
        <v>70</v>
      </c>
      <c r="AAH20" s="36">
        <v>70</v>
      </c>
      <c r="AAI20" s="36">
        <v>65</v>
      </c>
      <c r="AAJ20" s="36">
        <v>65</v>
      </c>
      <c r="AAK20" s="36">
        <v>65</v>
      </c>
      <c r="AAL20" s="36">
        <v>67</v>
      </c>
      <c r="AAM20" s="36">
        <v>66</v>
      </c>
      <c r="AAN20" s="36">
        <v>65</v>
      </c>
      <c r="AAO20" s="36">
        <v>65</v>
      </c>
      <c r="AAP20" s="36">
        <v>65</v>
      </c>
      <c r="AAQ20" s="36">
        <v>65</v>
      </c>
      <c r="AAR20" s="36">
        <v>65</v>
      </c>
      <c r="AAS20" s="36">
        <v>65</v>
      </c>
      <c r="AAT20" s="36">
        <v>65</v>
      </c>
      <c r="AAU20" s="36">
        <v>65</v>
      </c>
      <c r="AAV20" s="36">
        <v>65</v>
      </c>
      <c r="AAW20" s="36">
        <v>65</v>
      </c>
      <c r="AAX20" s="36">
        <v>65</v>
      </c>
      <c r="AAY20" s="36">
        <v>70</v>
      </c>
      <c r="AAZ20" s="36">
        <v>72</v>
      </c>
      <c r="ABA20" s="36">
        <v>72</v>
      </c>
      <c r="ABB20" s="36">
        <v>75</v>
      </c>
      <c r="ABC20" s="36">
        <v>72</v>
      </c>
      <c r="ABD20" s="36">
        <v>77</v>
      </c>
      <c r="ABE20" s="36">
        <v>77</v>
      </c>
      <c r="ABF20" s="36">
        <v>77</v>
      </c>
      <c r="ABG20" s="36">
        <v>77</v>
      </c>
      <c r="ABH20" s="36">
        <v>71</v>
      </c>
      <c r="ABI20" s="36">
        <v>71</v>
      </c>
      <c r="ABJ20" s="36">
        <v>71</v>
      </c>
      <c r="ABK20" s="36">
        <v>71</v>
      </c>
      <c r="ABL20" s="36">
        <v>71</v>
      </c>
      <c r="ABM20" s="36">
        <v>71</v>
      </c>
      <c r="ABN20" s="36">
        <v>75</v>
      </c>
      <c r="ABO20" s="36">
        <v>82</v>
      </c>
      <c r="ABP20" s="36">
        <v>83</v>
      </c>
      <c r="ABQ20" s="36">
        <v>85</v>
      </c>
      <c r="ABR20" s="36">
        <v>83</v>
      </c>
      <c r="ABS20" s="36">
        <v>83</v>
      </c>
      <c r="ABT20" s="36">
        <v>83</v>
      </c>
      <c r="ABU20" s="36">
        <v>81</v>
      </c>
      <c r="ABV20" s="36">
        <v>83</v>
      </c>
      <c r="ABW20" s="36">
        <v>83</v>
      </c>
      <c r="ABX20" s="36">
        <v>82</v>
      </c>
      <c r="ABY20" s="36">
        <v>82</v>
      </c>
      <c r="ABZ20" s="36">
        <v>82</v>
      </c>
      <c r="ACA20" s="36">
        <v>75</v>
      </c>
      <c r="ACB20" s="36">
        <v>75</v>
      </c>
      <c r="ACC20" s="36">
        <v>75</v>
      </c>
      <c r="ACD20" s="36">
        <v>78</v>
      </c>
      <c r="ACE20" s="36">
        <v>78</v>
      </c>
      <c r="ACF20" s="36">
        <v>78</v>
      </c>
      <c r="ACG20" s="36">
        <v>78</v>
      </c>
      <c r="ACH20" s="36">
        <v>78</v>
      </c>
      <c r="ACI20" s="36">
        <v>78</v>
      </c>
      <c r="ACJ20" s="36">
        <v>78</v>
      </c>
      <c r="ACK20" s="36">
        <v>86</v>
      </c>
      <c r="ACL20" s="36">
        <v>86</v>
      </c>
      <c r="ACM20" s="36">
        <v>86</v>
      </c>
      <c r="ACN20" s="36">
        <v>89</v>
      </c>
      <c r="ACO20" s="36">
        <v>91</v>
      </c>
      <c r="ACP20" s="36">
        <v>91</v>
      </c>
      <c r="ACQ20" s="36">
        <v>91</v>
      </c>
      <c r="ACR20" s="36">
        <v>86</v>
      </c>
      <c r="ACS20" s="36">
        <v>84</v>
      </c>
      <c r="ACT20" s="36">
        <v>85</v>
      </c>
      <c r="ACU20" s="36">
        <v>129</v>
      </c>
      <c r="ACV20" s="36">
        <v>130</v>
      </c>
      <c r="ACW20" s="36">
        <v>127</v>
      </c>
      <c r="ACX20" s="36">
        <v>128</v>
      </c>
      <c r="ACY20" s="36">
        <v>131</v>
      </c>
      <c r="ACZ20" s="36">
        <v>131</v>
      </c>
      <c r="ADA20" s="36">
        <v>121</v>
      </c>
      <c r="ADB20" s="36">
        <v>121</v>
      </c>
      <c r="ADC20" s="36">
        <v>121</v>
      </c>
      <c r="ADD20" s="36">
        <v>121</v>
      </c>
      <c r="ADE20" s="36">
        <v>121</v>
      </c>
      <c r="ADF20" s="36">
        <v>121</v>
      </c>
      <c r="ADG20" s="36">
        <v>122</v>
      </c>
      <c r="ADH20" s="36">
        <v>120</v>
      </c>
      <c r="ADI20" s="36">
        <v>119</v>
      </c>
      <c r="ADJ20" s="36">
        <v>119</v>
      </c>
      <c r="ADK20" s="36">
        <v>119</v>
      </c>
      <c r="ADL20" s="36">
        <v>118</v>
      </c>
      <c r="ADM20" s="36">
        <v>120</v>
      </c>
      <c r="ADN20" s="36">
        <v>119</v>
      </c>
      <c r="ADO20" s="36">
        <v>120</v>
      </c>
      <c r="ADP20" s="36">
        <v>123</v>
      </c>
      <c r="ADQ20" s="36">
        <v>125</v>
      </c>
      <c r="ADR20" s="36">
        <v>125</v>
      </c>
      <c r="ADS20" s="36">
        <v>126</v>
      </c>
      <c r="ADT20" s="36">
        <v>131</v>
      </c>
      <c r="ADU20" s="36">
        <v>130</v>
      </c>
      <c r="ADV20" s="36">
        <v>130</v>
      </c>
      <c r="ADW20" s="36">
        <v>135</v>
      </c>
      <c r="ADX20" s="36">
        <v>135</v>
      </c>
      <c r="ADY20" s="36">
        <v>135</v>
      </c>
      <c r="ADZ20" s="36">
        <v>135</v>
      </c>
      <c r="AEA20" s="36">
        <v>135</v>
      </c>
      <c r="AEB20" s="36">
        <v>135</v>
      </c>
      <c r="AEC20" s="36">
        <v>135</v>
      </c>
      <c r="AED20" s="36">
        <v>135</v>
      </c>
      <c r="AEE20" s="36">
        <v>135</v>
      </c>
      <c r="AEF20" s="36">
        <v>136</v>
      </c>
      <c r="AEG20" s="36">
        <v>137</v>
      </c>
      <c r="AEH20" s="36">
        <v>140</v>
      </c>
      <c r="AEI20" s="36">
        <v>141</v>
      </c>
      <c r="AEJ20" s="36">
        <v>141</v>
      </c>
      <c r="AEK20" s="36">
        <v>120</v>
      </c>
      <c r="AEL20" s="36">
        <v>121</v>
      </c>
      <c r="AEM20" s="36">
        <v>128</v>
      </c>
      <c r="AEN20" s="36">
        <v>121</v>
      </c>
      <c r="AEO20" s="36">
        <v>126</v>
      </c>
      <c r="AEP20" s="36">
        <v>94</v>
      </c>
      <c r="AEQ20" s="36">
        <v>92</v>
      </c>
      <c r="AER20" s="36">
        <v>92</v>
      </c>
      <c r="AES20" s="36">
        <v>92</v>
      </c>
      <c r="AET20" s="36">
        <v>92</v>
      </c>
      <c r="AEU20" s="36">
        <v>92</v>
      </c>
      <c r="AEV20" s="36">
        <v>92</v>
      </c>
      <c r="AEW20" s="36">
        <v>93</v>
      </c>
      <c r="AEX20" s="36">
        <v>96</v>
      </c>
      <c r="AEY20" s="36">
        <v>96</v>
      </c>
      <c r="AEZ20" s="36">
        <v>101</v>
      </c>
      <c r="AFA20" s="36">
        <v>100</v>
      </c>
      <c r="AFB20" s="36">
        <v>99</v>
      </c>
      <c r="AFC20" s="36">
        <v>97</v>
      </c>
      <c r="AFD20" s="36">
        <v>96</v>
      </c>
      <c r="AFE20" s="36">
        <v>96</v>
      </c>
      <c r="AFF20" s="36">
        <v>98</v>
      </c>
      <c r="AFG20" s="36">
        <v>98</v>
      </c>
      <c r="AFH20" s="36">
        <v>94</v>
      </c>
      <c r="AFI20" s="36">
        <v>96</v>
      </c>
      <c r="AFJ20" s="36">
        <v>99</v>
      </c>
      <c r="AFK20" s="36">
        <v>104</v>
      </c>
      <c r="AFL20" s="36">
        <v>105</v>
      </c>
      <c r="AFM20" s="36">
        <v>105</v>
      </c>
      <c r="AFN20" s="36">
        <v>104</v>
      </c>
      <c r="AFO20" s="36">
        <v>105</v>
      </c>
      <c r="AFP20" s="36">
        <v>105</v>
      </c>
      <c r="AFQ20" s="36">
        <v>102</v>
      </c>
      <c r="AFR20" s="36">
        <v>104</v>
      </c>
      <c r="AFS20" s="36">
        <v>101</v>
      </c>
      <c r="AFT20" s="36">
        <v>96</v>
      </c>
      <c r="AFU20" s="36">
        <v>94</v>
      </c>
      <c r="AFV20" s="36">
        <v>95</v>
      </c>
      <c r="AFW20" s="36">
        <v>93</v>
      </c>
      <c r="AFX20" s="36">
        <v>95</v>
      </c>
      <c r="AFY20" s="36">
        <v>99</v>
      </c>
      <c r="AFZ20" s="36">
        <v>99</v>
      </c>
      <c r="AGA20" s="36">
        <v>92</v>
      </c>
      <c r="AGB20" s="36">
        <v>94</v>
      </c>
      <c r="AGC20" s="36">
        <v>94</v>
      </c>
      <c r="AGD20" s="36">
        <v>91</v>
      </c>
      <c r="AGE20" s="36">
        <v>91</v>
      </c>
      <c r="AGF20" s="36">
        <v>92</v>
      </c>
      <c r="AGG20" s="36">
        <v>93</v>
      </c>
      <c r="AGH20" s="36">
        <v>93</v>
      </c>
      <c r="AGI20" s="36">
        <v>94</v>
      </c>
      <c r="AGJ20" s="36">
        <v>94</v>
      </c>
      <c r="AGK20" s="36">
        <v>94</v>
      </c>
      <c r="AGL20" s="36">
        <v>95</v>
      </c>
      <c r="AGM20" s="36">
        <v>95</v>
      </c>
      <c r="AGN20" s="36">
        <v>94</v>
      </c>
      <c r="AGO20" s="36">
        <v>92</v>
      </c>
      <c r="AGP20" s="36">
        <v>92</v>
      </c>
      <c r="AGQ20" s="36">
        <v>92</v>
      </c>
      <c r="AGR20" s="36">
        <v>92</v>
      </c>
      <c r="AGS20" s="36">
        <v>92</v>
      </c>
      <c r="AGT20" s="36">
        <v>93</v>
      </c>
      <c r="AGU20" s="36">
        <v>93</v>
      </c>
      <c r="AGV20" s="36">
        <v>93</v>
      </c>
      <c r="AGW20" s="36">
        <v>93</v>
      </c>
      <c r="AGX20" s="36">
        <v>93</v>
      </c>
      <c r="AGY20" s="36">
        <v>93</v>
      </c>
      <c r="AGZ20" s="36">
        <v>92</v>
      </c>
      <c r="AHA20" s="36">
        <v>92</v>
      </c>
      <c r="AHB20" s="36">
        <v>92</v>
      </c>
      <c r="AHC20" s="36">
        <v>91</v>
      </c>
      <c r="AHD20" s="36">
        <v>91</v>
      </c>
      <c r="AHE20" s="36">
        <v>92</v>
      </c>
      <c r="AHF20" s="36">
        <v>92</v>
      </c>
      <c r="AHG20" s="36">
        <v>93</v>
      </c>
      <c r="AHH20" s="36">
        <v>93</v>
      </c>
      <c r="AHI20" s="36">
        <v>94</v>
      </c>
      <c r="AHJ20" s="36">
        <v>96</v>
      </c>
      <c r="AHK20" s="36">
        <v>95</v>
      </c>
      <c r="AHL20" s="36">
        <v>95</v>
      </c>
      <c r="AHM20" s="36">
        <v>94</v>
      </c>
      <c r="AHN20" s="36">
        <v>91</v>
      </c>
      <c r="AHO20" s="36">
        <v>91</v>
      </c>
      <c r="AHP20" s="36">
        <v>90</v>
      </c>
      <c r="AHQ20" s="36">
        <v>91</v>
      </c>
      <c r="AHR20" s="36">
        <v>90</v>
      </c>
      <c r="AHS20" s="36">
        <v>88</v>
      </c>
      <c r="AHT20" s="36">
        <v>90</v>
      </c>
      <c r="AHU20" s="36">
        <v>90</v>
      </c>
      <c r="AHV20" s="36">
        <v>91</v>
      </c>
      <c r="AHW20" s="36">
        <v>90</v>
      </c>
      <c r="AHX20" s="36">
        <v>91</v>
      </c>
      <c r="AHY20" s="36">
        <v>92</v>
      </c>
      <c r="AHZ20" s="36">
        <v>92</v>
      </c>
      <c r="AIA20" s="36">
        <v>96</v>
      </c>
      <c r="AIB20" s="36">
        <v>96</v>
      </c>
      <c r="AIC20" s="36">
        <v>96</v>
      </c>
      <c r="AID20" s="36">
        <v>96</v>
      </c>
      <c r="AIE20" s="36">
        <v>96</v>
      </c>
      <c r="AIF20" s="36">
        <v>96</v>
      </c>
      <c r="AIG20" s="36">
        <v>96</v>
      </c>
      <c r="AIH20" s="36">
        <v>98</v>
      </c>
      <c r="AII20" s="36">
        <v>99</v>
      </c>
      <c r="AIJ20" s="36">
        <v>100</v>
      </c>
      <c r="AIK20" s="36">
        <v>101</v>
      </c>
      <c r="AIL20" s="36">
        <v>100</v>
      </c>
      <c r="AIM20" s="36">
        <v>100</v>
      </c>
      <c r="AIN20" s="36">
        <v>100</v>
      </c>
      <c r="AIO20" s="36">
        <v>100</v>
      </c>
      <c r="AIP20" s="36">
        <v>100</v>
      </c>
      <c r="AIQ20" s="36">
        <v>112</v>
      </c>
      <c r="AIR20" s="36">
        <v>99</v>
      </c>
      <c r="AIS20" s="36">
        <v>100</v>
      </c>
      <c r="AIT20" s="36">
        <v>100</v>
      </c>
      <c r="AIU20" s="36">
        <v>101</v>
      </c>
      <c r="AIV20" s="36">
        <v>102</v>
      </c>
      <c r="AIW20" s="36">
        <v>102</v>
      </c>
      <c r="AIX20" s="36">
        <v>102</v>
      </c>
      <c r="AIY20" s="36">
        <v>102</v>
      </c>
      <c r="AIZ20" s="36">
        <v>101</v>
      </c>
      <c r="AJA20" s="36">
        <v>101</v>
      </c>
      <c r="AJB20" s="36">
        <v>98</v>
      </c>
      <c r="AJC20" s="36">
        <v>98</v>
      </c>
      <c r="AJD20" s="36">
        <v>98</v>
      </c>
      <c r="AJE20" s="36">
        <v>101</v>
      </c>
      <c r="AJF20" s="36">
        <v>101</v>
      </c>
      <c r="AJG20" s="36">
        <v>99</v>
      </c>
      <c r="AJH20" s="36">
        <v>100</v>
      </c>
      <c r="AJI20" s="36">
        <v>102</v>
      </c>
      <c r="AJJ20" s="36">
        <v>102</v>
      </c>
      <c r="AJK20" s="36">
        <v>101</v>
      </c>
      <c r="AJL20" s="36">
        <v>100</v>
      </c>
      <c r="AJM20" s="36">
        <v>100</v>
      </c>
      <c r="AJN20" s="36">
        <v>100</v>
      </c>
      <c r="AJO20" s="36">
        <v>98</v>
      </c>
      <c r="AJP20" s="36">
        <v>100</v>
      </c>
      <c r="AJQ20" s="36">
        <v>100</v>
      </c>
      <c r="AJR20" s="36">
        <v>100</v>
      </c>
      <c r="AJS20" s="36">
        <v>99</v>
      </c>
      <c r="AJT20" s="36">
        <v>99</v>
      </c>
      <c r="AJU20" s="36">
        <v>98</v>
      </c>
      <c r="AJV20" s="36">
        <v>100</v>
      </c>
      <c r="AJW20" s="36">
        <v>103</v>
      </c>
      <c r="AJX20" s="36">
        <v>103</v>
      </c>
      <c r="AJY20" s="36">
        <v>103</v>
      </c>
      <c r="AJZ20" s="36">
        <v>103</v>
      </c>
      <c r="AKA20" s="36">
        <v>103</v>
      </c>
      <c r="AKB20" s="36">
        <v>103</v>
      </c>
      <c r="AKC20" s="36">
        <v>103</v>
      </c>
      <c r="AKD20" s="36">
        <v>102</v>
      </c>
      <c r="AKE20" s="36">
        <v>100</v>
      </c>
      <c r="AKF20" s="36">
        <v>101</v>
      </c>
      <c r="AKG20" s="36">
        <v>100</v>
      </c>
      <c r="AKH20" s="36">
        <v>96</v>
      </c>
      <c r="AKI20" s="36">
        <v>91</v>
      </c>
      <c r="AKJ20" s="36">
        <v>92</v>
      </c>
      <c r="AKK20" s="36">
        <v>91</v>
      </c>
      <c r="AKL20" s="36">
        <v>93</v>
      </c>
      <c r="AKM20" s="36">
        <v>93</v>
      </c>
      <c r="AKN20" s="36">
        <v>92</v>
      </c>
      <c r="AKO20" s="36">
        <v>92</v>
      </c>
      <c r="AKP20" s="36">
        <v>92</v>
      </c>
      <c r="AKQ20" s="36">
        <v>92</v>
      </c>
      <c r="AKR20" s="36">
        <v>92</v>
      </c>
      <c r="AKS20" s="36">
        <v>94</v>
      </c>
      <c r="AKT20" s="36">
        <v>98</v>
      </c>
      <c r="AKU20" s="36">
        <v>98</v>
      </c>
      <c r="AKV20" s="36">
        <v>100</v>
      </c>
      <c r="AKW20" s="36">
        <v>101</v>
      </c>
      <c r="AKX20" s="36">
        <v>103</v>
      </c>
      <c r="AKY20" s="36">
        <v>103</v>
      </c>
      <c r="AKZ20" s="36">
        <v>103</v>
      </c>
      <c r="ALA20" s="36">
        <v>103</v>
      </c>
      <c r="ALB20" s="36">
        <v>106</v>
      </c>
      <c r="ALC20" s="36">
        <v>107</v>
      </c>
      <c r="ALD20" s="36">
        <v>103</v>
      </c>
      <c r="ALE20" s="36">
        <v>103</v>
      </c>
      <c r="ALF20" s="36">
        <v>101</v>
      </c>
      <c r="ALG20" s="36">
        <v>95</v>
      </c>
      <c r="ALH20" s="36">
        <v>98</v>
      </c>
      <c r="ALI20" s="36">
        <v>100</v>
      </c>
      <c r="ALJ20" s="36">
        <v>100</v>
      </c>
      <c r="ALK20" s="36">
        <v>100</v>
      </c>
      <c r="ALL20" s="36">
        <v>95</v>
      </c>
      <c r="ALM20" s="36">
        <v>95</v>
      </c>
      <c r="ALN20" s="36">
        <v>94</v>
      </c>
      <c r="ALO20" s="36">
        <v>93</v>
      </c>
      <c r="ALP20" s="36">
        <v>93</v>
      </c>
      <c r="ALQ20" s="36">
        <v>93</v>
      </c>
      <c r="ALR20" s="36">
        <v>93</v>
      </c>
      <c r="ALS20" s="36">
        <v>93</v>
      </c>
      <c r="ALT20" s="36">
        <v>92</v>
      </c>
      <c r="ALU20" s="36">
        <v>92</v>
      </c>
      <c r="ALV20" s="36">
        <v>91</v>
      </c>
      <c r="ALW20" s="36">
        <v>91</v>
      </c>
      <c r="ALX20" s="36">
        <v>91</v>
      </c>
      <c r="ALY20" s="36">
        <v>90</v>
      </c>
      <c r="ALZ20" s="36">
        <v>90</v>
      </c>
      <c r="AMA20" s="36">
        <v>88</v>
      </c>
      <c r="AMB20" s="36">
        <v>89</v>
      </c>
      <c r="AMC20" s="36">
        <v>89</v>
      </c>
      <c r="AMD20" s="36">
        <v>91</v>
      </c>
      <c r="AME20" s="36">
        <v>93</v>
      </c>
      <c r="AMF20" s="36">
        <v>93</v>
      </c>
      <c r="AMG20" s="36">
        <v>93</v>
      </c>
      <c r="AMH20" s="36">
        <v>91</v>
      </c>
      <c r="AMI20" s="36">
        <v>92</v>
      </c>
      <c r="AMJ20" s="36">
        <v>94</v>
      </c>
      <c r="AMK20" s="36">
        <v>97</v>
      </c>
      <c r="AML20" s="36">
        <v>93</v>
      </c>
      <c r="AMM20" s="36">
        <v>87</v>
      </c>
      <c r="AMN20" s="36">
        <v>83</v>
      </c>
      <c r="AMO20" s="36">
        <v>70</v>
      </c>
      <c r="AMP20" s="36">
        <v>50</v>
      </c>
      <c r="AMQ20" s="36">
        <v>68</v>
      </c>
      <c r="AMR20" s="36">
        <v>70</v>
      </c>
      <c r="AMS20" s="36">
        <v>70</v>
      </c>
      <c r="AMT20" s="36">
        <v>69</v>
      </c>
      <c r="AMU20" s="36">
        <v>69</v>
      </c>
      <c r="AMV20" s="36">
        <v>69</v>
      </c>
      <c r="AMW20" s="36">
        <v>68</v>
      </c>
      <c r="AMX20" s="36">
        <v>67</v>
      </c>
      <c r="AMY20" s="36">
        <v>69</v>
      </c>
      <c r="AMZ20" s="36">
        <v>67</v>
      </c>
      <c r="ANA20" s="36">
        <v>67</v>
      </c>
      <c r="ANB20" s="36">
        <v>66</v>
      </c>
      <c r="ANC20" s="36">
        <v>66</v>
      </c>
      <c r="AND20" s="36">
        <v>66</v>
      </c>
      <c r="ANE20" s="36">
        <v>68</v>
      </c>
      <c r="ANF20" s="36">
        <v>70</v>
      </c>
      <c r="ANG20" s="36">
        <v>67</v>
      </c>
      <c r="ANH20" s="36">
        <v>66</v>
      </c>
      <c r="ANI20" s="36">
        <v>66</v>
      </c>
      <c r="ANJ20" s="36">
        <v>66</v>
      </c>
      <c r="ANK20" s="36">
        <v>66</v>
      </c>
      <c r="ANL20" s="36">
        <v>65</v>
      </c>
      <c r="ANM20" s="36">
        <v>65</v>
      </c>
      <c r="ANN20" s="36">
        <v>64</v>
      </c>
      <c r="ANO20" s="36">
        <v>64</v>
      </c>
      <c r="ANP20" s="36">
        <v>64</v>
      </c>
      <c r="ANQ20" s="36">
        <v>65</v>
      </c>
      <c r="ANR20" s="36">
        <v>64</v>
      </c>
      <c r="ANS20" s="36">
        <v>65</v>
      </c>
      <c r="ANT20" s="36">
        <v>65</v>
      </c>
      <c r="ANU20" s="36">
        <v>65</v>
      </c>
      <c r="ANV20" s="36">
        <v>71</v>
      </c>
      <c r="ANW20" s="36">
        <v>69</v>
      </c>
      <c r="ANX20" s="36">
        <v>73</v>
      </c>
      <c r="ANY20" s="36">
        <v>72</v>
      </c>
      <c r="ANZ20" s="36">
        <v>72</v>
      </c>
      <c r="AOA20" s="36">
        <v>64</v>
      </c>
      <c r="AOB20" s="36">
        <v>64</v>
      </c>
      <c r="AOC20" s="36">
        <v>60</v>
      </c>
      <c r="AOD20" s="36">
        <v>60</v>
      </c>
      <c r="AOE20" s="36">
        <v>60</v>
      </c>
      <c r="AOF20" s="36">
        <v>60</v>
      </c>
      <c r="AOG20" s="36">
        <v>57</v>
      </c>
      <c r="AOH20" s="36">
        <v>57</v>
      </c>
      <c r="AOI20" s="36">
        <v>57</v>
      </c>
      <c r="AOJ20" s="36">
        <v>57</v>
      </c>
      <c r="AOK20" s="36">
        <v>57</v>
      </c>
      <c r="AOL20" s="36">
        <v>57</v>
      </c>
      <c r="AOM20" s="36">
        <v>36</v>
      </c>
      <c r="AON20" s="36">
        <v>37</v>
      </c>
      <c r="AOO20" s="36">
        <v>36</v>
      </c>
      <c r="AOP20" s="36">
        <v>37</v>
      </c>
      <c r="AOQ20" s="36">
        <v>35</v>
      </c>
      <c r="AOR20" s="36">
        <v>36</v>
      </c>
      <c r="AOS20" s="36">
        <v>36</v>
      </c>
      <c r="AOT20" s="36">
        <v>36</v>
      </c>
      <c r="AOU20" s="36">
        <v>36</v>
      </c>
      <c r="AOV20" s="36">
        <v>36</v>
      </c>
      <c r="AOW20" s="36">
        <v>36</v>
      </c>
      <c r="AOX20" s="36">
        <v>37</v>
      </c>
      <c r="AOY20" s="36">
        <v>36</v>
      </c>
      <c r="AOZ20" s="36">
        <v>36</v>
      </c>
      <c r="APA20" s="36">
        <v>34</v>
      </c>
      <c r="APB20" s="36">
        <v>36</v>
      </c>
      <c r="APC20" s="36">
        <v>35</v>
      </c>
      <c r="APD20" s="36">
        <v>35</v>
      </c>
      <c r="APE20" s="36">
        <v>34</v>
      </c>
      <c r="APF20" s="36">
        <v>34</v>
      </c>
      <c r="APG20" s="36">
        <v>34</v>
      </c>
      <c r="APH20" s="36">
        <v>34</v>
      </c>
      <c r="API20" s="36">
        <v>34</v>
      </c>
      <c r="APJ20" s="36">
        <v>34</v>
      </c>
      <c r="APK20" s="36">
        <v>34</v>
      </c>
      <c r="APL20" s="36">
        <v>34</v>
      </c>
      <c r="APM20" s="36">
        <v>35</v>
      </c>
      <c r="APN20" s="36">
        <v>34</v>
      </c>
      <c r="APO20" s="36">
        <v>33</v>
      </c>
      <c r="APP20" s="36">
        <v>33</v>
      </c>
      <c r="APQ20" s="36">
        <v>30</v>
      </c>
      <c r="APR20" s="36">
        <v>28</v>
      </c>
      <c r="APS20" s="36">
        <v>27</v>
      </c>
      <c r="APT20" s="36">
        <v>27</v>
      </c>
      <c r="APU20" s="36">
        <v>25</v>
      </c>
      <c r="APV20" s="36">
        <v>24</v>
      </c>
      <c r="APW20" s="36">
        <v>24</v>
      </c>
      <c r="APX20" s="36">
        <v>24</v>
      </c>
      <c r="APY20" s="36">
        <v>26</v>
      </c>
      <c r="APZ20" s="36">
        <v>26</v>
      </c>
      <c r="AQA20" s="36">
        <v>27</v>
      </c>
      <c r="AQB20" s="36">
        <v>27</v>
      </c>
      <c r="AQC20" s="36">
        <v>28</v>
      </c>
      <c r="AQD20" s="36">
        <v>28</v>
      </c>
      <c r="AQE20" s="36">
        <v>27</v>
      </c>
      <c r="AQF20" s="36">
        <v>25</v>
      </c>
      <c r="AQG20" s="36">
        <v>26</v>
      </c>
      <c r="AQH20" s="36">
        <v>26</v>
      </c>
      <c r="AQI20" s="36">
        <v>27</v>
      </c>
      <c r="AQJ20" s="36">
        <v>27</v>
      </c>
      <c r="AQK20" s="36">
        <v>27</v>
      </c>
      <c r="AQL20" s="36">
        <v>28</v>
      </c>
      <c r="AQM20" s="36">
        <v>26</v>
      </c>
      <c r="AQN20" s="36">
        <v>26</v>
      </c>
      <c r="AQO20" s="36">
        <v>28</v>
      </c>
      <c r="AQP20" s="36">
        <v>28</v>
      </c>
      <c r="AQQ20" s="36">
        <v>28</v>
      </c>
      <c r="AQR20" s="36">
        <v>27</v>
      </c>
      <c r="AQS20" s="36">
        <v>27</v>
      </c>
      <c r="AQT20" s="36">
        <v>27</v>
      </c>
      <c r="AQU20" s="36">
        <v>27</v>
      </c>
      <c r="AQV20" s="36">
        <v>28</v>
      </c>
      <c r="AQW20" s="36">
        <v>28</v>
      </c>
      <c r="AQX20" s="36">
        <v>27</v>
      </c>
      <c r="AQY20" s="36">
        <v>25</v>
      </c>
      <c r="AQZ20" s="36">
        <v>91</v>
      </c>
      <c r="ARA20" s="36">
        <v>26</v>
      </c>
      <c r="ARB20" s="36">
        <v>32</v>
      </c>
      <c r="ARC20" s="36">
        <v>32</v>
      </c>
      <c r="ARD20" s="36">
        <v>33</v>
      </c>
      <c r="ARE20" s="36">
        <v>33</v>
      </c>
      <c r="ARF20" s="36">
        <v>33</v>
      </c>
      <c r="ARG20" s="36">
        <v>33</v>
      </c>
      <c r="ARH20" s="36">
        <v>34</v>
      </c>
      <c r="ARI20" s="36">
        <v>34</v>
      </c>
      <c r="ARJ20" s="36">
        <v>34</v>
      </c>
      <c r="ARK20" s="36">
        <v>34</v>
      </c>
      <c r="ARL20" s="36">
        <v>33</v>
      </c>
      <c r="ARM20" s="36">
        <v>34</v>
      </c>
      <c r="ARN20" s="36">
        <v>34</v>
      </c>
      <c r="ARO20" s="36">
        <v>34</v>
      </c>
      <c r="ARP20" s="36">
        <v>32</v>
      </c>
      <c r="ARQ20" s="36">
        <v>33</v>
      </c>
      <c r="ARR20" s="36">
        <v>33</v>
      </c>
      <c r="ARS20" s="36">
        <v>33</v>
      </c>
      <c r="ART20" s="36">
        <v>31</v>
      </c>
      <c r="ARU20" s="36">
        <v>32</v>
      </c>
      <c r="ARV20" s="36">
        <v>31</v>
      </c>
      <c r="ARW20" s="36">
        <v>30</v>
      </c>
      <c r="ARX20" s="36">
        <v>36</v>
      </c>
      <c r="ARY20" s="36">
        <v>33</v>
      </c>
      <c r="ARZ20" s="36">
        <v>33</v>
      </c>
      <c r="ASA20" s="36">
        <v>32</v>
      </c>
      <c r="ASB20" s="36">
        <v>33</v>
      </c>
      <c r="ASC20" s="36">
        <v>34</v>
      </c>
      <c r="ASD20" s="36">
        <v>35</v>
      </c>
      <c r="ASE20" s="36">
        <v>35</v>
      </c>
      <c r="ASF20" s="36">
        <v>35</v>
      </c>
      <c r="ASG20" s="36">
        <v>38</v>
      </c>
      <c r="ASH20" s="36">
        <v>38</v>
      </c>
      <c r="ASI20" s="36">
        <v>37</v>
      </c>
      <c r="ASJ20" s="36">
        <v>36</v>
      </c>
      <c r="ASK20" s="36">
        <v>37</v>
      </c>
      <c r="ASL20" s="36">
        <v>35</v>
      </c>
      <c r="ASM20" s="36">
        <v>39</v>
      </c>
      <c r="ASN20" s="36">
        <v>36</v>
      </c>
      <c r="ASO20" s="36">
        <v>39</v>
      </c>
      <c r="ASP20" s="36">
        <v>39</v>
      </c>
      <c r="ASQ20" s="36">
        <v>44</v>
      </c>
      <c r="ASR20" s="36">
        <v>43</v>
      </c>
      <c r="ASS20" s="36">
        <v>43</v>
      </c>
      <c r="AST20" s="36">
        <v>43</v>
      </c>
      <c r="ASU20" s="36">
        <v>43</v>
      </c>
      <c r="ASV20" s="36">
        <v>46</v>
      </c>
      <c r="ASW20" s="36">
        <v>40</v>
      </c>
      <c r="ASX20" s="36">
        <v>40</v>
      </c>
      <c r="ASY20" s="36">
        <v>40</v>
      </c>
      <c r="ASZ20" s="36">
        <v>41</v>
      </c>
      <c r="ATA20" s="36">
        <v>39</v>
      </c>
      <c r="ATB20" s="36">
        <v>38</v>
      </c>
      <c r="ATC20" s="36">
        <v>41</v>
      </c>
      <c r="ATD20" s="36">
        <v>39</v>
      </c>
      <c r="ATE20" s="36">
        <v>39</v>
      </c>
      <c r="ATF20" s="36">
        <v>42</v>
      </c>
      <c r="ATG20" s="36">
        <v>42</v>
      </c>
      <c r="ATH20" s="36">
        <v>44</v>
      </c>
      <c r="ATI20" s="36">
        <v>43</v>
      </c>
      <c r="ATJ20" s="36">
        <v>42</v>
      </c>
      <c r="ATK20" s="36">
        <v>43</v>
      </c>
      <c r="ATL20" s="36">
        <v>42</v>
      </c>
      <c r="ATM20" s="36">
        <v>43</v>
      </c>
      <c r="ATN20" s="36">
        <v>43</v>
      </c>
      <c r="ATO20" s="36">
        <v>45</v>
      </c>
      <c r="ATP20" s="36">
        <v>44</v>
      </c>
      <c r="ATQ20" s="36">
        <v>43</v>
      </c>
      <c r="ATR20" s="36">
        <v>43</v>
      </c>
      <c r="ATS20" s="36">
        <v>43</v>
      </c>
      <c r="ATT20" s="36">
        <v>44</v>
      </c>
      <c r="ATU20" s="36">
        <v>46</v>
      </c>
      <c r="ATV20" s="36">
        <v>45</v>
      </c>
      <c r="ATW20" s="36">
        <v>46</v>
      </c>
      <c r="ATX20" s="36">
        <v>45</v>
      </c>
      <c r="ATY20" s="36">
        <v>45</v>
      </c>
      <c r="ATZ20" s="36">
        <v>45</v>
      </c>
      <c r="AUA20" s="36">
        <v>46</v>
      </c>
      <c r="AUB20" s="36">
        <v>46</v>
      </c>
      <c r="AUC20" s="36">
        <v>47</v>
      </c>
      <c r="AUD20" s="36">
        <v>48</v>
      </c>
      <c r="AUE20" s="36">
        <v>48</v>
      </c>
      <c r="AUF20" s="36">
        <v>46</v>
      </c>
      <c r="AUG20" s="36">
        <v>41</v>
      </c>
      <c r="AUH20" s="36">
        <v>41</v>
      </c>
      <c r="AUI20" s="36">
        <v>43</v>
      </c>
      <c r="AUJ20" s="36">
        <v>43</v>
      </c>
      <c r="AUK20" s="36">
        <v>43</v>
      </c>
      <c r="AUL20" s="36">
        <v>42</v>
      </c>
      <c r="AUM20" s="36">
        <v>41</v>
      </c>
      <c r="AUN20" s="36">
        <v>43</v>
      </c>
      <c r="AUO20" s="36">
        <v>43</v>
      </c>
      <c r="AUP20" s="36">
        <v>42</v>
      </c>
      <c r="AUQ20" s="36">
        <v>42</v>
      </c>
      <c r="AUR20" s="36">
        <v>42</v>
      </c>
      <c r="AUS20" s="36">
        <v>43</v>
      </c>
      <c r="AUT20" s="36">
        <v>43</v>
      </c>
      <c r="AUU20" s="36">
        <v>43</v>
      </c>
      <c r="AUV20" s="36">
        <v>43</v>
      </c>
      <c r="AUW20" s="36">
        <v>46</v>
      </c>
      <c r="AUX20" s="36">
        <v>44</v>
      </c>
      <c r="AUY20" s="36">
        <v>44</v>
      </c>
      <c r="AUZ20" s="36">
        <v>44</v>
      </c>
      <c r="AVA20" s="36">
        <v>43</v>
      </c>
      <c r="AVB20" s="36">
        <v>43</v>
      </c>
      <c r="AVC20" s="36">
        <v>40</v>
      </c>
      <c r="AVD20" s="36">
        <v>40</v>
      </c>
      <c r="AVE20" s="36">
        <v>40</v>
      </c>
      <c r="AVF20" s="36">
        <v>40</v>
      </c>
      <c r="AVG20" s="36">
        <v>40</v>
      </c>
      <c r="AVH20" s="36">
        <v>40</v>
      </c>
      <c r="AVI20" s="36">
        <v>40</v>
      </c>
      <c r="AVJ20" s="36">
        <v>40</v>
      </c>
      <c r="AVK20" s="36">
        <v>40</v>
      </c>
      <c r="AVL20" s="36">
        <v>40</v>
      </c>
      <c r="AVM20" s="36">
        <v>40</v>
      </c>
      <c r="AVN20" s="36">
        <v>40</v>
      </c>
      <c r="AVO20" s="36">
        <v>40</v>
      </c>
      <c r="AVP20" s="36">
        <v>40</v>
      </c>
      <c r="AVQ20" s="36">
        <v>40</v>
      </c>
      <c r="AVR20" s="36">
        <v>40</v>
      </c>
      <c r="AVS20" s="36">
        <v>40</v>
      </c>
      <c r="AVT20" s="36">
        <v>40</v>
      </c>
      <c r="AVU20" s="36">
        <v>40</v>
      </c>
      <c r="AVV20" s="36">
        <v>40</v>
      </c>
      <c r="AVW20" s="36">
        <v>40</v>
      </c>
      <c r="AVX20" s="36">
        <v>40</v>
      </c>
      <c r="AVY20" s="36">
        <v>40</v>
      </c>
      <c r="AVZ20" s="36">
        <v>52</v>
      </c>
      <c r="AWA20" s="36">
        <v>50</v>
      </c>
      <c r="AWB20" s="36">
        <v>49</v>
      </c>
      <c r="AWC20" s="36">
        <v>49</v>
      </c>
      <c r="AWD20" s="36">
        <v>49</v>
      </c>
      <c r="AWE20" s="36">
        <v>49</v>
      </c>
      <c r="AWF20" s="36">
        <v>50</v>
      </c>
      <c r="AWG20" s="36">
        <v>50</v>
      </c>
      <c r="AWH20" s="36">
        <v>50</v>
      </c>
      <c r="AWI20" s="36">
        <v>50</v>
      </c>
      <c r="AWJ20" s="36">
        <v>50</v>
      </c>
      <c r="AWK20" s="36">
        <v>50</v>
      </c>
      <c r="AWL20" s="36">
        <v>50</v>
      </c>
      <c r="AWM20" s="36">
        <v>50</v>
      </c>
      <c r="AWN20" s="36">
        <v>50</v>
      </c>
      <c r="AWO20" s="36">
        <v>49</v>
      </c>
      <c r="AWP20" s="36">
        <v>49</v>
      </c>
      <c r="AWQ20" s="36">
        <v>50</v>
      </c>
      <c r="AWR20" s="36">
        <v>50</v>
      </c>
      <c r="AWS20" s="36">
        <v>50</v>
      </c>
      <c r="AWT20" s="36">
        <v>50</v>
      </c>
      <c r="AWU20" s="36">
        <v>55</v>
      </c>
      <c r="AWV20" s="36">
        <v>55</v>
      </c>
      <c r="AWW20" s="36">
        <v>55</v>
      </c>
      <c r="AWX20" s="36">
        <v>55</v>
      </c>
      <c r="AWY20" s="36">
        <v>52</v>
      </c>
      <c r="AWZ20" s="36">
        <v>52</v>
      </c>
      <c r="AXA20" s="36">
        <v>53</v>
      </c>
      <c r="AXB20" s="36">
        <v>52</v>
      </c>
      <c r="AXC20" s="36">
        <v>53</v>
      </c>
      <c r="AXD20" s="36">
        <v>54</v>
      </c>
      <c r="AXE20" s="36">
        <v>57</v>
      </c>
      <c r="AXF20" s="36">
        <v>57</v>
      </c>
      <c r="AXG20" s="36">
        <v>59</v>
      </c>
      <c r="AXH20" s="36">
        <v>59</v>
      </c>
      <c r="AXI20" s="36">
        <v>59</v>
      </c>
      <c r="AXJ20" s="36">
        <v>56</v>
      </c>
      <c r="AXK20" s="36">
        <v>58</v>
      </c>
      <c r="AXL20" s="36">
        <v>58</v>
      </c>
      <c r="AXM20" s="36">
        <v>58</v>
      </c>
      <c r="AXN20" s="36">
        <v>58</v>
      </c>
      <c r="AXO20" s="36">
        <v>59</v>
      </c>
      <c r="AXP20" s="36">
        <v>60</v>
      </c>
      <c r="AXQ20" s="36">
        <v>60</v>
      </c>
      <c r="AXR20" s="36">
        <v>60</v>
      </c>
      <c r="AXS20" s="36">
        <v>60</v>
      </c>
      <c r="AXT20" s="36">
        <v>59</v>
      </c>
      <c r="AXU20" s="36">
        <v>60</v>
      </c>
      <c r="AXV20" s="36">
        <v>61</v>
      </c>
      <c r="AXW20" s="36">
        <v>61</v>
      </c>
      <c r="AXX20" s="36">
        <v>61</v>
      </c>
      <c r="AXY20" s="36">
        <v>61</v>
      </c>
      <c r="AXZ20" s="36">
        <v>62</v>
      </c>
      <c r="AYA20" s="36">
        <v>63</v>
      </c>
      <c r="AYB20" s="36">
        <v>63</v>
      </c>
      <c r="AYC20" s="36">
        <v>63</v>
      </c>
      <c r="AYD20" s="36">
        <v>63</v>
      </c>
      <c r="AYE20" s="36">
        <v>64</v>
      </c>
      <c r="AYF20" s="36">
        <v>64</v>
      </c>
      <c r="AYG20" s="36">
        <v>64</v>
      </c>
      <c r="AYH20" s="36">
        <v>64</v>
      </c>
      <c r="AYI20" s="36">
        <v>64</v>
      </c>
      <c r="AYJ20" s="36">
        <v>62</v>
      </c>
      <c r="AYK20" s="36">
        <v>62</v>
      </c>
      <c r="AYL20" s="36">
        <v>62</v>
      </c>
      <c r="AYM20" s="36">
        <v>62</v>
      </c>
      <c r="AYN20" s="36">
        <v>62</v>
      </c>
      <c r="AYO20" s="36">
        <v>63</v>
      </c>
      <c r="AYP20" s="36">
        <v>63</v>
      </c>
      <c r="AYQ20" s="36">
        <v>64</v>
      </c>
      <c r="AYR20" s="36">
        <v>65</v>
      </c>
      <c r="AYS20" s="36">
        <v>64</v>
      </c>
      <c r="AYT20" s="36">
        <v>67</v>
      </c>
      <c r="AYU20" s="36">
        <v>68</v>
      </c>
      <c r="AYV20" s="36">
        <v>68</v>
      </c>
      <c r="AYW20" s="36">
        <v>68</v>
      </c>
      <c r="AYX20" s="36">
        <v>70</v>
      </c>
      <c r="AYY20" s="36">
        <v>70</v>
      </c>
      <c r="AYZ20" s="36">
        <v>70</v>
      </c>
      <c r="AZA20" s="36">
        <v>70</v>
      </c>
      <c r="AZB20" s="36">
        <v>70</v>
      </c>
      <c r="AZC20" s="36">
        <v>70</v>
      </c>
      <c r="AZD20" s="36">
        <v>72</v>
      </c>
      <c r="AZE20" s="36">
        <v>72</v>
      </c>
      <c r="AZF20" s="36">
        <v>72</v>
      </c>
      <c r="AZG20" s="36">
        <v>74</v>
      </c>
      <c r="AZH20" s="36">
        <v>73</v>
      </c>
      <c r="AZI20" s="36">
        <v>73</v>
      </c>
      <c r="AZJ20" s="36">
        <v>76</v>
      </c>
      <c r="AZK20" s="36">
        <v>75</v>
      </c>
      <c r="AZL20" s="36">
        <v>75</v>
      </c>
      <c r="AZM20" s="36">
        <v>75</v>
      </c>
      <c r="AZN20" s="36">
        <v>75</v>
      </c>
      <c r="AZO20" s="36">
        <v>75</v>
      </c>
      <c r="AZP20" s="36">
        <v>87</v>
      </c>
      <c r="AZQ20" s="36">
        <v>87</v>
      </c>
      <c r="AZR20" s="36">
        <v>87</v>
      </c>
      <c r="AZS20" s="36">
        <v>82</v>
      </c>
      <c r="AZT20" s="36">
        <v>83</v>
      </c>
      <c r="AZU20" s="36">
        <v>83</v>
      </c>
      <c r="AZV20" s="36">
        <v>84</v>
      </c>
      <c r="AZW20" s="36">
        <v>84</v>
      </c>
      <c r="AZX20" s="36">
        <v>84</v>
      </c>
      <c r="AZY20" s="36">
        <v>84</v>
      </c>
      <c r="AZZ20" s="36">
        <v>80</v>
      </c>
      <c r="BAA20" s="36">
        <v>81</v>
      </c>
      <c r="BAB20" s="36">
        <v>79</v>
      </c>
      <c r="BAC20" s="36">
        <v>81</v>
      </c>
      <c r="BAD20" s="36">
        <v>83</v>
      </c>
      <c r="BAE20" s="36">
        <v>92</v>
      </c>
      <c r="BAF20" s="36">
        <v>94</v>
      </c>
      <c r="BAG20" s="36">
        <v>95</v>
      </c>
      <c r="BAH20" s="36">
        <v>96</v>
      </c>
      <c r="BAI20" s="36">
        <v>96</v>
      </c>
      <c r="BAJ20" s="36">
        <v>96</v>
      </c>
      <c r="BAK20" s="36">
        <v>96</v>
      </c>
      <c r="BAL20" s="36">
        <v>96</v>
      </c>
      <c r="BAM20" s="36">
        <v>96</v>
      </c>
      <c r="BAN20" s="36">
        <v>96</v>
      </c>
      <c r="BAO20" s="36">
        <v>96</v>
      </c>
      <c r="BAP20" s="36">
        <v>96</v>
      </c>
      <c r="BAQ20" s="36">
        <v>74</v>
      </c>
      <c r="BAR20" s="36">
        <v>78</v>
      </c>
      <c r="BAS20" s="36">
        <v>77</v>
      </c>
      <c r="BAT20" s="36">
        <v>76</v>
      </c>
      <c r="BAU20" s="36">
        <v>76</v>
      </c>
      <c r="BAV20" s="36">
        <v>76</v>
      </c>
      <c r="BAW20" s="36">
        <v>76</v>
      </c>
      <c r="BAX20" s="36">
        <v>76</v>
      </c>
      <c r="BAY20" s="36">
        <v>76</v>
      </c>
      <c r="BAZ20" s="36">
        <v>76</v>
      </c>
      <c r="BBA20" s="36">
        <v>76</v>
      </c>
      <c r="BBB20" s="36">
        <v>75</v>
      </c>
      <c r="BBC20" s="36">
        <v>75</v>
      </c>
      <c r="BBD20" s="36">
        <v>77</v>
      </c>
      <c r="BBE20" s="36">
        <v>75</v>
      </c>
      <c r="BBF20" s="36">
        <v>75</v>
      </c>
      <c r="BBG20" s="36">
        <v>74</v>
      </c>
      <c r="BBH20" s="36">
        <v>73</v>
      </c>
      <c r="BBI20" s="36">
        <v>73</v>
      </c>
      <c r="BBJ20" s="36">
        <v>73</v>
      </c>
      <c r="BBK20" s="36">
        <v>73</v>
      </c>
      <c r="BBL20" s="36">
        <v>73</v>
      </c>
      <c r="BBM20" s="36">
        <v>73</v>
      </c>
      <c r="BBN20" s="36">
        <v>73</v>
      </c>
      <c r="BBO20" s="36">
        <v>73</v>
      </c>
      <c r="BBP20" s="36">
        <v>75</v>
      </c>
      <c r="BBQ20" s="36">
        <v>75</v>
      </c>
      <c r="BBR20" s="36">
        <v>75</v>
      </c>
      <c r="BBS20" s="36">
        <v>77</v>
      </c>
      <c r="BBT20" s="36">
        <v>77</v>
      </c>
      <c r="BBU20" s="36">
        <v>76</v>
      </c>
      <c r="BBV20" s="36">
        <v>76</v>
      </c>
      <c r="BBW20" s="36">
        <v>76</v>
      </c>
      <c r="BBX20" s="36">
        <v>76</v>
      </c>
      <c r="BBY20" s="36">
        <v>76</v>
      </c>
      <c r="BBZ20" s="36">
        <v>78</v>
      </c>
      <c r="BCA20" s="36">
        <v>78</v>
      </c>
      <c r="BCB20" s="36">
        <v>78</v>
      </c>
      <c r="BCC20" s="36">
        <v>78</v>
      </c>
      <c r="BCD20" s="36">
        <v>78</v>
      </c>
      <c r="BCE20" s="36">
        <v>78</v>
      </c>
      <c r="BCF20" s="36">
        <v>78</v>
      </c>
      <c r="BCG20" s="36">
        <v>78</v>
      </c>
      <c r="BCH20" s="36">
        <v>78</v>
      </c>
      <c r="BCI20" s="36">
        <v>78</v>
      </c>
      <c r="BCJ20" s="36">
        <v>78</v>
      </c>
      <c r="BCK20" s="36">
        <v>78</v>
      </c>
      <c r="BCL20" s="36">
        <v>78</v>
      </c>
      <c r="BCM20" s="36">
        <v>78</v>
      </c>
      <c r="BCN20" s="36">
        <v>78</v>
      </c>
      <c r="BCO20" s="36">
        <v>78</v>
      </c>
      <c r="BCP20" s="36">
        <v>78</v>
      </c>
      <c r="BCQ20" s="36">
        <v>78</v>
      </c>
      <c r="BCR20" s="36">
        <v>78</v>
      </c>
      <c r="BCS20" s="36">
        <v>78</v>
      </c>
      <c r="BCT20" s="36">
        <v>78</v>
      </c>
      <c r="BCU20" s="36">
        <v>78</v>
      </c>
      <c r="BCV20" s="36">
        <v>78</v>
      </c>
      <c r="BCW20" s="36">
        <v>78</v>
      </c>
      <c r="BCX20" s="36">
        <v>78</v>
      </c>
      <c r="BCY20" s="36">
        <v>78</v>
      </c>
      <c r="BCZ20" s="36">
        <v>78</v>
      </c>
      <c r="BDA20" s="36">
        <v>78</v>
      </c>
      <c r="BDB20" s="36">
        <v>78</v>
      </c>
      <c r="BDC20" s="36">
        <v>78</v>
      </c>
      <c r="BDD20" s="36">
        <v>78</v>
      </c>
      <c r="BDE20" s="36">
        <v>78</v>
      </c>
      <c r="BDF20" s="36">
        <v>78</v>
      </c>
      <c r="BDG20" s="36">
        <v>78</v>
      </c>
      <c r="BDH20" s="36">
        <v>78</v>
      </c>
      <c r="BDI20" s="36">
        <v>78</v>
      </c>
      <c r="BDJ20" s="36">
        <v>78</v>
      </c>
      <c r="BDK20" s="36">
        <v>78</v>
      </c>
      <c r="BDL20" s="36">
        <v>78</v>
      </c>
      <c r="BDM20" s="36">
        <v>78</v>
      </c>
      <c r="BDN20" s="36">
        <v>78</v>
      </c>
      <c r="BDO20" s="36">
        <v>78</v>
      </c>
      <c r="BDP20" s="36">
        <v>78</v>
      </c>
      <c r="BDQ20" s="36">
        <v>78</v>
      </c>
      <c r="BDR20" s="36">
        <v>78</v>
      </c>
      <c r="BDS20" s="36">
        <v>78</v>
      </c>
      <c r="BDT20" s="36">
        <v>78</v>
      </c>
      <c r="BDU20" s="36">
        <v>78</v>
      </c>
      <c r="BDV20" s="36">
        <v>78</v>
      </c>
      <c r="BDW20" s="36">
        <v>78</v>
      </c>
      <c r="BDX20" s="36">
        <v>78</v>
      </c>
      <c r="BDY20" s="36">
        <v>78</v>
      </c>
      <c r="BDZ20" s="36">
        <v>78</v>
      </c>
      <c r="BEA20" s="36">
        <v>78</v>
      </c>
      <c r="BEB20" s="36">
        <v>78</v>
      </c>
      <c r="BEC20" s="36">
        <v>78</v>
      </c>
      <c r="BED20" s="36">
        <v>78</v>
      </c>
      <c r="BEE20" s="36">
        <v>78</v>
      </c>
      <c r="BEF20" s="36">
        <v>78</v>
      </c>
      <c r="BEG20" s="36">
        <v>78</v>
      </c>
      <c r="BEH20" s="36">
        <v>78</v>
      </c>
      <c r="BEI20" s="36">
        <v>78</v>
      </c>
      <c r="BEJ20" s="36">
        <v>78</v>
      </c>
      <c r="BEK20" s="36">
        <v>78</v>
      </c>
      <c r="BEL20" s="36">
        <v>78</v>
      </c>
      <c r="BEM20" s="36">
        <v>78</v>
      </c>
      <c r="BEN20" s="36">
        <v>56</v>
      </c>
      <c r="BEO20" s="36">
        <v>56</v>
      </c>
      <c r="BEP20" s="36">
        <v>56</v>
      </c>
      <c r="BEQ20" s="36">
        <v>56</v>
      </c>
      <c r="BER20" s="36">
        <v>56</v>
      </c>
      <c r="BES20" s="36">
        <v>56</v>
      </c>
      <c r="BET20" s="36">
        <v>56</v>
      </c>
      <c r="BEU20" s="36">
        <v>56</v>
      </c>
      <c r="BEV20" s="36">
        <v>56</v>
      </c>
      <c r="BEW20" s="36">
        <v>56</v>
      </c>
      <c r="BEX20" s="36">
        <v>56</v>
      </c>
      <c r="BEY20" s="36">
        <v>56</v>
      </c>
      <c r="BEZ20" s="36">
        <v>56</v>
      </c>
      <c r="BFA20" s="36">
        <v>56</v>
      </c>
      <c r="BFB20" s="36">
        <v>56</v>
      </c>
      <c r="BFC20" s="36">
        <v>112</v>
      </c>
      <c r="BFD20" s="36">
        <v>113</v>
      </c>
      <c r="BFE20" s="36">
        <v>113</v>
      </c>
      <c r="BFF20" s="36">
        <v>113</v>
      </c>
      <c r="BFG20" s="36">
        <v>114</v>
      </c>
      <c r="BFH20" s="36">
        <v>114</v>
      </c>
      <c r="BFI20" s="36">
        <v>114</v>
      </c>
      <c r="BFJ20" s="36">
        <v>114</v>
      </c>
      <c r="BFK20" s="36">
        <v>114</v>
      </c>
      <c r="BFL20" s="36">
        <v>114</v>
      </c>
      <c r="BFM20" s="36">
        <v>114</v>
      </c>
      <c r="BFN20" s="36">
        <v>126</v>
      </c>
      <c r="BFO20" s="36">
        <v>126</v>
      </c>
      <c r="BFP20" s="36">
        <v>126</v>
      </c>
      <c r="BFQ20" s="36">
        <v>124</v>
      </c>
      <c r="BFR20" s="36">
        <v>124</v>
      </c>
      <c r="BFS20" s="36">
        <v>124</v>
      </c>
      <c r="BFT20" s="36">
        <v>124</v>
      </c>
      <c r="BFU20" s="36">
        <v>124</v>
      </c>
      <c r="BFV20" s="36">
        <v>124</v>
      </c>
      <c r="BFW20" s="36">
        <v>124</v>
      </c>
      <c r="BFX20" s="36">
        <v>124</v>
      </c>
      <c r="BFY20" s="36">
        <v>124</v>
      </c>
      <c r="BFZ20" s="36">
        <v>124</v>
      </c>
      <c r="BGA20" s="36">
        <v>124</v>
      </c>
      <c r="BGB20" s="36">
        <v>124</v>
      </c>
      <c r="BGC20" s="36">
        <v>124</v>
      </c>
      <c r="BGD20" s="36">
        <v>124</v>
      </c>
      <c r="BGE20" s="36">
        <v>124</v>
      </c>
      <c r="BGF20" s="36">
        <v>124</v>
      </c>
      <c r="BGG20" s="36">
        <v>124</v>
      </c>
      <c r="BGH20" s="36">
        <v>124</v>
      </c>
      <c r="BGI20" s="36">
        <v>128</v>
      </c>
      <c r="BGJ20" s="36">
        <v>128</v>
      </c>
      <c r="BGK20" s="36">
        <v>128</v>
      </c>
      <c r="BGL20" s="36">
        <v>128</v>
      </c>
      <c r="BGM20" s="36">
        <v>126</v>
      </c>
      <c r="BGN20" s="36">
        <v>126</v>
      </c>
      <c r="BGO20" s="36">
        <v>126</v>
      </c>
      <c r="BGP20" s="36">
        <v>126</v>
      </c>
      <c r="BGQ20" s="36">
        <v>126</v>
      </c>
      <c r="BGR20" s="36">
        <v>126</v>
      </c>
      <c r="BGS20" s="36">
        <v>126</v>
      </c>
      <c r="BGT20" s="36">
        <v>126</v>
      </c>
      <c r="BGU20" s="36">
        <v>126</v>
      </c>
      <c r="BGV20" s="36">
        <v>127</v>
      </c>
      <c r="BGW20" s="36">
        <v>127</v>
      </c>
      <c r="BGX20" s="36">
        <v>127</v>
      </c>
      <c r="BGY20" s="36">
        <v>126</v>
      </c>
      <c r="BGZ20" s="36">
        <v>126</v>
      </c>
      <c r="BHA20" s="36">
        <v>126</v>
      </c>
      <c r="BHB20" s="36">
        <v>126</v>
      </c>
      <c r="BHC20" s="36">
        <v>126</v>
      </c>
      <c r="BHD20" s="36">
        <v>126</v>
      </c>
      <c r="BHE20" s="36">
        <v>126</v>
      </c>
      <c r="BHF20" s="36">
        <v>126</v>
      </c>
      <c r="BHG20" s="36">
        <v>126</v>
      </c>
      <c r="BHH20" s="36">
        <v>126</v>
      </c>
      <c r="BHI20" s="36">
        <v>126</v>
      </c>
      <c r="BHJ20" s="36">
        <v>126</v>
      </c>
      <c r="BHK20" s="36">
        <v>126</v>
      </c>
      <c r="BHL20" s="36">
        <v>126</v>
      </c>
      <c r="BHM20" s="36">
        <v>126</v>
      </c>
      <c r="BHN20" s="36">
        <v>131</v>
      </c>
      <c r="BHO20" s="36">
        <v>130</v>
      </c>
      <c r="BHP20" s="36">
        <v>129</v>
      </c>
      <c r="BHQ20" s="36">
        <v>129</v>
      </c>
      <c r="BHR20" s="36">
        <v>129</v>
      </c>
      <c r="BHS20" s="36">
        <v>129</v>
      </c>
      <c r="BHT20" s="36">
        <v>129</v>
      </c>
      <c r="BHU20" s="36">
        <v>129</v>
      </c>
      <c r="BHV20" s="36">
        <v>129</v>
      </c>
      <c r="BHW20" s="36">
        <v>129</v>
      </c>
      <c r="BHX20" s="36">
        <v>129</v>
      </c>
      <c r="BHY20" s="36">
        <v>129</v>
      </c>
      <c r="BHZ20" s="36">
        <v>119</v>
      </c>
      <c r="BIA20" s="36">
        <v>119</v>
      </c>
      <c r="BIB20" s="36">
        <v>119</v>
      </c>
      <c r="BIC20" s="36">
        <v>119</v>
      </c>
      <c r="BID20" s="36">
        <v>119</v>
      </c>
      <c r="BIE20" s="36">
        <v>116</v>
      </c>
      <c r="BIF20" s="36">
        <v>116</v>
      </c>
      <c r="BIG20" s="36">
        <v>116</v>
      </c>
      <c r="BIH20" s="36">
        <v>116</v>
      </c>
      <c r="BII20" s="36">
        <v>116</v>
      </c>
      <c r="BIJ20" s="36">
        <v>116</v>
      </c>
      <c r="BIK20" s="36">
        <v>116</v>
      </c>
      <c r="BIL20" s="36">
        <v>116</v>
      </c>
      <c r="BIM20" s="36">
        <v>116</v>
      </c>
      <c r="BIN20" s="36">
        <v>116</v>
      </c>
      <c r="BIO20" s="36">
        <v>116</v>
      </c>
      <c r="BIP20" s="36">
        <v>116</v>
      </c>
      <c r="BIQ20" s="36">
        <v>116</v>
      </c>
      <c r="BIR20" s="36">
        <v>116</v>
      </c>
      <c r="BIS20" s="36">
        <v>122</v>
      </c>
      <c r="BIT20" s="36">
        <v>122</v>
      </c>
      <c r="BIU20" s="36">
        <v>122</v>
      </c>
      <c r="BIV20" s="36">
        <v>122</v>
      </c>
      <c r="BIW20" s="36">
        <v>122</v>
      </c>
      <c r="BIX20" s="36">
        <v>122</v>
      </c>
      <c r="BIY20" s="36">
        <v>122</v>
      </c>
      <c r="BIZ20" s="36">
        <v>122</v>
      </c>
      <c r="BJA20" s="36">
        <v>122</v>
      </c>
      <c r="BJB20" s="36">
        <v>122</v>
      </c>
      <c r="BJC20" s="36">
        <v>122</v>
      </c>
      <c r="BJD20" s="36">
        <v>122</v>
      </c>
      <c r="BJE20" s="36">
        <v>122</v>
      </c>
      <c r="BJF20" s="36">
        <v>122</v>
      </c>
      <c r="BJG20" s="36">
        <v>122</v>
      </c>
      <c r="BJH20" s="36">
        <v>122</v>
      </c>
      <c r="BJI20" s="36">
        <v>122</v>
      </c>
      <c r="BJJ20" s="36">
        <v>122</v>
      </c>
      <c r="BJK20" s="36">
        <v>122</v>
      </c>
      <c r="BJL20" s="36">
        <v>122</v>
      </c>
      <c r="BJM20" s="36">
        <v>122</v>
      </c>
      <c r="BJN20" s="36">
        <v>122</v>
      </c>
      <c r="BJO20" s="36">
        <v>122</v>
      </c>
      <c r="BJP20" s="36">
        <v>122</v>
      </c>
      <c r="BJQ20" s="36">
        <v>122</v>
      </c>
      <c r="BJR20" s="36">
        <v>122</v>
      </c>
      <c r="BJS20" s="36">
        <v>122</v>
      </c>
      <c r="BJT20" s="36">
        <v>122</v>
      </c>
      <c r="BJU20" s="36">
        <v>122</v>
      </c>
      <c r="BJV20" s="36">
        <v>122</v>
      </c>
      <c r="BJW20" s="36">
        <v>122</v>
      </c>
      <c r="BJX20" s="36">
        <v>122</v>
      </c>
      <c r="BJY20" s="36">
        <v>122</v>
      </c>
      <c r="BJZ20" s="36">
        <v>122</v>
      </c>
      <c r="BKA20" s="36">
        <v>122</v>
      </c>
      <c r="BKB20" s="36">
        <v>122</v>
      </c>
      <c r="BKC20" s="36">
        <v>122</v>
      </c>
      <c r="BKD20" s="36">
        <v>122</v>
      </c>
      <c r="BKE20" s="36">
        <v>122</v>
      </c>
      <c r="BKF20" s="36">
        <v>122</v>
      </c>
      <c r="BKG20" s="36">
        <v>122</v>
      </c>
      <c r="BKH20" s="36">
        <v>122</v>
      </c>
      <c r="BKI20" s="36">
        <v>122</v>
      </c>
      <c r="BKJ20" s="36">
        <v>122</v>
      </c>
      <c r="BKK20" s="36">
        <v>122</v>
      </c>
      <c r="BKL20" s="36">
        <v>122</v>
      </c>
      <c r="BKM20" s="36">
        <v>122</v>
      </c>
      <c r="BKN20" s="36">
        <v>122</v>
      </c>
      <c r="BKO20" s="36">
        <v>122</v>
      </c>
      <c r="BKP20" s="36">
        <v>122</v>
      </c>
      <c r="BKQ20" s="36">
        <v>122</v>
      </c>
      <c r="BKR20" s="36">
        <v>122</v>
      </c>
      <c r="BKS20" s="36">
        <v>122</v>
      </c>
      <c r="BKT20" s="36">
        <v>122</v>
      </c>
      <c r="BKU20" s="36">
        <v>122</v>
      </c>
      <c r="BKV20" s="36">
        <v>122</v>
      </c>
      <c r="BKW20" s="36">
        <v>122</v>
      </c>
      <c r="BKX20" s="36">
        <v>122</v>
      </c>
      <c r="BKY20" s="36">
        <v>122</v>
      </c>
      <c r="BKZ20" s="36">
        <v>122</v>
      </c>
      <c r="BLA20" s="36">
        <v>122</v>
      </c>
      <c r="BLB20" s="36">
        <v>122</v>
      </c>
      <c r="BLC20" s="36">
        <v>122</v>
      </c>
      <c r="BLD20" s="36">
        <v>122</v>
      </c>
      <c r="BLE20" s="36">
        <v>122</v>
      </c>
      <c r="BLF20" s="36">
        <v>87</v>
      </c>
      <c r="BLG20" s="36">
        <v>87</v>
      </c>
      <c r="BLH20" s="36">
        <v>92</v>
      </c>
      <c r="BLI20" s="36">
        <v>92</v>
      </c>
      <c r="BLJ20" s="36">
        <v>92</v>
      </c>
      <c r="BLK20" s="36">
        <v>92</v>
      </c>
      <c r="BLL20" s="36">
        <v>92</v>
      </c>
      <c r="BLM20" s="36">
        <v>92</v>
      </c>
      <c r="BLN20" s="36">
        <v>92</v>
      </c>
      <c r="BLO20" s="36">
        <v>92</v>
      </c>
      <c r="BLP20" s="36">
        <v>92</v>
      </c>
      <c r="BLQ20" s="36">
        <v>92</v>
      </c>
      <c r="BLR20" s="36">
        <v>92</v>
      </c>
      <c r="BLS20" s="36">
        <v>92</v>
      </c>
      <c r="BLT20" s="36">
        <v>92</v>
      </c>
      <c r="BLU20" s="36">
        <v>92</v>
      </c>
      <c r="BLV20" s="36">
        <v>92</v>
      </c>
      <c r="BLW20" s="36">
        <v>92</v>
      </c>
      <c r="BLX20" s="36">
        <v>92</v>
      </c>
      <c r="BLY20" s="36">
        <v>92</v>
      </c>
      <c r="BLZ20" s="36">
        <v>92</v>
      </c>
      <c r="BMA20" s="36">
        <v>92</v>
      </c>
      <c r="BMB20" s="36">
        <v>92</v>
      </c>
      <c r="BMC20" s="36">
        <v>92</v>
      </c>
      <c r="BMD20" s="36">
        <v>92</v>
      </c>
      <c r="BME20" s="36">
        <v>92</v>
      </c>
      <c r="BMF20" s="36">
        <v>92</v>
      </c>
      <c r="BMG20" s="36">
        <v>91</v>
      </c>
      <c r="BMH20" s="36">
        <v>91</v>
      </c>
      <c r="BMI20" s="36">
        <v>91</v>
      </c>
      <c r="BMJ20" s="36">
        <v>91</v>
      </c>
      <c r="BMK20" s="36">
        <v>91</v>
      </c>
      <c r="BML20" s="36">
        <v>91</v>
      </c>
      <c r="BMM20" s="36">
        <v>91</v>
      </c>
      <c r="BMN20" s="36">
        <v>91</v>
      </c>
      <c r="BMO20" s="36">
        <v>91</v>
      </c>
      <c r="BMP20" s="36">
        <v>91</v>
      </c>
      <c r="BMQ20" s="36">
        <v>91</v>
      </c>
      <c r="BMR20" s="36">
        <v>91</v>
      </c>
      <c r="BMS20" s="36">
        <v>91</v>
      </c>
      <c r="BMT20" s="36">
        <v>91</v>
      </c>
      <c r="BMU20" s="36">
        <v>91</v>
      </c>
      <c r="BMV20" s="36">
        <v>91</v>
      </c>
      <c r="BMW20" s="36">
        <v>91</v>
      </c>
      <c r="BMX20" s="36">
        <v>91</v>
      </c>
      <c r="BMY20" s="36">
        <v>91</v>
      </c>
    </row>
    <row r="21" spans="1:1715" s="6" customFormat="1" ht="6.75" customHeight="1" x14ac:dyDescent="0.25">
      <c r="A21" s="10"/>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c r="XY21" s="11"/>
      <c r="XZ21" s="11"/>
      <c r="YA21" s="11"/>
      <c r="YB21" s="11"/>
      <c r="YC21" s="11"/>
      <c r="YD21" s="11"/>
      <c r="YE21" s="11"/>
      <c r="YF21" s="11"/>
      <c r="YG21" s="11"/>
      <c r="YH21" s="11"/>
      <c r="YI21" s="11"/>
      <c r="YJ21" s="11"/>
      <c r="YK21" s="11"/>
      <c r="YL21" s="11"/>
      <c r="YM21" s="11"/>
      <c r="YN21" s="11"/>
      <c r="YO21" s="11"/>
      <c r="YP21" s="11"/>
      <c r="YQ21" s="11"/>
      <c r="YR21" s="11"/>
      <c r="YS21" s="11"/>
      <c r="YT21" s="11"/>
      <c r="YU21" s="11"/>
      <c r="YV21" s="11"/>
      <c r="YW21" s="11"/>
      <c r="YX21" s="11"/>
      <c r="YY21" s="11"/>
      <c r="YZ21" s="11"/>
      <c r="ZA21" s="11"/>
      <c r="ZB21" s="11"/>
      <c r="ZC21" s="11"/>
      <c r="ZD21" s="11"/>
      <c r="ZE21" s="11"/>
      <c r="ZF21" s="11"/>
      <c r="ZG21" s="11"/>
      <c r="ZH21" s="11"/>
      <c r="ZI21" s="11"/>
      <c r="ZJ21" s="11"/>
      <c r="ZK21" s="11"/>
      <c r="ZL21" s="11"/>
      <c r="ZM21" s="11"/>
      <c r="ZN21" s="11"/>
      <c r="ZO21" s="11"/>
      <c r="ZP21" s="11"/>
      <c r="ZQ21" s="11"/>
      <c r="ZR21" s="11"/>
      <c r="ZS21" s="11"/>
      <c r="ZT21" s="11"/>
      <c r="ZU21" s="11"/>
      <c r="ZV21" s="11"/>
      <c r="ZW21" s="11"/>
      <c r="ZX21" s="11"/>
      <c r="ZY21" s="11"/>
      <c r="ZZ21" s="11"/>
      <c r="AAA21" s="11"/>
      <c r="AAB21" s="11"/>
      <c r="AAC21" s="11"/>
      <c r="AAD21" s="11"/>
      <c r="AAE21" s="11"/>
      <c r="AAF21" s="11"/>
      <c r="AAG21" s="11"/>
      <c r="AAH21" s="11"/>
      <c r="AAI21" s="11"/>
      <c r="AAJ21" s="11"/>
      <c r="AAK21" s="11"/>
      <c r="AAL21" s="11"/>
      <c r="AAM21" s="11"/>
      <c r="AAN21" s="11"/>
      <c r="AAO21" s="11"/>
      <c r="AAP21" s="11"/>
      <c r="AAQ21" s="11"/>
      <c r="AAR21" s="11"/>
      <c r="AAS21" s="11"/>
      <c r="AAT21" s="11"/>
      <c r="AAU21" s="11"/>
      <c r="AAV21" s="11"/>
      <c r="AAW21" s="11"/>
      <c r="AAX21" s="11"/>
      <c r="AAY21" s="11"/>
      <c r="AAZ21" s="11"/>
      <c r="ABA21" s="11"/>
      <c r="ABB21" s="11"/>
      <c r="ABC21" s="11"/>
      <c r="ABD21" s="11"/>
      <c r="ABE21" s="11"/>
      <c r="ABF21" s="11"/>
      <c r="ABG21" s="11"/>
      <c r="ABH21" s="11"/>
      <c r="ABI21" s="11"/>
      <c r="ABJ21" s="11"/>
      <c r="ABK21" s="11"/>
      <c r="ABL21" s="11"/>
      <c r="ABM21" s="11"/>
      <c r="ABN21" s="11"/>
      <c r="ABO21" s="11"/>
      <c r="ABP21" s="11"/>
      <c r="ABQ21" s="11"/>
      <c r="ABR21" s="11"/>
      <c r="ABS21" s="11"/>
      <c r="ABT21" s="11"/>
      <c r="ABU21" s="11"/>
      <c r="ABV21" s="11"/>
      <c r="ABW21" s="11"/>
      <c r="ABX21" s="11"/>
      <c r="ABY21" s="11"/>
      <c r="ABZ21" s="11"/>
      <c r="ACA21" s="11"/>
      <c r="ACB21" s="11"/>
      <c r="ACC21" s="11"/>
      <c r="ACD21" s="11"/>
      <c r="ACE21" s="11"/>
      <c r="ACF21" s="11"/>
      <c r="ACG21" s="11"/>
      <c r="ACH21" s="11"/>
      <c r="ACI21" s="11"/>
      <c r="ACJ21" s="11"/>
      <c r="ACK21" s="11"/>
      <c r="ACL21" s="11"/>
      <c r="ACM21" s="11"/>
      <c r="ACN21" s="11"/>
      <c r="ACO21" s="11"/>
      <c r="ACP21" s="11"/>
      <c r="ACQ21" s="11"/>
      <c r="ACR21" s="11"/>
      <c r="ACS21" s="11"/>
      <c r="ACT21" s="11"/>
      <c r="ACU21" s="11"/>
      <c r="ACV21" s="11"/>
      <c r="ACW21" s="11"/>
      <c r="ACX21" s="11"/>
      <c r="ACY21" s="11"/>
      <c r="ACZ21" s="11"/>
      <c r="ADA21" s="11"/>
      <c r="ADB21" s="11"/>
      <c r="ADC21" s="11"/>
      <c r="ADD21" s="11"/>
      <c r="ADE21" s="11"/>
      <c r="ADF21" s="11"/>
      <c r="ADG21" s="11"/>
      <c r="ADH21" s="11"/>
      <c r="ADI21" s="11"/>
      <c r="ADJ21" s="11"/>
      <c r="ADK21" s="11"/>
      <c r="ADL21" s="11"/>
      <c r="ADM21" s="11"/>
      <c r="ADN21" s="11"/>
      <c r="ADO21" s="11"/>
      <c r="ADP21" s="11"/>
      <c r="ADQ21" s="11"/>
      <c r="ADR21" s="11"/>
      <c r="ADS21" s="11"/>
      <c r="ADT21" s="11"/>
      <c r="ADU21" s="11"/>
      <c r="ADV21" s="11"/>
      <c r="ADW21" s="11"/>
      <c r="ADX21" s="11"/>
      <c r="ADY21" s="11"/>
      <c r="ADZ21" s="11"/>
      <c r="AEA21" s="11"/>
      <c r="AEB21" s="11"/>
      <c r="AEC21" s="11"/>
      <c r="AED21" s="11"/>
      <c r="AEE21" s="11"/>
      <c r="AEF21" s="11"/>
      <c r="AEG21" s="11"/>
      <c r="AEH21" s="11"/>
      <c r="AEI21" s="11"/>
      <c r="AEJ21" s="11"/>
      <c r="AEK21" s="11"/>
      <c r="AEL21" s="11"/>
      <c r="AEM21" s="11"/>
      <c r="AEN21" s="11"/>
      <c r="AEO21" s="11"/>
      <c r="AEP21" s="11"/>
      <c r="AEQ21" s="11"/>
      <c r="AER21" s="11"/>
      <c r="AES21" s="11"/>
      <c r="AET21" s="11"/>
      <c r="AEU21" s="11"/>
      <c r="AEV21" s="11"/>
      <c r="AEW21" s="11"/>
      <c r="AEX21" s="11"/>
      <c r="AEY21" s="11"/>
      <c r="AEZ21" s="11"/>
      <c r="AFA21" s="11"/>
      <c r="AFB21" s="11"/>
      <c r="AFC21" s="11"/>
      <c r="AFD21" s="11"/>
      <c r="AFE21" s="11"/>
      <c r="AFF21" s="11"/>
      <c r="AFG21" s="11"/>
      <c r="AFH21" s="11"/>
      <c r="AFI21" s="11"/>
      <c r="AFJ21" s="11"/>
      <c r="AFK21" s="11"/>
      <c r="AFL21" s="11"/>
      <c r="AFM21" s="11"/>
      <c r="AFN21" s="11"/>
      <c r="AFO21" s="11"/>
      <c r="AFP21" s="11"/>
      <c r="AFQ21" s="11"/>
      <c r="AFR21" s="11"/>
      <c r="AFS21" s="11"/>
      <c r="AFT21" s="11"/>
      <c r="AFU21" s="11"/>
      <c r="AFV21" s="11"/>
      <c r="AFW21" s="11"/>
      <c r="AFX21" s="11"/>
      <c r="AFY21" s="11"/>
      <c r="AFZ21" s="11"/>
      <c r="AGA21" s="11"/>
      <c r="AGB21" s="11"/>
      <c r="AGC21" s="11"/>
      <c r="AGD21" s="11"/>
      <c r="AGE21" s="11"/>
      <c r="AGF21" s="11"/>
      <c r="AGG21" s="11"/>
      <c r="AGH21" s="11"/>
      <c r="AGI21" s="11"/>
      <c r="AGJ21" s="11"/>
      <c r="AGK21" s="11"/>
      <c r="AGL21" s="11"/>
      <c r="AGM21" s="11"/>
      <c r="AGN21" s="11"/>
      <c r="AGO21" s="11"/>
      <c r="AGP21" s="11"/>
      <c r="AGQ21" s="11"/>
      <c r="AGR21" s="11"/>
      <c r="AGS21" s="11"/>
      <c r="AGT21" s="11"/>
      <c r="AGU21" s="11"/>
      <c r="AGV21" s="11"/>
      <c r="AGW21" s="11"/>
      <c r="AGX21" s="11"/>
      <c r="AGY21" s="11"/>
      <c r="AGZ21" s="11"/>
      <c r="AHA21" s="11"/>
      <c r="AHB21" s="11"/>
      <c r="AHC21" s="11"/>
      <c r="AHD21" s="11"/>
      <c r="AHE21" s="11"/>
      <c r="AHF21" s="11"/>
      <c r="AHG21" s="11"/>
      <c r="AHH21" s="11"/>
      <c r="AHI21" s="11"/>
      <c r="AHJ21" s="11"/>
      <c r="AHK21" s="11"/>
      <c r="AHL21" s="11"/>
      <c r="AHM21" s="11"/>
      <c r="AHN21" s="11"/>
      <c r="AHO21" s="11"/>
      <c r="AHP21" s="11"/>
      <c r="AHQ21" s="11"/>
      <c r="AHR21" s="11"/>
      <c r="AHS21" s="11"/>
      <c r="AHT21" s="11"/>
      <c r="AHU21" s="11"/>
      <c r="AHV21" s="11"/>
      <c r="AHW21" s="11"/>
      <c r="AHX21" s="11"/>
      <c r="AHY21" s="11"/>
      <c r="AHZ21" s="11"/>
      <c r="AIA21" s="11"/>
      <c r="AIB21" s="11"/>
      <c r="AIC21" s="11"/>
      <c r="AID21" s="11"/>
      <c r="AIE21" s="11"/>
      <c r="AIF21" s="11"/>
      <c r="AIG21" s="11"/>
      <c r="AIH21" s="11"/>
      <c r="AII21" s="11"/>
      <c r="AIJ21" s="11"/>
      <c r="AIK21" s="11"/>
      <c r="AIL21" s="11"/>
      <c r="AIM21" s="11"/>
      <c r="AIN21" s="11"/>
      <c r="AIO21" s="11"/>
      <c r="AIP21" s="11"/>
      <c r="AIQ21" s="11"/>
      <c r="AIR21" s="11"/>
      <c r="AIS21" s="11"/>
      <c r="AIT21" s="11"/>
      <c r="AIU21" s="11"/>
      <c r="AIV21" s="11"/>
      <c r="AIW21" s="11"/>
      <c r="AIX21" s="11"/>
      <c r="AIY21" s="11"/>
      <c r="AIZ21" s="11"/>
      <c r="AJA21" s="11"/>
      <c r="AJB21" s="11"/>
      <c r="AJC21" s="11"/>
      <c r="AJD21" s="11"/>
      <c r="AJE21" s="11"/>
      <c r="AJF21" s="11"/>
      <c r="AJG21" s="11"/>
      <c r="AJH21" s="11"/>
      <c r="AJI21" s="11"/>
      <c r="AJJ21" s="11"/>
      <c r="AJK21" s="11"/>
      <c r="AJL21" s="11"/>
      <c r="AJM21" s="11"/>
      <c r="AJN21" s="11"/>
      <c r="AJO21" s="11"/>
      <c r="AJP21" s="11"/>
      <c r="AJQ21" s="11"/>
      <c r="AJR21" s="11"/>
      <c r="AJS21" s="11"/>
      <c r="AJT21" s="11"/>
      <c r="AJU21" s="11"/>
      <c r="AJV21" s="11"/>
      <c r="AJW21" s="11"/>
      <c r="AJX21" s="11"/>
      <c r="AJY21" s="11"/>
      <c r="AJZ21" s="11"/>
      <c r="AKA21" s="11"/>
      <c r="AKB21" s="11"/>
      <c r="AKC21" s="11"/>
      <c r="AKD21" s="11"/>
      <c r="AKE21" s="11"/>
      <c r="AKF21" s="11"/>
      <c r="AKG21" s="11"/>
      <c r="AKH21" s="11"/>
      <c r="AKI21" s="11"/>
      <c r="AKJ21" s="11"/>
      <c r="AKK21" s="11"/>
      <c r="AKL21" s="11"/>
      <c r="AKM21" s="11"/>
      <c r="AKN21" s="11"/>
      <c r="AKO21" s="11"/>
      <c r="AKP21" s="11"/>
      <c r="AKQ21" s="11"/>
      <c r="AKR21" s="11"/>
      <c r="AKS21" s="11"/>
      <c r="AKT21" s="11"/>
      <c r="AKU21" s="11"/>
      <c r="AKV21" s="11"/>
      <c r="AKW21" s="11"/>
      <c r="AKX21" s="11"/>
      <c r="AKY21" s="11"/>
      <c r="AKZ21" s="11"/>
      <c r="ALA21" s="11"/>
      <c r="ALB21" s="11"/>
      <c r="ALC21" s="11"/>
      <c r="ALD21" s="11"/>
      <c r="ALE21" s="11"/>
      <c r="ALF21" s="11"/>
      <c r="ALG21" s="11"/>
      <c r="ALH21" s="11"/>
      <c r="ALI21" s="11"/>
      <c r="ALJ21" s="11"/>
      <c r="ALK21" s="11"/>
      <c r="ALL21" s="11"/>
      <c r="ALM21" s="11"/>
      <c r="ALN21" s="11"/>
      <c r="ALO21" s="11"/>
      <c r="ALP21" s="11"/>
      <c r="ALQ21" s="11"/>
      <c r="ALR21" s="11"/>
      <c r="ALS21" s="11"/>
      <c r="ALT21" s="11"/>
      <c r="ALU21" s="11"/>
      <c r="ALV21" s="11"/>
      <c r="ALW21" s="11"/>
      <c r="ALX21" s="11"/>
      <c r="ALY21" s="11"/>
      <c r="ALZ21" s="11"/>
      <c r="AMA21" s="11"/>
      <c r="AMB21" s="11"/>
      <c r="AMC21" s="11"/>
      <c r="AMD21" s="11"/>
      <c r="AME21" s="11"/>
      <c r="AMF21" s="11"/>
      <c r="AMG21" s="11"/>
      <c r="AMH21" s="11"/>
      <c r="AMI21" s="11"/>
      <c r="AMJ21" s="11"/>
      <c r="AMK21" s="11"/>
      <c r="AML21" s="11"/>
      <c r="AMM21" s="11"/>
      <c r="AMN21" s="11"/>
      <c r="AMO21" s="11"/>
      <c r="AMP21" s="11"/>
      <c r="AMQ21" s="11"/>
      <c r="AMR21" s="11"/>
      <c r="AMS21" s="11"/>
      <c r="AMT21" s="11"/>
      <c r="AMU21" s="11"/>
      <c r="AMV21" s="11"/>
      <c r="AMW21" s="11"/>
      <c r="AMX21" s="11"/>
      <c r="AMY21" s="11"/>
      <c r="AMZ21" s="11"/>
      <c r="ANA21" s="11"/>
      <c r="ANB21" s="11"/>
      <c r="ANC21" s="11"/>
      <c r="AND21" s="11"/>
      <c r="ANE21" s="11"/>
      <c r="ANF21" s="11"/>
      <c r="ANG21" s="11"/>
      <c r="ANH21" s="11"/>
      <c r="ANI21" s="11"/>
      <c r="ANJ21" s="11"/>
      <c r="ANK21" s="11"/>
      <c r="ANL21" s="11"/>
      <c r="ANM21" s="11"/>
      <c r="ANN21" s="11"/>
      <c r="ANO21" s="11"/>
      <c r="ANP21" s="11"/>
      <c r="ANQ21" s="11"/>
      <c r="ANR21" s="11"/>
      <c r="ANS21" s="11"/>
      <c r="ANT21" s="11"/>
      <c r="ANU21" s="11"/>
      <c r="ANV21" s="11"/>
      <c r="ANW21" s="11"/>
      <c r="ANX21" s="11"/>
      <c r="ANY21" s="11"/>
      <c r="ANZ21" s="11"/>
      <c r="AOA21" s="11"/>
      <c r="AOB21" s="11"/>
      <c r="AOC21" s="11"/>
      <c r="AOD21" s="11"/>
      <c r="AOE21" s="11"/>
      <c r="AOF21" s="11"/>
      <c r="AOG21" s="11"/>
      <c r="AOH21" s="11"/>
      <c r="AOI21" s="11"/>
      <c r="AOJ21" s="11"/>
      <c r="AOK21" s="11"/>
      <c r="AOL21" s="11"/>
      <c r="AOM21" s="11"/>
      <c r="AON21" s="11"/>
      <c r="AOO21" s="11"/>
      <c r="AOP21" s="11"/>
      <c r="AOQ21" s="11"/>
      <c r="AOR21" s="11"/>
      <c r="AOS21" s="11"/>
      <c r="AOT21" s="11"/>
      <c r="AOU21" s="11"/>
      <c r="AOV21" s="11"/>
      <c r="AOW21" s="11"/>
      <c r="AOX21" s="11"/>
      <c r="AOY21" s="11"/>
      <c r="AOZ21" s="11"/>
      <c r="APA21" s="11"/>
      <c r="APB21" s="11"/>
      <c r="APC21" s="11"/>
      <c r="APD21" s="11"/>
      <c r="APE21" s="11"/>
      <c r="APF21" s="11"/>
      <c r="APG21" s="11"/>
      <c r="APH21" s="11"/>
      <c r="API21" s="11"/>
      <c r="APJ21" s="11"/>
      <c r="APK21" s="11"/>
      <c r="APL21" s="11"/>
      <c r="APM21" s="11"/>
      <c r="APN21" s="11"/>
      <c r="APO21" s="11"/>
      <c r="APP21" s="11"/>
      <c r="APQ21" s="11"/>
      <c r="APR21" s="11"/>
      <c r="APS21" s="11"/>
      <c r="APT21" s="11"/>
      <c r="APU21" s="11"/>
      <c r="APV21" s="11"/>
      <c r="APW21" s="11"/>
      <c r="APX21" s="11"/>
      <c r="APY21" s="11"/>
      <c r="APZ21" s="11"/>
      <c r="AQA21" s="11"/>
      <c r="AQB21" s="11"/>
      <c r="AQC21" s="11"/>
      <c r="AQD21" s="11"/>
      <c r="AQE21" s="11"/>
      <c r="AQF21" s="11"/>
      <c r="AQG21" s="11"/>
      <c r="AQH21" s="11"/>
      <c r="AQI21" s="11"/>
      <c r="AQJ21" s="11"/>
      <c r="AQK21" s="11"/>
      <c r="AQL21" s="11"/>
      <c r="AQM21" s="11"/>
      <c r="AQN21" s="11"/>
      <c r="AQO21" s="11"/>
      <c r="AQP21" s="11"/>
      <c r="AQQ21" s="11"/>
      <c r="AQR21" s="11"/>
      <c r="AQS21" s="11"/>
      <c r="AQT21" s="11"/>
      <c r="AQU21" s="11"/>
      <c r="AQV21" s="11"/>
      <c r="AQW21" s="11"/>
      <c r="AQX21" s="11"/>
      <c r="AQY21" s="11"/>
      <c r="AQZ21" s="11"/>
      <c r="ARA21" s="11"/>
      <c r="ARB21" s="11"/>
      <c r="ARC21" s="11"/>
      <c r="ARD21" s="11"/>
      <c r="ARE21" s="11"/>
      <c r="ARF21" s="11"/>
      <c r="ARG21" s="11"/>
      <c r="ARH21" s="11"/>
      <c r="ARI21" s="11"/>
      <c r="ARJ21" s="11"/>
      <c r="ARK21" s="11"/>
      <c r="ARL21" s="11"/>
      <c r="ARM21" s="11"/>
      <c r="ARN21" s="11"/>
      <c r="ARO21" s="11"/>
      <c r="ARP21" s="11"/>
      <c r="ARQ21" s="11"/>
      <c r="ARR21" s="11"/>
      <c r="ARS21" s="11"/>
      <c r="ART21" s="11"/>
      <c r="ARU21" s="11"/>
      <c r="ARV21" s="11"/>
      <c r="ARW21" s="11"/>
      <c r="ARX21" s="11"/>
      <c r="ARY21" s="11"/>
      <c r="ARZ21" s="11"/>
      <c r="ASA21" s="11"/>
      <c r="ASB21" s="11"/>
      <c r="ASC21" s="11"/>
      <c r="ASD21" s="11"/>
      <c r="ASE21" s="11"/>
      <c r="ASF21" s="11"/>
      <c r="ASG21" s="11"/>
      <c r="ASH21" s="11"/>
      <c r="ASI21" s="11"/>
      <c r="ASJ21" s="11"/>
      <c r="ASK21" s="11"/>
      <c r="ASL21" s="11"/>
      <c r="ASM21" s="11"/>
      <c r="ASN21" s="11"/>
      <c r="ASO21" s="11"/>
      <c r="ASP21" s="11"/>
      <c r="ASQ21" s="11"/>
      <c r="ASR21" s="11"/>
      <c r="ASS21" s="11"/>
      <c r="AST21" s="11"/>
      <c r="ASU21" s="11"/>
      <c r="ASV21" s="11"/>
      <c r="ASW21" s="11"/>
      <c r="ASX21" s="11"/>
      <c r="ASY21" s="11"/>
      <c r="ASZ21" s="11"/>
      <c r="ATA21" s="11"/>
      <c r="ATB21" s="11"/>
      <c r="ATC21" s="11"/>
      <c r="ATD21" s="11"/>
      <c r="ATE21" s="11"/>
      <c r="ATF21" s="11"/>
      <c r="ATG21" s="11"/>
      <c r="ATH21" s="11"/>
      <c r="ATI21" s="11"/>
      <c r="ATJ21" s="11"/>
      <c r="ATK21" s="11"/>
      <c r="ATL21" s="11"/>
      <c r="ATM21" s="11"/>
      <c r="ATN21" s="11"/>
      <c r="ATO21" s="11"/>
      <c r="ATP21" s="11"/>
      <c r="ATQ21" s="11"/>
      <c r="ATR21" s="11"/>
      <c r="ATS21" s="11"/>
      <c r="ATT21" s="11"/>
      <c r="ATU21" s="11"/>
      <c r="ATV21" s="11"/>
      <c r="ATW21" s="11"/>
      <c r="ATX21" s="11"/>
      <c r="ATY21" s="11"/>
      <c r="ATZ21" s="11"/>
      <c r="AUA21" s="11"/>
      <c r="AUB21" s="11"/>
      <c r="AUC21" s="11"/>
      <c r="AUD21" s="11"/>
      <c r="AUE21" s="11"/>
      <c r="AUF21" s="11"/>
      <c r="AUG21" s="11"/>
      <c r="AUH21" s="11"/>
      <c r="AUI21" s="11"/>
      <c r="AUJ21" s="11"/>
      <c r="AUK21" s="11"/>
      <c r="AUL21" s="11"/>
      <c r="AUM21" s="11"/>
      <c r="AUN21" s="11"/>
      <c r="AUO21" s="11"/>
      <c r="AUP21" s="11"/>
      <c r="AUQ21" s="11"/>
      <c r="AUR21" s="11"/>
      <c r="AUS21" s="11"/>
      <c r="AUT21" s="11"/>
      <c r="AUU21" s="11"/>
      <c r="AUV21" s="11"/>
      <c r="AUW21" s="11"/>
      <c r="AUX21" s="11"/>
      <c r="AUY21" s="11"/>
      <c r="AUZ21" s="11"/>
      <c r="AVA21" s="11"/>
      <c r="AVB21" s="11"/>
      <c r="AVC21" s="11"/>
      <c r="AVD21" s="11"/>
      <c r="AVE21" s="11"/>
      <c r="AVF21" s="11"/>
      <c r="AVG21" s="11"/>
      <c r="AVH21" s="11"/>
      <c r="AVI21" s="11"/>
      <c r="AVJ21" s="11"/>
      <c r="AVK21" s="11"/>
      <c r="AVL21" s="11"/>
      <c r="AVM21" s="11"/>
      <c r="AVN21" s="11"/>
      <c r="AVO21" s="11"/>
      <c r="AVP21" s="11"/>
      <c r="AVQ21" s="11"/>
      <c r="AVR21" s="11"/>
      <c r="AVS21" s="11"/>
      <c r="AVT21" s="11"/>
      <c r="AVU21" s="11"/>
      <c r="AVV21" s="11"/>
      <c r="AVW21" s="11"/>
      <c r="AVX21" s="11"/>
      <c r="AVY21" s="11"/>
      <c r="AVZ21" s="11"/>
      <c r="AWA21" s="11"/>
      <c r="AWB21" s="11"/>
      <c r="AWC21" s="11"/>
      <c r="AWD21" s="11"/>
      <c r="AWE21" s="11"/>
      <c r="AWF21" s="11"/>
      <c r="AWG21" s="11"/>
      <c r="AWH21" s="11"/>
      <c r="AWI21" s="11"/>
      <c r="AWJ21" s="11"/>
      <c r="AWK21" s="11"/>
      <c r="AWL21" s="11"/>
      <c r="AWM21" s="11"/>
      <c r="AWN21" s="11"/>
      <c r="AWO21" s="11"/>
      <c r="AWP21" s="11"/>
      <c r="AWQ21" s="11"/>
      <c r="AWR21" s="11"/>
      <c r="AWS21" s="11"/>
      <c r="AWT21" s="11"/>
      <c r="AWU21" s="11"/>
      <c r="AWV21" s="11"/>
      <c r="AWW21" s="11"/>
      <c r="AWX21" s="11"/>
      <c r="AWY21" s="11"/>
      <c r="AWZ21" s="11"/>
      <c r="AXA21" s="11"/>
      <c r="AXB21" s="11"/>
      <c r="AXC21" s="11"/>
      <c r="AXD21" s="11"/>
      <c r="AXE21" s="11"/>
      <c r="AXF21" s="11"/>
      <c r="AXG21" s="11"/>
      <c r="AXH21" s="11"/>
      <c r="AXI21" s="11"/>
      <c r="AXJ21" s="11"/>
      <c r="AXK21" s="11"/>
      <c r="AXL21" s="11"/>
      <c r="AXM21" s="11"/>
      <c r="AXN21" s="11"/>
      <c r="AXO21" s="11"/>
      <c r="AXP21" s="11"/>
      <c r="AXQ21" s="11"/>
      <c r="AXR21" s="11"/>
      <c r="AXS21" s="11"/>
      <c r="AXT21" s="11"/>
      <c r="AXU21" s="11"/>
      <c r="AXV21" s="11"/>
      <c r="AXW21" s="11"/>
      <c r="AXX21" s="11"/>
      <c r="AXY21" s="11"/>
      <c r="AXZ21" s="11"/>
      <c r="AYA21" s="11"/>
      <c r="AYB21" s="11"/>
      <c r="AYC21" s="11"/>
      <c r="AYD21" s="11"/>
      <c r="AYE21" s="11"/>
      <c r="AYF21" s="11"/>
      <c r="AYG21" s="11"/>
      <c r="AYH21" s="11"/>
      <c r="AYI21" s="11"/>
      <c r="AYJ21" s="11"/>
      <c r="AYK21" s="11"/>
      <c r="AYL21" s="11"/>
      <c r="AYM21" s="11"/>
      <c r="AYN21" s="11"/>
      <c r="AYO21" s="11"/>
      <c r="AYP21" s="11"/>
      <c r="AYQ21" s="11"/>
      <c r="AYR21" s="11"/>
      <c r="AYS21" s="11"/>
      <c r="AYT21" s="11"/>
      <c r="AYU21" s="11"/>
      <c r="AYV21" s="11"/>
      <c r="AYW21" s="11"/>
      <c r="AYX21" s="11"/>
      <c r="AYY21" s="11"/>
      <c r="AYZ21" s="11"/>
      <c r="AZA21" s="11"/>
      <c r="AZB21" s="11"/>
      <c r="AZC21" s="11"/>
      <c r="AZD21" s="11"/>
      <c r="AZE21" s="11"/>
      <c r="AZF21" s="11"/>
      <c r="AZG21" s="11"/>
      <c r="AZH21" s="11"/>
      <c r="AZI21" s="11"/>
      <c r="AZJ21" s="11"/>
      <c r="AZK21" s="11"/>
      <c r="AZL21" s="11"/>
      <c r="AZM21" s="11"/>
      <c r="AZN21" s="11"/>
      <c r="AZO21" s="11"/>
      <c r="AZP21" s="11"/>
      <c r="AZQ21" s="11"/>
      <c r="AZR21" s="11"/>
      <c r="AZS21" s="11"/>
      <c r="AZT21" s="11"/>
      <c r="AZU21" s="11"/>
      <c r="AZV21" s="11"/>
      <c r="AZW21" s="11"/>
      <c r="AZX21" s="11"/>
      <c r="AZY21" s="11"/>
      <c r="AZZ21" s="11"/>
      <c r="BAA21" s="11"/>
      <c r="BAB21" s="11"/>
      <c r="BAC21" s="11"/>
      <c r="BAD21" s="11"/>
      <c r="BAE21" s="11"/>
      <c r="BAF21" s="11"/>
      <c r="BAG21" s="11"/>
      <c r="BAH21" s="11"/>
      <c r="BAI21" s="11"/>
      <c r="BAJ21" s="11"/>
      <c r="BAK21" s="11"/>
      <c r="BAL21" s="11"/>
      <c r="BAM21" s="11"/>
      <c r="BAN21" s="11"/>
      <c r="BAO21" s="11"/>
      <c r="BAP21" s="11"/>
      <c r="BAQ21" s="11"/>
      <c r="BAR21" s="11"/>
      <c r="BAS21" s="11"/>
      <c r="BAT21" s="11"/>
      <c r="BAU21" s="11"/>
      <c r="BAV21" s="11"/>
      <c r="BAW21" s="11"/>
      <c r="BAX21" s="11"/>
      <c r="BAY21" s="11"/>
      <c r="BAZ21" s="11"/>
      <c r="BBA21" s="11"/>
      <c r="BBB21" s="11"/>
      <c r="BBC21" s="11"/>
      <c r="BBD21" s="11"/>
      <c r="BBE21" s="11"/>
      <c r="BBF21" s="11"/>
      <c r="BBG21" s="11"/>
      <c r="BBH21" s="11"/>
      <c r="BBI21" s="11"/>
      <c r="BBJ21" s="11"/>
      <c r="BBK21" s="11"/>
      <c r="BBL21" s="11"/>
      <c r="BBM21" s="11"/>
      <c r="BBN21" s="11"/>
      <c r="BBO21" s="11"/>
      <c r="BBP21" s="11"/>
      <c r="BBQ21" s="11"/>
      <c r="BBR21" s="11"/>
      <c r="BBS21" s="11"/>
      <c r="BBT21" s="11"/>
      <c r="BBU21" s="11"/>
      <c r="BBV21" s="11"/>
      <c r="BBW21" s="11"/>
      <c r="BBX21" s="11"/>
      <c r="BBY21" s="11"/>
      <c r="BBZ21" s="11"/>
      <c r="BCA21" s="11"/>
      <c r="BCB21" s="11"/>
      <c r="BCC21" s="11"/>
      <c r="BCD21" s="11"/>
      <c r="BCE21" s="11"/>
      <c r="BCF21" s="11"/>
      <c r="BCG21" s="11"/>
      <c r="BCH21" s="11"/>
      <c r="BCI21" s="11"/>
      <c r="BCJ21" s="11"/>
      <c r="BCK21" s="11"/>
      <c r="BCL21" s="11"/>
      <c r="BCM21" s="11"/>
      <c r="BCN21" s="11"/>
      <c r="BCO21" s="11"/>
      <c r="BCP21" s="11"/>
      <c r="BCQ21" s="11"/>
      <c r="BCR21" s="11"/>
      <c r="BCS21" s="11"/>
      <c r="BCT21" s="11"/>
      <c r="BCU21" s="11"/>
      <c r="BCV21" s="11"/>
      <c r="BCW21" s="11"/>
      <c r="BCX21" s="11"/>
      <c r="BCY21" s="11"/>
      <c r="BCZ21" s="11"/>
      <c r="BDA21" s="11"/>
      <c r="BDB21" s="11"/>
      <c r="BDC21" s="11"/>
      <c r="BDD21" s="11"/>
      <c r="BDE21" s="11"/>
      <c r="BDF21" s="11"/>
      <c r="BDG21" s="11"/>
      <c r="BDH21" s="11"/>
      <c r="BDI21" s="11"/>
      <c r="BDJ21" s="11"/>
      <c r="BDK21" s="11"/>
      <c r="BDL21" s="11"/>
      <c r="BDM21" s="11"/>
      <c r="BDN21" s="11"/>
      <c r="BDO21" s="11"/>
      <c r="BDP21" s="11"/>
      <c r="BDQ21" s="11"/>
      <c r="BDR21" s="11"/>
      <c r="BDS21" s="11"/>
      <c r="BDT21" s="11"/>
      <c r="BDU21" s="11"/>
      <c r="BDV21" s="11"/>
      <c r="BDW21" s="11"/>
      <c r="BDX21" s="11"/>
      <c r="BDY21" s="11"/>
      <c r="BDZ21" s="11"/>
      <c r="BEA21" s="11"/>
      <c r="BEB21" s="11"/>
      <c r="BEC21" s="11"/>
      <c r="BED21" s="11"/>
      <c r="BEE21" s="11"/>
      <c r="BEF21" s="11"/>
      <c r="BEG21" s="11"/>
      <c r="BEH21" s="11"/>
      <c r="BEI21" s="11"/>
      <c r="BEJ21" s="11"/>
      <c r="BEK21" s="11"/>
      <c r="BEL21" s="11"/>
      <c r="BEM21" s="11"/>
      <c r="BEN21" s="11"/>
      <c r="BEO21" s="11"/>
      <c r="BEP21" s="11"/>
      <c r="BEQ21" s="11"/>
      <c r="BER21" s="11"/>
      <c r="BES21" s="11"/>
      <c r="BET21" s="11"/>
      <c r="BEU21" s="11"/>
      <c r="BEV21" s="11"/>
      <c r="BEW21" s="11"/>
      <c r="BEX21" s="11"/>
      <c r="BEY21" s="11"/>
      <c r="BEZ21" s="11"/>
      <c r="BFA21" s="11"/>
      <c r="BFB21" s="11"/>
      <c r="BFC21" s="11"/>
      <c r="BFD21" s="11"/>
      <c r="BFE21" s="11"/>
      <c r="BFF21" s="11"/>
      <c r="BFG21" s="11"/>
      <c r="BFH21" s="11"/>
      <c r="BFI21" s="11"/>
      <c r="BFJ21" s="11"/>
      <c r="BFK21" s="11"/>
      <c r="BFL21" s="11"/>
      <c r="BFM21" s="11"/>
      <c r="BFN21" s="11"/>
      <c r="BFO21" s="11"/>
      <c r="BFP21" s="11"/>
      <c r="BFQ21" s="11"/>
      <c r="BFR21" s="11"/>
      <c r="BFS21" s="11"/>
      <c r="BFT21" s="11"/>
      <c r="BFU21" s="11"/>
      <c r="BFV21" s="11"/>
      <c r="BFW21" s="11"/>
      <c r="BFX21" s="11"/>
      <c r="BFY21" s="11"/>
      <c r="BFZ21" s="11"/>
      <c r="BGA21" s="11"/>
      <c r="BGB21" s="11"/>
      <c r="BGC21" s="11"/>
      <c r="BGD21" s="11"/>
      <c r="BGE21" s="11"/>
      <c r="BGF21" s="11"/>
      <c r="BGG21" s="11"/>
      <c r="BGH21" s="11"/>
      <c r="BGI21" s="11"/>
      <c r="BGJ21" s="11"/>
      <c r="BGK21" s="11"/>
      <c r="BGL21" s="11"/>
      <c r="BGM21" s="11"/>
      <c r="BGN21" s="11"/>
      <c r="BGO21" s="11"/>
      <c r="BGP21" s="11"/>
      <c r="BGQ21" s="11"/>
      <c r="BGR21" s="11"/>
      <c r="BGS21" s="11"/>
      <c r="BGT21" s="11"/>
      <c r="BGU21" s="11"/>
      <c r="BGV21" s="11"/>
      <c r="BGW21" s="11"/>
      <c r="BGX21" s="11"/>
      <c r="BGY21" s="11"/>
      <c r="BGZ21" s="11"/>
      <c r="BHA21" s="11"/>
      <c r="BHB21" s="11"/>
      <c r="BHC21" s="11"/>
      <c r="BHD21" s="11"/>
      <c r="BHE21" s="11"/>
      <c r="BHF21" s="11"/>
      <c r="BHG21" s="11"/>
      <c r="BHH21" s="11"/>
      <c r="BHI21" s="11"/>
      <c r="BHJ21" s="11"/>
      <c r="BHK21" s="11"/>
      <c r="BHL21" s="11"/>
      <c r="BHM21" s="11"/>
      <c r="BHN21" s="11"/>
      <c r="BHO21" s="11"/>
      <c r="BHP21" s="11"/>
      <c r="BHQ21" s="11"/>
      <c r="BHR21" s="11"/>
      <c r="BHS21" s="11"/>
      <c r="BHT21" s="11"/>
      <c r="BHU21" s="11"/>
      <c r="BHV21" s="11"/>
      <c r="BHW21" s="11"/>
      <c r="BHX21" s="11"/>
      <c r="BHY21" s="11"/>
      <c r="BHZ21" s="11"/>
      <c r="BIA21" s="11"/>
      <c r="BIB21" s="11"/>
      <c r="BIC21" s="11"/>
      <c r="BID21" s="11"/>
      <c r="BIE21" s="11"/>
      <c r="BIF21" s="11"/>
      <c r="BIG21" s="11"/>
      <c r="BIH21" s="11"/>
      <c r="BII21" s="11"/>
      <c r="BIJ21" s="11"/>
      <c r="BIK21" s="11"/>
      <c r="BIL21" s="11"/>
      <c r="BIM21" s="11"/>
      <c r="BIN21" s="11"/>
      <c r="BIO21" s="11"/>
      <c r="BIP21" s="11"/>
      <c r="BIQ21" s="11"/>
      <c r="BIR21" s="11"/>
      <c r="BIS21" s="11"/>
      <c r="BIT21" s="11"/>
      <c r="BIU21" s="11"/>
      <c r="BIV21" s="11"/>
      <c r="BIW21" s="11"/>
      <c r="BIX21" s="11"/>
      <c r="BIY21" s="11"/>
      <c r="BIZ21" s="11"/>
      <c r="BJA21" s="11"/>
      <c r="BJB21" s="11"/>
      <c r="BJC21" s="11"/>
      <c r="BJD21" s="11"/>
      <c r="BJE21" s="11"/>
      <c r="BJF21" s="11"/>
      <c r="BJG21" s="11"/>
      <c r="BJH21" s="11"/>
      <c r="BJI21" s="11"/>
      <c r="BJJ21" s="11"/>
      <c r="BJK21" s="11"/>
      <c r="BJL21" s="11"/>
      <c r="BJM21" s="11"/>
      <c r="BJN21" s="11"/>
      <c r="BJO21" s="11"/>
      <c r="BJP21" s="11"/>
      <c r="BJQ21" s="11"/>
      <c r="BJR21" s="11"/>
      <c r="BJS21" s="11"/>
      <c r="BJT21" s="11"/>
      <c r="BJU21" s="11"/>
      <c r="BJV21" s="11"/>
      <c r="BJW21" s="11"/>
      <c r="BJX21" s="11"/>
      <c r="BJY21" s="11"/>
      <c r="BJZ21" s="11"/>
      <c r="BKA21" s="11"/>
      <c r="BKB21" s="11"/>
      <c r="BKC21" s="11"/>
      <c r="BKD21" s="11"/>
      <c r="BKE21" s="11"/>
      <c r="BKF21" s="11"/>
      <c r="BKG21" s="11"/>
      <c r="BKH21" s="11"/>
      <c r="BKI21" s="11"/>
      <c r="BKJ21" s="11"/>
      <c r="BKK21" s="11"/>
      <c r="BKL21" s="11"/>
      <c r="BKM21" s="11"/>
      <c r="BKN21" s="11"/>
      <c r="BKO21" s="11"/>
      <c r="BKP21" s="11"/>
      <c r="BKQ21" s="11"/>
      <c r="BKR21" s="11"/>
      <c r="BKS21" s="11"/>
      <c r="BKT21" s="11"/>
      <c r="BKU21" s="11"/>
      <c r="BKV21" s="11"/>
      <c r="BKW21" s="11"/>
      <c r="BKX21" s="11"/>
      <c r="BKY21" s="11"/>
      <c r="BKZ21" s="11"/>
      <c r="BLA21" s="11"/>
      <c r="BLB21" s="11"/>
      <c r="BLC21" s="11"/>
      <c r="BLD21" s="11"/>
      <c r="BLE21" s="11"/>
      <c r="BLF21" s="11"/>
      <c r="BLG21" s="11"/>
      <c r="BLH21" s="11"/>
      <c r="BLI21" s="11"/>
      <c r="BLJ21" s="11"/>
      <c r="BLK21" s="11"/>
      <c r="BLL21" s="11"/>
      <c r="BLM21" s="11"/>
      <c r="BLN21" s="11"/>
      <c r="BLO21" s="11"/>
      <c r="BLP21" s="11"/>
      <c r="BLQ21" s="11"/>
      <c r="BLR21" s="11"/>
      <c r="BLS21" s="11"/>
      <c r="BLT21" s="11"/>
      <c r="BLU21" s="11"/>
      <c r="BLV21" s="11"/>
      <c r="BLW21" s="11"/>
      <c r="BLX21" s="11"/>
      <c r="BLY21" s="11"/>
      <c r="BLZ21" s="11"/>
      <c r="BMA21" s="11"/>
      <c r="BMB21" s="11"/>
      <c r="BMC21" s="11"/>
      <c r="BMD21" s="11"/>
      <c r="BME21" s="11"/>
      <c r="BMF21" s="11"/>
      <c r="BMG21" s="11"/>
      <c r="BMH21" s="11"/>
      <c r="BMI21" s="11"/>
      <c r="BMJ21" s="11"/>
      <c r="BMK21" s="11"/>
      <c r="BML21" s="11"/>
      <c r="BMM21" s="11"/>
      <c r="BMN21" s="11"/>
      <c r="BMO21" s="11"/>
      <c r="BMP21" s="11"/>
      <c r="BMQ21" s="11"/>
      <c r="BMR21" s="11"/>
      <c r="BMS21" s="11"/>
      <c r="BMT21" s="11"/>
      <c r="BMU21" s="11"/>
      <c r="BMV21" s="11" t="s">
        <v>622</v>
      </c>
      <c r="BMW21" s="11" t="s">
        <v>622</v>
      </c>
      <c r="BMX21" s="11" t="s">
        <v>622</v>
      </c>
      <c r="BMY21" s="11" t="s">
        <v>622</v>
      </c>
    </row>
    <row r="22" spans="1:1715" s="6" customFormat="1" x14ac:dyDescent="0.25">
      <c r="A22" s="4" t="s">
        <v>627</v>
      </c>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c r="HJ22" s="16"/>
      <c r="HK22" s="16"/>
      <c r="HL22" s="16"/>
      <c r="HM22" s="16"/>
      <c r="HN22" s="16"/>
      <c r="HO22" s="16"/>
      <c r="HP22" s="16"/>
      <c r="HQ22" s="16"/>
      <c r="HR22" s="16"/>
      <c r="HS22" s="16"/>
      <c r="HT22" s="16"/>
      <c r="HU22" s="16"/>
      <c r="HV22" s="16"/>
      <c r="HW22" s="16"/>
      <c r="HX22" s="16"/>
      <c r="HY22" s="16"/>
      <c r="HZ22" s="16"/>
      <c r="IA22" s="16"/>
      <c r="IB22" s="16"/>
      <c r="IC22" s="16"/>
      <c r="ID22" s="16"/>
      <c r="IE22" s="16"/>
      <c r="IF22" s="16"/>
      <c r="IG22" s="16"/>
      <c r="IH22" s="16"/>
      <c r="II22" s="16"/>
      <c r="IJ22" s="16"/>
      <c r="IK22" s="16"/>
      <c r="IL22" s="16"/>
      <c r="IM22" s="16"/>
      <c r="IN22" s="16"/>
      <c r="IO22" s="16"/>
      <c r="IP22" s="16"/>
      <c r="IQ22" s="16"/>
      <c r="IR22" s="16"/>
      <c r="IS22" s="16"/>
      <c r="IT22" s="16"/>
      <c r="IU22" s="16"/>
      <c r="IV22" s="16"/>
      <c r="IW22" s="16"/>
      <c r="IX22" s="16"/>
      <c r="IY22" s="16"/>
      <c r="IZ22" s="16"/>
      <c r="JA22" s="16"/>
      <c r="JB22" s="16"/>
      <c r="JC22" s="16"/>
      <c r="JD22" s="16"/>
      <c r="JE22" s="16"/>
      <c r="JF22" s="16"/>
      <c r="JG22" s="16"/>
      <c r="JH22" s="16"/>
      <c r="JI22" s="16"/>
      <c r="JJ22" s="16"/>
      <c r="JK22" s="16"/>
      <c r="JL22" s="16"/>
      <c r="JM22" s="16"/>
      <c r="JN22" s="16"/>
      <c r="JO22" s="16"/>
      <c r="JP22" s="16"/>
      <c r="JQ22" s="16"/>
      <c r="JR22" s="16"/>
      <c r="JS22" s="16"/>
      <c r="JT22" s="16"/>
      <c r="JU22" s="16"/>
      <c r="JV22" s="16"/>
      <c r="JW22" s="16"/>
      <c r="JX22" s="16"/>
      <c r="JY22" s="16"/>
      <c r="JZ22" s="16"/>
      <c r="KA22" s="16"/>
      <c r="KB22" s="16"/>
      <c r="KC22" s="16"/>
      <c r="KD22" s="16"/>
      <c r="KE22" s="16"/>
      <c r="KF22" s="16"/>
      <c r="KG22" s="16"/>
      <c r="KH22" s="16"/>
      <c r="KI22" s="16"/>
      <c r="KJ22" s="16"/>
      <c r="KK22" s="16"/>
      <c r="KL22" s="16"/>
      <c r="KM22" s="16"/>
      <c r="KN22" s="16"/>
      <c r="KO22" s="16"/>
      <c r="KP22" s="16"/>
      <c r="KQ22" s="16"/>
      <c r="KR22" s="16"/>
      <c r="KS22" s="16"/>
      <c r="KT22" s="16"/>
      <c r="KU22" s="16"/>
      <c r="KV22" s="16"/>
      <c r="KW22" s="16"/>
      <c r="KX22" s="16"/>
      <c r="KY22" s="16"/>
      <c r="KZ22" s="16"/>
      <c r="LA22" s="16"/>
      <c r="LB22" s="16"/>
      <c r="LC22" s="16"/>
      <c r="LD22" s="16"/>
      <c r="LE22" s="16"/>
      <c r="LF22" s="16"/>
      <c r="LG22" s="16"/>
      <c r="LH22" s="16"/>
      <c r="LI22" s="16"/>
      <c r="LJ22" s="16"/>
      <c r="LK22" s="16"/>
      <c r="LL22" s="16"/>
      <c r="LM22" s="16"/>
      <c r="LN22" s="16"/>
      <c r="LO22" s="16"/>
      <c r="LP22" s="16"/>
      <c r="LQ22" s="16"/>
      <c r="LR22" s="16"/>
      <c r="LS22" s="16"/>
      <c r="LT22" s="16"/>
      <c r="LU22" s="16"/>
      <c r="LV22" s="16"/>
      <c r="LW22" s="16"/>
      <c r="LX22" s="16"/>
      <c r="LY22" s="16"/>
      <c r="LZ22" s="16"/>
      <c r="MA22" s="16"/>
      <c r="MB22" s="16"/>
      <c r="MC22" s="16"/>
      <c r="MD22" s="16"/>
      <c r="ME22" s="16"/>
      <c r="MF22" s="16"/>
      <c r="MG22" s="16"/>
      <c r="MH22" s="16"/>
      <c r="MI22" s="16"/>
      <c r="MJ22" s="16"/>
      <c r="MK22" s="16"/>
      <c r="ML22" s="16"/>
      <c r="MM22" s="16"/>
      <c r="MN22" s="16"/>
      <c r="MO22" s="16"/>
      <c r="MP22" s="16"/>
      <c r="MQ22" s="16"/>
      <c r="MR22" s="16"/>
      <c r="MS22" s="16"/>
      <c r="MT22" s="16"/>
      <c r="MU22" s="16"/>
      <c r="MV22" s="16"/>
      <c r="MW22" s="16"/>
      <c r="MX22" s="16"/>
      <c r="MY22" s="16"/>
      <c r="MZ22" s="16"/>
      <c r="NA22" s="16"/>
      <c r="NB22" s="16"/>
      <c r="NC22" s="16"/>
      <c r="ND22" s="16"/>
      <c r="NE22" s="16"/>
      <c r="NF22" s="16"/>
      <c r="NG22" s="16"/>
      <c r="NH22" s="16"/>
      <c r="NI22" s="16"/>
      <c r="NJ22" s="16"/>
      <c r="NK22" s="16"/>
      <c r="NL22" s="16"/>
      <c r="NM22" s="16"/>
      <c r="NN22" s="16"/>
      <c r="NO22" s="16"/>
      <c r="NP22" s="16"/>
      <c r="NQ22" s="16"/>
      <c r="NR22" s="16"/>
      <c r="NS22" s="16"/>
      <c r="NT22" s="16"/>
      <c r="NU22" s="16"/>
      <c r="NV22" s="16"/>
      <c r="NW22" s="16"/>
      <c r="NX22" s="16"/>
      <c r="NY22" s="16"/>
      <c r="NZ22" s="16"/>
      <c r="OA22" s="16"/>
      <c r="OB22" s="16"/>
      <c r="OC22" s="16"/>
      <c r="OD22" s="16"/>
      <c r="OE22" s="16"/>
      <c r="OF22" s="16"/>
      <c r="OG22" s="16"/>
      <c r="OH22" s="16"/>
      <c r="OI22" s="16"/>
      <c r="OJ22" s="16"/>
      <c r="OK22" s="16"/>
      <c r="OL22" s="16"/>
      <c r="OM22" s="16"/>
      <c r="ON22" s="16"/>
      <c r="OO22" s="16"/>
      <c r="OP22" s="16"/>
      <c r="OQ22" s="16"/>
      <c r="OR22" s="16"/>
      <c r="OS22" s="16"/>
      <c r="OT22" s="16"/>
      <c r="OU22" s="16"/>
      <c r="OV22" s="16"/>
      <c r="OW22" s="16"/>
      <c r="OX22" s="16"/>
      <c r="OY22" s="16"/>
      <c r="OZ22" s="16"/>
      <c r="PA22" s="16"/>
      <c r="PB22" s="16"/>
      <c r="PC22" s="16"/>
      <c r="PD22" s="16"/>
      <c r="PE22" s="16"/>
      <c r="PF22" s="16"/>
      <c r="PG22" s="16"/>
      <c r="PH22" s="16"/>
      <c r="PI22" s="16"/>
      <c r="PJ22" s="16"/>
      <c r="PK22" s="16"/>
      <c r="PL22" s="16"/>
      <c r="PM22" s="16"/>
      <c r="PN22" s="16"/>
      <c r="PO22" s="16"/>
      <c r="PP22" s="16"/>
      <c r="PQ22" s="16"/>
      <c r="PR22" s="16"/>
      <c r="PS22" s="16"/>
      <c r="PT22" s="16"/>
      <c r="PU22" s="16"/>
      <c r="PV22" s="16"/>
      <c r="PW22" s="16"/>
      <c r="PX22" s="16"/>
      <c r="PY22" s="16"/>
      <c r="PZ22" s="16"/>
      <c r="QA22" s="16"/>
      <c r="QB22" s="16"/>
      <c r="QC22" s="16"/>
      <c r="QD22" s="16"/>
      <c r="QE22" s="16"/>
      <c r="QF22" s="16"/>
      <c r="QG22" s="16"/>
      <c r="QH22" s="16"/>
      <c r="QI22" s="16"/>
      <c r="QJ22" s="16"/>
      <c r="QK22" s="16"/>
      <c r="QL22" s="16"/>
      <c r="QM22" s="16"/>
      <c r="QN22" s="16"/>
      <c r="QO22" s="16"/>
      <c r="QP22" s="16"/>
      <c r="QQ22" s="16"/>
      <c r="QR22" s="16"/>
      <c r="QS22" s="16"/>
      <c r="QT22" s="16"/>
      <c r="QU22" s="16"/>
      <c r="QV22" s="16"/>
      <c r="QW22" s="16"/>
      <c r="QX22" s="16"/>
      <c r="QY22" s="16"/>
      <c r="QZ22" s="16"/>
      <c r="RA22" s="16"/>
      <c r="RB22" s="16"/>
      <c r="RC22" s="16"/>
      <c r="RD22" s="16"/>
      <c r="RE22" s="16"/>
      <c r="RF22" s="16"/>
      <c r="RG22" s="16"/>
      <c r="RH22" s="16"/>
      <c r="RI22" s="16"/>
      <c r="RJ22" s="16"/>
      <c r="RK22" s="16"/>
      <c r="RL22" s="16"/>
      <c r="RM22" s="16"/>
      <c r="RN22" s="16"/>
      <c r="RO22" s="16"/>
      <c r="RP22" s="16"/>
      <c r="RQ22" s="16"/>
      <c r="RR22" s="16"/>
      <c r="RS22" s="16"/>
      <c r="RT22" s="16"/>
      <c r="RU22" s="16"/>
      <c r="RV22" s="16"/>
      <c r="RW22" s="16"/>
      <c r="RX22" s="16"/>
      <c r="RY22" s="16"/>
      <c r="RZ22" s="16"/>
      <c r="SA22" s="16"/>
      <c r="SB22" s="16"/>
      <c r="SC22" s="16"/>
      <c r="SD22" s="16"/>
      <c r="SE22" s="16"/>
      <c r="SF22" s="16"/>
      <c r="SG22" s="16"/>
      <c r="SH22" s="16"/>
      <c r="SI22" s="16"/>
      <c r="SJ22" s="16"/>
      <c r="SK22" s="16"/>
      <c r="SL22" s="16"/>
      <c r="SM22" s="16"/>
      <c r="SN22" s="16"/>
      <c r="SO22" s="16"/>
      <c r="SP22" s="16"/>
      <c r="SQ22" s="16"/>
      <c r="SR22" s="16"/>
      <c r="SS22" s="16"/>
      <c r="ST22" s="16"/>
      <c r="SU22" s="16"/>
      <c r="SV22" s="16"/>
      <c r="SW22" s="16"/>
      <c r="SX22" s="16"/>
      <c r="SY22" s="16"/>
      <c r="SZ22" s="16"/>
      <c r="TA22" s="16"/>
      <c r="TB22" s="16"/>
      <c r="TC22" s="16"/>
      <c r="TD22" s="16"/>
      <c r="TE22" s="16"/>
      <c r="TF22" s="16"/>
      <c r="TG22" s="16"/>
      <c r="TH22" s="16"/>
      <c r="TI22" s="16"/>
      <c r="TJ22" s="16"/>
      <c r="TK22" s="16"/>
      <c r="TL22" s="16"/>
      <c r="TM22" s="16"/>
      <c r="TN22" s="16"/>
      <c r="TO22" s="16"/>
      <c r="TP22" s="16"/>
      <c r="TQ22" s="16"/>
      <c r="TR22" s="16"/>
      <c r="TS22" s="16"/>
      <c r="TT22" s="16"/>
      <c r="TU22" s="16"/>
      <c r="TV22" s="16"/>
      <c r="TW22" s="16"/>
      <c r="TX22" s="16"/>
      <c r="TY22" s="16"/>
      <c r="TZ22" s="16"/>
      <c r="UA22" s="16"/>
      <c r="UB22" s="16"/>
      <c r="UC22" s="16"/>
      <c r="UD22" s="16"/>
      <c r="UE22" s="16"/>
      <c r="UF22" s="16"/>
      <c r="UG22" s="16"/>
      <c r="UH22" s="16"/>
      <c r="UI22" s="16"/>
      <c r="UJ22" s="16"/>
      <c r="UK22" s="16"/>
      <c r="UL22" s="16"/>
      <c r="UM22" s="16"/>
      <c r="UN22" s="16"/>
      <c r="UO22" s="16"/>
      <c r="UP22" s="16"/>
      <c r="UQ22" s="16"/>
      <c r="UR22" s="16"/>
      <c r="US22" s="16"/>
      <c r="UT22" s="16"/>
      <c r="UU22" s="16"/>
      <c r="UV22" s="16"/>
      <c r="UW22" s="16"/>
      <c r="UX22" s="16"/>
      <c r="UY22" s="16"/>
      <c r="UZ22" s="16"/>
      <c r="VA22" s="16"/>
      <c r="VB22" s="16"/>
      <c r="VC22" s="16"/>
      <c r="VD22" s="16"/>
      <c r="VE22" s="16"/>
      <c r="VF22" s="16"/>
      <c r="VG22" s="16"/>
      <c r="VH22" s="16"/>
      <c r="VI22" s="16"/>
      <c r="VJ22" s="16"/>
      <c r="VK22" s="16"/>
      <c r="VL22" s="16"/>
      <c r="VM22" s="16"/>
      <c r="VN22" s="16"/>
      <c r="VO22" s="16"/>
      <c r="VP22" s="16"/>
      <c r="VQ22" s="16"/>
      <c r="VR22" s="16"/>
      <c r="VS22" s="16"/>
      <c r="VT22" s="16"/>
      <c r="VU22" s="16"/>
      <c r="VV22" s="16"/>
      <c r="VW22" s="16"/>
      <c r="VX22" s="16"/>
      <c r="VY22" s="16"/>
      <c r="VZ22" s="16"/>
      <c r="WA22" s="16"/>
      <c r="WB22" s="16"/>
      <c r="WC22" s="16"/>
      <c r="WD22" s="16"/>
      <c r="WE22" s="16"/>
      <c r="WF22" s="16"/>
      <c r="WG22" s="16"/>
      <c r="WH22" s="16"/>
      <c r="WI22" s="16"/>
      <c r="WJ22" s="16"/>
      <c r="WK22" s="16"/>
      <c r="WL22" s="16"/>
      <c r="WM22" s="16"/>
      <c r="WN22" s="16"/>
      <c r="WO22" s="16"/>
      <c r="WP22" s="16"/>
      <c r="WQ22" s="16"/>
      <c r="WR22" s="16"/>
      <c r="WS22" s="16"/>
      <c r="WT22" s="16"/>
      <c r="WU22" s="16"/>
      <c r="WV22" s="16"/>
      <c r="WW22" s="16"/>
      <c r="WX22" s="16"/>
      <c r="WY22" s="16"/>
      <c r="WZ22" s="16"/>
      <c r="XA22" s="16"/>
      <c r="XB22" s="16"/>
      <c r="XC22" s="16"/>
      <c r="XD22" s="16"/>
      <c r="XE22" s="16"/>
      <c r="XF22" s="16"/>
      <c r="XG22" s="16"/>
      <c r="XH22" s="16"/>
      <c r="XI22" s="16"/>
      <c r="XJ22" s="16"/>
      <c r="XK22" s="16"/>
      <c r="XL22" s="16"/>
      <c r="XM22" s="16"/>
      <c r="XN22" s="16"/>
      <c r="XO22" s="16"/>
      <c r="XP22" s="16"/>
      <c r="XQ22" s="16"/>
      <c r="XR22" s="16"/>
      <c r="XS22" s="16"/>
      <c r="XT22" s="16"/>
      <c r="XU22" s="16"/>
      <c r="XV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YT22" s="16"/>
      <c r="YU22" s="16"/>
      <c r="YV22" s="16"/>
      <c r="YW22" s="16"/>
      <c r="YX22" s="16"/>
      <c r="YY22" s="16"/>
      <c r="YZ22" s="16"/>
      <c r="ZA22" s="16"/>
      <c r="ZB22" s="16"/>
      <c r="ZC22" s="16"/>
      <c r="ZD22" s="16"/>
      <c r="ZE22" s="16"/>
      <c r="ZF22" s="16"/>
      <c r="ZG22" s="16"/>
      <c r="ZH22" s="16"/>
      <c r="ZI22" s="16"/>
      <c r="ZJ22" s="16"/>
      <c r="ZK22" s="16"/>
      <c r="ZL22" s="16"/>
      <c r="ZM22" s="16"/>
      <c r="ZN22" s="16"/>
      <c r="ZO22" s="16"/>
      <c r="ZP22" s="16">
        <v>0</v>
      </c>
      <c r="ZQ22" s="16">
        <v>0</v>
      </c>
      <c r="ZR22" s="16">
        <v>0</v>
      </c>
      <c r="ZS22" s="16">
        <v>0</v>
      </c>
      <c r="ZT22" s="16">
        <v>0</v>
      </c>
      <c r="ZU22" s="16">
        <v>0</v>
      </c>
      <c r="ZV22" s="16">
        <v>0</v>
      </c>
      <c r="ZW22" s="16">
        <v>0</v>
      </c>
      <c r="ZX22" s="16">
        <v>0</v>
      </c>
      <c r="ZY22" s="16">
        <v>0</v>
      </c>
      <c r="ZZ22" s="16">
        <v>0</v>
      </c>
      <c r="AAA22" s="16">
        <v>0</v>
      </c>
      <c r="AAB22" s="16">
        <v>0</v>
      </c>
      <c r="AAC22" s="16">
        <v>0</v>
      </c>
      <c r="AAD22" s="16">
        <v>0</v>
      </c>
      <c r="AAE22" s="16">
        <v>9</v>
      </c>
      <c r="AAF22" s="16">
        <v>7</v>
      </c>
      <c r="AAG22" s="16">
        <v>6</v>
      </c>
      <c r="AAH22" s="16">
        <v>12</v>
      </c>
      <c r="AAI22" s="16">
        <v>15</v>
      </c>
      <c r="AAJ22" s="16">
        <v>10</v>
      </c>
      <c r="AAK22" s="16">
        <v>5</v>
      </c>
      <c r="AAL22" s="16">
        <v>3</v>
      </c>
      <c r="AAM22" s="16">
        <v>10</v>
      </c>
      <c r="AAN22" s="16">
        <v>10</v>
      </c>
      <c r="AAO22" s="16">
        <v>4</v>
      </c>
      <c r="AAP22" s="16">
        <v>13</v>
      </c>
      <c r="AAQ22" s="16">
        <v>3</v>
      </c>
      <c r="AAR22" s="16">
        <v>3</v>
      </c>
      <c r="AAS22" s="16">
        <v>3</v>
      </c>
      <c r="AAT22" s="16">
        <v>2</v>
      </c>
      <c r="AAU22" s="16">
        <v>1</v>
      </c>
      <c r="AAV22" s="16">
        <v>2</v>
      </c>
      <c r="AAW22" s="16">
        <v>6</v>
      </c>
      <c r="AAX22" s="16">
        <v>1</v>
      </c>
      <c r="AAY22" s="16">
        <v>0</v>
      </c>
      <c r="AAZ22" s="16">
        <v>3</v>
      </c>
      <c r="ABA22" s="16">
        <v>4</v>
      </c>
      <c r="ABB22" s="16">
        <v>18</v>
      </c>
      <c r="ABC22" s="16">
        <v>4</v>
      </c>
      <c r="ABD22" s="16">
        <v>4</v>
      </c>
      <c r="ABE22" s="16">
        <v>11</v>
      </c>
      <c r="ABF22" s="16">
        <v>6</v>
      </c>
      <c r="ABG22" s="16">
        <v>1</v>
      </c>
      <c r="ABH22" s="16">
        <v>4</v>
      </c>
      <c r="ABI22" s="16">
        <v>1</v>
      </c>
      <c r="ABJ22" s="16">
        <v>4</v>
      </c>
      <c r="ABK22" s="16">
        <v>4</v>
      </c>
      <c r="ABL22" s="16">
        <v>10</v>
      </c>
      <c r="ABM22" s="16">
        <v>4</v>
      </c>
      <c r="ABN22" s="16">
        <v>4</v>
      </c>
      <c r="ABO22" s="16">
        <v>3</v>
      </c>
      <c r="ABP22" s="16">
        <v>6</v>
      </c>
      <c r="ABQ22" s="16">
        <v>6</v>
      </c>
      <c r="ABR22" s="16">
        <v>5</v>
      </c>
      <c r="ABS22" s="16">
        <v>17</v>
      </c>
      <c r="ABT22" s="16">
        <v>2</v>
      </c>
      <c r="ABU22" s="16">
        <v>10</v>
      </c>
      <c r="ABV22" s="16">
        <v>2</v>
      </c>
      <c r="ABW22" s="16">
        <v>6</v>
      </c>
      <c r="ABX22" s="16">
        <v>12</v>
      </c>
      <c r="ABY22" s="16">
        <v>6</v>
      </c>
      <c r="ABZ22" s="16">
        <v>4</v>
      </c>
      <c r="ACA22" s="16">
        <v>10</v>
      </c>
      <c r="ACB22" s="16">
        <v>12</v>
      </c>
      <c r="ACC22" s="16">
        <v>9</v>
      </c>
      <c r="ACD22" s="16">
        <v>5</v>
      </c>
      <c r="ACE22" s="16">
        <v>7</v>
      </c>
      <c r="ACF22" s="16">
        <v>5</v>
      </c>
      <c r="ACG22" s="16">
        <v>21</v>
      </c>
      <c r="ACH22" s="16">
        <v>22</v>
      </c>
      <c r="ACI22" s="16">
        <v>8</v>
      </c>
      <c r="ACJ22" s="16">
        <v>9</v>
      </c>
      <c r="ACK22" s="16">
        <v>3</v>
      </c>
      <c r="ACL22" s="16">
        <v>0</v>
      </c>
      <c r="ACM22" s="16">
        <v>3</v>
      </c>
      <c r="ACN22" s="16">
        <v>8</v>
      </c>
      <c r="ACO22" s="16">
        <v>8</v>
      </c>
      <c r="ACP22" s="16">
        <v>1</v>
      </c>
      <c r="ACQ22" s="16">
        <v>5</v>
      </c>
      <c r="ACR22" s="16">
        <v>7</v>
      </c>
      <c r="ACS22" s="16">
        <v>3</v>
      </c>
      <c r="ACT22" s="16">
        <v>10</v>
      </c>
      <c r="ACU22" s="16">
        <v>8</v>
      </c>
      <c r="ACV22" s="16">
        <v>18</v>
      </c>
      <c r="ACW22" s="16">
        <v>6</v>
      </c>
      <c r="ACX22" s="16">
        <v>5</v>
      </c>
      <c r="ACY22" s="16">
        <v>6</v>
      </c>
      <c r="ACZ22" s="16">
        <v>7</v>
      </c>
      <c r="ADA22" s="16">
        <v>5</v>
      </c>
      <c r="ADB22" s="16">
        <v>3</v>
      </c>
      <c r="ADC22" s="16">
        <v>2.5</v>
      </c>
      <c r="ADD22" s="16">
        <v>1</v>
      </c>
      <c r="ADE22" s="16">
        <v>6</v>
      </c>
      <c r="ADF22" s="16">
        <v>10</v>
      </c>
      <c r="ADG22" s="16">
        <v>12</v>
      </c>
      <c r="ADH22" s="16">
        <v>6</v>
      </c>
      <c r="ADI22" s="16">
        <v>7</v>
      </c>
      <c r="ADJ22" s="16">
        <v>8</v>
      </c>
      <c r="ADK22" s="16">
        <v>15</v>
      </c>
      <c r="ADL22" s="16">
        <v>8</v>
      </c>
      <c r="ADM22" s="16">
        <v>10</v>
      </c>
      <c r="ADN22" s="16">
        <v>5</v>
      </c>
      <c r="ADO22" s="16">
        <v>16</v>
      </c>
      <c r="ADP22" s="16">
        <v>15</v>
      </c>
      <c r="ADQ22" s="16">
        <v>11</v>
      </c>
      <c r="ADR22" s="16">
        <v>4</v>
      </c>
      <c r="ADS22" s="16">
        <v>4</v>
      </c>
      <c r="ADT22" s="16">
        <v>17</v>
      </c>
      <c r="ADU22" s="16">
        <v>25</v>
      </c>
      <c r="ADV22" s="16">
        <v>15</v>
      </c>
      <c r="ADW22" s="16">
        <v>21</v>
      </c>
      <c r="ADX22" s="16">
        <v>14</v>
      </c>
      <c r="ADY22" s="16">
        <v>3</v>
      </c>
      <c r="ADZ22" s="16">
        <v>8</v>
      </c>
      <c r="AEA22" s="16">
        <v>8</v>
      </c>
      <c r="AEB22" s="16">
        <v>7</v>
      </c>
      <c r="AEC22" s="16">
        <v>6</v>
      </c>
      <c r="AED22" s="16">
        <v>12</v>
      </c>
      <c r="AEE22" s="16">
        <v>8</v>
      </c>
      <c r="AEF22" s="16">
        <v>9</v>
      </c>
      <c r="AEG22" s="16">
        <v>9</v>
      </c>
      <c r="AEH22" s="16">
        <v>9</v>
      </c>
      <c r="AEI22" s="16">
        <v>38</v>
      </c>
      <c r="AEJ22" s="16">
        <v>4</v>
      </c>
      <c r="AEK22" s="16">
        <v>14</v>
      </c>
      <c r="AEL22" s="16">
        <v>4</v>
      </c>
      <c r="AEM22" s="16">
        <v>7</v>
      </c>
      <c r="AEN22" s="16">
        <v>13</v>
      </c>
      <c r="AEO22" s="16">
        <v>8</v>
      </c>
      <c r="AEP22" s="16">
        <v>9</v>
      </c>
      <c r="AEQ22" s="16">
        <v>4</v>
      </c>
      <c r="AER22" s="16">
        <v>8</v>
      </c>
      <c r="AES22" s="16">
        <v>16</v>
      </c>
      <c r="AET22" s="16">
        <v>0</v>
      </c>
      <c r="AEU22" s="16">
        <v>3</v>
      </c>
      <c r="AEV22" s="16">
        <v>5</v>
      </c>
      <c r="AEW22" s="16">
        <v>8</v>
      </c>
      <c r="AEX22" s="16">
        <v>5</v>
      </c>
      <c r="AEY22" s="16">
        <v>6</v>
      </c>
      <c r="AEZ22" s="16">
        <v>4</v>
      </c>
      <c r="AFA22" s="16">
        <v>3</v>
      </c>
      <c r="AFB22" s="16">
        <v>11</v>
      </c>
      <c r="AFC22" s="16">
        <v>7</v>
      </c>
      <c r="AFD22" s="16">
        <v>6</v>
      </c>
      <c r="AFE22" s="16">
        <v>5</v>
      </c>
      <c r="AFF22" s="16">
        <v>7</v>
      </c>
      <c r="AFG22" s="16">
        <v>8</v>
      </c>
      <c r="AFH22" s="16">
        <v>7</v>
      </c>
      <c r="AFI22" s="16">
        <v>6</v>
      </c>
      <c r="AFJ22" s="16">
        <v>8</v>
      </c>
      <c r="AFK22" s="16">
        <v>5</v>
      </c>
      <c r="AFL22" s="16">
        <v>6</v>
      </c>
      <c r="AFM22" s="16">
        <v>9</v>
      </c>
      <c r="AFN22" s="16">
        <v>6</v>
      </c>
      <c r="AFO22" s="16">
        <v>4</v>
      </c>
      <c r="AFP22" s="16">
        <v>7</v>
      </c>
      <c r="AFQ22" s="16">
        <v>6</v>
      </c>
      <c r="AFR22" s="16">
        <v>9</v>
      </c>
      <c r="AFS22" s="16">
        <v>6</v>
      </c>
      <c r="AFT22" s="16">
        <v>8</v>
      </c>
      <c r="AFU22" s="16">
        <v>7</v>
      </c>
      <c r="AFV22" s="16">
        <v>3</v>
      </c>
      <c r="AFW22" s="16">
        <v>4</v>
      </c>
      <c r="AFX22" s="16">
        <v>3</v>
      </c>
      <c r="AFY22" s="16">
        <v>8</v>
      </c>
      <c r="AFZ22" s="16">
        <v>12</v>
      </c>
      <c r="AGA22" s="16">
        <v>11</v>
      </c>
      <c r="AGB22" s="16">
        <v>14</v>
      </c>
      <c r="AGC22" s="16">
        <v>7</v>
      </c>
      <c r="AGD22" s="16">
        <v>12</v>
      </c>
      <c r="AGE22" s="16">
        <v>14</v>
      </c>
      <c r="AGF22" s="16">
        <v>20</v>
      </c>
      <c r="AGG22" s="16">
        <v>13</v>
      </c>
      <c r="AGH22" s="16">
        <v>12</v>
      </c>
      <c r="AGI22" s="16">
        <v>9</v>
      </c>
      <c r="AGJ22" s="16">
        <v>25</v>
      </c>
      <c r="AGK22" s="16">
        <v>20</v>
      </c>
      <c r="AGL22" s="16">
        <v>28</v>
      </c>
      <c r="AGM22" s="16">
        <v>9</v>
      </c>
      <c r="AGN22" s="16">
        <v>14</v>
      </c>
      <c r="AGO22" s="16">
        <v>8</v>
      </c>
      <c r="AGP22" s="16">
        <v>10</v>
      </c>
      <c r="AGQ22" s="16">
        <v>14</v>
      </c>
      <c r="AGR22" s="16">
        <v>12</v>
      </c>
      <c r="AGS22" s="16">
        <v>10</v>
      </c>
      <c r="AGT22" s="16">
        <v>13</v>
      </c>
      <c r="AGU22" s="16">
        <v>9</v>
      </c>
      <c r="AGV22" s="16">
        <v>7</v>
      </c>
      <c r="AGW22" s="16">
        <v>11</v>
      </c>
      <c r="AGX22" s="16">
        <v>9</v>
      </c>
      <c r="AGY22" s="16">
        <v>10</v>
      </c>
      <c r="AGZ22" s="16">
        <v>9</v>
      </c>
      <c r="AHA22" s="16">
        <v>10</v>
      </c>
      <c r="AHB22" s="16">
        <v>6</v>
      </c>
      <c r="AHC22" s="16">
        <v>13</v>
      </c>
      <c r="AHD22" s="16">
        <v>8</v>
      </c>
      <c r="AHE22" s="16">
        <v>9</v>
      </c>
      <c r="AHF22" s="16">
        <v>10</v>
      </c>
      <c r="AHG22" s="16">
        <v>18</v>
      </c>
      <c r="AHH22" s="16">
        <v>8</v>
      </c>
      <c r="AHI22" s="16">
        <v>8</v>
      </c>
      <c r="AHJ22" s="16">
        <v>3</v>
      </c>
      <c r="AHK22" s="16">
        <v>1</v>
      </c>
      <c r="AHL22" s="16">
        <v>4</v>
      </c>
      <c r="AHM22" s="16">
        <v>28</v>
      </c>
      <c r="AHN22" s="16">
        <v>6</v>
      </c>
      <c r="AHO22" s="16">
        <v>5</v>
      </c>
      <c r="AHP22" s="16">
        <v>8</v>
      </c>
      <c r="AHQ22" s="16">
        <v>5</v>
      </c>
      <c r="AHR22" s="16">
        <v>5</v>
      </c>
      <c r="AHS22" s="16">
        <v>1</v>
      </c>
      <c r="AHT22" s="16">
        <v>6</v>
      </c>
      <c r="AHU22" s="16">
        <v>9</v>
      </c>
      <c r="AHV22" s="16">
        <v>4</v>
      </c>
      <c r="AHW22" s="16">
        <v>6</v>
      </c>
      <c r="AHX22" s="16">
        <v>11</v>
      </c>
      <c r="AHY22" s="16">
        <v>11</v>
      </c>
      <c r="AHZ22" s="16">
        <v>7</v>
      </c>
      <c r="AIA22" s="16">
        <v>6</v>
      </c>
      <c r="AIB22" s="16">
        <v>8</v>
      </c>
      <c r="AIC22" s="16">
        <v>6</v>
      </c>
      <c r="AID22" s="16">
        <v>5</v>
      </c>
      <c r="AIE22" s="16">
        <v>5</v>
      </c>
      <c r="AIF22" s="16">
        <v>3</v>
      </c>
      <c r="AIG22" s="16">
        <v>10</v>
      </c>
      <c r="AIH22" s="16">
        <v>8</v>
      </c>
      <c r="AII22" s="16">
        <v>4</v>
      </c>
      <c r="AIJ22" s="16">
        <v>8</v>
      </c>
      <c r="AIK22" s="16">
        <v>2</v>
      </c>
      <c r="AIL22" s="16">
        <v>4</v>
      </c>
      <c r="AIM22" s="16">
        <v>3</v>
      </c>
      <c r="AIN22" s="16">
        <v>4</v>
      </c>
      <c r="AIO22" s="16">
        <v>2</v>
      </c>
      <c r="AIP22" s="16">
        <v>5</v>
      </c>
      <c r="AIQ22" s="16">
        <v>9</v>
      </c>
      <c r="AIR22" s="16">
        <v>10</v>
      </c>
      <c r="AIS22" s="16">
        <v>7</v>
      </c>
      <c r="AIT22" s="16">
        <v>16</v>
      </c>
      <c r="AIU22" s="16">
        <v>4</v>
      </c>
      <c r="AIV22" s="16">
        <v>5</v>
      </c>
      <c r="AIW22" s="16">
        <v>3</v>
      </c>
      <c r="AIX22" s="16">
        <v>3</v>
      </c>
      <c r="AIY22" s="16">
        <v>4</v>
      </c>
      <c r="AIZ22" s="16">
        <v>7</v>
      </c>
      <c r="AJA22" s="16">
        <v>8</v>
      </c>
      <c r="AJB22" s="16">
        <v>5</v>
      </c>
      <c r="AJC22" s="16">
        <v>6</v>
      </c>
      <c r="AJD22" s="16">
        <v>7</v>
      </c>
      <c r="AJE22" s="16">
        <v>7</v>
      </c>
      <c r="AJF22" s="16">
        <v>11</v>
      </c>
      <c r="AJG22" s="16">
        <v>6</v>
      </c>
      <c r="AJH22" s="16">
        <v>7</v>
      </c>
      <c r="AJI22" s="16">
        <v>3</v>
      </c>
      <c r="AJJ22" s="16">
        <v>0</v>
      </c>
      <c r="AJK22" s="16">
        <v>4</v>
      </c>
      <c r="AJL22" s="16">
        <v>4</v>
      </c>
      <c r="AJM22" s="16">
        <v>9</v>
      </c>
      <c r="AJN22" s="16">
        <v>11</v>
      </c>
      <c r="AJO22" s="16">
        <v>8</v>
      </c>
      <c r="AJP22" s="16">
        <v>6</v>
      </c>
      <c r="AJQ22" s="16">
        <v>5</v>
      </c>
      <c r="AJR22" s="16">
        <v>9</v>
      </c>
      <c r="AJS22" s="16">
        <v>2</v>
      </c>
      <c r="AJT22" s="16">
        <v>9</v>
      </c>
      <c r="AJU22" s="16">
        <v>6</v>
      </c>
      <c r="AJV22" s="16">
        <v>7</v>
      </c>
      <c r="AJW22" s="16">
        <v>8</v>
      </c>
      <c r="AJX22" s="16">
        <v>6</v>
      </c>
      <c r="AJY22" s="16">
        <v>5</v>
      </c>
      <c r="AJZ22" s="16">
        <v>6</v>
      </c>
      <c r="AKA22" s="16">
        <v>7</v>
      </c>
      <c r="AKB22" s="16">
        <v>9</v>
      </c>
      <c r="AKC22" s="16">
        <v>1</v>
      </c>
      <c r="AKD22" s="16">
        <v>14</v>
      </c>
      <c r="AKE22" s="16">
        <v>5</v>
      </c>
      <c r="AKF22" s="16">
        <v>1</v>
      </c>
      <c r="AKG22" s="16">
        <v>5</v>
      </c>
      <c r="AKH22" s="16">
        <v>4</v>
      </c>
      <c r="AKI22" s="16">
        <v>3</v>
      </c>
      <c r="AKJ22" s="16">
        <v>2</v>
      </c>
      <c r="AKK22" s="16">
        <v>0</v>
      </c>
      <c r="AKL22" s="16">
        <v>4</v>
      </c>
      <c r="AKM22" s="16">
        <v>5</v>
      </c>
      <c r="AKN22" s="16">
        <v>2</v>
      </c>
      <c r="AKO22" s="16">
        <v>5</v>
      </c>
      <c r="AKP22" s="16">
        <v>9</v>
      </c>
      <c r="AKQ22" s="16">
        <v>3</v>
      </c>
      <c r="AKR22" s="16">
        <v>7</v>
      </c>
      <c r="AKS22" s="16">
        <v>3</v>
      </c>
      <c r="AKT22" s="16">
        <v>11</v>
      </c>
      <c r="AKU22" s="16">
        <v>4</v>
      </c>
      <c r="AKV22" s="16">
        <v>2</v>
      </c>
      <c r="AKW22" s="16">
        <v>0</v>
      </c>
      <c r="AKX22" s="16">
        <v>7</v>
      </c>
      <c r="AKY22" s="16">
        <v>12</v>
      </c>
      <c r="AKZ22" s="16">
        <v>8</v>
      </c>
      <c r="ALA22" s="16">
        <v>10</v>
      </c>
      <c r="ALB22" s="16">
        <v>4</v>
      </c>
      <c r="ALC22" s="16">
        <v>17</v>
      </c>
      <c r="ALD22" s="16">
        <v>7</v>
      </c>
      <c r="ALE22" s="16">
        <v>11</v>
      </c>
      <c r="ALF22" s="16">
        <v>7</v>
      </c>
      <c r="ALG22" s="16">
        <v>14</v>
      </c>
      <c r="ALH22" s="16">
        <v>11</v>
      </c>
      <c r="ALI22" s="16">
        <v>4</v>
      </c>
      <c r="ALJ22" s="16">
        <v>15</v>
      </c>
      <c r="ALK22" s="16">
        <v>15</v>
      </c>
      <c r="ALL22" s="16">
        <v>10</v>
      </c>
      <c r="ALM22" s="16">
        <v>2</v>
      </c>
      <c r="ALN22" s="16">
        <v>4</v>
      </c>
      <c r="ALO22" s="16">
        <v>14</v>
      </c>
      <c r="ALP22" s="16">
        <v>3</v>
      </c>
      <c r="ALQ22" s="16">
        <v>7</v>
      </c>
      <c r="ALR22" s="16">
        <v>7</v>
      </c>
      <c r="ALS22" s="16">
        <v>8</v>
      </c>
      <c r="ALT22" s="16">
        <v>6</v>
      </c>
      <c r="ALU22" s="16">
        <v>8</v>
      </c>
      <c r="ALV22" s="16">
        <v>8</v>
      </c>
      <c r="ALW22" s="16">
        <v>2</v>
      </c>
      <c r="ALX22" s="16">
        <v>8</v>
      </c>
      <c r="ALY22" s="16">
        <v>4</v>
      </c>
      <c r="ALZ22" s="16">
        <v>2</v>
      </c>
      <c r="AMA22" s="16">
        <v>5</v>
      </c>
      <c r="AMB22" s="16">
        <v>6</v>
      </c>
      <c r="AMC22" s="16">
        <v>4</v>
      </c>
      <c r="AMD22" s="16">
        <v>2</v>
      </c>
      <c r="AME22" s="16">
        <v>5</v>
      </c>
      <c r="AMF22" s="16">
        <v>5</v>
      </c>
      <c r="AMG22" s="16">
        <v>2</v>
      </c>
      <c r="AMH22" s="16">
        <v>2</v>
      </c>
      <c r="AMI22" s="16">
        <v>4</v>
      </c>
      <c r="AMJ22" s="16">
        <v>5</v>
      </c>
      <c r="AMK22" s="16">
        <v>12</v>
      </c>
      <c r="AML22" s="16">
        <v>3</v>
      </c>
      <c r="AMM22" s="16">
        <v>5</v>
      </c>
      <c r="AMN22" s="16">
        <v>15</v>
      </c>
      <c r="AMO22" s="16">
        <v>6</v>
      </c>
      <c r="AMP22" s="16">
        <v>8</v>
      </c>
      <c r="AMQ22" s="16">
        <v>1</v>
      </c>
      <c r="AMR22" s="16">
        <v>7</v>
      </c>
      <c r="AMS22" s="16">
        <v>5</v>
      </c>
      <c r="AMT22" s="16">
        <v>2</v>
      </c>
      <c r="AMU22" s="16">
        <v>4</v>
      </c>
      <c r="AMV22" s="16">
        <v>2</v>
      </c>
      <c r="AMW22" s="16">
        <v>9</v>
      </c>
      <c r="AMX22" s="16">
        <v>8</v>
      </c>
      <c r="AMY22" s="16">
        <v>7</v>
      </c>
      <c r="AMZ22" s="16">
        <v>5</v>
      </c>
      <c r="ANA22" s="16">
        <v>4</v>
      </c>
      <c r="ANB22" s="16">
        <v>7</v>
      </c>
      <c r="ANC22" s="16">
        <v>13</v>
      </c>
      <c r="AND22" s="16">
        <v>13</v>
      </c>
      <c r="ANE22" s="16">
        <v>9</v>
      </c>
      <c r="ANF22" s="16">
        <v>10</v>
      </c>
      <c r="ANG22" s="16">
        <v>3</v>
      </c>
      <c r="ANH22" s="16">
        <v>4</v>
      </c>
      <c r="ANI22" s="16">
        <v>4</v>
      </c>
      <c r="ANJ22" s="16">
        <v>18</v>
      </c>
      <c r="ANK22" s="16">
        <v>5</v>
      </c>
      <c r="ANL22" s="16">
        <v>15</v>
      </c>
      <c r="ANM22" s="16">
        <v>2</v>
      </c>
      <c r="ANN22" s="16">
        <v>3</v>
      </c>
      <c r="ANO22" s="16">
        <v>8</v>
      </c>
      <c r="ANP22" s="16">
        <v>14</v>
      </c>
      <c r="ANQ22" s="16">
        <v>7</v>
      </c>
      <c r="ANR22" s="16">
        <v>11</v>
      </c>
      <c r="ANS22" s="16">
        <v>4</v>
      </c>
      <c r="ANT22" s="16">
        <v>10</v>
      </c>
      <c r="ANU22" s="16">
        <v>8</v>
      </c>
      <c r="ANV22" s="16">
        <v>13</v>
      </c>
      <c r="ANW22" s="16">
        <v>1</v>
      </c>
      <c r="ANX22" s="16">
        <v>1</v>
      </c>
      <c r="ANY22" s="16">
        <v>5</v>
      </c>
      <c r="ANZ22" s="16">
        <v>10</v>
      </c>
      <c r="AOA22" s="16">
        <v>8</v>
      </c>
      <c r="AOB22" s="16">
        <v>5</v>
      </c>
      <c r="AOC22" s="16">
        <v>7</v>
      </c>
      <c r="AOD22" s="16">
        <v>5</v>
      </c>
      <c r="AOE22" s="16">
        <v>6</v>
      </c>
      <c r="AOF22" s="16">
        <v>6</v>
      </c>
      <c r="AOG22" s="16">
        <v>16</v>
      </c>
      <c r="AOH22" s="16">
        <v>6</v>
      </c>
      <c r="AOI22" s="16">
        <v>5</v>
      </c>
      <c r="AOJ22" s="16">
        <v>1</v>
      </c>
      <c r="AOK22" s="16">
        <v>6</v>
      </c>
      <c r="AOL22" s="16">
        <v>0</v>
      </c>
      <c r="AOM22" s="16">
        <v>20</v>
      </c>
      <c r="AON22" s="16">
        <v>5</v>
      </c>
      <c r="AOO22" s="16">
        <v>14</v>
      </c>
      <c r="AOP22" s="16">
        <v>7</v>
      </c>
      <c r="AOQ22" s="16">
        <v>11</v>
      </c>
      <c r="AOR22" s="16">
        <v>5</v>
      </c>
      <c r="AOS22" s="16">
        <v>5</v>
      </c>
      <c r="AOT22" s="16">
        <v>1</v>
      </c>
      <c r="AOU22" s="16">
        <v>1</v>
      </c>
      <c r="AOV22" s="16">
        <v>1</v>
      </c>
      <c r="AOW22" s="16">
        <v>2</v>
      </c>
      <c r="AOX22" s="16">
        <v>8</v>
      </c>
      <c r="AOY22" s="16">
        <v>12</v>
      </c>
      <c r="AOZ22" s="16">
        <v>17</v>
      </c>
      <c r="APA22" s="16">
        <v>1</v>
      </c>
      <c r="APB22" s="16">
        <v>4</v>
      </c>
      <c r="APC22" s="16">
        <v>8</v>
      </c>
      <c r="APD22" s="16">
        <v>3</v>
      </c>
      <c r="APE22" s="16">
        <v>2</v>
      </c>
      <c r="APF22" s="16">
        <v>9</v>
      </c>
      <c r="APG22" s="16">
        <v>13</v>
      </c>
      <c r="APH22" s="16">
        <v>2</v>
      </c>
      <c r="API22" s="16">
        <v>1</v>
      </c>
      <c r="APJ22" s="16">
        <v>6</v>
      </c>
      <c r="APK22" s="16">
        <v>2</v>
      </c>
      <c r="APL22" s="16">
        <v>5</v>
      </c>
      <c r="APM22" s="16">
        <v>6</v>
      </c>
      <c r="APN22" s="16">
        <v>3</v>
      </c>
      <c r="APO22" s="16">
        <v>0</v>
      </c>
      <c r="APP22" s="16">
        <v>6</v>
      </c>
      <c r="APQ22" s="16">
        <v>6</v>
      </c>
      <c r="APR22" s="16">
        <v>5</v>
      </c>
      <c r="APS22" s="16">
        <v>6</v>
      </c>
      <c r="APT22" s="16">
        <v>3</v>
      </c>
      <c r="APU22" s="16">
        <v>9</v>
      </c>
      <c r="APV22" s="16">
        <v>3</v>
      </c>
      <c r="APW22" s="16">
        <v>10</v>
      </c>
      <c r="APX22" s="16">
        <v>5</v>
      </c>
      <c r="APY22" s="16">
        <v>2</v>
      </c>
      <c r="APZ22" s="16">
        <v>2</v>
      </c>
      <c r="AQA22" s="16">
        <v>9</v>
      </c>
      <c r="AQB22" s="16">
        <v>3</v>
      </c>
      <c r="AQC22" s="16">
        <v>8</v>
      </c>
      <c r="AQD22" s="16">
        <v>8</v>
      </c>
      <c r="AQE22" s="16">
        <v>3</v>
      </c>
      <c r="AQF22" s="16">
        <v>3</v>
      </c>
      <c r="AQG22" s="16">
        <v>2</v>
      </c>
      <c r="AQH22" s="16">
        <v>2</v>
      </c>
      <c r="AQI22" s="16">
        <v>1</v>
      </c>
      <c r="AQJ22" s="16">
        <v>9</v>
      </c>
      <c r="AQK22" s="16">
        <v>5</v>
      </c>
      <c r="AQL22" s="16">
        <v>2</v>
      </c>
      <c r="AQM22" s="16">
        <v>9</v>
      </c>
      <c r="AQN22" s="16">
        <v>9</v>
      </c>
      <c r="AQO22" s="16">
        <v>8</v>
      </c>
      <c r="AQP22" s="16">
        <v>8</v>
      </c>
      <c r="AQQ22" s="16">
        <v>11</v>
      </c>
      <c r="AQR22" s="16">
        <v>2</v>
      </c>
      <c r="AQS22" s="16">
        <v>3</v>
      </c>
      <c r="AQT22" s="16">
        <v>2</v>
      </c>
      <c r="AQU22" s="16">
        <v>9</v>
      </c>
      <c r="AQV22" s="16">
        <v>6</v>
      </c>
      <c r="AQW22" s="16">
        <v>9</v>
      </c>
      <c r="AQX22" s="16">
        <v>1</v>
      </c>
      <c r="AQY22" s="16">
        <v>8</v>
      </c>
      <c r="AQZ22" s="16">
        <v>7</v>
      </c>
      <c r="ARA22" s="16">
        <v>8</v>
      </c>
      <c r="ARB22" s="16">
        <v>4</v>
      </c>
      <c r="ARC22" s="16">
        <v>7</v>
      </c>
      <c r="ARD22" s="16">
        <v>9</v>
      </c>
      <c r="ARE22" s="16">
        <v>8</v>
      </c>
      <c r="ARF22" s="16">
        <v>3</v>
      </c>
      <c r="ARG22" s="16">
        <v>6</v>
      </c>
      <c r="ARH22" s="16">
        <v>2</v>
      </c>
      <c r="ARI22" s="16">
        <v>3</v>
      </c>
      <c r="ARJ22" s="16">
        <v>5</v>
      </c>
      <c r="ARK22" s="16">
        <v>4</v>
      </c>
      <c r="ARL22" s="16">
        <v>5</v>
      </c>
      <c r="ARM22" s="16">
        <v>8</v>
      </c>
      <c r="ARN22" s="16">
        <v>7</v>
      </c>
      <c r="ARO22" s="16">
        <v>1</v>
      </c>
      <c r="ARP22" s="16">
        <v>6</v>
      </c>
      <c r="ARQ22" s="16">
        <v>1</v>
      </c>
      <c r="ARR22" s="16">
        <v>3</v>
      </c>
      <c r="ARS22" s="16">
        <v>4</v>
      </c>
      <c r="ART22" s="16">
        <v>7</v>
      </c>
      <c r="ARU22" s="16">
        <v>2</v>
      </c>
      <c r="ARV22" s="16">
        <v>4</v>
      </c>
      <c r="ARW22" s="16">
        <v>6</v>
      </c>
      <c r="ARX22" s="16">
        <v>2</v>
      </c>
      <c r="ARY22" s="16">
        <v>5</v>
      </c>
      <c r="ARZ22" s="16">
        <v>3</v>
      </c>
      <c r="ASA22" s="16">
        <v>3</v>
      </c>
      <c r="ASB22" s="16">
        <v>2</v>
      </c>
      <c r="ASC22" s="16">
        <v>2</v>
      </c>
      <c r="ASD22" s="16">
        <v>3</v>
      </c>
      <c r="ASE22" s="16">
        <v>2</v>
      </c>
      <c r="ASF22" s="16">
        <v>1</v>
      </c>
      <c r="ASG22" s="16">
        <v>5</v>
      </c>
      <c r="ASH22" s="16">
        <v>2</v>
      </c>
      <c r="ASI22" s="16">
        <v>8</v>
      </c>
      <c r="ASJ22" s="16">
        <v>2</v>
      </c>
      <c r="ASK22" s="16">
        <v>12</v>
      </c>
      <c r="ASL22" s="16">
        <v>1</v>
      </c>
      <c r="ASM22" s="16">
        <v>2</v>
      </c>
      <c r="ASN22" s="16">
        <v>4</v>
      </c>
      <c r="ASO22" s="16">
        <v>3</v>
      </c>
      <c r="ASP22" s="16">
        <v>2</v>
      </c>
      <c r="ASQ22" s="16">
        <v>3</v>
      </c>
      <c r="ASR22" s="16">
        <v>8</v>
      </c>
      <c r="ASS22" s="16">
        <v>4</v>
      </c>
      <c r="AST22" s="16">
        <v>9</v>
      </c>
      <c r="ASU22" s="16">
        <v>5</v>
      </c>
      <c r="ASV22" s="16">
        <v>5</v>
      </c>
      <c r="ASW22" s="16">
        <v>4</v>
      </c>
      <c r="ASX22" s="16">
        <v>2</v>
      </c>
      <c r="ASY22" s="16">
        <v>3</v>
      </c>
      <c r="ASZ22" s="16">
        <v>12</v>
      </c>
      <c r="ATA22" s="16">
        <v>2</v>
      </c>
      <c r="ATB22" s="16">
        <v>4</v>
      </c>
      <c r="ATC22" s="16">
        <v>7</v>
      </c>
      <c r="ATD22" s="16">
        <v>8</v>
      </c>
      <c r="ATE22" s="16">
        <v>2</v>
      </c>
      <c r="ATF22" s="16">
        <v>4</v>
      </c>
      <c r="ATG22" s="16">
        <v>2</v>
      </c>
      <c r="ATH22" s="16">
        <v>7</v>
      </c>
      <c r="ATI22" s="16">
        <v>4</v>
      </c>
      <c r="ATJ22" s="16">
        <v>8</v>
      </c>
      <c r="ATK22" s="16">
        <v>5</v>
      </c>
      <c r="ATL22" s="16">
        <v>5</v>
      </c>
      <c r="ATM22" s="16">
        <v>8</v>
      </c>
      <c r="ATN22" s="16">
        <v>6</v>
      </c>
      <c r="ATO22" s="16">
        <v>8</v>
      </c>
      <c r="ATP22" s="16">
        <v>7</v>
      </c>
      <c r="ATQ22" s="16">
        <v>7</v>
      </c>
      <c r="ATR22" s="16">
        <v>2</v>
      </c>
      <c r="ATS22" s="16">
        <v>1</v>
      </c>
      <c r="ATT22" s="16">
        <v>16</v>
      </c>
      <c r="ATU22" s="16">
        <v>3</v>
      </c>
      <c r="ATV22" s="16">
        <v>12</v>
      </c>
      <c r="ATW22" s="16">
        <v>2</v>
      </c>
      <c r="ATX22" s="16">
        <v>6</v>
      </c>
      <c r="ATY22" s="16">
        <v>6</v>
      </c>
      <c r="ATZ22" s="16">
        <v>14</v>
      </c>
      <c r="AUA22" s="16">
        <v>1</v>
      </c>
      <c r="AUB22" s="16">
        <v>2</v>
      </c>
      <c r="AUC22" s="16">
        <v>3</v>
      </c>
      <c r="AUD22" s="16">
        <v>4</v>
      </c>
      <c r="AUE22" s="16">
        <v>14</v>
      </c>
      <c r="AUF22" s="16">
        <v>3</v>
      </c>
      <c r="AUG22" s="16">
        <v>2</v>
      </c>
      <c r="AUH22" s="16">
        <v>4</v>
      </c>
      <c r="AUI22" s="16">
        <v>1</v>
      </c>
      <c r="AUJ22" s="16">
        <v>5</v>
      </c>
      <c r="AUK22" s="16">
        <v>12</v>
      </c>
      <c r="AUL22" s="16">
        <v>26</v>
      </c>
      <c r="AUM22" s="16">
        <v>11</v>
      </c>
      <c r="AUN22" s="16">
        <v>9</v>
      </c>
      <c r="AUO22" s="16">
        <v>7</v>
      </c>
      <c r="AUP22" s="16">
        <v>9</v>
      </c>
      <c r="AUQ22" s="16">
        <v>9</v>
      </c>
      <c r="AUR22" s="16">
        <v>10</v>
      </c>
      <c r="AUS22" s="16">
        <v>5</v>
      </c>
      <c r="AUT22" s="16">
        <v>9</v>
      </c>
      <c r="AUU22" s="16">
        <v>8</v>
      </c>
      <c r="AUV22" s="16">
        <v>3</v>
      </c>
      <c r="AUW22" s="16">
        <v>10</v>
      </c>
      <c r="AUX22" s="16">
        <v>12</v>
      </c>
      <c r="AUY22" s="16">
        <v>10</v>
      </c>
      <c r="AUZ22" s="16">
        <v>14</v>
      </c>
      <c r="AVA22" s="16">
        <v>4</v>
      </c>
      <c r="AVB22" s="16">
        <v>13</v>
      </c>
      <c r="AVC22" s="16">
        <v>4</v>
      </c>
      <c r="AVD22" s="16">
        <v>1</v>
      </c>
      <c r="AVE22" s="16">
        <v>10</v>
      </c>
      <c r="AVF22" s="16">
        <v>4</v>
      </c>
      <c r="AVG22" s="16">
        <v>7</v>
      </c>
      <c r="AVH22" s="16">
        <v>8</v>
      </c>
      <c r="AVI22" s="16">
        <v>4</v>
      </c>
      <c r="AVJ22" s="16">
        <v>3</v>
      </c>
      <c r="AVK22" s="16">
        <v>7</v>
      </c>
      <c r="AVL22" s="16">
        <v>2</v>
      </c>
      <c r="AVM22" s="16">
        <v>12</v>
      </c>
      <c r="AVN22" s="16">
        <v>14</v>
      </c>
      <c r="AVO22" s="16">
        <v>15</v>
      </c>
      <c r="AVP22" s="16">
        <v>2</v>
      </c>
      <c r="AVQ22" s="16">
        <v>6</v>
      </c>
      <c r="AVR22" s="16">
        <v>8</v>
      </c>
      <c r="AVS22" s="16">
        <v>6</v>
      </c>
      <c r="AVT22" s="16">
        <v>8</v>
      </c>
      <c r="AVU22" s="16">
        <v>2</v>
      </c>
      <c r="AVV22" s="16">
        <v>6</v>
      </c>
      <c r="AVW22" s="16">
        <v>4</v>
      </c>
      <c r="AVX22" s="16">
        <v>11</v>
      </c>
      <c r="AVY22" s="16">
        <v>11</v>
      </c>
      <c r="AVZ22" s="16">
        <v>3</v>
      </c>
      <c r="AWA22" s="16">
        <v>9</v>
      </c>
      <c r="AWB22" s="16">
        <v>3</v>
      </c>
      <c r="AWC22" s="16">
        <v>4</v>
      </c>
      <c r="AWD22" s="16">
        <v>18</v>
      </c>
      <c r="AWE22" s="16">
        <v>18</v>
      </c>
      <c r="AWF22" s="16">
        <v>11</v>
      </c>
      <c r="AWG22" s="16">
        <v>2</v>
      </c>
      <c r="AWH22" s="16">
        <v>5</v>
      </c>
      <c r="AWI22" s="16">
        <v>9</v>
      </c>
      <c r="AWJ22" s="16">
        <v>10</v>
      </c>
      <c r="AWK22" s="16">
        <v>10</v>
      </c>
      <c r="AWL22" s="16">
        <v>6</v>
      </c>
      <c r="AWM22" s="16">
        <v>3</v>
      </c>
      <c r="AWN22" s="16">
        <v>12</v>
      </c>
      <c r="AWO22" s="16">
        <v>1</v>
      </c>
      <c r="AWP22" s="16">
        <v>7</v>
      </c>
      <c r="AWQ22" s="16">
        <v>4</v>
      </c>
      <c r="AWR22" s="16">
        <v>7</v>
      </c>
      <c r="AWS22" s="16">
        <v>12</v>
      </c>
      <c r="AWT22" s="16">
        <v>8</v>
      </c>
      <c r="AWU22" s="16">
        <v>2</v>
      </c>
      <c r="AWV22" s="16">
        <v>11</v>
      </c>
      <c r="AWW22" s="16">
        <v>13</v>
      </c>
      <c r="AWX22" s="16">
        <v>9</v>
      </c>
      <c r="AWY22" s="16">
        <v>8</v>
      </c>
      <c r="AWZ22" s="16">
        <v>4</v>
      </c>
      <c r="AXA22" s="16">
        <v>4</v>
      </c>
      <c r="AXB22" s="16">
        <v>4</v>
      </c>
      <c r="AXC22" s="16">
        <v>10</v>
      </c>
      <c r="AXD22" s="16">
        <v>4</v>
      </c>
      <c r="AXE22" s="16">
        <v>7</v>
      </c>
      <c r="AXF22" s="16">
        <v>9</v>
      </c>
      <c r="AXG22" s="16">
        <v>2</v>
      </c>
      <c r="AXH22" s="16">
        <v>11</v>
      </c>
      <c r="AXI22" s="16">
        <v>4</v>
      </c>
      <c r="AXJ22" s="16">
        <v>12</v>
      </c>
      <c r="AXK22" s="16">
        <v>7</v>
      </c>
      <c r="AXL22" s="16">
        <v>0</v>
      </c>
      <c r="AXM22" s="16">
        <v>1</v>
      </c>
      <c r="AXN22" s="16">
        <v>7</v>
      </c>
      <c r="AXO22" s="16">
        <v>6</v>
      </c>
      <c r="AXP22" s="16">
        <v>7</v>
      </c>
      <c r="AXQ22" s="16">
        <v>6</v>
      </c>
      <c r="AXR22" s="16">
        <v>7</v>
      </c>
      <c r="AXS22" s="16">
        <v>9</v>
      </c>
      <c r="AXT22" s="16">
        <v>6</v>
      </c>
      <c r="AXU22" s="16">
        <v>3</v>
      </c>
      <c r="AXV22" s="16">
        <v>0</v>
      </c>
      <c r="AXW22" s="16">
        <v>14</v>
      </c>
      <c r="AXX22" s="16">
        <v>7</v>
      </c>
      <c r="AXY22" s="16">
        <v>11</v>
      </c>
      <c r="AXZ22" s="16">
        <v>2</v>
      </c>
      <c r="AYA22" s="16">
        <v>0</v>
      </c>
      <c r="AYB22" s="16">
        <v>21</v>
      </c>
      <c r="AYC22" s="16">
        <v>6</v>
      </c>
      <c r="AYD22" s="16">
        <v>13</v>
      </c>
      <c r="AYE22" s="16">
        <v>1</v>
      </c>
      <c r="AYF22" s="16">
        <v>0</v>
      </c>
      <c r="AYG22" s="16">
        <v>7</v>
      </c>
      <c r="AYH22" s="16">
        <v>7</v>
      </c>
      <c r="AYI22" s="16">
        <v>5</v>
      </c>
      <c r="AYJ22" s="16">
        <v>0</v>
      </c>
      <c r="AYK22" s="16">
        <v>0</v>
      </c>
      <c r="AYL22" s="16">
        <v>6</v>
      </c>
      <c r="AYM22" s="16">
        <v>6</v>
      </c>
      <c r="AYN22" s="16">
        <v>10</v>
      </c>
      <c r="AYO22" s="16">
        <v>6</v>
      </c>
      <c r="AYP22" s="16">
        <v>0</v>
      </c>
      <c r="AYQ22" s="16">
        <v>9</v>
      </c>
      <c r="AYR22" s="16">
        <v>7</v>
      </c>
      <c r="AYS22" s="16">
        <v>8</v>
      </c>
      <c r="AYT22" s="16">
        <v>12</v>
      </c>
      <c r="AYU22" s="16">
        <v>13</v>
      </c>
      <c r="AYV22" s="16">
        <v>0</v>
      </c>
      <c r="AYW22" s="16">
        <v>4</v>
      </c>
      <c r="AYX22" s="16">
        <v>9</v>
      </c>
      <c r="AYY22" s="16">
        <v>6</v>
      </c>
      <c r="AYZ22" s="16">
        <v>7</v>
      </c>
      <c r="AZA22" s="16">
        <v>6</v>
      </c>
      <c r="AZB22" s="16">
        <v>9</v>
      </c>
      <c r="AZC22" s="16">
        <v>18</v>
      </c>
      <c r="AZD22" s="16">
        <v>11</v>
      </c>
      <c r="AZE22" s="16">
        <v>8</v>
      </c>
      <c r="AZF22" s="16">
        <v>9</v>
      </c>
      <c r="AZG22" s="16">
        <v>8</v>
      </c>
      <c r="AZH22" s="16">
        <v>11</v>
      </c>
      <c r="AZI22" s="16">
        <v>6</v>
      </c>
      <c r="AZJ22" s="16">
        <v>12</v>
      </c>
      <c r="AZK22" s="16">
        <v>24</v>
      </c>
      <c r="AZL22" s="16">
        <v>105</v>
      </c>
      <c r="AZM22" s="16">
        <v>11</v>
      </c>
      <c r="AZN22" s="16">
        <v>0</v>
      </c>
      <c r="AZO22" s="16">
        <v>16</v>
      </c>
      <c r="AZP22" s="16">
        <v>7</v>
      </c>
      <c r="AZQ22" s="16">
        <v>1</v>
      </c>
      <c r="AZR22" s="16">
        <v>12</v>
      </c>
      <c r="AZS22" s="16">
        <v>3</v>
      </c>
      <c r="AZT22" s="16">
        <v>2</v>
      </c>
      <c r="AZU22" s="16">
        <v>6</v>
      </c>
      <c r="AZV22" s="16">
        <v>6</v>
      </c>
      <c r="AZW22" s="16">
        <v>0</v>
      </c>
      <c r="AZX22" s="16">
        <v>8</v>
      </c>
      <c r="AZY22" s="16">
        <v>11</v>
      </c>
      <c r="AZZ22" s="16">
        <v>6</v>
      </c>
      <c r="BAA22" s="16">
        <v>1</v>
      </c>
      <c r="BAB22" s="16">
        <v>0</v>
      </c>
      <c r="BAC22" s="16">
        <v>10</v>
      </c>
      <c r="BAD22" s="16">
        <v>0</v>
      </c>
      <c r="BAE22" s="16">
        <v>9</v>
      </c>
      <c r="BAF22" s="16">
        <v>1</v>
      </c>
      <c r="BAG22" s="16">
        <v>6</v>
      </c>
      <c r="BAH22" s="16">
        <v>13</v>
      </c>
      <c r="BAI22" s="16">
        <v>0</v>
      </c>
      <c r="BAJ22" s="16">
        <v>18</v>
      </c>
      <c r="BAK22" s="16">
        <v>2</v>
      </c>
      <c r="BAL22" s="16">
        <v>17</v>
      </c>
      <c r="BAM22" s="16">
        <v>11</v>
      </c>
      <c r="BAN22" s="16">
        <v>18</v>
      </c>
      <c r="BAO22" s="16">
        <v>3</v>
      </c>
      <c r="BAP22" s="16">
        <v>6</v>
      </c>
      <c r="BAQ22" s="16">
        <v>2</v>
      </c>
      <c r="BAR22" s="16">
        <v>11</v>
      </c>
      <c r="BAS22" s="16">
        <v>8</v>
      </c>
      <c r="BAT22" s="16">
        <v>14</v>
      </c>
      <c r="BAU22" s="16">
        <v>9</v>
      </c>
      <c r="BAV22" s="16">
        <v>7</v>
      </c>
      <c r="BAW22" s="16">
        <v>16</v>
      </c>
      <c r="BAX22" s="16">
        <v>4</v>
      </c>
      <c r="BAY22" s="16">
        <v>20</v>
      </c>
      <c r="BAZ22" s="16">
        <v>13</v>
      </c>
      <c r="BBA22" s="16">
        <v>2</v>
      </c>
      <c r="BBB22" s="16">
        <v>9</v>
      </c>
      <c r="BBC22" s="16">
        <v>23</v>
      </c>
      <c r="BBD22" s="16">
        <v>26</v>
      </c>
      <c r="BBE22" s="16">
        <v>16</v>
      </c>
      <c r="BBF22" s="16">
        <v>8</v>
      </c>
      <c r="BBG22" s="16">
        <v>14</v>
      </c>
      <c r="BBH22" s="16">
        <v>12</v>
      </c>
      <c r="BBI22" s="16">
        <v>20</v>
      </c>
      <c r="BBJ22" s="16">
        <v>13</v>
      </c>
      <c r="BBK22" s="16">
        <v>13</v>
      </c>
      <c r="BBL22" s="16">
        <v>20</v>
      </c>
      <c r="BBM22" s="16">
        <v>7</v>
      </c>
      <c r="BBN22" s="16">
        <v>34</v>
      </c>
      <c r="BBO22" s="16">
        <v>14</v>
      </c>
      <c r="BBP22" s="16">
        <v>4</v>
      </c>
      <c r="BBQ22" s="16">
        <v>19</v>
      </c>
      <c r="BBR22" s="16">
        <v>15</v>
      </c>
      <c r="BBS22" s="16">
        <v>21</v>
      </c>
      <c r="BBT22" s="16">
        <v>5</v>
      </c>
      <c r="BBU22" s="16">
        <v>32</v>
      </c>
      <c r="BBV22" s="16">
        <v>11</v>
      </c>
      <c r="BBW22" s="16">
        <v>0</v>
      </c>
      <c r="BBX22" s="16">
        <v>0</v>
      </c>
      <c r="BBY22" s="16">
        <v>1</v>
      </c>
      <c r="BBZ22" s="16">
        <v>54</v>
      </c>
      <c r="BCA22" s="16">
        <v>8</v>
      </c>
      <c r="BCB22" s="16">
        <v>25</v>
      </c>
      <c r="BCC22" s="16">
        <v>6</v>
      </c>
      <c r="BCD22" s="16">
        <v>5</v>
      </c>
      <c r="BCE22" s="16">
        <v>53</v>
      </c>
      <c r="BCF22" s="16">
        <v>22</v>
      </c>
      <c r="BCG22" s="16">
        <v>13</v>
      </c>
      <c r="BCH22" s="16">
        <v>22</v>
      </c>
      <c r="BCI22" s="16">
        <v>43</v>
      </c>
      <c r="BCJ22" s="16">
        <v>3</v>
      </c>
      <c r="BCK22" s="16">
        <v>30</v>
      </c>
      <c r="BCL22" s="16">
        <v>5</v>
      </c>
      <c r="BCM22" s="16">
        <v>34</v>
      </c>
      <c r="BCN22" s="16">
        <v>5</v>
      </c>
      <c r="BCO22" s="16">
        <v>79</v>
      </c>
      <c r="BCP22" s="16">
        <v>35</v>
      </c>
      <c r="BCQ22" s="16">
        <v>39</v>
      </c>
      <c r="BCR22" s="16">
        <v>12</v>
      </c>
      <c r="BCS22" s="16">
        <v>25</v>
      </c>
      <c r="BCT22" s="16">
        <v>30</v>
      </c>
      <c r="BCU22" s="16">
        <v>0</v>
      </c>
      <c r="BCV22" s="16">
        <v>18</v>
      </c>
      <c r="BCW22" s="16">
        <v>9</v>
      </c>
      <c r="BCX22" s="16">
        <v>15</v>
      </c>
      <c r="BCY22" s="16">
        <v>23</v>
      </c>
      <c r="BCZ22" s="16">
        <v>14</v>
      </c>
      <c r="BDA22" s="16">
        <v>23</v>
      </c>
      <c r="BDB22" s="16">
        <v>12</v>
      </c>
      <c r="BDC22" s="16">
        <v>26</v>
      </c>
      <c r="BDD22" s="16">
        <v>22</v>
      </c>
      <c r="BDE22" s="16">
        <v>14</v>
      </c>
      <c r="BDF22" s="16">
        <v>20</v>
      </c>
      <c r="BDG22" s="16">
        <v>23</v>
      </c>
      <c r="BDH22" s="16">
        <v>24</v>
      </c>
      <c r="BDI22" s="16">
        <v>22</v>
      </c>
      <c r="BDJ22" s="16">
        <v>20</v>
      </c>
      <c r="BDK22" s="16">
        <v>18</v>
      </c>
      <c r="BDL22" s="16">
        <v>18</v>
      </c>
      <c r="BDM22" s="16">
        <v>45</v>
      </c>
      <c r="BDN22" s="16">
        <v>42</v>
      </c>
      <c r="BDO22" s="16">
        <v>20</v>
      </c>
      <c r="BDP22" s="16">
        <v>19</v>
      </c>
      <c r="BDQ22" s="16">
        <v>15</v>
      </c>
      <c r="BDR22" s="16">
        <v>21</v>
      </c>
      <c r="BDS22" s="16">
        <v>31</v>
      </c>
      <c r="BDT22" s="16">
        <v>25</v>
      </c>
      <c r="BDU22" s="16">
        <v>30</v>
      </c>
      <c r="BDV22" s="16">
        <v>15</v>
      </c>
      <c r="BDW22" s="16">
        <v>14</v>
      </c>
      <c r="BDX22" s="16">
        <v>43</v>
      </c>
      <c r="BDY22" s="16">
        <v>25</v>
      </c>
      <c r="BDZ22" s="16">
        <v>14</v>
      </c>
      <c r="BEA22" s="16">
        <v>11</v>
      </c>
      <c r="BEB22" s="16">
        <v>15</v>
      </c>
      <c r="BEC22" s="16">
        <v>31</v>
      </c>
      <c r="BED22" s="16">
        <v>34</v>
      </c>
      <c r="BEE22" s="16">
        <v>22</v>
      </c>
      <c r="BEF22" s="16">
        <v>13</v>
      </c>
      <c r="BEG22" s="16">
        <v>28</v>
      </c>
      <c r="BEH22" s="16">
        <v>12</v>
      </c>
      <c r="BEI22" s="16">
        <v>32</v>
      </c>
      <c r="BEJ22" s="16">
        <v>27</v>
      </c>
      <c r="BEK22" s="16">
        <v>24</v>
      </c>
      <c r="BEL22" s="16">
        <v>12</v>
      </c>
      <c r="BEM22" s="16">
        <v>35</v>
      </c>
      <c r="BEN22" s="16">
        <v>19</v>
      </c>
      <c r="BEO22" s="16">
        <v>30</v>
      </c>
      <c r="BEP22" s="16">
        <v>21</v>
      </c>
      <c r="BEQ22" s="16">
        <v>30</v>
      </c>
      <c r="BER22" s="16">
        <v>16</v>
      </c>
      <c r="BES22" s="16">
        <v>23</v>
      </c>
      <c r="BET22" s="16">
        <v>18</v>
      </c>
      <c r="BEU22" s="16">
        <v>31</v>
      </c>
      <c r="BEV22" s="16">
        <v>25</v>
      </c>
      <c r="BEW22" s="16">
        <v>25</v>
      </c>
      <c r="BEX22" s="16">
        <v>54</v>
      </c>
      <c r="BEY22" s="16">
        <v>20</v>
      </c>
      <c r="BEZ22" s="16">
        <v>22</v>
      </c>
      <c r="BFA22" s="16">
        <v>12</v>
      </c>
      <c r="BFB22" s="16">
        <v>50</v>
      </c>
      <c r="BFC22" s="16">
        <v>11</v>
      </c>
      <c r="BFD22" s="16">
        <v>14</v>
      </c>
      <c r="BFE22" s="16">
        <v>32</v>
      </c>
      <c r="BFF22" s="16">
        <v>16</v>
      </c>
      <c r="BFG22" s="16">
        <v>76</v>
      </c>
      <c r="BFH22" s="16">
        <v>30</v>
      </c>
      <c r="BFI22" s="16">
        <v>30</v>
      </c>
      <c r="BFJ22" s="16">
        <v>58</v>
      </c>
      <c r="BFK22" s="16">
        <v>17</v>
      </c>
      <c r="BFL22" s="16">
        <v>29</v>
      </c>
      <c r="BFM22" s="16">
        <v>10</v>
      </c>
      <c r="BFN22" s="16">
        <v>38</v>
      </c>
      <c r="BFO22" s="16">
        <v>57</v>
      </c>
      <c r="BFP22" s="16">
        <v>67</v>
      </c>
      <c r="BFQ22" s="16">
        <v>40</v>
      </c>
      <c r="BFR22" s="16">
        <v>22</v>
      </c>
      <c r="BFS22" s="16">
        <v>124</v>
      </c>
      <c r="BFT22" s="16">
        <v>29</v>
      </c>
      <c r="BFU22" s="16">
        <v>67</v>
      </c>
      <c r="BFV22" s="16">
        <v>50</v>
      </c>
      <c r="BFW22" s="16">
        <v>64</v>
      </c>
      <c r="BFX22" s="16">
        <v>60</v>
      </c>
      <c r="BFY22" s="16">
        <v>38</v>
      </c>
      <c r="BFZ22" s="16">
        <v>49</v>
      </c>
      <c r="BGA22" s="16">
        <v>19</v>
      </c>
      <c r="BGB22" s="16">
        <v>40</v>
      </c>
      <c r="BGC22" s="16">
        <v>30</v>
      </c>
      <c r="BGD22" s="16">
        <v>64</v>
      </c>
      <c r="BGE22" s="16">
        <v>29</v>
      </c>
      <c r="BGF22" s="16">
        <v>40</v>
      </c>
      <c r="BGG22" s="16">
        <v>31</v>
      </c>
      <c r="BGH22" s="16">
        <v>48</v>
      </c>
      <c r="BGI22" s="16">
        <v>56</v>
      </c>
      <c r="BGJ22" s="16">
        <v>38</v>
      </c>
      <c r="BGK22" s="16">
        <v>46</v>
      </c>
      <c r="BGL22" s="16">
        <v>20</v>
      </c>
      <c r="BGM22" s="16">
        <v>2</v>
      </c>
      <c r="BGN22" s="16">
        <v>58</v>
      </c>
      <c r="BGO22" s="16">
        <v>5</v>
      </c>
      <c r="BGP22" s="16">
        <v>22</v>
      </c>
      <c r="BGQ22" s="16">
        <v>85</v>
      </c>
      <c r="BGR22" s="16">
        <v>52</v>
      </c>
      <c r="BGS22" s="16">
        <v>45</v>
      </c>
      <c r="BGT22" s="16">
        <v>27</v>
      </c>
      <c r="BGU22" s="16">
        <v>33</v>
      </c>
      <c r="BGV22" s="16">
        <v>22</v>
      </c>
      <c r="BGW22" s="16">
        <v>42</v>
      </c>
      <c r="BGX22" s="16">
        <v>26</v>
      </c>
      <c r="BGY22" s="16">
        <v>25</v>
      </c>
      <c r="BGZ22" s="16">
        <v>29</v>
      </c>
      <c r="BHA22" s="16">
        <v>44</v>
      </c>
      <c r="BHB22" s="16">
        <v>40</v>
      </c>
      <c r="BHC22" s="16">
        <v>24</v>
      </c>
      <c r="BHD22" s="16">
        <v>29</v>
      </c>
      <c r="BHE22" s="16">
        <v>25</v>
      </c>
      <c r="BHF22" s="16">
        <v>55</v>
      </c>
      <c r="BHG22" s="16">
        <v>32</v>
      </c>
      <c r="BHH22" s="16">
        <v>26</v>
      </c>
      <c r="BHI22" s="16">
        <v>26</v>
      </c>
      <c r="BHJ22" s="16">
        <v>25</v>
      </c>
      <c r="BHK22" s="16">
        <v>36</v>
      </c>
      <c r="BHL22" s="16">
        <v>54</v>
      </c>
      <c r="BHM22" s="16">
        <v>25</v>
      </c>
      <c r="BHN22" s="16">
        <v>26</v>
      </c>
      <c r="BHO22" s="16">
        <v>19</v>
      </c>
      <c r="BHP22" s="16">
        <v>35</v>
      </c>
      <c r="BHQ22" s="16">
        <v>24</v>
      </c>
      <c r="BHR22" s="16">
        <v>14</v>
      </c>
      <c r="BHS22" s="16">
        <v>32</v>
      </c>
      <c r="BHT22" s="16">
        <v>25</v>
      </c>
      <c r="BHU22" s="16">
        <v>42</v>
      </c>
      <c r="BHV22" s="16">
        <v>84</v>
      </c>
      <c r="BHW22" s="16">
        <v>28</v>
      </c>
      <c r="BHX22" s="16">
        <v>34</v>
      </c>
      <c r="BHY22" s="16">
        <v>23</v>
      </c>
      <c r="BHZ22" s="16">
        <v>43</v>
      </c>
      <c r="BIA22" s="16">
        <v>18</v>
      </c>
      <c r="BIB22" s="16">
        <v>41</v>
      </c>
      <c r="BIC22" s="16">
        <v>27</v>
      </c>
      <c r="BID22" s="16">
        <v>24</v>
      </c>
      <c r="BIE22" s="16">
        <v>23</v>
      </c>
      <c r="BIF22" s="16">
        <v>52</v>
      </c>
      <c r="BIG22" s="16">
        <v>38</v>
      </c>
      <c r="BIH22" s="16">
        <v>23</v>
      </c>
      <c r="BII22" s="16">
        <v>17</v>
      </c>
      <c r="BIJ22" s="16">
        <v>23</v>
      </c>
      <c r="BIK22" s="16">
        <v>29</v>
      </c>
      <c r="BIL22" s="16">
        <v>12</v>
      </c>
      <c r="BIM22" s="16">
        <v>28</v>
      </c>
      <c r="BIN22" s="16">
        <v>19</v>
      </c>
      <c r="BIO22" s="16">
        <v>25</v>
      </c>
      <c r="BIP22" s="16">
        <v>35</v>
      </c>
      <c r="BIQ22" s="16">
        <v>25</v>
      </c>
      <c r="BIR22" s="16">
        <v>17</v>
      </c>
      <c r="BIS22" s="16">
        <v>88</v>
      </c>
      <c r="BIT22" s="16">
        <v>23</v>
      </c>
      <c r="BIU22" s="16">
        <v>20</v>
      </c>
      <c r="BIV22" s="16">
        <v>17</v>
      </c>
      <c r="BIW22" s="16">
        <v>21</v>
      </c>
      <c r="BIX22" s="16">
        <v>35</v>
      </c>
      <c r="BIY22" s="16">
        <v>21</v>
      </c>
      <c r="BIZ22" s="16">
        <v>12</v>
      </c>
      <c r="BJA22" s="16">
        <v>22</v>
      </c>
      <c r="BJB22" s="16">
        <v>20</v>
      </c>
      <c r="BJC22" s="16">
        <v>19</v>
      </c>
      <c r="BJD22" s="16">
        <v>21</v>
      </c>
      <c r="BJE22" s="16">
        <v>20</v>
      </c>
      <c r="BJF22" s="16">
        <v>19</v>
      </c>
      <c r="BJG22" s="16">
        <v>19</v>
      </c>
      <c r="BJH22" s="16">
        <v>34</v>
      </c>
      <c r="BJI22" s="16">
        <v>26</v>
      </c>
      <c r="BJJ22" s="16">
        <v>0</v>
      </c>
      <c r="BJK22" s="16">
        <v>27</v>
      </c>
      <c r="BJL22" s="16">
        <v>21</v>
      </c>
      <c r="BJM22" s="16">
        <v>35</v>
      </c>
      <c r="BJN22" s="16">
        <v>45</v>
      </c>
      <c r="BJO22" s="16">
        <v>19</v>
      </c>
      <c r="BJP22" s="16">
        <v>19</v>
      </c>
      <c r="BJQ22" s="16">
        <v>16</v>
      </c>
      <c r="BJR22" s="16">
        <v>15</v>
      </c>
      <c r="BJS22" s="16">
        <v>18</v>
      </c>
      <c r="BJT22" s="16">
        <v>17</v>
      </c>
      <c r="BJU22" s="16">
        <v>14</v>
      </c>
      <c r="BJV22" s="16">
        <v>17</v>
      </c>
      <c r="BJW22" s="16">
        <v>26</v>
      </c>
      <c r="BJX22" s="16">
        <v>28</v>
      </c>
      <c r="BJY22" s="16">
        <v>24</v>
      </c>
      <c r="BJZ22" s="16">
        <v>14</v>
      </c>
      <c r="BKA22" s="16">
        <v>23</v>
      </c>
      <c r="BKB22" s="16">
        <v>43</v>
      </c>
      <c r="BKC22" s="16">
        <v>26</v>
      </c>
      <c r="BKD22" s="16">
        <v>32</v>
      </c>
      <c r="BKE22" s="16">
        <v>35</v>
      </c>
      <c r="BKF22" s="16">
        <v>25</v>
      </c>
      <c r="BKG22" s="16">
        <v>21</v>
      </c>
      <c r="BKH22" s="16">
        <v>24</v>
      </c>
      <c r="BKI22" s="16">
        <v>17</v>
      </c>
      <c r="BKJ22" s="16">
        <v>1</v>
      </c>
      <c r="BKK22" s="16">
        <v>19</v>
      </c>
      <c r="BKL22" s="16">
        <v>20</v>
      </c>
      <c r="BKM22" s="16">
        <v>22</v>
      </c>
      <c r="BKN22" s="16">
        <v>16</v>
      </c>
      <c r="BKO22" s="16">
        <v>25</v>
      </c>
      <c r="BKP22" s="16">
        <v>30</v>
      </c>
      <c r="BKQ22" s="16">
        <v>33</v>
      </c>
      <c r="BKR22" s="16">
        <v>12</v>
      </c>
      <c r="BKS22" s="16">
        <v>23</v>
      </c>
      <c r="BKT22" s="16">
        <v>25</v>
      </c>
      <c r="BKU22" s="16">
        <v>28</v>
      </c>
      <c r="BKV22" s="16">
        <v>53</v>
      </c>
      <c r="BKW22" s="16">
        <v>29</v>
      </c>
      <c r="BKX22" s="16">
        <v>36</v>
      </c>
      <c r="BKY22" s="16">
        <v>18</v>
      </c>
      <c r="BKZ22" s="16">
        <v>35</v>
      </c>
      <c r="BLA22" s="16">
        <v>28</v>
      </c>
      <c r="BLB22" s="16">
        <v>24</v>
      </c>
      <c r="BLC22" s="16">
        <v>15</v>
      </c>
      <c r="BLD22" s="16">
        <v>15</v>
      </c>
      <c r="BLE22" s="16">
        <v>124</v>
      </c>
      <c r="BLF22" s="16">
        <v>9</v>
      </c>
      <c r="BLG22" s="16">
        <v>13</v>
      </c>
      <c r="BLH22" s="16">
        <v>15</v>
      </c>
      <c r="BLI22" s="16">
        <v>50</v>
      </c>
      <c r="BLJ22" s="16">
        <v>453</v>
      </c>
      <c r="BLK22" s="16">
        <v>31</v>
      </c>
      <c r="BLL22" s="16">
        <v>16</v>
      </c>
      <c r="BLM22" s="16">
        <v>20</v>
      </c>
      <c r="BLN22" s="16">
        <v>25</v>
      </c>
      <c r="BLO22" s="16">
        <v>0</v>
      </c>
      <c r="BLP22" s="16">
        <v>13</v>
      </c>
      <c r="BLQ22" s="16">
        <v>23</v>
      </c>
      <c r="BLR22" s="16">
        <v>19</v>
      </c>
      <c r="BLS22" s="16">
        <v>21</v>
      </c>
      <c r="BLT22" s="16">
        <v>9</v>
      </c>
      <c r="BLU22" s="16">
        <v>17</v>
      </c>
      <c r="BLV22" s="16">
        <v>20</v>
      </c>
      <c r="BLW22" s="16">
        <v>14</v>
      </c>
      <c r="BLX22" s="16">
        <v>15</v>
      </c>
      <c r="BLY22" s="16">
        <v>20</v>
      </c>
      <c r="BLZ22" s="16">
        <v>17</v>
      </c>
      <c r="BMA22" s="16">
        <v>12</v>
      </c>
      <c r="BMB22" s="16">
        <v>15</v>
      </c>
      <c r="BMC22" s="16">
        <v>26</v>
      </c>
      <c r="BMD22" s="16">
        <v>9</v>
      </c>
      <c r="BME22" s="16">
        <v>12</v>
      </c>
      <c r="BMF22" s="16">
        <v>19</v>
      </c>
      <c r="BMG22" s="16">
        <v>20</v>
      </c>
      <c r="BMH22" s="16">
        <v>36</v>
      </c>
      <c r="BMI22" s="16">
        <v>16</v>
      </c>
      <c r="BMJ22" s="16">
        <v>16</v>
      </c>
      <c r="BMK22" s="16">
        <v>13</v>
      </c>
      <c r="BML22" s="16">
        <v>21</v>
      </c>
      <c r="BMM22" s="16">
        <v>10</v>
      </c>
      <c r="BMN22" s="16">
        <v>15</v>
      </c>
      <c r="BMO22" s="16">
        <v>53</v>
      </c>
      <c r="BMP22" s="16">
        <v>11</v>
      </c>
      <c r="BMQ22" s="16">
        <v>27</v>
      </c>
      <c r="BMR22" s="16">
        <v>29</v>
      </c>
      <c r="BMS22" s="16">
        <v>13</v>
      </c>
      <c r="BMT22" s="16">
        <v>26</v>
      </c>
      <c r="BMU22" s="16">
        <v>14</v>
      </c>
      <c r="BMV22" s="16">
        <v>24</v>
      </c>
      <c r="BMW22" s="16">
        <v>14</v>
      </c>
      <c r="BMX22" s="16">
        <v>9</v>
      </c>
      <c r="BMY22" s="16">
        <v>15</v>
      </c>
    </row>
    <row r="23" spans="1:1715" s="6" customFormat="1" x14ac:dyDescent="0.25">
      <c r="A23" s="4" t="s">
        <v>641</v>
      </c>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c r="HJ23" s="16"/>
      <c r="HK23" s="16"/>
      <c r="HL23" s="16"/>
      <c r="HM23" s="16"/>
      <c r="HN23" s="16"/>
      <c r="HO23" s="16"/>
      <c r="HP23" s="16"/>
      <c r="HQ23" s="16"/>
      <c r="HR23" s="16"/>
      <c r="HS23" s="16"/>
      <c r="HT23" s="16"/>
      <c r="HU23" s="16"/>
      <c r="HV23" s="16"/>
      <c r="HW23" s="16"/>
      <c r="HX23" s="16"/>
      <c r="HY23" s="16"/>
      <c r="HZ23" s="16"/>
      <c r="IA23" s="16"/>
      <c r="IB23" s="16"/>
      <c r="IC23" s="16"/>
      <c r="ID23" s="16"/>
      <c r="IE23" s="16"/>
      <c r="IF23" s="16"/>
      <c r="IG23" s="16"/>
      <c r="IH23" s="16"/>
      <c r="II23" s="16"/>
      <c r="IJ23" s="16"/>
      <c r="IK23" s="16"/>
      <c r="IL23" s="16"/>
      <c r="IM23" s="16"/>
      <c r="IN23" s="16"/>
      <c r="IO23" s="16"/>
      <c r="IP23" s="16"/>
      <c r="IQ23" s="16"/>
      <c r="IR23" s="16"/>
      <c r="IS23" s="16"/>
      <c r="IT23" s="16"/>
      <c r="IU23" s="16"/>
      <c r="IV23" s="16"/>
      <c r="IW23" s="16"/>
      <c r="IX23" s="16"/>
      <c r="IY23" s="16"/>
      <c r="IZ23" s="16"/>
      <c r="JA23" s="16"/>
      <c r="JB23" s="16"/>
      <c r="JC23" s="16"/>
      <c r="JD23" s="16"/>
      <c r="JE23" s="16"/>
      <c r="JF23" s="16"/>
      <c r="JG23" s="16"/>
      <c r="JH23" s="16"/>
      <c r="JI23" s="16"/>
      <c r="JJ23" s="16"/>
      <c r="JK23" s="16"/>
      <c r="JL23" s="16"/>
      <c r="JM23" s="16"/>
      <c r="JN23" s="16"/>
      <c r="JO23" s="16"/>
      <c r="JP23" s="16"/>
      <c r="JQ23" s="16"/>
      <c r="JR23" s="16"/>
      <c r="JS23" s="16"/>
      <c r="JT23" s="16"/>
      <c r="JU23" s="16"/>
      <c r="JV23" s="16"/>
      <c r="JW23" s="16"/>
      <c r="JX23" s="16"/>
      <c r="JY23" s="16"/>
      <c r="JZ23" s="16"/>
      <c r="KA23" s="16"/>
      <c r="KB23" s="16"/>
      <c r="KC23" s="16"/>
      <c r="KD23" s="16"/>
      <c r="KE23" s="16"/>
      <c r="KF23" s="16"/>
      <c r="KG23" s="16"/>
      <c r="KH23" s="16"/>
      <c r="KI23" s="16"/>
      <c r="KJ23" s="16"/>
      <c r="KK23" s="16"/>
      <c r="KL23" s="16"/>
      <c r="KM23" s="16"/>
      <c r="KN23" s="16"/>
      <c r="KO23" s="16"/>
      <c r="KP23" s="16"/>
      <c r="KQ23" s="16"/>
      <c r="KR23" s="16"/>
      <c r="KS23" s="16"/>
      <c r="KT23" s="16"/>
      <c r="KU23" s="16"/>
      <c r="KV23" s="16"/>
      <c r="KW23" s="16"/>
      <c r="KX23" s="16"/>
      <c r="KY23" s="16"/>
      <c r="KZ23" s="16"/>
      <c r="LA23" s="16"/>
      <c r="LB23" s="16"/>
      <c r="LC23" s="16"/>
      <c r="LD23" s="16"/>
      <c r="LE23" s="16"/>
      <c r="LF23" s="16"/>
      <c r="LG23" s="16"/>
      <c r="LH23" s="16"/>
      <c r="LI23" s="16"/>
      <c r="LJ23" s="16"/>
      <c r="LK23" s="16"/>
      <c r="LL23" s="16"/>
      <c r="LM23" s="16"/>
      <c r="LN23" s="16"/>
      <c r="LO23" s="16"/>
      <c r="LP23" s="16"/>
      <c r="LQ23" s="16"/>
      <c r="LR23" s="16"/>
      <c r="LS23" s="16"/>
      <c r="LT23" s="16"/>
      <c r="LU23" s="16"/>
      <c r="LV23" s="16"/>
      <c r="LW23" s="16"/>
      <c r="LX23" s="16"/>
      <c r="LY23" s="16"/>
      <c r="LZ23" s="16"/>
      <c r="MA23" s="16"/>
      <c r="MB23" s="16"/>
      <c r="MC23" s="16"/>
      <c r="MD23" s="16"/>
      <c r="ME23" s="16"/>
      <c r="MF23" s="16"/>
      <c r="MG23" s="16"/>
      <c r="MH23" s="16"/>
      <c r="MI23" s="16"/>
      <c r="MJ23" s="16"/>
      <c r="MK23" s="16"/>
      <c r="ML23" s="16"/>
      <c r="MM23" s="16"/>
      <c r="MN23" s="16"/>
      <c r="MO23" s="16"/>
      <c r="MP23" s="16"/>
      <c r="MQ23" s="16"/>
      <c r="MR23" s="16"/>
      <c r="MS23" s="16"/>
      <c r="MT23" s="16"/>
      <c r="MU23" s="16"/>
      <c r="MV23" s="16"/>
      <c r="MW23" s="16"/>
      <c r="MX23" s="16"/>
      <c r="MY23" s="16"/>
      <c r="MZ23" s="16"/>
      <c r="NA23" s="16"/>
      <c r="NB23" s="16"/>
      <c r="NC23" s="16"/>
      <c r="ND23" s="16"/>
      <c r="NE23" s="16"/>
      <c r="NF23" s="16"/>
      <c r="NG23" s="16"/>
      <c r="NH23" s="16"/>
      <c r="NI23" s="16"/>
      <c r="NJ23" s="16"/>
      <c r="NK23" s="16"/>
      <c r="NL23" s="16"/>
      <c r="NM23" s="16"/>
      <c r="NN23" s="16"/>
      <c r="NO23" s="16"/>
      <c r="NP23" s="16"/>
      <c r="NQ23" s="16"/>
      <c r="NR23" s="16"/>
      <c r="NS23" s="16"/>
      <c r="NT23" s="16"/>
      <c r="NU23" s="16"/>
      <c r="NV23" s="16"/>
      <c r="NW23" s="16"/>
      <c r="NX23" s="16"/>
      <c r="NY23" s="16"/>
      <c r="NZ23" s="16"/>
      <c r="OA23" s="16"/>
      <c r="OB23" s="16"/>
      <c r="OC23" s="16"/>
      <c r="OD23" s="16"/>
      <c r="OE23" s="16"/>
      <c r="OF23" s="16"/>
      <c r="OG23" s="16"/>
      <c r="OH23" s="16"/>
      <c r="OI23" s="16"/>
      <c r="OJ23" s="16"/>
      <c r="OK23" s="16"/>
      <c r="OL23" s="16"/>
      <c r="OM23" s="16"/>
      <c r="ON23" s="16"/>
      <c r="OO23" s="16"/>
      <c r="OP23" s="16"/>
      <c r="OQ23" s="16"/>
      <c r="OR23" s="16"/>
      <c r="OS23" s="16"/>
      <c r="OT23" s="16"/>
      <c r="OU23" s="16"/>
      <c r="OV23" s="16"/>
      <c r="OW23" s="16"/>
      <c r="OX23" s="16"/>
      <c r="OY23" s="16"/>
      <c r="OZ23" s="16"/>
      <c r="PA23" s="16"/>
      <c r="PB23" s="16"/>
      <c r="PC23" s="16"/>
      <c r="PD23" s="16"/>
      <c r="PE23" s="16"/>
      <c r="PF23" s="16"/>
      <c r="PG23" s="16"/>
      <c r="PH23" s="16"/>
      <c r="PI23" s="16"/>
      <c r="PJ23" s="16"/>
      <c r="PK23" s="16"/>
      <c r="PL23" s="16"/>
      <c r="PM23" s="16"/>
      <c r="PN23" s="16"/>
      <c r="PO23" s="16"/>
      <c r="PP23" s="16"/>
      <c r="PQ23" s="16"/>
      <c r="PR23" s="16"/>
      <c r="PS23" s="16"/>
      <c r="PT23" s="16"/>
      <c r="PU23" s="16"/>
      <c r="PV23" s="16"/>
      <c r="PW23" s="16"/>
      <c r="PX23" s="16"/>
      <c r="PY23" s="16"/>
      <c r="PZ23" s="16"/>
      <c r="QA23" s="16"/>
      <c r="QB23" s="16"/>
      <c r="QC23" s="16"/>
      <c r="QD23" s="16"/>
      <c r="QE23" s="16"/>
      <c r="QF23" s="16"/>
      <c r="QG23" s="16"/>
      <c r="QH23" s="16"/>
      <c r="QI23" s="16"/>
      <c r="QJ23" s="16"/>
      <c r="QK23" s="16"/>
      <c r="QL23" s="16"/>
      <c r="QM23" s="16"/>
      <c r="QN23" s="16"/>
      <c r="QO23" s="16"/>
      <c r="QP23" s="16"/>
      <c r="QQ23" s="16"/>
      <c r="QR23" s="16"/>
      <c r="QS23" s="16"/>
      <c r="QT23" s="16"/>
      <c r="QU23" s="16"/>
      <c r="QV23" s="16"/>
      <c r="QW23" s="16"/>
      <c r="QX23" s="16"/>
      <c r="QY23" s="16"/>
      <c r="QZ23" s="16"/>
      <c r="RA23" s="16"/>
      <c r="RB23" s="16"/>
      <c r="RC23" s="16"/>
      <c r="RD23" s="16"/>
      <c r="RE23" s="16"/>
      <c r="RF23" s="16"/>
      <c r="RG23" s="16"/>
      <c r="RH23" s="16"/>
      <c r="RI23" s="16"/>
      <c r="RJ23" s="16"/>
      <c r="RK23" s="16"/>
      <c r="RL23" s="16"/>
      <c r="RM23" s="16"/>
      <c r="RN23" s="16"/>
      <c r="RO23" s="16"/>
      <c r="RP23" s="16"/>
      <c r="RQ23" s="16"/>
      <c r="RR23" s="16"/>
      <c r="RS23" s="16"/>
      <c r="RT23" s="16"/>
      <c r="RU23" s="16"/>
      <c r="RV23" s="16"/>
      <c r="RW23" s="16"/>
      <c r="RX23" s="16"/>
      <c r="RY23" s="16"/>
      <c r="RZ23" s="16"/>
      <c r="SA23" s="16"/>
      <c r="SB23" s="16"/>
      <c r="SC23" s="16"/>
      <c r="SD23" s="16"/>
      <c r="SE23" s="16"/>
      <c r="SF23" s="16"/>
      <c r="SG23" s="16"/>
      <c r="SH23" s="16"/>
      <c r="SI23" s="16"/>
      <c r="SJ23" s="16"/>
      <c r="SK23" s="16"/>
      <c r="SL23" s="16"/>
      <c r="SM23" s="16"/>
      <c r="SN23" s="16"/>
      <c r="SO23" s="16"/>
      <c r="SP23" s="16"/>
      <c r="SQ23" s="16"/>
      <c r="SR23" s="16"/>
      <c r="SS23" s="16"/>
      <c r="ST23" s="16"/>
      <c r="SU23" s="16"/>
      <c r="SV23" s="16"/>
      <c r="SW23" s="16"/>
      <c r="SX23" s="16"/>
      <c r="SY23" s="16"/>
      <c r="SZ23" s="16"/>
      <c r="TA23" s="16"/>
      <c r="TB23" s="16"/>
      <c r="TC23" s="16"/>
      <c r="TD23" s="16"/>
      <c r="TE23" s="16"/>
      <c r="TF23" s="16"/>
      <c r="TG23" s="16"/>
      <c r="TH23" s="16"/>
      <c r="TI23" s="16"/>
      <c r="TJ23" s="16"/>
      <c r="TK23" s="16"/>
      <c r="TL23" s="16"/>
      <c r="TM23" s="16"/>
      <c r="TN23" s="16"/>
      <c r="TO23" s="16"/>
      <c r="TP23" s="16"/>
      <c r="TQ23" s="16"/>
      <c r="TR23" s="16"/>
      <c r="TS23" s="16"/>
      <c r="TT23" s="16"/>
      <c r="TU23" s="16"/>
      <c r="TV23" s="16"/>
      <c r="TW23" s="16"/>
      <c r="TX23" s="16"/>
      <c r="TY23" s="16"/>
      <c r="TZ23" s="16"/>
      <c r="UA23" s="16"/>
      <c r="UB23" s="16"/>
      <c r="UC23" s="16"/>
      <c r="UD23" s="16"/>
      <c r="UE23" s="16"/>
      <c r="UF23" s="16"/>
      <c r="UG23" s="16"/>
      <c r="UH23" s="16"/>
      <c r="UI23" s="16"/>
      <c r="UJ23" s="16"/>
      <c r="UK23" s="16"/>
      <c r="UL23" s="16"/>
      <c r="UM23" s="16"/>
      <c r="UN23" s="16"/>
      <c r="UO23" s="16"/>
      <c r="UP23" s="16"/>
      <c r="UQ23" s="16"/>
      <c r="UR23" s="16"/>
      <c r="US23" s="16"/>
      <c r="UT23" s="16"/>
      <c r="UU23" s="16"/>
      <c r="UV23" s="16"/>
      <c r="UW23" s="16"/>
      <c r="UX23" s="16"/>
      <c r="UY23" s="16"/>
      <c r="UZ23" s="16"/>
      <c r="VA23" s="16"/>
      <c r="VB23" s="16"/>
      <c r="VC23" s="16"/>
      <c r="VD23" s="16"/>
      <c r="VE23" s="16"/>
      <c r="VF23" s="16"/>
      <c r="VG23" s="16"/>
      <c r="VH23" s="16"/>
      <c r="VI23" s="16"/>
      <c r="VJ23" s="16"/>
      <c r="VK23" s="16"/>
      <c r="VL23" s="16"/>
      <c r="VM23" s="16"/>
      <c r="VN23" s="16"/>
      <c r="VO23" s="16"/>
      <c r="VP23" s="16"/>
      <c r="VQ23" s="16"/>
      <c r="VR23" s="16"/>
      <c r="VS23" s="16"/>
      <c r="VT23" s="16"/>
      <c r="VU23" s="16"/>
      <c r="VV23" s="16"/>
      <c r="VW23" s="16"/>
      <c r="VX23" s="16"/>
      <c r="VY23" s="16"/>
      <c r="VZ23" s="16"/>
      <c r="WA23" s="16"/>
      <c r="WB23" s="16"/>
      <c r="WC23" s="16"/>
      <c r="WD23" s="16"/>
      <c r="WE23" s="16"/>
      <c r="WF23" s="16"/>
      <c r="WG23" s="16"/>
      <c r="WH23" s="16"/>
      <c r="WI23" s="16"/>
      <c r="WJ23" s="16"/>
      <c r="WK23" s="16"/>
      <c r="WL23" s="16"/>
      <c r="WM23" s="16"/>
      <c r="WN23" s="16"/>
      <c r="WO23" s="16"/>
      <c r="WP23" s="16"/>
      <c r="WQ23" s="16"/>
      <c r="WR23" s="16"/>
      <c r="WS23" s="16"/>
      <c r="WT23" s="16"/>
      <c r="WU23" s="16"/>
      <c r="WV23" s="16"/>
      <c r="WW23" s="16"/>
      <c r="WX23" s="16"/>
      <c r="WY23" s="16"/>
      <c r="WZ23" s="16"/>
      <c r="XA23" s="16"/>
      <c r="XB23" s="16"/>
      <c r="XC23" s="16"/>
      <c r="XD23" s="16"/>
      <c r="XE23" s="16"/>
      <c r="XF23" s="16"/>
      <c r="XG23" s="16"/>
      <c r="XH23" s="16"/>
      <c r="XI23" s="16"/>
      <c r="XJ23" s="16"/>
      <c r="XK23" s="16"/>
      <c r="XL23" s="16"/>
      <c r="XM23" s="16"/>
      <c r="XN23" s="16"/>
      <c r="XO23" s="16"/>
      <c r="XP23" s="16"/>
      <c r="XQ23" s="16"/>
      <c r="XR23" s="16"/>
      <c r="XS23" s="16"/>
      <c r="XT23" s="16"/>
      <c r="XU23" s="16"/>
      <c r="XV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YT23" s="16"/>
      <c r="YU23" s="16"/>
      <c r="YV23" s="16"/>
      <c r="YW23" s="16"/>
      <c r="YX23" s="16"/>
      <c r="YY23" s="16"/>
      <c r="YZ23" s="16"/>
      <c r="ZA23" s="16"/>
      <c r="ZB23" s="16"/>
      <c r="ZC23" s="16"/>
      <c r="ZD23" s="16"/>
      <c r="ZE23" s="16"/>
      <c r="ZF23" s="16"/>
      <c r="ZG23" s="16"/>
      <c r="ZH23" s="16"/>
      <c r="ZI23" s="16"/>
      <c r="ZJ23" s="16"/>
      <c r="ZK23" s="16"/>
      <c r="ZL23" s="16"/>
      <c r="ZM23" s="16"/>
      <c r="ZN23" s="16"/>
      <c r="ZO23" s="16"/>
      <c r="ZP23" s="16"/>
      <c r="ZQ23" s="16"/>
      <c r="ZR23" s="16"/>
      <c r="ZS23" s="16">
        <v>0</v>
      </c>
      <c r="ZT23" s="16">
        <v>0</v>
      </c>
      <c r="ZU23" s="16">
        <v>0</v>
      </c>
      <c r="ZV23" s="16">
        <v>0</v>
      </c>
      <c r="ZW23" s="16">
        <v>0</v>
      </c>
      <c r="ZX23" s="16">
        <v>0</v>
      </c>
      <c r="ZY23" s="16">
        <v>0</v>
      </c>
      <c r="ZZ23" s="16">
        <v>0</v>
      </c>
      <c r="AAA23" s="16">
        <v>0</v>
      </c>
      <c r="AAB23" s="16">
        <v>0</v>
      </c>
      <c r="AAC23" s="16">
        <v>0</v>
      </c>
      <c r="AAD23" s="16">
        <v>0</v>
      </c>
      <c r="AAE23" s="16">
        <v>0</v>
      </c>
      <c r="AAF23" s="16">
        <v>2</v>
      </c>
      <c r="AAG23" s="16">
        <v>1</v>
      </c>
      <c r="AAH23" s="16">
        <v>1</v>
      </c>
      <c r="AAI23" s="16">
        <v>1</v>
      </c>
      <c r="AAJ23" s="16">
        <v>2</v>
      </c>
      <c r="AAK23" s="16">
        <v>1</v>
      </c>
      <c r="AAL23" s="16">
        <v>1</v>
      </c>
      <c r="AAM23" s="16">
        <v>1</v>
      </c>
      <c r="AAN23" s="16">
        <v>1</v>
      </c>
      <c r="AAO23" s="16">
        <v>1</v>
      </c>
      <c r="AAP23" s="16">
        <v>0</v>
      </c>
      <c r="AAQ23" s="16">
        <v>0</v>
      </c>
      <c r="AAR23" s="16">
        <v>1</v>
      </c>
      <c r="AAS23" s="16">
        <v>0</v>
      </c>
      <c r="AAT23" s="16">
        <v>0</v>
      </c>
      <c r="AAU23" s="16">
        <v>1</v>
      </c>
      <c r="AAV23" s="16">
        <v>1</v>
      </c>
      <c r="AAW23" s="16">
        <v>2</v>
      </c>
      <c r="AAX23" s="16">
        <v>0</v>
      </c>
      <c r="AAY23" s="16">
        <v>0</v>
      </c>
      <c r="AAZ23" s="16">
        <v>1</v>
      </c>
      <c r="ABA23" s="16">
        <v>0</v>
      </c>
      <c r="ABB23" s="16">
        <v>6</v>
      </c>
      <c r="ABC23" s="16">
        <v>1</v>
      </c>
      <c r="ABD23" s="16">
        <v>0</v>
      </c>
      <c r="ABE23" s="16">
        <v>0</v>
      </c>
      <c r="ABF23" s="16">
        <v>0</v>
      </c>
      <c r="ABG23" s="16">
        <v>0</v>
      </c>
      <c r="ABH23" s="16">
        <v>1</v>
      </c>
      <c r="ABI23" s="16">
        <v>0</v>
      </c>
      <c r="ABJ23" s="16">
        <v>0</v>
      </c>
      <c r="ABK23" s="16">
        <v>1</v>
      </c>
      <c r="ABL23" s="16">
        <v>1</v>
      </c>
      <c r="ABM23" s="16">
        <v>0</v>
      </c>
      <c r="ABN23" s="16">
        <v>4</v>
      </c>
      <c r="ABO23" s="16">
        <v>1</v>
      </c>
      <c r="ABP23" s="16">
        <v>1</v>
      </c>
      <c r="ABQ23" s="16">
        <v>3</v>
      </c>
      <c r="ABR23" s="16">
        <v>3</v>
      </c>
      <c r="ABS23" s="16">
        <v>1</v>
      </c>
      <c r="ABT23" s="16">
        <v>1</v>
      </c>
      <c r="ABU23" s="16">
        <v>2</v>
      </c>
      <c r="ABV23" s="16">
        <v>0</v>
      </c>
      <c r="ABW23" s="16">
        <v>1</v>
      </c>
      <c r="ABX23" s="16">
        <v>0</v>
      </c>
      <c r="ABY23" s="16">
        <v>2</v>
      </c>
      <c r="ABZ23" s="16">
        <v>1</v>
      </c>
      <c r="ACA23" s="16">
        <v>2</v>
      </c>
      <c r="ACB23" s="16">
        <v>4</v>
      </c>
      <c r="ACC23" s="16">
        <v>1</v>
      </c>
      <c r="ACD23" s="16">
        <v>2</v>
      </c>
      <c r="ACE23" s="16">
        <v>3</v>
      </c>
      <c r="ACF23" s="16">
        <v>4</v>
      </c>
      <c r="ACG23" s="16">
        <v>7</v>
      </c>
      <c r="ACH23" s="16">
        <v>14</v>
      </c>
      <c r="ACI23" s="16">
        <v>1</v>
      </c>
      <c r="ACJ23" s="16">
        <v>0</v>
      </c>
      <c r="ACK23" s="16">
        <v>0</v>
      </c>
      <c r="ACL23" s="16">
        <v>0</v>
      </c>
      <c r="ACM23" s="16">
        <v>0</v>
      </c>
      <c r="ACN23" s="16">
        <v>7</v>
      </c>
      <c r="ACO23" s="16">
        <v>2</v>
      </c>
      <c r="ACP23" s="16">
        <v>0</v>
      </c>
      <c r="ACQ23" s="16">
        <v>3</v>
      </c>
      <c r="ACR23" s="16">
        <v>4</v>
      </c>
      <c r="ACS23" s="16">
        <v>1</v>
      </c>
      <c r="ACT23" s="16">
        <v>2</v>
      </c>
      <c r="ACU23" s="16">
        <v>0</v>
      </c>
      <c r="ACV23" s="16">
        <v>0</v>
      </c>
      <c r="ACW23" s="16">
        <v>1</v>
      </c>
      <c r="ACX23" s="16">
        <v>0</v>
      </c>
      <c r="ACY23" s="16">
        <v>0</v>
      </c>
      <c r="ACZ23" s="16">
        <v>0</v>
      </c>
      <c r="ADA23" s="16">
        <v>0</v>
      </c>
      <c r="ADB23" s="16">
        <v>0</v>
      </c>
      <c r="ADC23" s="16">
        <v>0</v>
      </c>
      <c r="ADD23" s="16">
        <v>0</v>
      </c>
      <c r="ADE23" s="16">
        <v>0</v>
      </c>
      <c r="ADF23" s="16">
        <v>2</v>
      </c>
      <c r="ADG23" s="16">
        <v>0</v>
      </c>
      <c r="ADH23" s="16">
        <v>0</v>
      </c>
      <c r="ADI23" s="16">
        <v>0</v>
      </c>
      <c r="ADJ23" s="16">
        <v>0</v>
      </c>
      <c r="ADK23" s="16">
        <v>0</v>
      </c>
      <c r="ADL23" s="16">
        <v>0</v>
      </c>
      <c r="ADM23" s="16">
        <v>2</v>
      </c>
      <c r="ADN23" s="16">
        <v>0</v>
      </c>
      <c r="ADO23" s="16">
        <v>0</v>
      </c>
      <c r="ADP23" s="16">
        <v>1</v>
      </c>
      <c r="ADQ23" s="16">
        <v>0</v>
      </c>
      <c r="ADR23" s="16">
        <v>1</v>
      </c>
      <c r="ADS23" s="16">
        <v>1</v>
      </c>
      <c r="ADT23" s="16">
        <v>2</v>
      </c>
      <c r="ADU23" s="16">
        <v>0</v>
      </c>
      <c r="ADV23" s="16">
        <v>0</v>
      </c>
      <c r="ADW23" s="16">
        <v>2</v>
      </c>
      <c r="ADX23" s="16">
        <v>1</v>
      </c>
      <c r="ADY23" s="16">
        <v>0</v>
      </c>
      <c r="ADZ23" s="16">
        <v>0</v>
      </c>
      <c r="AEA23" s="16">
        <v>0</v>
      </c>
      <c r="AEB23" s="16">
        <v>2</v>
      </c>
      <c r="AEC23" s="16">
        <v>2</v>
      </c>
      <c r="AED23" s="16">
        <v>0</v>
      </c>
      <c r="AEE23" s="16">
        <v>0</v>
      </c>
      <c r="AEF23" s="16">
        <v>0</v>
      </c>
      <c r="AEG23" s="16">
        <v>0</v>
      </c>
      <c r="AEH23" s="16">
        <v>0</v>
      </c>
      <c r="AEI23" s="16">
        <v>6</v>
      </c>
      <c r="AEJ23" s="16">
        <v>0</v>
      </c>
      <c r="AEK23" s="16">
        <v>1</v>
      </c>
      <c r="AEL23" s="16">
        <v>0</v>
      </c>
      <c r="AEM23" s="16">
        <v>0</v>
      </c>
      <c r="AEN23" s="16">
        <v>2</v>
      </c>
      <c r="AEO23" s="16">
        <v>0</v>
      </c>
      <c r="AEP23" s="16">
        <v>1</v>
      </c>
      <c r="AEQ23" s="16">
        <v>0</v>
      </c>
      <c r="AER23" s="16">
        <v>0</v>
      </c>
      <c r="AES23" s="16">
        <v>2</v>
      </c>
      <c r="AET23" s="16">
        <v>0</v>
      </c>
      <c r="AEU23" s="16">
        <v>0</v>
      </c>
      <c r="AEV23" s="16">
        <v>1</v>
      </c>
      <c r="AEW23" s="16">
        <v>0</v>
      </c>
      <c r="AEX23" s="16">
        <v>0</v>
      </c>
      <c r="AEY23" s="16">
        <v>0</v>
      </c>
      <c r="AEZ23" s="16">
        <v>1</v>
      </c>
      <c r="AFA23" s="16">
        <v>0</v>
      </c>
      <c r="AFB23" s="16">
        <v>2</v>
      </c>
      <c r="AFC23" s="16">
        <v>1</v>
      </c>
      <c r="AFD23" s="16">
        <v>0</v>
      </c>
      <c r="AFE23" s="16">
        <v>2</v>
      </c>
      <c r="AFF23" s="16">
        <v>0</v>
      </c>
      <c r="AFG23" s="16">
        <v>0</v>
      </c>
      <c r="AFH23" s="16">
        <v>0</v>
      </c>
      <c r="AFI23" s="16">
        <v>1</v>
      </c>
      <c r="AFJ23" s="16">
        <v>0</v>
      </c>
      <c r="AFK23" s="16">
        <v>2</v>
      </c>
      <c r="AFL23" s="16">
        <v>0</v>
      </c>
      <c r="AFM23" s="16">
        <v>2</v>
      </c>
      <c r="AFN23" s="16">
        <v>0</v>
      </c>
      <c r="AFO23" s="16">
        <v>1</v>
      </c>
      <c r="AFP23" s="16">
        <v>1</v>
      </c>
      <c r="AFQ23" s="16">
        <v>0</v>
      </c>
      <c r="AFR23" s="16">
        <v>0</v>
      </c>
      <c r="AFS23" s="16">
        <v>1</v>
      </c>
      <c r="AFT23" s="16">
        <v>2</v>
      </c>
      <c r="AFU23" s="16">
        <v>0</v>
      </c>
      <c r="AFV23" s="16">
        <v>0</v>
      </c>
      <c r="AFW23" s="16">
        <v>0</v>
      </c>
      <c r="AFX23" s="16">
        <v>1</v>
      </c>
      <c r="AFY23" s="16">
        <v>1</v>
      </c>
      <c r="AFZ23" s="16">
        <v>1</v>
      </c>
      <c r="AGA23" s="16">
        <v>0</v>
      </c>
      <c r="AGB23" s="16">
        <v>0</v>
      </c>
      <c r="AGC23" s="16">
        <v>0</v>
      </c>
      <c r="AGD23" s="16">
        <v>0</v>
      </c>
      <c r="AGE23" s="16">
        <v>2</v>
      </c>
      <c r="AGF23" s="16">
        <v>2</v>
      </c>
      <c r="AGG23" s="16">
        <v>2</v>
      </c>
      <c r="AGH23" s="16">
        <v>1</v>
      </c>
      <c r="AGI23" s="16">
        <v>0</v>
      </c>
      <c r="AGJ23" s="16">
        <v>1</v>
      </c>
      <c r="AGK23" s="16">
        <v>3</v>
      </c>
      <c r="AGL23" s="16">
        <v>2</v>
      </c>
      <c r="AGM23" s="16">
        <v>2</v>
      </c>
      <c r="AGN23" s="16">
        <v>3</v>
      </c>
      <c r="AGO23" s="16">
        <v>0</v>
      </c>
      <c r="AGP23" s="16">
        <v>0</v>
      </c>
      <c r="AGQ23" s="16">
        <v>0</v>
      </c>
      <c r="AGR23" s="16">
        <v>3</v>
      </c>
      <c r="AGS23" s="16">
        <v>0</v>
      </c>
      <c r="AGT23" s="16">
        <v>3</v>
      </c>
      <c r="AGU23" s="16">
        <v>1</v>
      </c>
      <c r="AGV23" s="16">
        <v>1</v>
      </c>
      <c r="AGW23" s="16">
        <v>2</v>
      </c>
      <c r="AGX23" s="16">
        <v>1</v>
      </c>
      <c r="AGY23" s="16">
        <v>0</v>
      </c>
      <c r="AGZ23" s="16">
        <v>0</v>
      </c>
      <c r="AHA23" s="16">
        <v>0</v>
      </c>
      <c r="AHB23" s="16">
        <v>0</v>
      </c>
      <c r="AHC23" s="16">
        <v>0</v>
      </c>
      <c r="AHD23" s="16">
        <v>2</v>
      </c>
      <c r="AHE23" s="16">
        <v>5</v>
      </c>
      <c r="AHF23" s="16">
        <v>2</v>
      </c>
      <c r="AHG23" s="16">
        <v>9</v>
      </c>
      <c r="AHH23" s="16">
        <v>0</v>
      </c>
      <c r="AHI23" s="16">
        <v>3</v>
      </c>
      <c r="AHJ23" s="16">
        <v>0</v>
      </c>
      <c r="AHK23" s="16">
        <v>0</v>
      </c>
      <c r="AHL23" s="16">
        <v>0</v>
      </c>
      <c r="AHM23" s="16">
        <v>3</v>
      </c>
      <c r="AHN23" s="16">
        <v>0</v>
      </c>
      <c r="AHO23" s="16">
        <v>2</v>
      </c>
      <c r="AHP23" s="16">
        <v>0</v>
      </c>
      <c r="AHQ23" s="16">
        <v>0</v>
      </c>
      <c r="AHR23" s="16">
        <v>0</v>
      </c>
      <c r="AHS23" s="16">
        <v>0</v>
      </c>
      <c r="AHT23" s="16">
        <v>0</v>
      </c>
      <c r="AHU23" s="16">
        <v>0</v>
      </c>
      <c r="AHV23" s="16">
        <v>1</v>
      </c>
      <c r="AHW23" s="16">
        <v>2</v>
      </c>
      <c r="AHX23" s="16">
        <v>0</v>
      </c>
      <c r="AHY23" s="16">
        <v>0</v>
      </c>
      <c r="AHZ23" s="16">
        <v>0</v>
      </c>
      <c r="AIA23" s="16">
        <v>0</v>
      </c>
      <c r="AIB23" s="16">
        <v>0</v>
      </c>
      <c r="AIC23" s="16">
        <v>0</v>
      </c>
      <c r="AID23" s="16">
        <v>1</v>
      </c>
      <c r="AIE23" s="16">
        <v>0</v>
      </c>
      <c r="AIF23" s="16">
        <v>0</v>
      </c>
      <c r="AIG23" s="16">
        <v>0</v>
      </c>
      <c r="AIH23" s="16">
        <v>1</v>
      </c>
      <c r="AII23" s="16">
        <v>0</v>
      </c>
      <c r="AIJ23" s="16">
        <v>1</v>
      </c>
      <c r="AIK23" s="16">
        <v>0</v>
      </c>
      <c r="AIL23" s="16">
        <v>0</v>
      </c>
      <c r="AIM23" s="16">
        <v>0</v>
      </c>
      <c r="AIN23" s="16">
        <v>0</v>
      </c>
      <c r="AIO23" s="16">
        <v>0</v>
      </c>
      <c r="AIP23" s="16">
        <v>0</v>
      </c>
      <c r="AIQ23" s="16">
        <v>0</v>
      </c>
      <c r="AIR23" s="16">
        <v>0</v>
      </c>
      <c r="AIS23" s="16">
        <v>0</v>
      </c>
      <c r="AIT23" s="16">
        <v>2</v>
      </c>
      <c r="AIU23" s="16">
        <v>0</v>
      </c>
      <c r="AIV23" s="16">
        <v>1</v>
      </c>
      <c r="AIW23" s="16">
        <v>0</v>
      </c>
      <c r="AIX23" s="16">
        <v>1</v>
      </c>
      <c r="AIY23" s="16">
        <v>6</v>
      </c>
      <c r="AIZ23" s="16">
        <v>8</v>
      </c>
      <c r="AJA23" s="16">
        <v>0</v>
      </c>
      <c r="AJB23" s="16">
        <v>2</v>
      </c>
      <c r="AJC23" s="16">
        <v>2</v>
      </c>
      <c r="AJD23" s="16">
        <v>3</v>
      </c>
      <c r="AJE23" s="16">
        <v>1</v>
      </c>
      <c r="AJF23" s="16">
        <v>0</v>
      </c>
      <c r="AJG23" s="16">
        <v>0</v>
      </c>
      <c r="AJH23" s="16">
        <v>0</v>
      </c>
      <c r="AJI23" s="16">
        <v>0</v>
      </c>
      <c r="AJJ23" s="16">
        <v>0</v>
      </c>
      <c r="AJK23" s="16">
        <v>1</v>
      </c>
      <c r="AJL23" s="16">
        <v>0</v>
      </c>
      <c r="AJM23" s="16">
        <v>1</v>
      </c>
      <c r="AJN23" s="16">
        <v>0</v>
      </c>
      <c r="AJO23" s="16">
        <v>3</v>
      </c>
      <c r="AJP23" s="16">
        <v>0</v>
      </c>
      <c r="AJQ23" s="16">
        <v>0</v>
      </c>
      <c r="AJR23" s="16">
        <v>0</v>
      </c>
      <c r="AJS23" s="16">
        <v>0</v>
      </c>
      <c r="AJT23" s="16">
        <v>0</v>
      </c>
      <c r="AJU23" s="16">
        <v>0</v>
      </c>
      <c r="AJV23" s="16">
        <v>0</v>
      </c>
      <c r="AJW23" s="16">
        <v>0</v>
      </c>
      <c r="AJX23" s="16">
        <v>0</v>
      </c>
      <c r="AJY23" s="16">
        <v>0</v>
      </c>
      <c r="AJZ23" s="16">
        <v>0</v>
      </c>
      <c r="AKA23" s="16">
        <v>0</v>
      </c>
      <c r="AKB23" s="16">
        <v>0</v>
      </c>
      <c r="AKC23" s="16">
        <v>0</v>
      </c>
      <c r="AKD23" s="16">
        <v>2</v>
      </c>
      <c r="AKE23" s="16">
        <v>1</v>
      </c>
      <c r="AKF23" s="16">
        <v>0</v>
      </c>
      <c r="AKG23" s="16">
        <v>0</v>
      </c>
      <c r="AKH23" s="16">
        <v>2</v>
      </c>
      <c r="AKI23" s="16">
        <v>2</v>
      </c>
      <c r="AKJ23" s="16">
        <v>0</v>
      </c>
      <c r="AKK23" s="16">
        <v>0</v>
      </c>
      <c r="AKL23" s="16">
        <v>0</v>
      </c>
      <c r="AKM23" s="16">
        <v>0</v>
      </c>
      <c r="AKN23" s="16">
        <v>0</v>
      </c>
      <c r="AKO23" s="16">
        <v>0</v>
      </c>
      <c r="AKP23" s="16">
        <v>8</v>
      </c>
      <c r="AKQ23" s="16">
        <v>0</v>
      </c>
      <c r="AKR23" s="16">
        <v>1</v>
      </c>
      <c r="AKS23" s="16">
        <v>0</v>
      </c>
      <c r="AKT23" s="16">
        <v>0</v>
      </c>
      <c r="AKU23" s="16">
        <v>0</v>
      </c>
      <c r="AKV23" s="16">
        <v>0</v>
      </c>
      <c r="AKW23" s="16">
        <v>0</v>
      </c>
      <c r="AKX23" s="16">
        <v>6</v>
      </c>
      <c r="AKY23" s="16">
        <v>6</v>
      </c>
      <c r="AKZ23" s="16">
        <v>5</v>
      </c>
      <c r="ALA23" s="16">
        <v>3</v>
      </c>
      <c r="ALB23" s="16">
        <v>1</v>
      </c>
      <c r="ALC23" s="16">
        <v>8</v>
      </c>
      <c r="ALD23" s="16">
        <v>2</v>
      </c>
      <c r="ALE23" s="16">
        <v>0</v>
      </c>
      <c r="ALF23" s="16">
        <v>0</v>
      </c>
      <c r="ALG23" s="16">
        <v>1</v>
      </c>
      <c r="ALH23" s="16">
        <v>2</v>
      </c>
      <c r="ALI23" s="16">
        <v>0</v>
      </c>
      <c r="ALJ23" s="16">
        <v>0</v>
      </c>
      <c r="ALK23" s="16">
        <v>2</v>
      </c>
      <c r="ALL23" s="16">
        <v>9</v>
      </c>
      <c r="ALM23" s="16">
        <v>0</v>
      </c>
      <c r="ALN23" s="16">
        <v>0</v>
      </c>
      <c r="ALO23" s="16">
        <v>0</v>
      </c>
      <c r="ALP23" s="16">
        <v>3</v>
      </c>
      <c r="ALQ23" s="16">
        <v>0</v>
      </c>
      <c r="ALR23" s="16">
        <v>0</v>
      </c>
      <c r="ALS23" s="16">
        <v>0</v>
      </c>
      <c r="ALT23" s="16">
        <v>0</v>
      </c>
      <c r="ALU23" s="16">
        <v>0</v>
      </c>
      <c r="ALV23" s="16">
        <v>0</v>
      </c>
      <c r="ALW23" s="16">
        <v>0</v>
      </c>
      <c r="ALX23" s="16">
        <v>0</v>
      </c>
      <c r="ALY23" s="16">
        <v>0</v>
      </c>
      <c r="ALZ23" s="16">
        <v>0</v>
      </c>
      <c r="AMA23" s="16">
        <v>1</v>
      </c>
      <c r="AMB23" s="16">
        <v>3</v>
      </c>
      <c r="AMC23" s="16">
        <v>3</v>
      </c>
      <c r="AMD23" s="16">
        <v>0</v>
      </c>
      <c r="AME23" s="16">
        <v>0</v>
      </c>
      <c r="AMF23" s="16">
        <v>2</v>
      </c>
      <c r="AMG23" s="16">
        <v>0</v>
      </c>
      <c r="AMH23" s="16">
        <v>0</v>
      </c>
      <c r="AMI23" s="16">
        <v>1</v>
      </c>
      <c r="AMJ23" s="16">
        <v>1</v>
      </c>
      <c r="AMK23" s="16">
        <v>0</v>
      </c>
      <c r="AML23" s="16">
        <v>1</v>
      </c>
      <c r="AMM23" s="16">
        <v>1</v>
      </c>
      <c r="AMN23" s="16">
        <v>2</v>
      </c>
      <c r="AMO23" s="16">
        <v>0</v>
      </c>
      <c r="AMP23" s="16">
        <v>0</v>
      </c>
      <c r="AMQ23" s="16">
        <v>0</v>
      </c>
      <c r="AMR23" s="16">
        <v>0</v>
      </c>
      <c r="AMS23" s="16">
        <v>0</v>
      </c>
      <c r="AMT23" s="16">
        <v>0</v>
      </c>
      <c r="AMU23" s="16">
        <v>1</v>
      </c>
      <c r="AMV23" s="16">
        <v>0</v>
      </c>
      <c r="AMW23" s="16">
        <v>6</v>
      </c>
      <c r="AMX23" s="16">
        <v>2</v>
      </c>
      <c r="AMY23" s="16">
        <v>0</v>
      </c>
      <c r="AMZ23" s="16">
        <v>0</v>
      </c>
      <c r="ANA23" s="16">
        <v>0</v>
      </c>
      <c r="ANB23" s="16">
        <v>0</v>
      </c>
      <c r="ANC23" s="16">
        <v>4</v>
      </c>
      <c r="AND23" s="16">
        <v>5</v>
      </c>
      <c r="ANE23" s="16">
        <v>1</v>
      </c>
      <c r="ANF23" s="16">
        <v>1</v>
      </c>
      <c r="ANG23" s="16">
        <v>2</v>
      </c>
      <c r="ANH23" s="16">
        <v>6</v>
      </c>
      <c r="ANI23" s="16">
        <v>6</v>
      </c>
      <c r="ANJ23" s="16">
        <v>9</v>
      </c>
      <c r="ANK23" s="16">
        <v>9</v>
      </c>
      <c r="ANL23" s="16">
        <v>0</v>
      </c>
      <c r="ANM23" s="16">
        <v>3</v>
      </c>
      <c r="ANN23" s="16">
        <v>2</v>
      </c>
      <c r="ANO23" s="16">
        <v>5</v>
      </c>
      <c r="ANP23" s="16">
        <v>6</v>
      </c>
      <c r="ANQ23" s="16">
        <v>2</v>
      </c>
      <c r="ANR23" s="16">
        <v>3</v>
      </c>
      <c r="ANS23" s="16">
        <v>1</v>
      </c>
      <c r="ANT23" s="16">
        <v>4</v>
      </c>
      <c r="ANU23" s="16">
        <v>4</v>
      </c>
      <c r="ANV23" s="16">
        <v>0</v>
      </c>
      <c r="ANW23" s="16">
        <v>0</v>
      </c>
      <c r="ANX23" s="16">
        <v>0</v>
      </c>
      <c r="ANY23" s="16">
        <v>4</v>
      </c>
      <c r="ANZ23" s="16">
        <v>8</v>
      </c>
      <c r="AOA23" s="16">
        <v>0</v>
      </c>
      <c r="AOB23" s="16">
        <v>2</v>
      </c>
      <c r="AOC23" s="16">
        <v>8</v>
      </c>
      <c r="AOD23" s="16">
        <v>0</v>
      </c>
      <c r="AOE23" s="16">
        <v>2</v>
      </c>
      <c r="AOF23" s="16">
        <v>2</v>
      </c>
      <c r="AOG23" s="16">
        <v>0</v>
      </c>
      <c r="AOH23" s="16">
        <v>1</v>
      </c>
      <c r="AOI23" s="16">
        <v>0</v>
      </c>
      <c r="AOJ23" s="16">
        <v>0</v>
      </c>
      <c r="AOK23" s="16">
        <v>0</v>
      </c>
      <c r="AOL23" s="16">
        <v>0</v>
      </c>
      <c r="AOM23" s="16">
        <v>17</v>
      </c>
      <c r="AON23" s="16">
        <v>3</v>
      </c>
      <c r="AOO23" s="16">
        <v>7</v>
      </c>
      <c r="AOP23" s="16">
        <v>4</v>
      </c>
      <c r="AOQ23" s="16">
        <v>5</v>
      </c>
      <c r="AOR23" s="16">
        <v>6</v>
      </c>
      <c r="AOS23" s="16">
        <v>6</v>
      </c>
      <c r="AOT23" s="16">
        <v>1</v>
      </c>
      <c r="AOU23" s="16">
        <v>0</v>
      </c>
      <c r="AOV23" s="16">
        <v>0</v>
      </c>
      <c r="AOW23" s="16">
        <v>0</v>
      </c>
      <c r="AOX23" s="16">
        <v>0</v>
      </c>
      <c r="AOY23" s="16">
        <v>1</v>
      </c>
      <c r="AOZ23" s="16">
        <v>2</v>
      </c>
      <c r="APA23" s="16">
        <v>2</v>
      </c>
      <c r="APB23" s="16">
        <v>1</v>
      </c>
      <c r="APC23" s="16">
        <v>4</v>
      </c>
      <c r="APD23" s="16">
        <v>6</v>
      </c>
      <c r="APE23" s="16">
        <v>4</v>
      </c>
      <c r="APF23" s="16">
        <v>3</v>
      </c>
      <c r="APG23" s="16">
        <v>3</v>
      </c>
      <c r="APH23" s="16">
        <v>1</v>
      </c>
      <c r="API23" s="16">
        <v>0</v>
      </c>
      <c r="APJ23" s="16">
        <v>0</v>
      </c>
      <c r="APK23" s="16">
        <v>0</v>
      </c>
      <c r="APL23" s="16">
        <v>7</v>
      </c>
      <c r="APM23" s="16">
        <v>1</v>
      </c>
      <c r="APN23" s="16">
        <v>0</v>
      </c>
      <c r="APO23" s="16">
        <v>0</v>
      </c>
      <c r="APP23" s="16">
        <v>0</v>
      </c>
      <c r="APQ23" s="16">
        <v>0</v>
      </c>
      <c r="APR23" s="16">
        <v>0</v>
      </c>
      <c r="APS23" s="16">
        <v>2</v>
      </c>
      <c r="APT23" s="16">
        <v>1</v>
      </c>
      <c r="APU23" s="16">
        <v>0</v>
      </c>
      <c r="APV23" s="16">
        <v>0</v>
      </c>
      <c r="APW23" s="16">
        <v>3</v>
      </c>
      <c r="APX23" s="16">
        <v>0</v>
      </c>
      <c r="APY23" s="16">
        <v>0</v>
      </c>
      <c r="APZ23" s="16">
        <v>1</v>
      </c>
      <c r="AQA23" s="16">
        <v>2</v>
      </c>
      <c r="AQB23" s="16">
        <v>3</v>
      </c>
      <c r="AQC23" s="16">
        <v>2</v>
      </c>
      <c r="AQD23" s="16">
        <v>0</v>
      </c>
      <c r="AQE23" s="16">
        <v>1</v>
      </c>
      <c r="AQF23" s="16">
        <v>0</v>
      </c>
      <c r="AQG23" s="16">
        <v>0</v>
      </c>
      <c r="AQH23" s="16">
        <v>0</v>
      </c>
      <c r="AQI23" s="16">
        <v>0</v>
      </c>
      <c r="AQJ23" s="16">
        <v>0</v>
      </c>
      <c r="AQK23" s="16">
        <v>0</v>
      </c>
      <c r="AQL23" s="16">
        <v>0</v>
      </c>
      <c r="AQM23" s="16">
        <v>0</v>
      </c>
      <c r="AQN23" s="16">
        <v>0</v>
      </c>
      <c r="AQO23" s="16">
        <v>0</v>
      </c>
      <c r="AQP23" s="16">
        <v>1</v>
      </c>
      <c r="AQQ23" s="16">
        <v>10</v>
      </c>
      <c r="AQR23" s="16">
        <v>0</v>
      </c>
      <c r="AQS23" s="16">
        <v>0</v>
      </c>
      <c r="AQT23" s="16">
        <v>0</v>
      </c>
      <c r="AQU23" s="16">
        <v>2</v>
      </c>
      <c r="AQV23" s="16">
        <v>0</v>
      </c>
      <c r="AQW23" s="16">
        <v>0</v>
      </c>
      <c r="AQX23" s="16">
        <v>0</v>
      </c>
      <c r="AQY23" s="16">
        <v>0</v>
      </c>
      <c r="AQZ23" s="16">
        <v>3</v>
      </c>
      <c r="ARA23" s="16">
        <v>0</v>
      </c>
      <c r="ARB23" s="16">
        <v>1</v>
      </c>
      <c r="ARC23" s="16">
        <v>1</v>
      </c>
      <c r="ARD23" s="16">
        <v>3</v>
      </c>
      <c r="ARE23" s="16">
        <v>0</v>
      </c>
      <c r="ARF23" s="16">
        <v>1</v>
      </c>
      <c r="ARG23" s="16">
        <v>0</v>
      </c>
      <c r="ARH23" s="16">
        <v>0</v>
      </c>
      <c r="ARI23" s="16">
        <v>0</v>
      </c>
      <c r="ARJ23" s="16">
        <v>0</v>
      </c>
      <c r="ARK23" s="16">
        <v>0</v>
      </c>
      <c r="ARL23" s="16">
        <v>0</v>
      </c>
      <c r="ARM23" s="16">
        <v>2</v>
      </c>
      <c r="ARN23" s="16">
        <v>0</v>
      </c>
      <c r="ARO23" s="16">
        <v>0</v>
      </c>
      <c r="ARP23" s="16">
        <v>0</v>
      </c>
      <c r="ARQ23" s="16">
        <v>1</v>
      </c>
      <c r="ARR23" s="16">
        <v>0</v>
      </c>
      <c r="ARS23" s="16">
        <v>1</v>
      </c>
      <c r="ART23" s="16">
        <v>1</v>
      </c>
      <c r="ARU23" s="16">
        <v>0</v>
      </c>
      <c r="ARV23" s="16">
        <v>2</v>
      </c>
      <c r="ARW23" s="16">
        <v>0</v>
      </c>
      <c r="ARX23" s="16">
        <v>1</v>
      </c>
      <c r="ARY23" s="16">
        <v>0</v>
      </c>
      <c r="ARZ23" s="16">
        <v>0</v>
      </c>
      <c r="ASA23" s="16">
        <v>1</v>
      </c>
      <c r="ASB23" s="16">
        <v>0</v>
      </c>
      <c r="ASC23" s="16">
        <v>0</v>
      </c>
      <c r="ASD23" s="16">
        <v>0</v>
      </c>
      <c r="ASE23" s="16">
        <v>1</v>
      </c>
      <c r="ASF23" s="16">
        <v>0</v>
      </c>
      <c r="ASG23" s="16">
        <v>0</v>
      </c>
      <c r="ASH23" s="16">
        <v>0</v>
      </c>
      <c r="ASI23" s="16">
        <v>0</v>
      </c>
      <c r="ASJ23" s="16">
        <v>0</v>
      </c>
      <c r="ASK23" s="16">
        <v>0</v>
      </c>
      <c r="ASL23" s="16">
        <v>0</v>
      </c>
      <c r="ASM23" s="16">
        <v>0</v>
      </c>
      <c r="ASN23" s="16">
        <v>0</v>
      </c>
      <c r="ASO23" s="16">
        <v>0</v>
      </c>
      <c r="ASP23" s="16">
        <v>1</v>
      </c>
      <c r="ASQ23" s="16">
        <v>1</v>
      </c>
      <c r="ASR23" s="16">
        <v>1</v>
      </c>
      <c r="ASS23" s="16">
        <v>1</v>
      </c>
      <c r="AST23" s="16">
        <v>2</v>
      </c>
      <c r="ASU23" s="16">
        <v>2</v>
      </c>
      <c r="ASV23" s="16">
        <v>2</v>
      </c>
      <c r="ASW23" s="16">
        <v>1</v>
      </c>
      <c r="ASX23" s="16">
        <v>0</v>
      </c>
      <c r="ASY23" s="16">
        <v>1</v>
      </c>
      <c r="ASZ23" s="16">
        <v>1</v>
      </c>
      <c r="ATA23" s="16">
        <v>0</v>
      </c>
      <c r="ATB23" s="16">
        <v>0</v>
      </c>
      <c r="ATC23" s="16">
        <v>0</v>
      </c>
      <c r="ATD23" s="16">
        <v>1</v>
      </c>
      <c r="ATE23" s="16">
        <v>0</v>
      </c>
      <c r="ATF23" s="16">
        <v>0</v>
      </c>
      <c r="ATG23" s="16">
        <v>0</v>
      </c>
      <c r="ATH23" s="16">
        <v>4</v>
      </c>
      <c r="ATI23" s="16">
        <v>1</v>
      </c>
      <c r="ATJ23" s="16">
        <v>4</v>
      </c>
      <c r="ATK23" s="16">
        <v>2</v>
      </c>
      <c r="ATL23" s="16">
        <v>2</v>
      </c>
      <c r="ATM23" s="16">
        <v>2</v>
      </c>
      <c r="ATN23" s="16">
        <v>0</v>
      </c>
      <c r="ATO23" s="16">
        <v>0</v>
      </c>
      <c r="ATP23" s="16">
        <v>4</v>
      </c>
      <c r="ATQ23" s="16">
        <v>1</v>
      </c>
      <c r="ATR23" s="16">
        <v>0</v>
      </c>
      <c r="ATS23" s="16">
        <v>1</v>
      </c>
      <c r="ATT23" s="16">
        <v>1</v>
      </c>
      <c r="ATU23" s="16">
        <v>1</v>
      </c>
      <c r="ATV23" s="16">
        <v>1</v>
      </c>
      <c r="ATW23" s="16">
        <v>6</v>
      </c>
      <c r="ATX23" s="16">
        <v>2</v>
      </c>
      <c r="ATY23" s="16">
        <v>0</v>
      </c>
      <c r="ATZ23" s="16">
        <v>0</v>
      </c>
      <c r="AUA23" s="16">
        <v>0</v>
      </c>
      <c r="AUB23" s="16">
        <v>1</v>
      </c>
      <c r="AUC23" s="16">
        <v>2</v>
      </c>
      <c r="AUD23" s="16">
        <v>3</v>
      </c>
      <c r="AUE23" s="16">
        <v>3</v>
      </c>
      <c r="AUF23" s="16">
        <v>0</v>
      </c>
      <c r="AUG23" s="16">
        <v>2</v>
      </c>
      <c r="AUH23" s="16">
        <v>2</v>
      </c>
      <c r="AUI23" s="16">
        <v>1</v>
      </c>
      <c r="AUJ23" s="16">
        <v>1</v>
      </c>
      <c r="AUK23" s="16">
        <v>0</v>
      </c>
      <c r="AUL23" s="16">
        <v>0</v>
      </c>
      <c r="AUM23" s="16">
        <v>1</v>
      </c>
      <c r="AUN23" s="16">
        <v>0</v>
      </c>
      <c r="AUO23" s="16">
        <v>0</v>
      </c>
      <c r="AUP23" s="16">
        <v>0</v>
      </c>
      <c r="AUQ23" s="16">
        <v>0</v>
      </c>
      <c r="AUR23" s="16">
        <v>0</v>
      </c>
      <c r="AUS23" s="16">
        <v>0</v>
      </c>
      <c r="AUT23" s="16">
        <v>0</v>
      </c>
      <c r="AUU23" s="16">
        <v>0</v>
      </c>
      <c r="AUV23" s="16">
        <v>0</v>
      </c>
      <c r="AUW23" s="16">
        <v>0</v>
      </c>
      <c r="AUX23" s="16">
        <v>1</v>
      </c>
      <c r="AUY23" s="16">
        <v>6</v>
      </c>
      <c r="AUZ23" s="16">
        <v>0</v>
      </c>
      <c r="AVA23" s="16">
        <v>1</v>
      </c>
      <c r="AVB23" s="16">
        <v>0</v>
      </c>
      <c r="AVC23" s="16">
        <v>1</v>
      </c>
      <c r="AVD23" s="16">
        <v>0</v>
      </c>
      <c r="AVE23" s="16">
        <v>0</v>
      </c>
      <c r="AVF23" s="16">
        <v>0</v>
      </c>
      <c r="AVG23" s="16">
        <v>0</v>
      </c>
      <c r="AVH23" s="16">
        <v>1</v>
      </c>
      <c r="AVI23" s="16">
        <v>0</v>
      </c>
      <c r="AVJ23" s="16">
        <v>0</v>
      </c>
      <c r="AVK23" s="16">
        <v>0</v>
      </c>
      <c r="AVL23" s="16">
        <v>0</v>
      </c>
      <c r="AVM23" s="16">
        <v>0</v>
      </c>
      <c r="AVN23" s="16">
        <v>0</v>
      </c>
      <c r="AVO23" s="16">
        <v>0</v>
      </c>
      <c r="AVP23" s="16">
        <v>0</v>
      </c>
      <c r="AVQ23" s="16">
        <v>0</v>
      </c>
      <c r="AVR23" s="16">
        <v>0</v>
      </c>
      <c r="AVS23" s="16">
        <v>0</v>
      </c>
      <c r="AVT23" s="16">
        <v>0</v>
      </c>
      <c r="AVU23" s="16">
        <v>0</v>
      </c>
      <c r="AVV23" s="16">
        <v>0</v>
      </c>
      <c r="AVW23" s="16">
        <v>0</v>
      </c>
      <c r="AVX23" s="16">
        <v>0</v>
      </c>
      <c r="AVY23" s="16">
        <v>2</v>
      </c>
      <c r="AVZ23" s="16">
        <v>0</v>
      </c>
      <c r="AWA23" s="16">
        <v>0</v>
      </c>
      <c r="AWB23" s="16">
        <v>0</v>
      </c>
      <c r="AWC23" s="16">
        <v>0</v>
      </c>
      <c r="AWD23" s="16">
        <v>1</v>
      </c>
      <c r="AWE23" s="16">
        <v>1</v>
      </c>
      <c r="AWF23" s="16">
        <v>1</v>
      </c>
      <c r="AWG23" s="16">
        <v>1</v>
      </c>
      <c r="AWH23" s="16">
        <v>0</v>
      </c>
      <c r="AWI23" s="16">
        <v>1</v>
      </c>
      <c r="AWJ23" s="16">
        <v>1</v>
      </c>
      <c r="AWK23" s="16">
        <v>0</v>
      </c>
      <c r="AWL23" s="16">
        <v>0</v>
      </c>
      <c r="AWM23" s="16">
        <v>0</v>
      </c>
      <c r="AWN23" s="16">
        <v>3</v>
      </c>
      <c r="AWO23" s="16">
        <v>1</v>
      </c>
      <c r="AWP23" s="16">
        <v>0</v>
      </c>
      <c r="AWQ23" s="16">
        <v>0</v>
      </c>
      <c r="AWR23" s="16">
        <v>0</v>
      </c>
      <c r="AWS23" s="16">
        <v>0</v>
      </c>
      <c r="AWT23" s="16">
        <v>0</v>
      </c>
      <c r="AWU23" s="16">
        <v>0</v>
      </c>
      <c r="AWV23" s="16">
        <v>0</v>
      </c>
      <c r="AWW23" s="16">
        <v>0</v>
      </c>
      <c r="AWX23" s="16">
        <v>0</v>
      </c>
      <c r="AWY23" s="16">
        <v>0</v>
      </c>
      <c r="AWZ23" s="16">
        <v>0</v>
      </c>
      <c r="AXA23" s="16">
        <v>0</v>
      </c>
      <c r="AXB23" s="16">
        <v>0</v>
      </c>
      <c r="AXC23" s="16">
        <v>0</v>
      </c>
      <c r="AXD23" s="16">
        <v>0</v>
      </c>
      <c r="AXE23" s="16">
        <v>0</v>
      </c>
      <c r="AXF23" s="16">
        <v>0</v>
      </c>
      <c r="AXG23" s="16">
        <v>0</v>
      </c>
      <c r="AXH23" s="16">
        <v>0</v>
      </c>
      <c r="AXI23" s="16">
        <v>1</v>
      </c>
      <c r="AXJ23" s="16">
        <v>1</v>
      </c>
      <c r="AXK23" s="16">
        <v>0</v>
      </c>
      <c r="AXL23" s="16">
        <v>0</v>
      </c>
      <c r="AXM23" s="16">
        <v>0</v>
      </c>
      <c r="AXN23" s="16">
        <v>0</v>
      </c>
      <c r="AXO23" s="16">
        <v>0</v>
      </c>
      <c r="AXP23" s="16">
        <v>0</v>
      </c>
      <c r="AXQ23" s="16">
        <v>0</v>
      </c>
      <c r="AXR23" s="16">
        <v>0</v>
      </c>
      <c r="AXS23" s="16">
        <v>0</v>
      </c>
      <c r="AXT23" s="16">
        <v>0</v>
      </c>
      <c r="AXU23" s="16">
        <v>0</v>
      </c>
      <c r="AXV23" s="16">
        <v>0</v>
      </c>
      <c r="AXW23" s="16">
        <v>0</v>
      </c>
      <c r="AXX23" s="16">
        <v>0</v>
      </c>
      <c r="AXY23" s="16">
        <v>0</v>
      </c>
      <c r="AXZ23" s="16">
        <v>0</v>
      </c>
      <c r="AYA23" s="16">
        <v>0</v>
      </c>
      <c r="AYB23" s="16">
        <v>0</v>
      </c>
      <c r="AYC23" s="16">
        <v>0</v>
      </c>
      <c r="AYD23" s="16">
        <v>0</v>
      </c>
      <c r="AYE23" s="16">
        <v>0</v>
      </c>
      <c r="AYF23" s="16">
        <v>0</v>
      </c>
      <c r="AYG23" s="16">
        <v>0</v>
      </c>
      <c r="AYH23" s="16">
        <v>0</v>
      </c>
      <c r="AYI23" s="16">
        <v>0</v>
      </c>
      <c r="AYJ23" s="16">
        <v>0</v>
      </c>
      <c r="AYK23" s="16">
        <v>0</v>
      </c>
      <c r="AYL23" s="16">
        <v>0</v>
      </c>
      <c r="AYM23" s="16">
        <v>0</v>
      </c>
      <c r="AYN23" s="16">
        <v>0</v>
      </c>
      <c r="AYO23" s="16">
        <v>0</v>
      </c>
      <c r="AYP23" s="16">
        <v>0</v>
      </c>
      <c r="AYQ23" s="16">
        <v>0</v>
      </c>
      <c r="AYR23" s="16">
        <v>0</v>
      </c>
      <c r="AYS23" s="16">
        <v>0</v>
      </c>
      <c r="AYT23" s="16">
        <v>0</v>
      </c>
      <c r="AYU23" s="16">
        <v>0</v>
      </c>
      <c r="AYV23" s="16">
        <v>0</v>
      </c>
      <c r="AYW23" s="16">
        <v>0</v>
      </c>
      <c r="AYX23" s="16">
        <v>0</v>
      </c>
      <c r="AYY23" s="16">
        <v>0</v>
      </c>
      <c r="AYZ23" s="16">
        <v>3</v>
      </c>
      <c r="AZA23" s="16">
        <v>0</v>
      </c>
      <c r="AZB23" s="16">
        <v>1</v>
      </c>
      <c r="AZC23" s="16">
        <v>2</v>
      </c>
      <c r="AZD23" s="16">
        <v>0</v>
      </c>
      <c r="AZE23" s="16">
        <v>0</v>
      </c>
      <c r="AZF23" s="16">
        <v>0</v>
      </c>
      <c r="AZG23" s="16">
        <v>0</v>
      </c>
      <c r="AZH23" s="16">
        <v>1</v>
      </c>
      <c r="AZI23" s="16">
        <v>0</v>
      </c>
      <c r="AZJ23" s="16">
        <v>2</v>
      </c>
      <c r="AZK23" s="16">
        <v>1</v>
      </c>
      <c r="AZL23" s="16">
        <v>94</v>
      </c>
      <c r="AZM23" s="16">
        <v>4</v>
      </c>
      <c r="AZN23" s="16">
        <v>0</v>
      </c>
      <c r="AZO23" s="16">
        <v>2</v>
      </c>
      <c r="AZP23" s="16">
        <v>0</v>
      </c>
      <c r="AZQ23" s="16">
        <v>1</v>
      </c>
      <c r="AZR23" s="16">
        <v>1</v>
      </c>
      <c r="AZS23" s="16">
        <v>0</v>
      </c>
      <c r="AZT23" s="16">
        <v>1</v>
      </c>
      <c r="AZU23" s="16">
        <v>0</v>
      </c>
      <c r="AZV23" s="16">
        <v>0</v>
      </c>
      <c r="AZW23" s="16">
        <v>0</v>
      </c>
      <c r="AZX23" s="16">
        <v>0</v>
      </c>
      <c r="AZY23" s="16">
        <v>0</v>
      </c>
      <c r="AZZ23" s="16">
        <v>0</v>
      </c>
      <c r="BAA23" s="16">
        <v>0</v>
      </c>
      <c r="BAB23" s="16">
        <v>0</v>
      </c>
      <c r="BAC23" s="16">
        <v>0</v>
      </c>
      <c r="BAD23" s="16">
        <v>0</v>
      </c>
      <c r="BAE23" s="16">
        <v>0</v>
      </c>
      <c r="BAF23" s="16">
        <v>0</v>
      </c>
      <c r="BAG23" s="16">
        <v>1</v>
      </c>
      <c r="BAH23" s="16">
        <v>2</v>
      </c>
      <c r="BAI23" s="16">
        <v>0</v>
      </c>
      <c r="BAJ23" s="16">
        <v>2</v>
      </c>
      <c r="BAK23" s="16">
        <v>0</v>
      </c>
      <c r="BAL23" s="16">
        <v>0</v>
      </c>
      <c r="BAM23" s="16">
        <v>1</v>
      </c>
      <c r="BAN23" s="16">
        <v>1</v>
      </c>
      <c r="BAO23" s="16">
        <v>1</v>
      </c>
      <c r="BAP23" s="16">
        <v>1</v>
      </c>
      <c r="BAQ23" s="16">
        <v>0</v>
      </c>
      <c r="BAR23" s="16">
        <v>0</v>
      </c>
      <c r="BAS23" s="16">
        <v>3</v>
      </c>
      <c r="BAT23" s="16">
        <v>3</v>
      </c>
      <c r="BAU23" s="16">
        <v>2</v>
      </c>
      <c r="BAV23" s="16">
        <v>0</v>
      </c>
      <c r="BAW23" s="16">
        <v>0</v>
      </c>
      <c r="BAX23" s="16">
        <v>0</v>
      </c>
      <c r="BAY23" s="16">
        <v>0</v>
      </c>
      <c r="BAZ23" s="16">
        <v>0</v>
      </c>
      <c r="BBA23" s="16">
        <v>0</v>
      </c>
      <c r="BBB23" s="16">
        <v>1</v>
      </c>
      <c r="BBC23" s="16">
        <v>2</v>
      </c>
      <c r="BBD23" s="16">
        <v>3</v>
      </c>
      <c r="BBE23" s="16">
        <v>8</v>
      </c>
      <c r="BBF23" s="16">
        <v>1</v>
      </c>
      <c r="BBG23" s="16">
        <v>0</v>
      </c>
      <c r="BBH23" s="16">
        <v>2</v>
      </c>
      <c r="BBI23" s="16">
        <v>0</v>
      </c>
      <c r="BBJ23" s="16">
        <v>2</v>
      </c>
      <c r="BBK23" s="16">
        <v>3</v>
      </c>
      <c r="BBL23" s="16">
        <v>1</v>
      </c>
      <c r="BBM23" s="16">
        <v>1</v>
      </c>
      <c r="BBN23" s="16">
        <v>0</v>
      </c>
      <c r="BBO23" s="16">
        <v>0</v>
      </c>
      <c r="BBP23" s="16">
        <v>0</v>
      </c>
      <c r="BBQ23" s="16">
        <v>2</v>
      </c>
      <c r="BBR23" s="16">
        <v>3</v>
      </c>
      <c r="BBS23" s="16">
        <v>0</v>
      </c>
      <c r="BBT23" s="16">
        <v>1</v>
      </c>
      <c r="BBU23" s="16">
        <v>0</v>
      </c>
      <c r="BBV23" s="16">
        <v>0</v>
      </c>
      <c r="BBW23" s="16">
        <v>0</v>
      </c>
      <c r="BBX23" s="16">
        <v>0</v>
      </c>
      <c r="BBY23" s="16">
        <v>0</v>
      </c>
      <c r="BBZ23" s="16">
        <v>2</v>
      </c>
      <c r="BCA23" s="16">
        <v>1</v>
      </c>
      <c r="BCB23" s="16">
        <v>1</v>
      </c>
      <c r="BCC23" s="16">
        <v>0</v>
      </c>
      <c r="BCD23" s="16">
        <v>3</v>
      </c>
      <c r="BCE23" s="16">
        <v>7</v>
      </c>
      <c r="BCF23" s="16">
        <v>7</v>
      </c>
      <c r="BCG23" s="16">
        <v>1</v>
      </c>
      <c r="BCH23" s="16">
        <v>5</v>
      </c>
      <c r="BCI23" s="16">
        <v>0</v>
      </c>
      <c r="BCJ23" s="16">
        <v>0</v>
      </c>
      <c r="BCK23" s="16">
        <v>0</v>
      </c>
      <c r="BCL23" s="16">
        <v>0</v>
      </c>
      <c r="BCM23" s="16">
        <v>0</v>
      </c>
      <c r="BCN23" s="16">
        <v>0</v>
      </c>
      <c r="BCO23" s="16">
        <v>0</v>
      </c>
      <c r="BCP23" s="16">
        <v>0</v>
      </c>
      <c r="BCQ23" s="16">
        <v>0</v>
      </c>
      <c r="BCR23" s="16">
        <v>1</v>
      </c>
      <c r="BCS23" s="16">
        <v>0</v>
      </c>
      <c r="BCT23" s="16">
        <v>0</v>
      </c>
      <c r="BCU23" s="16">
        <v>0</v>
      </c>
      <c r="BCV23" s="16">
        <v>0</v>
      </c>
      <c r="BCW23" s="16">
        <v>0</v>
      </c>
      <c r="BCX23" s="16">
        <v>0</v>
      </c>
      <c r="BCY23" s="16">
        <v>0</v>
      </c>
      <c r="BCZ23" s="16">
        <v>0</v>
      </c>
      <c r="BDA23" s="16">
        <v>1</v>
      </c>
      <c r="BDB23" s="16">
        <v>1</v>
      </c>
      <c r="BDC23" s="16">
        <v>0</v>
      </c>
      <c r="BDD23" s="16">
        <v>8</v>
      </c>
      <c r="BDE23" s="16">
        <v>0</v>
      </c>
      <c r="BDF23" s="16">
        <v>0</v>
      </c>
      <c r="BDG23" s="16">
        <v>0</v>
      </c>
      <c r="BDH23" s="16">
        <v>0</v>
      </c>
      <c r="BDI23" s="16">
        <v>1</v>
      </c>
      <c r="BDJ23" s="16">
        <v>0</v>
      </c>
      <c r="BDK23" s="16">
        <v>0</v>
      </c>
      <c r="BDL23" s="16">
        <v>1</v>
      </c>
      <c r="BDM23" s="16">
        <v>12</v>
      </c>
      <c r="BDN23" s="16">
        <v>0</v>
      </c>
      <c r="BDO23" s="16">
        <v>1</v>
      </c>
      <c r="BDP23" s="16">
        <v>3</v>
      </c>
      <c r="BDQ23" s="16">
        <v>1</v>
      </c>
      <c r="BDR23" s="16">
        <v>0</v>
      </c>
      <c r="BDS23" s="16">
        <v>1</v>
      </c>
      <c r="BDT23" s="16">
        <v>3</v>
      </c>
      <c r="BDU23" s="16">
        <v>1</v>
      </c>
      <c r="BDV23" s="16">
        <v>0</v>
      </c>
      <c r="BDW23" s="16">
        <v>0</v>
      </c>
      <c r="BDX23" s="16">
        <v>3</v>
      </c>
      <c r="BDY23" s="16">
        <v>1</v>
      </c>
      <c r="BDZ23" s="16">
        <v>0</v>
      </c>
      <c r="BEA23" s="16">
        <v>0</v>
      </c>
      <c r="BEB23" s="16">
        <v>0</v>
      </c>
      <c r="BEC23" s="16">
        <v>2</v>
      </c>
      <c r="BED23" s="16">
        <v>1</v>
      </c>
      <c r="BEE23" s="16">
        <v>0</v>
      </c>
      <c r="BEF23" s="16">
        <v>1</v>
      </c>
      <c r="BEG23" s="16">
        <v>7</v>
      </c>
      <c r="BEH23" s="16">
        <v>0</v>
      </c>
      <c r="BEI23" s="16">
        <v>5</v>
      </c>
      <c r="BEJ23" s="16">
        <v>1</v>
      </c>
      <c r="BEK23" s="16">
        <v>1</v>
      </c>
      <c r="BEL23" s="16">
        <v>3</v>
      </c>
      <c r="BEM23" s="16">
        <v>1</v>
      </c>
      <c r="BEN23" s="16">
        <v>0</v>
      </c>
      <c r="BEO23" s="16">
        <v>1</v>
      </c>
      <c r="BEP23" s="16">
        <v>2</v>
      </c>
      <c r="BEQ23" s="16">
        <v>0</v>
      </c>
      <c r="BER23" s="16">
        <v>1</v>
      </c>
      <c r="BES23" s="16">
        <v>5</v>
      </c>
      <c r="BET23" s="16">
        <v>1</v>
      </c>
      <c r="BEU23" s="16">
        <v>3</v>
      </c>
      <c r="BEV23" s="16">
        <v>2</v>
      </c>
      <c r="BEW23" s="16">
        <v>2</v>
      </c>
      <c r="BEX23" s="16">
        <v>1</v>
      </c>
      <c r="BEY23" s="16">
        <v>1</v>
      </c>
      <c r="BEZ23" s="16">
        <v>0</v>
      </c>
      <c r="BFA23" s="16">
        <v>0</v>
      </c>
      <c r="BFB23" s="16">
        <v>0</v>
      </c>
      <c r="BFC23" s="16">
        <v>1</v>
      </c>
      <c r="BFD23" s="16">
        <v>0</v>
      </c>
      <c r="BFE23" s="16">
        <v>1</v>
      </c>
      <c r="BFF23" s="16">
        <v>1</v>
      </c>
      <c r="BFG23" s="16">
        <v>2</v>
      </c>
      <c r="BFH23" s="16">
        <v>0</v>
      </c>
      <c r="BFI23" s="16">
        <v>0</v>
      </c>
      <c r="BFJ23" s="16">
        <v>0</v>
      </c>
      <c r="BFK23" s="16">
        <v>0</v>
      </c>
      <c r="BFL23" s="16">
        <v>2</v>
      </c>
      <c r="BFM23" s="16">
        <v>0</v>
      </c>
      <c r="BFN23" s="16">
        <v>0</v>
      </c>
      <c r="BFO23" s="16">
        <v>0</v>
      </c>
      <c r="BFP23" s="16">
        <v>14</v>
      </c>
      <c r="BFQ23" s="16">
        <v>4</v>
      </c>
      <c r="BFR23" s="16">
        <v>0</v>
      </c>
      <c r="BFS23" s="16">
        <v>10</v>
      </c>
      <c r="BFT23" s="16">
        <v>1</v>
      </c>
      <c r="BFU23" s="16">
        <v>1</v>
      </c>
      <c r="BFV23" s="16">
        <v>0</v>
      </c>
      <c r="BFW23" s="16">
        <v>0</v>
      </c>
      <c r="BFX23" s="16">
        <v>2</v>
      </c>
      <c r="BFY23" s="16">
        <v>0</v>
      </c>
      <c r="BFZ23" s="16">
        <v>1</v>
      </c>
      <c r="BGA23" s="16">
        <v>0</v>
      </c>
      <c r="BGB23" s="16">
        <v>0</v>
      </c>
      <c r="BGC23" s="16">
        <v>0</v>
      </c>
      <c r="BGD23" s="16">
        <v>1</v>
      </c>
      <c r="BGE23" s="16">
        <v>4</v>
      </c>
      <c r="BGF23" s="16">
        <v>1</v>
      </c>
      <c r="BGG23" s="16">
        <v>0</v>
      </c>
      <c r="BGH23" s="16">
        <v>3</v>
      </c>
      <c r="BGI23" s="16">
        <v>8</v>
      </c>
      <c r="BGJ23" s="16">
        <v>0</v>
      </c>
      <c r="BGK23" s="16">
        <v>1</v>
      </c>
      <c r="BGL23" s="16">
        <v>2</v>
      </c>
      <c r="BGM23" s="16">
        <v>0</v>
      </c>
      <c r="BGN23" s="16">
        <v>8</v>
      </c>
      <c r="BGO23" s="16">
        <v>0</v>
      </c>
      <c r="BGP23" s="16">
        <v>5</v>
      </c>
      <c r="BGQ23" s="16">
        <v>1</v>
      </c>
      <c r="BGR23" s="16">
        <v>5</v>
      </c>
      <c r="BGS23" s="16">
        <v>0</v>
      </c>
      <c r="BGT23" s="16">
        <v>7</v>
      </c>
      <c r="BGU23" s="16">
        <v>12</v>
      </c>
      <c r="BGV23" s="16">
        <v>10</v>
      </c>
      <c r="BGW23" s="16">
        <v>10</v>
      </c>
      <c r="BGX23" s="16">
        <v>11</v>
      </c>
      <c r="BGY23" s="16">
        <v>1</v>
      </c>
      <c r="BGZ23" s="16">
        <v>5</v>
      </c>
      <c r="BHA23" s="16">
        <v>9</v>
      </c>
      <c r="BHB23" s="16">
        <v>9</v>
      </c>
      <c r="BHC23" s="16">
        <v>5</v>
      </c>
      <c r="BHD23" s="16">
        <v>9</v>
      </c>
      <c r="BHE23" s="16">
        <v>5</v>
      </c>
      <c r="BHF23" s="16">
        <v>14</v>
      </c>
      <c r="BHG23" s="16">
        <v>9</v>
      </c>
      <c r="BHH23" s="16">
        <v>6</v>
      </c>
      <c r="BHI23" s="16">
        <v>1</v>
      </c>
      <c r="BHJ23" s="16">
        <v>1</v>
      </c>
      <c r="BHK23" s="16">
        <v>2</v>
      </c>
      <c r="BHL23" s="16">
        <v>0</v>
      </c>
      <c r="BHM23" s="16">
        <v>3</v>
      </c>
      <c r="BHN23" s="16">
        <v>8</v>
      </c>
      <c r="BHO23" s="16">
        <v>4</v>
      </c>
      <c r="BHP23" s="16">
        <v>5</v>
      </c>
      <c r="BHQ23" s="16">
        <v>9</v>
      </c>
      <c r="BHR23" s="16">
        <v>5</v>
      </c>
      <c r="BHS23" s="16">
        <v>4</v>
      </c>
      <c r="BHT23" s="16">
        <v>3</v>
      </c>
      <c r="BHU23" s="16">
        <v>3</v>
      </c>
      <c r="BHV23" s="16">
        <v>36</v>
      </c>
      <c r="BHW23" s="16">
        <v>3</v>
      </c>
      <c r="BHX23" s="16">
        <v>13</v>
      </c>
      <c r="BHY23" s="16">
        <v>7</v>
      </c>
      <c r="BHZ23" s="16">
        <v>19</v>
      </c>
      <c r="BIA23" s="16">
        <v>10</v>
      </c>
      <c r="BIB23" s="16">
        <v>11</v>
      </c>
      <c r="BIC23" s="16">
        <v>8</v>
      </c>
      <c r="BID23" s="16">
        <v>7</v>
      </c>
      <c r="BIE23" s="16">
        <v>6</v>
      </c>
      <c r="BIF23" s="16">
        <v>11</v>
      </c>
      <c r="BIG23" s="16">
        <v>8</v>
      </c>
      <c r="BIH23" s="16">
        <v>6</v>
      </c>
      <c r="BII23" s="16">
        <v>3</v>
      </c>
      <c r="BIJ23" s="16">
        <v>5</v>
      </c>
      <c r="BIK23" s="16">
        <v>8</v>
      </c>
      <c r="BIL23" s="16">
        <v>2</v>
      </c>
      <c r="BIM23" s="16">
        <v>0</v>
      </c>
      <c r="BIN23" s="16">
        <v>7</v>
      </c>
      <c r="BIO23" s="16">
        <v>7</v>
      </c>
      <c r="BIP23" s="16">
        <v>5</v>
      </c>
      <c r="BIQ23" s="16">
        <v>9</v>
      </c>
      <c r="BIR23" s="16">
        <v>1</v>
      </c>
      <c r="BIS23" s="16">
        <v>50</v>
      </c>
      <c r="BIT23" s="16">
        <v>6</v>
      </c>
      <c r="BIU23" s="16">
        <v>4</v>
      </c>
      <c r="BIV23" s="16">
        <v>4</v>
      </c>
      <c r="BIW23" s="16">
        <v>5</v>
      </c>
      <c r="BIX23" s="16">
        <v>15</v>
      </c>
      <c r="BIY23" s="16">
        <v>5</v>
      </c>
      <c r="BIZ23" s="16">
        <v>6</v>
      </c>
      <c r="BJA23" s="16">
        <v>2</v>
      </c>
      <c r="BJB23" s="16">
        <v>3</v>
      </c>
      <c r="BJC23" s="16">
        <v>2</v>
      </c>
      <c r="BJD23" s="16">
        <v>1</v>
      </c>
      <c r="BJE23" s="16">
        <v>6</v>
      </c>
      <c r="BJF23" s="16">
        <v>1</v>
      </c>
      <c r="BJG23" s="16">
        <v>4</v>
      </c>
      <c r="BJH23" s="16">
        <v>4</v>
      </c>
      <c r="BJI23" s="16">
        <v>5</v>
      </c>
      <c r="BJJ23" s="16">
        <v>0</v>
      </c>
      <c r="BJK23" s="16">
        <v>2</v>
      </c>
      <c r="BJL23" s="16">
        <v>1</v>
      </c>
      <c r="BJM23" s="16">
        <v>0</v>
      </c>
      <c r="BJN23" s="16">
        <v>32</v>
      </c>
      <c r="BJO23" s="16">
        <v>4</v>
      </c>
      <c r="BJP23" s="16">
        <v>7</v>
      </c>
      <c r="BJQ23" s="16">
        <v>1</v>
      </c>
      <c r="BJR23" s="16">
        <v>2</v>
      </c>
      <c r="BJS23" s="16">
        <v>7</v>
      </c>
      <c r="BJT23" s="16">
        <v>4</v>
      </c>
      <c r="BJU23" s="16">
        <v>0</v>
      </c>
      <c r="BJV23" s="16">
        <v>5</v>
      </c>
      <c r="BJW23" s="16">
        <v>3</v>
      </c>
      <c r="BJX23" s="16">
        <v>7</v>
      </c>
      <c r="BJY23" s="16">
        <v>5</v>
      </c>
      <c r="BJZ23" s="16">
        <v>4</v>
      </c>
      <c r="BKA23" s="16">
        <v>4</v>
      </c>
      <c r="BKB23" s="16">
        <v>5</v>
      </c>
      <c r="BKC23" s="16">
        <v>5</v>
      </c>
      <c r="BKD23" s="16">
        <v>1</v>
      </c>
      <c r="BKE23" s="16">
        <v>1</v>
      </c>
      <c r="BKF23" s="16">
        <v>2</v>
      </c>
      <c r="BKG23" s="16">
        <v>4</v>
      </c>
      <c r="BKH23" s="16">
        <v>2</v>
      </c>
      <c r="BKI23" s="16">
        <v>1</v>
      </c>
      <c r="BKJ23" s="16">
        <v>0</v>
      </c>
      <c r="BKK23" s="16">
        <v>2</v>
      </c>
      <c r="BKL23" s="16">
        <v>3</v>
      </c>
      <c r="BKM23" s="16">
        <v>4</v>
      </c>
      <c r="BKN23" s="16">
        <v>1</v>
      </c>
      <c r="BKO23" s="16">
        <v>2</v>
      </c>
      <c r="BKP23" s="16">
        <v>8</v>
      </c>
      <c r="BKQ23" s="16">
        <v>13</v>
      </c>
      <c r="BKR23" s="16">
        <v>3</v>
      </c>
      <c r="BKS23" s="16">
        <v>6</v>
      </c>
      <c r="BKT23" s="16">
        <v>0</v>
      </c>
      <c r="BKU23" s="16">
        <v>5</v>
      </c>
      <c r="BKV23" s="16">
        <v>6</v>
      </c>
      <c r="BKW23" s="16">
        <v>2</v>
      </c>
      <c r="BKX23" s="16">
        <v>6</v>
      </c>
      <c r="BKY23" s="16">
        <v>4</v>
      </c>
      <c r="BKZ23" s="16">
        <v>2</v>
      </c>
      <c r="BLA23" s="16">
        <v>3</v>
      </c>
      <c r="BLB23" s="16">
        <v>2</v>
      </c>
      <c r="BLC23" s="16">
        <v>3</v>
      </c>
      <c r="BLD23" s="16">
        <v>7</v>
      </c>
      <c r="BLE23" s="16">
        <v>83</v>
      </c>
      <c r="BLF23" s="16">
        <v>2</v>
      </c>
      <c r="BLG23" s="16">
        <v>4</v>
      </c>
      <c r="BLH23" s="16">
        <v>2</v>
      </c>
      <c r="BLI23" s="16">
        <v>29</v>
      </c>
      <c r="BLJ23" s="16">
        <v>426</v>
      </c>
      <c r="BLK23" s="16">
        <v>0</v>
      </c>
      <c r="BLL23" s="16">
        <v>0</v>
      </c>
      <c r="BLM23" s="16">
        <v>0</v>
      </c>
      <c r="BLN23" s="16">
        <v>2</v>
      </c>
      <c r="BLO23" s="16">
        <v>0</v>
      </c>
      <c r="BLP23" s="16">
        <v>2</v>
      </c>
      <c r="BLQ23" s="16">
        <v>2</v>
      </c>
      <c r="BLR23" s="16">
        <v>4</v>
      </c>
      <c r="BLS23" s="16">
        <v>0</v>
      </c>
      <c r="BLT23" s="16">
        <v>0</v>
      </c>
      <c r="BLU23" s="16">
        <v>0</v>
      </c>
      <c r="BLV23" s="16">
        <v>1</v>
      </c>
      <c r="BLW23" s="16">
        <v>0</v>
      </c>
      <c r="BLX23" s="16">
        <v>0</v>
      </c>
      <c r="BLY23" s="16">
        <v>1</v>
      </c>
      <c r="BLZ23" s="16">
        <v>2</v>
      </c>
      <c r="BMA23" s="16">
        <v>1</v>
      </c>
      <c r="BMB23" s="16">
        <v>1</v>
      </c>
      <c r="BMC23" s="16">
        <v>2</v>
      </c>
      <c r="BMD23" s="16">
        <v>2</v>
      </c>
      <c r="BME23" s="16">
        <v>5</v>
      </c>
      <c r="BMF23" s="16">
        <v>7</v>
      </c>
      <c r="BMG23" s="16">
        <v>1</v>
      </c>
      <c r="BMH23" s="16">
        <v>3</v>
      </c>
      <c r="BMI23" s="16">
        <v>8</v>
      </c>
      <c r="BMJ23" s="16">
        <v>8</v>
      </c>
      <c r="BMK23" s="16">
        <v>3</v>
      </c>
      <c r="BML23" s="16">
        <v>11</v>
      </c>
      <c r="BMM23" s="16">
        <v>1</v>
      </c>
      <c r="BMN23" s="16">
        <v>4</v>
      </c>
      <c r="BMO23" s="16">
        <v>2</v>
      </c>
      <c r="BMP23" s="16">
        <v>1</v>
      </c>
      <c r="BMQ23" s="16">
        <v>2</v>
      </c>
      <c r="BMR23" s="16">
        <v>4</v>
      </c>
      <c r="BMS23" s="16">
        <v>2</v>
      </c>
      <c r="BMT23" s="16">
        <v>1</v>
      </c>
      <c r="BMU23" s="16">
        <v>0</v>
      </c>
      <c r="BMV23" s="16">
        <v>4</v>
      </c>
      <c r="BMW23" s="16">
        <v>3</v>
      </c>
      <c r="BMX23" s="16">
        <v>4</v>
      </c>
      <c r="BMY23" s="16">
        <v>1</v>
      </c>
    </row>
    <row r="24" spans="1:1715" s="6" customFormat="1" x14ac:dyDescent="0.25">
      <c r="A24" s="4" t="s">
        <v>621</v>
      </c>
      <c r="B24" s="16" t="s">
        <v>622</v>
      </c>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c r="HJ24" s="16"/>
      <c r="HK24" s="16"/>
      <c r="HL24" s="16"/>
      <c r="HM24" s="16"/>
      <c r="HN24" s="16"/>
      <c r="HO24" s="16"/>
      <c r="HP24" s="16"/>
      <c r="HQ24" s="16"/>
      <c r="HR24" s="16"/>
      <c r="HS24" s="16"/>
      <c r="HT24" s="16"/>
      <c r="HU24" s="16"/>
      <c r="HV24" s="16"/>
      <c r="HW24" s="16"/>
      <c r="HX24" s="16"/>
      <c r="HY24" s="16"/>
      <c r="HZ24" s="16"/>
      <c r="IA24" s="16"/>
      <c r="IB24" s="16"/>
      <c r="IC24" s="16"/>
      <c r="ID24" s="16"/>
      <c r="IE24" s="16"/>
      <c r="IF24" s="16"/>
      <c r="IG24" s="16"/>
      <c r="IH24" s="16"/>
      <c r="II24" s="16"/>
      <c r="IJ24" s="16"/>
      <c r="IK24" s="16"/>
      <c r="IL24" s="16"/>
      <c r="IM24" s="16"/>
      <c r="IN24" s="16"/>
      <c r="IO24" s="16"/>
      <c r="IP24" s="16"/>
      <c r="IQ24" s="16"/>
      <c r="IR24" s="16"/>
      <c r="IS24" s="16"/>
      <c r="IT24" s="16"/>
      <c r="IU24" s="16"/>
      <c r="IV24" s="16"/>
      <c r="IW24" s="16"/>
      <c r="IX24" s="16"/>
      <c r="IY24" s="16"/>
      <c r="IZ24" s="16"/>
      <c r="JA24" s="16"/>
      <c r="JB24" s="16"/>
      <c r="JC24" s="16"/>
      <c r="JD24" s="16"/>
      <c r="JE24" s="16"/>
      <c r="JF24" s="16"/>
      <c r="JG24" s="16"/>
      <c r="JH24" s="16"/>
      <c r="JI24" s="16"/>
      <c r="JJ24" s="16"/>
      <c r="JK24" s="16"/>
      <c r="JL24" s="16"/>
      <c r="JM24" s="16"/>
      <c r="JN24" s="16"/>
      <c r="JO24" s="16"/>
      <c r="JP24" s="16"/>
      <c r="JQ24" s="16"/>
      <c r="JR24" s="16"/>
      <c r="JS24" s="16"/>
      <c r="JT24" s="16"/>
      <c r="JU24" s="16"/>
      <c r="JV24" s="16"/>
      <c r="JW24" s="16"/>
      <c r="JX24" s="16"/>
      <c r="JY24" s="16"/>
      <c r="JZ24" s="16"/>
      <c r="KA24" s="16"/>
      <c r="KB24" s="16"/>
      <c r="KC24" s="16"/>
      <c r="KD24" s="16"/>
      <c r="KE24" s="16"/>
      <c r="KF24" s="16"/>
      <c r="KG24" s="16"/>
      <c r="KH24" s="16"/>
      <c r="KI24" s="16"/>
      <c r="KJ24" s="16"/>
      <c r="KK24" s="16"/>
      <c r="KL24" s="16"/>
      <c r="KM24" s="16"/>
      <c r="KN24" s="16"/>
      <c r="KO24" s="16"/>
      <c r="KP24" s="16"/>
      <c r="KQ24" s="16"/>
      <c r="KR24" s="16"/>
      <c r="KS24" s="16"/>
      <c r="KT24" s="16"/>
      <c r="KU24" s="16"/>
      <c r="KV24" s="16"/>
      <c r="KW24" s="16"/>
      <c r="KX24" s="16"/>
      <c r="KY24" s="16"/>
      <c r="KZ24" s="16"/>
      <c r="LA24" s="16"/>
      <c r="LB24" s="16"/>
      <c r="LC24" s="16"/>
      <c r="LD24" s="16"/>
      <c r="LE24" s="16"/>
      <c r="LF24" s="16"/>
      <c r="LG24" s="16"/>
      <c r="LH24" s="16"/>
      <c r="LI24" s="16"/>
      <c r="LJ24" s="16"/>
      <c r="LK24" s="16"/>
      <c r="LL24" s="16"/>
      <c r="LM24" s="16"/>
      <c r="LN24" s="16"/>
      <c r="LO24" s="16"/>
      <c r="LP24" s="16"/>
      <c r="LQ24" s="16"/>
      <c r="LR24" s="16"/>
      <c r="LS24" s="16"/>
      <c r="LT24" s="16"/>
      <c r="LU24" s="16"/>
      <c r="LV24" s="16"/>
      <c r="LW24" s="16"/>
      <c r="LX24" s="16"/>
      <c r="LY24" s="16"/>
      <c r="LZ24" s="16"/>
      <c r="MA24" s="16"/>
      <c r="MB24" s="16"/>
      <c r="MC24" s="16"/>
      <c r="MD24" s="16"/>
      <c r="ME24" s="16"/>
      <c r="MF24" s="16"/>
      <c r="MG24" s="16"/>
      <c r="MH24" s="16"/>
      <c r="MI24" s="16"/>
      <c r="MJ24" s="16"/>
      <c r="MK24" s="16"/>
      <c r="ML24" s="16"/>
      <c r="MM24" s="16"/>
      <c r="MN24" s="16"/>
      <c r="MO24" s="16"/>
      <c r="MP24" s="16"/>
      <c r="MQ24" s="16"/>
      <c r="MR24" s="16"/>
      <c r="MS24" s="16"/>
      <c r="MT24" s="16"/>
      <c r="MU24" s="16"/>
      <c r="MV24" s="16"/>
      <c r="MW24" s="16"/>
      <c r="MX24" s="16"/>
      <c r="MY24" s="16"/>
      <c r="MZ24" s="16"/>
      <c r="NA24" s="16"/>
      <c r="NB24" s="16"/>
      <c r="NC24" s="16"/>
      <c r="ND24" s="16"/>
      <c r="NE24" s="16"/>
      <c r="NF24" s="16"/>
      <c r="NG24" s="16"/>
      <c r="NH24" s="16"/>
      <c r="NI24" s="16"/>
      <c r="NJ24" s="16"/>
      <c r="NK24" s="16"/>
      <c r="NL24" s="16"/>
      <c r="NM24" s="16"/>
      <c r="NN24" s="16"/>
      <c r="NO24" s="16"/>
      <c r="NP24" s="16"/>
      <c r="NQ24" s="16"/>
      <c r="NR24" s="16"/>
      <c r="NS24" s="16"/>
      <c r="NT24" s="16"/>
      <c r="NU24" s="16"/>
      <c r="NV24" s="16"/>
      <c r="NW24" s="16"/>
      <c r="NX24" s="16"/>
      <c r="NY24" s="16"/>
      <c r="NZ24" s="16"/>
      <c r="OA24" s="16"/>
      <c r="OB24" s="16"/>
      <c r="OC24" s="16"/>
      <c r="OD24" s="16"/>
      <c r="OE24" s="16"/>
      <c r="OF24" s="16"/>
      <c r="OG24" s="16"/>
      <c r="OH24" s="16"/>
      <c r="OI24" s="16"/>
      <c r="OJ24" s="16"/>
      <c r="OK24" s="16"/>
      <c r="OL24" s="16"/>
      <c r="OM24" s="16"/>
      <c r="ON24" s="16"/>
      <c r="OO24" s="16"/>
      <c r="OP24" s="16"/>
      <c r="OQ24" s="16"/>
      <c r="OR24" s="16"/>
      <c r="OS24" s="16"/>
      <c r="OT24" s="16"/>
      <c r="OU24" s="16"/>
      <c r="OV24" s="16"/>
      <c r="OW24" s="16"/>
      <c r="OX24" s="16"/>
      <c r="OY24" s="16"/>
      <c r="OZ24" s="16"/>
      <c r="PA24" s="16"/>
      <c r="PB24" s="16"/>
      <c r="PC24" s="16"/>
      <c r="PD24" s="16"/>
      <c r="PE24" s="16"/>
      <c r="PF24" s="16"/>
      <c r="PG24" s="16"/>
      <c r="PH24" s="16"/>
      <c r="PI24" s="16"/>
      <c r="PJ24" s="16"/>
      <c r="PK24" s="16"/>
      <c r="PL24" s="16"/>
      <c r="PM24" s="16"/>
      <c r="PN24" s="16"/>
      <c r="PO24" s="16"/>
      <c r="PP24" s="16"/>
      <c r="PQ24" s="16"/>
      <c r="PR24" s="16"/>
      <c r="PS24" s="16"/>
      <c r="PT24" s="16"/>
      <c r="PU24" s="16"/>
      <c r="PV24" s="16"/>
      <c r="PW24" s="16"/>
      <c r="PX24" s="16"/>
      <c r="PY24" s="16"/>
      <c r="PZ24" s="16"/>
      <c r="QA24" s="16"/>
      <c r="QB24" s="16"/>
      <c r="QC24" s="16"/>
      <c r="QD24" s="16"/>
      <c r="QE24" s="16"/>
      <c r="QF24" s="16"/>
      <c r="QG24" s="16"/>
      <c r="QH24" s="16"/>
      <c r="QI24" s="16"/>
      <c r="QJ24" s="16"/>
      <c r="QK24" s="16"/>
      <c r="QL24" s="16"/>
      <c r="QM24" s="16"/>
      <c r="QN24" s="16"/>
      <c r="QO24" s="16"/>
      <c r="QP24" s="16"/>
      <c r="QQ24" s="16"/>
      <c r="QR24" s="16"/>
      <c r="QS24" s="16"/>
      <c r="QT24" s="16"/>
      <c r="QU24" s="16"/>
      <c r="QV24" s="16"/>
      <c r="QW24" s="16"/>
      <c r="QX24" s="16"/>
      <c r="QY24" s="16"/>
      <c r="QZ24" s="16"/>
      <c r="RA24" s="16"/>
      <c r="RB24" s="16"/>
      <c r="RC24" s="16"/>
      <c r="RD24" s="16"/>
      <c r="RE24" s="16"/>
      <c r="RF24" s="16"/>
      <c r="RG24" s="16"/>
      <c r="RH24" s="16"/>
      <c r="RI24" s="16"/>
      <c r="RJ24" s="16"/>
      <c r="RK24" s="16"/>
      <c r="RL24" s="16"/>
      <c r="RM24" s="16"/>
      <c r="RN24" s="16"/>
      <c r="RO24" s="16"/>
      <c r="RP24" s="16"/>
      <c r="RQ24" s="16"/>
      <c r="RR24" s="16"/>
      <c r="RS24" s="16"/>
      <c r="RT24" s="16"/>
      <c r="RU24" s="16"/>
      <c r="RV24" s="16"/>
      <c r="RW24" s="16"/>
      <c r="RX24" s="16"/>
      <c r="RY24" s="16"/>
      <c r="RZ24" s="16"/>
      <c r="SA24" s="16"/>
      <c r="SB24" s="16"/>
      <c r="SC24" s="16"/>
      <c r="SD24" s="16"/>
      <c r="SE24" s="16"/>
      <c r="SF24" s="16"/>
      <c r="SG24" s="16"/>
      <c r="SH24" s="16"/>
      <c r="SI24" s="16"/>
      <c r="SJ24" s="16"/>
      <c r="SK24" s="16"/>
      <c r="SL24" s="16"/>
      <c r="SM24" s="16"/>
      <c r="SN24" s="16"/>
      <c r="SO24" s="16"/>
      <c r="SP24" s="16"/>
      <c r="SQ24" s="16"/>
      <c r="SR24" s="16"/>
      <c r="SS24" s="16"/>
      <c r="ST24" s="16"/>
      <c r="SU24" s="16"/>
      <c r="SV24" s="16"/>
      <c r="SW24" s="16"/>
      <c r="SX24" s="16"/>
      <c r="SY24" s="16"/>
      <c r="SZ24" s="16"/>
      <c r="TA24" s="16"/>
      <c r="TB24" s="16"/>
      <c r="TC24" s="16"/>
      <c r="TD24" s="16"/>
      <c r="TE24" s="16"/>
      <c r="TF24" s="16"/>
      <c r="TG24" s="16"/>
      <c r="TH24" s="16"/>
      <c r="TI24" s="16"/>
      <c r="TJ24" s="16"/>
      <c r="TK24" s="16"/>
      <c r="TL24" s="16"/>
      <c r="TM24" s="16"/>
      <c r="TN24" s="16"/>
      <c r="TO24" s="16"/>
      <c r="TP24" s="16"/>
      <c r="TQ24" s="16"/>
      <c r="TR24" s="16"/>
      <c r="TS24" s="16"/>
      <c r="TT24" s="16"/>
      <c r="TU24" s="16"/>
      <c r="TV24" s="16"/>
      <c r="TW24" s="16"/>
      <c r="TX24" s="16"/>
      <c r="TY24" s="16"/>
      <c r="TZ24" s="16"/>
      <c r="UA24" s="16"/>
      <c r="UB24" s="16"/>
      <c r="UC24" s="16"/>
      <c r="UD24" s="16"/>
      <c r="UE24" s="16"/>
      <c r="UF24" s="16"/>
      <c r="UG24" s="16"/>
      <c r="UH24" s="16"/>
      <c r="UI24" s="16"/>
      <c r="UJ24" s="16"/>
      <c r="UK24" s="16"/>
      <c r="UL24" s="16"/>
      <c r="UM24" s="16"/>
      <c r="UN24" s="16"/>
      <c r="UO24" s="16"/>
      <c r="UP24" s="16"/>
      <c r="UQ24" s="16"/>
      <c r="UR24" s="16"/>
      <c r="US24" s="16"/>
      <c r="UT24" s="16"/>
      <c r="UU24" s="16"/>
      <c r="UV24" s="16"/>
      <c r="UW24" s="16"/>
      <c r="UX24" s="16"/>
      <c r="UY24" s="16"/>
      <c r="UZ24" s="16"/>
      <c r="VA24" s="16"/>
      <c r="VB24" s="16"/>
      <c r="VC24" s="16"/>
      <c r="VD24" s="16"/>
      <c r="VE24" s="16"/>
      <c r="VF24" s="16"/>
      <c r="VG24" s="16"/>
      <c r="VH24" s="16"/>
      <c r="VI24" s="16"/>
      <c r="VJ24" s="16"/>
      <c r="VK24" s="16"/>
      <c r="VL24" s="16"/>
      <c r="VM24" s="16"/>
      <c r="VN24" s="16"/>
      <c r="VO24" s="16"/>
      <c r="VP24" s="16"/>
      <c r="VQ24" s="16"/>
      <c r="VR24" s="16"/>
      <c r="VS24" s="16"/>
      <c r="VT24" s="16"/>
      <c r="VU24" s="16"/>
      <c r="VV24" s="16"/>
      <c r="VW24" s="16"/>
      <c r="VX24" s="16"/>
      <c r="VY24" s="16"/>
      <c r="VZ24" s="16"/>
      <c r="WA24" s="16"/>
      <c r="WB24" s="16"/>
      <c r="WC24" s="16"/>
      <c r="WD24" s="16"/>
      <c r="WE24" s="16"/>
      <c r="WF24" s="16"/>
      <c r="WG24" s="16"/>
      <c r="WH24" s="16"/>
      <c r="WI24" s="16"/>
      <c r="WJ24" s="16"/>
      <c r="WK24" s="16"/>
      <c r="WL24" s="16"/>
      <c r="WM24" s="16"/>
      <c r="WN24" s="16"/>
      <c r="WO24" s="16"/>
      <c r="WP24" s="16"/>
      <c r="WQ24" s="16"/>
      <c r="WR24" s="16"/>
      <c r="WS24" s="16"/>
      <c r="WT24" s="16"/>
      <c r="WU24" s="16"/>
      <c r="WV24" s="16"/>
      <c r="WW24" s="16"/>
      <c r="WX24" s="16"/>
      <c r="WY24" s="16"/>
      <c r="WZ24" s="16"/>
      <c r="XA24" s="16"/>
      <c r="XB24" s="16"/>
      <c r="XC24" s="16"/>
      <c r="XD24" s="16"/>
      <c r="XE24" s="16"/>
      <c r="XF24" s="16"/>
      <c r="XG24" s="16"/>
      <c r="XH24" s="16"/>
      <c r="XI24" s="16"/>
      <c r="XJ24" s="16"/>
      <c r="XK24" s="16"/>
      <c r="XL24" s="16"/>
      <c r="XM24" s="16"/>
      <c r="XN24" s="16"/>
      <c r="XO24" s="16"/>
      <c r="XP24" s="16"/>
      <c r="XQ24" s="16"/>
      <c r="XR24" s="16"/>
      <c r="XS24" s="16"/>
      <c r="XT24" s="16"/>
      <c r="XU24" s="16"/>
      <c r="XV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YT24" s="16"/>
      <c r="YU24" s="16"/>
      <c r="YV24" s="16"/>
      <c r="YW24" s="16"/>
      <c r="YX24" s="16"/>
      <c r="YY24" s="16"/>
      <c r="YZ24" s="16"/>
      <c r="ZA24" s="16"/>
      <c r="ZB24" s="16"/>
      <c r="ZC24" s="16"/>
      <c r="ZD24" s="16"/>
      <c r="ZE24" s="16"/>
      <c r="ZF24" s="16"/>
      <c r="ZG24" s="16"/>
      <c r="ZH24" s="16"/>
      <c r="ZI24" s="16"/>
      <c r="ZJ24" s="16"/>
      <c r="ZK24" s="16"/>
      <c r="ZL24" s="16"/>
      <c r="ZM24" s="16"/>
      <c r="ZN24" s="16"/>
      <c r="ZO24" s="16"/>
      <c r="ZP24" s="16"/>
      <c r="ZQ24" s="16"/>
      <c r="ZR24" s="16"/>
      <c r="ZS24" s="16">
        <v>0</v>
      </c>
      <c r="ZT24" s="16">
        <v>0</v>
      </c>
      <c r="ZU24" s="16">
        <v>0</v>
      </c>
      <c r="ZV24" s="16">
        <v>0</v>
      </c>
      <c r="ZW24" s="16">
        <v>0</v>
      </c>
      <c r="ZX24" s="16">
        <v>0</v>
      </c>
      <c r="ZY24" s="16">
        <v>0</v>
      </c>
      <c r="ZZ24" s="16">
        <v>0</v>
      </c>
      <c r="AAA24" s="16">
        <v>0</v>
      </c>
      <c r="AAB24" s="16">
        <v>0</v>
      </c>
      <c r="AAC24" s="16">
        <v>0</v>
      </c>
      <c r="AAD24" s="16">
        <v>0</v>
      </c>
      <c r="AAE24" s="16">
        <v>1</v>
      </c>
      <c r="AAF24" s="16">
        <v>7</v>
      </c>
      <c r="AAG24" s="16">
        <v>5</v>
      </c>
      <c r="AAH24" s="16">
        <v>6</v>
      </c>
      <c r="AAI24" s="16">
        <v>11</v>
      </c>
      <c r="AAJ24" s="16">
        <v>6</v>
      </c>
      <c r="AAK24" s="16">
        <v>8</v>
      </c>
      <c r="AAL24" s="16">
        <v>6</v>
      </c>
      <c r="AAM24" s="16">
        <v>1</v>
      </c>
      <c r="AAN24" s="16">
        <v>6</v>
      </c>
      <c r="AAO24" s="16">
        <v>6</v>
      </c>
      <c r="AAP24" s="16">
        <v>9</v>
      </c>
      <c r="AAQ24" s="16">
        <v>11</v>
      </c>
      <c r="AAR24" s="16">
        <v>10</v>
      </c>
      <c r="AAS24" s="16">
        <v>7</v>
      </c>
      <c r="AAT24" s="16">
        <v>5</v>
      </c>
      <c r="AAU24" s="16">
        <v>3</v>
      </c>
      <c r="AAV24" s="16">
        <v>3</v>
      </c>
      <c r="AAW24" s="16">
        <v>2</v>
      </c>
      <c r="AAX24" s="16">
        <v>1</v>
      </c>
      <c r="AAY24" s="16">
        <v>0</v>
      </c>
      <c r="AAZ24" s="16">
        <v>2</v>
      </c>
      <c r="ABA24" s="16">
        <v>1</v>
      </c>
      <c r="ABB24" s="16">
        <v>4</v>
      </c>
      <c r="ABC24" s="16">
        <v>8</v>
      </c>
      <c r="ABD24" s="16">
        <v>4</v>
      </c>
      <c r="ABE24" s="16">
        <v>7</v>
      </c>
      <c r="ABF24" s="16">
        <v>11</v>
      </c>
      <c r="ABG24" s="16">
        <v>2</v>
      </c>
      <c r="ABH24" s="16">
        <v>2</v>
      </c>
      <c r="ABI24" s="16">
        <v>1</v>
      </c>
      <c r="ABJ24" s="16">
        <v>3</v>
      </c>
      <c r="ABK24" s="16">
        <v>1</v>
      </c>
      <c r="ABL24" s="16">
        <v>4</v>
      </c>
      <c r="ABM24" s="16">
        <v>9</v>
      </c>
      <c r="ABN24" s="16">
        <v>2</v>
      </c>
      <c r="ABO24" s="16">
        <v>2</v>
      </c>
      <c r="ABP24" s="16">
        <v>1</v>
      </c>
      <c r="ABQ24" s="16">
        <v>4</v>
      </c>
      <c r="ABR24" s="16">
        <v>2</v>
      </c>
      <c r="ABS24" s="16">
        <v>6</v>
      </c>
      <c r="ABT24" s="16">
        <v>9</v>
      </c>
      <c r="ABU24" s="16">
        <v>8</v>
      </c>
      <c r="ABV24" s="16">
        <v>7</v>
      </c>
      <c r="ABW24" s="16">
        <v>3</v>
      </c>
      <c r="ABX24" s="16">
        <v>3</v>
      </c>
      <c r="ABY24" s="16">
        <v>8</v>
      </c>
      <c r="ABZ24" s="16">
        <v>8</v>
      </c>
      <c r="ACA24" s="16">
        <v>2</v>
      </c>
      <c r="ACB24" s="16">
        <v>6</v>
      </c>
      <c r="ACC24" s="16">
        <v>9</v>
      </c>
      <c r="ACD24" s="16">
        <v>14</v>
      </c>
      <c r="ACE24" s="16">
        <v>1</v>
      </c>
      <c r="ACF24" s="16">
        <v>1</v>
      </c>
      <c r="ACG24" s="16">
        <v>9</v>
      </c>
      <c r="ACH24" s="16">
        <v>20</v>
      </c>
      <c r="ACI24" s="16">
        <v>5</v>
      </c>
      <c r="ACJ24" s="16">
        <v>7</v>
      </c>
      <c r="ACK24" s="16">
        <v>4</v>
      </c>
      <c r="ACL24" s="16">
        <v>1</v>
      </c>
      <c r="ACM24" s="16">
        <v>2</v>
      </c>
      <c r="ACN24" s="16">
        <v>1</v>
      </c>
      <c r="ACO24" s="16">
        <v>1</v>
      </c>
      <c r="ACP24" s="16">
        <v>6</v>
      </c>
      <c r="ACQ24" s="16">
        <v>6</v>
      </c>
      <c r="ACR24" s="16">
        <v>0</v>
      </c>
      <c r="ACS24" s="16">
        <v>5</v>
      </c>
      <c r="ACT24" s="16">
        <v>2</v>
      </c>
      <c r="ACU24" s="16">
        <v>5</v>
      </c>
      <c r="ACV24" s="16">
        <v>3</v>
      </c>
      <c r="ACW24" s="16">
        <v>10</v>
      </c>
      <c r="ACX24" s="16">
        <v>7</v>
      </c>
      <c r="ACY24" s="16">
        <v>3</v>
      </c>
      <c r="ACZ24" s="16">
        <v>2</v>
      </c>
      <c r="ADA24" s="16">
        <v>2</v>
      </c>
      <c r="ADB24" s="16">
        <v>2</v>
      </c>
      <c r="ADC24" s="16">
        <v>1.5</v>
      </c>
      <c r="ADD24" s="16">
        <v>1.3333333333333299</v>
      </c>
      <c r="ADE24" s="16">
        <v>8</v>
      </c>
      <c r="ADF24" s="16">
        <v>4</v>
      </c>
      <c r="ADG24" s="16">
        <v>4</v>
      </c>
      <c r="ADH24" s="16">
        <v>6</v>
      </c>
      <c r="ADI24" s="16">
        <v>6</v>
      </c>
      <c r="ADJ24" s="16">
        <v>8</v>
      </c>
      <c r="ADK24" s="16">
        <v>6</v>
      </c>
      <c r="ADL24" s="16">
        <v>12</v>
      </c>
      <c r="ADM24" s="16">
        <v>9</v>
      </c>
      <c r="ADN24" s="16">
        <v>4</v>
      </c>
      <c r="ADO24" s="16">
        <v>5</v>
      </c>
      <c r="ADP24" s="16">
        <v>21</v>
      </c>
      <c r="ADQ24" s="16">
        <v>10</v>
      </c>
      <c r="ADR24" s="16">
        <v>9</v>
      </c>
      <c r="ADS24" s="16">
        <v>8</v>
      </c>
      <c r="ADT24" s="16">
        <v>8</v>
      </c>
      <c r="ADU24" s="16">
        <v>12</v>
      </c>
      <c r="ADV24" s="16">
        <v>12</v>
      </c>
      <c r="ADW24" s="16">
        <v>7</v>
      </c>
      <c r="ADX24" s="16">
        <v>21</v>
      </c>
      <c r="ADY24" s="16">
        <v>27</v>
      </c>
      <c r="ADZ24" s="16">
        <v>9</v>
      </c>
      <c r="AEA24" s="16">
        <v>7</v>
      </c>
      <c r="AEB24" s="16">
        <v>14</v>
      </c>
      <c r="AEC24" s="16">
        <v>6</v>
      </c>
      <c r="AED24" s="16">
        <v>13</v>
      </c>
      <c r="AEE24" s="16">
        <v>9</v>
      </c>
      <c r="AEF24" s="16">
        <v>4</v>
      </c>
      <c r="AEG24" s="16">
        <v>11</v>
      </c>
      <c r="AEH24" s="16">
        <v>11</v>
      </c>
      <c r="AEI24" s="16">
        <v>12</v>
      </c>
      <c r="AEJ24" s="16">
        <v>27</v>
      </c>
      <c r="AEK24" s="16">
        <v>9</v>
      </c>
      <c r="AEL24" s="16">
        <v>7</v>
      </c>
      <c r="AEM24" s="16">
        <v>11</v>
      </c>
      <c r="AEN24" s="16">
        <v>7</v>
      </c>
      <c r="AEO24" s="16">
        <v>7</v>
      </c>
      <c r="AEP24" s="16">
        <v>3</v>
      </c>
      <c r="AEQ24" s="16">
        <v>8</v>
      </c>
      <c r="AER24" s="16">
        <v>5</v>
      </c>
      <c r="AES24" s="16">
        <v>7</v>
      </c>
      <c r="AET24" s="16">
        <v>1</v>
      </c>
      <c r="AEU24" s="16">
        <v>5</v>
      </c>
      <c r="AEV24" s="16">
        <v>14</v>
      </c>
      <c r="AEW24" s="16">
        <v>6</v>
      </c>
      <c r="AEX24" s="16">
        <v>10</v>
      </c>
      <c r="AEY24" s="16">
        <v>2</v>
      </c>
      <c r="AEZ24" s="16">
        <v>2</v>
      </c>
      <c r="AFA24" s="16">
        <v>4</v>
      </c>
      <c r="AFB24" s="16">
        <v>7</v>
      </c>
      <c r="AFC24" s="16">
        <v>8</v>
      </c>
      <c r="AFD24" s="16">
        <v>4</v>
      </c>
      <c r="AFE24" s="16">
        <v>8</v>
      </c>
      <c r="AFF24" s="16">
        <v>8</v>
      </c>
      <c r="AFG24" s="16">
        <v>13</v>
      </c>
      <c r="AFH24" s="16">
        <v>5</v>
      </c>
      <c r="AFI24" s="16">
        <v>9</v>
      </c>
      <c r="AFJ24" s="16">
        <v>6</v>
      </c>
      <c r="AFK24" s="16">
        <v>6</v>
      </c>
      <c r="AFL24" s="16">
        <v>4</v>
      </c>
      <c r="AFM24" s="16">
        <v>3</v>
      </c>
      <c r="AFN24" s="16">
        <v>1</v>
      </c>
      <c r="AFO24" s="16">
        <v>7</v>
      </c>
      <c r="AFP24" s="16">
        <v>2</v>
      </c>
      <c r="AFQ24" s="16">
        <v>3</v>
      </c>
      <c r="AFR24" s="16">
        <v>7</v>
      </c>
      <c r="AFS24" s="16">
        <v>8</v>
      </c>
      <c r="AFT24" s="16">
        <v>12</v>
      </c>
      <c r="AFU24" s="16">
        <v>1</v>
      </c>
      <c r="AFV24" s="16">
        <v>8</v>
      </c>
      <c r="AFW24" s="16">
        <v>3</v>
      </c>
      <c r="AFX24" s="16">
        <v>3</v>
      </c>
      <c r="AFY24" s="16">
        <v>4</v>
      </c>
      <c r="AFZ24" s="16">
        <v>4</v>
      </c>
      <c r="AGA24" s="16">
        <v>5</v>
      </c>
      <c r="AGB24" s="16">
        <v>5</v>
      </c>
      <c r="AGC24" s="16">
        <v>8</v>
      </c>
      <c r="AGD24" s="16">
        <v>5</v>
      </c>
      <c r="AGE24" s="16">
        <v>34</v>
      </c>
      <c r="AGF24" s="16">
        <v>14</v>
      </c>
      <c r="AGG24" s="16">
        <v>12</v>
      </c>
      <c r="AGH24" s="16">
        <v>17</v>
      </c>
      <c r="AGI24" s="16">
        <v>14</v>
      </c>
      <c r="AGJ24" s="16">
        <v>5</v>
      </c>
      <c r="AGK24" s="16">
        <v>14</v>
      </c>
      <c r="AGL24" s="16">
        <v>21</v>
      </c>
      <c r="AGM24" s="16">
        <v>13</v>
      </c>
      <c r="AGN24" s="16">
        <v>14</v>
      </c>
      <c r="AGO24" s="16">
        <v>7</v>
      </c>
      <c r="AGP24" s="16">
        <v>8</v>
      </c>
      <c r="AGQ24" s="16">
        <v>26</v>
      </c>
      <c r="AGR24" s="16">
        <v>15</v>
      </c>
      <c r="AGS24" s="16">
        <v>3</v>
      </c>
      <c r="AGT24" s="16">
        <v>9</v>
      </c>
      <c r="AGU24" s="16">
        <v>9</v>
      </c>
      <c r="AGV24" s="16">
        <v>9</v>
      </c>
      <c r="AGW24" s="16">
        <v>15</v>
      </c>
      <c r="AGX24" s="16">
        <v>10</v>
      </c>
      <c r="AGY24" s="16">
        <v>6</v>
      </c>
      <c r="AGZ24" s="16">
        <v>12</v>
      </c>
      <c r="AHA24" s="16">
        <v>7</v>
      </c>
      <c r="AHB24" s="16">
        <v>8</v>
      </c>
      <c r="AHC24" s="16">
        <v>10</v>
      </c>
      <c r="AHD24" s="16">
        <v>7</v>
      </c>
      <c r="AHE24" s="16">
        <v>3</v>
      </c>
      <c r="AHF24" s="16">
        <v>8</v>
      </c>
      <c r="AHG24" s="16">
        <v>5</v>
      </c>
      <c r="AHH24" s="16">
        <v>4</v>
      </c>
      <c r="AHI24" s="16">
        <v>11</v>
      </c>
      <c r="AHJ24" s="16">
        <v>8</v>
      </c>
      <c r="AHK24" s="16">
        <v>8</v>
      </c>
      <c r="AHL24" s="16">
        <v>3</v>
      </c>
      <c r="AHM24" s="16">
        <v>4</v>
      </c>
      <c r="AHN24" s="16">
        <v>14</v>
      </c>
      <c r="AHO24" s="16">
        <v>8</v>
      </c>
      <c r="AHP24" s="16">
        <v>8</v>
      </c>
      <c r="AHQ24" s="16">
        <v>1</v>
      </c>
      <c r="AHR24" s="16">
        <v>6</v>
      </c>
      <c r="AHS24" s="16">
        <v>14</v>
      </c>
      <c r="AHT24" s="16">
        <v>5</v>
      </c>
      <c r="AHU24" s="16">
        <v>8</v>
      </c>
      <c r="AHV24" s="16">
        <v>8</v>
      </c>
      <c r="AHW24" s="16">
        <v>4</v>
      </c>
      <c r="AHX24" s="16">
        <v>2</v>
      </c>
      <c r="AHY24" s="16">
        <v>10</v>
      </c>
      <c r="AHZ24" s="16">
        <v>10</v>
      </c>
      <c r="AIA24" s="16">
        <v>9</v>
      </c>
      <c r="AIB24" s="16">
        <v>8</v>
      </c>
      <c r="AIC24" s="16">
        <v>6</v>
      </c>
      <c r="AID24" s="16">
        <v>5</v>
      </c>
      <c r="AIE24" s="16">
        <v>8</v>
      </c>
      <c r="AIF24" s="16">
        <v>6</v>
      </c>
      <c r="AIG24" s="16">
        <v>4</v>
      </c>
      <c r="AIH24" s="16">
        <v>7</v>
      </c>
      <c r="AII24" s="16">
        <v>9</v>
      </c>
      <c r="AIJ24" s="16">
        <v>4</v>
      </c>
      <c r="AIK24" s="16">
        <v>7</v>
      </c>
      <c r="AIL24" s="16">
        <v>5</v>
      </c>
      <c r="AIM24" s="16">
        <v>1</v>
      </c>
      <c r="AIN24" s="16">
        <v>2</v>
      </c>
      <c r="AIO24" s="16">
        <v>2</v>
      </c>
      <c r="AIP24" s="16">
        <v>8</v>
      </c>
      <c r="AIQ24" s="16">
        <v>2</v>
      </c>
      <c r="AIR24" s="16">
        <v>6</v>
      </c>
      <c r="AIS24" s="16">
        <v>3</v>
      </c>
      <c r="AIT24" s="16">
        <v>7</v>
      </c>
      <c r="AIU24" s="16">
        <v>10</v>
      </c>
      <c r="AIV24" s="16">
        <v>8</v>
      </c>
      <c r="AIW24" s="16">
        <v>7</v>
      </c>
      <c r="AIX24" s="16">
        <v>3</v>
      </c>
      <c r="AIY24" s="16">
        <v>3</v>
      </c>
      <c r="AIZ24" s="16">
        <v>5</v>
      </c>
      <c r="AJA24" s="16">
        <v>4</v>
      </c>
      <c r="AJB24" s="16">
        <v>4</v>
      </c>
      <c r="AJC24" s="16">
        <v>5</v>
      </c>
      <c r="AJD24" s="16">
        <v>4</v>
      </c>
      <c r="AJE24" s="16">
        <v>2</v>
      </c>
      <c r="AJF24" s="16">
        <v>4</v>
      </c>
      <c r="AJG24" s="16">
        <v>5</v>
      </c>
      <c r="AJH24" s="16">
        <v>2</v>
      </c>
      <c r="AJI24" s="16">
        <v>7</v>
      </c>
      <c r="AJJ24" s="16">
        <v>0</v>
      </c>
      <c r="AJK24" s="16">
        <v>3</v>
      </c>
      <c r="AJL24" s="16">
        <v>9</v>
      </c>
      <c r="AJM24" s="16">
        <v>6</v>
      </c>
      <c r="AJN24" s="16">
        <v>4</v>
      </c>
      <c r="AJO24" s="16">
        <v>3</v>
      </c>
      <c r="AJP24" s="16">
        <v>11</v>
      </c>
      <c r="AJQ24" s="16">
        <v>8</v>
      </c>
      <c r="AJR24" s="16">
        <v>6</v>
      </c>
      <c r="AJS24" s="16">
        <v>9</v>
      </c>
      <c r="AJT24" s="16">
        <v>8</v>
      </c>
      <c r="AJU24" s="16">
        <v>3</v>
      </c>
      <c r="AJV24" s="16">
        <v>6</v>
      </c>
      <c r="AJW24" s="16">
        <v>3</v>
      </c>
      <c r="AJX24" s="16">
        <v>9</v>
      </c>
      <c r="AJY24" s="16">
        <v>7</v>
      </c>
      <c r="AJZ24" s="16">
        <v>9</v>
      </c>
      <c r="AKA24" s="16">
        <v>11</v>
      </c>
      <c r="AKB24" s="16">
        <v>9</v>
      </c>
      <c r="AKC24" s="16">
        <v>7</v>
      </c>
      <c r="AKD24" s="16">
        <v>2</v>
      </c>
      <c r="AKE24" s="16">
        <v>3</v>
      </c>
      <c r="AKF24" s="16">
        <v>3</v>
      </c>
      <c r="AKG24" s="16">
        <v>4</v>
      </c>
      <c r="AKH24" s="16">
        <v>6</v>
      </c>
      <c r="AKI24" s="16">
        <v>1</v>
      </c>
      <c r="AKJ24" s="16">
        <v>1</v>
      </c>
      <c r="AKK24" s="16">
        <v>2</v>
      </c>
      <c r="AKL24" s="16">
        <v>3</v>
      </c>
      <c r="AKM24" s="16">
        <v>2</v>
      </c>
      <c r="AKN24" s="16">
        <v>9</v>
      </c>
      <c r="AKO24" s="16">
        <v>5</v>
      </c>
      <c r="AKP24" s="16">
        <v>0</v>
      </c>
      <c r="AKQ24" s="16">
        <v>5</v>
      </c>
      <c r="AKR24" s="16">
        <v>1</v>
      </c>
      <c r="AKS24" s="16">
        <v>1</v>
      </c>
      <c r="AKT24" s="16">
        <v>11</v>
      </c>
      <c r="AKU24" s="16">
        <v>1</v>
      </c>
      <c r="AKV24" s="16">
        <v>13</v>
      </c>
      <c r="AKW24" s="16">
        <v>0</v>
      </c>
      <c r="AKX24" s="16">
        <v>0</v>
      </c>
      <c r="AKY24" s="16">
        <v>0</v>
      </c>
      <c r="AKZ24" s="16">
        <v>0</v>
      </c>
      <c r="ALA24" s="16">
        <v>0</v>
      </c>
      <c r="ALB24" s="16">
        <v>7</v>
      </c>
      <c r="ALC24" s="16">
        <v>2</v>
      </c>
      <c r="ALD24" s="16">
        <v>7</v>
      </c>
      <c r="ALE24" s="16">
        <v>10</v>
      </c>
      <c r="ALF24" s="16">
        <v>9</v>
      </c>
      <c r="ALG24" s="16">
        <v>13</v>
      </c>
      <c r="ALH24" s="16">
        <v>9</v>
      </c>
      <c r="ALI24" s="16">
        <v>9</v>
      </c>
      <c r="ALJ24" s="16">
        <v>1</v>
      </c>
      <c r="ALK24" s="16">
        <v>13</v>
      </c>
      <c r="ALL24" s="16">
        <v>1</v>
      </c>
      <c r="ALM24" s="16">
        <v>5</v>
      </c>
      <c r="ALN24" s="16">
        <v>3</v>
      </c>
      <c r="ALO24" s="16">
        <v>2</v>
      </c>
      <c r="ALP24" s="16">
        <v>11</v>
      </c>
      <c r="ALQ24" s="16">
        <v>9</v>
      </c>
      <c r="ALR24" s="16">
        <v>8</v>
      </c>
      <c r="ALS24" s="16">
        <v>6</v>
      </c>
      <c r="ALT24" s="16">
        <v>8</v>
      </c>
      <c r="ALU24" s="16">
        <v>6</v>
      </c>
      <c r="ALV24" s="16">
        <v>7</v>
      </c>
      <c r="ALW24" s="16">
        <v>10</v>
      </c>
      <c r="ALX24" s="16">
        <v>9</v>
      </c>
      <c r="ALY24" s="16">
        <v>6</v>
      </c>
      <c r="ALZ24" s="16">
        <v>4</v>
      </c>
      <c r="AMA24" s="16">
        <v>7</v>
      </c>
      <c r="AMB24" s="16">
        <v>4</v>
      </c>
      <c r="AMC24" s="16">
        <v>1</v>
      </c>
      <c r="AMD24" s="16">
        <v>7</v>
      </c>
      <c r="AME24" s="16">
        <v>5</v>
      </c>
      <c r="AMF24" s="16">
        <v>2</v>
      </c>
      <c r="AMG24" s="16">
        <v>0</v>
      </c>
      <c r="AMH24" s="16">
        <v>5</v>
      </c>
      <c r="AMI24" s="16">
        <v>1</v>
      </c>
      <c r="AMJ24" s="16">
        <v>2</v>
      </c>
      <c r="AMK24" s="16">
        <v>3</v>
      </c>
      <c r="AML24" s="16">
        <v>5</v>
      </c>
      <c r="AMM24" s="16">
        <v>3</v>
      </c>
      <c r="AMN24" s="16">
        <v>12</v>
      </c>
      <c r="AMO24" s="16">
        <v>10</v>
      </c>
      <c r="AMP24" s="16">
        <v>5</v>
      </c>
      <c r="AMQ24" s="16">
        <v>8</v>
      </c>
      <c r="AMR24" s="16">
        <v>3</v>
      </c>
      <c r="AMS24" s="16">
        <v>5</v>
      </c>
      <c r="AMT24" s="16">
        <v>3</v>
      </c>
      <c r="AMU24" s="16">
        <v>8</v>
      </c>
      <c r="AMV24" s="16">
        <v>1</v>
      </c>
      <c r="AMW24" s="16">
        <v>3</v>
      </c>
      <c r="AMX24" s="16">
        <v>7</v>
      </c>
      <c r="AMY24" s="16">
        <v>4</v>
      </c>
      <c r="AMZ24" s="16">
        <v>8</v>
      </c>
      <c r="ANA24" s="16">
        <v>6</v>
      </c>
      <c r="ANB24" s="16">
        <v>3</v>
      </c>
      <c r="ANC24" s="16">
        <v>4</v>
      </c>
      <c r="AND24" s="16">
        <v>2</v>
      </c>
      <c r="ANE24" s="16">
        <v>15</v>
      </c>
      <c r="ANF24" s="16">
        <v>16</v>
      </c>
      <c r="ANG24" s="16">
        <v>1</v>
      </c>
      <c r="ANH24" s="16">
        <v>1</v>
      </c>
      <c r="ANI24" s="16">
        <v>1</v>
      </c>
      <c r="ANJ24" s="16">
        <v>7</v>
      </c>
      <c r="ANK24" s="16">
        <v>3</v>
      </c>
      <c r="ANL24" s="16">
        <v>2</v>
      </c>
      <c r="ANM24" s="16">
        <v>0</v>
      </c>
      <c r="ANN24" s="16">
        <v>0</v>
      </c>
      <c r="ANO24" s="16">
        <v>1</v>
      </c>
      <c r="ANP24" s="16">
        <v>2</v>
      </c>
      <c r="ANQ24" s="16">
        <v>5</v>
      </c>
      <c r="ANR24" s="16">
        <v>2</v>
      </c>
      <c r="ANS24" s="16">
        <v>4</v>
      </c>
      <c r="ANT24" s="16">
        <v>8</v>
      </c>
      <c r="ANU24" s="16">
        <v>9</v>
      </c>
      <c r="ANV24" s="16">
        <v>7</v>
      </c>
      <c r="ANW24" s="16">
        <v>3</v>
      </c>
      <c r="ANX24" s="16">
        <v>3</v>
      </c>
      <c r="ANY24" s="16">
        <v>5</v>
      </c>
      <c r="ANZ24" s="16">
        <v>1</v>
      </c>
      <c r="AOA24" s="16">
        <v>0</v>
      </c>
      <c r="AOB24" s="16">
        <v>6</v>
      </c>
      <c r="AOC24" s="16">
        <v>3</v>
      </c>
      <c r="AOD24" s="16">
        <v>8</v>
      </c>
      <c r="AOE24" s="16">
        <v>5</v>
      </c>
      <c r="AOF24" s="16">
        <v>6</v>
      </c>
      <c r="AOG24" s="16">
        <v>7</v>
      </c>
      <c r="AOH24" s="16">
        <v>12</v>
      </c>
      <c r="AOI24" s="16">
        <v>7</v>
      </c>
      <c r="AOJ24" s="16">
        <v>5</v>
      </c>
      <c r="AOK24" s="16">
        <v>5</v>
      </c>
      <c r="AOL24" s="16">
        <v>5</v>
      </c>
      <c r="AOM24" s="16">
        <v>9</v>
      </c>
      <c r="AON24" s="16">
        <v>0</v>
      </c>
      <c r="AOO24" s="16">
        <v>5</v>
      </c>
      <c r="AOP24" s="16">
        <v>0</v>
      </c>
      <c r="AOQ24" s="16">
        <v>1</v>
      </c>
      <c r="AOR24" s="16">
        <v>0</v>
      </c>
      <c r="AOS24" s="16">
        <v>0</v>
      </c>
      <c r="AOT24" s="16">
        <v>1</v>
      </c>
      <c r="AOU24" s="16">
        <v>1</v>
      </c>
      <c r="AOV24" s="16">
        <v>5</v>
      </c>
      <c r="AOW24" s="16">
        <v>2</v>
      </c>
      <c r="AOX24" s="16">
        <v>2</v>
      </c>
      <c r="AOY24" s="16">
        <v>5</v>
      </c>
      <c r="AOZ24" s="16">
        <v>13</v>
      </c>
      <c r="APA24" s="16">
        <v>12</v>
      </c>
      <c r="APB24" s="16">
        <v>3</v>
      </c>
      <c r="APC24" s="16">
        <v>0</v>
      </c>
      <c r="APD24" s="16">
        <v>0</v>
      </c>
      <c r="APE24" s="16">
        <v>0</v>
      </c>
      <c r="APF24" s="16">
        <v>0</v>
      </c>
      <c r="APG24" s="16">
        <v>2</v>
      </c>
      <c r="APH24" s="16">
        <v>0</v>
      </c>
      <c r="API24" s="16">
        <v>9</v>
      </c>
      <c r="APJ24" s="16">
        <v>5</v>
      </c>
      <c r="APK24" s="16">
        <v>5</v>
      </c>
      <c r="APL24" s="16">
        <v>2</v>
      </c>
      <c r="APM24" s="16">
        <v>3</v>
      </c>
      <c r="APN24" s="16">
        <v>3</v>
      </c>
      <c r="APO24" s="16">
        <v>7</v>
      </c>
      <c r="APP24" s="16">
        <v>1</v>
      </c>
      <c r="APQ24" s="16">
        <v>5</v>
      </c>
      <c r="APR24" s="16">
        <v>4</v>
      </c>
      <c r="APS24" s="16">
        <v>4</v>
      </c>
      <c r="APT24" s="16">
        <v>8</v>
      </c>
      <c r="APU24" s="16">
        <v>3</v>
      </c>
      <c r="APV24" s="16">
        <v>6</v>
      </c>
      <c r="APW24" s="16">
        <v>11</v>
      </c>
      <c r="APX24" s="16">
        <v>8</v>
      </c>
      <c r="APY24" s="16">
        <v>3</v>
      </c>
      <c r="APZ24" s="16">
        <v>1</v>
      </c>
      <c r="AQA24" s="16">
        <v>4</v>
      </c>
      <c r="AQB24" s="16">
        <v>0</v>
      </c>
      <c r="AQC24" s="16">
        <v>8</v>
      </c>
      <c r="AQD24" s="16">
        <v>2</v>
      </c>
      <c r="AQE24" s="16">
        <v>4</v>
      </c>
      <c r="AQF24" s="16">
        <v>2</v>
      </c>
      <c r="AQG24" s="16">
        <v>4</v>
      </c>
      <c r="AQH24" s="16">
        <v>4</v>
      </c>
      <c r="AQI24" s="16">
        <v>3</v>
      </c>
      <c r="AQJ24" s="16">
        <v>2</v>
      </c>
      <c r="AQK24" s="16">
        <v>2</v>
      </c>
      <c r="AQL24" s="16">
        <v>9</v>
      </c>
      <c r="AQM24" s="16">
        <v>4</v>
      </c>
      <c r="AQN24" s="16">
        <v>7</v>
      </c>
      <c r="AQO24" s="16">
        <v>6</v>
      </c>
      <c r="AQP24" s="16">
        <v>12</v>
      </c>
      <c r="AQQ24" s="16">
        <v>4</v>
      </c>
      <c r="AQR24" s="16">
        <v>3</v>
      </c>
      <c r="AQS24" s="16">
        <v>3</v>
      </c>
      <c r="AQT24" s="16">
        <v>0</v>
      </c>
      <c r="AQU24" s="16">
        <v>5</v>
      </c>
      <c r="AQV24" s="16">
        <v>4</v>
      </c>
      <c r="AQW24" s="16">
        <v>7</v>
      </c>
      <c r="AQX24" s="16">
        <v>5</v>
      </c>
      <c r="AQY24" s="16">
        <v>5</v>
      </c>
      <c r="AQZ24" s="16">
        <v>4</v>
      </c>
      <c r="ARA24" s="16">
        <v>7</v>
      </c>
      <c r="ARB24" s="16">
        <v>9</v>
      </c>
      <c r="ARC24" s="16">
        <v>2</v>
      </c>
      <c r="ARD24" s="16">
        <v>4</v>
      </c>
      <c r="ARE24" s="16">
        <v>7</v>
      </c>
      <c r="ARF24" s="16">
        <v>7</v>
      </c>
      <c r="ARG24" s="16">
        <v>4</v>
      </c>
      <c r="ARH24" s="16">
        <v>6</v>
      </c>
      <c r="ARI24" s="16">
        <v>3</v>
      </c>
      <c r="ARJ24" s="16">
        <v>5</v>
      </c>
      <c r="ARK24" s="16">
        <v>1</v>
      </c>
      <c r="ARL24" s="16">
        <v>2</v>
      </c>
      <c r="ARM24" s="16">
        <v>8</v>
      </c>
      <c r="ARN24" s="16">
        <v>8</v>
      </c>
      <c r="ARO24" s="16">
        <v>8</v>
      </c>
      <c r="ARP24" s="16">
        <v>2</v>
      </c>
      <c r="ARQ24" s="16">
        <v>5</v>
      </c>
      <c r="ARR24" s="16">
        <v>0</v>
      </c>
      <c r="ARS24" s="16">
        <v>0</v>
      </c>
      <c r="ART24" s="16">
        <v>4</v>
      </c>
      <c r="ARU24" s="16">
        <v>7</v>
      </c>
      <c r="ARV24" s="16">
        <v>1</v>
      </c>
      <c r="ARW24" s="16">
        <v>1</v>
      </c>
      <c r="ARX24" s="16">
        <v>3</v>
      </c>
      <c r="ARY24" s="16">
        <v>5</v>
      </c>
      <c r="ARZ24" s="16">
        <v>2</v>
      </c>
      <c r="ASA24" s="16">
        <v>2</v>
      </c>
      <c r="ASB24" s="16">
        <v>4</v>
      </c>
      <c r="ASC24" s="16">
        <v>4</v>
      </c>
      <c r="ASD24" s="16">
        <v>5</v>
      </c>
      <c r="ASE24" s="16">
        <v>3</v>
      </c>
      <c r="ASF24" s="16">
        <v>3</v>
      </c>
      <c r="ASG24" s="16">
        <v>0</v>
      </c>
      <c r="ASH24" s="16">
        <v>3</v>
      </c>
      <c r="ASI24" s="16">
        <v>2</v>
      </c>
      <c r="ASJ24" s="16">
        <v>4</v>
      </c>
      <c r="ASK24" s="16">
        <v>4</v>
      </c>
      <c r="ASL24" s="16">
        <v>3</v>
      </c>
      <c r="ASM24" s="16">
        <v>7</v>
      </c>
      <c r="ASN24" s="16">
        <v>3</v>
      </c>
      <c r="ASO24" s="16">
        <v>4</v>
      </c>
      <c r="ASP24" s="16">
        <v>3</v>
      </c>
      <c r="ASQ24" s="16">
        <v>3</v>
      </c>
      <c r="ASR24" s="16">
        <v>2</v>
      </c>
      <c r="ASS24" s="16">
        <v>8</v>
      </c>
      <c r="AST24" s="16">
        <v>3</v>
      </c>
      <c r="ASU24" s="16">
        <v>3</v>
      </c>
      <c r="ASV24" s="16">
        <v>5</v>
      </c>
      <c r="ASW24" s="16">
        <v>5</v>
      </c>
      <c r="ASX24" s="16">
        <v>4</v>
      </c>
      <c r="ASY24" s="16">
        <v>3</v>
      </c>
      <c r="ASZ24" s="16">
        <v>1</v>
      </c>
      <c r="ATA24" s="16">
        <v>5</v>
      </c>
      <c r="ATB24" s="16">
        <v>3</v>
      </c>
      <c r="ATC24" s="16">
        <v>5</v>
      </c>
      <c r="ATD24" s="16">
        <v>3</v>
      </c>
      <c r="ATE24" s="16">
        <v>7</v>
      </c>
      <c r="ATF24" s="16">
        <v>1</v>
      </c>
      <c r="ATG24" s="16">
        <v>2</v>
      </c>
      <c r="ATH24" s="16">
        <v>8</v>
      </c>
      <c r="ATI24" s="16">
        <v>2</v>
      </c>
      <c r="ATJ24" s="16">
        <v>4</v>
      </c>
      <c r="ATK24" s="16">
        <v>7</v>
      </c>
      <c r="ATL24" s="16">
        <v>5</v>
      </c>
      <c r="ATM24" s="16">
        <v>5</v>
      </c>
      <c r="ATN24" s="16">
        <v>5</v>
      </c>
      <c r="ATO24" s="16">
        <v>5</v>
      </c>
      <c r="ATP24" s="16">
        <v>4</v>
      </c>
      <c r="ATQ24" s="16">
        <v>2</v>
      </c>
      <c r="ATR24" s="16">
        <v>2</v>
      </c>
      <c r="ATS24" s="16">
        <v>7</v>
      </c>
      <c r="ATT24" s="16">
        <v>1</v>
      </c>
      <c r="ATU24" s="16">
        <v>8</v>
      </c>
      <c r="ATV24" s="16">
        <v>2</v>
      </c>
      <c r="ATW24" s="16">
        <v>2</v>
      </c>
      <c r="ATX24" s="16">
        <v>5</v>
      </c>
      <c r="ATY24" s="16">
        <v>2</v>
      </c>
      <c r="ATZ24" s="16">
        <v>4</v>
      </c>
      <c r="AUA24" s="16">
        <v>4</v>
      </c>
      <c r="AUB24" s="16">
        <v>2</v>
      </c>
      <c r="AUC24" s="16">
        <v>3</v>
      </c>
      <c r="AUD24" s="16">
        <v>4</v>
      </c>
      <c r="AUE24" s="16">
        <v>4</v>
      </c>
      <c r="AUF24" s="16">
        <v>4</v>
      </c>
      <c r="AUG24" s="16">
        <v>8</v>
      </c>
      <c r="AUH24" s="16">
        <v>4</v>
      </c>
      <c r="AUI24" s="16">
        <v>4</v>
      </c>
      <c r="AUJ24" s="16">
        <v>2</v>
      </c>
      <c r="AUK24" s="16">
        <v>8</v>
      </c>
      <c r="AUL24" s="16">
        <v>6</v>
      </c>
      <c r="AUM24" s="16">
        <v>10</v>
      </c>
      <c r="AUN24" s="16">
        <v>15</v>
      </c>
      <c r="AUO24" s="16">
        <v>4</v>
      </c>
      <c r="AUP24" s="16">
        <v>3</v>
      </c>
      <c r="AUQ24" s="16">
        <v>18</v>
      </c>
      <c r="AUR24" s="16">
        <v>10</v>
      </c>
      <c r="AUS24" s="16">
        <v>5</v>
      </c>
      <c r="AUT24" s="16">
        <v>10</v>
      </c>
      <c r="AUU24" s="16">
        <v>13</v>
      </c>
      <c r="AUV24" s="16">
        <v>13</v>
      </c>
      <c r="AUW24" s="16">
        <v>9</v>
      </c>
      <c r="AUX24" s="16">
        <v>10</v>
      </c>
      <c r="AUY24" s="16">
        <v>0</v>
      </c>
      <c r="AUZ24" s="16">
        <v>2</v>
      </c>
      <c r="AVA24" s="16">
        <v>6</v>
      </c>
      <c r="AVB24" s="16">
        <v>14</v>
      </c>
      <c r="AVC24" s="16">
        <v>7</v>
      </c>
      <c r="AVD24" s="16">
        <v>10</v>
      </c>
      <c r="AVE24" s="16">
        <v>6</v>
      </c>
      <c r="AVF24" s="16">
        <v>3</v>
      </c>
      <c r="AVG24" s="16">
        <v>6</v>
      </c>
      <c r="AVH24" s="16">
        <v>5</v>
      </c>
      <c r="AVI24" s="16">
        <v>4</v>
      </c>
      <c r="AVJ24" s="16">
        <v>2</v>
      </c>
      <c r="AVK24" s="16">
        <v>16</v>
      </c>
      <c r="AVL24" s="16">
        <v>7</v>
      </c>
      <c r="AVM24" s="16">
        <v>2</v>
      </c>
      <c r="AVN24" s="16">
        <v>4</v>
      </c>
      <c r="AVO24" s="16">
        <v>9</v>
      </c>
      <c r="AVP24" s="16">
        <v>24</v>
      </c>
      <c r="AVQ24" s="16">
        <v>2</v>
      </c>
      <c r="AVR24" s="16">
        <v>4</v>
      </c>
      <c r="AVS24" s="16">
        <v>5</v>
      </c>
      <c r="AVT24" s="16">
        <v>2</v>
      </c>
      <c r="AVU24" s="16">
        <v>12</v>
      </c>
      <c r="AVV24" s="16">
        <v>4</v>
      </c>
      <c r="AVW24" s="16">
        <v>3</v>
      </c>
      <c r="AVX24" s="16">
        <v>3</v>
      </c>
      <c r="AVY24" s="16">
        <v>16</v>
      </c>
      <c r="AVZ24" s="16">
        <v>2</v>
      </c>
      <c r="AWA24" s="16">
        <v>3</v>
      </c>
      <c r="AWB24" s="16">
        <v>10</v>
      </c>
      <c r="AWC24" s="16">
        <v>0</v>
      </c>
      <c r="AWD24" s="16">
        <v>6</v>
      </c>
      <c r="AWE24" s="16">
        <v>6</v>
      </c>
      <c r="AWF24" s="16">
        <v>4</v>
      </c>
      <c r="AWG24" s="16">
        <v>3</v>
      </c>
      <c r="AWH24" s="16">
        <v>6</v>
      </c>
      <c r="AWI24" s="16">
        <v>12</v>
      </c>
      <c r="AWJ24" s="16">
        <v>5</v>
      </c>
      <c r="AWK24" s="16">
        <v>3</v>
      </c>
      <c r="AWL24" s="16">
        <v>9</v>
      </c>
      <c r="AWM24" s="16">
        <v>6</v>
      </c>
      <c r="AWN24" s="16">
        <v>11</v>
      </c>
      <c r="AWO24" s="16">
        <v>9</v>
      </c>
      <c r="AWP24" s="16">
        <v>5</v>
      </c>
      <c r="AWQ24" s="16">
        <v>2</v>
      </c>
      <c r="AWR24" s="16">
        <v>5</v>
      </c>
      <c r="AWS24" s="16">
        <v>6</v>
      </c>
      <c r="AWT24" s="16">
        <v>5</v>
      </c>
      <c r="AWU24" s="16">
        <v>7</v>
      </c>
      <c r="AWV24" s="16">
        <v>5</v>
      </c>
      <c r="AWW24" s="16">
        <v>9</v>
      </c>
      <c r="AWX24" s="16">
        <v>21</v>
      </c>
      <c r="AWY24" s="16">
        <v>4</v>
      </c>
      <c r="AWZ24" s="16">
        <v>5</v>
      </c>
      <c r="AXA24" s="16">
        <v>4</v>
      </c>
      <c r="AXB24" s="16">
        <v>10</v>
      </c>
      <c r="AXC24" s="16">
        <v>3</v>
      </c>
      <c r="AXD24" s="16">
        <v>3</v>
      </c>
      <c r="AXE24" s="16">
        <v>7</v>
      </c>
      <c r="AXF24" s="16">
        <v>10</v>
      </c>
      <c r="AXG24" s="16">
        <v>10</v>
      </c>
      <c r="AXH24" s="16">
        <v>5</v>
      </c>
      <c r="AXI24" s="16">
        <v>4</v>
      </c>
      <c r="AXJ24" s="16">
        <v>5</v>
      </c>
      <c r="AXK24" s="16">
        <v>8</v>
      </c>
      <c r="AXL24" s="16">
        <v>0</v>
      </c>
      <c r="AXM24" s="16">
        <v>2</v>
      </c>
      <c r="AXN24" s="16">
        <v>8</v>
      </c>
      <c r="AXO24" s="16">
        <v>2</v>
      </c>
      <c r="AXP24" s="16">
        <v>7</v>
      </c>
      <c r="AXQ24" s="16">
        <v>5</v>
      </c>
      <c r="AXR24" s="16">
        <v>11</v>
      </c>
      <c r="AXS24" s="16">
        <v>8</v>
      </c>
      <c r="AXT24" s="16">
        <v>8</v>
      </c>
      <c r="AXU24" s="16">
        <v>0</v>
      </c>
      <c r="AXV24" s="16">
        <v>0</v>
      </c>
      <c r="AXW24" s="16">
        <v>5</v>
      </c>
      <c r="AXX24" s="16">
        <v>9</v>
      </c>
      <c r="AXY24" s="16">
        <v>10</v>
      </c>
      <c r="AXZ24" s="16">
        <v>4</v>
      </c>
      <c r="AYA24" s="16">
        <v>4</v>
      </c>
      <c r="AYB24" s="16">
        <v>12</v>
      </c>
      <c r="AYC24" s="16">
        <v>13</v>
      </c>
      <c r="AYD24" s="16">
        <v>18</v>
      </c>
      <c r="AYE24" s="16">
        <v>12</v>
      </c>
      <c r="AYF24" s="16">
        <v>1</v>
      </c>
      <c r="AYG24" s="16">
        <v>12</v>
      </c>
      <c r="AYH24" s="16">
        <v>12</v>
      </c>
      <c r="AYI24" s="16">
        <v>1</v>
      </c>
      <c r="AYJ24" s="16">
        <v>11</v>
      </c>
      <c r="AYK24" s="16">
        <v>2</v>
      </c>
      <c r="AYL24" s="16">
        <v>2</v>
      </c>
      <c r="AYM24" s="16">
        <v>2</v>
      </c>
      <c r="AYN24" s="16">
        <v>13</v>
      </c>
      <c r="AYO24" s="16">
        <v>13</v>
      </c>
      <c r="AYP24" s="16">
        <v>2</v>
      </c>
      <c r="AYQ24" s="16">
        <v>3</v>
      </c>
      <c r="AYR24" s="16">
        <v>14</v>
      </c>
      <c r="AYS24" s="16">
        <v>11</v>
      </c>
      <c r="AYT24" s="16">
        <v>8</v>
      </c>
      <c r="AYU24" s="16">
        <v>13</v>
      </c>
      <c r="AYV24" s="16">
        <v>0</v>
      </c>
      <c r="AYW24" s="16">
        <v>12</v>
      </c>
      <c r="AYX24" s="16">
        <v>20</v>
      </c>
      <c r="AYY24" s="16">
        <v>15</v>
      </c>
      <c r="AYZ24" s="16">
        <v>5</v>
      </c>
      <c r="AZA24" s="16">
        <v>2</v>
      </c>
      <c r="AZB24" s="16">
        <v>7</v>
      </c>
      <c r="AZC24" s="16">
        <v>12</v>
      </c>
      <c r="AZD24" s="16">
        <v>9</v>
      </c>
      <c r="AZE24" s="16">
        <v>8</v>
      </c>
      <c r="AZF24" s="16">
        <v>10</v>
      </c>
      <c r="AZG24" s="16">
        <v>2</v>
      </c>
      <c r="AZH24" s="16">
        <v>14</v>
      </c>
      <c r="AZI24" s="16">
        <v>11</v>
      </c>
      <c r="AZJ24" s="16">
        <v>9</v>
      </c>
      <c r="AZK24" s="16">
        <v>4</v>
      </c>
      <c r="AZL24" s="16">
        <v>5</v>
      </c>
      <c r="AZM24" s="16">
        <v>6</v>
      </c>
      <c r="AZN24" s="16">
        <v>4</v>
      </c>
      <c r="AZO24" s="16">
        <v>3</v>
      </c>
      <c r="AZP24" s="16">
        <v>3</v>
      </c>
      <c r="AZQ24" s="16">
        <v>2</v>
      </c>
      <c r="AZR24" s="16">
        <v>8</v>
      </c>
      <c r="AZS24" s="16">
        <v>14</v>
      </c>
      <c r="AZT24" s="16">
        <v>3</v>
      </c>
      <c r="AZU24" s="16">
        <v>8</v>
      </c>
      <c r="AZV24" s="16">
        <v>6</v>
      </c>
      <c r="AZW24" s="16">
        <v>4</v>
      </c>
      <c r="AZX24" s="16">
        <v>5</v>
      </c>
      <c r="AZY24" s="16">
        <v>3</v>
      </c>
      <c r="AZZ24" s="16">
        <v>8</v>
      </c>
      <c r="BAA24" s="16">
        <v>9</v>
      </c>
      <c r="BAB24" s="16">
        <v>9</v>
      </c>
      <c r="BAC24" s="16">
        <v>4</v>
      </c>
      <c r="BAD24" s="16">
        <v>4</v>
      </c>
      <c r="BAE24" s="16">
        <v>0</v>
      </c>
      <c r="BAF24" s="16">
        <v>3</v>
      </c>
      <c r="BAG24" s="16">
        <v>9</v>
      </c>
      <c r="BAH24" s="16">
        <v>5</v>
      </c>
      <c r="BAI24" s="16">
        <v>5</v>
      </c>
      <c r="BAJ24" s="16">
        <v>10</v>
      </c>
      <c r="BAK24" s="16">
        <v>7</v>
      </c>
      <c r="BAL24" s="16">
        <v>12</v>
      </c>
      <c r="BAM24" s="16">
        <v>11</v>
      </c>
      <c r="BAN24" s="16">
        <v>10</v>
      </c>
      <c r="BAO24" s="16">
        <v>11</v>
      </c>
      <c r="BAP24" s="16">
        <v>7</v>
      </c>
      <c r="BAQ24" s="16">
        <v>5</v>
      </c>
      <c r="BAR24" s="16">
        <v>7</v>
      </c>
      <c r="BAS24" s="16">
        <v>11</v>
      </c>
      <c r="BAT24" s="16">
        <v>13</v>
      </c>
      <c r="BAU24" s="16">
        <v>18</v>
      </c>
      <c r="BAV24" s="16">
        <v>4</v>
      </c>
      <c r="BAW24" s="16">
        <v>6</v>
      </c>
      <c r="BAX24" s="16">
        <v>18</v>
      </c>
      <c r="BAY24" s="16">
        <v>11</v>
      </c>
      <c r="BAZ24" s="16">
        <v>12</v>
      </c>
      <c r="BBA24" s="16">
        <v>12</v>
      </c>
      <c r="BBB24" s="16">
        <v>9</v>
      </c>
      <c r="BBC24" s="16">
        <v>11</v>
      </c>
      <c r="BBD24" s="16">
        <v>8</v>
      </c>
      <c r="BBE24" s="16">
        <v>24</v>
      </c>
      <c r="BBF24" s="16">
        <v>8</v>
      </c>
      <c r="BBG24" s="16">
        <v>6</v>
      </c>
      <c r="BBH24" s="16">
        <v>9</v>
      </c>
      <c r="BBI24" s="16">
        <v>16</v>
      </c>
      <c r="BBJ24" s="16">
        <v>16</v>
      </c>
      <c r="BBK24" s="16">
        <v>17</v>
      </c>
      <c r="BBL24" s="16">
        <v>11</v>
      </c>
      <c r="BBM24" s="16">
        <v>15</v>
      </c>
      <c r="BBN24" s="16">
        <v>8</v>
      </c>
      <c r="BBO24" s="16">
        <v>10</v>
      </c>
      <c r="BBP24" s="16">
        <v>10</v>
      </c>
      <c r="BBQ24" s="16">
        <v>14</v>
      </c>
      <c r="BBR24" s="16">
        <v>15</v>
      </c>
      <c r="BBS24" s="16">
        <v>10</v>
      </c>
      <c r="BBT24" s="16">
        <v>10</v>
      </c>
      <c r="BBU24" s="16">
        <v>11</v>
      </c>
      <c r="BBV24" s="16">
        <v>13</v>
      </c>
      <c r="BBW24" s="16">
        <v>10</v>
      </c>
      <c r="BBX24" s="16">
        <v>7</v>
      </c>
      <c r="BBY24" s="16">
        <v>9</v>
      </c>
      <c r="BBZ24" s="16">
        <v>12</v>
      </c>
      <c r="BCA24" s="16">
        <v>20</v>
      </c>
      <c r="BCB24" s="16">
        <v>11</v>
      </c>
      <c r="BCC24" s="16">
        <v>14</v>
      </c>
      <c r="BCD24" s="16">
        <v>31</v>
      </c>
      <c r="BCE24" s="16">
        <v>16</v>
      </c>
      <c r="BCF24" s="16">
        <v>28</v>
      </c>
      <c r="BCG24" s="16">
        <v>21</v>
      </c>
      <c r="BCH24" s="16">
        <v>12</v>
      </c>
      <c r="BCI24" s="16">
        <v>20</v>
      </c>
      <c r="BCJ24" s="16">
        <v>19</v>
      </c>
      <c r="BCK24" s="16">
        <v>32</v>
      </c>
      <c r="BCL24" s="16">
        <v>16</v>
      </c>
      <c r="BCM24" s="16">
        <v>20</v>
      </c>
      <c r="BCN24" s="16">
        <v>18</v>
      </c>
      <c r="BCO24" s="16">
        <v>17</v>
      </c>
      <c r="BCP24" s="16">
        <v>47</v>
      </c>
      <c r="BCQ24" s="16">
        <v>29</v>
      </c>
      <c r="BCR24" s="16">
        <v>29</v>
      </c>
      <c r="BCS24" s="16">
        <v>19</v>
      </c>
      <c r="BCT24" s="16">
        <v>30</v>
      </c>
      <c r="BCU24" s="16">
        <v>6</v>
      </c>
      <c r="BCV24" s="16">
        <v>19</v>
      </c>
      <c r="BCW24" s="16">
        <v>18</v>
      </c>
      <c r="BCX24" s="16">
        <v>24</v>
      </c>
      <c r="BCY24" s="16">
        <v>15</v>
      </c>
      <c r="BCZ24" s="16">
        <v>19</v>
      </c>
      <c r="BDA24" s="16">
        <v>20</v>
      </c>
      <c r="BDB24" s="16">
        <v>20</v>
      </c>
      <c r="BDC24" s="16">
        <v>17</v>
      </c>
      <c r="BDD24" s="16">
        <v>18</v>
      </c>
      <c r="BDE24" s="16">
        <v>14</v>
      </c>
      <c r="BDF24" s="16">
        <v>11</v>
      </c>
      <c r="BDG24" s="16">
        <v>13</v>
      </c>
      <c r="BDH24" s="16">
        <v>17</v>
      </c>
      <c r="BDI24" s="16">
        <v>28</v>
      </c>
      <c r="BDJ24" s="16">
        <v>35</v>
      </c>
      <c r="BDK24" s="16">
        <v>37</v>
      </c>
      <c r="BDL24" s="16">
        <v>32</v>
      </c>
      <c r="BDM24" s="16">
        <v>24</v>
      </c>
      <c r="BDN24" s="16">
        <v>23</v>
      </c>
      <c r="BDO24" s="16">
        <v>22</v>
      </c>
      <c r="BDP24" s="16">
        <v>29</v>
      </c>
      <c r="BDQ24" s="16">
        <v>15</v>
      </c>
      <c r="BDR24" s="16">
        <v>25</v>
      </c>
      <c r="BDS24" s="16">
        <v>21</v>
      </c>
      <c r="BDT24" s="16">
        <v>22</v>
      </c>
      <c r="BDU24" s="16">
        <v>24</v>
      </c>
      <c r="BDV24" s="16">
        <v>14</v>
      </c>
      <c r="BDW24" s="16">
        <v>16</v>
      </c>
      <c r="BDX24" s="16">
        <v>25</v>
      </c>
      <c r="BDY24" s="16">
        <v>38</v>
      </c>
      <c r="BDZ24" s="16">
        <v>35</v>
      </c>
      <c r="BEA24" s="16">
        <v>26</v>
      </c>
      <c r="BEB24" s="16">
        <v>15</v>
      </c>
      <c r="BEC24" s="16">
        <v>12</v>
      </c>
      <c r="BED24" s="16">
        <v>18</v>
      </c>
      <c r="BEE24" s="16">
        <v>31</v>
      </c>
      <c r="BEF24" s="16">
        <v>15</v>
      </c>
      <c r="BEG24" s="16">
        <v>20</v>
      </c>
      <c r="BEH24" s="16">
        <v>18</v>
      </c>
      <c r="BEI24" s="16">
        <v>14</v>
      </c>
      <c r="BEJ24" s="16">
        <v>27</v>
      </c>
      <c r="BEK24" s="16">
        <v>23</v>
      </c>
      <c r="BEL24" s="16">
        <v>9</v>
      </c>
      <c r="BEM24" s="16">
        <v>14</v>
      </c>
      <c r="BEN24" s="16">
        <v>21</v>
      </c>
      <c r="BEO24" s="16">
        <v>22</v>
      </c>
      <c r="BEP24" s="16">
        <v>19</v>
      </c>
      <c r="BEQ24" s="16">
        <v>20</v>
      </c>
      <c r="BER24" s="16">
        <v>7</v>
      </c>
      <c r="BES24" s="16">
        <v>20</v>
      </c>
      <c r="BET24" s="16">
        <v>29</v>
      </c>
      <c r="BEU24" s="16">
        <v>25</v>
      </c>
      <c r="BEV24" s="16">
        <v>13</v>
      </c>
      <c r="BEW24" s="16">
        <v>13</v>
      </c>
      <c r="BEX24" s="16">
        <v>7</v>
      </c>
      <c r="BEY24" s="16">
        <v>9</v>
      </c>
      <c r="BEZ24" s="16">
        <v>21</v>
      </c>
      <c r="BFA24" s="16">
        <v>26</v>
      </c>
      <c r="BFB24" s="16">
        <v>14</v>
      </c>
      <c r="BFC24" s="16">
        <v>13</v>
      </c>
      <c r="BFD24" s="16">
        <v>14</v>
      </c>
      <c r="BFE24" s="16">
        <v>13</v>
      </c>
      <c r="BFF24" s="16">
        <v>20</v>
      </c>
      <c r="BFG24" s="16">
        <v>29</v>
      </c>
      <c r="BFH24" s="16">
        <v>45</v>
      </c>
      <c r="BFI24" s="16">
        <v>43</v>
      </c>
      <c r="BFJ24" s="16">
        <v>31</v>
      </c>
      <c r="BFK24" s="16">
        <v>28</v>
      </c>
      <c r="BFL24" s="16">
        <v>35</v>
      </c>
      <c r="BFM24" s="16">
        <v>59</v>
      </c>
      <c r="BFN24" s="16">
        <v>21</v>
      </c>
      <c r="BFO24" s="16">
        <v>26</v>
      </c>
      <c r="BFP24" s="16">
        <v>54</v>
      </c>
      <c r="BFQ24" s="16">
        <v>49</v>
      </c>
      <c r="BFR24" s="16">
        <v>29</v>
      </c>
      <c r="BFS24" s="16">
        <v>41</v>
      </c>
      <c r="BFT24" s="16">
        <v>64</v>
      </c>
      <c r="BFU24" s="16">
        <v>44</v>
      </c>
      <c r="BFV24" s="16">
        <v>49</v>
      </c>
      <c r="BFW24" s="16">
        <v>26</v>
      </c>
      <c r="BFX24" s="16">
        <v>78</v>
      </c>
      <c r="BFY24" s="16">
        <v>26</v>
      </c>
      <c r="BFZ24" s="16">
        <v>21</v>
      </c>
      <c r="BGA24" s="16">
        <v>22</v>
      </c>
      <c r="BGB24" s="16">
        <v>27</v>
      </c>
      <c r="BGC24" s="16">
        <v>36</v>
      </c>
      <c r="BGD24" s="16">
        <v>82</v>
      </c>
      <c r="BGE24" s="16">
        <v>53</v>
      </c>
      <c r="BGF24" s="16">
        <v>54</v>
      </c>
      <c r="BGG24" s="16">
        <v>38</v>
      </c>
      <c r="BGH24" s="16">
        <v>21</v>
      </c>
      <c r="BGI24" s="16">
        <v>35</v>
      </c>
      <c r="BGJ24" s="16">
        <v>39</v>
      </c>
      <c r="BGK24" s="16">
        <v>43</v>
      </c>
      <c r="BGL24" s="16">
        <v>17</v>
      </c>
      <c r="BGM24" s="16">
        <v>24</v>
      </c>
      <c r="BGN24" s="16">
        <v>57</v>
      </c>
      <c r="BGO24" s="16">
        <v>39</v>
      </c>
      <c r="BGP24" s="16">
        <v>46</v>
      </c>
      <c r="BGQ24" s="16">
        <v>39</v>
      </c>
      <c r="BGR24" s="16">
        <v>36</v>
      </c>
      <c r="BGS24" s="16">
        <v>42</v>
      </c>
      <c r="BGT24" s="16">
        <v>73</v>
      </c>
      <c r="BGU24" s="16">
        <v>73</v>
      </c>
      <c r="BGV24" s="16">
        <v>34</v>
      </c>
      <c r="BGW24" s="16">
        <v>27</v>
      </c>
      <c r="BGX24" s="16">
        <v>38</v>
      </c>
      <c r="BGY24" s="16">
        <v>29</v>
      </c>
      <c r="BGZ24" s="16">
        <v>15</v>
      </c>
      <c r="BHA24" s="16">
        <v>16</v>
      </c>
      <c r="BHB24" s="16">
        <v>37</v>
      </c>
      <c r="BHC24" s="16">
        <v>29</v>
      </c>
      <c r="BHD24" s="16">
        <v>30</v>
      </c>
      <c r="BHE24" s="16">
        <v>25</v>
      </c>
      <c r="BHF24" s="16">
        <v>14</v>
      </c>
      <c r="BHG24" s="16">
        <v>32</v>
      </c>
      <c r="BHH24" s="16">
        <v>25</v>
      </c>
      <c r="BHI24" s="16">
        <v>24</v>
      </c>
      <c r="BHJ24" s="16">
        <v>24</v>
      </c>
      <c r="BHK24" s="16">
        <v>24</v>
      </c>
      <c r="BHL24" s="16">
        <v>21</v>
      </c>
      <c r="BHM24" s="16">
        <v>42</v>
      </c>
      <c r="BHN24" s="16">
        <v>21</v>
      </c>
      <c r="BHO24" s="16">
        <v>23</v>
      </c>
      <c r="BHP24" s="16">
        <v>17</v>
      </c>
      <c r="BHQ24" s="16">
        <v>36</v>
      </c>
      <c r="BHR24" s="16">
        <v>17</v>
      </c>
      <c r="BHS24" s="16">
        <v>13</v>
      </c>
      <c r="BHT24" s="16">
        <v>19</v>
      </c>
      <c r="BHU24" s="16">
        <v>30</v>
      </c>
      <c r="BHV24" s="16">
        <v>70</v>
      </c>
      <c r="BHW24" s="16">
        <v>24</v>
      </c>
      <c r="BHX24" s="16">
        <v>35</v>
      </c>
      <c r="BHY24" s="16">
        <v>36</v>
      </c>
      <c r="BHZ24" s="16">
        <v>20</v>
      </c>
      <c r="BIA24" s="16">
        <v>29</v>
      </c>
      <c r="BIB24" s="16">
        <v>15</v>
      </c>
      <c r="BIC24" s="16">
        <v>24</v>
      </c>
      <c r="BID24" s="16">
        <v>22</v>
      </c>
      <c r="BIE24" s="16">
        <v>29</v>
      </c>
      <c r="BIF24" s="16">
        <v>16</v>
      </c>
      <c r="BIG24" s="16">
        <v>21</v>
      </c>
      <c r="BIH24" s="16">
        <v>19</v>
      </c>
      <c r="BII24" s="16">
        <v>24</v>
      </c>
      <c r="BIJ24" s="16">
        <v>26</v>
      </c>
      <c r="BIK24" s="16">
        <v>21</v>
      </c>
      <c r="BIL24" s="16">
        <v>19</v>
      </c>
      <c r="BIM24" s="16">
        <v>12</v>
      </c>
      <c r="BIN24" s="16">
        <v>23</v>
      </c>
      <c r="BIO24" s="16">
        <v>24</v>
      </c>
      <c r="BIP24" s="16">
        <v>26</v>
      </c>
      <c r="BIQ24" s="16">
        <v>33</v>
      </c>
      <c r="BIR24" s="16">
        <v>22</v>
      </c>
      <c r="BIS24" s="16">
        <v>15</v>
      </c>
      <c r="BIT24" s="16">
        <v>12</v>
      </c>
      <c r="BIU24" s="16">
        <v>14</v>
      </c>
      <c r="BIV24" s="16">
        <v>16</v>
      </c>
      <c r="BIW24" s="16">
        <v>17</v>
      </c>
      <c r="BIX24" s="16">
        <v>12</v>
      </c>
      <c r="BIY24" s="16">
        <v>21</v>
      </c>
      <c r="BIZ24" s="16">
        <v>14</v>
      </c>
      <c r="BJA24" s="16">
        <v>12</v>
      </c>
      <c r="BJB24" s="16">
        <v>8</v>
      </c>
      <c r="BJC24" s="16">
        <v>14</v>
      </c>
      <c r="BJD24" s="16">
        <v>6</v>
      </c>
      <c r="BJE24" s="16">
        <v>29</v>
      </c>
      <c r="BJF24" s="16">
        <v>16</v>
      </c>
      <c r="BJG24" s="16">
        <v>35</v>
      </c>
      <c r="BJH24" s="16">
        <v>8</v>
      </c>
      <c r="BJI24" s="16">
        <v>26</v>
      </c>
      <c r="BJJ24" s="16">
        <v>22</v>
      </c>
      <c r="BJK24" s="16">
        <v>26</v>
      </c>
      <c r="BJL24" s="16">
        <v>28</v>
      </c>
      <c r="BJM24" s="16">
        <v>3</v>
      </c>
      <c r="BJN24" s="16">
        <v>25</v>
      </c>
      <c r="BJO24" s="16">
        <v>27</v>
      </c>
      <c r="BJP24" s="16">
        <v>16</v>
      </c>
      <c r="BJQ24" s="16">
        <v>28</v>
      </c>
      <c r="BJR24" s="16">
        <v>11</v>
      </c>
      <c r="BJS24" s="16">
        <v>9</v>
      </c>
      <c r="BJT24" s="16">
        <v>13</v>
      </c>
      <c r="BJU24" s="16">
        <v>16</v>
      </c>
      <c r="BJV24" s="16">
        <v>12</v>
      </c>
      <c r="BJW24" s="16">
        <v>11</v>
      </c>
      <c r="BJX24" s="16">
        <v>13</v>
      </c>
      <c r="BJY24" s="16">
        <v>18</v>
      </c>
      <c r="BJZ24" s="16">
        <v>18</v>
      </c>
      <c r="BKA24" s="16">
        <v>13</v>
      </c>
      <c r="BKB24" s="16">
        <v>26</v>
      </c>
      <c r="BKC24" s="16">
        <v>34</v>
      </c>
      <c r="BKD24" s="16">
        <v>11</v>
      </c>
      <c r="BKE24" s="16">
        <v>20</v>
      </c>
      <c r="BKF24" s="16">
        <v>24</v>
      </c>
      <c r="BKG24" s="16">
        <v>14</v>
      </c>
      <c r="BKH24" s="16">
        <v>38</v>
      </c>
      <c r="BKI24" s="16">
        <v>15</v>
      </c>
      <c r="BKJ24" s="16">
        <v>15</v>
      </c>
      <c r="BKK24" s="16">
        <v>13</v>
      </c>
      <c r="BKL24" s="16">
        <v>11</v>
      </c>
      <c r="BKM24" s="16">
        <v>13</v>
      </c>
      <c r="BKN24" s="16">
        <v>17</v>
      </c>
      <c r="BKO24" s="16">
        <v>16</v>
      </c>
      <c r="BKP24" s="16">
        <v>17</v>
      </c>
      <c r="BKQ24" s="16">
        <v>16</v>
      </c>
      <c r="BKR24" s="16">
        <v>15</v>
      </c>
      <c r="BKS24" s="16">
        <v>25</v>
      </c>
      <c r="BKT24" s="16">
        <v>14</v>
      </c>
      <c r="BKU24" s="16">
        <v>23</v>
      </c>
      <c r="BKV24" s="16">
        <v>30</v>
      </c>
      <c r="BKW24" s="16">
        <v>38</v>
      </c>
      <c r="BKX24" s="16">
        <v>30</v>
      </c>
      <c r="BKY24" s="16">
        <v>30</v>
      </c>
      <c r="BKZ24" s="16">
        <v>15</v>
      </c>
      <c r="BLA24" s="16">
        <v>28</v>
      </c>
      <c r="BLB24" s="16">
        <v>19</v>
      </c>
      <c r="BLC24" s="16">
        <v>16</v>
      </c>
      <c r="BLD24" s="16">
        <v>17</v>
      </c>
      <c r="BLE24" s="16">
        <v>61</v>
      </c>
      <c r="BLF24" s="16">
        <v>13</v>
      </c>
      <c r="BLG24" s="16">
        <v>18</v>
      </c>
      <c r="BLH24" s="16">
        <v>31</v>
      </c>
      <c r="BLI24" s="16">
        <v>29</v>
      </c>
      <c r="BLJ24" s="16">
        <v>3</v>
      </c>
      <c r="BLK24" s="16">
        <v>6</v>
      </c>
      <c r="BLL24" s="16">
        <v>13</v>
      </c>
      <c r="BLM24" s="16">
        <v>5</v>
      </c>
      <c r="BLN24" s="16">
        <v>10</v>
      </c>
      <c r="BLO24" s="16">
        <v>15</v>
      </c>
      <c r="BLP24" s="16">
        <v>12</v>
      </c>
      <c r="BLQ24" s="16">
        <v>13</v>
      </c>
      <c r="BLR24" s="16">
        <v>13</v>
      </c>
      <c r="BLS24" s="16">
        <v>15</v>
      </c>
      <c r="BLT24" s="16">
        <v>23</v>
      </c>
      <c r="BLU24" s="16">
        <v>24</v>
      </c>
      <c r="BLV24" s="16">
        <v>16</v>
      </c>
      <c r="BLW24" s="16">
        <v>16</v>
      </c>
      <c r="BLX24" s="16">
        <v>15</v>
      </c>
      <c r="BLY24" s="16">
        <v>20</v>
      </c>
      <c r="BLZ24" s="16">
        <v>14</v>
      </c>
      <c r="BMA24" s="16">
        <v>18</v>
      </c>
      <c r="BMB24" s="16">
        <v>15</v>
      </c>
      <c r="BMC24" s="16">
        <v>24</v>
      </c>
      <c r="BMD24" s="16">
        <v>24</v>
      </c>
      <c r="BME24" s="16">
        <v>10</v>
      </c>
      <c r="BMF24" s="16">
        <v>19</v>
      </c>
      <c r="BMG24" s="16">
        <v>17</v>
      </c>
      <c r="BMH24" s="16">
        <v>7</v>
      </c>
      <c r="BMI24" s="16">
        <v>29</v>
      </c>
      <c r="BMJ24" s="16">
        <v>17</v>
      </c>
      <c r="BMK24" s="16">
        <v>16</v>
      </c>
      <c r="BML24" s="16">
        <v>28</v>
      </c>
      <c r="BMM24" s="16">
        <v>10</v>
      </c>
      <c r="BMN24" s="16">
        <v>20</v>
      </c>
      <c r="BMO24" s="16">
        <v>12</v>
      </c>
      <c r="BMP24" s="16">
        <v>10</v>
      </c>
      <c r="BMQ24" s="16">
        <v>12</v>
      </c>
      <c r="BMR24" s="16">
        <v>20</v>
      </c>
      <c r="BMS24" s="16">
        <v>4</v>
      </c>
      <c r="BMT24" s="16">
        <v>14</v>
      </c>
      <c r="BMU24" s="16">
        <v>21</v>
      </c>
      <c r="BMV24" s="16">
        <v>20</v>
      </c>
      <c r="BMW24" s="16">
        <v>29</v>
      </c>
      <c r="BMX24" s="16">
        <v>17</v>
      </c>
      <c r="BMY24" s="16">
        <v>2</v>
      </c>
    </row>
    <row r="25" spans="1:1715" s="6" customFormat="1" x14ac:dyDescent="0.25">
      <c r="A25" s="67" t="s">
        <v>635</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c r="IS25" s="16"/>
      <c r="IT25" s="16"/>
      <c r="IU25" s="16"/>
      <c r="IV25" s="16"/>
      <c r="IW25" s="16"/>
      <c r="IX25" s="16"/>
      <c r="IY25" s="16"/>
      <c r="IZ25" s="16"/>
      <c r="JA25" s="16"/>
      <c r="JB25" s="16"/>
      <c r="JC25" s="16"/>
      <c r="JD25" s="16"/>
      <c r="JE25" s="16"/>
      <c r="JF25" s="16"/>
      <c r="JG25" s="16"/>
      <c r="JH25" s="16"/>
      <c r="JI25" s="16"/>
      <c r="JJ25" s="16"/>
      <c r="JK25" s="16"/>
      <c r="JL25" s="16"/>
      <c r="JM25" s="16"/>
      <c r="JN25" s="16"/>
      <c r="JO25" s="16"/>
      <c r="JP25" s="16"/>
      <c r="JQ25" s="16"/>
      <c r="JR25" s="16"/>
      <c r="JS25" s="16"/>
      <c r="JT25" s="16"/>
      <c r="JU25" s="16"/>
      <c r="JV25" s="16"/>
      <c r="JW25" s="16"/>
      <c r="JX25" s="16"/>
      <c r="JY25" s="16"/>
      <c r="JZ25" s="16"/>
      <c r="KA25" s="16"/>
      <c r="KB25" s="16"/>
      <c r="KC25" s="16"/>
      <c r="KD25" s="16"/>
      <c r="KE25" s="16"/>
      <c r="KF25" s="16"/>
      <c r="KG25" s="16"/>
      <c r="KH25" s="16"/>
      <c r="KI25" s="16"/>
      <c r="KJ25" s="16"/>
      <c r="KK25" s="16"/>
      <c r="KL25" s="16"/>
      <c r="KM25" s="16"/>
      <c r="KN25" s="16"/>
      <c r="KO25" s="16"/>
      <c r="KP25" s="16"/>
      <c r="KQ25" s="16"/>
      <c r="KR25" s="16"/>
      <c r="KS25" s="16"/>
      <c r="KT25" s="16"/>
      <c r="KU25" s="16"/>
      <c r="KV25" s="16"/>
      <c r="KW25" s="16"/>
      <c r="KX25" s="16"/>
      <c r="KY25" s="16"/>
      <c r="KZ25" s="16"/>
      <c r="LA25" s="16"/>
      <c r="LB25" s="16"/>
      <c r="LC25" s="16"/>
      <c r="LD25" s="16"/>
      <c r="LE25" s="16"/>
      <c r="LF25" s="16"/>
      <c r="LG25" s="16"/>
      <c r="LH25" s="16"/>
      <c r="LI25" s="16"/>
      <c r="LJ25" s="16"/>
      <c r="LK25" s="16"/>
      <c r="LL25" s="16"/>
      <c r="LM25" s="16"/>
      <c r="LN25" s="16"/>
      <c r="LO25" s="16"/>
      <c r="LP25" s="16"/>
      <c r="LQ25" s="16"/>
      <c r="LR25" s="16"/>
      <c r="LS25" s="16"/>
      <c r="LT25" s="16"/>
      <c r="LU25" s="16"/>
      <c r="LV25" s="16"/>
      <c r="LW25" s="16"/>
      <c r="LX25" s="16"/>
      <c r="LY25" s="16"/>
      <c r="LZ25" s="16"/>
      <c r="MA25" s="16"/>
      <c r="MB25" s="16"/>
      <c r="MC25" s="16"/>
      <c r="MD25" s="16"/>
      <c r="ME25" s="16"/>
      <c r="MF25" s="16"/>
      <c r="MG25" s="16"/>
      <c r="MH25" s="16"/>
      <c r="MI25" s="16"/>
      <c r="MJ25" s="16"/>
      <c r="MK25" s="16"/>
      <c r="ML25" s="16"/>
      <c r="MM25" s="16"/>
      <c r="MN25" s="16"/>
      <c r="MO25" s="16"/>
      <c r="MP25" s="16"/>
      <c r="MQ25" s="16"/>
      <c r="MR25" s="16"/>
      <c r="MS25" s="16"/>
      <c r="MT25" s="16"/>
      <c r="MU25" s="16"/>
      <c r="MV25" s="16"/>
      <c r="MW25" s="16"/>
      <c r="MX25" s="16"/>
      <c r="MY25" s="16"/>
      <c r="MZ25" s="16"/>
      <c r="NA25" s="16"/>
      <c r="NB25" s="16"/>
      <c r="NC25" s="16"/>
      <c r="ND25" s="16"/>
      <c r="NE25" s="16"/>
      <c r="NF25" s="16"/>
      <c r="NG25" s="16"/>
      <c r="NH25" s="16"/>
      <c r="NI25" s="16"/>
      <c r="NJ25" s="16"/>
      <c r="NK25" s="16"/>
      <c r="NL25" s="16"/>
      <c r="NM25" s="16"/>
      <c r="NN25" s="16"/>
      <c r="NO25" s="16"/>
      <c r="NP25" s="16"/>
      <c r="NQ25" s="16"/>
      <c r="NR25" s="16"/>
      <c r="NS25" s="16"/>
      <c r="NT25" s="16"/>
      <c r="NU25" s="16"/>
      <c r="NV25" s="16"/>
      <c r="NW25" s="16"/>
      <c r="NX25" s="16"/>
      <c r="NY25" s="16"/>
      <c r="NZ25" s="16"/>
      <c r="OA25" s="16"/>
      <c r="OB25" s="16"/>
      <c r="OC25" s="16"/>
      <c r="OD25" s="16"/>
      <c r="OE25" s="16"/>
      <c r="OF25" s="16"/>
      <c r="OG25" s="16"/>
      <c r="OH25" s="16"/>
      <c r="OI25" s="16"/>
      <c r="OJ25" s="16"/>
      <c r="OK25" s="16"/>
      <c r="OL25" s="16"/>
      <c r="OM25" s="16"/>
      <c r="ON25" s="16"/>
      <c r="OO25" s="16"/>
      <c r="OP25" s="16"/>
      <c r="OQ25" s="16"/>
      <c r="OR25" s="16"/>
      <c r="OS25" s="16"/>
      <c r="OT25" s="16"/>
      <c r="OU25" s="16"/>
      <c r="OV25" s="16"/>
      <c r="OW25" s="16"/>
      <c r="OX25" s="16"/>
      <c r="OY25" s="16"/>
      <c r="OZ25" s="16"/>
      <c r="PA25" s="16"/>
      <c r="PB25" s="16"/>
      <c r="PC25" s="16"/>
      <c r="PD25" s="16"/>
      <c r="PE25" s="16"/>
      <c r="PF25" s="16"/>
      <c r="PG25" s="16"/>
      <c r="PH25" s="16"/>
      <c r="PI25" s="16"/>
      <c r="PJ25" s="16"/>
      <c r="PK25" s="16"/>
      <c r="PL25" s="16"/>
      <c r="PM25" s="16"/>
      <c r="PN25" s="16"/>
      <c r="PO25" s="16"/>
      <c r="PP25" s="16"/>
      <c r="PQ25" s="16"/>
      <c r="PR25" s="16"/>
      <c r="PS25" s="16"/>
      <c r="PT25" s="16"/>
      <c r="PU25" s="16"/>
      <c r="PV25" s="16"/>
      <c r="PW25" s="16"/>
      <c r="PX25" s="16"/>
      <c r="PY25" s="16"/>
      <c r="PZ25" s="16"/>
      <c r="QA25" s="16"/>
      <c r="QB25" s="16"/>
      <c r="QC25" s="16"/>
      <c r="QD25" s="16"/>
      <c r="QE25" s="16"/>
      <c r="QF25" s="16"/>
      <c r="QG25" s="16"/>
      <c r="QH25" s="16"/>
      <c r="QI25" s="16"/>
      <c r="QJ25" s="16"/>
      <c r="QK25" s="16"/>
      <c r="QL25" s="16"/>
      <c r="QM25" s="16"/>
      <c r="QN25" s="16"/>
      <c r="QO25" s="16"/>
      <c r="QP25" s="16"/>
      <c r="QQ25" s="16"/>
      <c r="QR25" s="16"/>
      <c r="QS25" s="16"/>
      <c r="QT25" s="16"/>
      <c r="QU25" s="16"/>
      <c r="QV25" s="16"/>
      <c r="QW25" s="16"/>
      <c r="QX25" s="16"/>
      <c r="QY25" s="16"/>
      <c r="QZ25" s="16"/>
      <c r="RA25" s="16"/>
      <c r="RB25" s="16"/>
      <c r="RC25" s="16"/>
      <c r="RD25" s="16"/>
      <c r="RE25" s="16"/>
      <c r="RF25" s="16"/>
      <c r="RG25" s="16"/>
      <c r="RH25" s="16"/>
      <c r="RI25" s="16"/>
      <c r="RJ25" s="16"/>
      <c r="RK25" s="16"/>
      <c r="RL25" s="16"/>
      <c r="RM25" s="16"/>
      <c r="RN25" s="16"/>
      <c r="RO25" s="16"/>
      <c r="RP25" s="16"/>
      <c r="RQ25" s="16"/>
      <c r="RR25" s="16"/>
      <c r="RS25" s="16"/>
      <c r="RT25" s="16"/>
      <c r="RU25" s="16"/>
      <c r="RV25" s="16"/>
      <c r="RW25" s="16"/>
      <c r="RX25" s="16"/>
      <c r="RY25" s="16"/>
      <c r="RZ25" s="16"/>
      <c r="SA25" s="16"/>
      <c r="SB25" s="16"/>
      <c r="SC25" s="16"/>
      <c r="SD25" s="16"/>
      <c r="SE25" s="16"/>
      <c r="SF25" s="16"/>
      <c r="SG25" s="16"/>
      <c r="SH25" s="16"/>
      <c r="SI25" s="16"/>
      <c r="SJ25" s="16"/>
      <c r="SK25" s="16"/>
      <c r="SL25" s="16"/>
      <c r="SM25" s="16"/>
      <c r="SN25" s="16"/>
      <c r="SO25" s="16"/>
      <c r="SP25" s="16"/>
      <c r="SQ25" s="16"/>
      <c r="SR25" s="16"/>
      <c r="SS25" s="16"/>
      <c r="ST25" s="16"/>
      <c r="SU25" s="16"/>
      <c r="SV25" s="16"/>
      <c r="SW25" s="16"/>
      <c r="SX25" s="16"/>
      <c r="SY25" s="16"/>
      <c r="SZ25" s="16"/>
      <c r="TA25" s="16"/>
      <c r="TB25" s="16"/>
      <c r="TC25" s="16"/>
      <c r="TD25" s="16"/>
      <c r="TE25" s="16"/>
      <c r="TF25" s="16"/>
      <c r="TG25" s="16"/>
      <c r="TH25" s="16"/>
      <c r="TI25" s="16"/>
      <c r="TJ25" s="16"/>
      <c r="TK25" s="16"/>
      <c r="TL25" s="16"/>
      <c r="TM25" s="16"/>
      <c r="TN25" s="16"/>
      <c r="TO25" s="16"/>
      <c r="TP25" s="16"/>
      <c r="TQ25" s="16"/>
      <c r="TR25" s="16"/>
      <c r="TS25" s="16"/>
      <c r="TT25" s="16"/>
      <c r="TU25" s="16"/>
      <c r="TV25" s="16"/>
      <c r="TW25" s="16"/>
      <c r="TX25" s="16"/>
      <c r="TY25" s="16"/>
      <c r="TZ25" s="16"/>
      <c r="UA25" s="16"/>
      <c r="UB25" s="16"/>
      <c r="UC25" s="16"/>
      <c r="UD25" s="16"/>
      <c r="UE25" s="16"/>
      <c r="UF25" s="16"/>
      <c r="UG25" s="16"/>
      <c r="UH25" s="16"/>
      <c r="UI25" s="16"/>
      <c r="UJ25" s="16"/>
      <c r="UK25" s="16"/>
      <c r="UL25" s="16"/>
      <c r="UM25" s="16"/>
      <c r="UN25" s="16"/>
      <c r="UO25" s="16"/>
      <c r="UP25" s="16"/>
      <c r="UQ25" s="16"/>
      <c r="UR25" s="16"/>
      <c r="US25" s="16"/>
      <c r="UT25" s="16"/>
      <c r="UU25" s="16"/>
      <c r="UV25" s="16"/>
      <c r="UW25" s="16"/>
      <c r="UX25" s="16"/>
      <c r="UY25" s="16"/>
      <c r="UZ25" s="16"/>
      <c r="VA25" s="16"/>
      <c r="VB25" s="16"/>
      <c r="VC25" s="16"/>
      <c r="VD25" s="16"/>
      <c r="VE25" s="16"/>
      <c r="VF25" s="16"/>
      <c r="VG25" s="16"/>
      <c r="VH25" s="16"/>
      <c r="VI25" s="16"/>
      <c r="VJ25" s="16"/>
      <c r="VK25" s="16"/>
      <c r="VL25" s="16"/>
      <c r="VM25" s="16"/>
      <c r="VN25" s="16"/>
      <c r="VO25" s="16"/>
      <c r="VP25" s="16"/>
      <c r="VQ25" s="16"/>
      <c r="VR25" s="16"/>
      <c r="VS25" s="16"/>
      <c r="VT25" s="16"/>
      <c r="VU25" s="16"/>
      <c r="VV25" s="16"/>
      <c r="VW25" s="16"/>
      <c r="VX25" s="16"/>
      <c r="VY25" s="16"/>
      <c r="VZ25" s="16"/>
      <c r="WA25" s="16"/>
      <c r="WB25" s="16"/>
      <c r="WC25" s="16"/>
      <c r="WD25" s="16"/>
      <c r="WE25" s="16"/>
      <c r="WF25" s="16"/>
      <c r="WG25" s="16"/>
      <c r="WH25" s="16"/>
      <c r="WI25" s="16"/>
      <c r="WJ25" s="16"/>
      <c r="WK25" s="16"/>
      <c r="WL25" s="16"/>
      <c r="WM25" s="16"/>
      <c r="WN25" s="16"/>
      <c r="WO25" s="16"/>
      <c r="WP25" s="16"/>
      <c r="WQ25" s="16"/>
      <c r="WR25" s="16"/>
      <c r="WS25" s="16"/>
      <c r="WT25" s="16"/>
      <c r="WU25" s="16"/>
      <c r="WV25" s="16"/>
      <c r="WW25" s="16"/>
      <c r="WX25" s="16"/>
      <c r="WY25" s="16"/>
      <c r="WZ25" s="16"/>
      <c r="XA25" s="16"/>
      <c r="XB25" s="16"/>
      <c r="XC25" s="16"/>
      <c r="XD25" s="16"/>
      <c r="XE25" s="16"/>
      <c r="XF25" s="16"/>
      <c r="XG25" s="16"/>
      <c r="XH25" s="16"/>
      <c r="XI25" s="16"/>
      <c r="XJ25" s="16"/>
      <c r="XK25" s="16"/>
      <c r="XL25" s="16"/>
      <c r="XM25" s="16"/>
      <c r="XN25" s="16"/>
      <c r="XO25" s="16"/>
      <c r="XP25" s="16"/>
      <c r="XQ25" s="16"/>
      <c r="XR25" s="16"/>
      <c r="XS25" s="16"/>
      <c r="XT25" s="16"/>
      <c r="XU25" s="16"/>
      <c r="XV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YT25" s="16"/>
      <c r="YU25" s="16"/>
      <c r="YV25" s="16"/>
      <c r="YW25" s="16"/>
      <c r="YX25" s="16"/>
      <c r="YY25" s="16"/>
      <c r="YZ25" s="16"/>
      <c r="ZA25" s="16"/>
      <c r="ZB25" s="16"/>
      <c r="ZC25" s="16"/>
      <c r="ZD25" s="16"/>
      <c r="ZE25" s="16"/>
      <c r="ZF25" s="16"/>
      <c r="ZG25" s="16"/>
      <c r="ZH25" s="16"/>
      <c r="ZI25" s="16"/>
      <c r="ZJ25" s="16"/>
      <c r="ZK25" s="16"/>
      <c r="ZL25" s="16"/>
      <c r="ZM25" s="16"/>
      <c r="ZN25" s="16"/>
      <c r="ZO25" s="16"/>
      <c r="ZP25" s="16"/>
      <c r="ZQ25" s="16"/>
      <c r="ZR25" s="16"/>
      <c r="ZS25" s="16"/>
      <c r="ZT25" s="16"/>
      <c r="ZU25" s="16"/>
      <c r="ZV25" s="16"/>
      <c r="ZW25" s="16"/>
      <c r="ZX25" s="16"/>
      <c r="ZY25" s="16"/>
      <c r="ZZ25" s="16"/>
      <c r="AAA25" s="16"/>
      <c r="AAB25" s="16"/>
      <c r="AAC25" s="16"/>
      <c r="AAD25" s="73">
        <v>0</v>
      </c>
      <c r="AAE25" s="73">
        <f t="shared" ref="AAE25:AEH25" si="781">AAD25+AAE22</f>
        <v>9</v>
      </c>
      <c r="AAF25" s="73">
        <f t="shared" si="781"/>
        <v>16</v>
      </c>
      <c r="AAG25" s="73">
        <f t="shared" si="781"/>
        <v>22</v>
      </c>
      <c r="AAH25" s="73">
        <f t="shared" si="781"/>
        <v>34</v>
      </c>
      <c r="AAI25" s="73">
        <f t="shared" si="781"/>
        <v>49</v>
      </c>
      <c r="AAJ25" s="73">
        <f t="shared" si="781"/>
        <v>59</v>
      </c>
      <c r="AAK25" s="73">
        <f t="shared" si="781"/>
        <v>64</v>
      </c>
      <c r="AAL25" s="73">
        <f t="shared" si="781"/>
        <v>67</v>
      </c>
      <c r="AAM25" s="73">
        <f t="shared" si="781"/>
        <v>77</v>
      </c>
      <c r="AAN25" s="73">
        <f t="shared" si="781"/>
        <v>87</v>
      </c>
      <c r="AAO25" s="73">
        <f t="shared" si="781"/>
        <v>91</v>
      </c>
      <c r="AAP25" s="73">
        <f t="shared" si="781"/>
        <v>104</v>
      </c>
      <c r="AAQ25" s="73">
        <f t="shared" si="781"/>
        <v>107</v>
      </c>
      <c r="AAR25" s="73">
        <f t="shared" si="781"/>
        <v>110</v>
      </c>
      <c r="AAS25" s="73">
        <f t="shared" si="781"/>
        <v>113</v>
      </c>
      <c r="AAT25" s="73">
        <f t="shared" si="781"/>
        <v>115</v>
      </c>
      <c r="AAU25" s="73">
        <f t="shared" si="781"/>
        <v>116</v>
      </c>
      <c r="AAV25" s="73">
        <f t="shared" si="781"/>
        <v>118</v>
      </c>
      <c r="AAW25" s="73">
        <f t="shared" si="781"/>
        <v>124</v>
      </c>
      <c r="AAX25" s="73">
        <f t="shared" si="781"/>
        <v>125</v>
      </c>
      <c r="AAY25" s="73">
        <f t="shared" si="781"/>
        <v>125</v>
      </c>
      <c r="AAZ25" s="73">
        <f t="shared" si="781"/>
        <v>128</v>
      </c>
      <c r="ABA25" s="73">
        <f t="shared" si="781"/>
        <v>132</v>
      </c>
      <c r="ABB25" s="73">
        <f t="shared" si="781"/>
        <v>150</v>
      </c>
      <c r="ABC25" s="73">
        <f t="shared" si="781"/>
        <v>154</v>
      </c>
      <c r="ABD25" s="73">
        <f t="shared" si="781"/>
        <v>158</v>
      </c>
      <c r="ABE25" s="73">
        <f t="shared" si="781"/>
        <v>169</v>
      </c>
      <c r="ABF25" s="73">
        <f t="shared" si="781"/>
        <v>175</v>
      </c>
      <c r="ABG25" s="73">
        <f t="shared" si="781"/>
        <v>176</v>
      </c>
      <c r="ABH25" s="73">
        <f t="shared" si="781"/>
        <v>180</v>
      </c>
      <c r="ABI25" s="73">
        <f t="shared" si="781"/>
        <v>181</v>
      </c>
      <c r="ABJ25" s="73">
        <f t="shared" si="781"/>
        <v>185</v>
      </c>
      <c r="ABK25" s="73">
        <f t="shared" si="781"/>
        <v>189</v>
      </c>
      <c r="ABL25" s="73">
        <f t="shared" si="781"/>
        <v>199</v>
      </c>
      <c r="ABM25" s="73">
        <f t="shared" si="781"/>
        <v>203</v>
      </c>
      <c r="ABN25" s="73">
        <f t="shared" si="781"/>
        <v>207</v>
      </c>
      <c r="ABO25" s="73">
        <f t="shared" si="781"/>
        <v>210</v>
      </c>
      <c r="ABP25" s="73">
        <f t="shared" si="781"/>
        <v>216</v>
      </c>
      <c r="ABQ25" s="73">
        <f t="shared" si="781"/>
        <v>222</v>
      </c>
      <c r="ABR25" s="73">
        <f t="shared" si="781"/>
        <v>227</v>
      </c>
      <c r="ABS25" s="73">
        <f t="shared" si="781"/>
        <v>244</v>
      </c>
      <c r="ABT25" s="73">
        <f t="shared" si="781"/>
        <v>246</v>
      </c>
      <c r="ABU25" s="73">
        <f t="shared" si="781"/>
        <v>256</v>
      </c>
      <c r="ABV25" s="73">
        <f t="shared" si="781"/>
        <v>258</v>
      </c>
      <c r="ABW25" s="73">
        <f t="shared" si="781"/>
        <v>264</v>
      </c>
      <c r="ABX25" s="73">
        <f t="shared" si="781"/>
        <v>276</v>
      </c>
      <c r="ABY25" s="73">
        <f t="shared" si="781"/>
        <v>282</v>
      </c>
      <c r="ABZ25" s="73">
        <f t="shared" si="781"/>
        <v>286</v>
      </c>
      <c r="ACA25" s="73">
        <f t="shared" si="781"/>
        <v>296</v>
      </c>
      <c r="ACB25" s="73">
        <f t="shared" si="781"/>
        <v>308</v>
      </c>
      <c r="ACC25" s="73">
        <f t="shared" si="781"/>
        <v>317</v>
      </c>
      <c r="ACD25" s="73">
        <f t="shared" si="781"/>
        <v>322</v>
      </c>
      <c r="ACE25" s="73">
        <f t="shared" si="781"/>
        <v>329</v>
      </c>
      <c r="ACF25" s="73">
        <f t="shared" si="781"/>
        <v>334</v>
      </c>
      <c r="ACG25" s="73">
        <f t="shared" si="781"/>
        <v>355</v>
      </c>
      <c r="ACH25" s="73">
        <f t="shared" si="781"/>
        <v>377</v>
      </c>
      <c r="ACI25" s="73">
        <f t="shared" si="781"/>
        <v>385</v>
      </c>
      <c r="ACJ25" s="73">
        <f t="shared" si="781"/>
        <v>394</v>
      </c>
      <c r="ACK25" s="73">
        <f t="shared" si="781"/>
        <v>397</v>
      </c>
      <c r="ACL25" s="73">
        <f t="shared" si="781"/>
        <v>397</v>
      </c>
      <c r="ACM25" s="73">
        <f t="shared" si="781"/>
        <v>400</v>
      </c>
      <c r="ACN25" s="73">
        <f t="shared" si="781"/>
        <v>408</v>
      </c>
      <c r="ACO25" s="73">
        <f t="shared" si="781"/>
        <v>416</v>
      </c>
      <c r="ACP25" s="73">
        <f t="shared" si="781"/>
        <v>417</v>
      </c>
      <c r="ACQ25" s="73">
        <f t="shared" si="781"/>
        <v>422</v>
      </c>
      <c r="ACR25" s="73">
        <f t="shared" si="781"/>
        <v>429</v>
      </c>
      <c r="ACS25" s="73">
        <f t="shared" si="781"/>
        <v>432</v>
      </c>
      <c r="ACT25" s="73">
        <f t="shared" si="781"/>
        <v>442</v>
      </c>
      <c r="ACU25" s="73">
        <f t="shared" si="781"/>
        <v>450</v>
      </c>
      <c r="ACV25" s="73">
        <f t="shared" si="781"/>
        <v>468</v>
      </c>
      <c r="ACW25" s="73">
        <f t="shared" si="781"/>
        <v>474</v>
      </c>
      <c r="ACX25" s="73">
        <f t="shared" si="781"/>
        <v>479</v>
      </c>
      <c r="ACY25" s="73">
        <f t="shared" si="781"/>
        <v>485</v>
      </c>
      <c r="ACZ25" s="73">
        <f t="shared" si="781"/>
        <v>492</v>
      </c>
      <c r="ADA25" s="73">
        <f t="shared" si="781"/>
        <v>497</v>
      </c>
      <c r="ADB25" s="73">
        <f t="shared" si="781"/>
        <v>500</v>
      </c>
      <c r="ADC25" s="73">
        <f t="shared" si="781"/>
        <v>502.5</v>
      </c>
      <c r="ADD25" s="73">
        <f t="shared" si="781"/>
        <v>503.5</v>
      </c>
      <c r="ADE25" s="73">
        <f t="shared" si="781"/>
        <v>509.5</v>
      </c>
      <c r="ADF25" s="73">
        <f t="shared" si="781"/>
        <v>519.5</v>
      </c>
      <c r="ADG25" s="73">
        <f t="shared" si="781"/>
        <v>531.5</v>
      </c>
      <c r="ADH25" s="73">
        <f t="shared" si="781"/>
        <v>537.5</v>
      </c>
      <c r="ADI25" s="73">
        <f t="shared" si="781"/>
        <v>544.5</v>
      </c>
      <c r="ADJ25" s="73">
        <f t="shared" si="781"/>
        <v>552.5</v>
      </c>
      <c r="ADK25" s="73">
        <f t="shared" si="781"/>
        <v>567.5</v>
      </c>
      <c r="ADL25" s="73">
        <f t="shared" si="781"/>
        <v>575.5</v>
      </c>
      <c r="ADM25" s="73">
        <f t="shared" si="781"/>
        <v>585.5</v>
      </c>
      <c r="ADN25" s="73">
        <f t="shared" si="781"/>
        <v>590.5</v>
      </c>
      <c r="ADO25" s="73">
        <f t="shared" si="781"/>
        <v>606.5</v>
      </c>
      <c r="ADP25" s="73">
        <f t="shared" si="781"/>
        <v>621.5</v>
      </c>
      <c r="ADQ25" s="73">
        <f t="shared" si="781"/>
        <v>632.5</v>
      </c>
      <c r="ADR25" s="73">
        <f t="shared" si="781"/>
        <v>636.5</v>
      </c>
      <c r="ADS25" s="73">
        <f t="shared" si="781"/>
        <v>640.5</v>
      </c>
      <c r="ADT25" s="73">
        <f t="shared" si="781"/>
        <v>657.5</v>
      </c>
      <c r="ADU25" s="73">
        <f t="shared" si="781"/>
        <v>682.5</v>
      </c>
      <c r="ADV25" s="73">
        <f t="shared" si="781"/>
        <v>697.5</v>
      </c>
      <c r="ADW25" s="73">
        <f t="shared" si="781"/>
        <v>718.5</v>
      </c>
      <c r="ADX25" s="73">
        <f t="shared" si="781"/>
        <v>732.5</v>
      </c>
      <c r="ADY25" s="73">
        <f t="shared" si="781"/>
        <v>735.5</v>
      </c>
      <c r="ADZ25" s="73">
        <f t="shared" si="781"/>
        <v>743.5</v>
      </c>
      <c r="AEA25" s="73">
        <f t="shared" si="781"/>
        <v>751.5</v>
      </c>
      <c r="AEB25" s="73">
        <f t="shared" si="781"/>
        <v>758.5</v>
      </c>
      <c r="AEC25" s="73">
        <f t="shared" si="781"/>
        <v>764.5</v>
      </c>
      <c r="AED25" s="73">
        <f t="shared" si="781"/>
        <v>776.5</v>
      </c>
      <c r="AEE25" s="73">
        <f t="shared" si="781"/>
        <v>784.5</v>
      </c>
      <c r="AEF25" s="73">
        <f t="shared" si="781"/>
        <v>793.5</v>
      </c>
      <c r="AEG25" s="73">
        <f t="shared" si="781"/>
        <v>802.5</v>
      </c>
      <c r="AEH25" s="73">
        <f t="shared" si="781"/>
        <v>811.5</v>
      </c>
      <c r="AEI25" s="73">
        <f t="shared" ref="AEI25:AEN25" si="782">AEH25+AEI22</f>
        <v>849.5</v>
      </c>
      <c r="AEJ25" s="73">
        <f t="shared" si="782"/>
        <v>853.5</v>
      </c>
      <c r="AEK25" s="73">
        <f t="shared" si="782"/>
        <v>867.5</v>
      </c>
      <c r="AEL25" s="73">
        <f t="shared" si="782"/>
        <v>871.5</v>
      </c>
      <c r="AEM25" s="73">
        <f t="shared" si="782"/>
        <v>878.5</v>
      </c>
      <c r="AEN25" s="73">
        <f t="shared" si="782"/>
        <v>891.5</v>
      </c>
      <c r="AEO25" s="73">
        <f t="shared" ref="AEO25:AFY25" si="783">AEN25+AEO22</f>
        <v>899.5</v>
      </c>
      <c r="AEP25" s="73">
        <f t="shared" si="783"/>
        <v>908.5</v>
      </c>
      <c r="AEQ25" s="73">
        <f t="shared" si="783"/>
        <v>912.5</v>
      </c>
      <c r="AER25" s="73">
        <f t="shared" si="783"/>
        <v>920.5</v>
      </c>
      <c r="AES25" s="73">
        <f t="shared" si="783"/>
        <v>936.5</v>
      </c>
      <c r="AET25" s="73">
        <f t="shared" si="783"/>
        <v>936.5</v>
      </c>
      <c r="AEU25" s="73">
        <f t="shared" si="783"/>
        <v>939.5</v>
      </c>
      <c r="AEV25" s="73">
        <f t="shared" si="783"/>
        <v>944.5</v>
      </c>
      <c r="AEW25" s="73">
        <f t="shared" si="783"/>
        <v>952.5</v>
      </c>
      <c r="AEX25" s="73">
        <f t="shared" si="783"/>
        <v>957.5</v>
      </c>
      <c r="AEY25" s="73">
        <f t="shared" si="783"/>
        <v>963.5</v>
      </c>
      <c r="AEZ25" s="73">
        <f t="shared" si="783"/>
        <v>967.5</v>
      </c>
      <c r="AFA25" s="73">
        <f t="shared" si="783"/>
        <v>970.5</v>
      </c>
      <c r="AFB25" s="73">
        <f t="shared" si="783"/>
        <v>981.5</v>
      </c>
      <c r="AFC25" s="73">
        <f t="shared" si="783"/>
        <v>988.5</v>
      </c>
      <c r="AFD25" s="73">
        <f t="shared" si="783"/>
        <v>994.5</v>
      </c>
      <c r="AFE25" s="73">
        <f t="shared" si="783"/>
        <v>999.5</v>
      </c>
      <c r="AFF25" s="73">
        <f t="shared" si="783"/>
        <v>1006.5</v>
      </c>
      <c r="AFG25" s="73">
        <f t="shared" si="783"/>
        <v>1014.5</v>
      </c>
      <c r="AFH25" s="73">
        <f t="shared" si="783"/>
        <v>1021.5</v>
      </c>
      <c r="AFI25" s="73">
        <f t="shared" si="783"/>
        <v>1027.5</v>
      </c>
      <c r="AFJ25" s="73">
        <f t="shared" si="783"/>
        <v>1035.5</v>
      </c>
      <c r="AFK25" s="73">
        <f t="shared" si="783"/>
        <v>1040.5</v>
      </c>
      <c r="AFL25" s="73">
        <f t="shared" si="783"/>
        <v>1046.5</v>
      </c>
      <c r="AFM25" s="73">
        <f t="shared" si="783"/>
        <v>1055.5</v>
      </c>
      <c r="AFN25" s="73">
        <f t="shared" si="783"/>
        <v>1061.5</v>
      </c>
      <c r="AFO25" s="73">
        <f t="shared" si="783"/>
        <v>1065.5</v>
      </c>
      <c r="AFP25" s="73">
        <f t="shared" si="783"/>
        <v>1072.5</v>
      </c>
      <c r="AFQ25" s="73">
        <f t="shared" si="783"/>
        <v>1078.5</v>
      </c>
      <c r="AFR25" s="73">
        <f t="shared" si="783"/>
        <v>1087.5</v>
      </c>
      <c r="AFS25" s="73">
        <f t="shared" si="783"/>
        <v>1093.5</v>
      </c>
      <c r="AFT25" s="73">
        <f t="shared" si="783"/>
        <v>1101.5</v>
      </c>
      <c r="AFU25" s="73">
        <f t="shared" si="783"/>
        <v>1108.5</v>
      </c>
      <c r="AFV25" s="73">
        <f t="shared" si="783"/>
        <v>1111.5</v>
      </c>
      <c r="AFW25" s="73">
        <f t="shared" si="783"/>
        <v>1115.5</v>
      </c>
      <c r="AFX25" s="73">
        <f t="shared" si="783"/>
        <v>1118.5</v>
      </c>
      <c r="AFY25" s="73">
        <f t="shared" si="783"/>
        <v>1126.5</v>
      </c>
      <c r="AFZ25" s="73">
        <f t="shared" ref="AFZ25" si="784">AFY25+AFZ22</f>
        <v>1138.5</v>
      </c>
      <c r="AGA25" s="73">
        <f t="shared" ref="AGA25:AGB25" si="785">AFZ25+AGA22</f>
        <v>1149.5</v>
      </c>
      <c r="AGB25" s="73">
        <f t="shared" si="785"/>
        <v>1163.5</v>
      </c>
      <c r="AGC25" s="73">
        <f t="shared" ref="AGC25" si="786">AGB25+AGC22</f>
        <v>1170.5</v>
      </c>
      <c r="AGD25" s="73">
        <f t="shared" ref="AGD25:AGI25" si="787">AGC25+AGD22</f>
        <v>1182.5</v>
      </c>
      <c r="AGE25" s="73">
        <f t="shared" si="787"/>
        <v>1196.5</v>
      </c>
      <c r="AGF25" s="73">
        <f t="shared" si="787"/>
        <v>1216.5</v>
      </c>
      <c r="AGG25" s="73">
        <f t="shared" si="787"/>
        <v>1229.5</v>
      </c>
      <c r="AGH25" s="73">
        <f t="shared" si="787"/>
        <v>1241.5</v>
      </c>
      <c r="AGI25" s="73">
        <f t="shared" si="787"/>
        <v>1250.5</v>
      </c>
      <c r="AGJ25" s="73">
        <f t="shared" ref="AGJ25" si="788">AGI25+AGJ22</f>
        <v>1275.5</v>
      </c>
      <c r="AGK25" s="73">
        <f t="shared" ref="AGK25" si="789">AGJ25+AGK22</f>
        <v>1295.5</v>
      </c>
      <c r="AGL25" s="73">
        <f t="shared" ref="AGL25" si="790">AGK25+AGL22</f>
        <v>1323.5</v>
      </c>
      <c r="AGM25" s="73">
        <f t="shared" ref="AGM25" si="791">AGL25+AGM22</f>
        <v>1332.5</v>
      </c>
      <c r="AGN25" s="73">
        <f t="shared" ref="AGN25" si="792">AGM25+AGN22</f>
        <v>1346.5</v>
      </c>
      <c r="AGO25" s="73">
        <f t="shared" ref="AGO25" si="793">AGN25+AGO22</f>
        <v>1354.5</v>
      </c>
      <c r="AGP25" s="73">
        <f t="shared" ref="AGP25" si="794">AGO25+AGP22</f>
        <v>1364.5</v>
      </c>
      <c r="AGQ25" s="73">
        <f t="shared" ref="AGQ25" si="795">AGP25+AGQ22</f>
        <v>1378.5</v>
      </c>
      <c r="AGR25" s="73">
        <f t="shared" ref="AGR25" si="796">AGQ25+AGR22</f>
        <v>1390.5</v>
      </c>
      <c r="AGS25" s="73">
        <f t="shared" ref="AGS25" si="797">AGR25+AGS22</f>
        <v>1400.5</v>
      </c>
      <c r="AGT25" s="73">
        <f t="shared" ref="AGT25" si="798">AGS25+AGT22</f>
        <v>1413.5</v>
      </c>
      <c r="AGU25" s="73">
        <f t="shared" ref="AGU25" si="799">AGT25+AGU22</f>
        <v>1422.5</v>
      </c>
      <c r="AGV25" s="73">
        <f t="shared" ref="AGV25" si="800">AGU25+AGV22</f>
        <v>1429.5</v>
      </c>
      <c r="AGW25" s="73">
        <f t="shared" ref="AGW25" si="801">AGV25+AGW22</f>
        <v>1440.5</v>
      </c>
      <c r="AGX25" s="73">
        <f t="shared" ref="AGX25" si="802">AGW25+AGX22</f>
        <v>1449.5</v>
      </c>
      <c r="AGY25" s="73">
        <f t="shared" ref="AGY25" si="803">AGX25+AGY22</f>
        <v>1459.5</v>
      </c>
      <c r="AGZ25" s="73">
        <f t="shared" ref="AGZ25" si="804">AGY25+AGZ22</f>
        <v>1468.5</v>
      </c>
      <c r="AHA25" s="73">
        <f t="shared" ref="AHA25" si="805">AGZ25+AHA22</f>
        <v>1478.5</v>
      </c>
      <c r="AHB25" s="73">
        <f t="shared" ref="AHB25" si="806">AHA25+AHB22</f>
        <v>1484.5</v>
      </c>
      <c r="AHC25" s="73">
        <f t="shared" ref="AHC25" si="807">AHB25+AHC22</f>
        <v>1497.5</v>
      </c>
      <c r="AHD25" s="73">
        <f t="shared" ref="AHD25" si="808">AHC25+AHD22</f>
        <v>1505.5</v>
      </c>
      <c r="AHE25" s="73">
        <f t="shared" ref="AHE25" si="809">AHD25+AHE22</f>
        <v>1514.5</v>
      </c>
      <c r="AHF25" s="73">
        <f t="shared" ref="AHF25" si="810">AHE25+AHF22</f>
        <v>1524.5</v>
      </c>
      <c r="AHG25" s="73">
        <f t="shared" ref="AHG25:AHY25" si="811">AHF25+AHG22</f>
        <v>1542.5</v>
      </c>
      <c r="AHH25" s="73">
        <f t="shared" si="811"/>
        <v>1550.5</v>
      </c>
      <c r="AHI25" s="73">
        <f t="shared" si="811"/>
        <v>1558.5</v>
      </c>
      <c r="AHJ25" s="73">
        <f t="shared" si="811"/>
        <v>1561.5</v>
      </c>
      <c r="AHK25" s="73">
        <f t="shared" si="811"/>
        <v>1562.5</v>
      </c>
      <c r="AHL25" s="73">
        <f t="shared" si="811"/>
        <v>1566.5</v>
      </c>
      <c r="AHM25" s="73">
        <f t="shared" si="811"/>
        <v>1594.5</v>
      </c>
      <c r="AHN25" s="73">
        <f t="shared" si="811"/>
        <v>1600.5</v>
      </c>
      <c r="AHO25" s="73">
        <f t="shared" si="811"/>
        <v>1605.5</v>
      </c>
      <c r="AHP25" s="73">
        <f t="shared" si="811"/>
        <v>1613.5</v>
      </c>
      <c r="AHQ25" s="73">
        <f t="shared" si="811"/>
        <v>1618.5</v>
      </c>
      <c r="AHR25" s="73">
        <f t="shared" si="811"/>
        <v>1623.5</v>
      </c>
      <c r="AHS25" s="73">
        <f t="shared" si="811"/>
        <v>1624.5</v>
      </c>
      <c r="AHT25" s="73">
        <f t="shared" si="811"/>
        <v>1630.5</v>
      </c>
      <c r="AHU25" s="73">
        <f t="shared" si="811"/>
        <v>1639.5</v>
      </c>
      <c r="AHV25" s="73">
        <f t="shared" si="811"/>
        <v>1643.5</v>
      </c>
      <c r="AHW25" s="73">
        <f t="shared" si="811"/>
        <v>1649.5</v>
      </c>
      <c r="AHX25" s="73">
        <f t="shared" si="811"/>
        <v>1660.5</v>
      </c>
      <c r="AHY25" s="73">
        <f t="shared" si="811"/>
        <v>1671.5</v>
      </c>
      <c r="AHZ25" s="73">
        <f t="shared" ref="AHZ25" si="812">AHY25+AHZ22</f>
        <v>1678.5</v>
      </c>
      <c r="AIA25" s="73">
        <f t="shared" ref="AIA25:AIM25" si="813">AHZ25+AIA22</f>
        <v>1684.5</v>
      </c>
      <c r="AIB25" s="73">
        <f t="shared" si="813"/>
        <v>1692.5</v>
      </c>
      <c r="AIC25" s="73">
        <f t="shared" si="813"/>
        <v>1698.5</v>
      </c>
      <c r="AID25" s="73">
        <f t="shared" si="813"/>
        <v>1703.5</v>
      </c>
      <c r="AIE25" s="73">
        <f t="shared" si="813"/>
        <v>1708.5</v>
      </c>
      <c r="AIF25" s="73">
        <f t="shared" si="813"/>
        <v>1711.5</v>
      </c>
      <c r="AIG25" s="73">
        <f t="shared" si="813"/>
        <v>1721.5</v>
      </c>
      <c r="AIH25" s="73">
        <f t="shared" si="813"/>
        <v>1729.5</v>
      </c>
      <c r="AII25" s="73">
        <f t="shared" si="813"/>
        <v>1733.5</v>
      </c>
      <c r="AIJ25" s="73">
        <f t="shared" si="813"/>
        <v>1741.5</v>
      </c>
      <c r="AIK25" s="73">
        <f t="shared" si="813"/>
        <v>1743.5</v>
      </c>
      <c r="AIL25" s="73">
        <f t="shared" si="813"/>
        <v>1747.5</v>
      </c>
      <c r="AIM25" s="73">
        <f t="shared" si="813"/>
        <v>1750.5</v>
      </c>
      <c r="AIN25" s="73">
        <f t="shared" ref="AIN25:AIS25" si="814">AIM25+AIN22</f>
        <v>1754.5</v>
      </c>
      <c r="AIO25" s="73">
        <f t="shared" si="814"/>
        <v>1756.5</v>
      </c>
      <c r="AIP25" s="73">
        <f t="shared" si="814"/>
        <v>1761.5</v>
      </c>
      <c r="AIQ25" s="73">
        <f t="shared" si="814"/>
        <v>1770.5</v>
      </c>
      <c r="AIR25" s="73">
        <f t="shared" si="814"/>
        <v>1780.5</v>
      </c>
      <c r="AIS25" s="73">
        <f t="shared" si="814"/>
        <v>1787.5</v>
      </c>
      <c r="AIT25" s="73">
        <f t="shared" ref="AIT25:AJX25" si="815">AIS25+AIT22</f>
        <v>1803.5</v>
      </c>
      <c r="AIU25" s="73">
        <f t="shared" si="815"/>
        <v>1807.5</v>
      </c>
      <c r="AIV25" s="73">
        <f t="shared" si="815"/>
        <v>1812.5</v>
      </c>
      <c r="AIW25" s="73">
        <f t="shared" si="815"/>
        <v>1815.5</v>
      </c>
      <c r="AIX25" s="73">
        <f t="shared" si="815"/>
        <v>1818.5</v>
      </c>
      <c r="AIY25" s="73">
        <f t="shared" si="815"/>
        <v>1822.5</v>
      </c>
      <c r="AIZ25" s="73">
        <f t="shared" si="815"/>
        <v>1829.5</v>
      </c>
      <c r="AJA25" s="73">
        <f t="shared" si="815"/>
        <v>1837.5</v>
      </c>
      <c r="AJB25" s="73">
        <f t="shared" si="815"/>
        <v>1842.5</v>
      </c>
      <c r="AJC25" s="73">
        <f t="shared" si="815"/>
        <v>1848.5</v>
      </c>
      <c r="AJD25" s="73">
        <f t="shared" si="815"/>
        <v>1855.5</v>
      </c>
      <c r="AJE25" s="73">
        <f t="shared" si="815"/>
        <v>1862.5</v>
      </c>
      <c r="AJF25" s="73">
        <f t="shared" si="815"/>
        <v>1873.5</v>
      </c>
      <c r="AJG25" s="73">
        <f t="shared" si="815"/>
        <v>1879.5</v>
      </c>
      <c r="AJH25" s="73">
        <f t="shared" si="815"/>
        <v>1886.5</v>
      </c>
      <c r="AJI25" s="73">
        <f t="shared" si="815"/>
        <v>1889.5</v>
      </c>
      <c r="AJJ25" s="73">
        <f t="shared" si="815"/>
        <v>1889.5</v>
      </c>
      <c r="AJK25" s="73">
        <f t="shared" si="815"/>
        <v>1893.5</v>
      </c>
      <c r="AJL25" s="73">
        <f t="shared" si="815"/>
        <v>1897.5</v>
      </c>
      <c r="AJM25" s="73">
        <f t="shared" si="815"/>
        <v>1906.5</v>
      </c>
      <c r="AJN25" s="73">
        <f t="shared" si="815"/>
        <v>1917.5</v>
      </c>
      <c r="AJO25" s="73">
        <f t="shared" si="815"/>
        <v>1925.5</v>
      </c>
      <c r="AJP25" s="73">
        <f t="shared" si="815"/>
        <v>1931.5</v>
      </c>
      <c r="AJQ25" s="73">
        <f t="shared" si="815"/>
        <v>1936.5</v>
      </c>
      <c r="AJR25" s="73">
        <f t="shared" si="815"/>
        <v>1945.5</v>
      </c>
      <c r="AJS25" s="73">
        <f t="shared" si="815"/>
        <v>1947.5</v>
      </c>
      <c r="AJT25" s="73">
        <f t="shared" si="815"/>
        <v>1956.5</v>
      </c>
      <c r="AJU25" s="73">
        <f t="shared" si="815"/>
        <v>1962.5</v>
      </c>
      <c r="AJV25" s="73">
        <f t="shared" si="815"/>
        <v>1969.5</v>
      </c>
      <c r="AJW25" s="73">
        <f t="shared" si="815"/>
        <v>1977.5</v>
      </c>
      <c r="AJX25" s="73">
        <f t="shared" si="815"/>
        <v>1983.5</v>
      </c>
      <c r="AJY25" s="73">
        <f t="shared" ref="AJY25" si="816">AJX25+AJY22</f>
        <v>1988.5</v>
      </c>
      <c r="AJZ25" s="73">
        <f t="shared" ref="AJZ25" si="817">AJY25+AJZ22</f>
        <v>1994.5</v>
      </c>
      <c r="AKA25" s="73">
        <f t="shared" ref="AKA25" si="818">AJZ25+AKA22</f>
        <v>2001.5</v>
      </c>
      <c r="AKB25" s="73">
        <f t="shared" ref="AKB25" si="819">AKA25+AKB22</f>
        <v>2010.5</v>
      </c>
      <c r="AKC25" s="73">
        <f t="shared" ref="AKC25:ALI25" si="820">AKB25+AKC22</f>
        <v>2011.5</v>
      </c>
      <c r="AKD25" s="73">
        <f t="shared" si="820"/>
        <v>2025.5</v>
      </c>
      <c r="AKE25" s="73">
        <f t="shared" si="820"/>
        <v>2030.5</v>
      </c>
      <c r="AKF25" s="73">
        <f t="shared" si="820"/>
        <v>2031.5</v>
      </c>
      <c r="AKG25" s="73">
        <f t="shared" si="820"/>
        <v>2036.5</v>
      </c>
      <c r="AKH25" s="73">
        <f t="shared" si="820"/>
        <v>2040.5</v>
      </c>
      <c r="AKI25" s="73">
        <f t="shared" si="820"/>
        <v>2043.5</v>
      </c>
      <c r="AKJ25" s="73">
        <f t="shared" si="820"/>
        <v>2045.5</v>
      </c>
      <c r="AKK25" s="73">
        <f t="shared" si="820"/>
        <v>2045.5</v>
      </c>
      <c r="AKL25" s="73">
        <f t="shared" si="820"/>
        <v>2049.5</v>
      </c>
      <c r="AKM25" s="73">
        <f t="shared" si="820"/>
        <v>2054.5</v>
      </c>
      <c r="AKN25" s="73">
        <f t="shared" si="820"/>
        <v>2056.5</v>
      </c>
      <c r="AKO25" s="73">
        <f t="shared" si="820"/>
        <v>2061.5</v>
      </c>
      <c r="AKP25" s="73">
        <f t="shared" si="820"/>
        <v>2070.5</v>
      </c>
      <c r="AKQ25" s="73">
        <f t="shared" si="820"/>
        <v>2073.5</v>
      </c>
      <c r="AKR25" s="73">
        <f t="shared" si="820"/>
        <v>2080.5</v>
      </c>
      <c r="AKS25" s="73">
        <f t="shared" si="820"/>
        <v>2083.5</v>
      </c>
      <c r="AKT25" s="73">
        <f t="shared" si="820"/>
        <v>2094.5</v>
      </c>
      <c r="AKU25" s="73">
        <f t="shared" si="820"/>
        <v>2098.5</v>
      </c>
      <c r="AKV25" s="73">
        <f t="shared" si="820"/>
        <v>2100.5</v>
      </c>
      <c r="AKW25" s="73">
        <f t="shared" si="820"/>
        <v>2100.5</v>
      </c>
      <c r="AKX25" s="73">
        <f t="shared" si="820"/>
        <v>2107.5</v>
      </c>
      <c r="AKY25" s="73">
        <f t="shared" si="820"/>
        <v>2119.5</v>
      </c>
      <c r="AKZ25" s="73">
        <f t="shared" si="820"/>
        <v>2127.5</v>
      </c>
      <c r="ALA25" s="73">
        <f t="shared" si="820"/>
        <v>2137.5</v>
      </c>
      <c r="ALB25" s="73">
        <f t="shared" si="820"/>
        <v>2141.5</v>
      </c>
      <c r="ALC25" s="73">
        <f t="shared" si="820"/>
        <v>2158.5</v>
      </c>
      <c r="ALD25" s="73">
        <f t="shared" si="820"/>
        <v>2165.5</v>
      </c>
      <c r="ALE25" s="73">
        <f t="shared" si="820"/>
        <v>2176.5</v>
      </c>
      <c r="ALF25" s="73">
        <f t="shared" si="820"/>
        <v>2183.5</v>
      </c>
      <c r="ALG25" s="73">
        <f t="shared" si="820"/>
        <v>2197.5</v>
      </c>
      <c r="ALH25" s="73">
        <f t="shared" si="820"/>
        <v>2208.5</v>
      </c>
      <c r="ALI25" s="73">
        <f t="shared" si="820"/>
        <v>2212.5</v>
      </c>
      <c r="ALJ25" s="73">
        <f t="shared" ref="ALJ25:ALO25" si="821">ALI25+ALJ22</f>
        <v>2227.5</v>
      </c>
      <c r="ALK25" s="73">
        <f t="shared" si="821"/>
        <v>2242.5</v>
      </c>
      <c r="ALL25" s="73">
        <f t="shared" si="821"/>
        <v>2252.5</v>
      </c>
      <c r="ALM25" s="73">
        <f t="shared" si="821"/>
        <v>2254.5</v>
      </c>
      <c r="ALN25" s="73">
        <f t="shared" si="821"/>
        <v>2258.5</v>
      </c>
      <c r="ALO25" s="73">
        <f t="shared" si="821"/>
        <v>2272.5</v>
      </c>
      <c r="ALP25" s="73">
        <f t="shared" ref="ALP25:ALQ25" si="822">ALO25+ALP22</f>
        <v>2275.5</v>
      </c>
      <c r="ALQ25" s="73">
        <f t="shared" si="822"/>
        <v>2282.5</v>
      </c>
      <c r="ALR25" s="73">
        <f t="shared" ref="ALR25" si="823">ALQ25+ALR22</f>
        <v>2289.5</v>
      </c>
      <c r="ALS25" s="73">
        <f t="shared" ref="ALS25" si="824">ALR25+ALS22</f>
        <v>2297.5</v>
      </c>
      <c r="ALT25" s="73">
        <f t="shared" ref="ALT25" si="825">ALS25+ALT22</f>
        <v>2303.5</v>
      </c>
      <c r="ALU25" s="73">
        <f t="shared" ref="ALU25" si="826">ALT25+ALU22</f>
        <v>2311.5</v>
      </c>
      <c r="ALV25" s="73">
        <f t="shared" ref="ALV25:AMH25" si="827">ALU25+ALV22</f>
        <v>2319.5</v>
      </c>
      <c r="ALW25" s="73">
        <f t="shared" si="827"/>
        <v>2321.5</v>
      </c>
      <c r="ALX25" s="73">
        <f t="shared" si="827"/>
        <v>2329.5</v>
      </c>
      <c r="ALY25" s="73">
        <f t="shared" si="827"/>
        <v>2333.5</v>
      </c>
      <c r="ALZ25" s="73">
        <f t="shared" si="827"/>
        <v>2335.5</v>
      </c>
      <c r="AMA25" s="73">
        <f t="shared" si="827"/>
        <v>2340.5</v>
      </c>
      <c r="AMB25" s="73">
        <f t="shared" si="827"/>
        <v>2346.5</v>
      </c>
      <c r="AMC25" s="73">
        <f t="shared" si="827"/>
        <v>2350.5</v>
      </c>
      <c r="AMD25" s="73">
        <f t="shared" si="827"/>
        <v>2352.5</v>
      </c>
      <c r="AME25" s="73">
        <f t="shared" si="827"/>
        <v>2357.5</v>
      </c>
      <c r="AMF25" s="73">
        <f t="shared" si="827"/>
        <v>2362.5</v>
      </c>
      <c r="AMG25" s="73">
        <f t="shared" si="827"/>
        <v>2364.5</v>
      </c>
      <c r="AMH25" s="73">
        <f t="shared" si="827"/>
        <v>2366.5</v>
      </c>
      <c r="AMI25" s="73">
        <f t="shared" ref="AMI25" si="828">AMH25+AMI22</f>
        <v>2370.5</v>
      </c>
      <c r="AMJ25" s="73">
        <f t="shared" ref="AMJ25:AND25" si="829">AMI25+AMJ22</f>
        <v>2375.5</v>
      </c>
      <c r="AMK25" s="73">
        <f t="shared" si="829"/>
        <v>2387.5</v>
      </c>
      <c r="AML25" s="73">
        <f t="shared" si="829"/>
        <v>2390.5</v>
      </c>
      <c r="AMM25" s="73">
        <f t="shared" si="829"/>
        <v>2395.5</v>
      </c>
      <c r="AMN25" s="73">
        <f t="shared" si="829"/>
        <v>2410.5</v>
      </c>
      <c r="AMO25" s="73">
        <f t="shared" si="829"/>
        <v>2416.5</v>
      </c>
      <c r="AMP25" s="73">
        <f t="shared" si="829"/>
        <v>2424.5</v>
      </c>
      <c r="AMQ25" s="73">
        <f t="shared" si="829"/>
        <v>2425.5</v>
      </c>
      <c r="AMR25" s="73">
        <f t="shared" si="829"/>
        <v>2432.5</v>
      </c>
      <c r="AMS25" s="73">
        <f t="shared" si="829"/>
        <v>2437.5</v>
      </c>
      <c r="AMT25" s="73">
        <f t="shared" si="829"/>
        <v>2439.5</v>
      </c>
      <c r="AMU25" s="73">
        <f t="shared" si="829"/>
        <v>2443.5</v>
      </c>
      <c r="AMV25" s="73">
        <f t="shared" si="829"/>
        <v>2445.5</v>
      </c>
      <c r="AMW25" s="73">
        <f t="shared" si="829"/>
        <v>2454.5</v>
      </c>
      <c r="AMX25" s="73">
        <f t="shared" si="829"/>
        <v>2462.5</v>
      </c>
      <c r="AMY25" s="73">
        <f t="shared" si="829"/>
        <v>2469.5</v>
      </c>
      <c r="AMZ25" s="73">
        <f t="shared" si="829"/>
        <v>2474.5</v>
      </c>
      <c r="ANA25" s="73">
        <f t="shared" si="829"/>
        <v>2478.5</v>
      </c>
      <c r="ANB25" s="73">
        <f t="shared" si="829"/>
        <v>2485.5</v>
      </c>
      <c r="ANC25" s="73">
        <f t="shared" si="829"/>
        <v>2498.5</v>
      </c>
      <c r="AND25" s="73">
        <f t="shared" si="829"/>
        <v>2511.5</v>
      </c>
      <c r="ANE25" s="73">
        <f t="shared" ref="ANE25" si="830">AND25+ANE22</f>
        <v>2520.5</v>
      </c>
      <c r="ANF25" s="73">
        <f t="shared" ref="ANF25:ANP25" si="831">ANE25+ANF22</f>
        <v>2530.5</v>
      </c>
      <c r="ANG25" s="73">
        <f t="shared" si="831"/>
        <v>2533.5</v>
      </c>
      <c r="ANH25" s="73">
        <f t="shared" si="831"/>
        <v>2537.5</v>
      </c>
      <c r="ANI25" s="73">
        <f t="shared" si="831"/>
        <v>2541.5</v>
      </c>
      <c r="ANJ25" s="73">
        <f t="shared" si="831"/>
        <v>2559.5</v>
      </c>
      <c r="ANK25" s="73">
        <f t="shared" si="831"/>
        <v>2564.5</v>
      </c>
      <c r="ANL25" s="73">
        <f t="shared" si="831"/>
        <v>2579.5</v>
      </c>
      <c r="ANM25" s="73">
        <f t="shared" si="831"/>
        <v>2581.5</v>
      </c>
      <c r="ANN25" s="73">
        <f t="shared" si="831"/>
        <v>2584.5</v>
      </c>
      <c r="ANO25" s="73">
        <f t="shared" si="831"/>
        <v>2592.5</v>
      </c>
      <c r="ANP25" s="73">
        <f t="shared" si="831"/>
        <v>2606.5</v>
      </c>
      <c r="ANQ25" s="73">
        <f t="shared" ref="ANQ25" si="832">ANP25+ANQ22</f>
        <v>2613.5</v>
      </c>
      <c r="ANR25" s="73">
        <f t="shared" ref="ANR25" si="833">ANQ25+ANR22</f>
        <v>2624.5</v>
      </c>
      <c r="ANS25" s="73">
        <f t="shared" ref="ANS25" si="834">ANR25+ANS22</f>
        <v>2628.5</v>
      </c>
      <c r="ANT25" s="73">
        <f t="shared" ref="ANT25:ANY25" si="835">ANS25+ANT22</f>
        <v>2638.5</v>
      </c>
      <c r="ANU25" s="73">
        <f t="shared" si="835"/>
        <v>2646.5</v>
      </c>
      <c r="ANV25" s="73">
        <f t="shared" si="835"/>
        <v>2659.5</v>
      </c>
      <c r="ANW25" s="73">
        <f t="shared" si="835"/>
        <v>2660.5</v>
      </c>
      <c r="ANX25" s="73">
        <f t="shared" si="835"/>
        <v>2661.5</v>
      </c>
      <c r="ANY25" s="73">
        <f t="shared" si="835"/>
        <v>2666.5</v>
      </c>
      <c r="ANZ25" s="73">
        <f t="shared" ref="ANZ25:AOC25" si="836">ANY25+ANZ22</f>
        <v>2676.5</v>
      </c>
      <c r="AOA25" s="73">
        <f t="shared" si="836"/>
        <v>2684.5</v>
      </c>
      <c r="AOB25" s="73">
        <f t="shared" si="836"/>
        <v>2689.5</v>
      </c>
      <c r="AOC25" s="73">
        <f t="shared" si="836"/>
        <v>2696.5</v>
      </c>
      <c r="AOD25" s="73">
        <f t="shared" ref="AOD25" si="837">AOC25+AOD22</f>
        <v>2701.5</v>
      </c>
      <c r="AOE25" s="73">
        <f t="shared" ref="AOE25" si="838">AOD25+AOE22</f>
        <v>2707.5</v>
      </c>
      <c r="AOF25" s="73">
        <f t="shared" ref="AOF25" si="839">AOE25+AOF22</f>
        <v>2713.5</v>
      </c>
      <c r="AOG25" s="73">
        <f t="shared" ref="AOG25:ART25" si="840">AOF25+AOG22</f>
        <v>2729.5</v>
      </c>
      <c r="AOH25" s="73">
        <f t="shared" si="840"/>
        <v>2735.5</v>
      </c>
      <c r="AOI25" s="73">
        <f t="shared" si="840"/>
        <v>2740.5</v>
      </c>
      <c r="AOJ25" s="73">
        <f t="shared" si="840"/>
        <v>2741.5</v>
      </c>
      <c r="AOK25" s="73">
        <f t="shared" si="840"/>
        <v>2747.5</v>
      </c>
      <c r="AOL25" s="73">
        <f t="shared" si="840"/>
        <v>2747.5</v>
      </c>
      <c r="AOM25" s="73">
        <f t="shared" si="840"/>
        <v>2767.5</v>
      </c>
      <c r="AON25" s="73">
        <f t="shared" si="840"/>
        <v>2772.5</v>
      </c>
      <c r="AOO25" s="73">
        <f t="shared" si="840"/>
        <v>2786.5</v>
      </c>
      <c r="AOP25" s="73">
        <f t="shared" si="840"/>
        <v>2793.5</v>
      </c>
      <c r="AOQ25" s="73">
        <f t="shared" si="840"/>
        <v>2804.5</v>
      </c>
      <c r="AOR25" s="73">
        <f t="shared" si="840"/>
        <v>2809.5</v>
      </c>
      <c r="AOS25" s="73">
        <f t="shared" si="840"/>
        <v>2814.5</v>
      </c>
      <c r="AOT25" s="73">
        <f t="shared" si="840"/>
        <v>2815.5</v>
      </c>
      <c r="AOU25" s="73">
        <f t="shared" si="840"/>
        <v>2816.5</v>
      </c>
      <c r="AOV25" s="73">
        <f t="shared" si="840"/>
        <v>2817.5</v>
      </c>
      <c r="AOW25" s="73">
        <f t="shared" si="840"/>
        <v>2819.5</v>
      </c>
      <c r="AOX25" s="73">
        <f t="shared" si="840"/>
        <v>2827.5</v>
      </c>
      <c r="AOY25" s="73">
        <f t="shared" si="840"/>
        <v>2839.5</v>
      </c>
      <c r="AOZ25" s="73">
        <f t="shared" si="840"/>
        <v>2856.5</v>
      </c>
      <c r="APA25" s="73">
        <f t="shared" si="840"/>
        <v>2857.5</v>
      </c>
      <c r="APB25" s="73">
        <f t="shared" si="840"/>
        <v>2861.5</v>
      </c>
      <c r="APC25" s="73">
        <f t="shared" si="840"/>
        <v>2869.5</v>
      </c>
      <c r="APD25" s="73">
        <f t="shared" si="840"/>
        <v>2872.5</v>
      </c>
      <c r="APE25" s="73">
        <f t="shared" si="840"/>
        <v>2874.5</v>
      </c>
      <c r="APF25" s="73">
        <f t="shared" si="840"/>
        <v>2883.5</v>
      </c>
      <c r="APG25" s="73">
        <f t="shared" si="840"/>
        <v>2896.5</v>
      </c>
      <c r="APH25" s="73">
        <f t="shared" si="840"/>
        <v>2898.5</v>
      </c>
      <c r="API25" s="73">
        <f t="shared" si="840"/>
        <v>2899.5</v>
      </c>
      <c r="APJ25" s="73">
        <f t="shared" si="840"/>
        <v>2905.5</v>
      </c>
      <c r="APK25" s="73">
        <f t="shared" si="840"/>
        <v>2907.5</v>
      </c>
      <c r="APL25" s="73">
        <f t="shared" si="840"/>
        <v>2912.5</v>
      </c>
      <c r="APM25" s="73">
        <f t="shared" si="840"/>
        <v>2918.5</v>
      </c>
      <c r="APN25" s="73">
        <f t="shared" si="840"/>
        <v>2921.5</v>
      </c>
      <c r="APO25" s="73">
        <f t="shared" si="840"/>
        <v>2921.5</v>
      </c>
      <c r="APP25" s="73">
        <f t="shared" si="840"/>
        <v>2927.5</v>
      </c>
      <c r="APQ25" s="73">
        <f t="shared" si="840"/>
        <v>2933.5</v>
      </c>
      <c r="APR25" s="73">
        <f t="shared" si="840"/>
        <v>2938.5</v>
      </c>
      <c r="APS25" s="73">
        <f t="shared" si="840"/>
        <v>2944.5</v>
      </c>
      <c r="APT25" s="73">
        <f t="shared" si="840"/>
        <v>2947.5</v>
      </c>
      <c r="APU25" s="73">
        <f t="shared" si="840"/>
        <v>2956.5</v>
      </c>
      <c r="APV25" s="73">
        <f t="shared" si="840"/>
        <v>2959.5</v>
      </c>
      <c r="APW25" s="73">
        <f t="shared" si="840"/>
        <v>2969.5</v>
      </c>
      <c r="APX25" s="73">
        <f t="shared" si="840"/>
        <v>2974.5</v>
      </c>
      <c r="APY25" s="73">
        <f t="shared" si="840"/>
        <v>2976.5</v>
      </c>
      <c r="APZ25" s="73">
        <f t="shared" si="840"/>
        <v>2978.5</v>
      </c>
      <c r="AQA25" s="73">
        <f t="shared" si="840"/>
        <v>2987.5</v>
      </c>
      <c r="AQB25" s="73">
        <f t="shared" si="840"/>
        <v>2990.5</v>
      </c>
      <c r="AQC25" s="73">
        <f t="shared" si="840"/>
        <v>2998.5</v>
      </c>
      <c r="AQD25" s="73">
        <f t="shared" si="840"/>
        <v>3006.5</v>
      </c>
      <c r="AQE25" s="73">
        <f t="shared" si="840"/>
        <v>3009.5</v>
      </c>
      <c r="AQF25" s="73">
        <f t="shared" si="840"/>
        <v>3012.5</v>
      </c>
      <c r="AQG25" s="73">
        <f t="shared" si="840"/>
        <v>3014.5</v>
      </c>
      <c r="AQH25" s="73">
        <f t="shared" si="840"/>
        <v>3016.5</v>
      </c>
      <c r="AQI25" s="73">
        <f t="shared" si="840"/>
        <v>3017.5</v>
      </c>
      <c r="AQJ25" s="73">
        <f t="shared" si="840"/>
        <v>3026.5</v>
      </c>
      <c r="AQK25" s="73">
        <f t="shared" si="840"/>
        <v>3031.5</v>
      </c>
      <c r="AQL25" s="73">
        <f t="shared" si="840"/>
        <v>3033.5</v>
      </c>
      <c r="AQM25" s="73">
        <f t="shared" si="840"/>
        <v>3042.5</v>
      </c>
      <c r="AQN25" s="73">
        <f t="shared" si="840"/>
        <v>3051.5</v>
      </c>
      <c r="AQO25" s="73">
        <f t="shared" si="840"/>
        <v>3059.5</v>
      </c>
      <c r="AQP25" s="73">
        <f t="shared" si="840"/>
        <v>3067.5</v>
      </c>
      <c r="AQQ25" s="73">
        <f t="shared" si="840"/>
        <v>3078.5</v>
      </c>
      <c r="AQR25" s="73">
        <f t="shared" si="840"/>
        <v>3080.5</v>
      </c>
      <c r="AQS25" s="73">
        <f t="shared" si="840"/>
        <v>3083.5</v>
      </c>
      <c r="AQT25" s="73">
        <f t="shared" si="840"/>
        <v>3085.5</v>
      </c>
      <c r="AQU25" s="73">
        <f t="shared" si="840"/>
        <v>3094.5</v>
      </c>
      <c r="AQV25" s="73">
        <f t="shared" si="840"/>
        <v>3100.5</v>
      </c>
      <c r="AQW25" s="73">
        <f t="shared" si="840"/>
        <v>3109.5</v>
      </c>
      <c r="AQX25" s="73">
        <f t="shared" si="840"/>
        <v>3110.5</v>
      </c>
      <c r="AQY25" s="73">
        <f t="shared" si="840"/>
        <v>3118.5</v>
      </c>
      <c r="AQZ25" s="73">
        <f t="shared" si="840"/>
        <v>3125.5</v>
      </c>
      <c r="ARA25" s="73">
        <f t="shared" si="840"/>
        <v>3133.5</v>
      </c>
      <c r="ARB25" s="73">
        <f t="shared" si="840"/>
        <v>3137.5</v>
      </c>
      <c r="ARC25" s="73">
        <f t="shared" si="840"/>
        <v>3144.5</v>
      </c>
      <c r="ARD25" s="73">
        <f t="shared" si="840"/>
        <v>3153.5</v>
      </c>
      <c r="ARE25" s="73">
        <f t="shared" si="840"/>
        <v>3161.5</v>
      </c>
      <c r="ARF25" s="73">
        <f t="shared" si="840"/>
        <v>3164.5</v>
      </c>
      <c r="ARG25" s="73">
        <f t="shared" si="840"/>
        <v>3170.5</v>
      </c>
      <c r="ARH25" s="73">
        <f t="shared" si="840"/>
        <v>3172.5</v>
      </c>
      <c r="ARI25" s="73">
        <f t="shared" si="840"/>
        <v>3175.5</v>
      </c>
      <c r="ARJ25" s="73">
        <f t="shared" si="840"/>
        <v>3180.5</v>
      </c>
      <c r="ARK25" s="73">
        <f t="shared" si="840"/>
        <v>3184.5</v>
      </c>
      <c r="ARL25" s="73">
        <f t="shared" si="840"/>
        <v>3189.5</v>
      </c>
      <c r="ARM25" s="73">
        <f t="shared" si="840"/>
        <v>3197.5</v>
      </c>
      <c r="ARN25" s="73">
        <f t="shared" si="840"/>
        <v>3204.5</v>
      </c>
      <c r="ARO25" s="73">
        <f t="shared" si="840"/>
        <v>3205.5</v>
      </c>
      <c r="ARP25" s="73">
        <f t="shared" si="840"/>
        <v>3211.5</v>
      </c>
      <c r="ARQ25" s="73">
        <f t="shared" si="840"/>
        <v>3212.5</v>
      </c>
      <c r="ARR25" s="73">
        <f t="shared" si="840"/>
        <v>3215.5</v>
      </c>
      <c r="ARS25" s="73">
        <f t="shared" si="840"/>
        <v>3219.5</v>
      </c>
      <c r="ART25" s="73">
        <f t="shared" si="840"/>
        <v>3226.5</v>
      </c>
      <c r="ARU25" s="73">
        <f t="shared" ref="ARU25:ATJ25" si="841">ART25+ARU22</f>
        <v>3228.5</v>
      </c>
      <c r="ARV25" s="73">
        <f t="shared" si="841"/>
        <v>3232.5</v>
      </c>
      <c r="ARW25" s="73">
        <f t="shared" si="841"/>
        <v>3238.5</v>
      </c>
      <c r="ARX25" s="73">
        <f t="shared" si="841"/>
        <v>3240.5</v>
      </c>
      <c r="ARY25" s="73">
        <f t="shared" si="841"/>
        <v>3245.5</v>
      </c>
      <c r="ARZ25" s="73">
        <f t="shared" si="841"/>
        <v>3248.5</v>
      </c>
      <c r="ASA25" s="73">
        <f t="shared" si="841"/>
        <v>3251.5</v>
      </c>
      <c r="ASB25" s="73">
        <f t="shared" si="841"/>
        <v>3253.5</v>
      </c>
      <c r="ASC25" s="73">
        <f t="shared" si="841"/>
        <v>3255.5</v>
      </c>
      <c r="ASD25" s="73">
        <f t="shared" si="841"/>
        <v>3258.5</v>
      </c>
      <c r="ASE25" s="73">
        <f t="shared" si="841"/>
        <v>3260.5</v>
      </c>
      <c r="ASF25" s="73">
        <f t="shared" si="841"/>
        <v>3261.5</v>
      </c>
      <c r="ASG25" s="73">
        <f t="shared" si="841"/>
        <v>3266.5</v>
      </c>
      <c r="ASH25" s="73">
        <f t="shared" si="841"/>
        <v>3268.5</v>
      </c>
      <c r="ASI25" s="73">
        <f t="shared" si="841"/>
        <v>3276.5</v>
      </c>
      <c r="ASJ25" s="73">
        <f t="shared" si="841"/>
        <v>3278.5</v>
      </c>
      <c r="ASK25" s="73">
        <f t="shared" si="841"/>
        <v>3290.5</v>
      </c>
      <c r="ASL25" s="73">
        <f t="shared" si="841"/>
        <v>3291.5</v>
      </c>
      <c r="ASM25" s="73">
        <f t="shared" si="841"/>
        <v>3293.5</v>
      </c>
      <c r="ASN25" s="73">
        <f t="shared" si="841"/>
        <v>3297.5</v>
      </c>
      <c r="ASO25" s="73">
        <f t="shared" si="841"/>
        <v>3300.5</v>
      </c>
      <c r="ASP25" s="73">
        <f t="shared" si="841"/>
        <v>3302.5</v>
      </c>
      <c r="ASQ25" s="73">
        <f t="shared" si="841"/>
        <v>3305.5</v>
      </c>
      <c r="ASR25" s="73">
        <f t="shared" si="841"/>
        <v>3313.5</v>
      </c>
      <c r="ASS25" s="73">
        <f t="shared" si="841"/>
        <v>3317.5</v>
      </c>
      <c r="AST25" s="73">
        <f t="shared" si="841"/>
        <v>3326.5</v>
      </c>
      <c r="ASU25" s="73">
        <f t="shared" si="841"/>
        <v>3331.5</v>
      </c>
      <c r="ASV25" s="73">
        <f t="shared" si="841"/>
        <v>3336.5</v>
      </c>
      <c r="ASW25" s="73">
        <f t="shared" si="841"/>
        <v>3340.5</v>
      </c>
      <c r="ASX25" s="73">
        <f t="shared" si="841"/>
        <v>3342.5</v>
      </c>
      <c r="ASY25" s="73">
        <f t="shared" si="841"/>
        <v>3345.5</v>
      </c>
      <c r="ASZ25" s="73">
        <f t="shared" si="841"/>
        <v>3357.5</v>
      </c>
      <c r="ATA25" s="73">
        <f t="shared" si="841"/>
        <v>3359.5</v>
      </c>
      <c r="ATB25" s="73">
        <f t="shared" si="841"/>
        <v>3363.5</v>
      </c>
      <c r="ATC25" s="73">
        <f t="shared" si="841"/>
        <v>3370.5</v>
      </c>
      <c r="ATD25" s="73">
        <f t="shared" si="841"/>
        <v>3378.5</v>
      </c>
      <c r="ATE25" s="73">
        <f t="shared" si="841"/>
        <v>3380.5</v>
      </c>
      <c r="ATF25" s="73">
        <f t="shared" si="841"/>
        <v>3384.5</v>
      </c>
      <c r="ATG25" s="73">
        <f t="shared" si="841"/>
        <v>3386.5</v>
      </c>
      <c r="ATH25" s="73">
        <f t="shared" si="841"/>
        <v>3393.5</v>
      </c>
      <c r="ATI25" s="73">
        <f t="shared" si="841"/>
        <v>3397.5</v>
      </c>
      <c r="ATJ25" s="73">
        <f t="shared" si="841"/>
        <v>3405.5</v>
      </c>
      <c r="ATK25" s="73">
        <f>ATJ25+ATK22</f>
        <v>3410.5</v>
      </c>
      <c r="ATL25" s="73">
        <f>ATK25+ATL22</f>
        <v>3415.5</v>
      </c>
      <c r="ATM25" s="73">
        <f t="shared" ref="ATM25:ATP25" si="842">ATL25+ATM22</f>
        <v>3423.5</v>
      </c>
      <c r="ATN25" s="73">
        <f t="shared" si="842"/>
        <v>3429.5</v>
      </c>
      <c r="ATO25" s="73">
        <f t="shared" si="842"/>
        <v>3437.5</v>
      </c>
      <c r="ATP25" s="73">
        <f t="shared" si="842"/>
        <v>3444.5</v>
      </c>
      <c r="ATQ25" s="73">
        <f t="shared" ref="ATQ25:ATV25" si="843">ATP25+ATQ22</f>
        <v>3451.5</v>
      </c>
      <c r="ATR25" s="73">
        <f t="shared" si="843"/>
        <v>3453.5</v>
      </c>
      <c r="ATS25" s="73">
        <f t="shared" si="843"/>
        <v>3454.5</v>
      </c>
      <c r="ATT25" s="73">
        <f t="shared" si="843"/>
        <v>3470.5</v>
      </c>
      <c r="ATU25" s="73">
        <f t="shared" si="843"/>
        <v>3473.5</v>
      </c>
      <c r="ATV25" s="73">
        <f t="shared" si="843"/>
        <v>3485.5</v>
      </c>
      <c r="ATW25" s="73">
        <f t="shared" ref="ATW25:AXL25" si="844">ATV25+ATW22</f>
        <v>3487.5</v>
      </c>
      <c r="ATX25" s="73">
        <f t="shared" si="844"/>
        <v>3493.5</v>
      </c>
      <c r="ATY25" s="73">
        <f t="shared" si="844"/>
        <v>3499.5</v>
      </c>
      <c r="ATZ25" s="73">
        <f t="shared" si="844"/>
        <v>3513.5</v>
      </c>
      <c r="AUA25" s="73">
        <f t="shared" si="844"/>
        <v>3514.5</v>
      </c>
      <c r="AUB25" s="73">
        <f t="shared" si="844"/>
        <v>3516.5</v>
      </c>
      <c r="AUC25" s="73">
        <f t="shared" si="844"/>
        <v>3519.5</v>
      </c>
      <c r="AUD25" s="73">
        <f t="shared" si="844"/>
        <v>3523.5</v>
      </c>
      <c r="AUE25" s="73">
        <f t="shared" si="844"/>
        <v>3537.5</v>
      </c>
      <c r="AUF25" s="73">
        <f t="shared" si="844"/>
        <v>3540.5</v>
      </c>
      <c r="AUG25" s="73">
        <f t="shared" si="844"/>
        <v>3542.5</v>
      </c>
      <c r="AUH25" s="73">
        <f t="shared" si="844"/>
        <v>3546.5</v>
      </c>
      <c r="AUI25" s="73">
        <f t="shared" si="844"/>
        <v>3547.5</v>
      </c>
      <c r="AUJ25" s="73">
        <f t="shared" si="844"/>
        <v>3552.5</v>
      </c>
      <c r="AUK25" s="73">
        <f t="shared" si="844"/>
        <v>3564.5</v>
      </c>
      <c r="AUL25" s="73">
        <f t="shared" si="844"/>
        <v>3590.5</v>
      </c>
      <c r="AUM25" s="73">
        <f t="shared" si="844"/>
        <v>3601.5</v>
      </c>
      <c r="AUN25" s="73">
        <f t="shared" si="844"/>
        <v>3610.5</v>
      </c>
      <c r="AUO25" s="73">
        <f t="shared" si="844"/>
        <v>3617.5</v>
      </c>
      <c r="AUP25" s="73">
        <f t="shared" si="844"/>
        <v>3626.5</v>
      </c>
      <c r="AUQ25" s="73">
        <f t="shared" si="844"/>
        <v>3635.5</v>
      </c>
      <c r="AUR25" s="73">
        <f t="shared" si="844"/>
        <v>3645.5</v>
      </c>
      <c r="AUS25" s="73">
        <f t="shared" si="844"/>
        <v>3650.5</v>
      </c>
      <c r="AUT25" s="73">
        <f t="shared" si="844"/>
        <v>3659.5</v>
      </c>
      <c r="AUU25" s="73">
        <f t="shared" si="844"/>
        <v>3667.5</v>
      </c>
      <c r="AUV25" s="73">
        <f t="shared" si="844"/>
        <v>3670.5</v>
      </c>
      <c r="AUW25" s="73">
        <f t="shared" si="844"/>
        <v>3680.5</v>
      </c>
      <c r="AUX25" s="73">
        <f t="shared" si="844"/>
        <v>3692.5</v>
      </c>
      <c r="AUY25" s="73">
        <f t="shared" si="844"/>
        <v>3702.5</v>
      </c>
      <c r="AUZ25" s="73">
        <f t="shared" si="844"/>
        <v>3716.5</v>
      </c>
      <c r="AVA25" s="73">
        <f t="shared" si="844"/>
        <v>3720.5</v>
      </c>
      <c r="AVB25" s="73">
        <f t="shared" si="844"/>
        <v>3733.5</v>
      </c>
      <c r="AVC25" s="73">
        <f t="shared" si="844"/>
        <v>3737.5</v>
      </c>
      <c r="AVD25" s="73">
        <f t="shared" si="844"/>
        <v>3738.5</v>
      </c>
      <c r="AVE25" s="73">
        <f t="shared" si="844"/>
        <v>3748.5</v>
      </c>
      <c r="AVF25" s="73">
        <f t="shared" si="844"/>
        <v>3752.5</v>
      </c>
      <c r="AVG25" s="73">
        <f t="shared" si="844"/>
        <v>3759.5</v>
      </c>
      <c r="AVH25" s="73">
        <f t="shared" si="844"/>
        <v>3767.5</v>
      </c>
      <c r="AVI25" s="73">
        <f t="shared" si="844"/>
        <v>3771.5</v>
      </c>
      <c r="AVJ25" s="73">
        <f t="shared" si="844"/>
        <v>3774.5</v>
      </c>
      <c r="AVK25" s="73">
        <f t="shared" si="844"/>
        <v>3781.5</v>
      </c>
      <c r="AVL25" s="73">
        <f t="shared" si="844"/>
        <v>3783.5</v>
      </c>
      <c r="AVM25" s="73">
        <f t="shared" si="844"/>
        <v>3795.5</v>
      </c>
      <c r="AVN25" s="73">
        <f t="shared" si="844"/>
        <v>3809.5</v>
      </c>
      <c r="AVO25" s="73">
        <f t="shared" si="844"/>
        <v>3824.5</v>
      </c>
      <c r="AVP25" s="73">
        <f t="shared" si="844"/>
        <v>3826.5</v>
      </c>
      <c r="AVQ25" s="73">
        <f t="shared" si="844"/>
        <v>3832.5</v>
      </c>
      <c r="AVR25" s="73">
        <f t="shared" si="844"/>
        <v>3840.5</v>
      </c>
      <c r="AVS25" s="73">
        <f t="shared" si="844"/>
        <v>3846.5</v>
      </c>
      <c r="AVT25" s="73">
        <f t="shared" si="844"/>
        <v>3854.5</v>
      </c>
      <c r="AVU25" s="73">
        <f t="shared" si="844"/>
        <v>3856.5</v>
      </c>
      <c r="AVV25" s="73">
        <f t="shared" si="844"/>
        <v>3862.5</v>
      </c>
      <c r="AVW25" s="73">
        <f t="shared" si="844"/>
        <v>3866.5</v>
      </c>
      <c r="AVX25" s="73">
        <f t="shared" si="844"/>
        <v>3877.5</v>
      </c>
      <c r="AVY25" s="73">
        <f t="shared" si="844"/>
        <v>3888.5</v>
      </c>
      <c r="AVZ25" s="73">
        <f t="shared" si="844"/>
        <v>3891.5</v>
      </c>
      <c r="AWA25" s="73">
        <f t="shared" si="844"/>
        <v>3900.5</v>
      </c>
      <c r="AWB25" s="73">
        <f t="shared" si="844"/>
        <v>3903.5</v>
      </c>
      <c r="AWC25" s="73">
        <f t="shared" si="844"/>
        <v>3907.5</v>
      </c>
      <c r="AWD25" s="73">
        <f t="shared" si="844"/>
        <v>3925.5</v>
      </c>
      <c r="AWE25" s="73">
        <f t="shared" si="844"/>
        <v>3943.5</v>
      </c>
      <c r="AWF25" s="73">
        <f t="shared" si="844"/>
        <v>3954.5</v>
      </c>
      <c r="AWG25" s="73">
        <f t="shared" si="844"/>
        <v>3956.5</v>
      </c>
      <c r="AWH25" s="73">
        <f t="shared" si="844"/>
        <v>3961.5</v>
      </c>
      <c r="AWI25" s="73">
        <f t="shared" si="844"/>
        <v>3970.5</v>
      </c>
      <c r="AWJ25" s="73">
        <f t="shared" si="844"/>
        <v>3980.5</v>
      </c>
      <c r="AWK25" s="73">
        <f t="shared" si="844"/>
        <v>3990.5</v>
      </c>
      <c r="AWL25" s="73">
        <f t="shared" si="844"/>
        <v>3996.5</v>
      </c>
      <c r="AWM25" s="73">
        <f t="shared" si="844"/>
        <v>3999.5</v>
      </c>
      <c r="AWN25" s="73">
        <f t="shared" si="844"/>
        <v>4011.5</v>
      </c>
      <c r="AWO25" s="73">
        <f t="shared" si="844"/>
        <v>4012.5</v>
      </c>
      <c r="AWP25" s="73">
        <f t="shared" si="844"/>
        <v>4019.5</v>
      </c>
      <c r="AWQ25" s="73">
        <f t="shared" si="844"/>
        <v>4023.5</v>
      </c>
      <c r="AWR25" s="73">
        <f t="shared" si="844"/>
        <v>4030.5</v>
      </c>
      <c r="AWS25" s="73">
        <f t="shared" si="844"/>
        <v>4042.5</v>
      </c>
      <c r="AWT25" s="73">
        <f t="shared" si="844"/>
        <v>4050.5</v>
      </c>
      <c r="AWU25" s="73">
        <f t="shared" si="844"/>
        <v>4052.5</v>
      </c>
      <c r="AWV25" s="73">
        <f t="shared" si="844"/>
        <v>4063.5</v>
      </c>
      <c r="AWW25" s="73">
        <f t="shared" si="844"/>
        <v>4076.5</v>
      </c>
      <c r="AWX25" s="73">
        <f t="shared" si="844"/>
        <v>4085.5</v>
      </c>
      <c r="AWY25" s="73">
        <f t="shared" si="844"/>
        <v>4093.5</v>
      </c>
      <c r="AWZ25" s="73">
        <f t="shared" si="844"/>
        <v>4097.5</v>
      </c>
      <c r="AXA25" s="73">
        <f t="shared" si="844"/>
        <v>4101.5</v>
      </c>
      <c r="AXB25" s="73">
        <f t="shared" si="844"/>
        <v>4105.5</v>
      </c>
      <c r="AXC25" s="73">
        <f t="shared" si="844"/>
        <v>4115.5</v>
      </c>
      <c r="AXD25" s="73">
        <f t="shared" si="844"/>
        <v>4119.5</v>
      </c>
      <c r="AXE25" s="73">
        <f t="shared" si="844"/>
        <v>4126.5</v>
      </c>
      <c r="AXF25" s="73">
        <f t="shared" si="844"/>
        <v>4135.5</v>
      </c>
      <c r="AXG25" s="73">
        <f t="shared" si="844"/>
        <v>4137.5</v>
      </c>
      <c r="AXH25" s="73">
        <f t="shared" si="844"/>
        <v>4148.5</v>
      </c>
      <c r="AXI25" s="73">
        <f t="shared" si="844"/>
        <v>4152.5</v>
      </c>
      <c r="AXJ25" s="73">
        <f t="shared" si="844"/>
        <v>4164.5</v>
      </c>
      <c r="AXK25" s="73">
        <f t="shared" si="844"/>
        <v>4171.5</v>
      </c>
      <c r="AXL25" s="73">
        <f t="shared" si="844"/>
        <v>4171.5</v>
      </c>
      <c r="AXM25" s="73">
        <f t="shared" ref="AXM25:AYC25" si="845">AXL25+AXM22</f>
        <v>4172.5</v>
      </c>
      <c r="AXN25" s="73">
        <f t="shared" si="845"/>
        <v>4179.5</v>
      </c>
      <c r="AXO25" s="73">
        <f t="shared" si="845"/>
        <v>4185.5</v>
      </c>
      <c r="AXP25" s="73">
        <f t="shared" si="845"/>
        <v>4192.5</v>
      </c>
      <c r="AXQ25" s="73">
        <f t="shared" si="845"/>
        <v>4198.5</v>
      </c>
      <c r="AXR25" s="73">
        <f t="shared" si="845"/>
        <v>4205.5</v>
      </c>
      <c r="AXS25" s="73">
        <f t="shared" si="845"/>
        <v>4214.5</v>
      </c>
      <c r="AXT25" s="73">
        <f t="shared" si="845"/>
        <v>4220.5</v>
      </c>
      <c r="AXU25" s="73">
        <f t="shared" si="845"/>
        <v>4223.5</v>
      </c>
      <c r="AXV25" s="73">
        <f t="shared" si="845"/>
        <v>4223.5</v>
      </c>
      <c r="AXW25" s="73">
        <f t="shared" si="845"/>
        <v>4237.5</v>
      </c>
      <c r="AXX25" s="73">
        <f t="shared" si="845"/>
        <v>4244.5</v>
      </c>
      <c r="AXY25" s="73">
        <f t="shared" si="845"/>
        <v>4255.5</v>
      </c>
      <c r="AXZ25" s="73">
        <f t="shared" si="845"/>
        <v>4257.5</v>
      </c>
      <c r="AYA25" s="73">
        <f t="shared" si="845"/>
        <v>4257.5</v>
      </c>
      <c r="AYB25" s="73">
        <f t="shared" si="845"/>
        <v>4278.5</v>
      </c>
      <c r="AYC25" s="73">
        <f t="shared" si="845"/>
        <v>4284.5</v>
      </c>
      <c r="AYD25" s="73">
        <f>AYC25+AYD22</f>
        <v>4297.5</v>
      </c>
      <c r="AYE25" s="73">
        <f t="shared" ref="AYE25:AZL25" si="846">AYD25+AYE22</f>
        <v>4298.5</v>
      </c>
      <c r="AYF25" s="73">
        <f t="shared" si="846"/>
        <v>4298.5</v>
      </c>
      <c r="AYG25" s="73">
        <f t="shared" si="846"/>
        <v>4305.5</v>
      </c>
      <c r="AYH25" s="73">
        <f t="shared" si="846"/>
        <v>4312.5</v>
      </c>
      <c r="AYI25" s="73">
        <f t="shared" si="846"/>
        <v>4317.5</v>
      </c>
      <c r="AYJ25" s="73">
        <f t="shared" si="846"/>
        <v>4317.5</v>
      </c>
      <c r="AYK25" s="73">
        <f t="shared" si="846"/>
        <v>4317.5</v>
      </c>
      <c r="AYL25" s="73">
        <f t="shared" si="846"/>
        <v>4323.5</v>
      </c>
      <c r="AYM25" s="73">
        <f t="shared" si="846"/>
        <v>4329.5</v>
      </c>
      <c r="AYN25" s="73">
        <f t="shared" si="846"/>
        <v>4339.5</v>
      </c>
      <c r="AYO25" s="73">
        <f t="shared" si="846"/>
        <v>4345.5</v>
      </c>
      <c r="AYP25" s="73">
        <f t="shared" si="846"/>
        <v>4345.5</v>
      </c>
      <c r="AYQ25" s="73">
        <f t="shared" si="846"/>
        <v>4354.5</v>
      </c>
      <c r="AYR25" s="73">
        <f t="shared" si="846"/>
        <v>4361.5</v>
      </c>
      <c r="AYS25" s="73">
        <f t="shared" si="846"/>
        <v>4369.5</v>
      </c>
      <c r="AYT25" s="73">
        <f t="shared" si="846"/>
        <v>4381.5</v>
      </c>
      <c r="AYU25" s="73">
        <f t="shared" si="846"/>
        <v>4394.5</v>
      </c>
      <c r="AYV25" s="73">
        <f t="shared" si="846"/>
        <v>4394.5</v>
      </c>
      <c r="AYW25" s="73">
        <f t="shared" si="846"/>
        <v>4398.5</v>
      </c>
      <c r="AYX25" s="73">
        <f t="shared" si="846"/>
        <v>4407.5</v>
      </c>
      <c r="AYY25" s="73">
        <f t="shared" si="846"/>
        <v>4413.5</v>
      </c>
      <c r="AYZ25" s="73">
        <f t="shared" si="846"/>
        <v>4420.5</v>
      </c>
      <c r="AZA25" s="73">
        <f t="shared" si="846"/>
        <v>4426.5</v>
      </c>
      <c r="AZB25" s="73">
        <f t="shared" si="846"/>
        <v>4435.5</v>
      </c>
      <c r="AZC25" s="73">
        <f t="shared" si="846"/>
        <v>4453.5</v>
      </c>
      <c r="AZD25" s="73">
        <f t="shared" si="846"/>
        <v>4464.5</v>
      </c>
      <c r="AZE25" s="73">
        <f t="shared" si="846"/>
        <v>4472.5</v>
      </c>
      <c r="AZF25" s="73">
        <f t="shared" si="846"/>
        <v>4481.5</v>
      </c>
      <c r="AZG25" s="73">
        <f t="shared" si="846"/>
        <v>4489.5</v>
      </c>
      <c r="AZH25" s="73">
        <f t="shared" si="846"/>
        <v>4500.5</v>
      </c>
      <c r="AZI25" s="73">
        <f t="shared" si="846"/>
        <v>4506.5</v>
      </c>
      <c r="AZJ25" s="73">
        <f t="shared" si="846"/>
        <v>4518.5</v>
      </c>
      <c r="AZK25" s="73">
        <f t="shared" si="846"/>
        <v>4542.5</v>
      </c>
      <c r="AZL25" s="73">
        <f t="shared" si="846"/>
        <v>4647.5</v>
      </c>
      <c r="AZM25" s="73">
        <f t="shared" ref="AZM25:AZR25" si="847">AZL25+AZM22</f>
        <v>4658.5</v>
      </c>
      <c r="AZN25" s="73">
        <f t="shared" si="847"/>
        <v>4658.5</v>
      </c>
      <c r="AZO25" s="73">
        <f t="shared" si="847"/>
        <v>4674.5</v>
      </c>
      <c r="AZP25" s="73">
        <f t="shared" si="847"/>
        <v>4681.5</v>
      </c>
      <c r="AZQ25" s="73">
        <f t="shared" si="847"/>
        <v>4682.5</v>
      </c>
      <c r="AZR25" s="73">
        <f t="shared" si="847"/>
        <v>4694.5</v>
      </c>
      <c r="AZS25" s="73">
        <f t="shared" ref="AZS25:BAC25" si="848">AZR25+AZS22</f>
        <v>4697.5</v>
      </c>
      <c r="AZT25" s="73">
        <f t="shared" si="848"/>
        <v>4699.5</v>
      </c>
      <c r="AZU25" s="73">
        <f t="shared" si="848"/>
        <v>4705.5</v>
      </c>
      <c r="AZV25" s="73">
        <f t="shared" si="848"/>
        <v>4711.5</v>
      </c>
      <c r="AZW25" s="73">
        <f t="shared" si="848"/>
        <v>4711.5</v>
      </c>
      <c r="AZX25" s="73">
        <f t="shared" si="848"/>
        <v>4719.5</v>
      </c>
      <c r="AZY25" s="73">
        <f t="shared" si="848"/>
        <v>4730.5</v>
      </c>
      <c r="AZZ25" s="73">
        <f t="shared" si="848"/>
        <v>4736.5</v>
      </c>
      <c r="BAA25" s="73">
        <f t="shared" si="848"/>
        <v>4737.5</v>
      </c>
      <c r="BAB25" s="73">
        <f t="shared" si="848"/>
        <v>4737.5</v>
      </c>
      <c r="BAC25" s="73">
        <f t="shared" si="848"/>
        <v>4747.5</v>
      </c>
      <c r="BAD25" s="73">
        <f t="shared" ref="BAD25:BAI25" si="849">BAC25+BAD22</f>
        <v>4747.5</v>
      </c>
      <c r="BAE25" s="73">
        <f t="shared" si="849"/>
        <v>4756.5</v>
      </c>
      <c r="BAF25" s="73">
        <f t="shared" si="849"/>
        <v>4757.5</v>
      </c>
      <c r="BAG25" s="73">
        <f t="shared" si="849"/>
        <v>4763.5</v>
      </c>
      <c r="BAH25" s="73">
        <f t="shared" si="849"/>
        <v>4776.5</v>
      </c>
      <c r="BAI25" s="73">
        <f t="shared" si="849"/>
        <v>4776.5</v>
      </c>
      <c r="BAJ25" s="73">
        <f t="shared" ref="BAJ25:BBP25" si="850">BAI25+BAJ22</f>
        <v>4794.5</v>
      </c>
      <c r="BAK25" s="73">
        <f t="shared" si="850"/>
        <v>4796.5</v>
      </c>
      <c r="BAL25" s="73">
        <f t="shared" si="850"/>
        <v>4813.5</v>
      </c>
      <c r="BAM25" s="73">
        <f t="shared" si="850"/>
        <v>4824.5</v>
      </c>
      <c r="BAN25" s="73">
        <f t="shared" si="850"/>
        <v>4842.5</v>
      </c>
      <c r="BAO25" s="73">
        <f t="shared" si="850"/>
        <v>4845.5</v>
      </c>
      <c r="BAP25" s="73">
        <f t="shared" si="850"/>
        <v>4851.5</v>
      </c>
      <c r="BAQ25" s="73">
        <f t="shared" si="850"/>
        <v>4853.5</v>
      </c>
      <c r="BAR25" s="73">
        <f t="shared" si="850"/>
        <v>4864.5</v>
      </c>
      <c r="BAS25" s="73">
        <f t="shared" si="850"/>
        <v>4872.5</v>
      </c>
      <c r="BAT25" s="73">
        <f t="shared" si="850"/>
        <v>4886.5</v>
      </c>
      <c r="BAU25" s="73">
        <f t="shared" si="850"/>
        <v>4895.5</v>
      </c>
      <c r="BAV25" s="73">
        <f t="shared" si="850"/>
        <v>4902.5</v>
      </c>
      <c r="BAW25" s="73">
        <f t="shared" si="850"/>
        <v>4918.5</v>
      </c>
      <c r="BAX25" s="73">
        <f t="shared" si="850"/>
        <v>4922.5</v>
      </c>
      <c r="BAY25" s="73">
        <f t="shared" si="850"/>
        <v>4942.5</v>
      </c>
      <c r="BAZ25" s="73">
        <f t="shared" si="850"/>
        <v>4955.5</v>
      </c>
      <c r="BBA25" s="73">
        <f t="shared" si="850"/>
        <v>4957.5</v>
      </c>
      <c r="BBB25" s="73">
        <f t="shared" si="850"/>
        <v>4966.5</v>
      </c>
      <c r="BBC25" s="73">
        <f t="shared" si="850"/>
        <v>4989.5</v>
      </c>
      <c r="BBD25" s="73">
        <f t="shared" si="850"/>
        <v>5015.5</v>
      </c>
      <c r="BBE25" s="73">
        <f t="shared" si="850"/>
        <v>5031.5</v>
      </c>
      <c r="BBF25" s="73">
        <f t="shared" si="850"/>
        <v>5039.5</v>
      </c>
      <c r="BBG25" s="73">
        <f t="shared" si="850"/>
        <v>5053.5</v>
      </c>
      <c r="BBH25" s="73">
        <f t="shared" si="850"/>
        <v>5065.5</v>
      </c>
      <c r="BBI25" s="73">
        <f t="shared" si="850"/>
        <v>5085.5</v>
      </c>
      <c r="BBJ25" s="73">
        <f t="shared" si="850"/>
        <v>5098.5</v>
      </c>
      <c r="BBK25" s="73">
        <f t="shared" si="850"/>
        <v>5111.5</v>
      </c>
      <c r="BBL25" s="73">
        <f t="shared" si="850"/>
        <v>5131.5</v>
      </c>
      <c r="BBM25" s="73">
        <f t="shared" si="850"/>
        <v>5138.5</v>
      </c>
      <c r="BBN25" s="73">
        <f t="shared" si="850"/>
        <v>5172.5</v>
      </c>
      <c r="BBO25" s="73">
        <f t="shared" si="850"/>
        <v>5186.5</v>
      </c>
      <c r="BBP25" s="73">
        <f t="shared" si="850"/>
        <v>5190.5</v>
      </c>
      <c r="BBQ25" s="73">
        <v>5209.5</v>
      </c>
      <c r="BBR25" s="73">
        <f t="shared" ref="BBR25" si="851">BBQ25+BBR22</f>
        <v>5224.5</v>
      </c>
      <c r="BBS25" s="73">
        <f t="shared" ref="BBS25:BBX25" si="852">BBR25+BBS22</f>
        <v>5245.5</v>
      </c>
      <c r="BBT25" s="73">
        <f t="shared" si="852"/>
        <v>5250.5</v>
      </c>
      <c r="BBU25" s="73">
        <f t="shared" si="852"/>
        <v>5282.5</v>
      </c>
      <c r="BBV25" s="73">
        <f t="shared" si="852"/>
        <v>5293.5</v>
      </c>
      <c r="BBW25" s="73">
        <f t="shared" si="852"/>
        <v>5293.5</v>
      </c>
      <c r="BBX25" s="73">
        <f t="shared" si="852"/>
        <v>5293.5</v>
      </c>
      <c r="BBY25" s="73">
        <f t="shared" ref="BBY25:BDE25" si="853">BBX25+BBY22</f>
        <v>5294.5</v>
      </c>
      <c r="BBZ25" s="73">
        <f t="shared" si="853"/>
        <v>5348.5</v>
      </c>
      <c r="BCA25" s="73">
        <f t="shared" si="853"/>
        <v>5356.5</v>
      </c>
      <c r="BCB25" s="73">
        <f t="shared" si="853"/>
        <v>5381.5</v>
      </c>
      <c r="BCC25" s="73">
        <f t="shared" si="853"/>
        <v>5387.5</v>
      </c>
      <c r="BCD25" s="73">
        <f t="shared" si="853"/>
        <v>5392.5</v>
      </c>
      <c r="BCE25" s="73">
        <f t="shared" si="853"/>
        <v>5445.5</v>
      </c>
      <c r="BCF25" s="73">
        <f t="shared" si="853"/>
        <v>5467.5</v>
      </c>
      <c r="BCG25" s="73">
        <f t="shared" si="853"/>
        <v>5480.5</v>
      </c>
      <c r="BCH25" s="73">
        <f t="shared" si="853"/>
        <v>5502.5</v>
      </c>
      <c r="BCI25" s="73">
        <f t="shared" si="853"/>
        <v>5545.5</v>
      </c>
      <c r="BCJ25" s="73">
        <f t="shared" si="853"/>
        <v>5548.5</v>
      </c>
      <c r="BCK25" s="73">
        <f t="shared" si="853"/>
        <v>5578.5</v>
      </c>
      <c r="BCL25" s="73">
        <f t="shared" si="853"/>
        <v>5583.5</v>
      </c>
      <c r="BCM25" s="73">
        <f t="shared" si="853"/>
        <v>5617.5</v>
      </c>
      <c r="BCN25" s="73">
        <f t="shared" si="853"/>
        <v>5622.5</v>
      </c>
      <c r="BCO25" s="73">
        <f t="shared" si="853"/>
        <v>5701.5</v>
      </c>
      <c r="BCP25" s="73">
        <f t="shared" si="853"/>
        <v>5736.5</v>
      </c>
      <c r="BCQ25" s="73">
        <f t="shared" si="853"/>
        <v>5775.5</v>
      </c>
      <c r="BCR25" s="73">
        <f t="shared" si="853"/>
        <v>5787.5</v>
      </c>
      <c r="BCS25" s="73">
        <f t="shared" si="853"/>
        <v>5812.5</v>
      </c>
      <c r="BCT25" s="73">
        <f t="shared" si="853"/>
        <v>5842.5</v>
      </c>
      <c r="BCU25" s="73">
        <f t="shared" si="853"/>
        <v>5842.5</v>
      </c>
      <c r="BCV25" s="73">
        <f t="shared" si="853"/>
        <v>5860.5</v>
      </c>
      <c r="BCW25" s="73">
        <f t="shared" si="853"/>
        <v>5869.5</v>
      </c>
      <c r="BCX25" s="73">
        <f t="shared" si="853"/>
        <v>5884.5</v>
      </c>
      <c r="BCY25" s="73">
        <f t="shared" si="853"/>
        <v>5907.5</v>
      </c>
      <c r="BCZ25" s="73">
        <f t="shared" si="853"/>
        <v>5921.5</v>
      </c>
      <c r="BDA25" s="73">
        <f t="shared" si="853"/>
        <v>5944.5</v>
      </c>
      <c r="BDB25" s="73">
        <f t="shared" si="853"/>
        <v>5956.5</v>
      </c>
      <c r="BDC25" s="73">
        <f t="shared" si="853"/>
        <v>5982.5</v>
      </c>
      <c r="BDD25" s="73">
        <f t="shared" si="853"/>
        <v>6004.5</v>
      </c>
      <c r="BDE25" s="73">
        <f t="shared" si="853"/>
        <v>6018.5</v>
      </c>
      <c r="BDF25" s="73">
        <f t="shared" ref="BDF25:BDJ25" si="854">BDE25+BDF22</f>
        <v>6038.5</v>
      </c>
      <c r="BDG25" s="73">
        <f t="shared" si="854"/>
        <v>6061.5</v>
      </c>
      <c r="BDH25" s="73">
        <f t="shared" si="854"/>
        <v>6085.5</v>
      </c>
      <c r="BDI25" s="73">
        <f t="shared" si="854"/>
        <v>6107.5</v>
      </c>
      <c r="BDJ25" s="73">
        <f t="shared" si="854"/>
        <v>6127.5</v>
      </c>
      <c r="BDK25" s="73">
        <f t="shared" ref="BDK25:BDP25" si="855">BDJ25+BDK22</f>
        <v>6145.5</v>
      </c>
      <c r="BDL25" s="73">
        <f t="shared" si="855"/>
        <v>6163.5</v>
      </c>
      <c r="BDM25" s="73">
        <f t="shared" si="855"/>
        <v>6208.5</v>
      </c>
      <c r="BDN25" s="73">
        <f t="shared" si="855"/>
        <v>6250.5</v>
      </c>
      <c r="BDO25" s="73">
        <f t="shared" si="855"/>
        <v>6270.5</v>
      </c>
      <c r="BDP25" s="73">
        <f t="shared" si="855"/>
        <v>6289.5</v>
      </c>
      <c r="BDQ25" s="73">
        <f t="shared" ref="BDQ25:BEL25" si="856">BDP25+BDQ22</f>
        <v>6304.5</v>
      </c>
      <c r="BDR25" s="73">
        <f t="shared" si="856"/>
        <v>6325.5</v>
      </c>
      <c r="BDS25" s="73">
        <f t="shared" si="856"/>
        <v>6356.5</v>
      </c>
      <c r="BDT25" s="73">
        <f t="shared" si="856"/>
        <v>6381.5</v>
      </c>
      <c r="BDU25" s="73">
        <f t="shared" si="856"/>
        <v>6411.5</v>
      </c>
      <c r="BDV25" s="73">
        <f t="shared" si="856"/>
        <v>6426.5</v>
      </c>
      <c r="BDW25" s="73">
        <f t="shared" si="856"/>
        <v>6440.5</v>
      </c>
      <c r="BDX25" s="73">
        <f t="shared" si="856"/>
        <v>6483.5</v>
      </c>
      <c r="BDY25" s="73">
        <f t="shared" si="856"/>
        <v>6508.5</v>
      </c>
      <c r="BDZ25" s="73">
        <f t="shared" si="856"/>
        <v>6522.5</v>
      </c>
      <c r="BEA25" s="73">
        <f t="shared" si="856"/>
        <v>6533.5</v>
      </c>
      <c r="BEB25" s="73">
        <f t="shared" si="856"/>
        <v>6548.5</v>
      </c>
      <c r="BEC25" s="73">
        <f t="shared" si="856"/>
        <v>6579.5</v>
      </c>
      <c r="BED25" s="73">
        <f t="shared" si="856"/>
        <v>6613.5</v>
      </c>
      <c r="BEE25" s="73">
        <f t="shared" si="856"/>
        <v>6635.5</v>
      </c>
      <c r="BEF25" s="73">
        <f t="shared" si="856"/>
        <v>6648.5</v>
      </c>
      <c r="BEG25" s="73">
        <f t="shared" si="856"/>
        <v>6676.5</v>
      </c>
      <c r="BEH25" s="73">
        <f t="shared" si="856"/>
        <v>6688.5</v>
      </c>
      <c r="BEI25" s="73">
        <f t="shared" si="856"/>
        <v>6720.5</v>
      </c>
      <c r="BEJ25" s="73">
        <f t="shared" si="856"/>
        <v>6747.5</v>
      </c>
      <c r="BEK25" s="73">
        <f t="shared" si="856"/>
        <v>6771.5</v>
      </c>
      <c r="BEL25" s="73">
        <f t="shared" si="856"/>
        <v>6783.5</v>
      </c>
      <c r="BEM25" s="73">
        <f t="shared" ref="BEM25:BER25" si="857">BEL25+BEM22</f>
        <v>6818.5</v>
      </c>
      <c r="BEN25" s="73">
        <f t="shared" si="857"/>
        <v>6837.5</v>
      </c>
      <c r="BEO25" s="73">
        <f t="shared" si="857"/>
        <v>6867.5</v>
      </c>
      <c r="BEP25" s="73">
        <f t="shared" si="857"/>
        <v>6888.5</v>
      </c>
      <c r="BEQ25" s="73">
        <f t="shared" si="857"/>
        <v>6918.5</v>
      </c>
      <c r="BER25" s="73">
        <f t="shared" si="857"/>
        <v>6934.5</v>
      </c>
      <c r="BES25" s="73">
        <f t="shared" ref="BES25:BGM25" si="858">BER25+BES22</f>
        <v>6957.5</v>
      </c>
      <c r="BET25" s="73">
        <f t="shared" si="858"/>
        <v>6975.5</v>
      </c>
      <c r="BEU25" s="73">
        <f t="shared" si="858"/>
        <v>7006.5</v>
      </c>
      <c r="BEV25" s="73">
        <f t="shared" si="858"/>
        <v>7031.5</v>
      </c>
      <c r="BEW25" s="73">
        <f t="shared" si="858"/>
        <v>7056.5</v>
      </c>
      <c r="BEX25" s="73">
        <f t="shared" si="858"/>
        <v>7110.5</v>
      </c>
      <c r="BEY25" s="73">
        <f t="shared" si="858"/>
        <v>7130.5</v>
      </c>
      <c r="BEZ25" s="73">
        <f t="shared" si="858"/>
        <v>7152.5</v>
      </c>
      <c r="BFA25" s="73">
        <f t="shared" si="858"/>
        <v>7164.5</v>
      </c>
      <c r="BFB25" s="73">
        <f t="shared" si="858"/>
        <v>7214.5</v>
      </c>
      <c r="BFC25" s="73">
        <f t="shared" si="858"/>
        <v>7225.5</v>
      </c>
      <c r="BFD25" s="73">
        <f t="shared" si="858"/>
        <v>7239.5</v>
      </c>
      <c r="BFE25" s="73">
        <f t="shared" si="858"/>
        <v>7271.5</v>
      </c>
      <c r="BFF25" s="73">
        <f t="shared" si="858"/>
        <v>7287.5</v>
      </c>
      <c r="BFG25" s="73">
        <f t="shared" si="858"/>
        <v>7363.5</v>
      </c>
      <c r="BFH25" s="73">
        <f t="shared" si="858"/>
        <v>7393.5</v>
      </c>
      <c r="BFI25" s="73">
        <f t="shared" si="858"/>
        <v>7423.5</v>
      </c>
      <c r="BFJ25" s="73">
        <f t="shared" si="858"/>
        <v>7481.5</v>
      </c>
      <c r="BFK25" s="73">
        <f t="shared" si="858"/>
        <v>7498.5</v>
      </c>
      <c r="BFL25" s="73">
        <f t="shared" si="858"/>
        <v>7527.5</v>
      </c>
      <c r="BFM25" s="73">
        <f t="shared" si="858"/>
        <v>7537.5</v>
      </c>
      <c r="BFN25" s="73">
        <f t="shared" si="858"/>
        <v>7575.5</v>
      </c>
      <c r="BFO25" s="73">
        <f t="shared" si="858"/>
        <v>7632.5</v>
      </c>
      <c r="BFP25" s="73">
        <f>BFO25+BFP22</f>
        <v>7699.5</v>
      </c>
      <c r="BFQ25" s="73">
        <f t="shared" si="858"/>
        <v>7739.5</v>
      </c>
      <c r="BFR25" s="73">
        <f t="shared" si="858"/>
        <v>7761.5</v>
      </c>
      <c r="BFS25" s="73">
        <f t="shared" si="858"/>
        <v>7885.5</v>
      </c>
      <c r="BFT25" s="73">
        <f t="shared" si="858"/>
        <v>7914.5</v>
      </c>
      <c r="BFU25" s="73">
        <f t="shared" si="858"/>
        <v>7981.5</v>
      </c>
      <c r="BFV25" s="73">
        <f t="shared" si="858"/>
        <v>8031.5</v>
      </c>
      <c r="BFW25" s="73">
        <f t="shared" si="858"/>
        <v>8095.5</v>
      </c>
      <c r="BFX25" s="73">
        <f t="shared" si="858"/>
        <v>8155.5</v>
      </c>
      <c r="BFY25" s="73">
        <f t="shared" si="858"/>
        <v>8193.5</v>
      </c>
      <c r="BFZ25" s="73">
        <f t="shared" si="858"/>
        <v>8242.5</v>
      </c>
      <c r="BGA25" s="73">
        <f t="shared" si="858"/>
        <v>8261.5</v>
      </c>
      <c r="BGB25" s="73">
        <f t="shared" si="858"/>
        <v>8301.5</v>
      </c>
      <c r="BGC25" s="73">
        <f t="shared" si="858"/>
        <v>8331.5</v>
      </c>
      <c r="BGD25" s="73">
        <f t="shared" si="858"/>
        <v>8395.5</v>
      </c>
      <c r="BGE25" s="73">
        <f t="shared" si="858"/>
        <v>8424.5</v>
      </c>
      <c r="BGF25" s="73">
        <f t="shared" si="858"/>
        <v>8464.5</v>
      </c>
      <c r="BGG25" s="73">
        <f t="shared" si="858"/>
        <v>8495.5</v>
      </c>
      <c r="BGH25" s="73">
        <f t="shared" si="858"/>
        <v>8543.5</v>
      </c>
      <c r="BGI25" s="73">
        <f t="shared" si="858"/>
        <v>8599.5</v>
      </c>
      <c r="BGJ25" s="73">
        <f t="shared" si="858"/>
        <v>8637.5</v>
      </c>
      <c r="BGK25" s="73">
        <f t="shared" si="858"/>
        <v>8683.5</v>
      </c>
      <c r="BGL25" s="73">
        <f t="shared" si="858"/>
        <v>8703.5</v>
      </c>
      <c r="BGM25" s="73">
        <f t="shared" si="858"/>
        <v>8705.5</v>
      </c>
      <c r="BGN25" s="73">
        <f t="shared" ref="BGN25:BGS25" si="859">BGM25+BGN22</f>
        <v>8763.5</v>
      </c>
      <c r="BGO25" s="73">
        <f t="shared" si="859"/>
        <v>8768.5</v>
      </c>
      <c r="BGP25" s="73">
        <f t="shared" si="859"/>
        <v>8790.5</v>
      </c>
      <c r="BGQ25" s="73">
        <f t="shared" si="859"/>
        <v>8875.5</v>
      </c>
      <c r="BGR25" s="73">
        <f t="shared" si="859"/>
        <v>8927.5</v>
      </c>
      <c r="BGS25" s="73">
        <f t="shared" si="859"/>
        <v>8972.5</v>
      </c>
      <c r="BGT25" s="73">
        <f t="shared" ref="BGT25:BHW25" si="860">BGS25+BGT22</f>
        <v>8999.5</v>
      </c>
      <c r="BGU25" s="73">
        <f t="shared" si="860"/>
        <v>9032.5</v>
      </c>
      <c r="BGV25" s="73">
        <f t="shared" si="860"/>
        <v>9054.5</v>
      </c>
      <c r="BGW25" s="73">
        <f t="shared" si="860"/>
        <v>9096.5</v>
      </c>
      <c r="BGX25" s="73">
        <f t="shared" si="860"/>
        <v>9122.5</v>
      </c>
      <c r="BGY25" s="73">
        <f t="shared" si="860"/>
        <v>9147.5</v>
      </c>
      <c r="BGZ25" s="73">
        <f t="shared" si="860"/>
        <v>9176.5</v>
      </c>
      <c r="BHA25" s="73">
        <f t="shared" si="860"/>
        <v>9220.5</v>
      </c>
      <c r="BHB25" s="73">
        <f t="shared" si="860"/>
        <v>9260.5</v>
      </c>
      <c r="BHC25" s="73">
        <f t="shared" si="860"/>
        <v>9284.5</v>
      </c>
      <c r="BHD25" s="73">
        <f t="shared" si="860"/>
        <v>9313.5</v>
      </c>
      <c r="BHE25" s="73">
        <f t="shared" si="860"/>
        <v>9338.5</v>
      </c>
      <c r="BHF25" s="73">
        <f t="shared" si="860"/>
        <v>9393.5</v>
      </c>
      <c r="BHG25" s="73">
        <f t="shared" si="860"/>
        <v>9425.5</v>
      </c>
      <c r="BHH25" s="73">
        <f t="shared" si="860"/>
        <v>9451.5</v>
      </c>
      <c r="BHI25" s="73">
        <f t="shared" si="860"/>
        <v>9477.5</v>
      </c>
      <c r="BHJ25" s="73">
        <f t="shared" si="860"/>
        <v>9502.5</v>
      </c>
      <c r="BHK25" s="73">
        <f t="shared" si="860"/>
        <v>9538.5</v>
      </c>
      <c r="BHL25" s="73">
        <f t="shared" si="860"/>
        <v>9592.5</v>
      </c>
      <c r="BHM25" s="73">
        <f t="shared" si="860"/>
        <v>9617.5</v>
      </c>
      <c r="BHN25" s="73">
        <f t="shared" si="860"/>
        <v>9643.5</v>
      </c>
      <c r="BHO25" s="73">
        <f t="shared" si="860"/>
        <v>9662.5</v>
      </c>
      <c r="BHP25" s="73">
        <f t="shared" si="860"/>
        <v>9697.5</v>
      </c>
      <c r="BHQ25" s="73">
        <f t="shared" si="860"/>
        <v>9721.5</v>
      </c>
      <c r="BHR25" s="73">
        <f t="shared" si="860"/>
        <v>9735.5</v>
      </c>
      <c r="BHS25" s="73">
        <f t="shared" si="860"/>
        <v>9767.5</v>
      </c>
      <c r="BHT25" s="73">
        <f t="shared" si="860"/>
        <v>9792.5</v>
      </c>
      <c r="BHU25" s="73">
        <f t="shared" si="860"/>
        <v>9834.5</v>
      </c>
      <c r="BHV25" s="73">
        <f t="shared" si="860"/>
        <v>9918.5</v>
      </c>
      <c r="BHW25" s="73">
        <f t="shared" si="860"/>
        <v>9946.5</v>
      </c>
      <c r="BHX25" s="73">
        <f t="shared" ref="BHX25:BIC25" si="861">BHW25+BHX22</f>
        <v>9980.5</v>
      </c>
      <c r="BHY25" s="73">
        <f t="shared" si="861"/>
        <v>10003.5</v>
      </c>
      <c r="BHZ25" s="73">
        <f t="shared" si="861"/>
        <v>10046.5</v>
      </c>
      <c r="BIA25" s="73">
        <f t="shared" si="861"/>
        <v>10064.5</v>
      </c>
      <c r="BIB25" s="73">
        <f t="shared" si="861"/>
        <v>10105.5</v>
      </c>
      <c r="BIC25" s="73">
        <f t="shared" si="861"/>
        <v>10132.5</v>
      </c>
      <c r="BID25" s="73">
        <f t="shared" ref="BID25:BIJ25" si="862">BIC25+BID22</f>
        <v>10156.5</v>
      </c>
      <c r="BIE25" s="73">
        <f t="shared" si="862"/>
        <v>10179.5</v>
      </c>
      <c r="BIF25" s="73">
        <f t="shared" si="862"/>
        <v>10231.5</v>
      </c>
      <c r="BIG25" s="73">
        <f t="shared" si="862"/>
        <v>10269.5</v>
      </c>
      <c r="BIH25" s="73">
        <f t="shared" si="862"/>
        <v>10292.5</v>
      </c>
      <c r="BII25" s="73">
        <f t="shared" si="862"/>
        <v>10309.5</v>
      </c>
      <c r="BIJ25" s="73">
        <f t="shared" si="862"/>
        <v>10332.5</v>
      </c>
      <c r="BIK25" s="73">
        <f t="shared" ref="BIK25:BIP25" si="863">BIJ25+BIK22</f>
        <v>10361.5</v>
      </c>
      <c r="BIL25" s="73">
        <f t="shared" si="863"/>
        <v>10373.5</v>
      </c>
      <c r="BIM25" s="73">
        <f t="shared" si="863"/>
        <v>10401.5</v>
      </c>
      <c r="BIN25" s="73">
        <f t="shared" si="863"/>
        <v>10420.5</v>
      </c>
      <c r="BIO25" s="73">
        <f t="shared" si="863"/>
        <v>10445.5</v>
      </c>
      <c r="BIP25" s="73">
        <f t="shared" si="863"/>
        <v>10480.5</v>
      </c>
      <c r="BIQ25" s="73">
        <f t="shared" ref="BIQ25:BIW25" si="864">BIP25+BIQ22</f>
        <v>10505.5</v>
      </c>
      <c r="BIR25" s="73">
        <f t="shared" si="864"/>
        <v>10522.5</v>
      </c>
      <c r="BIS25" s="73">
        <f t="shared" si="864"/>
        <v>10610.5</v>
      </c>
      <c r="BIT25" s="73">
        <f t="shared" si="864"/>
        <v>10633.5</v>
      </c>
      <c r="BIU25" s="73">
        <f t="shared" si="864"/>
        <v>10653.5</v>
      </c>
      <c r="BIV25" s="73">
        <f t="shared" si="864"/>
        <v>10670.5</v>
      </c>
      <c r="BIW25" s="73">
        <f t="shared" si="864"/>
        <v>10691.5</v>
      </c>
      <c r="BIX25" s="73">
        <f t="shared" ref="BIX25:BJC25" si="865">BIW25+BIX22</f>
        <v>10726.5</v>
      </c>
      <c r="BIY25" s="73">
        <f t="shared" si="865"/>
        <v>10747.5</v>
      </c>
      <c r="BIZ25" s="73">
        <f t="shared" si="865"/>
        <v>10759.5</v>
      </c>
      <c r="BJA25" s="73">
        <f t="shared" si="865"/>
        <v>10781.5</v>
      </c>
      <c r="BJB25" s="73">
        <f t="shared" si="865"/>
        <v>10801.5</v>
      </c>
      <c r="BJC25" s="73">
        <f t="shared" si="865"/>
        <v>10820.5</v>
      </c>
      <c r="BJD25" s="73">
        <f t="shared" ref="BJD25:BKF25" si="866">BJC25+BJD22</f>
        <v>10841.5</v>
      </c>
      <c r="BJE25" s="73">
        <f t="shared" si="866"/>
        <v>10861.5</v>
      </c>
      <c r="BJF25" s="73">
        <f t="shared" si="866"/>
        <v>10880.5</v>
      </c>
      <c r="BJG25" s="73">
        <f t="shared" si="866"/>
        <v>10899.5</v>
      </c>
      <c r="BJH25" s="73">
        <f t="shared" si="866"/>
        <v>10933.5</v>
      </c>
      <c r="BJI25" s="73">
        <f t="shared" si="866"/>
        <v>10959.5</v>
      </c>
      <c r="BJJ25" s="73">
        <f t="shared" si="866"/>
        <v>10959.5</v>
      </c>
      <c r="BJK25" s="73">
        <f t="shared" si="866"/>
        <v>10986.5</v>
      </c>
      <c r="BJL25" s="73">
        <f t="shared" si="866"/>
        <v>11007.5</v>
      </c>
      <c r="BJM25" s="73">
        <f t="shared" si="866"/>
        <v>11042.5</v>
      </c>
      <c r="BJN25" s="73">
        <f t="shared" si="866"/>
        <v>11087.5</v>
      </c>
      <c r="BJO25" s="73">
        <f t="shared" si="866"/>
        <v>11106.5</v>
      </c>
      <c r="BJP25" s="73">
        <f t="shared" si="866"/>
        <v>11125.5</v>
      </c>
      <c r="BJQ25" s="73">
        <f t="shared" si="866"/>
        <v>11141.5</v>
      </c>
      <c r="BJR25" s="73">
        <f t="shared" si="866"/>
        <v>11156.5</v>
      </c>
      <c r="BJS25" s="73">
        <f t="shared" si="866"/>
        <v>11174.5</v>
      </c>
      <c r="BJT25" s="73">
        <f t="shared" si="866"/>
        <v>11191.5</v>
      </c>
      <c r="BJU25" s="73">
        <f t="shared" si="866"/>
        <v>11205.5</v>
      </c>
      <c r="BJV25" s="73">
        <f t="shared" si="866"/>
        <v>11222.5</v>
      </c>
      <c r="BJW25" s="73">
        <f t="shared" si="866"/>
        <v>11248.5</v>
      </c>
      <c r="BJX25" s="73">
        <f t="shared" si="866"/>
        <v>11276.5</v>
      </c>
      <c r="BJY25" s="73">
        <f t="shared" si="866"/>
        <v>11300.5</v>
      </c>
      <c r="BJZ25" s="73">
        <f t="shared" si="866"/>
        <v>11314.5</v>
      </c>
      <c r="BKA25" s="73">
        <f t="shared" si="866"/>
        <v>11337.5</v>
      </c>
      <c r="BKB25" s="73">
        <f t="shared" si="866"/>
        <v>11380.5</v>
      </c>
      <c r="BKC25" s="73">
        <f t="shared" si="866"/>
        <v>11406.5</v>
      </c>
      <c r="BKD25" s="73">
        <f t="shared" si="866"/>
        <v>11438.5</v>
      </c>
      <c r="BKE25" s="73">
        <f t="shared" si="866"/>
        <v>11473.5</v>
      </c>
      <c r="BKF25" s="73">
        <f t="shared" si="866"/>
        <v>11498.5</v>
      </c>
      <c r="BKG25" s="73">
        <f t="shared" ref="BKG25:BKL25" si="867">BKF25+BKG22</f>
        <v>11519.5</v>
      </c>
      <c r="BKH25" s="73">
        <f t="shared" si="867"/>
        <v>11543.5</v>
      </c>
      <c r="BKI25" s="73">
        <f t="shared" si="867"/>
        <v>11560.5</v>
      </c>
      <c r="BKJ25" s="73">
        <f t="shared" si="867"/>
        <v>11561.5</v>
      </c>
      <c r="BKK25" s="73">
        <f t="shared" si="867"/>
        <v>11580.5</v>
      </c>
      <c r="BKL25" s="73">
        <f t="shared" si="867"/>
        <v>11600.5</v>
      </c>
      <c r="BKM25" s="73">
        <f t="shared" ref="BKM25:BMV25" si="868">BKL25+BKM22</f>
        <v>11622.5</v>
      </c>
      <c r="BKN25" s="73">
        <f t="shared" si="868"/>
        <v>11638.5</v>
      </c>
      <c r="BKO25" s="73">
        <f t="shared" si="868"/>
        <v>11663.5</v>
      </c>
      <c r="BKP25" s="73">
        <f t="shared" si="868"/>
        <v>11693.5</v>
      </c>
      <c r="BKQ25" s="73">
        <f t="shared" si="868"/>
        <v>11726.5</v>
      </c>
      <c r="BKR25" s="73">
        <f t="shared" si="868"/>
        <v>11738.5</v>
      </c>
      <c r="BKS25" s="73">
        <f t="shared" si="868"/>
        <v>11761.5</v>
      </c>
      <c r="BKT25" s="73">
        <f t="shared" si="868"/>
        <v>11786.5</v>
      </c>
      <c r="BKU25" s="73">
        <f t="shared" si="868"/>
        <v>11814.5</v>
      </c>
      <c r="BKV25" s="73">
        <f t="shared" si="868"/>
        <v>11867.5</v>
      </c>
      <c r="BKW25" s="73">
        <f t="shared" si="868"/>
        <v>11896.5</v>
      </c>
      <c r="BKX25" s="73">
        <f t="shared" si="868"/>
        <v>11932.5</v>
      </c>
      <c r="BKY25" s="73">
        <f t="shared" si="868"/>
        <v>11950.5</v>
      </c>
      <c r="BKZ25" s="73">
        <f t="shared" si="868"/>
        <v>11985.5</v>
      </c>
      <c r="BLA25" s="73">
        <f t="shared" si="868"/>
        <v>12013.5</v>
      </c>
      <c r="BLB25" s="73">
        <f t="shared" si="868"/>
        <v>12037.5</v>
      </c>
      <c r="BLC25" s="73">
        <f t="shared" si="868"/>
        <v>12052.5</v>
      </c>
      <c r="BLD25" s="73">
        <f t="shared" si="868"/>
        <v>12067.5</v>
      </c>
      <c r="BLE25" s="73">
        <f t="shared" si="868"/>
        <v>12191.5</v>
      </c>
      <c r="BLF25" s="73">
        <f t="shared" si="868"/>
        <v>12200.5</v>
      </c>
      <c r="BLG25" s="73">
        <f t="shared" si="868"/>
        <v>12213.5</v>
      </c>
      <c r="BLH25" s="73">
        <f t="shared" si="868"/>
        <v>12228.5</v>
      </c>
      <c r="BLI25" s="73">
        <f t="shared" si="868"/>
        <v>12278.5</v>
      </c>
      <c r="BLJ25" s="73">
        <f t="shared" si="868"/>
        <v>12731.5</v>
      </c>
      <c r="BLK25" s="73">
        <f t="shared" si="868"/>
        <v>12762.5</v>
      </c>
      <c r="BLL25" s="73">
        <f t="shared" si="868"/>
        <v>12778.5</v>
      </c>
      <c r="BLM25" s="73">
        <f t="shared" si="868"/>
        <v>12798.5</v>
      </c>
      <c r="BLN25" s="73">
        <f t="shared" si="868"/>
        <v>12823.5</v>
      </c>
      <c r="BLO25" s="73">
        <f t="shared" si="868"/>
        <v>12823.5</v>
      </c>
      <c r="BLP25" s="73">
        <f t="shared" si="868"/>
        <v>12836.5</v>
      </c>
      <c r="BLQ25" s="73">
        <f t="shared" si="868"/>
        <v>12859.5</v>
      </c>
      <c r="BLR25" s="73">
        <f t="shared" si="868"/>
        <v>12878.5</v>
      </c>
      <c r="BLS25" s="73">
        <f t="shared" si="868"/>
        <v>12899.5</v>
      </c>
      <c r="BLT25" s="73">
        <f t="shared" si="868"/>
        <v>12908.5</v>
      </c>
      <c r="BLU25" s="73">
        <f t="shared" si="868"/>
        <v>12925.5</v>
      </c>
      <c r="BLV25" s="73">
        <f t="shared" si="868"/>
        <v>12945.5</v>
      </c>
      <c r="BLW25" s="73">
        <f t="shared" si="868"/>
        <v>12959.5</v>
      </c>
      <c r="BLX25" s="73">
        <f t="shared" si="868"/>
        <v>12974.5</v>
      </c>
      <c r="BLY25" s="73">
        <f t="shared" si="868"/>
        <v>12994.5</v>
      </c>
      <c r="BLZ25" s="73">
        <f t="shared" si="868"/>
        <v>13011.5</v>
      </c>
      <c r="BMA25" s="73">
        <f t="shared" si="868"/>
        <v>13023.5</v>
      </c>
      <c r="BMB25" s="73">
        <f t="shared" si="868"/>
        <v>13038.5</v>
      </c>
      <c r="BMC25" s="73">
        <f t="shared" si="868"/>
        <v>13064.5</v>
      </c>
      <c r="BMD25" s="73">
        <f t="shared" si="868"/>
        <v>13073.5</v>
      </c>
      <c r="BME25" s="73">
        <f t="shared" si="868"/>
        <v>13085.5</v>
      </c>
      <c r="BMF25" s="73">
        <f t="shared" si="868"/>
        <v>13104.5</v>
      </c>
      <c r="BMG25" s="73">
        <f t="shared" si="868"/>
        <v>13124.5</v>
      </c>
      <c r="BMH25" s="73">
        <f t="shared" si="868"/>
        <v>13160.5</v>
      </c>
      <c r="BMI25" s="73">
        <f t="shared" si="868"/>
        <v>13176.5</v>
      </c>
      <c r="BMJ25" s="73">
        <f t="shared" si="868"/>
        <v>13192.5</v>
      </c>
      <c r="BMK25" s="73">
        <f t="shared" si="868"/>
        <v>13205.5</v>
      </c>
      <c r="BML25" s="73">
        <f t="shared" si="868"/>
        <v>13226.5</v>
      </c>
      <c r="BMM25" s="73">
        <f t="shared" si="868"/>
        <v>13236.5</v>
      </c>
      <c r="BMN25" s="73">
        <f t="shared" si="868"/>
        <v>13251.5</v>
      </c>
      <c r="BMO25" s="73">
        <f t="shared" si="868"/>
        <v>13304.5</v>
      </c>
      <c r="BMP25" s="73">
        <f t="shared" si="868"/>
        <v>13315.5</v>
      </c>
      <c r="BMQ25" s="73">
        <f t="shared" si="868"/>
        <v>13342.5</v>
      </c>
      <c r="BMR25" s="73">
        <f t="shared" si="868"/>
        <v>13371.5</v>
      </c>
      <c r="BMS25" s="73">
        <f t="shared" si="868"/>
        <v>13384.5</v>
      </c>
      <c r="BMT25" s="73">
        <f t="shared" si="868"/>
        <v>13410.5</v>
      </c>
      <c r="BMU25" s="73">
        <f t="shared" si="868"/>
        <v>13424.5</v>
      </c>
      <c r="BMV25" s="73">
        <f t="shared" si="868"/>
        <v>13448.5</v>
      </c>
      <c r="BMW25" s="73">
        <f t="shared" ref="BMW25:BMY25" si="869">BMV25+BMW22</f>
        <v>13462.5</v>
      </c>
      <c r="BMX25" s="73">
        <f t="shared" si="869"/>
        <v>13471.5</v>
      </c>
      <c r="BMY25" s="73">
        <f t="shared" si="869"/>
        <v>13486.5</v>
      </c>
    </row>
    <row r="26" spans="1:1715" s="6" customFormat="1" x14ac:dyDescent="0.25">
      <c r="A26" s="4" t="s">
        <v>630</v>
      </c>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6"/>
      <c r="HL26" s="16"/>
      <c r="HM26" s="16"/>
      <c r="HN26" s="16"/>
      <c r="HO26" s="16"/>
      <c r="HP26" s="16"/>
      <c r="HQ26" s="16"/>
      <c r="HR26" s="16"/>
      <c r="HS26" s="16"/>
      <c r="HT26" s="16"/>
      <c r="HU26" s="16"/>
      <c r="HV26" s="16"/>
      <c r="HW26" s="16"/>
      <c r="HX26" s="16"/>
      <c r="HY26" s="16"/>
      <c r="HZ26" s="16"/>
      <c r="IA26" s="16"/>
      <c r="IB26" s="16"/>
      <c r="IC26" s="16"/>
      <c r="ID26" s="16"/>
      <c r="IE26" s="16"/>
      <c r="IF26" s="16"/>
      <c r="IG26" s="16"/>
      <c r="IH26" s="16"/>
      <c r="II26" s="16"/>
      <c r="IJ26" s="16"/>
      <c r="IK26" s="16"/>
      <c r="IL26" s="16"/>
      <c r="IM26" s="16"/>
      <c r="IN26" s="16"/>
      <c r="IO26" s="16"/>
      <c r="IP26" s="16"/>
      <c r="IQ26" s="16"/>
      <c r="IR26" s="16"/>
      <c r="IS26" s="16"/>
      <c r="IT26" s="16"/>
      <c r="IU26" s="16"/>
      <c r="IV26" s="16"/>
      <c r="IW26" s="16"/>
      <c r="IX26" s="16"/>
      <c r="IY26" s="16"/>
      <c r="IZ26" s="16"/>
      <c r="JA26" s="16"/>
      <c r="JB26" s="16"/>
      <c r="JC26" s="16"/>
      <c r="JD26" s="16"/>
      <c r="JE26" s="16"/>
      <c r="JF26" s="16"/>
      <c r="JG26" s="16"/>
      <c r="JH26" s="16"/>
      <c r="JI26" s="16"/>
      <c r="JJ26" s="16"/>
      <c r="JK26" s="16"/>
      <c r="JL26" s="16"/>
      <c r="JM26" s="16"/>
      <c r="JN26" s="16"/>
      <c r="JO26" s="16"/>
      <c r="JP26" s="16"/>
      <c r="JQ26" s="16"/>
      <c r="JR26" s="16"/>
      <c r="JS26" s="16"/>
      <c r="JT26" s="16"/>
      <c r="JU26" s="16"/>
      <c r="JV26" s="16"/>
      <c r="JW26" s="16"/>
      <c r="JX26" s="16"/>
      <c r="JY26" s="16"/>
      <c r="JZ26" s="16"/>
      <c r="KA26" s="16"/>
      <c r="KB26" s="16"/>
      <c r="KC26" s="16"/>
      <c r="KD26" s="16"/>
      <c r="KE26" s="16"/>
      <c r="KF26" s="16"/>
      <c r="KG26" s="16"/>
      <c r="KH26" s="16"/>
      <c r="KI26" s="16"/>
      <c r="KJ26" s="16"/>
      <c r="KK26" s="16"/>
      <c r="KL26" s="16"/>
      <c r="KM26" s="16"/>
      <c r="KN26" s="16"/>
      <c r="KO26" s="16"/>
      <c r="KP26" s="16"/>
      <c r="KQ26" s="16"/>
      <c r="KR26" s="16"/>
      <c r="KS26" s="16"/>
      <c r="KT26" s="16"/>
      <c r="KU26" s="16"/>
      <c r="KV26" s="16"/>
      <c r="KW26" s="16"/>
      <c r="KX26" s="16"/>
      <c r="KY26" s="16"/>
      <c r="KZ26" s="16"/>
      <c r="LA26" s="16"/>
      <c r="LB26" s="16"/>
      <c r="LC26" s="16"/>
      <c r="LD26" s="16"/>
      <c r="LE26" s="16"/>
      <c r="LF26" s="16"/>
      <c r="LG26" s="16"/>
      <c r="LH26" s="16"/>
      <c r="LI26" s="16"/>
      <c r="LJ26" s="16"/>
      <c r="LK26" s="16"/>
      <c r="LL26" s="16"/>
      <c r="LM26" s="16"/>
      <c r="LN26" s="16"/>
      <c r="LO26" s="16"/>
      <c r="LP26" s="16"/>
      <c r="LQ26" s="16"/>
      <c r="LR26" s="16"/>
      <c r="LS26" s="16"/>
      <c r="LT26" s="16"/>
      <c r="LU26" s="16"/>
      <c r="LV26" s="16"/>
      <c r="LW26" s="16"/>
      <c r="LX26" s="16"/>
      <c r="LY26" s="16"/>
      <c r="LZ26" s="16"/>
      <c r="MA26" s="16"/>
      <c r="MB26" s="16"/>
      <c r="MC26" s="16"/>
      <c r="MD26" s="16"/>
      <c r="ME26" s="16"/>
      <c r="MF26" s="16"/>
      <c r="MG26" s="16"/>
      <c r="MH26" s="16"/>
      <c r="MJ26" s="16">
        <v>15</v>
      </c>
      <c r="MK26" s="16">
        <v>15</v>
      </c>
      <c r="ML26" s="16">
        <v>15</v>
      </c>
      <c r="MM26" s="16">
        <v>15</v>
      </c>
      <c r="MN26" s="16">
        <v>11</v>
      </c>
      <c r="MO26" s="16">
        <v>11</v>
      </c>
      <c r="MP26" s="16">
        <v>11</v>
      </c>
      <c r="MQ26" s="16">
        <v>16</v>
      </c>
      <c r="MR26" s="16">
        <v>15</v>
      </c>
      <c r="MS26" s="16">
        <v>13</v>
      </c>
      <c r="MT26" s="16">
        <v>13</v>
      </c>
      <c r="MU26" s="16">
        <v>6</v>
      </c>
      <c r="MV26" s="16">
        <v>6</v>
      </c>
      <c r="MW26" s="16">
        <v>12</v>
      </c>
      <c r="MX26" s="16">
        <v>12</v>
      </c>
      <c r="MY26" s="16">
        <v>13</v>
      </c>
      <c r="MZ26" s="16">
        <v>9</v>
      </c>
      <c r="NA26" s="16">
        <v>9</v>
      </c>
      <c r="NB26" s="16">
        <v>13</v>
      </c>
      <c r="NC26" s="16">
        <v>13</v>
      </c>
      <c r="ND26" s="16">
        <v>14</v>
      </c>
      <c r="NE26" s="16">
        <v>13</v>
      </c>
      <c r="NF26" s="16">
        <v>11</v>
      </c>
      <c r="NG26" s="16">
        <v>11</v>
      </c>
      <c r="NH26" s="16">
        <v>19</v>
      </c>
      <c r="NI26" s="16">
        <v>19</v>
      </c>
      <c r="NJ26" s="16">
        <v>19</v>
      </c>
      <c r="NK26" s="16">
        <v>19</v>
      </c>
      <c r="NL26" s="16">
        <v>15</v>
      </c>
      <c r="NM26" s="16">
        <v>13</v>
      </c>
      <c r="NN26" s="16">
        <v>15</v>
      </c>
      <c r="NO26" s="16">
        <v>11</v>
      </c>
      <c r="NP26" s="16">
        <v>14</v>
      </c>
      <c r="NQ26" s="16">
        <v>15</v>
      </c>
      <c r="NR26" s="16">
        <v>15</v>
      </c>
      <c r="NS26" s="16">
        <v>14</v>
      </c>
      <c r="NT26" s="16">
        <v>15</v>
      </c>
      <c r="NU26" s="16">
        <v>14</v>
      </c>
      <c r="NV26" s="16">
        <v>14</v>
      </c>
      <c r="NW26" s="16">
        <v>12</v>
      </c>
      <c r="NX26" s="16">
        <v>14</v>
      </c>
      <c r="NY26" s="16">
        <v>20</v>
      </c>
      <c r="NZ26" s="16">
        <v>19</v>
      </c>
      <c r="OA26" s="16">
        <v>19</v>
      </c>
      <c r="OB26" s="16">
        <v>19</v>
      </c>
      <c r="OC26" s="16">
        <v>19</v>
      </c>
      <c r="OD26" s="16">
        <v>18</v>
      </c>
      <c r="OE26" s="16">
        <v>18</v>
      </c>
      <c r="OF26" s="16">
        <v>12</v>
      </c>
      <c r="OG26" s="16">
        <v>12</v>
      </c>
      <c r="OH26" s="16">
        <v>11</v>
      </c>
      <c r="OI26" s="16">
        <v>12</v>
      </c>
      <c r="OJ26" s="16">
        <v>11</v>
      </c>
      <c r="OK26" s="16">
        <v>10</v>
      </c>
      <c r="OL26" s="16">
        <v>10</v>
      </c>
      <c r="OM26" s="16">
        <v>10</v>
      </c>
      <c r="ON26" s="16">
        <v>11</v>
      </c>
      <c r="OO26" s="16">
        <v>11</v>
      </c>
      <c r="OP26" s="16">
        <v>11</v>
      </c>
      <c r="OQ26" s="16">
        <v>11</v>
      </c>
      <c r="OR26" s="16">
        <v>13</v>
      </c>
      <c r="OS26" s="16">
        <v>13</v>
      </c>
      <c r="OT26" s="16">
        <v>27</v>
      </c>
      <c r="OU26" s="16">
        <v>21</v>
      </c>
      <c r="OV26" s="16">
        <v>23</v>
      </c>
      <c r="OW26" s="16">
        <v>23</v>
      </c>
      <c r="OX26" s="16">
        <v>20</v>
      </c>
      <c r="OY26" s="16">
        <v>29</v>
      </c>
      <c r="OZ26" s="16">
        <v>24</v>
      </c>
      <c r="PA26" s="16">
        <v>24</v>
      </c>
      <c r="PB26" s="16">
        <v>21</v>
      </c>
      <c r="PC26" s="16">
        <v>23</v>
      </c>
      <c r="PD26" s="16">
        <v>23</v>
      </c>
      <c r="PE26" s="16">
        <v>23</v>
      </c>
      <c r="PF26" s="16">
        <v>33</v>
      </c>
      <c r="PG26" s="16">
        <v>31</v>
      </c>
      <c r="PH26" s="16">
        <v>28</v>
      </c>
      <c r="PI26" s="16">
        <v>34</v>
      </c>
      <c r="PJ26" s="16">
        <v>45</v>
      </c>
      <c r="PK26" s="16">
        <v>31</v>
      </c>
      <c r="PL26" s="16">
        <v>25</v>
      </c>
      <c r="PM26" s="16">
        <v>42</v>
      </c>
      <c r="PN26" s="16">
        <v>40</v>
      </c>
      <c r="PO26" s="16">
        <v>41</v>
      </c>
      <c r="PP26" s="16">
        <v>45</v>
      </c>
      <c r="PQ26" s="16">
        <v>51</v>
      </c>
      <c r="PR26" s="16">
        <v>53</v>
      </c>
      <c r="PS26" s="16">
        <v>46</v>
      </c>
      <c r="PT26" s="16">
        <v>49</v>
      </c>
      <c r="PU26" s="16">
        <v>51</v>
      </c>
      <c r="PV26" s="16">
        <v>41</v>
      </c>
      <c r="PW26" s="16">
        <v>32</v>
      </c>
      <c r="PX26" s="16">
        <v>36</v>
      </c>
      <c r="PY26" s="16">
        <v>37</v>
      </c>
      <c r="PZ26" s="16">
        <v>36</v>
      </c>
      <c r="QA26" s="16">
        <v>34</v>
      </c>
      <c r="QB26" s="16">
        <v>24</v>
      </c>
      <c r="QC26" s="16">
        <v>17</v>
      </c>
      <c r="QD26" s="16">
        <v>17</v>
      </c>
      <c r="QE26" s="16">
        <v>17</v>
      </c>
      <c r="QF26" s="16">
        <v>18</v>
      </c>
      <c r="QG26" s="16">
        <v>16</v>
      </c>
      <c r="QH26" s="16">
        <v>16</v>
      </c>
      <c r="QI26" s="16">
        <v>23</v>
      </c>
      <c r="QJ26" s="16">
        <v>23</v>
      </c>
      <c r="QK26" s="16">
        <v>23</v>
      </c>
      <c r="QL26" s="16">
        <v>22</v>
      </c>
      <c r="QM26" s="16">
        <v>21</v>
      </c>
      <c r="QN26" s="16">
        <v>21</v>
      </c>
      <c r="QO26" s="16">
        <v>18</v>
      </c>
      <c r="QP26" s="16">
        <v>18</v>
      </c>
      <c r="QQ26" s="16">
        <v>19</v>
      </c>
      <c r="QR26" s="16">
        <v>14</v>
      </c>
      <c r="QS26" s="16">
        <v>14</v>
      </c>
      <c r="QT26" s="16">
        <v>16</v>
      </c>
      <c r="QU26" s="16">
        <v>15</v>
      </c>
      <c r="QV26" s="16">
        <v>16</v>
      </c>
      <c r="QW26" s="16">
        <v>15</v>
      </c>
      <c r="QX26" s="16">
        <v>13</v>
      </c>
      <c r="QY26" s="16">
        <v>13</v>
      </c>
      <c r="QZ26" s="16">
        <v>15</v>
      </c>
      <c r="RA26" s="16">
        <v>12</v>
      </c>
      <c r="RB26" s="16">
        <v>14</v>
      </c>
      <c r="RC26" s="16">
        <v>14</v>
      </c>
      <c r="RD26" s="16">
        <v>21</v>
      </c>
      <c r="RE26" s="16">
        <v>17</v>
      </c>
      <c r="RF26" s="16">
        <v>19</v>
      </c>
      <c r="RG26" s="16">
        <v>21</v>
      </c>
      <c r="RH26" s="16">
        <v>21</v>
      </c>
      <c r="RI26" s="16">
        <v>21</v>
      </c>
      <c r="RJ26" s="16">
        <v>21</v>
      </c>
      <c r="RK26" s="16">
        <v>22</v>
      </c>
      <c r="RL26" s="16">
        <v>22</v>
      </c>
      <c r="RM26" s="16">
        <v>20</v>
      </c>
      <c r="RN26" s="16">
        <v>21</v>
      </c>
      <c r="RO26" s="16">
        <v>20</v>
      </c>
      <c r="RP26" s="16">
        <v>17</v>
      </c>
      <c r="RQ26" s="16">
        <v>18</v>
      </c>
      <c r="RR26" s="16">
        <v>19</v>
      </c>
      <c r="RS26" s="16">
        <v>23</v>
      </c>
      <c r="RT26" s="16">
        <v>22</v>
      </c>
      <c r="RU26" s="16">
        <v>19</v>
      </c>
      <c r="RV26" s="16">
        <v>18</v>
      </c>
      <c r="RW26" s="16">
        <v>18</v>
      </c>
      <c r="RX26" s="16">
        <v>18</v>
      </c>
      <c r="RY26" s="16">
        <v>18</v>
      </c>
      <c r="RZ26" s="16">
        <v>18</v>
      </c>
      <c r="SA26" s="16">
        <v>18</v>
      </c>
      <c r="SB26" s="16">
        <v>18</v>
      </c>
      <c r="SC26" s="16">
        <v>18</v>
      </c>
      <c r="SD26" s="16">
        <v>19</v>
      </c>
      <c r="SE26" s="16">
        <v>13</v>
      </c>
      <c r="SF26" s="16">
        <v>18</v>
      </c>
      <c r="SG26" s="16">
        <v>18</v>
      </c>
      <c r="SH26" s="16">
        <v>15</v>
      </c>
      <c r="SI26" s="16">
        <v>17</v>
      </c>
      <c r="SJ26" s="16">
        <v>17</v>
      </c>
      <c r="SK26" s="16">
        <v>17</v>
      </c>
      <c r="SL26" s="16">
        <v>18</v>
      </c>
      <c r="SM26" s="16">
        <v>20</v>
      </c>
      <c r="SN26" s="16">
        <v>20</v>
      </c>
      <c r="SO26" s="16">
        <v>20</v>
      </c>
      <c r="SP26" s="16">
        <v>20</v>
      </c>
      <c r="SQ26" s="16">
        <v>20</v>
      </c>
      <c r="SR26" s="16">
        <v>20</v>
      </c>
      <c r="SS26" s="16">
        <v>20</v>
      </c>
      <c r="ST26" s="16">
        <v>21</v>
      </c>
      <c r="SU26" s="16">
        <v>22</v>
      </c>
      <c r="SV26" s="16">
        <v>23</v>
      </c>
      <c r="SW26" s="16">
        <v>23</v>
      </c>
      <c r="SX26" s="16">
        <v>25</v>
      </c>
      <c r="SY26" s="16">
        <v>27</v>
      </c>
      <c r="SZ26" s="16">
        <v>27</v>
      </c>
      <c r="TA26" s="16">
        <v>27</v>
      </c>
      <c r="TB26" s="16">
        <v>27</v>
      </c>
      <c r="TC26" s="16">
        <v>18</v>
      </c>
      <c r="TD26" s="16">
        <v>18</v>
      </c>
      <c r="TE26" s="16">
        <v>19</v>
      </c>
      <c r="TF26" s="16">
        <v>20</v>
      </c>
      <c r="TG26" s="16">
        <v>19</v>
      </c>
      <c r="TH26" s="16">
        <v>19</v>
      </c>
      <c r="TI26" s="16">
        <v>21</v>
      </c>
      <c r="TJ26" s="16">
        <v>18</v>
      </c>
      <c r="TK26" s="16">
        <v>18</v>
      </c>
      <c r="TL26" s="16">
        <v>18</v>
      </c>
      <c r="TM26" s="16">
        <v>18</v>
      </c>
      <c r="TN26" s="16">
        <v>18</v>
      </c>
      <c r="TO26" s="16">
        <v>18</v>
      </c>
      <c r="TP26" s="16">
        <v>20</v>
      </c>
      <c r="TQ26" s="16">
        <v>23</v>
      </c>
      <c r="TR26" s="16">
        <v>23</v>
      </c>
      <c r="TS26" s="16">
        <v>23</v>
      </c>
      <c r="TT26" s="16">
        <v>23</v>
      </c>
      <c r="TU26" s="16">
        <v>22</v>
      </c>
      <c r="TV26" s="16">
        <v>20</v>
      </c>
      <c r="TW26" s="16">
        <v>22</v>
      </c>
      <c r="TX26" s="16">
        <v>21</v>
      </c>
      <c r="TY26" s="16">
        <v>21</v>
      </c>
      <c r="TZ26" s="16">
        <v>21</v>
      </c>
      <c r="UA26" s="16">
        <v>21</v>
      </c>
      <c r="UB26" s="16">
        <v>21</v>
      </c>
      <c r="UC26" s="16">
        <v>21</v>
      </c>
      <c r="UD26" s="16">
        <v>22</v>
      </c>
      <c r="UE26" s="16">
        <v>20</v>
      </c>
      <c r="UF26" s="16">
        <v>21</v>
      </c>
      <c r="UG26" s="16">
        <v>20</v>
      </c>
      <c r="UH26" s="16">
        <v>19</v>
      </c>
      <c r="UI26" s="16">
        <v>19</v>
      </c>
      <c r="UJ26" s="16">
        <v>21</v>
      </c>
      <c r="UK26" s="16">
        <v>19</v>
      </c>
      <c r="UL26" s="16">
        <v>19</v>
      </c>
      <c r="UM26" s="16">
        <v>19</v>
      </c>
      <c r="UN26" s="16">
        <v>32</v>
      </c>
      <c r="UO26" s="16">
        <v>32</v>
      </c>
      <c r="UP26" s="16">
        <v>27</v>
      </c>
      <c r="UQ26" s="16">
        <v>25</v>
      </c>
      <c r="UR26" s="16">
        <v>23</v>
      </c>
      <c r="US26" s="16">
        <v>23</v>
      </c>
      <c r="UT26" s="16">
        <v>23</v>
      </c>
      <c r="UU26" s="16">
        <v>23</v>
      </c>
      <c r="UV26" s="16">
        <v>23</v>
      </c>
      <c r="UW26" s="16">
        <v>23</v>
      </c>
      <c r="UX26" s="16">
        <v>23</v>
      </c>
      <c r="UY26" s="16">
        <v>23</v>
      </c>
      <c r="UZ26" s="16">
        <v>23</v>
      </c>
      <c r="VA26" s="16">
        <v>23</v>
      </c>
      <c r="VB26" s="16">
        <v>23</v>
      </c>
      <c r="VC26" s="16">
        <v>23</v>
      </c>
      <c r="VD26" s="16">
        <v>23</v>
      </c>
      <c r="VE26" s="16">
        <v>13</v>
      </c>
      <c r="VF26" s="16">
        <v>13</v>
      </c>
      <c r="VG26" s="16">
        <v>15</v>
      </c>
      <c r="VH26" s="16">
        <v>18</v>
      </c>
      <c r="VI26" s="16">
        <v>14</v>
      </c>
      <c r="VJ26" s="16">
        <v>19</v>
      </c>
      <c r="VK26" s="16">
        <v>22</v>
      </c>
      <c r="VL26" s="16">
        <v>24</v>
      </c>
      <c r="VM26" s="16">
        <v>29</v>
      </c>
      <c r="VN26" s="16">
        <v>26</v>
      </c>
      <c r="VO26" s="16">
        <v>24</v>
      </c>
      <c r="VP26" s="16">
        <v>21</v>
      </c>
      <c r="VQ26" s="16">
        <v>13</v>
      </c>
      <c r="VR26" s="16">
        <v>11</v>
      </c>
      <c r="VS26" s="16">
        <v>7</v>
      </c>
      <c r="VT26" s="16">
        <v>7</v>
      </c>
      <c r="VU26" s="16">
        <v>7</v>
      </c>
      <c r="VV26" s="16">
        <v>7</v>
      </c>
      <c r="VW26" s="16">
        <v>11</v>
      </c>
      <c r="VX26" s="16">
        <v>11</v>
      </c>
      <c r="VY26" s="16">
        <v>11</v>
      </c>
      <c r="VZ26" s="16">
        <v>12</v>
      </c>
      <c r="WA26" s="16">
        <v>16</v>
      </c>
      <c r="WB26" s="16">
        <v>20</v>
      </c>
      <c r="WC26" s="16">
        <v>20</v>
      </c>
      <c r="WD26" s="16">
        <v>20</v>
      </c>
      <c r="WE26" s="16">
        <v>20</v>
      </c>
      <c r="WF26" s="16">
        <v>15</v>
      </c>
      <c r="WG26" s="16">
        <v>14</v>
      </c>
      <c r="WH26" s="16">
        <v>14</v>
      </c>
      <c r="WI26" s="16">
        <v>14</v>
      </c>
      <c r="WJ26" s="16">
        <v>17</v>
      </c>
      <c r="WK26" s="16">
        <v>16</v>
      </c>
      <c r="WL26" s="16">
        <v>15</v>
      </c>
      <c r="WM26" s="16">
        <v>14</v>
      </c>
      <c r="WN26" s="16">
        <v>14</v>
      </c>
      <c r="WO26" s="16">
        <v>14</v>
      </c>
      <c r="WP26" s="16">
        <v>18</v>
      </c>
      <c r="WQ26" s="16">
        <v>16</v>
      </c>
      <c r="WR26" s="16">
        <v>16</v>
      </c>
      <c r="WS26" s="16">
        <v>11</v>
      </c>
      <c r="WT26" s="16">
        <v>13</v>
      </c>
      <c r="WU26" s="16">
        <v>11</v>
      </c>
      <c r="WV26" s="16">
        <v>11</v>
      </c>
      <c r="WW26" s="16">
        <v>11</v>
      </c>
      <c r="WX26" s="16">
        <v>11</v>
      </c>
      <c r="WY26" s="16">
        <v>12</v>
      </c>
      <c r="WZ26" s="16">
        <v>11</v>
      </c>
      <c r="XA26" s="16">
        <v>12</v>
      </c>
      <c r="XB26" s="16">
        <v>11</v>
      </c>
      <c r="XC26" s="16">
        <v>11</v>
      </c>
      <c r="XD26" s="16">
        <v>12</v>
      </c>
      <c r="XE26" s="16">
        <v>12</v>
      </c>
      <c r="XF26" s="16">
        <v>12</v>
      </c>
      <c r="XG26" s="16">
        <v>12</v>
      </c>
      <c r="XH26" s="16">
        <v>13</v>
      </c>
      <c r="XI26" s="16">
        <v>16</v>
      </c>
      <c r="XJ26" s="16">
        <v>21</v>
      </c>
      <c r="XK26" s="16">
        <v>21</v>
      </c>
      <c r="XL26" s="16">
        <v>20</v>
      </c>
      <c r="XM26" s="16">
        <v>16</v>
      </c>
      <c r="XN26" s="16">
        <v>17</v>
      </c>
      <c r="XO26" s="16">
        <v>18</v>
      </c>
      <c r="XP26" s="16">
        <v>21</v>
      </c>
      <c r="XQ26" s="16">
        <v>23</v>
      </c>
      <c r="XR26" s="16">
        <v>41</v>
      </c>
      <c r="XS26" s="16">
        <v>44</v>
      </c>
      <c r="XT26" s="16">
        <v>42</v>
      </c>
      <c r="XU26" s="16">
        <v>49</v>
      </c>
      <c r="XV26" s="16">
        <v>38</v>
      </c>
      <c r="XW26" s="16">
        <v>45</v>
      </c>
      <c r="XX26" s="16">
        <v>35</v>
      </c>
      <c r="XY26" s="16">
        <v>45</v>
      </c>
      <c r="XZ26" s="16">
        <v>45</v>
      </c>
      <c r="YA26" s="16">
        <v>41</v>
      </c>
      <c r="YB26" s="16">
        <v>45</v>
      </c>
      <c r="YC26" s="16">
        <v>39</v>
      </c>
      <c r="YD26" s="16">
        <v>37</v>
      </c>
      <c r="YE26" s="16">
        <v>38</v>
      </c>
      <c r="YF26" s="16">
        <v>39</v>
      </c>
      <c r="YG26" s="16">
        <v>32</v>
      </c>
      <c r="YH26" s="16">
        <v>28</v>
      </c>
      <c r="YI26" s="16">
        <v>27</v>
      </c>
      <c r="YJ26" s="16">
        <v>28</v>
      </c>
      <c r="YK26" s="16">
        <v>29</v>
      </c>
      <c r="YL26" s="16">
        <v>29</v>
      </c>
      <c r="YM26" s="16">
        <v>32</v>
      </c>
      <c r="YN26" s="16">
        <v>27</v>
      </c>
      <c r="YO26" s="16">
        <v>27</v>
      </c>
      <c r="YP26" s="16">
        <v>27</v>
      </c>
      <c r="YQ26" s="16">
        <v>30</v>
      </c>
      <c r="YR26" s="16">
        <v>30</v>
      </c>
      <c r="YS26" s="16">
        <v>30</v>
      </c>
      <c r="YT26" s="16">
        <v>32</v>
      </c>
      <c r="YU26" s="16">
        <v>30</v>
      </c>
      <c r="YV26" s="16">
        <v>32</v>
      </c>
      <c r="YW26" s="16">
        <v>32</v>
      </c>
      <c r="YX26" s="16">
        <v>30</v>
      </c>
      <c r="YY26" s="16">
        <v>30</v>
      </c>
      <c r="YZ26" s="16">
        <v>30</v>
      </c>
      <c r="ZA26" s="16">
        <v>57</v>
      </c>
      <c r="ZB26" s="16">
        <v>49</v>
      </c>
      <c r="ZC26" s="16">
        <v>62</v>
      </c>
      <c r="ZD26" s="16">
        <v>59</v>
      </c>
      <c r="ZE26" s="16">
        <v>75</v>
      </c>
      <c r="ZF26" s="16">
        <v>72</v>
      </c>
      <c r="ZG26" s="16">
        <v>82</v>
      </c>
      <c r="ZH26" s="16">
        <v>74</v>
      </c>
      <c r="ZI26" s="16">
        <v>61</v>
      </c>
      <c r="ZJ26" s="16">
        <v>61</v>
      </c>
      <c r="ZK26" s="16">
        <v>68</v>
      </c>
      <c r="ZL26" s="16">
        <v>63</v>
      </c>
      <c r="ZM26" s="16">
        <v>56</v>
      </c>
      <c r="ZN26" s="16">
        <v>39</v>
      </c>
      <c r="ZO26" s="16">
        <v>43</v>
      </c>
      <c r="ZP26" s="16">
        <v>46</v>
      </c>
      <c r="ZQ26" s="16">
        <v>48</v>
      </c>
      <c r="ZR26" s="16">
        <v>53</v>
      </c>
      <c r="ZS26" s="16">
        <v>44</v>
      </c>
      <c r="ZT26" s="16">
        <v>41</v>
      </c>
      <c r="ZU26" s="16">
        <v>37</v>
      </c>
      <c r="ZV26" s="16">
        <v>37</v>
      </c>
      <c r="ZW26" s="16">
        <v>32</v>
      </c>
      <c r="ZX26" s="16">
        <v>30</v>
      </c>
      <c r="ZY26" s="16">
        <v>37</v>
      </c>
      <c r="ZZ26" s="16">
        <v>40</v>
      </c>
      <c r="AAA26" s="16">
        <v>40</v>
      </c>
      <c r="AAB26" s="16">
        <v>40</v>
      </c>
      <c r="AAC26" s="16">
        <v>34</v>
      </c>
      <c r="AAD26" s="16">
        <v>24</v>
      </c>
      <c r="AAE26" s="16">
        <f t="shared" ref="AAE26:AAZ26" si="870">AAD26+AAE22-AAE23-AAE24</f>
        <v>32</v>
      </c>
      <c r="AAF26" s="16">
        <f t="shared" si="870"/>
        <v>30</v>
      </c>
      <c r="AAG26" s="16">
        <f t="shared" si="870"/>
        <v>30</v>
      </c>
      <c r="AAH26" s="16">
        <f t="shared" si="870"/>
        <v>35</v>
      </c>
      <c r="AAI26" s="16">
        <f t="shared" si="870"/>
        <v>38</v>
      </c>
      <c r="AAJ26" s="16">
        <f t="shared" si="870"/>
        <v>40</v>
      </c>
      <c r="AAK26" s="16">
        <f t="shared" si="870"/>
        <v>36</v>
      </c>
      <c r="AAL26" s="16">
        <f t="shared" si="870"/>
        <v>32</v>
      </c>
      <c r="AAM26" s="16">
        <f t="shared" si="870"/>
        <v>40</v>
      </c>
      <c r="AAN26" s="16">
        <f t="shared" si="870"/>
        <v>43</v>
      </c>
      <c r="AAO26" s="16">
        <f t="shared" si="870"/>
        <v>40</v>
      </c>
      <c r="AAP26" s="16">
        <f t="shared" si="870"/>
        <v>44</v>
      </c>
      <c r="AAQ26" s="16">
        <f t="shared" si="870"/>
        <v>36</v>
      </c>
      <c r="AAR26" s="16">
        <f t="shared" si="870"/>
        <v>28</v>
      </c>
      <c r="AAS26" s="16">
        <f t="shared" si="870"/>
        <v>24</v>
      </c>
      <c r="AAT26" s="16">
        <f t="shared" si="870"/>
        <v>21</v>
      </c>
      <c r="AAU26" s="16">
        <f t="shared" si="870"/>
        <v>18</v>
      </c>
      <c r="AAV26" s="16">
        <f t="shared" si="870"/>
        <v>16</v>
      </c>
      <c r="AAW26" s="16">
        <f t="shared" si="870"/>
        <v>18</v>
      </c>
      <c r="AAX26" s="16">
        <f t="shared" si="870"/>
        <v>18</v>
      </c>
      <c r="AAY26" s="16">
        <f t="shared" si="870"/>
        <v>18</v>
      </c>
      <c r="AAZ26" s="16">
        <f t="shared" si="870"/>
        <v>18</v>
      </c>
      <c r="ABA26" s="16">
        <f t="shared" ref="ABA26:ABF26" si="871">AAZ26+ABA22-ABA23-ABA24</f>
        <v>21</v>
      </c>
      <c r="ABB26" s="16">
        <f t="shared" si="871"/>
        <v>29</v>
      </c>
      <c r="ABC26" s="16">
        <f t="shared" si="871"/>
        <v>24</v>
      </c>
      <c r="ABD26" s="16">
        <f t="shared" si="871"/>
        <v>24</v>
      </c>
      <c r="ABE26" s="16">
        <f t="shared" si="871"/>
        <v>28</v>
      </c>
      <c r="ABF26" s="16">
        <f t="shared" si="871"/>
        <v>23</v>
      </c>
      <c r="ABG26" s="16">
        <f t="shared" ref="ABG26" si="872">ABF26+ABG22-ABG23-ABG24</f>
        <v>22</v>
      </c>
      <c r="ABH26" s="16">
        <f t="shared" ref="ABH26" si="873">ABG26+ABH22-ABH23-ABH24</f>
        <v>23</v>
      </c>
      <c r="ABI26" s="16">
        <f t="shared" ref="ABI26" si="874">ABH26+ABI22-ABI23-ABI24</f>
        <v>23</v>
      </c>
      <c r="ABJ26" s="16">
        <f t="shared" ref="ABJ26:ADB26" si="875">ABI26+ABJ22-ABJ23-ABJ24</f>
        <v>24</v>
      </c>
      <c r="ABK26" s="16">
        <f t="shared" si="875"/>
        <v>26</v>
      </c>
      <c r="ABL26" s="16">
        <f t="shared" si="875"/>
        <v>31</v>
      </c>
      <c r="ABM26" s="16">
        <f t="shared" si="875"/>
        <v>26</v>
      </c>
      <c r="ABN26" s="16">
        <f t="shared" si="875"/>
        <v>24</v>
      </c>
      <c r="ABO26" s="16">
        <f t="shared" si="875"/>
        <v>24</v>
      </c>
      <c r="ABP26" s="16">
        <f t="shared" si="875"/>
        <v>28</v>
      </c>
      <c r="ABQ26" s="16">
        <f t="shared" si="875"/>
        <v>27</v>
      </c>
      <c r="ABR26" s="16">
        <f t="shared" si="875"/>
        <v>27</v>
      </c>
      <c r="ABS26" s="16">
        <f t="shared" si="875"/>
        <v>37</v>
      </c>
      <c r="ABT26" s="16">
        <f t="shared" si="875"/>
        <v>29</v>
      </c>
      <c r="ABU26" s="16">
        <f t="shared" si="875"/>
        <v>29</v>
      </c>
      <c r="ABV26" s="16">
        <f t="shared" si="875"/>
        <v>24</v>
      </c>
      <c r="ABW26" s="16">
        <f t="shared" si="875"/>
        <v>26</v>
      </c>
      <c r="ABX26" s="16">
        <f t="shared" si="875"/>
        <v>35</v>
      </c>
      <c r="ABY26" s="16">
        <f t="shared" si="875"/>
        <v>31</v>
      </c>
      <c r="ABZ26" s="16">
        <f t="shared" si="875"/>
        <v>26</v>
      </c>
      <c r="ACA26" s="16">
        <f t="shared" si="875"/>
        <v>32</v>
      </c>
      <c r="ACB26" s="16">
        <f t="shared" si="875"/>
        <v>34</v>
      </c>
      <c r="ACC26" s="16">
        <f t="shared" si="875"/>
        <v>33</v>
      </c>
      <c r="ACD26" s="16">
        <f t="shared" si="875"/>
        <v>22</v>
      </c>
      <c r="ACE26" s="16">
        <f t="shared" si="875"/>
        <v>25</v>
      </c>
      <c r="ACF26" s="16">
        <f t="shared" si="875"/>
        <v>25</v>
      </c>
      <c r="ACG26" s="16">
        <f t="shared" si="875"/>
        <v>30</v>
      </c>
      <c r="ACH26" s="16">
        <f t="shared" si="875"/>
        <v>18</v>
      </c>
      <c r="ACI26" s="16">
        <f t="shared" si="875"/>
        <v>20</v>
      </c>
      <c r="ACJ26" s="16">
        <f t="shared" si="875"/>
        <v>22</v>
      </c>
      <c r="ACK26" s="16">
        <f t="shared" si="875"/>
        <v>21</v>
      </c>
      <c r="ACL26" s="16">
        <f t="shared" si="875"/>
        <v>20</v>
      </c>
      <c r="ACM26" s="16">
        <f t="shared" si="875"/>
        <v>21</v>
      </c>
      <c r="ACN26" s="16">
        <f t="shared" si="875"/>
        <v>21</v>
      </c>
      <c r="ACO26" s="16">
        <f t="shared" si="875"/>
        <v>26</v>
      </c>
      <c r="ACP26" s="16">
        <f t="shared" si="875"/>
        <v>21</v>
      </c>
      <c r="ACQ26" s="16">
        <f t="shared" si="875"/>
        <v>17</v>
      </c>
      <c r="ACR26" s="16">
        <f t="shared" si="875"/>
        <v>20</v>
      </c>
      <c r="ACS26" s="16">
        <f t="shared" si="875"/>
        <v>17</v>
      </c>
      <c r="ACT26" s="16">
        <f t="shared" si="875"/>
        <v>23</v>
      </c>
      <c r="ACU26" s="16">
        <f t="shared" si="875"/>
        <v>26</v>
      </c>
      <c r="ACV26" s="16">
        <f t="shared" si="875"/>
        <v>41</v>
      </c>
      <c r="ACW26" s="16">
        <f t="shared" si="875"/>
        <v>36</v>
      </c>
      <c r="ACX26" s="16">
        <f t="shared" si="875"/>
        <v>34</v>
      </c>
      <c r="ACY26" s="16">
        <f t="shared" si="875"/>
        <v>37</v>
      </c>
      <c r="ACZ26" s="16">
        <f t="shared" si="875"/>
        <v>42</v>
      </c>
      <c r="ADA26" s="16">
        <f t="shared" si="875"/>
        <v>45</v>
      </c>
      <c r="ADB26" s="16">
        <f t="shared" si="875"/>
        <v>46</v>
      </c>
      <c r="ADC26" s="16">
        <v>45</v>
      </c>
      <c r="ADD26" s="16">
        <v>37</v>
      </c>
      <c r="ADE26" s="16">
        <v>35</v>
      </c>
      <c r="ADF26" s="16">
        <v>39</v>
      </c>
      <c r="ADG26" s="16">
        <v>49</v>
      </c>
      <c r="ADH26" s="16">
        <f t="shared" ref="ADH26:ADL26" si="876">ADG26+ADH22-ADH23-ADH24</f>
        <v>49</v>
      </c>
      <c r="ADI26" s="16">
        <f t="shared" si="876"/>
        <v>50</v>
      </c>
      <c r="ADJ26" s="16">
        <f t="shared" si="876"/>
        <v>50</v>
      </c>
      <c r="ADK26" s="16">
        <f t="shared" si="876"/>
        <v>59</v>
      </c>
      <c r="ADL26" s="16">
        <f t="shared" si="876"/>
        <v>55</v>
      </c>
      <c r="ADM26" s="16">
        <f t="shared" ref="ADM26" si="877">ADL26+ADM22-ADM23-ADM24</f>
        <v>54</v>
      </c>
      <c r="ADN26" s="16">
        <f t="shared" ref="ADN26" si="878">ADM26+ADN22-ADN23-ADN24</f>
        <v>55</v>
      </c>
      <c r="ADO26" s="16">
        <f t="shared" ref="ADO26" si="879">ADN26+ADO22-ADO23-ADO24</f>
        <v>66</v>
      </c>
      <c r="ADP26" s="16">
        <f t="shared" ref="ADP26" si="880">ADO26+ADP22-ADP23-ADP24</f>
        <v>59</v>
      </c>
      <c r="ADQ26" s="16">
        <f t="shared" ref="ADQ26" si="881">ADP26+ADQ22-ADQ23-ADQ24</f>
        <v>60</v>
      </c>
      <c r="ADR26" s="16">
        <f t="shared" ref="ADR26" si="882">ADQ26+ADR22-ADR23-ADR24</f>
        <v>54</v>
      </c>
      <c r="ADS26" s="16">
        <f t="shared" ref="ADS26" si="883">ADR26+ADS22-ADS23-ADS24</f>
        <v>49</v>
      </c>
      <c r="ADT26" s="16">
        <f t="shared" ref="ADT26" si="884">ADS26+ADT22-ADT23-ADT24</f>
        <v>56</v>
      </c>
      <c r="ADU26" s="16">
        <f t="shared" ref="ADU26" si="885">ADT26+ADU22-ADU23-ADU24</f>
        <v>69</v>
      </c>
      <c r="ADV26" s="16">
        <f t="shared" ref="ADV26" si="886">ADU26+ADV22-ADV23-ADV24</f>
        <v>72</v>
      </c>
      <c r="ADW26" s="16">
        <f t="shared" ref="ADW26" si="887">ADV26+ADW22-ADW23-ADW24</f>
        <v>84</v>
      </c>
      <c r="ADX26" s="16">
        <f t="shared" ref="ADX26" si="888">ADW26+ADX22-ADX23-ADX24</f>
        <v>76</v>
      </c>
      <c r="ADY26" s="16">
        <f t="shared" ref="ADY26" si="889">ADX26+ADY22-ADY23-ADY24</f>
        <v>52</v>
      </c>
      <c r="ADZ26" s="16">
        <f t="shared" ref="ADZ26" si="890">ADY26+ADZ22-ADZ23-ADZ24</f>
        <v>51</v>
      </c>
      <c r="AEA26" s="16">
        <f t="shared" ref="AEA26" si="891">ADZ26+AEA22-AEA23-AEA24</f>
        <v>52</v>
      </c>
      <c r="AEB26" s="16">
        <f t="shared" ref="AEB26" si="892">AEA26+AEB22-AEB23-AEB24</f>
        <v>43</v>
      </c>
      <c r="AEC26" s="16">
        <f t="shared" ref="AEC26" si="893">AEB26+AEC22-AEC23-AEC24</f>
        <v>41</v>
      </c>
      <c r="AED26" s="16">
        <f t="shared" ref="AED26" si="894">AEC26+AED22-AED23-AED24</f>
        <v>40</v>
      </c>
      <c r="AEE26" s="16">
        <f t="shared" ref="AEE26" si="895">AED26+AEE22-AEE23-AEE24</f>
        <v>39</v>
      </c>
      <c r="AEF26" s="16">
        <f t="shared" ref="AEF26" si="896">AEE26+AEF22-AEF23-AEF24</f>
        <v>44</v>
      </c>
      <c r="AEG26" s="16">
        <f t="shared" ref="AEG26" si="897">AEF26+AEG22-AEG23-AEG24</f>
        <v>42</v>
      </c>
      <c r="AEH26" s="16">
        <f t="shared" ref="AEH26" si="898">AEG26+AEH22-AEH23-AEH24</f>
        <v>40</v>
      </c>
      <c r="AEI26" s="16">
        <f t="shared" ref="AEI26" si="899">AEH26+AEI22-AEI23-AEI24</f>
        <v>60</v>
      </c>
      <c r="AEJ26" s="16">
        <f t="shared" ref="AEJ26" si="900">AEI26+AEJ22-AEJ23-AEJ24</f>
        <v>37</v>
      </c>
      <c r="AEK26" s="16">
        <f t="shared" ref="AEK26" si="901">AEJ26+AEK22-AEK23-AEK24</f>
        <v>41</v>
      </c>
      <c r="AEL26" s="16">
        <f t="shared" ref="AEL26" si="902">AEK26+AEL22-AEL23-AEL24</f>
        <v>38</v>
      </c>
      <c r="AEM26" s="16">
        <f t="shared" ref="AEM26" si="903">AEL26+AEM22-AEM23-AEM24</f>
        <v>34</v>
      </c>
      <c r="AEN26" s="16">
        <f t="shared" ref="AEN26" si="904">AEM26+AEN22-AEN23-AEN24</f>
        <v>38</v>
      </c>
      <c r="AEO26" s="16">
        <f t="shared" ref="AEO26" si="905">AEN26+AEO22-AEO23-AEO24</f>
        <v>39</v>
      </c>
      <c r="AEP26" s="16">
        <f t="shared" ref="AEP26" si="906">AEO26+AEP22-AEP23-AEP24</f>
        <v>44</v>
      </c>
      <c r="AEQ26" s="16">
        <f t="shared" ref="AEQ26" si="907">AEP26+AEQ22-AEQ23-AEQ24</f>
        <v>40</v>
      </c>
      <c r="AER26" s="16">
        <f t="shared" ref="AER26" si="908">AEQ26+AER22-AER23-AER24</f>
        <v>43</v>
      </c>
      <c r="AES26" s="16">
        <f t="shared" ref="AES26" si="909">AER26+AES22-AES23-AES24</f>
        <v>50</v>
      </c>
      <c r="AET26" s="16">
        <f t="shared" ref="AET26" si="910">AES26+AET22-AET23-AET24</f>
        <v>49</v>
      </c>
      <c r="AEU26" s="16">
        <f t="shared" ref="AEU26" si="911">AET26+AEU22-AEU23-AEU24</f>
        <v>47</v>
      </c>
      <c r="AEV26" s="16">
        <f t="shared" ref="AEV26" si="912">AEU26+AEV22-AEV23-AEV24</f>
        <v>37</v>
      </c>
      <c r="AEW26" s="16">
        <f t="shared" ref="AEW26" si="913">AEV26+AEW22-AEW23-AEW24</f>
        <v>39</v>
      </c>
      <c r="AEX26" s="16">
        <f t="shared" ref="AEX26" si="914">AEW26+AEX22-AEX23-AEX24</f>
        <v>34</v>
      </c>
      <c r="AEY26" s="16">
        <f t="shared" ref="AEY26" si="915">AEX26+AEY22-AEY23-AEY24</f>
        <v>38</v>
      </c>
      <c r="AEZ26" s="16">
        <f t="shared" ref="AEZ26" si="916">AEY26+AEZ22-AEZ23-AEZ24</f>
        <v>39</v>
      </c>
      <c r="AFA26" s="16">
        <f t="shared" ref="AFA26" si="917">AEZ26+AFA22-AFA23-AFA24</f>
        <v>38</v>
      </c>
      <c r="AFB26" s="16">
        <f t="shared" ref="AFB26" si="918">AFA26+AFB22-AFB23-AFB24</f>
        <v>40</v>
      </c>
      <c r="AFC26" s="16">
        <f t="shared" ref="AFC26" si="919">AFB26+AFC22-AFC23-AFC24</f>
        <v>38</v>
      </c>
      <c r="AFD26" s="16">
        <f t="shared" ref="AFD26" si="920">AFC26+AFD22-AFD23-AFD24</f>
        <v>40</v>
      </c>
      <c r="AFE26" s="16">
        <f t="shared" ref="AFE26" si="921">AFD26+AFE22-AFE23-AFE24</f>
        <v>35</v>
      </c>
      <c r="AFF26" s="16">
        <f t="shared" ref="AFF26" si="922">AFE26+AFF22-AFF23-AFF24</f>
        <v>34</v>
      </c>
      <c r="AFG26" s="16">
        <f t="shared" ref="AFG26" si="923">AFF26+AFG22-AFG23-AFG24</f>
        <v>29</v>
      </c>
      <c r="AFH26" s="16">
        <f t="shared" ref="AFH26" si="924">AFG26+AFH22-AFH23-AFH24</f>
        <v>31</v>
      </c>
      <c r="AFI26" s="16">
        <f t="shared" ref="AFI26" si="925">AFH26+AFI22-AFI23-AFI24</f>
        <v>27</v>
      </c>
      <c r="AFJ26" s="16">
        <f t="shared" ref="AFJ26" si="926">AFI26+AFJ22-AFJ23-AFJ24</f>
        <v>29</v>
      </c>
      <c r="AFK26" s="16">
        <f t="shared" ref="AFK26" si="927">AFJ26+AFK22-AFK23-AFK24</f>
        <v>26</v>
      </c>
      <c r="AFL26" s="16">
        <f t="shared" ref="AFL26" si="928">AFK26+AFL22-AFL23-AFL24</f>
        <v>28</v>
      </c>
      <c r="AFM26" s="16">
        <f t="shared" ref="AFM26" si="929">AFL26+AFM22-AFM23-AFM24</f>
        <v>32</v>
      </c>
      <c r="AFN26" s="16">
        <f t="shared" ref="AFN26" si="930">AFM26+AFN22-AFN23-AFN24</f>
        <v>37</v>
      </c>
      <c r="AFO26" s="16">
        <f t="shared" ref="AFO26" si="931">AFN26+AFO22-AFO23-AFO24</f>
        <v>33</v>
      </c>
      <c r="AFP26" s="16">
        <f t="shared" ref="AFP26" si="932">AFO26+AFP22-AFP23-AFP24</f>
        <v>37</v>
      </c>
      <c r="AFQ26" s="16">
        <f t="shared" ref="AFQ26" si="933">AFP26+AFQ22-AFQ23-AFQ24</f>
        <v>40</v>
      </c>
      <c r="AFR26" s="16">
        <f t="shared" ref="AFR26" si="934">AFQ26+AFR22-AFR23-AFR24</f>
        <v>42</v>
      </c>
      <c r="AFS26" s="16">
        <f t="shared" ref="AFS26" si="935">AFR26+AFS22-AFS23-AFS24</f>
        <v>39</v>
      </c>
      <c r="AFT26" s="16">
        <f t="shared" ref="AFT26" si="936">AFS26+AFT22-AFT23-AFT24</f>
        <v>33</v>
      </c>
      <c r="AFU26" s="16">
        <f t="shared" ref="AFU26" si="937">AFT26+AFU22-AFU23-AFU24</f>
        <v>39</v>
      </c>
      <c r="AFV26" s="16">
        <f t="shared" ref="AFV26" si="938">AFU26+AFV22-AFV23-AFV24</f>
        <v>34</v>
      </c>
      <c r="AFW26" s="16">
        <f t="shared" ref="AFW26" si="939">AFV26+AFW22-AFW23-AFW24</f>
        <v>35</v>
      </c>
      <c r="AFX26" s="16">
        <f t="shared" ref="AFX26" si="940">AFW26+AFX22-AFX23-AFX24</f>
        <v>34</v>
      </c>
      <c r="AFY26" s="16">
        <f t="shared" ref="AFY26" si="941">AFX26+AFY22-AFY23-AFY24</f>
        <v>37</v>
      </c>
      <c r="AFZ26" s="16">
        <f t="shared" ref="AFZ26" si="942">AFY26+AFZ22-AFZ23-AFZ24</f>
        <v>44</v>
      </c>
      <c r="AGA26" s="16">
        <f t="shared" ref="AGA26" si="943">AFZ26+AGA22-AGA23-AGA24</f>
        <v>50</v>
      </c>
      <c r="AGB26" s="16">
        <f t="shared" ref="AGB26" si="944">AGA26+AGB22-AGB23-AGB24</f>
        <v>59</v>
      </c>
      <c r="AGC26" s="16">
        <f t="shared" ref="AGC26" si="945">AGB26+AGC22-AGC23-AGC24</f>
        <v>58</v>
      </c>
      <c r="AGD26" s="16">
        <f t="shared" ref="AGD26" si="946">AGC26+AGD22-AGD23-AGD24</f>
        <v>65</v>
      </c>
      <c r="AGE26" s="16">
        <f t="shared" ref="AGE26" si="947">AGD26+AGE22-AGE23-AGE24</f>
        <v>43</v>
      </c>
      <c r="AGF26" s="16">
        <f t="shared" ref="AGF26" si="948">AGE26+AGF22-AGF23-AGF24</f>
        <v>47</v>
      </c>
      <c r="AGG26" s="16">
        <f t="shared" ref="AGG26" si="949">AGF26+AGG22-AGG23-AGG24</f>
        <v>46</v>
      </c>
      <c r="AGH26" s="16">
        <f t="shared" ref="AGH26" si="950">AGG26+AGH22-AGH23-AGH24</f>
        <v>40</v>
      </c>
      <c r="AGI26" s="16">
        <f t="shared" ref="AGI26" si="951">AGH26+AGI22-AGI23-AGI24</f>
        <v>35</v>
      </c>
      <c r="AGJ26" s="16">
        <f t="shared" ref="AGJ26" si="952">AGI26+AGJ22-AGJ23-AGJ24</f>
        <v>54</v>
      </c>
      <c r="AGK26" s="16">
        <f t="shared" ref="AGK26" si="953">AGJ26+AGK22-AGK23-AGK24</f>
        <v>57</v>
      </c>
      <c r="AGL26" s="16">
        <f t="shared" ref="AGL26" si="954">AGK26+AGL22-AGL23-AGL24</f>
        <v>62</v>
      </c>
      <c r="AGM26" s="16">
        <f t="shared" ref="AGM26" si="955">AGL26+AGM22-AGM23-AGM24</f>
        <v>56</v>
      </c>
      <c r="AGN26" s="16">
        <f t="shared" ref="AGN26" si="956">AGM26+AGN22-AGN23-AGN24</f>
        <v>53</v>
      </c>
      <c r="AGO26" s="16">
        <f t="shared" ref="AGO26" si="957">AGN26+AGO22-AGO23-AGO24</f>
        <v>54</v>
      </c>
      <c r="AGP26" s="16">
        <f t="shared" ref="AGP26" si="958">AGO26+AGP22-AGP23-AGP24</f>
        <v>56</v>
      </c>
      <c r="AGQ26" s="16">
        <f t="shared" ref="AGQ26" si="959">AGP26+AGQ22-AGQ23-AGQ24</f>
        <v>44</v>
      </c>
      <c r="AGR26" s="16">
        <f t="shared" ref="AGR26" si="960">AGQ26+AGR22-AGR23-AGR24</f>
        <v>38</v>
      </c>
      <c r="AGS26" s="16">
        <f t="shared" ref="AGS26" si="961">AGR26+AGS22-AGS23-AGS24</f>
        <v>45</v>
      </c>
      <c r="AGT26" s="16">
        <f t="shared" ref="AGT26" si="962">AGS26+AGT22-AGT23-AGT24</f>
        <v>46</v>
      </c>
      <c r="AGU26" s="16">
        <f t="shared" ref="AGU26" si="963">AGT26+AGU22-AGU23-AGU24</f>
        <v>45</v>
      </c>
      <c r="AGV26" s="16">
        <f t="shared" ref="AGV26" si="964">AGU26+AGV22-AGV23-AGV24</f>
        <v>42</v>
      </c>
      <c r="AGW26" s="16">
        <f t="shared" ref="AGW26" si="965">AGV26+AGW22-AGW23-AGW24</f>
        <v>36</v>
      </c>
      <c r="AGX26" s="16">
        <f t="shared" ref="AGX26" si="966">AGW26+AGX22-AGX23-AGX24</f>
        <v>34</v>
      </c>
      <c r="AGY26" s="16">
        <f t="shared" ref="AGY26" si="967">AGX26+AGY22-AGY23-AGY24</f>
        <v>38</v>
      </c>
      <c r="AGZ26" s="16">
        <f t="shared" ref="AGZ26" si="968">AGY26+AGZ22-AGZ23-AGZ24</f>
        <v>35</v>
      </c>
      <c r="AHA26" s="16">
        <f t="shared" ref="AHA26" si="969">AGZ26+AHA22-AHA23-AHA24</f>
        <v>38</v>
      </c>
      <c r="AHB26" s="16">
        <f t="shared" ref="AHB26" si="970">AHA26+AHB22-AHB23-AHB24</f>
        <v>36</v>
      </c>
      <c r="AHC26" s="16">
        <f t="shared" ref="AHC26" si="971">AHB26+AHC22-AHC23-AHC24</f>
        <v>39</v>
      </c>
      <c r="AHD26" s="16">
        <f t="shared" ref="AHD26" si="972">AHC26+AHD22-AHD23-AHD24</f>
        <v>38</v>
      </c>
      <c r="AHE26" s="16">
        <f t="shared" ref="AHE26" si="973">AHD26+AHE22-AHE23-AHE24</f>
        <v>39</v>
      </c>
      <c r="AHF26" s="16">
        <f t="shared" ref="AHF26" si="974">AHE26+AHF22-AHF23-AHF24</f>
        <v>39</v>
      </c>
      <c r="AHG26" s="16">
        <f t="shared" ref="AHG26:AHL26" si="975">AHF26+AHG22-AHG23-AHG24</f>
        <v>43</v>
      </c>
      <c r="AHH26" s="16">
        <f t="shared" si="975"/>
        <v>47</v>
      </c>
      <c r="AHI26" s="16">
        <f t="shared" si="975"/>
        <v>41</v>
      </c>
      <c r="AHJ26" s="16">
        <f t="shared" si="975"/>
        <v>36</v>
      </c>
      <c r="AHK26" s="16">
        <f t="shared" si="975"/>
        <v>29</v>
      </c>
      <c r="AHL26" s="16">
        <f t="shared" si="975"/>
        <v>30</v>
      </c>
      <c r="AHM26" s="16">
        <f>AHL26+AHM22-AHM23-AHM24</f>
        <v>51</v>
      </c>
      <c r="AHN26" s="16">
        <f>AHM26+AHN22-AHN23-AHN24</f>
        <v>43</v>
      </c>
      <c r="AHO26" s="16">
        <f>AHN26+AHO22-AHO23-AHO24</f>
        <v>38</v>
      </c>
      <c r="AHP26" s="16">
        <f t="shared" ref="AHP26:AHQ26" si="976">AHO26+AHP22-AHP23-AHP24</f>
        <v>38</v>
      </c>
      <c r="AHQ26" s="16">
        <f t="shared" si="976"/>
        <v>42</v>
      </c>
      <c r="AHR26" s="16">
        <f t="shared" ref="AHR26:AHX26" si="977">AHQ26+AHR22-AHR23-AHR24</f>
        <v>41</v>
      </c>
      <c r="AHS26" s="16">
        <f t="shared" si="977"/>
        <v>28</v>
      </c>
      <c r="AHT26" s="16">
        <f t="shared" si="977"/>
        <v>29</v>
      </c>
      <c r="AHU26" s="16">
        <f t="shared" si="977"/>
        <v>30</v>
      </c>
      <c r="AHV26" s="16">
        <f t="shared" si="977"/>
        <v>25</v>
      </c>
      <c r="AHW26" s="16">
        <f t="shared" si="977"/>
        <v>25</v>
      </c>
      <c r="AHX26" s="16">
        <f t="shared" si="977"/>
        <v>34</v>
      </c>
      <c r="AHY26" s="16">
        <f t="shared" ref="AHY26" si="978">AHX26+AHY22-AHY23-AHY24</f>
        <v>35</v>
      </c>
      <c r="AHZ26" s="16">
        <f t="shared" ref="AHZ26" si="979">AHY26+AHZ22-AHZ23-AHZ24</f>
        <v>32</v>
      </c>
      <c r="AIA26" s="16">
        <f t="shared" ref="AIA26" si="980">AHZ26+AIA22-AIA23-AIA24</f>
        <v>29</v>
      </c>
      <c r="AIB26" s="16">
        <f t="shared" ref="AIB26" si="981">AIA26+AIB22-AIB23-AIB24</f>
        <v>29</v>
      </c>
      <c r="AIC26" s="16">
        <f t="shared" ref="AIC26" si="982">AIB26+AIC22-AIC23-AIC24</f>
        <v>29</v>
      </c>
      <c r="AID26" s="16">
        <f t="shared" ref="AID26" si="983">AIC26+AID22-AID23-AID24</f>
        <v>28</v>
      </c>
      <c r="AIE26" s="16">
        <f t="shared" ref="AIE26" si="984">AID26+AIE22-AIE23-AIE24</f>
        <v>25</v>
      </c>
      <c r="AIF26" s="16">
        <f t="shared" ref="AIF26" si="985">AIE26+AIF22-AIF23-AIF24</f>
        <v>22</v>
      </c>
      <c r="AIG26" s="16">
        <f t="shared" ref="AIG26:AIM26" si="986">AIF26+AIG22-AIG23-AIG24</f>
        <v>28</v>
      </c>
      <c r="AIH26" s="16">
        <f t="shared" si="986"/>
        <v>28</v>
      </c>
      <c r="AII26" s="16">
        <f t="shared" si="986"/>
        <v>23</v>
      </c>
      <c r="AIJ26" s="16">
        <f t="shared" si="986"/>
        <v>26</v>
      </c>
      <c r="AIK26" s="16">
        <f t="shared" si="986"/>
        <v>21</v>
      </c>
      <c r="AIL26" s="16">
        <f t="shared" si="986"/>
        <v>20</v>
      </c>
      <c r="AIM26" s="16">
        <f t="shared" si="986"/>
        <v>22</v>
      </c>
      <c r="AIN26" s="16">
        <f t="shared" ref="AIN26" si="987">AIM26+AIN22-AIN23-AIN24</f>
        <v>24</v>
      </c>
      <c r="AIO26" s="16">
        <f t="shared" ref="AIO26" si="988">AIN26+AIO22-AIO23-AIO24</f>
        <v>24</v>
      </c>
      <c r="AIP26" s="16">
        <f t="shared" ref="AIP26" si="989">AIO26+AIP22-AIP23-AIP24</f>
        <v>21</v>
      </c>
      <c r="AIQ26" s="16">
        <f t="shared" ref="AIQ26" si="990">AIP26+AIQ22-AIQ23-AIQ24</f>
        <v>28</v>
      </c>
      <c r="AIR26" s="16">
        <f t="shared" ref="AIR26" si="991">AIQ26+AIR22-AIR23-AIR24</f>
        <v>32</v>
      </c>
      <c r="AIS26" s="16">
        <f t="shared" ref="AIS26:AIX26" si="992">AIR26+AIS22-AIS23-AIS24</f>
        <v>36</v>
      </c>
      <c r="AIT26" s="16">
        <f t="shared" si="992"/>
        <v>43</v>
      </c>
      <c r="AIU26" s="16">
        <f t="shared" si="992"/>
        <v>37</v>
      </c>
      <c r="AIV26" s="16">
        <f t="shared" si="992"/>
        <v>33</v>
      </c>
      <c r="AIW26" s="16">
        <f t="shared" si="992"/>
        <v>29</v>
      </c>
      <c r="AIX26" s="16">
        <f t="shared" si="992"/>
        <v>28</v>
      </c>
      <c r="AIY26" s="16">
        <f t="shared" ref="AIY26" si="993">AIX26+AIY22-AIY23-AIY24</f>
        <v>23</v>
      </c>
      <c r="AIZ26" s="16">
        <f t="shared" ref="AIZ26" si="994">AIY26+AIZ22-AIZ23-AIZ24</f>
        <v>17</v>
      </c>
      <c r="AJA26" s="16">
        <f t="shared" ref="AJA26" si="995">AIZ26+AJA22-AJA23-AJA24</f>
        <v>21</v>
      </c>
      <c r="AJB26" s="16">
        <f t="shared" ref="AJB26" si="996">AJA26+AJB22-AJB23-AJB24</f>
        <v>20</v>
      </c>
      <c r="AJC26" s="16">
        <f t="shared" ref="AJC26" si="997">AJB26+AJC22-AJC23-AJC24</f>
        <v>19</v>
      </c>
      <c r="AJD26" s="16">
        <f t="shared" ref="AJD26" si="998">AJC26+AJD22-AJD23-AJD24</f>
        <v>19</v>
      </c>
      <c r="AJE26" s="16">
        <f t="shared" ref="AJE26" si="999">AJD26+AJE22-AJE23-AJE24</f>
        <v>23</v>
      </c>
      <c r="AJF26" s="16">
        <f t="shared" ref="AJF26" si="1000">AJE26+AJF22-AJF23-AJF24</f>
        <v>30</v>
      </c>
      <c r="AJG26" s="16">
        <f t="shared" ref="AJG26" si="1001">AJF26+AJG22-AJG23-AJG24</f>
        <v>31</v>
      </c>
      <c r="AJH26" s="16">
        <f t="shared" ref="AJH26" si="1002">AJG26+AJH22-AJH23-AJH24</f>
        <v>36</v>
      </c>
      <c r="AJI26" s="16">
        <f t="shared" ref="AJI26:AJX26" si="1003">AJH26+AJI22-AJI23-AJI24</f>
        <v>32</v>
      </c>
      <c r="AJJ26" s="16">
        <f t="shared" si="1003"/>
        <v>32</v>
      </c>
      <c r="AJK26" s="16">
        <f t="shared" si="1003"/>
        <v>32</v>
      </c>
      <c r="AJL26" s="16">
        <f t="shared" si="1003"/>
        <v>27</v>
      </c>
      <c r="AJM26" s="16">
        <f t="shared" si="1003"/>
        <v>29</v>
      </c>
      <c r="AJN26" s="16">
        <f t="shared" si="1003"/>
        <v>36</v>
      </c>
      <c r="AJO26" s="16">
        <f t="shared" si="1003"/>
        <v>38</v>
      </c>
      <c r="AJP26" s="16">
        <f t="shared" si="1003"/>
        <v>33</v>
      </c>
      <c r="AJQ26" s="16">
        <f t="shared" si="1003"/>
        <v>30</v>
      </c>
      <c r="AJR26" s="16">
        <f t="shared" si="1003"/>
        <v>33</v>
      </c>
      <c r="AJS26" s="16">
        <f t="shared" si="1003"/>
        <v>26</v>
      </c>
      <c r="AJT26" s="16">
        <f t="shared" si="1003"/>
        <v>27</v>
      </c>
      <c r="AJU26" s="16">
        <f t="shared" si="1003"/>
        <v>30</v>
      </c>
      <c r="AJV26" s="16">
        <f t="shared" si="1003"/>
        <v>31</v>
      </c>
      <c r="AJW26" s="16">
        <f t="shared" si="1003"/>
        <v>36</v>
      </c>
      <c r="AJX26" s="16">
        <f t="shared" si="1003"/>
        <v>33</v>
      </c>
      <c r="AJY26" s="16">
        <f t="shared" ref="AJY26" si="1004">AJX26+AJY22-AJY23-AJY24</f>
        <v>31</v>
      </c>
      <c r="AJZ26" s="16">
        <f t="shared" ref="AJZ26" si="1005">AJY26+AJZ22-AJZ23-AJZ24</f>
        <v>28</v>
      </c>
      <c r="AKA26" s="16">
        <f t="shared" ref="AKA26" si="1006">AJZ26+AKA22-AKA23-AKA24</f>
        <v>24</v>
      </c>
      <c r="AKB26" s="16">
        <f t="shared" ref="AKB26" si="1007">AKA26+AKB22-AKB23-AKB24</f>
        <v>24</v>
      </c>
      <c r="AKC26" s="16">
        <f t="shared" ref="AKC26:ALI26" si="1008">AKB26+AKC22-AKC23-AKC24</f>
        <v>18</v>
      </c>
      <c r="AKD26" s="16">
        <f t="shared" si="1008"/>
        <v>28</v>
      </c>
      <c r="AKE26" s="16">
        <f t="shared" si="1008"/>
        <v>29</v>
      </c>
      <c r="AKF26" s="16">
        <f t="shared" si="1008"/>
        <v>27</v>
      </c>
      <c r="AKG26" s="16">
        <f t="shared" si="1008"/>
        <v>28</v>
      </c>
      <c r="AKH26" s="16">
        <f t="shared" si="1008"/>
        <v>24</v>
      </c>
      <c r="AKI26" s="16">
        <f t="shared" si="1008"/>
        <v>24</v>
      </c>
      <c r="AKJ26" s="16">
        <f t="shared" si="1008"/>
        <v>25</v>
      </c>
      <c r="AKK26" s="16">
        <f t="shared" si="1008"/>
        <v>23</v>
      </c>
      <c r="AKL26" s="16">
        <f t="shared" si="1008"/>
        <v>24</v>
      </c>
      <c r="AKM26" s="16">
        <f t="shared" si="1008"/>
        <v>27</v>
      </c>
      <c r="AKN26" s="16">
        <f t="shared" si="1008"/>
        <v>20</v>
      </c>
      <c r="AKO26" s="16">
        <f t="shared" si="1008"/>
        <v>20</v>
      </c>
      <c r="AKP26" s="16">
        <f t="shared" si="1008"/>
        <v>21</v>
      </c>
      <c r="AKQ26" s="16">
        <f t="shared" si="1008"/>
        <v>19</v>
      </c>
      <c r="AKR26" s="16">
        <f t="shared" si="1008"/>
        <v>24</v>
      </c>
      <c r="AKS26" s="16">
        <f t="shared" si="1008"/>
        <v>26</v>
      </c>
      <c r="AKT26" s="16">
        <f t="shared" si="1008"/>
        <v>26</v>
      </c>
      <c r="AKU26" s="16">
        <f t="shared" si="1008"/>
        <v>29</v>
      </c>
      <c r="AKV26" s="16">
        <f t="shared" si="1008"/>
        <v>18</v>
      </c>
      <c r="AKW26" s="16">
        <f t="shared" si="1008"/>
        <v>18</v>
      </c>
      <c r="AKX26" s="16">
        <f t="shared" si="1008"/>
        <v>19</v>
      </c>
      <c r="AKY26" s="16">
        <f t="shared" si="1008"/>
        <v>25</v>
      </c>
      <c r="AKZ26" s="16">
        <f t="shared" si="1008"/>
        <v>28</v>
      </c>
      <c r="ALA26" s="16">
        <f t="shared" si="1008"/>
        <v>35</v>
      </c>
      <c r="ALB26" s="16">
        <f t="shared" si="1008"/>
        <v>31</v>
      </c>
      <c r="ALC26" s="16">
        <f t="shared" si="1008"/>
        <v>38</v>
      </c>
      <c r="ALD26" s="16">
        <f t="shared" si="1008"/>
        <v>36</v>
      </c>
      <c r="ALE26" s="16">
        <f t="shared" si="1008"/>
        <v>37</v>
      </c>
      <c r="ALF26" s="16">
        <f t="shared" si="1008"/>
        <v>35</v>
      </c>
      <c r="ALG26" s="16">
        <f t="shared" si="1008"/>
        <v>35</v>
      </c>
      <c r="ALH26" s="16">
        <f t="shared" si="1008"/>
        <v>35</v>
      </c>
      <c r="ALI26" s="16">
        <f t="shared" si="1008"/>
        <v>30</v>
      </c>
      <c r="ALJ26" s="16">
        <f t="shared" ref="ALJ26:ALO26" si="1009">ALI26+ALJ22-ALJ23-ALJ24</f>
        <v>44</v>
      </c>
      <c r="ALK26" s="16">
        <f t="shared" si="1009"/>
        <v>44</v>
      </c>
      <c r="ALL26" s="16">
        <f t="shared" si="1009"/>
        <v>44</v>
      </c>
      <c r="ALM26" s="16">
        <f t="shared" si="1009"/>
        <v>41</v>
      </c>
      <c r="ALN26" s="16">
        <f t="shared" si="1009"/>
        <v>42</v>
      </c>
      <c r="ALO26" s="16">
        <f t="shared" si="1009"/>
        <v>54</v>
      </c>
      <c r="ALP26" s="16">
        <f t="shared" ref="ALP26:ALQ26" si="1010">ALO26+ALP22-ALP23-ALP24</f>
        <v>43</v>
      </c>
      <c r="ALQ26" s="16">
        <f t="shared" si="1010"/>
        <v>41</v>
      </c>
      <c r="ALR26" s="16">
        <f t="shared" ref="ALR26" si="1011">ALQ26+ALR22-ALR23-ALR24</f>
        <v>40</v>
      </c>
      <c r="ALS26" s="16">
        <f t="shared" ref="ALS26" si="1012">ALR26+ALS22-ALS23-ALS24</f>
        <v>42</v>
      </c>
      <c r="ALT26" s="16">
        <f t="shared" ref="ALT26" si="1013">ALS26+ALT22-ALT23-ALT24</f>
        <v>40</v>
      </c>
      <c r="ALU26" s="16">
        <f t="shared" ref="ALU26" si="1014">ALT26+ALU22-ALU23-ALU24</f>
        <v>42</v>
      </c>
      <c r="ALV26" s="16">
        <f t="shared" ref="ALV26" si="1015">ALU26+ALV22-ALV23-ALV24</f>
        <v>43</v>
      </c>
      <c r="ALW26" s="16">
        <f t="shared" ref="ALW26" si="1016">ALV26+ALW22-ALW23-ALW24</f>
        <v>35</v>
      </c>
      <c r="ALX26" s="16">
        <f t="shared" ref="ALX26" si="1017">ALW26+ALX22-ALX23-ALX24</f>
        <v>34</v>
      </c>
      <c r="ALY26" s="16">
        <f t="shared" ref="ALY26:AMH26" si="1018">ALX26+ALY22-ALY23-ALY24</f>
        <v>32</v>
      </c>
      <c r="ALZ26" s="16">
        <f t="shared" si="1018"/>
        <v>30</v>
      </c>
      <c r="AMA26" s="16">
        <f t="shared" si="1018"/>
        <v>27</v>
      </c>
      <c r="AMB26" s="16">
        <f t="shared" si="1018"/>
        <v>26</v>
      </c>
      <c r="AMC26" s="16">
        <f t="shared" si="1018"/>
        <v>26</v>
      </c>
      <c r="AMD26" s="16">
        <f t="shared" si="1018"/>
        <v>21</v>
      </c>
      <c r="AME26" s="16">
        <f t="shared" si="1018"/>
        <v>21</v>
      </c>
      <c r="AMF26" s="16">
        <f t="shared" si="1018"/>
        <v>22</v>
      </c>
      <c r="AMG26" s="16">
        <f t="shared" si="1018"/>
        <v>24</v>
      </c>
      <c r="AMH26" s="16">
        <f t="shared" si="1018"/>
        <v>21</v>
      </c>
      <c r="AMI26" s="16">
        <f t="shared" ref="AMI26" si="1019">AMH26+AMI22-AMI23-AMI24</f>
        <v>23</v>
      </c>
      <c r="AMJ26" s="16">
        <f t="shared" ref="AMJ26:AMK26" si="1020">AMI26+AMJ22-AMJ23-AMJ24</f>
        <v>25</v>
      </c>
      <c r="AMK26" s="16">
        <f t="shared" si="1020"/>
        <v>34</v>
      </c>
      <c r="AML26" s="16">
        <f t="shared" ref="AML26" si="1021">AMK26+AML22-AML23-AML24</f>
        <v>31</v>
      </c>
      <c r="AMM26" s="16">
        <f t="shared" ref="AMM26:AMY26" si="1022">AML26+AMM22-AMM23-AMM24</f>
        <v>32</v>
      </c>
      <c r="AMN26" s="16">
        <f t="shared" si="1022"/>
        <v>33</v>
      </c>
      <c r="AMO26" s="16">
        <f t="shared" si="1022"/>
        <v>29</v>
      </c>
      <c r="AMP26" s="16">
        <f t="shared" si="1022"/>
        <v>32</v>
      </c>
      <c r="AMQ26" s="16">
        <f t="shared" si="1022"/>
        <v>25</v>
      </c>
      <c r="AMR26" s="16">
        <f t="shared" si="1022"/>
        <v>29</v>
      </c>
      <c r="AMS26" s="16">
        <f t="shared" si="1022"/>
        <v>29</v>
      </c>
      <c r="AMT26" s="16">
        <f t="shared" si="1022"/>
        <v>28</v>
      </c>
      <c r="AMU26" s="16">
        <f t="shared" si="1022"/>
        <v>23</v>
      </c>
      <c r="AMV26" s="16">
        <f t="shared" si="1022"/>
        <v>24</v>
      </c>
      <c r="AMW26" s="16">
        <f t="shared" si="1022"/>
        <v>24</v>
      </c>
      <c r="AMX26" s="16">
        <f t="shared" si="1022"/>
        <v>23</v>
      </c>
      <c r="AMY26" s="16">
        <f t="shared" si="1022"/>
        <v>26</v>
      </c>
      <c r="AMZ26" s="16">
        <f t="shared" ref="AMZ26" si="1023">AMY26+AMZ22-AMZ23-AMZ24</f>
        <v>23</v>
      </c>
      <c r="ANA26" s="16">
        <f t="shared" ref="ANA26:AND26" si="1024">AMZ26+ANA22-ANA23-ANA24</f>
        <v>21</v>
      </c>
      <c r="ANB26" s="16">
        <f t="shared" si="1024"/>
        <v>25</v>
      </c>
      <c r="ANC26" s="16">
        <f t="shared" si="1024"/>
        <v>30</v>
      </c>
      <c r="AND26" s="16">
        <f t="shared" si="1024"/>
        <v>36</v>
      </c>
      <c r="ANE26" s="16">
        <f t="shared" ref="ANE26" si="1025">AND26+ANE22-ANE23-ANE24</f>
        <v>29</v>
      </c>
      <c r="ANF26" s="16">
        <f t="shared" ref="ANF26:ANK26" si="1026">ANE26+ANF22-ANF23-ANF24</f>
        <v>22</v>
      </c>
      <c r="ANG26" s="16">
        <f t="shared" si="1026"/>
        <v>22</v>
      </c>
      <c r="ANH26" s="16">
        <f t="shared" si="1026"/>
        <v>19</v>
      </c>
      <c r="ANI26" s="16">
        <f t="shared" si="1026"/>
        <v>16</v>
      </c>
      <c r="ANJ26" s="16">
        <f t="shared" si="1026"/>
        <v>18</v>
      </c>
      <c r="ANK26" s="16">
        <f t="shared" si="1026"/>
        <v>11</v>
      </c>
      <c r="ANL26" s="16">
        <f t="shared" ref="ANL26" si="1027">ANK26+ANL22-ANL23-ANL24</f>
        <v>24</v>
      </c>
      <c r="ANM26" s="16">
        <f t="shared" ref="ANM26:ANN26" si="1028">ANL26+ANM22-ANM23-ANM24</f>
        <v>23</v>
      </c>
      <c r="ANN26" s="16">
        <f t="shared" si="1028"/>
        <v>24</v>
      </c>
      <c r="ANO26" s="16">
        <f t="shared" ref="ANO26" si="1029">ANN26+ANO22-ANO23-ANO24</f>
        <v>26</v>
      </c>
      <c r="ANP26" s="16">
        <f t="shared" ref="ANP26" si="1030">ANO26+ANP22-ANP23-ANP24</f>
        <v>32</v>
      </c>
      <c r="ANQ26" s="16">
        <f t="shared" ref="ANQ26" si="1031">ANP26+ANQ22-ANQ23-ANQ24</f>
        <v>32</v>
      </c>
      <c r="ANR26" s="16">
        <f t="shared" ref="ANR26" si="1032">ANQ26+ANR22-ANR23-ANR24</f>
        <v>38</v>
      </c>
      <c r="ANS26" s="16">
        <f t="shared" ref="ANS26" si="1033">ANR26+ANS22-ANS23-ANS24</f>
        <v>37</v>
      </c>
      <c r="ANT26" s="16">
        <f t="shared" ref="ANT26" si="1034">ANS26+ANT22-ANT23-ANT24</f>
        <v>35</v>
      </c>
      <c r="ANU26" s="16">
        <f t="shared" ref="ANU26:ANW26" si="1035">ANT26+ANU22-ANU23-ANU24</f>
        <v>30</v>
      </c>
      <c r="ANV26" s="16">
        <f t="shared" si="1035"/>
        <v>36</v>
      </c>
      <c r="ANW26" s="16">
        <f t="shared" si="1035"/>
        <v>34</v>
      </c>
      <c r="ANX26" s="16">
        <f t="shared" ref="ANX26" si="1036">ANW26+ANX22-ANX23-ANX24</f>
        <v>32</v>
      </c>
      <c r="ANY26" s="16">
        <f t="shared" ref="ANY26" si="1037">ANX26+ANY22-ANY23-ANY24</f>
        <v>28</v>
      </c>
      <c r="ANZ26" s="16">
        <f t="shared" ref="ANZ26" si="1038">ANY26+ANZ22-ANZ23-ANZ24</f>
        <v>29</v>
      </c>
      <c r="AOA26" s="16">
        <f t="shared" ref="AOA26" si="1039">ANZ26+AOA22-AOA23-AOA24</f>
        <v>37</v>
      </c>
      <c r="AOB26" s="16">
        <f t="shared" ref="AOB26" si="1040">AOA26+AOB22-AOB23-AOB24</f>
        <v>34</v>
      </c>
      <c r="AOC26" s="16">
        <f t="shared" ref="AOC26" si="1041">AOB26+AOC22-AOC23-AOC24</f>
        <v>30</v>
      </c>
      <c r="AOD26" s="16">
        <f t="shared" ref="AOD26" si="1042">AOC26+AOD22-AOD23-AOD24</f>
        <v>27</v>
      </c>
      <c r="AOE26" s="16">
        <f t="shared" ref="AOE26" si="1043">AOD26+AOE22-AOE23-AOE24</f>
        <v>26</v>
      </c>
      <c r="AOF26" s="16">
        <f t="shared" ref="AOF26" si="1044">AOE26+AOF22-AOF23-AOF24</f>
        <v>24</v>
      </c>
      <c r="AOG26" s="16">
        <f t="shared" ref="AOG26:AOL26" si="1045">AOF26+AOG22-AOG23-AOG24</f>
        <v>33</v>
      </c>
      <c r="AOH26" s="16">
        <f t="shared" si="1045"/>
        <v>26</v>
      </c>
      <c r="AOI26" s="16">
        <f t="shared" si="1045"/>
        <v>24</v>
      </c>
      <c r="AOJ26" s="16">
        <f t="shared" si="1045"/>
        <v>20</v>
      </c>
      <c r="AOK26" s="16">
        <f t="shared" si="1045"/>
        <v>21</v>
      </c>
      <c r="AOL26" s="16">
        <f t="shared" si="1045"/>
        <v>16</v>
      </c>
      <c r="AOM26" s="16">
        <f t="shared" ref="AOM26" si="1046">AOL26+AOM22-AOM23-AOM24</f>
        <v>10</v>
      </c>
      <c r="AON26" s="16">
        <f t="shared" ref="AON26" si="1047">AOM26+AON22-AON23-AON24</f>
        <v>12</v>
      </c>
      <c r="AOO26" s="16">
        <f t="shared" ref="AOO26" si="1048">AON26+AOO22-AOO23-AOO24</f>
        <v>14</v>
      </c>
      <c r="AOP26" s="16">
        <f t="shared" ref="AOP26" si="1049">AOO26+AOP22-AOP23-AOP24</f>
        <v>17</v>
      </c>
      <c r="AOQ26" s="16">
        <f t="shared" ref="AOQ26" si="1050">AOP26+AOQ22-AOQ23-AOQ24</f>
        <v>22</v>
      </c>
      <c r="AOR26" s="16">
        <f t="shared" ref="AOR26" si="1051">AOQ26+AOR22-AOR23-AOR24</f>
        <v>21</v>
      </c>
      <c r="AOS26" s="16">
        <f t="shared" ref="AOS26" si="1052">AOR26+AOS22-AOS23-AOS24</f>
        <v>20</v>
      </c>
      <c r="AOT26" s="16">
        <f t="shared" ref="AOT26" si="1053">AOS26+AOT22-AOT23-AOT24</f>
        <v>19</v>
      </c>
      <c r="AOU26" s="16">
        <f t="shared" ref="AOU26" si="1054">AOT26+AOU22-AOU23-AOU24</f>
        <v>19</v>
      </c>
      <c r="AOV26" s="16">
        <f t="shared" ref="AOV26" si="1055">AOU26+AOV22-AOV23-AOV24</f>
        <v>15</v>
      </c>
      <c r="AOW26" s="16">
        <f t="shared" ref="AOW26" si="1056">AOV26+AOW22-AOW23-AOW24</f>
        <v>15</v>
      </c>
      <c r="AOX26" s="16">
        <f t="shared" ref="AOX26:ART26" si="1057">AOW26+AOX22-AOX23-AOX24</f>
        <v>21</v>
      </c>
      <c r="AOY26" s="16">
        <f t="shared" si="1057"/>
        <v>27</v>
      </c>
      <c r="AOZ26" s="16">
        <f t="shared" si="1057"/>
        <v>29</v>
      </c>
      <c r="APA26" s="16">
        <f t="shared" si="1057"/>
        <v>16</v>
      </c>
      <c r="APB26" s="16">
        <f t="shared" si="1057"/>
        <v>16</v>
      </c>
      <c r="APC26" s="16">
        <f t="shared" si="1057"/>
        <v>20</v>
      </c>
      <c r="APD26" s="16">
        <f t="shared" si="1057"/>
        <v>17</v>
      </c>
      <c r="APE26" s="16">
        <f t="shared" si="1057"/>
        <v>15</v>
      </c>
      <c r="APF26" s="16">
        <f t="shared" si="1057"/>
        <v>21</v>
      </c>
      <c r="APG26" s="16">
        <f t="shared" si="1057"/>
        <v>29</v>
      </c>
      <c r="APH26" s="16">
        <f t="shared" si="1057"/>
        <v>30</v>
      </c>
      <c r="API26" s="16">
        <f t="shared" si="1057"/>
        <v>22</v>
      </c>
      <c r="APJ26" s="16">
        <f t="shared" si="1057"/>
        <v>23</v>
      </c>
      <c r="APK26" s="16">
        <f t="shared" si="1057"/>
        <v>20</v>
      </c>
      <c r="APL26" s="16">
        <f t="shared" si="1057"/>
        <v>16</v>
      </c>
      <c r="APM26" s="16">
        <f t="shared" si="1057"/>
        <v>18</v>
      </c>
      <c r="APN26" s="16">
        <f t="shared" si="1057"/>
        <v>18</v>
      </c>
      <c r="APO26" s="16">
        <f t="shared" si="1057"/>
        <v>11</v>
      </c>
      <c r="APP26" s="16">
        <f t="shared" si="1057"/>
        <v>16</v>
      </c>
      <c r="APQ26" s="16">
        <f t="shared" si="1057"/>
        <v>17</v>
      </c>
      <c r="APR26" s="16">
        <f t="shared" si="1057"/>
        <v>18</v>
      </c>
      <c r="APS26" s="16">
        <f t="shared" si="1057"/>
        <v>18</v>
      </c>
      <c r="APT26" s="16">
        <f t="shared" si="1057"/>
        <v>12</v>
      </c>
      <c r="APU26" s="16">
        <f t="shared" si="1057"/>
        <v>18</v>
      </c>
      <c r="APV26" s="16">
        <f t="shared" si="1057"/>
        <v>15</v>
      </c>
      <c r="APW26" s="16">
        <f t="shared" si="1057"/>
        <v>11</v>
      </c>
      <c r="APX26" s="16">
        <f t="shared" si="1057"/>
        <v>8</v>
      </c>
      <c r="APY26" s="16">
        <f t="shared" si="1057"/>
        <v>7</v>
      </c>
      <c r="APZ26" s="16">
        <f t="shared" si="1057"/>
        <v>7</v>
      </c>
      <c r="AQA26" s="16">
        <f t="shared" si="1057"/>
        <v>10</v>
      </c>
      <c r="AQB26" s="16">
        <f t="shared" si="1057"/>
        <v>10</v>
      </c>
      <c r="AQC26" s="16">
        <f t="shared" si="1057"/>
        <v>8</v>
      </c>
      <c r="AQD26" s="16">
        <f t="shared" si="1057"/>
        <v>14</v>
      </c>
      <c r="AQE26" s="16">
        <f t="shared" si="1057"/>
        <v>12</v>
      </c>
      <c r="AQF26" s="16">
        <f t="shared" si="1057"/>
        <v>13</v>
      </c>
      <c r="AQG26" s="16">
        <f t="shared" si="1057"/>
        <v>11</v>
      </c>
      <c r="AQH26" s="16">
        <f t="shared" si="1057"/>
        <v>9</v>
      </c>
      <c r="AQI26" s="16">
        <f t="shared" si="1057"/>
        <v>7</v>
      </c>
      <c r="AQJ26" s="16">
        <f t="shared" si="1057"/>
        <v>14</v>
      </c>
      <c r="AQK26" s="16">
        <f t="shared" si="1057"/>
        <v>17</v>
      </c>
      <c r="AQL26" s="16">
        <f t="shared" si="1057"/>
        <v>10</v>
      </c>
      <c r="AQM26" s="16">
        <f t="shared" si="1057"/>
        <v>15</v>
      </c>
      <c r="AQN26" s="16">
        <f t="shared" si="1057"/>
        <v>17</v>
      </c>
      <c r="AQO26" s="16">
        <f t="shared" si="1057"/>
        <v>19</v>
      </c>
      <c r="AQP26" s="16">
        <f t="shared" si="1057"/>
        <v>14</v>
      </c>
      <c r="AQQ26" s="16">
        <f t="shared" si="1057"/>
        <v>11</v>
      </c>
      <c r="AQR26" s="16">
        <f t="shared" si="1057"/>
        <v>10</v>
      </c>
      <c r="AQS26" s="16">
        <f t="shared" si="1057"/>
        <v>10</v>
      </c>
      <c r="AQT26" s="16">
        <f t="shared" si="1057"/>
        <v>12</v>
      </c>
      <c r="AQU26" s="16">
        <f t="shared" si="1057"/>
        <v>14</v>
      </c>
      <c r="AQV26" s="16">
        <f t="shared" si="1057"/>
        <v>16</v>
      </c>
      <c r="AQW26" s="16">
        <f t="shared" si="1057"/>
        <v>18</v>
      </c>
      <c r="AQX26" s="16">
        <f t="shared" si="1057"/>
        <v>14</v>
      </c>
      <c r="AQY26" s="16">
        <f t="shared" si="1057"/>
        <v>17</v>
      </c>
      <c r="AQZ26" s="16">
        <f t="shared" si="1057"/>
        <v>17</v>
      </c>
      <c r="ARA26" s="16">
        <f t="shared" si="1057"/>
        <v>18</v>
      </c>
      <c r="ARB26" s="16">
        <f t="shared" si="1057"/>
        <v>12</v>
      </c>
      <c r="ARC26" s="16">
        <f t="shared" si="1057"/>
        <v>16</v>
      </c>
      <c r="ARD26" s="16">
        <f t="shared" si="1057"/>
        <v>18</v>
      </c>
      <c r="ARE26" s="16">
        <f t="shared" si="1057"/>
        <v>19</v>
      </c>
      <c r="ARF26" s="16">
        <f t="shared" si="1057"/>
        <v>14</v>
      </c>
      <c r="ARG26" s="16">
        <f t="shared" si="1057"/>
        <v>16</v>
      </c>
      <c r="ARH26" s="16">
        <f t="shared" si="1057"/>
        <v>12</v>
      </c>
      <c r="ARI26" s="16">
        <f t="shared" si="1057"/>
        <v>12</v>
      </c>
      <c r="ARJ26" s="16">
        <f t="shared" si="1057"/>
        <v>12</v>
      </c>
      <c r="ARK26" s="16">
        <f t="shared" si="1057"/>
        <v>15</v>
      </c>
      <c r="ARL26" s="16">
        <f t="shared" si="1057"/>
        <v>18</v>
      </c>
      <c r="ARM26" s="16">
        <f t="shared" si="1057"/>
        <v>16</v>
      </c>
      <c r="ARN26" s="16">
        <f t="shared" si="1057"/>
        <v>15</v>
      </c>
      <c r="ARO26" s="16">
        <f t="shared" si="1057"/>
        <v>8</v>
      </c>
      <c r="ARP26" s="16">
        <f t="shared" si="1057"/>
        <v>12</v>
      </c>
      <c r="ARQ26" s="16">
        <f t="shared" si="1057"/>
        <v>7</v>
      </c>
      <c r="ARR26" s="16">
        <f t="shared" si="1057"/>
        <v>10</v>
      </c>
      <c r="ARS26" s="16">
        <f t="shared" si="1057"/>
        <v>13</v>
      </c>
      <c r="ART26" s="16">
        <f t="shared" si="1057"/>
        <v>15</v>
      </c>
      <c r="ARU26" s="16">
        <f t="shared" ref="ARU26:ATJ26" si="1058">ART26+ARU22-ARU23-ARU24</f>
        <v>10</v>
      </c>
      <c r="ARV26" s="16">
        <f t="shared" si="1058"/>
        <v>11</v>
      </c>
      <c r="ARW26" s="16">
        <f t="shared" si="1058"/>
        <v>16</v>
      </c>
      <c r="ARX26" s="16">
        <f t="shared" si="1058"/>
        <v>14</v>
      </c>
      <c r="ARY26" s="16">
        <f t="shared" si="1058"/>
        <v>14</v>
      </c>
      <c r="ARZ26" s="16">
        <f t="shared" si="1058"/>
        <v>15</v>
      </c>
      <c r="ASA26" s="16">
        <f t="shared" si="1058"/>
        <v>15</v>
      </c>
      <c r="ASB26" s="16">
        <f t="shared" si="1058"/>
        <v>13</v>
      </c>
      <c r="ASC26" s="16">
        <f t="shared" si="1058"/>
        <v>11</v>
      </c>
      <c r="ASD26" s="16">
        <f t="shared" si="1058"/>
        <v>9</v>
      </c>
      <c r="ASE26" s="16">
        <f t="shared" si="1058"/>
        <v>7</v>
      </c>
      <c r="ASF26" s="16">
        <f t="shared" si="1058"/>
        <v>5</v>
      </c>
      <c r="ASG26" s="16">
        <f t="shared" si="1058"/>
        <v>10</v>
      </c>
      <c r="ASH26" s="16">
        <f t="shared" si="1058"/>
        <v>9</v>
      </c>
      <c r="ASI26" s="16">
        <f t="shared" si="1058"/>
        <v>15</v>
      </c>
      <c r="ASJ26" s="16">
        <f t="shared" si="1058"/>
        <v>13</v>
      </c>
      <c r="ASK26" s="16">
        <f t="shared" si="1058"/>
        <v>21</v>
      </c>
      <c r="ASL26" s="16">
        <f t="shared" si="1058"/>
        <v>19</v>
      </c>
      <c r="ASM26" s="16">
        <f t="shared" si="1058"/>
        <v>14</v>
      </c>
      <c r="ASN26" s="16">
        <f t="shared" si="1058"/>
        <v>15</v>
      </c>
      <c r="ASO26" s="16">
        <f t="shared" si="1058"/>
        <v>14</v>
      </c>
      <c r="ASP26" s="16">
        <f t="shared" si="1058"/>
        <v>12</v>
      </c>
      <c r="ASQ26" s="16">
        <f t="shared" si="1058"/>
        <v>11</v>
      </c>
      <c r="ASR26" s="16">
        <f t="shared" si="1058"/>
        <v>16</v>
      </c>
      <c r="ASS26" s="16">
        <f t="shared" si="1058"/>
        <v>11</v>
      </c>
      <c r="AST26" s="16">
        <f t="shared" si="1058"/>
        <v>15</v>
      </c>
      <c r="ASU26" s="16">
        <f t="shared" si="1058"/>
        <v>15</v>
      </c>
      <c r="ASV26" s="16">
        <f t="shared" si="1058"/>
        <v>13</v>
      </c>
      <c r="ASW26" s="16">
        <f t="shared" si="1058"/>
        <v>11</v>
      </c>
      <c r="ASX26" s="16">
        <f t="shared" si="1058"/>
        <v>9</v>
      </c>
      <c r="ASY26" s="16">
        <f t="shared" si="1058"/>
        <v>8</v>
      </c>
      <c r="ASZ26" s="16">
        <f t="shared" si="1058"/>
        <v>18</v>
      </c>
      <c r="ATA26" s="16">
        <f t="shared" si="1058"/>
        <v>15</v>
      </c>
      <c r="ATB26" s="16">
        <f t="shared" si="1058"/>
        <v>16</v>
      </c>
      <c r="ATC26" s="16">
        <f t="shared" si="1058"/>
        <v>18</v>
      </c>
      <c r="ATD26" s="16">
        <f t="shared" si="1058"/>
        <v>22</v>
      </c>
      <c r="ATE26" s="16">
        <f t="shared" si="1058"/>
        <v>17</v>
      </c>
      <c r="ATF26" s="16">
        <f t="shared" si="1058"/>
        <v>20</v>
      </c>
      <c r="ATG26" s="16">
        <f t="shared" si="1058"/>
        <v>20</v>
      </c>
      <c r="ATH26" s="16">
        <f t="shared" si="1058"/>
        <v>15</v>
      </c>
      <c r="ATI26" s="16">
        <f t="shared" si="1058"/>
        <v>16</v>
      </c>
      <c r="ATJ26" s="16">
        <f t="shared" si="1058"/>
        <v>16</v>
      </c>
      <c r="ATK26" s="16">
        <f>ATJ26+ATK22-ATK23-ATK24</f>
        <v>12</v>
      </c>
      <c r="ATL26" s="16">
        <f>ATK26+ATL22-ATL23-ATL24</f>
        <v>10</v>
      </c>
      <c r="ATM26" s="16">
        <f t="shared" ref="ATM26:ATP26" si="1059">ATL26+ATM22-ATM23-ATM24</f>
        <v>11</v>
      </c>
      <c r="ATN26" s="16">
        <f t="shared" si="1059"/>
        <v>12</v>
      </c>
      <c r="ATO26" s="16">
        <f t="shared" si="1059"/>
        <v>15</v>
      </c>
      <c r="ATP26" s="16">
        <f t="shared" si="1059"/>
        <v>14</v>
      </c>
      <c r="ATQ26" s="16">
        <f t="shared" ref="ATQ26:ATV26" si="1060">ATP26+ATQ22-ATQ23-ATQ24</f>
        <v>18</v>
      </c>
      <c r="ATR26" s="16">
        <f t="shared" si="1060"/>
        <v>18</v>
      </c>
      <c r="ATS26" s="16">
        <f t="shared" si="1060"/>
        <v>11</v>
      </c>
      <c r="ATT26" s="16">
        <f t="shared" si="1060"/>
        <v>25</v>
      </c>
      <c r="ATU26" s="16">
        <f t="shared" si="1060"/>
        <v>19</v>
      </c>
      <c r="ATV26" s="16">
        <f t="shared" si="1060"/>
        <v>28</v>
      </c>
      <c r="ATW26" s="16">
        <f t="shared" ref="ATW26:AUK26" si="1061">ATV26+ATW22-ATW23-ATW24</f>
        <v>22</v>
      </c>
      <c r="ATX26" s="16">
        <f t="shared" si="1061"/>
        <v>21</v>
      </c>
      <c r="ATY26" s="16">
        <f t="shared" si="1061"/>
        <v>25</v>
      </c>
      <c r="ATZ26" s="16">
        <f t="shared" si="1061"/>
        <v>35</v>
      </c>
      <c r="AUA26" s="16">
        <f t="shared" si="1061"/>
        <v>32</v>
      </c>
      <c r="AUB26" s="16">
        <f t="shared" si="1061"/>
        <v>31</v>
      </c>
      <c r="AUC26" s="16">
        <f t="shared" si="1061"/>
        <v>29</v>
      </c>
      <c r="AUD26" s="16">
        <f t="shared" si="1061"/>
        <v>26</v>
      </c>
      <c r="AUE26" s="16">
        <f t="shared" si="1061"/>
        <v>33</v>
      </c>
      <c r="AUF26" s="16">
        <f t="shared" si="1061"/>
        <v>32</v>
      </c>
      <c r="AUG26" s="16">
        <f t="shared" si="1061"/>
        <v>24</v>
      </c>
      <c r="AUH26" s="16">
        <f t="shared" si="1061"/>
        <v>22</v>
      </c>
      <c r="AUI26" s="16">
        <f t="shared" si="1061"/>
        <v>18</v>
      </c>
      <c r="AUJ26" s="16">
        <f t="shared" si="1061"/>
        <v>20</v>
      </c>
      <c r="AUK26" s="16">
        <f t="shared" si="1061"/>
        <v>24</v>
      </c>
      <c r="AUL26" s="16">
        <f t="shared" ref="AUL26" si="1062">AUK26+AUL22-AUL23-AUL24</f>
        <v>44</v>
      </c>
      <c r="AUM26" s="16">
        <f t="shared" ref="AUM26" si="1063">AUL26+AUM22-AUM23-AUM24</f>
        <v>44</v>
      </c>
      <c r="AUN26" s="16">
        <f t="shared" ref="AUN26" si="1064">AUM26+AUN22-AUN23-AUN24</f>
        <v>38</v>
      </c>
      <c r="AUO26" s="16">
        <f t="shared" ref="AUO26" si="1065">AUN26+AUO22-AUO23-AUO24</f>
        <v>41</v>
      </c>
      <c r="AUP26" s="16">
        <f t="shared" ref="AUP26" si="1066">AUO26+AUP22-AUP23-AUP24</f>
        <v>47</v>
      </c>
      <c r="AUQ26" s="16">
        <f t="shared" ref="AUQ26" si="1067">AUP26+AUQ22-AUQ23-AUQ24</f>
        <v>38</v>
      </c>
      <c r="AUR26" s="16">
        <f t="shared" ref="AUR26" si="1068">AUQ26+AUR22-AUR23-AUR24</f>
        <v>38</v>
      </c>
      <c r="AUS26" s="16">
        <f t="shared" ref="AUS26" si="1069">AUR26+AUS22-AUS23-AUS24</f>
        <v>38</v>
      </c>
      <c r="AUT26" s="16">
        <f t="shared" ref="AUT26" si="1070">AUS26+AUT22-AUT23-AUT24</f>
        <v>37</v>
      </c>
      <c r="AUU26" s="16">
        <f t="shared" ref="AUU26" si="1071">AUT26+AUU22-AUU23-AUU24</f>
        <v>32</v>
      </c>
      <c r="AUV26" s="16">
        <f t="shared" ref="AUV26" si="1072">AUU26+AUV22-AUV23-AUV24</f>
        <v>22</v>
      </c>
      <c r="AUW26" s="16">
        <f t="shared" ref="AUW26" si="1073">AUV26+AUW22-AUW23-AUW24</f>
        <v>23</v>
      </c>
      <c r="AUX26" s="16">
        <f t="shared" ref="AUX26" si="1074">AUW26+AUX22-AUX23-AUX24</f>
        <v>24</v>
      </c>
      <c r="AUY26" s="16">
        <f t="shared" ref="AUY26" si="1075">AUX26+AUY22-AUY23-AUY24</f>
        <v>28</v>
      </c>
      <c r="AUZ26" s="16">
        <f t="shared" ref="AUZ26" si="1076">AUY26+AUZ22-AUZ23-AUZ24</f>
        <v>40</v>
      </c>
      <c r="AVA26" s="16">
        <f t="shared" ref="AVA26" si="1077">AUZ26+AVA22-AVA23-AVA24</f>
        <v>37</v>
      </c>
      <c r="AVB26" s="16">
        <f t="shared" ref="AVB26" si="1078">AVA26+AVB22-AVB23-AVB24</f>
        <v>36</v>
      </c>
      <c r="AVC26" s="16">
        <f t="shared" ref="AVC26" si="1079">AVB26+AVC22-AVC23-AVC24</f>
        <v>32</v>
      </c>
      <c r="AVD26" s="16">
        <f t="shared" ref="AVD26" si="1080">AVC26+AVD22-AVD23-AVD24</f>
        <v>23</v>
      </c>
      <c r="AVE26" s="16">
        <f t="shared" ref="AVE26" si="1081">AVD26+AVE22-AVE23-AVE24</f>
        <v>27</v>
      </c>
      <c r="AVF26" s="16">
        <f t="shared" ref="AVF26" si="1082">AVE26+AVF22-AVF23-AVF24</f>
        <v>28</v>
      </c>
      <c r="AVG26" s="16">
        <f t="shared" ref="AVG26" si="1083">AVF26+AVG22-AVG23-AVG24</f>
        <v>29</v>
      </c>
      <c r="AVH26" s="16">
        <f t="shared" ref="AVH26" si="1084">AVG26+AVH22-AVH23-AVH24</f>
        <v>31</v>
      </c>
      <c r="AVI26" s="16">
        <f t="shared" ref="AVI26" si="1085">AVH26+AVI22-AVI23-AVI24</f>
        <v>31</v>
      </c>
      <c r="AVJ26" s="16">
        <f t="shared" ref="AVJ26" si="1086">AVI26+AVJ22-AVJ23-AVJ24</f>
        <v>32</v>
      </c>
      <c r="AVK26" s="16">
        <f t="shared" ref="AVK26" si="1087">AVJ26+AVK22-AVK23-AVK24</f>
        <v>23</v>
      </c>
      <c r="AVL26" s="16">
        <f t="shared" ref="AVL26" si="1088">AVK26+AVL22-AVL23-AVL24</f>
        <v>18</v>
      </c>
      <c r="AVM26" s="16">
        <f t="shared" ref="AVM26" si="1089">AVL26+AVM22-AVM23-AVM24</f>
        <v>28</v>
      </c>
      <c r="AVN26" s="16">
        <f t="shared" ref="AVN26" si="1090">AVM26+AVN22-AVN23-AVN24</f>
        <v>38</v>
      </c>
      <c r="AVO26" s="16">
        <f t="shared" ref="AVO26" si="1091">AVN26+AVO22-AVO23-AVO24</f>
        <v>44</v>
      </c>
      <c r="AVP26" s="16">
        <f t="shared" ref="AVP26" si="1092">AVO26+AVP22-AVP23-AVP24</f>
        <v>22</v>
      </c>
      <c r="AVQ26" s="16">
        <f t="shared" ref="AVQ26" si="1093">AVP26+AVQ22-AVQ23-AVQ24</f>
        <v>26</v>
      </c>
      <c r="AVR26" s="16">
        <f t="shared" ref="AVR26" si="1094">AVQ26+AVR22-AVR23-AVR24</f>
        <v>30</v>
      </c>
      <c r="AVS26" s="16">
        <f t="shared" ref="AVS26" si="1095">AVR26+AVS22-AVS23-AVS24</f>
        <v>31</v>
      </c>
      <c r="AVT26" s="16">
        <f t="shared" ref="AVT26" si="1096">AVS26+AVT22-AVT23-AVT24</f>
        <v>37</v>
      </c>
      <c r="AVU26" s="16">
        <f t="shared" ref="AVU26" si="1097">AVT26+AVU22-AVU23-AVU24</f>
        <v>27</v>
      </c>
      <c r="AVV26" s="16">
        <f t="shared" ref="AVV26" si="1098">AVU26+AVV22-AVV23-AVV24</f>
        <v>29</v>
      </c>
      <c r="AVW26" s="16">
        <f t="shared" ref="AVW26" si="1099">AVV26+AVW22-AVW23-AVW24</f>
        <v>30</v>
      </c>
      <c r="AVX26" s="16">
        <f t="shared" ref="AVX26" si="1100">AVW26+AVX22-AVX23-AVX24</f>
        <v>38</v>
      </c>
      <c r="AVY26" s="16">
        <f t="shared" ref="AVY26" si="1101">AVX26+AVY22-AVY23-AVY24</f>
        <v>31</v>
      </c>
      <c r="AVZ26" s="16">
        <f t="shared" ref="AVZ26" si="1102">AVY26+AVZ22-AVZ23-AVZ24</f>
        <v>32</v>
      </c>
      <c r="AWA26" s="16">
        <f t="shared" ref="AWA26" si="1103">AVZ26+AWA22-AWA23-AWA24</f>
        <v>38</v>
      </c>
      <c r="AWB26" s="16">
        <f t="shared" ref="AWB26" si="1104">AWA26+AWB22-AWB23-AWB24</f>
        <v>31</v>
      </c>
      <c r="AWC26" s="16">
        <f t="shared" ref="AWC26" si="1105">AWB26+AWC22-AWC23-AWC24</f>
        <v>35</v>
      </c>
      <c r="AWD26" s="16">
        <f t="shared" ref="AWD26" si="1106">AWC26+AWD22-AWD23-AWD24</f>
        <v>46</v>
      </c>
      <c r="AWE26" s="16">
        <f t="shared" ref="AWE26" si="1107">AWD26+AWE22-AWE23-AWE24</f>
        <v>57</v>
      </c>
      <c r="AWF26" s="16">
        <f t="shared" ref="AWF26" si="1108">AWE26+AWF22-AWF23-AWF24</f>
        <v>63</v>
      </c>
      <c r="AWG26" s="16">
        <f t="shared" ref="AWG26" si="1109">AWF26+AWG22-AWG23-AWG24</f>
        <v>61</v>
      </c>
      <c r="AWH26" s="16">
        <f t="shared" ref="AWH26" si="1110">AWG26+AWH22-AWH23-AWH24</f>
        <v>60</v>
      </c>
      <c r="AWI26" s="16">
        <f t="shared" ref="AWI26" si="1111">AWH26+AWI22-AWI23-AWI24</f>
        <v>56</v>
      </c>
      <c r="AWJ26" s="16">
        <f t="shared" ref="AWJ26" si="1112">AWI26+AWJ22-AWJ23-AWJ24</f>
        <v>60</v>
      </c>
      <c r="AWK26" s="16">
        <f t="shared" ref="AWK26" si="1113">AWJ26+AWK22-AWK23-AWK24</f>
        <v>67</v>
      </c>
      <c r="AWL26" s="16">
        <f t="shared" ref="AWL26" si="1114">AWK26+AWL22-AWL23-AWL24</f>
        <v>64</v>
      </c>
      <c r="AWM26" s="16">
        <f t="shared" ref="AWM26" si="1115">AWL26+AWM22-AWM23-AWM24</f>
        <v>61</v>
      </c>
      <c r="AWN26" s="16">
        <f t="shared" ref="AWN26" si="1116">AWM26+AWN22-AWN23-AWN24</f>
        <v>59</v>
      </c>
      <c r="AWO26" s="16">
        <f t="shared" ref="AWO26" si="1117">AWN26+AWO22-AWO23-AWO24</f>
        <v>50</v>
      </c>
      <c r="AWP26" s="16">
        <f t="shared" ref="AWP26" si="1118">AWO26+AWP22-AWP23-AWP24</f>
        <v>52</v>
      </c>
      <c r="AWQ26" s="16">
        <f t="shared" ref="AWQ26" si="1119">AWP26+AWQ22-AWQ23-AWQ24</f>
        <v>54</v>
      </c>
      <c r="AWR26" s="16">
        <f t="shared" ref="AWR26" si="1120">AWQ26+AWR22-AWR23-AWR24</f>
        <v>56</v>
      </c>
      <c r="AWS26" s="16">
        <f t="shared" ref="AWS26" si="1121">AWR26+AWS22-AWS23-AWS24</f>
        <v>62</v>
      </c>
      <c r="AWT26" s="16">
        <f t="shared" ref="AWT26" si="1122">AWS26+AWT22-AWT23-AWT24</f>
        <v>65</v>
      </c>
      <c r="AWU26" s="16">
        <f t="shared" ref="AWU26" si="1123">AWT26+AWU22-AWU23-AWU24</f>
        <v>60</v>
      </c>
      <c r="AWV26" s="16">
        <f t="shared" ref="AWV26" si="1124">AWU26+AWV22-AWV23-AWV24</f>
        <v>66</v>
      </c>
      <c r="AWW26" s="16">
        <f t="shared" ref="AWW26" si="1125">AWV26+AWW22-AWW23-AWW24</f>
        <v>70</v>
      </c>
      <c r="AWX26" s="16">
        <f t="shared" ref="AWX26" si="1126">AWW26+AWX22-AWX23-AWX24</f>
        <v>58</v>
      </c>
      <c r="AWY26" s="16">
        <f t="shared" ref="AWY26" si="1127">AWX26+AWY22-AWY23-AWY24</f>
        <v>62</v>
      </c>
      <c r="AWZ26" s="16">
        <f t="shared" ref="AWZ26" si="1128">AWY26+AWZ22-AWZ23-AWZ24</f>
        <v>61</v>
      </c>
      <c r="AXA26" s="16">
        <f t="shared" ref="AXA26" si="1129">AWZ26+AXA22-AXA23-AXA24</f>
        <v>61</v>
      </c>
      <c r="AXB26" s="16">
        <f t="shared" ref="AXB26" si="1130">AXA26+AXB22-AXB23-AXB24</f>
        <v>55</v>
      </c>
      <c r="AXC26" s="16">
        <f t="shared" ref="AXC26" si="1131">AXB26+AXC22-AXC23-AXC24</f>
        <v>62</v>
      </c>
      <c r="AXD26" s="16">
        <f t="shared" ref="AXD26" si="1132">AXC26+AXD22-AXD23-AXD24</f>
        <v>63</v>
      </c>
      <c r="AXE26" s="16">
        <f t="shared" ref="AXE26" si="1133">AXD26+AXE22-AXE23-AXE24</f>
        <v>63</v>
      </c>
      <c r="AXF26" s="16">
        <f t="shared" ref="AXF26" si="1134">AXE26+AXF22-AXF23-AXF24</f>
        <v>62</v>
      </c>
      <c r="AXG26" s="16">
        <f t="shared" ref="AXG26" si="1135">AXF26+AXG22-AXG23-AXG24</f>
        <v>54</v>
      </c>
      <c r="AXH26" s="16">
        <f t="shared" ref="AXH26" si="1136">AXG26+AXH22-AXH23-AXH24</f>
        <v>60</v>
      </c>
      <c r="AXI26" s="16">
        <f t="shared" ref="AXI26" si="1137">AXH26+AXI22-AXI23-AXI24</f>
        <v>59</v>
      </c>
      <c r="AXJ26" s="16">
        <f t="shared" ref="AXJ26" si="1138">AXI26+AXJ22-AXJ23-AXJ24</f>
        <v>65</v>
      </c>
      <c r="AXK26" s="16">
        <f t="shared" ref="AXK26" si="1139">AXJ26+AXK22-AXK23-AXK24</f>
        <v>64</v>
      </c>
      <c r="AXL26" s="16">
        <f t="shared" ref="AXL26" si="1140">AXK26+AXL22-AXL23-AXL24</f>
        <v>64</v>
      </c>
      <c r="AXM26" s="16">
        <f t="shared" ref="AXM26" si="1141">AXL26+AXM22-AXM23-AXM24</f>
        <v>63</v>
      </c>
      <c r="AXN26" s="16">
        <f t="shared" ref="AXN26" si="1142">AXM26+AXN22-AXN23-AXN24</f>
        <v>62</v>
      </c>
      <c r="AXO26" s="16">
        <f t="shared" ref="AXO26" si="1143">AXN26+AXO22-AXO23-AXO24</f>
        <v>66</v>
      </c>
      <c r="AXP26" s="16">
        <f t="shared" ref="AXP26" si="1144">AXO26+AXP22-AXP23-AXP24</f>
        <v>66</v>
      </c>
      <c r="AXQ26" s="16">
        <f t="shared" ref="AXQ26" si="1145">AXP26+AXQ22-AXQ23-AXQ24</f>
        <v>67</v>
      </c>
      <c r="AXR26" s="16">
        <f t="shared" ref="AXR26" si="1146">AXQ26+AXR22-AXR23-AXR24</f>
        <v>63</v>
      </c>
      <c r="AXS26" s="16">
        <f t="shared" ref="AXS26" si="1147">AXR26+AXS22-AXS23-AXS24</f>
        <v>64</v>
      </c>
      <c r="AXT26" s="16">
        <f t="shared" ref="AXT26" si="1148">AXS26+AXT22-AXT23-AXT24</f>
        <v>62</v>
      </c>
      <c r="AXU26" s="16">
        <f t="shared" ref="AXU26" si="1149">AXT26+AXU22-AXU23-AXU24</f>
        <v>65</v>
      </c>
      <c r="AXV26" s="16">
        <f t="shared" ref="AXV26" si="1150">AXU26+AXV22-AXV23-AXV24</f>
        <v>65</v>
      </c>
      <c r="AXW26" s="16">
        <f t="shared" ref="AXW26" si="1151">AXV26+AXW22-AXW23-AXW24</f>
        <v>74</v>
      </c>
      <c r="AXX26" s="16">
        <f t="shared" ref="AXX26" si="1152">AXW26+AXX22-AXX23-AXX24</f>
        <v>72</v>
      </c>
      <c r="AXY26" s="16">
        <f t="shared" ref="AXY26" si="1153">AXX26+AXY22-AXY23-AXY24</f>
        <v>73</v>
      </c>
      <c r="AXZ26" s="16">
        <f t="shared" ref="AXZ26" si="1154">AXY26+AXZ22-AXZ23-AXZ24</f>
        <v>71</v>
      </c>
      <c r="AYA26" s="16">
        <f t="shared" ref="AYA26" si="1155">AXZ26+AYA22-AYA23-AYA24</f>
        <v>67</v>
      </c>
      <c r="AYB26" s="16">
        <f t="shared" ref="AYB26" si="1156">AYA26+AYB22-AYB23-AYB24</f>
        <v>76</v>
      </c>
      <c r="AYC26" s="16">
        <f t="shared" ref="AYC26" si="1157">AYB26+AYC22-AYC23-AYC24</f>
        <v>69</v>
      </c>
      <c r="AYD26" s="16">
        <f t="shared" ref="AYD26" si="1158">AYC26+AYD22-AYD23-AYD24</f>
        <v>64</v>
      </c>
      <c r="AYE26" s="16">
        <f t="shared" ref="AYE26" si="1159">AYD26+AYE22-AYE23-AYE24</f>
        <v>53</v>
      </c>
      <c r="AYF26" s="16">
        <f t="shared" ref="AYF26" si="1160">AYE26+AYF22-AYF23-AYF24</f>
        <v>52</v>
      </c>
      <c r="AYG26" s="16">
        <f t="shared" ref="AYG26" si="1161">AYF26+AYG22-AYG23-AYG24</f>
        <v>47</v>
      </c>
      <c r="AYH26" s="16">
        <f t="shared" ref="AYH26" si="1162">AYG26+AYH22-AYH23-AYH24</f>
        <v>42</v>
      </c>
      <c r="AYI26" s="16">
        <f t="shared" ref="AYI26" si="1163">AYH26+AYI22-AYI23-AYI24</f>
        <v>46</v>
      </c>
      <c r="AYJ26" s="16">
        <f t="shared" ref="AYJ26" si="1164">AYI26+AYJ22-AYJ23-AYJ24</f>
        <v>35</v>
      </c>
      <c r="AYK26" s="16">
        <f t="shared" ref="AYK26" si="1165">AYJ26+AYK22-AYK23-AYK24</f>
        <v>33</v>
      </c>
      <c r="AYL26" s="16">
        <f t="shared" ref="AYL26" si="1166">AYK26+AYL22-AYL23-AYL24</f>
        <v>37</v>
      </c>
      <c r="AYM26" s="16">
        <f t="shared" ref="AYM26" si="1167">AYL26+AYM22-AYM23-AYM24</f>
        <v>41</v>
      </c>
      <c r="AYN26" s="16">
        <f t="shared" ref="AYN26" si="1168">AYM26+AYN22-AYN23-AYN24</f>
        <v>38</v>
      </c>
      <c r="AYO26" s="16">
        <f t="shared" ref="AYO26" si="1169">AYN26+AYO22-AYO23-AYO24</f>
        <v>31</v>
      </c>
      <c r="AYP26" s="16">
        <f t="shared" ref="AYP26" si="1170">AYO26+AYP22-AYP23-AYP24</f>
        <v>29</v>
      </c>
      <c r="AYQ26" s="16">
        <f t="shared" ref="AYQ26" si="1171">AYP26+AYQ22-AYQ23-AYQ24</f>
        <v>35</v>
      </c>
      <c r="AYR26" s="16">
        <f t="shared" ref="AYR26" si="1172">AYQ26+AYR22-AYR23-AYR24</f>
        <v>28</v>
      </c>
      <c r="AYS26" s="16">
        <f t="shared" ref="AYS26" si="1173">AYR26+AYS22-AYS23-AYS24</f>
        <v>25</v>
      </c>
      <c r="AYT26" s="16">
        <f t="shared" ref="AYT26" si="1174">AYS26+AYT22-AYT23-AYT24</f>
        <v>29</v>
      </c>
      <c r="AYU26" s="16">
        <f t="shared" ref="AYU26" si="1175">AYT26+AYU22-AYU23-AYU24</f>
        <v>29</v>
      </c>
      <c r="AYV26" s="16">
        <f t="shared" ref="AYV26" si="1176">AYU26+AYV22-AYV23-AYV24</f>
        <v>29</v>
      </c>
      <c r="AYW26" s="16">
        <f t="shared" ref="AYW26" si="1177">AYV26+AYW22-AYW23-AYW24</f>
        <v>21</v>
      </c>
      <c r="AYX26" s="16">
        <f t="shared" ref="AYX26" si="1178">AYW26+AYX22-AYX23-AYX24</f>
        <v>10</v>
      </c>
      <c r="AYY26" s="16">
        <f t="shared" ref="AYY26" si="1179">AYX26+AYY22-AYY23-AYY24</f>
        <v>1</v>
      </c>
      <c r="AYZ26" s="16">
        <f t="shared" ref="AYZ26" si="1180">AYY26+AYZ22-AYZ23-AYZ24</f>
        <v>0</v>
      </c>
      <c r="AZA26" s="16">
        <f t="shared" ref="AZA26" si="1181">AYZ26+AZA22-AZA23-AZA24</f>
        <v>4</v>
      </c>
      <c r="AZB26" s="16">
        <f t="shared" ref="AZB26" si="1182">AZA26+AZB22-AZB23-AZB24</f>
        <v>5</v>
      </c>
      <c r="AZC26" s="16">
        <f t="shared" ref="AZC26" si="1183">AZB26+AZC22-AZC23-AZC24</f>
        <v>9</v>
      </c>
      <c r="AZD26" s="16">
        <f t="shared" ref="AZD26" si="1184">AZC26+AZD22-AZD23-AZD24</f>
        <v>11</v>
      </c>
      <c r="AZE26" s="16">
        <f t="shared" ref="AZE26" si="1185">AZD26+AZE22-AZE23-AZE24</f>
        <v>11</v>
      </c>
      <c r="AZF26" s="16">
        <f t="shared" ref="AZF26" si="1186">AZE26+AZF22-AZF23-AZF24</f>
        <v>10</v>
      </c>
      <c r="AZG26" s="16">
        <f t="shared" ref="AZG26" si="1187">AZF26+AZG22-AZG23-AZG24</f>
        <v>16</v>
      </c>
      <c r="AZH26" s="16">
        <f t="shared" ref="AZH26" si="1188">AZG26+AZH22-AZH23-AZH24</f>
        <v>12</v>
      </c>
      <c r="AZI26" s="16">
        <f t="shared" ref="AZI26" si="1189">AZH26+AZI22-AZI23-AZI24</f>
        <v>7</v>
      </c>
      <c r="AZJ26" s="16">
        <f t="shared" ref="AZJ26" si="1190">AZI26+AZJ22-AZJ23-AZJ24</f>
        <v>8</v>
      </c>
      <c r="AZK26" s="16">
        <f t="shared" ref="AZK26" si="1191">AZJ26+AZK22-AZK23-AZK24</f>
        <v>27</v>
      </c>
      <c r="AZL26" s="16">
        <f t="shared" ref="AZL26" si="1192">AZK26+AZL22-AZL23-AZL24</f>
        <v>33</v>
      </c>
      <c r="AZM26" s="16">
        <f t="shared" ref="AZM26" si="1193">AZL26+AZM22-AZM23-AZM24</f>
        <v>34</v>
      </c>
      <c r="AZN26" s="16">
        <f t="shared" ref="AZN26:BAC26" si="1194">AZM26+AZN22-AZN23-AZN24</f>
        <v>30</v>
      </c>
      <c r="AZO26" s="16">
        <f t="shared" si="1194"/>
        <v>41</v>
      </c>
      <c r="AZP26" s="16">
        <f t="shared" si="1194"/>
        <v>45</v>
      </c>
      <c r="AZQ26" s="16">
        <f t="shared" si="1194"/>
        <v>43</v>
      </c>
      <c r="AZR26" s="16">
        <f t="shared" si="1194"/>
        <v>46</v>
      </c>
      <c r="AZS26" s="16">
        <f t="shared" si="1194"/>
        <v>35</v>
      </c>
      <c r="AZT26" s="16">
        <f t="shared" si="1194"/>
        <v>33</v>
      </c>
      <c r="AZU26" s="16">
        <f t="shared" si="1194"/>
        <v>31</v>
      </c>
      <c r="AZV26" s="16">
        <f t="shared" si="1194"/>
        <v>31</v>
      </c>
      <c r="AZW26" s="16">
        <f t="shared" si="1194"/>
        <v>27</v>
      </c>
      <c r="AZX26" s="16">
        <f t="shared" si="1194"/>
        <v>30</v>
      </c>
      <c r="AZY26" s="16">
        <f t="shared" si="1194"/>
        <v>38</v>
      </c>
      <c r="AZZ26" s="16">
        <f t="shared" si="1194"/>
        <v>36</v>
      </c>
      <c r="BAA26" s="16">
        <f t="shared" si="1194"/>
        <v>28</v>
      </c>
      <c r="BAB26" s="16">
        <f t="shared" si="1194"/>
        <v>19</v>
      </c>
      <c r="BAC26" s="16">
        <f t="shared" si="1194"/>
        <v>25</v>
      </c>
      <c r="BAD26" s="16">
        <f t="shared" ref="BAD26:BAI26" si="1195">BAC26+BAD22-BAD23-BAD24</f>
        <v>21</v>
      </c>
      <c r="BAE26" s="16">
        <f t="shared" si="1195"/>
        <v>30</v>
      </c>
      <c r="BAF26" s="16">
        <f t="shared" si="1195"/>
        <v>28</v>
      </c>
      <c r="BAG26" s="16">
        <f t="shared" si="1195"/>
        <v>24</v>
      </c>
      <c r="BAH26" s="16">
        <f t="shared" si="1195"/>
        <v>30</v>
      </c>
      <c r="BAI26" s="16">
        <f t="shared" si="1195"/>
        <v>25</v>
      </c>
      <c r="BAJ26" s="16">
        <f t="shared" ref="BAJ26:BDE26" si="1196">BAI26+BAJ22-BAJ23-BAJ24</f>
        <v>31</v>
      </c>
      <c r="BAK26" s="16">
        <f t="shared" si="1196"/>
        <v>26</v>
      </c>
      <c r="BAL26" s="16">
        <f t="shared" si="1196"/>
        <v>31</v>
      </c>
      <c r="BAM26" s="16">
        <f t="shared" si="1196"/>
        <v>30</v>
      </c>
      <c r="BAN26" s="16">
        <f t="shared" si="1196"/>
        <v>37</v>
      </c>
      <c r="BAO26" s="16">
        <f t="shared" si="1196"/>
        <v>28</v>
      </c>
      <c r="BAP26" s="16">
        <f t="shared" si="1196"/>
        <v>26</v>
      </c>
      <c r="BAQ26" s="16">
        <f t="shared" si="1196"/>
        <v>23</v>
      </c>
      <c r="BAR26" s="16">
        <f t="shared" si="1196"/>
        <v>27</v>
      </c>
      <c r="BAS26" s="16">
        <f t="shared" si="1196"/>
        <v>21</v>
      </c>
      <c r="BAT26" s="16">
        <f t="shared" si="1196"/>
        <v>19</v>
      </c>
      <c r="BAU26" s="16">
        <f t="shared" si="1196"/>
        <v>8</v>
      </c>
      <c r="BAV26" s="16">
        <f t="shared" si="1196"/>
        <v>11</v>
      </c>
      <c r="BAW26" s="16">
        <f t="shared" si="1196"/>
        <v>21</v>
      </c>
      <c r="BAX26" s="16">
        <f t="shared" si="1196"/>
        <v>7</v>
      </c>
      <c r="BAY26" s="16">
        <f t="shared" si="1196"/>
        <v>16</v>
      </c>
      <c r="BAZ26" s="16">
        <f t="shared" si="1196"/>
        <v>17</v>
      </c>
      <c r="BBA26" s="16">
        <f t="shared" si="1196"/>
        <v>7</v>
      </c>
      <c r="BBB26" s="16">
        <f t="shared" si="1196"/>
        <v>6</v>
      </c>
      <c r="BBC26" s="16">
        <f t="shared" si="1196"/>
        <v>16</v>
      </c>
      <c r="BBD26" s="16">
        <f t="shared" si="1196"/>
        <v>31</v>
      </c>
      <c r="BBE26" s="16">
        <f t="shared" si="1196"/>
        <v>15</v>
      </c>
      <c r="BBF26" s="16">
        <f t="shared" si="1196"/>
        <v>14</v>
      </c>
      <c r="BBG26" s="16">
        <f t="shared" si="1196"/>
        <v>22</v>
      </c>
      <c r="BBH26" s="16">
        <f t="shared" si="1196"/>
        <v>23</v>
      </c>
      <c r="BBI26" s="16">
        <f t="shared" si="1196"/>
        <v>27</v>
      </c>
      <c r="BBJ26" s="16">
        <f t="shared" si="1196"/>
        <v>22</v>
      </c>
      <c r="BBK26" s="16">
        <f t="shared" si="1196"/>
        <v>15</v>
      </c>
      <c r="BBL26" s="16">
        <f t="shared" si="1196"/>
        <v>23</v>
      </c>
      <c r="BBM26" s="16">
        <f t="shared" si="1196"/>
        <v>14</v>
      </c>
      <c r="BBN26" s="16">
        <f t="shared" si="1196"/>
        <v>40</v>
      </c>
      <c r="BBO26" s="16">
        <f t="shared" si="1196"/>
        <v>44</v>
      </c>
      <c r="BBP26" s="16">
        <f t="shared" si="1196"/>
        <v>38</v>
      </c>
      <c r="BBQ26" s="16">
        <f t="shared" si="1196"/>
        <v>41</v>
      </c>
      <c r="BBR26" s="16">
        <f t="shared" ref="BBR26" si="1197">BBQ26+BBR22-BBR23-BBR24</f>
        <v>38</v>
      </c>
      <c r="BBS26" s="16">
        <f t="shared" ref="BBS26" si="1198">BBR26+BBS22-BBS23-BBS24</f>
        <v>49</v>
      </c>
      <c r="BBT26" s="16">
        <f t="shared" si="1196"/>
        <v>43</v>
      </c>
      <c r="BBU26" s="16">
        <f t="shared" si="1196"/>
        <v>64</v>
      </c>
      <c r="BBV26" s="16">
        <f t="shared" si="1196"/>
        <v>62</v>
      </c>
      <c r="BBW26" s="16">
        <f t="shared" si="1196"/>
        <v>52</v>
      </c>
      <c r="BBX26" s="16">
        <f t="shared" si="1196"/>
        <v>45</v>
      </c>
      <c r="BBY26" s="16">
        <f t="shared" si="1196"/>
        <v>37</v>
      </c>
      <c r="BBZ26" s="16">
        <f t="shared" si="1196"/>
        <v>77</v>
      </c>
      <c r="BCA26" s="16">
        <f t="shared" si="1196"/>
        <v>64</v>
      </c>
      <c r="BCB26" s="16">
        <f t="shared" si="1196"/>
        <v>77</v>
      </c>
      <c r="BCC26" s="16">
        <f t="shared" si="1196"/>
        <v>69</v>
      </c>
      <c r="BCD26" s="16">
        <f t="shared" si="1196"/>
        <v>40</v>
      </c>
      <c r="BCE26" s="16">
        <f t="shared" si="1196"/>
        <v>70</v>
      </c>
      <c r="BCF26" s="16">
        <f t="shared" si="1196"/>
        <v>57</v>
      </c>
      <c r="BCG26" s="16">
        <f t="shared" si="1196"/>
        <v>48</v>
      </c>
      <c r="BCH26" s="16">
        <f t="shared" si="1196"/>
        <v>53</v>
      </c>
      <c r="BCI26" s="16">
        <f t="shared" si="1196"/>
        <v>76</v>
      </c>
      <c r="BCJ26" s="16">
        <f t="shared" si="1196"/>
        <v>60</v>
      </c>
      <c r="BCK26" s="16">
        <f t="shared" si="1196"/>
        <v>58</v>
      </c>
      <c r="BCL26" s="16">
        <f t="shared" si="1196"/>
        <v>47</v>
      </c>
      <c r="BCM26" s="16">
        <f t="shared" si="1196"/>
        <v>61</v>
      </c>
      <c r="BCN26" s="16">
        <f t="shared" si="1196"/>
        <v>48</v>
      </c>
      <c r="BCO26" s="16">
        <f t="shared" si="1196"/>
        <v>110</v>
      </c>
      <c r="BCP26" s="16">
        <f t="shared" si="1196"/>
        <v>98</v>
      </c>
      <c r="BCQ26" s="16">
        <f t="shared" si="1196"/>
        <v>108</v>
      </c>
      <c r="BCR26" s="16">
        <f t="shared" si="1196"/>
        <v>90</v>
      </c>
      <c r="BCS26" s="16">
        <f t="shared" si="1196"/>
        <v>96</v>
      </c>
      <c r="BCT26" s="16">
        <f t="shared" si="1196"/>
        <v>96</v>
      </c>
      <c r="BCU26" s="16">
        <f t="shared" si="1196"/>
        <v>90</v>
      </c>
      <c r="BCV26" s="16">
        <f t="shared" si="1196"/>
        <v>89</v>
      </c>
      <c r="BCW26" s="16">
        <f t="shared" si="1196"/>
        <v>80</v>
      </c>
      <c r="BCX26" s="16">
        <f t="shared" si="1196"/>
        <v>71</v>
      </c>
      <c r="BCY26" s="16">
        <f t="shared" si="1196"/>
        <v>79</v>
      </c>
      <c r="BCZ26" s="16">
        <f t="shared" si="1196"/>
        <v>74</v>
      </c>
      <c r="BDA26" s="16">
        <f t="shared" si="1196"/>
        <v>76</v>
      </c>
      <c r="BDB26" s="16">
        <f t="shared" si="1196"/>
        <v>67</v>
      </c>
      <c r="BDC26" s="16">
        <f t="shared" si="1196"/>
        <v>76</v>
      </c>
      <c r="BDD26" s="16">
        <f t="shared" si="1196"/>
        <v>72</v>
      </c>
      <c r="BDE26" s="16">
        <f t="shared" si="1196"/>
        <v>72</v>
      </c>
      <c r="BDF26" s="16">
        <f t="shared" ref="BDF26:BDJ26" si="1199">BDE26+BDF22-BDF23-BDF24</f>
        <v>81</v>
      </c>
      <c r="BDG26" s="16">
        <f t="shared" si="1199"/>
        <v>91</v>
      </c>
      <c r="BDH26" s="16">
        <f t="shared" si="1199"/>
        <v>98</v>
      </c>
      <c r="BDI26" s="16">
        <f t="shared" si="1199"/>
        <v>91</v>
      </c>
      <c r="BDJ26" s="16">
        <f t="shared" si="1199"/>
        <v>76</v>
      </c>
      <c r="BDK26" s="16">
        <f t="shared" ref="BDK26:BDP26" si="1200">BDJ26+BDK22-BDK23-BDK24</f>
        <v>57</v>
      </c>
      <c r="BDL26" s="16">
        <f t="shared" si="1200"/>
        <v>42</v>
      </c>
      <c r="BDM26" s="16">
        <f t="shared" si="1200"/>
        <v>51</v>
      </c>
      <c r="BDN26" s="16">
        <f t="shared" si="1200"/>
        <v>70</v>
      </c>
      <c r="BDO26" s="16">
        <f t="shared" si="1200"/>
        <v>67</v>
      </c>
      <c r="BDP26" s="16">
        <f t="shared" si="1200"/>
        <v>54</v>
      </c>
      <c r="BDQ26" s="16">
        <f t="shared" ref="BDQ26:BEL26" si="1201">BDP26+BDQ22-BDQ23-BDQ24</f>
        <v>53</v>
      </c>
      <c r="BDR26" s="16">
        <f t="shared" si="1201"/>
        <v>49</v>
      </c>
      <c r="BDS26" s="16">
        <f t="shared" si="1201"/>
        <v>58</v>
      </c>
      <c r="BDT26" s="16">
        <f t="shared" si="1201"/>
        <v>58</v>
      </c>
      <c r="BDU26" s="16">
        <v>62</v>
      </c>
      <c r="BDV26" s="16">
        <v>62</v>
      </c>
      <c r="BDW26" s="16">
        <f t="shared" si="1201"/>
        <v>60</v>
      </c>
      <c r="BDX26" s="16">
        <f t="shared" si="1201"/>
        <v>75</v>
      </c>
      <c r="BDY26" s="16">
        <f t="shared" si="1201"/>
        <v>61</v>
      </c>
      <c r="BDZ26" s="16">
        <f t="shared" si="1201"/>
        <v>40</v>
      </c>
      <c r="BEA26" s="16">
        <f t="shared" si="1201"/>
        <v>25</v>
      </c>
      <c r="BEB26" s="16">
        <f t="shared" si="1201"/>
        <v>25</v>
      </c>
      <c r="BEC26" s="16">
        <f t="shared" si="1201"/>
        <v>42</v>
      </c>
      <c r="BED26" s="16">
        <f t="shared" si="1201"/>
        <v>57</v>
      </c>
      <c r="BEE26" s="16">
        <f t="shared" si="1201"/>
        <v>48</v>
      </c>
      <c r="BEF26" s="16">
        <f t="shared" si="1201"/>
        <v>45</v>
      </c>
      <c r="BEG26" s="16">
        <f t="shared" si="1201"/>
        <v>46</v>
      </c>
      <c r="BEH26" s="16">
        <f t="shared" si="1201"/>
        <v>40</v>
      </c>
      <c r="BEI26" s="16">
        <f t="shared" si="1201"/>
        <v>53</v>
      </c>
      <c r="BEJ26" s="16">
        <f t="shared" si="1201"/>
        <v>52</v>
      </c>
      <c r="BEK26" s="16">
        <f t="shared" si="1201"/>
        <v>52</v>
      </c>
      <c r="BEL26" s="16">
        <f t="shared" si="1201"/>
        <v>52</v>
      </c>
      <c r="BEM26" s="16">
        <f t="shared" ref="BEM26:BER26" si="1202">BEL26+BEM22-BEM23-BEM24</f>
        <v>72</v>
      </c>
      <c r="BEN26" s="16">
        <f t="shared" si="1202"/>
        <v>70</v>
      </c>
      <c r="BEO26" s="16">
        <f t="shared" si="1202"/>
        <v>77</v>
      </c>
      <c r="BEP26" s="16">
        <f t="shared" si="1202"/>
        <v>77</v>
      </c>
      <c r="BEQ26" s="16">
        <f t="shared" si="1202"/>
        <v>87</v>
      </c>
      <c r="BER26" s="16">
        <f t="shared" si="1202"/>
        <v>95</v>
      </c>
      <c r="BES26" s="16">
        <f t="shared" ref="BES26:BGL26" si="1203">BER26+BES22-BES23-BES24</f>
        <v>93</v>
      </c>
      <c r="BET26" s="16">
        <f t="shared" si="1203"/>
        <v>81</v>
      </c>
      <c r="BEU26" s="16">
        <f t="shared" si="1203"/>
        <v>84</v>
      </c>
      <c r="BEV26" s="16">
        <f t="shared" si="1203"/>
        <v>94</v>
      </c>
      <c r="BEW26" s="16">
        <f t="shared" si="1203"/>
        <v>104</v>
      </c>
      <c r="BEX26" s="16">
        <f t="shared" si="1203"/>
        <v>150</v>
      </c>
      <c r="BEY26" s="16">
        <f t="shared" si="1203"/>
        <v>160</v>
      </c>
      <c r="BEZ26" s="16">
        <f t="shared" si="1203"/>
        <v>161</v>
      </c>
      <c r="BFA26" s="16">
        <f t="shared" si="1203"/>
        <v>147</v>
      </c>
      <c r="BFB26" s="16">
        <f t="shared" si="1203"/>
        <v>183</v>
      </c>
      <c r="BFC26" s="16">
        <f t="shared" si="1203"/>
        <v>180</v>
      </c>
      <c r="BFD26" s="16">
        <f t="shared" si="1203"/>
        <v>180</v>
      </c>
      <c r="BFE26" s="16">
        <f t="shared" si="1203"/>
        <v>198</v>
      </c>
      <c r="BFF26" s="16">
        <f t="shared" si="1203"/>
        <v>193</v>
      </c>
      <c r="BFG26" s="16">
        <f t="shared" si="1203"/>
        <v>238</v>
      </c>
      <c r="BFH26" s="16">
        <f t="shared" si="1203"/>
        <v>223</v>
      </c>
      <c r="BFI26" s="16">
        <f t="shared" si="1203"/>
        <v>210</v>
      </c>
      <c r="BFJ26" s="16">
        <f t="shared" si="1203"/>
        <v>237</v>
      </c>
      <c r="BFK26" s="16">
        <f t="shared" si="1203"/>
        <v>226</v>
      </c>
      <c r="BFL26" s="16">
        <f t="shared" si="1203"/>
        <v>218</v>
      </c>
      <c r="BFM26" s="16">
        <f t="shared" si="1203"/>
        <v>169</v>
      </c>
      <c r="BFN26" s="16">
        <f t="shared" si="1203"/>
        <v>186</v>
      </c>
      <c r="BFO26" s="16">
        <f t="shared" si="1203"/>
        <v>217</v>
      </c>
      <c r="BFP26" s="16">
        <f t="shared" si="1203"/>
        <v>216</v>
      </c>
      <c r="BFQ26" s="16">
        <f t="shared" si="1203"/>
        <v>203</v>
      </c>
      <c r="BFR26" s="16">
        <f t="shared" si="1203"/>
        <v>196</v>
      </c>
      <c r="BFS26" s="16">
        <f t="shared" si="1203"/>
        <v>269</v>
      </c>
      <c r="BFT26" s="16">
        <f t="shared" si="1203"/>
        <v>233</v>
      </c>
      <c r="BFU26" s="16">
        <f t="shared" si="1203"/>
        <v>255</v>
      </c>
      <c r="BFV26" s="16">
        <f t="shared" si="1203"/>
        <v>256</v>
      </c>
      <c r="BFW26" s="16">
        <f t="shared" si="1203"/>
        <v>294</v>
      </c>
      <c r="BFX26" s="16">
        <f t="shared" si="1203"/>
        <v>274</v>
      </c>
      <c r="BFY26" s="16">
        <f t="shared" si="1203"/>
        <v>286</v>
      </c>
      <c r="BFZ26" s="16">
        <f t="shared" si="1203"/>
        <v>313</v>
      </c>
      <c r="BGA26" s="16">
        <f t="shared" si="1203"/>
        <v>310</v>
      </c>
      <c r="BGB26" s="16">
        <f t="shared" si="1203"/>
        <v>323</v>
      </c>
      <c r="BGC26" s="16">
        <f t="shared" si="1203"/>
        <v>317</v>
      </c>
      <c r="BGD26" s="16">
        <f t="shared" si="1203"/>
        <v>298</v>
      </c>
      <c r="BGE26" s="16">
        <f t="shared" si="1203"/>
        <v>270</v>
      </c>
      <c r="BGF26" s="16">
        <f t="shared" si="1203"/>
        <v>255</v>
      </c>
      <c r="BGG26" s="16">
        <f t="shared" si="1203"/>
        <v>248</v>
      </c>
      <c r="BGH26" s="16">
        <f t="shared" si="1203"/>
        <v>272</v>
      </c>
      <c r="BGI26" s="16">
        <f t="shared" si="1203"/>
        <v>285</v>
      </c>
      <c r="BGJ26" s="16">
        <f t="shared" si="1203"/>
        <v>284</v>
      </c>
      <c r="BGK26" s="16">
        <f t="shared" si="1203"/>
        <v>286</v>
      </c>
      <c r="BGL26" s="16">
        <f t="shared" si="1203"/>
        <v>287</v>
      </c>
      <c r="BGM26" s="16">
        <f t="shared" ref="BGM26:BGR26" si="1204">BGL26+BGM22-BGM23-BGM24</f>
        <v>265</v>
      </c>
      <c r="BGN26" s="16">
        <f t="shared" si="1204"/>
        <v>258</v>
      </c>
      <c r="BGO26" s="16">
        <f t="shared" si="1204"/>
        <v>224</v>
      </c>
      <c r="BGP26" s="16">
        <f t="shared" si="1204"/>
        <v>195</v>
      </c>
      <c r="BGQ26" s="16">
        <f t="shared" si="1204"/>
        <v>240</v>
      </c>
      <c r="BGR26" s="16">
        <f t="shared" si="1204"/>
        <v>251</v>
      </c>
      <c r="BGS26" s="16">
        <f t="shared" ref="BGS26:BHW26" si="1205">BGR26+BGS22-BGS23-BGS24</f>
        <v>254</v>
      </c>
      <c r="BGT26" s="16">
        <f t="shared" si="1205"/>
        <v>201</v>
      </c>
      <c r="BGU26" s="16">
        <f t="shared" si="1205"/>
        <v>149</v>
      </c>
      <c r="BGV26" s="16">
        <f t="shared" si="1205"/>
        <v>127</v>
      </c>
      <c r="BGW26" s="16">
        <f t="shared" si="1205"/>
        <v>132</v>
      </c>
      <c r="BGX26" s="16">
        <f t="shared" si="1205"/>
        <v>109</v>
      </c>
      <c r="BGY26" s="16">
        <f t="shared" si="1205"/>
        <v>104</v>
      </c>
      <c r="BGZ26" s="16">
        <f t="shared" si="1205"/>
        <v>113</v>
      </c>
      <c r="BHA26" s="16">
        <f t="shared" si="1205"/>
        <v>132</v>
      </c>
      <c r="BHB26" s="16">
        <f t="shared" si="1205"/>
        <v>126</v>
      </c>
      <c r="BHC26" s="16">
        <f t="shared" si="1205"/>
        <v>116</v>
      </c>
      <c r="BHD26" s="16">
        <f t="shared" si="1205"/>
        <v>106</v>
      </c>
      <c r="BHE26" s="16">
        <f t="shared" si="1205"/>
        <v>101</v>
      </c>
      <c r="BHF26" s="16">
        <f t="shared" si="1205"/>
        <v>128</v>
      </c>
      <c r="BHG26" s="16">
        <f t="shared" si="1205"/>
        <v>119</v>
      </c>
      <c r="BHH26" s="16">
        <f t="shared" si="1205"/>
        <v>114</v>
      </c>
      <c r="BHI26" s="16">
        <f t="shared" si="1205"/>
        <v>115</v>
      </c>
      <c r="BHJ26" s="16">
        <f t="shared" si="1205"/>
        <v>115</v>
      </c>
      <c r="BHK26" s="16">
        <f t="shared" si="1205"/>
        <v>125</v>
      </c>
      <c r="BHL26" s="16">
        <f t="shared" si="1205"/>
        <v>158</v>
      </c>
      <c r="BHM26" s="16">
        <f t="shared" si="1205"/>
        <v>138</v>
      </c>
      <c r="BHN26" s="16">
        <f t="shared" si="1205"/>
        <v>135</v>
      </c>
      <c r="BHO26" s="16">
        <f t="shared" si="1205"/>
        <v>127</v>
      </c>
      <c r="BHP26" s="16">
        <f t="shared" si="1205"/>
        <v>140</v>
      </c>
      <c r="BHQ26" s="16">
        <f t="shared" si="1205"/>
        <v>119</v>
      </c>
      <c r="BHR26" s="16">
        <f t="shared" si="1205"/>
        <v>111</v>
      </c>
      <c r="BHS26" s="16">
        <f t="shared" si="1205"/>
        <v>126</v>
      </c>
      <c r="BHT26" s="16">
        <f t="shared" si="1205"/>
        <v>129</v>
      </c>
      <c r="BHU26" s="16">
        <f t="shared" si="1205"/>
        <v>138</v>
      </c>
      <c r="BHV26" s="16">
        <f t="shared" si="1205"/>
        <v>116</v>
      </c>
      <c r="BHW26" s="16">
        <f t="shared" si="1205"/>
        <v>117</v>
      </c>
      <c r="BHX26" s="16">
        <f t="shared" ref="BHX26:BIC26" si="1206">BHW26+BHX22-BHX23-BHX24</f>
        <v>103</v>
      </c>
      <c r="BHY26" s="16">
        <f t="shared" si="1206"/>
        <v>83</v>
      </c>
      <c r="BHZ26" s="16">
        <f t="shared" si="1206"/>
        <v>87</v>
      </c>
      <c r="BIA26" s="16">
        <f t="shared" si="1206"/>
        <v>66</v>
      </c>
      <c r="BIB26" s="16">
        <f t="shared" si="1206"/>
        <v>81</v>
      </c>
      <c r="BIC26" s="16">
        <f t="shared" si="1206"/>
        <v>76</v>
      </c>
      <c r="BID26" s="16">
        <f t="shared" ref="BID26:BIJ26" si="1207">BIC26+BID22-BID23-BID24</f>
        <v>71</v>
      </c>
      <c r="BIE26" s="16">
        <f t="shared" si="1207"/>
        <v>59</v>
      </c>
      <c r="BIF26" s="16">
        <f t="shared" si="1207"/>
        <v>84</v>
      </c>
      <c r="BIG26" s="16">
        <f t="shared" si="1207"/>
        <v>93</v>
      </c>
      <c r="BIH26" s="16">
        <f t="shared" si="1207"/>
        <v>91</v>
      </c>
      <c r="BII26" s="16">
        <f t="shared" si="1207"/>
        <v>81</v>
      </c>
      <c r="BIJ26" s="16">
        <f t="shared" si="1207"/>
        <v>73</v>
      </c>
      <c r="BIK26" s="16">
        <f t="shared" ref="BIK26:BIP26" si="1208">BIJ26+BIK22-BIK23-BIK24</f>
        <v>73</v>
      </c>
      <c r="BIL26" s="16">
        <f t="shared" si="1208"/>
        <v>64</v>
      </c>
      <c r="BIM26" s="16">
        <f t="shared" si="1208"/>
        <v>80</v>
      </c>
      <c r="BIN26" s="16">
        <f t="shared" si="1208"/>
        <v>69</v>
      </c>
      <c r="BIO26" s="16">
        <f t="shared" si="1208"/>
        <v>63</v>
      </c>
      <c r="BIP26" s="16">
        <f t="shared" si="1208"/>
        <v>67</v>
      </c>
      <c r="BIQ26" s="16">
        <f t="shared" ref="BIQ26:BIW26" si="1209">BIP26+BIQ22-BIQ23-BIQ24</f>
        <v>50</v>
      </c>
      <c r="BIR26" s="16">
        <f t="shared" si="1209"/>
        <v>44</v>
      </c>
      <c r="BIS26" s="16">
        <f t="shared" si="1209"/>
        <v>67</v>
      </c>
      <c r="BIT26" s="16">
        <f t="shared" si="1209"/>
        <v>72</v>
      </c>
      <c r="BIU26" s="16">
        <f t="shared" si="1209"/>
        <v>74</v>
      </c>
      <c r="BIV26" s="16">
        <f t="shared" si="1209"/>
        <v>71</v>
      </c>
      <c r="BIW26" s="16">
        <f t="shared" si="1209"/>
        <v>70</v>
      </c>
      <c r="BIX26" s="16">
        <f t="shared" ref="BIX26:BJC26" si="1210">BIW26+BIX22-BIX23-BIX24</f>
        <v>78</v>
      </c>
      <c r="BIY26" s="16">
        <f t="shared" si="1210"/>
        <v>73</v>
      </c>
      <c r="BIZ26" s="16">
        <f t="shared" si="1210"/>
        <v>65</v>
      </c>
      <c r="BJA26" s="16">
        <f t="shared" si="1210"/>
        <v>73</v>
      </c>
      <c r="BJB26" s="16">
        <f t="shared" si="1210"/>
        <v>82</v>
      </c>
      <c r="BJC26" s="16">
        <f t="shared" si="1210"/>
        <v>85</v>
      </c>
      <c r="BJD26" s="16">
        <f t="shared" ref="BJD26:BKF26" si="1211">BJC26+BJD22-BJD23-BJD24</f>
        <v>99</v>
      </c>
      <c r="BJE26" s="16">
        <f t="shared" si="1211"/>
        <v>84</v>
      </c>
      <c r="BJF26" s="16">
        <f t="shared" si="1211"/>
        <v>86</v>
      </c>
      <c r="BJG26" s="16">
        <f t="shared" si="1211"/>
        <v>66</v>
      </c>
      <c r="BJH26" s="16">
        <f t="shared" si="1211"/>
        <v>88</v>
      </c>
      <c r="BJI26" s="16">
        <f t="shared" si="1211"/>
        <v>83</v>
      </c>
      <c r="BJJ26" s="16">
        <f t="shared" si="1211"/>
        <v>61</v>
      </c>
      <c r="BJK26" s="16">
        <f t="shared" si="1211"/>
        <v>60</v>
      </c>
      <c r="BJL26" s="16">
        <f t="shared" si="1211"/>
        <v>52</v>
      </c>
      <c r="BJM26" s="16">
        <f t="shared" si="1211"/>
        <v>84</v>
      </c>
      <c r="BJN26" s="16">
        <f t="shared" si="1211"/>
        <v>72</v>
      </c>
      <c r="BJO26" s="16">
        <f t="shared" si="1211"/>
        <v>60</v>
      </c>
      <c r="BJP26" s="16">
        <f t="shared" si="1211"/>
        <v>56</v>
      </c>
      <c r="BJQ26" s="16">
        <f t="shared" si="1211"/>
        <v>43</v>
      </c>
      <c r="BJR26" s="16">
        <f t="shared" si="1211"/>
        <v>45</v>
      </c>
      <c r="BJS26" s="16">
        <f t="shared" si="1211"/>
        <v>47</v>
      </c>
      <c r="BJT26" s="16">
        <f t="shared" si="1211"/>
        <v>47</v>
      </c>
      <c r="BJU26" s="16">
        <f t="shared" si="1211"/>
        <v>45</v>
      </c>
      <c r="BJV26" s="16">
        <f t="shared" si="1211"/>
        <v>45</v>
      </c>
      <c r="BJW26" s="16">
        <f t="shared" si="1211"/>
        <v>57</v>
      </c>
      <c r="BJX26" s="16">
        <f t="shared" si="1211"/>
        <v>65</v>
      </c>
      <c r="BJY26" s="16">
        <f t="shared" si="1211"/>
        <v>66</v>
      </c>
      <c r="BJZ26" s="16">
        <f t="shared" si="1211"/>
        <v>58</v>
      </c>
      <c r="BKA26" s="16">
        <f t="shared" si="1211"/>
        <v>64</v>
      </c>
      <c r="BKB26" s="16">
        <f t="shared" si="1211"/>
        <v>76</v>
      </c>
      <c r="BKC26" s="16">
        <f t="shared" si="1211"/>
        <v>63</v>
      </c>
      <c r="BKD26" s="16">
        <f t="shared" si="1211"/>
        <v>83</v>
      </c>
      <c r="BKE26" s="16">
        <f t="shared" si="1211"/>
        <v>97</v>
      </c>
      <c r="BKF26" s="16">
        <f t="shared" si="1211"/>
        <v>96</v>
      </c>
      <c r="BKG26" s="16">
        <f t="shared" ref="BKG26:BKL26" si="1212">BKF26+BKG22-BKG23-BKG24</f>
        <v>99</v>
      </c>
      <c r="BKH26" s="16">
        <f t="shared" si="1212"/>
        <v>83</v>
      </c>
      <c r="BKI26" s="16">
        <f t="shared" si="1212"/>
        <v>84</v>
      </c>
      <c r="BKJ26" s="16">
        <f t="shared" si="1212"/>
        <v>70</v>
      </c>
      <c r="BKK26" s="16">
        <f t="shared" si="1212"/>
        <v>74</v>
      </c>
      <c r="BKL26" s="16">
        <f t="shared" si="1212"/>
        <v>80</v>
      </c>
      <c r="BKM26" s="16">
        <f t="shared" ref="BKM26:BMV26" si="1213">BKL26+BKM22-BKM23-BKM24</f>
        <v>85</v>
      </c>
      <c r="BKN26" s="16">
        <f t="shared" si="1213"/>
        <v>83</v>
      </c>
      <c r="BKO26" s="16">
        <f t="shared" si="1213"/>
        <v>90</v>
      </c>
      <c r="BKP26" s="16">
        <f t="shared" si="1213"/>
        <v>95</v>
      </c>
      <c r="BKQ26" s="16">
        <f t="shared" si="1213"/>
        <v>99</v>
      </c>
      <c r="BKR26" s="16">
        <f t="shared" si="1213"/>
        <v>93</v>
      </c>
      <c r="BKS26" s="16">
        <f t="shared" si="1213"/>
        <v>85</v>
      </c>
      <c r="BKT26" s="16">
        <f t="shared" si="1213"/>
        <v>96</v>
      </c>
      <c r="BKU26" s="16">
        <f t="shared" si="1213"/>
        <v>96</v>
      </c>
      <c r="BKV26" s="16">
        <f t="shared" si="1213"/>
        <v>113</v>
      </c>
      <c r="BKW26" s="16">
        <f t="shared" si="1213"/>
        <v>102</v>
      </c>
      <c r="BKX26" s="16">
        <f t="shared" si="1213"/>
        <v>102</v>
      </c>
      <c r="BKY26" s="16">
        <f t="shared" si="1213"/>
        <v>86</v>
      </c>
      <c r="BKZ26" s="16">
        <f t="shared" si="1213"/>
        <v>104</v>
      </c>
      <c r="BLA26" s="16">
        <f t="shared" si="1213"/>
        <v>101</v>
      </c>
      <c r="BLB26" s="16">
        <f t="shared" si="1213"/>
        <v>104</v>
      </c>
      <c r="BLC26" s="16">
        <f t="shared" si="1213"/>
        <v>100</v>
      </c>
      <c r="BLD26" s="16">
        <f t="shared" si="1213"/>
        <v>91</v>
      </c>
      <c r="BLE26" s="16">
        <f t="shared" si="1213"/>
        <v>71</v>
      </c>
      <c r="BLF26" s="16">
        <f t="shared" si="1213"/>
        <v>65</v>
      </c>
      <c r="BLG26" s="16">
        <f t="shared" si="1213"/>
        <v>56</v>
      </c>
      <c r="BLH26" s="16">
        <f t="shared" si="1213"/>
        <v>38</v>
      </c>
      <c r="BLI26" s="16">
        <f t="shared" si="1213"/>
        <v>30</v>
      </c>
      <c r="BLJ26" s="16">
        <f t="shared" si="1213"/>
        <v>54</v>
      </c>
      <c r="BLK26" s="16">
        <f t="shared" si="1213"/>
        <v>79</v>
      </c>
      <c r="BLL26" s="16">
        <f t="shared" si="1213"/>
        <v>82</v>
      </c>
      <c r="BLM26" s="16">
        <f t="shared" si="1213"/>
        <v>97</v>
      </c>
      <c r="BLN26" s="16">
        <f t="shared" si="1213"/>
        <v>110</v>
      </c>
      <c r="BLO26" s="16">
        <f t="shared" si="1213"/>
        <v>95</v>
      </c>
      <c r="BLP26" s="16">
        <f t="shared" si="1213"/>
        <v>94</v>
      </c>
      <c r="BLQ26" s="16">
        <f t="shared" si="1213"/>
        <v>102</v>
      </c>
      <c r="BLR26" s="16">
        <f t="shared" si="1213"/>
        <v>104</v>
      </c>
      <c r="BLS26" s="16">
        <f t="shared" si="1213"/>
        <v>110</v>
      </c>
      <c r="BLT26" s="16">
        <f t="shared" si="1213"/>
        <v>96</v>
      </c>
      <c r="BLU26" s="16">
        <f t="shared" si="1213"/>
        <v>89</v>
      </c>
      <c r="BLV26" s="16">
        <f t="shared" si="1213"/>
        <v>92</v>
      </c>
      <c r="BLW26" s="16">
        <f t="shared" si="1213"/>
        <v>90</v>
      </c>
      <c r="BLX26" s="16">
        <f t="shared" si="1213"/>
        <v>90</v>
      </c>
      <c r="BLY26" s="16">
        <f t="shared" si="1213"/>
        <v>89</v>
      </c>
      <c r="BLZ26" s="16">
        <f t="shared" si="1213"/>
        <v>90</v>
      </c>
      <c r="BMA26" s="16">
        <f t="shared" si="1213"/>
        <v>83</v>
      </c>
      <c r="BMB26" s="16">
        <f t="shared" si="1213"/>
        <v>82</v>
      </c>
      <c r="BMC26" s="16">
        <f t="shared" si="1213"/>
        <v>82</v>
      </c>
      <c r="BMD26" s="16">
        <f t="shared" si="1213"/>
        <v>65</v>
      </c>
      <c r="BME26" s="16">
        <f t="shared" si="1213"/>
        <v>62</v>
      </c>
      <c r="BMF26" s="16">
        <f t="shared" si="1213"/>
        <v>55</v>
      </c>
      <c r="BMG26" s="16">
        <f t="shared" si="1213"/>
        <v>57</v>
      </c>
      <c r="BMH26" s="16">
        <f t="shared" si="1213"/>
        <v>83</v>
      </c>
      <c r="BMI26" s="16">
        <f t="shared" si="1213"/>
        <v>62</v>
      </c>
      <c r="BMJ26" s="16">
        <f t="shared" si="1213"/>
        <v>53</v>
      </c>
      <c r="BMK26" s="16">
        <f t="shared" si="1213"/>
        <v>47</v>
      </c>
      <c r="BML26" s="16">
        <f t="shared" si="1213"/>
        <v>29</v>
      </c>
      <c r="BMM26" s="16">
        <f t="shared" si="1213"/>
        <v>28</v>
      </c>
      <c r="BMN26" s="16">
        <f t="shared" si="1213"/>
        <v>19</v>
      </c>
      <c r="BMO26" s="16">
        <f t="shared" si="1213"/>
        <v>58</v>
      </c>
      <c r="BMP26" s="16">
        <f t="shared" si="1213"/>
        <v>58</v>
      </c>
      <c r="BMQ26" s="16">
        <f t="shared" si="1213"/>
        <v>71</v>
      </c>
      <c r="BMR26" s="16">
        <f t="shared" si="1213"/>
        <v>76</v>
      </c>
      <c r="BMS26" s="16">
        <f t="shared" si="1213"/>
        <v>83</v>
      </c>
      <c r="BMT26" s="16">
        <f t="shared" si="1213"/>
        <v>94</v>
      </c>
      <c r="BMU26" s="16">
        <f t="shared" si="1213"/>
        <v>87</v>
      </c>
      <c r="BMV26" s="16">
        <f t="shared" si="1213"/>
        <v>87</v>
      </c>
      <c r="BMW26" s="16">
        <f t="shared" ref="BMW26:BMY26" si="1214">BMV26+BMW22-BMW23-BMW24</f>
        <v>69</v>
      </c>
      <c r="BMX26" s="16">
        <f t="shared" si="1214"/>
        <v>57</v>
      </c>
      <c r="BMY26" s="16">
        <f t="shared" si="1214"/>
        <v>69</v>
      </c>
    </row>
    <row r="27" spans="1:1715" s="6" customFormat="1" ht="6.75" customHeight="1" x14ac:dyDescent="0.25">
      <c r="A27" s="10"/>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c r="XY27" s="11"/>
      <c r="XZ27" s="11"/>
      <c r="YA27" s="11"/>
      <c r="YB27" s="11"/>
      <c r="YC27" s="11"/>
      <c r="YD27" s="11"/>
      <c r="YE27" s="11"/>
      <c r="YF27" s="11"/>
      <c r="YG27" s="11"/>
      <c r="YH27" s="11"/>
      <c r="YI27" s="11"/>
      <c r="YJ27" s="11"/>
      <c r="YK27" s="11"/>
      <c r="YL27" s="11"/>
      <c r="YM27" s="11"/>
      <c r="YN27" s="11"/>
      <c r="YO27" s="11"/>
      <c r="YP27" s="11"/>
      <c r="YQ27" s="11"/>
      <c r="YR27" s="11"/>
      <c r="YS27" s="11"/>
      <c r="YT27" s="11"/>
      <c r="YU27" s="11"/>
      <c r="YV27" s="11"/>
      <c r="YW27" s="11"/>
      <c r="YX27" s="11"/>
      <c r="YY27" s="11"/>
      <c r="YZ27" s="11"/>
      <c r="ZA27" s="11"/>
      <c r="ZB27" s="11"/>
      <c r="ZC27" s="11"/>
      <c r="ZD27" s="11"/>
      <c r="ZE27" s="11"/>
      <c r="ZF27" s="11"/>
      <c r="ZG27" s="11"/>
      <c r="ZH27" s="11"/>
      <c r="ZI27" s="11"/>
      <c r="ZJ27" s="11"/>
      <c r="ZK27" s="11"/>
      <c r="ZL27" s="11"/>
      <c r="ZM27" s="11"/>
      <c r="ZN27" s="11"/>
      <c r="ZO27" s="11"/>
      <c r="ZP27" s="11"/>
      <c r="ZQ27" s="11"/>
      <c r="ZR27" s="11"/>
      <c r="ZS27" s="11"/>
      <c r="ZT27" s="11"/>
      <c r="ZU27" s="11"/>
      <c r="ZV27" s="11"/>
      <c r="ZW27" s="11"/>
      <c r="ZX27" s="11"/>
      <c r="ZY27" s="11"/>
      <c r="ZZ27" s="11"/>
      <c r="AAA27" s="11"/>
      <c r="AAB27" s="11"/>
      <c r="AAC27" s="11"/>
      <c r="AAD27" s="11"/>
      <c r="AAE27" s="11"/>
      <c r="AAF27" s="11"/>
      <c r="AAG27" s="11"/>
      <c r="AAH27" s="11"/>
      <c r="AAI27" s="11"/>
      <c r="AAJ27" s="11"/>
      <c r="AAK27" s="11"/>
      <c r="AAL27" s="11"/>
      <c r="AAM27" s="11"/>
      <c r="AAN27" s="11"/>
      <c r="AAO27" s="11"/>
      <c r="AAP27" s="11"/>
      <c r="AAQ27" s="11"/>
      <c r="AAR27" s="11"/>
      <c r="AAS27" s="11"/>
      <c r="AAT27" s="11"/>
      <c r="AAU27" s="11"/>
      <c r="AAV27" s="11"/>
      <c r="AAW27" s="11"/>
      <c r="AAX27" s="11"/>
      <c r="AAY27" s="11"/>
      <c r="AAZ27" s="11"/>
      <c r="ABA27" s="11"/>
      <c r="ABB27" s="11"/>
      <c r="ABC27" s="11"/>
      <c r="ABD27" s="11"/>
      <c r="ABE27" s="11"/>
      <c r="ABF27" s="11"/>
      <c r="ABG27" s="11"/>
      <c r="ABH27" s="11"/>
      <c r="ABI27" s="11"/>
      <c r="ABJ27" s="11"/>
      <c r="ABK27" s="11"/>
      <c r="ABL27" s="11"/>
      <c r="ABM27" s="11"/>
      <c r="ABN27" s="11"/>
      <c r="ABO27" s="11"/>
      <c r="ABP27" s="11"/>
      <c r="ABQ27" s="11"/>
      <c r="ABR27" s="11"/>
      <c r="ABS27" s="11"/>
      <c r="ABT27" s="11"/>
      <c r="ABU27" s="11"/>
      <c r="ABV27" s="11"/>
      <c r="ABW27" s="11"/>
      <c r="ABX27" s="11"/>
      <c r="ABY27" s="11"/>
      <c r="ABZ27" s="11"/>
      <c r="ACA27" s="11"/>
      <c r="ACB27" s="11"/>
      <c r="ACC27" s="11"/>
      <c r="ACD27" s="11"/>
      <c r="ACE27" s="11"/>
      <c r="ACF27" s="11"/>
      <c r="ACG27" s="11"/>
      <c r="ACH27" s="11"/>
      <c r="ACI27" s="11"/>
      <c r="ACJ27" s="11"/>
      <c r="ACK27" s="11"/>
      <c r="ACL27" s="11"/>
      <c r="ACM27" s="11"/>
      <c r="ACN27" s="11"/>
      <c r="ACO27" s="11"/>
      <c r="ACP27" s="11"/>
      <c r="ACQ27" s="11"/>
      <c r="ACR27" s="11"/>
      <c r="ACS27" s="11"/>
      <c r="ACT27" s="11"/>
      <c r="ACU27" s="11"/>
      <c r="ACV27" s="11"/>
      <c r="ACW27" s="11"/>
      <c r="ACX27" s="11"/>
      <c r="ACY27" s="11"/>
      <c r="ACZ27" s="11"/>
      <c r="ADA27" s="11"/>
      <c r="ADB27" s="11"/>
      <c r="ADC27" s="11"/>
      <c r="ADD27" s="11"/>
      <c r="ADE27" s="11"/>
      <c r="ADF27" s="11"/>
      <c r="ADG27" s="11"/>
      <c r="ADH27" s="11"/>
      <c r="ADI27" s="11"/>
      <c r="ADJ27" s="11"/>
      <c r="ADK27" s="11"/>
      <c r="ADL27" s="11"/>
      <c r="ADM27" s="11"/>
      <c r="ADN27" s="11"/>
      <c r="ADO27" s="11"/>
      <c r="ADP27" s="11"/>
      <c r="ADQ27" s="11"/>
      <c r="ADR27" s="11"/>
      <c r="ADS27" s="11"/>
      <c r="ADT27" s="11"/>
      <c r="ADU27" s="11"/>
      <c r="ADV27" s="11"/>
      <c r="ADW27" s="11"/>
      <c r="ADX27" s="11"/>
      <c r="ADY27" s="11"/>
      <c r="ADZ27" s="11"/>
      <c r="AEA27" s="11"/>
      <c r="AEB27" s="11"/>
      <c r="AEC27" s="11"/>
      <c r="AED27" s="11"/>
      <c r="AEE27" s="11"/>
      <c r="AEF27" s="11"/>
      <c r="AEG27" s="11"/>
      <c r="AEH27" s="11"/>
      <c r="AEI27" s="11"/>
      <c r="AEJ27" s="11"/>
      <c r="AEK27" s="11"/>
      <c r="AEL27" s="11"/>
      <c r="AEM27" s="11"/>
      <c r="AEN27" s="11"/>
      <c r="AEO27" s="11"/>
      <c r="AEP27" s="11"/>
      <c r="AEQ27" s="11"/>
      <c r="AER27" s="11"/>
      <c r="AES27" s="11"/>
      <c r="AET27" s="11"/>
      <c r="AEU27" s="11"/>
      <c r="AEV27" s="11"/>
      <c r="AEW27" s="11"/>
      <c r="AEX27" s="11"/>
      <c r="AEY27" s="11"/>
      <c r="AEZ27" s="11"/>
      <c r="AFA27" s="11"/>
      <c r="AFB27" s="11"/>
      <c r="AFC27" s="11"/>
      <c r="AFD27" s="11"/>
      <c r="AFE27" s="11"/>
      <c r="AFF27" s="11"/>
      <c r="AFG27" s="11"/>
      <c r="AFH27" s="11"/>
      <c r="AFI27" s="11"/>
      <c r="AFJ27" s="11"/>
      <c r="AFK27" s="11"/>
      <c r="AFL27" s="11"/>
      <c r="AFM27" s="11"/>
      <c r="AFN27" s="11"/>
      <c r="AFO27" s="11"/>
      <c r="AFP27" s="11"/>
      <c r="AFQ27" s="11"/>
      <c r="AFR27" s="11"/>
      <c r="AFS27" s="11"/>
      <c r="AFT27" s="11"/>
      <c r="AFU27" s="11"/>
      <c r="AFV27" s="11"/>
      <c r="AFW27" s="11"/>
      <c r="AFX27" s="11"/>
      <c r="AFY27" s="11"/>
      <c r="AFZ27" s="11"/>
      <c r="AGA27" s="11"/>
      <c r="AGB27" s="11"/>
      <c r="AGC27" s="11"/>
      <c r="AGD27" s="11"/>
      <c r="AGE27" s="11"/>
      <c r="AGF27" s="11"/>
      <c r="AGG27" s="11"/>
      <c r="AGH27" s="11"/>
      <c r="AGI27" s="11"/>
      <c r="AGJ27" s="11"/>
      <c r="AGK27" s="11"/>
      <c r="AGL27" s="11"/>
      <c r="AGM27" s="11"/>
      <c r="AGN27" s="11"/>
      <c r="AGO27" s="11"/>
      <c r="AGP27" s="11"/>
      <c r="AGQ27" s="11"/>
      <c r="AGR27" s="11"/>
      <c r="AGS27" s="11"/>
      <c r="AGT27" s="11"/>
      <c r="AGU27" s="11"/>
      <c r="AGV27" s="11"/>
      <c r="AGW27" s="11"/>
      <c r="AGX27" s="11"/>
      <c r="AGY27" s="11"/>
      <c r="AGZ27" s="11"/>
      <c r="AHA27" s="11"/>
      <c r="AHB27" s="11"/>
      <c r="AHC27" s="11"/>
      <c r="AHD27" s="11"/>
      <c r="AHE27" s="11"/>
      <c r="AHF27" s="11"/>
      <c r="AHG27" s="11"/>
      <c r="AHH27" s="11"/>
      <c r="AHI27" s="11"/>
      <c r="AHJ27" s="11"/>
      <c r="AHK27" s="11"/>
      <c r="AHL27" s="11"/>
      <c r="AHM27" s="11"/>
      <c r="AHN27" s="11"/>
      <c r="AHO27" s="11"/>
      <c r="AHP27" s="11"/>
      <c r="AHQ27" s="11"/>
      <c r="AHR27" s="11"/>
      <c r="AHS27" s="11"/>
      <c r="AHT27" s="11"/>
      <c r="AHU27" s="11"/>
      <c r="AHV27" s="11"/>
      <c r="AHW27" s="11"/>
      <c r="AHX27" s="11"/>
      <c r="AHY27" s="11"/>
      <c r="AHZ27" s="11"/>
      <c r="AIA27" s="11"/>
      <c r="AIB27" s="11"/>
      <c r="AIC27" s="11"/>
      <c r="AID27" s="11"/>
      <c r="AIE27" s="11"/>
      <c r="AIF27" s="11"/>
      <c r="AIG27" s="11"/>
      <c r="AIH27" s="11"/>
      <c r="AII27" s="11"/>
      <c r="AIJ27" s="11"/>
      <c r="AIK27" s="11"/>
      <c r="AIL27" s="11"/>
      <c r="AIM27" s="11"/>
      <c r="AIN27" s="11"/>
      <c r="AIO27" s="11"/>
      <c r="AIP27" s="11"/>
      <c r="AIQ27" s="11"/>
      <c r="AIR27" s="11"/>
      <c r="AIS27" s="11"/>
      <c r="AIT27" s="11"/>
      <c r="AIU27" s="11"/>
      <c r="AIV27" s="11"/>
      <c r="AIW27" s="11"/>
      <c r="AIX27" s="11"/>
      <c r="AIY27" s="11"/>
      <c r="AIZ27" s="11"/>
      <c r="AJA27" s="11"/>
      <c r="AJB27" s="11"/>
      <c r="AJC27" s="11"/>
      <c r="AJD27" s="11"/>
      <c r="AJE27" s="11"/>
      <c r="AJF27" s="11"/>
      <c r="AJG27" s="11"/>
      <c r="AJH27" s="11"/>
      <c r="AJI27" s="11"/>
      <c r="AJJ27" s="11"/>
      <c r="AJK27" s="11"/>
      <c r="AJL27" s="11"/>
      <c r="AJM27" s="11"/>
      <c r="AJN27" s="11"/>
      <c r="AJO27" s="11"/>
      <c r="AJP27" s="11"/>
      <c r="AJQ27" s="11"/>
      <c r="AJR27" s="11"/>
      <c r="AJS27" s="11"/>
      <c r="AJT27" s="11"/>
      <c r="AJU27" s="11"/>
      <c r="AJV27" s="11"/>
      <c r="AJW27" s="11"/>
      <c r="AJX27" s="11"/>
      <c r="AJY27" s="11"/>
      <c r="AJZ27" s="11"/>
      <c r="AKA27" s="11"/>
      <c r="AKB27" s="11"/>
      <c r="AKC27" s="11"/>
      <c r="AKD27" s="11"/>
      <c r="AKE27" s="11"/>
      <c r="AKF27" s="11"/>
      <c r="AKG27" s="11"/>
      <c r="AKH27" s="11"/>
      <c r="AKI27" s="11"/>
      <c r="AKJ27" s="11"/>
      <c r="AKK27" s="11"/>
      <c r="AKL27" s="11"/>
      <c r="AKM27" s="11"/>
      <c r="AKN27" s="11"/>
      <c r="AKO27" s="11"/>
      <c r="AKP27" s="11"/>
      <c r="AKQ27" s="11"/>
      <c r="AKR27" s="11"/>
      <c r="AKS27" s="11"/>
      <c r="AKT27" s="11"/>
      <c r="AKU27" s="11"/>
      <c r="AKV27" s="11"/>
      <c r="AKW27" s="11"/>
      <c r="AKX27" s="11"/>
      <c r="AKY27" s="11"/>
      <c r="AKZ27" s="11"/>
      <c r="ALA27" s="11"/>
      <c r="ALB27" s="11"/>
      <c r="ALC27" s="11"/>
      <c r="ALD27" s="11"/>
      <c r="ALE27" s="11"/>
      <c r="ALF27" s="11"/>
      <c r="ALG27" s="11"/>
      <c r="ALH27" s="11"/>
      <c r="ALI27" s="11"/>
      <c r="ALJ27" s="11"/>
      <c r="ALK27" s="11"/>
      <c r="ALL27" s="11"/>
      <c r="ALM27" s="11"/>
      <c r="ALN27" s="11"/>
      <c r="ALO27" s="11"/>
      <c r="ALP27" s="11"/>
      <c r="ALQ27" s="11"/>
      <c r="ALR27" s="11"/>
      <c r="ALS27" s="11"/>
      <c r="ALT27" s="11"/>
      <c r="ALU27" s="11"/>
      <c r="ALV27" s="11"/>
      <c r="ALW27" s="11"/>
      <c r="ALX27" s="11"/>
      <c r="ALY27" s="11"/>
      <c r="ALZ27" s="11"/>
      <c r="AMA27" s="11"/>
      <c r="AMB27" s="11"/>
      <c r="AMC27" s="11"/>
      <c r="AMD27" s="11"/>
      <c r="AME27" s="11"/>
      <c r="AMF27" s="11"/>
      <c r="AMG27" s="11"/>
      <c r="AMH27" s="11"/>
      <c r="AMI27" s="11"/>
      <c r="AMJ27" s="11"/>
      <c r="AMK27" s="11"/>
      <c r="AML27" s="11"/>
      <c r="AMM27" s="11"/>
      <c r="AMN27" s="11"/>
      <c r="AMO27" s="11"/>
      <c r="AMP27" s="11"/>
      <c r="AMQ27" s="11"/>
      <c r="AMR27" s="11"/>
      <c r="AMS27" s="11"/>
      <c r="AMT27" s="11"/>
      <c r="AMU27" s="11"/>
      <c r="AMV27" s="11"/>
      <c r="AMW27" s="11"/>
      <c r="AMX27" s="11"/>
      <c r="AMY27" s="11"/>
      <c r="AMZ27" s="11"/>
      <c r="ANA27" s="11"/>
      <c r="ANB27" s="11"/>
      <c r="ANC27" s="11"/>
      <c r="AND27" s="11"/>
      <c r="ANE27" s="11"/>
      <c r="ANF27" s="11"/>
      <c r="ANG27" s="11"/>
      <c r="ANH27" s="11"/>
      <c r="ANI27" s="11"/>
      <c r="ANJ27" s="11"/>
      <c r="ANK27" s="11"/>
      <c r="ANL27" s="11"/>
      <c r="ANM27" s="11"/>
      <c r="ANN27" s="11"/>
      <c r="ANO27" s="11"/>
      <c r="ANP27" s="11"/>
      <c r="ANQ27" s="11"/>
      <c r="ANR27" s="11"/>
      <c r="ANS27" s="11"/>
      <c r="ANT27" s="11"/>
      <c r="ANU27" s="11"/>
      <c r="ANV27" s="11"/>
      <c r="ANW27" s="11"/>
      <c r="ANX27" s="11"/>
      <c r="ANY27" s="11"/>
      <c r="ANZ27" s="11"/>
      <c r="AOA27" s="11"/>
      <c r="AOB27" s="11"/>
      <c r="AOC27" s="11"/>
      <c r="AOD27" s="11"/>
      <c r="AOE27" s="11"/>
      <c r="AOF27" s="11"/>
      <c r="AOG27" s="11"/>
      <c r="AOH27" s="11"/>
      <c r="AOI27" s="11"/>
      <c r="AOJ27" s="11"/>
      <c r="AOK27" s="11"/>
      <c r="AOL27" s="11"/>
      <c r="AOM27" s="11"/>
      <c r="AON27" s="11"/>
      <c r="AOO27" s="11"/>
      <c r="AOP27" s="11"/>
      <c r="AOQ27" s="11"/>
      <c r="AOR27" s="11"/>
      <c r="AOS27" s="11"/>
      <c r="AOT27" s="11"/>
      <c r="AOU27" s="11"/>
      <c r="AOV27" s="11"/>
      <c r="AOW27" s="11"/>
      <c r="AOX27" s="11"/>
      <c r="AOY27" s="11"/>
      <c r="AOZ27" s="11"/>
      <c r="APA27" s="11"/>
      <c r="APB27" s="11"/>
      <c r="APC27" s="11"/>
      <c r="APD27" s="11"/>
      <c r="APE27" s="11"/>
      <c r="APF27" s="11"/>
      <c r="APG27" s="11"/>
      <c r="APH27" s="11"/>
      <c r="API27" s="11"/>
      <c r="APJ27" s="11"/>
      <c r="APK27" s="11"/>
      <c r="APL27" s="11"/>
      <c r="APM27" s="11"/>
      <c r="APN27" s="11"/>
      <c r="APO27" s="11"/>
      <c r="APP27" s="11"/>
      <c r="APQ27" s="11"/>
      <c r="APR27" s="11"/>
      <c r="APS27" s="11"/>
      <c r="APT27" s="11"/>
      <c r="APU27" s="11"/>
      <c r="APV27" s="11"/>
      <c r="APW27" s="11"/>
      <c r="APX27" s="11"/>
      <c r="APY27" s="11"/>
      <c r="APZ27" s="11"/>
      <c r="AQA27" s="11"/>
      <c r="AQB27" s="11"/>
      <c r="AQC27" s="11"/>
      <c r="AQD27" s="11"/>
      <c r="AQE27" s="11"/>
      <c r="AQF27" s="11"/>
      <c r="AQG27" s="11"/>
      <c r="AQH27" s="11"/>
      <c r="AQI27" s="11"/>
      <c r="AQJ27" s="11"/>
      <c r="AQK27" s="11"/>
      <c r="AQL27" s="11"/>
      <c r="AQM27" s="11"/>
      <c r="AQN27" s="11"/>
      <c r="AQO27" s="11"/>
      <c r="AQP27" s="11"/>
      <c r="AQQ27" s="11"/>
      <c r="AQR27" s="11"/>
      <c r="AQS27" s="11"/>
      <c r="AQT27" s="11"/>
      <c r="AQU27" s="11"/>
      <c r="AQV27" s="11"/>
      <c r="AQW27" s="11"/>
      <c r="AQX27" s="11"/>
      <c r="AQY27" s="11"/>
      <c r="AQZ27" s="11"/>
      <c r="ARA27" s="11"/>
      <c r="ARB27" s="11"/>
      <c r="ARC27" s="11"/>
      <c r="ARD27" s="11"/>
      <c r="ARE27" s="11"/>
      <c r="ARF27" s="11"/>
      <c r="ARG27" s="11"/>
      <c r="ARH27" s="11"/>
      <c r="ARI27" s="11"/>
      <c r="ARJ27" s="11"/>
      <c r="ARK27" s="11"/>
      <c r="ARL27" s="11"/>
      <c r="ARM27" s="11"/>
      <c r="ARN27" s="11"/>
      <c r="ARO27" s="11"/>
      <c r="ARP27" s="11"/>
      <c r="ARQ27" s="11"/>
      <c r="ARR27" s="11"/>
      <c r="ARS27" s="11"/>
      <c r="ART27" s="11"/>
      <c r="ARU27" s="11"/>
      <c r="ARV27" s="11"/>
      <c r="ARW27" s="11"/>
      <c r="ARX27" s="11"/>
      <c r="ARY27" s="11"/>
      <c r="ARZ27" s="11"/>
      <c r="ASA27" s="11"/>
      <c r="ASB27" s="11"/>
      <c r="ASC27" s="11"/>
      <c r="ASD27" s="11"/>
      <c r="ASE27" s="11"/>
      <c r="ASF27" s="11"/>
      <c r="ASG27" s="11"/>
      <c r="ASH27" s="11"/>
      <c r="ASI27" s="11"/>
      <c r="ASJ27" s="11"/>
      <c r="ASK27" s="11"/>
      <c r="ASL27" s="11"/>
      <c r="ASM27" s="11"/>
      <c r="ASN27" s="11"/>
      <c r="ASO27" s="11"/>
      <c r="ASP27" s="11"/>
      <c r="ASQ27" s="11"/>
      <c r="ASR27" s="11"/>
      <c r="ASS27" s="11"/>
      <c r="AST27" s="11"/>
      <c r="ASU27" s="11"/>
      <c r="ASV27" s="11"/>
      <c r="ASW27" s="11"/>
      <c r="ASX27" s="11"/>
      <c r="ASY27" s="11"/>
      <c r="ASZ27" s="11"/>
      <c r="ATA27" s="11"/>
      <c r="ATB27" s="11"/>
      <c r="ATC27" s="11"/>
      <c r="ATD27" s="11"/>
      <c r="ATE27" s="11"/>
      <c r="ATF27" s="11"/>
      <c r="ATG27" s="11"/>
      <c r="ATH27" s="11"/>
      <c r="ATI27" s="11"/>
      <c r="ATJ27" s="11"/>
      <c r="ATK27" s="11"/>
      <c r="ATL27" s="11"/>
      <c r="ATM27" s="11"/>
      <c r="ATN27" s="11"/>
      <c r="ATO27" s="11"/>
      <c r="ATP27" s="11"/>
      <c r="ATQ27" s="11"/>
      <c r="ATR27" s="11"/>
      <c r="ATS27" s="11"/>
      <c r="ATT27" s="11"/>
      <c r="ATU27" s="11"/>
      <c r="ATV27" s="11"/>
      <c r="ATW27" s="11"/>
      <c r="ATX27" s="11"/>
      <c r="ATY27" s="11"/>
      <c r="ATZ27" s="11"/>
      <c r="AUA27" s="11"/>
      <c r="AUB27" s="11"/>
      <c r="AUC27" s="11"/>
      <c r="AUD27" s="11"/>
      <c r="AUE27" s="11"/>
      <c r="AUF27" s="11"/>
      <c r="AUG27" s="11"/>
      <c r="AUH27" s="11"/>
      <c r="AUI27" s="11"/>
      <c r="AUJ27" s="11"/>
      <c r="AUK27" s="11"/>
      <c r="AUL27" s="11"/>
      <c r="AUM27" s="11"/>
      <c r="AUN27" s="11"/>
      <c r="AUO27" s="11"/>
      <c r="AUP27" s="11"/>
      <c r="AUQ27" s="11"/>
      <c r="AUR27" s="11"/>
      <c r="AUS27" s="11"/>
      <c r="AUT27" s="11"/>
      <c r="AUU27" s="11"/>
      <c r="AUV27" s="11"/>
      <c r="AUW27" s="11"/>
      <c r="AUX27" s="11"/>
      <c r="AUY27" s="11"/>
      <c r="AUZ27" s="11"/>
      <c r="AVA27" s="11"/>
      <c r="AVB27" s="11"/>
      <c r="AVC27" s="11"/>
      <c r="AVD27" s="11"/>
      <c r="AVE27" s="11"/>
      <c r="AVF27" s="11"/>
      <c r="AVG27" s="11"/>
      <c r="AVH27" s="11"/>
      <c r="AVI27" s="11"/>
      <c r="AVJ27" s="11"/>
      <c r="AVK27" s="11"/>
      <c r="AVL27" s="11"/>
      <c r="AVM27" s="11"/>
      <c r="AVN27" s="11"/>
      <c r="AVO27" s="11"/>
      <c r="AVP27" s="11"/>
      <c r="AVQ27" s="11"/>
      <c r="AVR27" s="11"/>
      <c r="AVS27" s="11"/>
      <c r="AVT27" s="11"/>
      <c r="AVU27" s="11"/>
      <c r="AVV27" s="11"/>
      <c r="AVW27" s="11"/>
      <c r="AVX27" s="11"/>
      <c r="AVY27" s="11"/>
      <c r="AVZ27" s="11"/>
      <c r="AWA27" s="11"/>
      <c r="AWB27" s="11"/>
      <c r="AWC27" s="11"/>
      <c r="AWD27" s="11"/>
      <c r="AWE27" s="11"/>
      <c r="AWF27" s="11"/>
      <c r="AWG27" s="11"/>
      <c r="AWH27" s="11"/>
      <c r="AWI27" s="11"/>
      <c r="AWJ27" s="11"/>
      <c r="AWK27" s="11"/>
      <c r="AWL27" s="11"/>
      <c r="AWM27" s="11"/>
      <c r="AWN27" s="11"/>
      <c r="AWO27" s="11"/>
      <c r="AWP27" s="11"/>
      <c r="AWQ27" s="11"/>
      <c r="AWR27" s="11"/>
      <c r="AWS27" s="11"/>
      <c r="AWT27" s="11"/>
      <c r="AWU27" s="11"/>
      <c r="AWV27" s="11"/>
      <c r="AWW27" s="11"/>
      <c r="AWX27" s="11"/>
      <c r="AWY27" s="11"/>
      <c r="AWZ27" s="11"/>
      <c r="AXA27" s="11"/>
      <c r="AXB27" s="11"/>
      <c r="AXC27" s="11"/>
      <c r="AXD27" s="11"/>
      <c r="AXE27" s="11"/>
      <c r="AXF27" s="11"/>
      <c r="AXG27" s="11"/>
      <c r="AXH27" s="11"/>
      <c r="AXI27" s="11"/>
      <c r="AXJ27" s="11"/>
      <c r="AXK27" s="11"/>
      <c r="AXL27" s="11"/>
      <c r="AXM27" s="11"/>
      <c r="AXN27" s="11"/>
      <c r="AXO27" s="11"/>
      <c r="AXP27" s="11"/>
      <c r="AXQ27" s="11"/>
      <c r="AXR27" s="11"/>
      <c r="AXS27" s="11"/>
      <c r="AXT27" s="11"/>
      <c r="AXU27" s="11"/>
      <c r="AXV27" s="11"/>
      <c r="AXW27" s="11"/>
      <c r="AXX27" s="11"/>
      <c r="AXY27" s="11"/>
      <c r="AXZ27" s="11"/>
      <c r="AYA27" s="11"/>
      <c r="AYB27" s="11"/>
      <c r="AYC27" s="11"/>
      <c r="AYD27" s="11"/>
      <c r="AYE27" s="11"/>
      <c r="AYF27" s="11"/>
      <c r="AYG27" s="11"/>
      <c r="AYH27" s="11"/>
      <c r="AYI27" s="11"/>
      <c r="AYJ27" s="11"/>
      <c r="AYK27" s="11"/>
      <c r="AYL27" s="11"/>
      <c r="AYM27" s="11"/>
      <c r="AYN27" s="11"/>
      <c r="AYO27" s="11"/>
      <c r="AYP27" s="11"/>
      <c r="AYQ27" s="11"/>
      <c r="AYR27" s="11"/>
      <c r="AYS27" s="11"/>
      <c r="AYT27" s="11"/>
      <c r="AYU27" s="11"/>
      <c r="AYV27" s="11"/>
      <c r="AYW27" s="11"/>
      <c r="AYX27" s="11"/>
      <c r="AYY27" s="11"/>
      <c r="AYZ27" s="11"/>
      <c r="AZA27" s="11"/>
      <c r="AZB27" s="11"/>
      <c r="AZC27" s="11"/>
      <c r="AZD27" s="11"/>
      <c r="AZE27" s="11"/>
      <c r="AZF27" s="11"/>
      <c r="AZG27" s="11"/>
      <c r="AZH27" s="11"/>
      <c r="AZI27" s="11"/>
      <c r="AZJ27" s="11"/>
      <c r="AZK27" s="11"/>
      <c r="AZL27" s="11"/>
      <c r="AZM27" s="11"/>
      <c r="AZN27" s="11"/>
      <c r="AZO27" s="11"/>
      <c r="AZP27" s="11"/>
      <c r="AZQ27" s="11"/>
      <c r="AZR27" s="11"/>
      <c r="AZS27" s="11"/>
      <c r="AZT27" s="11"/>
      <c r="AZU27" s="11"/>
      <c r="AZV27" s="11"/>
      <c r="AZW27" s="11"/>
      <c r="AZX27" s="11"/>
      <c r="AZY27" s="11"/>
      <c r="AZZ27" s="11"/>
      <c r="BAA27" s="11"/>
      <c r="BAB27" s="11"/>
      <c r="BAC27" s="11"/>
      <c r="BAD27" s="11"/>
      <c r="BAE27" s="11"/>
      <c r="BAF27" s="11"/>
      <c r="BAG27" s="11"/>
      <c r="BAH27" s="11"/>
      <c r="BAI27" s="11"/>
      <c r="BAJ27" s="11"/>
      <c r="BAK27" s="11"/>
      <c r="BAL27" s="11"/>
      <c r="BAM27" s="11"/>
      <c r="BAN27" s="11"/>
      <c r="BAO27" s="11"/>
      <c r="BAP27" s="11"/>
      <c r="BAQ27" s="11"/>
      <c r="BAR27" s="11"/>
      <c r="BAS27" s="11"/>
      <c r="BAT27" s="11"/>
      <c r="BAU27" s="11"/>
      <c r="BAV27" s="11"/>
      <c r="BAW27" s="11"/>
      <c r="BAX27" s="11"/>
      <c r="BAY27" s="11"/>
      <c r="BAZ27" s="11"/>
      <c r="BBA27" s="11"/>
      <c r="BBB27" s="11"/>
      <c r="BBC27" s="11"/>
      <c r="BBD27" s="11"/>
      <c r="BBE27" s="11"/>
      <c r="BBF27" s="11"/>
      <c r="BBG27" s="11"/>
      <c r="BBH27" s="11"/>
      <c r="BBI27" s="11"/>
      <c r="BBJ27" s="11"/>
      <c r="BBK27" s="11"/>
      <c r="BBL27" s="11"/>
      <c r="BBM27" s="11"/>
      <c r="BBN27" s="11"/>
      <c r="BBO27" s="11"/>
      <c r="BBP27" s="11"/>
      <c r="BBQ27" s="11"/>
      <c r="BBR27" s="11"/>
      <c r="BBS27" s="11"/>
      <c r="BBT27" s="11"/>
      <c r="BBU27" s="11"/>
      <c r="BBV27" s="11"/>
      <c r="BBW27" s="11"/>
      <c r="BBX27" s="11"/>
      <c r="BBY27" s="11"/>
      <c r="BBZ27" s="11"/>
      <c r="BCA27" s="11"/>
      <c r="BCB27" s="11"/>
      <c r="BCC27" s="11"/>
      <c r="BCD27" s="11"/>
      <c r="BCE27" s="11"/>
      <c r="BCF27" s="11"/>
      <c r="BCG27" s="11"/>
      <c r="BCH27" s="11"/>
      <c r="BCI27" s="11"/>
      <c r="BCJ27" s="11"/>
      <c r="BCK27" s="11"/>
      <c r="BCL27" s="11"/>
      <c r="BCM27" s="11"/>
      <c r="BCN27" s="11"/>
      <c r="BCO27" s="11"/>
      <c r="BCP27" s="11"/>
      <c r="BCQ27" s="11"/>
      <c r="BCR27" s="11"/>
      <c r="BCS27" s="11"/>
      <c r="BCT27" s="11"/>
      <c r="BCU27" s="11"/>
      <c r="BCV27" s="11"/>
      <c r="BCW27" s="11"/>
      <c r="BCX27" s="11"/>
      <c r="BCY27" s="11"/>
      <c r="BCZ27" s="11"/>
      <c r="BDA27" s="11"/>
      <c r="BDB27" s="11"/>
      <c r="BDC27" s="11"/>
      <c r="BDD27" s="11"/>
      <c r="BDE27" s="11"/>
      <c r="BDF27" s="11"/>
      <c r="BDG27" s="11"/>
      <c r="BDH27" s="11"/>
      <c r="BDI27" s="11"/>
      <c r="BDJ27" s="11"/>
      <c r="BDK27" s="11"/>
      <c r="BDL27" s="11"/>
      <c r="BDM27" s="11"/>
      <c r="BDN27" s="11"/>
      <c r="BDO27" s="11"/>
      <c r="BDP27" s="11"/>
      <c r="BDQ27" s="11"/>
      <c r="BDR27" s="11"/>
      <c r="BDS27" s="11"/>
      <c r="BDT27" s="11"/>
      <c r="BDU27" s="11"/>
      <c r="BDV27" s="11"/>
      <c r="BDW27" s="11"/>
      <c r="BDX27" s="11"/>
      <c r="BDY27" s="11"/>
      <c r="BDZ27" s="11"/>
      <c r="BEA27" s="11"/>
      <c r="BEB27" s="11"/>
      <c r="BEC27" s="11"/>
      <c r="BED27" s="11"/>
      <c r="BEE27" s="11"/>
      <c r="BEF27" s="11"/>
      <c r="BEG27" s="11"/>
      <c r="BEH27" s="11"/>
      <c r="BEI27" s="11"/>
      <c r="BEJ27" s="11"/>
      <c r="BEK27" s="11"/>
      <c r="BEL27" s="11"/>
      <c r="BEM27" s="11"/>
      <c r="BEN27" s="11"/>
      <c r="BEO27" s="11"/>
      <c r="BEP27" s="11"/>
      <c r="BEQ27" s="11"/>
      <c r="BER27" s="11"/>
      <c r="BES27" s="11"/>
      <c r="BET27" s="11"/>
      <c r="BEU27" s="11"/>
      <c r="BEV27" s="11"/>
      <c r="BEW27" s="11"/>
      <c r="BEX27" s="11"/>
      <c r="BEY27" s="11"/>
      <c r="BEZ27" s="11"/>
      <c r="BFA27" s="11"/>
      <c r="BFB27" s="11"/>
      <c r="BFC27" s="11"/>
      <c r="BFD27" s="11"/>
      <c r="BFE27" s="11"/>
      <c r="BFF27" s="11"/>
      <c r="BFG27" s="11"/>
      <c r="BFH27" s="11"/>
      <c r="BFI27" s="11"/>
      <c r="BFJ27" s="11"/>
      <c r="BFK27" s="11"/>
      <c r="BFL27" s="11"/>
      <c r="BFM27" s="11"/>
      <c r="BFN27" s="11"/>
      <c r="BFO27" s="11"/>
      <c r="BFP27" s="11"/>
      <c r="BFQ27" s="11"/>
      <c r="BFR27" s="11"/>
      <c r="BFS27" s="11"/>
      <c r="BFT27" s="11"/>
      <c r="BFU27" s="11"/>
      <c r="BFV27" s="11"/>
      <c r="BFW27" s="11"/>
      <c r="BFX27" s="11"/>
      <c r="BFY27" s="11"/>
      <c r="BFZ27" s="11"/>
      <c r="BGA27" s="11"/>
      <c r="BGB27" s="11"/>
      <c r="BGC27" s="11"/>
      <c r="BGD27" s="11"/>
      <c r="BGE27" s="11"/>
      <c r="BGF27" s="11"/>
      <c r="BGG27" s="11"/>
      <c r="BGH27" s="11"/>
      <c r="BGI27" s="11"/>
      <c r="BGJ27" s="11"/>
      <c r="BGK27" s="11"/>
      <c r="BGL27" s="11"/>
      <c r="BGM27" s="11"/>
      <c r="BGN27" s="11"/>
      <c r="BGO27" s="11"/>
      <c r="BGP27" s="11"/>
      <c r="BGQ27" s="11"/>
      <c r="BGR27" s="11"/>
      <c r="BGS27" s="11"/>
      <c r="BGT27" s="11"/>
      <c r="BGU27" s="11"/>
      <c r="BGV27" s="11"/>
      <c r="BGW27" s="11"/>
      <c r="BGX27" s="11"/>
      <c r="BGY27" s="11"/>
      <c r="BGZ27" s="11"/>
      <c r="BHA27" s="11"/>
      <c r="BHB27" s="11"/>
      <c r="BHC27" s="11"/>
      <c r="BHD27" s="11"/>
      <c r="BHE27" s="11"/>
      <c r="BHF27" s="11"/>
      <c r="BHG27" s="11"/>
      <c r="BHH27" s="11"/>
      <c r="BHI27" s="11"/>
      <c r="BHJ27" s="11"/>
      <c r="BHK27" s="11"/>
      <c r="BHL27" s="11"/>
      <c r="BHM27" s="11"/>
      <c r="BHN27" s="11"/>
      <c r="BHO27" s="11"/>
      <c r="BHP27" s="11"/>
      <c r="BHQ27" s="11"/>
      <c r="BHR27" s="11"/>
      <c r="BHS27" s="11"/>
      <c r="BHT27" s="11"/>
      <c r="BHU27" s="11"/>
      <c r="BHV27" s="11"/>
      <c r="BHW27" s="11"/>
      <c r="BHX27" s="11"/>
      <c r="BHY27" s="11"/>
      <c r="BHZ27" s="11"/>
      <c r="BIA27" s="11"/>
      <c r="BIB27" s="11"/>
      <c r="BIC27" s="11"/>
      <c r="BID27" s="11"/>
      <c r="BIE27" s="11"/>
      <c r="BIF27" s="11"/>
      <c r="BIG27" s="11"/>
      <c r="BIH27" s="11"/>
      <c r="BII27" s="11"/>
      <c r="BIJ27" s="11"/>
      <c r="BIK27" s="11"/>
      <c r="BIL27" s="11"/>
      <c r="BIM27" s="11"/>
      <c r="BIN27" s="11"/>
      <c r="BIO27" s="11"/>
      <c r="BIP27" s="11"/>
      <c r="BIQ27" s="11"/>
      <c r="BIR27" s="11"/>
      <c r="BIS27" s="11"/>
      <c r="BIT27" s="11"/>
      <c r="BIU27" s="11"/>
      <c r="BIV27" s="11"/>
      <c r="BIW27" s="11"/>
      <c r="BIX27" s="11"/>
      <c r="BIY27" s="11"/>
      <c r="BIZ27" s="11"/>
      <c r="BJA27" s="11"/>
      <c r="BJB27" s="11"/>
      <c r="BJC27" s="11"/>
      <c r="BJD27" s="11"/>
      <c r="BJE27" s="11"/>
      <c r="BJF27" s="11"/>
      <c r="BJG27" s="11"/>
      <c r="BJH27" s="11"/>
      <c r="BJI27" s="11"/>
      <c r="BJJ27" s="11"/>
      <c r="BJK27" s="11"/>
      <c r="BJL27" s="11"/>
      <c r="BJM27" s="11"/>
      <c r="BJN27" s="11"/>
      <c r="BJO27" s="11"/>
      <c r="BJP27" s="11"/>
      <c r="BJQ27" s="11"/>
      <c r="BJR27" s="11"/>
      <c r="BJS27" s="11"/>
      <c r="BJT27" s="11"/>
      <c r="BJU27" s="11"/>
      <c r="BJV27" s="11"/>
      <c r="BJW27" s="11"/>
      <c r="BJX27" s="11"/>
      <c r="BJY27" s="11"/>
      <c r="BJZ27" s="11"/>
      <c r="BKA27" s="11"/>
      <c r="BKB27" s="11"/>
      <c r="BKC27" s="11"/>
      <c r="BKD27" s="11"/>
      <c r="BKE27" s="11"/>
      <c r="BKF27" s="11"/>
      <c r="BKG27" s="11"/>
      <c r="BKH27" s="11"/>
      <c r="BKI27" s="11"/>
      <c r="BKJ27" s="11"/>
      <c r="BKK27" s="11"/>
      <c r="BKL27" s="11"/>
      <c r="BKM27" s="11"/>
      <c r="BKN27" s="11"/>
      <c r="BKO27" s="11"/>
      <c r="BKP27" s="11"/>
      <c r="BKQ27" s="11"/>
      <c r="BKR27" s="11"/>
      <c r="BKS27" s="11"/>
      <c r="BKT27" s="11"/>
      <c r="BKU27" s="11"/>
      <c r="BKV27" s="11"/>
      <c r="BKW27" s="11"/>
      <c r="BKX27" s="11"/>
      <c r="BKY27" s="11"/>
      <c r="BKZ27" s="11"/>
      <c r="BLA27" s="11"/>
      <c r="BLB27" s="11"/>
      <c r="BLC27" s="11"/>
      <c r="BLD27" s="11"/>
      <c r="BLE27" s="11"/>
      <c r="BLF27" s="11"/>
      <c r="BLG27" s="11"/>
      <c r="BLH27" s="11"/>
      <c r="BLI27" s="11"/>
      <c r="BLJ27" s="11"/>
      <c r="BLK27" s="11"/>
      <c r="BLL27" s="11"/>
      <c r="BLM27" s="11"/>
      <c r="BLN27" s="11"/>
      <c r="BLO27" s="11"/>
      <c r="BLP27" s="11"/>
      <c r="BLQ27" s="11"/>
      <c r="BLR27" s="11"/>
      <c r="BLS27" s="11"/>
      <c r="BLT27" s="11"/>
      <c r="BLU27" s="11"/>
      <c r="BLV27" s="11"/>
      <c r="BLW27" s="11"/>
      <c r="BLX27" s="11"/>
      <c r="BLY27" s="11"/>
      <c r="BLZ27" s="11"/>
      <c r="BMA27" s="11"/>
      <c r="BMB27" s="11"/>
      <c r="BMC27" s="11"/>
      <c r="BMD27" s="11"/>
      <c r="BME27" s="11"/>
      <c r="BMF27" s="11"/>
      <c r="BMG27" s="11"/>
      <c r="BMH27" s="11"/>
      <c r="BMI27" s="11"/>
      <c r="BMJ27" s="11"/>
      <c r="BMK27" s="11"/>
      <c r="BML27" s="11"/>
      <c r="BMM27" s="11"/>
      <c r="BMN27" s="11"/>
      <c r="BMO27" s="11"/>
      <c r="BMP27" s="11"/>
      <c r="BMQ27" s="11"/>
      <c r="BMR27" s="11"/>
      <c r="BMS27" s="11"/>
      <c r="BMT27" s="11"/>
      <c r="BMU27" s="11"/>
      <c r="BMV27" s="11" t="s">
        <v>622</v>
      </c>
      <c r="BMW27" s="11" t="s">
        <v>622</v>
      </c>
      <c r="BMX27" s="11" t="s">
        <v>622</v>
      </c>
      <c r="BMY27" s="11" t="s">
        <v>622</v>
      </c>
    </row>
    <row r="28" spans="1:1715" s="6" customFormat="1" x14ac:dyDescent="0.25">
      <c r="A28" s="4" t="s">
        <v>852</v>
      </c>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6"/>
      <c r="HL28" s="16"/>
      <c r="HM28" s="16"/>
      <c r="HN28" s="16"/>
      <c r="HO28" s="16"/>
      <c r="HP28" s="16"/>
      <c r="HQ28" s="16"/>
      <c r="HR28" s="16"/>
      <c r="HS28" s="16"/>
      <c r="HT28" s="16"/>
      <c r="HU28" s="16"/>
      <c r="HV28" s="16"/>
      <c r="HW28" s="16"/>
      <c r="HX28" s="16"/>
      <c r="HY28" s="16"/>
      <c r="HZ28" s="16"/>
      <c r="IA28" s="16"/>
      <c r="IB28" s="16"/>
      <c r="IC28" s="16"/>
      <c r="ID28" s="16"/>
      <c r="IE28" s="16"/>
      <c r="IF28" s="16"/>
      <c r="IG28" s="16"/>
      <c r="IH28" s="16"/>
      <c r="II28" s="16"/>
      <c r="IJ28" s="16"/>
      <c r="IK28" s="16"/>
      <c r="IL28" s="16"/>
      <c r="IM28" s="16"/>
      <c r="IN28" s="16"/>
      <c r="IO28" s="16"/>
      <c r="IP28" s="16"/>
      <c r="IQ28" s="16"/>
      <c r="IR28" s="16"/>
      <c r="IS28" s="16"/>
      <c r="IT28" s="16"/>
      <c r="IU28" s="16"/>
      <c r="IV28" s="16"/>
      <c r="IW28" s="16"/>
      <c r="IX28" s="16"/>
      <c r="IY28" s="16"/>
      <c r="IZ28" s="16"/>
      <c r="JA28" s="16"/>
      <c r="JB28" s="16"/>
      <c r="JC28" s="16"/>
      <c r="JD28" s="16"/>
      <c r="JE28" s="16"/>
      <c r="JF28" s="16"/>
      <c r="JG28" s="16"/>
      <c r="JH28" s="16"/>
      <c r="JI28" s="16"/>
      <c r="JJ28" s="16"/>
      <c r="JK28" s="16"/>
      <c r="JL28" s="16"/>
      <c r="JM28" s="16"/>
      <c r="JN28" s="16"/>
      <c r="JO28" s="16"/>
      <c r="JP28" s="16"/>
      <c r="JQ28" s="16"/>
      <c r="JR28" s="16"/>
      <c r="JS28" s="16"/>
      <c r="JT28" s="16"/>
      <c r="JU28" s="16"/>
      <c r="JV28" s="16"/>
      <c r="JW28" s="16"/>
      <c r="JX28" s="16"/>
      <c r="JY28" s="16"/>
      <c r="JZ28" s="16"/>
      <c r="KA28" s="16"/>
      <c r="KB28" s="16"/>
      <c r="KC28" s="16"/>
      <c r="KD28" s="16"/>
      <c r="KE28" s="16"/>
      <c r="KF28" s="16"/>
      <c r="KG28" s="16"/>
      <c r="KH28" s="16"/>
      <c r="KI28" s="16"/>
      <c r="KJ28" s="16"/>
      <c r="KK28" s="16"/>
      <c r="KL28" s="16"/>
      <c r="KM28" s="16"/>
      <c r="KN28" s="16"/>
      <c r="KO28" s="16"/>
      <c r="KP28" s="16"/>
      <c r="KQ28" s="16"/>
      <c r="KR28" s="16"/>
      <c r="KS28" s="16"/>
      <c r="KT28" s="16"/>
      <c r="KU28" s="16"/>
      <c r="KV28" s="16"/>
      <c r="KW28" s="16"/>
      <c r="KX28" s="16"/>
      <c r="KY28" s="16"/>
      <c r="KZ28" s="16"/>
      <c r="LA28" s="16"/>
      <c r="LB28" s="16"/>
      <c r="LC28" s="16"/>
      <c r="LD28" s="16"/>
      <c r="LE28" s="16"/>
      <c r="LF28" s="16"/>
      <c r="LG28" s="16"/>
      <c r="LH28" s="16"/>
      <c r="LI28" s="16"/>
      <c r="LJ28" s="16"/>
      <c r="LK28" s="16"/>
      <c r="LL28" s="16"/>
      <c r="LM28" s="16"/>
      <c r="LN28" s="16"/>
      <c r="LO28" s="16"/>
      <c r="LP28" s="16"/>
      <c r="LQ28" s="16"/>
      <c r="LR28" s="16"/>
      <c r="LS28" s="16"/>
      <c r="LT28" s="16"/>
      <c r="LU28" s="16"/>
      <c r="LV28" s="16"/>
      <c r="LW28" s="16"/>
      <c r="LX28" s="16"/>
      <c r="LY28" s="16"/>
      <c r="LZ28" s="16"/>
      <c r="MA28" s="16"/>
      <c r="MB28" s="16"/>
      <c r="MC28" s="16"/>
      <c r="MD28" s="16"/>
      <c r="ME28" s="16"/>
      <c r="MF28" s="16"/>
      <c r="MG28" s="16"/>
      <c r="MH28" s="16"/>
      <c r="MJ28" s="16"/>
      <c r="MK28" s="16"/>
      <c r="ML28" s="16"/>
      <c r="MM28" s="16"/>
      <c r="MN28" s="16"/>
      <c r="MO28" s="16"/>
      <c r="MP28" s="16"/>
      <c r="MQ28" s="16"/>
      <c r="MR28" s="16"/>
      <c r="MS28" s="16"/>
      <c r="MT28" s="16"/>
      <c r="MU28" s="16"/>
      <c r="MV28" s="16"/>
      <c r="MW28" s="16"/>
      <c r="MX28" s="16"/>
      <c r="MY28" s="16"/>
      <c r="MZ28" s="16"/>
      <c r="NA28" s="16"/>
      <c r="NB28" s="16"/>
      <c r="NC28" s="16"/>
      <c r="ND28" s="16"/>
      <c r="NE28" s="16"/>
      <c r="NF28" s="16"/>
      <c r="NG28" s="16"/>
      <c r="NH28" s="16"/>
      <c r="NI28" s="16"/>
      <c r="NJ28" s="16"/>
      <c r="NK28" s="16"/>
      <c r="NL28" s="16"/>
      <c r="NM28" s="16"/>
      <c r="NN28" s="16"/>
      <c r="NO28" s="16"/>
      <c r="NP28" s="16"/>
      <c r="NQ28" s="16"/>
      <c r="NR28" s="16"/>
      <c r="NS28" s="16"/>
      <c r="NT28" s="16"/>
      <c r="NU28" s="16"/>
      <c r="NV28" s="16"/>
      <c r="NW28" s="16"/>
      <c r="NX28" s="16"/>
      <c r="NY28" s="16"/>
      <c r="NZ28" s="16"/>
      <c r="OA28" s="16"/>
      <c r="OB28" s="16"/>
      <c r="OC28" s="16"/>
      <c r="OD28" s="16"/>
      <c r="OE28" s="16"/>
      <c r="OF28" s="16"/>
      <c r="OG28" s="16"/>
      <c r="OH28" s="16"/>
      <c r="OI28" s="16"/>
      <c r="OJ28" s="16"/>
      <c r="OK28" s="16"/>
      <c r="OL28" s="16"/>
      <c r="OM28" s="16"/>
      <c r="ON28" s="16"/>
      <c r="OO28" s="16"/>
      <c r="OP28" s="16"/>
      <c r="OQ28" s="16"/>
      <c r="OR28" s="16"/>
      <c r="OS28" s="16"/>
      <c r="OT28" s="16"/>
      <c r="OU28" s="16"/>
      <c r="OV28" s="16"/>
      <c r="OW28" s="16"/>
      <c r="OX28" s="16"/>
      <c r="OY28" s="16"/>
      <c r="OZ28" s="16"/>
      <c r="PA28" s="16"/>
      <c r="PB28" s="16"/>
      <c r="PC28" s="16"/>
      <c r="PD28" s="16"/>
      <c r="PE28" s="16"/>
      <c r="PF28" s="16"/>
      <c r="PG28" s="16"/>
      <c r="PH28" s="16"/>
      <c r="PI28" s="16"/>
      <c r="PJ28" s="16"/>
      <c r="PK28" s="16"/>
      <c r="PL28" s="16"/>
      <c r="PM28" s="16"/>
      <c r="PN28" s="16"/>
      <c r="PO28" s="16"/>
      <c r="PP28" s="16"/>
      <c r="PQ28" s="16"/>
      <c r="PR28" s="16"/>
      <c r="PS28" s="16"/>
      <c r="PT28" s="16"/>
      <c r="PU28" s="16"/>
      <c r="PV28" s="16"/>
      <c r="PW28" s="16"/>
      <c r="PX28" s="16"/>
      <c r="PY28" s="16"/>
      <c r="PZ28" s="16"/>
      <c r="QA28" s="16"/>
      <c r="QB28" s="16"/>
      <c r="QC28" s="16"/>
      <c r="QD28" s="16"/>
      <c r="QE28" s="16"/>
      <c r="QF28" s="16"/>
      <c r="QG28" s="16"/>
      <c r="QH28" s="16"/>
      <c r="QI28" s="16"/>
      <c r="QJ28" s="16"/>
      <c r="QK28" s="16"/>
      <c r="QL28" s="16"/>
      <c r="QM28" s="16"/>
      <c r="QN28" s="16"/>
      <c r="QO28" s="16"/>
      <c r="QP28" s="16"/>
      <c r="QQ28" s="16"/>
      <c r="QR28" s="16"/>
      <c r="QS28" s="16"/>
      <c r="QT28" s="16"/>
      <c r="QU28" s="16"/>
      <c r="QV28" s="16"/>
      <c r="QW28" s="16"/>
      <c r="QX28" s="16"/>
      <c r="QY28" s="16"/>
      <c r="QZ28" s="16"/>
      <c r="RA28" s="16"/>
      <c r="RB28" s="16"/>
      <c r="RC28" s="16"/>
      <c r="RD28" s="16"/>
      <c r="RE28" s="16"/>
      <c r="RF28" s="16"/>
      <c r="RG28" s="16"/>
      <c r="RH28" s="16"/>
      <c r="RI28" s="16"/>
      <c r="RJ28" s="16"/>
      <c r="RK28" s="16"/>
      <c r="RL28" s="16"/>
      <c r="RM28" s="16"/>
      <c r="RN28" s="16"/>
      <c r="RO28" s="16"/>
      <c r="RP28" s="16"/>
      <c r="RQ28" s="16"/>
      <c r="RR28" s="16"/>
      <c r="RS28" s="16"/>
      <c r="RT28" s="16"/>
      <c r="RU28" s="16"/>
      <c r="RV28" s="16"/>
      <c r="RW28" s="16"/>
      <c r="RX28" s="16"/>
      <c r="RY28" s="16"/>
      <c r="RZ28" s="16"/>
      <c r="SA28" s="16"/>
      <c r="SB28" s="16"/>
      <c r="SC28" s="16"/>
      <c r="SD28" s="16"/>
      <c r="SE28" s="16"/>
      <c r="SF28" s="16"/>
      <c r="SG28" s="16"/>
      <c r="SH28" s="16"/>
      <c r="SI28" s="16"/>
      <c r="SJ28" s="16"/>
      <c r="SK28" s="16"/>
      <c r="SL28" s="16"/>
      <c r="SM28" s="16"/>
      <c r="SN28" s="16"/>
      <c r="SO28" s="16"/>
      <c r="SP28" s="16"/>
      <c r="SQ28" s="16"/>
      <c r="SR28" s="16"/>
      <c r="SS28" s="16"/>
      <c r="ST28" s="16"/>
      <c r="SU28" s="16"/>
      <c r="SV28" s="16"/>
      <c r="SW28" s="16"/>
      <c r="SX28" s="16"/>
      <c r="SY28" s="16"/>
      <c r="SZ28" s="16"/>
      <c r="TA28" s="16"/>
      <c r="TB28" s="16"/>
      <c r="TC28" s="16"/>
      <c r="TD28" s="16"/>
      <c r="TE28" s="16"/>
      <c r="TF28" s="16"/>
      <c r="TG28" s="16"/>
      <c r="TH28" s="16"/>
      <c r="TI28" s="16"/>
      <c r="TJ28" s="16"/>
      <c r="TK28" s="16"/>
      <c r="TL28" s="16"/>
      <c r="TM28" s="16"/>
      <c r="TN28" s="16"/>
      <c r="TO28" s="16"/>
      <c r="TP28" s="16"/>
      <c r="TQ28" s="16"/>
      <c r="TR28" s="16"/>
      <c r="TS28" s="16"/>
      <c r="TT28" s="16"/>
      <c r="TU28" s="16"/>
      <c r="TV28" s="16"/>
      <c r="TW28" s="16"/>
      <c r="TX28" s="16"/>
      <c r="TY28" s="16"/>
      <c r="TZ28" s="16"/>
      <c r="UA28" s="16"/>
      <c r="UB28" s="16"/>
      <c r="UC28" s="16"/>
      <c r="UD28" s="16"/>
      <c r="UE28" s="16"/>
      <c r="UF28" s="16"/>
      <c r="UG28" s="16"/>
      <c r="UH28" s="16"/>
      <c r="UI28" s="16"/>
      <c r="UJ28" s="16"/>
      <c r="UK28" s="16"/>
      <c r="UL28" s="16"/>
      <c r="UM28" s="16"/>
      <c r="UN28" s="16"/>
      <c r="UO28" s="16"/>
      <c r="UP28" s="16"/>
      <c r="UQ28" s="16"/>
      <c r="UR28" s="16"/>
      <c r="US28" s="16"/>
      <c r="UT28" s="16"/>
      <c r="UU28" s="16"/>
      <c r="UV28" s="16"/>
      <c r="UW28" s="16"/>
      <c r="UX28" s="16"/>
      <c r="UY28" s="16"/>
      <c r="UZ28" s="16"/>
      <c r="VA28" s="16"/>
      <c r="VB28" s="16"/>
      <c r="VC28" s="16"/>
      <c r="VD28" s="16"/>
      <c r="VE28" s="16"/>
      <c r="VF28" s="16"/>
      <c r="VG28" s="16"/>
      <c r="VH28" s="16"/>
      <c r="VI28" s="16"/>
      <c r="VJ28" s="16"/>
      <c r="VK28" s="16"/>
      <c r="VL28" s="16"/>
      <c r="VM28" s="16"/>
      <c r="VN28" s="16"/>
      <c r="VO28" s="16"/>
      <c r="VP28" s="16"/>
      <c r="VQ28" s="16"/>
      <c r="VR28" s="16"/>
      <c r="VS28" s="16"/>
      <c r="VT28" s="16"/>
      <c r="VU28" s="16"/>
      <c r="VV28" s="16"/>
      <c r="VW28" s="16"/>
      <c r="VX28" s="16"/>
      <c r="VY28" s="16"/>
      <c r="VZ28" s="16"/>
      <c r="WA28" s="16"/>
      <c r="WB28" s="16"/>
      <c r="WC28" s="16"/>
      <c r="WD28" s="16"/>
      <c r="WE28" s="16"/>
      <c r="WF28" s="16"/>
      <c r="WG28" s="16"/>
      <c r="WH28" s="16"/>
      <c r="WI28" s="16"/>
      <c r="WJ28" s="16"/>
      <c r="WK28" s="16"/>
      <c r="WL28" s="16"/>
      <c r="WM28" s="16"/>
      <c r="WN28" s="16"/>
      <c r="WO28" s="16"/>
      <c r="WP28" s="16"/>
      <c r="WQ28" s="16"/>
      <c r="WR28" s="16"/>
      <c r="WS28" s="16"/>
      <c r="WT28" s="16"/>
      <c r="WU28" s="16"/>
      <c r="WV28" s="16"/>
      <c r="WW28" s="16"/>
      <c r="WX28" s="16"/>
      <c r="WY28" s="16"/>
      <c r="WZ28" s="16"/>
      <c r="XA28" s="16"/>
      <c r="XB28" s="16"/>
      <c r="XC28" s="16"/>
      <c r="XD28" s="16"/>
      <c r="XE28" s="16"/>
      <c r="XF28" s="16"/>
      <c r="XG28" s="16"/>
      <c r="XH28" s="16"/>
      <c r="XI28" s="16"/>
      <c r="XJ28" s="16"/>
      <c r="XK28" s="16"/>
      <c r="XL28" s="16"/>
      <c r="XM28" s="16"/>
      <c r="XN28" s="16"/>
      <c r="XO28" s="16"/>
      <c r="XP28" s="16"/>
      <c r="XQ28" s="16"/>
      <c r="XR28" s="16"/>
      <c r="XS28" s="16"/>
      <c r="XT28" s="16"/>
      <c r="XU28" s="16"/>
      <c r="XV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YT28" s="16"/>
      <c r="YU28" s="16"/>
      <c r="YV28" s="16"/>
      <c r="YW28" s="16"/>
      <c r="YX28" s="16"/>
      <c r="YY28" s="16"/>
      <c r="YZ28" s="16"/>
      <c r="ZA28" s="16"/>
      <c r="ZB28" s="16"/>
      <c r="ZC28" s="16"/>
      <c r="ZD28" s="16"/>
      <c r="ZE28" s="16"/>
      <c r="ZF28" s="16"/>
      <c r="ZG28" s="16"/>
      <c r="ZH28" s="16"/>
      <c r="ZI28" s="16"/>
      <c r="ZJ28" s="16"/>
      <c r="ZK28" s="16"/>
      <c r="ZL28" s="16"/>
      <c r="ZM28" s="16"/>
      <c r="ZN28" s="16"/>
      <c r="ZO28" s="16"/>
      <c r="ZP28" s="16"/>
      <c r="ZQ28" s="16"/>
      <c r="ZR28" s="16"/>
      <c r="ZS28" s="16"/>
      <c r="ZT28" s="16"/>
      <c r="ZU28" s="16"/>
      <c r="ZV28" s="16"/>
      <c r="ZW28" s="16"/>
      <c r="ZX28" s="16"/>
      <c r="ZY28" s="16"/>
      <c r="ZZ28" s="16"/>
      <c r="AAA28" s="16"/>
      <c r="AAB28" s="16"/>
      <c r="AAC28" s="16"/>
      <c r="AAD28" s="16"/>
      <c r="AAE28" s="16"/>
      <c r="AAF28" s="16"/>
      <c r="AAG28" s="16"/>
      <c r="AAH28" s="16"/>
      <c r="AAI28" s="16"/>
      <c r="AAJ28" s="16"/>
      <c r="AAK28" s="16"/>
      <c r="AAL28" s="16"/>
      <c r="AAM28" s="16"/>
      <c r="AAN28" s="16"/>
      <c r="AAO28" s="16"/>
      <c r="AAP28" s="16"/>
      <c r="AAQ28" s="16"/>
      <c r="AAR28" s="16"/>
      <c r="AAS28" s="16"/>
      <c r="AAT28" s="16"/>
      <c r="AAU28" s="16"/>
      <c r="AAV28" s="16"/>
      <c r="AAW28" s="16"/>
      <c r="AAX28" s="16"/>
      <c r="AAY28" s="16"/>
      <c r="AAZ28" s="16"/>
      <c r="ABA28" s="16"/>
      <c r="ABB28" s="16"/>
      <c r="ABC28" s="16"/>
      <c r="ABD28" s="16"/>
      <c r="ABE28" s="16"/>
      <c r="ABF28" s="16"/>
      <c r="ABG28" s="16"/>
      <c r="ABH28" s="16"/>
      <c r="ABI28" s="16"/>
      <c r="ABJ28" s="16"/>
      <c r="ABK28" s="16"/>
      <c r="ABL28" s="16"/>
      <c r="ABM28" s="16"/>
      <c r="ABN28" s="16"/>
      <c r="ABO28" s="16"/>
      <c r="ABP28" s="16"/>
      <c r="ABQ28" s="16"/>
      <c r="ABR28" s="16"/>
      <c r="ABS28" s="16"/>
      <c r="ABT28" s="16"/>
      <c r="ABU28" s="16"/>
      <c r="ABV28" s="16"/>
      <c r="ABW28" s="16"/>
      <c r="ABX28" s="16"/>
      <c r="ABY28" s="16"/>
      <c r="ABZ28" s="16"/>
      <c r="ACA28" s="16"/>
      <c r="ACB28" s="16"/>
      <c r="ACC28" s="16"/>
      <c r="ACD28" s="16"/>
      <c r="ACE28" s="16"/>
      <c r="ACF28" s="16"/>
      <c r="ACG28" s="16"/>
      <c r="ACH28" s="16"/>
      <c r="ACI28" s="16"/>
      <c r="ACJ28" s="16"/>
      <c r="ACK28" s="16"/>
      <c r="ACL28" s="16"/>
      <c r="ACM28" s="16"/>
      <c r="ACN28" s="16"/>
      <c r="ACO28" s="16"/>
      <c r="ACP28" s="16"/>
      <c r="ACQ28" s="16"/>
      <c r="ACR28" s="16"/>
      <c r="ACS28" s="16"/>
      <c r="ACT28" s="16"/>
      <c r="ACU28" s="16"/>
      <c r="ACV28" s="16"/>
      <c r="ACW28" s="16"/>
      <c r="ACX28" s="16"/>
      <c r="ACY28" s="16"/>
      <c r="ACZ28" s="16"/>
      <c r="ADA28" s="16"/>
      <c r="ADB28" s="16"/>
      <c r="ADC28" s="16"/>
      <c r="ADD28" s="16"/>
      <c r="ADE28" s="16"/>
      <c r="ADF28" s="16"/>
      <c r="ADG28" s="16"/>
      <c r="ADH28" s="16"/>
      <c r="ADI28" s="16"/>
      <c r="ADJ28" s="16"/>
      <c r="ADK28" s="16"/>
      <c r="ADL28" s="16"/>
      <c r="ADM28" s="16"/>
      <c r="ADN28" s="16"/>
      <c r="ADO28" s="16"/>
      <c r="ADP28" s="16"/>
      <c r="ADQ28" s="16"/>
      <c r="ADR28" s="16"/>
      <c r="ADS28" s="16"/>
      <c r="ADT28" s="16"/>
      <c r="ADU28" s="16"/>
      <c r="ADV28" s="16"/>
      <c r="ADW28" s="16"/>
      <c r="ADX28" s="16"/>
      <c r="ADY28" s="16"/>
      <c r="ADZ28" s="16"/>
      <c r="AEA28" s="16"/>
      <c r="AEB28" s="16"/>
      <c r="AEC28" s="16"/>
      <c r="AED28" s="16"/>
      <c r="AEE28" s="16"/>
      <c r="AEF28" s="16"/>
      <c r="AEG28" s="16"/>
      <c r="AEH28" s="16"/>
      <c r="AEI28" s="16"/>
      <c r="AEJ28" s="16"/>
      <c r="AEK28" s="16"/>
      <c r="AEL28" s="16"/>
      <c r="AEM28" s="16"/>
      <c r="AEN28" s="16"/>
      <c r="AEO28" s="16"/>
      <c r="AEP28" s="16"/>
      <c r="AEQ28" s="16"/>
      <c r="AER28" s="16"/>
      <c r="AES28" s="16"/>
      <c r="AET28" s="16"/>
      <c r="AEU28" s="16"/>
      <c r="AEV28" s="16"/>
      <c r="AEW28" s="16"/>
      <c r="AEX28" s="16"/>
      <c r="AEY28" s="16"/>
      <c r="AEZ28" s="16"/>
      <c r="AFA28" s="16"/>
      <c r="AFB28" s="16"/>
      <c r="AFC28" s="16"/>
      <c r="AFD28" s="16"/>
      <c r="AFE28" s="16"/>
      <c r="AFF28" s="16"/>
      <c r="AFG28" s="16"/>
      <c r="AFH28" s="16"/>
      <c r="AFI28" s="16"/>
      <c r="AFJ28" s="16"/>
      <c r="AFK28" s="16"/>
      <c r="AFL28" s="16"/>
      <c r="AFM28" s="16"/>
      <c r="AFN28" s="16"/>
      <c r="AFO28" s="16"/>
      <c r="AFP28" s="16"/>
      <c r="AFQ28" s="16"/>
      <c r="AFR28" s="16"/>
      <c r="AFS28" s="16"/>
      <c r="AFT28" s="16"/>
      <c r="AFU28" s="16"/>
      <c r="AFV28" s="16"/>
      <c r="AFW28" s="16"/>
      <c r="AFX28" s="16"/>
      <c r="AFY28" s="16"/>
      <c r="AFZ28" s="16"/>
      <c r="AGA28" s="16"/>
      <c r="AGB28" s="16"/>
      <c r="AGC28" s="16"/>
      <c r="AGD28" s="16"/>
      <c r="AGE28" s="16"/>
      <c r="AGF28" s="16"/>
      <c r="AGG28" s="16"/>
      <c r="AGH28" s="16"/>
      <c r="AGI28" s="16"/>
      <c r="AGJ28" s="16"/>
      <c r="AGK28" s="16"/>
      <c r="AGL28" s="16"/>
      <c r="AGM28" s="16"/>
      <c r="AGN28" s="16"/>
      <c r="AGO28" s="16"/>
      <c r="AGP28" s="16"/>
      <c r="AGQ28" s="16"/>
      <c r="AGR28" s="16"/>
      <c r="AGS28" s="16"/>
      <c r="AGT28" s="16"/>
      <c r="AGU28" s="16"/>
      <c r="AGV28" s="16"/>
      <c r="AGW28" s="16"/>
      <c r="AGX28" s="16"/>
      <c r="AGY28" s="16"/>
      <c r="AGZ28" s="16"/>
      <c r="AHA28" s="16"/>
      <c r="AHB28" s="16"/>
      <c r="AHC28" s="16"/>
      <c r="AHD28" s="16"/>
      <c r="AHE28" s="16"/>
      <c r="AHF28" s="16"/>
      <c r="AHG28" s="16"/>
      <c r="AHH28" s="16"/>
      <c r="AHI28" s="16"/>
      <c r="AHJ28" s="16"/>
      <c r="AHK28" s="16"/>
      <c r="AHL28" s="16"/>
      <c r="AHM28" s="16"/>
      <c r="AHN28" s="16"/>
      <c r="AHO28" s="16"/>
      <c r="AHP28" s="16"/>
      <c r="AHQ28" s="16"/>
      <c r="AHR28" s="16"/>
      <c r="AHS28" s="16"/>
      <c r="AHT28" s="16"/>
      <c r="AHU28" s="16"/>
      <c r="AHV28" s="16"/>
      <c r="AHW28" s="16"/>
      <c r="AHX28" s="16"/>
      <c r="AHY28" s="16"/>
      <c r="AHZ28" s="16"/>
      <c r="AIA28" s="16"/>
      <c r="AIB28" s="16"/>
      <c r="AIC28" s="16"/>
      <c r="AID28" s="16"/>
      <c r="AIE28" s="16"/>
      <c r="AIF28" s="16"/>
      <c r="AIG28" s="16"/>
      <c r="AIH28" s="16"/>
      <c r="AII28" s="16"/>
      <c r="AIJ28" s="16"/>
      <c r="AIK28" s="16"/>
      <c r="AIL28" s="16"/>
      <c r="AIM28" s="16"/>
      <c r="AIN28" s="16"/>
      <c r="AIO28" s="16"/>
      <c r="AIP28" s="16"/>
      <c r="AIQ28" s="16"/>
      <c r="AIR28" s="16"/>
      <c r="AIS28" s="16"/>
      <c r="AIT28" s="16"/>
      <c r="AIU28" s="16"/>
      <c r="AIV28" s="16"/>
      <c r="AIW28" s="16"/>
      <c r="AIX28" s="16"/>
      <c r="AIY28" s="16"/>
      <c r="AIZ28" s="16"/>
      <c r="AJA28" s="16"/>
      <c r="AJB28" s="16"/>
      <c r="AJC28" s="16"/>
      <c r="AJD28" s="16"/>
      <c r="AJE28" s="16"/>
      <c r="AJF28" s="16"/>
      <c r="AJG28" s="16"/>
      <c r="AJH28" s="16"/>
      <c r="AJI28" s="16"/>
      <c r="AJJ28" s="16"/>
      <c r="AJK28" s="16"/>
      <c r="AJL28" s="16"/>
      <c r="AJM28" s="16"/>
      <c r="AJN28" s="16"/>
      <c r="AJO28" s="16"/>
      <c r="AJP28" s="16"/>
      <c r="AJQ28" s="16"/>
      <c r="AJR28" s="16"/>
      <c r="AJS28" s="16"/>
      <c r="AJT28" s="16"/>
      <c r="AJU28" s="16"/>
      <c r="AJV28" s="16"/>
      <c r="AJW28" s="16"/>
      <c r="AJX28" s="16"/>
      <c r="AJY28" s="16"/>
      <c r="AJZ28" s="16"/>
      <c r="AKA28" s="16"/>
      <c r="AKB28" s="16"/>
      <c r="AKC28" s="16"/>
      <c r="AKD28" s="16"/>
      <c r="AKE28" s="16"/>
      <c r="AKF28" s="16"/>
      <c r="AKG28" s="16"/>
      <c r="AKH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v>42</v>
      </c>
      <c r="AUF28" s="16">
        <v>42</v>
      </c>
      <c r="AUG28" s="16">
        <v>42</v>
      </c>
      <c r="AUH28" s="16">
        <v>42</v>
      </c>
      <c r="AUI28" s="16">
        <v>42</v>
      </c>
      <c r="AUJ28" s="16">
        <v>42</v>
      </c>
      <c r="AUK28" s="16">
        <v>42</v>
      </c>
      <c r="AUL28" s="16">
        <v>42</v>
      </c>
      <c r="AUM28" s="16">
        <v>42</v>
      </c>
      <c r="AUN28" s="16">
        <v>42</v>
      </c>
      <c r="AUO28" s="16">
        <v>42</v>
      </c>
      <c r="AUP28" s="16">
        <v>42</v>
      </c>
      <c r="AUQ28" s="16">
        <v>42</v>
      </c>
      <c r="AUR28" s="16">
        <v>42</v>
      </c>
      <c r="AUS28" s="16">
        <v>42</v>
      </c>
      <c r="AUT28" s="16">
        <v>42</v>
      </c>
      <c r="AUU28" s="16">
        <v>42</v>
      </c>
      <c r="AUV28" s="16">
        <v>39</v>
      </c>
      <c r="AUW28" s="16">
        <v>39</v>
      </c>
      <c r="AUX28" s="16">
        <v>39</v>
      </c>
      <c r="AUY28" s="16">
        <v>39</v>
      </c>
      <c r="AUZ28" s="16">
        <v>45</v>
      </c>
      <c r="AVA28" s="16">
        <v>47</v>
      </c>
      <c r="AVB28" s="16">
        <v>48</v>
      </c>
      <c r="AVC28" s="16">
        <v>57</v>
      </c>
      <c r="AVD28" s="16">
        <v>60</v>
      </c>
      <c r="AVE28" s="16">
        <v>60</v>
      </c>
      <c r="AVF28" s="16">
        <v>60</v>
      </c>
      <c r="AVG28" s="16">
        <v>60</v>
      </c>
      <c r="AVH28" s="16">
        <v>59</v>
      </c>
      <c r="AVI28" s="16">
        <v>61</v>
      </c>
      <c r="AVJ28" s="16">
        <v>58</v>
      </c>
      <c r="AVK28" s="16">
        <v>53</v>
      </c>
      <c r="AVL28" s="16">
        <v>53</v>
      </c>
      <c r="AVM28" s="16">
        <v>53</v>
      </c>
      <c r="AVN28" s="16">
        <v>53</v>
      </c>
      <c r="AVO28" s="16">
        <v>53</v>
      </c>
      <c r="AVP28" s="16">
        <v>53</v>
      </c>
      <c r="AVQ28" s="16">
        <v>53</v>
      </c>
      <c r="AVR28" s="16">
        <v>53</v>
      </c>
      <c r="AVS28" s="16">
        <v>53</v>
      </c>
      <c r="AVT28" s="16">
        <v>53</v>
      </c>
      <c r="AVU28" s="16">
        <v>53</v>
      </c>
      <c r="AVV28" s="16">
        <v>58</v>
      </c>
      <c r="AVW28" s="16">
        <v>57</v>
      </c>
      <c r="AVX28" s="16">
        <v>57</v>
      </c>
      <c r="AVY28" s="16">
        <v>57</v>
      </c>
      <c r="AVZ28" s="16">
        <v>57</v>
      </c>
      <c r="AWA28" s="16">
        <v>57</v>
      </c>
      <c r="AWB28" s="16">
        <v>57</v>
      </c>
      <c r="AWC28" s="16">
        <v>57</v>
      </c>
      <c r="AWD28" s="16">
        <v>23</v>
      </c>
      <c r="AWE28" s="16">
        <v>23</v>
      </c>
      <c r="AWF28" s="16">
        <v>24</v>
      </c>
      <c r="AWG28" s="16">
        <v>23</v>
      </c>
      <c r="AWH28" s="16">
        <v>21</v>
      </c>
      <c r="AWI28" s="16">
        <v>22</v>
      </c>
      <c r="AWJ28" s="16">
        <v>22</v>
      </c>
      <c r="AWK28" s="16">
        <v>21</v>
      </c>
      <c r="AWL28" s="16">
        <v>22</v>
      </c>
      <c r="AWM28" s="16">
        <v>22</v>
      </c>
      <c r="AWN28" s="16">
        <v>23</v>
      </c>
      <c r="AWO28" s="16">
        <v>22</v>
      </c>
      <c r="AWP28" s="16">
        <v>23</v>
      </c>
      <c r="AWQ28" s="16">
        <v>23</v>
      </c>
      <c r="AWR28" s="16">
        <v>23</v>
      </c>
      <c r="AWS28" s="16">
        <v>23</v>
      </c>
      <c r="AWT28" s="16">
        <v>23</v>
      </c>
      <c r="AWU28" s="16">
        <v>23</v>
      </c>
      <c r="AWV28" s="16">
        <v>23</v>
      </c>
      <c r="AWW28" s="16">
        <v>23</v>
      </c>
      <c r="AWX28" s="16">
        <v>21</v>
      </c>
      <c r="AWY28" s="16">
        <v>20</v>
      </c>
      <c r="AWZ28" s="16">
        <v>20</v>
      </c>
      <c r="AXA28" s="16">
        <v>20</v>
      </c>
      <c r="AXB28" s="16">
        <v>19</v>
      </c>
      <c r="AXC28" s="16">
        <v>21</v>
      </c>
      <c r="AXD28" s="16">
        <v>21</v>
      </c>
      <c r="AXE28" s="16">
        <v>20</v>
      </c>
      <c r="AXF28" s="16">
        <v>20</v>
      </c>
      <c r="AXG28" s="16">
        <v>20</v>
      </c>
      <c r="AXH28" s="16">
        <v>20</v>
      </c>
      <c r="AXI28" s="16">
        <v>20</v>
      </c>
      <c r="AXJ28" s="16">
        <v>20</v>
      </c>
      <c r="AXK28" s="16">
        <v>20</v>
      </c>
      <c r="AXL28" s="16">
        <v>20</v>
      </c>
      <c r="AXM28" s="16">
        <v>21</v>
      </c>
      <c r="AXN28" s="16">
        <v>21</v>
      </c>
      <c r="AXO28" s="16">
        <v>20</v>
      </c>
      <c r="AXP28" s="16">
        <v>22</v>
      </c>
      <c r="AXQ28" s="16">
        <v>22</v>
      </c>
      <c r="AXR28" s="16">
        <v>21</v>
      </c>
      <c r="AXS28" s="16">
        <v>21</v>
      </c>
      <c r="AXT28" s="16">
        <v>21</v>
      </c>
      <c r="AXU28" s="16">
        <v>21</v>
      </c>
      <c r="AXV28" s="16">
        <v>21</v>
      </c>
      <c r="AXW28" s="16">
        <v>21</v>
      </c>
      <c r="AXX28" s="16">
        <v>21</v>
      </c>
      <c r="AXY28" s="16">
        <v>21</v>
      </c>
      <c r="AXZ28" s="16">
        <v>19</v>
      </c>
      <c r="AYA28" s="16">
        <v>18</v>
      </c>
      <c r="AYB28" s="16">
        <v>18</v>
      </c>
      <c r="AYC28" s="16">
        <v>18</v>
      </c>
      <c r="AYD28" s="16">
        <v>25</v>
      </c>
      <c r="AYE28" s="16">
        <v>25</v>
      </c>
      <c r="AYF28" s="16">
        <v>25</v>
      </c>
      <c r="AYG28" s="16">
        <v>21</v>
      </c>
      <c r="AYH28" s="16">
        <v>20</v>
      </c>
      <c r="AYI28" s="16">
        <v>19</v>
      </c>
      <c r="AYJ28" s="16">
        <v>19</v>
      </c>
      <c r="AYK28" s="16">
        <v>19</v>
      </c>
      <c r="AYL28" s="16">
        <v>19</v>
      </c>
      <c r="AYM28" s="16">
        <v>19</v>
      </c>
      <c r="AYN28" s="16">
        <v>16</v>
      </c>
      <c r="AYO28" s="16">
        <v>16</v>
      </c>
      <c r="AYP28" s="16">
        <v>16</v>
      </c>
      <c r="AYQ28" s="16">
        <v>16</v>
      </c>
      <c r="AYR28" s="16">
        <v>18</v>
      </c>
      <c r="AYS28" s="16">
        <v>18</v>
      </c>
      <c r="AYT28" s="16">
        <v>18</v>
      </c>
      <c r="AYU28" s="16">
        <v>20</v>
      </c>
      <c r="AYV28" s="16">
        <v>20</v>
      </c>
      <c r="AYW28" s="16">
        <v>20</v>
      </c>
      <c r="AYX28" s="16">
        <v>18</v>
      </c>
      <c r="AYY28" s="16">
        <v>20</v>
      </c>
      <c r="AYZ28" s="16">
        <v>20</v>
      </c>
      <c r="AZA28" s="16">
        <v>20</v>
      </c>
      <c r="AZB28" s="16">
        <v>21</v>
      </c>
      <c r="AZC28" s="16">
        <v>22</v>
      </c>
      <c r="AZD28" s="16">
        <v>21</v>
      </c>
      <c r="AZE28" s="16">
        <v>20</v>
      </c>
      <c r="AZF28" s="16">
        <v>25</v>
      </c>
      <c r="AZG28" s="16">
        <v>22</v>
      </c>
      <c r="AZH28" s="16">
        <v>21</v>
      </c>
      <c r="AZI28" s="16">
        <v>21</v>
      </c>
      <c r="AZJ28" s="16">
        <v>21</v>
      </c>
      <c r="AZK28" s="16">
        <v>21</v>
      </c>
      <c r="AZL28" s="16">
        <v>36</v>
      </c>
      <c r="AZM28" s="16">
        <v>36</v>
      </c>
      <c r="AZN28" s="16">
        <v>36</v>
      </c>
      <c r="AZO28" s="16">
        <v>36</v>
      </c>
      <c r="AZP28" s="16">
        <v>36</v>
      </c>
      <c r="AZQ28" s="16">
        <v>36</v>
      </c>
      <c r="AZR28" s="16">
        <v>36</v>
      </c>
      <c r="AZS28" s="16">
        <v>36</v>
      </c>
      <c r="AZT28" s="16">
        <v>36</v>
      </c>
      <c r="AZU28" s="16">
        <v>32</v>
      </c>
      <c r="AZV28" s="16">
        <v>32</v>
      </c>
      <c r="AZW28" s="16">
        <v>32</v>
      </c>
      <c r="AZX28" s="16">
        <v>35</v>
      </c>
      <c r="AZY28" s="16">
        <v>38</v>
      </c>
      <c r="AZZ28" s="16">
        <v>39</v>
      </c>
      <c r="BAA28" s="16">
        <v>39</v>
      </c>
      <c r="BAB28" s="16">
        <v>38</v>
      </c>
      <c r="BAC28" s="16">
        <v>38</v>
      </c>
      <c r="BAD28" s="16">
        <v>38</v>
      </c>
      <c r="BAE28" s="16">
        <v>38</v>
      </c>
      <c r="BAF28" s="16">
        <v>38</v>
      </c>
      <c r="BAG28" s="16">
        <v>38</v>
      </c>
      <c r="BAH28" s="16">
        <v>35</v>
      </c>
      <c r="BAI28" s="16">
        <v>35</v>
      </c>
      <c r="BAJ28" s="16">
        <v>36</v>
      </c>
      <c r="BAK28" s="16">
        <v>36</v>
      </c>
      <c r="BAL28" s="16">
        <v>36</v>
      </c>
      <c r="BAM28" s="16">
        <v>39</v>
      </c>
      <c r="BAN28" s="16">
        <v>38</v>
      </c>
      <c r="BAO28" s="16">
        <v>33</v>
      </c>
      <c r="BAP28" s="16">
        <v>33</v>
      </c>
      <c r="BAQ28" s="16">
        <v>33</v>
      </c>
      <c r="BAR28" s="16">
        <v>33</v>
      </c>
      <c r="BAS28" s="16">
        <v>33</v>
      </c>
      <c r="BAT28" s="16">
        <v>33</v>
      </c>
      <c r="BAU28" s="16">
        <v>33</v>
      </c>
      <c r="BAV28" s="16">
        <v>31</v>
      </c>
      <c r="BAW28" s="16">
        <v>31</v>
      </c>
      <c r="BAX28" s="16">
        <v>24</v>
      </c>
      <c r="BAY28" s="16">
        <v>24</v>
      </c>
      <c r="BAZ28" s="16">
        <v>24</v>
      </c>
      <c r="BBA28" s="16">
        <v>24</v>
      </c>
      <c r="BBB28" s="16">
        <v>28</v>
      </c>
      <c r="BBC28" s="16">
        <v>30</v>
      </c>
      <c r="BBD28" s="16">
        <v>29</v>
      </c>
      <c r="BBE28" s="16">
        <v>29</v>
      </c>
      <c r="BBF28" s="16">
        <v>29</v>
      </c>
      <c r="BBG28" s="16">
        <v>29</v>
      </c>
      <c r="BBH28" s="16">
        <v>29</v>
      </c>
      <c r="BBI28" s="16">
        <v>31</v>
      </c>
      <c r="BBJ28" s="16">
        <v>35</v>
      </c>
      <c r="BBK28" s="16">
        <v>35</v>
      </c>
      <c r="BBL28" s="16">
        <v>39</v>
      </c>
      <c r="BBM28" s="16">
        <v>39</v>
      </c>
      <c r="BBN28" s="16">
        <v>39</v>
      </c>
      <c r="BBO28" s="16">
        <v>36</v>
      </c>
      <c r="BBP28" s="16">
        <v>36</v>
      </c>
      <c r="BBQ28" s="16">
        <v>39</v>
      </c>
      <c r="BBR28" s="16">
        <v>39</v>
      </c>
      <c r="BBS28" s="16">
        <v>39</v>
      </c>
      <c r="BBT28" s="16">
        <v>39</v>
      </c>
      <c r="BBU28" s="16">
        <v>39</v>
      </c>
      <c r="BBV28" s="16">
        <v>39</v>
      </c>
      <c r="BBW28" s="16">
        <v>39</v>
      </c>
      <c r="BBX28" s="16">
        <v>40</v>
      </c>
      <c r="BBY28" s="16">
        <v>38</v>
      </c>
      <c r="BBZ28" s="16">
        <v>40</v>
      </c>
      <c r="BCA28" s="16">
        <v>40</v>
      </c>
      <c r="BCB28" s="16">
        <v>40</v>
      </c>
      <c r="BCC28" s="16">
        <v>40</v>
      </c>
      <c r="BCD28" s="16">
        <v>49</v>
      </c>
      <c r="BCE28" s="16">
        <v>49</v>
      </c>
      <c r="BCF28" s="16">
        <v>47</v>
      </c>
      <c r="BCG28" s="16">
        <v>47</v>
      </c>
      <c r="BCH28" s="16">
        <v>47</v>
      </c>
      <c r="BCI28" s="16">
        <v>47</v>
      </c>
      <c r="BCJ28" s="16">
        <v>52</v>
      </c>
      <c r="BCK28" s="16">
        <v>55</v>
      </c>
      <c r="BCL28" s="16">
        <v>56</v>
      </c>
      <c r="BCM28" s="16">
        <v>51</v>
      </c>
      <c r="BCN28" s="16">
        <v>53</v>
      </c>
      <c r="BCO28" s="16">
        <v>53</v>
      </c>
      <c r="BCP28" s="16">
        <v>54</v>
      </c>
      <c r="BCQ28" s="16">
        <v>54</v>
      </c>
      <c r="BCR28" s="16">
        <v>54</v>
      </c>
      <c r="BCS28" s="16">
        <v>64</v>
      </c>
      <c r="BCT28" s="16">
        <v>64</v>
      </c>
      <c r="BCU28" s="16">
        <v>64</v>
      </c>
      <c r="BCV28" s="16">
        <v>64</v>
      </c>
      <c r="BCW28" s="16">
        <v>63</v>
      </c>
      <c r="BCX28" s="16">
        <v>63</v>
      </c>
      <c r="BCY28" s="16">
        <v>63</v>
      </c>
      <c r="BCZ28" s="16">
        <v>61</v>
      </c>
      <c r="BDA28" s="16">
        <v>50</v>
      </c>
      <c r="BDB28" s="16">
        <v>50</v>
      </c>
      <c r="BDC28" s="16">
        <v>52</v>
      </c>
      <c r="BDD28" s="16">
        <v>52</v>
      </c>
      <c r="BDE28" s="16">
        <v>52</v>
      </c>
      <c r="BDF28" s="16">
        <v>52</v>
      </c>
      <c r="BDG28" s="16">
        <v>52</v>
      </c>
      <c r="BDH28" s="16">
        <v>49</v>
      </c>
      <c r="BDI28" s="16">
        <v>49</v>
      </c>
      <c r="BDJ28" s="16">
        <v>49</v>
      </c>
      <c r="BDK28" s="16">
        <v>49</v>
      </c>
      <c r="BDL28" s="16">
        <v>49</v>
      </c>
      <c r="BDM28" s="16">
        <v>35</v>
      </c>
      <c r="BDN28" s="16">
        <v>32</v>
      </c>
      <c r="BDO28" s="16">
        <v>30</v>
      </c>
      <c r="BDP28" s="16">
        <v>29</v>
      </c>
      <c r="BDQ28" s="16">
        <v>29</v>
      </c>
      <c r="BDR28" s="16">
        <v>29</v>
      </c>
      <c r="BDS28" s="16">
        <v>29</v>
      </c>
      <c r="BDT28" s="16">
        <v>29</v>
      </c>
      <c r="BDU28" s="16">
        <v>29</v>
      </c>
      <c r="BDV28" s="16">
        <v>29</v>
      </c>
      <c r="BDW28" s="16">
        <v>29</v>
      </c>
      <c r="BDX28" s="16">
        <v>29</v>
      </c>
      <c r="BDY28" s="16">
        <v>29</v>
      </c>
      <c r="BDZ28" s="16">
        <v>29</v>
      </c>
      <c r="BEA28" s="16">
        <v>25</v>
      </c>
      <c r="BEB28" s="16">
        <v>27</v>
      </c>
      <c r="BEC28" s="16">
        <v>25</v>
      </c>
      <c r="BED28" s="16">
        <v>25</v>
      </c>
      <c r="BEE28" s="16">
        <v>25</v>
      </c>
      <c r="BEF28" s="16">
        <v>26</v>
      </c>
      <c r="BEG28" s="16">
        <v>26</v>
      </c>
      <c r="BEH28" s="16">
        <v>26</v>
      </c>
      <c r="BEI28" s="16">
        <v>26</v>
      </c>
      <c r="BEJ28" s="16">
        <v>26</v>
      </c>
      <c r="BEK28" s="16">
        <v>26</v>
      </c>
      <c r="BEL28" s="16">
        <v>26</v>
      </c>
      <c r="BEM28" s="16">
        <v>26</v>
      </c>
      <c r="BEN28" s="16">
        <v>23</v>
      </c>
      <c r="BEO28" s="16">
        <v>22</v>
      </c>
      <c r="BEP28" s="16">
        <v>22</v>
      </c>
      <c r="BEQ28" s="16">
        <v>20</v>
      </c>
      <c r="BER28" s="16">
        <v>21</v>
      </c>
      <c r="BES28" s="16">
        <v>20</v>
      </c>
      <c r="BET28" s="16">
        <v>20</v>
      </c>
      <c r="BEU28" s="16">
        <v>20</v>
      </c>
      <c r="BEV28" s="16">
        <v>20</v>
      </c>
      <c r="BEW28" s="16">
        <v>20</v>
      </c>
      <c r="BEX28" s="16">
        <v>20</v>
      </c>
      <c r="BEY28" s="16">
        <v>20</v>
      </c>
      <c r="BEZ28" s="16">
        <v>20</v>
      </c>
      <c r="BFA28" s="16">
        <v>20</v>
      </c>
      <c r="BFB28" s="16">
        <v>20</v>
      </c>
      <c r="BFC28" s="16">
        <v>22</v>
      </c>
      <c r="BFD28" s="16">
        <v>21</v>
      </c>
      <c r="BFE28" s="16">
        <v>22</v>
      </c>
      <c r="BFF28" s="16">
        <v>21</v>
      </c>
      <c r="BFG28" s="16">
        <v>22</v>
      </c>
      <c r="BFH28" s="16">
        <v>22</v>
      </c>
      <c r="BFI28" s="16">
        <v>22</v>
      </c>
      <c r="BFJ28" s="16">
        <v>22</v>
      </c>
      <c r="BFK28" s="16">
        <v>22</v>
      </c>
      <c r="BFL28" s="16">
        <v>22</v>
      </c>
      <c r="BFM28" s="16">
        <v>22</v>
      </c>
      <c r="BFN28" s="16">
        <v>22</v>
      </c>
      <c r="BFO28" s="16">
        <v>22</v>
      </c>
      <c r="BFP28" s="16">
        <v>27</v>
      </c>
      <c r="BFQ28" s="16">
        <v>29</v>
      </c>
      <c r="BFR28" s="16">
        <v>29</v>
      </c>
      <c r="BFS28" s="16">
        <v>29</v>
      </c>
      <c r="BFT28" s="16">
        <v>29</v>
      </c>
      <c r="BFU28" s="16">
        <v>29</v>
      </c>
      <c r="BFV28" s="16">
        <v>29</v>
      </c>
      <c r="BFW28" s="16">
        <v>29</v>
      </c>
      <c r="BFX28" s="16">
        <v>29</v>
      </c>
      <c r="BFY28" s="16">
        <v>29</v>
      </c>
      <c r="BFZ28" s="16">
        <v>29</v>
      </c>
      <c r="BGA28" s="16">
        <v>29</v>
      </c>
      <c r="BGB28" s="16">
        <v>29</v>
      </c>
      <c r="BGC28" s="16">
        <v>29</v>
      </c>
      <c r="BGD28" s="16">
        <v>29</v>
      </c>
      <c r="BGE28" s="16">
        <v>29</v>
      </c>
      <c r="BGF28" s="16">
        <v>29</v>
      </c>
      <c r="BGG28" s="16">
        <v>29</v>
      </c>
      <c r="BGH28" s="16">
        <v>29</v>
      </c>
      <c r="BGI28" s="16">
        <v>25</v>
      </c>
      <c r="BGJ28" s="16">
        <v>26</v>
      </c>
      <c r="BGK28" s="16">
        <v>27</v>
      </c>
      <c r="BGL28" s="16">
        <v>28</v>
      </c>
      <c r="BGM28" s="16">
        <v>28</v>
      </c>
      <c r="BGN28" s="16">
        <v>28</v>
      </c>
      <c r="BGO28" s="16">
        <v>28</v>
      </c>
      <c r="BGP28" s="16">
        <v>28</v>
      </c>
      <c r="BGQ28" s="16">
        <v>28</v>
      </c>
      <c r="BGR28" s="16">
        <v>28</v>
      </c>
      <c r="BGS28" s="16">
        <v>28</v>
      </c>
      <c r="BGT28" s="16">
        <v>28</v>
      </c>
      <c r="BGU28" s="16">
        <v>26</v>
      </c>
      <c r="BGV28" s="16">
        <v>25</v>
      </c>
      <c r="BGW28" s="16">
        <v>24</v>
      </c>
      <c r="BGX28" s="16">
        <v>24</v>
      </c>
      <c r="BGY28" s="16">
        <v>24</v>
      </c>
      <c r="BGZ28" s="16">
        <v>26</v>
      </c>
      <c r="BHA28" s="16">
        <v>26</v>
      </c>
      <c r="BHB28" s="16">
        <v>27</v>
      </c>
      <c r="BHC28" s="16">
        <v>30</v>
      </c>
      <c r="BHD28" s="16">
        <v>30</v>
      </c>
      <c r="BHE28" s="16">
        <v>28</v>
      </c>
      <c r="BHF28" s="16">
        <v>28</v>
      </c>
      <c r="BHG28" s="16">
        <v>28</v>
      </c>
      <c r="BHH28" s="16">
        <v>30</v>
      </c>
      <c r="BHI28" s="16">
        <v>31</v>
      </c>
      <c r="BHJ28" s="16">
        <v>31</v>
      </c>
      <c r="BHK28" s="16">
        <v>31</v>
      </c>
      <c r="BHL28" s="16">
        <v>32</v>
      </c>
      <c r="BHM28" s="16">
        <v>33</v>
      </c>
      <c r="BHN28" s="16">
        <v>34</v>
      </c>
      <c r="BHO28" s="16">
        <v>35</v>
      </c>
      <c r="BHP28" s="16">
        <v>37</v>
      </c>
      <c r="BHQ28" s="16">
        <v>37</v>
      </c>
      <c r="BHR28" s="16">
        <v>37</v>
      </c>
      <c r="BHS28" s="16">
        <v>37</v>
      </c>
      <c r="BHT28" s="16">
        <v>38</v>
      </c>
      <c r="BHU28" s="16">
        <v>38</v>
      </c>
      <c r="BHV28" s="16">
        <v>38</v>
      </c>
      <c r="BHW28" s="16">
        <v>38</v>
      </c>
      <c r="BHX28" s="16">
        <v>38</v>
      </c>
      <c r="BHY28" s="16">
        <v>38</v>
      </c>
      <c r="BHZ28" s="16">
        <v>29</v>
      </c>
      <c r="BIA28" s="16">
        <v>29</v>
      </c>
      <c r="BIB28" s="16">
        <v>7</v>
      </c>
      <c r="BIC28" s="16">
        <v>7</v>
      </c>
      <c r="BID28" s="16">
        <v>7</v>
      </c>
      <c r="BIE28" s="16">
        <v>7</v>
      </c>
      <c r="BIF28" s="16">
        <v>20</v>
      </c>
      <c r="BIG28" s="16">
        <v>32</v>
      </c>
      <c r="BIH28" s="16">
        <v>32</v>
      </c>
      <c r="BII28" s="16">
        <v>32</v>
      </c>
      <c r="BIJ28" s="16">
        <v>34</v>
      </c>
      <c r="BIK28" s="16">
        <v>32</v>
      </c>
      <c r="BIL28" s="16">
        <v>32</v>
      </c>
      <c r="BIM28" s="16">
        <v>32</v>
      </c>
      <c r="BIN28" s="16">
        <v>32</v>
      </c>
      <c r="BIO28" s="16">
        <v>32</v>
      </c>
      <c r="BIP28" s="16">
        <v>32</v>
      </c>
      <c r="BIQ28" s="16">
        <v>32</v>
      </c>
      <c r="BIR28" s="16">
        <v>32</v>
      </c>
      <c r="BIS28" s="16">
        <v>30</v>
      </c>
      <c r="BIT28" s="16">
        <v>19</v>
      </c>
      <c r="BIU28" s="16">
        <v>19</v>
      </c>
      <c r="BIV28" s="16">
        <v>19</v>
      </c>
      <c r="BIW28" s="16">
        <v>19</v>
      </c>
      <c r="BIX28" s="16">
        <v>19</v>
      </c>
      <c r="BIY28" s="16">
        <v>19</v>
      </c>
      <c r="BIZ28" s="16">
        <v>19</v>
      </c>
      <c r="BJA28" s="16">
        <v>19</v>
      </c>
      <c r="BJB28" s="16">
        <v>19</v>
      </c>
      <c r="BJC28" s="16">
        <v>19</v>
      </c>
      <c r="BJD28" s="16">
        <v>20</v>
      </c>
      <c r="BJE28" s="16">
        <v>13</v>
      </c>
      <c r="BJF28" s="16">
        <v>15</v>
      </c>
      <c r="BJG28" s="16">
        <v>15</v>
      </c>
      <c r="BJH28" s="16">
        <v>14</v>
      </c>
      <c r="BJI28" s="16">
        <v>13</v>
      </c>
      <c r="BJJ28" s="16">
        <v>12</v>
      </c>
      <c r="BJK28" s="16">
        <v>11</v>
      </c>
      <c r="BJL28" s="16">
        <v>11</v>
      </c>
      <c r="BJM28" s="16">
        <v>11</v>
      </c>
      <c r="BJN28" s="16">
        <v>9</v>
      </c>
      <c r="BJO28" s="16">
        <v>9</v>
      </c>
      <c r="BJP28" s="16">
        <v>9</v>
      </c>
      <c r="BJQ28" s="16">
        <v>10</v>
      </c>
      <c r="BJR28" s="16">
        <v>10</v>
      </c>
      <c r="BJS28" s="16">
        <v>10</v>
      </c>
      <c r="BJT28" s="16">
        <v>10</v>
      </c>
      <c r="BJU28" s="16">
        <v>10</v>
      </c>
      <c r="BJV28" s="16">
        <v>10</v>
      </c>
      <c r="BJW28" s="16">
        <v>10</v>
      </c>
      <c r="BJX28" s="16">
        <v>10</v>
      </c>
      <c r="BJY28" s="16">
        <v>10</v>
      </c>
      <c r="BJZ28" s="16">
        <v>10</v>
      </c>
      <c r="BKA28" s="16">
        <v>10</v>
      </c>
      <c r="BKB28" s="16">
        <v>7</v>
      </c>
      <c r="BKC28" s="16">
        <v>7</v>
      </c>
      <c r="BKD28" s="16">
        <v>7</v>
      </c>
      <c r="BKE28" s="16">
        <v>7</v>
      </c>
      <c r="BKF28" s="16">
        <v>7</v>
      </c>
      <c r="BKG28" s="16">
        <v>7</v>
      </c>
      <c r="BKH28" s="16">
        <v>7</v>
      </c>
      <c r="BKI28" s="16">
        <v>7</v>
      </c>
      <c r="BKJ28" s="16">
        <v>7</v>
      </c>
      <c r="BKK28" s="16">
        <v>7</v>
      </c>
      <c r="BKL28" s="16">
        <v>7</v>
      </c>
      <c r="BKM28" s="16">
        <v>7</v>
      </c>
      <c r="BKN28" s="16">
        <v>7</v>
      </c>
      <c r="BKO28" s="16">
        <v>7</v>
      </c>
      <c r="BKP28" s="16">
        <v>7</v>
      </c>
      <c r="BKQ28" s="16">
        <v>10</v>
      </c>
      <c r="BKR28" s="16">
        <v>10</v>
      </c>
      <c r="BKS28" s="16">
        <v>10</v>
      </c>
      <c r="BKT28" s="16">
        <v>10</v>
      </c>
      <c r="BKU28" s="16">
        <v>10</v>
      </c>
      <c r="BKV28" s="16">
        <v>10</v>
      </c>
      <c r="BKW28" s="16">
        <v>10</v>
      </c>
      <c r="BKX28" s="16">
        <v>10</v>
      </c>
      <c r="BKY28" s="16">
        <v>10</v>
      </c>
      <c r="BKZ28" s="16">
        <v>10</v>
      </c>
      <c r="BLA28" s="16">
        <v>10</v>
      </c>
      <c r="BLB28" s="16">
        <v>10</v>
      </c>
      <c r="BLC28" s="16">
        <v>10</v>
      </c>
      <c r="BLD28" s="16">
        <v>10</v>
      </c>
      <c r="BLE28" s="16">
        <v>6</v>
      </c>
      <c r="BLF28" s="16">
        <v>6</v>
      </c>
      <c r="BLG28" s="16">
        <v>6</v>
      </c>
      <c r="BLH28" s="16">
        <v>6</v>
      </c>
      <c r="BLI28" s="16">
        <v>6</v>
      </c>
      <c r="BLJ28" s="16">
        <v>6</v>
      </c>
      <c r="BLK28" s="16">
        <v>6</v>
      </c>
      <c r="BLL28" s="16">
        <v>6</v>
      </c>
      <c r="BLM28" s="16">
        <v>6</v>
      </c>
      <c r="BLN28" s="16">
        <v>6</v>
      </c>
      <c r="BLO28" s="16">
        <v>6</v>
      </c>
      <c r="BLP28" s="16">
        <v>6</v>
      </c>
      <c r="BLQ28" s="16">
        <v>6</v>
      </c>
      <c r="BLR28" s="16">
        <v>6</v>
      </c>
      <c r="BLS28" s="16">
        <v>6</v>
      </c>
      <c r="BLT28" s="16">
        <v>6</v>
      </c>
      <c r="BLU28" s="16">
        <v>6</v>
      </c>
      <c r="BLV28" s="16">
        <v>6</v>
      </c>
      <c r="BLW28" s="16">
        <v>6</v>
      </c>
      <c r="BLX28" s="16">
        <v>6</v>
      </c>
      <c r="BLY28" s="16">
        <v>6</v>
      </c>
      <c r="BLZ28" s="16">
        <v>6</v>
      </c>
      <c r="BMA28" s="16">
        <v>6</v>
      </c>
      <c r="BMB28" s="16">
        <v>6</v>
      </c>
      <c r="BMC28" s="16">
        <v>6</v>
      </c>
      <c r="BMD28" s="16">
        <v>6</v>
      </c>
      <c r="BME28" s="16">
        <v>6</v>
      </c>
      <c r="BMF28" s="16">
        <v>6</v>
      </c>
      <c r="BMG28" s="16">
        <v>6</v>
      </c>
      <c r="BMH28" s="16">
        <v>6</v>
      </c>
      <c r="BMI28" s="16">
        <v>1</v>
      </c>
      <c r="BMJ28" s="16">
        <v>1</v>
      </c>
      <c r="BMK28" s="16">
        <v>1</v>
      </c>
      <c r="BML28" s="16">
        <v>1</v>
      </c>
      <c r="BMM28" s="16">
        <v>1</v>
      </c>
      <c r="BMN28" s="16">
        <v>1</v>
      </c>
      <c r="BMO28" s="16">
        <v>1</v>
      </c>
      <c r="BMP28" s="16">
        <v>1</v>
      </c>
      <c r="BMQ28" s="16">
        <v>1</v>
      </c>
      <c r="BMR28" s="16">
        <v>1</v>
      </c>
      <c r="BMS28" s="16">
        <v>1</v>
      </c>
      <c r="BMT28" s="16">
        <v>1</v>
      </c>
      <c r="BMU28" s="16">
        <v>1</v>
      </c>
      <c r="BMV28" s="16">
        <v>1</v>
      </c>
      <c r="BMW28" s="16">
        <v>1</v>
      </c>
      <c r="BMX28" s="16">
        <v>1</v>
      </c>
      <c r="BMY28" s="16">
        <v>1</v>
      </c>
    </row>
    <row r="29" spans="1:1715" s="6" customFormat="1" x14ac:dyDescent="0.25">
      <c r="A29" s="4" t="s">
        <v>860</v>
      </c>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16"/>
      <c r="IJ29" s="16"/>
      <c r="IK29" s="16"/>
      <c r="IL29" s="16"/>
      <c r="IM29" s="16"/>
      <c r="IN29" s="16"/>
      <c r="IO29" s="16"/>
      <c r="IP29" s="16"/>
      <c r="IQ29" s="16"/>
      <c r="IR29" s="16"/>
      <c r="IS29" s="16"/>
      <c r="IT29" s="16"/>
      <c r="IU29" s="16"/>
      <c r="IV29" s="16"/>
      <c r="IW29" s="16"/>
      <c r="IX29" s="16"/>
      <c r="IY29" s="16"/>
      <c r="IZ29" s="16"/>
      <c r="JA29" s="16"/>
      <c r="JB29" s="16"/>
      <c r="JC29" s="16"/>
      <c r="JD29" s="16"/>
      <c r="JE29" s="16"/>
      <c r="JF29" s="16"/>
      <c r="JG29" s="16"/>
      <c r="JH29" s="16"/>
      <c r="JI29" s="16"/>
      <c r="JJ29" s="16"/>
      <c r="JK29" s="16"/>
      <c r="JL29" s="16"/>
      <c r="JM29" s="16"/>
      <c r="JN29" s="16"/>
      <c r="JO29" s="16"/>
      <c r="JP29" s="16"/>
      <c r="JQ29" s="16"/>
      <c r="JR29" s="16"/>
      <c r="JS29" s="16"/>
      <c r="JT29" s="16"/>
      <c r="JU29" s="16"/>
      <c r="JV29" s="16"/>
      <c r="JW29" s="16"/>
      <c r="JX29" s="16"/>
      <c r="JY29" s="16"/>
      <c r="JZ29" s="16"/>
      <c r="KA29" s="16"/>
      <c r="KB29" s="16"/>
      <c r="KC29" s="16"/>
      <c r="KD29" s="16"/>
      <c r="KE29" s="16"/>
      <c r="KF29" s="16"/>
      <c r="KG29" s="16"/>
      <c r="KH29" s="16"/>
      <c r="KI29" s="16"/>
      <c r="KJ29" s="16"/>
      <c r="KK29" s="16"/>
      <c r="KL29" s="16"/>
      <c r="KM29" s="16"/>
      <c r="KN29" s="16"/>
      <c r="KO29" s="16"/>
      <c r="KP29" s="16"/>
      <c r="KQ29" s="16"/>
      <c r="KR29" s="16"/>
      <c r="KS29" s="16"/>
      <c r="KT29" s="16"/>
      <c r="KU29" s="16"/>
      <c r="KV29" s="16"/>
      <c r="KW29" s="16"/>
      <c r="KX29" s="16"/>
      <c r="KY29" s="16"/>
      <c r="KZ29" s="16"/>
      <c r="LA29" s="16"/>
      <c r="LB29" s="16"/>
      <c r="LC29" s="16"/>
      <c r="LD29" s="16"/>
      <c r="LE29" s="16"/>
      <c r="LF29" s="16"/>
      <c r="LG29" s="16"/>
      <c r="LH29" s="16"/>
      <c r="LI29" s="16"/>
      <c r="LJ29" s="16"/>
      <c r="LK29" s="16"/>
      <c r="LL29" s="16"/>
      <c r="LM29" s="16"/>
      <c r="LN29" s="16"/>
      <c r="LO29" s="16"/>
      <c r="LP29" s="16"/>
      <c r="LQ29" s="16"/>
      <c r="LR29" s="16"/>
      <c r="LS29" s="16"/>
      <c r="LT29" s="16"/>
      <c r="LU29" s="16"/>
      <c r="LV29" s="16"/>
      <c r="LW29" s="16"/>
      <c r="LX29" s="16"/>
      <c r="LY29" s="16"/>
      <c r="LZ29" s="16"/>
      <c r="MA29" s="16"/>
      <c r="MB29" s="16"/>
      <c r="MC29" s="16"/>
      <c r="MD29" s="16"/>
      <c r="ME29" s="16"/>
      <c r="MF29" s="16"/>
      <c r="MG29" s="16"/>
      <c r="MH29" s="16"/>
      <c r="MJ29" s="16"/>
      <c r="MK29" s="16"/>
      <c r="ML29" s="16"/>
      <c r="MM29" s="16"/>
      <c r="MN29" s="16"/>
      <c r="MO29" s="16"/>
      <c r="MP29" s="16"/>
      <c r="MQ29" s="16"/>
      <c r="MR29" s="16"/>
      <c r="MS29" s="16"/>
      <c r="MT29" s="16"/>
      <c r="MU29" s="16"/>
      <c r="MV29" s="16"/>
      <c r="MW29" s="16"/>
      <c r="MX29" s="16"/>
      <c r="MY29" s="16"/>
      <c r="MZ29" s="16"/>
      <c r="NA29" s="16"/>
      <c r="NB29" s="16"/>
      <c r="NC29" s="16"/>
      <c r="ND29" s="16"/>
      <c r="NE29" s="16"/>
      <c r="NF29" s="16"/>
      <c r="NG29" s="16"/>
      <c r="NH29" s="16"/>
      <c r="NI29" s="16"/>
      <c r="NJ29" s="16"/>
      <c r="NK29" s="16"/>
      <c r="NL29" s="16"/>
      <c r="NM29" s="16"/>
      <c r="NN29" s="16"/>
      <c r="NO29" s="16"/>
      <c r="NP29" s="16"/>
      <c r="NQ29" s="16"/>
      <c r="NR29" s="16"/>
      <c r="NS29" s="16"/>
      <c r="NT29" s="16"/>
      <c r="NU29" s="16"/>
      <c r="NV29" s="16"/>
      <c r="NW29" s="16"/>
      <c r="NX29" s="16"/>
      <c r="NY29" s="16"/>
      <c r="NZ29" s="16"/>
      <c r="OA29" s="16"/>
      <c r="OB29" s="16"/>
      <c r="OC29" s="16"/>
      <c r="OD29" s="16"/>
      <c r="OE29" s="16"/>
      <c r="OF29" s="16"/>
      <c r="OG29" s="16"/>
      <c r="OH29" s="16"/>
      <c r="OI29" s="16"/>
      <c r="OJ29" s="16"/>
      <c r="OK29" s="16"/>
      <c r="OL29" s="16"/>
      <c r="OM29" s="16"/>
      <c r="ON29" s="16"/>
      <c r="OO29" s="16"/>
      <c r="OP29" s="16"/>
      <c r="OQ29" s="16"/>
      <c r="OR29" s="16"/>
      <c r="OS29" s="16"/>
      <c r="OT29" s="16"/>
      <c r="OU29" s="16"/>
      <c r="OV29" s="16"/>
      <c r="OW29" s="16"/>
      <c r="OX29" s="16"/>
      <c r="OY29" s="16"/>
      <c r="OZ29" s="16"/>
      <c r="PA29" s="16"/>
      <c r="PB29" s="16"/>
      <c r="PC29" s="16"/>
      <c r="PD29" s="16"/>
      <c r="PE29" s="16"/>
      <c r="PF29" s="16"/>
      <c r="PG29" s="16"/>
      <c r="PH29" s="16"/>
      <c r="PI29" s="16"/>
      <c r="PJ29" s="16"/>
      <c r="PK29" s="16"/>
      <c r="PL29" s="16"/>
      <c r="PM29" s="16"/>
      <c r="PN29" s="16"/>
      <c r="PO29" s="16"/>
      <c r="PP29" s="16"/>
      <c r="PQ29" s="16"/>
      <c r="PR29" s="16"/>
      <c r="PS29" s="16"/>
      <c r="PT29" s="16"/>
      <c r="PU29" s="16"/>
      <c r="PV29" s="16"/>
      <c r="PW29" s="16"/>
      <c r="PX29" s="16"/>
      <c r="PY29" s="16"/>
      <c r="PZ29" s="16"/>
      <c r="QA29" s="16"/>
      <c r="QB29" s="16"/>
      <c r="QC29" s="16"/>
      <c r="QD29" s="16"/>
      <c r="QE29" s="16"/>
      <c r="QF29" s="16"/>
      <c r="QG29" s="16"/>
      <c r="QH29" s="16"/>
      <c r="QI29" s="16"/>
      <c r="QJ29" s="16"/>
      <c r="QK29" s="16"/>
      <c r="QL29" s="16"/>
      <c r="QM29" s="16"/>
      <c r="QN29" s="16"/>
      <c r="QO29" s="16"/>
      <c r="QP29" s="16"/>
      <c r="QQ29" s="16"/>
      <c r="QR29" s="16"/>
      <c r="QS29" s="16"/>
      <c r="QT29" s="16"/>
      <c r="QU29" s="16"/>
      <c r="QV29" s="16"/>
      <c r="QW29" s="16"/>
      <c r="QX29" s="16"/>
      <c r="QY29" s="16"/>
      <c r="QZ29" s="16"/>
      <c r="RA29" s="16"/>
      <c r="RB29" s="16"/>
      <c r="RC29" s="16"/>
      <c r="RD29" s="16"/>
      <c r="RE29" s="16"/>
      <c r="RF29" s="16"/>
      <c r="RG29" s="16"/>
      <c r="RH29" s="16"/>
      <c r="RI29" s="16"/>
      <c r="RJ29" s="16"/>
      <c r="RK29" s="16"/>
      <c r="RL29" s="16"/>
      <c r="RM29" s="16"/>
      <c r="RN29" s="16"/>
      <c r="RO29" s="16"/>
      <c r="RP29" s="16"/>
      <c r="RQ29" s="16"/>
      <c r="RR29" s="16"/>
      <c r="RS29" s="16"/>
      <c r="RT29" s="16"/>
      <c r="RU29" s="16"/>
      <c r="RV29" s="16"/>
      <c r="RW29" s="16"/>
      <c r="RX29" s="16"/>
      <c r="RY29" s="16"/>
      <c r="RZ29" s="16"/>
      <c r="SA29" s="16"/>
      <c r="SB29" s="16"/>
      <c r="SC29" s="16"/>
      <c r="SD29" s="16"/>
      <c r="SE29" s="16"/>
      <c r="SF29" s="16"/>
      <c r="SG29" s="16"/>
      <c r="SH29" s="16"/>
      <c r="SI29" s="16"/>
      <c r="SJ29" s="16"/>
      <c r="SK29" s="16"/>
      <c r="SL29" s="16"/>
      <c r="SM29" s="16"/>
      <c r="SN29" s="16"/>
      <c r="SO29" s="16"/>
      <c r="SP29" s="16"/>
      <c r="SQ29" s="16"/>
      <c r="SR29" s="16"/>
      <c r="SS29" s="16"/>
      <c r="ST29" s="16"/>
      <c r="SU29" s="16"/>
      <c r="SV29" s="16"/>
      <c r="SW29" s="16"/>
      <c r="SX29" s="16"/>
      <c r="SY29" s="16"/>
      <c r="SZ29" s="16"/>
      <c r="TA29" s="16"/>
      <c r="TB29" s="16"/>
      <c r="TC29" s="16"/>
      <c r="TD29" s="16"/>
      <c r="TE29" s="16"/>
      <c r="TF29" s="16"/>
      <c r="TG29" s="16"/>
      <c r="TH29" s="16"/>
      <c r="TI29" s="16"/>
      <c r="TJ29" s="16"/>
      <c r="TK29" s="16"/>
      <c r="TL29" s="16"/>
      <c r="TM29" s="16"/>
      <c r="TN29" s="16"/>
      <c r="TO29" s="16"/>
      <c r="TP29" s="16"/>
      <c r="TQ29" s="16"/>
      <c r="TR29" s="16"/>
      <c r="TS29" s="16"/>
      <c r="TT29" s="16"/>
      <c r="TU29" s="16"/>
      <c r="TV29" s="16"/>
      <c r="TW29" s="16"/>
      <c r="TX29" s="16"/>
      <c r="TY29" s="16"/>
      <c r="TZ29" s="16"/>
      <c r="UA29" s="16"/>
      <c r="UB29" s="16"/>
      <c r="UC29" s="16"/>
      <c r="UD29" s="16"/>
      <c r="UE29" s="16"/>
      <c r="UF29" s="16"/>
      <c r="UG29" s="16"/>
      <c r="UH29" s="16"/>
      <c r="UI29" s="16"/>
      <c r="UJ29" s="16"/>
      <c r="UK29" s="16"/>
      <c r="UL29" s="16"/>
      <c r="UM29" s="16"/>
      <c r="UN29" s="16"/>
      <c r="UO29" s="16"/>
      <c r="UP29" s="16"/>
      <c r="UQ29" s="16"/>
      <c r="UR29" s="16"/>
      <c r="US29" s="16"/>
      <c r="UT29" s="16"/>
      <c r="UU29" s="16"/>
      <c r="UV29" s="16"/>
      <c r="UW29" s="16"/>
      <c r="UX29" s="16"/>
      <c r="UY29" s="16"/>
      <c r="UZ29" s="16"/>
      <c r="VA29" s="16"/>
      <c r="VB29" s="16"/>
      <c r="VC29" s="16"/>
      <c r="VD29" s="16"/>
      <c r="VE29" s="16"/>
      <c r="VF29" s="16"/>
      <c r="VG29" s="16"/>
      <c r="VH29" s="16"/>
      <c r="VI29" s="16"/>
      <c r="VJ29" s="16"/>
      <c r="VK29" s="16"/>
      <c r="VL29" s="16"/>
      <c r="VM29" s="16"/>
      <c r="VN29" s="16"/>
      <c r="VO29" s="16"/>
      <c r="VP29" s="16"/>
      <c r="VQ29" s="16"/>
      <c r="VR29" s="16"/>
      <c r="VS29" s="16"/>
      <c r="VT29" s="16"/>
      <c r="VU29" s="16"/>
      <c r="VV29" s="16"/>
      <c r="VW29" s="16"/>
      <c r="VX29" s="16"/>
      <c r="VY29" s="16"/>
      <c r="VZ29" s="16"/>
      <c r="WA29" s="16"/>
      <c r="WB29" s="16"/>
      <c r="WC29" s="16"/>
      <c r="WD29" s="16"/>
      <c r="WE29" s="16"/>
      <c r="WF29" s="16"/>
      <c r="WG29" s="16"/>
      <c r="WH29" s="16"/>
      <c r="WI29" s="16"/>
      <c r="WJ29" s="16"/>
      <c r="WK29" s="16"/>
      <c r="WL29" s="16"/>
      <c r="WM29" s="16"/>
      <c r="WN29" s="16"/>
      <c r="WO29" s="16"/>
      <c r="WP29" s="16"/>
      <c r="WQ29" s="16"/>
      <c r="WR29" s="16"/>
      <c r="WS29" s="16"/>
      <c r="WT29" s="16"/>
      <c r="WU29" s="16"/>
      <c r="WV29" s="16"/>
      <c r="WW29" s="16"/>
      <c r="WX29" s="16"/>
      <c r="WY29" s="16"/>
      <c r="WZ29" s="16"/>
      <c r="XA29" s="16"/>
      <c r="XB29" s="16"/>
      <c r="XC29" s="16"/>
      <c r="XD29" s="16"/>
      <c r="XE29" s="16"/>
      <c r="XF29" s="16"/>
      <c r="XG29" s="16"/>
      <c r="XH29" s="16"/>
      <c r="XI29" s="16"/>
      <c r="XJ29" s="16"/>
      <c r="XK29" s="16"/>
      <c r="XL29" s="16"/>
      <c r="XM29" s="16"/>
      <c r="XN29" s="16"/>
      <c r="XO29" s="16"/>
      <c r="XP29" s="16"/>
      <c r="XQ29" s="16"/>
      <c r="XR29" s="16"/>
      <c r="XS29" s="16"/>
      <c r="XT29" s="16"/>
      <c r="XU29" s="16"/>
      <c r="XV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YT29" s="16"/>
      <c r="YU29" s="16"/>
      <c r="YV29" s="16"/>
      <c r="YW29" s="16"/>
      <c r="YX29" s="16"/>
      <c r="YY29" s="16"/>
      <c r="YZ29" s="16"/>
      <c r="ZA29" s="16"/>
      <c r="ZB29" s="16"/>
      <c r="ZC29" s="16"/>
      <c r="ZD29" s="16"/>
      <c r="ZE29" s="16"/>
      <c r="ZF29" s="16"/>
      <c r="ZG29" s="16"/>
      <c r="ZH29" s="16"/>
      <c r="ZI29" s="16"/>
      <c r="ZJ29" s="16"/>
      <c r="ZK29" s="16"/>
      <c r="ZL29" s="16"/>
      <c r="ZM29" s="16"/>
      <c r="ZN29" s="16"/>
      <c r="ZO29" s="16"/>
      <c r="ZP29" s="16"/>
      <c r="ZQ29" s="16"/>
      <c r="ZR29" s="16"/>
      <c r="ZS29" s="16"/>
      <c r="ZT29" s="16"/>
      <c r="ZU29" s="16"/>
      <c r="ZV29" s="16"/>
      <c r="ZW29" s="16"/>
      <c r="ZX29" s="16"/>
      <c r="ZY29" s="16"/>
      <c r="ZZ29" s="16"/>
      <c r="AAA29" s="16"/>
      <c r="AAB29" s="16"/>
      <c r="AAC29" s="16"/>
      <c r="AAD29" s="16"/>
      <c r="AAE29" s="16"/>
      <c r="AAF29" s="16"/>
      <c r="AAG29" s="16"/>
      <c r="AAH29" s="16"/>
      <c r="AAI29" s="16"/>
      <c r="AAJ29" s="16"/>
      <c r="AAK29" s="16"/>
      <c r="AAL29" s="16"/>
      <c r="AAM29" s="16"/>
      <c r="AAN29" s="16"/>
      <c r="AAO29" s="16"/>
      <c r="AAP29" s="16"/>
      <c r="AAQ29" s="16"/>
      <c r="AAR29" s="16"/>
      <c r="AAS29" s="16"/>
      <c r="AAT29" s="16"/>
      <c r="AAU29" s="16"/>
      <c r="AAV29" s="16"/>
      <c r="AAW29" s="16"/>
      <c r="AAX29" s="16"/>
      <c r="AAY29" s="16"/>
      <c r="AAZ29" s="16"/>
      <c r="ABA29" s="16"/>
      <c r="ABB29" s="16"/>
      <c r="ABC29" s="16"/>
      <c r="ABD29" s="16"/>
      <c r="ABE29" s="16"/>
      <c r="ABF29" s="16"/>
      <c r="ABG29" s="16"/>
      <c r="ABH29" s="16"/>
      <c r="ABI29" s="16"/>
      <c r="ABJ29" s="16"/>
      <c r="ABK29" s="16"/>
      <c r="ABL29" s="16"/>
      <c r="ABM29" s="16"/>
      <c r="ABN29" s="16"/>
      <c r="ABO29" s="16"/>
      <c r="ABP29" s="16"/>
      <c r="ABQ29" s="16"/>
      <c r="ABR29" s="16"/>
      <c r="ABS29" s="16"/>
      <c r="ABT29" s="16"/>
      <c r="ABU29" s="16"/>
      <c r="ABV29" s="16"/>
      <c r="ABW29" s="16"/>
      <c r="ABX29" s="16"/>
      <c r="ABY29" s="16"/>
      <c r="ABZ29" s="16"/>
      <c r="ACA29" s="16"/>
      <c r="ACB29" s="16"/>
      <c r="ACC29" s="16"/>
      <c r="ACD29" s="16"/>
      <c r="ACE29" s="16"/>
      <c r="ACF29" s="16"/>
      <c r="ACG29" s="16"/>
      <c r="ACH29" s="16"/>
      <c r="ACI29" s="16"/>
      <c r="ACJ29" s="16"/>
      <c r="ACK29" s="16"/>
      <c r="ACL29" s="16"/>
      <c r="ACM29" s="16"/>
      <c r="ACN29" s="16"/>
      <c r="ACO29" s="16"/>
      <c r="ACP29" s="16"/>
      <c r="ACQ29" s="16"/>
      <c r="ACR29" s="16"/>
      <c r="ACS29" s="16"/>
      <c r="ACT29" s="16"/>
      <c r="ACU29" s="16"/>
      <c r="ACV29" s="16"/>
      <c r="ACW29" s="16"/>
      <c r="ACX29" s="16"/>
      <c r="ACY29" s="16"/>
      <c r="ACZ29" s="16"/>
      <c r="ADA29" s="16"/>
      <c r="ADB29" s="16"/>
      <c r="ADC29" s="16"/>
      <c r="ADD29" s="16"/>
      <c r="ADE29" s="16"/>
      <c r="ADF29" s="16"/>
      <c r="ADG29" s="16"/>
      <c r="ADH29" s="16"/>
      <c r="ADI29" s="16"/>
      <c r="ADJ29" s="16"/>
      <c r="ADK29" s="16"/>
      <c r="ADL29" s="16"/>
      <c r="ADM29" s="16"/>
      <c r="ADN29" s="16"/>
      <c r="ADO29" s="16"/>
      <c r="ADP29" s="16"/>
      <c r="ADQ29" s="16"/>
      <c r="ADR29" s="16"/>
      <c r="ADS29" s="16"/>
      <c r="ADT29" s="16"/>
      <c r="ADU29" s="16"/>
      <c r="ADV29" s="16"/>
      <c r="ADW29" s="16"/>
      <c r="ADX29" s="16"/>
      <c r="ADY29" s="16"/>
      <c r="ADZ29" s="16"/>
      <c r="AEA29" s="16"/>
      <c r="AEB29" s="16"/>
      <c r="AEC29" s="16"/>
      <c r="AED29" s="16"/>
      <c r="AEE29" s="16"/>
      <c r="AEF29" s="16"/>
      <c r="AEG29" s="16"/>
      <c r="AEH29" s="16"/>
      <c r="AEI29" s="16"/>
      <c r="AEJ29" s="16"/>
      <c r="AEK29" s="16"/>
      <c r="AEL29" s="16"/>
      <c r="AEM29" s="16"/>
      <c r="AEN29" s="16"/>
      <c r="AEO29" s="16"/>
      <c r="AEP29" s="16"/>
      <c r="AEQ29" s="16"/>
      <c r="AER29" s="16"/>
      <c r="AES29" s="16"/>
      <c r="AET29" s="16"/>
      <c r="AEU29" s="16"/>
      <c r="AEV29" s="16"/>
      <c r="AEW29" s="16"/>
      <c r="AEX29" s="16"/>
      <c r="AEY29" s="16"/>
      <c r="AEZ29" s="16"/>
      <c r="AFA29" s="16"/>
      <c r="AFB29" s="16"/>
      <c r="AFC29" s="16"/>
      <c r="AFD29" s="16"/>
      <c r="AFE29" s="16"/>
      <c r="AFF29" s="16"/>
      <c r="AFG29" s="16"/>
      <c r="AFH29" s="16"/>
      <c r="AFI29" s="16"/>
      <c r="AFJ29" s="16"/>
      <c r="AFK29" s="16"/>
      <c r="AFL29" s="16"/>
      <c r="AFM29" s="16"/>
      <c r="AFN29" s="16"/>
      <c r="AFO29" s="16"/>
      <c r="AFP29" s="16"/>
      <c r="AFQ29" s="16"/>
      <c r="AFR29" s="16"/>
      <c r="AFS29" s="16"/>
      <c r="AFT29" s="16"/>
      <c r="AFU29" s="16"/>
      <c r="AFV29" s="16"/>
      <c r="AFW29" s="16"/>
      <c r="AFX29" s="16"/>
      <c r="AFY29" s="16"/>
      <c r="AFZ29" s="16"/>
      <c r="AGA29" s="16"/>
      <c r="AGB29" s="16"/>
      <c r="AGC29" s="16"/>
      <c r="AGD29" s="16"/>
      <c r="AGE29" s="16"/>
      <c r="AGF29" s="16"/>
      <c r="AGG29" s="16"/>
      <c r="AGH29" s="16"/>
      <c r="AGI29" s="16"/>
      <c r="AGJ29" s="16"/>
      <c r="AGK29" s="16"/>
      <c r="AGL29" s="16"/>
      <c r="AGM29" s="16"/>
      <c r="AGN29" s="16"/>
      <c r="AGO29" s="16"/>
      <c r="AGP29" s="16"/>
      <c r="AGQ29" s="16"/>
      <c r="AGR29" s="16"/>
      <c r="AGS29" s="16"/>
      <c r="AGT29" s="16"/>
      <c r="AGU29" s="16"/>
      <c r="AGV29" s="16"/>
      <c r="AGW29" s="16"/>
      <c r="AGX29" s="16"/>
      <c r="AGY29" s="16"/>
      <c r="AGZ29" s="16"/>
      <c r="AHA29" s="16"/>
      <c r="AHB29" s="16"/>
      <c r="AHC29" s="16"/>
      <c r="AHD29" s="16"/>
      <c r="AHE29" s="16"/>
      <c r="AHF29" s="16"/>
      <c r="AHG29" s="16"/>
      <c r="AHH29" s="16"/>
      <c r="AHI29" s="16"/>
      <c r="AHJ29" s="16"/>
      <c r="AHK29" s="16"/>
      <c r="AHL29" s="16"/>
      <c r="AHM29" s="16"/>
      <c r="AHN29" s="16"/>
      <c r="AHO29" s="16"/>
      <c r="AHP29" s="16"/>
      <c r="AHQ29" s="16"/>
      <c r="AHR29" s="16"/>
      <c r="AHS29" s="16"/>
      <c r="AHT29" s="16"/>
      <c r="AHU29" s="16"/>
      <c r="AHV29" s="16"/>
      <c r="AHW29" s="16"/>
      <c r="AHX29" s="16"/>
      <c r="AHY29" s="16"/>
      <c r="AHZ29" s="16"/>
      <c r="AIA29" s="16"/>
      <c r="AIB29" s="16"/>
      <c r="AIC29" s="16"/>
      <c r="AID29" s="16"/>
      <c r="AIE29" s="16"/>
      <c r="AIF29" s="16"/>
      <c r="AIG29" s="16"/>
      <c r="AIH29" s="16"/>
      <c r="AII29" s="16"/>
      <c r="AIJ29" s="16"/>
      <c r="AIK29" s="16"/>
      <c r="AIL29" s="16"/>
      <c r="AIM29" s="16"/>
      <c r="AIN29" s="16"/>
      <c r="AIO29" s="16"/>
      <c r="AIP29" s="16"/>
      <c r="AIQ29" s="16"/>
      <c r="AIR29" s="16"/>
      <c r="AIS29" s="16"/>
      <c r="AIT29" s="16"/>
      <c r="AIU29" s="16"/>
      <c r="AIV29" s="16"/>
      <c r="AIW29" s="16"/>
      <c r="AIX29" s="16"/>
      <c r="AIY29" s="16"/>
      <c r="AIZ29" s="16"/>
      <c r="AJA29" s="16"/>
      <c r="AJB29" s="16"/>
      <c r="AJC29" s="16"/>
      <c r="AJD29" s="16"/>
      <c r="AJE29" s="16"/>
      <c r="AJF29" s="16"/>
      <c r="AJG29" s="16"/>
      <c r="AJH29" s="16"/>
      <c r="AJI29" s="16"/>
      <c r="AJJ29" s="16"/>
      <c r="AJK29" s="16"/>
      <c r="AJL29" s="16"/>
      <c r="AJM29" s="16"/>
      <c r="AJN29" s="16"/>
      <c r="AJO29" s="16"/>
      <c r="AJP29" s="16"/>
      <c r="AJQ29" s="16"/>
      <c r="AJR29" s="16"/>
      <c r="AJS29" s="16"/>
      <c r="AJT29" s="16"/>
      <c r="AJU29" s="16"/>
      <c r="AJV29" s="16"/>
      <c r="AJW29" s="16"/>
      <c r="AJX29" s="16"/>
      <c r="AJY29" s="16"/>
      <c r="AJZ29" s="16"/>
      <c r="AKA29" s="16"/>
      <c r="AKB29" s="16"/>
      <c r="AKC29" s="16"/>
      <c r="AKD29" s="16"/>
      <c r="AKE29" s="16"/>
      <c r="AKF29" s="16"/>
      <c r="AKG29" s="16"/>
      <c r="AKH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v>4</v>
      </c>
      <c r="AUF29" s="16">
        <v>4</v>
      </c>
      <c r="AUG29" s="16">
        <v>4</v>
      </c>
      <c r="AUH29" s="16">
        <v>4</v>
      </c>
      <c r="AUI29" s="16">
        <v>4</v>
      </c>
      <c r="AUJ29" s="16">
        <v>4</v>
      </c>
      <c r="AUK29" s="16">
        <v>4</v>
      </c>
      <c r="AUL29" s="16">
        <v>4</v>
      </c>
      <c r="AUM29" s="16">
        <v>4</v>
      </c>
      <c r="AUN29" s="16">
        <v>4</v>
      </c>
      <c r="AUO29" s="16">
        <v>4</v>
      </c>
      <c r="AUP29" s="16">
        <v>4</v>
      </c>
      <c r="AUQ29" s="16">
        <v>4</v>
      </c>
      <c r="AUR29" s="16">
        <v>4</v>
      </c>
      <c r="AUS29" s="16">
        <v>4</v>
      </c>
      <c r="AUT29" s="16">
        <v>4</v>
      </c>
      <c r="AUU29" s="16">
        <v>4</v>
      </c>
      <c r="AUV29" s="16">
        <v>4</v>
      </c>
      <c r="AUW29" s="16">
        <v>4</v>
      </c>
      <c r="AUX29" s="16">
        <v>4</v>
      </c>
      <c r="AUY29" s="16">
        <v>4</v>
      </c>
      <c r="AUZ29" s="16">
        <v>4</v>
      </c>
      <c r="AVA29" s="16">
        <v>5</v>
      </c>
      <c r="AVB29" s="16">
        <v>5</v>
      </c>
      <c r="AVC29" s="16">
        <v>5</v>
      </c>
      <c r="AVD29" s="16">
        <v>5</v>
      </c>
      <c r="AVE29" s="16">
        <v>5</v>
      </c>
      <c r="AVF29" s="16">
        <v>5</v>
      </c>
      <c r="AVG29" s="16">
        <v>5</v>
      </c>
      <c r="AVH29" s="16">
        <v>5</v>
      </c>
      <c r="AVI29" s="16">
        <v>5</v>
      </c>
      <c r="AVJ29" s="16">
        <v>5</v>
      </c>
      <c r="AVK29" s="16">
        <v>5</v>
      </c>
      <c r="AVL29" s="16">
        <v>5</v>
      </c>
      <c r="AVM29" s="16">
        <v>5</v>
      </c>
      <c r="AVN29" s="16">
        <v>5</v>
      </c>
      <c r="AVO29" s="16">
        <v>5</v>
      </c>
      <c r="AVP29" s="16">
        <v>5</v>
      </c>
      <c r="AVQ29" s="16">
        <v>5</v>
      </c>
      <c r="AVR29" s="16">
        <v>5</v>
      </c>
      <c r="AVS29" s="16">
        <v>5</v>
      </c>
      <c r="AVT29" s="16">
        <v>5</v>
      </c>
      <c r="AVU29" s="16">
        <v>5</v>
      </c>
      <c r="AVV29" s="16">
        <v>5</v>
      </c>
      <c r="AVW29" s="16">
        <v>5</v>
      </c>
      <c r="AVX29" s="16">
        <v>5</v>
      </c>
      <c r="AVY29" s="16">
        <v>6</v>
      </c>
      <c r="AVZ29" s="16">
        <v>6</v>
      </c>
      <c r="AWA29" s="16">
        <v>6</v>
      </c>
      <c r="AWB29" s="16">
        <v>6</v>
      </c>
      <c r="AWC29" s="16">
        <v>5</v>
      </c>
      <c r="AWD29" s="16">
        <v>7</v>
      </c>
      <c r="AWE29" s="16">
        <v>7</v>
      </c>
      <c r="AWF29" s="16">
        <v>6</v>
      </c>
      <c r="AWG29" s="16">
        <v>6</v>
      </c>
      <c r="AWH29" s="16">
        <v>6</v>
      </c>
      <c r="AWI29" s="16">
        <v>6</v>
      </c>
      <c r="AWJ29" s="16">
        <v>6</v>
      </c>
      <c r="AWK29" s="16">
        <v>7</v>
      </c>
      <c r="AWL29" s="16">
        <v>7</v>
      </c>
      <c r="AWM29" s="16">
        <v>7</v>
      </c>
      <c r="AWN29" s="16">
        <v>7</v>
      </c>
      <c r="AWO29" s="16">
        <v>7</v>
      </c>
      <c r="AWP29" s="16">
        <v>7</v>
      </c>
      <c r="AWQ29" s="16">
        <v>7</v>
      </c>
      <c r="AWR29" s="16">
        <v>7</v>
      </c>
      <c r="AWS29" s="16">
        <v>7</v>
      </c>
      <c r="AWT29" s="16">
        <v>7</v>
      </c>
      <c r="AWU29" s="16">
        <v>7</v>
      </c>
      <c r="AWV29" s="16">
        <v>7</v>
      </c>
      <c r="AWW29" s="16">
        <v>7</v>
      </c>
      <c r="AWX29" s="16">
        <v>7</v>
      </c>
      <c r="AWY29" s="16">
        <v>7</v>
      </c>
      <c r="AWZ29" s="16">
        <v>7</v>
      </c>
      <c r="AXA29" s="16">
        <v>7</v>
      </c>
      <c r="AXB29" s="16">
        <v>7</v>
      </c>
      <c r="AXC29" s="16">
        <v>7</v>
      </c>
      <c r="AXD29" s="16">
        <v>7</v>
      </c>
      <c r="AXE29" s="16">
        <v>7</v>
      </c>
      <c r="AXF29" s="16">
        <v>7</v>
      </c>
      <c r="AXG29" s="16">
        <v>7</v>
      </c>
      <c r="AXH29" s="16">
        <v>7</v>
      </c>
      <c r="AXI29" s="16">
        <v>7</v>
      </c>
      <c r="AXJ29" s="16">
        <v>7</v>
      </c>
      <c r="AXK29" s="16">
        <v>7</v>
      </c>
      <c r="AXL29" s="16">
        <v>7</v>
      </c>
      <c r="AXM29" s="16">
        <v>6</v>
      </c>
      <c r="AXN29" s="16">
        <v>6</v>
      </c>
      <c r="AXO29" s="16">
        <v>6</v>
      </c>
      <c r="AXP29" s="16">
        <v>6</v>
      </c>
      <c r="AXQ29" s="16">
        <v>6</v>
      </c>
      <c r="AXR29" s="16">
        <v>6</v>
      </c>
      <c r="AXS29" s="16">
        <v>6</v>
      </c>
      <c r="AXT29" s="16">
        <v>6</v>
      </c>
      <c r="AXU29" s="16">
        <v>6</v>
      </c>
      <c r="AXV29" s="16">
        <v>6</v>
      </c>
      <c r="AXW29" s="16">
        <v>6</v>
      </c>
      <c r="AXX29" s="16">
        <v>6</v>
      </c>
      <c r="AXY29" s="16">
        <v>6</v>
      </c>
      <c r="AXZ29" s="16">
        <v>8</v>
      </c>
      <c r="AYA29" s="16">
        <v>8</v>
      </c>
      <c r="AYB29" s="16">
        <v>8</v>
      </c>
      <c r="AYC29" s="16">
        <v>8</v>
      </c>
      <c r="AYD29" s="16">
        <v>8</v>
      </c>
      <c r="AYE29" s="16">
        <v>8</v>
      </c>
      <c r="AYF29" s="16">
        <v>8</v>
      </c>
      <c r="AYG29" s="16">
        <v>8</v>
      </c>
      <c r="AYH29" s="16">
        <v>8</v>
      </c>
      <c r="AYI29" s="16">
        <v>8</v>
      </c>
      <c r="AYJ29" s="16">
        <v>8</v>
      </c>
      <c r="AYK29" s="16">
        <v>8</v>
      </c>
      <c r="AYL29" s="16">
        <v>8</v>
      </c>
      <c r="AYM29" s="16">
        <v>8</v>
      </c>
      <c r="AYN29" s="16">
        <v>8</v>
      </c>
      <c r="AYO29" s="16">
        <v>8</v>
      </c>
      <c r="AYP29" s="16">
        <v>8</v>
      </c>
      <c r="AYQ29" s="16">
        <v>8</v>
      </c>
      <c r="AYR29" s="16">
        <v>8</v>
      </c>
      <c r="AYS29" s="16">
        <v>8</v>
      </c>
      <c r="AYT29" s="16">
        <v>8</v>
      </c>
      <c r="AYU29" s="16">
        <v>8</v>
      </c>
      <c r="AYV29" s="16">
        <v>8</v>
      </c>
      <c r="AYW29" s="16">
        <v>8</v>
      </c>
      <c r="AYX29" s="16">
        <v>8</v>
      </c>
      <c r="AYY29" s="16">
        <v>8</v>
      </c>
      <c r="AYZ29" s="16">
        <v>8</v>
      </c>
      <c r="AZA29" s="16">
        <v>8</v>
      </c>
      <c r="AZB29" s="16">
        <v>8</v>
      </c>
      <c r="AZC29" s="16">
        <v>8</v>
      </c>
      <c r="AZD29" s="16">
        <v>8</v>
      </c>
      <c r="AZE29" s="16">
        <v>8</v>
      </c>
      <c r="AZF29" s="16">
        <v>8</v>
      </c>
      <c r="AZG29" s="16">
        <v>8</v>
      </c>
      <c r="AZH29" s="16">
        <v>8</v>
      </c>
      <c r="AZI29" s="16">
        <v>8</v>
      </c>
      <c r="AZJ29" s="16">
        <v>8</v>
      </c>
      <c r="AZK29" s="16">
        <v>8</v>
      </c>
      <c r="AZL29" s="16">
        <v>8</v>
      </c>
      <c r="AZM29" s="16">
        <v>8</v>
      </c>
      <c r="AZN29" s="16">
        <v>8</v>
      </c>
      <c r="AZO29" s="16">
        <v>8</v>
      </c>
      <c r="AZP29" s="16">
        <v>8</v>
      </c>
      <c r="AZQ29" s="16">
        <v>8</v>
      </c>
      <c r="AZR29" s="16">
        <v>8</v>
      </c>
      <c r="AZS29" s="16">
        <v>8</v>
      </c>
      <c r="AZT29" s="16">
        <v>8</v>
      </c>
      <c r="AZU29" s="16">
        <v>8</v>
      </c>
      <c r="AZV29" s="16">
        <v>8</v>
      </c>
      <c r="AZW29" s="16">
        <v>8</v>
      </c>
      <c r="AZX29" s="16">
        <v>8</v>
      </c>
      <c r="AZY29" s="16">
        <v>8</v>
      </c>
      <c r="AZZ29" s="16">
        <v>8</v>
      </c>
      <c r="BAA29" s="16">
        <v>8</v>
      </c>
      <c r="BAB29" s="16">
        <v>7</v>
      </c>
      <c r="BAC29" s="16">
        <v>7</v>
      </c>
      <c r="BAD29" s="16">
        <v>7</v>
      </c>
      <c r="BAE29" s="16">
        <v>7</v>
      </c>
      <c r="BAF29" s="16">
        <v>7</v>
      </c>
      <c r="BAG29" s="16">
        <v>7</v>
      </c>
      <c r="BAH29" s="16">
        <v>7</v>
      </c>
      <c r="BAI29" s="16">
        <v>7</v>
      </c>
      <c r="BAJ29" s="16">
        <v>7</v>
      </c>
      <c r="BAK29" s="16">
        <v>7</v>
      </c>
      <c r="BAL29" s="16">
        <v>7</v>
      </c>
      <c r="BAM29" s="16">
        <v>7</v>
      </c>
      <c r="BAN29" s="16">
        <v>7</v>
      </c>
      <c r="BAO29" s="16">
        <v>8</v>
      </c>
      <c r="BAP29" s="16">
        <v>7</v>
      </c>
      <c r="BAQ29" s="16">
        <v>7</v>
      </c>
      <c r="BAR29" s="16">
        <v>7</v>
      </c>
      <c r="BAS29" s="16">
        <v>7</v>
      </c>
      <c r="BAT29" s="16">
        <v>7</v>
      </c>
      <c r="BAU29" s="16">
        <v>7</v>
      </c>
      <c r="BAV29" s="16">
        <v>8</v>
      </c>
      <c r="BAW29" s="16">
        <v>8</v>
      </c>
      <c r="BAX29" s="16">
        <v>8</v>
      </c>
      <c r="BAY29" s="16">
        <v>8</v>
      </c>
      <c r="BAZ29" s="16">
        <v>8</v>
      </c>
      <c r="BBA29" s="16">
        <v>8</v>
      </c>
      <c r="BBB29" s="16">
        <v>8</v>
      </c>
      <c r="BBC29" s="16">
        <v>8</v>
      </c>
      <c r="BBD29" s="16">
        <v>8</v>
      </c>
      <c r="BBE29" s="16">
        <v>8</v>
      </c>
      <c r="BBF29" s="16">
        <v>8</v>
      </c>
      <c r="BBG29" s="16">
        <v>8</v>
      </c>
      <c r="BBH29" s="16">
        <v>8</v>
      </c>
      <c r="BBI29" s="16">
        <v>8</v>
      </c>
      <c r="BBJ29" s="16">
        <v>8</v>
      </c>
      <c r="BBK29" s="16">
        <v>8</v>
      </c>
      <c r="BBL29" s="16">
        <v>8</v>
      </c>
      <c r="BBM29" s="16">
        <v>8</v>
      </c>
      <c r="BBN29" s="16">
        <v>8</v>
      </c>
      <c r="BBO29" s="16">
        <v>8</v>
      </c>
      <c r="BBP29" s="16">
        <v>8</v>
      </c>
      <c r="BBQ29" s="16">
        <v>8</v>
      </c>
      <c r="BBR29" s="16">
        <v>8</v>
      </c>
      <c r="BBS29" s="16">
        <v>8</v>
      </c>
      <c r="BBT29" s="16">
        <v>8</v>
      </c>
      <c r="BBU29" s="16">
        <v>8</v>
      </c>
      <c r="BBV29" s="16">
        <v>8</v>
      </c>
      <c r="BBW29" s="16">
        <v>8</v>
      </c>
      <c r="BBX29" s="16">
        <v>8</v>
      </c>
      <c r="BBY29" s="16">
        <v>8</v>
      </c>
      <c r="BBZ29" s="16">
        <v>8</v>
      </c>
      <c r="BCA29" s="16">
        <v>8</v>
      </c>
      <c r="BCB29" s="16">
        <v>8</v>
      </c>
      <c r="BCC29" s="16">
        <v>8</v>
      </c>
      <c r="BCD29" s="16">
        <v>9</v>
      </c>
      <c r="BCE29" s="16">
        <v>9</v>
      </c>
      <c r="BCF29" s="16">
        <v>9</v>
      </c>
      <c r="BCG29" s="16">
        <v>9</v>
      </c>
      <c r="BCH29" s="16">
        <v>9</v>
      </c>
      <c r="BCI29" s="16">
        <v>9</v>
      </c>
      <c r="BCJ29" s="16">
        <v>7</v>
      </c>
      <c r="BCK29" s="16">
        <v>7</v>
      </c>
      <c r="BCL29" s="16">
        <v>11</v>
      </c>
      <c r="BCM29" s="16">
        <v>6</v>
      </c>
      <c r="BCN29" s="16">
        <v>6</v>
      </c>
      <c r="BCO29" s="16">
        <v>6</v>
      </c>
      <c r="BCP29" s="16">
        <v>6</v>
      </c>
      <c r="BCQ29" s="16">
        <v>6</v>
      </c>
      <c r="BCR29" s="16">
        <v>6</v>
      </c>
      <c r="BCS29" s="16">
        <v>6</v>
      </c>
      <c r="BCT29" s="16">
        <v>6</v>
      </c>
      <c r="BCU29" s="16">
        <v>6</v>
      </c>
      <c r="BCV29" s="16">
        <v>6</v>
      </c>
      <c r="BCW29" s="16">
        <v>6</v>
      </c>
      <c r="BCX29" s="16">
        <v>6</v>
      </c>
      <c r="BCY29" s="16">
        <v>6</v>
      </c>
      <c r="BCZ29" s="16">
        <v>6</v>
      </c>
      <c r="BDA29" s="16">
        <v>4</v>
      </c>
      <c r="BDB29" s="16">
        <v>4</v>
      </c>
      <c r="BDC29" s="16">
        <v>4</v>
      </c>
      <c r="BDD29" s="16">
        <v>4</v>
      </c>
      <c r="BDE29" s="16">
        <v>4</v>
      </c>
      <c r="BDF29" s="16">
        <v>4</v>
      </c>
      <c r="BDG29" s="16">
        <v>4</v>
      </c>
      <c r="BDH29" s="16">
        <v>4</v>
      </c>
      <c r="BDI29" s="16">
        <v>4</v>
      </c>
      <c r="BDJ29" s="16">
        <v>4</v>
      </c>
      <c r="BDK29" s="16">
        <v>4</v>
      </c>
      <c r="BDL29" s="16">
        <v>4</v>
      </c>
      <c r="BDM29" s="16">
        <v>4</v>
      </c>
      <c r="BDN29" s="16">
        <v>4</v>
      </c>
      <c r="BDO29" s="16">
        <v>4</v>
      </c>
      <c r="BDP29" s="16">
        <v>4</v>
      </c>
      <c r="BDQ29" s="16">
        <v>4</v>
      </c>
      <c r="BDR29" s="16">
        <v>4</v>
      </c>
      <c r="BDS29" s="16">
        <v>4</v>
      </c>
      <c r="BDT29" s="16">
        <v>4</v>
      </c>
      <c r="BDU29" s="16">
        <v>4</v>
      </c>
      <c r="BDV29" s="16">
        <v>4</v>
      </c>
      <c r="BDW29" s="16">
        <v>4</v>
      </c>
      <c r="BDX29" s="16">
        <v>4</v>
      </c>
      <c r="BDY29" s="16">
        <v>4</v>
      </c>
      <c r="BDZ29" s="16">
        <v>4</v>
      </c>
      <c r="BEA29" s="16">
        <v>4</v>
      </c>
      <c r="BEB29" s="16">
        <v>4</v>
      </c>
      <c r="BEC29" s="16">
        <v>4</v>
      </c>
      <c r="BED29" s="16">
        <v>4</v>
      </c>
      <c r="BEE29" s="16">
        <v>5</v>
      </c>
      <c r="BEF29" s="16">
        <v>5</v>
      </c>
      <c r="BEG29" s="16">
        <v>5</v>
      </c>
      <c r="BEH29" s="16">
        <v>5</v>
      </c>
      <c r="BEI29" s="16">
        <v>5</v>
      </c>
      <c r="BEJ29" s="16">
        <v>5</v>
      </c>
      <c r="BEK29" s="16">
        <v>5</v>
      </c>
      <c r="BEL29" s="16">
        <v>5</v>
      </c>
      <c r="BEM29" s="16">
        <v>5</v>
      </c>
      <c r="BEN29" s="16">
        <v>5</v>
      </c>
      <c r="BEO29" s="16">
        <v>4</v>
      </c>
      <c r="BEP29" s="16">
        <v>4</v>
      </c>
      <c r="BEQ29" s="16">
        <v>3</v>
      </c>
      <c r="BER29" s="16">
        <v>3</v>
      </c>
      <c r="BES29" s="16">
        <v>3</v>
      </c>
      <c r="BET29" s="16">
        <v>3</v>
      </c>
      <c r="BEU29" s="16">
        <v>3</v>
      </c>
      <c r="BEV29" s="16">
        <v>3</v>
      </c>
      <c r="BEW29" s="16">
        <v>3</v>
      </c>
      <c r="BEX29" s="16">
        <v>3</v>
      </c>
      <c r="BEY29" s="16">
        <v>3</v>
      </c>
      <c r="BEZ29" s="16">
        <v>3</v>
      </c>
      <c r="BFA29" s="16">
        <v>3</v>
      </c>
      <c r="BFB29" s="16">
        <v>3</v>
      </c>
      <c r="BFC29" s="16">
        <v>3</v>
      </c>
      <c r="BFD29" s="16">
        <v>3</v>
      </c>
      <c r="BFE29" s="16">
        <v>3</v>
      </c>
      <c r="BFF29" s="16">
        <v>3</v>
      </c>
      <c r="BFG29" s="16">
        <v>2</v>
      </c>
      <c r="BFH29" s="16">
        <v>2</v>
      </c>
      <c r="BFI29" s="16">
        <v>2</v>
      </c>
      <c r="BFJ29" s="16">
        <v>2</v>
      </c>
      <c r="BFK29" s="16">
        <v>2</v>
      </c>
      <c r="BFL29" s="16">
        <v>2</v>
      </c>
      <c r="BFM29" s="16">
        <v>2</v>
      </c>
      <c r="BFN29" s="16">
        <v>2</v>
      </c>
      <c r="BFO29" s="16">
        <v>2</v>
      </c>
      <c r="BFP29" s="16">
        <v>2</v>
      </c>
      <c r="BFQ29" s="16">
        <v>2</v>
      </c>
      <c r="BFR29" s="16">
        <v>2</v>
      </c>
      <c r="BFS29" s="16">
        <v>2</v>
      </c>
      <c r="BFT29" s="16">
        <v>2</v>
      </c>
      <c r="BFU29" s="16">
        <v>2</v>
      </c>
      <c r="BFV29" s="16">
        <v>2</v>
      </c>
      <c r="BFW29" s="16">
        <v>2</v>
      </c>
      <c r="BFX29" s="16">
        <v>2</v>
      </c>
      <c r="BFY29" s="16">
        <v>2</v>
      </c>
      <c r="BFZ29" s="16">
        <v>2</v>
      </c>
      <c r="BGA29" s="16">
        <v>2</v>
      </c>
      <c r="BGB29" s="16">
        <v>2</v>
      </c>
      <c r="BGC29" s="16">
        <v>2</v>
      </c>
      <c r="BGD29" s="16">
        <v>2</v>
      </c>
      <c r="BGE29" s="16">
        <v>2</v>
      </c>
      <c r="BGF29" s="16">
        <v>2</v>
      </c>
      <c r="BGG29" s="16">
        <v>2</v>
      </c>
      <c r="BGH29" s="16">
        <v>2</v>
      </c>
      <c r="BGI29" s="16">
        <v>3</v>
      </c>
      <c r="BGJ29" s="16">
        <v>3</v>
      </c>
      <c r="BGK29" s="16">
        <v>3</v>
      </c>
      <c r="BGL29" s="16">
        <v>3</v>
      </c>
      <c r="BGM29" s="16">
        <v>3</v>
      </c>
      <c r="BGN29" s="16">
        <v>3</v>
      </c>
      <c r="BGO29" s="16">
        <v>3</v>
      </c>
      <c r="BGP29" s="16">
        <v>3</v>
      </c>
      <c r="BGQ29" s="16">
        <v>3</v>
      </c>
      <c r="BGR29" s="16">
        <v>3</v>
      </c>
      <c r="BGS29" s="16">
        <v>3</v>
      </c>
      <c r="BGT29" s="16">
        <v>3</v>
      </c>
      <c r="BGU29" s="16">
        <v>1</v>
      </c>
      <c r="BGV29" s="16">
        <v>1</v>
      </c>
      <c r="BGW29" s="16">
        <v>1</v>
      </c>
      <c r="BGX29" s="16">
        <v>1</v>
      </c>
      <c r="BGY29" s="16">
        <v>3</v>
      </c>
      <c r="BGZ29" s="16">
        <v>3</v>
      </c>
      <c r="BHA29" s="16">
        <v>3</v>
      </c>
      <c r="BHB29" s="16">
        <v>3</v>
      </c>
      <c r="BHC29" s="16">
        <v>3</v>
      </c>
      <c r="BHD29" s="16">
        <v>3</v>
      </c>
      <c r="BHE29" s="16">
        <v>2</v>
      </c>
      <c r="BHF29" s="16">
        <v>2</v>
      </c>
      <c r="BHG29" s="16">
        <v>2</v>
      </c>
      <c r="BHH29" s="16">
        <v>2</v>
      </c>
      <c r="BHI29" s="16">
        <v>3</v>
      </c>
      <c r="BHJ29" s="16">
        <v>2</v>
      </c>
      <c r="BHK29" s="16">
        <v>2</v>
      </c>
      <c r="BHL29" s="16">
        <v>2</v>
      </c>
      <c r="BHM29" s="16">
        <v>2</v>
      </c>
      <c r="BHN29" s="16">
        <v>2</v>
      </c>
      <c r="BHO29" s="16">
        <v>2</v>
      </c>
      <c r="BHP29" s="16">
        <v>2</v>
      </c>
      <c r="BHQ29" s="16">
        <v>2</v>
      </c>
      <c r="BHR29" s="16">
        <v>2</v>
      </c>
      <c r="BHS29" s="16">
        <v>2</v>
      </c>
      <c r="BHT29" s="16">
        <v>2</v>
      </c>
      <c r="BHU29" s="16">
        <v>2</v>
      </c>
      <c r="BHV29" s="16">
        <v>2</v>
      </c>
      <c r="BHW29" s="16">
        <v>2</v>
      </c>
      <c r="BHX29" s="16">
        <v>2</v>
      </c>
      <c r="BHY29" s="16">
        <v>2</v>
      </c>
      <c r="BHZ29" s="16">
        <v>2</v>
      </c>
      <c r="BIA29" s="16">
        <v>2</v>
      </c>
      <c r="BIB29" s="16">
        <v>2</v>
      </c>
      <c r="BIC29" s="16">
        <v>117</v>
      </c>
      <c r="BID29" s="16">
        <v>117</v>
      </c>
      <c r="BIE29" s="16">
        <v>117</v>
      </c>
      <c r="BIF29" s="16">
        <v>116</v>
      </c>
      <c r="BIG29" s="16">
        <v>2</v>
      </c>
      <c r="BIH29" s="16">
        <v>2</v>
      </c>
      <c r="BII29" s="16">
        <v>2</v>
      </c>
      <c r="BIJ29" s="16">
        <v>2</v>
      </c>
      <c r="BIK29" s="16">
        <v>2</v>
      </c>
      <c r="BIL29" s="16">
        <v>2</v>
      </c>
      <c r="BIM29" s="16">
        <v>2</v>
      </c>
      <c r="BIN29" s="16">
        <v>2</v>
      </c>
      <c r="BIO29" s="16">
        <v>2</v>
      </c>
      <c r="BIP29" s="16">
        <v>2</v>
      </c>
      <c r="BIQ29" s="16">
        <v>2</v>
      </c>
      <c r="BIR29" s="16">
        <v>2</v>
      </c>
      <c r="BIS29" s="16">
        <v>2</v>
      </c>
      <c r="BIT29" s="16">
        <v>2</v>
      </c>
      <c r="BIU29" s="16">
        <v>121</v>
      </c>
      <c r="BIV29" s="16">
        <v>121</v>
      </c>
      <c r="BIW29" s="16">
        <v>117</v>
      </c>
      <c r="BIX29" s="16">
        <v>117</v>
      </c>
      <c r="BIY29" s="16">
        <v>117</v>
      </c>
      <c r="BIZ29" s="16">
        <v>117</v>
      </c>
      <c r="BJA29" s="16">
        <v>117</v>
      </c>
      <c r="BJB29" s="16">
        <v>117</v>
      </c>
      <c r="BJC29" s="16">
        <v>117</v>
      </c>
      <c r="BJD29" s="16">
        <v>2</v>
      </c>
      <c r="BJE29" s="16">
        <v>2</v>
      </c>
      <c r="BJF29" s="16">
        <v>2</v>
      </c>
      <c r="BJG29" s="16">
        <v>2</v>
      </c>
      <c r="BJH29" s="16">
        <v>2</v>
      </c>
      <c r="BJI29" s="16">
        <v>117</v>
      </c>
      <c r="BJJ29" s="16">
        <v>117</v>
      </c>
      <c r="BJK29" s="16">
        <v>83</v>
      </c>
      <c r="BJL29" s="16">
        <v>83</v>
      </c>
      <c r="BJM29" s="16">
        <v>83</v>
      </c>
      <c r="BJN29" s="16">
        <v>83</v>
      </c>
      <c r="BJO29" s="16">
        <v>88</v>
      </c>
      <c r="BJP29" s="16">
        <v>88</v>
      </c>
      <c r="BJQ29" s="16">
        <v>98</v>
      </c>
      <c r="BJR29" s="16">
        <v>98</v>
      </c>
      <c r="BJS29" s="16">
        <v>98</v>
      </c>
      <c r="BJT29" s="16">
        <v>98</v>
      </c>
      <c r="BJU29" s="16">
        <v>98</v>
      </c>
      <c r="BJV29" s="16">
        <v>98</v>
      </c>
      <c r="BJW29" s="16">
        <v>98</v>
      </c>
      <c r="BJX29" s="16">
        <v>98</v>
      </c>
      <c r="BJY29" s="16">
        <v>98</v>
      </c>
      <c r="BJZ29" s="16">
        <v>98</v>
      </c>
      <c r="BKA29" s="16">
        <v>98</v>
      </c>
      <c r="BKB29" s="16">
        <v>99</v>
      </c>
      <c r="BKC29" s="16">
        <v>102</v>
      </c>
      <c r="BKD29" s="16">
        <v>103</v>
      </c>
      <c r="BKE29" s="16">
        <v>107</v>
      </c>
      <c r="BKF29" s="16">
        <v>107</v>
      </c>
      <c r="BKG29" s="16">
        <v>107</v>
      </c>
      <c r="BKH29" s="16">
        <v>107</v>
      </c>
      <c r="BKI29" s="16">
        <v>107</v>
      </c>
      <c r="BKJ29" s="16">
        <v>107</v>
      </c>
      <c r="BKK29" s="16">
        <v>107</v>
      </c>
      <c r="BKL29" s="16">
        <v>107</v>
      </c>
      <c r="BKM29" s="16">
        <v>107</v>
      </c>
      <c r="BKN29" s="16">
        <v>107</v>
      </c>
      <c r="BKO29" s="16">
        <v>107</v>
      </c>
      <c r="BKP29" s="16">
        <v>107</v>
      </c>
      <c r="BKQ29" s="16">
        <v>108</v>
      </c>
      <c r="BKR29" s="16">
        <v>93</v>
      </c>
      <c r="BKS29" s="16">
        <v>93</v>
      </c>
      <c r="BKT29" s="16">
        <v>94</v>
      </c>
      <c r="BKU29" s="16">
        <v>94</v>
      </c>
      <c r="BKV29" s="16">
        <v>94</v>
      </c>
      <c r="BKW29" s="16">
        <v>94</v>
      </c>
      <c r="BKX29" s="16">
        <v>94</v>
      </c>
      <c r="BKY29" s="16">
        <v>94</v>
      </c>
      <c r="BKZ29" s="16">
        <v>94</v>
      </c>
      <c r="BLA29" s="16">
        <v>94</v>
      </c>
      <c r="BLB29" s="16">
        <v>94</v>
      </c>
      <c r="BLC29" s="16">
        <v>94</v>
      </c>
      <c r="BLD29" s="16">
        <v>94</v>
      </c>
      <c r="BLE29" s="16">
        <v>93</v>
      </c>
      <c r="BLF29" s="16">
        <v>93</v>
      </c>
      <c r="BLG29" s="16">
        <v>90</v>
      </c>
      <c r="BLH29" s="16">
        <v>90</v>
      </c>
      <c r="BLI29" s="16">
        <v>90</v>
      </c>
      <c r="BLJ29" s="16">
        <v>90</v>
      </c>
      <c r="BLK29" s="16">
        <v>90</v>
      </c>
      <c r="BLL29" s="16">
        <v>90</v>
      </c>
      <c r="BLM29" s="16">
        <v>90</v>
      </c>
      <c r="BLN29" s="16">
        <v>90</v>
      </c>
      <c r="BLO29" s="16">
        <v>90</v>
      </c>
      <c r="BLP29" s="16">
        <v>90</v>
      </c>
      <c r="BLQ29" s="16">
        <v>90</v>
      </c>
      <c r="BLR29" s="16">
        <v>90</v>
      </c>
      <c r="BLS29" s="16">
        <v>90</v>
      </c>
      <c r="BLT29" s="16">
        <v>90</v>
      </c>
      <c r="BLU29" s="16">
        <v>90</v>
      </c>
      <c r="BLV29" s="16">
        <v>90</v>
      </c>
      <c r="BLW29" s="16">
        <v>90</v>
      </c>
      <c r="BLX29" s="16">
        <v>90</v>
      </c>
      <c r="BLY29" s="16">
        <v>90</v>
      </c>
      <c r="BLZ29" s="16">
        <v>90</v>
      </c>
      <c r="BMA29" s="16">
        <v>90</v>
      </c>
      <c r="BMB29" s="16">
        <v>90</v>
      </c>
      <c r="BMC29" s="16">
        <v>90</v>
      </c>
      <c r="BMD29" s="16">
        <v>90</v>
      </c>
      <c r="BME29" s="16">
        <v>90</v>
      </c>
      <c r="BMF29" s="16">
        <v>90</v>
      </c>
      <c r="BMG29" s="16">
        <v>90</v>
      </c>
      <c r="BMH29" s="16">
        <v>90</v>
      </c>
      <c r="BMI29" s="16">
        <v>49</v>
      </c>
      <c r="BMJ29" s="16">
        <v>50</v>
      </c>
      <c r="BMK29" s="16">
        <v>50</v>
      </c>
      <c r="BML29" s="16">
        <v>50</v>
      </c>
      <c r="BMM29" s="16">
        <v>50</v>
      </c>
      <c r="BMN29" s="16">
        <v>50</v>
      </c>
      <c r="BMO29" s="16">
        <v>50</v>
      </c>
      <c r="BMP29" s="16">
        <v>50</v>
      </c>
      <c r="BMQ29" s="16">
        <v>50</v>
      </c>
      <c r="BMR29" s="16">
        <v>50</v>
      </c>
      <c r="BMS29" s="16">
        <v>50</v>
      </c>
      <c r="BMT29" s="16">
        <v>50</v>
      </c>
      <c r="BMU29" s="16">
        <v>50</v>
      </c>
      <c r="BMV29" s="16">
        <v>50</v>
      </c>
      <c r="BMW29" s="16">
        <v>50</v>
      </c>
      <c r="BMX29" s="16">
        <v>53</v>
      </c>
      <c r="BMY29" s="16">
        <v>45</v>
      </c>
    </row>
    <row r="30" spans="1:1715" s="6" customFormat="1" ht="9" customHeight="1" x14ac:dyDescent="0.25">
      <c r="A30" s="10"/>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c r="XY30" s="11"/>
      <c r="XZ30" s="11"/>
      <c r="YA30" s="11"/>
      <c r="YB30" s="11"/>
      <c r="YC30" s="11"/>
      <c r="YD30" s="11"/>
      <c r="YE30" s="11"/>
      <c r="YF30" s="11"/>
      <c r="YG30" s="11"/>
      <c r="YH30" s="11"/>
      <c r="YI30" s="11"/>
      <c r="YJ30" s="11"/>
      <c r="YK30" s="11"/>
      <c r="YL30" s="11"/>
      <c r="YM30" s="11"/>
      <c r="YN30" s="11"/>
      <c r="YO30" s="11"/>
      <c r="YP30" s="11"/>
      <c r="YQ30" s="11"/>
      <c r="YR30" s="11"/>
      <c r="YS30" s="11"/>
      <c r="YT30" s="11"/>
      <c r="YU30" s="11"/>
      <c r="YV30" s="11"/>
      <c r="YW30" s="11"/>
      <c r="YX30" s="11"/>
      <c r="YY30" s="11"/>
      <c r="YZ30" s="11"/>
      <c r="ZA30" s="11"/>
      <c r="ZB30" s="11"/>
      <c r="ZC30" s="11"/>
      <c r="ZD30" s="11"/>
      <c r="ZE30" s="11"/>
      <c r="ZF30" s="11"/>
      <c r="ZG30" s="11"/>
      <c r="ZH30" s="11"/>
      <c r="ZI30" s="11"/>
      <c r="ZJ30" s="11"/>
      <c r="ZK30" s="11"/>
      <c r="ZL30" s="11"/>
      <c r="ZM30" s="11"/>
      <c r="ZN30" s="11"/>
      <c r="ZO30" s="11"/>
      <c r="ZP30" s="11"/>
      <c r="ZQ30" s="11"/>
      <c r="ZR30" s="11"/>
      <c r="ZS30" s="11"/>
      <c r="ZT30" s="11"/>
      <c r="ZU30" s="11"/>
      <c r="ZV30" s="11"/>
      <c r="ZW30" s="11"/>
      <c r="ZX30" s="11"/>
      <c r="ZY30" s="11"/>
      <c r="ZZ30" s="11"/>
      <c r="AAA30" s="11"/>
      <c r="AAB30" s="11"/>
      <c r="AAC30" s="11"/>
      <c r="AAD30" s="11"/>
      <c r="AAE30" s="11"/>
      <c r="AAF30" s="11"/>
      <c r="AAG30" s="11"/>
      <c r="AAH30" s="11"/>
      <c r="AAI30" s="11"/>
      <c r="AAJ30" s="11"/>
      <c r="AAK30" s="11"/>
      <c r="AAL30" s="11"/>
      <c r="AAM30" s="11"/>
      <c r="AAN30" s="11"/>
      <c r="AAO30" s="11"/>
      <c r="AAP30" s="11"/>
      <c r="AAQ30" s="11"/>
      <c r="AAR30" s="11"/>
      <c r="AAS30" s="11"/>
      <c r="AAT30" s="11"/>
      <c r="AAU30" s="11"/>
      <c r="AAV30" s="11"/>
      <c r="AAW30" s="11"/>
      <c r="AAX30" s="11"/>
      <c r="AAY30" s="11"/>
      <c r="AAZ30" s="11"/>
      <c r="ABA30" s="11"/>
      <c r="ABB30" s="11"/>
      <c r="ABC30" s="11"/>
      <c r="ABD30" s="11"/>
      <c r="ABE30" s="11"/>
      <c r="ABF30" s="11"/>
      <c r="ABG30" s="11"/>
      <c r="ABH30" s="11"/>
      <c r="ABI30" s="11"/>
      <c r="ABJ30" s="11"/>
      <c r="ABK30" s="11"/>
      <c r="ABL30" s="11"/>
      <c r="ABM30" s="11"/>
      <c r="ABN30" s="11"/>
      <c r="ABO30" s="11"/>
      <c r="ABP30" s="11"/>
      <c r="ABQ30" s="11"/>
      <c r="ABR30" s="11"/>
      <c r="ABS30" s="11"/>
      <c r="ABT30" s="11"/>
      <c r="ABU30" s="11"/>
      <c r="ABV30" s="11"/>
      <c r="ABW30" s="11"/>
      <c r="ABX30" s="11"/>
      <c r="ABY30" s="11"/>
      <c r="ABZ30" s="11"/>
      <c r="ACA30" s="11"/>
      <c r="ACB30" s="11"/>
      <c r="ACC30" s="11"/>
      <c r="ACD30" s="11"/>
      <c r="ACE30" s="11"/>
      <c r="ACF30" s="11"/>
      <c r="ACG30" s="11"/>
      <c r="ACH30" s="11"/>
      <c r="ACI30" s="11"/>
      <c r="ACJ30" s="11"/>
      <c r="ACK30" s="11"/>
      <c r="ACL30" s="11"/>
      <c r="ACM30" s="11"/>
      <c r="ACN30" s="11"/>
      <c r="ACO30" s="11"/>
      <c r="ACP30" s="11"/>
      <c r="ACQ30" s="11"/>
      <c r="ACR30" s="11"/>
      <c r="ACS30" s="11"/>
      <c r="ACT30" s="11"/>
      <c r="ACU30" s="11"/>
      <c r="ACV30" s="11"/>
      <c r="ACW30" s="11"/>
      <c r="ACX30" s="11"/>
      <c r="ACY30" s="11"/>
      <c r="ACZ30" s="11"/>
      <c r="ADA30" s="11"/>
      <c r="ADB30" s="11"/>
      <c r="ADC30" s="11"/>
      <c r="ADD30" s="11"/>
      <c r="ADE30" s="11"/>
      <c r="ADF30" s="11"/>
      <c r="ADG30" s="11"/>
      <c r="ADH30" s="11"/>
      <c r="ADI30" s="11"/>
      <c r="ADJ30" s="11"/>
      <c r="ADK30" s="11"/>
      <c r="ADL30" s="11"/>
      <c r="ADM30" s="11"/>
      <c r="ADN30" s="11"/>
      <c r="ADO30" s="11"/>
      <c r="ADP30" s="11"/>
      <c r="ADQ30" s="11"/>
      <c r="ADR30" s="11"/>
      <c r="ADS30" s="11"/>
      <c r="ADT30" s="11"/>
      <c r="ADU30" s="11"/>
      <c r="ADV30" s="11"/>
      <c r="ADW30" s="11"/>
      <c r="ADX30" s="11"/>
      <c r="ADY30" s="11"/>
      <c r="ADZ30" s="11"/>
      <c r="AEA30" s="11"/>
      <c r="AEB30" s="11"/>
      <c r="AEC30" s="11"/>
      <c r="AED30" s="11"/>
      <c r="AEE30" s="11"/>
      <c r="AEF30" s="11"/>
      <c r="AEG30" s="11"/>
      <c r="AEH30" s="11"/>
      <c r="AEI30" s="11"/>
      <c r="AEJ30" s="11"/>
      <c r="AEK30" s="11"/>
      <c r="AEL30" s="11"/>
      <c r="AEM30" s="11"/>
      <c r="AEN30" s="11"/>
      <c r="AEO30" s="11"/>
      <c r="AEP30" s="11"/>
      <c r="AEQ30" s="11"/>
      <c r="AER30" s="11"/>
      <c r="AES30" s="11"/>
      <c r="AET30" s="11"/>
      <c r="AEU30" s="11"/>
      <c r="AEV30" s="11"/>
      <c r="AEW30" s="11"/>
      <c r="AEX30" s="11"/>
      <c r="AEY30" s="11"/>
      <c r="AEZ30" s="11"/>
      <c r="AFA30" s="11"/>
      <c r="AFB30" s="11"/>
      <c r="AFC30" s="11"/>
      <c r="AFD30" s="11"/>
      <c r="AFE30" s="11"/>
      <c r="AFF30" s="11"/>
      <c r="AFG30" s="11"/>
      <c r="AFH30" s="11"/>
      <c r="AFI30" s="11"/>
      <c r="AFJ30" s="11"/>
      <c r="AFK30" s="11"/>
      <c r="AFL30" s="11"/>
      <c r="AFM30" s="11"/>
      <c r="AFN30" s="11"/>
      <c r="AFO30" s="11"/>
      <c r="AFP30" s="11"/>
      <c r="AFQ30" s="11"/>
      <c r="AFR30" s="11"/>
      <c r="AFS30" s="11"/>
      <c r="AFT30" s="11"/>
      <c r="AFU30" s="11"/>
      <c r="AFV30" s="11"/>
      <c r="AFW30" s="11"/>
      <c r="AFX30" s="11"/>
      <c r="AFY30" s="11"/>
      <c r="AFZ30" s="11"/>
      <c r="AGA30" s="11"/>
      <c r="AGB30" s="11"/>
      <c r="AGC30" s="11"/>
      <c r="AGD30" s="11"/>
      <c r="AGE30" s="11"/>
      <c r="AGF30" s="11"/>
      <c r="AGG30" s="11"/>
      <c r="AGH30" s="11"/>
      <c r="AGI30" s="11"/>
      <c r="AGJ30" s="11"/>
      <c r="AGK30" s="16"/>
      <c r="AGL30" s="16"/>
      <c r="AGM30" s="16"/>
      <c r="AGN30" s="16"/>
      <c r="AGO30" s="16"/>
      <c r="AGP30" s="16"/>
      <c r="AGQ30" s="16"/>
      <c r="AGR30" s="16"/>
      <c r="AGS30" s="16"/>
      <c r="AGT30" s="16"/>
      <c r="AGU30" s="16"/>
      <c r="AGV30" s="16"/>
      <c r="AGW30" s="16"/>
      <c r="AGX30" s="16"/>
      <c r="AGY30" s="16"/>
      <c r="AGZ30" s="16"/>
      <c r="AHA30" s="16"/>
      <c r="AHB30" s="16"/>
      <c r="AHC30" s="16"/>
      <c r="AHD30" s="16"/>
      <c r="AHE30" s="16"/>
      <c r="AHF30" s="16"/>
      <c r="AHG30" s="16"/>
      <c r="AHH30" s="16"/>
      <c r="AHI30" s="16"/>
      <c r="AHJ30" s="16"/>
      <c r="AHK30" s="16"/>
      <c r="AHL30" s="16"/>
      <c r="AHM30" s="16"/>
      <c r="AHN30" s="16"/>
      <c r="AHO30" s="16"/>
      <c r="AHP30" s="16"/>
      <c r="AHQ30" s="16"/>
      <c r="AHR30" s="16"/>
      <c r="AHS30" s="16"/>
      <c r="AHT30" s="16"/>
      <c r="AHU30" s="16"/>
      <c r="AHV30" s="16"/>
      <c r="AHW30" s="16"/>
      <c r="AHX30" s="16"/>
      <c r="AHY30" s="16"/>
      <c r="AHZ30" s="16"/>
      <c r="AIA30" s="16"/>
      <c r="AIB30" s="16"/>
      <c r="AIC30" s="16"/>
      <c r="AID30" s="16"/>
      <c r="AIE30" s="16"/>
      <c r="AIF30" s="16"/>
      <c r="AIG30" s="16"/>
      <c r="AIH30" s="16"/>
      <c r="AII30" s="16"/>
      <c r="AIJ30" s="16"/>
      <c r="AIK30" s="16"/>
      <c r="AIL30" s="16"/>
      <c r="AIM30" s="16"/>
      <c r="AIN30" s="16"/>
      <c r="AIO30" s="16"/>
      <c r="AIP30" s="16"/>
      <c r="AIQ30" s="16"/>
      <c r="AIR30" s="16"/>
      <c r="AIS30" s="16"/>
      <c r="AIT30" s="16"/>
      <c r="AIU30" s="16"/>
      <c r="AIV30" s="16"/>
      <c r="AIW30" s="16"/>
      <c r="AIX30" s="16"/>
      <c r="AIY30" s="16"/>
      <c r="AIZ30" s="16"/>
      <c r="AJA30" s="16"/>
      <c r="AJB30" s="16"/>
      <c r="AJC30" s="16"/>
      <c r="AJD30" s="16"/>
      <c r="AJE30" s="16"/>
      <c r="AJF30" s="16"/>
      <c r="AJG30" s="16"/>
      <c r="AJH30" s="16"/>
      <c r="AJI30" s="16"/>
      <c r="AJJ30" s="16"/>
      <c r="AJK30" s="16"/>
      <c r="AJL30" s="16"/>
      <c r="AJM30" s="16"/>
      <c r="AJN30" s="16"/>
      <c r="AJO30" s="16"/>
      <c r="AJP30" s="16"/>
      <c r="AJQ30" s="16"/>
      <c r="AJR30" s="16"/>
      <c r="AJS30" s="16"/>
      <c r="AJT30" s="16"/>
      <c r="AJU30" s="16"/>
      <c r="AJV30" s="16"/>
      <c r="AJW30" s="16"/>
      <c r="AJX30" s="16"/>
      <c r="AJY30" s="16"/>
      <c r="AJZ30" s="16"/>
      <c r="AKA30" s="16"/>
      <c r="AKB30" s="16"/>
      <c r="AKC30" s="16"/>
      <c r="AKD30" s="16"/>
      <c r="AKE30" s="16"/>
      <c r="AKF30" s="16"/>
      <c r="AKG30" s="16"/>
      <c r="AKH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1"/>
      <c r="AUE30" s="11"/>
      <c r="AUF30" s="11"/>
      <c r="AUG30" s="11"/>
      <c r="AUH30" s="11"/>
      <c r="AUI30" s="11"/>
      <c r="AUJ30" s="11"/>
      <c r="AUK30" s="11"/>
      <c r="AUL30" s="11"/>
      <c r="AUM30" s="11"/>
      <c r="AUN30" s="11"/>
      <c r="AUO30" s="11"/>
      <c r="AUP30" s="11"/>
      <c r="AUQ30" s="11"/>
      <c r="AUR30" s="11"/>
      <c r="AUS30" s="11"/>
      <c r="AUT30" s="11"/>
      <c r="AUU30" s="11"/>
      <c r="AUV30" s="11"/>
      <c r="AUW30" s="11"/>
      <c r="AUX30" s="11"/>
      <c r="AUY30" s="11"/>
      <c r="AUZ30" s="11"/>
      <c r="AVA30" s="11"/>
      <c r="AVB30" s="11"/>
      <c r="AVC30" s="11"/>
      <c r="AVD30" s="11"/>
      <c r="AVE30" s="11"/>
      <c r="AVF30" s="11"/>
      <c r="AVG30" s="11"/>
      <c r="AVH30" s="11"/>
      <c r="AVI30" s="11"/>
      <c r="AVJ30" s="11"/>
      <c r="AVK30" s="11"/>
      <c r="AVL30" s="11"/>
      <c r="AVM30" s="11"/>
      <c r="AVN30" s="11"/>
      <c r="AVO30" s="11"/>
      <c r="AVP30" s="11"/>
      <c r="AVQ30" s="11"/>
      <c r="AVR30" s="11"/>
      <c r="AVS30" s="11"/>
      <c r="AVT30" s="11"/>
      <c r="AVU30" s="11"/>
      <c r="AVV30" s="11"/>
      <c r="AVW30" s="11"/>
      <c r="AVX30" s="11"/>
      <c r="AVY30" s="11"/>
      <c r="AVZ30" s="11"/>
      <c r="AWA30" s="11"/>
      <c r="AWB30" s="11"/>
      <c r="AWC30" s="11"/>
      <c r="AWD30" s="11"/>
      <c r="AWE30" s="11"/>
      <c r="AWF30" s="11"/>
      <c r="AWG30" s="11"/>
      <c r="AWH30" s="11"/>
      <c r="AWI30" s="11"/>
      <c r="AWJ30" s="11"/>
      <c r="AWK30" s="11"/>
      <c r="AWL30" s="11"/>
      <c r="AWM30" s="11"/>
      <c r="AWN30" s="11"/>
      <c r="AWO30" s="11"/>
      <c r="AWP30" s="11"/>
      <c r="AWQ30" s="11"/>
      <c r="AWR30" s="11"/>
      <c r="AWS30" s="11"/>
      <c r="AWT30" s="11"/>
      <c r="AWU30" s="11"/>
      <c r="AWV30" s="11"/>
      <c r="AWW30" s="11"/>
      <c r="AWX30" s="11"/>
      <c r="AWY30" s="11"/>
      <c r="AWZ30" s="11"/>
      <c r="AXA30" s="11"/>
      <c r="AXB30" s="11"/>
      <c r="AXC30" s="11"/>
      <c r="AXD30" s="11"/>
      <c r="AXE30" s="11"/>
      <c r="AXF30" s="11"/>
      <c r="AXG30" s="11"/>
      <c r="AXH30" s="11"/>
      <c r="AXI30" s="11"/>
      <c r="AXJ30" s="11"/>
      <c r="AXK30" s="11"/>
      <c r="AXL30" s="11"/>
      <c r="AXM30" s="11"/>
      <c r="AXN30" s="11"/>
      <c r="AXO30" s="11"/>
      <c r="AXP30" s="11"/>
      <c r="AXQ30" s="11"/>
      <c r="AXR30" s="11"/>
      <c r="AXS30" s="11"/>
      <c r="AXT30" s="11"/>
      <c r="AXU30" s="11"/>
      <c r="AXV30" s="11"/>
      <c r="AXW30" s="11"/>
      <c r="AXX30" s="11"/>
      <c r="AXY30" s="11"/>
      <c r="AXZ30" s="11"/>
      <c r="AYA30" s="11"/>
      <c r="AYB30" s="11"/>
      <c r="AYC30" s="11"/>
      <c r="AYD30" s="11"/>
      <c r="AYE30" s="11"/>
      <c r="AYF30" s="11"/>
      <c r="AYG30" s="11"/>
      <c r="AYH30" s="11"/>
      <c r="AYI30" s="11"/>
      <c r="AYJ30" s="11"/>
      <c r="AYK30" s="11"/>
      <c r="AYL30" s="11"/>
      <c r="AYM30" s="11"/>
      <c r="AYN30" s="11"/>
      <c r="AYO30" s="11"/>
      <c r="AYP30" s="11"/>
      <c r="AYQ30" s="11"/>
      <c r="AYR30" s="11"/>
      <c r="AYS30" s="11"/>
      <c r="AYT30" s="11"/>
      <c r="AYU30" s="11"/>
      <c r="AYV30" s="11"/>
      <c r="AYW30" s="11"/>
      <c r="AYX30" s="11"/>
      <c r="AYY30" s="11"/>
      <c r="AYZ30" s="11"/>
      <c r="AZA30" s="11"/>
      <c r="AZB30" s="11"/>
      <c r="AZC30" s="11"/>
      <c r="AZD30" s="11"/>
      <c r="AZE30" s="11"/>
      <c r="AZF30" s="11"/>
      <c r="AZG30" s="11"/>
      <c r="AZH30" s="11"/>
      <c r="AZI30" s="11"/>
      <c r="AZJ30" s="11"/>
      <c r="AZK30" s="11"/>
      <c r="AZL30" s="11"/>
      <c r="AZM30" s="11"/>
      <c r="AZN30" s="11"/>
      <c r="AZO30" s="11"/>
      <c r="AZP30" s="11"/>
      <c r="AZQ30" s="11"/>
      <c r="AZR30" s="11"/>
      <c r="AZS30" s="11"/>
      <c r="AZT30" s="11"/>
      <c r="AZU30" s="11"/>
      <c r="AZV30" s="11"/>
      <c r="AZW30" s="11"/>
      <c r="AZX30" s="11"/>
      <c r="AZY30" s="11"/>
      <c r="AZZ30" s="11"/>
      <c r="BAA30" s="11"/>
      <c r="BAB30" s="11"/>
      <c r="BAC30" s="11"/>
      <c r="BAD30" s="11"/>
      <c r="BAE30" s="11"/>
      <c r="BAF30" s="11"/>
      <c r="BAG30" s="11"/>
      <c r="BAH30" s="11"/>
      <c r="BAI30" s="11"/>
      <c r="BAJ30" s="11"/>
      <c r="BAK30" s="11"/>
      <c r="BAL30" s="11"/>
      <c r="BAM30" s="11"/>
      <c r="BAN30" s="11"/>
      <c r="BAO30" s="11"/>
      <c r="BAP30" s="11"/>
      <c r="BAQ30" s="11"/>
      <c r="BAR30" s="11"/>
      <c r="BAS30" s="11"/>
      <c r="BAT30" s="11"/>
      <c r="BAU30" s="11"/>
      <c r="BAV30" s="11"/>
      <c r="BAW30" s="11"/>
      <c r="BAX30" s="11"/>
      <c r="BAY30" s="11"/>
      <c r="BAZ30" s="11"/>
      <c r="BBA30" s="11"/>
      <c r="BBB30" s="11"/>
      <c r="BBC30" s="11"/>
      <c r="BBD30" s="11"/>
      <c r="BBE30" s="11"/>
      <c r="BBF30" s="11"/>
      <c r="BBG30" s="11"/>
      <c r="BBH30" s="11"/>
      <c r="BBI30" s="11"/>
      <c r="BBJ30" s="11"/>
      <c r="BBK30" s="11"/>
      <c r="BBL30" s="11"/>
      <c r="BBM30" s="11"/>
      <c r="BBN30" s="11"/>
      <c r="BBO30" s="11"/>
      <c r="BBP30" s="11"/>
      <c r="BBQ30" s="11"/>
      <c r="BBR30" s="11"/>
      <c r="BBS30" s="11"/>
      <c r="BBT30" s="11"/>
      <c r="BBU30" s="11"/>
      <c r="BBV30" s="11"/>
      <c r="BBW30" s="11"/>
      <c r="BBX30" s="11"/>
      <c r="BBY30" s="11"/>
      <c r="BBZ30" s="11"/>
      <c r="BCA30" s="11"/>
      <c r="BCB30" s="11"/>
      <c r="BCC30" s="11"/>
      <c r="BCD30" s="11"/>
      <c r="BCE30" s="11"/>
      <c r="BCF30" s="11"/>
      <c r="BCG30" s="11"/>
      <c r="BCH30" s="11"/>
      <c r="BCI30" s="11"/>
      <c r="BCJ30" s="11"/>
      <c r="BCK30" s="11"/>
      <c r="BCL30" s="11"/>
      <c r="BCM30" s="11"/>
      <c r="BCN30" s="11"/>
      <c r="BCO30" s="11"/>
      <c r="BCP30" s="11"/>
      <c r="BCQ30" s="11"/>
      <c r="BCR30" s="11"/>
      <c r="BCS30" s="11"/>
      <c r="BCT30" s="11"/>
      <c r="BCU30" s="11"/>
      <c r="BCV30" s="11"/>
      <c r="BCW30" s="11"/>
      <c r="BCX30" s="11"/>
      <c r="BCY30" s="11"/>
      <c r="BCZ30" s="11"/>
      <c r="BDA30" s="11"/>
      <c r="BDB30" s="11"/>
      <c r="BDC30" s="11"/>
      <c r="BDD30" s="11"/>
      <c r="BDE30" s="11"/>
      <c r="BDF30" s="11"/>
      <c r="BDG30" s="11"/>
      <c r="BDH30" s="11"/>
      <c r="BDI30" s="11"/>
      <c r="BDJ30" s="11"/>
      <c r="BDK30" s="11"/>
      <c r="BDL30" s="11"/>
      <c r="BDM30" s="11"/>
      <c r="BDN30" s="11"/>
      <c r="BDO30" s="11"/>
      <c r="BDP30" s="11"/>
      <c r="BDQ30" s="11"/>
      <c r="BDR30" s="11"/>
      <c r="BDS30" s="11"/>
      <c r="BDT30" s="11"/>
      <c r="BDU30" s="11"/>
      <c r="BDV30" s="11"/>
      <c r="BDW30" s="11"/>
      <c r="BDX30" s="11"/>
      <c r="BDY30" s="11"/>
      <c r="BDZ30" s="11"/>
      <c r="BEA30" s="11"/>
      <c r="BEB30" s="11"/>
      <c r="BEC30" s="11"/>
      <c r="BED30" s="11"/>
      <c r="BEE30" s="11"/>
      <c r="BEF30" s="11"/>
      <c r="BEG30" s="11"/>
      <c r="BEH30" s="11"/>
      <c r="BEI30" s="11"/>
      <c r="BEJ30" s="11"/>
      <c r="BEK30" s="11"/>
      <c r="BEL30" s="11"/>
      <c r="BEM30" s="11"/>
      <c r="BEN30" s="11"/>
      <c r="BEO30" s="11"/>
      <c r="BEP30" s="11"/>
      <c r="BEQ30" s="11"/>
      <c r="BER30" s="11"/>
      <c r="BES30" s="11"/>
      <c r="BET30" s="11"/>
      <c r="BEU30" s="11"/>
      <c r="BEV30" s="11"/>
      <c r="BEW30" s="11"/>
      <c r="BEX30" s="11"/>
      <c r="BEY30" s="11"/>
      <c r="BEZ30" s="11"/>
      <c r="BFA30" s="11"/>
      <c r="BFB30" s="11"/>
      <c r="BFC30" s="11"/>
      <c r="BFD30" s="11"/>
      <c r="BFE30" s="11"/>
      <c r="BFF30" s="11"/>
      <c r="BFG30" s="11"/>
      <c r="BFH30" s="11"/>
      <c r="BFI30" s="11"/>
      <c r="BFJ30" s="11"/>
      <c r="BFK30" s="11"/>
      <c r="BFL30" s="11"/>
      <c r="BFM30" s="11"/>
      <c r="BFN30" s="11"/>
      <c r="BFO30" s="11"/>
      <c r="BFP30" s="11"/>
      <c r="BFQ30" s="11"/>
      <c r="BFR30" s="11"/>
      <c r="BFS30" s="11"/>
      <c r="BFT30" s="11"/>
      <c r="BFU30" s="11"/>
      <c r="BFV30" s="11"/>
      <c r="BFW30" s="11"/>
      <c r="BFX30" s="11"/>
      <c r="BFY30" s="11"/>
      <c r="BFZ30" s="11"/>
      <c r="BGA30" s="11"/>
      <c r="BGB30" s="11"/>
      <c r="BGC30" s="11"/>
      <c r="BGD30" s="11"/>
      <c r="BGE30" s="11"/>
      <c r="BGF30" s="11"/>
      <c r="BGG30" s="11"/>
      <c r="BGH30" s="11"/>
      <c r="BGI30" s="11"/>
      <c r="BGJ30" s="11"/>
      <c r="BGK30" s="11"/>
      <c r="BGL30" s="11"/>
      <c r="BGM30" s="11"/>
      <c r="BGN30" s="11"/>
      <c r="BGO30" s="11"/>
      <c r="BGP30" s="11"/>
      <c r="BGQ30" s="11"/>
      <c r="BGR30" s="11"/>
      <c r="BGS30" s="11"/>
      <c r="BGT30" s="11"/>
      <c r="BGU30" s="11"/>
      <c r="BGV30" s="11"/>
      <c r="BGW30" s="11"/>
      <c r="BGX30" s="11"/>
      <c r="BGY30" s="11"/>
      <c r="BGZ30" s="11"/>
      <c r="BHA30" s="11"/>
      <c r="BHB30" s="11"/>
      <c r="BHC30" s="11"/>
      <c r="BHD30" s="11"/>
      <c r="BHE30" s="11"/>
      <c r="BHF30" s="11"/>
      <c r="BHG30" s="11"/>
      <c r="BHH30" s="11"/>
      <c r="BHI30" s="11"/>
      <c r="BHJ30" s="11"/>
      <c r="BHK30" s="11"/>
      <c r="BHL30" s="11"/>
      <c r="BHM30" s="11"/>
      <c r="BHN30" s="11"/>
      <c r="BHO30" s="11"/>
      <c r="BHP30" s="11"/>
      <c r="BHQ30" s="11"/>
      <c r="BHR30" s="11"/>
      <c r="BHS30" s="11"/>
      <c r="BHT30" s="11"/>
      <c r="BHU30" s="11"/>
      <c r="BHV30" s="11"/>
      <c r="BHW30" s="11"/>
      <c r="BHX30" s="11"/>
      <c r="BHY30" s="11"/>
      <c r="BHZ30" s="11"/>
      <c r="BIA30" s="11"/>
      <c r="BIB30" s="11"/>
      <c r="BIC30" s="11"/>
      <c r="BID30" s="11"/>
      <c r="BIE30" s="11"/>
      <c r="BIF30" s="11"/>
      <c r="BIG30" s="11"/>
      <c r="BIH30" s="11"/>
      <c r="BII30" s="11"/>
      <c r="BIJ30" s="11"/>
      <c r="BIK30" s="11"/>
      <c r="BIL30" s="11"/>
      <c r="BIM30" s="11"/>
      <c r="BIN30" s="11"/>
      <c r="BIO30" s="11"/>
      <c r="BIP30" s="11"/>
      <c r="BIQ30" s="11"/>
      <c r="BIR30" s="11"/>
      <c r="BIS30" s="11"/>
      <c r="BIT30" s="11"/>
      <c r="BIU30" s="11"/>
      <c r="BIV30" s="11"/>
      <c r="BIW30" s="11"/>
      <c r="BIX30" s="11"/>
      <c r="BIY30" s="11"/>
      <c r="BIZ30" s="11"/>
      <c r="BJA30" s="11"/>
      <c r="BJB30" s="11"/>
      <c r="BJC30" s="11"/>
      <c r="BJD30" s="11"/>
      <c r="BJE30" s="11"/>
      <c r="BJF30" s="11"/>
      <c r="BJG30" s="11"/>
      <c r="BJH30" s="11"/>
      <c r="BJI30" s="11"/>
      <c r="BJJ30" s="11"/>
      <c r="BJK30" s="11"/>
      <c r="BJL30" s="11"/>
      <c r="BJM30" s="11"/>
      <c r="BJN30" s="11"/>
      <c r="BJO30" s="11"/>
      <c r="BJP30" s="11"/>
      <c r="BJQ30" s="11"/>
      <c r="BJR30" s="11"/>
      <c r="BJS30" s="11"/>
      <c r="BJT30" s="11"/>
      <c r="BJU30" s="11"/>
      <c r="BJV30" s="11"/>
      <c r="BJW30" s="11"/>
      <c r="BJX30" s="11"/>
      <c r="BJY30" s="11"/>
      <c r="BJZ30" s="11"/>
      <c r="BKA30" s="11"/>
      <c r="BKB30" s="11"/>
      <c r="BKC30" s="11"/>
      <c r="BKD30" s="11"/>
      <c r="BKE30" s="11"/>
      <c r="BKF30" s="11"/>
      <c r="BKG30" s="11"/>
      <c r="BKH30" s="11"/>
      <c r="BKI30" s="11"/>
      <c r="BKJ30" s="11"/>
      <c r="BKK30" s="11"/>
      <c r="BKL30" s="11"/>
      <c r="BKM30" s="11"/>
      <c r="BKN30" s="11"/>
      <c r="BKO30" s="11"/>
      <c r="BKP30" s="11"/>
      <c r="BKQ30" s="11"/>
      <c r="BKR30" s="11"/>
      <c r="BKS30" s="11"/>
      <c r="BKT30" s="11"/>
      <c r="BKU30" s="11"/>
      <c r="BKV30" s="11"/>
      <c r="BKW30" s="11"/>
      <c r="BKX30" s="11"/>
      <c r="BKY30" s="11"/>
      <c r="BKZ30" s="11"/>
      <c r="BLA30" s="11"/>
      <c r="BLB30" s="11"/>
      <c r="BLC30" s="11"/>
      <c r="BLD30" s="11"/>
      <c r="BLE30" s="11"/>
      <c r="BLF30" s="11"/>
      <c r="BLG30" s="11"/>
      <c r="BLH30" s="11"/>
      <c r="BLI30" s="11"/>
      <c r="BLJ30" s="11"/>
      <c r="BLK30" s="11"/>
      <c r="BLL30" s="11"/>
      <c r="BLM30" s="11"/>
      <c r="BLN30" s="11"/>
      <c r="BLO30" s="11"/>
      <c r="BLP30" s="11"/>
      <c r="BLQ30" s="11"/>
      <c r="BLR30" s="11"/>
      <c r="BLS30" s="11"/>
      <c r="BLT30" s="11"/>
      <c r="BLU30" s="11"/>
      <c r="BLV30" s="11"/>
      <c r="BLW30" s="11"/>
      <c r="BLX30" s="11"/>
      <c r="BLY30" s="11"/>
      <c r="BLZ30" s="11"/>
      <c r="BMA30" s="11"/>
      <c r="BMB30" s="11"/>
      <c r="BMC30" s="11"/>
      <c r="BMD30" s="11"/>
      <c r="BME30" s="11"/>
      <c r="BMF30" s="11"/>
      <c r="BMG30" s="11"/>
      <c r="BMH30" s="11"/>
      <c r="BMI30" s="11"/>
      <c r="BMJ30" s="11"/>
      <c r="BMK30" s="11"/>
      <c r="BML30" s="11"/>
      <c r="BMM30" s="11"/>
      <c r="BMN30" s="11"/>
      <c r="BMO30" s="11"/>
      <c r="BMP30" s="11"/>
      <c r="BMQ30" s="11"/>
      <c r="BMR30" s="11"/>
      <c r="BMS30" s="11"/>
      <c r="BMT30" s="11"/>
      <c r="BMU30" s="11"/>
      <c r="BMV30" s="11" t="s">
        <v>622</v>
      </c>
      <c r="BMW30" s="11" t="s">
        <v>622</v>
      </c>
      <c r="BMX30" s="11" t="s">
        <v>622</v>
      </c>
      <c r="BMY30" s="11" t="s">
        <v>622</v>
      </c>
    </row>
    <row r="31" spans="1:1715" s="6" customFormat="1" x14ac:dyDescent="0.25">
      <c r="A31" s="4" t="s">
        <v>845</v>
      </c>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6"/>
      <c r="HX31" s="16"/>
      <c r="HY31" s="16"/>
      <c r="HZ31" s="16"/>
      <c r="IA31" s="16"/>
      <c r="IB31" s="16"/>
      <c r="IC31" s="16"/>
      <c r="ID31" s="16"/>
      <c r="IE31" s="16"/>
      <c r="IF31" s="16"/>
      <c r="IG31" s="16"/>
      <c r="IH31" s="16"/>
      <c r="II31" s="16"/>
      <c r="IJ31" s="16"/>
      <c r="IK31" s="16"/>
      <c r="IL31" s="16"/>
      <c r="IM31" s="16"/>
      <c r="IN31" s="16"/>
      <c r="IO31" s="16"/>
      <c r="IP31" s="16"/>
      <c r="IQ31" s="16"/>
      <c r="IR31" s="16"/>
      <c r="IS31" s="16"/>
      <c r="IT31" s="16"/>
      <c r="IU31" s="16"/>
      <c r="IV31" s="16"/>
      <c r="IW31" s="16"/>
      <c r="IX31" s="16"/>
      <c r="IY31" s="16"/>
      <c r="IZ31" s="16"/>
      <c r="JA31" s="16"/>
      <c r="JB31" s="16"/>
      <c r="JC31" s="16"/>
      <c r="JD31" s="16"/>
      <c r="JE31" s="16"/>
      <c r="JF31" s="16"/>
      <c r="JG31" s="16"/>
      <c r="JH31" s="16"/>
      <c r="JI31" s="16"/>
      <c r="JJ31" s="16"/>
      <c r="JK31" s="16"/>
      <c r="JL31" s="16"/>
      <c r="JM31" s="16"/>
      <c r="JN31" s="16"/>
      <c r="JO31" s="16"/>
      <c r="JP31" s="16"/>
      <c r="JQ31" s="16"/>
      <c r="JR31" s="16"/>
      <c r="JS31" s="16"/>
      <c r="JT31" s="16"/>
      <c r="JU31" s="16"/>
      <c r="JV31" s="16"/>
      <c r="JW31" s="16"/>
      <c r="JX31" s="16"/>
      <c r="JY31" s="16"/>
      <c r="JZ31" s="16"/>
      <c r="KA31" s="16"/>
      <c r="KB31" s="16"/>
      <c r="KC31" s="16"/>
      <c r="KD31" s="16"/>
      <c r="KE31" s="16"/>
      <c r="KF31" s="16"/>
      <c r="KG31" s="16"/>
      <c r="KH31" s="16"/>
      <c r="KI31" s="16"/>
      <c r="KJ31" s="16"/>
      <c r="KK31" s="16"/>
      <c r="KL31" s="16"/>
      <c r="KM31" s="16"/>
      <c r="KN31" s="16"/>
      <c r="KO31" s="16"/>
      <c r="KP31" s="16"/>
      <c r="KQ31" s="16"/>
      <c r="KR31" s="16"/>
      <c r="KS31" s="16"/>
      <c r="KT31" s="16"/>
      <c r="KU31" s="16"/>
      <c r="KV31" s="16"/>
      <c r="KW31" s="16"/>
      <c r="KX31" s="16"/>
      <c r="KY31" s="16"/>
      <c r="KZ31" s="16"/>
      <c r="LA31" s="16"/>
      <c r="LB31" s="16"/>
      <c r="LC31" s="16"/>
      <c r="LD31" s="16"/>
      <c r="LE31" s="16"/>
      <c r="LF31" s="16"/>
      <c r="LG31" s="16"/>
      <c r="LH31" s="16"/>
      <c r="LI31" s="16"/>
      <c r="LJ31" s="16"/>
      <c r="LK31" s="16"/>
      <c r="LL31" s="16"/>
      <c r="LM31" s="16"/>
      <c r="LN31" s="16"/>
      <c r="LO31" s="16"/>
      <c r="LP31" s="16"/>
      <c r="LQ31" s="16"/>
      <c r="LR31" s="16"/>
      <c r="LS31" s="16"/>
      <c r="LT31" s="16"/>
      <c r="LU31" s="16"/>
      <c r="LV31" s="16"/>
      <c r="LW31" s="16"/>
      <c r="LX31" s="16"/>
      <c r="LY31" s="16"/>
      <c r="LZ31" s="16"/>
      <c r="MA31" s="16"/>
      <c r="MB31" s="16"/>
      <c r="MC31" s="16"/>
      <c r="MD31" s="16"/>
      <c r="ME31" s="16"/>
      <c r="MF31" s="16"/>
      <c r="MG31" s="16"/>
      <c r="MH31" s="16"/>
      <c r="MI31" s="16"/>
      <c r="MJ31" s="16"/>
      <c r="MK31" s="16"/>
      <c r="ML31" s="16"/>
      <c r="MM31" s="16"/>
      <c r="MN31" s="16"/>
      <c r="MO31" s="16"/>
      <c r="MP31" s="16"/>
      <c r="MQ31" s="16"/>
      <c r="MR31" s="16"/>
      <c r="MS31" s="16"/>
      <c r="MT31" s="16"/>
      <c r="MU31" s="16"/>
      <c r="MV31" s="16"/>
      <c r="MW31" s="16"/>
      <c r="MX31" s="16"/>
      <c r="MY31" s="16"/>
      <c r="MZ31" s="16"/>
      <c r="NA31" s="16"/>
      <c r="NB31" s="16"/>
      <c r="NC31" s="16"/>
      <c r="ND31" s="16"/>
      <c r="NE31" s="16"/>
      <c r="NF31" s="16"/>
      <c r="NG31" s="16"/>
      <c r="NH31" s="16"/>
      <c r="NI31" s="16"/>
      <c r="NJ31" s="16"/>
      <c r="NK31" s="16"/>
      <c r="NL31" s="16"/>
      <c r="NM31" s="16"/>
      <c r="NN31" s="16"/>
      <c r="NO31" s="16"/>
      <c r="NP31" s="16"/>
      <c r="NQ31" s="16"/>
      <c r="NR31" s="16"/>
      <c r="NS31" s="16"/>
      <c r="NT31" s="16"/>
      <c r="NU31" s="16"/>
      <c r="NV31" s="16"/>
      <c r="NW31" s="16"/>
      <c r="NX31" s="16"/>
      <c r="NY31" s="16"/>
      <c r="NZ31" s="16"/>
      <c r="OA31" s="16"/>
      <c r="OB31" s="16"/>
      <c r="OC31" s="16"/>
      <c r="OD31" s="16"/>
      <c r="OE31" s="16"/>
      <c r="OF31" s="16"/>
      <c r="OG31" s="16"/>
      <c r="OH31" s="16"/>
      <c r="OI31" s="16"/>
      <c r="OJ31" s="16"/>
      <c r="OK31" s="16"/>
      <c r="OL31" s="16"/>
      <c r="OM31" s="16"/>
      <c r="ON31" s="16"/>
      <c r="OO31" s="16"/>
      <c r="OP31" s="16"/>
      <c r="OQ31" s="16"/>
      <c r="OR31" s="16"/>
      <c r="OS31" s="16"/>
      <c r="OT31" s="16"/>
      <c r="OU31" s="16"/>
      <c r="OV31" s="16"/>
      <c r="OW31" s="16"/>
      <c r="OX31" s="16"/>
      <c r="OY31" s="16"/>
      <c r="OZ31" s="16"/>
      <c r="PA31" s="16"/>
      <c r="PB31" s="16"/>
      <c r="PC31" s="16"/>
      <c r="PD31" s="16"/>
      <c r="PE31" s="16"/>
      <c r="PF31" s="16"/>
      <c r="PG31" s="16"/>
      <c r="PH31" s="16"/>
      <c r="PI31" s="16"/>
      <c r="PJ31" s="16"/>
      <c r="PK31" s="16"/>
      <c r="PL31" s="16"/>
      <c r="PM31" s="16"/>
      <c r="PN31" s="16"/>
      <c r="PO31" s="16"/>
      <c r="PP31" s="16"/>
      <c r="PQ31" s="16"/>
      <c r="PR31" s="16"/>
      <c r="PS31" s="16"/>
      <c r="PT31" s="16"/>
      <c r="PU31" s="16"/>
      <c r="PV31" s="16"/>
      <c r="PW31" s="16"/>
      <c r="PX31" s="16"/>
      <c r="PY31" s="16"/>
      <c r="PZ31" s="16"/>
      <c r="QA31" s="16"/>
      <c r="QB31" s="16"/>
      <c r="QC31" s="16"/>
      <c r="QD31" s="16"/>
      <c r="QE31" s="16"/>
      <c r="QF31" s="16"/>
      <c r="QG31" s="16"/>
      <c r="QH31" s="16"/>
      <c r="QI31" s="16"/>
      <c r="QJ31" s="16"/>
      <c r="QK31" s="16"/>
      <c r="QL31" s="16"/>
      <c r="QM31" s="16"/>
      <c r="QN31" s="16"/>
      <c r="QO31" s="16"/>
      <c r="QP31" s="16"/>
      <c r="QQ31" s="16"/>
      <c r="QR31" s="16"/>
      <c r="QS31" s="16"/>
      <c r="QT31" s="16"/>
      <c r="QU31" s="16"/>
      <c r="QV31" s="16"/>
      <c r="QW31" s="16"/>
      <c r="QX31" s="16"/>
      <c r="QY31" s="16"/>
      <c r="QZ31" s="16"/>
      <c r="RA31" s="16"/>
      <c r="RB31" s="16"/>
      <c r="RC31" s="16"/>
      <c r="RD31" s="16"/>
      <c r="RE31" s="16"/>
      <c r="RF31" s="16"/>
      <c r="RG31" s="16"/>
      <c r="RH31" s="16"/>
      <c r="RI31" s="16"/>
      <c r="RJ31" s="16"/>
      <c r="RK31" s="16"/>
      <c r="RL31" s="16"/>
      <c r="RM31" s="16"/>
      <c r="RN31" s="16"/>
      <c r="RO31" s="16"/>
      <c r="RP31" s="16"/>
      <c r="RQ31" s="16"/>
      <c r="RR31" s="16"/>
      <c r="RS31" s="16"/>
      <c r="RT31" s="16"/>
      <c r="RU31" s="16"/>
      <c r="RV31" s="16"/>
      <c r="RW31" s="16"/>
      <c r="RX31" s="16"/>
      <c r="RY31" s="16"/>
      <c r="RZ31" s="16"/>
      <c r="SA31" s="16"/>
      <c r="SB31" s="16"/>
      <c r="SC31" s="16"/>
      <c r="SD31" s="16"/>
      <c r="SE31" s="16"/>
      <c r="SF31" s="16"/>
      <c r="SG31" s="16"/>
      <c r="SH31" s="16"/>
      <c r="SI31" s="16"/>
      <c r="SJ31" s="16"/>
      <c r="SK31" s="16"/>
      <c r="SL31" s="16"/>
      <c r="SM31" s="16"/>
      <c r="SN31" s="16"/>
      <c r="SO31" s="16"/>
      <c r="SP31" s="16"/>
      <c r="SQ31" s="16"/>
      <c r="SR31" s="16"/>
      <c r="SS31" s="16"/>
      <c r="ST31" s="16"/>
      <c r="SU31" s="16"/>
      <c r="SV31" s="16"/>
      <c r="SW31" s="16"/>
      <c r="SX31" s="16"/>
      <c r="SY31" s="16"/>
      <c r="SZ31" s="16"/>
      <c r="TA31" s="16"/>
      <c r="TB31" s="16"/>
      <c r="TC31" s="16"/>
      <c r="TD31" s="16"/>
      <c r="TE31" s="16"/>
      <c r="TF31" s="16"/>
      <c r="TG31" s="16"/>
      <c r="TH31" s="16"/>
      <c r="TI31" s="16"/>
      <c r="TJ31" s="16"/>
      <c r="TK31" s="16"/>
      <c r="TL31" s="16"/>
      <c r="TM31" s="16"/>
      <c r="TN31" s="16"/>
      <c r="TO31" s="16"/>
      <c r="TP31" s="16"/>
      <c r="TQ31" s="16"/>
      <c r="TR31" s="16"/>
      <c r="TS31" s="16"/>
      <c r="TT31" s="16"/>
      <c r="TU31" s="16"/>
      <c r="TV31" s="16"/>
      <c r="TW31" s="16"/>
      <c r="TX31" s="16"/>
      <c r="TY31" s="16"/>
      <c r="TZ31" s="16"/>
      <c r="UA31" s="16"/>
      <c r="UB31" s="16"/>
      <c r="UC31" s="16"/>
      <c r="UD31" s="16"/>
      <c r="UE31" s="16"/>
      <c r="UF31" s="16"/>
      <c r="UG31" s="16"/>
      <c r="UH31" s="16"/>
      <c r="UI31" s="16"/>
      <c r="UJ31" s="16"/>
      <c r="UK31" s="16"/>
      <c r="UL31" s="16"/>
      <c r="UM31" s="16"/>
      <c r="UN31" s="16"/>
      <c r="UO31" s="16"/>
      <c r="UP31" s="16"/>
      <c r="UQ31" s="16"/>
      <c r="UR31" s="16"/>
      <c r="US31" s="16"/>
      <c r="UT31" s="16"/>
      <c r="UU31" s="16"/>
      <c r="UV31" s="16"/>
      <c r="UW31" s="16"/>
      <c r="UX31" s="16"/>
      <c r="UY31" s="16"/>
      <c r="UZ31" s="16"/>
      <c r="VA31" s="16"/>
      <c r="VB31" s="16"/>
      <c r="VC31" s="16"/>
      <c r="VD31" s="16"/>
      <c r="VE31" s="16"/>
      <c r="VF31" s="16"/>
      <c r="VG31" s="16"/>
      <c r="VH31" s="16"/>
      <c r="VI31" s="16"/>
      <c r="VJ31" s="16"/>
      <c r="VK31" s="16"/>
      <c r="VL31" s="16"/>
      <c r="VM31" s="16"/>
      <c r="VN31" s="16"/>
      <c r="VO31" s="16"/>
      <c r="VP31" s="16"/>
      <c r="VQ31" s="16"/>
      <c r="VR31" s="16"/>
      <c r="VS31" s="16"/>
      <c r="VT31" s="16"/>
      <c r="VU31" s="16"/>
      <c r="VV31" s="16"/>
      <c r="VW31" s="16"/>
      <c r="VX31" s="16"/>
      <c r="VY31" s="16"/>
      <c r="VZ31" s="16"/>
      <c r="WA31" s="16"/>
      <c r="WB31" s="16"/>
      <c r="WC31" s="16"/>
      <c r="WD31" s="16"/>
      <c r="WE31" s="16"/>
      <c r="WF31" s="16"/>
      <c r="WG31" s="16"/>
      <c r="WH31" s="16"/>
      <c r="WI31" s="16"/>
      <c r="WJ31" s="16"/>
      <c r="WK31" s="16"/>
      <c r="WL31" s="16"/>
      <c r="WM31" s="16"/>
      <c r="WN31" s="16"/>
      <c r="WO31" s="16"/>
      <c r="WP31" s="16"/>
      <c r="WQ31" s="16"/>
      <c r="WR31" s="16"/>
      <c r="WS31" s="16"/>
      <c r="WT31" s="16"/>
      <c r="WU31" s="16"/>
      <c r="WV31" s="16"/>
      <c r="WW31" s="16"/>
      <c r="WX31" s="16"/>
      <c r="WY31" s="16"/>
      <c r="WZ31" s="16"/>
      <c r="XA31" s="16"/>
      <c r="XB31" s="16"/>
      <c r="XC31" s="16"/>
      <c r="XD31" s="16"/>
      <c r="XE31" s="16"/>
      <c r="XF31" s="16"/>
      <c r="XG31" s="16"/>
      <c r="XH31" s="16"/>
      <c r="XI31" s="16"/>
      <c r="XJ31" s="16"/>
      <c r="XK31" s="16"/>
      <c r="XL31" s="16"/>
      <c r="XM31" s="16"/>
      <c r="XN31" s="16"/>
      <c r="XO31" s="16"/>
      <c r="XP31" s="16"/>
      <c r="XQ31" s="16"/>
      <c r="XR31" s="16"/>
      <c r="XS31" s="16"/>
      <c r="XT31" s="16"/>
      <c r="XU31" s="16"/>
      <c r="XV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YT31" s="16"/>
      <c r="YU31" s="16"/>
      <c r="YV31" s="16"/>
      <c r="YW31" s="16"/>
      <c r="YX31" s="16"/>
      <c r="YY31" s="16"/>
      <c r="YZ31" s="16"/>
      <c r="ZA31" s="16"/>
      <c r="ZB31" s="16"/>
      <c r="ZC31" s="16"/>
      <c r="ZD31" s="16"/>
      <c r="ZE31" s="16"/>
      <c r="ZF31" s="16"/>
      <c r="ZG31" s="16"/>
      <c r="ZH31" s="16"/>
      <c r="ZI31" s="16"/>
      <c r="ZJ31" s="16"/>
      <c r="ZK31" s="16"/>
      <c r="ZL31" s="16"/>
      <c r="ZM31" s="16"/>
      <c r="ZN31" s="16"/>
      <c r="ZO31" s="16"/>
      <c r="ZP31" s="16"/>
      <c r="ZQ31" s="16"/>
      <c r="ZR31" s="16"/>
      <c r="ZS31" s="16"/>
      <c r="ZT31" s="16"/>
      <c r="ZU31" s="16"/>
      <c r="ZV31" s="16"/>
      <c r="ZW31" s="16"/>
      <c r="ZX31" s="16"/>
      <c r="ZY31" s="16"/>
      <c r="ZZ31" s="16"/>
      <c r="AAA31" s="16"/>
      <c r="AAB31" s="16"/>
      <c r="AAC31" s="16"/>
      <c r="AAD31" s="16"/>
      <c r="AAE31" s="16"/>
      <c r="AAF31" s="16"/>
      <c r="AAG31" s="16"/>
      <c r="AAH31" s="16"/>
      <c r="AAI31" s="16"/>
      <c r="AAJ31" s="16"/>
      <c r="AAK31" s="16"/>
      <c r="AAL31" s="16"/>
      <c r="AAM31" s="16"/>
      <c r="AAN31" s="16"/>
      <c r="AAO31" s="16"/>
      <c r="AAP31" s="16"/>
      <c r="AAQ31" s="16"/>
      <c r="AAR31" s="16"/>
      <c r="AAS31" s="16"/>
      <c r="AAT31" s="16"/>
      <c r="AAU31" s="16"/>
      <c r="AAV31" s="16"/>
      <c r="AAW31" s="16"/>
      <c r="AAX31" s="16"/>
      <c r="AAY31" s="16"/>
      <c r="AAZ31" s="16"/>
      <c r="ABA31" s="16"/>
      <c r="ABB31" s="16"/>
      <c r="ABC31" s="16"/>
      <c r="ABD31" s="16"/>
      <c r="ABE31" s="16"/>
      <c r="ABF31" s="16"/>
      <c r="ABG31" s="16"/>
      <c r="ABH31" s="16"/>
      <c r="ABI31" s="16"/>
      <c r="ABJ31" s="16"/>
      <c r="ABK31" s="16"/>
      <c r="ABL31" s="16"/>
      <c r="ABM31" s="16"/>
      <c r="ABN31" s="16"/>
      <c r="ABO31" s="16"/>
      <c r="ABP31" s="16"/>
      <c r="ABQ31" s="16"/>
      <c r="ABR31" s="16"/>
      <c r="ABS31" s="16"/>
      <c r="ABT31" s="16"/>
      <c r="ABU31" s="16"/>
      <c r="ABV31" s="16"/>
      <c r="ABW31" s="16"/>
      <c r="ABX31" s="16"/>
      <c r="ABY31" s="16"/>
      <c r="ABZ31" s="16"/>
      <c r="ACA31" s="16"/>
      <c r="ACB31" s="16"/>
      <c r="ACC31" s="16"/>
      <c r="ACD31" s="16"/>
      <c r="ACE31" s="16"/>
      <c r="ACF31" s="16"/>
      <c r="ACG31" s="16"/>
      <c r="ACH31" s="16"/>
      <c r="ACI31" s="16"/>
      <c r="ACJ31" s="16"/>
      <c r="ACK31" s="16"/>
      <c r="ACL31" s="16"/>
      <c r="ACM31" s="16"/>
      <c r="ACN31" s="16"/>
      <c r="ACO31" s="16"/>
      <c r="ACP31" s="16"/>
      <c r="ACQ31" s="16"/>
      <c r="ACR31" s="16"/>
      <c r="ACS31" s="16"/>
      <c r="ACT31" s="16"/>
      <c r="ACU31" s="16"/>
      <c r="ACV31" s="16"/>
      <c r="ACW31" s="16"/>
      <c r="ACX31" s="16"/>
      <c r="ACY31" s="16"/>
      <c r="ACZ31" s="16"/>
      <c r="ADA31" s="16"/>
      <c r="ADB31" s="16"/>
      <c r="ADC31" s="16"/>
      <c r="ADD31" s="16"/>
      <c r="ADE31" s="16"/>
      <c r="ADF31" s="16"/>
      <c r="ADG31" s="16"/>
      <c r="ADH31" s="16"/>
      <c r="ADI31" s="16"/>
      <c r="ADJ31" s="16"/>
      <c r="ADK31" s="16"/>
      <c r="ADL31" s="16"/>
      <c r="ADM31" s="16"/>
      <c r="ADN31" s="16"/>
      <c r="ADO31" s="16"/>
      <c r="ADP31" s="16"/>
      <c r="ADQ31" s="16"/>
      <c r="ADR31" s="16"/>
      <c r="ADS31" s="16"/>
      <c r="ADT31" s="16"/>
      <c r="ADU31" s="16"/>
      <c r="ADV31" s="16"/>
      <c r="ADW31" s="16"/>
      <c r="ADX31" s="16"/>
      <c r="ADY31" s="16"/>
      <c r="ADZ31" s="16"/>
      <c r="AEA31" s="16"/>
      <c r="AEB31" s="16"/>
      <c r="AEC31" s="16"/>
      <c r="AED31" s="16"/>
      <c r="AEE31" s="16"/>
      <c r="AEF31" s="16"/>
      <c r="AEG31" s="16"/>
      <c r="AEH31" s="16"/>
      <c r="AEI31" s="16"/>
      <c r="AEJ31" s="16"/>
      <c r="AEK31" s="16"/>
      <c r="AEL31" s="16"/>
      <c r="AEM31" s="16"/>
      <c r="AEN31" s="16"/>
      <c r="AEO31" s="16"/>
      <c r="AEP31" s="16"/>
      <c r="AEQ31" s="16"/>
      <c r="AER31" s="16"/>
      <c r="AES31" s="16"/>
      <c r="AET31" s="16"/>
      <c r="AEU31" s="16"/>
      <c r="AEV31" s="16"/>
      <c r="AEW31" s="16"/>
      <c r="AEX31" s="16"/>
      <c r="AEY31" s="16"/>
      <c r="AEZ31" s="16"/>
      <c r="AFA31" s="16"/>
      <c r="AFB31" s="16"/>
      <c r="AFC31" s="16"/>
      <c r="AFD31" s="16"/>
      <c r="AFE31" s="16"/>
      <c r="AFF31" s="16"/>
      <c r="AFG31" s="16"/>
      <c r="AFH31" s="16"/>
      <c r="AFI31" s="16"/>
      <c r="AFJ31" s="16"/>
      <c r="AFK31" s="16"/>
      <c r="AFL31" s="16"/>
      <c r="AFM31" s="16"/>
      <c r="AFN31" s="16"/>
      <c r="AFO31" s="16"/>
      <c r="AFP31" s="16"/>
      <c r="AFQ31" s="16"/>
      <c r="AFR31" s="16"/>
      <c r="AFS31" s="16"/>
      <c r="AFT31" s="16"/>
      <c r="AFU31" s="16"/>
      <c r="AFV31" s="16"/>
      <c r="AFW31" s="16"/>
      <c r="AFX31" s="16"/>
      <c r="AFY31" s="16"/>
      <c r="AFZ31" s="16"/>
      <c r="AGA31" s="16"/>
      <c r="AGB31" s="16"/>
      <c r="AGC31" s="16"/>
      <c r="AGD31" s="16"/>
      <c r="AGE31" s="16"/>
      <c r="AGF31" s="16"/>
      <c r="AGG31" s="16"/>
      <c r="AGH31" s="16"/>
      <c r="AGI31" s="16"/>
      <c r="AGJ31" s="16"/>
      <c r="AGK31" s="16"/>
      <c r="AGL31" s="16"/>
      <c r="AGM31" s="16"/>
      <c r="AGN31" s="16"/>
      <c r="AGO31" s="16"/>
      <c r="AGP31" s="16"/>
      <c r="AGQ31" s="16"/>
      <c r="AGR31" s="16"/>
      <c r="AGS31" s="16"/>
      <c r="AGT31" s="16"/>
      <c r="AGU31" s="16"/>
      <c r="AGV31" s="16"/>
      <c r="AGW31" s="16"/>
      <c r="AGX31" s="16"/>
      <c r="AGY31" s="16"/>
      <c r="AGZ31" s="16"/>
      <c r="AHA31" s="16"/>
      <c r="AHB31" s="16"/>
      <c r="AHC31" s="16"/>
      <c r="AHD31" s="16"/>
      <c r="AHE31" s="16"/>
      <c r="AHF31" s="16"/>
      <c r="AHG31" s="16"/>
      <c r="AHH31" s="16"/>
      <c r="AHI31" s="16"/>
      <c r="AHJ31" s="16"/>
      <c r="AHK31" s="16"/>
      <c r="AHL31" s="16"/>
      <c r="AHM31" s="16"/>
      <c r="AHN31" s="16"/>
      <c r="AHO31" s="16"/>
      <c r="AHP31" s="16"/>
      <c r="AHQ31" s="16"/>
      <c r="AHR31" s="16"/>
      <c r="AHS31" s="16"/>
      <c r="AHT31" s="16"/>
      <c r="AHU31" s="16"/>
      <c r="AHV31" s="16"/>
      <c r="AHW31" s="16"/>
      <c r="AHX31" s="16"/>
      <c r="AHY31" s="16"/>
      <c r="AHZ31" s="16"/>
      <c r="AIA31" s="16"/>
      <c r="AIB31" s="16"/>
      <c r="AIC31" s="16"/>
      <c r="AID31" s="16"/>
      <c r="AIE31" s="16"/>
      <c r="AIF31" s="16"/>
      <c r="AIG31" s="16"/>
      <c r="AIH31" s="16"/>
      <c r="AII31" s="16"/>
      <c r="AIJ31" s="16"/>
      <c r="AIK31" s="16"/>
      <c r="AIL31" s="16"/>
      <c r="AIM31" s="16"/>
      <c r="AIN31" s="16"/>
      <c r="AIO31" s="16"/>
      <c r="AIP31" s="16"/>
      <c r="AIQ31" s="16"/>
      <c r="AIR31" s="16"/>
      <c r="AIS31" s="16"/>
      <c r="AIT31" s="16"/>
      <c r="AIU31" s="16"/>
      <c r="AIV31" s="16"/>
      <c r="AIW31" s="16"/>
      <c r="AIX31" s="16"/>
      <c r="AIY31" s="16"/>
      <c r="AIZ31" s="16"/>
      <c r="AJA31" s="16"/>
      <c r="AJB31" s="16"/>
      <c r="AJC31" s="16"/>
      <c r="AJD31" s="16"/>
      <c r="AJE31" s="16"/>
      <c r="AJF31" s="16"/>
      <c r="AJG31" s="16"/>
      <c r="AJH31" s="16"/>
      <c r="AJI31" s="16"/>
      <c r="AJJ31" s="16"/>
      <c r="AJK31" s="16"/>
      <c r="AJL31" s="16"/>
      <c r="AJM31" s="16"/>
      <c r="AJN31" s="16"/>
      <c r="AJO31" s="16"/>
      <c r="AJP31" s="16"/>
      <c r="AJQ31" s="16"/>
      <c r="AJR31" s="16"/>
      <c r="AJS31" s="16"/>
      <c r="AJT31" s="16"/>
      <c r="AJU31" s="16"/>
      <c r="AJV31" s="16"/>
      <c r="AJW31" s="16"/>
      <c r="AJX31" s="16"/>
      <c r="AJY31" s="16"/>
      <c r="AJZ31" s="16"/>
      <c r="AKA31" s="16"/>
      <c r="AKB31" s="16"/>
      <c r="AKC31" s="16"/>
      <c r="AKD31" s="16"/>
      <c r="AKE31" s="16"/>
      <c r="AKF31" s="16"/>
      <c r="AKG31" s="16"/>
      <c r="AKH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v>0</v>
      </c>
      <c r="AUF31" s="16">
        <v>0</v>
      </c>
      <c r="AUG31" s="16">
        <v>0</v>
      </c>
      <c r="AUH31" s="16">
        <v>0</v>
      </c>
      <c r="AUI31" s="16">
        <v>0</v>
      </c>
      <c r="AUJ31" s="16">
        <v>0</v>
      </c>
      <c r="AUK31" s="16">
        <v>0</v>
      </c>
      <c r="AUL31" s="16">
        <v>0</v>
      </c>
      <c r="AUM31" s="16">
        <v>0</v>
      </c>
      <c r="AUN31" s="16">
        <v>0</v>
      </c>
      <c r="AUO31" s="16">
        <v>0</v>
      </c>
      <c r="AUP31" s="16">
        <v>0</v>
      </c>
      <c r="AUQ31" s="16">
        <v>0</v>
      </c>
      <c r="AUR31" s="16">
        <v>0</v>
      </c>
      <c r="AUS31" s="16">
        <v>0</v>
      </c>
      <c r="AUT31" s="16">
        <v>0</v>
      </c>
      <c r="AUU31" s="16">
        <v>0</v>
      </c>
      <c r="AUV31" s="16">
        <v>6</v>
      </c>
      <c r="AUW31" s="16">
        <v>4</v>
      </c>
      <c r="AUX31" s="16">
        <v>4</v>
      </c>
      <c r="AUY31" s="16">
        <v>4</v>
      </c>
      <c r="AUZ31" s="16">
        <v>30</v>
      </c>
      <c r="AVA31" s="16">
        <v>30</v>
      </c>
      <c r="AVB31" s="16">
        <v>30</v>
      </c>
      <c r="AVC31" s="16">
        <v>12</v>
      </c>
      <c r="AVD31" s="16">
        <v>0</v>
      </c>
      <c r="AVE31" s="16">
        <v>0</v>
      </c>
      <c r="AVF31" s="16">
        <v>5</v>
      </c>
      <c r="AVG31" s="16">
        <v>0</v>
      </c>
      <c r="AVH31" s="16">
        <v>3</v>
      </c>
      <c r="AVI31" s="16">
        <v>0</v>
      </c>
      <c r="AVJ31" s="16">
        <v>10</v>
      </c>
      <c r="AVK31" s="16">
        <v>0</v>
      </c>
      <c r="AVL31" s="16">
        <v>3</v>
      </c>
      <c r="AVM31" s="16">
        <v>3</v>
      </c>
      <c r="AVN31" s="16">
        <v>4</v>
      </c>
      <c r="AVO31" s="16">
        <v>3</v>
      </c>
      <c r="AVP31" s="16">
        <v>1</v>
      </c>
      <c r="AVQ31" s="16">
        <v>1</v>
      </c>
      <c r="AVR31" s="16">
        <v>8</v>
      </c>
      <c r="AVS31" s="16">
        <v>3</v>
      </c>
      <c r="AVT31" s="16">
        <v>9</v>
      </c>
      <c r="AVU31" s="16">
        <v>6</v>
      </c>
      <c r="AVV31" s="16">
        <v>3</v>
      </c>
      <c r="AVW31" s="16">
        <v>6</v>
      </c>
      <c r="AVX31" s="16">
        <v>2</v>
      </c>
      <c r="AVY31" s="16">
        <v>8</v>
      </c>
      <c r="AVZ31" s="16">
        <v>7</v>
      </c>
      <c r="AWA31" s="16">
        <v>8</v>
      </c>
      <c r="AWB31" s="16">
        <v>9</v>
      </c>
      <c r="AWC31" s="16">
        <v>3</v>
      </c>
      <c r="AWD31" s="16">
        <v>1</v>
      </c>
      <c r="AWE31" s="16">
        <v>1</v>
      </c>
      <c r="AWF31" s="16">
        <v>6</v>
      </c>
      <c r="AWG31" s="16">
        <v>1</v>
      </c>
      <c r="AWH31" s="16">
        <v>1</v>
      </c>
      <c r="AWI31" s="16">
        <v>1</v>
      </c>
      <c r="AWJ31" s="16">
        <v>5</v>
      </c>
      <c r="AWK31" s="16">
        <v>3</v>
      </c>
      <c r="AWL31" s="16">
        <v>1</v>
      </c>
      <c r="AWM31" s="16">
        <v>3</v>
      </c>
      <c r="AWN31" s="16">
        <v>4</v>
      </c>
      <c r="AWO31" s="16">
        <v>2</v>
      </c>
      <c r="AWP31" s="16">
        <v>4</v>
      </c>
      <c r="AWQ31" s="16">
        <v>2</v>
      </c>
      <c r="AWR31" s="16">
        <v>3</v>
      </c>
      <c r="AWS31" s="16">
        <v>7</v>
      </c>
      <c r="AWT31" s="16">
        <v>1</v>
      </c>
      <c r="AWU31" s="16">
        <v>6</v>
      </c>
      <c r="AWV31" s="16">
        <v>9</v>
      </c>
      <c r="AWW31" s="16">
        <v>3</v>
      </c>
      <c r="AWX31" s="16">
        <v>7</v>
      </c>
      <c r="AWY31" s="16">
        <v>3</v>
      </c>
      <c r="AWZ31" s="16">
        <v>1</v>
      </c>
      <c r="AXA31" s="16">
        <v>0</v>
      </c>
      <c r="AXB31" s="16">
        <v>8</v>
      </c>
      <c r="AXC31" s="16">
        <v>4</v>
      </c>
      <c r="AXD31" s="16">
        <v>3</v>
      </c>
      <c r="AXE31" s="16">
        <v>5</v>
      </c>
      <c r="AXF31" s="16">
        <v>9</v>
      </c>
      <c r="AXG31" s="16">
        <v>3</v>
      </c>
      <c r="AXH31" s="16">
        <v>0</v>
      </c>
      <c r="AXI31" s="16">
        <v>5</v>
      </c>
      <c r="AXJ31" s="16">
        <v>7</v>
      </c>
      <c r="AXK31" s="16">
        <v>1</v>
      </c>
      <c r="AXL31" s="16">
        <v>0</v>
      </c>
      <c r="AXM31" s="16">
        <v>1</v>
      </c>
      <c r="AXN31" s="16">
        <v>9</v>
      </c>
      <c r="AXO31" s="16">
        <v>7</v>
      </c>
      <c r="AXP31" s="16">
        <v>4</v>
      </c>
      <c r="AXQ31" s="16">
        <v>7</v>
      </c>
      <c r="AXR31" s="16">
        <v>7</v>
      </c>
      <c r="AXS31" s="16">
        <v>4</v>
      </c>
      <c r="AXT31" s="16">
        <v>1</v>
      </c>
      <c r="AXU31" s="16">
        <v>5</v>
      </c>
      <c r="AXV31" s="16">
        <v>2</v>
      </c>
      <c r="AXW31" s="16">
        <v>3</v>
      </c>
      <c r="AXX31" s="16">
        <v>2</v>
      </c>
      <c r="AXY31" s="16">
        <v>2</v>
      </c>
      <c r="AXZ31" s="16">
        <v>2</v>
      </c>
      <c r="AYA31" s="16">
        <v>1</v>
      </c>
      <c r="AYB31" s="16">
        <v>8</v>
      </c>
      <c r="AYC31" s="16">
        <v>1</v>
      </c>
      <c r="AYD31" s="16">
        <v>7</v>
      </c>
      <c r="AYE31" s="16">
        <v>5</v>
      </c>
      <c r="AYF31" s="16">
        <v>0</v>
      </c>
      <c r="AYG31" s="16">
        <v>2</v>
      </c>
      <c r="AYH31" s="16">
        <v>3</v>
      </c>
      <c r="AYI31" s="16">
        <v>0</v>
      </c>
      <c r="AYJ31" s="16">
        <v>0</v>
      </c>
      <c r="AYK31" s="16">
        <v>0</v>
      </c>
      <c r="AYL31" s="16">
        <v>2</v>
      </c>
      <c r="AYM31" s="16">
        <v>3</v>
      </c>
      <c r="AYN31" s="16">
        <v>7</v>
      </c>
      <c r="AYO31" s="16">
        <v>3</v>
      </c>
      <c r="AYP31" s="16">
        <v>0</v>
      </c>
      <c r="AYQ31" s="16">
        <v>5</v>
      </c>
      <c r="AYR31" s="16">
        <v>2</v>
      </c>
      <c r="AYS31" s="16">
        <v>3</v>
      </c>
      <c r="AYT31" s="16">
        <v>5</v>
      </c>
      <c r="AYU31" s="16">
        <v>4</v>
      </c>
      <c r="AYV31" s="16">
        <v>0</v>
      </c>
      <c r="AYW31" s="16">
        <v>3</v>
      </c>
      <c r="AYX31" s="16">
        <v>5</v>
      </c>
      <c r="AYY31" s="16">
        <v>0</v>
      </c>
      <c r="AYZ31" s="16">
        <v>7</v>
      </c>
      <c r="AZA31" s="16">
        <v>0</v>
      </c>
      <c r="AZB31" s="16">
        <v>10</v>
      </c>
      <c r="AZC31" s="16">
        <v>11</v>
      </c>
      <c r="AZD31" s="16">
        <v>2</v>
      </c>
      <c r="AZE31" s="16">
        <v>3</v>
      </c>
      <c r="AZF31" s="16">
        <v>5</v>
      </c>
      <c r="AZG31" s="16">
        <v>5</v>
      </c>
      <c r="AZH31" s="16">
        <v>6</v>
      </c>
      <c r="AZI31" s="16">
        <v>3</v>
      </c>
      <c r="AZJ31" s="16">
        <v>5</v>
      </c>
      <c r="AZK31" s="16">
        <v>4</v>
      </c>
      <c r="AZL31" s="16">
        <v>186</v>
      </c>
      <c r="AZM31" s="16">
        <v>11</v>
      </c>
      <c r="AZN31" s="16">
        <v>17</v>
      </c>
      <c r="AZO31" s="16">
        <v>1</v>
      </c>
      <c r="AZP31" s="16">
        <v>21</v>
      </c>
      <c r="AZQ31" s="16">
        <v>15</v>
      </c>
      <c r="AZR31" s="16">
        <v>5</v>
      </c>
      <c r="AZS31" s="16">
        <v>11</v>
      </c>
      <c r="AZT31" s="16">
        <v>5</v>
      </c>
      <c r="AZU31" s="16">
        <v>11</v>
      </c>
      <c r="AZV31" s="16">
        <v>11</v>
      </c>
      <c r="AZW31" s="16">
        <v>17</v>
      </c>
      <c r="AZX31" s="16">
        <v>12</v>
      </c>
      <c r="AZY31" s="16">
        <v>14</v>
      </c>
      <c r="AZZ31" s="16">
        <v>13</v>
      </c>
      <c r="BAA31" s="16">
        <v>16</v>
      </c>
      <c r="BAB31" s="16">
        <v>3</v>
      </c>
      <c r="BAC31" s="16">
        <v>7</v>
      </c>
      <c r="BAD31" s="16">
        <v>16</v>
      </c>
      <c r="BAE31" s="16">
        <v>11</v>
      </c>
      <c r="BAF31" s="16">
        <v>8</v>
      </c>
      <c r="BAG31" s="16">
        <v>10</v>
      </c>
      <c r="BAH31" s="16">
        <v>12</v>
      </c>
      <c r="BAI31" s="16">
        <v>11</v>
      </c>
      <c r="BAJ31" s="16">
        <v>17</v>
      </c>
      <c r="BAK31" s="16">
        <v>9</v>
      </c>
      <c r="BAL31" s="16">
        <v>9</v>
      </c>
      <c r="BAM31" s="16">
        <v>8</v>
      </c>
      <c r="BAN31" s="16">
        <v>14</v>
      </c>
      <c r="BAO31" s="16">
        <v>6</v>
      </c>
      <c r="BAP31" s="16">
        <v>2</v>
      </c>
      <c r="BAQ31" s="16">
        <v>10</v>
      </c>
      <c r="BAR31" s="16">
        <v>12</v>
      </c>
      <c r="BAS31" s="16">
        <v>6</v>
      </c>
      <c r="BAT31" s="16">
        <v>6</v>
      </c>
      <c r="BAU31" s="16">
        <v>10</v>
      </c>
      <c r="BAV31" s="16">
        <v>3</v>
      </c>
      <c r="BAW31" s="16">
        <v>7</v>
      </c>
      <c r="BAX31" s="16">
        <v>2</v>
      </c>
      <c r="BAY31" s="16">
        <v>3</v>
      </c>
      <c r="BAZ31" s="16">
        <v>1</v>
      </c>
      <c r="BBA31" s="16">
        <v>0</v>
      </c>
      <c r="BBB31" s="16">
        <v>2</v>
      </c>
      <c r="BBC31" s="16">
        <v>4</v>
      </c>
      <c r="BBD31" s="16">
        <v>3</v>
      </c>
      <c r="BBE31" s="16">
        <v>0</v>
      </c>
      <c r="BBF31" s="16">
        <v>0</v>
      </c>
      <c r="BBG31" s="16">
        <v>3</v>
      </c>
      <c r="BBH31" s="16">
        <v>0</v>
      </c>
      <c r="BBI31" s="16">
        <v>5</v>
      </c>
      <c r="BBJ31" s="16">
        <v>5</v>
      </c>
      <c r="BBK31" s="16">
        <v>5</v>
      </c>
      <c r="BBL31" s="16">
        <v>3</v>
      </c>
      <c r="BBM31" s="16">
        <v>1</v>
      </c>
      <c r="BBN31" s="16">
        <v>1</v>
      </c>
      <c r="BBO31" s="16">
        <v>3</v>
      </c>
      <c r="BBP31" s="16">
        <v>8</v>
      </c>
      <c r="BBQ31" s="16">
        <v>2</v>
      </c>
      <c r="BBR31" s="16">
        <v>3</v>
      </c>
      <c r="BBS31" s="16">
        <v>10</v>
      </c>
      <c r="BBT31" s="16">
        <v>2</v>
      </c>
      <c r="BBU31" s="16">
        <v>0</v>
      </c>
      <c r="BBV31" s="16">
        <v>0</v>
      </c>
      <c r="BBW31" s="16">
        <v>0</v>
      </c>
      <c r="BBX31" s="16">
        <v>0</v>
      </c>
      <c r="BBY31" s="16">
        <v>21</v>
      </c>
      <c r="BBZ31" s="16">
        <v>8</v>
      </c>
      <c r="BCA31" s="16">
        <v>5</v>
      </c>
      <c r="BCB31" s="16">
        <v>8</v>
      </c>
      <c r="BCC31" s="16">
        <v>2</v>
      </c>
      <c r="BCD31" s="16">
        <v>5</v>
      </c>
      <c r="BCE31" s="16">
        <v>4</v>
      </c>
      <c r="BCF31" s="16">
        <v>1</v>
      </c>
      <c r="BCG31" s="16">
        <v>6</v>
      </c>
      <c r="BCH31" s="16">
        <v>5</v>
      </c>
      <c r="BCI31" s="16">
        <v>19</v>
      </c>
      <c r="BCJ31" s="16">
        <v>1</v>
      </c>
      <c r="BCK31" s="16">
        <v>7</v>
      </c>
      <c r="BCL31" s="16">
        <v>3</v>
      </c>
      <c r="BCM31" s="16">
        <v>4</v>
      </c>
      <c r="BCN31" s="16">
        <v>2</v>
      </c>
      <c r="BCO31" s="16">
        <v>5</v>
      </c>
      <c r="BCP31" s="16">
        <v>5</v>
      </c>
      <c r="BCQ31" s="16">
        <v>5</v>
      </c>
      <c r="BCR31" s="16">
        <v>6</v>
      </c>
      <c r="BCS31" s="16">
        <v>3</v>
      </c>
      <c r="BCT31" s="16">
        <v>6</v>
      </c>
      <c r="BCU31" s="16">
        <v>0</v>
      </c>
      <c r="BCV31" s="16">
        <v>11</v>
      </c>
      <c r="BCW31" s="16">
        <v>6</v>
      </c>
      <c r="BCX31" s="16">
        <v>4</v>
      </c>
      <c r="BCY31" s="16">
        <v>2</v>
      </c>
      <c r="BCZ31" s="16">
        <v>5</v>
      </c>
      <c r="BDA31" s="16">
        <v>3</v>
      </c>
      <c r="BDB31" s="16">
        <v>2</v>
      </c>
      <c r="BDC31" s="16">
        <v>1</v>
      </c>
      <c r="BDD31" s="16">
        <v>0</v>
      </c>
      <c r="BDE31" s="16">
        <v>2</v>
      </c>
      <c r="BDF31" s="16">
        <v>0</v>
      </c>
      <c r="BDG31" s="16">
        <v>4</v>
      </c>
      <c r="BDH31" s="16">
        <v>1</v>
      </c>
      <c r="BDI31" s="16">
        <v>0</v>
      </c>
      <c r="BDJ31" s="16">
        <v>0</v>
      </c>
      <c r="BDK31" s="16">
        <v>6</v>
      </c>
      <c r="BDL31" s="16">
        <v>2</v>
      </c>
      <c r="BDM31" s="16">
        <v>2</v>
      </c>
      <c r="BDN31" s="16">
        <v>2</v>
      </c>
      <c r="BDO31" s="16">
        <v>0</v>
      </c>
      <c r="BDP31" s="16">
        <v>5</v>
      </c>
      <c r="BDQ31" s="16">
        <v>2</v>
      </c>
      <c r="BDR31" s="16">
        <v>0</v>
      </c>
      <c r="BDS31" s="16">
        <v>5</v>
      </c>
      <c r="BDT31" s="16">
        <v>8</v>
      </c>
      <c r="BDU31" s="16">
        <v>5</v>
      </c>
      <c r="BDV31" s="16">
        <v>3</v>
      </c>
      <c r="BDW31" s="16">
        <v>2</v>
      </c>
      <c r="BDX31" s="16">
        <v>1</v>
      </c>
      <c r="BDY31" s="16">
        <v>4</v>
      </c>
      <c r="BDZ31" s="16">
        <v>7</v>
      </c>
      <c r="BEA31" s="16">
        <v>1</v>
      </c>
      <c r="BEB31" s="16">
        <v>2</v>
      </c>
      <c r="BEC31" s="16">
        <v>3</v>
      </c>
      <c r="BED31" s="16">
        <v>0</v>
      </c>
      <c r="BEE31" s="16">
        <v>1</v>
      </c>
      <c r="BEF31" s="16">
        <v>5</v>
      </c>
      <c r="BEG31" s="16">
        <v>3</v>
      </c>
      <c r="BEH31" s="16">
        <v>0</v>
      </c>
      <c r="BEI31" s="16">
        <v>7</v>
      </c>
      <c r="BEJ31" s="16">
        <v>7</v>
      </c>
      <c r="BEK31" s="16">
        <v>0</v>
      </c>
      <c r="BEL31" s="16">
        <v>2</v>
      </c>
      <c r="BEM31" s="16">
        <v>1</v>
      </c>
      <c r="BEN31" s="16">
        <v>1</v>
      </c>
      <c r="BEO31" s="16">
        <v>7</v>
      </c>
      <c r="BEP31" s="16">
        <v>0</v>
      </c>
      <c r="BEQ31" s="16">
        <v>0</v>
      </c>
      <c r="BER31" s="16">
        <v>0</v>
      </c>
      <c r="BES31" s="16">
        <v>0</v>
      </c>
      <c r="BET31" s="16">
        <v>1</v>
      </c>
      <c r="BEU31" s="16">
        <v>0</v>
      </c>
      <c r="BEV31" s="16">
        <v>0</v>
      </c>
      <c r="BEW31" s="16">
        <v>0</v>
      </c>
      <c r="BEX31" s="16">
        <v>0</v>
      </c>
      <c r="BEY31" s="16">
        <v>0</v>
      </c>
      <c r="BEZ31" s="16">
        <v>0</v>
      </c>
      <c r="BFA31" s="16">
        <v>0</v>
      </c>
      <c r="BFB31" s="16">
        <v>0</v>
      </c>
      <c r="BFC31" s="16">
        <v>0</v>
      </c>
      <c r="BFD31" s="16">
        <v>0</v>
      </c>
      <c r="BFE31" s="16">
        <v>0</v>
      </c>
      <c r="BFF31" s="16">
        <v>0</v>
      </c>
      <c r="BFG31" s="16">
        <v>0</v>
      </c>
      <c r="BFH31" s="16">
        <v>0</v>
      </c>
      <c r="BFI31" s="16">
        <v>0</v>
      </c>
      <c r="BFJ31" s="16">
        <v>0</v>
      </c>
      <c r="BFK31" s="16">
        <v>0</v>
      </c>
      <c r="BFL31" s="16">
        <v>0</v>
      </c>
      <c r="BFM31" s="16">
        <v>0</v>
      </c>
      <c r="BFN31" s="16">
        <v>0</v>
      </c>
      <c r="BFO31" s="16">
        <v>0</v>
      </c>
      <c r="BFP31" s="16">
        <v>0</v>
      </c>
      <c r="BFQ31" s="16">
        <v>0</v>
      </c>
      <c r="BFR31" s="16">
        <v>0</v>
      </c>
      <c r="BFS31" s="16">
        <v>0</v>
      </c>
      <c r="BFT31" s="16">
        <v>0</v>
      </c>
      <c r="BFU31" s="16">
        <v>0</v>
      </c>
      <c r="BFV31" s="16">
        <v>0</v>
      </c>
      <c r="BFW31" s="16">
        <v>0</v>
      </c>
      <c r="BFX31" s="16">
        <v>0</v>
      </c>
      <c r="BFY31" s="16">
        <v>0</v>
      </c>
      <c r="BFZ31" s="16">
        <v>0</v>
      </c>
      <c r="BGA31" s="16">
        <v>0</v>
      </c>
      <c r="BGB31" s="16">
        <v>0</v>
      </c>
      <c r="BGC31" s="16">
        <v>0</v>
      </c>
      <c r="BGD31" s="16">
        <v>0</v>
      </c>
      <c r="BGE31" s="16">
        <v>0</v>
      </c>
      <c r="BGF31" s="16">
        <v>0</v>
      </c>
      <c r="BGG31" s="16">
        <v>0</v>
      </c>
      <c r="BGH31" s="16">
        <v>0</v>
      </c>
      <c r="BGI31" s="16">
        <v>0</v>
      </c>
      <c r="BGJ31" s="16">
        <v>0</v>
      </c>
      <c r="BGK31" s="16">
        <v>0</v>
      </c>
      <c r="BGL31" s="16">
        <v>0</v>
      </c>
      <c r="BGM31" s="16">
        <v>0</v>
      </c>
      <c r="BGN31" s="16">
        <v>0</v>
      </c>
      <c r="BGO31" s="16">
        <v>0</v>
      </c>
      <c r="BGP31" s="16">
        <v>0</v>
      </c>
      <c r="BGQ31" s="16">
        <v>0</v>
      </c>
      <c r="BGR31" s="16">
        <v>0</v>
      </c>
      <c r="BGS31" s="16">
        <v>0</v>
      </c>
      <c r="BGT31" s="16">
        <v>0</v>
      </c>
      <c r="BGU31" s="16">
        <v>0</v>
      </c>
      <c r="BGV31" s="16">
        <v>0</v>
      </c>
      <c r="BGW31" s="16">
        <v>0</v>
      </c>
      <c r="BGX31" s="16">
        <v>0</v>
      </c>
      <c r="BGY31" s="16">
        <v>0</v>
      </c>
      <c r="BGZ31" s="16">
        <v>0</v>
      </c>
      <c r="BHA31" s="16">
        <v>0</v>
      </c>
      <c r="BHB31" s="16">
        <v>0</v>
      </c>
      <c r="BHC31" s="16">
        <v>0</v>
      </c>
      <c r="BHD31" s="16">
        <v>0</v>
      </c>
      <c r="BHE31" s="16">
        <v>0</v>
      </c>
      <c r="BHF31" s="16">
        <v>0</v>
      </c>
      <c r="BHG31" s="16">
        <v>0</v>
      </c>
      <c r="BHH31" s="16">
        <v>0</v>
      </c>
      <c r="BHI31" s="16">
        <v>0</v>
      </c>
      <c r="BHJ31" s="16">
        <v>0</v>
      </c>
      <c r="BHK31" s="16">
        <v>0</v>
      </c>
      <c r="BHL31" s="16">
        <v>0</v>
      </c>
      <c r="BHM31" s="16">
        <v>0</v>
      </c>
      <c r="BHN31" s="16">
        <v>0</v>
      </c>
      <c r="BHO31" s="16">
        <v>0</v>
      </c>
      <c r="BHP31" s="16">
        <v>0</v>
      </c>
      <c r="BHQ31" s="16">
        <v>0</v>
      </c>
      <c r="BHR31" s="16">
        <v>0</v>
      </c>
      <c r="BHS31" s="16">
        <v>0</v>
      </c>
      <c r="BHT31" s="16">
        <v>0</v>
      </c>
      <c r="BHU31" s="16">
        <v>0</v>
      </c>
      <c r="BHV31" s="16">
        <v>0</v>
      </c>
      <c r="BHW31" s="16">
        <v>0</v>
      </c>
      <c r="BHX31" s="16">
        <v>0</v>
      </c>
      <c r="BHY31" s="16">
        <v>0</v>
      </c>
      <c r="BHZ31" s="16">
        <v>0</v>
      </c>
      <c r="BIA31" s="16">
        <v>0</v>
      </c>
      <c r="BIB31" s="16">
        <v>0</v>
      </c>
      <c r="BIC31" s="16">
        <v>0</v>
      </c>
      <c r="BID31" s="16">
        <v>0</v>
      </c>
      <c r="BIE31" s="16">
        <v>0</v>
      </c>
      <c r="BIF31" s="16">
        <v>0</v>
      </c>
      <c r="BIG31" s="16">
        <v>0</v>
      </c>
      <c r="BIH31" s="16">
        <v>0</v>
      </c>
      <c r="BII31" s="16">
        <v>0</v>
      </c>
      <c r="BIJ31" s="16">
        <v>0</v>
      </c>
      <c r="BIK31" s="16">
        <v>0</v>
      </c>
      <c r="BIL31" s="16">
        <v>0</v>
      </c>
      <c r="BIM31" s="16">
        <v>0</v>
      </c>
      <c r="BIN31" s="16">
        <v>0</v>
      </c>
      <c r="BIO31" s="16">
        <v>0</v>
      </c>
      <c r="BIP31" s="16">
        <v>0</v>
      </c>
      <c r="BIQ31" s="16">
        <v>0</v>
      </c>
      <c r="BIR31" s="16">
        <v>0</v>
      </c>
      <c r="BIS31" s="16">
        <v>0</v>
      </c>
      <c r="BIT31" s="16">
        <v>0</v>
      </c>
      <c r="BIU31" s="16">
        <v>0</v>
      </c>
      <c r="BIV31" s="16">
        <v>0</v>
      </c>
      <c r="BIW31" s="16">
        <v>0</v>
      </c>
      <c r="BIX31" s="16">
        <v>0</v>
      </c>
      <c r="BIY31" s="16">
        <v>0</v>
      </c>
      <c r="BIZ31" s="16">
        <v>0</v>
      </c>
      <c r="BJA31" s="16">
        <v>0</v>
      </c>
      <c r="BJB31" s="16">
        <v>0</v>
      </c>
      <c r="BJC31" s="16">
        <v>0</v>
      </c>
      <c r="BJD31" s="16">
        <v>0</v>
      </c>
      <c r="BJE31" s="16">
        <v>0</v>
      </c>
      <c r="BJF31" s="16">
        <v>0</v>
      </c>
      <c r="BJG31" s="16">
        <v>0</v>
      </c>
      <c r="BJH31" s="16">
        <v>0</v>
      </c>
      <c r="BJI31" s="16">
        <v>0</v>
      </c>
      <c r="BJJ31" s="16">
        <v>0</v>
      </c>
      <c r="BJK31" s="16">
        <v>0</v>
      </c>
      <c r="BJL31" s="16">
        <v>0</v>
      </c>
      <c r="BJM31" s="16">
        <v>0</v>
      </c>
      <c r="BJN31" s="16">
        <v>0</v>
      </c>
      <c r="BJO31" s="16">
        <v>0</v>
      </c>
      <c r="BJP31" s="16">
        <v>0</v>
      </c>
      <c r="BJQ31" s="16">
        <v>0</v>
      </c>
      <c r="BJR31" s="16">
        <v>0</v>
      </c>
      <c r="BJS31" s="16">
        <v>0</v>
      </c>
      <c r="BJT31" s="16">
        <v>0</v>
      </c>
      <c r="BJU31" s="16">
        <v>0</v>
      </c>
      <c r="BJV31" s="16">
        <v>0</v>
      </c>
      <c r="BJW31" s="16">
        <v>0</v>
      </c>
      <c r="BJX31" s="16">
        <v>0</v>
      </c>
      <c r="BJY31" s="16">
        <v>0</v>
      </c>
      <c r="BJZ31" s="16">
        <v>0</v>
      </c>
      <c r="BKA31" s="16">
        <v>0</v>
      </c>
      <c r="BKB31" s="16">
        <v>0</v>
      </c>
      <c r="BKC31" s="16">
        <v>0</v>
      </c>
      <c r="BKD31" s="16">
        <v>0</v>
      </c>
      <c r="BKE31" s="16">
        <v>0</v>
      </c>
      <c r="BKF31" s="16">
        <v>0</v>
      </c>
      <c r="BKG31" s="16">
        <v>0</v>
      </c>
      <c r="BKH31" s="16">
        <v>0</v>
      </c>
      <c r="BKI31" s="16">
        <v>0</v>
      </c>
      <c r="BKJ31" s="16">
        <v>0</v>
      </c>
      <c r="BKK31" s="16">
        <v>0</v>
      </c>
      <c r="BKL31" s="16">
        <v>0</v>
      </c>
      <c r="BKM31" s="16">
        <v>0</v>
      </c>
      <c r="BKN31" s="16">
        <v>0</v>
      </c>
      <c r="BKO31" s="16">
        <v>0</v>
      </c>
      <c r="BKP31" s="16">
        <v>0</v>
      </c>
      <c r="BKQ31" s="16">
        <v>0</v>
      </c>
      <c r="BKR31" s="16">
        <v>0</v>
      </c>
      <c r="BKS31" s="16">
        <v>0</v>
      </c>
      <c r="BKT31" s="16">
        <v>0</v>
      </c>
      <c r="BKU31" s="16">
        <v>0</v>
      </c>
      <c r="BKV31" s="16">
        <v>0</v>
      </c>
      <c r="BKW31" s="16">
        <v>0</v>
      </c>
      <c r="BKX31" s="16">
        <v>0</v>
      </c>
      <c r="BKY31" s="16">
        <v>0</v>
      </c>
      <c r="BKZ31" s="16">
        <v>0</v>
      </c>
      <c r="BLA31" s="16">
        <v>0</v>
      </c>
      <c r="BLB31" s="16">
        <v>0</v>
      </c>
      <c r="BLC31" s="16">
        <v>0</v>
      </c>
      <c r="BLD31" s="16">
        <v>0</v>
      </c>
      <c r="BLE31" s="16">
        <v>0</v>
      </c>
      <c r="BLF31" s="16">
        <v>0</v>
      </c>
      <c r="BLG31" s="16">
        <v>0</v>
      </c>
      <c r="BLH31" s="16">
        <v>0</v>
      </c>
      <c r="BLI31" s="16">
        <v>0</v>
      </c>
      <c r="BLJ31" s="16">
        <v>0</v>
      </c>
      <c r="BLK31" s="16">
        <v>0</v>
      </c>
      <c r="BLL31" s="16">
        <v>0</v>
      </c>
      <c r="BLM31" s="16">
        <v>0</v>
      </c>
      <c r="BLN31" s="16">
        <v>0</v>
      </c>
      <c r="BLO31" s="16">
        <v>0</v>
      </c>
      <c r="BLP31" s="16">
        <v>0</v>
      </c>
      <c r="BLQ31" s="16">
        <v>0</v>
      </c>
      <c r="BLR31" s="16">
        <v>0</v>
      </c>
      <c r="BLS31" s="16">
        <v>0</v>
      </c>
      <c r="BLT31" s="16">
        <v>0</v>
      </c>
      <c r="BLU31" s="16">
        <v>0</v>
      </c>
      <c r="BLV31" s="16">
        <v>0</v>
      </c>
      <c r="BLW31" s="16">
        <v>0</v>
      </c>
      <c r="BLX31" s="16">
        <v>0</v>
      </c>
      <c r="BLY31" s="16">
        <v>0</v>
      </c>
      <c r="BLZ31" s="16">
        <v>0</v>
      </c>
      <c r="BMA31" s="16">
        <v>0</v>
      </c>
      <c r="BMB31" s="16">
        <v>0</v>
      </c>
      <c r="BMC31" s="16">
        <v>0</v>
      </c>
      <c r="BMD31" s="16">
        <v>0</v>
      </c>
      <c r="BME31" s="16">
        <v>0</v>
      </c>
      <c r="BMF31" s="16">
        <v>0</v>
      </c>
      <c r="BMG31" s="16">
        <v>0</v>
      </c>
      <c r="BMH31" s="16">
        <v>0</v>
      </c>
      <c r="BMI31" s="16">
        <v>0</v>
      </c>
      <c r="BMJ31" s="16">
        <v>0</v>
      </c>
      <c r="BMK31" s="16">
        <v>0</v>
      </c>
      <c r="BML31" s="16">
        <v>0</v>
      </c>
      <c r="BMM31" s="16">
        <v>0</v>
      </c>
      <c r="BMN31" s="16">
        <v>0</v>
      </c>
      <c r="BMO31" s="16">
        <v>0</v>
      </c>
      <c r="BMP31" s="16">
        <v>0</v>
      </c>
      <c r="BMQ31" s="16">
        <v>0</v>
      </c>
      <c r="BMR31" s="16">
        <v>0</v>
      </c>
      <c r="BMS31" s="16">
        <v>0</v>
      </c>
      <c r="BMT31" s="16">
        <v>0</v>
      </c>
      <c r="BMU31" s="16">
        <v>0</v>
      </c>
      <c r="BMV31" s="16">
        <v>0</v>
      </c>
      <c r="BMW31" s="16">
        <v>0</v>
      </c>
      <c r="BMX31" s="16">
        <v>0</v>
      </c>
      <c r="BMY31" s="16">
        <v>0</v>
      </c>
    </row>
    <row r="32" spans="1:1715" s="6" customFormat="1" x14ac:dyDescent="0.25">
      <c r="A32" s="4" t="s">
        <v>846</v>
      </c>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c r="IS32" s="16"/>
      <c r="IT32" s="16"/>
      <c r="IU32" s="16"/>
      <c r="IV32" s="16"/>
      <c r="IW32" s="16"/>
      <c r="IX32" s="16"/>
      <c r="IY32" s="16"/>
      <c r="IZ32" s="16"/>
      <c r="JA32" s="16"/>
      <c r="JB32" s="16"/>
      <c r="JC32" s="16"/>
      <c r="JD32" s="16"/>
      <c r="JE32" s="16"/>
      <c r="JF32" s="16"/>
      <c r="JG32" s="16"/>
      <c r="JH32" s="16"/>
      <c r="JI32" s="16"/>
      <c r="JJ32" s="16"/>
      <c r="JK32" s="16"/>
      <c r="JL32" s="16"/>
      <c r="JM32" s="16"/>
      <c r="JN32" s="16"/>
      <c r="JO32" s="16"/>
      <c r="JP32" s="16"/>
      <c r="JQ32" s="16"/>
      <c r="JR32" s="16"/>
      <c r="JS32" s="16"/>
      <c r="JT32" s="16"/>
      <c r="JU32" s="16"/>
      <c r="JV32" s="16"/>
      <c r="JW32" s="16"/>
      <c r="JX32" s="16"/>
      <c r="JY32" s="16"/>
      <c r="JZ32" s="16"/>
      <c r="KA32" s="16"/>
      <c r="KB32" s="16"/>
      <c r="KC32" s="16"/>
      <c r="KD32" s="16"/>
      <c r="KE32" s="16"/>
      <c r="KF32" s="16"/>
      <c r="KG32" s="16"/>
      <c r="KH32" s="16"/>
      <c r="KI32" s="16"/>
      <c r="KJ32" s="16"/>
      <c r="KK32" s="16"/>
      <c r="KL32" s="16"/>
      <c r="KM32" s="16"/>
      <c r="KN32" s="16"/>
      <c r="KO32" s="16"/>
      <c r="KP32" s="16"/>
      <c r="KQ32" s="16"/>
      <c r="KR32" s="16"/>
      <c r="KS32" s="16"/>
      <c r="KT32" s="16"/>
      <c r="KU32" s="16"/>
      <c r="KV32" s="16"/>
      <c r="KW32" s="16"/>
      <c r="KX32" s="16"/>
      <c r="KY32" s="16"/>
      <c r="KZ32" s="16"/>
      <c r="LA32" s="16"/>
      <c r="LB32" s="16"/>
      <c r="LC32" s="16"/>
      <c r="LD32" s="16"/>
      <c r="LE32" s="16"/>
      <c r="LF32" s="16"/>
      <c r="LG32" s="16"/>
      <c r="LH32" s="16"/>
      <c r="LI32" s="16"/>
      <c r="LJ32" s="16"/>
      <c r="LK32" s="16"/>
      <c r="LL32" s="16"/>
      <c r="LM32" s="16"/>
      <c r="LN32" s="16"/>
      <c r="LO32" s="16"/>
      <c r="LP32" s="16"/>
      <c r="LQ32" s="16"/>
      <c r="LR32" s="16"/>
      <c r="LS32" s="16"/>
      <c r="LT32" s="16"/>
      <c r="LU32" s="16"/>
      <c r="LV32" s="16"/>
      <c r="LW32" s="16"/>
      <c r="LX32" s="16"/>
      <c r="LY32" s="16"/>
      <c r="LZ32" s="16"/>
      <c r="MA32" s="16"/>
      <c r="MB32" s="16"/>
      <c r="MC32" s="16"/>
      <c r="MD32" s="16"/>
      <c r="ME32" s="16"/>
      <c r="MF32" s="16"/>
      <c r="MG32" s="16"/>
      <c r="MH32" s="16"/>
      <c r="MI32" s="16"/>
      <c r="MJ32" s="16"/>
      <c r="MK32" s="16"/>
      <c r="ML32" s="16"/>
      <c r="MM32" s="16"/>
      <c r="MN32" s="16"/>
      <c r="MO32" s="16"/>
      <c r="MP32" s="16"/>
      <c r="MQ32" s="16"/>
      <c r="MR32" s="16"/>
      <c r="MS32" s="16"/>
      <c r="MT32" s="16"/>
      <c r="MU32" s="16"/>
      <c r="MV32" s="16"/>
      <c r="MW32" s="16"/>
      <c r="MX32" s="16"/>
      <c r="MY32" s="16"/>
      <c r="MZ32" s="16"/>
      <c r="NA32" s="16"/>
      <c r="NB32" s="16"/>
      <c r="NC32" s="16"/>
      <c r="ND32" s="16"/>
      <c r="NE32" s="16"/>
      <c r="NF32" s="16"/>
      <c r="NG32" s="16"/>
      <c r="NH32" s="16"/>
      <c r="NI32" s="16"/>
      <c r="NJ32" s="16"/>
      <c r="NK32" s="16"/>
      <c r="NL32" s="16"/>
      <c r="NM32" s="16"/>
      <c r="NN32" s="16"/>
      <c r="NO32" s="16"/>
      <c r="NP32" s="16"/>
      <c r="NQ32" s="16"/>
      <c r="NR32" s="16"/>
      <c r="NS32" s="16"/>
      <c r="NT32" s="16"/>
      <c r="NU32" s="16"/>
      <c r="NV32" s="16"/>
      <c r="NW32" s="16"/>
      <c r="NX32" s="16"/>
      <c r="NY32" s="16"/>
      <c r="NZ32" s="16"/>
      <c r="OA32" s="16"/>
      <c r="OB32" s="16"/>
      <c r="OC32" s="16"/>
      <c r="OD32" s="16"/>
      <c r="OE32" s="16"/>
      <c r="OF32" s="16"/>
      <c r="OG32" s="16"/>
      <c r="OH32" s="16"/>
      <c r="OI32" s="16"/>
      <c r="OJ32" s="16"/>
      <c r="OK32" s="16"/>
      <c r="OL32" s="16"/>
      <c r="OM32" s="16"/>
      <c r="ON32" s="16"/>
      <c r="OO32" s="16"/>
      <c r="OP32" s="16"/>
      <c r="OQ32" s="16"/>
      <c r="OR32" s="16"/>
      <c r="OS32" s="16"/>
      <c r="OT32" s="16"/>
      <c r="OU32" s="16"/>
      <c r="OV32" s="16"/>
      <c r="OW32" s="16"/>
      <c r="OX32" s="16"/>
      <c r="OY32" s="16"/>
      <c r="OZ32" s="16"/>
      <c r="PA32" s="16"/>
      <c r="PB32" s="16"/>
      <c r="PC32" s="16"/>
      <c r="PD32" s="16"/>
      <c r="PE32" s="16"/>
      <c r="PF32" s="16"/>
      <c r="PG32" s="16"/>
      <c r="PH32" s="16"/>
      <c r="PI32" s="16"/>
      <c r="PJ32" s="16"/>
      <c r="PK32" s="16"/>
      <c r="PL32" s="16"/>
      <c r="PM32" s="16"/>
      <c r="PN32" s="16"/>
      <c r="PO32" s="16"/>
      <c r="PP32" s="16"/>
      <c r="PQ32" s="16"/>
      <c r="PR32" s="16"/>
      <c r="PS32" s="16"/>
      <c r="PT32" s="16"/>
      <c r="PU32" s="16"/>
      <c r="PV32" s="16"/>
      <c r="PW32" s="16"/>
      <c r="PX32" s="16"/>
      <c r="PY32" s="16"/>
      <c r="PZ32" s="16"/>
      <c r="QA32" s="16"/>
      <c r="QB32" s="16"/>
      <c r="QC32" s="16"/>
      <c r="QD32" s="16"/>
      <c r="QE32" s="16"/>
      <c r="QF32" s="16"/>
      <c r="QG32" s="16"/>
      <c r="QH32" s="16"/>
      <c r="QI32" s="16"/>
      <c r="QJ32" s="16"/>
      <c r="QK32" s="16"/>
      <c r="QL32" s="16"/>
      <c r="QM32" s="16"/>
      <c r="QN32" s="16"/>
      <c r="QO32" s="16"/>
      <c r="QP32" s="16"/>
      <c r="QQ32" s="16"/>
      <c r="QR32" s="16"/>
      <c r="QS32" s="16"/>
      <c r="QT32" s="16"/>
      <c r="QU32" s="16"/>
      <c r="QV32" s="16"/>
      <c r="QW32" s="16"/>
      <c r="QX32" s="16"/>
      <c r="QY32" s="16"/>
      <c r="QZ32" s="16"/>
      <c r="RA32" s="16"/>
      <c r="RB32" s="16"/>
      <c r="RC32" s="16"/>
      <c r="RD32" s="16"/>
      <c r="RE32" s="16"/>
      <c r="RF32" s="16"/>
      <c r="RG32" s="16"/>
      <c r="RH32" s="16"/>
      <c r="RI32" s="16"/>
      <c r="RJ32" s="16"/>
      <c r="RK32" s="16"/>
      <c r="RL32" s="16"/>
      <c r="RM32" s="16"/>
      <c r="RN32" s="16"/>
      <c r="RO32" s="16"/>
      <c r="RP32" s="16"/>
      <c r="RQ32" s="16"/>
      <c r="RR32" s="16"/>
      <c r="RS32" s="16"/>
      <c r="RT32" s="16"/>
      <c r="RU32" s="16"/>
      <c r="RV32" s="16"/>
      <c r="RW32" s="16"/>
      <c r="RX32" s="16"/>
      <c r="RY32" s="16"/>
      <c r="RZ32" s="16"/>
      <c r="SA32" s="16"/>
      <c r="SB32" s="16"/>
      <c r="SC32" s="16"/>
      <c r="SD32" s="16"/>
      <c r="SE32" s="16"/>
      <c r="SF32" s="16"/>
      <c r="SG32" s="16"/>
      <c r="SH32" s="16"/>
      <c r="SI32" s="16"/>
      <c r="SJ32" s="16"/>
      <c r="SK32" s="16"/>
      <c r="SL32" s="16"/>
      <c r="SM32" s="16"/>
      <c r="SN32" s="16"/>
      <c r="SO32" s="16"/>
      <c r="SP32" s="16"/>
      <c r="SQ32" s="16"/>
      <c r="SR32" s="16"/>
      <c r="SS32" s="16"/>
      <c r="ST32" s="16"/>
      <c r="SU32" s="16"/>
      <c r="SV32" s="16"/>
      <c r="SW32" s="16"/>
      <c r="SX32" s="16"/>
      <c r="SY32" s="16"/>
      <c r="SZ32" s="16"/>
      <c r="TA32" s="16"/>
      <c r="TB32" s="16"/>
      <c r="TC32" s="16"/>
      <c r="TD32" s="16"/>
      <c r="TE32" s="16"/>
      <c r="TF32" s="16"/>
      <c r="TG32" s="16"/>
      <c r="TH32" s="16"/>
      <c r="TI32" s="16"/>
      <c r="TJ32" s="16"/>
      <c r="TK32" s="16"/>
      <c r="TL32" s="16"/>
      <c r="TM32" s="16"/>
      <c r="TN32" s="16"/>
      <c r="TO32" s="16"/>
      <c r="TP32" s="16"/>
      <c r="TQ32" s="16"/>
      <c r="TR32" s="16"/>
      <c r="TS32" s="16"/>
      <c r="TT32" s="16"/>
      <c r="TU32" s="16"/>
      <c r="TV32" s="16"/>
      <c r="TW32" s="16"/>
      <c r="TX32" s="16"/>
      <c r="TY32" s="16"/>
      <c r="TZ32" s="16"/>
      <c r="UA32" s="16"/>
      <c r="UB32" s="16"/>
      <c r="UC32" s="16"/>
      <c r="UD32" s="16"/>
      <c r="UE32" s="16"/>
      <c r="UF32" s="16"/>
      <c r="UG32" s="16"/>
      <c r="UH32" s="16"/>
      <c r="UI32" s="16"/>
      <c r="UJ32" s="16"/>
      <c r="UK32" s="16"/>
      <c r="UL32" s="16"/>
      <c r="UM32" s="16"/>
      <c r="UN32" s="16"/>
      <c r="UO32" s="16"/>
      <c r="UP32" s="16"/>
      <c r="UQ32" s="16"/>
      <c r="UR32" s="16"/>
      <c r="US32" s="16"/>
      <c r="UT32" s="16"/>
      <c r="UU32" s="16"/>
      <c r="UV32" s="16"/>
      <c r="UW32" s="16"/>
      <c r="UX32" s="16"/>
      <c r="UY32" s="16"/>
      <c r="UZ32" s="16"/>
      <c r="VA32" s="16"/>
      <c r="VB32" s="16"/>
      <c r="VC32" s="16"/>
      <c r="VD32" s="16"/>
      <c r="VE32" s="16"/>
      <c r="VF32" s="16"/>
      <c r="VG32" s="16"/>
      <c r="VH32" s="16"/>
      <c r="VI32" s="16"/>
      <c r="VJ32" s="16"/>
      <c r="VK32" s="16"/>
      <c r="VL32" s="16"/>
      <c r="VM32" s="16"/>
      <c r="VN32" s="16"/>
      <c r="VO32" s="16"/>
      <c r="VP32" s="16"/>
      <c r="VQ32" s="16"/>
      <c r="VR32" s="16"/>
      <c r="VS32" s="16"/>
      <c r="VT32" s="16"/>
      <c r="VU32" s="16"/>
      <c r="VV32" s="16"/>
      <c r="VW32" s="16"/>
      <c r="VX32" s="16"/>
      <c r="VY32" s="16"/>
      <c r="VZ32" s="16"/>
      <c r="WA32" s="16"/>
      <c r="WB32" s="16"/>
      <c r="WC32" s="16"/>
      <c r="WD32" s="16"/>
      <c r="WE32" s="16"/>
      <c r="WF32" s="16"/>
      <c r="WG32" s="16"/>
      <c r="WH32" s="16"/>
      <c r="WI32" s="16"/>
      <c r="WJ32" s="16"/>
      <c r="WK32" s="16"/>
      <c r="WL32" s="16"/>
      <c r="WM32" s="16"/>
      <c r="WN32" s="16"/>
      <c r="WO32" s="16"/>
      <c r="WP32" s="16"/>
      <c r="WQ32" s="16"/>
      <c r="WR32" s="16"/>
      <c r="WS32" s="16"/>
      <c r="WT32" s="16"/>
      <c r="WU32" s="16"/>
      <c r="WV32" s="16"/>
      <c r="WW32" s="16"/>
      <c r="WX32" s="16"/>
      <c r="WY32" s="16"/>
      <c r="WZ32" s="16"/>
      <c r="XA32" s="16"/>
      <c r="XB32" s="16"/>
      <c r="XC32" s="16"/>
      <c r="XD32" s="16"/>
      <c r="XE32" s="16"/>
      <c r="XF32" s="16"/>
      <c r="XG32" s="16"/>
      <c r="XH32" s="16"/>
      <c r="XI32" s="16"/>
      <c r="XJ32" s="16"/>
      <c r="XK32" s="16"/>
      <c r="XL32" s="16"/>
      <c r="XM32" s="16"/>
      <c r="XN32" s="16"/>
      <c r="XO32" s="16"/>
      <c r="XP32" s="16"/>
      <c r="XQ32" s="16"/>
      <c r="XR32" s="16"/>
      <c r="XS32" s="16"/>
      <c r="XT32" s="16"/>
      <c r="XU32" s="16"/>
      <c r="XV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YT32" s="16"/>
      <c r="YU32" s="16"/>
      <c r="YV32" s="16"/>
      <c r="YW32" s="16"/>
      <c r="YX32" s="16"/>
      <c r="YY32" s="16"/>
      <c r="YZ32" s="16"/>
      <c r="ZA32" s="16"/>
      <c r="ZB32" s="16"/>
      <c r="ZC32" s="16"/>
      <c r="ZD32" s="16"/>
      <c r="ZE32" s="16"/>
      <c r="ZF32" s="16"/>
      <c r="ZG32" s="16"/>
      <c r="ZH32" s="16"/>
      <c r="ZI32" s="16"/>
      <c r="ZJ32" s="16"/>
      <c r="ZK32" s="16"/>
      <c r="ZL32" s="16"/>
      <c r="ZM32" s="16"/>
      <c r="ZN32" s="16"/>
      <c r="ZO32" s="16"/>
      <c r="ZP32" s="16"/>
      <c r="ZQ32" s="16"/>
      <c r="ZR32" s="16"/>
      <c r="ZS32" s="16"/>
      <c r="ZT32" s="16"/>
      <c r="ZU32" s="16"/>
      <c r="ZV32" s="16"/>
      <c r="ZW32" s="16"/>
      <c r="ZX32" s="16"/>
      <c r="ZY32" s="16"/>
      <c r="ZZ32" s="16"/>
      <c r="AAA32" s="16"/>
      <c r="AAB32" s="16"/>
      <c r="AAC32" s="16"/>
      <c r="AAD32" s="16"/>
      <c r="AAE32" s="16"/>
      <c r="AAF32" s="16"/>
      <c r="AAG32" s="16"/>
      <c r="AAH32" s="16"/>
      <c r="AAI32" s="16"/>
      <c r="AAJ32" s="16"/>
      <c r="AAK32" s="16"/>
      <c r="AAL32" s="16"/>
      <c r="AAM32" s="16"/>
      <c r="AAN32" s="16"/>
      <c r="AAO32" s="16"/>
      <c r="AAP32" s="16"/>
      <c r="AAQ32" s="16"/>
      <c r="AAR32" s="16"/>
      <c r="AAS32" s="16"/>
      <c r="AAT32" s="16"/>
      <c r="AAU32" s="16"/>
      <c r="AAV32" s="16"/>
      <c r="AAW32" s="16"/>
      <c r="AAX32" s="16"/>
      <c r="AAY32" s="16"/>
      <c r="AAZ32" s="16"/>
      <c r="ABA32" s="16"/>
      <c r="ABB32" s="16"/>
      <c r="ABC32" s="16"/>
      <c r="ABD32" s="16"/>
      <c r="ABE32" s="16"/>
      <c r="ABF32" s="16"/>
      <c r="ABG32" s="16"/>
      <c r="ABH32" s="16"/>
      <c r="ABI32" s="16"/>
      <c r="ABJ32" s="16"/>
      <c r="ABK32" s="16"/>
      <c r="ABL32" s="16"/>
      <c r="ABM32" s="16"/>
      <c r="ABN32" s="16"/>
      <c r="ABO32" s="16"/>
      <c r="ABP32" s="16"/>
      <c r="ABQ32" s="16"/>
      <c r="ABR32" s="16"/>
      <c r="ABS32" s="16"/>
      <c r="ABT32" s="16"/>
      <c r="ABU32" s="16"/>
      <c r="ABV32" s="16"/>
      <c r="ABW32" s="16"/>
      <c r="ABX32" s="16"/>
      <c r="ABY32" s="16"/>
      <c r="ABZ32" s="16"/>
      <c r="ACA32" s="16"/>
      <c r="ACB32" s="16"/>
      <c r="ACC32" s="16"/>
      <c r="ACD32" s="16"/>
      <c r="ACE32" s="16"/>
      <c r="ACF32" s="16"/>
      <c r="ACG32" s="16"/>
      <c r="ACH32" s="16"/>
      <c r="ACI32" s="16"/>
      <c r="ACJ32" s="16"/>
      <c r="ACK32" s="16"/>
      <c r="ACL32" s="16"/>
      <c r="ACM32" s="16"/>
      <c r="ACN32" s="16"/>
      <c r="ACO32" s="16"/>
      <c r="ACP32" s="16"/>
      <c r="ACQ32" s="16"/>
      <c r="ACR32" s="16"/>
      <c r="ACS32" s="16"/>
      <c r="ACT32" s="16"/>
      <c r="ACU32" s="16"/>
      <c r="ACV32" s="16"/>
      <c r="ACW32" s="16"/>
      <c r="ACX32" s="16"/>
      <c r="ACY32" s="16"/>
      <c r="ACZ32" s="16"/>
      <c r="ADA32" s="16"/>
      <c r="ADB32" s="16"/>
      <c r="ADC32" s="16"/>
      <c r="ADD32" s="16"/>
      <c r="ADE32" s="16"/>
      <c r="ADF32" s="16"/>
      <c r="ADG32" s="16"/>
      <c r="ADH32" s="16"/>
      <c r="ADI32" s="16"/>
      <c r="ADJ32" s="16"/>
      <c r="ADK32" s="16"/>
      <c r="ADL32" s="16"/>
      <c r="ADM32" s="16"/>
      <c r="ADN32" s="16"/>
      <c r="ADO32" s="16"/>
      <c r="ADP32" s="16"/>
      <c r="ADQ32" s="16"/>
      <c r="ADR32" s="16"/>
      <c r="ADS32" s="16"/>
      <c r="ADT32" s="16"/>
      <c r="ADU32" s="16"/>
      <c r="ADV32" s="16"/>
      <c r="ADW32" s="16"/>
      <c r="ADX32" s="16"/>
      <c r="ADY32" s="16"/>
      <c r="ADZ32" s="16"/>
      <c r="AEA32" s="16"/>
      <c r="AEB32" s="16"/>
      <c r="AEC32" s="16"/>
      <c r="AED32" s="16"/>
      <c r="AEE32" s="16"/>
      <c r="AEF32" s="16"/>
      <c r="AEG32" s="16"/>
      <c r="AEH32" s="16"/>
      <c r="AEI32" s="16"/>
      <c r="AEJ32" s="16"/>
      <c r="AEK32" s="16"/>
      <c r="AEL32" s="16"/>
      <c r="AEM32" s="16"/>
      <c r="AEN32" s="16"/>
      <c r="AEO32" s="16"/>
      <c r="AEP32" s="16"/>
      <c r="AEQ32" s="16"/>
      <c r="AER32" s="16"/>
      <c r="AES32" s="16"/>
      <c r="AET32" s="16"/>
      <c r="AEU32" s="16"/>
      <c r="AEV32" s="16"/>
      <c r="AEW32" s="16"/>
      <c r="AEX32" s="16"/>
      <c r="AEY32" s="16"/>
      <c r="AEZ32" s="16"/>
      <c r="AFA32" s="16"/>
      <c r="AFB32" s="16"/>
      <c r="AFC32" s="16"/>
      <c r="AFD32" s="16"/>
      <c r="AFE32" s="16"/>
      <c r="AFF32" s="16"/>
      <c r="AFG32" s="16"/>
      <c r="AFH32" s="16"/>
      <c r="AFI32" s="16"/>
      <c r="AFJ32" s="16"/>
      <c r="AFK32" s="16"/>
      <c r="AFL32" s="16"/>
      <c r="AFM32" s="16"/>
      <c r="AFN32" s="16"/>
      <c r="AFO32" s="16"/>
      <c r="AFP32" s="16"/>
      <c r="AFQ32" s="16"/>
      <c r="AFR32" s="16"/>
      <c r="AFS32" s="16"/>
      <c r="AFT32" s="16"/>
      <c r="AFU32" s="16"/>
      <c r="AFV32" s="16"/>
      <c r="AFW32" s="16"/>
      <c r="AFX32" s="16"/>
      <c r="AFY32" s="16"/>
      <c r="AFZ32" s="16"/>
      <c r="AGA32" s="16"/>
      <c r="AGB32" s="16"/>
      <c r="AGC32" s="16"/>
      <c r="AGD32" s="16"/>
      <c r="AGE32" s="16"/>
      <c r="AGF32" s="16"/>
      <c r="AGG32" s="16"/>
      <c r="AGH32" s="16"/>
      <c r="AGI32" s="16"/>
      <c r="AGJ32" s="16"/>
      <c r="AGK32" s="16"/>
      <c r="AGL32" s="16"/>
      <c r="AGM32" s="16"/>
      <c r="AGN32" s="16"/>
      <c r="AGO32" s="16"/>
      <c r="AGP32" s="16"/>
      <c r="AGQ32" s="16"/>
      <c r="AGR32" s="16"/>
      <c r="AGS32" s="16"/>
      <c r="AGT32" s="16"/>
      <c r="AGU32" s="16"/>
      <c r="AGV32" s="16"/>
      <c r="AGW32" s="16"/>
      <c r="AGX32" s="16"/>
      <c r="AGY32" s="16"/>
      <c r="AGZ32" s="16"/>
      <c r="AHA32" s="16"/>
      <c r="AHB32" s="16"/>
      <c r="AHC32" s="16"/>
      <c r="AHD32" s="16"/>
      <c r="AHE32" s="16"/>
      <c r="AHF32" s="16"/>
      <c r="AHG32" s="16"/>
      <c r="AHH32" s="16"/>
      <c r="AHI32" s="16"/>
      <c r="AHJ32" s="16"/>
      <c r="AHK32" s="16"/>
      <c r="AHL32" s="16"/>
      <c r="AHM32" s="16"/>
      <c r="AHN32" s="16"/>
      <c r="AHO32" s="16"/>
      <c r="AHP32" s="16"/>
      <c r="AHQ32" s="16"/>
      <c r="AHR32" s="16"/>
      <c r="AHS32" s="16"/>
      <c r="AHT32" s="16"/>
      <c r="AHU32" s="16"/>
      <c r="AHV32" s="16"/>
      <c r="AHW32" s="16"/>
      <c r="AHX32" s="16"/>
      <c r="AHY32" s="16"/>
      <c r="AHZ32" s="16"/>
      <c r="AIA32" s="16"/>
      <c r="AIB32" s="16"/>
      <c r="AIC32" s="16"/>
      <c r="AID32" s="16"/>
      <c r="AIE32" s="16"/>
      <c r="AIF32" s="16"/>
      <c r="AIG32" s="16"/>
      <c r="AIH32" s="16"/>
      <c r="AII32" s="16"/>
      <c r="AIJ32" s="16"/>
      <c r="AIK32" s="16"/>
      <c r="AIL32" s="16"/>
      <c r="AIM32" s="16"/>
      <c r="AIN32" s="16"/>
      <c r="AIO32" s="16"/>
      <c r="AIP32" s="16"/>
      <c r="AIQ32" s="16"/>
      <c r="AIR32" s="16"/>
      <c r="AIS32" s="16"/>
      <c r="AIT32" s="16"/>
      <c r="AIU32" s="16"/>
      <c r="AIV32" s="16"/>
      <c r="AIW32" s="16"/>
      <c r="AIX32" s="16"/>
      <c r="AIY32" s="16"/>
      <c r="AIZ32" s="16"/>
      <c r="AJA32" s="16"/>
      <c r="AJB32" s="16"/>
      <c r="AJC32" s="16"/>
      <c r="AJD32" s="16"/>
      <c r="AJE32" s="16"/>
      <c r="AJF32" s="16"/>
      <c r="AJG32" s="16"/>
      <c r="AJH32" s="16"/>
      <c r="AJI32" s="16"/>
      <c r="AJJ32" s="16"/>
      <c r="AJK32" s="16"/>
      <c r="AJL32" s="16"/>
      <c r="AJM32" s="16"/>
      <c r="AJN32" s="16"/>
      <c r="AJO32" s="16"/>
      <c r="AJP32" s="16"/>
      <c r="AJQ32" s="16"/>
      <c r="AJR32" s="16"/>
      <c r="AJS32" s="16"/>
      <c r="AJT32" s="16"/>
      <c r="AJU32" s="16"/>
      <c r="AJV32" s="16"/>
      <c r="AJW32" s="16"/>
      <c r="AJX32" s="16"/>
      <c r="AJY32" s="16"/>
      <c r="AJZ32" s="16"/>
      <c r="AKA32" s="16"/>
      <c r="AKB32" s="16"/>
      <c r="AKC32" s="16"/>
      <c r="AKD32" s="16"/>
      <c r="AKE32" s="16"/>
      <c r="AKF32" s="16"/>
      <c r="AKG32" s="16"/>
      <c r="AKH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v>0</v>
      </c>
      <c r="AUF32" s="16">
        <v>0</v>
      </c>
      <c r="AUG32" s="16">
        <v>0</v>
      </c>
      <c r="AUH32" s="16">
        <v>0</v>
      </c>
      <c r="AUI32" s="16">
        <v>0</v>
      </c>
      <c r="AUJ32" s="16">
        <v>0</v>
      </c>
      <c r="AUK32" s="16">
        <v>0</v>
      </c>
      <c r="AUL32" s="16">
        <v>0</v>
      </c>
      <c r="AUM32" s="16">
        <v>0</v>
      </c>
      <c r="AUN32" s="16">
        <v>0</v>
      </c>
      <c r="AUO32" s="16">
        <v>0</v>
      </c>
      <c r="AUP32" s="16">
        <v>0</v>
      </c>
      <c r="AUQ32" s="16">
        <v>0</v>
      </c>
      <c r="AUR32" s="16">
        <v>0</v>
      </c>
      <c r="AUS32" s="16">
        <v>0</v>
      </c>
      <c r="AUT32" s="16">
        <v>0</v>
      </c>
      <c r="AUU32" s="16">
        <v>0</v>
      </c>
      <c r="AUV32" s="16">
        <v>0</v>
      </c>
      <c r="AUW32" s="16">
        <v>0</v>
      </c>
      <c r="AUX32" s="16">
        <v>0</v>
      </c>
      <c r="AUY32" s="16">
        <v>0</v>
      </c>
      <c r="AUZ32" s="16">
        <v>0</v>
      </c>
      <c r="AVA32" s="16">
        <v>0</v>
      </c>
      <c r="AVB32" s="16">
        <v>0</v>
      </c>
      <c r="AVC32" s="16">
        <v>0</v>
      </c>
      <c r="AVD32" s="16">
        <v>0</v>
      </c>
      <c r="AVE32" s="16">
        <v>0</v>
      </c>
      <c r="AVF32" s="16">
        <v>0</v>
      </c>
      <c r="AVG32" s="16">
        <v>0</v>
      </c>
      <c r="AVH32" s="16">
        <v>0</v>
      </c>
      <c r="AVI32" s="16">
        <v>0</v>
      </c>
      <c r="AVJ32" s="16">
        <v>0</v>
      </c>
      <c r="AVK32" s="16">
        <v>0</v>
      </c>
      <c r="AVL32" s="16">
        <v>0</v>
      </c>
      <c r="AVM32" s="16">
        <v>0</v>
      </c>
      <c r="AVN32" s="16">
        <v>0</v>
      </c>
      <c r="AVO32" s="16">
        <v>0</v>
      </c>
      <c r="AVP32" s="16">
        <v>0</v>
      </c>
      <c r="AVQ32" s="16">
        <v>0</v>
      </c>
      <c r="AVR32" s="16">
        <v>0</v>
      </c>
      <c r="AVS32" s="16">
        <v>0</v>
      </c>
      <c r="AVT32" s="16">
        <v>0</v>
      </c>
      <c r="AVU32" s="16">
        <v>0</v>
      </c>
      <c r="AVV32" s="16">
        <v>0</v>
      </c>
      <c r="AVW32" s="16">
        <v>0</v>
      </c>
      <c r="AVX32" s="16">
        <v>0</v>
      </c>
      <c r="AVY32" s="16">
        <v>0</v>
      </c>
      <c r="AVZ32" s="16">
        <v>0</v>
      </c>
      <c r="AWA32" s="16">
        <v>0</v>
      </c>
      <c r="AWB32" s="16">
        <v>0</v>
      </c>
      <c r="AWC32" s="16">
        <v>0</v>
      </c>
      <c r="AWD32" s="16">
        <v>0</v>
      </c>
      <c r="AWE32" s="16">
        <v>0</v>
      </c>
      <c r="AWF32" s="16">
        <v>0</v>
      </c>
      <c r="AWG32" s="16">
        <v>0</v>
      </c>
      <c r="AWH32" s="16">
        <v>0</v>
      </c>
      <c r="AWI32" s="16">
        <v>0</v>
      </c>
      <c r="AWJ32" s="16">
        <v>0</v>
      </c>
      <c r="AWK32" s="16">
        <v>0</v>
      </c>
      <c r="AWL32" s="16">
        <v>0</v>
      </c>
      <c r="AWM32" s="16">
        <v>0</v>
      </c>
      <c r="AWN32" s="16">
        <v>0</v>
      </c>
      <c r="AWO32" s="16">
        <v>0</v>
      </c>
      <c r="AWP32" s="16">
        <v>0</v>
      </c>
      <c r="AWQ32" s="16">
        <v>0</v>
      </c>
      <c r="AWR32" s="16">
        <v>0</v>
      </c>
      <c r="AWS32" s="16">
        <v>0</v>
      </c>
      <c r="AWT32" s="16">
        <v>0</v>
      </c>
      <c r="AWU32" s="16">
        <v>0</v>
      </c>
      <c r="AWV32" s="16">
        <v>0</v>
      </c>
      <c r="AWW32" s="16">
        <v>0</v>
      </c>
      <c r="AWX32" s="16">
        <v>0</v>
      </c>
      <c r="AWY32" s="16">
        <v>0</v>
      </c>
      <c r="AWZ32" s="16">
        <v>0</v>
      </c>
      <c r="AXA32" s="16">
        <v>0</v>
      </c>
      <c r="AXB32" s="16">
        <v>0</v>
      </c>
      <c r="AXC32" s="16">
        <v>0</v>
      </c>
      <c r="AXD32" s="16">
        <v>0</v>
      </c>
      <c r="AXE32" s="16">
        <v>0</v>
      </c>
      <c r="AXF32" s="16">
        <v>0</v>
      </c>
      <c r="AXG32" s="16">
        <v>0</v>
      </c>
      <c r="AXH32" s="16">
        <v>0</v>
      </c>
      <c r="AXI32" s="16">
        <v>0</v>
      </c>
      <c r="AXJ32" s="16">
        <v>0</v>
      </c>
      <c r="AXK32" s="16">
        <v>0</v>
      </c>
      <c r="AXL32" s="16">
        <v>0</v>
      </c>
      <c r="AXM32" s="16">
        <v>0</v>
      </c>
      <c r="AXN32" s="16">
        <v>0</v>
      </c>
      <c r="AXO32" s="16">
        <v>0</v>
      </c>
      <c r="AXP32" s="16">
        <v>0</v>
      </c>
      <c r="AXQ32" s="16">
        <v>0</v>
      </c>
      <c r="AXR32" s="16">
        <v>0</v>
      </c>
      <c r="AXS32" s="16">
        <v>0</v>
      </c>
      <c r="AXT32" s="16">
        <v>0</v>
      </c>
      <c r="AXU32" s="16">
        <v>0</v>
      </c>
      <c r="AXV32" s="16">
        <v>0</v>
      </c>
      <c r="AXW32" s="16">
        <v>0</v>
      </c>
      <c r="AXX32" s="16">
        <v>0</v>
      </c>
      <c r="AXY32" s="16">
        <v>0</v>
      </c>
      <c r="AXZ32" s="16">
        <v>0</v>
      </c>
      <c r="AYA32" s="16">
        <v>0</v>
      </c>
      <c r="AYB32" s="16">
        <v>0</v>
      </c>
      <c r="AYC32" s="16">
        <v>0</v>
      </c>
      <c r="AYD32" s="16">
        <v>0</v>
      </c>
      <c r="AYE32" s="16">
        <v>0</v>
      </c>
      <c r="AYF32" s="16">
        <v>0</v>
      </c>
      <c r="AYG32" s="16">
        <v>0</v>
      </c>
      <c r="AYH32" s="16">
        <v>0</v>
      </c>
      <c r="AYI32" s="16">
        <v>0</v>
      </c>
      <c r="AYJ32" s="16">
        <v>0</v>
      </c>
      <c r="AYK32" s="16">
        <v>0</v>
      </c>
      <c r="AYL32" s="16">
        <v>0</v>
      </c>
      <c r="AYM32" s="16">
        <v>0</v>
      </c>
      <c r="AYN32" s="16">
        <v>0</v>
      </c>
      <c r="AYO32" s="16">
        <v>0</v>
      </c>
      <c r="AYP32" s="16">
        <v>0</v>
      </c>
      <c r="AYQ32" s="16">
        <v>0</v>
      </c>
      <c r="AYR32" s="16">
        <v>0</v>
      </c>
      <c r="AYS32" s="16">
        <v>0</v>
      </c>
      <c r="AYT32" s="16">
        <v>0</v>
      </c>
      <c r="AYU32" s="16">
        <v>0</v>
      </c>
      <c r="AYV32" s="16">
        <v>0</v>
      </c>
      <c r="AYW32" s="16">
        <v>0</v>
      </c>
      <c r="AYX32" s="16">
        <v>0</v>
      </c>
      <c r="AYY32" s="16">
        <v>0</v>
      </c>
      <c r="AYZ32" s="16">
        <v>0</v>
      </c>
      <c r="AZA32" s="16">
        <v>0</v>
      </c>
      <c r="AZB32" s="16">
        <v>0</v>
      </c>
      <c r="AZC32" s="16">
        <v>0</v>
      </c>
      <c r="AZD32" s="16">
        <v>0</v>
      </c>
      <c r="AZE32" s="16">
        <v>0</v>
      </c>
      <c r="AZF32" s="16">
        <v>0</v>
      </c>
      <c r="AZG32" s="16">
        <v>0</v>
      </c>
      <c r="AZH32" s="16">
        <v>0</v>
      </c>
      <c r="AZI32" s="16">
        <v>0</v>
      </c>
      <c r="AZJ32" s="16">
        <v>0</v>
      </c>
      <c r="AZK32" s="16">
        <v>0</v>
      </c>
      <c r="AZL32" s="16">
        <v>0</v>
      </c>
      <c r="AZM32" s="16">
        <v>0</v>
      </c>
      <c r="AZN32" s="16">
        <v>0</v>
      </c>
      <c r="AZO32" s="16">
        <v>0</v>
      </c>
      <c r="AZP32" s="16">
        <v>0</v>
      </c>
      <c r="AZQ32" s="16">
        <v>0</v>
      </c>
      <c r="AZR32" s="16">
        <v>0</v>
      </c>
      <c r="AZS32" s="16">
        <v>0</v>
      </c>
      <c r="AZT32" s="16">
        <v>0</v>
      </c>
      <c r="AZU32" s="16">
        <v>0</v>
      </c>
      <c r="AZV32" s="16">
        <v>0</v>
      </c>
      <c r="AZW32" s="16">
        <v>0</v>
      </c>
      <c r="AZX32" s="16">
        <v>0</v>
      </c>
      <c r="AZY32" s="16">
        <v>0</v>
      </c>
      <c r="AZZ32" s="16">
        <v>0</v>
      </c>
      <c r="BAA32" s="16">
        <v>0</v>
      </c>
      <c r="BAB32" s="16">
        <v>0</v>
      </c>
      <c r="BAC32" s="16">
        <v>0</v>
      </c>
      <c r="BAD32" s="16">
        <v>0</v>
      </c>
      <c r="BAE32" s="16">
        <v>0</v>
      </c>
      <c r="BAF32" s="16">
        <v>0</v>
      </c>
      <c r="BAG32" s="16">
        <v>0</v>
      </c>
      <c r="BAH32" s="16">
        <v>0</v>
      </c>
      <c r="BAI32" s="16">
        <v>0</v>
      </c>
      <c r="BAJ32" s="16">
        <v>0</v>
      </c>
      <c r="BAK32" s="16">
        <v>0</v>
      </c>
      <c r="BAL32" s="16">
        <v>0</v>
      </c>
      <c r="BAM32" s="16">
        <v>0</v>
      </c>
      <c r="BAN32" s="16">
        <v>0</v>
      </c>
      <c r="BAO32" s="16">
        <v>0</v>
      </c>
      <c r="BAP32" s="16">
        <v>0</v>
      </c>
      <c r="BAQ32" s="16">
        <v>0</v>
      </c>
      <c r="BAR32" s="16">
        <v>0</v>
      </c>
      <c r="BAS32" s="16">
        <v>0</v>
      </c>
      <c r="BAT32" s="16">
        <v>0</v>
      </c>
      <c r="BAU32" s="16">
        <v>0</v>
      </c>
      <c r="BAV32" s="16">
        <v>0</v>
      </c>
      <c r="BAW32" s="16">
        <v>0</v>
      </c>
      <c r="BAX32" s="16">
        <v>0</v>
      </c>
      <c r="BAY32" s="16">
        <v>0</v>
      </c>
      <c r="BAZ32" s="16">
        <v>0</v>
      </c>
      <c r="BBA32" s="16">
        <v>0</v>
      </c>
      <c r="BBB32" s="16">
        <v>0</v>
      </c>
      <c r="BBC32" s="16">
        <v>0</v>
      </c>
      <c r="BBD32" s="16">
        <v>0</v>
      </c>
      <c r="BBE32" s="16">
        <v>0</v>
      </c>
      <c r="BBF32" s="16">
        <v>0</v>
      </c>
      <c r="BBG32" s="16">
        <v>0</v>
      </c>
      <c r="BBH32" s="16">
        <v>0</v>
      </c>
      <c r="BBI32" s="16">
        <v>0</v>
      </c>
      <c r="BBJ32" s="16">
        <v>0</v>
      </c>
      <c r="BBK32" s="16">
        <v>0</v>
      </c>
      <c r="BBL32" s="16">
        <v>0</v>
      </c>
      <c r="BBM32" s="16">
        <v>0</v>
      </c>
      <c r="BBN32" s="16">
        <v>0</v>
      </c>
      <c r="BBO32" s="16">
        <v>0</v>
      </c>
      <c r="BBP32" s="16">
        <v>0</v>
      </c>
      <c r="BBQ32" s="16">
        <v>0</v>
      </c>
      <c r="BBR32" s="16">
        <v>0</v>
      </c>
      <c r="BBS32" s="16">
        <v>0</v>
      </c>
      <c r="BBT32" s="16">
        <v>0</v>
      </c>
      <c r="BBU32" s="16">
        <v>0</v>
      </c>
      <c r="BBV32" s="16">
        <v>0</v>
      </c>
      <c r="BBW32" s="16">
        <v>0</v>
      </c>
      <c r="BBX32" s="16">
        <v>0</v>
      </c>
      <c r="BBY32" s="16">
        <v>0</v>
      </c>
      <c r="BBZ32" s="16">
        <v>0</v>
      </c>
      <c r="BCA32" s="16">
        <v>0</v>
      </c>
      <c r="BCB32" s="16">
        <v>0</v>
      </c>
      <c r="BCC32" s="16">
        <v>0</v>
      </c>
      <c r="BCD32" s="16">
        <v>0</v>
      </c>
      <c r="BCE32" s="16">
        <v>0</v>
      </c>
      <c r="BCF32" s="16">
        <v>0</v>
      </c>
      <c r="BCG32" s="16">
        <v>0</v>
      </c>
      <c r="BCH32" s="16">
        <v>0</v>
      </c>
      <c r="BCI32" s="16">
        <v>0</v>
      </c>
      <c r="BCJ32" s="16">
        <v>0</v>
      </c>
      <c r="BCK32" s="16">
        <v>0</v>
      </c>
      <c r="BCL32" s="16">
        <v>0</v>
      </c>
      <c r="BCM32" s="16">
        <v>0</v>
      </c>
      <c r="BCN32" s="16">
        <v>0</v>
      </c>
      <c r="BCO32" s="16">
        <v>0</v>
      </c>
      <c r="BCP32" s="16">
        <v>0</v>
      </c>
      <c r="BCQ32" s="16">
        <v>0</v>
      </c>
      <c r="BCR32" s="16">
        <v>1</v>
      </c>
      <c r="BCS32" s="16">
        <v>1</v>
      </c>
      <c r="BCT32" s="16">
        <v>0</v>
      </c>
      <c r="BCU32" s="16">
        <v>0</v>
      </c>
      <c r="BCV32" s="16">
        <v>0</v>
      </c>
      <c r="BCW32" s="16">
        <v>1</v>
      </c>
      <c r="BCX32" s="16">
        <v>1</v>
      </c>
      <c r="BCY32" s="16">
        <v>0</v>
      </c>
      <c r="BCZ32" s="16">
        <v>0</v>
      </c>
      <c r="BDA32" s="16">
        <v>0</v>
      </c>
      <c r="BDB32" s="16">
        <v>0</v>
      </c>
      <c r="BDC32" s="16">
        <v>0</v>
      </c>
      <c r="BDD32" s="16">
        <v>0</v>
      </c>
      <c r="BDE32" s="16">
        <v>0</v>
      </c>
      <c r="BDF32" s="16">
        <v>0</v>
      </c>
      <c r="BDG32" s="16">
        <v>0</v>
      </c>
      <c r="BDH32" s="16">
        <v>0</v>
      </c>
      <c r="BDI32" s="16">
        <v>0</v>
      </c>
      <c r="BDJ32" s="16">
        <v>0</v>
      </c>
      <c r="BDK32" s="16">
        <v>0</v>
      </c>
      <c r="BDL32" s="16">
        <v>0</v>
      </c>
      <c r="BDM32" s="16">
        <v>0</v>
      </c>
      <c r="BDN32" s="16">
        <v>0</v>
      </c>
      <c r="BDO32" s="16">
        <v>0</v>
      </c>
      <c r="BDP32" s="16">
        <v>0</v>
      </c>
      <c r="BDQ32" s="16">
        <v>0</v>
      </c>
      <c r="BDR32" s="16">
        <v>0</v>
      </c>
      <c r="BDS32" s="16">
        <v>0</v>
      </c>
      <c r="BDT32" s="16">
        <v>0</v>
      </c>
      <c r="BDU32" s="16">
        <v>0</v>
      </c>
      <c r="BDV32" s="16">
        <v>0</v>
      </c>
      <c r="BDW32" s="16">
        <v>0</v>
      </c>
      <c r="BDX32" s="16">
        <v>0</v>
      </c>
      <c r="BDY32" s="16">
        <v>0</v>
      </c>
      <c r="BDZ32" s="16">
        <v>0</v>
      </c>
      <c r="BEA32" s="16">
        <v>0</v>
      </c>
      <c r="BEB32" s="16">
        <v>0</v>
      </c>
      <c r="BEC32" s="16">
        <v>0</v>
      </c>
      <c r="BED32" s="16">
        <v>0</v>
      </c>
      <c r="BEE32" s="16">
        <v>0</v>
      </c>
      <c r="BEF32" s="16">
        <v>0</v>
      </c>
      <c r="BEG32" s="16">
        <v>0</v>
      </c>
      <c r="BEH32" s="16">
        <v>0</v>
      </c>
      <c r="BEI32" s="16">
        <v>0</v>
      </c>
      <c r="BEJ32" s="16">
        <v>0</v>
      </c>
      <c r="BEK32" s="16">
        <v>0</v>
      </c>
      <c r="BEL32" s="16">
        <v>0</v>
      </c>
      <c r="BEM32" s="16">
        <v>0</v>
      </c>
      <c r="BEN32" s="16">
        <v>0</v>
      </c>
      <c r="BEO32" s="16">
        <v>0</v>
      </c>
      <c r="BEP32" s="16">
        <v>0</v>
      </c>
      <c r="BEQ32" s="16">
        <v>0</v>
      </c>
      <c r="BER32" s="16">
        <v>0</v>
      </c>
      <c r="BES32" s="16">
        <v>0</v>
      </c>
      <c r="BET32" s="16">
        <v>0</v>
      </c>
      <c r="BEU32" s="16">
        <v>0</v>
      </c>
      <c r="BEV32" s="16">
        <v>0</v>
      </c>
      <c r="BEW32" s="16">
        <v>0</v>
      </c>
      <c r="BEX32" s="16">
        <v>0</v>
      </c>
      <c r="BEY32" s="16">
        <v>0</v>
      </c>
      <c r="BEZ32" s="16">
        <v>0</v>
      </c>
      <c r="BFA32" s="16">
        <v>0</v>
      </c>
      <c r="BFB32" s="16">
        <v>0</v>
      </c>
      <c r="BFC32" s="16">
        <v>0</v>
      </c>
      <c r="BFD32" s="16">
        <v>0</v>
      </c>
      <c r="BFE32" s="16">
        <v>0</v>
      </c>
      <c r="BFF32" s="16">
        <v>0</v>
      </c>
      <c r="BFG32" s="16">
        <v>0</v>
      </c>
      <c r="BFH32" s="16">
        <v>0</v>
      </c>
      <c r="BFI32" s="16">
        <v>0</v>
      </c>
      <c r="BFJ32" s="16">
        <v>0</v>
      </c>
      <c r="BFK32" s="16">
        <v>0</v>
      </c>
      <c r="BFL32" s="16">
        <v>0</v>
      </c>
      <c r="BFM32" s="16">
        <v>0</v>
      </c>
      <c r="BFN32" s="16">
        <v>0</v>
      </c>
      <c r="BFO32" s="16">
        <v>0</v>
      </c>
      <c r="BFP32" s="16">
        <v>0</v>
      </c>
      <c r="BFQ32" s="16">
        <v>0</v>
      </c>
      <c r="BFR32" s="16">
        <v>0</v>
      </c>
      <c r="BFS32" s="16">
        <v>0</v>
      </c>
      <c r="BFT32" s="16">
        <v>0</v>
      </c>
      <c r="BFU32" s="16">
        <v>0</v>
      </c>
      <c r="BFV32" s="16">
        <v>0</v>
      </c>
      <c r="BFW32" s="16">
        <v>0</v>
      </c>
      <c r="BFX32" s="16">
        <v>0</v>
      </c>
      <c r="BFY32" s="16">
        <v>0</v>
      </c>
      <c r="BFZ32" s="16">
        <v>0</v>
      </c>
      <c r="BGA32" s="16">
        <v>0</v>
      </c>
      <c r="BGB32" s="16">
        <v>0</v>
      </c>
      <c r="BGC32" s="16">
        <v>0</v>
      </c>
      <c r="BGD32" s="16">
        <v>0</v>
      </c>
      <c r="BGE32" s="16">
        <v>0</v>
      </c>
      <c r="BGF32" s="16">
        <v>0</v>
      </c>
      <c r="BGG32" s="16">
        <v>0</v>
      </c>
      <c r="BGH32" s="16">
        <v>0</v>
      </c>
      <c r="BGI32" s="16">
        <v>0</v>
      </c>
      <c r="BGJ32" s="16">
        <v>0</v>
      </c>
      <c r="BGK32" s="16">
        <v>0</v>
      </c>
      <c r="BGL32" s="16">
        <v>0</v>
      </c>
      <c r="BGM32" s="16">
        <v>0</v>
      </c>
      <c r="BGN32" s="16">
        <v>0</v>
      </c>
      <c r="BGO32" s="16">
        <v>0</v>
      </c>
      <c r="BGP32" s="16">
        <v>0</v>
      </c>
      <c r="BGQ32" s="16">
        <v>0</v>
      </c>
      <c r="BGR32" s="16">
        <v>0</v>
      </c>
      <c r="BGS32" s="16">
        <v>0</v>
      </c>
      <c r="BGT32" s="16">
        <v>0</v>
      </c>
      <c r="BGU32" s="16">
        <v>0</v>
      </c>
      <c r="BGV32" s="16">
        <v>0</v>
      </c>
      <c r="BGW32" s="16">
        <v>0</v>
      </c>
      <c r="BGX32" s="16">
        <v>0</v>
      </c>
      <c r="BGY32" s="16">
        <v>0</v>
      </c>
      <c r="BGZ32" s="16">
        <v>0</v>
      </c>
      <c r="BHA32" s="16">
        <v>0</v>
      </c>
      <c r="BHB32" s="16">
        <v>0</v>
      </c>
      <c r="BHC32" s="16">
        <v>0</v>
      </c>
      <c r="BHD32" s="16">
        <v>0</v>
      </c>
      <c r="BHE32" s="16">
        <v>0</v>
      </c>
      <c r="BHF32" s="16">
        <v>0</v>
      </c>
      <c r="BHG32" s="16">
        <v>0</v>
      </c>
      <c r="BHH32" s="16">
        <v>0</v>
      </c>
      <c r="BHI32" s="16">
        <v>0</v>
      </c>
      <c r="BHJ32" s="16">
        <v>0</v>
      </c>
      <c r="BHK32" s="16">
        <v>0</v>
      </c>
      <c r="BHL32" s="16">
        <v>0</v>
      </c>
      <c r="BHM32" s="16">
        <v>0</v>
      </c>
      <c r="BHN32" s="16">
        <v>0</v>
      </c>
      <c r="BHO32" s="16">
        <v>0</v>
      </c>
      <c r="BHP32" s="16">
        <v>0</v>
      </c>
      <c r="BHQ32" s="16">
        <v>0</v>
      </c>
      <c r="BHR32" s="16">
        <v>0</v>
      </c>
      <c r="BHS32" s="16">
        <v>0</v>
      </c>
      <c r="BHT32" s="16">
        <v>0</v>
      </c>
      <c r="BHU32" s="16">
        <v>0</v>
      </c>
      <c r="BHV32" s="16">
        <v>0</v>
      </c>
      <c r="BHW32" s="16">
        <v>0</v>
      </c>
      <c r="BHX32" s="16">
        <v>0</v>
      </c>
      <c r="BHY32" s="16">
        <v>0</v>
      </c>
      <c r="BHZ32" s="16">
        <v>0</v>
      </c>
      <c r="BIA32" s="16">
        <v>0</v>
      </c>
      <c r="BIB32" s="16">
        <v>0</v>
      </c>
      <c r="BIC32" s="16">
        <v>0</v>
      </c>
      <c r="BID32" s="16">
        <v>0</v>
      </c>
      <c r="BIE32" s="16">
        <v>0</v>
      </c>
      <c r="BIF32" s="16">
        <v>0</v>
      </c>
      <c r="BIG32" s="16">
        <v>0</v>
      </c>
      <c r="BIH32" s="16">
        <v>0</v>
      </c>
      <c r="BII32" s="16">
        <v>0</v>
      </c>
      <c r="BIJ32" s="16">
        <v>0</v>
      </c>
      <c r="BIK32" s="16">
        <v>0</v>
      </c>
      <c r="BIL32" s="16">
        <v>0</v>
      </c>
      <c r="BIM32" s="16">
        <v>0</v>
      </c>
      <c r="BIN32" s="16">
        <v>0</v>
      </c>
      <c r="BIO32" s="16">
        <v>0</v>
      </c>
      <c r="BIP32" s="16">
        <v>0</v>
      </c>
      <c r="BIQ32" s="16">
        <v>0</v>
      </c>
      <c r="BIR32" s="16">
        <v>0</v>
      </c>
      <c r="BIS32" s="16">
        <v>0</v>
      </c>
      <c r="BIT32" s="16">
        <v>0</v>
      </c>
      <c r="BIU32" s="16">
        <v>0</v>
      </c>
      <c r="BIV32" s="16">
        <v>0</v>
      </c>
      <c r="BIW32" s="16">
        <v>0</v>
      </c>
      <c r="BIX32" s="16">
        <v>0</v>
      </c>
      <c r="BIY32" s="16">
        <v>0</v>
      </c>
      <c r="BIZ32" s="16">
        <v>0</v>
      </c>
      <c r="BJA32" s="16">
        <v>0</v>
      </c>
      <c r="BJB32" s="16">
        <v>0</v>
      </c>
      <c r="BJC32" s="16">
        <v>0</v>
      </c>
      <c r="BJD32" s="16">
        <v>0</v>
      </c>
      <c r="BJE32" s="16">
        <v>0</v>
      </c>
      <c r="BJF32" s="16">
        <v>0</v>
      </c>
      <c r="BJG32" s="16">
        <v>0</v>
      </c>
      <c r="BJH32" s="16">
        <v>0</v>
      </c>
      <c r="BJI32" s="16">
        <v>0</v>
      </c>
      <c r="BJJ32" s="16">
        <v>0</v>
      </c>
      <c r="BJK32" s="16">
        <v>0</v>
      </c>
      <c r="BJL32" s="16">
        <v>0</v>
      </c>
      <c r="BJM32" s="16">
        <v>0</v>
      </c>
      <c r="BJN32" s="16">
        <v>0</v>
      </c>
      <c r="BJO32" s="16">
        <v>0</v>
      </c>
      <c r="BJP32" s="16">
        <v>0</v>
      </c>
      <c r="BJQ32" s="16">
        <v>0</v>
      </c>
      <c r="BJR32" s="16">
        <v>0</v>
      </c>
      <c r="BJS32" s="16">
        <v>0</v>
      </c>
      <c r="BJT32" s="16">
        <v>0</v>
      </c>
      <c r="BJU32" s="16">
        <v>0</v>
      </c>
      <c r="BJV32" s="16">
        <v>0</v>
      </c>
      <c r="BJW32" s="16">
        <v>0</v>
      </c>
      <c r="BJX32" s="16">
        <v>0</v>
      </c>
      <c r="BJY32" s="16">
        <v>0</v>
      </c>
      <c r="BJZ32" s="16">
        <v>0</v>
      </c>
      <c r="BKA32" s="16">
        <v>0</v>
      </c>
      <c r="BKB32" s="16">
        <v>0</v>
      </c>
      <c r="BKC32" s="16">
        <v>0</v>
      </c>
      <c r="BKD32" s="16">
        <v>0</v>
      </c>
      <c r="BKE32" s="16">
        <v>0</v>
      </c>
      <c r="BKF32" s="16">
        <v>0</v>
      </c>
      <c r="BKG32" s="16">
        <v>0</v>
      </c>
      <c r="BKH32" s="16">
        <v>0</v>
      </c>
      <c r="BKI32" s="16">
        <v>0</v>
      </c>
      <c r="BKJ32" s="16">
        <v>0</v>
      </c>
      <c r="BKK32" s="16">
        <v>0</v>
      </c>
      <c r="BKL32" s="16">
        <v>0</v>
      </c>
      <c r="BKM32" s="16">
        <v>0</v>
      </c>
      <c r="BKN32" s="16">
        <v>0</v>
      </c>
      <c r="BKO32" s="16">
        <v>0</v>
      </c>
      <c r="BKP32" s="16">
        <v>0</v>
      </c>
      <c r="BKQ32" s="16">
        <v>0</v>
      </c>
      <c r="BKR32" s="16">
        <v>0</v>
      </c>
      <c r="BKS32" s="16">
        <v>0</v>
      </c>
      <c r="BKT32" s="16">
        <v>0</v>
      </c>
      <c r="BKU32" s="16">
        <v>0</v>
      </c>
      <c r="BKV32" s="16">
        <v>0</v>
      </c>
      <c r="BKW32" s="16">
        <v>0</v>
      </c>
      <c r="BKX32" s="16">
        <v>0</v>
      </c>
      <c r="BKY32" s="16">
        <v>0</v>
      </c>
      <c r="BKZ32" s="16">
        <v>0</v>
      </c>
      <c r="BLA32" s="16">
        <v>0</v>
      </c>
      <c r="BLB32" s="16">
        <v>0</v>
      </c>
      <c r="BLC32" s="16">
        <v>0</v>
      </c>
      <c r="BLD32" s="16">
        <v>0</v>
      </c>
      <c r="BLE32" s="16">
        <v>0</v>
      </c>
      <c r="BLF32" s="16">
        <v>0</v>
      </c>
      <c r="BLG32" s="16">
        <v>0</v>
      </c>
      <c r="BLH32" s="16">
        <v>0</v>
      </c>
      <c r="BLI32" s="16">
        <v>0</v>
      </c>
      <c r="BLJ32" s="16">
        <v>0</v>
      </c>
      <c r="BLK32" s="16">
        <v>0</v>
      </c>
      <c r="BLL32" s="16">
        <v>0</v>
      </c>
      <c r="BLM32" s="16">
        <v>0</v>
      </c>
      <c r="BLN32" s="16">
        <v>0</v>
      </c>
      <c r="BLO32" s="16">
        <v>0</v>
      </c>
      <c r="BLP32" s="16">
        <v>0</v>
      </c>
      <c r="BLQ32" s="16">
        <v>0</v>
      </c>
      <c r="BLR32" s="16">
        <v>0</v>
      </c>
      <c r="BLS32" s="16">
        <v>0</v>
      </c>
      <c r="BLT32" s="16">
        <v>0</v>
      </c>
      <c r="BLU32" s="16">
        <v>0</v>
      </c>
      <c r="BLV32" s="16">
        <v>0</v>
      </c>
      <c r="BLW32" s="16">
        <v>0</v>
      </c>
      <c r="BLX32" s="16">
        <v>0</v>
      </c>
      <c r="BLY32" s="16">
        <v>0</v>
      </c>
      <c r="BLZ32" s="16">
        <v>0</v>
      </c>
      <c r="BMA32" s="16">
        <v>0</v>
      </c>
      <c r="BMB32" s="16">
        <v>0</v>
      </c>
      <c r="BMC32" s="16">
        <v>0</v>
      </c>
      <c r="BMD32" s="16">
        <v>0</v>
      </c>
      <c r="BME32" s="16">
        <v>0</v>
      </c>
      <c r="BMF32" s="16">
        <v>0</v>
      </c>
      <c r="BMG32" s="16">
        <v>0</v>
      </c>
      <c r="BMH32" s="16">
        <v>0</v>
      </c>
      <c r="BMI32" s="16">
        <v>0</v>
      </c>
      <c r="BMJ32" s="16">
        <v>0</v>
      </c>
      <c r="BMK32" s="16">
        <v>0</v>
      </c>
      <c r="BML32" s="16">
        <v>0</v>
      </c>
      <c r="BMM32" s="16">
        <v>0</v>
      </c>
      <c r="BMN32" s="16">
        <v>0</v>
      </c>
      <c r="BMO32" s="16">
        <v>0</v>
      </c>
      <c r="BMP32" s="16">
        <v>0</v>
      </c>
      <c r="BMQ32" s="16">
        <v>0</v>
      </c>
      <c r="BMR32" s="16">
        <v>0</v>
      </c>
      <c r="BMS32" s="16">
        <v>0</v>
      </c>
      <c r="BMT32" s="16">
        <v>0</v>
      </c>
      <c r="BMU32" s="16">
        <v>0</v>
      </c>
      <c r="BMV32" s="16">
        <v>0</v>
      </c>
      <c r="BMW32" s="16">
        <v>0</v>
      </c>
      <c r="BMX32" s="16">
        <v>0</v>
      </c>
      <c r="BMY32" s="16">
        <v>0</v>
      </c>
    </row>
    <row r="33" spans="1:1715" s="6" customFormat="1" x14ac:dyDescent="0.25">
      <c r="A33" s="4" t="s">
        <v>847</v>
      </c>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6"/>
      <c r="HX33" s="16"/>
      <c r="HY33" s="16"/>
      <c r="HZ33" s="16"/>
      <c r="IA33" s="16"/>
      <c r="IB33" s="16"/>
      <c r="IC33" s="16"/>
      <c r="ID33" s="16"/>
      <c r="IE33" s="16"/>
      <c r="IF33" s="16"/>
      <c r="IG33" s="16"/>
      <c r="IH33" s="16"/>
      <c r="II33" s="16"/>
      <c r="IJ33" s="16"/>
      <c r="IK33" s="16"/>
      <c r="IL33" s="16"/>
      <c r="IM33" s="16"/>
      <c r="IN33" s="16"/>
      <c r="IO33" s="16"/>
      <c r="IP33" s="16"/>
      <c r="IQ33" s="16"/>
      <c r="IR33" s="16"/>
      <c r="IS33" s="16"/>
      <c r="IT33" s="16"/>
      <c r="IU33" s="16"/>
      <c r="IV33" s="16"/>
      <c r="IW33" s="16"/>
      <c r="IX33" s="16"/>
      <c r="IY33" s="16"/>
      <c r="IZ33" s="16"/>
      <c r="JA33" s="16"/>
      <c r="JB33" s="16"/>
      <c r="JC33" s="16"/>
      <c r="JD33" s="16"/>
      <c r="JE33" s="16"/>
      <c r="JF33" s="16"/>
      <c r="JG33" s="16"/>
      <c r="JH33" s="16"/>
      <c r="JI33" s="16"/>
      <c r="JJ33" s="16"/>
      <c r="JK33" s="16"/>
      <c r="JL33" s="16"/>
      <c r="JM33" s="16"/>
      <c r="JN33" s="16"/>
      <c r="JO33" s="16"/>
      <c r="JP33" s="16"/>
      <c r="JQ33" s="16"/>
      <c r="JR33" s="16"/>
      <c r="JS33" s="16"/>
      <c r="JT33" s="16"/>
      <c r="JU33" s="16"/>
      <c r="JV33" s="16"/>
      <c r="JW33" s="16"/>
      <c r="JX33" s="16"/>
      <c r="JY33" s="16"/>
      <c r="JZ33" s="16"/>
      <c r="KA33" s="16"/>
      <c r="KB33" s="16"/>
      <c r="KC33" s="16"/>
      <c r="KD33" s="16"/>
      <c r="KE33" s="16"/>
      <c r="KF33" s="16"/>
      <c r="KG33" s="16"/>
      <c r="KH33" s="16"/>
      <c r="KI33" s="16"/>
      <c r="KJ33" s="16"/>
      <c r="KK33" s="16"/>
      <c r="KL33" s="16"/>
      <c r="KM33" s="16"/>
      <c r="KN33" s="16"/>
      <c r="KO33" s="16"/>
      <c r="KP33" s="16"/>
      <c r="KQ33" s="16"/>
      <c r="KR33" s="16"/>
      <c r="KS33" s="16"/>
      <c r="KT33" s="16"/>
      <c r="KU33" s="16"/>
      <c r="KV33" s="16"/>
      <c r="KW33" s="16"/>
      <c r="KX33" s="16"/>
      <c r="KY33" s="16"/>
      <c r="KZ33" s="16"/>
      <c r="LA33" s="16"/>
      <c r="LB33" s="16"/>
      <c r="LC33" s="16"/>
      <c r="LD33" s="16"/>
      <c r="LE33" s="16"/>
      <c r="LF33" s="16"/>
      <c r="LG33" s="16"/>
      <c r="LH33" s="16"/>
      <c r="LI33" s="16"/>
      <c r="LJ33" s="16"/>
      <c r="LK33" s="16"/>
      <c r="LL33" s="16"/>
      <c r="LM33" s="16"/>
      <c r="LN33" s="16"/>
      <c r="LO33" s="16"/>
      <c r="LP33" s="16"/>
      <c r="LQ33" s="16"/>
      <c r="LR33" s="16"/>
      <c r="LS33" s="16"/>
      <c r="LT33" s="16"/>
      <c r="LU33" s="16"/>
      <c r="LV33" s="16"/>
      <c r="LW33" s="16"/>
      <c r="LX33" s="16"/>
      <c r="LY33" s="16"/>
      <c r="LZ33" s="16"/>
      <c r="MA33" s="16"/>
      <c r="MB33" s="16"/>
      <c r="MC33" s="16"/>
      <c r="MD33" s="16"/>
      <c r="ME33" s="16"/>
      <c r="MF33" s="16"/>
      <c r="MG33" s="16"/>
      <c r="MH33" s="16"/>
      <c r="MI33" s="16"/>
      <c r="MJ33" s="16"/>
      <c r="MK33" s="16"/>
      <c r="ML33" s="16"/>
      <c r="MM33" s="16"/>
      <c r="MN33" s="16"/>
      <c r="MO33" s="16"/>
      <c r="MP33" s="16"/>
      <c r="MQ33" s="16"/>
      <c r="MR33" s="16"/>
      <c r="MS33" s="16"/>
      <c r="MT33" s="16"/>
      <c r="MU33" s="16"/>
      <c r="MV33" s="16"/>
      <c r="MW33" s="16"/>
      <c r="MX33" s="16"/>
      <c r="MY33" s="16"/>
      <c r="MZ33" s="16"/>
      <c r="NA33" s="16"/>
      <c r="NB33" s="16"/>
      <c r="NC33" s="16"/>
      <c r="ND33" s="16"/>
      <c r="NE33" s="16"/>
      <c r="NF33" s="16"/>
      <c r="NG33" s="16"/>
      <c r="NH33" s="16"/>
      <c r="NI33" s="16"/>
      <c r="NJ33" s="16"/>
      <c r="NK33" s="16"/>
      <c r="NL33" s="16"/>
      <c r="NM33" s="16"/>
      <c r="NN33" s="16"/>
      <c r="NO33" s="16"/>
      <c r="NP33" s="16"/>
      <c r="NQ33" s="16"/>
      <c r="NR33" s="16"/>
      <c r="NS33" s="16"/>
      <c r="NT33" s="16"/>
      <c r="NU33" s="16"/>
      <c r="NV33" s="16"/>
      <c r="NW33" s="16"/>
      <c r="NX33" s="16"/>
      <c r="NY33" s="16"/>
      <c r="NZ33" s="16"/>
      <c r="OA33" s="16"/>
      <c r="OB33" s="16"/>
      <c r="OC33" s="16"/>
      <c r="OD33" s="16"/>
      <c r="OE33" s="16"/>
      <c r="OF33" s="16"/>
      <c r="OG33" s="16"/>
      <c r="OH33" s="16"/>
      <c r="OI33" s="16"/>
      <c r="OJ33" s="16"/>
      <c r="OK33" s="16"/>
      <c r="OL33" s="16"/>
      <c r="OM33" s="16"/>
      <c r="ON33" s="16"/>
      <c r="OO33" s="16"/>
      <c r="OP33" s="16"/>
      <c r="OQ33" s="16"/>
      <c r="OR33" s="16"/>
      <c r="OS33" s="16"/>
      <c r="OT33" s="16"/>
      <c r="OU33" s="16"/>
      <c r="OV33" s="16"/>
      <c r="OW33" s="16"/>
      <c r="OX33" s="16"/>
      <c r="OY33" s="16"/>
      <c r="OZ33" s="16"/>
      <c r="PA33" s="16"/>
      <c r="PB33" s="16"/>
      <c r="PC33" s="16"/>
      <c r="PD33" s="16"/>
      <c r="PE33" s="16"/>
      <c r="PF33" s="16"/>
      <c r="PG33" s="16"/>
      <c r="PH33" s="16"/>
      <c r="PI33" s="16"/>
      <c r="PJ33" s="16"/>
      <c r="PK33" s="16"/>
      <c r="PL33" s="16"/>
      <c r="PM33" s="16"/>
      <c r="PN33" s="16"/>
      <c r="PO33" s="16"/>
      <c r="PP33" s="16"/>
      <c r="PQ33" s="16"/>
      <c r="PR33" s="16"/>
      <c r="PS33" s="16"/>
      <c r="PT33" s="16"/>
      <c r="PU33" s="16"/>
      <c r="PV33" s="16"/>
      <c r="PW33" s="16"/>
      <c r="PX33" s="16"/>
      <c r="PY33" s="16"/>
      <c r="PZ33" s="16"/>
      <c r="QA33" s="16"/>
      <c r="QB33" s="16"/>
      <c r="QC33" s="16"/>
      <c r="QD33" s="16"/>
      <c r="QE33" s="16"/>
      <c r="QF33" s="16"/>
      <c r="QG33" s="16"/>
      <c r="QH33" s="16"/>
      <c r="QI33" s="16"/>
      <c r="QJ33" s="16"/>
      <c r="QK33" s="16"/>
      <c r="QL33" s="16"/>
      <c r="QM33" s="16"/>
      <c r="QN33" s="16"/>
      <c r="QO33" s="16"/>
      <c r="QP33" s="16"/>
      <c r="QQ33" s="16"/>
      <c r="QR33" s="16"/>
      <c r="QS33" s="16"/>
      <c r="QT33" s="16"/>
      <c r="QU33" s="16"/>
      <c r="QV33" s="16"/>
      <c r="QW33" s="16"/>
      <c r="QX33" s="16"/>
      <c r="QY33" s="16"/>
      <c r="QZ33" s="16"/>
      <c r="RA33" s="16"/>
      <c r="RB33" s="16"/>
      <c r="RC33" s="16"/>
      <c r="RD33" s="16"/>
      <c r="RE33" s="16"/>
      <c r="RF33" s="16"/>
      <c r="RG33" s="16"/>
      <c r="RH33" s="16"/>
      <c r="RI33" s="16"/>
      <c r="RJ33" s="16"/>
      <c r="RK33" s="16"/>
      <c r="RL33" s="16"/>
      <c r="RM33" s="16"/>
      <c r="RN33" s="16"/>
      <c r="RO33" s="16"/>
      <c r="RP33" s="16"/>
      <c r="RQ33" s="16"/>
      <c r="RR33" s="16"/>
      <c r="RS33" s="16"/>
      <c r="RT33" s="16"/>
      <c r="RU33" s="16"/>
      <c r="RV33" s="16"/>
      <c r="RW33" s="16"/>
      <c r="RX33" s="16"/>
      <c r="RY33" s="16"/>
      <c r="RZ33" s="16"/>
      <c r="SA33" s="16"/>
      <c r="SB33" s="16"/>
      <c r="SC33" s="16"/>
      <c r="SD33" s="16"/>
      <c r="SE33" s="16"/>
      <c r="SF33" s="16"/>
      <c r="SG33" s="16"/>
      <c r="SH33" s="16"/>
      <c r="SI33" s="16"/>
      <c r="SJ33" s="16"/>
      <c r="SK33" s="16"/>
      <c r="SL33" s="16"/>
      <c r="SM33" s="16"/>
      <c r="SN33" s="16"/>
      <c r="SO33" s="16"/>
      <c r="SP33" s="16"/>
      <c r="SQ33" s="16"/>
      <c r="SR33" s="16"/>
      <c r="SS33" s="16"/>
      <c r="ST33" s="16"/>
      <c r="SU33" s="16"/>
      <c r="SV33" s="16"/>
      <c r="SW33" s="16"/>
      <c r="SX33" s="16"/>
      <c r="SY33" s="16"/>
      <c r="SZ33" s="16"/>
      <c r="TA33" s="16"/>
      <c r="TB33" s="16"/>
      <c r="TC33" s="16"/>
      <c r="TD33" s="16"/>
      <c r="TE33" s="16"/>
      <c r="TF33" s="16"/>
      <c r="TG33" s="16"/>
      <c r="TH33" s="16"/>
      <c r="TI33" s="16"/>
      <c r="TJ33" s="16"/>
      <c r="TK33" s="16"/>
      <c r="TL33" s="16"/>
      <c r="TM33" s="16"/>
      <c r="TN33" s="16"/>
      <c r="TO33" s="16"/>
      <c r="TP33" s="16"/>
      <c r="TQ33" s="16"/>
      <c r="TR33" s="16"/>
      <c r="TS33" s="16"/>
      <c r="TT33" s="16"/>
      <c r="TU33" s="16"/>
      <c r="TV33" s="16"/>
      <c r="TW33" s="16"/>
      <c r="TX33" s="16"/>
      <c r="TY33" s="16"/>
      <c r="TZ33" s="16"/>
      <c r="UA33" s="16"/>
      <c r="UB33" s="16"/>
      <c r="UC33" s="16"/>
      <c r="UD33" s="16"/>
      <c r="UE33" s="16"/>
      <c r="UF33" s="16"/>
      <c r="UG33" s="16"/>
      <c r="UH33" s="16"/>
      <c r="UI33" s="16"/>
      <c r="UJ33" s="16"/>
      <c r="UK33" s="16"/>
      <c r="UL33" s="16"/>
      <c r="UM33" s="16"/>
      <c r="UN33" s="16"/>
      <c r="UO33" s="16"/>
      <c r="UP33" s="16"/>
      <c r="UQ33" s="16"/>
      <c r="UR33" s="16"/>
      <c r="US33" s="16"/>
      <c r="UT33" s="16"/>
      <c r="UU33" s="16"/>
      <c r="UV33" s="16"/>
      <c r="UW33" s="16"/>
      <c r="UX33" s="16"/>
      <c r="UY33" s="16"/>
      <c r="UZ33" s="16"/>
      <c r="VA33" s="16"/>
      <c r="VB33" s="16"/>
      <c r="VC33" s="16"/>
      <c r="VD33" s="16"/>
      <c r="VE33" s="16"/>
      <c r="VF33" s="16"/>
      <c r="VG33" s="16"/>
      <c r="VH33" s="16"/>
      <c r="VI33" s="16"/>
      <c r="VJ33" s="16"/>
      <c r="VK33" s="16"/>
      <c r="VL33" s="16"/>
      <c r="VM33" s="16"/>
      <c r="VN33" s="16"/>
      <c r="VO33" s="16"/>
      <c r="VP33" s="16"/>
      <c r="VQ33" s="16"/>
      <c r="VR33" s="16"/>
      <c r="VS33" s="16"/>
      <c r="VT33" s="16"/>
      <c r="VU33" s="16"/>
      <c r="VV33" s="16"/>
      <c r="VW33" s="16"/>
      <c r="VX33" s="16"/>
      <c r="VY33" s="16"/>
      <c r="VZ33" s="16"/>
      <c r="WA33" s="16"/>
      <c r="WB33" s="16"/>
      <c r="WC33" s="16"/>
      <c r="WD33" s="16"/>
      <c r="WE33" s="16"/>
      <c r="WF33" s="16"/>
      <c r="WG33" s="16"/>
      <c r="WH33" s="16"/>
      <c r="WI33" s="16"/>
      <c r="WJ33" s="16"/>
      <c r="WK33" s="16"/>
      <c r="WL33" s="16"/>
      <c r="WM33" s="16"/>
      <c r="WN33" s="16"/>
      <c r="WO33" s="16"/>
      <c r="WP33" s="16"/>
      <c r="WQ33" s="16"/>
      <c r="WR33" s="16"/>
      <c r="WS33" s="16"/>
      <c r="WT33" s="16"/>
      <c r="WU33" s="16"/>
      <c r="WV33" s="16"/>
      <c r="WW33" s="16"/>
      <c r="WX33" s="16"/>
      <c r="WY33" s="16"/>
      <c r="WZ33" s="16"/>
      <c r="XA33" s="16"/>
      <c r="XB33" s="16"/>
      <c r="XC33" s="16"/>
      <c r="XD33" s="16"/>
      <c r="XE33" s="16"/>
      <c r="XF33" s="16"/>
      <c r="XG33" s="16"/>
      <c r="XH33" s="16"/>
      <c r="XI33" s="16"/>
      <c r="XJ33" s="16"/>
      <c r="XK33" s="16"/>
      <c r="XL33" s="16"/>
      <c r="XM33" s="16"/>
      <c r="XN33" s="16"/>
      <c r="XO33" s="16"/>
      <c r="XP33" s="16"/>
      <c r="XQ33" s="16"/>
      <c r="XR33" s="16"/>
      <c r="XS33" s="16"/>
      <c r="XT33" s="16"/>
      <c r="XU33" s="16"/>
      <c r="XV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YT33" s="16"/>
      <c r="YU33" s="16"/>
      <c r="YV33" s="16"/>
      <c r="YW33" s="16"/>
      <c r="YX33" s="16"/>
      <c r="YY33" s="16"/>
      <c r="YZ33" s="16"/>
      <c r="ZA33" s="16"/>
      <c r="ZB33" s="16"/>
      <c r="ZC33" s="16"/>
      <c r="ZD33" s="16"/>
      <c r="ZE33" s="16"/>
      <c r="ZF33" s="16"/>
      <c r="ZG33" s="16"/>
      <c r="ZH33" s="16"/>
      <c r="ZI33" s="16"/>
      <c r="ZJ33" s="16"/>
      <c r="ZK33" s="16"/>
      <c r="ZL33" s="16"/>
      <c r="ZM33" s="16"/>
      <c r="ZN33" s="16"/>
      <c r="ZO33" s="16"/>
      <c r="ZP33" s="16"/>
      <c r="ZQ33" s="16"/>
      <c r="ZR33" s="16"/>
      <c r="ZS33" s="16"/>
      <c r="ZT33" s="16"/>
      <c r="ZU33" s="16"/>
      <c r="ZV33" s="16"/>
      <c r="ZW33" s="16"/>
      <c r="ZX33" s="16"/>
      <c r="ZY33" s="16"/>
      <c r="ZZ33" s="16"/>
      <c r="AAA33" s="16"/>
      <c r="AAB33" s="16"/>
      <c r="AAC33" s="16"/>
      <c r="AAD33" s="16"/>
      <c r="AAE33" s="16"/>
      <c r="AAF33" s="16"/>
      <c r="AAG33" s="16"/>
      <c r="AAH33" s="16"/>
      <c r="AAI33" s="16"/>
      <c r="AAJ33" s="16"/>
      <c r="AAK33" s="16"/>
      <c r="AAL33" s="16"/>
      <c r="AAM33" s="16"/>
      <c r="AAN33" s="16"/>
      <c r="AAO33" s="16"/>
      <c r="AAP33" s="16"/>
      <c r="AAQ33" s="16"/>
      <c r="AAR33" s="16"/>
      <c r="AAS33" s="16"/>
      <c r="AAT33" s="16"/>
      <c r="AAU33" s="16"/>
      <c r="AAV33" s="16"/>
      <c r="AAW33" s="16"/>
      <c r="AAX33" s="16"/>
      <c r="AAY33" s="16"/>
      <c r="AAZ33" s="16"/>
      <c r="ABA33" s="16"/>
      <c r="ABB33" s="16"/>
      <c r="ABC33" s="16"/>
      <c r="ABD33" s="16"/>
      <c r="ABE33" s="16"/>
      <c r="ABF33" s="16"/>
      <c r="ABG33" s="16"/>
      <c r="ABH33" s="16"/>
      <c r="ABI33" s="16"/>
      <c r="ABJ33" s="16"/>
      <c r="ABK33" s="16"/>
      <c r="ABL33" s="16"/>
      <c r="ABM33" s="16"/>
      <c r="ABN33" s="16"/>
      <c r="ABO33" s="16"/>
      <c r="ABP33" s="16"/>
      <c r="ABQ33" s="16"/>
      <c r="ABR33" s="16"/>
      <c r="ABS33" s="16"/>
      <c r="ABT33" s="16"/>
      <c r="ABU33" s="16"/>
      <c r="ABV33" s="16"/>
      <c r="ABW33" s="16"/>
      <c r="ABX33" s="16"/>
      <c r="ABY33" s="16"/>
      <c r="ABZ33" s="16"/>
      <c r="ACA33" s="16"/>
      <c r="ACB33" s="16"/>
      <c r="ACC33" s="16"/>
      <c r="ACD33" s="16"/>
      <c r="ACE33" s="16"/>
      <c r="ACF33" s="16"/>
      <c r="ACG33" s="16"/>
      <c r="ACH33" s="16"/>
      <c r="ACI33" s="16"/>
      <c r="ACJ33" s="16"/>
      <c r="ACK33" s="16"/>
      <c r="ACL33" s="16"/>
      <c r="ACM33" s="16"/>
      <c r="ACN33" s="16"/>
      <c r="ACO33" s="16"/>
      <c r="ACP33" s="16"/>
      <c r="ACQ33" s="16"/>
      <c r="ACR33" s="16"/>
      <c r="ACS33" s="16"/>
      <c r="ACT33" s="16"/>
      <c r="ACU33" s="16"/>
      <c r="ACV33" s="16"/>
      <c r="ACW33" s="16"/>
      <c r="ACX33" s="16"/>
      <c r="ACY33" s="16"/>
      <c r="ACZ33" s="16"/>
      <c r="ADA33" s="16"/>
      <c r="ADB33" s="16"/>
      <c r="ADC33" s="16"/>
      <c r="ADD33" s="16"/>
      <c r="ADE33" s="16"/>
      <c r="ADF33" s="16"/>
      <c r="ADG33" s="16"/>
      <c r="ADH33" s="16"/>
      <c r="ADI33" s="16"/>
      <c r="ADJ33" s="16"/>
      <c r="ADK33" s="16"/>
      <c r="ADL33" s="16"/>
      <c r="ADM33" s="16"/>
      <c r="ADN33" s="16"/>
      <c r="ADO33" s="16"/>
      <c r="ADP33" s="16"/>
      <c r="ADQ33" s="16"/>
      <c r="ADR33" s="16"/>
      <c r="ADS33" s="16"/>
      <c r="ADT33" s="16"/>
      <c r="ADU33" s="16"/>
      <c r="ADV33" s="16"/>
      <c r="ADW33" s="16"/>
      <c r="ADX33" s="16"/>
      <c r="ADY33" s="16"/>
      <c r="ADZ33" s="16"/>
      <c r="AEA33" s="16"/>
      <c r="AEB33" s="16"/>
      <c r="AEC33" s="16"/>
      <c r="AED33" s="16"/>
      <c r="AEE33" s="16"/>
      <c r="AEF33" s="16"/>
      <c r="AEG33" s="16"/>
      <c r="AEH33" s="16"/>
      <c r="AEI33" s="16"/>
      <c r="AEJ33" s="16"/>
      <c r="AEK33" s="16"/>
      <c r="AEL33" s="16"/>
      <c r="AEM33" s="16"/>
      <c r="AEN33" s="16"/>
      <c r="AEO33" s="16"/>
      <c r="AEP33" s="16"/>
      <c r="AEQ33" s="16"/>
      <c r="AER33" s="16"/>
      <c r="AES33" s="16"/>
      <c r="AET33" s="16"/>
      <c r="AEU33" s="16"/>
      <c r="AEV33" s="16"/>
      <c r="AEW33" s="16"/>
      <c r="AEX33" s="16"/>
      <c r="AEY33" s="16"/>
      <c r="AEZ33" s="16"/>
      <c r="AFA33" s="16"/>
      <c r="AFB33" s="16"/>
      <c r="AFC33" s="16"/>
      <c r="AFD33" s="16"/>
      <c r="AFE33" s="16"/>
      <c r="AFF33" s="16"/>
      <c r="AFG33" s="16"/>
      <c r="AFH33" s="16"/>
      <c r="AFI33" s="16"/>
      <c r="AFJ33" s="16"/>
      <c r="AFK33" s="16"/>
      <c r="AFL33" s="16"/>
      <c r="AFM33" s="16"/>
      <c r="AFN33" s="16"/>
      <c r="AFO33" s="16"/>
      <c r="AFP33" s="16"/>
      <c r="AFQ33" s="16"/>
      <c r="AFR33" s="16"/>
      <c r="AFS33" s="16"/>
      <c r="AFT33" s="16"/>
      <c r="AFU33" s="16"/>
      <c r="AFV33" s="16"/>
      <c r="AFW33" s="16"/>
      <c r="AFX33" s="16"/>
      <c r="AFY33" s="16"/>
      <c r="AFZ33" s="16"/>
      <c r="AGA33" s="16"/>
      <c r="AGB33" s="16"/>
      <c r="AGC33" s="16"/>
      <c r="AGD33" s="16"/>
      <c r="AGE33" s="16"/>
      <c r="AGF33" s="16"/>
      <c r="AGG33" s="16"/>
      <c r="AGH33" s="16"/>
      <c r="AGI33" s="16"/>
      <c r="AGJ33" s="16"/>
      <c r="AGK33" s="16"/>
      <c r="AGL33" s="16"/>
      <c r="AGM33" s="16"/>
      <c r="AGN33" s="16"/>
      <c r="AGO33" s="16"/>
      <c r="AGP33" s="16"/>
      <c r="AGQ33" s="16"/>
      <c r="AGR33" s="16"/>
      <c r="AGS33" s="16"/>
      <c r="AGT33" s="16"/>
      <c r="AGU33" s="16"/>
      <c r="AGV33" s="16"/>
      <c r="AGW33" s="16"/>
      <c r="AGX33" s="16"/>
      <c r="AGY33" s="16"/>
      <c r="AGZ33" s="16"/>
      <c r="AHA33" s="16"/>
      <c r="AHB33" s="16"/>
      <c r="AHC33" s="16"/>
      <c r="AHD33" s="16"/>
      <c r="AHE33" s="16"/>
      <c r="AHF33" s="16"/>
      <c r="AHG33" s="16"/>
      <c r="AHH33" s="16"/>
      <c r="AHI33" s="16"/>
      <c r="AHJ33" s="16"/>
      <c r="AHK33" s="16"/>
      <c r="AHL33" s="16"/>
      <c r="AHM33" s="16"/>
      <c r="AHN33" s="16"/>
      <c r="AHO33" s="16"/>
      <c r="AHP33" s="16"/>
      <c r="AHQ33" s="16"/>
      <c r="AHR33" s="16"/>
      <c r="AHS33" s="16"/>
      <c r="AHT33" s="16"/>
      <c r="AHU33" s="16"/>
      <c r="AHV33" s="16"/>
      <c r="AHW33" s="16"/>
      <c r="AHX33" s="16"/>
      <c r="AHY33" s="16"/>
      <c r="AHZ33" s="16"/>
      <c r="AIA33" s="16"/>
      <c r="AIB33" s="16"/>
      <c r="AIC33" s="16"/>
      <c r="AID33" s="16"/>
      <c r="AIE33" s="16"/>
      <c r="AIF33" s="16"/>
      <c r="AIG33" s="16"/>
      <c r="AIH33" s="16"/>
      <c r="AII33" s="16"/>
      <c r="AIJ33" s="16"/>
      <c r="AIK33" s="16"/>
      <c r="AIL33" s="16"/>
      <c r="AIM33" s="16"/>
      <c r="AIN33" s="16"/>
      <c r="AIO33" s="16"/>
      <c r="AIP33" s="16"/>
      <c r="AIQ33" s="16"/>
      <c r="AIR33" s="16"/>
      <c r="AIS33" s="16"/>
      <c r="AIT33" s="16"/>
      <c r="AIU33" s="16"/>
      <c r="AIV33" s="16"/>
      <c r="AIW33" s="16"/>
      <c r="AIX33" s="16"/>
      <c r="AIY33" s="16"/>
      <c r="AIZ33" s="16"/>
      <c r="AJA33" s="16"/>
      <c r="AJB33" s="16"/>
      <c r="AJC33" s="16"/>
      <c r="AJD33" s="16"/>
      <c r="AJE33" s="16"/>
      <c r="AJF33" s="16"/>
      <c r="AJG33" s="16"/>
      <c r="AJH33" s="16"/>
      <c r="AJI33" s="16"/>
      <c r="AJJ33" s="16"/>
      <c r="AJK33" s="16"/>
      <c r="AJL33" s="16"/>
      <c r="AJM33" s="16"/>
      <c r="AJN33" s="16"/>
      <c r="AJO33" s="16"/>
      <c r="AJP33" s="16"/>
      <c r="AJQ33" s="16"/>
      <c r="AJR33" s="16"/>
      <c r="AJS33" s="16"/>
      <c r="AJT33" s="16"/>
      <c r="AJU33" s="16"/>
      <c r="AJV33" s="16"/>
      <c r="AJW33" s="16"/>
      <c r="AJX33" s="16"/>
      <c r="AJY33" s="16"/>
      <c r="AJZ33" s="16"/>
      <c r="AKA33" s="16"/>
      <c r="AKB33" s="16"/>
      <c r="AKC33" s="16"/>
      <c r="AKD33" s="16"/>
      <c r="AKE33" s="16"/>
      <c r="AKF33" s="16"/>
      <c r="AKG33" s="16"/>
      <c r="AKH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v>0</v>
      </c>
      <c r="AUF33" s="16">
        <v>0</v>
      </c>
      <c r="AUG33" s="16">
        <v>0</v>
      </c>
      <c r="AUH33" s="16">
        <v>0</v>
      </c>
      <c r="AUI33" s="16">
        <v>0</v>
      </c>
      <c r="AUJ33" s="16">
        <v>0</v>
      </c>
      <c r="AUK33" s="16">
        <v>0</v>
      </c>
      <c r="AUL33" s="16">
        <v>0</v>
      </c>
      <c r="AUM33" s="16">
        <v>0</v>
      </c>
      <c r="AUN33" s="16">
        <v>0</v>
      </c>
      <c r="AUO33" s="16">
        <v>0</v>
      </c>
      <c r="AUP33" s="16">
        <v>0</v>
      </c>
      <c r="AUQ33" s="16">
        <v>0</v>
      </c>
      <c r="AUR33" s="16">
        <v>0</v>
      </c>
      <c r="AUS33" s="16">
        <v>0</v>
      </c>
      <c r="AUT33" s="16">
        <v>0</v>
      </c>
      <c r="AUU33" s="16">
        <v>0</v>
      </c>
      <c r="AUV33" s="16">
        <v>0</v>
      </c>
      <c r="AUW33" s="16">
        <v>10</v>
      </c>
      <c r="AUX33" s="16">
        <v>10</v>
      </c>
      <c r="AUY33" s="16">
        <v>2</v>
      </c>
      <c r="AUZ33" s="16">
        <v>2</v>
      </c>
      <c r="AVA33" s="16">
        <v>2</v>
      </c>
      <c r="AVB33" s="16">
        <v>4</v>
      </c>
      <c r="AVC33" s="16">
        <v>23</v>
      </c>
      <c r="AVD33" s="16">
        <v>2</v>
      </c>
      <c r="AVE33" s="16">
        <v>2</v>
      </c>
      <c r="AVF33" s="16">
        <v>8</v>
      </c>
      <c r="AVG33" s="16">
        <v>0</v>
      </c>
      <c r="AVH33" s="16">
        <v>4</v>
      </c>
      <c r="AVI33" s="16">
        <v>3</v>
      </c>
      <c r="AVJ33" s="16">
        <v>0</v>
      </c>
      <c r="AVK33" s="16">
        <v>5</v>
      </c>
      <c r="AVL33" s="16">
        <v>0</v>
      </c>
      <c r="AVM33" s="16">
        <v>4</v>
      </c>
      <c r="AVN33" s="16">
        <v>2</v>
      </c>
      <c r="AVO33" s="16">
        <v>2</v>
      </c>
      <c r="AVP33" s="16">
        <v>3</v>
      </c>
      <c r="AVQ33" s="16">
        <v>2</v>
      </c>
      <c r="AVR33" s="16">
        <v>1</v>
      </c>
      <c r="AVS33" s="16">
        <v>0</v>
      </c>
      <c r="AVT33" s="16">
        <v>8</v>
      </c>
      <c r="AVU33" s="16">
        <v>3</v>
      </c>
      <c r="AVV33" s="16">
        <v>0</v>
      </c>
      <c r="AVW33" s="16">
        <v>10</v>
      </c>
      <c r="AVX33" s="16">
        <v>8</v>
      </c>
      <c r="AVY33" s="16">
        <v>5</v>
      </c>
      <c r="AVZ33" s="16">
        <v>3</v>
      </c>
      <c r="AWA33" s="16">
        <v>5</v>
      </c>
      <c r="AWB33" s="16">
        <v>5</v>
      </c>
      <c r="AWC33" s="16">
        <v>6</v>
      </c>
      <c r="AWD33" s="16">
        <v>7</v>
      </c>
      <c r="AWE33" s="16">
        <v>7</v>
      </c>
      <c r="AWF33" s="16">
        <v>6</v>
      </c>
      <c r="AWG33" s="16">
        <v>2</v>
      </c>
      <c r="AWH33" s="16">
        <v>5</v>
      </c>
      <c r="AWI33" s="16">
        <v>5</v>
      </c>
      <c r="AWJ33" s="16">
        <v>1</v>
      </c>
      <c r="AWK33" s="16">
        <v>6</v>
      </c>
      <c r="AWL33" s="16">
        <v>3</v>
      </c>
      <c r="AWM33" s="16">
        <v>2</v>
      </c>
      <c r="AWN33" s="16">
        <v>6</v>
      </c>
      <c r="AWO33" s="16">
        <v>3</v>
      </c>
      <c r="AWP33" s="16">
        <v>0</v>
      </c>
      <c r="AWQ33" s="16">
        <v>2</v>
      </c>
      <c r="AWR33" s="16">
        <v>1</v>
      </c>
      <c r="AWS33" s="16">
        <v>7</v>
      </c>
      <c r="AWT33" s="16">
        <v>2</v>
      </c>
      <c r="AWU33" s="16">
        <v>6</v>
      </c>
      <c r="AWV33" s="16">
        <v>1</v>
      </c>
      <c r="AWW33" s="16">
        <v>10</v>
      </c>
      <c r="AWX33" s="16">
        <v>4</v>
      </c>
      <c r="AWY33" s="16">
        <v>1</v>
      </c>
      <c r="AWZ33" s="16">
        <v>8</v>
      </c>
      <c r="AXA33" s="16">
        <v>1</v>
      </c>
      <c r="AXB33" s="16">
        <v>1</v>
      </c>
      <c r="AXC33" s="16">
        <v>0</v>
      </c>
      <c r="AXD33" s="16">
        <v>4</v>
      </c>
      <c r="AXE33" s="16">
        <v>7</v>
      </c>
      <c r="AXF33" s="16">
        <v>2</v>
      </c>
      <c r="AXG33" s="16">
        <v>6</v>
      </c>
      <c r="AXH33" s="16">
        <v>3</v>
      </c>
      <c r="AXI33" s="16">
        <v>1</v>
      </c>
      <c r="AXJ33" s="16">
        <v>2</v>
      </c>
      <c r="AXK33" s="16">
        <v>5</v>
      </c>
      <c r="AXL33" s="16">
        <v>0</v>
      </c>
      <c r="AXM33" s="16">
        <v>0</v>
      </c>
      <c r="AXN33" s="16">
        <v>7</v>
      </c>
      <c r="AXO33" s="16">
        <v>0</v>
      </c>
      <c r="AXP33" s="16">
        <v>2</v>
      </c>
      <c r="AXQ33" s="16">
        <v>12</v>
      </c>
      <c r="AXR33" s="16">
        <v>13</v>
      </c>
      <c r="AXS33" s="16">
        <v>14</v>
      </c>
      <c r="AXT33" s="16">
        <v>15</v>
      </c>
      <c r="AXU33" s="16">
        <v>0</v>
      </c>
      <c r="AXV33" s="16">
        <v>0</v>
      </c>
      <c r="AXW33" s="16">
        <v>5</v>
      </c>
      <c r="AXX33" s="16">
        <v>16</v>
      </c>
      <c r="AXY33" s="16">
        <v>2</v>
      </c>
      <c r="AXZ33" s="16">
        <v>0</v>
      </c>
      <c r="AYA33" s="16">
        <v>7</v>
      </c>
      <c r="AYB33" s="16">
        <v>12</v>
      </c>
      <c r="AYC33" s="16">
        <v>2</v>
      </c>
      <c r="AYD33" s="16">
        <v>4</v>
      </c>
      <c r="AYE33" s="16">
        <v>11</v>
      </c>
      <c r="AYF33" s="16">
        <v>0</v>
      </c>
      <c r="AYG33" s="16">
        <v>13</v>
      </c>
      <c r="AYH33" s="16">
        <v>0</v>
      </c>
      <c r="AYI33" s="16">
        <v>3</v>
      </c>
      <c r="AYJ33" s="16">
        <v>0</v>
      </c>
      <c r="AYK33" s="16">
        <v>0</v>
      </c>
      <c r="AYL33" s="16">
        <v>3</v>
      </c>
      <c r="AYM33" s="16">
        <v>15</v>
      </c>
      <c r="AYN33" s="16">
        <v>5</v>
      </c>
      <c r="AYO33" s="16">
        <v>14</v>
      </c>
      <c r="AYP33" s="16">
        <v>1</v>
      </c>
      <c r="AYQ33" s="16">
        <v>1</v>
      </c>
      <c r="AYR33" s="16">
        <v>3</v>
      </c>
      <c r="AYS33" s="16">
        <v>0</v>
      </c>
      <c r="AYT33" s="16">
        <v>8</v>
      </c>
      <c r="AYU33" s="16">
        <v>11</v>
      </c>
      <c r="AYV33" s="16">
        <v>1</v>
      </c>
      <c r="AYW33" s="16">
        <v>0</v>
      </c>
      <c r="AYX33" s="16">
        <v>1</v>
      </c>
      <c r="AYY33" s="16">
        <v>4</v>
      </c>
      <c r="AYZ33" s="16">
        <v>8</v>
      </c>
      <c r="AZA33" s="16">
        <v>0</v>
      </c>
      <c r="AZB33" s="16">
        <v>8</v>
      </c>
      <c r="AZC33" s="16">
        <v>4</v>
      </c>
      <c r="AZD33" s="16">
        <v>8</v>
      </c>
      <c r="AZE33" s="16">
        <v>6</v>
      </c>
      <c r="AZF33" s="16">
        <v>3</v>
      </c>
      <c r="AZG33" s="16">
        <v>2</v>
      </c>
      <c r="AZH33" s="16">
        <v>2</v>
      </c>
      <c r="AZI33" s="16">
        <v>6</v>
      </c>
      <c r="AZJ33" s="16">
        <v>1</v>
      </c>
      <c r="AZK33" s="16">
        <v>6</v>
      </c>
      <c r="AZL33" s="16">
        <v>149</v>
      </c>
      <c r="AZM33" s="16">
        <v>3</v>
      </c>
      <c r="AZN33" s="16">
        <v>27</v>
      </c>
      <c r="AZO33" s="16">
        <v>7</v>
      </c>
      <c r="AZP33" s="16">
        <v>7</v>
      </c>
      <c r="AZQ33" s="16">
        <v>15</v>
      </c>
      <c r="AZR33" s="16">
        <v>12</v>
      </c>
      <c r="AZS33" s="16">
        <v>12</v>
      </c>
      <c r="AZT33" s="16">
        <v>8</v>
      </c>
      <c r="AZU33" s="16">
        <v>2</v>
      </c>
      <c r="AZV33" s="16">
        <v>15</v>
      </c>
      <c r="AZW33" s="16">
        <v>9</v>
      </c>
      <c r="AZX33" s="16">
        <v>10</v>
      </c>
      <c r="AZY33" s="16">
        <v>15</v>
      </c>
      <c r="AZZ33" s="16">
        <v>13</v>
      </c>
      <c r="BAA33" s="16">
        <v>25</v>
      </c>
      <c r="BAB33" s="16">
        <v>13</v>
      </c>
      <c r="BAC33" s="16">
        <v>12</v>
      </c>
      <c r="BAD33" s="16">
        <v>13</v>
      </c>
      <c r="BAE33" s="16">
        <v>17</v>
      </c>
      <c r="BAF33" s="16">
        <v>10</v>
      </c>
      <c r="BAG33" s="16">
        <v>12</v>
      </c>
      <c r="BAH33" s="16">
        <v>13</v>
      </c>
      <c r="BAI33" s="16">
        <v>12</v>
      </c>
      <c r="BAJ33" s="16">
        <v>4</v>
      </c>
      <c r="BAK33" s="16">
        <v>16</v>
      </c>
      <c r="BAL33" s="16">
        <v>12</v>
      </c>
      <c r="BAM33" s="16">
        <v>8</v>
      </c>
      <c r="BAN33" s="16">
        <v>3</v>
      </c>
      <c r="BAO33" s="16">
        <v>6</v>
      </c>
      <c r="BAP33" s="16">
        <v>0</v>
      </c>
      <c r="BAQ33" s="16">
        <v>6</v>
      </c>
      <c r="BAR33" s="16">
        <v>16</v>
      </c>
      <c r="BAS33" s="16">
        <v>3</v>
      </c>
      <c r="BAT33" s="16">
        <v>4</v>
      </c>
      <c r="BAU33" s="16">
        <v>16</v>
      </c>
      <c r="BAV33" s="16">
        <v>8</v>
      </c>
      <c r="BAW33" s="16">
        <v>5</v>
      </c>
      <c r="BAX33" s="16">
        <v>8</v>
      </c>
      <c r="BAY33" s="16">
        <v>8</v>
      </c>
      <c r="BAZ33" s="16">
        <v>9</v>
      </c>
      <c r="BBA33" s="16">
        <v>3</v>
      </c>
      <c r="BBB33" s="16">
        <v>2</v>
      </c>
      <c r="BBC33" s="16">
        <v>2</v>
      </c>
      <c r="BBD33" s="16">
        <v>3</v>
      </c>
      <c r="BBE33" s="16">
        <v>4</v>
      </c>
      <c r="BBF33" s="16">
        <v>0</v>
      </c>
      <c r="BBG33" s="16">
        <v>0</v>
      </c>
      <c r="BBH33" s="16">
        <v>0</v>
      </c>
      <c r="BBI33" s="16">
        <v>2</v>
      </c>
      <c r="BBJ33" s="16">
        <v>5</v>
      </c>
      <c r="BBK33" s="16">
        <v>3</v>
      </c>
      <c r="BBL33" s="16">
        <v>10</v>
      </c>
      <c r="BBM33" s="16">
        <v>4</v>
      </c>
      <c r="BBN33" s="16">
        <v>0</v>
      </c>
      <c r="BBO33" s="16">
        <v>1</v>
      </c>
      <c r="BBP33" s="16">
        <v>8</v>
      </c>
      <c r="BBQ33" s="16">
        <v>4</v>
      </c>
      <c r="BBR33" s="16">
        <v>2</v>
      </c>
      <c r="BBS33" s="16">
        <v>3</v>
      </c>
      <c r="BBT33" s="16">
        <v>5</v>
      </c>
      <c r="BBU33" s="16">
        <v>9</v>
      </c>
      <c r="BBV33" s="16">
        <v>4</v>
      </c>
      <c r="BBW33" s="16">
        <v>2</v>
      </c>
      <c r="BBX33" s="16">
        <v>4</v>
      </c>
      <c r="BBY33" s="16">
        <v>1</v>
      </c>
      <c r="BBZ33" s="16">
        <v>8</v>
      </c>
      <c r="BCA33" s="16">
        <v>10</v>
      </c>
      <c r="BCB33" s="16">
        <v>6</v>
      </c>
      <c r="BCC33" s="16">
        <v>2</v>
      </c>
      <c r="BCD33" s="16">
        <v>6</v>
      </c>
      <c r="BCE33" s="16">
        <v>4</v>
      </c>
      <c r="BCF33" s="16">
        <v>6</v>
      </c>
      <c r="BCG33" s="16">
        <v>2</v>
      </c>
      <c r="BCH33" s="16">
        <v>8</v>
      </c>
      <c r="BCI33" s="16">
        <v>3</v>
      </c>
      <c r="BCJ33" s="16">
        <v>14</v>
      </c>
      <c r="BCK33" s="16">
        <v>6</v>
      </c>
      <c r="BCL33" s="16">
        <v>6</v>
      </c>
      <c r="BCM33" s="16">
        <v>1</v>
      </c>
      <c r="BCN33" s="16">
        <v>1</v>
      </c>
      <c r="BCO33" s="16">
        <v>5</v>
      </c>
      <c r="BCP33" s="16">
        <v>3</v>
      </c>
      <c r="BCQ33" s="16">
        <v>8</v>
      </c>
      <c r="BCR33" s="16">
        <v>4</v>
      </c>
      <c r="BCS33" s="16">
        <v>8</v>
      </c>
      <c r="BCT33" s="16">
        <v>3</v>
      </c>
      <c r="BCU33" s="16">
        <v>0</v>
      </c>
      <c r="BCV33" s="16">
        <v>7</v>
      </c>
      <c r="BCW33" s="16">
        <v>8</v>
      </c>
      <c r="BCX33" s="16">
        <v>7</v>
      </c>
      <c r="BCY33" s="16">
        <v>3</v>
      </c>
      <c r="BCZ33" s="16">
        <v>2</v>
      </c>
      <c r="BDA33" s="16">
        <v>2</v>
      </c>
      <c r="BDB33" s="16">
        <v>3</v>
      </c>
      <c r="BDC33" s="16">
        <v>4</v>
      </c>
      <c r="BDD33" s="16">
        <v>1</v>
      </c>
      <c r="BDE33" s="16">
        <v>2</v>
      </c>
      <c r="BDF33" s="16">
        <v>1</v>
      </c>
      <c r="BDG33" s="16">
        <v>2</v>
      </c>
      <c r="BDH33" s="16">
        <v>5</v>
      </c>
      <c r="BDI33" s="16">
        <v>0</v>
      </c>
      <c r="BDJ33" s="16">
        <v>1</v>
      </c>
      <c r="BDK33" s="16">
        <v>3</v>
      </c>
      <c r="BDL33" s="16">
        <v>2</v>
      </c>
      <c r="BDM33" s="16">
        <v>1</v>
      </c>
      <c r="BDN33" s="16">
        <v>2</v>
      </c>
      <c r="BDO33" s="16">
        <v>2</v>
      </c>
      <c r="BDP33" s="16">
        <v>0</v>
      </c>
      <c r="BDQ33" s="16">
        <v>4</v>
      </c>
      <c r="BDR33" s="16">
        <v>0</v>
      </c>
      <c r="BDS33" s="16">
        <v>1</v>
      </c>
      <c r="BDT33" s="16">
        <v>4</v>
      </c>
      <c r="BDU33" s="16">
        <v>9</v>
      </c>
      <c r="BDV33" s="16">
        <v>4</v>
      </c>
      <c r="BDW33" s="16">
        <v>0</v>
      </c>
      <c r="BDX33" s="16">
        <v>2</v>
      </c>
      <c r="BDY33" s="16">
        <v>5</v>
      </c>
      <c r="BDZ33" s="16">
        <v>4</v>
      </c>
      <c r="BEA33" s="16">
        <v>5</v>
      </c>
      <c r="BEB33" s="16">
        <v>2</v>
      </c>
      <c r="BEC33" s="16">
        <v>2</v>
      </c>
      <c r="BED33" s="16">
        <v>3</v>
      </c>
      <c r="BEE33" s="16">
        <v>3</v>
      </c>
      <c r="BEF33" s="16">
        <v>0</v>
      </c>
      <c r="BEG33" s="16">
        <v>3</v>
      </c>
      <c r="BEH33" s="16">
        <v>3</v>
      </c>
      <c r="BEI33" s="16">
        <v>2</v>
      </c>
      <c r="BEJ33" s="16">
        <v>6</v>
      </c>
      <c r="BEK33" s="16">
        <v>7</v>
      </c>
      <c r="BEL33" s="16">
        <v>2</v>
      </c>
      <c r="BEM33" s="16">
        <v>0</v>
      </c>
      <c r="BEN33" s="16">
        <v>2</v>
      </c>
      <c r="BEO33" s="16">
        <v>2</v>
      </c>
      <c r="BEP33" s="16">
        <v>6</v>
      </c>
      <c r="BEQ33" s="16">
        <v>1</v>
      </c>
      <c r="BER33" s="16">
        <v>0</v>
      </c>
      <c r="BES33" s="16">
        <v>0</v>
      </c>
      <c r="BET33" s="16">
        <v>0</v>
      </c>
      <c r="BEU33" s="16">
        <v>0</v>
      </c>
      <c r="BEV33" s="16">
        <v>0</v>
      </c>
      <c r="BEW33" s="16">
        <v>0</v>
      </c>
      <c r="BEX33" s="16">
        <v>0</v>
      </c>
      <c r="BEY33" s="16">
        <v>0</v>
      </c>
      <c r="BEZ33" s="16">
        <v>0</v>
      </c>
      <c r="BFA33" s="16">
        <v>0</v>
      </c>
      <c r="BFB33" s="16">
        <v>0</v>
      </c>
      <c r="BFC33" s="16">
        <v>0</v>
      </c>
      <c r="BFD33" s="16">
        <v>0</v>
      </c>
      <c r="BFE33" s="16">
        <v>0</v>
      </c>
      <c r="BFF33" s="16">
        <v>0</v>
      </c>
      <c r="BFG33" s="16">
        <v>0</v>
      </c>
      <c r="BFH33" s="16">
        <v>0</v>
      </c>
      <c r="BFI33" s="16">
        <v>0</v>
      </c>
      <c r="BFJ33" s="16">
        <v>0</v>
      </c>
      <c r="BFK33" s="16">
        <v>0</v>
      </c>
      <c r="BFL33" s="16">
        <v>0</v>
      </c>
      <c r="BFM33" s="16">
        <v>0</v>
      </c>
      <c r="BFN33" s="16">
        <v>0</v>
      </c>
      <c r="BFO33" s="16">
        <v>0</v>
      </c>
      <c r="BFP33" s="16">
        <v>0</v>
      </c>
      <c r="BFQ33" s="16">
        <v>0</v>
      </c>
      <c r="BFR33" s="16">
        <v>0</v>
      </c>
      <c r="BFS33" s="16">
        <v>0</v>
      </c>
      <c r="BFT33" s="16">
        <v>0</v>
      </c>
      <c r="BFU33" s="16">
        <v>0</v>
      </c>
      <c r="BFV33" s="16">
        <v>0</v>
      </c>
      <c r="BFW33" s="16">
        <v>0</v>
      </c>
      <c r="BFX33" s="16">
        <v>0</v>
      </c>
      <c r="BFY33" s="16">
        <v>0</v>
      </c>
      <c r="BFZ33" s="16">
        <v>0</v>
      </c>
      <c r="BGA33" s="16">
        <v>0</v>
      </c>
      <c r="BGB33" s="16">
        <v>0</v>
      </c>
      <c r="BGC33" s="16">
        <v>0</v>
      </c>
      <c r="BGD33" s="16">
        <v>0</v>
      </c>
      <c r="BGE33" s="16">
        <v>0</v>
      </c>
      <c r="BGF33" s="16">
        <v>0</v>
      </c>
      <c r="BGG33" s="16">
        <v>0</v>
      </c>
      <c r="BGH33" s="16">
        <v>0</v>
      </c>
      <c r="BGI33" s="16">
        <v>0</v>
      </c>
      <c r="BGJ33" s="16">
        <v>0</v>
      </c>
      <c r="BGK33" s="16">
        <v>0</v>
      </c>
      <c r="BGL33" s="16">
        <v>0</v>
      </c>
      <c r="BGM33" s="16">
        <v>0</v>
      </c>
      <c r="BGN33" s="16">
        <v>0</v>
      </c>
      <c r="BGO33" s="16">
        <v>0</v>
      </c>
      <c r="BGP33" s="16">
        <v>0</v>
      </c>
      <c r="BGQ33" s="16">
        <v>0</v>
      </c>
      <c r="BGR33" s="16">
        <v>0</v>
      </c>
      <c r="BGS33" s="16">
        <v>0</v>
      </c>
      <c r="BGT33" s="16">
        <v>0</v>
      </c>
      <c r="BGU33" s="16">
        <v>0</v>
      </c>
      <c r="BGV33" s="16">
        <v>0</v>
      </c>
      <c r="BGW33" s="16">
        <v>0</v>
      </c>
      <c r="BGX33" s="16">
        <v>0</v>
      </c>
      <c r="BGY33" s="16">
        <v>0</v>
      </c>
      <c r="BGZ33" s="16">
        <v>0</v>
      </c>
      <c r="BHA33" s="16">
        <v>0</v>
      </c>
      <c r="BHB33" s="16">
        <v>0</v>
      </c>
      <c r="BHC33" s="16">
        <v>0</v>
      </c>
      <c r="BHD33" s="16">
        <v>0</v>
      </c>
      <c r="BHE33" s="16">
        <v>0</v>
      </c>
      <c r="BHF33" s="16">
        <v>0</v>
      </c>
      <c r="BHG33" s="16">
        <v>0</v>
      </c>
      <c r="BHH33" s="16">
        <v>0</v>
      </c>
      <c r="BHI33" s="16">
        <v>0</v>
      </c>
      <c r="BHJ33" s="16">
        <v>0</v>
      </c>
      <c r="BHK33" s="16">
        <v>0</v>
      </c>
      <c r="BHL33" s="16">
        <v>0</v>
      </c>
      <c r="BHM33" s="16">
        <v>0</v>
      </c>
      <c r="BHN33" s="16">
        <v>0</v>
      </c>
      <c r="BHO33" s="16">
        <v>0</v>
      </c>
      <c r="BHP33" s="16">
        <v>0</v>
      </c>
      <c r="BHQ33" s="16">
        <v>0</v>
      </c>
      <c r="BHR33" s="16">
        <v>0</v>
      </c>
      <c r="BHS33" s="16">
        <v>0</v>
      </c>
      <c r="BHT33" s="16">
        <v>0</v>
      </c>
      <c r="BHU33" s="16">
        <v>0</v>
      </c>
      <c r="BHV33" s="16">
        <v>0</v>
      </c>
      <c r="BHW33" s="16">
        <v>0</v>
      </c>
      <c r="BHX33" s="16">
        <v>0</v>
      </c>
      <c r="BHY33" s="16">
        <v>0</v>
      </c>
      <c r="BHZ33" s="16">
        <v>0</v>
      </c>
      <c r="BIA33" s="16">
        <v>0</v>
      </c>
      <c r="BIB33" s="16">
        <v>0</v>
      </c>
      <c r="BIC33" s="16">
        <v>0</v>
      </c>
      <c r="BID33" s="16">
        <v>0</v>
      </c>
      <c r="BIE33" s="16">
        <v>0</v>
      </c>
      <c r="BIF33" s="16">
        <v>0</v>
      </c>
      <c r="BIG33" s="16">
        <v>0</v>
      </c>
      <c r="BIH33" s="16">
        <v>0</v>
      </c>
      <c r="BII33" s="16">
        <v>0</v>
      </c>
      <c r="BIJ33" s="16">
        <v>0</v>
      </c>
      <c r="BIK33" s="16">
        <v>0</v>
      </c>
      <c r="BIL33" s="16">
        <v>0</v>
      </c>
      <c r="BIM33" s="16">
        <v>0</v>
      </c>
      <c r="BIN33" s="16">
        <v>0</v>
      </c>
      <c r="BIO33" s="16">
        <v>0</v>
      </c>
      <c r="BIP33" s="16">
        <v>0</v>
      </c>
      <c r="BIQ33" s="16">
        <v>0</v>
      </c>
      <c r="BIR33" s="16">
        <v>0</v>
      </c>
      <c r="BIS33" s="16">
        <v>0</v>
      </c>
      <c r="BIT33" s="16">
        <v>0</v>
      </c>
      <c r="BIU33" s="16">
        <v>0</v>
      </c>
      <c r="BIV33" s="16">
        <v>0</v>
      </c>
      <c r="BIW33" s="16">
        <v>0</v>
      </c>
      <c r="BIX33" s="16">
        <v>0</v>
      </c>
      <c r="BIY33" s="16">
        <v>0</v>
      </c>
      <c r="BIZ33" s="16">
        <v>0</v>
      </c>
      <c r="BJA33" s="16">
        <v>0</v>
      </c>
      <c r="BJB33" s="16">
        <v>0</v>
      </c>
      <c r="BJC33" s="16">
        <v>0</v>
      </c>
      <c r="BJD33" s="16">
        <v>0</v>
      </c>
      <c r="BJE33" s="16">
        <v>0</v>
      </c>
      <c r="BJF33" s="16">
        <v>0</v>
      </c>
      <c r="BJG33" s="16">
        <v>0</v>
      </c>
      <c r="BJH33" s="16">
        <v>0</v>
      </c>
      <c r="BJI33" s="16">
        <v>0</v>
      </c>
      <c r="BJJ33" s="16">
        <v>0</v>
      </c>
      <c r="BJK33" s="16">
        <v>0</v>
      </c>
      <c r="BJL33" s="16">
        <v>0</v>
      </c>
      <c r="BJM33" s="16">
        <v>0</v>
      </c>
      <c r="BJN33" s="16">
        <v>0</v>
      </c>
      <c r="BJO33" s="16">
        <v>0</v>
      </c>
      <c r="BJP33" s="16">
        <v>0</v>
      </c>
      <c r="BJQ33" s="16">
        <v>0</v>
      </c>
      <c r="BJR33" s="16">
        <v>0</v>
      </c>
      <c r="BJS33" s="16">
        <v>0</v>
      </c>
      <c r="BJT33" s="16">
        <v>0</v>
      </c>
      <c r="BJU33" s="16">
        <v>0</v>
      </c>
      <c r="BJV33" s="16">
        <v>0</v>
      </c>
      <c r="BJW33" s="16">
        <v>0</v>
      </c>
      <c r="BJX33" s="16">
        <v>0</v>
      </c>
      <c r="BJY33" s="16">
        <v>0</v>
      </c>
      <c r="BJZ33" s="16">
        <v>0</v>
      </c>
      <c r="BKA33" s="16">
        <v>0</v>
      </c>
      <c r="BKB33" s="16">
        <v>0</v>
      </c>
      <c r="BKC33" s="16">
        <v>0</v>
      </c>
      <c r="BKD33" s="16">
        <v>0</v>
      </c>
      <c r="BKE33" s="16">
        <v>0</v>
      </c>
      <c r="BKF33" s="16">
        <v>0</v>
      </c>
      <c r="BKG33" s="16">
        <v>0</v>
      </c>
      <c r="BKH33" s="16">
        <v>0</v>
      </c>
      <c r="BKI33" s="16">
        <v>0</v>
      </c>
      <c r="BKJ33" s="16">
        <v>0</v>
      </c>
      <c r="BKK33" s="16">
        <v>0</v>
      </c>
      <c r="BKL33" s="16">
        <v>0</v>
      </c>
      <c r="BKM33" s="16">
        <v>0</v>
      </c>
      <c r="BKN33" s="16">
        <v>0</v>
      </c>
      <c r="BKO33" s="16">
        <v>0</v>
      </c>
      <c r="BKP33" s="16">
        <v>0</v>
      </c>
      <c r="BKQ33" s="16">
        <v>0</v>
      </c>
      <c r="BKR33" s="16">
        <v>0</v>
      </c>
      <c r="BKS33" s="16">
        <v>0</v>
      </c>
      <c r="BKT33" s="16">
        <v>0</v>
      </c>
      <c r="BKU33" s="16">
        <v>0</v>
      </c>
      <c r="BKV33" s="16">
        <v>0</v>
      </c>
      <c r="BKW33" s="16">
        <v>0</v>
      </c>
      <c r="BKX33" s="16">
        <v>0</v>
      </c>
      <c r="BKY33" s="16">
        <v>0</v>
      </c>
      <c r="BKZ33" s="16">
        <v>0</v>
      </c>
      <c r="BLA33" s="16">
        <v>0</v>
      </c>
      <c r="BLB33" s="16">
        <v>0</v>
      </c>
      <c r="BLC33" s="16">
        <v>0</v>
      </c>
      <c r="BLD33" s="16">
        <v>0</v>
      </c>
      <c r="BLE33" s="16">
        <v>0</v>
      </c>
      <c r="BLF33" s="16">
        <v>0</v>
      </c>
      <c r="BLG33" s="16">
        <v>0</v>
      </c>
      <c r="BLH33" s="16">
        <v>0</v>
      </c>
      <c r="BLI33" s="16">
        <v>0</v>
      </c>
      <c r="BLJ33" s="16">
        <v>0</v>
      </c>
      <c r="BLK33" s="16">
        <v>0</v>
      </c>
      <c r="BLL33" s="16">
        <v>0</v>
      </c>
      <c r="BLM33" s="16">
        <v>0</v>
      </c>
      <c r="BLN33" s="16">
        <v>0</v>
      </c>
      <c r="BLO33" s="16">
        <v>0</v>
      </c>
      <c r="BLP33" s="16">
        <v>0</v>
      </c>
      <c r="BLQ33" s="16">
        <v>0</v>
      </c>
      <c r="BLR33" s="16">
        <v>0</v>
      </c>
      <c r="BLS33" s="16">
        <v>0</v>
      </c>
      <c r="BLT33" s="16">
        <v>0</v>
      </c>
      <c r="BLU33" s="16">
        <v>0</v>
      </c>
      <c r="BLV33" s="16">
        <v>0</v>
      </c>
      <c r="BLW33" s="16">
        <v>0</v>
      </c>
      <c r="BLX33" s="16">
        <v>0</v>
      </c>
      <c r="BLY33" s="16">
        <v>0</v>
      </c>
      <c r="BLZ33" s="16">
        <v>0</v>
      </c>
      <c r="BMA33" s="16">
        <v>0</v>
      </c>
      <c r="BMB33" s="16">
        <v>0</v>
      </c>
      <c r="BMC33" s="16">
        <v>0</v>
      </c>
      <c r="BMD33" s="16">
        <v>0</v>
      </c>
      <c r="BME33" s="16">
        <v>0</v>
      </c>
      <c r="BMF33" s="16">
        <v>0</v>
      </c>
      <c r="BMG33" s="16">
        <v>0</v>
      </c>
      <c r="BMH33" s="16">
        <v>0</v>
      </c>
      <c r="BMI33" s="16">
        <v>0</v>
      </c>
      <c r="BMJ33" s="16">
        <v>0</v>
      </c>
      <c r="BMK33" s="16">
        <v>0</v>
      </c>
      <c r="BML33" s="16">
        <v>0</v>
      </c>
      <c r="BMM33" s="16">
        <v>0</v>
      </c>
      <c r="BMN33" s="16">
        <v>0</v>
      </c>
      <c r="BMO33" s="16">
        <v>0</v>
      </c>
      <c r="BMP33" s="16">
        <v>0</v>
      </c>
      <c r="BMQ33" s="16">
        <v>0</v>
      </c>
      <c r="BMR33" s="16">
        <v>0</v>
      </c>
      <c r="BMS33" s="16">
        <v>0</v>
      </c>
      <c r="BMT33" s="16">
        <v>0</v>
      </c>
      <c r="BMU33" s="16">
        <v>0</v>
      </c>
      <c r="BMV33" s="16">
        <v>0</v>
      </c>
      <c r="BMW33" s="16">
        <v>0</v>
      </c>
      <c r="BMX33" s="16">
        <v>0</v>
      </c>
      <c r="BMY33" s="16">
        <v>0</v>
      </c>
    </row>
    <row r="34" spans="1:1715" s="6" customFormat="1" x14ac:dyDescent="0.25">
      <c r="A34" s="67" t="s">
        <v>849</v>
      </c>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c r="JE34" s="16"/>
      <c r="JF34" s="16"/>
      <c r="JG34" s="16"/>
      <c r="JH34" s="16"/>
      <c r="JI34" s="16"/>
      <c r="JJ34" s="16"/>
      <c r="JK34" s="16"/>
      <c r="JL34" s="16"/>
      <c r="JM34" s="16"/>
      <c r="JN34" s="16"/>
      <c r="JO34" s="16"/>
      <c r="JP34" s="16"/>
      <c r="JQ34" s="16"/>
      <c r="JR34" s="16"/>
      <c r="JS34" s="16"/>
      <c r="JT34" s="16"/>
      <c r="JU34" s="16"/>
      <c r="JV34" s="16"/>
      <c r="JW34" s="16"/>
      <c r="JX34" s="16"/>
      <c r="JY34" s="16"/>
      <c r="JZ34" s="16"/>
      <c r="KA34" s="16"/>
      <c r="KB34" s="16"/>
      <c r="KC34" s="16"/>
      <c r="KD34" s="16"/>
      <c r="KE34" s="16"/>
      <c r="KF34" s="16"/>
      <c r="KG34" s="16"/>
      <c r="KH34" s="16"/>
      <c r="KI34" s="16"/>
      <c r="KJ34" s="16"/>
      <c r="KK34" s="16"/>
      <c r="KL34" s="16"/>
      <c r="KM34" s="16"/>
      <c r="KN34" s="16"/>
      <c r="KO34" s="16"/>
      <c r="KP34" s="16"/>
      <c r="KQ34" s="16"/>
      <c r="KR34" s="16"/>
      <c r="KS34" s="16"/>
      <c r="KT34" s="16"/>
      <c r="KU34" s="16"/>
      <c r="KV34" s="16"/>
      <c r="KW34" s="16"/>
      <c r="KX34" s="16"/>
      <c r="KY34" s="16"/>
      <c r="KZ34" s="16"/>
      <c r="LA34" s="16"/>
      <c r="LB34" s="16"/>
      <c r="LC34" s="16"/>
      <c r="LD34" s="16"/>
      <c r="LE34" s="16"/>
      <c r="LF34" s="16"/>
      <c r="LG34" s="16"/>
      <c r="LH34" s="16"/>
      <c r="LI34" s="16"/>
      <c r="LJ34" s="16"/>
      <c r="LK34" s="16"/>
      <c r="LL34" s="16"/>
      <c r="LM34" s="16"/>
      <c r="LN34" s="16"/>
      <c r="LO34" s="16"/>
      <c r="LP34" s="16"/>
      <c r="LQ34" s="16"/>
      <c r="LR34" s="16"/>
      <c r="LS34" s="16"/>
      <c r="LT34" s="16"/>
      <c r="LU34" s="16"/>
      <c r="LV34" s="16"/>
      <c r="LW34" s="16"/>
      <c r="LX34" s="16"/>
      <c r="LY34" s="16"/>
      <c r="LZ34" s="16"/>
      <c r="MA34" s="16"/>
      <c r="MB34" s="16"/>
      <c r="MC34" s="16"/>
      <c r="MD34" s="16"/>
      <c r="ME34" s="16"/>
      <c r="MF34" s="16"/>
      <c r="MG34" s="16"/>
      <c r="MH34" s="16"/>
      <c r="MI34" s="16"/>
      <c r="MJ34" s="16"/>
      <c r="MK34" s="16"/>
      <c r="ML34" s="16"/>
      <c r="MM34" s="16"/>
      <c r="MN34" s="16"/>
      <c r="MO34" s="16"/>
      <c r="MP34" s="16"/>
      <c r="MQ34" s="16"/>
      <c r="MR34" s="16"/>
      <c r="MS34" s="16"/>
      <c r="MT34" s="16"/>
      <c r="MU34" s="16"/>
      <c r="MV34" s="16"/>
      <c r="MW34" s="16"/>
      <c r="MX34" s="16"/>
      <c r="MY34" s="16"/>
      <c r="MZ34" s="16"/>
      <c r="NA34" s="16"/>
      <c r="NB34" s="16"/>
      <c r="NC34" s="16"/>
      <c r="ND34" s="16"/>
      <c r="NE34" s="16"/>
      <c r="NF34" s="16"/>
      <c r="NG34" s="16"/>
      <c r="NH34" s="16"/>
      <c r="NI34" s="16"/>
      <c r="NJ34" s="16"/>
      <c r="NK34" s="16"/>
      <c r="NL34" s="16"/>
      <c r="NM34" s="16"/>
      <c r="NN34" s="16"/>
      <c r="NO34" s="16"/>
      <c r="NP34" s="16"/>
      <c r="NQ34" s="16"/>
      <c r="NR34" s="16"/>
      <c r="NS34" s="16"/>
      <c r="NT34" s="16"/>
      <c r="NU34" s="16"/>
      <c r="NV34" s="16"/>
      <c r="NW34" s="16"/>
      <c r="NX34" s="16"/>
      <c r="NY34" s="16"/>
      <c r="NZ34" s="16"/>
      <c r="OA34" s="16"/>
      <c r="OB34" s="16"/>
      <c r="OC34" s="16"/>
      <c r="OD34" s="16"/>
      <c r="OE34" s="16"/>
      <c r="OF34" s="16"/>
      <c r="OG34" s="16"/>
      <c r="OH34" s="16"/>
      <c r="OI34" s="16"/>
      <c r="OJ34" s="16"/>
      <c r="OK34" s="16"/>
      <c r="OL34" s="16"/>
      <c r="OM34" s="16"/>
      <c r="ON34" s="16"/>
      <c r="OO34" s="16"/>
      <c r="OP34" s="16"/>
      <c r="OQ34" s="16"/>
      <c r="OR34" s="16"/>
      <c r="OS34" s="16"/>
      <c r="OT34" s="16"/>
      <c r="OU34" s="16"/>
      <c r="OV34" s="16"/>
      <c r="OW34" s="16"/>
      <c r="OX34" s="16"/>
      <c r="OY34" s="16"/>
      <c r="OZ34" s="16"/>
      <c r="PA34" s="16"/>
      <c r="PB34" s="16"/>
      <c r="PC34" s="16"/>
      <c r="PD34" s="16"/>
      <c r="PE34" s="16"/>
      <c r="PF34" s="16"/>
      <c r="PG34" s="16"/>
      <c r="PH34" s="16"/>
      <c r="PI34" s="16"/>
      <c r="PJ34" s="16"/>
      <c r="PK34" s="16"/>
      <c r="PL34" s="16"/>
      <c r="PM34" s="16"/>
      <c r="PN34" s="16"/>
      <c r="PO34" s="16"/>
      <c r="PP34" s="16"/>
      <c r="PQ34" s="16"/>
      <c r="PR34" s="16"/>
      <c r="PS34" s="16"/>
      <c r="PT34" s="16"/>
      <c r="PU34" s="16"/>
      <c r="PV34" s="16"/>
      <c r="PW34" s="16"/>
      <c r="PX34" s="16"/>
      <c r="PY34" s="16"/>
      <c r="PZ34" s="16"/>
      <c r="QA34" s="16"/>
      <c r="QB34" s="16"/>
      <c r="QC34" s="16"/>
      <c r="QD34" s="16"/>
      <c r="QE34" s="16"/>
      <c r="QF34" s="16"/>
      <c r="QG34" s="16"/>
      <c r="QH34" s="16"/>
      <c r="QI34" s="16"/>
      <c r="QJ34" s="16"/>
      <c r="QK34" s="16"/>
      <c r="QL34" s="16"/>
      <c r="QM34" s="16"/>
      <c r="QN34" s="16"/>
      <c r="QO34" s="16"/>
      <c r="QP34" s="16"/>
      <c r="QQ34" s="16"/>
      <c r="QR34" s="16"/>
      <c r="QS34" s="16"/>
      <c r="QT34" s="16"/>
      <c r="QU34" s="16"/>
      <c r="QV34" s="16"/>
      <c r="QW34" s="16"/>
      <c r="QX34" s="16"/>
      <c r="QY34" s="16"/>
      <c r="QZ34" s="16"/>
      <c r="RA34" s="16"/>
      <c r="RB34" s="16"/>
      <c r="RC34" s="16"/>
      <c r="RD34" s="16"/>
      <c r="RE34" s="16"/>
      <c r="RF34" s="16"/>
      <c r="RG34" s="16"/>
      <c r="RH34" s="16"/>
      <c r="RI34" s="16"/>
      <c r="RJ34" s="16"/>
      <c r="RK34" s="16"/>
      <c r="RL34" s="16"/>
      <c r="RM34" s="16"/>
      <c r="RN34" s="16"/>
      <c r="RO34" s="16"/>
      <c r="RP34" s="16"/>
      <c r="RQ34" s="16"/>
      <c r="RR34" s="16"/>
      <c r="RS34" s="16"/>
      <c r="RT34" s="16"/>
      <c r="RU34" s="16"/>
      <c r="RV34" s="16"/>
      <c r="RW34" s="16"/>
      <c r="RX34" s="16"/>
      <c r="RY34" s="16"/>
      <c r="RZ34" s="16"/>
      <c r="SA34" s="16"/>
      <c r="SB34" s="16"/>
      <c r="SC34" s="16"/>
      <c r="SD34" s="16"/>
      <c r="SE34" s="16"/>
      <c r="SF34" s="16"/>
      <c r="SG34" s="16"/>
      <c r="SH34" s="16"/>
      <c r="SI34" s="16"/>
      <c r="SJ34" s="16"/>
      <c r="SK34" s="16"/>
      <c r="SL34" s="16"/>
      <c r="SM34" s="16"/>
      <c r="SN34" s="16"/>
      <c r="SO34" s="16"/>
      <c r="SP34" s="16"/>
      <c r="SQ34" s="16"/>
      <c r="SR34" s="16"/>
      <c r="SS34" s="16"/>
      <c r="ST34" s="16"/>
      <c r="SU34" s="16"/>
      <c r="SV34" s="16"/>
      <c r="SW34" s="16"/>
      <c r="SX34" s="16"/>
      <c r="SY34" s="16"/>
      <c r="SZ34" s="16"/>
      <c r="TA34" s="16"/>
      <c r="TB34" s="16"/>
      <c r="TC34" s="16"/>
      <c r="TD34" s="16"/>
      <c r="TE34" s="16"/>
      <c r="TF34" s="16"/>
      <c r="TG34" s="16"/>
      <c r="TH34" s="16"/>
      <c r="TI34" s="16"/>
      <c r="TJ34" s="16"/>
      <c r="TK34" s="16"/>
      <c r="TL34" s="16"/>
      <c r="TM34" s="16"/>
      <c r="TN34" s="16"/>
      <c r="TO34" s="16"/>
      <c r="TP34" s="16"/>
      <c r="TQ34" s="16"/>
      <c r="TR34" s="16"/>
      <c r="TS34" s="16"/>
      <c r="TT34" s="16"/>
      <c r="TU34" s="16"/>
      <c r="TV34" s="16"/>
      <c r="TW34" s="16"/>
      <c r="TX34" s="16"/>
      <c r="TY34" s="16"/>
      <c r="TZ34" s="16"/>
      <c r="UA34" s="16"/>
      <c r="UB34" s="16"/>
      <c r="UC34" s="16"/>
      <c r="UD34" s="16"/>
      <c r="UE34" s="16"/>
      <c r="UF34" s="16"/>
      <c r="UG34" s="16"/>
      <c r="UH34" s="16"/>
      <c r="UI34" s="16"/>
      <c r="UJ34" s="16"/>
      <c r="UK34" s="16"/>
      <c r="UL34" s="16"/>
      <c r="UM34" s="16"/>
      <c r="UN34" s="16"/>
      <c r="UO34" s="16"/>
      <c r="UP34" s="16"/>
      <c r="UQ34" s="16"/>
      <c r="UR34" s="16"/>
      <c r="US34" s="16"/>
      <c r="UT34" s="16"/>
      <c r="UU34" s="16"/>
      <c r="UV34" s="16"/>
      <c r="UW34" s="16"/>
      <c r="UX34" s="16"/>
      <c r="UY34" s="16"/>
      <c r="UZ34" s="16"/>
      <c r="VA34" s="16"/>
      <c r="VB34" s="16"/>
      <c r="VC34" s="16"/>
      <c r="VD34" s="16"/>
      <c r="VE34" s="16"/>
      <c r="VF34" s="16"/>
      <c r="VG34" s="16"/>
      <c r="VH34" s="16"/>
      <c r="VI34" s="16"/>
      <c r="VJ34" s="16"/>
      <c r="VK34" s="16"/>
      <c r="VL34" s="16"/>
      <c r="VM34" s="16"/>
      <c r="VN34" s="16"/>
      <c r="VO34" s="16"/>
      <c r="VP34" s="16"/>
      <c r="VQ34" s="16"/>
      <c r="VR34" s="16"/>
      <c r="VS34" s="16"/>
      <c r="VT34" s="16"/>
      <c r="VU34" s="16"/>
      <c r="VV34" s="16"/>
      <c r="VW34" s="16"/>
      <c r="VX34" s="16"/>
      <c r="VY34" s="16"/>
      <c r="VZ34" s="16"/>
      <c r="WA34" s="16"/>
      <c r="WB34" s="16"/>
      <c r="WC34" s="16"/>
      <c r="WD34" s="16"/>
      <c r="WE34" s="16"/>
      <c r="WF34" s="16"/>
      <c r="WG34" s="16"/>
      <c r="WH34" s="16"/>
      <c r="WI34" s="16"/>
      <c r="WJ34" s="16"/>
      <c r="WK34" s="16"/>
      <c r="WL34" s="16"/>
      <c r="WM34" s="16"/>
      <c r="WN34" s="16"/>
      <c r="WO34" s="16"/>
      <c r="WP34" s="16"/>
      <c r="WQ34" s="16"/>
      <c r="WR34" s="16"/>
      <c r="WS34" s="16"/>
      <c r="WT34" s="16"/>
      <c r="WU34" s="16"/>
      <c r="WV34" s="16"/>
      <c r="WW34" s="16"/>
      <c r="WX34" s="16"/>
      <c r="WY34" s="16"/>
      <c r="WZ34" s="16"/>
      <c r="XA34" s="16"/>
      <c r="XB34" s="16"/>
      <c r="XC34" s="16"/>
      <c r="XD34" s="16"/>
      <c r="XE34" s="16"/>
      <c r="XF34" s="16"/>
      <c r="XG34" s="16"/>
      <c r="XH34" s="16"/>
      <c r="XI34" s="16"/>
      <c r="XJ34" s="16"/>
      <c r="XK34" s="16"/>
      <c r="XL34" s="16"/>
      <c r="XM34" s="16"/>
      <c r="XN34" s="16"/>
      <c r="XO34" s="16"/>
      <c r="XP34" s="16"/>
      <c r="XQ34" s="16"/>
      <c r="XR34" s="16"/>
      <c r="XS34" s="16"/>
      <c r="XT34" s="16"/>
      <c r="XU34" s="16"/>
      <c r="XV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YT34" s="16"/>
      <c r="YU34" s="16"/>
      <c r="YV34" s="16"/>
      <c r="YW34" s="16"/>
      <c r="YX34" s="16"/>
      <c r="YY34" s="16"/>
      <c r="YZ34" s="16"/>
      <c r="ZA34" s="16"/>
      <c r="ZB34" s="16"/>
      <c r="ZC34" s="16"/>
      <c r="ZD34" s="16"/>
      <c r="ZE34" s="16"/>
      <c r="ZF34" s="16"/>
      <c r="ZG34" s="16"/>
      <c r="ZH34" s="16"/>
      <c r="ZI34" s="16"/>
      <c r="ZJ34" s="16"/>
      <c r="ZK34" s="16"/>
      <c r="ZL34" s="16"/>
      <c r="ZM34" s="16"/>
      <c r="ZN34" s="16"/>
      <c r="ZO34" s="16"/>
      <c r="ZP34" s="16"/>
      <c r="ZQ34" s="16"/>
      <c r="ZR34" s="16"/>
      <c r="ZS34" s="16"/>
      <c r="ZT34" s="16"/>
      <c r="ZU34" s="16"/>
      <c r="ZV34" s="16"/>
      <c r="ZW34" s="16"/>
      <c r="ZX34" s="16"/>
      <c r="ZY34" s="16"/>
      <c r="ZZ34" s="16"/>
      <c r="AAA34" s="16"/>
      <c r="AAB34" s="16"/>
      <c r="AAC34" s="16"/>
      <c r="AAD34" s="73"/>
      <c r="AAE34" s="73"/>
      <c r="AAF34" s="73"/>
      <c r="AAG34" s="73"/>
      <c r="AAH34" s="73"/>
      <c r="AAI34" s="73"/>
      <c r="AAJ34" s="73"/>
      <c r="AAK34" s="73"/>
      <c r="AAL34" s="73"/>
      <c r="AAM34" s="73"/>
      <c r="AAN34" s="73"/>
      <c r="AAO34" s="73"/>
      <c r="AAP34" s="73"/>
      <c r="AAQ34" s="73"/>
      <c r="AAR34" s="73"/>
      <c r="AAS34" s="73"/>
      <c r="AAT34" s="73"/>
      <c r="AAU34" s="73"/>
      <c r="AAV34" s="73"/>
      <c r="AAW34" s="73"/>
      <c r="AAX34" s="73"/>
      <c r="AAY34" s="73"/>
      <c r="AAZ34" s="73"/>
      <c r="ABA34" s="73"/>
      <c r="ABB34" s="73"/>
      <c r="ABC34" s="73"/>
      <c r="ABD34" s="73"/>
      <c r="ABE34" s="73"/>
      <c r="ABF34" s="73"/>
      <c r="ABG34" s="73"/>
      <c r="ABH34" s="73"/>
      <c r="ABI34" s="73"/>
      <c r="ABJ34" s="73"/>
      <c r="ABK34" s="73"/>
      <c r="ABL34" s="73"/>
      <c r="ABM34" s="73"/>
      <c r="ABN34" s="73"/>
      <c r="ABO34" s="73"/>
      <c r="ABP34" s="73"/>
      <c r="ABQ34" s="73"/>
      <c r="ABR34" s="73"/>
      <c r="ABS34" s="73"/>
      <c r="ABT34" s="73"/>
      <c r="ABU34" s="73"/>
      <c r="ABV34" s="73"/>
      <c r="ABW34" s="73"/>
      <c r="ABX34" s="73"/>
      <c r="ABY34" s="73"/>
      <c r="ABZ34" s="73"/>
      <c r="ACA34" s="73"/>
      <c r="ACB34" s="73"/>
      <c r="ACC34" s="73"/>
      <c r="ACD34" s="73"/>
      <c r="ACE34" s="73"/>
      <c r="ACF34" s="73"/>
      <c r="ACG34" s="73"/>
      <c r="ACH34" s="73"/>
      <c r="ACI34" s="73"/>
      <c r="ACJ34" s="73"/>
      <c r="ACK34" s="73"/>
      <c r="ACL34" s="73"/>
      <c r="ACM34" s="73"/>
      <c r="ACN34" s="73"/>
      <c r="ACO34" s="73"/>
      <c r="ACP34" s="73"/>
      <c r="ACQ34" s="73"/>
      <c r="ACR34" s="73"/>
      <c r="ACS34" s="73"/>
      <c r="ACT34" s="73"/>
      <c r="ACU34" s="73"/>
      <c r="ACV34" s="73"/>
      <c r="ACW34" s="73"/>
      <c r="ACX34" s="73"/>
      <c r="ACY34" s="73"/>
      <c r="ACZ34" s="73"/>
      <c r="ADA34" s="73"/>
      <c r="ADB34" s="73"/>
      <c r="ADC34" s="73"/>
      <c r="ADD34" s="73"/>
      <c r="ADE34" s="73"/>
      <c r="ADF34" s="73"/>
      <c r="ADG34" s="73"/>
      <c r="ADH34" s="73"/>
      <c r="ADI34" s="73"/>
      <c r="ADJ34" s="73"/>
      <c r="ADK34" s="73"/>
      <c r="ADL34" s="73"/>
      <c r="ADM34" s="73"/>
      <c r="ADN34" s="73"/>
      <c r="ADO34" s="73"/>
      <c r="ADP34" s="73"/>
      <c r="ADQ34" s="73"/>
      <c r="ADR34" s="73"/>
      <c r="ADS34" s="73"/>
      <c r="ADT34" s="73"/>
      <c r="ADU34" s="73"/>
      <c r="ADV34" s="73"/>
      <c r="ADW34" s="73"/>
      <c r="ADX34" s="73"/>
      <c r="ADY34" s="73"/>
      <c r="ADZ34" s="73"/>
      <c r="AEA34" s="73"/>
      <c r="AEB34" s="73"/>
      <c r="AEC34" s="73"/>
      <c r="AED34" s="73"/>
      <c r="AEE34" s="73"/>
      <c r="AEF34" s="73"/>
      <c r="AEG34" s="73"/>
      <c r="AEH34" s="73"/>
      <c r="AEI34" s="73"/>
      <c r="AEJ34" s="73"/>
      <c r="AEK34" s="73"/>
      <c r="AEL34" s="73"/>
      <c r="AEM34" s="73"/>
      <c r="AEN34" s="73"/>
      <c r="AEO34" s="73"/>
      <c r="AEP34" s="73"/>
      <c r="AEQ34" s="73"/>
      <c r="AER34" s="73"/>
      <c r="AES34" s="73"/>
      <c r="AET34" s="73"/>
      <c r="AEU34" s="73"/>
      <c r="AEV34" s="73"/>
      <c r="AEW34" s="73"/>
      <c r="AEX34" s="73"/>
      <c r="AEY34" s="73"/>
      <c r="AEZ34" s="73"/>
      <c r="AFA34" s="73"/>
      <c r="AFB34" s="73"/>
      <c r="AFC34" s="73"/>
      <c r="AFD34" s="73"/>
      <c r="AFE34" s="73"/>
      <c r="AFF34" s="73"/>
      <c r="AFG34" s="73"/>
      <c r="AFH34" s="73"/>
      <c r="AFI34" s="73"/>
      <c r="AFJ34" s="73"/>
      <c r="AFK34" s="73"/>
      <c r="AFL34" s="73"/>
      <c r="AFM34" s="73"/>
      <c r="AFN34" s="73"/>
      <c r="AFO34" s="73"/>
      <c r="AFP34" s="73"/>
      <c r="AFQ34" s="73"/>
      <c r="AFR34" s="73"/>
      <c r="AFS34" s="73"/>
      <c r="AFT34" s="73"/>
      <c r="AFU34" s="73"/>
      <c r="AFV34" s="73"/>
      <c r="AFW34" s="73"/>
      <c r="AFX34" s="73"/>
      <c r="AFY34" s="73"/>
      <c r="AFZ34" s="73"/>
      <c r="AGA34" s="73"/>
      <c r="AGB34" s="73"/>
      <c r="AGC34" s="73"/>
      <c r="AGD34" s="73"/>
      <c r="AGE34" s="73"/>
      <c r="AGF34" s="73"/>
      <c r="AGG34" s="73"/>
      <c r="AGH34" s="73"/>
      <c r="AGI34" s="73"/>
      <c r="AGJ34" s="73"/>
      <c r="AGK34" s="73"/>
      <c r="AGL34" s="73"/>
      <c r="AGM34" s="73"/>
      <c r="AGN34" s="73"/>
      <c r="AGO34" s="73"/>
      <c r="AGP34" s="73"/>
      <c r="AGQ34" s="73"/>
      <c r="AGR34" s="73"/>
      <c r="AGS34" s="73"/>
      <c r="AGT34" s="73"/>
      <c r="AGU34" s="73"/>
      <c r="AGV34" s="73"/>
      <c r="AGW34" s="73"/>
      <c r="AGX34" s="73"/>
      <c r="AGY34" s="73"/>
      <c r="AGZ34" s="73"/>
      <c r="AHA34" s="73"/>
      <c r="AHB34" s="73"/>
      <c r="AHC34" s="73"/>
      <c r="AHD34" s="73"/>
      <c r="AHE34" s="73"/>
      <c r="AHF34" s="73"/>
      <c r="AHG34" s="73"/>
      <c r="AHH34" s="73"/>
      <c r="AHI34" s="73"/>
      <c r="AHJ34" s="73"/>
      <c r="AHK34" s="73"/>
      <c r="AHL34" s="73"/>
      <c r="AHM34" s="73"/>
      <c r="AHN34" s="73"/>
      <c r="AHO34" s="73"/>
      <c r="AHP34" s="73"/>
      <c r="AHQ34" s="73"/>
      <c r="AHR34" s="73"/>
      <c r="AHS34" s="73"/>
      <c r="AHT34" s="73"/>
      <c r="AHU34" s="73"/>
      <c r="AHV34" s="73"/>
      <c r="AHW34" s="73"/>
      <c r="AHX34" s="73"/>
      <c r="AHY34" s="73"/>
      <c r="AHZ34" s="73"/>
      <c r="AIA34" s="73"/>
      <c r="AIB34" s="73"/>
      <c r="AIC34" s="73"/>
      <c r="AID34" s="73"/>
      <c r="AIE34" s="73"/>
      <c r="AIF34" s="73"/>
      <c r="AIG34" s="73"/>
      <c r="AIH34" s="73"/>
      <c r="AII34" s="73"/>
      <c r="AIJ34" s="73"/>
      <c r="AIK34" s="73"/>
      <c r="AIL34" s="73"/>
      <c r="AIM34" s="73"/>
      <c r="AIN34" s="73"/>
      <c r="AIO34" s="73"/>
      <c r="AIP34" s="73"/>
      <c r="AIQ34" s="73"/>
      <c r="AIR34" s="73"/>
      <c r="AIS34" s="73"/>
      <c r="AIT34" s="73"/>
      <c r="AIU34" s="73"/>
      <c r="AIV34" s="73"/>
      <c r="AIW34" s="73"/>
      <c r="AIX34" s="73"/>
      <c r="AIY34" s="73"/>
      <c r="AIZ34" s="73"/>
      <c r="AJA34" s="73"/>
      <c r="AJB34" s="73"/>
      <c r="AJC34" s="73"/>
      <c r="AJD34" s="73"/>
      <c r="AJE34" s="73"/>
      <c r="AJF34" s="73"/>
      <c r="AJG34" s="73"/>
      <c r="AJH34" s="73"/>
      <c r="AJI34" s="73"/>
      <c r="AJJ34" s="73"/>
      <c r="AJK34" s="73"/>
      <c r="AJL34" s="73"/>
      <c r="AJM34" s="73"/>
      <c r="AJN34" s="73"/>
      <c r="AJO34" s="73"/>
      <c r="AJP34" s="73"/>
      <c r="AJQ34" s="73"/>
      <c r="AJR34" s="73"/>
      <c r="AJS34" s="73"/>
      <c r="AJT34" s="73"/>
      <c r="AJU34" s="73"/>
      <c r="AJV34" s="73"/>
      <c r="AJW34" s="73"/>
      <c r="AJX34" s="73"/>
      <c r="AJY34" s="73"/>
      <c r="AJZ34" s="73"/>
      <c r="AKA34" s="73"/>
      <c r="AKB34" s="73"/>
      <c r="AKC34" s="73"/>
      <c r="AKD34" s="73"/>
      <c r="AKE34" s="73"/>
      <c r="AKF34" s="73"/>
      <c r="AKG34" s="73"/>
      <c r="AKH34" s="73"/>
      <c r="AKI34" s="73"/>
      <c r="AKJ34" s="73"/>
      <c r="AKK34" s="73"/>
      <c r="AKL34" s="73"/>
      <c r="AKM34" s="73"/>
      <c r="AKN34" s="73"/>
      <c r="AKO34" s="73"/>
      <c r="AKP34" s="73"/>
      <c r="AKQ34" s="73"/>
      <c r="AKR34" s="73"/>
      <c r="AKS34" s="73"/>
      <c r="AKT34" s="73"/>
      <c r="AKU34" s="73"/>
      <c r="AKV34" s="73"/>
      <c r="AKW34" s="73"/>
      <c r="AKX34" s="73"/>
      <c r="AKY34" s="73"/>
      <c r="AKZ34" s="73"/>
      <c r="ALA34" s="73"/>
      <c r="ALB34" s="73"/>
      <c r="ALC34" s="73"/>
      <c r="ALD34" s="73"/>
      <c r="ALE34" s="73"/>
      <c r="ALF34" s="73"/>
      <c r="ALG34" s="73"/>
      <c r="ALH34" s="73"/>
      <c r="ALI34" s="73"/>
      <c r="ALJ34" s="73"/>
      <c r="ALK34" s="73"/>
      <c r="ALL34" s="73"/>
      <c r="ALM34" s="73"/>
      <c r="ALN34" s="73"/>
      <c r="ALO34" s="73"/>
      <c r="ALP34" s="73"/>
      <c r="ALQ34" s="73"/>
      <c r="ALR34" s="73"/>
      <c r="ALS34" s="73"/>
      <c r="ALT34" s="73"/>
      <c r="ALU34" s="73"/>
      <c r="ALV34" s="73"/>
      <c r="ALW34" s="73"/>
      <c r="ALX34" s="73"/>
      <c r="ALY34" s="73"/>
      <c r="ALZ34" s="73"/>
      <c r="AMA34" s="73"/>
      <c r="AMB34" s="73"/>
      <c r="AMC34" s="73"/>
      <c r="AMD34" s="73"/>
      <c r="AME34" s="73"/>
      <c r="AMF34" s="73"/>
      <c r="AMG34" s="73"/>
      <c r="AMH34" s="73"/>
      <c r="AMI34" s="73"/>
      <c r="AMJ34" s="73"/>
      <c r="AMK34" s="73"/>
      <c r="AML34" s="73"/>
      <c r="AMM34" s="73"/>
      <c r="AMN34" s="73"/>
      <c r="AMO34" s="73"/>
      <c r="AMP34" s="73"/>
      <c r="AMQ34" s="73"/>
      <c r="AMR34" s="73"/>
      <c r="AMS34" s="73"/>
      <c r="AMT34" s="73"/>
      <c r="AMU34" s="73"/>
      <c r="AMV34" s="73"/>
      <c r="AMW34" s="73"/>
      <c r="AMX34" s="73"/>
      <c r="AMY34" s="73"/>
      <c r="AMZ34" s="73"/>
      <c r="ANA34" s="73"/>
      <c r="ANB34" s="73"/>
      <c r="ANC34" s="73"/>
      <c r="AND34" s="73"/>
      <c r="ANE34" s="73"/>
      <c r="ANF34" s="73"/>
      <c r="ANG34" s="73"/>
      <c r="ANH34" s="73"/>
      <c r="ANI34" s="73"/>
      <c r="ANJ34" s="73"/>
      <c r="ANK34" s="73"/>
      <c r="ANL34" s="73"/>
      <c r="ANM34" s="73"/>
      <c r="ANN34" s="73"/>
      <c r="ANO34" s="73"/>
      <c r="ANP34" s="73"/>
      <c r="ANQ34" s="73"/>
      <c r="ANR34" s="73"/>
      <c r="ANS34" s="73"/>
      <c r="ANT34" s="73"/>
      <c r="ANU34" s="73"/>
      <c r="ANV34" s="73"/>
      <c r="ANW34" s="73"/>
      <c r="ANX34" s="73"/>
      <c r="ANY34" s="73"/>
      <c r="ANZ34" s="73"/>
      <c r="AOA34" s="73"/>
      <c r="AOB34" s="73"/>
      <c r="AOC34" s="73"/>
      <c r="AOD34" s="73"/>
      <c r="AOE34" s="73"/>
      <c r="AOF34" s="73"/>
      <c r="AOG34" s="73"/>
      <c r="AOH34" s="73"/>
      <c r="AOI34" s="73"/>
      <c r="AOJ34" s="73"/>
      <c r="AOK34" s="73"/>
      <c r="AOL34" s="73"/>
      <c r="AOM34" s="73"/>
      <c r="AON34" s="73"/>
      <c r="AOO34" s="73"/>
      <c r="AOP34" s="73"/>
      <c r="AOQ34" s="73"/>
      <c r="AOR34" s="73"/>
      <c r="AOS34" s="73"/>
      <c r="AOT34" s="73"/>
      <c r="AOU34" s="73"/>
      <c r="AOV34" s="73"/>
      <c r="AOW34" s="73"/>
      <c r="AOX34" s="73"/>
      <c r="AOY34" s="73"/>
      <c r="AOZ34" s="73"/>
      <c r="APA34" s="73"/>
      <c r="APB34" s="73"/>
      <c r="APC34" s="73"/>
      <c r="APD34" s="73"/>
      <c r="APE34" s="73"/>
      <c r="APF34" s="73"/>
      <c r="APG34" s="73"/>
      <c r="APH34" s="73"/>
      <c r="API34" s="73"/>
      <c r="APJ34" s="73"/>
      <c r="APK34" s="73"/>
      <c r="APL34" s="73"/>
      <c r="APM34" s="73"/>
      <c r="APN34" s="73"/>
      <c r="APO34" s="73"/>
      <c r="APP34" s="73"/>
      <c r="APQ34" s="73"/>
      <c r="APR34" s="73"/>
      <c r="APS34" s="73"/>
      <c r="APT34" s="73"/>
      <c r="APU34" s="73"/>
      <c r="APV34" s="73"/>
      <c r="APW34" s="73"/>
      <c r="APX34" s="73"/>
      <c r="APY34" s="73"/>
      <c r="APZ34" s="73"/>
      <c r="AQA34" s="73"/>
      <c r="AQB34" s="73"/>
      <c r="AQC34" s="73"/>
      <c r="AQD34" s="73"/>
      <c r="AQE34" s="73"/>
      <c r="AQF34" s="73"/>
      <c r="AQG34" s="73"/>
      <c r="AQH34" s="73"/>
      <c r="AQI34" s="73"/>
      <c r="AQJ34" s="73"/>
      <c r="AQK34" s="73"/>
      <c r="AQL34" s="73"/>
      <c r="AQM34" s="73"/>
      <c r="AQN34" s="73"/>
      <c r="AQO34" s="73"/>
      <c r="AQP34" s="73"/>
      <c r="AQQ34" s="73"/>
      <c r="AQR34" s="73"/>
      <c r="AQS34" s="73"/>
      <c r="AQT34" s="73"/>
      <c r="AQU34" s="73"/>
      <c r="AQV34" s="73"/>
      <c r="AQW34" s="73"/>
      <c r="AQX34" s="73"/>
      <c r="AQY34" s="73"/>
      <c r="AQZ34" s="73"/>
      <c r="ARA34" s="73"/>
      <c r="ARB34" s="73"/>
      <c r="ARC34" s="73"/>
      <c r="ARD34" s="73"/>
      <c r="ARE34" s="73"/>
      <c r="ARF34" s="73"/>
      <c r="ARG34" s="73"/>
      <c r="ARH34" s="73"/>
      <c r="ARI34" s="73"/>
      <c r="ARJ34" s="73"/>
      <c r="ARK34" s="73"/>
      <c r="ARL34" s="73"/>
      <c r="ARM34" s="73"/>
      <c r="ARN34" s="73"/>
      <c r="ARO34" s="73"/>
      <c r="ARP34" s="73"/>
      <c r="ARQ34" s="73"/>
      <c r="ARR34" s="73"/>
      <c r="ARS34" s="73"/>
      <c r="ART34" s="73"/>
      <c r="ARU34" s="73"/>
      <c r="ARV34" s="73"/>
      <c r="ARW34" s="73"/>
      <c r="ARX34" s="73"/>
      <c r="ARY34" s="73"/>
      <c r="ARZ34" s="73"/>
      <c r="ASA34" s="73"/>
      <c r="ASB34" s="73"/>
      <c r="ASC34" s="73"/>
      <c r="ASD34" s="73"/>
      <c r="ASE34" s="73"/>
      <c r="ASF34" s="73"/>
      <c r="ASG34" s="73"/>
      <c r="ASH34" s="73"/>
      <c r="ASI34" s="73"/>
      <c r="ASJ34" s="73"/>
      <c r="ASK34" s="73"/>
      <c r="ASL34" s="73"/>
      <c r="ASM34" s="73"/>
      <c r="ASN34" s="73"/>
      <c r="ASO34" s="73"/>
      <c r="ASP34" s="73"/>
      <c r="ASQ34" s="73"/>
      <c r="ASR34" s="73"/>
      <c r="ASS34" s="73"/>
      <c r="AST34" s="73"/>
      <c r="ASU34" s="73"/>
      <c r="ASV34" s="73"/>
      <c r="ASW34" s="73"/>
      <c r="ASX34" s="73"/>
      <c r="ASY34" s="73"/>
      <c r="ASZ34" s="73"/>
      <c r="ATA34" s="73"/>
      <c r="ATB34" s="73"/>
      <c r="ATC34" s="73"/>
      <c r="ATD34" s="73"/>
      <c r="ATE34" s="73"/>
      <c r="ATF34" s="73"/>
      <c r="ATG34" s="73"/>
      <c r="ATH34" s="73"/>
      <c r="ATI34" s="73"/>
      <c r="ATJ34" s="73"/>
      <c r="ATK34" s="73"/>
      <c r="ATL34" s="73"/>
      <c r="ATM34" s="73"/>
      <c r="ATN34" s="73"/>
      <c r="ATO34" s="73"/>
      <c r="ATP34" s="73"/>
      <c r="ATQ34" s="73"/>
      <c r="ATR34" s="73"/>
      <c r="ATS34" s="73"/>
      <c r="ATT34" s="73"/>
      <c r="ATU34" s="73"/>
      <c r="ATV34" s="73"/>
      <c r="ATW34" s="73"/>
      <c r="ATX34" s="73"/>
      <c r="ATY34" s="73"/>
      <c r="ATZ34" s="73"/>
      <c r="AUA34" s="73"/>
      <c r="AUB34" s="73"/>
      <c r="AUC34" s="73"/>
      <c r="AUD34" s="73"/>
      <c r="AUE34" s="73">
        <v>0</v>
      </c>
      <c r="AUF34" s="73">
        <v>0</v>
      </c>
      <c r="AUG34" s="73">
        <v>0</v>
      </c>
      <c r="AUH34" s="73">
        <v>0</v>
      </c>
      <c r="AUI34" s="73">
        <v>0</v>
      </c>
      <c r="AUJ34" s="73">
        <v>0</v>
      </c>
      <c r="AUK34" s="73">
        <v>0</v>
      </c>
      <c r="AUL34" s="73">
        <v>0</v>
      </c>
      <c r="AUM34" s="73">
        <v>0</v>
      </c>
      <c r="AUN34" s="73">
        <v>0</v>
      </c>
      <c r="AUO34" s="73">
        <v>0</v>
      </c>
      <c r="AUP34" s="73">
        <v>0</v>
      </c>
      <c r="AUQ34" s="73">
        <v>0</v>
      </c>
      <c r="AUR34" s="73">
        <v>0</v>
      </c>
      <c r="AUS34" s="73">
        <v>0</v>
      </c>
      <c r="AUT34" s="73">
        <v>0</v>
      </c>
      <c r="AUU34" s="73">
        <v>0</v>
      </c>
      <c r="AUV34" s="73">
        <f>AUU34+AUV31</f>
        <v>6</v>
      </c>
      <c r="AUW34" s="73">
        <f>AUV34+AUW31</f>
        <v>10</v>
      </c>
      <c r="AUX34" s="73">
        <f t="shared" ref="AUX34:AXL34" si="1215">AUW34+AUX31</f>
        <v>14</v>
      </c>
      <c r="AUY34" s="73">
        <f t="shared" si="1215"/>
        <v>18</v>
      </c>
      <c r="AUZ34" s="73">
        <f t="shared" si="1215"/>
        <v>48</v>
      </c>
      <c r="AVA34" s="73">
        <f t="shared" si="1215"/>
        <v>78</v>
      </c>
      <c r="AVB34" s="73">
        <f t="shared" si="1215"/>
        <v>108</v>
      </c>
      <c r="AVC34" s="73">
        <f t="shared" si="1215"/>
        <v>120</v>
      </c>
      <c r="AVD34" s="73">
        <f t="shared" si="1215"/>
        <v>120</v>
      </c>
      <c r="AVE34" s="73">
        <f t="shared" si="1215"/>
        <v>120</v>
      </c>
      <c r="AVF34" s="73">
        <f t="shared" si="1215"/>
        <v>125</v>
      </c>
      <c r="AVG34" s="73">
        <f t="shared" si="1215"/>
        <v>125</v>
      </c>
      <c r="AVH34" s="73">
        <f t="shared" si="1215"/>
        <v>128</v>
      </c>
      <c r="AVI34" s="73">
        <f t="shared" si="1215"/>
        <v>128</v>
      </c>
      <c r="AVJ34" s="73">
        <f t="shared" si="1215"/>
        <v>138</v>
      </c>
      <c r="AVK34" s="73">
        <f t="shared" si="1215"/>
        <v>138</v>
      </c>
      <c r="AVL34" s="73">
        <f t="shared" si="1215"/>
        <v>141</v>
      </c>
      <c r="AVM34" s="73">
        <f t="shared" si="1215"/>
        <v>144</v>
      </c>
      <c r="AVN34" s="73">
        <f t="shared" si="1215"/>
        <v>148</v>
      </c>
      <c r="AVO34" s="73">
        <f t="shared" si="1215"/>
        <v>151</v>
      </c>
      <c r="AVP34" s="73">
        <f t="shared" si="1215"/>
        <v>152</v>
      </c>
      <c r="AVQ34" s="73">
        <f t="shared" si="1215"/>
        <v>153</v>
      </c>
      <c r="AVR34" s="73">
        <f t="shared" si="1215"/>
        <v>161</v>
      </c>
      <c r="AVS34" s="73">
        <f t="shared" si="1215"/>
        <v>164</v>
      </c>
      <c r="AVT34" s="73">
        <f t="shared" si="1215"/>
        <v>173</v>
      </c>
      <c r="AVU34" s="73">
        <f t="shared" si="1215"/>
        <v>179</v>
      </c>
      <c r="AVV34" s="73">
        <f t="shared" si="1215"/>
        <v>182</v>
      </c>
      <c r="AVW34" s="73">
        <f t="shared" si="1215"/>
        <v>188</v>
      </c>
      <c r="AVX34" s="73">
        <f t="shared" si="1215"/>
        <v>190</v>
      </c>
      <c r="AVY34" s="73">
        <f t="shared" si="1215"/>
        <v>198</v>
      </c>
      <c r="AVZ34" s="73">
        <f t="shared" si="1215"/>
        <v>205</v>
      </c>
      <c r="AWA34" s="73">
        <f t="shared" si="1215"/>
        <v>213</v>
      </c>
      <c r="AWB34" s="73">
        <f t="shared" si="1215"/>
        <v>222</v>
      </c>
      <c r="AWC34" s="73">
        <f t="shared" si="1215"/>
        <v>225</v>
      </c>
      <c r="AWD34" s="73">
        <f t="shared" si="1215"/>
        <v>226</v>
      </c>
      <c r="AWE34" s="73">
        <f t="shared" si="1215"/>
        <v>227</v>
      </c>
      <c r="AWF34" s="73">
        <f t="shared" si="1215"/>
        <v>233</v>
      </c>
      <c r="AWG34" s="73">
        <f t="shared" si="1215"/>
        <v>234</v>
      </c>
      <c r="AWH34" s="73">
        <f t="shared" si="1215"/>
        <v>235</v>
      </c>
      <c r="AWI34" s="73">
        <f t="shared" si="1215"/>
        <v>236</v>
      </c>
      <c r="AWJ34" s="73">
        <f t="shared" si="1215"/>
        <v>241</v>
      </c>
      <c r="AWK34" s="73">
        <f t="shared" si="1215"/>
        <v>244</v>
      </c>
      <c r="AWL34" s="73">
        <f t="shared" si="1215"/>
        <v>245</v>
      </c>
      <c r="AWM34" s="73">
        <f t="shared" si="1215"/>
        <v>248</v>
      </c>
      <c r="AWN34" s="73">
        <f t="shared" si="1215"/>
        <v>252</v>
      </c>
      <c r="AWO34" s="73">
        <f t="shared" si="1215"/>
        <v>254</v>
      </c>
      <c r="AWP34" s="73">
        <f t="shared" si="1215"/>
        <v>258</v>
      </c>
      <c r="AWQ34" s="73">
        <f t="shared" si="1215"/>
        <v>260</v>
      </c>
      <c r="AWR34" s="73">
        <f t="shared" si="1215"/>
        <v>263</v>
      </c>
      <c r="AWS34" s="73">
        <f t="shared" si="1215"/>
        <v>270</v>
      </c>
      <c r="AWT34" s="73">
        <f t="shared" si="1215"/>
        <v>271</v>
      </c>
      <c r="AWU34" s="73">
        <f t="shared" si="1215"/>
        <v>277</v>
      </c>
      <c r="AWV34" s="73">
        <f t="shared" si="1215"/>
        <v>286</v>
      </c>
      <c r="AWW34" s="73">
        <f t="shared" si="1215"/>
        <v>289</v>
      </c>
      <c r="AWX34" s="73">
        <f t="shared" si="1215"/>
        <v>296</v>
      </c>
      <c r="AWY34" s="73">
        <f t="shared" si="1215"/>
        <v>299</v>
      </c>
      <c r="AWZ34" s="73">
        <f t="shared" si="1215"/>
        <v>300</v>
      </c>
      <c r="AXA34" s="73">
        <f t="shared" si="1215"/>
        <v>300</v>
      </c>
      <c r="AXB34" s="73">
        <f t="shared" si="1215"/>
        <v>308</v>
      </c>
      <c r="AXC34" s="73">
        <f t="shared" si="1215"/>
        <v>312</v>
      </c>
      <c r="AXD34" s="73">
        <f t="shared" si="1215"/>
        <v>315</v>
      </c>
      <c r="AXE34" s="73">
        <f t="shared" si="1215"/>
        <v>320</v>
      </c>
      <c r="AXF34" s="73">
        <f t="shared" si="1215"/>
        <v>329</v>
      </c>
      <c r="AXG34" s="73">
        <f t="shared" si="1215"/>
        <v>332</v>
      </c>
      <c r="AXH34" s="73">
        <f t="shared" si="1215"/>
        <v>332</v>
      </c>
      <c r="AXI34" s="73">
        <f t="shared" si="1215"/>
        <v>337</v>
      </c>
      <c r="AXJ34" s="73">
        <f t="shared" si="1215"/>
        <v>344</v>
      </c>
      <c r="AXK34" s="73">
        <f t="shared" si="1215"/>
        <v>345</v>
      </c>
      <c r="AXL34" s="73">
        <f t="shared" si="1215"/>
        <v>345</v>
      </c>
      <c r="AXM34" s="73">
        <f t="shared" ref="AXM34:AYC34" si="1216">AXL34+AXM31</f>
        <v>346</v>
      </c>
      <c r="AXN34" s="73">
        <f t="shared" si="1216"/>
        <v>355</v>
      </c>
      <c r="AXO34" s="73">
        <f t="shared" si="1216"/>
        <v>362</v>
      </c>
      <c r="AXP34" s="73">
        <f t="shared" si="1216"/>
        <v>366</v>
      </c>
      <c r="AXQ34" s="73">
        <f t="shared" si="1216"/>
        <v>373</v>
      </c>
      <c r="AXR34" s="73">
        <f t="shared" si="1216"/>
        <v>380</v>
      </c>
      <c r="AXS34" s="73">
        <f t="shared" si="1216"/>
        <v>384</v>
      </c>
      <c r="AXT34" s="73">
        <f t="shared" si="1216"/>
        <v>385</v>
      </c>
      <c r="AXU34" s="73">
        <f t="shared" si="1216"/>
        <v>390</v>
      </c>
      <c r="AXV34" s="73">
        <f t="shared" si="1216"/>
        <v>392</v>
      </c>
      <c r="AXW34" s="73">
        <f t="shared" si="1216"/>
        <v>395</v>
      </c>
      <c r="AXX34" s="73">
        <f t="shared" si="1216"/>
        <v>397</v>
      </c>
      <c r="AXY34" s="73">
        <f t="shared" si="1216"/>
        <v>399</v>
      </c>
      <c r="AXZ34" s="73">
        <f t="shared" si="1216"/>
        <v>401</v>
      </c>
      <c r="AYA34" s="73">
        <f t="shared" si="1216"/>
        <v>402</v>
      </c>
      <c r="AYB34" s="73">
        <f t="shared" si="1216"/>
        <v>410</v>
      </c>
      <c r="AYC34" s="73">
        <f t="shared" si="1216"/>
        <v>411</v>
      </c>
      <c r="AYD34" s="73">
        <f>AYC34+AYD31</f>
        <v>418</v>
      </c>
      <c r="AYE34" s="73">
        <f t="shared" ref="AYE34:AZL34" si="1217">AYD34+AYE31</f>
        <v>423</v>
      </c>
      <c r="AYF34" s="73">
        <f t="shared" si="1217"/>
        <v>423</v>
      </c>
      <c r="AYG34" s="73">
        <f t="shared" si="1217"/>
        <v>425</v>
      </c>
      <c r="AYH34" s="73">
        <f t="shared" si="1217"/>
        <v>428</v>
      </c>
      <c r="AYI34" s="73">
        <f t="shared" si="1217"/>
        <v>428</v>
      </c>
      <c r="AYJ34" s="73">
        <f t="shared" si="1217"/>
        <v>428</v>
      </c>
      <c r="AYK34" s="73">
        <f t="shared" si="1217"/>
        <v>428</v>
      </c>
      <c r="AYL34" s="73">
        <f t="shared" si="1217"/>
        <v>430</v>
      </c>
      <c r="AYM34" s="73">
        <f t="shared" si="1217"/>
        <v>433</v>
      </c>
      <c r="AYN34" s="73">
        <f t="shared" si="1217"/>
        <v>440</v>
      </c>
      <c r="AYO34" s="73">
        <f t="shared" si="1217"/>
        <v>443</v>
      </c>
      <c r="AYP34" s="73">
        <f t="shared" si="1217"/>
        <v>443</v>
      </c>
      <c r="AYQ34" s="73">
        <f t="shared" si="1217"/>
        <v>448</v>
      </c>
      <c r="AYR34" s="73">
        <f t="shared" si="1217"/>
        <v>450</v>
      </c>
      <c r="AYS34" s="73">
        <f t="shared" si="1217"/>
        <v>453</v>
      </c>
      <c r="AYT34" s="73">
        <f t="shared" si="1217"/>
        <v>458</v>
      </c>
      <c r="AYU34" s="73">
        <f t="shared" si="1217"/>
        <v>462</v>
      </c>
      <c r="AYV34" s="73">
        <f t="shared" si="1217"/>
        <v>462</v>
      </c>
      <c r="AYW34" s="73">
        <f t="shared" si="1217"/>
        <v>465</v>
      </c>
      <c r="AYX34" s="73">
        <f t="shared" si="1217"/>
        <v>470</v>
      </c>
      <c r="AYY34" s="73">
        <f t="shared" si="1217"/>
        <v>470</v>
      </c>
      <c r="AYZ34" s="73">
        <f t="shared" si="1217"/>
        <v>477</v>
      </c>
      <c r="AZA34" s="73">
        <f t="shared" si="1217"/>
        <v>477</v>
      </c>
      <c r="AZB34" s="73">
        <f t="shared" si="1217"/>
        <v>487</v>
      </c>
      <c r="AZC34" s="73">
        <f t="shared" si="1217"/>
        <v>498</v>
      </c>
      <c r="AZD34" s="73">
        <f t="shared" si="1217"/>
        <v>500</v>
      </c>
      <c r="AZE34" s="73">
        <f t="shared" si="1217"/>
        <v>503</v>
      </c>
      <c r="AZF34" s="73">
        <f t="shared" si="1217"/>
        <v>508</v>
      </c>
      <c r="AZG34" s="73">
        <f t="shared" si="1217"/>
        <v>513</v>
      </c>
      <c r="AZH34" s="73">
        <f t="shared" si="1217"/>
        <v>519</v>
      </c>
      <c r="AZI34" s="73">
        <f t="shared" si="1217"/>
        <v>522</v>
      </c>
      <c r="AZJ34" s="73">
        <f t="shared" si="1217"/>
        <v>527</v>
      </c>
      <c r="AZK34" s="73">
        <f t="shared" si="1217"/>
        <v>531</v>
      </c>
      <c r="AZL34" s="73">
        <f t="shared" si="1217"/>
        <v>717</v>
      </c>
      <c r="AZM34" s="73">
        <f t="shared" ref="AZM34:AZR34" si="1218">AZL34+AZM31</f>
        <v>728</v>
      </c>
      <c r="AZN34" s="73">
        <f t="shared" si="1218"/>
        <v>745</v>
      </c>
      <c r="AZO34" s="73">
        <f t="shared" si="1218"/>
        <v>746</v>
      </c>
      <c r="AZP34" s="73">
        <f t="shared" si="1218"/>
        <v>767</v>
      </c>
      <c r="AZQ34" s="73">
        <f t="shared" si="1218"/>
        <v>782</v>
      </c>
      <c r="AZR34" s="73">
        <f t="shared" si="1218"/>
        <v>787</v>
      </c>
      <c r="AZS34" s="73">
        <f t="shared" ref="AZS34:BAC34" si="1219">AZR34+AZS31</f>
        <v>798</v>
      </c>
      <c r="AZT34" s="73">
        <f t="shared" si="1219"/>
        <v>803</v>
      </c>
      <c r="AZU34" s="73">
        <f t="shared" si="1219"/>
        <v>814</v>
      </c>
      <c r="AZV34" s="73">
        <f t="shared" si="1219"/>
        <v>825</v>
      </c>
      <c r="AZW34" s="73">
        <f t="shared" si="1219"/>
        <v>842</v>
      </c>
      <c r="AZX34" s="73">
        <f t="shared" si="1219"/>
        <v>854</v>
      </c>
      <c r="AZY34" s="73">
        <f t="shared" si="1219"/>
        <v>868</v>
      </c>
      <c r="AZZ34" s="73">
        <f t="shared" si="1219"/>
        <v>881</v>
      </c>
      <c r="BAA34" s="73">
        <f t="shared" si="1219"/>
        <v>897</v>
      </c>
      <c r="BAB34" s="73">
        <f t="shared" si="1219"/>
        <v>900</v>
      </c>
      <c r="BAC34" s="73">
        <f t="shared" si="1219"/>
        <v>907</v>
      </c>
      <c r="BAD34" s="73">
        <f t="shared" ref="BAD34:BAI34" si="1220">BAC34+BAD31</f>
        <v>923</v>
      </c>
      <c r="BAE34" s="73">
        <f t="shared" si="1220"/>
        <v>934</v>
      </c>
      <c r="BAF34" s="73">
        <f t="shared" si="1220"/>
        <v>942</v>
      </c>
      <c r="BAG34" s="73">
        <f t="shared" si="1220"/>
        <v>952</v>
      </c>
      <c r="BAH34" s="73">
        <f t="shared" si="1220"/>
        <v>964</v>
      </c>
      <c r="BAI34" s="73">
        <f t="shared" si="1220"/>
        <v>975</v>
      </c>
      <c r="BAJ34" s="73">
        <f t="shared" ref="BAJ34:BBP34" si="1221">BAI34+BAJ31</f>
        <v>992</v>
      </c>
      <c r="BAK34" s="73">
        <f t="shared" si="1221"/>
        <v>1001</v>
      </c>
      <c r="BAL34" s="73">
        <f t="shared" si="1221"/>
        <v>1010</v>
      </c>
      <c r="BAM34" s="73">
        <f t="shared" si="1221"/>
        <v>1018</v>
      </c>
      <c r="BAN34" s="73">
        <f t="shared" si="1221"/>
        <v>1032</v>
      </c>
      <c r="BAO34" s="73">
        <f t="shared" si="1221"/>
        <v>1038</v>
      </c>
      <c r="BAP34" s="73">
        <f t="shared" si="1221"/>
        <v>1040</v>
      </c>
      <c r="BAQ34" s="73">
        <f t="shared" si="1221"/>
        <v>1050</v>
      </c>
      <c r="BAR34" s="73">
        <f t="shared" si="1221"/>
        <v>1062</v>
      </c>
      <c r="BAS34" s="73">
        <f t="shared" si="1221"/>
        <v>1068</v>
      </c>
      <c r="BAT34" s="73">
        <f t="shared" si="1221"/>
        <v>1074</v>
      </c>
      <c r="BAU34" s="73">
        <f t="shared" si="1221"/>
        <v>1084</v>
      </c>
      <c r="BAV34" s="73">
        <f t="shared" si="1221"/>
        <v>1087</v>
      </c>
      <c r="BAW34" s="73">
        <f t="shared" si="1221"/>
        <v>1094</v>
      </c>
      <c r="BAX34" s="73">
        <f t="shared" si="1221"/>
        <v>1096</v>
      </c>
      <c r="BAY34" s="73">
        <f t="shared" si="1221"/>
        <v>1099</v>
      </c>
      <c r="BAZ34" s="73">
        <f t="shared" si="1221"/>
        <v>1100</v>
      </c>
      <c r="BBA34" s="73">
        <f t="shared" si="1221"/>
        <v>1100</v>
      </c>
      <c r="BBB34" s="73">
        <f t="shared" si="1221"/>
        <v>1102</v>
      </c>
      <c r="BBC34" s="73">
        <f t="shared" si="1221"/>
        <v>1106</v>
      </c>
      <c r="BBD34" s="73">
        <f t="shared" si="1221"/>
        <v>1109</v>
      </c>
      <c r="BBE34" s="73">
        <f t="shared" si="1221"/>
        <v>1109</v>
      </c>
      <c r="BBF34" s="73">
        <f t="shared" si="1221"/>
        <v>1109</v>
      </c>
      <c r="BBG34" s="73">
        <f t="shared" si="1221"/>
        <v>1112</v>
      </c>
      <c r="BBH34" s="73">
        <f t="shared" si="1221"/>
        <v>1112</v>
      </c>
      <c r="BBI34" s="73">
        <f t="shared" si="1221"/>
        <v>1117</v>
      </c>
      <c r="BBJ34" s="73">
        <f t="shared" si="1221"/>
        <v>1122</v>
      </c>
      <c r="BBK34" s="73">
        <f t="shared" si="1221"/>
        <v>1127</v>
      </c>
      <c r="BBL34" s="73">
        <f t="shared" si="1221"/>
        <v>1130</v>
      </c>
      <c r="BBM34" s="73">
        <f t="shared" si="1221"/>
        <v>1131</v>
      </c>
      <c r="BBN34" s="73">
        <f t="shared" si="1221"/>
        <v>1132</v>
      </c>
      <c r="BBO34" s="73">
        <f t="shared" si="1221"/>
        <v>1135</v>
      </c>
      <c r="BBP34" s="73">
        <f t="shared" si="1221"/>
        <v>1143</v>
      </c>
      <c r="BBQ34" s="73">
        <v>1144</v>
      </c>
      <c r="BBR34" s="73">
        <f t="shared" ref="BBR34" si="1222">BBQ34+BBR31</f>
        <v>1147</v>
      </c>
      <c r="BBS34" s="73">
        <f t="shared" ref="BBS34:BBX34" si="1223">BBR34+BBS31</f>
        <v>1157</v>
      </c>
      <c r="BBT34" s="73">
        <f t="shared" si="1223"/>
        <v>1159</v>
      </c>
      <c r="BBU34" s="73">
        <f t="shared" si="1223"/>
        <v>1159</v>
      </c>
      <c r="BBV34" s="73">
        <f t="shared" si="1223"/>
        <v>1159</v>
      </c>
      <c r="BBW34" s="73">
        <f t="shared" si="1223"/>
        <v>1159</v>
      </c>
      <c r="BBX34" s="73">
        <f t="shared" si="1223"/>
        <v>1159</v>
      </c>
      <c r="BBY34" s="73">
        <f t="shared" ref="BBY34:BDE34" si="1224">BBX34+BBY31</f>
        <v>1180</v>
      </c>
      <c r="BBZ34" s="73">
        <f t="shared" si="1224"/>
        <v>1188</v>
      </c>
      <c r="BCA34" s="73">
        <f t="shared" si="1224"/>
        <v>1193</v>
      </c>
      <c r="BCB34" s="73">
        <f t="shared" si="1224"/>
        <v>1201</v>
      </c>
      <c r="BCC34" s="73">
        <f t="shared" si="1224"/>
        <v>1203</v>
      </c>
      <c r="BCD34" s="73">
        <f t="shared" si="1224"/>
        <v>1208</v>
      </c>
      <c r="BCE34" s="73">
        <f t="shared" si="1224"/>
        <v>1212</v>
      </c>
      <c r="BCF34" s="73">
        <f t="shared" si="1224"/>
        <v>1213</v>
      </c>
      <c r="BCG34" s="73">
        <f t="shared" si="1224"/>
        <v>1219</v>
      </c>
      <c r="BCH34" s="73">
        <f t="shared" si="1224"/>
        <v>1224</v>
      </c>
      <c r="BCI34" s="73">
        <f t="shared" si="1224"/>
        <v>1243</v>
      </c>
      <c r="BCJ34" s="73">
        <f t="shared" si="1224"/>
        <v>1244</v>
      </c>
      <c r="BCK34" s="73">
        <f t="shared" si="1224"/>
        <v>1251</v>
      </c>
      <c r="BCL34" s="73">
        <f t="shared" si="1224"/>
        <v>1254</v>
      </c>
      <c r="BCM34" s="73">
        <f t="shared" si="1224"/>
        <v>1258</v>
      </c>
      <c r="BCN34" s="73">
        <f t="shared" si="1224"/>
        <v>1260</v>
      </c>
      <c r="BCO34" s="73">
        <f t="shared" si="1224"/>
        <v>1265</v>
      </c>
      <c r="BCP34" s="73">
        <f t="shared" si="1224"/>
        <v>1270</v>
      </c>
      <c r="BCQ34" s="73">
        <f t="shared" si="1224"/>
        <v>1275</v>
      </c>
      <c r="BCR34" s="73">
        <f t="shared" si="1224"/>
        <v>1281</v>
      </c>
      <c r="BCS34" s="73">
        <f t="shared" si="1224"/>
        <v>1284</v>
      </c>
      <c r="BCT34" s="73">
        <f t="shared" si="1224"/>
        <v>1290</v>
      </c>
      <c r="BCU34" s="73">
        <f t="shared" si="1224"/>
        <v>1290</v>
      </c>
      <c r="BCV34" s="73">
        <f t="shared" si="1224"/>
        <v>1301</v>
      </c>
      <c r="BCW34" s="73">
        <f t="shared" si="1224"/>
        <v>1307</v>
      </c>
      <c r="BCX34" s="73">
        <f t="shared" si="1224"/>
        <v>1311</v>
      </c>
      <c r="BCY34" s="73">
        <f t="shared" si="1224"/>
        <v>1313</v>
      </c>
      <c r="BCZ34" s="73">
        <f t="shared" si="1224"/>
        <v>1318</v>
      </c>
      <c r="BDA34" s="73">
        <f t="shared" si="1224"/>
        <v>1321</v>
      </c>
      <c r="BDB34" s="73">
        <f t="shared" si="1224"/>
        <v>1323</v>
      </c>
      <c r="BDC34" s="73">
        <f t="shared" si="1224"/>
        <v>1324</v>
      </c>
      <c r="BDD34" s="73">
        <f t="shared" si="1224"/>
        <v>1324</v>
      </c>
      <c r="BDE34" s="73">
        <f t="shared" si="1224"/>
        <v>1326</v>
      </c>
      <c r="BDF34" s="73">
        <f t="shared" ref="BDF34:BDJ34" si="1225">BDE34+BDF31</f>
        <v>1326</v>
      </c>
      <c r="BDG34" s="73">
        <f t="shared" si="1225"/>
        <v>1330</v>
      </c>
      <c r="BDH34" s="73">
        <f t="shared" si="1225"/>
        <v>1331</v>
      </c>
      <c r="BDI34" s="73">
        <f t="shared" si="1225"/>
        <v>1331</v>
      </c>
      <c r="BDJ34" s="73">
        <f t="shared" si="1225"/>
        <v>1331</v>
      </c>
      <c r="BDK34" s="73">
        <f t="shared" ref="BDK34:BDP34" si="1226">BDJ34+BDK31</f>
        <v>1337</v>
      </c>
      <c r="BDL34" s="73">
        <f t="shared" si="1226"/>
        <v>1339</v>
      </c>
      <c r="BDM34" s="73">
        <f t="shared" si="1226"/>
        <v>1341</v>
      </c>
      <c r="BDN34" s="73">
        <f t="shared" si="1226"/>
        <v>1343</v>
      </c>
      <c r="BDO34" s="73">
        <f t="shared" si="1226"/>
        <v>1343</v>
      </c>
      <c r="BDP34" s="73">
        <f t="shared" si="1226"/>
        <v>1348</v>
      </c>
      <c r="BDQ34" s="73">
        <f t="shared" ref="BDQ34:BEL34" si="1227">BDP34+BDQ31</f>
        <v>1350</v>
      </c>
      <c r="BDR34" s="73">
        <f t="shared" si="1227"/>
        <v>1350</v>
      </c>
      <c r="BDS34" s="73">
        <f t="shared" si="1227"/>
        <v>1355</v>
      </c>
      <c r="BDT34" s="73">
        <f t="shared" si="1227"/>
        <v>1363</v>
      </c>
      <c r="BDU34" s="73">
        <f t="shared" si="1227"/>
        <v>1368</v>
      </c>
      <c r="BDV34" s="73">
        <f t="shared" si="1227"/>
        <v>1371</v>
      </c>
      <c r="BDW34" s="73">
        <f t="shared" si="1227"/>
        <v>1373</v>
      </c>
      <c r="BDX34" s="73">
        <f t="shared" si="1227"/>
        <v>1374</v>
      </c>
      <c r="BDY34" s="73">
        <f t="shared" si="1227"/>
        <v>1378</v>
      </c>
      <c r="BDZ34" s="73">
        <f t="shared" si="1227"/>
        <v>1385</v>
      </c>
      <c r="BEA34" s="73">
        <f t="shared" si="1227"/>
        <v>1386</v>
      </c>
      <c r="BEB34" s="73">
        <f t="shared" si="1227"/>
        <v>1388</v>
      </c>
      <c r="BEC34" s="73">
        <f t="shared" si="1227"/>
        <v>1391</v>
      </c>
      <c r="BED34" s="73">
        <f t="shared" si="1227"/>
        <v>1391</v>
      </c>
      <c r="BEE34" s="73">
        <f t="shared" si="1227"/>
        <v>1392</v>
      </c>
      <c r="BEF34" s="73">
        <f t="shared" si="1227"/>
        <v>1397</v>
      </c>
      <c r="BEG34" s="73">
        <f t="shared" si="1227"/>
        <v>1400</v>
      </c>
      <c r="BEH34" s="73">
        <f t="shared" si="1227"/>
        <v>1400</v>
      </c>
      <c r="BEI34" s="73">
        <f t="shared" si="1227"/>
        <v>1407</v>
      </c>
      <c r="BEJ34" s="73">
        <f t="shared" si="1227"/>
        <v>1414</v>
      </c>
      <c r="BEK34" s="73">
        <f t="shared" si="1227"/>
        <v>1414</v>
      </c>
      <c r="BEL34" s="73">
        <f t="shared" si="1227"/>
        <v>1416</v>
      </c>
      <c r="BEM34" s="73">
        <f t="shared" ref="BEM34:BER34" si="1228">BEL34+BEM31</f>
        <v>1417</v>
      </c>
      <c r="BEN34" s="73">
        <f t="shared" si="1228"/>
        <v>1418</v>
      </c>
      <c r="BEO34" s="73">
        <f t="shared" si="1228"/>
        <v>1425</v>
      </c>
      <c r="BEP34" s="73">
        <f t="shared" si="1228"/>
        <v>1425</v>
      </c>
      <c r="BEQ34" s="73">
        <f t="shared" si="1228"/>
        <v>1425</v>
      </c>
      <c r="BER34" s="73">
        <f t="shared" si="1228"/>
        <v>1425</v>
      </c>
      <c r="BES34" s="73">
        <f t="shared" ref="BES34:BGN34" si="1229">BER34+BES31</f>
        <v>1425</v>
      </c>
      <c r="BET34" s="73">
        <f t="shared" si="1229"/>
        <v>1426</v>
      </c>
      <c r="BEU34" s="73">
        <f t="shared" si="1229"/>
        <v>1426</v>
      </c>
      <c r="BEV34" s="73">
        <f t="shared" si="1229"/>
        <v>1426</v>
      </c>
      <c r="BEW34" s="73">
        <f t="shared" si="1229"/>
        <v>1426</v>
      </c>
      <c r="BEX34" s="73">
        <f t="shared" si="1229"/>
        <v>1426</v>
      </c>
      <c r="BEY34" s="73">
        <f t="shared" si="1229"/>
        <v>1426</v>
      </c>
      <c r="BEZ34" s="73">
        <f t="shared" si="1229"/>
        <v>1426</v>
      </c>
      <c r="BFA34" s="73">
        <f t="shared" si="1229"/>
        <v>1426</v>
      </c>
      <c r="BFB34" s="73">
        <f t="shared" si="1229"/>
        <v>1426</v>
      </c>
      <c r="BFC34" s="73">
        <f t="shared" si="1229"/>
        <v>1426</v>
      </c>
      <c r="BFD34" s="73">
        <f t="shared" si="1229"/>
        <v>1426</v>
      </c>
      <c r="BFE34" s="73">
        <f t="shared" si="1229"/>
        <v>1426</v>
      </c>
      <c r="BFF34" s="73">
        <f t="shared" si="1229"/>
        <v>1426</v>
      </c>
      <c r="BFG34" s="73">
        <f t="shared" si="1229"/>
        <v>1426</v>
      </c>
      <c r="BFH34" s="73">
        <f t="shared" si="1229"/>
        <v>1426</v>
      </c>
      <c r="BFI34" s="73">
        <f t="shared" si="1229"/>
        <v>1426</v>
      </c>
      <c r="BFJ34" s="73">
        <f t="shared" si="1229"/>
        <v>1426</v>
      </c>
      <c r="BFK34" s="73">
        <f t="shared" si="1229"/>
        <v>1426</v>
      </c>
      <c r="BFL34" s="73">
        <f t="shared" si="1229"/>
        <v>1426</v>
      </c>
      <c r="BFM34" s="73">
        <f t="shared" si="1229"/>
        <v>1426</v>
      </c>
      <c r="BFN34" s="73">
        <f t="shared" si="1229"/>
        <v>1426</v>
      </c>
      <c r="BFO34" s="73">
        <f t="shared" si="1229"/>
        <v>1426</v>
      </c>
      <c r="BFP34" s="73">
        <f t="shared" si="1229"/>
        <v>1426</v>
      </c>
      <c r="BFQ34" s="73">
        <f t="shared" si="1229"/>
        <v>1426</v>
      </c>
      <c r="BFR34" s="73">
        <f t="shared" si="1229"/>
        <v>1426</v>
      </c>
      <c r="BFS34" s="73">
        <f t="shared" si="1229"/>
        <v>1426</v>
      </c>
      <c r="BFT34" s="73">
        <f t="shared" si="1229"/>
        <v>1426</v>
      </c>
      <c r="BFU34" s="73">
        <f t="shared" si="1229"/>
        <v>1426</v>
      </c>
      <c r="BFV34" s="73">
        <f t="shared" si="1229"/>
        <v>1426</v>
      </c>
      <c r="BFW34" s="73">
        <f t="shared" si="1229"/>
        <v>1426</v>
      </c>
      <c r="BFX34" s="73">
        <f t="shared" si="1229"/>
        <v>1426</v>
      </c>
      <c r="BFY34" s="73">
        <f t="shared" si="1229"/>
        <v>1426</v>
      </c>
      <c r="BFZ34" s="73">
        <f t="shared" si="1229"/>
        <v>1426</v>
      </c>
      <c r="BGA34" s="73">
        <f t="shared" si="1229"/>
        <v>1426</v>
      </c>
      <c r="BGB34" s="73">
        <f t="shared" si="1229"/>
        <v>1426</v>
      </c>
      <c r="BGC34" s="73">
        <f t="shared" si="1229"/>
        <v>1426</v>
      </c>
      <c r="BGD34" s="73">
        <f t="shared" si="1229"/>
        <v>1426</v>
      </c>
      <c r="BGE34" s="73">
        <f t="shared" si="1229"/>
        <v>1426</v>
      </c>
      <c r="BGF34" s="73">
        <f t="shared" si="1229"/>
        <v>1426</v>
      </c>
      <c r="BGG34" s="73">
        <f t="shared" si="1229"/>
        <v>1426</v>
      </c>
      <c r="BGH34" s="73">
        <f t="shared" si="1229"/>
        <v>1426</v>
      </c>
      <c r="BGI34" s="73">
        <f t="shared" si="1229"/>
        <v>1426</v>
      </c>
      <c r="BGJ34" s="73">
        <f t="shared" si="1229"/>
        <v>1426</v>
      </c>
      <c r="BGK34" s="73">
        <f t="shared" si="1229"/>
        <v>1426</v>
      </c>
      <c r="BGL34" s="73">
        <f t="shared" si="1229"/>
        <v>1426</v>
      </c>
      <c r="BGM34" s="73">
        <f t="shared" si="1229"/>
        <v>1426</v>
      </c>
      <c r="BGN34" s="73">
        <f t="shared" si="1229"/>
        <v>1426</v>
      </c>
      <c r="BGO34" s="73">
        <f t="shared" ref="BGO34:BGT34" si="1230">BGN34+BGO31</f>
        <v>1426</v>
      </c>
      <c r="BGP34" s="73">
        <f t="shared" si="1230"/>
        <v>1426</v>
      </c>
      <c r="BGQ34" s="73">
        <f t="shared" si="1230"/>
        <v>1426</v>
      </c>
      <c r="BGR34" s="73">
        <f t="shared" si="1230"/>
        <v>1426</v>
      </c>
      <c r="BGS34" s="73">
        <f t="shared" si="1230"/>
        <v>1426</v>
      </c>
      <c r="BGT34" s="73">
        <f t="shared" si="1230"/>
        <v>1426</v>
      </c>
      <c r="BGU34" s="73">
        <f t="shared" ref="BGU34:BHW34" si="1231">BGT34+BGU31</f>
        <v>1426</v>
      </c>
      <c r="BGV34" s="73">
        <f t="shared" si="1231"/>
        <v>1426</v>
      </c>
      <c r="BGW34" s="73">
        <f t="shared" si="1231"/>
        <v>1426</v>
      </c>
      <c r="BGX34" s="73">
        <f t="shared" si="1231"/>
        <v>1426</v>
      </c>
      <c r="BGY34" s="73">
        <f t="shared" si="1231"/>
        <v>1426</v>
      </c>
      <c r="BGZ34" s="73">
        <f t="shared" si="1231"/>
        <v>1426</v>
      </c>
      <c r="BHA34" s="73">
        <f t="shared" si="1231"/>
        <v>1426</v>
      </c>
      <c r="BHB34" s="73">
        <f t="shared" si="1231"/>
        <v>1426</v>
      </c>
      <c r="BHC34" s="73">
        <f t="shared" si="1231"/>
        <v>1426</v>
      </c>
      <c r="BHD34" s="73">
        <f t="shared" si="1231"/>
        <v>1426</v>
      </c>
      <c r="BHE34" s="73">
        <f t="shared" si="1231"/>
        <v>1426</v>
      </c>
      <c r="BHF34" s="73">
        <f t="shared" si="1231"/>
        <v>1426</v>
      </c>
      <c r="BHG34" s="73">
        <f t="shared" si="1231"/>
        <v>1426</v>
      </c>
      <c r="BHH34" s="73">
        <f t="shared" si="1231"/>
        <v>1426</v>
      </c>
      <c r="BHI34" s="73">
        <f t="shared" si="1231"/>
        <v>1426</v>
      </c>
      <c r="BHJ34" s="73">
        <f t="shared" si="1231"/>
        <v>1426</v>
      </c>
      <c r="BHK34" s="73">
        <f t="shared" si="1231"/>
        <v>1426</v>
      </c>
      <c r="BHL34" s="73">
        <f t="shared" si="1231"/>
        <v>1426</v>
      </c>
      <c r="BHM34" s="73">
        <f t="shared" si="1231"/>
        <v>1426</v>
      </c>
      <c r="BHN34" s="73">
        <f t="shared" si="1231"/>
        <v>1426</v>
      </c>
      <c r="BHO34" s="73">
        <f t="shared" si="1231"/>
        <v>1426</v>
      </c>
      <c r="BHP34" s="73">
        <f t="shared" si="1231"/>
        <v>1426</v>
      </c>
      <c r="BHQ34" s="73">
        <f t="shared" si="1231"/>
        <v>1426</v>
      </c>
      <c r="BHR34" s="73">
        <f t="shared" si="1231"/>
        <v>1426</v>
      </c>
      <c r="BHS34" s="73">
        <f t="shared" si="1231"/>
        <v>1426</v>
      </c>
      <c r="BHT34" s="73">
        <f t="shared" si="1231"/>
        <v>1426</v>
      </c>
      <c r="BHU34" s="73">
        <f t="shared" si="1231"/>
        <v>1426</v>
      </c>
      <c r="BHV34" s="73">
        <f t="shared" si="1231"/>
        <v>1426</v>
      </c>
      <c r="BHW34" s="73">
        <f t="shared" si="1231"/>
        <v>1426</v>
      </c>
      <c r="BHX34" s="73">
        <f t="shared" ref="BHX34:BIC34" si="1232">BHW34+BHX31</f>
        <v>1426</v>
      </c>
      <c r="BHY34" s="73">
        <f t="shared" si="1232"/>
        <v>1426</v>
      </c>
      <c r="BHZ34" s="73">
        <f t="shared" si="1232"/>
        <v>1426</v>
      </c>
      <c r="BIA34" s="73">
        <f t="shared" si="1232"/>
        <v>1426</v>
      </c>
      <c r="BIB34" s="73">
        <f t="shared" si="1232"/>
        <v>1426</v>
      </c>
      <c r="BIC34" s="73">
        <f t="shared" si="1232"/>
        <v>1426</v>
      </c>
      <c r="BID34" s="73">
        <f t="shared" ref="BID34:BIJ34" si="1233">BIC34+BID31</f>
        <v>1426</v>
      </c>
      <c r="BIE34" s="73">
        <f t="shared" si="1233"/>
        <v>1426</v>
      </c>
      <c r="BIF34" s="73">
        <f t="shared" si="1233"/>
        <v>1426</v>
      </c>
      <c r="BIG34" s="73">
        <f t="shared" si="1233"/>
        <v>1426</v>
      </c>
      <c r="BIH34" s="73">
        <f t="shared" si="1233"/>
        <v>1426</v>
      </c>
      <c r="BII34" s="73">
        <f t="shared" si="1233"/>
        <v>1426</v>
      </c>
      <c r="BIJ34" s="73">
        <f t="shared" si="1233"/>
        <v>1426</v>
      </c>
      <c r="BIK34" s="73">
        <f t="shared" ref="BIK34:BIP34" si="1234">BIJ34+BIK31</f>
        <v>1426</v>
      </c>
      <c r="BIL34" s="73">
        <f t="shared" si="1234"/>
        <v>1426</v>
      </c>
      <c r="BIM34" s="73">
        <f t="shared" si="1234"/>
        <v>1426</v>
      </c>
      <c r="BIN34" s="73">
        <f t="shared" si="1234"/>
        <v>1426</v>
      </c>
      <c r="BIO34" s="73">
        <f t="shared" si="1234"/>
        <v>1426</v>
      </c>
      <c r="BIP34" s="73">
        <f t="shared" si="1234"/>
        <v>1426</v>
      </c>
      <c r="BIQ34" s="73">
        <f t="shared" ref="BIQ34:BIW34" si="1235">BIP34+BIQ31</f>
        <v>1426</v>
      </c>
      <c r="BIR34" s="73">
        <f t="shared" si="1235"/>
        <v>1426</v>
      </c>
      <c r="BIS34" s="73">
        <f t="shared" si="1235"/>
        <v>1426</v>
      </c>
      <c r="BIT34" s="73">
        <f t="shared" si="1235"/>
        <v>1426</v>
      </c>
      <c r="BIU34" s="73">
        <f t="shared" si="1235"/>
        <v>1426</v>
      </c>
      <c r="BIV34" s="73">
        <f t="shared" si="1235"/>
        <v>1426</v>
      </c>
      <c r="BIW34" s="73">
        <f t="shared" si="1235"/>
        <v>1426</v>
      </c>
      <c r="BIX34" s="73">
        <f t="shared" ref="BIX34:BJC34" si="1236">BIW34+BIX31</f>
        <v>1426</v>
      </c>
      <c r="BIY34" s="73">
        <f t="shared" si="1236"/>
        <v>1426</v>
      </c>
      <c r="BIZ34" s="73">
        <f t="shared" si="1236"/>
        <v>1426</v>
      </c>
      <c r="BJA34" s="73">
        <f t="shared" si="1236"/>
        <v>1426</v>
      </c>
      <c r="BJB34" s="73">
        <f t="shared" si="1236"/>
        <v>1426</v>
      </c>
      <c r="BJC34" s="73">
        <f t="shared" si="1236"/>
        <v>1426</v>
      </c>
      <c r="BJD34" s="73">
        <f t="shared" ref="BJD34:BKF34" si="1237">BJC34+BJD31</f>
        <v>1426</v>
      </c>
      <c r="BJE34" s="73">
        <f t="shared" si="1237"/>
        <v>1426</v>
      </c>
      <c r="BJF34" s="73">
        <f t="shared" si="1237"/>
        <v>1426</v>
      </c>
      <c r="BJG34" s="73">
        <f t="shared" si="1237"/>
        <v>1426</v>
      </c>
      <c r="BJH34" s="73">
        <f t="shared" si="1237"/>
        <v>1426</v>
      </c>
      <c r="BJI34" s="73">
        <f t="shared" si="1237"/>
        <v>1426</v>
      </c>
      <c r="BJJ34" s="73">
        <f t="shared" si="1237"/>
        <v>1426</v>
      </c>
      <c r="BJK34" s="73">
        <f t="shared" si="1237"/>
        <v>1426</v>
      </c>
      <c r="BJL34" s="73">
        <f t="shared" si="1237"/>
        <v>1426</v>
      </c>
      <c r="BJM34" s="73">
        <f t="shared" si="1237"/>
        <v>1426</v>
      </c>
      <c r="BJN34" s="73">
        <f t="shared" si="1237"/>
        <v>1426</v>
      </c>
      <c r="BJO34" s="73">
        <f t="shared" si="1237"/>
        <v>1426</v>
      </c>
      <c r="BJP34" s="73">
        <f t="shared" si="1237"/>
        <v>1426</v>
      </c>
      <c r="BJQ34" s="73">
        <f t="shared" si="1237"/>
        <v>1426</v>
      </c>
      <c r="BJR34" s="73">
        <f t="shared" si="1237"/>
        <v>1426</v>
      </c>
      <c r="BJS34" s="73">
        <f t="shared" si="1237"/>
        <v>1426</v>
      </c>
      <c r="BJT34" s="73">
        <f t="shared" si="1237"/>
        <v>1426</v>
      </c>
      <c r="BJU34" s="73">
        <f t="shared" si="1237"/>
        <v>1426</v>
      </c>
      <c r="BJV34" s="73">
        <f t="shared" si="1237"/>
        <v>1426</v>
      </c>
      <c r="BJW34" s="73">
        <f t="shared" si="1237"/>
        <v>1426</v>
      </c>
      <c r="BJX34" s="73">
        <f t="shared" si="1237"/>
        <v>1426</v>
      </c>
      <c r="BJY34" s="73">
        <f t="shared" si="1237"/>
        <v>1426</v>
      </c>
      <c r="BJZ34" s="73">
        <f t="shared" si="1237"/>
        <v>1426</v>
      </c>
      <c r="BKA34" s="73">
        <f t="shared" si="1237"/>
        <v>1426</v>
      </c>
      <c r="BKB34" s="73">
        <f t="shared" si="1237"/>
        <v>1426</v>
      </c>
      <c r="BKC34" s="73">
        <f t="shared" si="1237"/>
        <v>1426</v>
      </c>
      <c r="BKD34" s="73">
        <f t="shared" si="1237"/>
        <v>1426</v>
      </c>
      <c r="BKE34" s="73">
        <f t="shared" si="1237"/>
        <v>1426</v>
      </c>
      <c r="BKF34" s="73">
        <f t="shared" si="1237"/>
        <v>1426</v>
      </c>
      <c r="BKG34" s="73">
        <f t="shared" ref="BKG34:BKL34" si="1238">BKF34+BKG31</f>
        <v>1426</v>
      </c>
      <c r="BKH34" s="73">
        <f t="shared" si="1238"/>
        <v>1426</v>
      </c>
      <c r="BKI34" s="73">
        <f t="shared" si="1238"/>
        <v>1426</v>
      </c>
      <c r="BKJ34" s="73">
        <f t="shared" si="1238"/>
        <v>1426</v>
      </c>
      <c r="BKK34" s="73">
        <f t="shared" si="1238"/>
        <v>1426</v>
      </c>
      <c r="BKL34" s="73">
        <f t="shared" si="1238"/>
        <v>1426</v>
      </c>
      <c r="BKM34" s="73">
        <f t="shared" ref="BKM34:BMV34" si="1239">BKL34+BKM31</f>
        <v>1426</v>
      </c>
      <c r="BKN34" s="73">
        <f t="shared" si="1239"/>
        <v>1426</v>
      </c>
      <c r="BKO34" s="73">
        <f t="shared" si="1239"/>
        <v>1426</v>
      </c>
      <c r="BKP34" s="73">
        <f t="shared" si="1239"/>
        <v>1426</v>
      </c>
      <c r="BKQ34" s="73">
        <f t="shared" si="1239"/>
        <v>1426</v>
      </c>
      <c r="BKR34" s="73">
        <f t="shared" si="1239"/>
        <v>1426</v>
      </c>
      <c r="BKS34" s="73">
        <f t="shared" si="1239"/>
        <v>1426</v>
      </c>
      <c r="BKT34" s="73">
        <f t="shared" si="1239"/>
        <v>1426</v>
      </c>
      <c r="BKU34" s="73">
        <f t="shared" si="1239"/>
        <v>1426</v>
      </c>
      <c r="BKV34" s="73">
        <f t="shared" si="1239"/>
        <v>1426</v>
      </c>
      <c r="BKW34" s="73">
        <f t="shared" si="1239"/>
        <v>1426</v>
      </c>
      <c r="BKX34" s="73">
        <f t="shared" si="1239"/>
        <v>1426</v>
      </c>
      <c r="BKY34" s="73">
        <f t="shared" si="1239"/>
        <v>1426</v>
      </c>
      <c r="BKZ34" s="73">
        <f t="shared" si="1239"/>
        <v>1426</v>
      </c>
      <c r="BLA34" s="73">
        <f t="shared" si="1239"/>
        <v>1426</v>
      </c>
      <c r="BLB34" s="73">
        <f t="shared" si="1239"/>
        <v>1426</v>
      </c>
      <c r="BLC34" s="73">
        <f t="shared" si="1239"/>
        <v>1426</v>
      </c>
      <c r="BLD34" s="73">
        <f t="shared" si="1239"/>
        <v>1426</v>
      </c>
      <c r="BLE34" s="73">
        <f t="shared" si="1239"/>
        <v>1426</v>
      </c>
      <c r="BLF34" s="73">
        <f t="shared" si="1239"/>
        <v>1426</v>
      </c>
      <c r="BLG34" s="73">
        <f t="shared" si="1239"/>
        <v>1426</v>
      </c>
      <c r="BLH34" s="73">
        <f t="shared" si="1239"/>
        <v>1426</v>
      </c>
      <c r="BLI34" s="73">
        <f t="shared" si="1239"/>
        <v>1426</v>
      </c>
      <c r="BLJ34" s="73">
        <f t="shared" si="1239"/>
        <v>1426</v>
      </c>
      <c r="BLK34" s="73">
        <f t="shared" si="1239"/>
        <v>1426</v>
      </c>
      <c r="BLL34" s="73">
        <f t="shared" si="1239"/>
        <v>1426</v>
      </c>
      <c r="BLM34" s="73">
        <f t="shared" si="1239"/>
        <v>1426</v>
      </c>
      <c r="BLN34" s="73">
        <f t="shared" si="1239"/>
        <v>1426</v>
      </c>
      <c r="BLO34" s="73">
        <f t="shared" si="1239"/>
        <v>1426</v>
      </c>
      <c r="BLP34" s="73">
        <f t="shared" si="1239"/>
        <v>1426</v>
      </c>
      <c r="BLQ34" s="73">
        <f t="shared" si="1239"/>
        <v>1426</v>
      </c>
      <c r="BLR34" s="73">
        <f t="shared" si="1239"/>
        <v>1426</v>
      </c>
      <c r="BLS34" s="73">
        <f t="shared" si="1239"/>
        <v>1426</v>
      </c>
      <c r="BLT34" s="73">
        <f t="shared" si="1239"/>
        <v>1426</v>
      </c>
      <c r="BLU34" s="73">
        <f t="shared" si="1239"/>
        <v>1426</v>
      </c>
      <c r="BLV34" s="73">
        <f t="shared" si="1239"/>
        <v>1426</v>
      </c>
      <c r="BLW34" s="73">
        <f t="shared" si="1239"/>
        <v>1426</v>
      </c>
      <c r="BLX34" s="73">
        <f t="shared" si="1239"/>
        <v>1426</v>
      </c>
      <c r="BLY34" s="73">
        <f t="shared" si="1239"/>
        <v>1426</v>
      </c>
      <c r="BLZ34" s="73">
        <f t="shared" si="1239"/>
        <v>1426</v>
      </c>
      <c r="BMA34" s="73">
        <f t="shared" si="1239"/>
        <v>1426</v>
      </c>
      <c r="BMB34" s="73">
        <f t="shared" si="1239"/>
        <v>1426</v>
      </c>
      <c r="BMC34" s="73">
        <f t="shared" si="1239"/>
        <v>1426</v>
      </c>
      <c r="BMD34" s="73">
        <f t="shared" si="1239"/>
        <v>1426</v>
      </c>
      <c r="BME34" s="73">
        <f t="shared" si="1239"/>
        <v>1426</v>
      </c>
      <c r="BMF34" s="73">
        <f t="shared" si="1239"/>
        <v>1426</v>
      </c>
      <c r="BMG34" s="73">
        <f t="shared" si="1239"/>
        <v>1426</v>
      </c>
      <c r="BMH34" s="73">
        <f t="shared" si="1239"/>
        <v>1426</v>
      </c>
      <c r="BMI34" s="73">
        <f t="shared" si="1239"/>
        <v>1426</v>
      </c>
      <c r="BMJ34" s="73">
        <f t="shared" si="1239"/>
        <v>1426</v>
      </c>
      <c r="BMK34" s="73">
        <f t="shared" si="1239"/>
        <v>1426</v>
      </c>
      <c r="BML34" s="73">
        <f t="shared" si="1239"/>
        <v>1426</v>
      </c>
      <c r="BMM34" s="73">
        <f t="shared" si="1239"/>
        <v>1426</v>
      </c>
      <c r="BMN34" s="73">
        <f t="shared" si="1239"/>
        <v>1426</v>
      </c>
      <c r="BMO34" s="73">
        <f t="shared" si="1239"/>
        <v>1426</v>
      </c>
      <c r="BMP34" s="73">
        <f t="shared" si="1239"/>
        <v>1426</v>
      </c>
      <c r="BMQ34" s="73">
        <f t="shared" si="1239"/>
        <v>1426</v>
      </c>
      <c r="BMR34" s="73">
        <f t="shared" si="1239"/>
        <v>1426</v>
      </c>
      <c r="BMS34" s="73">
        <f t="shared" si="1239"/>
        <v>1426</v>
      </c>
      <c r="BMT34" s="73">
        <f t="shared" si="1239"/>
        <v>1426</v>
      </c>
      <c r="BMU34" s="73">
        <f t="shared" si="1239"/>
        <v>1426</v>
      </c>
      <c r="BMV34" s="73">
        <f t="shared" si="1239"/>
        <v>1426</v>
      </c>
      <c r="BMW34" s="73">
        <f t="shared" ref="BMW34:BMY34" si="1240">BMV34+BMW31</f>
        <v>1426</v>
      </c>
      <c r="BMX34" s="73">
        <f t="shared" si="1240"/>
        <v>1426</v>
      </c>
      <c r="BMY34" s="73">
        <f t="shared" si="1240"/>
        <v>1426</v>
      </c>
    </row>
    <row r="35" spans="1:1715" s="6" customFormat="1" x14ac:dyDescent="0.25">
      <c r="A35" s="4" t="s">
        <v>848</v>
      </c>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c r="IS35" s="16"/>
      <c r="IT35" s="16"/>
      <c r="IU35" s="16"/>
      <c r="IV35" s="16"/>
      <c r="IW35" s="16"/>
      <c r="IX35" s="16"/>
      <c r="IY35" s="16"/>
      <c r="IZ35" s="16"/>
      <c r="JA35" s="16"/>
      <c r="JB35" s="16"/>
      <c r="JC35" s="16"/>
      <c r="JD35" s="16"/>
      <c r="JE35" s="16"/>
      <c r="JF35" s="16"/>
      <c r="JG35" s="16"/>
      <c r="JH35" s="16"/>
      <c r="JI35" s="16"/>
      <c r="JJ35" s="16"/>
      <c r="JK35" s="16"/>
      <c r="JL35" s="16"/>
      <c r="JM35" s="16"/>
      <c r="JN35" s="16"/>
      <c r="JO35" s="16"/>
      <c r="JP35" s="16"/>
      <c r="JQ35" s="16"/>
      <c r="JR35" s="16"/>
      <c r="JS35" s="16"/>
      <c r="JT35" s="16"/>
      <c r="JU35" s="16"/>
      <c r="JV35" s="16"/>
      <c r="JW35" s="16"/>
      <c r="JX35" s="16"/>
      <c r="JY35" s="16"/>
      <c r="JZ35" s="16"/>
      <c r="KA35" s="16"/>
      <c r="KB35" s="16"/>
      <c r="KC35" s="16"/>
      <c r="KD35" s="16"/>
      <c r="KE35" s="16"/>
      <c r="KF35" s="16"/>
      <c r="KG35" s="16"/>
      <c r="KH35" s="16"/>
      <c r="KI35" s="16"/>
      <c r="KJ35" s="16"/>
      <c r="KK35" s="16"/>
      <c r="KL35" s="16"/>
      <c r="KM35" s="16"/>
      <c r="KN35" s="16"/>
      <c r="KO35" s="16"/>
      <c r="KP35" s="16"/>
      <c r="KQ35" s="16"/>
      <c r="KR35" s="16"/>
      <c r="KS35" s="16"/>
      <c r="KT35" s="16"/>
      <c r="KU35" s="16"/>
      <c r="KV35" s="16"/>
      <c r="KW35" s="16"/>
      <c r="KX35" s="16"/>
      <c r="KY35" s="16"/>
      <c r="KZ35" s="16"/>
      <c r="LA35" s="16"/>
      <c r="LB35" s="16"/>
      <c r="LC35" s="16"/>
      <c r="LD35" s="16"/>
      <c r="LE35" s="16"/>
      <c r="LF35" s="16"/>
      <c r="LG35" s="16"/>
      <c r="LH35" s="16"/>
      <c r="LI35" s="16"/>
      <c r="LJ35" s="16"/>
      <c r="LK35" s="16"/>
      <c r="LL35" s="16"/>
      <c r="LM35" s="16"/>
      <c r="LN35" s="16"/>
      <c r="LO35" s="16"/>
      <c r="LP35" s="16"/>
      <c r="LQ35" s="16"/>
      <c r="LR35" s="16"/>
      <c r="LS35" s="16"/>
      <c r="LT35" s="16"/>
      <c r="LU35" s="16"/>
      <c r="LV35" s="16"/>
      <c r="LW35" s="16"/>
      <c r="LX35" s="16"/>
      <c r="LY35" s="16"/>
      <c r="LZ35" s="16"/>
      <c r="MA35" s="16"/>
      <c r="MB35" s="16"/>
      <c r="MC35" s="16"/>
      <c r="MD35" s="16"/>
      <c r="ME35" s="16"/>
      <c r="MF35" s="16"/>
      <c r="MG35" s="16"/>
      <c r="MH35" s="16"/>
      <c r="MJ35" s="16"/>
      <c r="MK35" s="16"/>
      <c r="ML35" s="16"/>
      <c r="MM35" s="16"/>
      <c r="MN35" s="16"/>
      <c r="MO35" s="16"/>
      <c r="MP35" s="16"/>
      <c r="MQ35" s="16"/>
      <c r="MR35" s="16"/>
      <c r="MS35" s="16"/>
      <c r="MT35" s="16"/>
      <c r="MU35" s="16"/>
      <c r="MV35" s="16"/>
      <c r="MW35" s="16"/>
      <c r="MX35" s="16"/>
      <c r="MY35" s="16"/>
      <c r="MZ35" s="16"/>
      <c r="NA35" s="16"/>
      <c r="NB35" s="16"/>
      <c r="NC35" s="16"/>
      <c r="ND35" s="16"/>
      <c r="NE35" s="16"/>
      <c r="NF35" s="16"/>
      <c r="NG35" s="16"/>
      <c r="NH35" s="16"/>
      <c r="NI35" s="16"/>
      <c r="NJ35" s="16"/>
      <c r="NK35" s="16"/>
      <c r="NL35" s="16"/>
      <c r="NM35" s="16"/>
      <c r="NN35" s="16"/>
      <c r="NO35" s="16"/>
      <c r="NP35" s="16"/>
      <c r="NQ35" s="16"/>
      <c r="NR35" s="16"/>
      <c r="NS35" s="16"/>
      <c r="NT35" s="16"/>
      <c r="NU35" s="16"/>
      <c r="NV35" s="16"/>
      <c r="NW35" s="16"/>
      <c r="NX35" s="16"/>
      <c r="NY35" s="16"/>
      <c r="NZ35" s="16"/>
      <c r="OA35" s="16"/>
      <c r="OB35" s="16"/>
      <c r="OC35" s="16"/>
      <c r="OD35" s="16"/>
      <c r="OE35" s="16"/>
      <c r="OF35" s="16"/>
      <c r="OG35" s="16"/>
      <c r="OH35" s="16"/>
      <c r="OI35" s="16"/>
      <c r="OJ35" s="16"/>
      <c r="OK35" s="16"/>
      <c r="OL35" s="16"/>
      <c r="OM35" s="16"/>
      <c r="ON35" s="16"/>
      <c r="OO35" s="16"/>
      <c r="OP35" s="16"/>
      <c r="OQ35" s="16"/>
      <c r="OR35" s="16"/>
      <c r="OS35" s="16"/>
      <c r="OT35" s="16"/>
      <c r="OU35" s="16"/>
      <c r="OV35" s="16"/>
      <c r="OW35" s="16"/>
      <c r="OX35" s="16"/>
      <c r="OY35" s="16"/>
      <c r="OZ35" s="16"/>
      <c r="PA35" s="16"/>
      <c r="PB35" s="16"/>
      <c r="PC35" s="16"/>
      <c r="PD35" s="16"/>
      <c r="PE35" s="16"/>
      <c r="PF35" s="16"/>
      <c r="PG35" s="16"/>
      <c r="PH35" s="16"/>
      <c r="PI35" s="16"/>
      <c r="PJ35" s="16"/>
      <c r="PK35" s="16"/>
      <c r="PL35" s="16"/>
      <c r="PM35" s="16"/>
      <c r="PN35" s="16"/>
      <c r="PO35" s="16"/>
      <c r="PP35" s="16"/>
      <c r="PQ35" s="16"/>
      <c r="PR35" s="16"/>
      <c r="PS35" s="16"/>
      <c r="PT35" s="16"/>
      <c r="PU35" s="16"/>
      <c r="PV35" s="16"/>
      <c r="PW35" s="16"/>
      <c r="PX35" s="16"/>
      <c r="PY35" s="16"/>
      <c r="PZ35" s="16"/>
      <c r="QA35" s="16"/>
      <c r="QB35" s="16"/>
      <c r="QC35" s="16"/>
      <c r="QD35" s="16"/>
      <c r="QE35" s="16"/>
      <c r="QF35" s="16"/>
      <c r="QG35" s="16"/>
      <c r="QH35" s="16"/>
      <c r="QI35" s="16"/>
      <c r="QJ35" s="16"/>
      <c r="QK35" s="16"/>
      <c r="QL35" s="16"/>
      <c r="QM35" s="16"/>
      <c r="QN35" s="16"/>
      <c r="QO35" s="16"/>
      <c r="QP35" s="16"/>
      <c r="QQ35" s="16"/>
      <c r="QR35" s="16"/>
      <c r="QS35" s="16"/>
      <c r="QT35" s="16"/>
      <c r="QU35" s="16"/>
      <c r="QV35" s="16"/>
      <c r="QW35" s="16"/>
      <c r="QX35" s="16"/>
      <c r="QY35" s="16"/>
      <c r="QZ35" s="16"/>
      <c r="RA35" s="16"/>
      <c r="RB35" s="16"/>
      <c r="RC35" s="16"/>
      <c r="RD35" s="16"/>
      <c r="RE35" s="16"/>
      <c r="RF35" s="16"/>
      <c r="RG35" s="16"/>
      <c r="RH35" s="16"/>
      <c r="RI35" s="16"/>
      <c r="RJ35" s="16"/>
      <c r="RK35" s="16"/>
      <c r="RL35" s="16"/>
      <c r="RM35" s="16"/>
      <c r="RN35" s="16"/>
      <c r="RO35" s="16"/>
      <c r="RP35" s="16"/>
      <c r="RQ35" s="16"/>
      <c r="RR35" s="16"/>
      <c r="RS35" s="16"/>
      <c r="RT35" s="16"/>
      <c r="RU35" s="16"/>
      <c r="RV35" s="16"/>
      <c r="RW35" s="16"/>
      <c r="RX35" s="16"/>
      <c r="RY35" s="16"/>
      <c r="RZ35" s="16"/>
      <c r="SA35" s="16"/>
      <c r="SB35" s="16"/>
      <c r="SC35" s="16"/>
      <c r="SD35" s="16"/>
      <c r="SE35" s="16"/>
      <c r="SF35" s="16"/>
      <c r="SG35" s="16"/>
      <c r="SH35" s="16"/>
      <c r="SI35" s="16"/>
      <c r="SJ35" s="16"/>
      <c r="SK35" s="16"/>
      <c r="SL35" s="16"/>
      <c r="SM35" s="16"/>
      <c r="SN35" s="16"/>
      <c r="SO35" s="16"/>
      <c r="SP35" s="16"/>
      <c r="SQ35" s="16"/>
      <c r="SR35" s="16"/>
      <c r="SS35" s="16"/>
      <c r="ST35" s="16"/>
      <c r="SU35" s="16"/>
      <c r="SV35" s="16"/>
      <c r="SW35" s="16"/>
      <c r="SX35" s="16"/>
      <c r="SY35" s="16"/>
      <c r="SZ35" s="16"/>
      <c r="TA35" s="16"/>
      <c r="TB35" s="16"/>
      <c r="TC35" s="16"/>
      <c r="TD35" s="16"/>
      <c r="TE35" s="16"/>
      <c r="TF35" s="16"/>
      <c r="TG35" s="16"/>
      <c r="TH35" s="16"/>
      <c r="TI35" s="16"/>
      <c r="TJ35" s="16"/>
      <c r="TK35" s="16"/>
      <c r="TL35" s="16"/>
      <c r="TM35" s="16"/>
      <c r="TN35" s="16"/>
      <c r="TO35" s="16"/>
      <c r="TP35" s="16"/>
      <c r="TQ35" s="16"/>
      <c r="TR35" s="16"/>
      <c r="TS35" s="16"/>
      <c r="TT35" s="16"/>
      <c r="TU35" s="16"/>
      <c r="TV35" s="16"/>
      <c r="TW35" s="16"/>
      <c r="TX35" s="16"/>
      <c r="TY35" s="16"/>
      <c r="TZ35" s="16"/>
      <c r="UA35" s="16"/>
      <c r="UB35" s="16"/>
      <c r="UC35" s="16"/>
      <c r="UD35" s="16"/>
      <c r="UE35" s="16"/>
      <c r="UF35" s="16"/>
      <c r="UG35" s="16"/>
      <c r="UH35" s="16"/>
      <c r="UI35" s="16"/>
      <c r="UJ35" s="16"/>
      <c r="UK35" s="16"/>
      <c r="UL35" s="16"/>
      <c r="UM35" s="16"/>
      <c r="UN35" s="16"/>
      <c r="UO35" s="16"/>
      <c r="UP35" s="16"/>
      <c r="UQ35" s="16"/>
      <c r="UR35" s="16"/>
      <c r="US35" s="16"/>
      <c r="UT35" s="16"/>
      <c r="UU35" s="16"/>
      <c r="UV35" s="16"/>
      <c r="UW35" s="16"/>
      <c r="UX35" s="16"/>
      <c r="UY35" s="16"/>
      <c r="UZ35" s="16"/>
      <c r="VA35" s="16"/>
      <c r="VB35" s="16"/>
      <c r="VC35" s="16"/>
      <c r="VD35" s="16"/>
      <c r="VE35" s="16"/>
      <c r="VF35" s="16"/>
      <c r="VG35" s="16"/>
      <c r="VH35" s="16"/>
      <c r="VI35" s="16"/>
      <c r="VJ35" s="16"/>
      <c r="VK35" s="16"/>
      <c r="VL35" s="16"/>
      <c r="VM35" s="16"/>
      <c r="VN35" s="16"/>
      <c r="VO35" s="16"/>
      <c r="VP35" s="16"/>
      <c r="VQ35" s="16"/>
      <c r="VR35" s="16"/>
      <c r="VS35" s="16"/>
      <c r="VT35" s="16"/>
      <c r="VU35" s="16"/>
      <c r="VV35" s="16"/>
      <c r="VW35" s="16"/>
      <c r="VX35" s="16"/>
      <c r="VY35" s="16"/>
      <c r="VZ35" s="16"/>
      <c r="WA35" s="16"/>
      <c r="WB35" s="16"/>
      <c r="WC35" s="16"/>
      <c r="WD35" s="16"/>
      <c r="WE35" s="16"/>
      <c r="WF35" s="16"/>
      <c r="WG35" s="16"/>
      <c r="WH35" s="16"/>
      <c r="WI35" s="16"/>
      <c r="WJ35" s="16"/>
      <c r="WK35" s="16"/>
      <c r="WL35" s="16"/>
      <c r="WM35" s="16"/>
      <c r="WN35" s="16"/>
      <c r="WO35" s="16"/>
      <c r="WP35" s="16"/>
      <c r="WQ35" s="16"/>
      <c r="WR35" s="16"/>
      <c r="WS35" s="16"/>
      <c r="WT35" s="16"/>
      <c r="WU35" s="16"/>
      <c r="WV35" s="16"/>
      <c r="WW35" s="16"/>
      <c r="WX35" s="16"/>
      <c r="WY35" s="16"/>
      <c r="WZ35" s="16"/>
      <c r="XA35" s="16"/>
      <c r="XB35" s="16"/>
      <c r="XC35" s="16"/>
      <c r="XD35" s="16"/>
      <c r="XE35" s="16"/>
      <c r="XF35" s="16"/>
      <c r="XG35" s="16"/>
      <c r="XH35" s="16"/>
      <c r="XI35" s="16"/>
      <c r="XJ35" s="16"/>
      <c r="XK35" s="16"/>
      <c r="XL35" s="16"/>
      <c r="XM35" s="16"/>
      <c r="XN35" s="16"/>
      <c r="XO35" s="16"/>
      <c r="XP35" s="16"/>
      <c r="XQ35" s="16"/>
      <c r="XR35" s="16"/>
      <c r="XS35" s="16"/>
      <c r="XT35" s="16"/>
      <c r="XU35" s="16"/>
      <c r="XV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YT35" s="16"/>
      <c r="YU35" s="16"/>
      <c r="YV35" s="16"/>
      <c r="YW35" s="16"/>
      <c r="YX35" s="16"/>
      <c r="YY35" s="16"/>
      <c r="YZ35" s="16"/>
      <c r="ZA35" s="16"/>
      <c r="ZB35" s="16"/>
      <c r="ZC35" s="16"/>
      <c r="ZD35" s="16"/>
      <c r="ZE35" s="16"/>
      <c r="ZF35" s="16"/>
      <c r="ZG35" s="16"/>
      <c r="ZH35" s="16"/>
      <c r="ZI35" s="16"/>
      <c r="ZJ35" s="16"/>
      <c r="ZK35" s="16"/>
      <c r="ZL35" s="16"/>
      <c r="ZM35" s="16"/>
      <c r="ZN35" s="16"/>
      <c r="ZO35" s="16"/>
      <c r="ZP35" s="16"/>
      <c r="ZQ35" s="16"/>
      <c r="ZR35" s="16"/>
      <c r="ZS35" s="16"/>
      <c r="ZT35" s="16"/>
      <c r="ZU35" s="16"/>
      <c r="ZV35" s="16"/>
      <c r="ZW35" s="16"/>
      <c r="ZX35" s="16"/>
      <c r="ZY35" s="16"/>
      <c r="ZZ35" s="16"/>
      <c r="AAA35" s="16"/>
      <c r="AAB35" s="16"/>
      <c r="AAC35" s="16"/>
      <c r="AAD35" s="16"/>
      <c r="AAE35" s="16"/>
      <c r="AAF35" s="16"/>
      <c r="AAG35" s="16"/>
      <c r="AAH35" s="16"/>
      <c r="AAI35" s="16"/>
      <c r="AAJ35" s="16"/>
      <c r="AAK35" s="16"/>
      <c r="AAL35" s="16"/>
      <c r="AAM35" s="16"/>
      <c r="AAN35" s="16"/>
      <c r="AAO35" s="16"/>
      <c r="AAP35" s="16"/>
      <c r="AAQ35" s="16"/>
      <c r="AAR35" s="16"/>
      <c r="AAS35" s="16"/>
      <c r="AAT35" s="16"/>
      <c r="AAU35" s="16"/>
      <c r="AAV35" s="16"/>
      <c r="AAW35" s="16"/>
      <c r="AAX35" s="16"/>
      <c r="AAY35" s="16"/>
      <c r="AAZ35" s="16"/>
      <c r="ABA35" s="16"/>
      <c r="ABB35" s="16"/>
      <c r="ABC35" s="16"/>
      <c r="ABD35" s="16"/>
      <c r="ABE35" s="16"/>
      <c r="ABF35" s="16"/>
      <c r="ABG35" s="16"/>
      <c r="ABH35" s="16"/>
      <c r="ABI35" s="16"/>
      <c r="ABJ35" s="16"/>
      <c r="ABK35" s="16"/>
      <c r="ABL35" s="16"/>
      <c r="ABM35" s="16"/>
      <c r="ABN35" s="16"/>
      <c r="ABO35" s="16"/>
      <c r="ABP35" s="16"/>
      <c r="ABQ35" s="16"/>
      <c r="ABR35" s="16"/>
      <c r="ABS35" s="16"/>
      <c r="ABT35" s="16"/>
      <c r="ABU35" s="16"/>
      <c r="ABV35" s="16"/>
      <c r="ABW35" s="16"/>
      <c r="ABX35" s="16"/>
      <c r="ABY35" s="16"/>
      <c r="ABZ35" s="16"/>
      <c r="ACA35" s="16"/>
      <c r="ACB35" s="16"/>
      <c r="ACC35" s="16"/>
      <c r="ACD35" s="16"/>
      <c r="ACE35" s="16"/>
      <c r="ACF35" s="16"/>
      <c r="ACG35" s="16"/>
      <c r="ACH35" s="16"/>
      <c r="ACI35" s="16"/>
      <c r="ACJ35" s="16"/>
      <c r="ACK35" s="16"/>
      <c r="ACL35" s="16"/>
      <c r="ACM35" s="16"/>
      <c r="ACN35" s="16"/>
      <c r="ACO35" s="16"/>
      <c r="ACP35" s="16"/>
      <c r="ACQ35" s="16"/>
      <c r="ACR35" s="16"/>
      <c r="ACS35" s="16"/>
      <c r="ACT35" s="16"/>
      <c r="ACU35" s="16"/>
      <c r="ACV35" s="16"/>
      <c r="ACW35" s="16"/>
      <c r="ACX35" s="16"/>
      <c r="ACY35" s="16"/>
      <c r="ACZ35" s="16"/>
      <c r="ADA35" s="16"/>
      <c r="ADB35" s="16"/>
      <c r="ADC35" s="16"/>
      <c r="ADD35" s="16"/>
      <c r="ADE35" s="16"/>
      <c r="ADF35" s="16"/>
      <c r="ADG35" s="16"/>
      <c r="ADH35" s="16"/>
      <c r="ADI35" s="16"/>
      <c r="ADJ35" s="16"/>
      <c r="ADK35" s="16"/>
      <c r="ADL35" s="16"/>
      <c r="ADM35" s="16"/>
      <c r="ADN35" s="16"/>
      <c r="ADO35" s="16"/>
      <c r="ADP35" s="16"/>
      <c r="ADQ35" s="16"/>
      <c r="ADR35" s="16"/>
      <c r="ADS35" s="16"/>
      <c r="ADT35" s="16"/>
      <c r="ADU35" s="16"/>
      <c r="ADV35" s="16"/>
      <c r="ADW35" s="16"/>
      <c r="ADX35" s="16"/>
      <c r="ADY35" s="16"/>
      <c r="ADZ35" s="16"/>
      <c r="AEA35" s="16"/>
      <c r="AEB35" s="16"/>
      <c r="AEC35" s="16"/>
      <c r="AED35" s="16"/>
      <c r="AEE35" s="16"/>
      <c r="AEF35" s="16"/>
      <c r="AEG35" s="16"/>
      <c r="AEH35" s="16"/>
      <c r="AEI35" s="16"/>
      <c r="AEJ35" s="16"/>
      <c r="AEK35" s="16"/>
      <c r="AEL35" s="16"/>
      <c r="AEM35" s="16"/>
      <c r="AEN35" s="16"/>
      <c r="AEO35" s="16"/>
      <c r="AEP35" s="16"/>
      <c r="AEQ35" s="16"/>
      <c r="AER35" s="16"/>
      <c r="AES35" s="16"/>
      <c r="AET35" s="16"/>
      <c r="AEU35" s="16"/>
      <c r="AEV35" s="16"/>
      <c r="AEW35" s="16"/>
      <c r="AEX35" s="16"/>
      <c r="AEY35" s="16"/>
      <c r="AEZ35" s="16"/>
      <c r="AFA35" s="16"/>
      <c r="AFB35" s="16"/>
      <c r="AFC35" s="16"/>
      <c r="AFD35" s="16"/>
      <c r="AFE35" s="16"/>
      <c r="AFF35" s="16"/>
      <c r="AFG35" s="16"/>
      <c r="AFH35" s="16"/>
      <c r="AFI35" s="16"/>
      <c r="AFJ35" s="16"/>
      <c r="AFK35" s="16"/>
      <c r="AFL35" s="16"/>
      <c r="AFM35" s="16"/>
      <c r="AFN35" s="16"/>
      <c r="AFO35" s="16"/>
      <c r="AFP35" s="16"/>
      <c r="AFQ35" s="16"/>
      <c r="AFR35" s="16"/>
      <c r="AFS35" s="16"/>
      <c r="AFT35" s="16"/>
      <c r="AFU35" s="16"/>
      <c r="AFV35" s="16"/>
      <c r="AFW35" s="16"/>
      <c r="AFX35" s="16"/>
      <c r="AFY35" s="16"/>
      <c r="AFZ35" s="16"/>
      <c r="AGA35" s="16"/>
      <c r="AGB35" s="16"/>
      <c r="AGC35" s="16"/>
      <c r="AGD35" s="16"/>
      <c r="AGE35" s="16"/>
      <c r="AGF35" s="16"/>
      <c r="AGG35" s="16"/>
      <c r="AGH35" s="16"/>
      <c r="AGI35" s="16"/>
      <c r="AGJ35" s="16"/>
      <c r="AGK35" s="16"/>
      <c r="AGL35" s="16"/>
      <c r="AGM35" s="16"/>
      <c r="AGN35" s="16"/>
      <c r="AGO35" s="16"/>
      <c r="AGP35" s="16"/>
      <c r="AGQ35" s="16"/>
      <c r="AGR35" s="16"/>
      <c r="AGS35" s="16"/>
      <c r="AGT35" s="16"/>
      <c r="AGU35" s="16"/>
      <c r="AGV35" s="16"/>
      <c r="AGW35" s="16"/>
      <c r="AGX35" s="16"/>
      <c r="AGY35" s="16"/>
      <c r="AGZ35" s="16"/>
      <c r="AHA35" s="16"/>
      <c r="AHB35" s="16"/>
      <c r="AHC35" s="16"/>
      <c r="AHD35" s="16"/>
      <c r="AHE35" s="16"/>
      <c r="AHF35" s="16"/>
      <c r="AHG35" s="16"/>
      <c r="AHH35" s="16"/>
      <c r="AHI35" s="16"/>
      <c r="AHJ35" s="16"/>
      <c r="AHK35" s="16"/>
      <c r="AHL35" s="16"/>
      <c r="AHM35" s="16"/>
      <c r="AHN35" s="16"/>
      <c r="AHO35" s="16"/>
      <c r="AHP35" s="16"/>
      <c r="AHQ35" s="16"/>
      <c r="AHR35" s="16"/>
      <c r="AHS35" s="16"/>
      <c r="AHT35" s="16"/>
      <c r="AHU35" s="16"/>
      <c r="AHV35" s="16"/>
      <c r="AHW35" s="16"/>
      <c r="AHX35" s="16"/>
      <c r="AHY35" s="16"/>
      <c r="AHZ35" s="16"/>
      <c r="AIA35" s="16"/>
      <c r="AIB35" s="16"/>
      <c r="AIC35" s="16"/>
      <c r="AID35" s="16"/>
      <c r="AIE35" s="16"/>
      <c r="AIF35" s="16"/>
      <c r="AIG35" s="16"/>
      <c r="AIH35" s="16"/>
      <c r="AII35" s="16"/>
      <c r="AIJ35" s="16"/>
      <c r="AIK35" s="16"/>
      <c r="AIL35" s="16"/>
      <c r="AIM35" s="16"/>
      <c r="AIN35" s="16"/>
      <c r="AIO35" s="16"/>
      <c r="AIP35" s="16"/>
      <c r="AIQ35" s="16"/>
      <c r="AIR35" s="16"/>
      <c r="AIS35" s="16"/>
      <c r="AIT35" s="16"/>
      <c r="AIU35" s="16"/>
      <c r="AIV35" s="16"/>
      <c r="AIW35" s="16"/>
      <c r="AIX35" s="16"/>
      <c r="AIY35" s="16"/>
      <c r="AIZ35" s="16"/>
      <c r="AJA35" s="16"/>
      <c r="AJB35" s="16"/>
      <c r="AJC35" s="16"/>
      <c r="AJD35" s="16"/>
      <c r="AJE35" s="16"/>
      <c r="AJF35" s="16"/>
      <c r="AJG35" s="16"/>
      <c r="AJH35" s="16"/>
      <c r="AJI35" s="16"/>
      <c r="AJJ35" s="16"/>
      <c r="AJK35" s="16"/>
      <c r="AJL35" s="16"/>
      <c r="AJM35" s="16"/>
      <c r="AJN35" s="16"/>
      <c r="AJO35" s="16"/>
      <c r="AJP35" s="16"/>
      <c r="AJQ35" s="16"/>
      <c r="AJR35" s="16"/>
      <c r="AJS35" s="16"/>
      <c r="AJT35" s="16"/>
      <c r="AJU35" s="16"/>
      <c r="AJV35" s="16"/>
      <c r="AJW35" s="16"/>
      <c r="AJX35" s="16"/>
      <c r="AJY35" s="16"/>
      <c r="AJZ35" s="16"/>
      <c r="AKA35" s="16"/>
      <c r="AKB35" s="16"/>
      <c r="AKC35" s="16"/>
      <c r="AKD35" s="16"/>
      <c r="AKE35" s="16"/>
      <c r="AKF35" s="16"/>
      <c r="AKG35" s="16"/>
      <c r="AKH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v>0</v>
      </c>
      <c r="AUF35" s="16">
        <v>0</v>
      </c>
      <c r="AUG35" s="16">
        <v>0</v>
      </c>
      <c r="AUH35" s="16">
        <v>0</v>
      </c>
      <c r="AUI35" s="16">
        <v>0</v>
      </c>
      <c r="AUJ35" s="16">
        <v>0</v>
      </c>
      <c r="AUK35" s="16">
        <v>0</v>
      </c>
      <c r="AUL35" s="16">
        <v>0</v>
      </c>
      <c r="AUM35" s="16">
        <v>0</v>
      </c>
      <c r="AUN35" s="16">
        <v>0</v>
      </c>
      <c r="AUO35" s="16">
        <v>0</v>
      </c>
      <c r="AUP35" s="16">
        <v>0</v>
      </c>
      <c r="AUQ35" s="16">
        <v>0</v>
      </c>
      <c r="AUR35" s="16">
        <v>0</v>
      </c>
      <c r="AUS35" s="16">
        <v>0</v>
      </c>
      <c r="AUT35" s="16">
        <v>0</v>
      </c>
      <c r="AUU35" s="16">
        <v>11</v>
      </c>
      <c r="AUV35" s="16">
        <f t="shared" ref="AUV35:AUW35" si="1241">AUU35+AUV31-AUV32-AUV33</f>
        <v>17</v>
      </c>
      <c r="AUW35" s="16">
        <f t="shared" si="1241"/>
        <v>11</v>
      </c>
      <c r="AUX35" s="16">
        <f t="shared" ref="AUX35" si="1242">AUW35+AUX31-AUX32-AUX33</f>
        <v>5</v>
      </c>
      <c r="AUY35" s="16">
        <f t="shared" ref="AUY35" si="1243">AUX35+AUY31-AUY32-AUY33</f>
        <v>7</v>
      </c>
      <c r="AUZ35" s="16">
        <f t="shared" ref="AUZ35" si="1244">AUY35+AUZ31-AUZ32-AUZ33</f>
        <v>35</v>
      </c>
      <c r="AVA35" s="16">
        <f t="shared" ref="AVA35" si="1245">AUZ35+AVA31-AVA32-AVA33</f>
        <v>63</v>
      </c>
      <c r="AVB35" s="16">
        <f t="shared" ref="AVB35" si="1246">AVA35+AVB31-AVB32-AVB33</f>
        <v>89</v>
      </c>
      <c r="AVC35" s="16">
        <f t="shared" ref="AVC35" si="1247">AVB35+AVC31-AVC32-AVC33</f>
        <v>78</v>
      </c>
      <c r="AVD35" s="16">
        <f t="shared" ref="AVD35" si="1248">AVC35+AVD31-AVD32-AVD33</f>
        <v>76</v>
      </c>
      <c r="AVE35" s="16">
        <f t="shared" ref="AVE35" si="1249">AVD35+AVE31-AVE32-AVE33</f>
        <v>74</v>
      </c>
      <c r="AVF35" s="16">
        <f t="shared" ref="AVF35" si="1250">AVE35+AVF31-AVF32-AVF33</f>
        <v>71</v>
      </c>
      <c r="AVG35" s="16">
        <f t="shared" ref="AVG35" si="1251">AVF35+AVG31-AVG32-AVG33</f>
        <v>71</v>
      </c>
      <c r="AVH35" s="16">
        <f t="shared" ref="AVH35" si="1252">AVG35+AVH31-AVH32-AVH33</f>
        <v>70</v>
      </c>
      <c r="AVI35" s="16">
        <f t="shared" ref="AVI35" si="1253">AVH35+AVI31-AVI32-AVI33</f>
        <v>67</v>
      </c>
      <c r="AVJ35" s="16">
        <f t="shared" ref="AVJ35" si="1254">AVI35+AVJ31-AVJ32-AVJ33</f>
        <v>77</v>
      </c>
      <c r="AVK35" s="16">
        <f t="shared" ref="AVK35" si="1255">AVJ35+AVK31-AVK32-AVK33</f>
        <v>72</v>
      </c>
      <c r="AVL35" s="16">
        <f t="shared" ref="AVL35" si="1256">AVK35+AVL31-AVL32-AVL33</f>
        <v>75</v>
      </c>
      <c r="AVM35" s="16">
        <f t="shared" ref="AVM35" si="1257">AVL35+AVM31-AVM32-AVM33</f>
        <v>74</v>
      </c>
      <c r="AVN35" s="16">
        <f t="shared" ref="AVN35" si="1258">AVM35+AVN31-AVN32-AVN33</f>
        <v>76</v>
      </c>
      <c r="AVO35" s="16">
        <f t="shared" ref="AVO35" si="1259">AVN35+AVO31-AVO32-AVO33</f>
        <v>77</v>
      </c>
      <c r="AVP35" s="16">
        <f t="shared" ref="AVP35" si="1260">AVO35+AVP31-AVP32-AVP33</f>
        <v>75</v>
      </c>
      <c r="AVQ35" s="16">
        <f t="shared" ref="AVQ35" si="1261">AVP35+AVQ31-AVQ32-AVQ33</f>
        <v>74</v>
      </c>
      <c r="AVR35" s="16">
        <f t="shared" ref="AVR35" si="1262">AVQ35+AVR31-AVR32-AVR33</f>
        <v>81</v>
      </c>
      <c r="AVS35" s="16">
        <f t="shared" ref="AVS35" si="1263">AVR35+AVS31-AVS32-AVS33</f>
        <v>84</v>
      </c>
      <c r="AVT35" s="16">
        <f t="shared" ref="AVT35" si="1264">AVS35+AVT31-AVT32-AVT33</f>
        <v>85</v>
      </c>
      <c r="AVU35" s="16">
        <f t="shared" ref="AVU35" si="1265">AVT35+AVU31-AVU32-AVU33</f>
        <v>88</v>
      </c>
      <c r="AVV35" s="16">
        <f t="shared" ref="AVV35" si="1266">AVU35+AVV31-AVV32-AVV33</f>
        <v>91</v>
      </c>
      <c r="AVW35" s="16">
        <f t="shared" ref="AVW35" si="1267">AVV35+AVW31-AVW32-AVW33</f>
        <v>87</v>
      </c>
      <c r="AVX35" s="16">
        <f t="shared" ref="AVX35" si="1268">AVW35+AVX31-AVX32-AVX33</f>
        <v>81</v>
      </c>
      <c r="AVY35" s="16">
        <f t="shared" ref="AVY35" si="1269">AVX35+AVY31-AVY32-AVY33</f>
        <v>84</v>
      </c>
      <c r="AVZ35" s="16">
        <f t="shared" ref="AVZ35" si="1270">AVY35+AVZ31-AVZ32-AVZ33</f>
        <v>88</v>
      </c>
      <c r="AWA35" s="16">
        <f t="shared" ref="AWA35" si="1271">AVZ35+AWA31-AWA32-AWA33</f>
        <v>91</v>
      </c>
      <c r="AWB35" s="16">
        <f t="shared" ref="AWB35" si="1272">AWA35+AWB31-AWB32-AWB33</f>
        <v>95</v>
      </c>
      <c r="AWC35" s="16">
        <f t="shared" ref="AWC35" si="1273">AWB35+AWC31-AWC32-AWC33</f>
        <v>92</v>
      </c>
      <c r="AWD35" s="16">
        <f t="shared" ref="AWD35" si="1274">AWC35+AWD31-AWD32-AWD33</f>
        <v>86</v>
      </c>
      <c r="AWE35" s="16">
        <f t="shared" ref="AWE35" si="1275">AWD35+AWE31-AWE32-AWE33</f>
        <v>80</v>
      </c>
      <c r="AWF35" s="16">
        <f t="shared" ref="AWF35" si="1276">AWE35+AWF31-AWF32-AWF33</f>
        <v>80</v>
      </c>
      <c r="AWG35" s="16">
        <f t="shared" ref="AWG35" si="1277">AWF35+AWG31-AWG32-AWG33</f>
        <v>79</v>
      </c>
      <c r="AWH35" s="16">
        <f t="shared" ref="AWH35" si="1278">AWG35+AWH31-AWH32-AWH33</f>
        <v>75</v>
      </c>
      <c r="AWI35" s="16">
        <f t="shared" ref="AWI35" si="1279">AWH35+AWI31-AWI32-AWI33</f>
        <v>71</v>
      </c>
      <c r="AWJ35" s="16">
        <f t="shared" ref="AWJ35" si="1280">AWI35+AWJ31-AWJ32-AWJ33</f>
        <v>75</v>
      </c>
      <c r="AWK35" s="16">
        <f t="shared" ref="AWK35" si="1281">AWJ35+AWK31-AWK32-AWK33</f>
        <v>72</v>
      </c>
      <c r="AWL35" s="16">
        <f t="shared" ref="AWL35" si="1282">AWK35+AWL31-AWL32-AWL33</f>
        <v>70</v>
      </c>
      <c r="AWM35" s="16">
        <f t="shared" ref="AWM35" si="1283">AWL35+AWM31-AWM32-AWM33</f>
        <v>71</v>
      </c>
      <c r="AWN35" s="16">
        <f t="shared" ref="AWN35" si="1284">AWM35+AWN31-AWN32-AWN33</f>
        <v>69</v>
      </c>
      <c r="AWO35" s="16">
        <f t="shared" ref="AWO35" si="1285">AWN35+AWO31-AWO32-AWO33</f>
        <v>68</v>
      </c>
      <c r="AWP35" s="16">
        <f t="shared" ref="AWP35" si="1286">AWO35+AWP31-AWP32-AWP33</f>
        <v>72</v>
      </c>
      <c r="AWQ35" s="16">
        <f t="shared" ref="AWQ35" si="1287">AWP35+AWQ31-AWQ32-AWQ33</f>
        <v>72</v>
      </c>
      <c r="AWR35" s="16">
        <f t="shared" ref="AWR35" si="1288">AWQ35+AWR31-AWR32-AWR33</f>
        <v>74</v>
      </c>
      <c r="AWS35" s="16">
        <f t="shared" ref="AWS35" si="1289">AWR35+AWS31-AWS32-AWS33</f>
        <v>74</v>
      </c>
      <c r="AWT35" s="16">
        <f t="shared" ref="AWT35" si="1290">AWS35+AWT31-AWT32-AWT33</f>
        <v>73</v>
      </c>
      <c r="AWU35" s="16">
        <f t="shared" ref="AWU35" si="1291">AWT35+AWU31-AWU32-AWU33</f>
        <v>73</v>
      </c>
      <c r="AWV35" s="16">
        <f t="shared" ref="AWV35" si="1292">AWU35+AWV31-AWV32-AWV33</f>
        <v>81</v>
      </c>
      <c r="AWW35" s="16">
        <f t="shared" ref="AWW35" si="1293">AWV35+AWW31-AWW32-AWW33</f>
        <v>74</v>
      </c>
      <c r="AWX35" s="16">
        <f t="shared" ref="AWX35" si="1294">AWW35+AWX31-AWX32-AWX33</f>
        <v>77</v>
      </c>
      <c r="AWY35" s="16">
        <f t="shared" ref="AWY35" si="1295">AWX35+AWY31-AWY32-AWY33</f>
        <v>79</v>
      </c>
      <c r="AWZ35" s="16">
        <f t="shared" ref="AWZ35" si="1296">AWY35+AWZ31-AWZ32-AWZ33</f>
        <v>72</v>
      </c>
      <c r="AXA35" s="16">
        <f t="shared" ref="AXA35" si="1297">AWZ35+AXA31-AXA32-AXA33</f>
        <v>71</v>
      </c>
      <c r="AXB35" s="16">
        <f t="shared" ref="AXB35" si="1298">AXA35+AXB31-AXB32-AXB33</f>
        <v>78</v>
      </c>
      <c r="AXC35" s="16">
        <f t="shared" ref="AXC35" si="1299">AXB35+AXC31-AXC32-AXC33</f>
        <v>82</v>
      </c>
      <c r="AXD35" s="16">
        <f t="shared" ref="AXD35" si="1300">AXC35+AXD31-AXD32-AXD33</f>
        <v>81</v>
      </c>
      <c r="AXE35" s="16">
        <f t="shared" ref="AXE35" si="1301">AXD35+AXE31-AXE32-AXE33</f>
        <v>79</v>
      </c>
      <c r="AXF35" s="16">
        <f t="shared" ref="AXF35" si="1302">AXE35+AXF31-AXF32-AXF33</f>
        <v>86</v>
      </c>
      <c r="AXG35" s="16">
        <f t="shared" ref="AXG35" si="1303">AXF35+AXG31-AXG32-AXG33</f>
        <v>83</v>
      </c>
      <c r="AXH35" s="16">
        <f t="shared" ref="AXH35" si="1304">AXG35+AXH31-AXH32-AXH33</f>
        <v>80</v>
      </c>
      <c r="AXI35" s="16">
        <f t="shared" ref="AXI35" si="1305">AXH35+AXI31-AXI32-AXI33</f>
        <v>84</v>
      </c>
      <c r="AXJ35" s="16">
        <f t="shared" ref="AXJ35" si="1306">AXI35+AXJ31-AXJ32-AXJ33</f>
        <v>89</v>
      </c>
      <c r="AXK35" s="16">
        <f t="shared" ref="AXK35" si="1307">AXJ35+AXK31-AXK32-AXK33</f>
        <v>85</v>
      </c>
      <c r="AXL35" s="16">
        <f t="shared" ref="AXL35" si="1308">AXK35+AXL31-AXL32-AXL33</f>
        <v>85</v>
      </c>
      <c r="AXM35" s="16">
        <f t="shared" ref="AXM35" si="1309">AXL35+AXM31-AXM32-AXM33</f>
        <v>86</v>
      </c>
      <c r="AXN35" s="16">
        <f t="shared" ref="AXN35" si="1310">AXM35+AXN31-AXN32-AXN33</f>
        <v>88</v>
      </c>
      <c r="AXO35" s="16">
        <f t="shared" ref="AXO35" si="1311">AXN35+AXO31-AXO32-AXO33</f>
        <v>95</v>
      </c>
      <c r="AXP35" s="16">
        <f t="shared" ref="AXP35" si="1312">AXO35+AXP31-AXP32-AXP33</f>
        <v>97</v>
      </c>
      <c r="AXQ35" s="16">
        <f t="shared" ref="AXQ35" si="1313">AXP35+AXQ31-AXQ32-AXQ33</f>
        <v>92</v>
      </c>
      <c r="AXR35" s="16">
        <f t="shared" ref="AXR35" si="1314">AXQ35+AXR31-AXR32-AXR33</f>
        <v>86</v>
      </c>
      <c r="AXS35" s="16">
        <f t="shared" ref="AXS35" si="1315">AXR35+AXS31-AXS32-AXS33</f>
        <v>76</v>
      </c>
      <c r="AXT35" s="16">
        <f t="shared" ref="AXT35" si="1316">AXS35+AXT31-AXT32-AXT33</f>
        <v>62</v>
      </c>
      <c r="AXU35" s="16">
        <f t="shared" ref="AXU35" si="1317">AXT35+AXU31-AXU32-AXU33</f>
        <v>67</v>
      </c>
      <c r="AXV35" s="16">
        <f t="shared" ref="AXV35" si="1318">AXU35+AXV31-AXV32-AXV33</f>
        <v>69</v>
      </c>
      <c r="AXW35" s="16">
        <f t="shared" ref="AXW35" si="1319">AXV35+AXW31-AXW32-AXW33</f>
        <v>67</v>
      </c>
      <c r="AXX35" s="16">
        <f t="shared" ref="AXX35" si="1320">AXW35+AXX31-AXX32-AXX33</f>
        <v>53</v>
      </c>
      <c r="AXY35" s="16">
        <f t="shared" ref="AXY35" si="1321">AXX35+AXY31-AXY32-AXY33</f>
        <v>53</v>
      </c>
      <c r="AXZ35" s="16">
        <f t="shared" ref="AXZ35" si="1322">AXY35+AXZ31-AXZ32-AXZ33</f>
        <v>55</v>
      </c>
      <c r="AYA35" s="16">
        <f t="shared" ref="AYA35" si="1323">AXZ35+AYA31-AYA32-AYA33</f>
        <v>49</v>
      </c>
      <c r="AYB35" s="16">
        <f t="shared" ref="AYB35" si="1324">AYA35+AYB31-AYB32-AYB33</f>
        <v>45</v>
      </c>
      <c r="AYC35" s="16">
        <f t="shared" ref="AYC35" si="1325">AYB35+AYC31-AYC32-AYC33</f>
        <v>44</v>
      </c>
      <c r="AYD35" s="16">
        <f t="shared" ref="AYD35" si="1326">AYC35+AYD31-AYD32-AYD33</f>
        <v>47</v>
      </c>
      <c r="AYE35" s="16">
        <f t="shared" ref="AYE35" si="1327">AYD35+AYE31-AYE32-AYE33</f>
        <v>41</v>
      </c>
      <c r="AYF35" s="16">
        <f t="shared" ref="AYF35" si="1328">AYE35+AYF31-AYF32-AYF33</f>
        <v>41</v>
      </c>
      <c r="AYG35" s="16">
        <f t="shared" ref="AYG35" si="1329">AYF35+AYG31-AYG32-AYG33</f>
        <v>30</v>
      </c>
      <c r="AYH35" s="16">
        <f t="shared" ref="AYH35" si="1330">AYG35+AYH31-AYH32-AYH33</f>
        <v>33</v>
      </c>
      <c r="AYI35" s="16">
        <f t="shared" ref="AYI35" si="1331">AYH35+AYI31-AYI32-AYI33</f>
        <v>30</v>
      </c>
      <c r="AYJ35" s="16">
        <f t="shared" ref="AYJ35" si="1332">AYI35+AYJ31-AYJ32-AYJ33</f>
        <v>30</v>
      </c>
      <c r="AYK35" s="16">
        <f t="shared" ref="AYK35" si="1333">AYJ35+AYK31-AYK32-AYK33</f>
        <v>30</v>
      </c>
      <c r="AYL35" s="16">
        <f t="shared" ref="AYL35" si="1334">AYK35+AYL31-AYL32-AYL33</f>
        <v>29</v>
      </c>
      <c r="AYM35" s="16">
        <f t="shared" ref="AYM35" si="1335">AYL35+AYM31-AYM32-AYM33</f>
        <v>17</v>
      </c>
      <c r="AYN35" s="16">
        <f t="shared" ref="AYN35" si="1336">AYM35+AYN31-AYN32-AYN33</f>
        <v>19</v>
      </c>
      <c r="AYO35" s="16">
        <f t="shared" ref="AYO35" si="1337">AYN35+AYO31-AYO32-AYO33</f>
        <v>8</v>
      </c>
      <c r="AYP35" s="16">
        <f t="shared" ref="AYP35" si="1338">AYO35+AYP31-AYP32-AYP33</f>
        <v>7</v>
      </c>
      <c r="AYQ35" s="16">
        <f t="shared" ref="AYQ35" si="1339">AYP35+AYQ31-AYQ32-AYQ33</f>
        <v>11</v>
      </c>
      <c r="AYR35" s="16">
        <f t="shared" ref="AYR35" si="1340">AYQ35+AYR31-AYR32-AYR33</f>
        <v>10</v>
      </c>
      <c r="AYS35" s="16">
        <f t="shared" ref="AYS35" si="1341">AYR35+AYS31-AYS32-AYS33</f>
        <v>13</v>
      </c>
      <c r="AYT35" s="16">
        <f t="shared" ref="AYT35" si="1342">AYS35+AYT31-AYT32-AYT33</f>
        <v>10</v>
      </c>
      <c r="AYU35" s="16">
        <f t="shared" ref="AYU35" si="1343">AYT35+AYU31-AYU32-AYU33</f>
        <v>3</v>
      </c>
      <c r="AYV35" s="16">
        <f t="shared" ref="AYV35" si="1344">AYU35+AYV31-AYV32-AYV33</f>
        <v>2</v>
      </c>
      <c r="AYW35" s="16">
        <f t="shared" ref="AYW35" si="1345">AYV35+AYW31-AYW32-AYW33</f>
        <v>5</v>
      </c>
      <c r="AYX35" s="16">
        <f t="shared" ref="AYX35" si="1346">AYW35+AYX31-AYX32-AYX33</f>
        <v>9</v>
      </c>
      <c r="AYY35" s="16">
        <f t="shared" ref="AYY35" si="1347">AYX35+AYY31-AYY32-AYY33</f>
        <v>5</v>
      </c>
      <c r="AYZ35" s="16">
        <f t="shared" ref="AYZ35" si="1348">AYY35+AYZ31-AYZ32-AYZ33</f>
        <v>4</v>
      </c>
      <c r="AZA35" s="16">
        <f t="shared" ref="AZA35" si="1349">AYZ35+AZA31-AZA32-AZA33</f>
        <v>4</v>
      </c>
      <c r="AZB35" s="16">
        <f t="shared" ref="AZB35" si="1350">AZA35+AZB31-AZB32-AZB33</f>
        <v>6</v>
      </c>
      <c r="AZC35" s="16">
        <f t="shared" ref="AZC35" si="1351">AZB35+AZC31-AZC32-AZC33</f>
        <v>13</v>
      </c>
      <c r="AZD35" s="16">
        <f t="shared" ref="AZD35" si="1352">AZC35+AZD31-AZD32-AZD33</f>
        <v>7</v>
      </c>
      <c r="AZE35" s="16">
        <f t="shared" ref="AZE35" si="1353">AZD35+AZE31-AZE32-AZE33</f>
        <v>4</v>
      </c>
      <c r="AZF35" s="16">
        <f t="shared" ref="AZF35" si="1354">AZE35+AZF31-AZF32-AZF33</f>
        <v>6</v>
      </c>
      <c r="AZG35" s="16">
        <f t="shared" ref="AZG35" si="1355">AZF35+AZG31-AZG32-AZG33</f>
        <v>9</v>
      </c>
      <c r="AZH35" s="16">
        <f t="shared" ref="AZH35" si="1356">AZG35+AZH31-AZH32-AZH33</f>
        <v>13</v>
      </c>
      <c r="AZI35" s="16">
        <f t="shared" ref="AZI35" si="1357">AZH35+AZI31-AZI32-AZI33</f>
        <v>10</v>
      </c>
      <c r="AZJ35" s="16">
        <f t="shared" ref="AZJ35" si="1358">AZI35+AZJ31-AZJ32-AZJ33</f>
        <v>14</v>
      </c>
      <c r="AZK35" s="16">
        <f t="shared" ref="AZK35" si="1359">AZJ35+AZK31-AZK32-AZK33</f>
        <v>12</v>
      </c>
      <c r="AZL35" s="16">
        <f t="shared" ref="AZL35" si="1360">AZK35+AZL31-AZL32-AZL33</f>
        <v>49</v>
      </c>
      <c r="AZM35" s="16">
        <f t="shared" ref="AZM35" si="1361">AZL35+AZM31-AZM32-AZM33</f>
        <v>57</v>
      </c>
      <c r="AZN35" s="16">
        <f t="shared" ref="AZN35:BAC35" si="1362">AZM35+AZN31-AZN32-AZN33</f>
        <v>47</v>
      </c>
      <c r="AZO35" s="16">
        <f t="shared" si="1362"/>
        <v>41</v>
      </c>
      <c r="AZP35" s="16">
        <f t="shared" si="1362"/>
        <v>55</v>
      </c>
      <c r="AZQ35" s="16">
        <f t="shared" si="1362"/>
        <v>55</v>
      </c>
      <c r="AZR35" s="16">
        <f t="shared" si="1362"/>
        <v>48</v>
      </c>
      <c r="AZS35" s="16">
        <f t="shared" si="1362"/>
        <v>47</v>
      </c>
      <c r="AZT35" s="16">
        <f t="shared" si="1362"/>
        <v>44</v>
      </c>
      <c r="AZU35" s="16">
        <f t="shared" si="1362"/>
        <v>53</v>
      </c>
      <c r="AZV35" s="16">
        <f t="shared" si="1362"/>
        <v>49</v>
      </c>
      <c r="AZW35" s="16">
        <f t="shared" si="1362"/>
        <v>57</v>
      </c>
      <c r="AZX35" s="16">
        <f t="shared" si="1362"/>
        <v>59</v>
      </c>
      <c r="AZY35" s="16">
        <f t="shared" si="1362"/>
        <v>58</v>
      </c>
      <c r="AZZ35" s="16">
        <f t="shared" si="1362"/>
        <v>58</v>
      </c>
      <c r="BAA35" s="16">
        <f t="shared" si="1362"/>
        <v>49</v>
      </c>
      <c r="BAB35" s="16">
        <f t="shared" si="1362"/>
        <v>39</v>
      </c>
      <c r="BAC35" s="16">
        <f t="shared" si="1362"/>
        <v>34</v>
      </c>
      <c r="BAD35" s="16">
        <f t="shared" ref="BAD35:BAI35" si="1363">BAC35+BAD31-BAD32-BAD33</f>
        <v>37</v>
      </c>
      <c r="BAE35" s="16">
        <f t="shared" si="1363"/>
        <v>31</v>
      </c>
      <c r="BAF35" s="16">
        <f t="shared" si="1363"/>
        <v>29</v>
      </c>
      <c r="BAG35" s="16">
        <f t="shared" si="1363"/>
        <v>27</v>
      </c>
      <c r="BAH35" s="16">
        <f t="shared" si="1363"/>
        <v>26</v>
      </c>
      <c r="BAI35" s="16">
        <f t="shared" si="1363"/>
        <v>25</v>
      </c>
      <c r="BAJ35" s="16">
        <f t="shared" ref="BAJ35:BBP35" si="1364">BAI35+BAJ31-BAJ32-BAJ33</f>
        <v>38</v>
      </c>
      <c r="BAK35" s="16">
        <f t="shared" si="1364"/>
        <v>31</v>
      </c>
      <c r="BAL35" s="16">
        <f t="shared" si="1364"/>
        <v>28</v>
      </c>
      <c r="BAM35" s="16">
        <f t="shared" si="1364"/>
        <v>28</v>
      </c>
      <c r="BAN35" s="16">
        <f t="shared" si="1364"/>
        <v>39</v>
      </c>
      <c r="BAO35" s="16">
        <f t="shared" si="1364"/>
        <v>39</v>
      </c>
      <c r="BAP35" s="16">
        <f t="shared" si="1364"/>
        <v>41</v>
      </c>
      <c r="BAQ35" s="16">
        <f t="shared" si="1364"/>
        <v>45</v>
      </c>
      <c r="BAR35" s="16">
        <f t="shared" si="1364"/>
        <v>41</v>
      </c>
      <c r="BAS35" s="16">
        <f t="shared" si="1364"/>
        <v>44</v>
      </c>
      <c r="BAT35" s="16">
        <f t="shared" si="1364"/>
        <v>46</v>
      </c>
      <c r="BAU35" s="16">
        <f t="shared" si="1364"/>
        <v>40</v>
      </c>
      <c r="BAV35" s="16">
        <f t="shared" si="1364"/>
        <v>35</v>
      </c>
      <c r="BAW35" s="16">
        <f t="shared" si="1364"/>
        <v>37</v>
      </c>
      <c r="BAX35" s="16">
        <f t="shared" si="1364"/>
        <v>31</v>
      </c>
      <c r="BAY35" s="16">
        <f t="shared" si="1364"/>
        <v>26</v>
      </c>
      <c r="BAZ35" s="16">
        <f t="shared" si="1364"/>
        <v>18</v>
      </c>
      <c r="BBA35" s="16">
        <f t="shared" si="1364"/>
        <v>15</v>
      </c>
      <c r="BBB35" s="16">
        <f t="shared" si="1364"/>
        <v>15</v>
      </c>
      <c r="BBC35" s="16">
        <f t="shared" si="1364"/>
        <v>17</v>
      </c>
      <c r="BBD35" s="16">
        <f t="shared" si="1364"/>
        <v>17</v>
      </c>
      <c r="BBE35" s="16">
        <f t="shared" si="1364"/>
        <v>13</v>
      </c>
      <c r="BBF35" s="16">
        <f t="shared" si="1364"/>
        <v>13</v>
      </c>
      <c r="BBG35" s="16">
        <f t="shared" si="1364"/>
        <v>16</v>
      </c>
      <c r="BBH35" s="16">
        <f t="shared" si="1364"/>
        <v>16</v>
      </c>
      <c r="BBI35" s="16">
        <f t="shared" si="1364"/>
        <v>19</v>
      </c>
      <c r="BBJ35" s="16">
        <f t="shared" si="1364"/>
        <v>19</v>
      </c>
      <c r="BBK35" s="16">
        <f t="shared" si="1364"/>
        <v>21</v>
      </c>
      <c r="BBL35" s="16">
        <f t="shared" si="1364"/>
        <v>14</v>
      </c>
      <c r="BBM35" s="16">
        <f t="shared" si="1364"/>
        <v>11</v>
      </c>
      <c r="BBN35" s="16">
        <f t="shared" si="1364"/>
        <v>12</v>
      </c>
      <c r="BBO35" s="16">
        <f t="shared" si="1364"/>
        <v>14</v>
      </c>
      <c r="BBP35" s="16">
        <f t="shared" si="1364"/>
        <v>14</v>
      </c>
      <c r="BBQ35" s="16">
        <v>9</v>
      </c>
      <c r="BBR35" s="16">
        <f t="shared" ref="BBR35" si="1365">BBQ35+BBR31-BBR32-BBR33</f>
        <v>10</v>
      </c>
      <c r="BBS35" s="16">
        <f>BBR35+BBS31-BBS32-BBS33</f>
        <v>17</v>
      </c>
      <c r="BBT35" s="16">
        <f>BBS35+BBT31-BBT32-BBT33</f>
        <v>14</v>
      </c>
      <c r="BBU35" s="16">
        <f>BBT35+BBU31-BBU32-BBU33</f>
        <v>5</v>
      </c>
      <c r="BBV35" s="16">
        <f>BBU35+BBV31-BBV32-BBV33</f>
        <v>1</v>
      </c>
      <c r="BBW35" s="16">
        <f>BBV35+BBW31-BBW32-BBW33</f>
        <v>-1</v>
      </c>
      <c r="BBX35" s="16">
        <f t="shared" ref="BBX35:BDE35" si="1366">BBW35+BBX31-BBX32-BBX33</f>
        <v>-5</v>
      </c>
      <c r="BBY35" s="16">
        <f t="shared" si="1366"/>
        <v>15</v>
      </c>
      <c r="BBZ35" s="16">
        <f t="shared" si="1366"/>
        <v>15</v>
      </c>
      <c r="BCA35" s="16">
        <f t="shared" si="1366"/>
        <v>10</v>
      </c>
      <c r="BCB35" s="16">
        <f t="shared" si="1366"/>
        <v>12</v>
      </c>
      <c r="BCC35" s="16">
        <f t="shared" si="1366"/>
        <v>12</v>
      </c>
      <c r="BCD35" s="16">
        <f t="shared" si="1366"/>
        <v>11</v>
      </c>
      <c r="BCE35" s="16">
        <f t="shared" si="1366"/>
        <v>11</v>
      </c>
      <c r="BCF35" s="16">
        <f t="shared" si="1366"/>
        <v>6</v>
      </c>
      <c r="BCG35" s="16">
        <f t="shared" si="1366"/>
        <v>10</v>
      </c>
      <c r="BCH35" s="16">
        <f t="shared" si="1366"/>
        <v>7</v>
      </c>
      <c r="BCI35" s="16">
        <f t="shared" si="1366"/>
        <v>23</v>
      </c>
      <c r="BCJ35" s="16">
        <f t="shared" si="1366"/>
        <v>10</v>
      </c>
      <c r="BCK35" s="16">
        <f t="shared" si="1366"/>
        <v>11</v>
      </c>
      <c r="BCL35" s="16">
        <f t="shared" si="1366"/>
        <v>8</v>
      </c>
      <c r="BCM35" s="16">
        <f t="shared" si="1366"/>
        <v>11</v>
      </c>
      <c r="BCN35" s="16">
        <f t="shared" si="1366"/>
        <v>12</v>
      </c>
      <c r="BCO35" s="16">
        <f t="shared" si="1366"/>
        <v>12</v>
      </c>
      <c r="BCP35" s="16">
        <f t="shared" si="1366"/>
        <v>14</v>
      </c>
      <c r="BCQ35" s="16">
        <f t="shared" si="1366"/>
        <v>11</v>
      </c>
      <c r="BCR35" s="16">
        <f t="shared" si="1366"/>
        <v>12</v>
      </c>
      <c r="BCS35" s="16">
        <f t="shared" si="1366"/>
        <v>6</v>
      </c>
      <c r="BCT35" s="16">
        <f t="shared" si="1366"/>
        <v>9</v>
      </c>
      <c r="BCU35" s="16">
        <f t="shared" si="1366"/>
        <v>9</v>
      </c>
      <c r="BCV35" s="16">
        <f t="shared" si="1366"/>
        <v>13</v>
      </c>
      <c r="BCW35" s="16">
        <f t="shared" si="1366"/>
        <v>10</v>
      </c>
      <c r="BCX35" s="16">
        <f t="shared" si="1366"/>
        <v>6</v>
      </c>
      <c r="BCY35" s="16">
        <f t="shared" si="1366"/>
        <v>5</v>
      </c>
      <c r="BCZ35" s="16">
        <f t="shared" si="1366"/>
        <v>8</v>
      </c>
      <c r="BDA35" s="16">
        <f t="shared" si="1366"/>
        <v>9</v>
      </c>
      <c r="BDB35" s="16">
        <f t="shared" si="1366"/>
        <v>8</v>
      </c>
      <c r="BDC35" s="16">
        <f t="shared" si="1366"/>
        <v>5</v>
      </c>
      <c r="BDD35" s="16">
        <f t="shared" si="1366"/>
        <v>4</v>
      </c>
      <c r="BDE35" s="16">
        <f t="shared" si="1366"/>
        <v>4</v>
      </c>
      <c r="BDF35" s="16">
        <f t="shared" ref="BDF35:BDJ35" si="1367">BDE35+BDF31-BDF32-BDF33</f>
        <v>3</v>
      </c>
      <c r="BDG35" s="16">
        <f t="shared" si="1367"/>
        <v>5</v>
      </c>
      <c r="BDH35" s="16">
        <f t="shared" si="1367"/>
        <v>1</v>
      </c>
      <c r="BDI35" s="16">
        <f t="shared" si="1367"/>
        <v>1</v>
      </c>
      <c r="BDJ35" s="16">
        <f t="shared" si="1367"/>
        <v>0</v>
      </c>
      <c r="BDK35" s="16">
        <f t="shared" ref="BDK35:BDP35" si="1368">BDJ35+BDK31-BDK32-BDK33</f>
        <v>3</v>
      </c>
      <c r="BDL35" s="16">
        <f t="shared" si="1368"/>
        <v>3</v>
      </c>
      <c r="BDM35" s="16">
        <f t="shared" si="1368"/>
        <v>4</v>
      </c>
      <c r="BDN35" s="16">
        <f t="shared" si="1368"/>
        <v>4</v>
      </c>
      <c r="BDO35" s="16">
        <f t="shared" si="1368"/>
        <v>2</v>
      </c>
      <c r="BDP35" s="16">
        <f t="shared" si="1368"/>
        <v>7</v>
      </c>
      <c r="BDQ35" s="16">
        <f t="shared" ref="BDQ35:BDX35" si="1369">BDP35+BDQ31-BDQ32-BDQ33</f>
        <v>5</v>
      </c>
      <c r="BDR35" s="16">
        <f t="shared" si="1369"/>
        <v>5</v>
      </c>
      <c r="BDS35" s="16">
        <f t="shared" si="1369"/>
        <v>9</v>
      </c>
      <c r="BDT35" s="16">
        <v>13</v>
      </c>
      <c r="BDU35" s="16">
        <f t="shared" si="1369"/>
        <v>9</v>
      </c>
      <c r="BDV35" s="16">
        <f t="shared" si="1369"/>
        <v>8</v>
      </c>
      <c r="BDW35" s="16">
        <v>11</v>
      </c>
      <c r="BDX35" s="16">
        <f t="shared" si="1369"/>
        <v>10</v>
      </c>
      <c r="BDY35" s="16">
        <f t="shared" ref="BDY35:BEL35" si="1370">BDX35+BDY31-BDY32-BDY33</f>
        <v>9</v>
      </c>
      <c r="BDZ35" s="16">
        <v>10</v>
      </c>
      <c r="BEA35" s="16">
        <f t="shared" si="1370"/>
        <v>6</v>
      </c>
      <c r="BEB35" s="16">
        <f t="shared" si="1370"/>
        <v>6</v>
      </c>
      <c r="BEC35" s="16">
        <f t="shared" si="1370"/>
        <v>7</v>
      </c>
      <c r="BED35" s="16">
        <f t="shared" si="1370"/>
        <v>4</v>
      </c>
      <c r="BEE35" s="16">
        <f t="shared" si="1370"/>
        <v>2</v>
      </c>
      <c r="BEF35" s="16">
        <f t="shared" si="1370"/>
        <v>7</v>
      </c>
      <c r="BEG35" s="16">
        <f t="shared" si="1370"/>
        <v>7</v>
      </c>
      <c r="BEH35" s="16">
        <f t="shared" si="1370"/>
        <v>4</v>
      </c>
      <c r="BEI35" s="16">
        <f t="shared" si="1370"/>
        <v>9</v>
      </c>
      <c r="BEJ35" s="16">
        <f t="shared" si="1370"/>
        <v>10</v>
      </c>
      <c r="BEK35" s="16">
        <f t="shared" si="1370"/>
        <v>3</v>
      </c>
      <c r="BEL35" s="16">
        <f t="shared" si="1370"/>
        <v>3</v>
      </c>
      <c r="BEM35" s="16">
        <f t="shared" ref="BEM35:BER35" si="1371">BEL35+BEM31-BEM32-BEM33</f>
        <v>4</v>
      </c>
      <c r="BEN35" s="16">
        <f t="shared" si="1371"/>
        <v>3</v>
      </c>
      <c r="BEO35" s="16">
        <f t="shared" si="1371"/>
        <v>8</v>
      </c>
      <c r="BEP35" s="16">
        <f t="shared" si="1371"/>
        <v>2</v>
      </c>
      <c r="BEQ35" s="16">
        <f t="shared" si="1371"/>
        <v>1</v>
      </c>
      <c r="BER35" s="16">
        <f t="shared" si="1371"/>
        <v>1</v>
      </c>
      <c r="BES35" s="16">
        <f t="shared" ref="BES35:BEU35" si="1372">BER35+BES31-BES32-BES33</f>
        <v>1</v>
      </c>
      <c r="BET35" s="16">
        <f t="shared" si="1372"/>
        <v>2</v>
      </c>
      <c r="BEU35" s="16">
        <f t="shared" si="1372"/>
        <v>2</v>
      </c>
      <c r="BEV35" s="16">
        <f t="shared" ref="BEV35" si="1373">BEU35+BEV31-BEV32-BEV33</f>
        <v>2</v>
      </c>
      <c r="BEW35" s="16">
        <f t="shared" ref="BEW35" si="1374">BEV35+BEW31-BEW32-BEW33</f>
        <v>2</v>
      </c>
      <c r="BEX35" s="16">
        <f t="shared" ref="BEX35" si="1375">BEW35+BEX31-BEX32-BEX33</f>
        <v>2</v>
      </c>
      <c r="BEY35" s="16">
        <f t="shared" ref="BEY35" si="1376">BEX35+BEY31-BEY32-BEY33</f>
        <v>2</v>
      </c>
      <c r="BEZ35" s="16">
        <f t="shared" ref="BEZ35" si="1377">BEY35+BEZ31-BEZ32-BEZ33</f>
        <v>2</v>
      </c>
      <c r="BFA35" s="16">
        <f t="shared" ref="BFA35" si="1378">BEZ35+BFA31-BFA32-BFA33</f>
        <v>2</v>
      </c>
      <c r="BFB35" s="16">
        <f t="shared" ref="BFB35" si="1379">BFA35+BFB31-BFB32-BFB33</f>
        <v>2</v>
      </c>
      <c r="BFC35" s="16">
        <f t="shared" ref="BFC35" si="1380">BFB35+BFC31-BFC32-BFC33</f>
        <v>2</v>
      </c>
      <c r="BFD35" s="16">
        <f t="shared" ref="BFD35" si="1381">BFC35+BFD31-BFD32-BFD33</f>
        <v>2</v>
      </c>
      <c r="BFE35" s="16">
        <f t="shared" ref="BFE35" si="1382">BFD35+BFE31-BFE32-BFE33</f>
        <v>2</v>
      </c>
      <c r="BFF35" s="16">
        <f t="shared" ref="BFF35" si="1383">BFE35+BFF31-BFF32-BFF33</f>
        <v>2</v>
      </c>
      <c r="BFG35" s="16">
        <f t="shared" ref="BFG35" si="1384">BFF35+BFG31-BFG32-BFG33</f>
        <v>2</v>
      </c>
      <c r="BFH35" s="16">
        <f t="shared" ref="BFH35" si="1385">BFG35+BFH31-BFH32-BFH33</f>
        <v>2</v>
      </c>
      <c r="BFI35" s="16">
        <f t="shared" ref="BFI35" si="1386">BFH35+BFI31-BFI32-BFI33</f>
        <v>2</v>
      </c>
      <c r="BFJ35" s="16">
        <f t="shared" ref="BFJ35" si="1387">BFI35+BFJ31-BFJ32-BFJ33</f>
        <v>2</v>
      </c>
      <c r="BFK35" s="16">
        <f t="shared" ref="BFK35" si="1388">BFJ35+BFK31-BFK32-BFK33</f>
        <v>2</v>
      </c>
      <c r="BFL35" s="16">
        <f t="shared" ref="BFL35" si="1389">BFK35+BFL31-BFL32-BFL33</f>
        <v>2</v>
      </c>
      <c r="BFM35" s="16">
        <f t="shared" ref="BFM35" si="1390">BFL35+BFM31-BFM32-BFM33</f>
        <v>2</v>
      </c>
      <c r="BFN35" s="16">
        <f t="shared" ref="BFN35" si="1391">BFM35+BFN31-BFN32-BFN33</f>
        <v>2</v>
      </c>
      <c r="BFO35" s="16">
        <f t="shared" ref="BFO35" si="1392">BFN35+BFO31-BFO32-BFO33</f>
        <v>2</v>
      </c>
      <c r="BFP35" s="16">
        <f t="shared" ref="BFP35" si="1393">BFO35+BFP31-BFP32-BFP33</f>
        <v>2</v>
      </c>
      <c r="BFQ35" s="16">
        <f t="shared" ref="BFQ35" si="1394">BFP35+BFQ31-BFQ32-BFQ33</f>
        <v>2</v>
      </c>
      <c r="BFR35" s="16">
        <f t="shared" ref="BFR35" si="1395">BFQ35+BFR31-BFR32-BFR33</f>
        <v>2</v>
      </c>
      <c r="BFS35" s="16">
        <f t="shared" ref="BFS35" si="1396">BFR35+BFS31-BFS32-BFS33</f>
        <v>2</v>
      </c>
      <c r="BFT35" s="16">
        <f t="shared" ref="BFT35" si="1397">BFS35+BFT31-BFT32-BFT33</f>
        <v>2</v>
      </c>
      <c r="BFU35" s="16">
        <f t="shared" ref="BFU35" si="1398">BFT35+BFU31-BFU32-BFU33</f>
        <v>2</v>
      </c>
      <c r="BFV35" s="16">
        <f t="shared" ref="BFV35" si="1399">BFU35+BFV31-BFV32-BFV33</f>
        <v>2</v>
      </c>
      <c r="BFW35" s="16">
        <f t="shared" ref="BFW35" si="1400">BFV35+BFW31-BFW32-BFW33</f>
        <v>2</v>
      </c>
      <c r="BFX35" s="16">
        <f t="shared" ref="BFX35" si="1401">BFW35+BFX31-BFX32-BFX33</f>
        <v>2</v>
      </c>
      <c r="BFY35" s="16">
        <f t="shared" ref="BFY35" si="1402">BFX35+BFY31-BFY32-BFY33</f>
        <v>2</v>
      </c>
      <c r="BFZ35" s="16">
        <f t="shared" ref="BFZ35" si="1403">BFY35+BFZ31-BFZ32-BFZ33</f>
        <v>2</v>
      </c>
      <c r="BGA35" s="16">
        <f t="shared" ref="BGA35" si="1404">BFZ35+BGA31-BGA32-BGA33</f>
        <v>2</v>
      </c>
      <c r="BGB35" s="16">
        <f t="shared" ref="BGB35" si="1405">BGA35+BGB31-BGB32-BGB33</f>
        <v>2</v>
      </c>
      <c r="BGC35" s="16">
        <f t="shared" ref="BGC35" si="1406">BGB35+BGC31-BGC32-BGC33</f>
        <v>2</v>
      </c>
      <c r="BGD35" s="16">
        <f t="shared" ref="BGD35" si="1407">BGC35+BGD31-BGD32-BGD33</f>
        <v>2</v>
      </c>
      <c r="BGE35" s="16">
        <f t="shared" ref="BGE35" si="1408">BGD35+BGE31-BGE32-BGE33</f>
        <v>2</v>
      </c>
      <c r="BGF35" s="16">
        <f t="shared" ref="BGF35" si="1409">BGE35+BGF31-BGF32-BGF33</f>
        <v>2</v>
      </c>
      <c r="BGG35" s="16">
        <f t="shared" ref="BGG35" si="1410">BGF35+BGG31-BGG32-BGG33</f>
        <v>2</v>
      </c>
      <c r="BGH35" s="16">
        <f t="shared" ref="BGH35" si="1411">BGG35+BGH31-BGH32-BGH33</f>
        <v>2</v>
      </c>
      <c r="BGI35" s="16">
        <f t="shared" ref="BGI35" si="1412">BGH35+BGI31-BGI32-BGI33</f>
        <v>2</v>
      </c>
      <c r="BGJ35" s="16">
        <f t="shared" ref="BGJ35" si="1413">BGI35+BGJ31-BGJ32-BGJ33</f>
        <v>2</v>
      </c>
      <c r="BGK35" s="16">
        <f t="shared" ref="BGK35" si="1414">BGJ35+BGK31-BGK32-BGK33</f>
        <v>2</v>
      </c>
      <c r="BGL35" s="16">
        <f t="shared" ref="BGL35" si="1415">BGK35+BGL31-BGL32-BGL33</f>
        <v>2</v>
      </c>
      <c r="BGM35" s="16">
        <f t="shared" ref="BGM35" si="1416">BGL35+BGM31-BGM32-BGM33</f>
        <v>2</v>
      </c>
      <c r="BGN35" s="16">
        <f t="shared" ref="BGN35" si="1417">BGM35+BGN31-BGN32-BGN33</f>
        <v>2</v>
      </c>
      <c r="BGO35" s="16">
        <f t="shared" ref="BGO35" si="1418">BGN35+BGO31-BGO32-BGO33</f>
        <v>2</v>
      </c>
      <c r="BGP35" s="16">
        <f t="shared" ref="BGP35" si="1419">BGO35+BGP31-BGP32-BGP33</f>
        <v>2</v>
      </c>
      <c r="BGQ35" s="16">
        <f t="shared" ref="BGQ35" si="1420">BGP35+BGQ31-BGQ32-BGQ33</f>
        <v>2</v>
      </c>
      <c r="BGR35" s="16">
        <f t="shared" ref="BGR35" si="1421">BGQ35+BGR31-BGR32-BGR33</f>
        <v>2</v>
      </c>
      <c r="BGS35" s="16">
        <f t="shared" ref="BGS35" si="1422">BGR35+BGS31-BGS32-BGS33</f>
        <v>2</v>
      </c>
      <c r="BGT35" s="16">
        <f t="shared" ref="BGT35" si="1423">BGS35+BGT31-BGT32-BGT33</f>
        <v>2</v>
      </c>
      <c r="BGU35" s="16">
        <f t="shared" ref="BGU35" si="1424">BGT35+BGU31-BGU32-BGU33</f>
        <v>2</v>
      </c>
      <c r="BGV35" s="16">
        <f t="shared" ref="BGV35" si="1425">BGU35+BGV31-BGV32-BGV33</f>
        <v>2</v>
      </c>
      <c r="BGW35" s="16">
        <f t="shared" ref="BGW35" si="1426">BGV35+BGW31-BGW32-BGW33</f>
        <v>2</v>
      </c>
      <c r="BGX35" s="16">
        <f t="shared" ref="BGX35" si="1427">BGW35+BGX31-BGX32-BGX33</f>
        <v>2</v>
      </c>
      <c r="BGY35" s="16">
        <f t="shared" ref="BGY35" si="1428">BGX35+BGY31-BGY32-BGY33</f>
        <v>2</v>
      </c>
      <c r="BGZ35" s="16">
        <f t="shared" ref="BGZ35" si="1429">BGY35+BGZ31-BGZ32-BGZ33</f>
        <v>2</v>
      </c>
      <c r="BHA35" s="16">
        <f t="shared" ref="BHA35" si="1430">BGZ35+BHA31-BHA32-BHA33</f>
        <v>2</v>
      </c>
      <c r="BHB35" s="16">
        <f t="shared" ref="BHB35" si="1431">BHA35+BHB31-BHB32-BHB33</f>
        <v>2</v>
      </c>
      <c r="BHC35" s="16">
        <f t="shared" ref="BHC35" si="1432">BHB35+BHC31-BHC32-BHC33</f>
        <v>2</v>
      </c>
      <c r="BHD35" s="16">
        <f t="shared" ref="BHD35" si="1433">BHC35+BHD31-BHD32-BHD33</f>
        <v>2</v>
      </c>
      <c r="BHE35" s="16">
        <f t="shared" ref="BHE35" si="1434">BHD35+BHE31-BHE32-BHE33</f>
        <v>2</v>
      </c>
      <c r="BHF35" s="16">
        <f t="shared" ref="BHF35" si="1435">BHE35+BHF31-BHF32-BHF33</f>
        <v>2</v>
      </c>
      <c r="BHG35" s="16">
        <f t="shared" ref="BHG35" si="1436">BHF35+BHG31-BHG32-BHG33</f>
        <v>2</v>
      </c>
      <c r="BHH35" s="16">
        <f t="shared" ref="BHH35" si="1437">BHG35+BHH31-BHH32-BHH33</f>
        <v>2</v>
      </c>
      <c r="BHI35" s="16">
        <f t="shared" ref="BHI35" si="1438">BHH35+BHI31-BHI32-BHI33</f>
        <v>2</v>
      </c>
      <c r="BHJ35" s="16">
        <f t="shared" ref="BHJ35" si="1439">BHI35+BHJ31-BHJ32-BHJ33</f>
        <v>2</v>
      </c>
      <c r="BHK35" s="16">
        <f t="shared" ref="BHK35" si="1440">BHJ35+BHK31-BHK32-BHK33</f>
        <v>2</v>
      </c>
      <c r="BHL35" s="16">
        <f t="shared" ref="BHL35" si="1441">BHK35+BHL31-BHL32-BHL33</f>
        <v>2</v>
      </c>
      <c r="BHM35" s="16">
        <f t="shared" ref="BHM35" si="1442">BHL35+BHM31-BHM32-BHM33</f>
        <v>2</v>
      </c>
      <c r="BHN35" s="16">
        <f t="shared" ref="BHN35:BHW35" si="1443">BHM35+BHN31-BHN32-BHN33</f>
        <v>2</v>
      </c>
      <c r="BHO35" s="16">
        <f t="shared" si="1443"/>
        <v>2</v>
      </c>
      <c r="BHP35" s="16">
        <f t="shared" si="1443"/>
        <v>2</v>
      </c>
      <c r="BHQ35" s="16">
        <f t="shared" si="1443"/>
        <v>2</v>
      </c>
      <c r="BHR35" s="16">
        <f t="shared" si="1443"/>
        <v>2</v>
      </c>
      <c r="BHS35" s="16">
        <f t="shared" si="1443"/>
        <v>2</v>
      </c>
      <c r="BHT35" s="16">
        <f t="shared" si="1443"/>
        <v>2</v>
      </c>
      <c r="BHU35" s="16">
        <f t="shared" si="1443"/>
        <v>2</v>
      </c>
      <c r="BHV35" s="16">
        <f t="shared" si="1443"/>
        <v>2</v>
      </c>
      <c r="BHW35" s="16">
        <f t="shared" si="1443"/>
        <v>2</v>
      </c>
      <c r="BHX35" s="16">
        <f t="shared" ref="BHX35:BIC35" si="1444">BHW35+BHX31-BHX32-BHX33</f>
        <v>2</v>
      </c>
      <c r="BHY35" s="16">
        <f t="shared" si="1444"/>
        <v>2</v>
      </c>
      <c r="BHZ35" s="16">
        <f t="shared" si="1444"/>
        <v>2</v>
      </c>
      <c r="BIA35" s="16">
        <f t="shared" si="1444"/>
        <v>2</v>
      </c>
      <c r="BIB35" s="16">
        <f t="shared" si="1444"/>
        <v>2</v>
      </c>
      <c r="BIC35" s="16">
        <f t="shared" si="1444"/>
        <v>2</v>
      </c>
      <c r="BID35" s="16">
        <f t="shared" ref="BID35:BIJ35" si="1445">BIC35+BID31-BID32-BID33</f>
        <v>2</v>
      </c>
      <c r="BIE35" s="16">
        <f t="shared" si="1445"/>
        <v>2</v>
      </c>
      <c r="BIF35" s="16">
        <f t="shared" si="1445"/>
        <v>2</v>
      </c>
      <c r="BIG35" s="16">
        <f t="shared" si="1445"/>
        <v>2</v>
      </c>
      <c r="BIH35" s="16">
        <f t="shared" si="1445"/>
        <v>2</v>
      </c>
      <c r="BII35" s="16">
        <f t="shared" si="1445"/>
        <v>2</v>
      </c>
      <c r="BIJ35" s="16">
        <f t="shared" si="1445"/>
        <v>2</v>
      </c>
      <c r="BIK35" s="16">
        <f t="shared" ref="BIK35:BIP35" si="1446">BIJ35+BIK31-BIK32-BIK33</f>
        <v>2</v>
      </c>
      <c r="BIL35" s="16">
        <f t="shared" si="1446"/>
        <v>2</v>
      </c>
      <c r="BIM35" s="16">
        <f t="shared" si="1446"/>
        <v>2</v>
      </c>
      <c r="BIN35" s="16">
        <f t="shared" si="1446"/>
        <v>2</v>
      </c>
      <c r="BIO35" s="16">
        <f t="shared" si="1446"/>
        <v>2</v>
      </c>
      <c r="BIP35" s="16">
        <f t="shared" si="1446"/>
        <v>2</v>
      </c>
      <c r="BIQ35" s="16">
        <f t="shared" ref="BIQ35:BIW35" si="1447">BIP35+BIQ31-BIQ32-BIQ33</f>
        <v>2</v>
      </c>
      <c r="BIR35" s="16">
        <f t="shared" si="1447"/>
        <v>2</v>
      </c>
      <c r="BIS35" s="16">
        <f t="shared" si="1447"/>
        <v>2</v>
      </c>
      <c r="BIT35" s="16">
        <f t="shared" si="1447"/>
        <v>2</v>
      </c>
      <c r="BIU35" s="16">
        <f t="shared" si="1447"/>
        <v>2</v>
      </c>
      <c r="BIV35" s="16">
        <f t="shared" si="1447"/>
        <v>2</v>
      </c>
      <c r="BIW35" s="16">
        <f t="shared" si="1447"/>
        <v>2</v>
      </c>
      <c r="BIX35" s="16">
        <f t="shared" ref="BIX35:BJC35" si="1448">BIW35+BIX31-BIX32-BIX33</f>
        <v>2</v>
      </c>
      <c r="BIY35" s="16">
        <f t="shared" si="1448"/>
        <v>2</v>
      </c>
      <c r="BIZ35" s="16">
        <f t="shared" si="1448"/>
        <v>2</v>
      </c>
      <c r="BJA35" s="16">
        <f t="shared" si="1448"/>
        <v>2</v>
      </c>
      <c r="BJB35" s="16">
        <f t="shared" si="1448"/>
        <v>2</v>
      </c>
      <c r="BJC35" s="16">
        <f t="shared" si="1448"/>
        <v>2</v>
      </c>
      <c r="BJD35" s="16">
        <f t="shared" ref="BJD35:BKF35" si="1449">BJC35+BJD31-BJD32-BJD33</f>
        <v>2</v>
      </c>
      <c r="BJE35" s="16">
        <f t="shared" si="1449"/>
        <v>2</v>
      </c>
      <c r="BJF35" s="16">
        <f t="shared" si="1449"/>
        <v>2</v>
      </c>
      <c r="BJG35" s="16">
        <f t="shared" si="1449"/>
        <v>2</v>
      </c>
      <c r="BJH35" s="16">
        <f t="shared" si="1449"/>
        <v>2</v>
      </c>
      <c r="BJI35" s="16">
        <f t="shared" si="1449"/>
        <v>2</v>
      </c>
      <c r="BJJ35" s="16">
        <f t="shared" si="1449"/>
        <v>2</v>
      </c>
      <c r="BJK35" s="16">
        <f t="shared" si="1449"/>
        <v>2</v>
      </c>
      <c r="BJL35" s="16">
        <f t="shared" si="1449"/>
        <v>2</v>
      </c>
      <c r="BJM35" s="16">
        <f t="shared" si="1449"/>
        <v>2</v>
      </c>
      <c r="BJN35" s="16">
        <f t="shared" si="1449"/>
        <v>2</v>
      </c>
      <c r="BJO35" s="16">
        <f t="shared" si="1449"/>
        <v>2</v>
      </c>
      <c r="BJP35" s="16">
        <f t="shared" si="1449"/>
        <v>2</v>
      </c>
      <c r="BJQ35" s="16">
        <f t="shared" si="1449"/>
        <v>2</v>
      </c>
      <c r="BJR35" s="16">
        <f t="shared" si="1449"/>
        <v>2</v>
      </c>
      <c r="BJS35" s="16">
        <f t="shared" si="1449"/>
        <v>2</v>
      </c>
      <c r="BJT35" s="16">
        <f t="shared" si="1449"/>
        <v>2</v>
      </c>
      <c r="BJU35" s="16">
        <f t="shared" si="1449"/>
        <v>2</v>
      </c>
      <c r="BJV35" s="16">
        <f t="shared" si="1449"/>
        <v>2</v>
      </c>
      <c r="BJW35" s="16">
        <f t="shared" si="1449"/>
        <v>2</v>
      </c>
      <c r="BJX35" s="16">
        <f t="shared" si="1449"/>
        <v>2</v>
      </c>
      <c r="BJY35" s="16">
        <f t="shared" si="1449"/>
        <v>2</v>
      </c>
      <c r="BJZ35" s="16">
        <f t="shared" si="1449"/>
        <v>2</v>
      </c>
      <c r="BKA35" s="16">
        <f t="shared" si="1449"/>
        <v>2</v>
      </c>
      <c r="BKB35" s="16">
        <f t="shared" si="1449"/>
        <v>2</v>
      </c>
      <c r="BKC35" s="16">
        <f t="shared" si="1449"/>
        <v>2</v>
      </c>
      <c r="BKD35" s="16">
        <f t="shared" si="1449"/>
        <v>2</v>
      </c>
      <c r="BKE35" s="16">
        <f t="shared" si="1449"/>
        <v>2</v>
      </c>
      <c r="BKF35" s="16">
        <f t="shared" si="1449"/>
        <v>2</v>
      </c>
      <c r="BKG35" s="16">
        <f t="shared" ref="BKG35:BKL35" si="1450">BKF35+BKG31-BKG32-BKG33</f>
        <v>2</v>
      </c>
      <c r="BKH35" s="16">
        <f t="shared" si="1450"/>
        <v>2</v>
      </c>
      <c r="BKI35" s="16">
        <f t="shared" si="1450"/>
        <v>2</v>
      </c>
      <c r="BKJ35" s="16">
        <f t="shared" si="1450"/>
        <v>2</v>
      </c>
      <c r="BKK35" s="16">
        <f t="shared" si="1450"/>
        <v>2</v>
      </c>
      <c r="BKL35" s="16">
        <f t="shared" si="1450"/>
        <v>2</v>
      </c>
      <c r="BKM35" s="16">
        <f t="shared" ref="BKM35:BMV35" si="1451">BKL35+BKM31-BKM32-BKM33</f>
        <v>2</v>
      </c>
      <c r="BKN35" s="16">
        <f t="shared" si="1451"/>
        <v>2</v>
      </c>
      <c r="BKO35" s="16">
        <f t="shared" si="1451"/>
        <v>2</v>
      </c>
      <c r="BKP35" s="16">
        <f t="shared" si="1451"/>
        <v>2</v>
      </c>
      <c r="BKQ35" s="16">
        <f t="shared" si="1451"/>
        <v>2</v>
      </c>
      <c r="BKR35" s="16">
        <f t="shared" si="1451"/>
        <v>2</v>
      </c>
      <c r="BKS35" s="16">
        <f t="shared" si="1451"/>
        <v>2</v>
      </c>
      <c r="BKT35" s="16">
        <f t="shared" si="1451"/>
        <v>2</v>
      </c>
      <c r="BKU35" s="16">
        <f t="shared" si="1451"/>
        <v>2</v>
      </c>
      <c r="BKV35" s="16">
        <f t="shared" si="1451"/>
        <v>2</v>
      </c>
      <c r="BKW35" s="16">
        <f t="shared" si="1451"/>
        <v>2</v>
      </c>
      <c r="BKX35" s="16">
        <f t="shared" si="1451"/>
        <v>2</v>
      </c>
      <c r="BKY35" s="16">
        <f t="shared" si="1451"/>
        <v>2</v>
      </c>
      <c r="BKZ35" s="16">
        <f t="shared" si="1451"/>
        <v>2</v>
      </c>
      <c r="BLA35" s="16">
        <f t="shared" si="1451"/>
        <v>2</v>
      </c>
      <c r="BLB35" s="16">
        <f t="shared" si="1451"/>
        <v>2</v>
      </c>
      <c r="BLC35" s="16">
        <f t="shared" si="1451"/>
        <v>2</v>
      </c>
      <c r="BLD35" s="16">
        <f t="shared" si="1451"/>
        <v>2</v>
      </c>
      <c r="BLE35" s="16">
        <f t="shared" si="1451"/>
        <v>2</v>
      </c>
      <c r="BLF35" s="16">
        <f t="shared" si="1451"/>
        <v>2</v>
      </c>
      <c r="BLG35" s="16">
        <f t="shared" si="1451"/>
        <v>2</v>
      </c>
      <c r="BLH35" s="16">
        <f t="shared" si="1451"/>
        <v>2</v>
      </c>
      <c r="BLI35" s="16">
        <f t="shared" si="1451"/>
        <v>2</v>
      </c>
      <c r="BLJ35" s="16">
        <f t="shared" si="1451"/>
        <v>2</v>
      </c>
      <c r="BLK35" s="16">
        <f t="shared" si="1451"/>
        <v>2</v>
      </c>
      <c r="BLL35" s="16">
        <f t="shared" si="1451"/>
        <v>2</v>
      </c>
      <c r="BLM35" s="16">
        <f t="shared" si="1451"/>
        <v>2</v>
      </c>
      <c r="BLN35" s="16">
        <f t="shared" si="1451"/>
        <v>2</v>
      </c>
      <c r="BLO35" s="16">
        <f t="shared" si="1451"/>
        <v>2</v>
      </c>
      <c r="BLP35" s="16">
        <f t="shared" si="1451"/>
        <v>2</v>
      </c>
      <c r="BLQ35" s="16">
        <f t="shared" si="1451"/>
        <v>2</v>
      </c>
      <c r="BLR35" s="16">
        <f t="shared" si="1451"/>
        <v>2</v>
      </c>
      <c r="BLS35" s="16">
        <f t="shared" si="1451"/>
        <v>2</v>
      </c>
      <c r="BLT35" s="16">
        <f t="shared" si="1451"/>
        <v>2</v>
      </c>
      <c r="BLU35" s="16">
        <f t="shared" si="1451"/>
        <v>2</v>
      </c>
      <c r="BLV35" s="16">
        <f t="shared" si="1451"/>
        <v>2</v>
      </c>
      <c r="BLW35" s="16">
        <f t="shared" si="1451"/>
        <v>2</v>
      </c>
      <c r="BLX35" s="16">
        <f t="shared" si="1451"/>
        <v>2</v>
      </c>
      <c r="BLY35" s="16">
        <f t="shared" si="1451"/>
        <v>2</v>
      </c>
      <c r="BLZ35" s="16">
        <f t="shared" si="1451"/>
        <v>2</v>
      </c>
      <c r="BMA35" s="16">
        <f t="shared" si="1451"/>
        <v>2</v>
      </c>
      <c r="BMB35" s="16">
        <f t="shared" si="1451"/>
        <v>2</v>
      </c>
      <c r="BMC35" s="16">
        <f t="shared" si="1451"/>
        <v>2</v>
      </c>
      <c r="BMD35" s="16">
        <f t="shared" si="1451"/>
        <v>2</v>
      </c>
      <c r="BME35" s="16">
        <f t="shared" si="1451"/>
        <v>2</v>
      </c>
      <c r="BMF35" s="16">
        <f t="shared" si="1451"/>
        <v>2</v>
      </c>
      <c r="BMG35" s="16">
        <f t="shared" si="1451"/>
        <v>2</v>
      </c>
      <c r="BMH35" s="16">
        <f t="shared" si="1451"/>
        <v>2</v>
      </c>
      <c r="BMI35" s="16">
        <f t="shared" si="1451"/>
        <v>2</v>
      </c>
      <c r="BMJ35" s="16">
        <f t="shared" si="1451"/>
        <v>2</v>
      </c>
      <c r="BMK35" s="16">
        <f t="shared" si="1451"/>
        <v>2</v>
      </c>
      <c r="BML35" s="16">
        <f t="shared" si="1451"/>
        <v>2</v>
      </c>
      <c r="BMM35" s="16">
        <f t="shared" si="1451"/>
        <v>2</v>
      </c>
      <c r="BMN35" s="16">
        <f t="shared" si="1451"/>
        <v>2</v>
      </c>
      <c r="BMO35" s="16">
        <f t="shared" si="1451"/>
        <v>2</v>
      </c>
      <c r="BMP35" s="16">
        <f t="shared" si="1451"/>
        <v>2</v>
      </c>
      <c r="BMQ35" s="16">
        <f t="shared" si="1451"/>
        <v>2</v>
      </c>
      <c r="BMR35" s="16">
        <f t="shared" si="1451"/>
        <v>2</v>
      </c>
      <c r="BMS35" s="16">
        <f t="shared" si="1451"/>
        <v>2</v>
      </c>
      <c r="BMT35" s="16">
        <f t="shared" si="1451"/>
        <v>2</v>
      </c>
      <c r="BMU35" s="16">
        <f t="shared" si="1451"/>
        <v>2</v>
      </c>
      <c r="BMV35" s="16">
        <f t="shared" si="1451"/>
        <v>2</v>
      </c>
      <c r="BMW35" s="16">
        <f t="shared" ref="BMW35:BMY35" si="1452">BMV35+BMW31-BMW32-BMW33</f>
        <v>2</v>
      </c>
      <c r="BMX35" s="16">
        <f t="shared" si="1452"/>
        <v>2</v>
      </c>
      <c r="BMY35" s="16">
        <f t="shared" si="1452"/>
        <v>2</v>
      </c>
    </row>
    <row r="36" spans="1:1715" s="6" customFormat="1" x14ac:dyDescent="0.25">
      <c r="A36" s="4" t="s">
        <v>853</v>
      </c>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6"/>
      <c r="HX36" s="16"/>
      <c r="HY36" s="16"/>
      <c r="HZ36" s="16"/>
      <c r="IA36" s="16"/>
      <c r="IB36" s="16"/>
      <c r="IC36" s="16"/>
      <c r="ID36" s="16"/>
      <c r="IE36" s="16"/>
      <c r="IF36" s="16"/>
      <c r="IG36" s="16"/>
      <c r="IH36" s="16"/>
      <c r="II36" s="16"/>
      <c r="IJ36" s="16"/>
      <c r="IK36" s="16"/>
      <c r="IL36" s="16"/>
      <c r="IM36" s="16"/>
      <c r="IN36" s="16"/>
      <c r="IO36" s="16"/>
      <c r="IP36" s="16"/>
      <c r="IQ36" s="16"/>
      <c r="IR36" s="16"/>
      <c r="IS36" s="16"/>
      <c r="IT36" s="16"/>
      <c r="IU36" s="16"/>
      <c r="IV36" s="16"/>
      <c r="IW36" s="16"/>
      <c r="IX36" s="16"/>
      <c r="IY36" s="16"/>
      <c r="IZ36" s="16"/>
      <c r="JA36" s="16"/>
      <c r="JB36" s="16"/>
      <c r="JC36" s="16"/>
      <c r="JD36" s="16"/>
      <c r="JE36" s="16"/>
      <c r="JF36" s="16"/>
      <c r="JG36" s="16"/>
      <c r="JH36" s="16"/>
      <c r="JI36" s="16"/>
      <c r="JJ36" s="16"/>
      <c r="JK36" s="16"/>
      <c r="JL36" s="16"/>
      <c r="JM36" s="16"/>
      <c r="JN36" s="16"/>
      <c r="JO36" s="16"/>
      <c r="JP36" s="16"/>
      <c r="JQ36" s="16"/>
      <c r="JR36" s="16"/>
      <c r="JS36" s="16"/>
      <c r="JT36" s="16"/>
      <c r="JU36" s="16"/>
      <c r="JV36" s="16"/>
      <c r="JW36" s="16"/>
      <c r="JX36" s="16"/>
      <c r="JY36" s="16"/>
      <c r="JZ36" s="16"/>
      <c r="KA36" s="16"/>
      <c r="KB36" s="16"/>
      <c r="KC36" s="16"/>
      <c r="KD36" s="16"/>
      <c r="KE36" s="16"/>
      <c r="KF36" s="16"/>
      <c r="KG36" s="16"/>
      <c r="KH36" s="16"/>
      <c r="KI36" s="16"/>
      <c r="KJ36" s="16"/>
      <c r="KK36" s="16"/>
      <c r="KL36" s="16"/>
      <c r="KM36" s="16"/>
      <c r="KN36" s="16"/>
      <c r="KO36" s="16"/>
      <c r="KP36" s="16"/>
      <c r="KQ36" s="16"/>
      <c r="KR36" s="16"/>
      <c r="KS36" s="16"/>
      <c r="KT36" s="16"/>
      <c r="KU36" s="16"/>
      <c r="KV36" s="16"/>
      <c r="KW36" s="16"/>
      <c r="KX36" s="16"/>
      <c r="KY36" s="16"/>
      <c r="KZ36" s="16"/>
      <c r="LA36" s="16"/>
      <c r="LB36" s="16"/>
      <c r="LC36" s="16"/>
      <c r="LD36" s="16"/>
      <c r="LE36" s="16"/>
      <c r="LF36" s="16"/>
      <c r="LG36" s="16"/>
      <c r="LH36" s="16"/>
      <c r="LI36" s="16"/>
      <c r="LJ36" s="16"/>
      <c r="LK36" s="16"/>
      <c r="LL36" s="16"/>
      <c r="LM36" s="16"/>
      <c r="LN36" s="16"/>
      <c r="LO36" s="16"/>
      <c r="LP36" s="16"/>
      <c r="LQ36" s="16"/>
      <c r="LR36" s="16"/>
      <c r="LS36" s="16"/>
      <c r="LT36" s="16"/>
      <c r="LU36" s="16"/>
      <c r="LV36" s="16"/>
      <c r="LW36" s="16"/>
      <c r="LX36" s="16"/>
      <c r="LY36" s="16"/>
      <c r="LZ36" s="16"/>
      <c r="MA36" s="16"/>
      <c r="MB36" s="16"/>
      <c r="MC36" s="16"/>
      <c r="MD36" s="16"/>
      <c r="ME36" s="16"/>
      <c r="MF36" s="16"/>
      <c r="MG36" s="16"/>
      <c r="MH36" s="16"/>
      <c r="MJ36" s="16"/>
      <c r="MK36" s="16"/>
      <c r="ML36" s="16"/>
      <c r="MM36" s="16"/>
      <c r="MN36" s="16"/>
      <c r="MO36" s="16"/>
      <c r="MP36" s="16"/>
      <c r="MQ36" s="16"/>
      <c r="MR36" s="16"/>
      <c r="MS36" s="16"/>
      <c r="MT36" s="16"/>
      <c r="MU36" s="16"/>
      <c r="MV36" s="16"/>
      <c r="MW36" s="16"/>
      <c r="MX36" s="16"/>
      <c r="MY36" s="16"/>
      <c r="MZ36" s="16"/>
      <c r="NA36" s="16"/>
      <c r="NB36" s="16"/>
      <c r="NC36" s="16"/>
      <c r="ND36" s="16"/>
      <c r="NE36" s="16"/>
      <c r="NF36" s="16"/>
      <c r="NG36" s="16"/>
      <c r="NH36" s="16"/>
      <c r="NI36" s="16"/>
      <c r="NJ36" s="16"/>
      <c r="NK36" s="16"/>
      <c r="NL36" s="16"/>
      <c r="NM36" s="16"/>
      <c r="NN36" s="16"/>
      <c r="NO36" s="16"/>
      <c r="NP36" s="16"/>
      <c r="NQ36" s="16"/>
      <c r="NR36" s="16"/>
      <c r="NS36" s="16"/>
      <c r="NT36" s="16"/>
      <c r="NU36" s="16"/>
      <c r="NV36" s="16"/>
      <c r="NW36" s="16"/>
      <c r="NX36" s="16"/>
      <c r="NY36" s="16"/>
      <c r="NZ36" s="16"/>
      <c r="OA36" s="16"/>
      <c r="OB36" s="16"/>
      <c r="OC36" s="16"/>
      <c r="OD36" s="16"/>
      <c r="OE36" s="16"/>
      <c r="OF36" s="16"/>
      <c r="OG36" s="16"/>
      <c r="OH36" s="16"/>
      <c r="OI36" s="16"/>
      <c r="OJ36" s="16"/>
      <c r="OK36" s="16"/>
      <c r="OL36" s="16"/>
      <c r="OM36" s="16"/>
      <c r="ON36" s="16"/>
      <c r="OO36" s="16"/>
      <c r="OP36" s="16"/>
      <c r="OQ36" s="16"/>
      <c r="OR36" s="16"/>
      <c r="OS36" s="16"/>
      <c r="OT36" s="16"/>
      <c r="OU36" s="16"/>
      <c r="OV36" s="16"/>
      <c r="OW36" s="16"/>
      <c r="OX36" s="16"/>
      <c r="OY36" s="16"/>
      <c r="OZ36" s="16"/>
      <c r="PA36" s="16"/>
      <c r="PB36" s="16"/>
      <c r="PC36" s="16"/>
      <c r="PD36" s="16"/>
      <c r="PE36" s="16"/>
      <c r="PF36" s="16"/>
      <c r="PG36" s="16"/>
      <c r="PH36" s="16"/>
      <c r="PI36" s="16"/>
      <c r="PJ36" s="16"/>
      <c r="PK36" s="16"/>
      <c r="PL36" s="16"/>
      <c r="PM36" s="16"/>
      <c r="PN36" s="16"/>
      <c r="PO36" s="16"/>
      <c r="PP36" s="16"/>
      <c r="PQ36" s="16"/>
      <c r="PR36" s="16"/>
      <c r="PS36" s="16"/>
      <c r="PT36" s="16"/>
      <c r="PU36" s="16"/>
      <c r="PV36" s="16"/>
      <c r="PW36" s="16"/>
      <c r="PX36" s="16"/>
      <c r="PY36" s="16"/>
      <c r="PZ36" s="16"/>
      <c r="QA36" s="16"/>
      <c r="QB36" s="16"/>
      <c r="QC36" s="16"/>
      <c r="QD36" s="16"/>
      <c r="QE36" s="16"/>
      <c r="QF36" s="16"/>
      <c r="QG36" s="16"/>
      <c r="QH36" s="16"/>
      <c r="QI36" s="16"/>
      <c r="QJ36" s="16"/>
      <c r="QK36" s="16"/>
      <c r="QL36" s="16"/>
      <c r="QM36" s="16"/>
      <c r="QN36" s="16"/>
      <c r="QO36" s="16"/>
      <c r="QP36" s="16"/>
      <c r="QQ36" s="16"/>
      <c r="QR36" s="16"/>
      <c r="QS36" s="16"/>
      <c r="QT36" s="16"/>
      <c r="QU36" s="16"/>
      <c r="QV36" s="16"/>
      <c r="QW36" s="16"/>
      <c r="QX36" s="16"/>
      <c r="QY36" s="16"/>
      <c r="QZ36" s="16"/>
      <c r="RA36" s="16"/>
      <c r="RB36" s="16"/>
      <c r="RC36" s="16"/>
      <c r="RD36" s="16"/>
      <c r="RE36" s="16"/>
      <c r="RF36" s="16"/>
      <c r="RG36" s="16"/>
      <c r="RH36" s="16"/>
      <c r="RI36" s="16"/>
      <c r="RJ36" s="16"/>
      <c r="RK36" s="16"/>
      <c r="RL36" s="16"/>
      <c r="RM36" s="16"/>
      <c r="RN36" s="16"/>
      <c r="RO36" s="16"/>
      <c r="RP36" s="16"/>
      <c r="RQ36" s="16"/>
      <c r="RR36" s="16"/>
      <c r="RS36" s="16"/>
      <c r="RT36" s="16"/>
      <c r="RU36" s="16"/>
      <c r="RV36" s="16"/>
      <c r="RW36" s="16"/>
      <c r="RX36" s="16"/>
      <c r="RY36" s="16"/>
      <c r="RZ36" s="16"/>
      <c r="SA36" s="16"/>
      <c r="SB36" s="16"/>
      <c r="SC36" s="16"/>
      <c r="SD36" s="16"/>
      <c r="SE36" s="16"/>
      <c r="SF36" s="16"/>
      <c r="SG36" s="16"/>
      <c r="SH36" s="16"/>
      <c r="SI36" s="16"/>
      <c r="SJ36" s="16"/>
      <c r="SK36" s="16"/>
      <c r="SL36" s="16"/>
      <c r="SM36" s="16"/>
      <c r="SN36" s="16"/>
      <c r="SO36" s="16"/>
      <c r="SP36" s="16"/>
      <c r="SQ36" s="16"/>
      <c r="SR36" s="16"/>
      <c r="SS36" s="16"/>
      <c r="ST36" s="16"/>
      <c r="SU36" s="16"/>
      <c r="SV36" s="16"/>
      <c r="SW36" s="16"/>
      <c r="SX36" s="16"/>
      <c r="SY36" s="16"/>
      <c r="SZ36" s="16"/>
      <c r="TA36" s="16"/>
      <c r="TB36" s="16"/>
      <c r="TC36" s="16"/>
      <c r="TD36" s="16"/>
      <c r="TE36" s="16"/>
      <c r="TF36" s="16"/>
      <c r="TG36" s="16"/>
      <c r="TH36" s="16"/>
      <c r="TI36" s="16"/>
      <c r="TJ36" s="16"/>
      <c r="TK36" s="16"/>
      <c r="TL36" s="16"/>
      <c r="TM36" s="16"/>
      <c r="TN36" s="16"/>
      <c r="TO36" s="16"/>
      <c r="TP36" s="16"/>
      <c r="TQ36" s="16"/>
      <c r="TR36" s="16"/>
      <c r="TS36" s="16"/>
      <c r="TT36" s="16"/>
      <c r="TU36" s="16"/>
      <c r="TV36" s="16"/>
      <c r="TW36" s="16"/>
      <c r="TX36" s="16"/>
      <c r="TY36" s="16"/>
      <c r="TZ36" s="16"/>
      <c r="UA36" s="16"/>
      <c r="UB36" s="16"/>
      <c r="UC36" s="16"/>
      <c r="UD36" s="16"/>
      <c r="UE36" s="16"/>
      <c r="UF36" s="16"/>
      <c r="UG36" s="16"/>
      <c r="UH36" s="16"/>
      <c r="UI36" s="16"/>
      <c r="UJ36" s="16"/>
      <c r="UK36" s="16"/>
      <c r="UL36" s="16"/>
      <c r="UM36" s="16"/>
      <c r="UN36" s="16"/>
      <c r="UO36" s="16"/>
      <c r="UP36" s="16"/>
      <c r="UQ36" s="16"/>
      <c r="UR36" s="16"/>
      <c r="US36" s="16"/>
      <c r="UT36" s="16"/>
      <c r="UU36" s="16"/>
      <c r="UV36" s="16"/>
      <c r="UW36" s="16"/>
      <c r="UX36" s="16"/>
      <c r="UY36" s="16"/>
      <c r="UZ36" s="16"/>
      <c r="VA36" s="16"/>
      <c r="VB36" s="16"/>
      <c r="VC36" s="16"/>
      <c r="VD36" s="16"/>
      <c r="VE36" s="16"/>
      <c r="VF36" s="16"/>
      <c r="VG36" s="16"/>
      <c r="VH36" s="16"/>
      <c r="VI36" s="16"/>
      <c r="VJ36" s="16"/>
      <c r="VK36" s="16"/>
      <c r="VL36" s="16"/>
      <c r="VM36" s="16"/>
      <c r="VN36" s="16"/>
      <c r="VO36" s="16"/>
      <c r="VP36" s="16"/>
      <c r="VQ36" s="16"/>
      <c r="VR36" s="16"/>
      <c r="VS36" s="16"/>
      <c r="VT36" s="16"/>
      <c r="VU36" s="16"/>
      <c r="VV36" s="16"/>
      <c r="VW36" s="16"/>
      <c r="VX36" s="16"/>
      <c r="VY36" s="16"/>
      <c r="VZ36" s="16"/>
      <c r="WA36" s="16"/>
      <c r="WB36" s="16"/>
      <c r="WC36" s="16"/>
      <c r="WD36" s="16"/>
      <c r="WE36" s="16"/>
      <c r="WF36" s="16"/>
      <c r="WG36" s="16"/>
      <c r="WH36" s="16"/>
      <c r="WI36" s="16"/>
      <c r="WJ36" s="16"/>
      <c r="WK36" s="16"/>
      <c r="WL36" s="16"/>
      <c r="WM36" s="16"/>
      <c r="WN36" s="16"/>
      <c r="WO36" s="16"/>
      <c r="WP36" s="16"/>
      <c r="WQ36" s="16"/>
      <c r="WR36" s="16"/>
      <c r="WS36" s="16"/>
      <c r="WT36" s="16"/>
      <c r="WU36" s="16"/>
      <c r="WV36" s="16"/>
      <c r="WW36" s="16"/>
      <c r="WX36" s="16"/>
      <c r="WY36" s="16"/>
      <c r="WZ36" s="16"/>
      <c r="XA36" s="16"/>
      <c r="XB36" s="16"/>
      <c r="XC36" s="16"/>
      <c r="XD36" s="16"/>
      <c r="XE36" s="16"/>
      <c r="XF36" s="16"/>
      <c r="XG36" s="16"/>
      <c r="XH36" s="16"/>
      <c r="XI36" s="16"/>
      <c r="XJ36" s="16"/>
      <c r="XK36" s="16"/>
      <c r="XL36" s="16"/>
      <c r="XM36" s="16"/>
      <c r="XN36" s="16"/>
      <c r="XO36" s="16"/>
      <c r="XP36" s="16"/>
      <c r="XQ36" s="16"/>
      <c r="XR36" s="16"/>
      <c r="XS36" s="16"/>
      <c r="XT36" s="16"/>
      <c r="XU36" s="16"/>
      <c r="XV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YT36" s="16"/>
      <c r="YU36" s="16"/>
      <c r="YV36" s="16"/>
      <c r="YW36" s="16"/>
      <c r="YX36" s="16"/>
      <c r="YY36" s="16"/>
      <c r="YZ36" s="16"/>
      <c r="ZA36" s="16"/>
      <c r="ZB36" s="16"/>
      <c r="ZC36" s="16"/>
      <c r="ZD36" s="16"/>
      <c r="ZE36" s="16"/>
      <c r="ZF36" s="16"/>
      <c r="ZG36" s="16"/>
      <c r="ZH36" s="16"/>
      <c r="ZI36" s="16"/>
      <c r="ZJ36" s="16"/>
      <c r="ZK36" s="16"/>
      <c r="ZL36" s="16"/>
      <c r="ZM36" s="16"/>
      <c r="ZN36" s="16"/>
      <c r="ZO36" s="16"/>
      <c r="ZP36" s="16"/>
      <c r="ZQ36" s="16"/>
      <c r="ZR36" s="16"/>
      <c r="ZS36" s="16"/>
      <c r="ZT36" s="16"/>
      <c r="ZU36" s="16"/>
      <c r="ZV36" s="16"/>
      <c r="ZW36" s="16"/>
      <c r="ZX36" s="16"/>
      <c r="ZY36" s="16"/>
      <c r="ZZ36" s="16"/>
      <c r="AAA36" s="16"/>
      <c r="AAB36" s="16"/>
      <c r="AAC36" s="16"/>
      <c r="AAD36" s="16"/>
      <c r="AAE36" s="16"/>
      <c r="AAF36" s="16"/>
      <c r="AAG36" s="16"/>
      <c r="AAH36" s="16"/>
      <c r="AAI36" s="16"/>
      <c r="AAJ36" s="16"/>
      <c r="AAK36" s="16"/>
      <c r="AAL36" s="16"/>
      <c r="AAM36" s="16"/>
      <c r="AAN36" s="16"/>
      <c r="AAO36" s="16"/>
      <c r="AAP36" s="16"/>
      <c r="AAQ36" s="16"/>
      <c r="AAR36" s="16"/>
      <c r="AAS36" s="16"/>
      <c r="AAT36" s="16"/>
      <c r="AAU36" s="16"/>
      <c r="AAV36" s="16"/>
      <c r="AAW36" s="16"/>
      <c r="AAX36" s="16"/>
      <c r="AAY36" s="16"/>
      <c r="AAZ36" s="16"/>
      <c r="ABA36" s="16"/>
      <c r="ABB36" s="16"/>
      <c r="ABC36" s="16"/>
      <c r="ABD36" s="16"/>
      <c r="ABE36" s="16"/>
      <c r="ABF36" s="16"/>
      <c r="ABG36" s="16"/>
      <c r="ABH36" s="16"/>
      <c r="ABI36" s="16"/>
      <c r="ABJ36" s="16"/>
      <c r="ABK36" s="16"/>
      <c r="ABL36" s="16"/>
      <c r="ABM36" s="16"/>
      <c r="ABN36" s="16"/>
      <c r="ABO36" s="16"/>
      <c r="ABP36" s="16"/>
      <c r="ABQ36" s="16"/>
      <c r="ABR36" s="16"/>
      <c r="ABS36" s="16"/>
      <c r="ABT36" s="16"/>
      <c r="ABU36" s="16"/>
      <c r="ABV36" s="16"/>
      <c r="ABW36" s="16"/>
      <c r="ABX36" s="16"/>
      <c r="ABY36" s="16"/>
      <c r="ABZ36" s="16"/>
      <c r="ACA36" s="16"/>
      <c r="ACB36" s="16"/>
      <c r="ACC36" s="16"/>
      <c r="ACD36" s="16"/>
      <c r="ACE36" s="16"/>
      <c r="ACF36" s="16"/>
      <c r="ACG36" s="16"/>
      <c r="ACH36" s="16"/>
      <c r="ACI36" s="16"/>
      <c r="ACJ36" s="16"/>
      <c r="ACK36" s="16"/>
      <c r="ACL36" s="16"/>
      <c r="ACM36" s="16"/>
      <c r="ACN36" s="16"/>
      <c r="ACO36" s="16"/>
      <c r="ACP36" s="16"/>
      <c r="ACQ36" s="16"/>
      <c r="ACR36" s="16"/>
      <c r="ACS36" s="16"/>
      <c r="ACT36" s="16"/>
      <c r="ACU36" s="16"/>
      <c r="ACV36" s="16"/>
      <c r="ACW36" s="16"/>
      <c r="ACX36" s="16"/>
      <c r="ACY36" s="16"/>
      <c r="ACZ36" s="16"/>
      <c r="ADA36" s="16"/>
      <c r="ADB36" s="16"/>
      <c r="ADC36" s="16"/>
      <c r="ADD36" s="16"/>
      <c r="ADE36" s="16"/>
      <c r="ADF36" s="16"/>
      <c r="ADG36" s="16"/>
      <c r="ADH36" s="16"/>
      <c r="ADI36" s="16"/>
      <c r="ADJ36" s="16"/>
      <c r="ADK36" s="16"/>
      <c r="ADL36" s="16"/>
      <c r="ADM36" s="16"/>
      <c r="ADN36" s="16"/>
      <c r="ADO36" s="16"/>
      <c r="ADP36" s="16"/>
      <c r="ADQ36" s="16"/>
      <c r="ADR36" s="16"/>
      <c r="ADS36" s="16"/>
      <c r="ADT36" s="16"/>
      <c r="ADU36" s="16"/>
      <c r="ADV36" s="16"/>
      <c r="ADW36" s="16"/>
      <c r="ADX36" s="16"/>
      <c r="ADY36" s="16"/>
      <c r="ADZ36" s="16"/>
      <c r="AEA36" s="16"/>
      <c r="AEB36" s="16"/>
      <c r="AEC36" s="16"/>
      <c r="AED36" s="16"/>
      <c r="AEE36" s="16"/>
      <c r="AEF36" s="16"/>
      <c r="AEG36" s="16"/>
      <c r="AEH36" s="16"/>
      <c r="AEI36" s="16"/>
      <c r="AEJ36" s="16"/>
      <c r="AEK36" s="16"/>
      <c r="AEL36" s="16"/>
      <c r="AEM36" s="16"/>
      <c r="AEN36" s="16"/>
      <c r="AEO36" s="16"/>
      <c r="AEP36" s="16"/>
      <c r="AEQ36" s="16"/>
      <c r="AER36" s="16"/>
      <c r="AES36" s="16"/>
      <c r="AET36" s="16"/>
      <c r="AEU36" s="16"/>
      <c r="AEV36" s="16"/>
      <c r="AEW36" s="16"/>
      <c r="AEX36" s="16"/>
      <c r="AEY36" s="16"/>
      <c r="AEZ36" s="16"/>
      <c r="AFA36" s="16"/>
      <c r="AFB36" s="16"/>
      <c r="AFC36" s="16"/>
      <c r="AFD36" s="16"/>
      <c r="AFE36" s="16"/>
      <c r="AFF36" s="16"/>
      <c r="AFG36" s="16"/>
      <c r="AFH36" s="16"/>
      <c r="AFI36" s="16"/>
      <c r="AFJ36" s="16"/>
      <c r="AFK36" s="16"/>
      <c r="AFL36" s="16"/>
      <c r="AFM36" s="16"/>
      <c r="AFN36" s="16"/>
      <c r="AFO36" s="16"/>
      <c r="AFP36" s="16"/>
      <c r="AFQ36" s="16"/>
      <c r="AFR36" s="16"/>
      <c r="AFS36" s="16"/>
      <c r="AFT36" s="16"/>
      <c r="AFU36" s="16"/>
      <c r="AFV36" s="16"/>
      <c r="AFW36" s="16"/>
      <c r="AFX36" s="16"/>
      <c r="AFY36" s="16"/>
      <c r="AFZ36" s="16"/>
      <c r="AGA36" s="16"/>
      <c r="AGB36" s="16"/>
      <c r="AGC36" s="16"/>
      <c r="AGD36" s="16"/>
      <c r="AGE36" s="16"/>
      <c r="AGF36" s="16"/>
      <c r="AGG36" s="16"/>
      <c r="AGH36" s="16"/>
      <c r="AGI36" s="16"/>
      <c r="AGJ36" s="16"/>
      <c r="AGK36" s="16"/>
      <c r="AGL36" s="16"/>
      <c r="AGM36" s="16"/>
      <c r="AGN36" s="16"/>
      <c r="AGO36" s="16"/>
      <c r="AGP36" s="16"/>
      <c r="AGQ36" s="16"/>
      <c r="AGR36" s="16"/>
      <c r="AGS36" s="16"/>
      <c r="AGT36" s="16"/>
      <c r="AGU36" s="16"/>
      <c r="AGV36" s="16"/>
      <c r="AGW36" s="16"/>
      <c r="AGX36" s="16"/>
      <c r="AGY36" s="16"/>
      <c r="AGZ36" s="16"/>
      <c r="AHA36" s="16"/>
      <c r="AHB36" s="16"/>
      <c r="AHC36" s="16"/>
      <c r="AHD36" s="16"/>
      <c r="AHE36" s="16"/>
      <c r="AHF36" s="16"/>
      <c r="AHG36" s="16"/>
      <c r="AHH36" s="16"/>
      <c r="AHI36" s="16"/>
      <c r="AHJ36" s="16"/>
      <c r="AHK36" s="16"/>
      <c r="AHL36" s="16"/>
      <c r="AHM36" s="16"/>
      <c r="AHN36" s="16"/>
      <c r="AHO36" s="16"/>
      <c r="AHP36" s="16"/>
      <c r="AHQ36" s="16"/>
      <c r="AHR36" s="16"/>
      <c r="AHS36" s="16"/>
      <c r="AHT36" s="16"/>
      <c r="AHU36" s="16"/>
      <c r="AHV36" s="16"/>
      <c r="AHW36" s="16"/>
      <c r="AHX36" s="16"/>
      <c r="AHY36" s="16"/>
      <c r="AHZ36" s="16"/>
      <c r="AIA36" s="16"/>
      <c r="AIB36" s="16"/>
      <c r="AIC36" s="16"/>
      <c r="AID36" s="16"/>
      <c r="AIE36" s="16"/>
      <c r="AIF36" s="16"/>
      <c r="AIG36" s="16"/>
      <c r="AIH36" s="16"/>
      <c r="AII36" s="16"/>
      <c r="AIJ36" s="16"/>
      <c r="AIK36" s="16"/>
      <c r="AIL36" s="16"/>
      <c r="AIM36" s="16"/>
      <c r="AIN36" s="16"/>
      <c r="AIO36" s="16"/>
      <c r="AIP36" s="16"/>
      <c r="AIQ36" s="16"/>
      <c r="AIR36" s="16"/>
      <c r="AIS36" s="16"/>
      <c r="AIT36" s="16"/>
      <c r="AIU36" s="16"/>
      <c r="AIV36" s="16"/>
      <c r="AIW36" s="16"/>
      <c r="AIX36" s="16"/>
      <c r="AIY36" s="16"/>
      <c r="AIZ36" s="16"/>
      <c r="AJA36" s="16"/>
      <c r="AJB36" s="16"/>
      <c r="AJC36" s="16"/>
      <c r="AJD36" s="16"/>
      <c r="AJE36" s="16"/>
      <c r="AJF36" s="16"/>
      <c r="AJG36" s="16"/>
      <c r="AJH36" s="16"/>
      <c r="AJI36" s="16"/>
      <c r="AJJ36" s="16"/>
      <c r="AJK36" s="16"/>
      <c r="AJL36" s="16"/>
      <c r="AJM36" s="16"/>
      <c r="AJN36" s="16"/>
      <c r="AJO36" s="16"/>
      <c r="AJP36" s="16"/>
      <c r="AJQ36" s="16"/>
      <c r="AJR36" s="16"/>
      <c r="AJS36" s="16"/>
      <c r="AJT36" s="16"/>
      <c r="AJU36" s="16"/>
      <c r="AJV36" s="16"/>
      <c r="AJW36" s="16"/>
      <c r="AJX36" s="16"/>
      <c r="AJY36" s="16"/>
      <c r="AJZ36" s="16"/>
      <c r="AKA36" s="16"/>
      <c r="AKB36" s="16"/>
      <c r="AKC36" s="16"/>
      <c r="AKD36" s="16"/>
      <c r="AKE36" s="16"/>
      <c r="AKF36" s="16"/>
      <c r="AKG36" s="16"/>
      <c r="AKH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v>0</v>
      </c>
      <c r="AUF36" s="16">
        <v>0</v>
      </c>
      <c r="AUG36" s="16">
        <v>0</v>
      </c>
      <c r="AUH36" s="16">
        <v>0</v>
      </c>
      <c r="AUI36" s="16">
        <v>0</v>
      </c>
      <c r="AUJ36" s="16">
        <v>0</v>
      </c>
      <c r="AUK36" s="16">
        <v>0</v>
      </c>
      <c r="AUL36" s="16">
        <v>0</v>
      </c>
      <c r="AUM36" s="16">
        <v>0</v>
      </c>
      <c r="AUN36" s="16">
        <v>0</v>
      </c>
      <c r="AUO36" s="16">
        <v>0</v>
      </c>
      <c r="AUP36" s="16">
        <v>0</v>
      </c>
      <c r="AUQ36" s="16">
        <v>0</v>
      </c>
      <c r="AUR36" s="16">
        <v>0</v>
      </c>
      <c r="AUS36" s="16">
        <v>0</v>
      </c>
      <c r="AUT36" s="16">
        <v>0</v>
      </c>
      <c r="AUU36" s="16">
        <v>0</v>
      </c>
      <c r="AUV36" s="16">
        <v>0</v>
      </c>
      <c r="AUW36" s="16">
        <v>0</v>
      </c>
      <c r="AUX36" s="16">
        <v>0</v>
      </c>
      <c r="AUY36" s="16">
        <v>0</v>
      </c>
      <c r="AUZ36" s="16">
        <v>0</v>
      </c>
      <c r="AVA36" s="16">
        <v>0</v>
      </c>
      <c r="AVB36" s="16">
        <v>0</v>
      </c>
      <c r="AVC36" s="16">
        <v>0</v>
      </c>
      <c r="AVD36" s="16">
        <v>0</v>
      </c>
      <c r="AVE36" s="16">
        <v>0</v>
      </c>
      <c r="AVF36" s="16">
        <v>0</v>
      </c>
      <c r="AVG36" s="16">
        <v>0</v>
      </c>
      <c r="AVH36" s="16">
        <v>0</v>
      </c>
      <c r="AVI36" s="16">
        <v>0</v>
      </c>
      <c r="AVJ36" s="16">
        <v>0</v>
      </c>
      <c r="AVK36" s="16">
        <v>0</v>
      </c>
      <c r="AVL36" s="16">
        <v>0</v>
      </c>
      <c r="AVM36" s="16">
        <v>0</v>
      </c>
      <c r="AVN36" s="16">
        <v>0</v>
      </c>
      <c r="AVO36" s="16">
        <v>0</v>
      </c>
      <c r="AVP36" s="16">
        <v>0</v>
      </c>
      <c r="AVQ36" s="16">
        <v>1</v>
      </c>
      <c r="AVR36" s="16">
        <v>1</v>
      </c>
      <c r="AVS36" s="16">
        <v>3</v>
      </c>
      <c r="AVT36" s="16">
        <v>3</v>
      </c>
      <c r="AVU36" s="16">
        <v>3</v>
      </c>
      <c r="AVV36" s="16">
        <v>3</v>
      </c>
      <c r="AVW36" s="16">
        <v>3</v>
      </c>
      <c r="AVX36" s="16">
        <v>3</v>
      </c>
      <c r="AVY36" s="16">
        <v>3</v>
      </c>
      <c r="AVZ36" s="16">
        <v>3</v>
      </c>
      <c r="AWA36" s="16">
        <v>2</v>
      </c>
      <c r="AWB36" s="16">
        <v>2</v>
      </c>
      <c r="AWC36" s="16">
        <v>2</v>
      </c>
      <c r="AWD36" s="16">
        <v>2</v>
      </c>
      <c r="AWE36" s="16">
        <v>2</v>
      </c>
      <c r="AWF36" s="16">
        <v>2</v>
      </c>
      <c r="AWG36" s="16">
        <v>2</v>
      </c>
      <c r="AWH36" s="16">
        <v>2</v>
      </c>
      <c r="AWI36" s="16">
        <v>2</v>
      </c>
      <c r="AWJ36" s="16">
        <v>2</v>
      </c>
      <c r="AWK36" s="16">
        <v>2</v>
      </c>
      <c r="AWL36" s="16">
        <v>2</v>
      </c>
      <c r="AWM36" s="16">
        <v>0</v>
      </c>
      <c r="AWN36" s="16">
        <v>0</v>
      </c>
      <c r="AWO36" s="16">
        <v>0</v>
      </c>
      <c r="AWP36" s="16">
        <v>0</v>
      </c>
      <c r="AWQ36" s="16">
        <v>0</v>
      </c>
      <c r="AWR36" s="16">
        <v>0</v>
      </c>
      <c r="AWS36" s="16">
        <v>0</v>
      </c>
      <c r="AWT36" s="16">
        <v>1</v>
      </c>
      <c r="AWU36" s="16">
        <v>1</v>
      </c>
      <c r="AWV36" s="16">
        <v>1</v>
      </c>
      <c r="AWW36" s="16">
        <v>1</v>
      </c>
      <c r="AWX36" s="16">
        <v>1</v>
      </c>
      <c r="AWY36" s="16">
        <v>1</v>
      </c>
      <c r="AWZ36" s="16">
        <v>1</v>
      </c>
      <c r="AXA36" s="16">
        <v>1</v>
      </c>
      <c r="AXB36" s="16">
        <v>1</v>
      </c>
      <c r="AXC36" s="16">
        <v>1</v>
      </c>
      <c r="AXD36" s="16">
        <v>1</v>
      </c>
      <c r="AXE36" s="16">
        <v>1</v>
      </c>
      <c r="AXF36" s="16">
        <v>1</v>
      </c>
      <c r="AXG36" s="16">
        <v>2</v>
      </c>
      <c r="AXH36" s="16">
        <v>2</v>
      </c>
      <c r="AXI36" s="16">
        <v>2</v>
      </c>
      <c r="AXJ36" s="16">
        <v>2</v>
      </c>
      <c r="AXK36" s="16">
        <v>0</v>
      </c>
      <c r="AXL36" s="16">
        <v>0</v>
      </c>
      <c r="AXM36" s="16">
        <v>0</v>
      </c>
      <c r="AXN36" s="16">
        <v>0</v>
      </c>
      <c r="AXO36" s="16">
        <v>0</v>
      </c>
      <c r="AXP36" s="16">
        <v>0</v>
      </c>
      <c r="AXQ36" s="16">
        <v>0</v>
      </c>
      <c r="AXR36" s="16">
        <v>0</v>
      </c>
      <c r="AXS36" s="16">
        <v>0</v>
      </c>
      <c r="AXT36" s="16">
        <v>0</v>
      </c>
      <c r="AXU36" s="16">
        <v>0</v>
      </c>
      <c r="AXV36" s="16">
        <v>0</v>
      </c>
      <c r="AXW36" s="16">
        <v>0</v>
      </c>
      <c r="AXX36" s="16">
        <v>0</v>
      </c>
      <c r="AXY36" s="16">
        <v>0</v>
      </c>
      <c r="AXZ36" s="16">
        <v>0</v>
      </c>
      <c r="AYA36" s="16">
        <v>0</v>
      </c>
      <c r="AYB36" s="16">
        <v>0</v>
      </c>
      <c r="AYC36" s="16">
        <v>0</v>
      </c>
      <c r="AYD36" s="16">
        <v>0</v>
      </c>
      <c r="AYE36" s="16">
        <v>0</v>
      </c>
      <c r="AYF36" s="16">
        <v>0</v>
      </c>
      <c r="AYG36" s="16">
        <v>0</v>
      </c>
      <c r="AYH36" s="16">
        <v>0</v>
      </c>
      <c r="AYI36" s="16">
        <v>0</v>
      </c>
      <c r="AYJ36" s="16">
        <v>1</v>
      </c>
      <c r="AYK36" s="16">
        <v>1</v>
      </c>
      <c r="AYL36" s="16">
        <v>0</v>
      </c>
      <c r="AYM36" s="16">
        <v>0</v>
      </c>
      <c r="AYN36" s="16">
        <v>0</v>
      </c>
      <c r="AYO36" s="16">
        <v>0</v>
      </c>
      <c r="AYP36" s="16">
        <v>0</v>
      </c>
      <c r="AYQ36" s="16">
        <v>0</v>
      </c>
      <c r="AYR36" s="16">
        <v>0</v>
      </c>
      <c r="AYS36" s="16">
        <v>0</v>
      </c>
      <c r="AYT36" s="16">
        <v>0</v>
      </c>
      <c r="AYU36" s="16">
        <v>0</v>
      </c>
      <c r="AYV36" s="16">
        <v>0</v>
      </c>
      <c r="AYW36" s="16">
        <v>0</v>
      </c>
      <c r="AYX36" s="16">
        <v>0</v>
      </c>
      <c r="AYY36" s="16">
        <v>0</v>
      </c>
      <c r="AYZ36" s="16">
        <v>0</v>
      </c>
      <c r="AZA36" s="16">
        <v>0</v>
      </c>
      <c r="AZB36" s="16">
        <v>0</v>
      </c>
      <c r="AZC36" s="16">
        <v>0</v>
      </c>
      <c r="AZD36" s="16">
        <v>0</v>
      </c>
      <c r="AZE36" s="16">
        <v>0</v>
      </c>
      <c r="AZF36" s="16">
        <v>0</v>
      </c>
      <c r="AZG36" s="16">
        <v>0</v>
      </c>
      <c r="AZH36" s="16">
        <v>0</v>
      </c>
      <c r="AZI36" s="16">
        <v>0</v>
      </c>
      <c r="AZJ36" s="16">
        <v>0</v>
      </c>
      <c r="AZK36" s="16">
        <v>0</v>
      </c>
      <c r="AZL36" s="16">
        <v>2</v>
      </c>
      <c r="AZM36" s="16">
        <v>2</v>
      </c>
      <c r="AZN36" s="16">
        <v>1</v>
      </c>
      <c r="AZO36" s="16">
        <v>2</v>
      </c>
      <c r="AZP36" s="16">
        <v>1</v>
      </c>
      <c r="AZQ36" s="16">
        <v>1</v>
      </c>
      <c r="AZR36" s="16">
        <v>1</v>
      </c>
      <c r="AZS36" s="16">
        <v>3</v>
      </c>
      <c r="AZT36" s="16">
        <v>6</v>
      </c>
      <c r="AZU36" s="16">
        <v>6</v>
      </c>
      <c r="AZV36" s="16">
        <v>4</v>
      </c>
      <c r="AZW36" s="16">
        <v>5</v>
      </c>
      <c r="AZX36" s="16">
        <v>6</v>
      </c>
      <c r="AZY36" s="16">
        <v>4</v>
      </c>
      <c r="AZZ36" s="16">
        <v>4</v>
      </c>
      <c r="BAA36" s="16">
        <v>5</v>
      </c>
      <c r="BAB36" s="16">
        <v>6</v>
      </c>
      <c r="BAC36" s="16">
        <v>4</v>
      </c>
      <c r="BAD36" s="16">
        <v>4</v>
      </c>
      <c r="BAE36" s="16">
        <v>4</v>
      </c>
      <c r="BAF36" s="16">
        <v>4</v>
      </c>
      <c r="BAG36" s="16">
        <v>4</v>
      </c>
      <c r="BAH36" s="16">
        <v>4</v>
      </c>
      <c r="BAI36" s="16">
        <v>5</v>
      </c>
      <c r="BAJ36" s="16">
        <v>6</v>
      </c>
      <c r="BAK36" s="16">
        <v>7</v>
      </c>
      <c r="BAL36" s="16">
        <v>8</v>
      </c>
      <c r="BAM36" s="16">
        <v>4</v>
      </c>
      <c r="BAN36" s="16">
        <v>5</v>
      </c>
      <c r="BAO36" s="16">
        <v>4</v>
      </c>
      <c r="BAP36" s="16">
        <v>4</v>
      </c>
      <c r="BAQ36" s="16">
        <v>4</v>
      </c>
      <c r="BAR36" s="16">
        <v>4</v>
      </c>
      <c r="BAS36" s="16">
        <v>4</v>
      </c>
      <c r="BAT36" s="16">
        <v>4</v>
      </c>
      <c r="BAU36" s="16">
        <v>4</v>
      </c>
      <c r="BAV36" s="16">
        <v>5</v>
      </c>
      <c r="BAW36" s="16">
        <v>6</v>
      </c>
      <c r="BAX36" s="16">
        <v>7</v>
      </c>
      <c r="BAY36" s="16">
        <v>8</v>
      </c>
      <c r="BAZ36" s="16">
        <v>9</v>
      </c>
      <c r="BBA36" s="16">
        <v>10</v>
      </c>
      <c r="BBB36" s="16">
        <v>7</v>
      </c>
      <c r="BBC36" s="16">
        <v>6</v>
      </c>
      <c r="BBD36" s="16">
        <v>4</v>
      </c>
      <c r="BBE36" s="16">
        <v>6</v>
      </c>
      <c r="BBF36" s="16">
        <v>6</v>
      </c>
      <c r="BBG36" s="16">
        <v>6</v>
      </c>
      <c r="BBH36" s="16">
        <v>7</v>
      </c>
      <c r="BBI36" s="16">
        <v>5</v>
      </c>
      <c r="BBJ36" s="16">
        <v>6</v>
      </c>
      <c r="BBK36" s="16">
        <v>7</v>
      </c>
      <c r="BBL36" s="16">
        <v>8</v>
      </c>
      <c r="BBM36" s="16">
        <v>9</v>
      </c>
      <c r="BBN36" s="16">
        <v>10</v>
      </c>
      <c r="BBO36" s="16">
        <v>2</v>
      </c>
      <c r="BBP36" s="16">
        <v>3</v>
      </c>
      <c r="BBQ36" s="16">
        <v>3</v>
      </c>
      <c r="BBR36" s="16">
        <v>4</v>
      </c>
      <c r="BBS36" s="16">
        <v>5</v>
      </c>
      <c r="BBT36" s="16">
        <v>2</v>
      </c>
      <c r="BBU36" s="16">
        <v>3</v>
      </c>
      <c r="BBV36" s="16">
        <v>3</v>
      </c>
      <c r="BBW36" s="16">
        <v>4</v>
      </c>
      <c r="BBX36" s="16">
        <v>5</v>
      </c>
      <c r="BBY36" s="16">
        <v>4</v>
      </c>
      <c r="BBZ36" s="16">
        <v>4</v>
      </c>
      <c r="BCA36" s="16">
        <v>3</v>
      </c>
      <c r="BCB36" s="16">
        <v>4</v>
      </c>
      <c r="BCC36" s="16">
        <v>5</v>
      </c>
      <c r="BCD36" s="16">
        <v>4</v>
      </c>
      <c r="BCE36" s="16">
        <v>5</v>
      </c>
      <c r="BCF36" s="16">
        <v>7</v>
      </c>
      <c r="BCG36" s="16">
        <v>8</v>
      </c>
      <c r="BCH36" s="16">
        <v>9</v>
      </c>
      <c r="BCI36" s="16">
        <v>10</v>
      </c>
      <c r="BCJ36" s="16">
        <v>5</v>
      </c>
      <c r="BCK36" s="16">
        <v>6</v>
      </c>
      <c r="BCL36" s="16">
        <v>7</v>
      </c>
      <c r="BCM36" s="16">
        <v>10</v>
      </c>
      <c r="BCN36" s="16">
        <v>11</v>
      </c>
      <c r="BCO36" s="16">
        <v>12</v>
      </c>
      <c r="BCP36" s="16">
        <v>13</v>
      </c>
      <c r="BCQ36" s="16">
        <v>14</v>
      </c>
      <c r="BCR36" s="16">
        <v>15</v>
      </c>
      <c r="BCS36" s="16">
        <v>16</v>
      </c>
      <c r="BCT36" s="16">
        <v>17</v>
      </c>
      <c r="BCU36" s="16">
        <v>1</v>
      </c>
      <c r="BCV36" s="16">
        <v>1</v>
      </c>
      <c r="BCW36" s="16">
        <v>1</v>
      </c>
      <c r="BCX36" s="16">
        <v>1</v>
      </c>
      <c r="BCY36" s="16">
        <v>1</v>
      </c>
      <c r="BCZ36" s="16">
        <v>1</v>
      </c>
      <c r="BDA36" s="16">
        <v>1</v>
      </c>
      <c r="BDB36" s="16">
        <v>1</v>
      </c>
      <c r="BDC36" s="16">
        <v>1</v>
      </c>
      <c r="BDD36" s="16">
        <v>1</v>
      </c>
      <c r="BDE36" s="16">
        <v>1</v>
      </c>
      <c r="BDF36" s="16">
        <v>1</v>
      </c>
      <c r="BDG36" s="16">
        <v>1</v>
      </c>
      <c r="BDH36" s="16">
        <v>1</v>
      </c>
      <c r="BDI36" s="16">
        <v>2</v>
      </c>
      <c r="BDJ36" s="16">
        <v>2</v>
      </c>
      <c r="BDK36" s="16">
        <v>2</v>
      </c>
      <c r="BDL36" s="16">
        <v>1</v>
      </c>
      <c r="BDM36" s="16">
        <v>1</v>
      </c>
      <c r="BDN36" s="16">
        <v>1</v>
      </c>
      <c r="BDO36" s="16">
        <v>1</v>
      </c>
      <c r="BDP36" s="16">
        <v>1</v>
      </c>
      <c r="BDQ36" s="16">
        <v>0</v>
      </c>
      <c r="BDR36" s="16">
        <v>0</v>
      </c>
      <c r="BDS36" s="16">
        <v>0</v>
      </c>
      <c r="BDT36" s="16">
        <v>1</v>
      </c>
      <c r="BDU36" s="16">
        <v>0</v>
      </c>
      <c r="BDV36" s="16">
        <v>1</v>
      </c>
      <c r="BDW36" s="16">
        <v>1</v>
      </c>
      <c r="BDX36" s="16">
        <v>1</v>
      </c>
      <c r="BDY36" s="16">
        <v>1</v>
      </c>
      <c r="BDZ36" s="16">
        <v>2</v>
      </c>
      <c r="BEA36" s="16">
        <v>2</v>
      </c>
      <c r="BEB36" s="16">
        <v>2</v>
      </c>
      <c r="BEC36" s="16">
        <v>2</v>
      </c>
      <c r="BED36" s="16">
        <v>2</v>
      </c>
      <c r="BEE36" s="16">
        <v>3</v>
      </c>
      <c r="BEF36" s="16">
        <v>4</v>
      </c>
      <c r="BEG36" s="16">
        <v>4</v>
      </c>
      <c r="BEH36" s="16">
        <v>4</v>
      </c>
      <c r="BEI36" s="16">
        <v>4</v>
      </c>
      <c r="BEJ36" s="16">
        <v>3</v>
      </c>
      <c r="BEK36" s="16">
        <v>2</v>
      </c>
      <c r="BEL36" s="16">
        <v>2</v>
      </c>
      <c r="BEM36" s="16">
        <v>2</v>
      </c>
      <c r="BEN36" s="16">
        <v>1</v>
      </c>
      <c r="BEO36" s="16">
        <v>3</v>
      </c>
      <c r="BEP36" s="16">
        <v>3</v>
      </c>
      <c r="BEQ36" s="16">
        <v>1</v>
      </c>
      <c r="BER36" s="16">
        <v>1</v>
      </c>
      <c r="BES36" s="16">
        <v>1</v>
      </c>
      <c r="BET36" s="16">
        <v>1</v>
      </c>
      <c r="BEU36" s="16">
        <v>1</v>
      </c>
      <c r="BEV36" s="16">
        <v>1</v>
      </c>
      <c r="BEW36" s="16">
        <v>1</v>
      </c>
      <c r="BEX36" s="16">
        <v>1</v>
      </c>
      <c r="BEY36" s="16">
        <v>1</v>
      </c>
      <c r="BEZ36" s="16">
        <v>1</v>
      </c>
      <c r="BFA36" s="16">
        <v>1</v>
      </c>
      <c r="BFB36" s="16">
        <v>1</v>
      </c>
      <c r="BFC36" s="16">
        <v>1</v>
      </c>
      <c r="BFD36" s="16">
        <v>1</v>
      </c>
      <c r="BFE36" s="16">
        <v>1</v>
      </c>
      <c r="BFF36" s="16">
        <v>1</v>
      </c>
      <c r="BFG36" s="16">
        <v>1</v>
      </c>
      <c r="BFH36" s="16">
        <v>1</v>
      </c>
      <c r="BFI36" s="16">
        <v>1</v>
      </c>
      <c r="BFJ36" s="16">
        <v>1</v>
      </c>
      <c r="BFK36" s="16">
        <v>1</v>
      </c>
      <c r="BFL36" s="16">
        <v>1</v>
      </c>
      <c r="BFM36" s="16">
        <v>1</v>
      </c>
      <c r="BFN36" s="16">
        <v>1</v>
      </c>
      <c r="BFO36" s="16">
        <v>1</v>
      </c>
      <c r="BFP36" s="16">
        <v>1</v>
      </c>
      <c r="BFQ36" s="16">
        <v>1</v>
      </c>
      <c r="BFR36" s="16">
        <v>1</v>
      </c>
      <c r="BFS36" s="16">
        <v>1</v>
      </c>
      <c r="BFT36" s="16">
        <v>1</v>
      </c>
      <c r="BFU36" s="16">
        <v>1</v>
      </c>
      <c r="BFV36" s="16">
        <v>1</v>
      </c>
      <c r="BFW36" s="16">
        <v>1</v>
      </c>
      <c r="BFX36" s="16">
        <v>1</v>
      </c>
      <c r="BFY36" s="16">
        <v>1</v>
      </c>
      <c r="BFZ36" s="16">
        <v>1</v>
      </c>
      <c r="BGA36" s="16">
        <v>1</v>
      </c>
      <c r="BGB36" s="16">
        <v>1</v>
      </c>
      <c r="BGC36" s="16">
        <v>1</v>
      </c>
      <c r="BGD36" s="16">
        <v>1</v>
      </c>
      <c r="BGE36" s="16">
        <v>1</v>
      </c>
      <c r="BGF36" s="16">
        <v>1</v>
      </c>
      <c r="BGG36" s="16">
        <v>1</v>
      </c>
      <c r="BGH36" s="16">
        <v>1</v>
      </c>
      <c r="BGI36" s="16">
        <v>1</v>
      </c>
      <c r="BGJ36" s="16">
        <v>1</v>
      </c>
      <c r="BGK36" s="16">
        <v>1</v>
      </c>
      <c r="BGL36" s="16">
        <v>1</v>
      </c>
      <c r="BGM36" s="16">
        <v>1</v>
      </c>
      <c r="BGN36" s="16">
        <v>1</v>
      </c>
      <c r="BGO36" s="16">
        <v>1</v>
      </c>
      <c r="BGP36" s="16">
        <v>1</v>
      </c>
      <c r="BGQ36" s="16">
        <v>1</v>
      </c>
      <c r="BGR36" s="16">
        <v>1</v>
      </c>
      <c r="BGS36" s="16">
        <v>1</v>
      </c>
      <c r="BGT36" s="16">
        <v>1</v>
      </c>
      <c r="BGU36" s="16">
        <v>1</v>
      </c>
      <c r="BGV36" s="16">
        <v>1</v>
      </c>
      <c r="BGW36" s="16">
        <v>1</v>
      </c>
      <c r="BGX36" s="16">
        <v>1</v>
      </c>
      <c r="BGY36" s="16">
        <v>1</v>
      </c>
      <c r="BGZ36" s="16">
        <v>1</v>
      </c>
      <c r="BHA36" s="16">
        <v>1</v>
      </c>
      <c r="BHB36" s="16">
        <v>1</v>
      </c>
      <c r="BHC36" s="16">
        <v>1</v>
      </c>
      <c r="BHD36" s="16">
        <v>1</v>
      </c>
      <c r="BHE36" s="16">
        <v>1</v>
      </c>
      <c r="BHF36" s="16">
        <v>1</v>
      </c>
      <c r="BHG36" s="16">
        <v>1</v>
      </c>
      <c r="BHH36" s="16">
        <v>1</v>
      </c>
      <c r="BHI36" s="16">
        <v>1</v>
      </c>
      <c r="BHJ36" s="16">
        <v>1</v>
      </c>
      <c r="BHK36" s="16">
        <v>1</v>
      </c>
      <c r="BHL36" s="16">
        <v>1</v>
      </c>
      <c r="BHM36" s="16">
        <v>1</v>
      </c>
      <c r="BHN36" s="16">
        <v>1</v>
      </c>
      <c r="BHO36" s="16">
        <v>1</v>
      </c>
      <c r="BHP36" s="16">
        <v>1</v>
      </c>
      <c r="BHQ36" s="16">
        <v>2</v>
      </c>
      <c r="BHR36" s="16">
        <v>3</v>
      </c>
      <c r="BHS36" s="16">
        <v>4</v>
      </c>
      <c r="BHT36" s="16">
        <v>5</v>
      </c>
      <c r="BHU36" s="16">
        <v>6</v>
      </c>
      <c r="BHV36" s="16">
        <v>7</v>
      </c>
      <c r="BHW36" s="16">
        <v>8</v>
      </c>
      <c r="BHX36" s="16">
        <v>9</v>
      </c>
      <c r="BHY36" s="16">
        <v>10</v>
      </c>
      <c r="BHZ36" s="16">
        <v>11</v>
      </c>
      <c r="BIA36" s="16">
        <v>12</v>
      </c>
      <c r="BIB36" s="16">
        <v>13</v>
      </c>
      <c r="BIC36" s="16">
        <v>14</v>
      </c>
      <c r="BID36" s="16">
        <v>15</v>
      </c>
      <c r="BIE36" s="16">
        <v>30</v>
      </c>
      <c r="BIF36" s="16">
        <v>32</v>
      </c>
      <c r="BIG36" s="16">
        <v>33</v>
      </c>
      <c r="BIH36" s="16">
        <v>34</v>
      </c>
      <c r="BII36" s="16">
        <v>35</v>
      </c>
      <c r="BIJ36" s="16">
        <v>36</v>
      </c>
      <c r="BIK36" s="16">
        <v>37</v>
      </c>
      <c r="BIL36" s="16">
        <v>38</v>
      </c>
      <c r="BIM36" s="16">
        <v>39</v>
      </c>
      <c r="BIN36" s="16">
        <v>40</v>
      </c>
      <c r="BIO36" s="16">
        <v>41</v>
      </c>
      <c r="BIP36" s="16">
        <v>42</v>
      </c>
      <c r="BIQ36" s="16">
        <v>43</v>
      </c>
      <c r="BIR36" s="16">
        <v>44</v>
      </c>
      <c r="BIS36" s="16">
        <v>45</v>
      </c>
      <c r="BIT36" s="16">
        <v>46</v>
      </c>
      <c r="BIU36" s="16">
        <v>47</v>
      </c>
      <c r="BIV36" s="16">
        <v>48</v>
      </c>
      <c r="BIW36" s="16">
        <v>49</v>
      </c>
      <c r="BIX36" s="16">
        <v>50</v>
      </c>
      <c r="BIY36" s="16">
        <v>51</v>
      </c>
      <c r="BIZ36" s="16">
        <v>52</v>
      </c>
      <c r="BJA36" s="16">
        <v>53</v>
      </c>
      <c r="BJB36" s="16">
        <v>54</v>
      </c>
      <c r="BJC36" s="16">
        <v>55</v>
      </c>
      <c r="BJD36" s="16">
        <v>56</v>
      </c>
      <c r="BJE36" s="16">
        <v>57</v>
      </c>
      <c r="BJF36" s="16">
        <v>58</v>
      </c>
      <c r="BJG36" s="16">
        <v>59</v>
      </c>
      <c r="BJH36" s="16">
        <v>60</v>
      </c>
      <c r="BJI36" s="16">
        <v>61</v>
      </c>
      <c r="BJJ36" s="16">
        <v>62</v>
      </c>
      <c r="BJK36" s="16">
        <v>63</v>
      </c>
      <c r="BJL36" s="16">
        <v>64</v>
      </c>
      <c r="BJM36" s="16">
        <v>65</v>
      </c>
      <c r="BJN36" s="16">
        <v>66</v>
      </c>
      <c r="BJO36" s="16">
        <v>67</v>
      </c>
      <c r="BJP36" s="16">
        <v>68</v>
      </c>
      <c r="BJQ36" s="16">
        <v>69</v>
      </c>
      <c r="BJR36" s="16">
        <v>70</v>
      </c>
      <c r="BJS36" s="16">
        <v>71</v>
      </c>
      <c r="BJT36" s="16">
        <v>72</v>
      </c>
      <c r="BJU36" s="16">
        <v>73</v>
      </c>
      <c r="BJV36" s="16">
        <v>74</v>
      </c>
      <c r="BJW36" s="16">
        <v>75</v>
      </c>
      <c r="BJX36" s="16">
        <v>76</v>
      </c>
      <c r="BJY36" s="16">
        <v>77</v>
      </c>
      <c r="BJZ36" s="16">
        <v>78</v>
      </c>
      <c r="BKA36" s="16">
        <v>79</v>
      </c>
      <c r="BKB36" s="16">
        <v>80</v>
      </c>
      <c r="BKC36" s="16">
        <v>81</v>
      </c>
      <c r="BKD36" s="16">
        <v>82</v>
      </c>
      <c r="BKE36" s="16">
        <v>83</v>
      </c>
      <c r="BKF36" s="16">
        <v>84</v>
      </c>
      <c r="BKG36" s="16">
        <v>85</v>
      </c>
      <c r="BKH36" s="16">
        <v>86</v>
      </c>
      <c r="BKI36" s="16">
        <v>87</v>
      </c>
      <c r="BKJ36" s="16">
        <v>88</v>
      </c>
      <c r="BKK36" s="16">
        <v>89</v>
      </c>
      <c r="BKL36" s="16">
        <v>90</v>
      </c>
      <c r="BKM36" s="16">
        <v>91</v>
      </c>
      <c r="BKN36" s="16">
        <v>92</v>
      </c>
      <c r="BKO36" s="16">
        <v>93</v>
      </c>
      <c r="BKP36" s="16">
        <v>94</v>
      </c>
      <c r="BKQ36" s="16">
        <v>95</v>
      </c>
      <c r="BKR36" s="16">
        <v>96</v>
      </c>
      <c r="BKS36" s="16">
        <v>97</v>
      </c>
      <c r="BKT36" s="16">
        <v>98</v>
      </c>
      <c r="BKU36" s="16">
        <v>99</v>
      </c>
      <c r="BKV36" s="16">
        <v>100</v>
      </c>
      <c r="BKW36" s="16">
        <v>101</v>
      </c>
      <c r="BKX36" s="16">
        <v>102</v>
      </c>
      <c r="BKY36" s="16">
        <v>103</v>
      </c>
      <c r="BKZ36" s="16">
        <v>104</v>
      </c>
      <c r="BLA36" s="16">
        <v>105</v>
      </c>
      <c r="BLB36" s="16">
        <v>106</v>
      </c>
      <c r="BLC36" s="16">
        <v>107</v>
      </c>
      <c r="BLD36" s="16">
        <v>108</v>
      </c>
      <c r="BLE36" s="16">
        <v>109</v>
      </c>
      <c r="BLF36" s="16">
        <v>110</v>
      </c>
      <c r="BLG36" s="16">
        <v>111</v>
      </c>
      <c r="BLH36" s="16">
        <v>112</v>
      </c>
      <c r="BLI36" s="16">
        <v>113</v>
      </c>
      <c r="BLJ36" s="16">
        <v>114</v>
      </c>
      <c r="BLK36" s="16">
        <v>115</v>
      </c>
      <c r="BLL36" s="16">
        <v>116</v>
      </c>
      <c r="BLM36" s="16">
        <v>117</v>
      </c>
      <c r="BLN36" s="16">
        <v>118</v>
      </c>
      <c r="BLO36" s="16">
        <v>119</v>
      </c>
      <c r="BLP36" s="16">
        <v>120</v>
      </c>
      <c r="BLQ36" s="16">
        <v>121</v>
      </c>
      <c r="BLR36" s="16">
        <v>122</v>
      </c>
      <c r="BLS36" s="16">
        <v>123</v>
      </c>
      <c r="BLT36" s="16">
        <v>124</v>
      </c>
      <c r="BLU36" s="16">
        <v>125</v>
      </c>
      <c r="BLV36" s="16">
        <v>126</v>
      </c>
      <c r="BLW36" s="16">
        <v>127</v>
      </c>
      <c r="BLX36" s="16">
        <v>128</v>
      </c>
      <c r="BLY36" s="16">
        <v>129</v>
      </c>
      <c r="BLZ36" s="16">
        <v>130</v>
      </c>
      <c r="BMA36" s="16">
        <v>131</v>
      </c>
      <c r="BMB36" s="16">
        <v>132</v>
      </c>
      <c r="BMC36" s="16">
        <v>133</v>
      </c>
      <c r="BMD36" s="16">
        <v>134</v>
      </c>
      <c r="BME36" s="16">
        <v>135</v>
      </c>
      <c r="BMF36" s="16">
        <v>136</v>
      </c>
      <c r="BMG36" s="16">
        <v>137</v>
      </c>
      <c r="BMH36" s="16">
        <v>138</v>
      </c>
      <c r="BMI36" s="16">
        <v>139</v>
      </c>
      <c r="BMJ36" s="16">
        <v>140</v>
      </c>
      <c r="BMK36" s="16">
        <v>141</v>
      </c>
      <c r="BML36" s="16">
        <v>142</v>
      </c>
      <c r="BMM36" s="16">
        <v>143</v>
      </c>
      <c r="BMN36" s="16">
        <v>144</v>
      </c>
      <c r="BMO36" s="16">
        <v>145</v>
      </c>
      <c r="BMP36" s="16">
        <v>146</v>
      </c>
      <c r="BMQ36" s="16">
        <v>147</v>
      </c>
      <c r="BMR36" s="16">
        <v>148</v>
      </c>
      <c r="BMS36" s="16">
        <v>149</v>
      </c>
      <c r="BMT36" s="16">
        <v>150</v>
      </c>
      <c r="BMU36" s="16">
        <v>151</v>
      </c>
      <c r="BMV36" s="16">
        <v>152</v>
      </c>
      <c r="BMW36" s="16">
        <v>152</v>
      </c>
      <c r="BMX36" s="16">
        <v>153</v>
      </c>
      <c r="BMY36" s="16">
        <v>154</v>
      </c>
    </row>
    <row r="37" spans="1:1715" s="6" customFormat="1" ht="9" customHeight="1" x14ac:dyDescent="0.25">
      <c r="A37" s="10"/>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c r="XY37" s="11"/>
      <c r="XZ37" s="11"/>
      <c r="YA37" s="11"/>
      <c r="YB37" s="11"/>
      <c r="YC37" s="11"/>
      <c r="YD37" s="11"/>
      <c r="YE37" s="11"/>
      <c r="YF37" s="11"/>
      <c r="YG37" s="11"/>
      <c r="YH37" s="11"/>
      <c r="YI37" s="11"/>
      <c r="YJ37" s="11"/>
      <c r="YK37" s="11"/>
      <c r="YL37" s="11"/>
      <c r="YM37" s="11"/>
      <c r="YN37" s="11"/>
      <c r="YO37" s="11"/>
      <c r="YP37" s="11"/>
      <c r="YQ37" s="11"/>
      <c r="YR37" s="11"/>
      <c r="YS37" s="11"/>
      <c r="YT37" s="11"/>
      <c r="YU37" s="11"/>
      <c r="YV37" s="11"/>
      <c r="YW37" s="11"/>
      <c r="YX37" s="11"/>
      <c r="YY37" s="11"/>
      <c r="YZ37" s="11"/>
      <c r="ZA37" s="11"/>
      <c r="ZB37" s="11"/>
      <c r="ZC37" s="11"/>
      <c r="ZD37" s="11"/>
      <c r="ZE37" s="11"/>
      <c r="ZF37" s="11"/>
      <c r="ZG37" s="11"/>
      <c r="ZH37" s="11"/>
      <c r="ZI37" s="11"/>
      <c r="ZJ37" s="11"/>
      <c r="ZK37" s="11"/>
      <c r="ZL37" s="11"/>
      <c r="ZM37" s="11"/>
      <c r="ZN37" s="11"/>
      <c r="ZO37" s="11"/>
      <c r="ZP37" s="11"/>
      <c r="ZQ37" s="11"/>
      <c r="ZR37" s="11"/>
      <c r="ZS37" s="11"/>
      <c r="ZT37" s="11"/>
      <c r="ZU37" s="11"/>
      <c r="ZV37" s="11"/>
      <c r="ZW37" s="11"/>
      <c r="ZX37" s="11"/>
      <c r="ZY37" s="11"/>
      <c r="ZZ37" s="11"/>
      <c r="AAA37" s="11"/>
      <c r="AAB37" s="11"/>
      <c r="AAC37" s="11"/>
      <c r="AAD37" s="11"/>
      <c r="AAE37" s="11"/>
      <c r="AAF37" s="11"/>
      <c r="AAG37" s="11"/>
      <c r="AAH37" s="11"/>
      <c r="AAI37" s="11"/>
      <c r="AAJ37" s="11"/>
      <c r="AAK37" s="11"/>
      <c r="AAL37" s="11"/>
      <c r="AAM37" s="11"/>
      <c r="AAN37" s="11"/>
      <c r="AAO37" s="11"/>
      <c r="AAP37" s="11"/>
      <c r="AAQ37" s="11"/>
      <c r="AAR37" s="11"/>
      <c r="AAS37" s="11"/>
      <c r="AAT37" s="11"/>
      <c r="AAU37" s="11"/>
      <c r="AAV37" s="11"/>
      <c r="AAW37" s="11"/>
      <c r="AAX37" s="11"/>
      <c r="AAY37" s="11"/>
      <c r="AAZ37" s="11"/>
      <c r="ABA37" s="11"/>
      <c r="ABB37" s="11"/>
      <c r="ABC37" s="11"/>
      <c r="ABD37" s="11"/>
      <c r="ABE37" s="11"/>
      <c r="ABF37" s="11"/>
      <c r="ABG37" s="11"/>
      <c r="ABH37" s="11"/>
      <c r="ABI37" s="11"/>
      <c r="ABJ37" s="11"/>
      <c r="ABK37" s="11"/>
      <c r="ABL37" s="11"/>
      <c r="ABM37" s="11"/>
      <c r="ABN37" s="11"/>
      <c r="ABO37" s="11"/>
      <c r="ABP37" s="11"/>
      <c r="ABQ37" s="11"/>
      <c r="ABR37" s="11"/>
      <c r="ABS37" s="11"/>
      <c r="ABT37" s="11"/>
      <c r="ABU37" s="11"/>
      <c r="ABV37" s="11"/>
      <c r="ABW37" s="11"/>
      <c r="ABX37" s="11"/>
      <c r="ABY37" s="11"/>
      <c r="ABZ37" s="11"/>
      <c r="ACA37" s="11"/>
      <c r="ACB37" s="11"/>
      <c r="ACC37" s="11"/>
      <c r="ACD37" s="11"/>
      <c r="ACE37" s="11"/>
      <c r="ACF37" s="11"/>
      <c r="ACG37" s="11"/>
      <c r="ACH37" s="11"/>
      <c r="ACI37" s="11"/>
      <c r="ACJ37" s="11"/>
      <c r="ACK37" s="11"/>
      <c r="ACL37" s="11"/>
      <c r="ACM37" s="11"/>
      <c r="ACN37" s="11"/>
      <c r="ACO37" s="11"/>
      <c r="ACP37" s="11"/>
      <c r="ACQ37" s="11"/>
      <c r="ACR37" s="11"/>
      <c r="ACS37" s="11"/>
      <c r="ACT37" s="11"/>
      <c r="ACU37" s="11"/>
      <c r="ACV37" s="11"/>
      <c r="ACW37" s="11"/>
      <c r="ACX37" s="11"/>
      <c r="ACY37" s="11"/>
      <c r="ACZ37" s="11"/>
      <c r="ADA37" s="11"/>
      <c r="ADB37" s="11"/>
      <c r="ADC37" s="11"/>
      <c r="ADD37" s="11"/>
      <c r="ADE37" s="11"/>
      <c r="ADF37" s="11"/>
      <c r="ADG37" s="11"/>
      <c r="ADH37" s="11"/>
      <c r="ADI37" s="11"/>
      <c r="ADJ37" s="11"/>
      <c r="ADK37" s="11"/>
      <c r="ADL37" s="11"/>
      <c r="ADM37" s="11"/>
      <c r="ADN37" s="11"/>
      <c r="ADO37" s="11"/>
      <c r="ADP37" s="11"/>
      <c r="ADQ37" s="11"/>
      <c r="ADR37" s="11"/>
      <c r="ADS37" s="11"/>
      <c r="ADT37" s="11"/>
      <c r="ADU37" s="11"/>
      <c r="ADV37" s="11"/>
      <c r="ADW37" s="11"/>
      <c r="ADX37" s="11"/>
      <c r="ADY37" s="11"/>
      <c r="ADZ37" s="11"/>
      <c r="AEA37" s="11"/>
      <c r="AEB37" s="11"/>
      <c r="AEC37" s="11"/>
      <c r="AED37" s="11"/>
      <c r="AEE37" s="11"/>
      <c r="AEF37" s="11"/>
      <c r="AEG37" s="11"/>
      <c r="AEH37" s="11"/>
      <c r="AEI37" s="11"/>
      <c r="AEJ37" s="11"/>
      <c r="AEK37" s="11"/>
      <c r="AEL37" s="11"/>
      <c r="AEM37" s="11"/>
      <c r="AEN37" s="11"/>
      <c r="AEO37" s="11"/>
      <c r="AEP37" s="11"/>
      <c r="AEQ37" s="11"/>
      <c r="AER37" s="11"/>
      <c r="AES37" s="11"/>
      <c r="AET37" s="11"/>
      <c r="AEU37" s="11"/>
      <c r="AEV37" s="11"/>
      <c r="AEW37" s="11"/>
      <c r="AEX37" s="11"/>
      <c r="AEY37" s="11"/>
      <c r="AEZ37" s="11"/>
      <c r="AFA37" s="11"/>
      <c r="AFB37" s="11"/>
      <c r="AFC37" s="11"/>
      <c r="AFD37" s="11"/>
      <c r="AFE37" s="11"/>
      <c r="AFF37" s="11"/>
      <c r="AFG37" s="11"/>
      <c r="AFH37" s="11"/>
      <c r="AFI37" s="11"/>
      <c r="AFJ37" s="11"/>
      <c r="AFK37" s="11"/>
      <c r="AFL37" s="11"/>
      <c r="AFM37" s="11"/>
      <c r="AFN37" s="11"/>
      <c r="AFO37" s="11"/>
      <c r="AFP37" s="11"/>
      <c r="AFQ37" s="11"/>
      <c r="AFR37" s="11"/>
      <c r="AFS37" s="11"/>
      <c r="AFT37" s="11"/>
      <c r="AFU37" s="11"/>
      <c r="AFV37" s="11"/>
      <c r="AFW37" s="11"/>
      <c r="AFX37" s="11"/>
      <c r="AFY37" s="11"/>
      <c r="AFZ37" s="11"/>
      <c r="AGA37" s="11"/>
      <c r="AGB37" s="11"/>
      <c r="AGC37" s="11"/>
      <c r="AGD37" s="11"/>
      <c r="AGE37" s="11"/>
      <c r="AGF37" s="11"/>
      <c r="AGG37" s="11"/>
      <c r="AGH37" s="11"/>
      <c r="AGI37" s="11"/>
      <c r="AGJ37" s="11"/>
      <c r="AGK37" s="16"/>
      <c r="AGL37" s="16"/>
      <c r="AGM37" s="16"/>
      <c r="AGN37" s="16"/>
      <c r="AGO37" s="16"/>
      <c r="AGP37" s="16"/>
      <c r="AGQ37" s="16"/>
      <c r="AGR37" s="16"/>
      <c r="AGS37" s="16"/>
      <c r="AGT37" s="16"/>
      <c r="AGU37" s="16"/>
      <c r="AGV37" s="16"/>
      <c r="AGW37" s="16"/>
      <c r="AGX37" s="16"/>
      <c r="AGY37" s="16"/>
      <c r="AGZ37" s="16"/>
      <c r="AHA37" s="16"/>
      <c r="AHB37" s="16"/>
      <c r="AHC37" s="16"/>
      <c r="AHD37" s="16"/>
      <c r="AHE37" s="16"/>
      <c r="AHF37" s="16"/>
      <c r="AHG37" s="16"/>
      <c r="AHH37" s="16"/>
      <c r="AHI37" s="16"/>
      <c r="AHJ37" s="16"/>
      <c r="AHK37" s="16"/>
      <c r="AHL37" s="16"/>
      <c r="AHM37" s="16"/>
      <c r="AHN37" s="16"/>
      <c r="AHO37" s="16"/>
      <c r="AHP37" s="16"/>
      <c r="AHQ37" s="16"/>
      <c r="AHR37" s="16"/>
      <c r="AHS37" s="16"/>
      <c r="AHT37" s="16"/>
      <c r="AHU37" s="16"/>
      <c r="AHV37" s="16"/>
      <c r="AHW37" s="16"/>
      <c r="AHX37" s="16"/>
      <c r="AHY37" s="16"/>
      <c r="AHZ37" s="16"/>
      <c r="AIA37" s="16"/>
      <c r="AIB37" s="16"/>
      <c r="AIC37" s="16"/>
      <c r="AID37" s="16"/>
      <c r="AIE37" s="16"/>
      <c r="AIF37" s="16"/>
      <c r="AIG37" s="16"/>
      <c r="AIH37" s="16"/>
      <c r="AII37" s="16"/>
      <c r="AIJ37" s="16"/>
      <c r="AIK37" s="16"/>
      <c r="AIL37" s="16"/>
      <c r="AIM37" s="16"/>
      <c r="AIN37" s="16"/>
      <c r="AIO37" s="16"/>
      <c r="AIP37" s="16"/>
      <c r="AIQ37" s="16"/>
      <c r="AIR37" s="16"/>
      <c r="AIS37" s="16"/>
      <c r="AIT37" s="16"/>
      <c r="AIU37" s="16"/>
      <c r="AIV37" s="16"/>
      <c r="AIW37" s="16"/>
      <c r="AIX37" s="16"/>
      <c r="AIY37" s="16"/>
      <c r="AIZ37" s="16"/>
      <c r="AJA37" s="16"/>
      <c r="AJB37" s="16"/>
      <c r="AJC37" s="16"/>
      <c r="AJD37" s="16"/>
      <c r="AJE37" s="16"/>
      <c r="AJF37" s="16"/>
      <c r="AJG37" s="16"/>
      <c r="AJH37" s="16"/>
      <c r="AJI37" s="16"/>
      <c r="AJJ37" s="16"/>
      <c r="AJK37" s="16"/>
      <c r="AJL37" s="16"/>
      <c r="AJM37" s="16"/>
      <c r="AJN37" s="16"/>
      <c r="AJO37" s="16"/>
      <c r="AJP37" s="16"/>
      <c r="AJQ37" s="16"/>
      <c r="AJR37" s="16"/>
      <c r="AJS37" s="16"/>
      <c r="AJT37" s="16"/>
      <c r="AJU37" s="16"/>
      <c r="AJV37" s="16"/>
      <c r="AJW37" s="16"/>
      <c r="AJX37" s="16"/>
      <c r="AJY37" s="16"/>
      <c r="AJZ37" s="16"/>
      <c r="AKA37" s="16"/>
      <c r="AKB37" s="16"/>
      <c r="AKC37" s="16"/>
      <c r="AKD37" s="16"/>
      <c r="AKE37" s="16"/>
      <c r="AKF37" s="16"/>
      <c r="AKG37" s="16"/>
      <c r="AKH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1"/>
      <c r="AUE37" s="11"/>
      <c r="AUF37" s="11"/>
      <c r="AUG37" s="11"/>
      <c r="AUH37" s="11"/>
      <c r="AUI37" s="11"/>
      <c r="AUJ37" s="11"/>
      <c r="AUK37" s="11"/>
      <c r="AUL37" s="11"/>
      <c r="AUM37" s="11"/>
      <c r="AUN37" s="11"/>
      <c r="AUO37" s="11"/>
      <c r="AUP37" s="11"/>
      <c r="AUQ37" s="11"/>
      <c r="AUR37" s="11"/>
      <c r="AUS37" s="11"/>
      <c r="AUT37" s="11"/>
      <c r="AUU37" s="11"/>
      <c r="AUV37" s="11"/>
      <c r="AUW37" s="11"/>
      <c r="AUX37" s="11"/>
      <c r="AUY37" s="11"/>
      <c r="AUZ37" s="11"/>
      <c r="AVA37" s="11"/>
      <c r="AVB37" s="11"/>
      <c r="AVC37" s="11"/>
      <c r="AVD37" s="11"/>
      <c r="AVE37" s="11"/>
      <c r="AVF37" s="11"/>
      <c r="AVG37" s="11"/>
      <c r="AVH37" s="11"/>
      <c r="AVI37" s="11"/>
      <c r="AVJ37" s="11"/>
      <c r="AVK37" s="11"/>
      <c r="AVL37" s="11"/>
      <c r="AVM37" s="11"/>
      <c r="AVN37" s="11"/>
      <c r="AVO37" s="11"/>
      <c r="AVP37" s="11"/>
      <c r="AVQ37" s="11"/>
      <c r="AVR37" s="11"/>
      <c r="AVS37" s="11"/>
      <c r="AVT37" s="11"/>
      <c r="AVU37" s="11"/>
      <c r="AVV37" s="11"/>
      <c r="AVW37" s="11"/>
      <c r="AVX37" s="11"/>
      <c r="AVY37" s="11"/>
      <c r="AVZ37" s="11"/>
      <c r="AWA37" s="11"/>
      <c r="AWB37" s="11"/>
      <c r="AWC37" s="11"/>
      <c r="AWD37" s="11"/>
      <c r="AWE37" s="11"/>
      <c r="AWF37" s="11"/>
      <c r="AWG37" s="11"/>
      <c r="AWH37" s="11"/>
      <c r="AWI37" s="11"/>
      <c r="AWJ37" s="11"/>
      <c r="AWK37" s="11"/>
      <c r="AWL37" s="11"/>
      <c r="AWM37" s="11"/>
      <c r="AWN37" s="11"/>
      <c r="AWO37" s="11"/>
      <c r="AWP37" s="11"/>
      <c r="AWQ37" s="11"/>
      <c r="AWR37" s="11"/>
      <c r="AWS37" s="11"/>
      <c r="AWT37" s="11"/>
      <c r="AWU37" s="11"/>
      <c r="AWV37" s="11"/>
      <c r="AWW37" s="11"/>
      <c r="AWX37" s="11"/>
      <c r="AWY37" s="11"/>
      <c r="AWZ37" s="11"/>
      <c r="AXA37" s="11"/>
      <c r="AXB37" s="11"/>
      <c r="AXC37" s="11"/>
      <c r="AXD37" s="11"/>
      <c r="AXE37" s="11"/>
      <c r="AXF37" s="11"/>
      <c r="AXG37" s="11"/>
      <c r="AXH37" s="11"/>
      <c r="AXI37" s="11"/>
      <c r="AXJ37" s="11"/>
      <c r="AXK37" s="11"/>
      <c r="AXL37" s="11"/>
      <c r="AXM37" s="11"/>
      <c r="AXN37" s="11"/>
      <c r="AXO37" s="11"/>
      <c r="AXP37" s="11"/>
      <c r="AXQ37" s="11"/>
      <c r="AXR37" s="11"/>
      <c r="AXS37" s="11"/>
      <c r="AXT37" s="11"/>
      <c r="AXU37" s="11"/>
      <c r="AXV37" s="11"/>
      <c r="AXW37" s="11"/>
      <c r="AXX37" s="11"/>
      <c r="AXY37" s="11"/>
      <c r="AXZ37" s="11"/>
      <c r="AYA37" s="11"/>
      <c r="AYB37" s="11"/>
      <c r="AYC37" s="11"/>
      <c r="AYD37" s="11"/>
      <c r="AYE37" s="11"/>
      <c r="AYF37" s="11"/>
      <c r="AYG37" s="11"/>
      <c r="AYH37" s="11"/>
      <c r="AYI37" s="11"/>
      <c r="AYJ37" s="11"/>
      <c r="AYK37" s="11"/>
      <c r="AYL37" s="11"/>
      <c r="AYM37" s="11"/>
      <c r="AYN37" s="11"/>
      <c r="AYO37" s="11"/>
      <c r="AYP37" s="11"/>
      <c r="AYQ37" s="11"/>
      <c r="AYR37" s="11"/>
      <c r="AYS37" s="11"/>
      <c r="AYT37" s="11"/>
      <c r="AYU37" s="11"/>
      <c r="AYV37" s="11"/>
      <c r="AYW37" s="11"/>
      <c r="AYX37" s="11"/>
      <c r="AYY37" s="11"/>
      <c r="AYZ37" s="11"/>
      <c r="AZA37" s="11"/>
      <c r="AZB37" s="11"/>
      <c r="AZC37" s="11"/>
      <c r="AZD37" s="11"/>
      <c r="AZE37" s="11"/>
      <c r="AZF37" s="11"/>
      <c r="AZG37" s="11"/>
      <c r="AZH37" s="11"/>
      <c r="AZI37" s="11"/>
      <c r="AZJ37" s="11"/>
      <c r="AZK37" s="11"/>
      <c r="AZL37" s="11"/>
      <c r="AZM37" s="11"/>
      <c r="AZN37" s="11"/>
      <c r="AZO37" s="11"/>
      <c r="AZP37" s="11"/>
      <c r="AZQ37" s="11"/>
      <c r="AZR37" s="11"/>
      <c r="AZS37" s="11"/>
      <c r="AZT37" s="11"/>
      <c r="AZU37" s="11"/>
      <c r="AZV37" s="11"/>
      <c r="AZW37" s="11"/>
      <c r="AZX37" s="11"/>
      <c r="AZY37" s="11"/>
      <c r="AZZ37" s="11"/>
      <c r="BAA37" s="11"/>
      <c r="BAB37" s="11"/>
      <c r="BAC37" s="11"/>
      <c r="BAD37" s="11"/>
      <c r="BAE37" s="11"/>
      <c r="BAF37" s="11"/>
      <c r="BAG37" s="11"/>
      <c r="BAH37" s="11"/>
      <c r="BAI37" s="11"/>
      <c r="BAJ37" s="11"/>
      <c r="BAK37" s="11"/>
      <c r="BAL37" s="11"/>
      <c r="BAM37" s="11"/>
      <c r="BAN37" s="11"/>
      <c r="BAO37" s="11"/>
      <c r="BAP37" s="11"/>
      <c r="BAQ37" s="11"/>
      <c r="BAR37" s="11"/>
      <c r="BAS37" s="11"/>
      <c r="BAT37" s="11"/>
      <c r="BAU37" s="11"/>
      <c r="BAV37" s="11"/>
      <c r="BAW37" s="11"/>
      <c r="BAX37" s="11"/>
      <c r="BAY37" s="11"/>
      <c r="BAZ37" s="11"/>
      <c r="BBA37" s="11"/>
      <c r="BBB37" s="11"/>
      <c r="BBC37" s="11"/>
      <c r="BBD37" s="11"/>
      <c r="BBE37" s="11"/>
      <c r="BBF37" s="11"/>
      <c r="BBG37" s="11"/>
      <c r="BBH37" s="11"/>
      <c r="BBI37" s="11"/>
      <c r="BBJ37" s="11"/>
      <c r="BBK37" s="11"/>
      <c r="BBL37" s="11"/>
      <c r="BBM37" s="11"/>
      <c r="BBN37" s="11"/>
      <c r="BBO37" s="11"/>
      <c r="BBP37" s="11"/>
      <c r="BBQ37" s="11"/>
      <c r="BBR37" s="11"/>
      <c r="BBS37" s="11"/>
      <c r="BBT37" s="11"/>
      <c r="BBU37" s="11"/>
      <c r="BBV37" s="11"/>
      <c r="BBW37" s="11"/>
      <c r="BBX37" s="11"/>
      <c r="BBY37" s="11"/>
      <c r="BBZ37" s="11"/>
      <c r="BCA37" s="11"/>
      <c r="BCB37" s="11"/>
      <c r="BCC37" s="11"/>
      <c r="BCD37" s="11"/>
      <c r="BCE37" s="11"/>
      <c r="BCF37" s="11"/>
      <c r="BCG37" s="11"/>
      <c r="BCH37" s="11"/>
      <c r="BCI37" s="11"/>
      <c r="BCJ37" s="11"/>
      <c r="BCK37" s="11"/>
      <c r="BCL37" s="11"/>
      <c r="BCM37" s="11"/>
      <c r="BCN37" s="11"/>
      <c r="BCO37" s="11"/>
      <c r="BCP37" s="11"/>
      <c r="BCQ37" s="11"/>
      <c r="BCR37" s="11"/>
      <c r="BCS37" s="11"/>
      <c r="BCT37" s="11"/>
      <c r="BCU37" s="11"/>
      <c r="BCV37" s="11"/>
      <c r="BCW37" s="11"/>
      <c r="BCX37" s="11"/>
      <c r="BCY37" s="11"/>
      <c r="BCZ37" s="11"/>
      <c r="BDA37" s="11"/>
      <c r="BDB37" s="11"/>
      <c r="BDC37" s="11"/>
      <c r="BDD37" s="11"/>
      <c r="BDE37" s="11"/>
      <c r="BDF37" s="11"/>
      <c r="BDG37" s="11"/>
      <c r="BDH37" s="11"/>
      <c r="BDI37" s="11"/>
      <c r="BDJ37" s="11"/>
      <c r="BDK37" s="11"/>
      <c r="BDL37" s="11"/>
      <c r="BDM37" s="11"/>
      <c r="BDN37" s="11"/>
      <c r="BDO37" s="11"/>
      <c r="BDP37" s="11"/>
      <c r="BDQ37" s="11"/>
      <c r="BDR37" s="11"/>
      <c r="BDS37" s="11"/>
      <c r="BDT37" s="11"/>
      <c r="BDU37" s="11"/>
      <c r="BDV37" s="11"/>
      <c r="BDW37" s="11"/>
      <c r="BDX37" s="11"/>
      <c r="BDY37" s="11"/>
      <c r="BDZ37" s="11"/>
      <c r="BEA37" s="11"/>
      <c r="BEB37" s="11"/>
      <c r="BEC37" s="11"/>
      <c r="BED37" s="11"/>
      <c r="BEE37" s="11"/>
      <c r="BEF37" s="11"/>
      <c r="BEG37" s="11"/>
      <c r="BEH37" s="11"/>
      <c r="BEI37" s="11"/>
      <c r="BEJ37" s="11"/>
      <c r="BEK37" s="11"/>
      <c r="BEL37" s="11"/>
      <c r="BEM37" s="11"/>
      <c r="BEN37" s="11"/>
      <c r="BEO37" s="11"/>
      <c r="BEP37" s="11"/>
      <c r="BEQ37" s="11"/>
      <c r="BER37" s="11"/>
      <c r="BES37" s="11"/>
      <c r="BET37" s="11"/>
      <c r="BEU37" s="11"/>
      <c r="BEV37" s="11"/>
      <c r="BEW37" s="11"/>
      <c r="BEX37" s="11"/>
      <c r="BEY37" s="11"/>
      <c r="BEZ37" s="11"/>
      <c r="BFA37" s="11"/>
      <c r="BFB37" s="11"/>
      <c r="BFC37" s="11"/>
      <c r="BFD37" s="11"/>
      <c r="BFE37" s="11"/>
      <c r="BFF37" s="11"/>
      <c r="BFG37" s="11"/>
      <c r="BFH37" s="11"/>
      <c r="BFI37" s="11"/>
      <c r="BFJ37" s="11"/>
      <c r="BFK37" s="11"/>
      <c r="BFL37" s="11"/>
      <c r="BFM37" s="11"/>
      <c r="BFN37" s="11"/>
      <c r="BFO37" s="11"/>
      <c r="BFP37" s="11"/>
      <c r="BFQ37" s="11"/>
      <c r="BFR37" s="11"/>
      <c r="BFS37" s="11"/>
      <c r="BFT37" s="11"/>
      <c r="BFU37" s="11"/>
      <c r="BFV37" s="11"/>
      <c r="BFW37" s="11"/>
      <c r="BFX37" s="11"/>
      <c r="BFY37" s="11"/>
      <c r="BFZ37" s="11"/>
      <c r="BGA37" s="11"/>
      <c r="BGB37" s="11"/>
      <c r="BGC37" s="11"/>
      <c r="BGD37" s="11"/>
      <c r="BGE37" s="11"/>
      <c r="BGF37" s="11"/>
      <c r="BGG37" s="11"/>
      <c r="BGH37" s="11"/>
      <c r="BGI37" s="11"/>
      <c r="BGJ37" s="11"/>
      <c r="BGK37" s="11"/>
      <c r="BGL37" s="11"/>
      <c r="BGM37" s="11"/>
      <c r="BGN37" s="11"/>
      <c r="BGO37" s="11"/>
      <c r="BGP37" s="11"/>
      <c r="BGQ37" s="11"/>
      <c r="BGR37" s="11"/>
      <c r="BGS37" s="11"/>
      <c r="BGT37" s="11"/>
      <c r="BGU37" s="11"/>
      <c r="BGV37" s="11"/>
      <c r="BGW37" s="11"/>
      <c r="BGX37" s="11"/>
      <c r="BGY37" s="11"/>
      <c r="BGZ37" s="11"/>
      <c r="BHA37" s="11"/>
      <c r="BHB37" s="11"/>
      <c r="BHC37" s="11"/>
      <c r="BHD37" s="11"/>
      <c r="BHE37" s="11"/>
      <c r="BHF37" s="11"/>
      <c r="BHG37" s="11"/>
      <c r="BHH37" s="11"/>
      <c r="BHI37" s="11"/>
      <c r="BHJ37" s="11"/>
      <c r="BHK37" s="11"/>
      <c r="BHL37" s="11"/>
      <c r="BHM37" s="11"/>
      <c r="BHN37" s="11"/>
      <c r="BHO37" s="11"/>
      <c r="BHP37" s="11"/>
      <c r="BHQ37" s="11"/>
      <c r="BHR37" s="11"/>
      <c r="BHS37" s="11"/>
      <c r="BHT37" s="11"/>
      <c r="BHU37" s="11"/>
      <c r="BHV37" s="11"/>
      <c r="BHW37" s="11"/>
      <c r="BHX37" s="11"/>
      <c r="BHY37" s="11"/>
      <c r="BHZ37" s="11"/>
      <c r="BIA37" s="11"/>
      <c r="BIB37" s="11"/>
      <c r="BIC37" s="11"/>
      <c r="BID37" s="11"/>
      <c r="BIE37" s="11"/>
      <c r="BIF37" s="11"/>
      <c r="BIG37" s="11"/>
      <c r="BIH37" s="11"/>
      <c r="BII37" s="11"/>
      <c r="BIJ37" s="11"/>
      <c r="BIK37" s="11"/>
      <c r="BIL37" s="11"/>
      <c r="BIM37" s="11"/>
      <c r="BIN37" s="11"/>
      <c r="BIO37" s="11"/>
      <c r="BIP37" s="11"/>
      <c r="BIQ37" s="11"/>
      <c r="BIR37" s="11"/>
      <c r="BIS37" s="11"/>
      <c r="BIT37" s="11"/>
      <c r="BIU37" s="11"/>
      <c r="BIV37" s="11"/>
      <c r="BIW37" s="11"/>
      <c r="BIX37" s="11"/>
      <c r="BIY37" s="11"/>
      <c r="BIZ37" s="11"/>
      <c r="BJA37" s="11"/>
      <c r="BJB37" s="11"/>
      <c r="BJC37" s="11"/>
      <c r="BJD37" s="11"/>
      <c r="BJE37" s="11"/>
      <c r="BJF37" s="11"/>
      <c r="BJG37" s="11"/>
      <c r="BJH37" s="11"/>
      <c r="BJI37" s="11"/>
      <c r="BJJ37" s="11"/>
      <c r="BJK37" s="11"/>
      <c r="BJL37" s="11"/>
      <c r="BJM37" s="11"/>
      <c r="BJN37" s="11"/>
      <c r="BJO37" s="11"/>
      <c r="BJP37" s="11"/>
      <c r="BJQ37" s="11"/>
      <c r="BJR37" s="11"/>
      <c r="BJS37" s="11"/>
      <c r="BJT37" s="11"/>
      <c r="BJU37" s="11"/>
      <c r="BJV37" s="11"/>
      <c r="BJW37" s="11"/>
      <c r="BJX37" s="11"/>
      <c r="BJY37" s="11"/>
      <c r="BJZ37" s="11"/>
      <c r="BKA37" s="11"/>
      <c r="BKB37" s="11"/>
      <c r="BKC37" s="11"/>
      <c r="BKD37" s="11"/>
      <c r="BKE37" s="11"/>
      <c r="BKF37" s="11"/>
      <c r="BKG37" s="11"/>
      <c r="BKH37" s="11"/>
      <c r="BKI37" s="11"/>
      <c r="BKJ37" s="11"/>
      <c r="BKK37" s="11"/>
      <c r="BKL37" s="11"/>
      <c r="BKM37" s="11"/>
      <c r="BKN37" s="11"/>
      <c r="BKO37" s="11"/>
      <c r="BKP37" s="11"/>
      <c r="BKQ37" s="11"/>
      <c r="BKR37" s="11"/>
      <c r="BKS37" s="11"/>
      <c r="BKT37" s="11"/>
      <c r="BKU37" s="11"/>
      <c r="BKV37" s="11"/>
      <c r="BKW37" s="11"/>
      <c r="BKX37" s="11"/>
      <c r="BKY37" s="11"/>
      <c r="BKZ37" s="11"/>
      <c r="BLA37" s="11"/>
      <c r="BLB37" s="11"/>
      <c r="BLC37" s="11"/>
      <c r="BLD37" s="11"/>
      <c r="BLE37" s="11"/>
      <c r="BLF37" s="11"/>
      <c r="BLG37" s="11"/>
      <c r="BLH37" s="11"/>
      <c r="BLI37" s="11"/>
      <c r="BLJ37" s="11"/>
      <c r="BLK37" s="11"/>
      <c r="BLL37" s="11"/>
      <c r="BLM37" s="11"/>
      <c r="BLN37" s="11"/>
      <c r="BLO37" s="11"/>
      <c r="BLP37" s="11"/>
      <c r="BLQ37" s="11"/>
      <c r="BLR37" s="11"/>
      <c r="BLS37" s="11"/>
      <c r="BLT37" s="11"/>
      <c r="BLU37" s="11"/>
      <c r="BLV37" s="11"/>
      <c r="BLW37" s="11"/>
      <c r="BLX37" s="11"/>
      <c r="BLY37" s="11"/>
      <c r="BLZ37" s="11"/>
      <c r="BMA37" s="11"/>
      <c r="BMB37" s="11"/>
      <c r="BMC37" s="11"/>
      <c r="BMD37" s="11"/>
      <c r="BME37" s="11"/>
      <c r="BMF37" s="11"/>
      <c r="BMG37" s="11"/>
      <c r="BMH37" s="11"/>
      <c r="BMI37" s="11"/>
      <c r="BMJ37" s="11"/>
      <c r="BMK37" s="11"/>
      <c r="BML37" s="11"/>
      <c r="BMM37" s="11"/>
      <c r="BMN37" s="11"/>
      <c r="BMO37" s="11"/>
      <c r="BMP37" s="11"/>
      <c r="BMQ37" s="11"/>
      <c r="BMR37" s="11"/>
      <c r="BMS37" s="11"/>
      <c r="BMT37" s="11"/>
      <c r="BMU37" s="11"/>
      <c r="BMV37" s="11" t="s">
        <v>622</v>
      </c>
      <c r="BMW37" s="11" t="s">
        <v>622</v>
      </c>
      <c r="BMX37" s="11" t="s">
        <v>622</v>
      </c>
      <c r="BMY37" s="11" t="s">
        <v>622</v>
      </c>
    </row>
    <row r="38" spans="1:1715" s="6" customFormat="1" x14ac:dyDescent="0.25">
      <c r="A38" s="8" t="s">
        <v>28</v>
      </c>
      <c r="B38" s="7">
        <f>B9</f>
        <v>187</v>
      </c>
      <c r="C38" s="7">
        <f>IF(B38&gt;0,B38-9.6,0)</f>
        <v>177.4</v>
      </c>
      <c r="D38" s="7">
        <f>IF(C38&gt;0,C38-9.6,0)</f>
        <v>167.8</v>
      </c>
      <c r="E38" s="7">
        <f>IF(D38&gt;0,D38-9.6,0)</f>
        <v>158.20000000000002</v>
      </c>
      <c r="F38" s="7">
        <f>IF(E38&gt;0,E38-9.6,0)</f>
        <v>148.60000000000002</v>
      </c>
      <c r="G38" s="7">
        <f>G16</f>
        <v>170</v>
      </c>
      <c r="H38" s="7">
        <f t="shared" ref="H38:BS38" si="1453">IF(G38&gt;0,G38-9.6,0)</f>
        <v>160.4</v>
      </c>
      <c r="I38" s="7">
        <f t="shared" si="1453"/>
        <v>150.80000000000001</v>
      </c>
      <c r="J38" s="7">
        <f t="shared" si="1453"/>
        <v>141.20000000000002</v>
      </c>
      <c r="K38" s="7">
        <f t="shared" si="1453"/>
        <v>131.60000000000002</v>
      </c>
      <c r="L38" s="7">
        <f>L16</f>
        <v>170</v>
      </c>
      <c r="M38" s="7">
        <f t="shared" si="1453"/>
        <v>160.4</v>
      </c>
      <c r="N38" s="7">
        <f t="shared" si="1453"/>
        <v>150.80000000000001</v>
      </c>
      <c r="O38" s="7">
        <f t="shared" si="1453"/>
        <v>141.20000000000002</v>
      </c>
      <c r="P38" s="7">
        <f t="shared" si="1453"/>
        <v>131.60000000000002</v>
      </c>
      <c r="Q38" s="7">
        <f>Q16</f>
        <v>181</v>
      </c>
      <c r="R38" s="7">
        <f t="shared" si="1453"/>
        <v>171.4</v>
      </c>
      <c r="S38" s="7">
        <f t="shared" si="1453"/>
        <v>161.80000000000001</v>
      </c>
      <c r="T38" s="7">
        <f t="shared" si="1453"/>
        <v>152.20000000000002</v>
      </c>
      <c r="U38" s="7">
        <f t="shared" si="1453"/>
        <v>142.60000000000002</v>
      </c>
      <c r="V38" s="7">
        <f t="shared" si="1453"/>
        <v>133.00000000000003</v>
      </c>
      <c r="W38" s="7">
        <f t="shared" si="1453"/>
        <v>123.40000000000003</v>
      </c>
      <c r="X38" s="7">
        <f t="shared" si="1453"/>
        <v>113.80000000000004</v>
      </c>
      <c r="Y38" s="7">
        <f t="shared" si="1453"/>
        <v>104.20000000000005</v>
      </c>
      <c r="Z38" s="7">
        <f t="shared" si="1453"/>
        <v>94.600000000000051</v>
      </c>
      <c r="AA38" s="7">
        <f t="shared" si="1453"/>
        <v>85.000000000000057</v>
      </c>
      <c r="AB38" s="7">
        <f t="shared" si="1453"/>
        <v>75.400000000000063</v>
      </c>
      <c r="AC38" s="7">
        <f t="shared" si="1453"/>
        <v>65.800000000000068</v>
      </c>
      <c r="AD38" s="7">
        <f t="shared" si="1453"/>
        <v>56.200000000000067</v>
      </c>
      <c r="AE38" s="7">
        <f>IF(AD38&gt;0,AD38-9.6,0)</f>
        <v>46.600000000000065</v>
      </c>
      <c r="AF38" s="7">
        <f t="shared" si="1453"/>
        <v>37.000000000000064</v>
      </c>
      <c r="AG38" s="7">
        <f t="shared" si="1453"/>
        <v>27.400000000000063</v>
      </c>
      <c r="AH38" s="7">
        <f t="shared" si="1453"/>
        <v>17.800000000000061</v>
      </c>
      <c r="AI38" s="7">
        <f t="shared" si="1453"/>
        <v>8.2000000000000615</v>
      </c>
      <c r="AJ38" s="7">
        <f t="shared" si="1453"/>
        <v>-1.3999999999999382</v>
      </c>
      <c r="AK38" s="44">
        <f>IF(AJ38&gt;0,AJ38-9.6,0)</f>
        <v>0</v>
      </c>
      <c r="AL38" s="7">
        <f t="shared" si="1453"/>
        <v>0</v>
      </c>
      <c r="AM38" s="7">
        <f t="shared" si="1453"/>
        <v>0</v>
      </c>
      <c r="AN38" s="7">
        <f t="shared" si="1453"/>
        <v>0</v>
      </c>
      <c r="AO38" s="7">
        <f t="shared" si="1453"/>
        <v>0</v>
      </c>
      <c r="AP38" s="7">
        <f t="shared" si="1453"/>
        <v>0</v>
      </c>
      <c r="AQ38" s="7">
        <f t="shared" si="1453"/>
        <v>0</v>
      </c>
      <c r="AR38" s="7">
        <f t="shared" si="1453"/>
        <v>0</v>
      </c>
      <c r="AS38" s="7">
        <f t="shared" si="1453"/>
        <v>0</v>
      </c>
      <c r="AT38" s="7">
        <f t="shared" si="1453"/>
        <v>0</v>
      </c>
      <c r="AU38" s="7">
        <f t="shared" si="1453"/>
        <v>0</v>
      </c>
      <c r="AV38" s="7">
        <f t="shared" si="1453"/>
        <v>0</v>
      </c>
      <c r="AW38" s="7">
        <f t="shared" si="1453"/>
        <v>0</v>
      </c>
      <c r="AX38" s="7">
        <f t="shared" si="1453"/>
        <v>0</v>
      </c>
      <c r="AY38" s="7">
        <f t="shared" si="1453"/>
        <v>0</v>
      </c>
      <c r="AZ38" s="7">
        <f t="shared" si="1453"/>
        <v>0</v>
      </c>
      <c r="BA38" s="7">
        <f t="shared" si="1453"/>
        <v>0</v>
      </c>
      <c r="BB38" s="7">
        <f t="shared" si="1453"/>
        <v>0</v>
      </c>
      <c r="BC38" s="7">
        <f t="shared" si="1453"/>
        <v>0</v>
      </c>
      <c r="BD38" s="7">
        <f t="shared" si="1453"/>
        <v>0</v>
      </c>
      <c r="BE38" s="7">
        <f t="shared" si="1453"/>
        <v>0</v>
      </c>
      <c r="BF38" s="7">
        <f t="shared" si="1453"/>
        <v>0</v>
      </c>
      <c r="BG38" s="7">
        <f t="shared" si="1453"/>
        <v>0</v>
      </c>
      <c r="BH38" s="7">
        <f t="shared" si="1453"/>
        <v>0</v>
      </c>
      <c r="BI38" s="7">
        <f t="shared" si="1453"/>
        <v>0</v>
      </c>
      <c r="BJ38" s="7">
        <f t="shared" si="1453"/>
        <v>0</v>
      </c>
      <c r="BK38" s="7">
        <f t="shared" si="1453"/>
        <v>0</v>
      </c>
      <c r="BL38" s="7">
        <f t="shared" si="1453"/>
        <v>0</v>
      </c>
      <c r="BM38" s="7">
        <f t="shared" si="1453"/>
        <v>0</v>
      </c>
      <c r="BN38" s="7">
        <f t="shared" si="1453"/>
        <v>0</v>
      </c>
      <c r="BO38" s="7">
        <f t="shared" si="1453"/>
        <v>0</v>
      </c>
      <c r="BP38" s="7">
        <f t="shared" si="1453"/>
        <v>0</v>
      </c>
      <c r="BQ38" s="7">
        <f t="shared" si="1453"/>
        <v>0</v>
      </c>
      <c r="BR38" s="7">
        <f t="shared" si="1453"/>
        <v>0</v>
      </c>
      <c r="BS38" s="7">
        <f t="shared" si="1453"/>
        <v>0</v>
      </c>
      <c r="BT38" s="7">
        <f t="shared" ref="BT38:DT38" si="1454">IF(BS38&gt;0,BS38-9.6,0)</f>
        <v>0</v>
      </c>
      <c r="BU38" s="7">
        <f t="shared" si="1454"/>
        <v>0</v>
      </c>
      <c r="BV38" s="7">
        <f t="shared" si="1454"/>
        <v>0</v>
      </c>
      <c r="BW38" s="7">
        <f t="shared" si="1454"/>
        <v>0</v>
      </c>
      <c r="BX38" s="7">
        <f t="shared" si="1454"/>
        <v>0</v>
      </c>
      <c r="BY38" s="7">
        <f t="shared" si="1454"/>
        <v>0</v>
      </c>
      <c r="BZ38" s="7">
        <f t="shared" si="1454"/>
        <v>0</v>
      </c>
      <c r="CA38" s="7">
        <f t="shared" si="1454"/>
        <v>0</v>
      </c>
      <c r="CB38" s="7">
        <f t="shared" si="1454"/>
        <v>0</v>
      </c>
      <c r="CC38" s="7">
        <f t="shared" si="1454"/>
        <v>0</v>
      </c>
      <c r="CD38" s="7">
        <f t="shared" si="1454"/>
        <v>0</v>
      </c>
      <c r="CE38" s="7">
        <f t="shared" si="1454"/>
        <v>0</v>
      </c>
      <c r="CF38" s="7">
        <f t="shared" si="1454"/>
        <v>0</v>
      </c>
      <c r="CG38" s="7">
        <f t="shared" si="1454"/>
        <v>0</v>
      </c>
      <c r="CH38" s="7">
        <f t="shared" si="1454"/>
        <v>0</v>
      </c>
      <c r="CI38" s="7">
        <f t="shared" si="1454"/>
        <v>0</v>
      </c>
      <c r="CJ38" s="7">
        <f t="shared" si="1454"/>
        <v>0</v>
      </c>
      <c r="CK38" s="7">
        <f t="shared" si="1454"/>
        <v>0</v>
      </c>
      <c r="CL38" s="7">
        <f t="shared" si="1454"/>
        <v>0</v>
      </c>
      <c r="CM38" s="7">
        <f t="shared" si="1454"/>
        <v>0</v>
      </c>
      <c r="CN38" s="7">
        <f t="shared" si="1454"/>
        <v>0</v>
      </c>
      <c r="CO38" s="7">
        <f t="shared" si="1454"/>
        <v>0</v>
      </c>
      <c r="CP38" s="7">
        <f t="shared" si="1454"/>
        <v>0</v>
      </c>
      <c r="CQ38" s="7">
        <f t="shared" si="1454"/>
        <v>0</v>
      </c>
      <c r="CR38" s="7">
        <f t="shared" si="1454"/>
        <v>0</v>
      </c>
      <c r="CS38" s="7">
        <f t="shared" si="1454"/>
        <v>0</v>
      </c>
      <c r="CT38" s="7">
        <f t="shared" si="1454"/>
        <v>0</v>
      </c>
      <c r="CU38" s="7">
        <f t="shared" si="1454"/>
        <v>0</v>
      </c>
      <c r="CV38" s="7">
        <f t="shared" si="1454"/>
        <v>0</v>
      </c>
      <c r="CW38" s="7">
        <f t="shared" si="1454"/>
        <v>0</v>
      </c>
      <c r="CX38" s="7">
        <f t="shared" si="1454"/>
        <v>0</v>
      </c>
      <c r="CY38" s="7">
        <f t="shared" si="1454"/>
        <v>0</v>
      </c>
      <c r="CZ38" s="7">
        <f t="shared" si="1454"/>
        <v>0</v>
      </c>
      <c r="DA38" s="7">
        <f t="shared" si="1454"/>
        <v>0</v>
      </c>
      <c r="DB38" s="7">
        <f t="shared" si="1454"/>
        <v>0</v>
      </c>
      <c r="DC38" s="7">
        <f t="shared" si="1454"/>
        <v>0</v>
      </c>
      <c r="DD38" s="7">
        <f t="shared" si="1454"/>
        <v>0</v>
      </c>
      <c r="DE38" s="7">
        <f t="shared" si="1454"/>
        <v>0</v>
      </c>
      <c r="DF38" s="7">
        <f t="shared" si="1454"/>
        <v>0</v>
      </c>
      <c r="DG38" s="7">
        <f t="shared" si="1454"/>
        <v>0</v>
      </c>
      <c r="DH38" s="7">
        <f t="shared" si="1454"/>
        <v>0</v>
      </c>
      <c r="DI38" s="7">
        <f t="shared" si="1454"/>
        <v>0</v>
      </c>
      <c r="DJ38" s="7">
        <f t="shared" si="1454"/>
        <v>0</v>
      </c>
      <c r="DK38" s="7">
        <f t="shared" si="1454"/>
        <v>0</v>
      </c>
      <c r="DL38" s="7">
        <f t="shared" si="1454"/>
        <v>0</v>
      </c>
      <c r="DM38" s="7">
        <f t="shared" si="1454"/>
        <v>0</v>
      </c>
      <c r="DN38" s="7">
        <f t="shared" si="1454"/>
        <v>0</v>
      </c>
      <c r="DO38" s="7">
        <f t="shared" si="1454"/>
        <v>0</v>
      </c>
      <c r="DP38" s="7">
        <f t="shared" si="1454"/>
        <v>0</v>
      </c>
      <c r="DQ38" s="7">
        <f t="shared" si="1454"/>
        <v>0</v>
      </c>
      <c r="DR38" s="7">
        <f t="shared" si="1454"/>
        <v>0</v>
      </c>
      <c r="DS38" s="7">
        <f t="shared" si="1454"/>
        <v>0</v>
      </c>
      <c r="DT38" s="7">
        <f t="shared" si="1454"/>
        <v>0</v>
      </c>
      <c r="DU38" s="7">
        <f>IF(DT38&gt;0,DT38-9.6,0)</f>
        <v>0</v>
      </c>
      <c r="DV38" s="7">
        <f t="shared" ref="DV38:GG38" si="1455">IF(DU38&gt;0,DU38-9.6,0)</f>
        <v>0</v>
      </c>
      <c r="DW38" s="7">
        <f t="shared" si="1455"/>
        <v>0</v>
      </c>
      <c r="DX38" s="7">
        <f t="shared" si="1455"/>
        <v>0</v>
      </c>
      <c r="DY38" s="7">
        <f t="shared" si="1455"/>
        <v>0</v>
      </c>
      <c r="DZ38" s="7">
        <f t="shared" si="1455"/>
        <v>0</v>
      </c>
      <c r="EA38" s="7">
        <f t="shared" si="1455"/>
        <v>0</v>
      </c>
      <c r="EB38" s="7">
        <f t="shared" si="1455"/>
        <v>0</v>
      </c>
      <c r="EC38" s="7">
        <f t="shared" si="1455"/>
        <v>0</v>
      </c>
      <c r="ED38" s="7">
        <f t="shared" si="1455"/>
        <v>0</v>
      </c>
      <c r="EE38" s="7">
        <f t="shared" si="1455"/>
        <v>0</v>
      </c>
      <c r="EF38" s="7">
        <f t="shared" si="1455"/>
        <v>0</v>
      </c>
      <c r="EG38" s="7">
        <f t="shared" si="1455"/>
        <v>0</v>
      </c>
      <c r="EH38" s="7">
        <f t="shared" si="1455"/>
        <v>0</v>
      </c>
      <c r="EI38" s="7">
        <f t="shared" si="1455"/>
        <v>0</v>
      </c>
      <c r="EJ38" s="7">
        <f t="shared" si="1455"/>
        <v>0</v>
      </c>
      <c r="EK38" s="7">
        <f t="shared" si="1455"/>
        <v>0</v>
      </c>
      <c r="EL38" s="7">
        <f t="shared" si="1455"/>
        <v>0</v>
      </c>
      <c r="EM38" s="7">
        <f t="shared" si="1455"/>
        <v>0</v>
      </c>
      <c r="EN38" s="7">
        <f t="shared" si="1455"/>
        <v>0</v>
      </c>
      <c r="EO38" s="7">
        <f t="shared" si="1455"/>
        <v>0</v>
      </c>
      <c r="EP38" s="7">
        <f t="shared" si="1455"/>
        <v>0</v>
      </c>
      <c r="EQ38" s="7">
        <f t="shared" si="1455"/>
        <v>0</v>
      </c>
      <c r="ER38" s="7">
        <f t="shared" si="1455"/>
        <v>0</v>
      </c>
      <c r="ES38" s="7">
        <f t="shared" si="1455"/>
        <v>0</v>
      </c>
      <c r="ET38" s="7">
        <f t="shared" si="1455"/>
        <v>0</v>
      </c>
      <c r="EU38" s="7">
        <f t="shared" si="1455"/>
        <v>0</v>
      </c>
      <c r="EV38" s="7">
        <f t="shared" si="1455"/>
        <v>0</v>
      </c>
      <c r="EW38" s="7">
        <f t="shared" si="1455"/>
        <v>0</v>
      </c>
      <c r="EX38" s="7">
        <f t="shared" si="1455"/>
        <v>0</v>
      </c>
      <c r="EY38" s="7">
        <f t="shared" si="1455"/>
        <v>0</v>
      </c>
      <c r="EZ38" s="7">
        <f t="shared" si="1455"/>
        <v>0</v>
      </c>
      <c r="FA38" s="7">
        <f t="shared" si="1455"/>
        <v>0</v>
      </c>
      <c r="FB38" s="7">
        <f t="shared" si="1455"/>
        <v>0</v>
      </c>
      <c r="FC38" s="7">
        <f t="shared" si="1455"/>
        <v>0</v>
      </c>
      <c r="FD38" s="7">
        <f t="shared" si="1455"/>
        <v>0</v>
      </c>
      <c r="FE38" s="7">
        <f t="shared" si="1455"/>
        <v>0</v>
      </c>
      <c r="FF38" s="7">
        <f t="shared" si="1455"/>
        <v>0</v>
      </c>
      <c r="FG38" s="7">
        <f t="shared" si="1455"/>
        <v>0</v>
      </c>
      <c r="FH38" s="7">
        <f t="shared" si="1455"/>
        <v>0</v>
      </c>
      <c r="FI38" s="7">
        <f t="shared" si="1455"/>
        <v>0</v>
      </c>
      <c r="FJ38" s="7">
        <f t="shared" si="1455"/>
        <v>0</v>
      </c>
      <c r="FK38" s="7">
        <f t="shared" si="1455"/>
        <v>0</v>
      </c>
      <c r="FL38" s="7">
        <f t="shared" si="1455"/>
        <v>0</v>
      </c>
      <c r="FM38" s="7">
        <f t="shared" si="1455"/>
        <v>0</v>
      </c>
      <c r="FN38" s="7">
        <f t="shared" si="1455"/>
        <v>0</v>
      </c>
      <c r="FO38" s="7">
        <f t="shared" si="1455"/>
        <v>0</v>
      </c>
      <c r="FP38" s="7">
        <f t="shared" si="1455"/>
        <v>0</v>
      </c>
      <c r="FQ38" s="7">
        <f t="shared" si="1455"/>
        <v>0</v>
      </c>
      <c r="FR38" s="7">
        <f t="shared" si="1455"/>
        <v>0</v>
      </c>
      <c r="FS38" s="7">
        <f t="shared" si="1455"/>
        <v>0</v>
      </c>
      <c r="FT38" s="7">
        <f t="shared" si="1455"/>
        <v>0</v>
      </c>
      <c r="FU38" s="7">
        <f t="shared" si="1455"/>
        <v>0</v>
      </c>
      <c r="FV38" s="7">
        <f t="shared" si="1455"/>
        <v>0</v>
      </c>
      <c r="FW38" s="7">
        <f t="shared" si="1455"/>
        <v>0</v>
      </c>
      <c r="FX38" s="7">
        <f t="shared" si="1455"/>
        <v>0</v>
      </c>
      <c r="FY38" s="7">
        <f t="shared" si="1455"/>
        <v>0</v>
      </c>
      <c r="FZ38" s="7">
        <f t="shared" si="1455"/>
        <v>0</v>
      </c>
      <c r="GA38" s="7">
        <f t="shared" si="1455"/>
        <v>0</v>
      </c>
      <c r="GB38" s="7">
        <f t="shared" si="1455"/>
        <v>0</v>
      </c>
      <c r="GC38" s="7">
        <f t="shared" si="1455"/>
        <v>0</v>
      </c>
      <c r="GD38" s="7">
        <f t="shared" si="1455"/>
        <v>0</v>
      </c>
      <c r="GE38" s="7">
        <f t="shared" si="1455"/>
        <v>0</v>
      </c>
      <c r="GF38" s="7">
        <f t="shared" si="1455"/>
        <v>0</v>
      </c>
      <c r="GG38" s="7">
        <f t="shared" si="1455"/>
        <v>0</v>
      </c>
      <c r="GH38" s="7">
        <f t="shared" ref="GH38:IS38" si="1456">IF(GG38&gt;0,GG38-9.6,0)</f>
        <v>0</v>
      </c>
      <c r="GI38" s="7">
        <f t="shared" si="1456"/>
        <v>0</v>
      </c>
      <c r="GJ38" s="7">
        <f t="shared" si="1456"/>
        <v>0</v>
      </c>
      <c r="GK38" s="7">
        <f t="shared" si="1456"/>
        <v>0</v>
      </c>
      <c r="GL38" s="7">
        <f t="shared" si="1456"/>
        <v>0</v>
      </c>
      <c r="GM38" s="7">
        <f t="shared" si="1456"/>
        <v>0</v>
      </c>
      <c r="GN38" s="7">
        <f t="shared" si="1456"/>
        <v>0</v>
      </c>
      <c r="GO38" s="7">
        <f t="shared" si="1456"/>
        <v>0</v>
      </c>
      <c r="GP38" s="7">
        <f t="shared" si="1456"/>
        <v>0</v>
      </c>
      <c r="GQ38" s="7">
        <f t="shared" si="1456"/>
        <v>0</v>
      </c>
      <c r="GR38" s="7">
        <f t="shared" si="1456"/>
        <v>0</v>
      </c>
      <c r="GS38" s="7">
        <f t="shared" si="1456"/>
        <v>0</v>
      </c>
      <c r="GT38" s="7">
        <f t="shared" si="1456"/>
        <v>0</v>
      </c>
      <c r="GU38" s="7">
        <f t="shared" si="1456"/>
        <v>0</v>
      </c>
      <c r="GV38" s="7">
        <f t="shared" si="1456"/>
        <v>0</v>
      </c>
      <c r="GW38" s="7">
        <f t="shared" si="1456"/>
        <v>0</v>
      </c>
      <c r="GX38" s="7">
        <f t="shared" si="1456"/>
        <v>0</v>
      </c>
      <c r="GY38" s="7">
        <f t="shared" si="1456"/>
        <v>0</v>
      </c>
      <c r="GZ38" s="7">
        <f t="shared" si="1456"/>
        <v>0</v>
      </c>
      <c r="HA38" s="7">
        <f t="shared" si="1456"/>
        <v>0</v>
      </c>
      <c r="HB38" s="7">
        <f t="shared" si="1456"/>
        <v>0</v>
      </c>
      <c r="HC38" s="7">
        <f t="shared" si="1456"/>
        <v>0</v>
      </c>
      <c r="HD38" s="7">
        <f t="shared" si="1456"/>
        <v>0</v>
      </c>
      <c r="HE38" s="7">
        <f t="shared" si="1456"/>
        <v>0</v>
      </c>
      <c r="HF38" s="7">
        <f t="shared" si="1456"/>
        <v>0</v>
      </c>
      <c r="HG38" s="7">
        <f t="shared" si="1456"/>
        <v>0</v>
      </c>
      <c r="HH38" s="7">
        <f t="shared" si="1456"/>
        <v>0</v>
      </c>
      <c r="HI38" s="7">
        <f t="shared" si="1456"/>
        <v>0</v>
      </c>
      <c r="HJ38" s="7">
        <f t="shared" si="1456"/>
        <v>0</v>
      </c>
      <c r="HK38" s="7">
        <f t="shared" si="1456"/>
        <v>0</v>
      </c>
      <c r="HL38" s="7">
        <f t="shared" si="1456"/>
        <v>0</v>
      </c>
      <c r="HM38" s="7">
        <f t="shared" si="1456"/>
        <v>0</v>
      </c>
      <c r="HN38" s="7">
        <f t="shared" si="1456"/>
        <v>0</v>
      </c>
      <c r="HO38" s="7">
        <f t="shared" si="1456"/>
        <v>0</v>
      </c>
      <c r="HP38" s="7">
        <f t="shared" si="1456"/>
        <v>0</v>
      </c>
      <c r="HQ38" s="7">
        <f t="shared" si="1456"/>
        <v>0</v>
      </c>
      <c r="HR38" s="7">
        <f t="shared" si="1456"/>
        <v>0</v>
      </c>
      <c r="HS38" s="7">
        <f t="shared" si="1456"/>
        <v>0</v>
      </c>
      <c r="HT38" s="7">
        <f t="shared" si="1456"/>
        <v>0</v>
      </c>
      <c r="HU38" s="7">
        <f t="shared" si="1456"/>
        <v>0</v>
      </c>
      <c r="HV38" s="7">
        <f t="shared" si="1456"/>
        <v>0</v>
      </c>
      <c r="HW38" s="7">
        <f t="shared" si="1456"/>
        <v>0</v>
      </c>
      <c r="HX38" s="7">
        <f t="shared" si="1456"/>
        <v>0</v>
      </c>
      <c r="HY38" s="7">
        <f t="shared" si="1456"/>
        <v>0</v>
      </c>
      <c r="HZ38" s="7">
        <f t="shared" si="1456"/>
        <v>0</v>
      </c>
      <c r="IA38" s="7">
        <f t="shared" si="1456"/>
        <v>0</v>
      </c>
      <c r="IB38" s="7">
        <f t="shared" si="1456"/>
        <v>0</v>
      </c>
      <c r="IC38" s="7">
        <f t="shared" si="1456"/>
        <v>0</v>
      </c>
      <c r="ID38" s="7">
        <f t="shared" si="1456"/>
        <v>0</v>
      </c>
      <c r="IE38" s="7">
        <f t="shared" si="1456"/>
        <v>0</v>
      </c>
      <c r="IF38" s="7">
        <f t="shared" si="1456"/>
        <v>0</v>
      </c>
      <c r="IG38" s="7">
        <f t="shared" si="1456"/>
        <v>0</v>
      </c>
      <c r="IH38" s="7">
        <f t="shared" si="1456"/>
        <v>0</v>
      </c>
      <c r="II38" s="7">
        <f t="shared" si="1456"/>
        <v>0</v>
      </c>
      <c r="IJ38" s="7">
        <f t="shared" si="1456"/>
        <v>0</v>
      </c>
      <c r="IK38" s="7">
        <f t="shared" si="1456"/>
        <v>0</v>
      </c>
      <c r="IL38" s="7">
        <f t="shared" si="1456"/>
        <v>0</v>
      </c>
      <c r="IM38" s="7">
        <f t="shared" si="1456"/>
        <v>0</v>
      </c>
      <c r="IN38" s="7">
        <f t="shared" si="1456"/>
        <v>0</v>
      </c>
      <c r="IO38" s="7">
        <f t="shared" si="1456"/>
        <v>0</v>
      </c>
      <c r="IP38" s="7">
        <f t="shared" si="1456"/>
        <v>0</v>
      </c>
      <c r="IQ38" s="7">
        <f t="shared" si="1456"/>
        <v>0</v>
      </c>
      <c r="IR38" s="7">
        <f t="shared" si="1456"/>
        <v>0</v>
      </c>
      <c r="IS38" s="7">
        <f t="shared" si="1456"/>
        <v>0</v>
      </c>
      <c r="IT38" s="7">
        <f t="shared" ref="IT38:KT38" si="1457">IF(IS38&gt;0,IS38-9.6,0)</f>
        <v>0</v>
      </c>
      <c r="IU38" s="7">
        <f t="shared" si="1457"/>
        <v>0</v>
      </c>
      <c r="IV38" s="7">
        <f t="shared" si="1457"/>
        <v>0</v>
      </c>
      <c r="IW38" s="7">
        <f t="shared" si="1457"/>
        <v>0</v>
      </c>
      <c r="IX38" s="7">
        <f t="shared" si="1457"/>
        <v>0</v>
      </c>
      <c r="IY38" s="7">
        <f t="shared" si="1457"/>
        <v>0</v>
      </c>
      <c r="IZ38" s="7">
        <f t="shared" si="1457"/>
        <v>0</v>
      </c>
      <c r="JA38" s="7">
        <f t="shared" si="1457"/>
        <v>0</v>
      </c>
      <c r="JB38" s="7">
        <f t="shared" si="1457"/>
        <v>0</v>
      </c>
      <c r="JC38" s="7">
        <f t="shared" si="1457"/>
        <v>0</v>
      </c>
      <c r="JD38" s="7">
        <f t="shared" si="1457"/>
        <v>0</v>
      </c>
      <c r="JE38" s="7">
        <f t="shared" si="1457"/>
        <v>0</v>
      </c>
      <c r="JF38" s="7">
        <f t="shared" si="1457"/>
        <v>0</v>
      </c>
      <c r="JG38" s="7">
        <f t="shared" si="1457"/>
        <v>0</v>
      </c>
      <c r="JH38" s="7">
        <f t="shared" si="1457"/>
        <v>0</v>
      </c>
      <c r="JI38" s="7">
        <f t="shared" si="1457"/>
        <v>0</v>
      </c>
      <c r="JJ38" s="7">
        <f t="shared" si="1457"/>
        <v>0</v>
      </c>
      <c r="JK38" s="7">
        <f t="shared" si="1457"/>
        <v>0</v>
      </c>
      <c r="JL38" s="7">
        <f t="shared" si="1457"/>
        <v>0</v>
      </c>
      <c r="JM38" s="7">
        <f t="shared" si="1457"/>
        <v>0</v>
      </c>
      <c r="JN38" s="7">
        <f t="shared" si="1457"/>
        <v>0</v>
      </c>
      <c r="JO38" s="7">
        <f t="shared" si="1457"/>
        <v>0</v>
      </c>
      <c r="JP38" s="7">
        <f t="shared" si="1457"/>
        <v>0</v>
      </c>
      <c r="JQ38" s="7">
        <f t="shared" si="1457"/>
        <v>0</v>
      </c>
      <c r="JR38" s="7">
        <f t="shared" si="1457"/>
        <v>0</v>
      </c>
      <c r="JS38" s="7">
        <f t="shared" si="1457"/>
        <v>0</v>
      </c>
      <c r="JT38" s="7">
        <f t="shared" si="1457"/>
        <v>0</v>
      </c>
      <c r="JU38" s="7">
        <f t="shared" si="1457"/>
        <v>0</v>
      </c>
      <c r="JV38" s="7">
        <f t="shared" si="1457"/>
        <v>0</v>
      </c>
      <c r="JW38" s="7">
        <f t="shared" si="1457"/>
        <v>0</v>
      </c>
      <c r="JX38" s="7">
        <f t="shared" si="1457"/>
        <v>0</v>
      </c>
      <c r="JY38" s="7">
        <f t="shared" si="1457"/>
        <v>0</v>
      </c>
      <c r="JZ38" s="7">
        <f t="shared" si="1457"/>
        <v>0</v>
      </c>
      <c r="KA38" s="7">
        <f t="shared" si="1457"/>
        <v>0</v>
      </c>
      <c r="KB38" s="7">
        <f t="shared" si="1457"/>
        <v>0</v>
      </c>
      <c r="KC38" s="7">
        <f t="shared" si="1457"/>
        <v>0</v>
      </c>
      <c r="KD38" s="7">
        <f t="shared" si="1457"/>
        <v>0</v>
      </c>
      <c r="KE38" s="7">
        <f t="shared" si="1457"/>
        <v>0</v>
      </c>
      <c r="KF38" s="7">
        <f t="shared" si="1457"/>
        <v>0</v>
      </c>
      <c r="KG38" s="7">
        <f t="shared" si="1457"/>
        <v>0</v>
      </c>
      <c r="KH38" s="7">
        <f t="shared" si="1457"/>
        <v>0</v>
      </c>
      <c r="KI38" s="7">
        <f t="shared" si="1457"/>
        <v>0</v>
      </c>
      <c r="KJ38" s="7">
        <f t="shared" si="1457"/>
        <v>0</v>
      </c>
      <c r="KK38" s="7">
        <f t="shared" si="1457"/>
        <v>0</v>
      </c>
      <c r="KL38" s="7">
        <f t="shared" si="1457"/>
        <v>0</v>
      </c>
      <c r="KM38" s="7">
        <f t="shared" si="1457"/>
        <v>0</v>
      </c>
      <c r="KN38" s="7">
        <f t="shared" si="1457"/>
        <v>0</v>
      </c>
      <c r="KO38" s="7">
        <f t="shared" si="1457"/>
        <v>0</v>
      </c>
      <c r="KP38" s="7">
        <f t="shared" si="1457"/>
        <v>0</v>
      </c>
      <c r="KQ38" s="7">
        <f t="shared" si="1457"/>
        <v>0</v>
      </c>
      <c r="KR38" s="7">
        <f t="shared" si="1457"/>
        <v>0</v>
      </c>
      <c r="KS38" s="7">
        <f t="shared" si="1457"/>
        <v>0</v>
      </c>
      <c r="KT38" s="7">
        <f t="shared" si="1457"/>
        <v>0</v>
      </c>
      <c r="KU38" s="7">
        <f>IF(KT38&gt;0,KT38-9.6,0)</f>
        <v>0</v>
      </c>
      <c r="KV38" s="7">
        <f>IF(KU38&gt;0,KU38-9.6,0)</f>
        <v>0</v>
      </c>
      <c r="KW38" s="7">
        <f t="shared" ref="KW38:NH38" si="1458">IF(KV38&gt;0,KV38-9.6,0)</f>
        <v>0</v>
      </c>
      <c r="KX38" s="7">
        <f t="shared" si="1458"/>
        <v>0</v>
      </c>
      <c r="KY38" s="7">
        <f t="shared" si="1458"/>
        <v>0</v>
      </c>
      <c r="KZ38" s="7">
        <f t="shared" si="1458"/>
        <v>0</v>
      </c>
      <c r="LA38" s="7">
        <f t="shared" si="1458"/>
        <v>0</v>
      </c>
      <c r="LB38" s="7">
        <f t="shared" si="1458"/>
        <v>0</v>
      </c>
      <c r="LC38" s="7">
        <f t="shared" si="1458"/>
        <v>0</v>
      </c>
      <c r="LD38" s="7">
        <f t="shared" si="1458"/>
        <v>0</v>
      </c>
      <c r="LE38" s="7">
        <f t="shared" si="1458"/>
        <v>0</v>
      </c>
      <c r="LF38" s="7">
        <f t="shared" si="1458"/>
        <v>0</v>
      </c>
      <c r="LG38" s="7">
        <f t="shared" si="1458"/>
        <v>0</v>
      </c>
      <c r="LH38" s="7">
        <f t="shared" si="1458"/>
        <v>0</v>
      </c>
      <c r="LI38" s="7">
        <f t="shared" si="1458"/>
        <v>0</v>
      </c>
      <c r="LJ38" s="7">
        <f t="shared" si="1458"/>
        <v>0</v>
      </c>
      <c r="LK38" s="7">
        <f t="shared" si="1458"/>
        <v>0</v>
      </c>
      <c r="LL38" s="7">
        <f t="shared" si="1458"/>
        <v>0</v>
      </c>
      <c r="LM38" s="7">
        <f t="shared" si="1458"/>
        <v>0</v>
      </c>
      <c r="LN38" s="7">
        <f t="shared" si="1458"/>
        <v>0</v>
      </c>
      <c r="LO38" s="7">
        <f t="shared" si="1458"/>
        <v>0</v>
      </c>
      <c r="LP38" s="7">
        <f t="shared" si="1458"/>
        <v>0</v>
      </c>
      <c r="LQ38" s="7">
        <f t="shared" si="1458"/>
        <v>0</v>
      </c>
      <c r="LR38" s="7">
        <f t="shared" si="1458"/>
        <v>0</v>
      </c>
      <c r="LS38" s="7">
        <f t="shared" si="1458"/>
        <v>0</v>
      </c>
      <c r="LT38" s="7">
        <f t="shared" si="1458"/>
        <v>0</v>
      </c>
      <c r="LU38" s="7">
        <f t="shared" si="1458"/>
        <v>0</v>
      </c>
      <c r="LV38" s="7">
        <f t="shared" si="1458"/>
        <v>0</v>
      </c>
      <c r="LW38" s="7">
        <f t="shared" si="1458"/>
        <v>0</v>
      </c>
      <c r="LX38" s="7">
        <f t="shared" si="1458"/>
        <v>0</v>
      </c>
      <c r="LY38" s="7">
        <f t="shared" si="1458"/>
        <v>0</v>
      </c>
      <c r="LZ38" s="7">
        <f t="shared" si="1458"/>
        <v>0</v>
      </c>
      <c r="MA38" s="7">
        <f t="shared" si="1458"/>
        <v>0</v>
      </c>
      <c r="MB38" s="7">
        <f t="shared" si="1458"/>
        <v>0</v>
      </c>
      <c r="MC38" s="7">
        <f t="shared" si="1458"/>
        <v>0</v>
      </c>
      <c r="MD38" s="7">
        <f t="shared" si="1458"/>
        <v>0</v>
      </c>
      <c r="ME38" s="7">
        <f t="shared" si="1458"/>
        <v>0</v>
      </c>
      <c r="MF38" s="7">
        <f t="shared" si="1458"/>
        <v>0</v>
      </c>
      <c r="MG38" s="7">
        <f t="shared" si="1458"/>
        <v>0</v>
      </c>
      <c r="MH38" s="7">
        <f t="shared" si="1458"/>
        <v>0</v>
      </c>
      <c r="MI38" s="7">
        <f t="shared" si="1458"/>
        <v>0</v>
      </c>
      <c r="MJ38" s="7">
        <f t="shared" si="1458"/>
        <v>0</v>
      </c>
      <c r="MK38" s="7">
        <f t="shared" si="1458"/>
        <v>0</v>
      </c>
      <c r="ML38" s="7">
        <f t="shared" si="1458"/>
        <v>0</v>
      </c>
      <c r="MM38" s="7">
        <f t="shared" si="1458"/>
        <v>0</v>
      </c>
      <c r="MN38" s="7">
        <f t="shared" si="1458"/>
        <v>0</v>
      </c>
      <c r="MO38" s="7">
        <f t="shared" si="1458"/>
        <v>0</v>
      </c>
      <c r="MP38" s="7">
        <f t="shared" si="1458"/>
        <v>0</v>
      </c>
      <c r="MQ38" s="7">
        <f t="shared" si="1458"/>
        <v>0</v>
      </c>
      <c r="MR38" s="7">
        <f t="shared" si="1458"/>
        <v>0</v>
      </c>
      <c r="MS38" s="7">
        <f t="shared" si="1458"/>
        <v>0</v>
      </c>
      <c r="MT38" s="7">
        <f t="shared" si="1458"/>
        <v>0</v>
      </c>
      <c r="MU38" s="7">
        <f t="shared" si="1458"/>
        <v>0</v>
      </c>
      <c r="MV38" s="7">
        <f t="shared" si="1458"/>
        <v>0</v>
      </c>
      <c r="MW38" s="7">
        <f t="shared" si="1458"/>
        <v>0</v>
      </c>
      <c r="MX38" s="7">
        <f t="shared" si="1458"/>
        <v>0</v>
      </c>
      <c r="MY38" s="7">
        <f t="shared" si="1458"/>
        <v>0</v>
      </c>
      <c r="MZ38" s="7">
        <f t="shared" si="1458"/>
        <v>0</v>
      </c>
      <c r="NA38" s="7">
        <f t="shared" si="1458"/>
        <v>0</v>
      </c>
      <c r="NB38" s="7">
        <f t="shared" si="1458"/>
        <v>0</v>
      </c>
      <c r="NC38" s="7">
        <f t="shared" si="1458"/>
        <v>0</v>
      </c>
      <c r="ND38" s="7">
        <f t="shared" si="1458"/>
        <v>0</v>
      </c>
      <c r="NE38" s="7">
        <f t="shared" si="1458"/>
        <v>0</v>
      </c>
      <c r="NF38" s="7">
        <f t="shared" si="1458"/>
        <v>0</v>
      </c>
      <c r="NG38" s="7">
        <f t="shared" si="1458"/>
        <v>0</v>
      </c>
      <c r="NH38" s="7">
        <f t="shared" si="1458"/>
        <v>0</v>
      </c>
      <c r="NI38" s="7">
        <f t="shared" ref="NI38:PT38" si="1459">IF(NH38&gt;0,NH38-9.6,0)</f>
        <v>0</v>
      </c>
      <c r="NJ38" s="7">
        <f t="shared" si="1459"/>
        <v>0</v>
      </c>
      <c r="NK38" s="7">
        <f t="shared" si="1459"/>
        <v>0</v>
      </c>
      <c r="NL38" s="7">
        <f t="shared" si="1459"/>
        <v>0</v>
      </c>
      <c r="NM38" s="7">
        <f t="shared" si="1459"/>
        <v>0</v>
      </c>
      <c r="NN38" s="7">
        <f t="shared" si="1459"/>
        <v>0</v>
      </c>
      <c r="NO38" s="7">
        <f t="shared" si="1459"/>
        <v>0</v>
      </c>
      <c r="NP38" s="7">
        <f t="shared" si="1459"/>
        <v>0</v>
      </c>
      <c r="NQ38" s="7">
        <f t="shared" si="1459"/>
        <v>0</v>
      </c>
      <c r="NR38" s="7">
        <f t="shared" si="1459"/>
        <v>0</v>
      </c>
      <c r="NS38" s="7">
        <f t="shared" si="1459"/>
        <v>0</v>
      </c>
      <c r="NT38" s="7">
        <f t="shared" si="1459"/>
        <v>0</v>
      </c>
      <c r="NU38" s="7">
        <f t="shared" si="1459"/>
        <v>0</v>
      </c>
      <c r="NV38" s="7">
        <f t="shared" si="1459"/>
        <v>0</v>
      </c>
      <c r="NW38" s="7">
        <f t="shared" si="1459"/>
        <v>0</v>
      </c>
      <c r="NX38" s="7">
        <f t="shared" si="1459"/>
        <v>0</v>
      </c>
      <c r="NY38" s="7">
        <f t="shared" si="1459"/>
        <v>0</v>
      </c>
      <c r="NZ38" s="7">
        <f t="shared" si="1459"/>
        <v>0</v>
      </c>
      <c r="OA38" s="7">
        <f t="shared" si="1459"/>
        <v>0</v>
      </c>
      <c r="OB38" s="7">
        <f t="shared" si="1459"/>
        <v>0</v>
      </c>
      <c r="OC38" s="7">
        <f t="shared" si="1459"/>
        <v>0</v>
      </c>
      <c r="OD38" s="7">
        <f t="shared" si="1459"/>
        <v>0</v>
      </c>
      <c r="OE38" s="7">
        <f t="shared" si="1459"/>
        <v>0</v>
      </c>
      <c r="OF38" s="7">
        <f t="shared" si="1459"/>
        <v>0</v>
      </c>
      <c r="OG38" s="7">
        <f t="shared" si="1459"/>
        <v>0</v>
      </c>
      <c r="OH38" s="7">
        <f t="shared" si="1459"/>
        <v>0</v>
      </c>
      <c r="OI38" s="7">
        <f t="shared" si="1459"/>
        <v>0</v>
      </c>
      <c r="OJ38" s="7">
        <f t="shared" si="1459"/>
        <v>0</v>
      </c>
      <c r="OK38" s="7">
        <f t="shared" si="1459"/>
        <v>0</v>
      </c>
      <c r="OL38" s="7">
        <f t="shared" si="1459"/>
        <v>0</v>
      </c>
      <c r="OM38" s="7">
        <f t="shared" si="1459"/>
        <v>0</v>
      </c>
      <c r="ON38" s="7">
        <f t="shared" si="1459"/>
        <v>0</v>
      </c>
      <c r="OO38" s="7">
        <f t="shared" si="1459"/>
        <v>0</v>
      </c>
      <c r="OP38" s="7">
        <f t="shared" si="1459"/>
        <v>0</v>
      </c>
      <c r="OQ38" s="7">
        <f t="shared" si="1459"/>
        <v>0</v>
      </c>
      <c r="OR38" s="7">
        <f t="shared" si="1459"/>
        <v>0</v>
      </c>
      <c r="OS38" s="7">
        <f t="shared" si="1459"/>
        <v>0</v>
      </c>
      <c r="OT38" s="7">
        <f t="shared" si="1459"/>
        <v>0</v>
      </c>
      <c r="OU38" s="7">
        <f t="shared" si="1459"/>
        <v>0</v>
      </c>
      <c r="OV38" s="7">
        <f t="shared" si="1459"/>
        <v>0</v>
      </c>
      <c r="OW38" s="7">
        <f t="shared" si="1459"/>
        <v>0</v>
      </c>
      <c r="OX38" s="7">
        <f t="shared" si="1459"/>
        <v>0</v>
      </c>
      <c r="OY38" s="7">
        <f t="shared" si="1459"/>
        <v>0</v>
      </c>
      <c r="OZ38" s="7">
        <f t="shared" si="1459"/>
        <v>0</v>
      </c>
      <c r="PA38" s="7">
        <f t="shared" si="1459"/>
        <v>0</v>
      </c>
      <c r="PB38" s="7">
        <f t="shared" si="1459"/>
        <v>0</v>
      </c>
      <c r="PC38" s="7">
        <f t="shared" si="1459"/>
        <v>0</v>
      </c>
      <c r="PD38" s="7">
        <f t="shared" si="1459"/>
        <v>0</v>
      </c>
      <c r="PE38" s="7">
        <f t="shared" si="1459"/>
        <v>0</v>
      </c>
      <c r="PF38" s="7">
        <f t="shared" si="1459"/>
        <v>0</v>
      </c>
      <c r="PG38" s="7">
        <f t="shared" si="1459"/>
        <v>0</v>
      </c>
      <c r="PH38" s="7">
        <f t="shared" si="1459"/>
        <v>0</v>
      </c>
      <c r="PI38" s="7">
        <f t="shared" si="1459"/>
        <v>0</v>
      </c>
      <c r="PJ38" s="7">
        <f t="shared" si="1459"/>
        <v>0</v>
      </c>
      <c r="PK38" s="7">
        <f t="shared" si="1459"/>
        <v>0</v>
      </c>
      <c r="PL38" s="7">
        <f t="shared" si="1459"/>
        <v>0</v>
      </c>
      <c r="PM38" s="7">
        <f t="shared" si="1459"/>
        <v>0</v>
      </c>
      <c r="PN38" s="7">
        <f t="shared" si="1459"/>
        <v>0</v>
      </c>
      <c r="PO38" s="7">
        <f t="shared" si="1459"/>
        <v>0</v>
      </c>
      <c r="PP38" s="7">
        <f t="shared" si="1459"/>
        <v>0</v>
      </c>
      <c r="PQ38" s="7">
        <f t="shared" si="1459"/>
        <v>0</v>
      </c>
      <c r="PR38" s="7">
        <f t="shared" si="1459"/>
        <v>0</v>
      </c>
      <c r="PS38" s="7">
        <f t="shared" si="1459"/>
        <v>0</v>
      </c>
      <c r="PT38" s="7">
        <f t="shared" si="1459"/>
        <v>0</v>
      </c>
      <c r="PU38" s="7">
        <f t="shared" ref="PU38:RW38" si="1460">IF(PT38&gt;0,PT38-9.6,0)</f>
        <v>0</v>
      </c>
      <c r="PV38" s="7">
        <f t="shared" si="1460"/>
        <v>0</v>
      </c>
      <c r="PW38" s="7">
        <f t="shared" si="1460"/>
        <v>0</v>
      </c>
      <c r="PX38" s="7">
        <f t="shared" si="1460"/>
        <v>0</v>
      </c>
      <c r="PY38" s="7">
        <f t="shared" si="1460"/>
        <v>0</v>
      </c>
      <c r="PZ38" s="7">
        <f t="shared" si="1460"/>
        <v>0</v>
      </c>
      <c r="QA38" s="7">
        <f t="shared" si="1460"/>
        <v>0</v>
      </c>
      <c r="QB38" s="7">
        <f t="shared" si="1460"/>
        <v>0</v>
      </c>
      <c r="QC38" s="7">
        <f t="shared" si="1460"/>
        <v>0</v>
      </c>
      <c r="QD38" s="7">
        <f t="shared" si="1460"/>
        <v>0</v>
      </c>
      <c r="QE38" s="7">
        <f t="shared" si="1460"/>
        <v>0</v>
      </c>
      <c r="QF38" s="7">
        <f t="shared" si="1460"/>
        <v>0</v>
      </c>
      <c r="QG38" s="7">
        <f t="shared" si="1460"/>
        <v>0</v>
      </c>
      <c r="QH38" s="7">
        <f t="shared" si="1460"/>
        <v>0</v>
      </c>
      <c r="QI38" s="7">
        <f t="shared" si="1460"/>
        <v>0</v>
      </c>
      <c r="QJ38" s="7">
        <f t="shared" si="1460"/>
        <v>0</v>
      </c>
      <c r="QK38" s="7">
        <f t="shared" si="1460"/>
        <v>0</v>
      </c>
      <c r="QL38" s="7">
        <f t="shared" si="1460"/>
        <v>0</v>
      </c>
      <c r="QM38" s="7">
        <f t="shared" si="1460"/>
        <v>0</v>
      </c>
      <c r="QN38" s="7">
        <f t="shared" si="1460"/>
        <v>0</v>
      </c>
      <c r="QO38" s="7">
        <f t="shared" si="1460"/>
        <v>0</v>
      </c>
      <c r="QP38" s="7">
        <f t="shared" si="1460"/>
        <v>0</v>
      </c>
      <c r="QQ38" s="7">
        <f t="shared" si="1460"/>
        <v>0</v>
      </c>
      <c r="QR38" s="7">
        <f t="shared" si="1460"/>
        <v>0</v>
      </c>
      <c r="QS38" s="7">
        <f t="shared" si="1460"/>
        <v>0</v>
      </c>
      <c r="QT38" s="7">
        <f t="shared" si="1460"/>
        <v>0</v>
      </c>
      <c r="QU38" s="7">
        <f t="shared" si="1460"/>
        <v>0</v>
      </c>
      <c r="QV38" s="7">
        <f t="shared" si="1460"/>
        <v>0</v>
      </c>
      <c r="QW38" s="7">
        <f t="shared" si="1460"/>
        <v>0</v>
      </c>
      <c r="QX38" s="7">
        <f t="shared" si="1460"/>
        <v>0</v>
      </c>
      <c r="QY38" s="7">
        <f t="shared" si="1460"/>
        <v>0</v>
      </c>
      <c r="QZ38" s="7">
        <f t="shared" si="1460"/>
        <v>0</v>
      </c>
      <c r="RA38" s="7">
        <f t="shared" si="1460"/>
        <v>0</v>
      </c>
      <c r="RB38" s="7">
        <f t="shared" si="1460"/>
        <v>0</v>
      </c>
      <c r="RC38" s="7">
        <f t="shared" si="1460"/>
        <v>0</v>
      </c>
      <c r="RD38" s="7">
        <f t="shared" si="1460"/>
        <v>0</v>
      </c>
      <c r="RE38" s="7">
        <f t="shared" si="1460"/>
        <v>0</v>
      </c>
      <c r="RF38" s="7">
        <f t="shared" si="1460"/>
        <v>0</v>
      </c>
      <c r="RG38" s="7">
        <f t="shared" si="1460"/>
        <v>0</v>
      </c>
      <c r="RH38" s="7">
        <f t="shared" si="1460"/>
        <v>0</v>
      </c>
      <c r="RI38" s="7">
        <f t="shared" si="1460"/>
        <v>0</v>
      </c>
      <c r="RJ38" s="7">
        <f t="shared" si="1460"/>
        <v>0</v>
      </c>
      <c r="RK38" s="7">
        <f t="shared" si="1460"/>
        <v>0</v>
      </c>
      <c r="RL38" s="7">
        <f t="shared" si="1460"/>
        <v>0</v>
      </c>
      <c r="RM38" s="7">
        <f t="shared" si="1460"/>
        <v>0</v>
      </c>
      <c r="RN38" s="7">
        <f t="shared" si="1460"/>
        <v>0</v>
      </c>
      <c r="RO38" s="7">
        <f t="shared" si="1460"/>
        <v>0</v>
      </c>
      <c r="RP38" s="7">
        <f t="shared" si="1460"/>
        <v>0</v>
      </c>
      <c r="RQ38" s="7">
        <f t="shared" si="1460"/>
        <v>0</v>
      </c>
      <c r="RR38" s="7">
        <f t="shared" si="1460"/>
        <v>0</v>
      </c>
      <c r="RS38" s="7">
        <f t="shared" si="1460"/>
        <v>0</v>
      </c>
      <c r="RT38" s="7">
        <f t="shared" si="1460"/>
        <v>0</v>
      </c>
      <c r="RU38" s="7">
        <f t="shared" si="1460"/>
        <v>0</v>
      </c>
      <c r="RV38" s="7">
        <f t="shared" si="1460"/>
        <v>0</v>
      </c>
      <c r="RW38" s="7">
        <f t="shared" si="1460"/>
        <v>0</v>
      </c>
      <c r="RX38" s="7">
        <f t="shared" ref="RX38:SC38" si="1461">IF(RW38&gt;0,RW38-9.6,0)</f>
        <v>0</v>
      </c>
      <c r="RY38" s="7">
        <f t="shared" si="1461"/>
        <v>0</v>
      </c>
      <c r="RZ38" s="7">
        <f t="shared" si="1461"/>
        <v>0</v>
      </c>
      <c r="SA38" s="7">
        <f t="shared" si="1461"/>
        <v>0</v>
      </c>
      <c r="SB38" s="7">
        <f t="shared" si="1461"/>
        <v>0</v>
      </c>
      <c r="SC38" s="7">
        <f t="shared" si="1461"/>
        <v>0</v>
      </c>
      <c r="SD38" s="7">
        <f t="shared" ref="SD38" si="1462">IF(SC38&gt;0,SC38-9.6,0)</f>
        <v>0</v>
      </c>
      <c r="SE38" s="7">
        <f t="shared" ref="SE38" si="1463">IF(SD38&gt;0,SD38-9.6,0)</f>
        <v>0</v>
      </c>
      <c r="SF38" s="7">
        <f t="shared" ref="SF38:SM38" si="1464">IF(SE38&gt;0,SE38-9.6,0)</f>
        <v>0</v>
      </c>
      <c r="SG38" s="7">
        <f t="shared" si="1464"/>
        <v>0</v>
      </c>
      <c r="SH38" s="7">
        <f t="shared" si="1464"/>
        <v>0</v>
      </c>
      <c r="SI38" s="7">
        <f t="shared" si="1464"/>
        <v>0</v>
      </c>
      <c r="SJ38" s="7">
        <f t="shared" si="1464"/>
        <v>0</v>
      </c>
      <c r="SK38" s="7">
        <f t="shared" si="1464"/>
        <v>0</v>
      </c>
      <c r="SL38" s="7">
        <f t="shared" si="1464"/>
        <v>0</v>
      </c>
      <c r="SM38" s="7">
        <f t="shared" si="1464"/>
        <v>0</v>
      </c>
      <c r="SN38" s="7">
        <f t="shared" ref="SN38" si="1465">IF(SM38&gt;0,SM38-9.6,0)</f>
        <v>0</v>
      </c>
      <c r="SO38" s="7">
        <f t="shared" ref="SO38:VU38" si="1466">IF(SN38&gt;0,SN38-9.6,0)</f>
        <v>0</v>
      </c>
      <c r="SP38" s="7">
        <f t="shared" si="1466"/>
        <v>0</v>
      </c>
      <c r="SQ38" s="7">
        <f t="shared" si="1466"/>
        <v>0</v>
      </c>
      <c r="SR38" s="7">
        <f t="shared" si="1466"/>
        <v>0</v>
      </c>
      <c r="SS38" s="7">
        <f t="shared" si="1466"/>
        <v>0</v>
      </c>
      <c r="ST38" s="7">
        <f t="shared" si="1466"/>
        <v>0</v>
      </c>
      <c r="SU38" s="7">
        <f t="shared" si="1466"/>
        <v>0</v>
      </c>
      <c r="SV38" s="7">
        <f t="shared" si="1466"/>
        <v>0</v>
      </c>
      <c r="SW38" s="7">
        <f t="shared" si="1466"/>
        <v>0</v>
      </c>
      <c r="SX38" s="7">
        <f t="shared" si="1466"/>
        <v>0</v>
      </c>
      <c r="SY38" s="7">
        <f t="shared" si="1466"/>
        <v>0</v>
      </c>
      <c r="SZ38" s="7">
        <f t="shared" si="1466"/>
        <v>0</v>
      </c>
      <c r="TA38" s="7">
        <f t="shared" si="1466"/>
        <v>0</v>
      </c>
      <c r="TB38" s="7">
        <f t="shared" si="1466"/>
        <v>0</v>
      </c>
      <c r="TC38" s="7">
        <f t="shared" si="1466"/>
        <v>0</v>
      </c>
      <c r="TD38" s="7">
        <f t="shared" si="1466"/>
        <v>0</v>
      </c>
      <c r="TE38" s="7">
        <f t="shared" si="1466"/>
        <v>0</v>
      </c>
      <c r="TF38" s="7">
        <f t="shared" si="1466"/>
        <v>0</v>
      </c>
      <c r="TG38" s="7">
        <f t="shared" si="1466"/>
        <v>0</v>
      </c>
      <c r="TH38" s="7">
        <f t="shared" si="1466"/>
        <v>0</v>
      </c>
      <c r="TI38" s="7">
        <f t="shared" si="1466"/>
        <v>0</v>
      </c>
      <c r="TJ38" s="7">
        <f t="shared" si="1466"/>
        <v>0</v>
      </c>
      <c r="TK38" s="7">
        <f t="shared" si="1466"/>
        <v>0</v>
      </c>
      <c r="TL38" s="7">
        <f t="shared" si="1466"/>
        <v>0</v>
      </c>
      <c r="TM38" s="7">
        <f t="shared" si="1466"/>
        <v>0</v>
      </c>
      <c r="TN38" s="7">
        <f t="shared" si="1466"/>
        <v>0</v>
      </c>
      <c r="TO38" s="7">
        <f t="shared" si="1466"/>
        <v>0</v>
      </c>
      <c r="TP38" s="7">
        <f t="shared" si="1466"/>
        <v>0</v>
      </c>
      <c r="TQ38" s="7">
        <f t="shared" si="1466"/>
        <v>0</v>
      </c>
      <c r="TR38" s="7">
        <f t="shared" si="1466"/>
        <v>0</v>
      </c>
      <c r="TS38" s="7">
        <f t="shared" si="1466"/>
        <v>0</v>
      </c>
      <c r="TT38" s="7">
        <f t="shared" si="1466"/>
        <v>0</v>
      </c>
      <c r="TU38" s="7">
        <f t="shared" si="1466"/>
        <v>0</v>
      </c>
      <c r="TV38" s="7">
        <f t="shared" si="1466"/>
        <v>0</v>
      </c>
      <c r="TW38" s="7">
        <f t="shared" si="1466"/>
        <v>0</v>
      </c>
      <c r="TX38" s="7">
        <f t="shared" si="1466"/>
        <v>0</v>
      </c>
      <c r="TY38" s="7">
        <f t="shared" si="1466"/>
        <v>0</v>
      </c>
      <c r="TZ38" s="7">
        <f t="shared" si="1466"/>
        <v>0</v>
      </c>
      <c r="UA38" s="7">
        <f t="shared" si="1466"/>
        <v>0</v>
      </c>
      <c r="UB38" s="7">
        <f t="shared" si="1466"/>
        <v>0</v>
      </c>
      <c r="UC38" s="7">
        <f t="shared" si="1466"/>
        <v>0</v>
      </c>
      <c r="UD38" s="7">
        <f t="shared" si="1466"/>
        <v>0</v>
      </c>
      <c r="UE38" s="7">
        <f t="shared" si="1466"/>
        <v>0</v>
      </c>
      <c r="UF38" s="7">
        <f t="shared" si="1466"/>
        <v>0</v>
      </c>
      <c r="UG38" s="7">
        <f t="shared" si="1466"/>
        <v>0</v>
      </c>
      <c r="UH38" s="7">
        <f t="shared" si="1466"/>
        <v>0</v>
      </c>
      <c r="UI38" s="7">
        <f t="shared" si="1466"/>
        <v>0</v>
      </c>
      <c r="UJ38" s="7">
        <f t="shared" si="1466"/>
        <v>0</v>
      </c>
      <c r="UK38" s="7">
        <f t="shared" si="1466"/>
        <v>0</v>
      </c>
      <c r="UL38" s="7">
        <f t="shared" si="1466"/>
        <v>0</v>
      </c>
      <c r="UM38" s="7">
        <f t="shared" si="1466"/>
        <v>0</v>
      </c>
      <c r="UN38" s="7">
        <f t="shared" si="1466"/>
        <v>0</v>
      </c>
      <c r="UO38" s="7">
        <f t="shared" si="1466"/>
        <v>0</v>
      </c>
      <c r="UP38" s="7">
        <f t="shared" si="1466"/>
        <v>0</v>
      </c>
      <c r="UQ38" s="7">
        <f t="shared" si="1466"/>
        <v>0</v>
      </c>
      <c r="UR38" s="7">
        <f t="shared" si="1466"/>
        <v>0</v>
      </c>
      <c r="US38" s="7">
        <f t="shared" si="1466"/>
        <v>0</v>
      </c>
      <c r="UT38" s="7">
        <f t="shared" si="1466"/>
        <v>0</v>
      </c>
      <c r="UU38" s="7">
        <f t="shared" si="1466"/>
        <v>0</v>
      </c>
      <c r="UV38" s="7">
        <f t="shared" si="1466"/>
        <v>0</v>
      </c>
      <c r="UW38" s="7">
        <f t="shared" si="1466"/>
        <v>0</v>
      </c>
      <c r="UX38" s="7">
        <f t="shared" si="1466"/>
        <v>0</v>
      </c>
      <c r="UY38" s="7">
        <f t="shared" si="1466"/>
        <v>0</v>
      </c>
      <c r="UZ38" s="7">
        <f t="shared" si="1466"/>
        <v>0</v>
      </c>
      <c r="VA38" s="7">
        <f t="shared" si="1466"/>
        <v>0</v>
      </c>
      <c r="VB38" s="7">
        <f t="shared" si="1466"/>
        <v>0</v>
      </c>
      <c r="VC38" s="7">
        <f t="shared" si="1466"/>
        <v>0</v>
      </c>
      <c r="VD38" s="7">
        <f t="shared" si="1466"/>
        <v>0</v>
      </c>
      <c r="VE38" s="7">
        <f t="shared" si="1466"/>
        <v>0</v>
      </c>
      <c r="VF38" s="7">
        <f t="shared" si="1466"/>
        <v>0</v>
      </c>
      <c r="VG38" s="7">
        <f t="shared" si="1466"/>
        <v>0</v>
      </c>
      <c r="VH38" s="7">
        <f t="shared" si="1466"/>
        <v>0</v>
      </c>
      <c r="VI38" s="7">
        <f t="shared" si="1466"/>
        <v>0</v>
      </c>
      <c r="VJ38" s="7">
        <f t="shared" si="1466"/>
        <v>0</v>
      </c>
      <c r="VK38" s="7">
        <f t="shared" si="1466"/>
        <v>0</v>
      </c>
      <c r="VL38" s="7">
        <f t="shared" si="1466"/>
        <v>0</v>
      </c>
      <c r="VM38" s="7">
        <f t="shared" si="1466"/>
        <v>0</v>
      </c>
      <c r="VN38" s="7">
        <f t="shared" si="1466"/>
        <v>0</v>
      </c>
      <c r="VO38" s="7">
        <f t="shared" si="1466"/>
        <v>0</v>
      </c>
      <c r="VP38" s="7">
        <f t="shared" si="1466"/>
        <v>0</v>
      </c>
      <c r="VQ38" s="7">
        <f t="shared" si="1466"/>
        <v>0</v>
      </c>
      <c r="VR38" s="7">
        <f t="shared" si="1466"/>
        <v>0</v>
      </c>
      <c r="VS38" s="7">
        <f t="shared" si="1466"/>
        <v>0</v>
      </c>
      <c r="VT38" s="7">
        <f t="shared" si="1466"/>
        <v>0</v>
      </c>
      <c r="VU38" s="7">
        <f t="shared" si="1466"/>
        <v>0</v>
      </c>
      <c r="VV38" s="7">
        <f t="shared" ref="VV38" si="1467">IF(VU38&gt;0,VU38-9.6,0)</f>
        <v>0</v>
      </c>
      <c r="VW38" s="7">
        <f t="shared" ref="VW38:WB38" si="1468">IF(VV38&gt;0,VV38-9.6,0)</f>
        <v>0</v>
      </c>
      <c r="VX38" s="7">
        <f t="shared" si="1468"/>
        <v>0</v>
      </c>
      <c r="VY38" s="7">
        <f t="shared" si="1468"/>
        <v>0</v>
      </c>
      <c r="VZ38" s="7">
        <f t="shared" si="1468"/>
        <v>0</v>
      </c>
      <c r="WA38" s="7">
        <f t="shared" si="1468"/>
        <v>0</v>
      </c>
      <c r="WB38" s="7">
        <f t="shared" si="1468"/>
        <v>0</v>
      </c>
      <c r="WC38" s="7">
        <f t="shared" ref="WC38:WR38" si="1469">IF(WB38&gt;0,WB38-9.6,0)</f>
        <v>0</v>
      </c>
      <c r="WD38" s="7">
        <f t="shared" si="1469"/>
        <v>0</v>
      </c>
      <c r="WE38" s="7">
        <f t="shared" si="1469"/>
        <v>0</v>
      </c>
      <c r="WF38" s="7">
        <f t="shared" si="1469"/>
        <v>0</v>
      </c>
      <c r="WG38" s="7">
        <f t="shared" si="1469"/>
        <v>0</v>
      </c>
      <c r="WH38" s="7">
        <f t="shared" si="1469"/>
        <v>0</v>
      </c>
      <c r="WI38" s="7">
        <f t="shared" si="1469"/>
        <v>0</v>
      </c>
      <c r="WJ38" s="7">
        <f t="shared" si="1469"/>
        <v>0</v>
      </c>
      <c r="WK38" s="7">
        <f t="shared" si="1469"/>
        <v>0</v>
      </c>
      <c r="WL38" s="7">
        <f t="shared" si="1469"/>
        <v>0</v>
      </c>
      <c r="WM38" s="7">
        <f t="shared" si="1469"/>
        <v>0</v>
      </c>
      <c r="WN38" s="7">
        <f t="shared" si="1469"/>
        <v>0</v>
      </c>
      <c r="WO38" s="7">
        <f t="shared" si="1469"/>
        <v>0</v>
      </c>
      <c r="WP38" s="7">
        <f t="shared" si="1469"/>
        <v>0</v>
      </c>
      <c r="WQ38" s="7">
        <f t="shared" si="1469"/>
        <v>0</v>
      </c>
      <c r="WR38" s="7">
        <f t="shared" si="1469"/>
        <v>0</v>
      </c>
      <c r="WS38" s="7">
        <f t="shared" ref="WS38:WX38" si="1470">IF(WR38&gt;0,WR38-9.6,0)</f>
        <v>0</v>
      </c>
      <c r="WT38" s="7">
        <f t="shared" si="1470"/>
        <v>0</v>
      </c>
      <c r="WU38" s="7">
        <f t="shared" si="1470"/>
        <v>0</v>
      </c>
      <c r="WV38" s="7">
        <f t="shared" si="1470"/>
        <v>0</v>
      </c>
      <c r="WW38" s="7">
        <f t="shared" si="1470"/>
        <v>0</v>
      </c>
      <c r="WX38" s="7">
        <f t="shared" si="1470"/>
        <v>0</v>
      </c>
      <c r="WY38" s="7">
        <f t="shared" ref="WY38:XD38" si="1471">IF(WX38&gt;0,WX38-9.6,0)</f>
        <v>0</v>
      </c>
      <c r="WZ38" s="7">
        <f t="shared" si="1471"/>
        <v>0</v>
      </c>
      <c r="XA38" s="7">
        <f t="shared" si="1471"/>
        <v>0</v>
      </c>
      <c r="XB38" s="7">
        <f t="shared" si="1471"/>
        <v>0</v>
      </c>
      <c r="XC38" s="7">
        <f t="shared" si="1471"/>
        <v>0</v>
      </c>
      <c r="XD38" s="7">
        <f t="shared" si="1471"/>
        <v>0</v>
      </c>
      <c r="XE38" s="7">
        <f t="shared" ref="XE38:XJ38" si="1472">IF(XD38&gt;0,XD38-9.6,0)</f>
        <v>0</v>
      </c>
      <c r="XF38" s="7">
        <f t="shared" si="1472"/>
        <v>0</v>
      </c>
      <c r="XG38" s="7">
        <f t="shared" si="1472"/>
        <v>0</v>
      </c>
      <c r="XH38" s="7">
        <f t="shared" si="1472"/>
        <v>0</v>
      </c>
      <c r="XI38" s="7">
        <f t="shared" si="1472"/>
        <v>0</v>
      </c>
      <c r="XJ38" s="7">
        <f t="shared" si="1472"/>
        <v>0</v>
      </c>
      <c r="XK38" s="7">
        <f t="shared" ref="XK38" si="1473">IF(XJ38&gt;0,XJ38-9.6,0)</f>
        <v>0</v>
      </c>
      <c r="XL38" s="7">
        <f t="shared" ref="XL38" si="1474">IF(XK38&gt;0,XK38-9.6,0)</f>
        <v>0</v>
      </c>
      <c r="XM38" s="7">
        <f t="shared" ref="XM38:XR38" si="1475">IF(XL38&gt;0,XL38-9.6,0)</f>
        <v>0</v>
      </c>
      <c r="XN38" s="7">
        <f t="shared" si="1475"/>
        <v>0</v>
      </c>
      <c r="XO38" s="7">
        <f t="shared" si="1475"/>
        <v>0</v>
      </c>
      <c r="XP38" s="7">
        <f t="shared" si="1475"/>
        <v>0</v>
      </c>
      <c r="XQ38" s="7">
        <f t="shared" si="1475"/>
        <v>0</v>
      </c>
      <c r="XR38" s="7">
        <f t="shared" si="1475"/>
        <v>0</v>
      </c>
      <c r="XS38" s="7">
        <f t="shared" ref="XS38:ZH38" si="1476">IF(XR38&gt;0,XR38-9.6,0)</f>
        <v>0</v>
      </c>
      <c r="XT38" s="7">
        <f t="shared" si="1476"/>
        <v>0</v>
      </c>
      <c r="XU38" s="7">
        <f t="shared" si="1476"/>
        <v>0</v>
      </c>
      <c r="XV38" s="7">
        <f t="shared" si="1476"/>
        <v>0</v>
      </c>
      <c r="XW38" s="7">
        <f t="shared" si="1476"/>
        <v>0</v>
      </c>
      <c r="XX38" s="7">
        <f t="shared" si="1476"/>
        <v>0</v>
      </c>
      <c r="XY38" s="7">
        <f t="shared" si="1476"/>
        <v>0</v>
      </c>
      <c r="XZ38" s="7">
        <f t="shared" si="1476"/>
        <v>0</v>
      </c>
      <c r="YA38" s="7">
        <f t="shared" si="1476"/>
        <v>0</v>
      </c>
      <c r="YB38" s="7">
        <f t="shared" si="1476"/>
        <v>0</v>
      </c>
      <c r="YC38" s="7">
        <f t="shared" si="1476"/>
        <v>0</v>
      </c>
      <c r="YD38" s="7">
        <f t="shared" si="1476"/>
        <v>0</v>
      </c>
      <c r="YE38" s="7">
        <f t="shared" si="1476"/>
        <v>0</v>
      </c>
      <c r="YF38" s="7">
        <f t="shared" si="1476"/>
        <v>0</v>
      </c>
      <c r="YG38" s="7">
        <f t="shared" si="1476"/>
        <v>0</v>
      </c>
      <c r="YH38" s="7">
        <f t="shared" si="1476"/>
        <v>0</v>
      </c>
      <c r="YI38" s="7">
        <f t="shared" si="1476"/>
        <v>0</v>
      </c>
      <c r="YJ38" s="7">
        <f t="shared" si="1476"/>
        <v>0</v>
      </c>
      <c r="YK38" s="7">
        <f t="shared" si="1476"/>
        <v>0</v>
      </c>
      <c r="YL38" s="7">
        <f t="shared" si="1476"/>
        <v>0</v>
      </c>
      <c r="YM38" s="7">
        <f t="shared" si="1476"/>
        <v>0</v>
      </c>
      <c r="YN38" s="7">
        <f t="shared" si="1476"/>
        <v>0</v>
      </c>
      <c r="YO38" s="7">
        <f t="shared" si="1476"/>
        <v>0</v>
      </c>
      <c r="YP38" s="7">
        <f t="shared" si="1476"/>
        <v>0</v>
      </c>
      <c r="YQ38" s="7">
        <f t="shared" si="1476"/>
        <v>0</v>
      </c>
      <c r="YR38" s="7">
        <f t="shared" si="1476"/>
        <v>0</v>
      </c>
      <c r="YS38" s="7">
        <f t="shared" si="1476"/>
        <v>0</v>
      </c>
      <c r="YT38" s="7">
        <f t="shared" si="1476"/>
        <v>0</v>
      </c>
      <c r="YU38" s="7">
        <f t="shared" si="1476"/>
        <v>0</v>
      </c>
      <c r="YV38" s="7">
        <f t="shared" si="1476"/>
        <v>0</v>
      </c>
      <c r="YW38" s="7">
        <f t="shared" si="1476"/>
        <v>0</v>
      </c>
      <c r="YX38" s="7">
        <f t="shared" si="1476"/>
        <v>0</v>
      </c>
      <c r="YY38" s="7">
        <f t="shared" si="1476"/>
        <v>0</v>
      </c>
      <c r="YZ38" s="7">
        <f t="shared" si="1476"/>
        <v>0</v>
      </c>
      <c r="ZA38" s="7">
        <f t="shared" si="1476"/>
        <v>0</v>
      </c>
      <c r="ZB38" s="7">
        <f t="shared" si="1476"/>
        <v>0</v>
      </c>
      <c r="ZC38" s="7">
        <f t="shared" si="1476"/>
        <v>0</v>
      </c>
      <c r="ZD38" s="7">
        <f t="shared" si="1476"/>
        <v>0</v>
      </c>
      <c r="ZE38" s="7">
        <f t="shared" si="1476"/>
        <v>0</v>
      </c>
      <c r="ZF38" s="7">
        <f t="shared" si="1476"/>
        <v>0</v>
      </c>
      <c r="ZG38" s="7">
        <f t="shared" si="1476"/>
        <v>0</v>
      </c>
      <c r="ZH38" s="7">
        <f t="shared" si="1476"/>
        <v>0</v>
      </c>
      <c r="ZI38" s="7">
        <f t="shared" ref="ZI38:ZN38" si="1477">IF(ZH38&gt;0,ZH38-9.6,0)</f>
        <v>0</v>
      </c>
      <c r="ZJ38" s="7">
        <f t="shared" si="1477"/>
        <v>0</v>
      </c>
      <c r="ZK38" s="7">
        <f t="shared" si="1477"/>
        <v>0</v>
      </c>
      <c r="ZL38" s="7">
        <f t="shared" si="1477"/>
        <v>0</v>
      </c>
      <c r="ZM38" s="7">
        <f t="shared" si="1477"/>
        <v>0</v>
      </c>
      <c r="ZN38" s="7">
        <f t="shared" si="1477"/>
        <v>0</v>
      </c>
      <c r="ZO38" s="7">
        <f t="shared" ref="ZO38:ZP38" si="1478">IF(ZN38&gt;0,ZN38-9.6,0)</f>
        <v>0</v>
      </c>
      <c r="ZP38" s="7">
        <f t="shared" si="1478"/>
        <v>0</v>
      </c>
      <c r="ZQ38" s="7">
        <f t="shared" ref="ZQ38:ZV38" si="1479">IF(ZP38&gt;0,ZP38-9.6,0)</f>
        <v>0</v>
      </c>
      <c r="ZR38" s="7">
        <f t="shared" si="1479"/>
        <v>0</v>
      </c>
      <c r="ZS38" s="7">
        <f t="shared" si="1479"/>
        <v>0</v>
      </c>
      <c r="ZT38" s="7">
        <f t="shared" si="1479"/>
        <v>0</v>
      </c>
      <c r="ZU38" s="7">
        <f t="shared" si="1479"/>
        <v>0</v>
      </c>
      <c r="ZV38" s="7">
        <f t="shared" si="1479"/>
        <v>0</v>
      </c>
      <c r="ZW38" s="7">
        <f t="shared" ref="ZW38:AEH38" si="1480">IF(ZV38&gt;0,ZV38-9.6,0)</f>
        <v>0</v>
      </c>
      <c r="ZX38" s="7">
        <f t="shared" si="1480"/>
        <v>0</v>
      </c>
      <c r="ZY38" s="7">
        <f t="shared" si="1480"/>
        <v>0</v>
      </c>
      <c r="ZZ38" s="7">
        <f t="shared" si="1480"/>
        <v>0</v>
      </c>
      <c r="AAA38" s="7">
        <f t="shared" si="1480"/>
        <v>0</v>
      </c>
      <c r="AAB38" s="7">
        <f t="shared" si="1480"/>
        <v>0</v>
      </c>
      <c r="AAC38" s="7">
        <f t="shared" si="1480"/>
        <v>0</v>
      </c>
      <c r="AAD38" s="7">
        <f t="shared" si="1480"/>
        <v>0</v>
      </c>
      <c r="AAE38" s="7">
        <f t="shared" si="1480"/>
        <v>0</v>
      </c>
      <c r="AAF38" s="7">
        <f t="shared" si="1480"/>
        <v>0</v>
      </c>
      <c r="AAG38" s="7">
        <f t="shared" si="1480"/>
        <v>0</v>
      </c>
      <c r="AAH38" s="7">
        <f t="shared" si="1480"/>
        <v>0</v>
      </c>
      <c r="AAI38" s="7">
        <f t="shared" si="1480"/>
        <v>0</v>
      </c>
      <c r="AAJ38" s="7">
        <f t="shared" si="1480"/>
        <v>0</v>
      </c>
      <c r="AAK38" s="7">
        <f t="shared" si="1480"/>
        <v>0</v>
      </c>
      <c r="AAL38" s="7">
        <f t="shared" si="1480"/>
        <v>0</v>
      </c>
      <c r="AAM38" s="7">
        <f t="shared" si="1480"/>
        <v>0</v>
      </c>
      <c r="AAN38" s="7">
        <f t="shared" si="1480"/>
        <v>0</v>
      </c>
      <c r="AAO38" s="7">
        <f t="shared" si="1480"/>
        <v>0</v>
      </c>
      <c r="AAP38" s="7">
        <f t="shared" si="1480"/>
        <v>0</v>
      </c>
      <c r="AAQ38" s="7">
        <f t="shared" si="1480"/>
        <v>0</v>
      </c>
      <c r="AAR38" s="7">
        <f t="shared" si="1480"/>
        <v>0</v>
      </c>
      <c r="AAS38" s="7">
        <f t="shared" si="1480"/>
        <v>0</v>
      </c>
      <c r="AAT38" s="7">
        <f t="shared" si="1480"/>
        <v>0</v>
      </c>
      <c r="AAU38" s="7">
        <f t="shared" si="1480"/>
        <v>0</v>
      </c>
      <c r="AAV38" s="7">
        <f t="shared" si="1480"/>
        <v>0</v>
      </c>
      <c r="AAW38" s="7">
        <f t="shared" si="1480"/>
        <v>0</v>
      </c>
      <c r="AAX38" s="7">
        <f t="shared" si="1480"/>
        <v>0</v>
      </c>
      <c r="AAY38" s="7">
        <f t="shared" si="1480"/>
        <v>0</v>
      </c>
      <c r="AAZ38" s="7">
        <f t="shared" si="1480"/>
        <v>0</v>
      </c>
      <c r="ABA38" s="7">
        <f t="shared" si="1480"/>
        <v>0</v>
      </c>
      <c r="ABB38" s="7">
        <f t="shared" si="1480"/>
        <v>0</v>
      </c>
      <c r="ABC38" s="7">
        <f t="shared" si="1480"/>
        <v>0</v>
      </c>
      <c r="ABD38" s="7">
        <f t="shared" si="1480"/>
        <v>0</v>
      </c>
      <c r="ABE38" s="7">
        <f t="shared" si="1480"/>
        <v>0</v>
      </c>
      <c r="ABF38" s="7">
        <f t="shared" si="1480"/>
        <v>0</v>
      </c>
      <c r="ABG38" s="7">
        <f t="shared" si="1480"/>
        <v>0</v>
      </c>
      <c r="ABH38" s="7">
        <f t="shared" si="1480"/>
        <v>0</v>
      </c>
      <c r="ABI38" s="7">
        <f t="shared" si="1480"/>
        <v>0</v>
      </c>
      <c r="ABJ38" s="7">
        <f t="shared" si="1480"/>
        <v>0</v>
      </c>
      <c r="ABK38" s="7">
        <f t="shared" si="1480"/>
        <v>0</v>
      </c>
      <c r="ABL38" s="7">
        <f t="shared" si="1480"/>
        <v>0</v>
      </c>
      <c r="ABM38" s="7">
        <f t="shared" si="1480"/>
        <v>0</v>
      </c>
      <c r="ABN38" s="7">
        <f t="shared" si="1480"/>
        <v>0</v>
      </c>
      <c r="ABO38" s="7">
        <f t="shared" si="1480"/>
        <v>0</v>
      </c>
      <c r="ABP38" s="7">
        <f t="shared" si="1480"/>
        <v>0</v>
      </c>
      <c r="ABQ38" s="7">
        <f t="shared" si="1480"/>
        <v>0</v>
      </c>
      <c r="ABR38" s="7">
        <f t="shared" si="1480"/>
        <v>0</v>
      </c>
      <c r="ABS38" s="7">
        <f t="shared" si="1480"/>
        <v>0</v>
      </c>
      <c r="ABT38" s="7">
        <f t="shared" si="1480"/>
        <v>0</v>
      </c>
      <c r="ABU38" s="7">
        <f t="shared" si="1480"/>
        <v>0</v>
      </c>
      <c r="ABV38" s="7">
        <f t="shared" si="1480"/>
        <v>0</v>
      </c>
      <c r="ABW38" s="7">
        <f t="shared" si="1480"/>
        <v>0</v>
      </c>
      <c r="ABX38" s="7">
        <f t="shared" si="1480"/>
        <v>0</v>
      </c>
      <c r="ABY38" s="7">
        <f t="shared" si="1480"/>
        <v>0</v>
      </c>
      <c r="ABZ38" s="7">
        <f t="shared" si="1480"/>
        <v>0</v>
      </c>
      <c r="ACA38" s="7">
        <f t="shared" si="1480"/>
        <v>0</v>
      </c>
      <c r="ACB38" s="7">
        <f t="shared" si="1480"/>
        <v>0</v>
      </c>
      <c r="ACC38" s="7">
        <f t="shared" si="1480"/>
        <v>0</v>
      </c>
      <c r="ACD38" s="7">
        <f t="shared" si="1480"/>
        <v>0</v>
      </c>
      <c r="ACE38" s="7">
        <f t="shared" si="1480"/>
        <v>0</v>
      </c>
      <c r="ACF38" s="7">
        <f t="shared" si="1480"/>
        <v>0</v>
      </c>
      <c r="ACG38" s="7">
        <f t="shared" si="1480"/>
        <v>0</v>
      </c>
      <c r="ACH38" s="7">
        <f t="shared" si="1480"/>
        <v>0</v>
      </c>
      <c r="ACI38" s="7">
        <f t="shared" si="1480"/>
        <v>0</v>
      </c>
      <c r="ACJ38" s="7">
        <f t="shared" si="1480"/>
        <v>0</v>
      </c>
      <c r="ACK38" s="7">
        <f t="shared" si="1480"/>
        <v>0</v>
      </c>
      <c r="ACL38" s="7">
        <f t="shared" si="1480"/>
        <v>0</v>
      </c>
      <c r="ACM38" s="7">
        <f t="shared" si="1480"/>
        <v>0</v>
      </c>
      <c r="ACN38" s="7">
        <f t="shared" si="1480"/>
        <v>0</v>
      </c>
      <c r="ACO38" s="7">
        <f t="shared" si="1480"/>
        <v>0</v>
      </c>
      <c r="ACP38" s="7">
        <f t="shared" si="1480"/>
        <v>0</v>
      </c>
      <c r="ACQ38" s="7">
        <f t="shared" si="1480"/>
        <v>0</v>
      </c>
      <c r="ACR38" s="7">
        <f t="shared" si="1480"/>
        <v>0</v>
      </c>
      <c r="ACS38" s="7">
        <f t="shared" si="1480"/>
        <v>0</v>
      </c>
      <c r="ACT38" s="7">
        <f t="shared" si="1480"/>
        <v>0</v>
      </c>
      <c r="ACU38" s="7">
        <f t="shared" si="1480"/>
        <v>0</v>
      </c>
      <c r="ACV38" s="7">
        <f t="shared" si="1480"/>
        <v>0</v>
      </c>
      <c r="ACW38" s="7">
        <f t="shared" si="1480"/>
        <v>0</v>
      </c>
      <c r="ACX38" s="7">
        <f t="shared" si="1480"/>
        <v>0</v>
      </c>
      <c r="ACY38" s="7">
        <f t="shared" si="1480"/>
        <v>0</v>
      </c>
      <c r="ACZ38" s="7">
        <f t="shared" si="1480"/>
        <v>0</v>
      </c>
      <c r="ADA38" s="7">
        <f t="shared" si="1480"/>
        <v>0</v>
      </c>
      <c r="ADB38" s="7">
        <f t="shared" si="1480"/>
        <v>0</v>
      </c>
      <c r="ADC38" s="7">
        <f t="shared" si="1480"/>
        <v>0</v>
      </c>
      <c r="ADD38" s="7">
        <f t="shared" si="1480"/>
        <v>0</v>
      </c>
      <c r="ADE38" s="7">
        <f t="shared" si="1480"/>
        <v>0</v>
      </c>
      <c r="ADF38" s="7">
        <f t="shared" si="1480"/>
        <v>0</v>
      </c>
      <c r="ADG38" s="7">
        <f t="shared" si="1480"/>
        <v>0</v>
      </c>
      <c r="ADH38" s="7">
        <f t="shared" si="1480"/>
        <v>0</v>
      </c>
      <c r="ADI38" s="7">
        <f t="shared" si="1480"/>
        <v>0</v>
      </c>
      <c r="ADJ38" s="7">
        <f t="shared" si="1480"/>
        <v>0</v>
      </c>
      <c r="ADK38" s="7">
        <f t="shared" si="1480"/>
        <v>0</v>
      </c>
      <c r="ADL38" s="7">
        <f t="shared" si="1480"/>
        <v>0</v>
      </c>
      <c r="ADM38" s="7">
        <f t="shared" si="1480"/>
        <v>0</v>
      </c>
      <c r="ADN38" s="7">
        <f t="shared" si="1480"/>
        <v>0</v>
      </c>
      <c r="ADO38" s="7">
        <f t="shared" si="1480"/>
        <v>0</v>
      </c>
      <c r="ADP38" s="7">
        <f t="shared" si="1480"/>
        <v>0</v>
      </c>
      <c r="ADQ38" s="7">
        <f t="shared" si="1480"/>
        <v>0</v>
      </c>
      <c r="ADR38" s="7">
        <f t="shared" si="1480"/>
        <v>0</v>
      </c>
      <c r="ADS38" s="7">
        <f t="shared" si="1480"/>
        <v>0</v>
      </c>
      <c r="ADT38" s="7">
        <f t="shared" si="1480"/>
        <v>0</v>
      </c>
      <c r="ADU38" s="7">
        <f t="shared" si="1480"/>
        <v>0</v>
      </c>
      <c r="ADV38" s="7">
        <f t="shared" si="1480"/>
        <v>0</v>
      </c>
      <c r="ADW38" s="7">
        <f t="shared" si="1480"/>
        <v>0</v>
      </c>
      <c r="ADX38" s="7">
        <f t="shared" si="1480"/>
        <v>0</v>
      </c>
      <c r="ADY38" s="7">
        <f t="shared" si="1480"/>
        <v>0</v>
      </c>
      <c r="ADZ38" s="7">
        <f t="shared" si="1480"/>
        <v>0</v>
      </c>
      <c r="AEA38" s="7">
        <f t="shared" si="1480"/>
        <v>0</v>
      </c>
      <c r="AEB38" s="7">
        <f t="shared" si="1480"/>
        <v>0</v>
      </c>
      <c r="AEC38" s="7">
        <f t="shared" si="1480"/>
        <v>0</v>
      </c>
      <c r="AED38" s="7">
        <f t="shared" si="1480"/>
        <v>0</v>
      </c>
      <c r="AEE38" s="7">
        <f t="shared" si="1480"/>
        <v>0</v>
      </c>
      <c r="AEF38" s="7">
        <f t="shared" si="1480"/>
        <v>0</v>
      </c>
      <c r="AEG38" s="7">
        <f t="shared" si="1480"/>
        <v>0</v>
      </c>
      <c r="AEH38" s="7">
        <f t="shared" si="1480"/>
        <v>0</v>
      </c>
      <c r="AEI38" s="7">
        <f t="shared" ref="AEI38:AEN38" si="1481">IF(AEH38&gt;0,AEH38-9.6,0)</f>
        <v>0</v>
      </c>
      <c r="AEJ38" s="7">
        <f t="shared" si="1481"/>
        <v>0</v>
      </c>
      <c r="AEK38" s="7">
        <f t="shared" si="1481"/>
        <v>0</v>
      </c>
      <c r="AEL38" s="7">
        <f t="shared" si="1481"/>
        <v>0</v>
      </c>
      <c r="AEM38" s="7">
        <f t="shared" si="1481"/>
        <v>0</v>
      </c>
      <c r="AEN38" s="7">
        <f t="shared" si="1481"/>
        <v>0</v>
      </c>
      <c r="AEO38" s="7">
        <f t="shared" ref="AEO38:AFY38" si="1482">IF(AEN38&gt;0,AEN38-9.6,0)</f>
        <v>0</v>
      </c>
      <c r="AEP38" s="7">
        <f t="shared" si="1482"/>
        <v>0</v>
      </c>
      <c r="AEQ38" s="7">
        <f t="shared" si="1482"/>
        <v>0</v>
      </c>
      <c r="AER38" s="7">
        <f t="shared" si="1482"/>
        <v>0</v>
      </c>
      <c r="AES38" s="7">
        <f t="shared" si="1482"/>
        <v>0</v>
      </c>
      <c r="AET38" s="7">
        <f t="shared" si="1482"/>
        <v>0</v>
      </c>
      <c r="AEU38" s="7">
        <f t="shared" si="1482"/>
        <v>0</v>
      </c>
      <c r="AEV38" s="7">
        <f t="shared" si="1482"/>
        <v>0</v>
      </c>
      <c r="AEW38" s="7">
        <f t="shared" si="1482"/>
        <v>0</v>
      </c>
      <c r="AEX38" s="7">
        <f t="shared" si="1482"/>
        <v>0</v>
      </c>
      <c r="AEY38" s="7">
        <f t="shared" si="1482"/>
        <v>0</v>
      </c>
      <c r="AEZ38" s="7">
        <f t="shared" si="1482"/>
        <v>0</v>
      </c>
      <c r="AFA38" s="7">
        <f t="shared" si="1482"/>
        <v>0</v>
      </c>
      <c r="AFB38" s="7">
        <f t="shared" si="1482"/>
        <v>0</v>
      </c>
      <c r="AFC38" s="7">
        <f t="shared" si="1482"/>
        <v>0</v>
      </c>
      <c r="AFD38" s="7">
        <f t="shared" si="1482"/>
        <v>0</v>
      </c>
      <c r="AFE38" s="7">
        <f t="shared" si="1482"/>
        <v>0</v>
      </c>
      <c r="AFF38" s="7">
        <f t="shared" si="1482"/>
        <v>0</v>
      </c>
      <c r="AFG38" s="7">
        <f t="shared" si="1482"/>
        <v>0</v>
      </c>
      <c r="AFH38" s="7">
        <f t="shared" si="1482"/>
        <v>0</v>
      </c>
      <c r="AFI38" s="7">
        <f t="shared" si="1482"/>
        <v>0</v>
      </c>
      <c r="AFJ38" s="7">
        <f t="shared" si="1482"/>
        <v>0</v>
      </c>
      <c r="AFK38" s="7">
        <f t="shared" si="1482"/>
        <v>0</v>
      </c>
      <c r="AFL38" s="7">
        <f t="shared" si="1482"/>
        <v>0</v>
      </c>
      <c r="AFM38" s="7">
        <f t="shared" si="1482"/>
        <v>0</v>
      </c>
      <c r="AFN38" s="7">
        <f t="shared" si="1482"/>
        <v>0</v>
      </c>
      <c r="AFO38" s="7">
        <f t="shared" si="1482"/>
        <v>0</v>
      </c>
      <c r="AFP38" s="7">
        <f t="shared" si="1482"/>
        <v>0</v>
      </c>
      <c r="AFQ38" s="7">
        <f t="shared" si="1482"/>
        <v>0</v>
      </c>
      <c r="AFR38" s="7">
        <f t="shared" si="1482"/>
        <v>0</v>
      </c>
      <c r="AFS38" s="7">
        <f t="shared" si="1482"/>
        <v>0</v>
      </c>
      <c r="AFT38" s="7">
        <f t="shared" si="1482"/>
        <v>0</v>
      </c>
      <c r="AFU38" s="7">
        <f t="shared" si="1482"/>
        <v>0</v>
      </c>
      <c r="AFV38" s="7">
        <f t="shared" si="1482"/>
        <v>0</v>
      </c>
      <c r="AFW38" s="7">
        <f t="shared" si="1482"/>
        <v>0</v>
      </c>
      <c r="AFX38" s="7">
        <f t="shared" si="1482"/>
        <v>0</v>
      </c>
      <c r="AFY38" s="7">
        <f t="shared" si="1482"/>
        <v>0</v>
      </c>
      <c r="AFZ38" s="7">
        <f t="shared" ref="AFZ38" si="1483">IF(AFY38&gt;0,AFY38-9.6,0)</f>
        <v>0</v>
      </c>
      <c r="AGA38" s="7">
        <f t="shared" ref="AGA38:AGB38" si="1484">IF(AFZ38&gt;0,AFZ38-9.6,0)</f>
        <v>0</v>
      </c>
      <c r="AGB38" s="7">
        <f t="shared" si="1484"/>
        <v>0</v>
      </c>
      <c r="AGC38" s="7">
        <f t="shared" ref="AGC38" si="1485">IF(AGB38&gt;0,AGB38-9.6,0)</f>
        <v>0</v>
      </c>
      <c r="AGD38" s="7">
        <f t="shared" ref="AGD38:AGP38" si="1486">IF(AGC38&gt;0,AGC38-9.6,0)</f>
        <v>0</v>
      </c>
      <c r="AGE38" s="7">
        <f t="shared" si="1486"/>
        <v>0</v>
      </c>
      <c r="AGF38" s="7">
        <f t="shared" si="1486"/>
        <v>0</v>
      </c>
      <c r="AGG38" s="7">
        <f t="shared" si="1486"/>
        <v>0</v>
      </c>
      <c r="AGH38" s="7">
        <f t="shared" si="1486"/>
        <v>0</v>
      </c>
      <c r="AGI38" s="7">
        <f t="shared" si="1486"/>
        <v>0</v>
      </c>
      <c r="AGJ38" s="7">
        <f t="shared" si="1486"/>
        <v>0</v>
      </c>
      <c r="AGK38" s="7">
        <f t="shared" si="1486"/>
        <v>0</v>
      </c>
      <c r="AGL38" s="7">
        <f t="shared" si="1486"/>
        <v>0</v>
      </c>
      <c r="AGM38" s="7">
        <f t="shared" si="1486"/>
        <v>0</v>
      </c>
      <c r="AGN38" s="7">
        <f t="shared" si="1486"/>
        <v>0</v>
      </c>
      <c r="AGO38" s="7">
        <f t="shared" si="1486"/>
        <v>0</v>
      </c>
      <c r="AGP38" s="7">
        <f t="shared" si="1486"/>
        <v>0</v>
      </c>
      <c r="AGQ38" s="7">
        <f>IF(AGP38&gt;0,AGP38-9.6,0)</f>
        <v>0</v>
      </c>
      <c r="AGR38" s="7">
        <f>IF(AGQ38&gt;0,AGQ38-9.6,0)</f>
        <v>0</v>
      </c>
      <c r="AGS38" s="7">
        <f>IF(AGR38&gt;0,AGR38-9.6,0)</f>
        <v>0</v>
      </c>
      <c r="AGT38" s="7">
        <f>IF(AGS38&gt;0,AGS38-9.6,0)</f>
        <v>0</v>
      </c>
      <c r="AGU38" s="7">
        <f>IF(AGT38&gt;0,AGT38-9.6,0)</f>
        <v>0</v>
      </c>
      <c r="AGV38" s="7">
        <f t="shared" ref="AGV38:AHC38" si="1487">IF(AGU38&gt;0,AGU38-9.6,0)</f>
        <v>0</v>
      </c>
      <c r="AGW38" s="7">
        <f t="shared" si="1487"/>
        <v>0</v>
      </c>
      <c r="AGX38" s="7">
        <f t="shared" si="1487"/>
        <v>0</v>
      </c>
      <c r="AGY38" s="7">
        <f t="shared" si="1487"/>
        <v>0</v>
      </c>
      <c r="AGZ38" s="7">
        <f t="shared" si="1487"/>
        <v>0</v>
      </c>
      <c r="AHA38" s="7">
        <f t="shared" si="1487"/>
        <v>0</v>
      </c>
      <c r="AHB38" s="7">
        <f t="shared" si="1487"/>
        <v>0</v>
      </c>
      <c r="AHC38" s="7">
        <f t="shared" si="1487"/>
        <v>0</v>
      </c>
      <c r="AHD38" s="7">
        <f t="shared" ref="AHD38" si="1488">IF(AHC38&gt;0,AHC38-9.6,0)</f>
        <v>0</v>
      </c>
      <c r="AHE38" s="7">
        <f t="shared" ref="AHE38" si="1489">IF(AHD38&gt;0,AHD38-9.6,0)</f>
        <v>0</v>
      </c>
      <c r="AHF38" s="7">
        <f t="shared" ref="AHF38" si="1490">IF(AHE38&gt;0,AHE38-9.6,0)</f>
        <v>0</v>
      </c>
      <c r="AHG38" s="7">
        <f t="shared" ref="AHG38:AHY38" si="1491">IF(AHF38&gt;0,AHF38-9.6,0)</f>
        <v>0</v>
      </c>
      <c r="AHH38" s="7">
        <f t="shared" si="1491"/>
        <v>0</v>
      </c>
      <c r="AHI38" s="7">
        <f t="shared" si="1491"/>
        <v>0</v>
      </c>
      <c r="AHJ38" s="7">
        <f t="shared" si="1491"/>
        <v>0</v>
      </c>
      <c r="AHK38" s="7">
        <f t="shared" si="1491"/>
        <v>0</v>
      </c>
      <c r="AHL38" s="7">
        <f t="shared" si="1491"/>
        <v>0</v>
      </c>
      <c r="AHM38" s="7">
        <f t="shared" si="1491"/>
        <v>0</v>
      </c>
      <c r="AHN38" s="7">
        <f t="shared" si="1491"/>
        <v>0</v>
      </c>
      <c r="AHO38" s="7">
        <f t="shared" si="1491"/>
        <v>0</v>
      </c>
      <c r="AHP38" s="7">
        <f t="shared" si="1491"/>
        <v>0</v>
      </c>
      <c r="AHQ38" s="7">
        <f t="shared" si="1491"/>
        <v>0</v>
      </c>
      <c r="AHR38" s="7">
        <f t="shared" si="1491"/>
        <v>0</v>
      </c>
      <c r="AHS38" s="7">
        <f t="shared" si="1491"/>
        <v>0</v>
      </c>
      <c r="AHT38" s="7">
        <f t="shared" si="1491"/>
        <v>0</v>
      </c>
      <c r="AHU38" s="7">
        <f t="shared" si="1491"/>
        <v>0</v>
      </c>
      <c r="AHV38" s="7">
        <f t="shared" si="1491"/>
        <v>0</v>
      </c>
      <c r="AHW38" s="7">
        <f t="shared" si="1491"/>
        <v>0</v>
      </c>
      <c r="AHX38" s="7">
        <f t="shared" si="1491"/>
        <v>0</v>
      </c>
      <c r="AHY38" s="7">
        <f t="shared" si="1491"/>
        <v>0</v>
      </c>
      <c r="AHZ38" s="7">
        <f t="shared" ref="AHZ38" si="1492">IF(AHY38&gt;0,AHY38-9.6,0)</f>
        <v>0</v>
      </c>
      <c r="AIA38" s="7">
        <f t="shared" ref="AIA38:AIM38" si="1493">IF(AHZ38&gt;0,AHZ38-9.6,0)</f>
        <v>0</v>
      </c>
      <c r="AIB38" s="7">
        <f t="shared" si="1493"/>
        <v>0</v>
      </c>
      <c r="AIC38" s="7">
        <f t="shared" si="1493"/>
        <v>0</v>
      </c>
      <c r="AID38" s="7">
        <f t="shared" si="1493"/>
        <v>0</v>
      </c>
      <c r="AIE38" s="7">
        <f t="shared" si="1493"/>
        <v>0</v>
      </c>
      <c r="AIF38" s="7">
        <f t="shared" si="1493"/>
        <v>0</v>
      </c>
      <c r="AIG38" s="7">
        <f t="shared" si="1493"/>
        <v>0</v>
      </c>
      <c r="AIH38" s="7">
        <f t="shared" si="1493"/>
        <v>0</v>
      </c>
      <c r="AII38" s="7">
        <f t="shared" si="1493"/>
        <v>0</v>
      </c>
      <c r="AIJ38" s="7">
        <f t="shared" si="1493"/>
        <v>0</v>
      </c>
      <c r="AIK38" s="7">
        <f t="shared" si="1493"/>
        <v>0</v>
      </c>
      <c r="AIL38" s="7">
        <f t="shared" si="1493"/>
        <v>0</v>
      </c>
      <c r="AIM38" s="7">
        <f t="shared" si="1493"/>
        <v>0</v>
      </c>
      <c r="AIN38" s="7">
        <f t="shared" ref="AIN38:AIS38" si="1494">IF(AIM38&gt;0,AIM38-9.6,0)</f>
        <v>0</v>
      </c>
      <c r="AIO38" s="7">
        <f t="shared" si="1494"/>
        <v>0</v>
      </c>
      <c r="AIP38" s="7">
        <f t="shared" si="1494"/>
        <v>0</v>
      </c>
      <c r="AIQ38" s="7">
        <f t="shared" si="1494"/>
        <v>0</v>
      </c>
      <c r="AIR38" s="7">
        <f t="shared" si="1494"/>
        <v>0</v>
      </c>
      <c r="AIS38" s="7">
        <f t="shared" si="1494"/>
        <v>0</v>
      </c>
      <c r="AIT38" s="7">
        <f t="shared" ref="AIT38:AJX38" si="1495">IF(AIS38&gt;0,AIS38-9.6,0)</f>
        <v>0</v>
      </c>
      <c r="AIU38" s="7">
        <f t="shared" si="1495"/>
        <v>0</v>
      </c>
      <c r="AIV38" s="7">
        <f t="shared" si="1495"/>
        <v>0</v>
      </c>
      <c r="AIW38" s="7">
        <f t="shared" si="1495"/>
        <v>0</v>
      </c>
      <c r="AIX38" s="7">
        <f t="shared" si="1495"/>
        <v>0</v>
      </c>
      <c r="AIY38" s="7">
        <f t="shared" si="1495"/>
        <v>0</v>
      </c>
      <c r="AIZ38" s="7">
        <f t="shared" si="1495"/>
        <v>0</v>
      </c>
      <c r="AJA38" s="7">
        <f t="shared" si="1495"/>
        <v>0</v>
      </c>
      <c r="AJB38" s="7">
        <f t="shared" si="1495"/>
        <v>0</v>
      </c>
      <c r="AJC38" s="7">
        <f t="shared" si="1495"/>
        <v>0</v>
      </c>
      <c r="AJD38" s="7">
        <f t="shared" si="1495"/>
        <v>0</v>
      </c>
      <c r="AJE38" s="7">
        <f t="shared" si="1495"/>
        <v>0</v>
      </c>
      <c r="AJF38" s="7">
        <f t="shared" si="1495"/>
        <v>0</v>
      </c>
      <c r="AJG38" s="7">
        <f t="shared" si="1495"/>
        <v>0</v>
      </c>
      <c r="AJH38" s="7">
        <f t="shared" si="1495"/>
        <v>0</v>
      </c>
      <c r="AJI38" s="7">
        <f t="shared" si="1495"/>
        <v>0</v>
      </c>
      <c r="AJJ38" s="7">
        <f t="shared" si="1495"/>
        <v>0</v>
      </c>
      <c r="AJK38" s="7">
        <f t="shared" si="1495"/>
        <v>0</v>
      </c>
      <c r="AJL38" s="7">
        <f t="shared" si="1495"/>
        <v>0</v>
      </c>
      <c r="AJM38" s="7">
        <f t="shared" si="1495"/>
        <v>0</v>
      </c>
      <c r="AJN38" s="7">
        <f t="shared" si="1495"/>
        <v>0</v>
      </c>
      <c r="AJO38" s="7">
        <f t="shared" si="1495"/>
        <v>0</v>
      </c>
      <c r="AJP38" s="7">
        <f t="shared" si="1495"/>
        <v>0</v>
      </c>
      <c r="AJQ38" s="7">
        <f t="shared" si="1495"/>
        <v>0</v>
      </c>
      <c r="AJR38" s="7">
        <f t="shared" si="1495"/>
        <v>0</v>
      </c>
      <c r="AJS38" s="7">
        <f t="shared" si="1495"/>
        <v>0</v>
      </c>
      <c r="AJT38" s="7">
        <f t="shared" si="1495"/>
        <v>0</v>
      </c>
      <c r="AJU38" s="7">
        <f t="shared" si="1495"/>
        <v>0</v>
      </c>
      <c r="AJV38" s="7">
        <f t="shared" si="1495"/>
        <v>0</v>
      </c>
      <c r="AJW38" s="7">
        <f t="shared" si="1495"/>
        <v>0</v>
      </c>
      <c r="AJX38" s="7">
        <f t="shared" si="1495"/>
        <v>0</v>
      </c>
      <c r="AJY38" s="7">
        <f t="shared" ref="AJY38" si="1496">IF(AJX38&gt;0,AJX38-9.6,0)</f>
        <v>0</v>
      </c>
      <c r="AJZ38" s="7">
        <f t="shared" ref="AJZ38" si="1497">IF(AJY38&gt;0,AJY38-9.6,0)</f>
        <v>0</v>
      </c>
      <c r="AKA38" s="7">
        <f t="shared" ref="AKA38" si="1498">IF(AJZ38&gt;0,AJZ38-9.6,0)</f>
        <v>0</v>
      </c>
      <c r="AKB38" s="7">
        <f t="shared" ref="AKB38" si="1499">IF(AKA38&gt;0,AKA38-9.6,0)</f>
        <v>0</v>
      </c>
      <c r="AKC38" s="7">
        <f t="shared" ref="AKC38:ALI38" si="1500">IF(AKB38&gt;0,AKB38-9.6,0)</f>
        <v>0</v>
      </c>
      <c r="AKD38" s="7">
        <f t="shared" si="1500"/>
        <v>0</v>
      </c>
      <c r="AKE38" s="7">
        <f t="shared" si="1500"/>
        <v>0</v>
      </c>
      <c r="AKF38" s="7">
        <f t="shared" si="1500"/>
        <v>0</v>
      </c>
      <c r="AKG38" s="7">
        <f t="shared" si="1500"/>
        <v>0</v>
      </c>
      <c r="AKH38" s="7">
        <f t="shared" si="1500"/>
        <v>0</v>
      </c>
      <c r="AKI38" s="7">
        <f t="shared" si="1500"/>
        <v>0</v>
      </c>
      <c r="AKJ38" s="7">
        <f t="shared" si="1500"/>
        <v>0</v>
      </c>
      <c r="AKK38" s="7">
        <f t="shared" si="1500"/>
        <v>0</v>
      </c>
      <c r="AKL38" s="7">
        <f t="shared" si="1500"/>
        <v>0</v>
      </c>
      <c r="AKM38" s="7">
        <f t="shared" si="1500"/>
        <v>0</v>
      </c>
      <c r="AKN38" s="7">
        <f t="shared" si="1500"/>
        <v>0</v>
      </c>
      <c r="AKO38" s="7">
        <f t="shared" si="1500"/>
        <v>0</v>
      </c>
      <c r="AKP38" s="7">
        <f t="shared" si="1500"/>
        <v>0</v>
      </c>
      <c r="AKQ38" s="7">
        <f t="shared" si="1500"/>
        <v>0</v>
      </c>
      <c r="AKR38" s="7">
        <f t="shared" si="1500"/>
        <v>0</v>
      </c>
      <c r="AKS38" s="7">
        <f t="shared" si="1500"/>
        <v>0</v>
      </c>
      <c r="AKT38" s="7">
        <f t="shared" si="1500"/>
        <v>0</v>
      </c>
      <c r="AKU38" s="7">
        <f t="shared" si="1500"/>
        <v>0</v>
      </c>
      <c r="AKV38" s="7">
        <f t="shared" si="1500"/>
        <v>0</v>
      </c>
      <c r="AKW38" s="7">
        <f t="shared" si="1500"/>
        <v>0</v>
      </c>
      <c r="AKX38" s="7">
        <f t="shared" si="1500"/>
        <v>0</v>
      </c>
      <c r="AKY38" s="7">
        <f t="shared" si="1500"/>
        <v>0</v>
      </c>
      <c r="AKZ38" s="7">
        <f t="shared" si="1500"/>
        <v>0</v>
      </c>
      <c r="ALA38" s="7">
        <f t="shared" si="1500"/>
        <v>0</v>
      </c>
      <c r="ALB38" s="7">
        <f t="shared" si="1500"/>
        <v>0</v>
      </c>
      <c r="ALC38" s="7">
        <f t="shared" si="1500"/>
        <v>0</v>
      </c>
      <c r="ALD38" s="7">
        <f t="shared" si="1500"/>
        <v>0</v>
      </c>
      <c r="ALE38" s="7">
        <f t="shared" si="1500"/>
        <v>0</v>
      </c>
      <c r="ALF38" s="7">
        <f t="shared" si="1500"/>
        <v>0</v>
      </c>
      <c r="ALG38" s="7">
        <f t="shared" si="1500"/>
        <v>0</v>
      </c>
      <c r="ALH38" s="7">
        <f t="shared" si="1500"/>
        <v>0</v>
      </c>
      <c r="ALI38" s="7">
        <f t="shared" si="1500"/>
        <v>0</v>
      </c>
      <c r="ALJ38" s="7">
        <f t="shared" ref="ALJ38:ALO38" si="1501">IF(ALI38&gt;0,ALI38-9.6,0)</f>
        <v>0</v>
      </c>
      <c r="ALK38" s="7">
        <f t="shared" si="1501"/>
        <v>0</v>
      </c>
      <c r="ALL38" s="7">
        <f t="shared" si="1501"/>
        <v>0</v>
      </c>
      <c r="ALM38" s="7">
        <f t="shared" si="1501"/>
        <v>0</v>
      </c>
      <c r="ALN38" s="7">
        <f t="shared" si="1501"/>
        <v>0</v>
      </c>
      <c r="ALO38" s="7">
        <f t="shared" si="1501"/>
        <v>0</v>
      </c>
      <c r="ALP38" s="7">
        <f t="shared" ref="ALP38:ALQ38" si="1502">IF(ALO38&gt;0,ALO38-9.6,0)</f>
        <v>0</v>
      </c>
      <c r="ALQ38" s="7">
        <f t="shared" si="1502"/>
        <v>0</v>
      </c>
      <c r="ALR38" s="7">
        <f t="shared" ref="ALR38" si="1503">IF(ALQ38&gt;0,ALQ38-9.6,0)</f>
        <v>0</v>
      </c>
      <c r="ALS38" s="7">
        <f t="shared" ref="ALS38" si="1504">IF(ALR38&gt;0,ALR38-9.6,0)</f>
        <v>0</v>
      </c>
      <c r="ALT38" s="7">
        <f t="shared" ref="ALT38" si="1505">IF(ALS38&gt;0,ALS38-9.6,0)</f>
        <v>0</v>
      </c>
      <c r="ALU38" s="7">
        <f t="shared" ref="ALU38" si="1506">IF(ALT38&gt;0,ALT38-9.6,0)</f>
        <v>0</v>
      </c>
      <c r="ALV38" s="7">
        <f t="shared" ref="ALV38:AMH38" si="1507">IF(ALU38&gt;0,ALU38-9.6,0)</f>
        <v>0</v>
      </c>
      <c r="ALW38" s="7">
        <f t="shared" si="1507"/>
        <v>0</v>
      </c>
      <c r="ALX38" s="7">
        <f t="shared" si="1507"/>
        <v>0</v>
      </c>
      <c r="ALY38" s="7">
        <f t="shared" si="1507"/>
        <v>0</v>
      </c>
      <c r="ALZ38" s="7">
        <f t="shared" si="1507"/>
        <v>0</v>
      </c>
      <c r="AMA38" s="7">
        <f t="shared" si="1507"/>
        <v>0</v>
      </c>
      <c r="AMB38" s="7">
        <f t="shared" si="1507"/>
        <v>0</v>
      </c>
      <c r="AMC38" s="7">
        <f t="shared" si="1507"/>
        <v>0</v>
      </c>
      <c r="AMD38" s="7">
        <f t="shared" si="1507"/>
        <v>0</v>
      </c>
      <c r="AME38" s="7">
        <f t="shared" si="1507"/>
        <v>0</v>
      </c>
      <c r="AMF38" s="7">
        <f t="shared" si="1507"/>
        <v>0</v>
      </c>
      <c r="AMG38" s="7">
        <f t="shared" si="1507"/>
        <v>0</v>
      </c>
      <c r="AMH38" s="7">
        <f t="shared" si="1507"/>
        <v>0</v>
      </c>
      <c r="AMI38" s="7">
        <f t="shared" ref="AMI38" si="1508">IF(AMH38&gt;0,AMH38-9.6,0)</f>
        <v>0</v>
      </c>
      <c r="AMJ38" s="7">
        <f t="shared" ref="AMJ38:AND38" si="1509">IF(AMI38&gt;0,AMI38-9.6,0)</f>
        <v>0</v>
      </c>
      <c r="AMK38" s="7">
        <f t="shared" si="1509"/>
        <v>0</v>
      </c>
      <c r="AML38" s="7">
        <f t="shared" si="1509"/>
        <v>0</v>
      </c>
      <c r="AMM38" s="7">
        <f t="shared" si="1509"/>
        <v>0</v>
      </c>
      <c r="AMN38" s="7">
        <f t="shared" si="1509"/>
        <v>0</v>
      </c>
      <c r="AMO38" s="7">
        <f t="shared" si="1509"/>
        <v>0</v>
      </c>
      <c r="AMP38" s="7">
        <f t="shared" si="1509"/>
        <v>0</v>
      </c>
      <c r="AMQ38" s="7">
        <f t="shared" si="1509"/>
        <v>0</v>
      </c>
      <c r="AMR38" s="7">
        <f t="shared" si="1509"/>
        <v>0</v>
      </c>
      <c r="AMS38" s="7">
        <f t="shared" si="1509"/>
        <v>0</v>
      </c>
      <c r="AMT38" s="7">
        <f t="shared" si="1509"/>
        <v>0</v>
      </c>
      <c r="AMU38" s="7">
        <f t="shared" si="1509"/>
        <v>0</v>
      </c>
      <c r="AMV38" s="7">
        <f t="shared" si="1509"/>
        <v>0</v>
      </c>
      <c r="AMW38" s="7">
        <f t="shared" si="1509"/>
        <v>0</v>
      </c>
      <c r="AMX38" s="7">
        <f t="shared" si="1509"/>
        <v>0</v>
      </c>
      <c r="AMY38" s="7">
        <f t="shared" si="1509"/>
        <v>0</v>
      </c>
      <c r="AMZ38" s="7">
        <f t="shared" si="1509"/>
        <v>0</v>
      </c>
      <c r="ANA38" s="7">
        <f t="shared" si="1509"/>
        <v>0</v>
      </c>
      <c r="ANB38" s="7">
        <f t="shared" si="1509"/>
        <v>0</v>
      </c>
      <c r="ANC38" s="7">
        <f t="shared" si="1509"/>
        <v>0</v>
      </c>
      <c r="AND38" s="7">
        <f t="shared" si="1509"/>
        <v>0</v>
      </c>
      <c r="ANE38" s="7">
        <f t="shared" ref="ANE38" si="1510">IF(AND38&gt;0,AND38-9.6,0)</f>
        <v>0</v>
      </c>
      <c r="ANF38" s="7">
        <f t="shared" ref="ANF38:ANP38" si="1511">IF(ANE38&gt;0,ANE38-9.6,0)</f>
        <v>0</v>
      </c>
      <c r="ANG38" s="7">
        <f t="shared" si="1511"/>
        <v>0</v>
      </c>
      <c r="ANH38" s="7">
        <f t="shared" si="1511"/>
        <v>0</v>
      </c>
      <c r="ANI38" s="7">
        <f t="shared" si="1511"/>
        <v>0</v>
      </c>
      <c r="ANJ38" s="7">
        <f t="shared" si="1511"/>
        <v>0</v>
      </c>
      <c r="ANK38" s="7">
        <f t="shared" si="1511"/>
        <v>0</v>
      </c>
      <c r="ANL38" s="7">
        <f t="shared" si="1511"/>
        <v>0</v>
      </c>
      <c r="ANM38" s="7">
        <f t="shared" si="1511"/>
        <v>0</v>
      </c>
      <c r="ANN38" s="7">
        <f t="shared" si="1511"/>
        <v>0</v>
      </c>
      <c r="ANO38" s="7">
        <f t="shared" si="1511"/>
        <v>0</v>
      </c>
      <c r="ANP38" s="7">
        <f t="shared" si="1511"/>
        <v>0</v>
      </c>
      <c r="ANQ38" s="7">
        <f t="shared" ref="ANQ38" si="1512">IF(ANP38&gt;0,ANP38-9.6,0)</f>
        <v>0</v>
      </c>
      <c r="ANR38" s="7">
        <f t="shared" ref="ANR38" si="1513">IF(ANQ38&gt;0,ANQ38-9.6,0)</f>
        <v>0</v>
      </c>
      <c r="ANS38" s="7">
        <f t="shared" ref="ANS38" si="1514">IF(ANR38&gt;0,ANR38-9.6,0)</f>
        <v>0</v>
      </c>
      <c r="ANT38" s="7">
        <f t="shared" ref="ANT38:ANY38" si="1515">IF(ANS38&gt;0,ANS38-9.6,0)</f>
        <v>0</v>
      </c>
      <c r="ANU38" s="7">
        <f t="shared" si="1515"/>
        <v>0</v>
      </c>
      <c r="ANV38" s="7">
        <f t="shared" si="1515"/>
        <v>0</v>
      </c>
      <c r="ANW38" s="7">
        <f t="shared" si="1515"/>
        <v>0</v>
      </c>
      <c r="ANX38" s="7">
        <f t="shared" si="1515"/>
        <v>0</v>
      </c>
      <c r="ANY38" s="7">
        <f t="shared" si="1515"/>
        <v>0</v>
      </c>
      <c r="ANZ38" s="7">
        <f t="shared" ref="ANZ38:AOC38" si="1516">IF(ANY38&gt;0,ANY38-9.6,0)</f>
        <v>0</v>
      </c>
      <c r="AOA38" s="7">
        <f t="shared" si="1516"/>
        <v>0</v>
      </c>
      <c r="AOB38" s="7">
        <f t="shared" si="1516"/>
        <v>0</v>
      </c>
      <c r="AOC38" s="7">
        <f t="shared" si="1516"/>
        <v>0</v>
      </c>
      <c r="AOD38" s="7">
        <f t="shared" ref="AOD38" si="1517">IF(AOC38&gt;0,AOC38-9.6,0)</f>
        <v>0</v>
      </c>
      <c r="AOE38" s="7">
        <f t="shared" ref="AOE38" si="1518">IF(AOD38&gt;0,AOD38-9.6,0)</f>
        <v>0</v>
      </c>
      <c r="AOF38" s="7">
        <f t="shared" ref="AOF38" si="1519">IF(AOE38&gt;0,AOE38-9.6,0)</f>
        <v>0</v>
      </c>
      <c r="AOG38" s="7">
        <f t="shared" ref="AOG38:ART38" si="1520">IF(AOF38&gt;0,AOF38-9.6,0)</f>
        <v>0</v>
      </c>
      <c r="AOH38" s="7">
        <f t="shared" si="1520"/>
        <v>0</v>
      </c>
      <c r="AOI38" s="7">
        <f t="shared" si="1520"/>
        <v>0</v>
      </c>
      <c r="AOJ38" s="7">
        <f t="shared" si="1520"/>
        <v>0</v>
      </c>
      <c r="AOK38" s="7">
        <f t="shared" si="1520"/>
        <v>0</v>
      </c>
      <c r="AOL38" s="7">
        <f t="shared" si="1520"/>
        <v>0</v>
      </c>
      <c r="AOM38" s="7">
        <f t="shared" si="1520"/>
        <v>0</v>
      </c>
      <c r="AON38" s="7">
        <f t="shared" si="1520"/>
        <v>0</v>
      </c>
      <c r="AOO38" s="7">
        <f t="shared" si="1520"/>
        <v>0</v>
      </c>
      <c r="AOP38" s="7">
        <f t="shared" si="1520"/>
        <v>0</v>
      </c>
      <c r="AOQ38" s="7">
        <f t="shared" si="1520"/>
        <v>0</v>
      </c>
      <c r="AOR38" s="7">
        <f t="shared" si="1520"/>
        <v>0</v>
      </c>
      <c r="AOS38" s="7">
        <f t="shared" si="1520"/>
        <v>0</v>
      </c>
      <c r="AOT38" s="7">
        <f t="shared" si="1520"/>
        <v>0</v>
      </c>
      <c r="AOU38" s="7">
        <f t="shared" si="1520"/>
        <v>0</v>
      </c>
      <c r="AOV38" s="7">
        <f t="shared" si="1520"/>
        <v>0</v>
      </c>
      <c r="AOW38" s="7">
        <f t="shared" si="1520"/>
        <v>0</v>
      </c>
      <c r="AOX38" s="7">
        <f t="shared" si="1520"/>
        <v>0</v>
      </c>
      <c r="AOY38" s="7">
        <f t="shared" si="1520"/>
        <v>0</v>
      </c>
      <c r="AOZ38" s="7">
        <f t="shared" si="1520"/>
        <v>0</v>
      </c>
      <c r="APA38" s="7">
        <f t="shared" si="1520"/>
        <v>0</v>
      </c>
      <c r="APB38" s="7">
        <f t="shared" si="1520"/>
        <v>0</v>
      </c>
      <c r="APC38" s="7">
        <f t="shared" si="1520"/>
        <v>0</v>
      </c>
      <c r="APD38" s="7">
        <f t="shared" si="1520"/>
        <v>0</v>
      </c>
      <c r="APE38" s="7">
        <f t="shared" si="1520"/>
        <v>0</v>
      </c>
      <c r="APF38" s="7">
        <f t="shared" si="1520"/>
        <v>0</v>
      </c>
      <c r="APG38" s="7">
        <f t="shared" si="1520"/>
        <v>0</v>
      </c>
      <c r="APH38" s="7">
        <f t="shared" si="1520"/>
        <v>0</v>
      </c>
      <c r="API38" s="7">
        <f t="shared" si="1520"/>
        <v>0</v>
      </c>
      <c r="APJ38" s="7">
        <f t="shared" si="1520"/>
        <v>0</v>
      </c>
      <c r="APK38" s="7">
        <f t="shared" si="1520"/>
        <v>0</v>
      </c>
      <c r="APL38" s="7">
        <f t="shared" si="1520"/>
        <v>0</v>
      </c>
      <c r="APM38" s="7">
        <f t="shared" si="1520"/>
        <v>0</v>
      </c>
      <c r="APN38" s="7">
        <f t="shared" si="1520"/>
        <v>0</v>
      </c>
      <c r="APO38" s="7">
        <f t="shared" si="1520"/>
        <v>0</v>
      </c>
      <c r="APP38" s="7">
        <f t="shared" si="1520"/>
        <v>0</v>
      </c>
      <c r="APQ38" s="7">
        <f t="shared" si="1520"/>
        <v>0</v>
      </c>
      <c r="APR38" s="7">
        <f t="shared" si="1520"/>
        <v>0</v>
      </c>
      <c r="APS38" s="7">
        <f t="shared" si="1520"/>
        <v>0</v>
      </c>
      <c r="APT38" s="7">
        <f t="shared" si="1520"/>
        <v>0</v>
      </c>
      <c r="APU38" s="7">
        <f t="shared" si="1520"/>
        <v>0</v>
      </c>
      <c r="APV38" s="7">
        <f t="shared" si="1520"/>
        <v>0</v>
      </c>
      <c r="APW38" s="7">
        <f t="shared" si="1520"/>
        <v>0</v>
      </c>
      <c r="APX38" s="7">
        <f t="shared" si="1520"/>
        <v>0</v>
      </c>
      <c r="APY38" s="7">
        <f t="shared" si="1520"/>
        <v>0</v>
      </c>
      <c r="APZ38" s="7">
        <f t="shared" si="1520"/>
        <v>0</v>
      </c>
      <c r="AQA38" s="7">
        <f t="shared" si="1520"/>
        <v>0</v>
      </c>
      <c r="AQB38" s="7">
        <f t="shared" si="1520"/>
        <v>0</v>
      </c>
      <c r="AQC38" s="7">
        <f t="shared" si="1520"/>
        <v>0</v>
      </c>
      <c r="AQD38" s="7">
        <f t="shared" si="1520"/>
        <v>0</v>
      </c>
      <c r="AQE38" s="7">
        <f t="shared" si="1520"/>
        <v>0</v>
      </c>
      <c r="AQF38" s="7">
        <f t="shared" si="1520"/>
        <v>0</v>
      </c>
      <c r="AQG38" s="7">
        <f t="shared" si="1520"/>
        <v>0</v>
      </c>
      <c r="AQH38" s="7">
        <f t="shared" si="1520"/>
        <v>0</v>
      </c>
      <c r="AQI38" s="7">
        <f t="shared" si="1520"/>
        <v>0</v>
      </c>
      <c r="AQJ38" s="7">
        <f t="shared" si="1520"/>
        <v>0</v>
      </c>
      <c r="AQK38" s="7">
        <f t="shared" si="1520"/>
        <v>0</v>
      </c>
      <c r="AQL38" s="7">
        <f t="shared" si="1520"/>
        <v>0</v>
      </c>
      <c r="AQM38" s="7">
        <f t="shared" si="1520"/>
        <v>0</v>
      </c>
      <c r="AQN38" s="7">
        <f t="shared" si="1520"/>
        <v>0</v>
      </c>
      <c r="AQO38" s="7">
        <f t="shared" si="1520"/>
        <v>0</v>
      </c>
      <c r="AQP38" s="7">
        <f t="shared" si="1520"/>
        <v>0</v>
      </c>
      <c r="AQQ38" s="7">
        <f t="shared" si="1520"/>
        <v>0</v>
      </c>
      <c r="AQR38" s="7">
        <f t="shared" si="1520"/>
        <v>0</v>
      </c>
      <c r="AQS38" s="7">
        <f t="shared" si="1520"/>
        <v>0</v>
      </c>
      <c r="AQT38" s="7">
        <f t="shared" si="1520"/>
        <v>0</v>
      </c>
      <c r="AQU38" s="7">
        <f t="shared" si="1520"/>
        <v>0</v>
      </c>
      <c r="AQV38" s="7">
        <f t="shared" si="1520"/>
        <v>0</v>
      </c>
      <c r="AQW38" s="7">
        <f t="shared" si="1520"/>
        <v>0</v>
      </c>
      <c r="AQX38" s="7">
        <f t="shared" si="1520"/>
        <v>0</v>
      </c>
      <c r="AQY38" s="7">
        <f t="shared" si="1520"/>
        <v>0</v>
      </c>
      <c r="AQZ38" s="7">
        <f t="shared" si="1520"/>
        <v>0</v>
      </c>
      <c r="ARA38" s="7">
        <f t="shared" si="1520"/>
        <v>0</v>
      </c>
      <c r="ARB38" s="7">
        <f t="shared" si="1520"/>
        <v>0</v>
      </c>
      <c r="ARC38" s="7">
        <f t="shared" si="1520"/>
        <v>0</v>
      </c>
      <c r="ARD38" s="7">
        <f t="shared" si="1520"/>
        <v>0</v>
      </c>
      <c r="ARE38" s="7">
        <f t="shared" si="1520"/>
        <v>0</v>
      </c>
      <c r="ARF38" s="7">
        <f t="shared" si="1520"/>
        <v>0</v>
      </c>
      <c r="ARG38" s="7">
        <f t="shared" si="1520"/>
        <v>0</v>
      </c>
      <c r="ARH38" s="7">
        <f t="shared" si="1520"/>
        <v>0</v>
      </c>
      <c r="ARI38" s="7">
        <f t="shared" si="1520"/>
        <v>0</v>
      </c>
      <c r="ARJ38" s="7">
        <f t="shared" si="1520"/>
        <v>0</v>
      </c>
      <c r="ARK38" s="7">
        <f t="shared" si="1520"/>
        <v>0</v>
      </c>
      <c r="ARL38" s="7">
        <f t="shared" si="1520"/>
        <v>0</v>
      </c>
      <c r="ARM38" s="7">
        <f t="shared" si="1520"/>
        <v>0</v>
      </c>
      <c r="ARN38" s="7">
        <f t="shared" si="1520"/>
        <v>0</v>
      </c>
      <c r="ARO38" s="7">
        <f t="shared" si="1520"/>
        <v>0</v>
      </c>
      <c r="ARP38" s="7">
        <f t="shared" si="1520"/>
        <v>0</v>
      </c>
      <c r="ARQ38" s="7">
        <f t="shared" si="1520"/>
        <v>0</v>
      </c>
      <c r="ARR38" s="7">
        <f t="shared" si="1520"/>
        <v>0</v>
      </c>
      <c r="ARS38" s="7">
        <f t="shared" si="1520"/>
        <v>0</v>
      </c>
      <c r="ART38" s="7">
        <f t="shared" si="1520"/>
        <v>0</v>
      </c>
      <c r="ARU38" s="7">
        <f t="shared" ref="ARU38:ATJ38" si="1521">IF(ART38&gt;0,ART38-9.6,0)</f>
        <v>0</v>
      </c>
      <c r="ARV38" s="7">
        <f t="shared" si="1521"/>
        <v>0</v>
      </c>
      <c r="ARW38" s="7">
        <f t="shared" si="1521"/>
        <v>0</v>
      </c>
      <c r="ARX38" s="7">
        <f t="shared" si="1521"/>
        <v>0</v>
      </c>
      <c r="ARY38" s="7">
        <f t="shared" si="1521"/>
        <v>0</v>
      </c>
      <c r="ARZ38" s="7">
        <f t="shared" si="1521"/>
        <v>0</v>
      </c>
      <c r="ASA38" s="7">
        <f t="shared" si="1521"/>
        <v>0</v>
      </c>
      <c r="ASB38" s="7">
        <f t="shared" si="1521"/>
        <v>0</v>
      </c>
      <c r="ASC38" s="7">
        <f t="shared" si="1521"/>
        <v>0</v>
      </c>
      <c r="ASD38" s="7">
        <f t="shared" si="1521"/>
        <v>0</v>
      </c>
      <c r="ASE38" s="7">
        <f t="shared" si="1521"/>
        <v>0</v>
      </c>
      <c r="ASF38" s="7">
        <f t="shared" si="1521"/>
        <v>0</v>
      </c>
      <c r="ASG38" s="7">
        <f t="shared" si="1521"/>
        <v>0</v>
      </c>
      <c r="ASH38" s="7">
        <f t="shared" si="1521"/>
        <v>0</v>
      </c>
      <c r="ASI38" s="7">
        <f t="shared" si="1521"/>
        <v>0</v>
      </c>
      <c r="ASJ38" s="7">
        <f t="shared" si="1521"/>
        <v>0</v>
      </c>
      <c r="ASK38" s="7">
        <f t="shared" si="1521"/>
        <v>0</v>
      </c>
      <c r="ASL38" s="7">
        <f t="shared" si="1521"/>
        <v>0</v>
      </c>
      <c r="ASM38" s="7">
        <f t="shared" si="1521"/>
        <v>0</v>
      </c>
      <c r="ASN38" s="7">
        <f t="shared" si="1521"/>
        <v>0</v>
      </c>
      <c r="ASO38" s="7">
        <f t="shared" si="1521"/>
        <v>0</v>
      </c>
      <c r="ASP38" s="7">
        <f t="shared" si="1521"/>
        <v>0</v>
      </c>
      <c r="ASQ38" s="7">
        <f t="shared" si="1521"/>
        <v>0</v>
      </c>
      <c r="ASR38" s="7">
        <f t="shared" si="1521"/>
        <v>0</v>
      </c>
      <c r="ASS38" s="7">
        <f t="shared" si="1521"/>
        <v>0</v>
      </c>
      <c r="AST38" s="7">
        <f t="shared" si="1521"/>
        <v>0</v>
      </c>
      <c r="ASU38" s="7">
        <f t="shared" si="1521"/>
        <v>0</v>
      </c>
      <c r="ASV38" s="7">
        <f t="shared" si="1521"/>
        <v>0</v>
      </c>
      <c r="ASW38" s="7">
        <f t="shared" si="1521"/>
        <v>0</v>
      </c>
      <c r="ASX38" s="7">
        <f t="shared" si="1521"/>
        <v>0</v>
      </c>
      <c r="ASY38" s="7">
        <f t="shared" si="1521"/>
        <v>0</v>
      </c>
      <c r="ASZ38" s="7">
        <f t="shared" si="1521"/>
        <v>0</v>
      </c>
      <c r="ATA38" s="7">
        <f t="shared" si="1521"/>
        <v>0</v>
      </c>
      <c r="ATB38" s="7">
        <f t="shared" si="1521"/>
        <v>0</v>
      </c>
      <c r="ATC38" s="7">
        <f t="shared" si="1521"/>
        <v>0</v>
      </c>
      <c r="ATD38" s="7">
        <f t="shared" si="1521"/>
        <v>0</v>
      </c>
      <c r="ATE38" s="7">
        <f t="shared" si="1521"/>
        <v>0</v>
      </c>
      <c r="ATF38" s="7">
        <f t="shared" si="1521"/>
        <v>0</v>
      </c>
      <c r="ATG38" s="7">
        <f t="shared" si="1521"/>
        <v>0</v>
      </c>
      <c r="ATH38" s="7">
        <f t="shared" si="1521"/>
        <v>0</v>
      </c>
      <c r="ATI38" s="7">
        <f t="shared" si="1521"/>
        <v>0</v>
      </c>
      <c r="ATJ38" s="7">
        <f t="shared" si="1521"/>
        <v>0</v>
      </c>
      <c r="ATK38" s="7">
        <f>IF(ATJ38&gt;0,ATJ38-9.6,0)</f>
        <v>0</v>
      </c>
      <c r="ATL38" s="7">
        <f>IF(ATK38&gt;0,ATK38-9.6,0)</f>
        <v>0</v>
      </c>
      <c r="ATM38" s="7">
        <f t="shared" ref="ATM38:ATP38" si="1522">IF(ATL38&gt;0,ATL38-9.6,0)</f>
        <v>0</v>
      </c>
      <c r="ATN38" s="7">
        <f t="shared" si="1522"/>
        <v>0</v>
      </c>
      <c r="ATO38" s="7">
        <f t="shared" si="1522"/>
        <v>0</v>
      </c>
      <c r="ATP38" s="7">
        <f t="shared" si="1522"/>
        <v>0</v>
      </c>
      <c r="ATQ38" s="7">
        <f t="shared" ref="ATQ38:ATV38" si="1523">IF(ATP38&gt;0,ATP38-9.6,0)</f>
        <v>0</v>
      </c>
      <c r="ATR38" s="7">
        <f t="shared" si="1523"/>
        <v>0</v>
      </c>
      <c r="ATS38" s="7">
        <f t="shared" si="1523"/>
        <v>0</v>
      </c>
      <c r="ATT38" s="7">
        <f t="shared" si="1523"/>
        <v>0</v>
      </c>
      <c r="ATU38" s="7">
        <f t="shared" si="1523"/>
        <v>0</v>
      </c>
      <c r="ATV38" s="7">
        <f t="shared" si="1523"/>
        <v>0</v>
      </c>
      <c r="ATW38" s="7">
        <f t="shared" ref="ATW38:AXL38" si="1524">IF(ATV38&gt;0,ATV38-9.6,0)</f>
        <v>0</v>
      </c>
      <c r="ATX38" s="7">
        <f t="shared" si="1524"/>
        <v>0</v>
      </c>
      <c r="ATY38" s="7">
        <f t="shared" si="1524"/>
        <v>0</v>
      </c>
      <c r="ATZ38" s="7">
        <f t="shared" si="1524"/>
        <v>0</v>
      </c>
      <c r="AUA38" s="7">
        <f t="shared" si="1524"/>
        <v>0</v>
      </c>
      <c r="AUB38" s="7">
        <f t="shared" si="1524"/>
        <v>0</v>
      </c>
      <c r="AUC38" s="7">
        <f t="shared" si="1524"/>
        <v>0</v>
      </c>
      <c r="AUD38" s="7">
        <f t="shared" si="1524"/>
        <v>0</v>
      </c>
      <c r="AUE38" s="7">
        <f t="shared" si="1524"/>
        <v>0</v>
      </c>
      <c r="AUF38" s="7">
        <f t="shared" si="1524"/>
        <v>0</v>
      </c>
      <c r="AUG38" s="7">
        <f t="shared" si="1524"/>
        <v>0</v>
      </c>
      <c r="AUH38" s="7">
        <f t="shared" si="1524"/>
        <v>0</v>
      </c>
      <c r="AUI38" s="7">
        <f t="shared" si="1524"/>
        <v>0</v>
      </c>
      <c r="AUJ38" s="7">
        <f t="shared" si="1524"/>
        <v>0</v>
      </c>
      <c r="AUK38" s="7">
        <f t="shared" si="1524"/>
        <v>0</v>
      </c>
      <c r="AUL38" s="7">
        <f t="shared" si="1524"/>
        <v>0</v>
      </c>
      <c r="AUM38" s="7">
        <f t="shared" si="1524"/>
        <v>0</v>
      </c>
      <c r="AUN38" s="7">
        <f t="shared" si="1524"/>
        <v>0</v>
      </c>
      <c r="AUO38" s="7">
        <f t="shared" si="1524"/>
        <v>0</v>
      </c>
      <c r="AUP38" s="7">
        <f t="shared" si="1524"/>
        <v>0</v>
      </c>
      <c r="AUQ38" s="7">
        <f t="shared" si="1524"/>
        <v>0</v>
      </c>
      <c r="AUR38" s="7">
        <f t="shared" si="1524"/>
        <v>0</v>
      </c>
      <c r="AUS38" s="7">
        <f t="shared" si="1524"/>
        <v>0</v>
      </c>
      <c r="AUT38" s="7">
        <f t="shared" si="1524"/>
        <v>0</v>
      </c>
      <c r="AUU38" s="7">
        <f t="shared" si="1524"/>
        <v>0</v>
      </c>
      <c r="AUV38" s="7">
        <f t="shared" si="1524"/>
        <v>0</v>
      </c>
      <c r="AUW38" s="7">
        <f t="shared" si="1524"/>
        <v>0</v>
      </c>
      <c r="AUX38" s="7">
        <f t="shared" si="1524"/>
        <v>0</v>
      </c>
      <c r="AUY38" s="7">
        <f t="shared" si="1524"/>
        <v>0</v>
      </c>
      <c r="AUZ38" s="7">
        <f t="shared" si="1524"/>
        <v>0</v>
      </c>
      <c r="AVA38" s="7">
        <f t="shared" si="1524"/>
        <v>0</v>
      </c>
      <c r="AVB38" s="7">
        <f t="shared" si="1524"/>
        <v>0</v>
      </c>
      <c r="AVC38" s="7">
        <f t="shared" si="1524"/>
        <v>0</v>
      </c>
      <c r="AVD38" s="7">
        <f t="shared" si="1524"/>
        <v>0</v>
      </c>
      <c r="AVE38" s="7">
        <f t="shared" si="1524"/>
        <v>0</v>
      </c>
      <c r="AVF38" s="7">
        <f t="shared" si="1524"/>
        <v>0</v>
      </c>
      <c r="AVG38" s="7">
        <f t="shared" si="1524"/>
        <v>0</v>
      </c>
      <c r="AVH38" s="7">
        <f t="shared" si="1524"/>
        <v>0</v>
      </c>
      <c r="AVI38" s="7">
        <f t="shared" si="1524"/>
        <v>0</v>
      </c>
      <c r="AVJ38" s="7">
        <f t="shared" si="1524"/>
        <v>0</v>
      </c>
      <c r="AVK38" s="7">
        <f t="shared" si="1524"/>
        <v>0</v>
      </c>
      <c r="AVL38" s="7">
        <f t="shared" si="1524"/>
        <v>0</v>
      </c>
      <c r="AVM38" s="7">
        <f t="shared" si="1524"/>
        <v>0</v>
      </c>
      <c r="AVN38" s="7">
        <f t="shared" si="1524"/>
        <v>0</v>
      </c>
      <c r="AVO38" s="7">
        <f t="shared" si="1524"/>
        <v>0</v>
      </c>
      <c r="AVP38" s="7">
        <f t="shared" si="1524"/>
        <v>0</v>
      </c>
      <c r="AVQ38" s="7">
        <f t="shared" si="1524"/>
        <v>0</v>
      </c>
      <c r="AVR38" s="7">
        <f t="shared" si="1524"/>
        <v>0</v>
      </c>
      <c r="AVS38" s="7">
        <f t="shared" si="1524"/>
        <v>0</v>
      </c>
      <c r="AVT38" s="7">
        <f t="shared" si="1524"/>
        <v>0</v>
      </c>
      <c r="AVU38" s="7">
        <f t="shared" si="1524"/>
        <v>0</v>
      </c>
      <c r="AVV38" s="7">
        <f t="shared" si="1524"/>
        <v>0</v>
      </c>
      <c r="AVW38" s="7">
        <f t="shared" si="1524"/>
        <v>0</v>
      </c>
      <c r="AVX38" s="7">
        <f t="shared" si="1524"/>
        <v>0</v>
      </c>
      <c r="AVY38" s="7">
        <f t="shared" si="1524"/>
        <v>0</v>
      </c>
      <c r="AVZ38" s="7">
        <f t="shared" si="1524"/>
        <v>0</v>
      </c>
      <c r="AWA38" s="7">
        <f t="shared" si="1524"/>
        <v>0</v>
      </c>
      <c r="AWB38" s="7">
        <f t="shared" si="1524"/>
        <v>0</v>
      </c>
      <c r="AWC38" s="7">
        <f t="shared" si="1524"/>
        <v>0</v>
      </c>
      <c r="AWD38" s="7">
        <f t="shared" si="1524"/>
        <v>0</v>
      </c>
      <c r="AWE38" s="7">
        <f t="shared" si="1524"/>
        <v>0</v>
      </c>
      <c r="AWF38" s="7">
        <f t="shared" si="1524"/>
        <v>0</v>
      </c>
      <c r="AWG38" s="7">
        <f t="shared" si="1524"/>
        <v>0</v>
      </c>
      <c r="AWH38" s="7">
        <f t="shared" si="1524"/>
        <v>0</v>
      </c>
      <c r="AWI38" s="7">
        <f t="shared" si="1524"/>
        <v>0</v>
      </c>
      <c r="AWJ38" s="7">
        <f t="shared" si="1524"/>
        <v>0</v>
      </c>
      <c r="AWK38" s="7">
        <f t="shared" si="1524"/>
        <v>0</v>
      </c>
      <c r="AWL38" s="7">
        <f t="shared" si="1524"/>
        <v>0</v>
      </c>
      <c r="AWM38" s="7">
        <f t="shared" si="1524"/>
        <v>0</v>
      </c>
      <c r="AWN38" s="7">
        <f t="shared" si="1524"/>
        <v>0</v>
      </c>
      <c r="AWO38" s="7">
        <f t="shared" si="1524"/>
        <v>0</v>
      </c>
      <c r="AWP38" s="7">
        <f t="shared" si="1524"/>
        <v>0</v>
      </c>
      <c r="AWQ38" s="7">
        <f t="shared" si="1524"/>
        <v>0</v>
      </c>
      <c r="AWR38" s="7">
        <f t="shared" si="1524"/>
        <v>0</v>
      </c>
      <c r="AWS38" s="7">
        <f t="shared" si="1524"/>
        <v>0</v>
      </c>
      <c r="AWT38" s="7">
        <f t="shared" si="1524"/>
        <v>0</v>
      </c>
      <c r="AWU38" s="7">
        <f t="shared" si="1524"/>
        <v>0</v>
      </c>
      <c r="AWV38" s="7">
        <f t="shared" si="1524"/>
        <v>0</v>
      </c>
      <c r="AWW38" s="7">
        <f t="shared" si="1524"/>
        <v>0</v>
      </c>
      <c r="AWX38" s="7">
        <f t="shared" si="1524"/>
        <v>0</v>
      </c>
      <c r="AWY38" s="7">
        <f t="shared" si="1524"/>
        <v>0</v>
      </c>
      <c r="AWZ38" s="7">
        <f t="shared" si="1524"/>
        <v>0</v>
      </c>
      <c r="AXA38" s="7">
        <f t="shared" si="1524"/>
        <v>0</v>
      </c>
      <c r="AXB38" s="7">
        <f t="shared" si="1524"/>
        <v>0</v>
      </c>
      <c r="AXC38" s="7">
        <f t="shared" si="1524"/>
        <v>0</v>
      </c>
      <c r="AXD38" s="7">
        <f t="shared" si="1524"/>
        <v>0</v>
      </c>
      <c r="AXE38" s="7">
        <f t="shared" si="1524"/>
        <v>0</v>
      </c>
      <c r="AXF38" s="7">
        <f t="shared" si="1524"/>
        <v>0</v>
      </c>
      <c r="AXG38" s="7">
        <f t="shared" si="1524"/>
        <v>0</v>
      </c>
      <c r="AXH38" s="7">
        <f t="shared" si="1524"/>
        <v>0</v>
      </c>
      <c r="AXI38" s="7">
        <f t="shared" si="1524"/>
        <v>0</v>
      </c>
      <c r="AXJ38" s="7">
        <f t="shared" si="1524"/>
        <v>0</v>
      </c>
      <c r="AXK38" s="7">
        <f t="shared" si="1524"/>
        <v>0</v>
      </c>
      <c r="AXL38" s="7">
        <f t="shared" si="1524"/>
        <v>0</v>
      </c>
      <c r="AXM38" s="7">
        <f t="shared" ref="AXM38:AYC38" si="1525">IF(AXL38&gt;0,AXL38-9.6,0)</f>
        <v>0</v>
      </c>
      <c r="AXN38" s="7">
        <f t="shared" si="1525"/>
        <v>0</v>
      </c>
      <c r="AXO38" s="7">
        <f t="shared" si="1525"/>
        <v>0</v>
      </c>
      <c r="AXP38" s="7">
        <f t="shared" si="1525"/>
        <v>0</v>
      </c>
      <c r="AXQ38" s="7">
        <f t="shared" si="1525"/>
        <v>0</v>
      </c>
      <c r="AXR38" s="7">
        <f t="shared" si="1525"/>
        <v>0</v>
      </c>
      <c r="AXS38" s="7">
        <f t="shared" si="1525"/>
        <v>0</v>
      </c>
      <c r="AXT38" s="7">
        <f t="shared" si="1525"/>
        <v>0</v>
      </c>
      <c r="AXU38" s="7">
        <f t="shared" si="1525"/>
        <v>0</v>
      </c>
      <c r="AXV38" s="7">
        <f t="shared" si="1525"/>
        <v>0</v>
      </c>
      <c r="AXW38" s="7">
        <f t="shared" si="1525"/>
        <v>0</v>
      </c>
      <c r="AXX38" s="7">
        <f t="shared" si="1525"/>
        <v>0</v>
      </c>
      <c r="AXY38" s="7">
        <f t="shared" si="1525"/>
        <v>0</v>
      </c>
      <c r="AXZ38" s="7">
        <f t="shared" si="1525"/>
        <v>0</v>
      </c>
      <c r="AYA38" s="7">
        <f t="shared" si="1525"/>
        <v>0</v>
      </c>
      <c r="AYB38" s="7">
        <f t="shared" si="1525"/>
        <v>0</v>
      </c>
      <c r="AYC38" s="7">
        <f t="shared" si="1525"/>
        <v>0</v>
      </c>
      <c r="AYD38" s="7">
        <f>IF(AYC38&gt;0,AYC38-9.6,0)</f>
        <v>0</v>
      </c>
      <c r="AYE38" s="7">
        <f t="shared" ref="AYE38:AZL38" si="1526">IF(AYD38&gt;0,AYD38-9.6,0)</f>
        <v>0</v>
      </c>
      <c r="AYF38" s="7">
        <f t="shared" si="1526"/>
        <v>0</v>
      </c>
      <c r="AYG38" s="7">
        <f t="shared" si="1526"/>
        <v>0</v>
      </c>
      <c r="AYH38" s="7">
        <f t="shared" si="1526"/>
        <v>0</v>
      </c>
      <c r="AYI38" s="7">
        <f t="shared" si="1526"/>
        <v>0</v>
      </c>
      <c r="AYJ38" s="7">
        <f t="shared" si="1526"/>
        <v>0</v>
      </c>
      <c r="AYK38" s="7">
        <f t="shared" si="1526"/>
        <v>0</v>
      </c>
      <c r="AYL38" s="7">
        <f t="shared" si="1526"/>
        <v>0</v>
      </c>
      <c r="AYM38" s="7">
        <f t="shared" si="1526"/>
        <v>0</v>
      </c>
      <c r="AYN38" s="7">
        <f t="shared" si="1526"/>
        <v>0</v>
      </c>
      <c r="AYO38" s="7">
        <f t="shared" si="1526"/>
        <v>0</v>
      </c>
      <c r="AYP38" s="7">
        <f t="shared" si="1526"/>
        <v>0</v>
      </c>
      <c r="AYQ38" s="7">
        <f t="shared" si="1526"/>
        <v>0</v>
      </c>
      <c r="AYR38" s="7">
        <f t="shared" si="1526"/>
        <v>0</v>
      </c>
      <c r="AYS38" s="7">
        <f t="shared" si="1526"/>
        <v>0</v>
      </c>
      <c r="AYT38" s="7">
        <f t="shared" si="1526"/>
        <v>0</v>
      </c>
      <c r="AYU38" s="7">
        <f t="shared" si="1526"/>
        <v>0</v>
      </c>
      <c r="AYV38" s="7">
        <f t="shared" si="1526"/>
        <v>0</v>
      </c>
      <c r="AYW38" s="7">
        <f t="shared" si="1526"/>
        <v>0</v>
      </c>
      <c r="AYX38" s="7">
        <f t="shared" si="1526"/>
        <v>0</v>
      </c>
      <c r="AYY38" s="7">
        <f t="shared" si="1526"/>
        <v>0</v>
      </c>
      <c r="AYZ38" s="7">
        <f t="shared" si="1526"/>
        <v>0</v>
      </c>
      <c r="AZA38" s="7">
        <f t="shared" si="1526"/>
        <v>0</v>
      </c>
      <c r="AZB38" s="7">
        <f t="shared" si="1526"/>
        <v>0</v>
      </c>
      <c r="AZC38" s="7">
        <f t="shared" si="1526"/>
        <v>0</v>
      </c>
      <c r="AZD38" s="7">
        <f t="shared" si="1526"/>
        <v>0</v>
      </c>
      <c r="AZE38" s="7">
        <f t="shared" si="1526"/>
        <v>0</v>
      </c>
      <c r="AZF38" s="7">
        <f t="shared" si="1526"/>
        <v>0</v>
      </c>
      <c r="AZG38" s="7">
        <f t="shared" si="1526"/>
        <v>0</v>
      </c>
      <c r="AZH38" s="7">
        <f t="shared" si="1526"/>
        <v>0</v>
      </c>
      <c r="AZI38" s="7">
        <f t="shared" si="1526"/>
        <v>0</v>
      </c>
      <c r="AZJ38" s="7">
        <f t="shared" si="1526"/>
        <v>0</v>
      </c>
      <c r="AZK38" s="7">
        <f t="shared" si="1526"/>
        <v>0</v>
      </c>
      <c r="AZL38" s="7">
        <f t="shared" si="1526"/>
        <v>0</v>
      </c>
      <c r="AZM38" s="7">
        <f t="shared" ref="AZM38:AZR38" si="1527">IF(AZL38&gt;0,AZL38-9.6,0)</f>
        <v>0</v>
      </c>
      <c r="AZN38" s="7">
        <f t="shared" si="1527"/>
        <v>0</v>
      </c>
      <c r="AZO38" s="7">
        <f t="shared" si="1527"/>
        <v>0</v>
      </c>
      <c r="AZP38" s="7">
        <f t="shared" si="1527"/>
        <v>0</v>
      </c>
      <c r="AZQ38" s="7">
        <f t="shared" si="1527"/>
        <v>0</v>
      </c>
      <c r="AZR38" s="7">
        <f t="shared" si="1527"/>
        <v>0</v>
      </c>
      <c r="AZS38" s="7">
        <f t="shared" ref="AZS38:BAC38" si="1528">IF(AZR38&gt;0,AZR38-9.6,0)</f>
        <v>0</v>
      </c>
      <c r="AZT38" s="7">
        <f t="shared" si="1528"/>
        <v>0</v>
      </c>
      <c r="AZU38" s="7">
        <f t="shared" si="1528"/>
        <v>0</v>
      </c>
      <c r="AZV38" s="7">
        <f t="shared" si="1528"/>
        <v>0</v>
      </c>
      <c r="AZW38" s="7">
        <f t="shared" si="1528"/>
        <v>0</v>
      </c>
      <c r="AZX38" s="7">
        <f t="shared" si="1528"/>
        <v>0</v>
      </c>
      <c r="AZY38" s="7">
        <f t="shared" si="1528"/>
        <v>0</v>
      </c>
      <c r="AZZ38" s="7">
        <f t="shared" si="1528"/>
        <v>0</v>
      </c>
      <c r="BAA38" s="7">
        <f t="shared" si="1528"/>
        <v>0</v>
      </c>
      <c r="BAB38" s="7">
        <f t="shared" si="1528"/>
        <v>0</v>
      </c>
      <c r="BAC38" s="7">
        <f t="shared" si="1528"/>
        <v>0</v>
      </c>
      <c r="BAD38" s="7">
        <f t="shared" ref="BAD38:BAI38" si="1529">IF(BAC38&gt;0,BAC38-9.6,0)</f>
        <v>0</v>
      </c>
      <c r="BAE38" s="7">
        <f t="shared" si="1529"/>
        <v>0</v>
      </c>
      <c r="BAF38" s="7">
        <f t="shared" si="1529"/>
        <v>0</v>
      </c>
      <c r="BAG38" s="7">
        <f t="shared" si="1529"/>
        <v>0</v>
      </c>
      <c r="BAH38" s="7">
        <f t="shared" si="1529"/>
        <v>0</v>
      </c>
      <c r="BAI38" s="7">
        <f t="shared" si="1529"/>
        <v>0</v>
      </c>
      <c r="BAJ38" s="7">
        <f t="shared" ref="BAJ38:BBP38" si="1530">IF(BAI38&gt;0,BAI38-9.6,0)</f>
        <v>0</v>
      </c>
      <c r="BAK38" s="7">
        <f t="shared" si="1530"/>
        <v>0</v>
      </c>
      <c r="BAL38" s="7">
        <f t="shared" si="1530"/>
        <v>0</v>
      </c>
      <c r="BAM38" s="7">
        <f t="shared" si="1530"/>
        <v>0</v>
      </c>
      <c r="BAN38" s="7">
        <f t="shared" si="1530"/>
        <v>0</v>
      </c>
      <c r="BAO38" s="7">
        <f t="shared" si="1530"/>
        <v>0</v>
      </c>
      <c r="BAP38" s="7">
        <f t="shared" si="1530"/>
        <v>0</v>
      </c>
      <c r="BAQ38" s="7">
        <f t="shared" si="1530"/>
        <v>0</v>
      </c>
      <c r="BAR38" s="7">
        <f t="shared" si="1530"/>
        <v>0</v>
      </c>
      <c r="BAS38" s="7">
        <f t="shared" si="1530"/>
        <v>0</v>
      </c>
      <c r="BAT38" s="7">
        <f t="shared" si="1530"/>
        <v>0</v>
      </c>
      <c r="BAU38" s="7">
        <f t="shared" si="1530"/>
        <v>0</v>
      </c>
      <c r="BAV38" s="7">
        <f t="shared" si="1530"/>
        <v>0</v>
      </c>
      <c r="BAW38" s="7">
        <f t="shared" si="1530"/>
        <v>0</v>
      </c>
      <c r="BAX38" s="7">
        <f t="shared" si="1530"/>
        <v>0</v>
      </c>
      <c r="BAY38" s="7">
        <f t="shared" si="1530"/>
        <v>0</v>
      </c>
      <c r="BAZ38" s="7">
        <f t="shared" si="1530"/>
        <v>0</v>
      </c>
      <c r="BBA38" s="7">
        <f t="shared" si="1530"/>
        <v>0</v>
      </c>
      <c r="BBB38" s="7">
        <f t="shared" si="1530"/>
        <v>0</v>
      </c>
      <c r="BBC38" s="7">
        <f t="shared" si="1530"/>
        <v>0</v>
      </c>
      <c r="BBD38" s="7">
        <f t="shared" si="1530"/>
        <v>0</v>
      </c>
      <c r="BBE38" s="7">
        <f t="shared" si="1530"/>
        <v>0</v>
      </c>
      <c r="BBF38" s="7">
        <f t="shared" si="1530"/>
        <v>0</v>
      </c>
      <c r="BBG38" s="7">
        <f t="shared" si="1530"/>
        <v>0</v>
      </c>
      <c r="BBH38" s="7">
        <f t="shared" si="1530"/>
        <v>0</v>
      </c>
      <c r="BBI38" s="7">
        <f t="shared" si="1530"/>
        <v>0</v>
      </c>
      <c r="BBJ38" s="7">
        <f t="shared" si="1530"/>
        <v>0</v>
      </c>
      <c r="BBK38" s="7">
        <f t="shared" si="1530"/>
        <v>0</v>
      </c>
      <c r="BBL38" s="7">
        <f t="shared" si="1530"/>
        <v>0</v>
      </c>
      <c r="BBM38" s="7">
        <f t="shared" si="1530"/>
        <v>0</v>
      </c>
      <c r="BBN38" s="7">
        <f t="shared" si="1530"/>
        <v>0</v>
      </c>
      <c r="BBO38" s="7">
        <f t="shared" si="1530"/>
        <v>0</v>
      </c>
      <c r="BBP38" s="7">
        <f t="shared" si="1530"/>
        <v>0</v>
      </c>
      <c r="BBQ38" s="7">
        <v>0</v>
      </c>
      <c r="BBR38" s="7">
        <f t="shared" ref="BBR38" si="1531">IF(BBQ38&gt;0,BBQ38-9.6,0)</f>
        <v>0</v>
      </c>
      <c r="BBS38" s="7">
        <f t="shared" ref="BBS38:BBX38" si="1532">IF(BBR38&gt;0,BBR38-9.6,0)</f>
        <v>0</v>
      </c>
      <c r="BBT38" s="7">
        <f t="shared" si="1532"/>
        <v>0</v>
      </c>
      <c r="BBU38" s="7">
        <f t="shared" si="1532"/>
        <v>0</v>
      </c>
      <c r="BBV38" s="7">
        <f t="shared" si="1532"/>
        <v>0</v>
      </c>
      <c r="BBW38" s="7">
        <f t="shared" si="1532"/>
        <v>0</v>
      </c>
      <c r="BBX38" s="7">
        <f t="shared" si="1532"/>
        <v>0</v>
      </c>
      <c r="BBY38" s="7">
        <f t="shared" ref="BBY38:BDE38" si="1533">IF(BBX38&gt;0,BBX38-9.6,0)</f>
        <v>0</v>
      </c>
      <c r="BBZ38" s="7">
        <f t="shared" si="1533"/>
        <v>0</v>
      </c>
      <c r="BCA38" s="7">
        <f t="shared" si="1533"/>
        <v>0</v>
      </c>
      <c r="BCB38" s="7">
        <f t="shared" si="1533"/>
        <v>0</v>
      </c>
      <c r="BCC38" s="7">
        <f t="shared" si="1533"/>
        <v>0</v>
      </c>
      <c r="BCD38" s="7">
        <f t="shared" si="1533"/>
        <v>0</v>
      </c>
      <c r="BCE38" s="7">
        <f t="shared" si="1533"/>
        <v>0</v>
      </c>
      <c r="BCF38" s="7">
        <f t="shared" si="1533"/>
        <v>0</v>
      </c>
      <c r="BCG38" s="7">
        <f t="shared" si="1533"/>
        <v>0</v>
      </c>
      <c r="BCH38" s="7">
        <f t="shared" si="1533"/>
        <v>0</v>
      </c>
      <c r="BCI38" s="7">
        <f t="shared" si="1533"/>
        <v>0</v>
      </c>
      <c r="BCJ38" s="7">
        <f t="shared" si="1533"/>
        <v>0</v>
      </c>
      <c r="BCK38" s="7">
        <f t="shared" si="1533"/>
        <v>0</v>
      </c>
      <c r="BCL38" s="7">
        <f t="shared" si="1533"/>
        <v>0</v>
      </c>
      <c r="BCM38" s="7">
        <f t="shared" si="1533"/>
        <v>0</v>
      </c>
      <c r="BCN38" s="7">
        <f t="shared" si="1533"/>
        <v>0</v>
      </c>
      <c r="BCO38" s="7">
        <f t="shared" si="1533"/>
        <v>0</v>
      </c>
      <c r="BCP38" s="7">
        <f t="shared" si="1533"/>
        <v>0</v>
      </c>
      <c r="BCQ38" s="7">
        <f t="shared" si="1533"/>
        <v>0</v>
      </c>
      <c r="BCR38" s="7">
        <f t="shared" si="1533"/>
        <v>0</v>
      </c>
      <c r="BCS38" s="7">
        <f t="shared" si="1533"/>
        <v>0</v>
      </c>
      <c r="BCT38" s="7">
        <f t="shared" si="1533"/>
        <v>0</v>
      </c>
      <c r="BCU38" s="7">
        <f t="shared" si="1533"/>
        <v>0</v>
      </c>
      <c r="BCV38" s="7">
        <f t="shared" si="1533"/>
        <v>0</v>
      </c>
      <c r="BCW38" s="7">
        <f t="shared" si="1533"/>
        <v>0</v>
      </c>
      <c r="BCX38" s="7">
        <f t="shared" si="1533"/>
        <v>0</v>
      </c>
      <c r="BCY38" s="7">
        <f t="shared" si="1533"/>
        <v>0</v>
      </c>
      <c r="BCZ38" s="7">
        <f t="shared" si="1533"/>
        <v>0</v>
      </c>
      <c r="BDA38" s="7">
        <f t="shared" si="1533"/>
        <v>0</v>
      </c>
      <c r="BDB38" s="7">
        <f t="shared" si="1533"/>
        <v>0</v>
      </c>
      <c r="BDC38" s="7">
        <f t="shared" si="1533"/>
        <v>0</v>
      </c>
      <c r="BDD38" s="7">
        <f t="shared" si="1533"/>
        <v>0</v>
      </c>
      <c r="BDE38" s="7">
        <f t="shared" si="1533"/>
        <v>0</v>
      </c>
      <c r="BDF38" s="7">
        <f t="shared" ref="BDF38:BDJ38" si="1534">IF(BDE38&gt;0,BDE38-9.6,0)</f>
        <v>0</v>
      </c>
      <c r="BDG38" s="7">
        <f t="shared" si="1534"/>
        <v>0</v>
      </c>
      <c r="BDH38" s="7">
        <f t="shared" si="1534"/>
        <v>0</v>
      </c>
      <c r="BDI38" s="7">
        <f t="shared" si="1534"/>
        <v>0</v>
      </c>
      <c r="BDJ38" s="7">
        <f t="shared" si="1534"/>
        <v>0</v>
      </c>
      <c r="BDK38" s="7">
        <f t="shared" ref="BDK38:BDP38" si="1535">IF(BDJ38&gt;0,BDJ38-9.6,0)</f>
        <v>0</v>
      </c>
      <c r="BDL38" s="7">
        <f t="shared" si="1535"/>
        <v>0</v>
      </c>
      <c r="BDM38" s="7">
        <f t="shared" si="1535"/>
        <v>0</v>
      </c>
      <c r="BDN38" s="7">
        <f t="shared" si="1535"/>
        <v>0</v>
      </c>
      <c r="BDO38" s="7">
        <f t="shared" si="1535"/>
        <v>0</v>
      </c>
      <c r="BDP38" s="7">
        <f t="shared" si="1535"/>
        <v>0</v>
      </c>
      <c r="BDQ38" s="7">
        <f t="shared" ref="BDQ38:BEL38" si="1536">IF(BDP38&gt;0,BDP38-9.6,0)</f>
        <v>0</v>
      </c>
      <c r="BDR38" s="7">
        <f t="shared" si="1536"/>
        <v>0</v>
      </c>
      <c r="BDS38" s="7">
        <f t="shared" si="1536"/>
        <v>0</v>
      </c>
      <c r="BDT38" s="7">
        <f t="shared" si="1536"/>
        <v>0</v>
      </c>
      <c r="BDU38" s="7">
        <f t="shared" si="1536"/>
        <v>0</v>
      </c>
      <c r="BDV38" s="7">
        <f t="shared" si="1536"/>
        <v>0</v>
      </c>
      <c r="BDW38" s="7">
        <f t="shared" si="1536"/>
        <v>0</v>
      </c>
      <c r="BDX38" s="7">
        <f t="shared" si="1536"/>
        <v>0</v>
      </c>
      <c r="BDY38" s="7">
        <f t="shared" si="1536"/>
        <v>0</v>
      </c>
      <c r="BDZ38" s="7">
        <f t="shared" si="1536"/>
        <v>0</v>
      </c>
      <c r="BEA38" s="7">
        <f t="shared" si="1536"/>
        <v>0</v>
      </c>
      <c r="BEB38" s="7">
        <f t="shared" si="1536"/>
        <v>0</v>
      </c>
      <c r="BEC38" s="7">
        <f t="shared" si="1536"/>
        <v>0</v>
      </c>
      <c r="BED38" s="7">
        <f t="shared" si="1536"/>
        <v>0</v>
      </c>
      <c r="BEE38" s="7">
        <f t="shared" si="1536"/>
        <v>0</v>
      </c>
      <c r="BEF38" s="7">
        <f t="shared" si="1536"/>
        <v>0</v>
      </c>
      <c r="BEG38" s="7">
        <f t="shared" si="1536"/>
        <v>0</v>
      </c>
      <c r="BEH38" s="7">
        <f t="shared" si="1536"/>
        <v>0</v>
      </c>
      <c r="BEI38" s="7">
        <f t="shared" si="1536"/>
        <v>0</v>
      </c>
      <c r="BEJ38" s="7">
        <f t="shared" si="1536"/>
        <v>0</v>
      </c>
      <c r="BEK38" s="7">
        <f t="shared" si="1536"/>
        <v>0</v>
      </c>
      <c r="BEL38" s="7">
        <f t="shared" si="1536"/>
        <v>0</v>
      </c>
      <c r="BEM38" s="7">
        <f t="shared" ref="BEM38:BER38" si="1537">IF(BEL38&gt;0,BEL38-9.6,0)</f>
        <v>0</v>
      </c>
      <c r="BEN38" s="7">
        <f t="shared" si="1537"/>
        <v>0</v>
      </c>
      <c r="BEO38" s="7">
        <f t="shared" si="1537"/>
        <v>0</v>
      </c>
      <c r="BEP38" s="7">
        <f t="shared" si="1537"/>
        <v>0</v>
      </c>
      <c r="BEQ38" s="7">
        <f t="shared" si="1537"/>
        <v>0</v>
      </c>
      <c r="BER38" s="7">
        <f t="shared" si="1537"/>
        <v>0</v>
      </c>
      <c r="BES38" s="7">
        <f t="shared" ref="BES38:BGN38" si="1538">IF(BER38&gt;0,BER38-9.6,0)</f>
        <v>0</v>
      </c>
      <c r="BET38" s="7">
        <f t="shared" si="1538"/>
        <v>0</v>
      </c>
      <c r="BEU38" s="7">
        <f t="shared" si="1538"/>
        <v>0</v>
      </c>
      <c r="BEV38" s="7">
        <f t="shared" si="1538"/>
        <v>0</v>
      </c>
      <c r="BEW38" s="7">
        <f t="shared" si="1538"/>
        <v>0</v>
      </c>
      <c r="BEX38" s="7">
        <f t="shared" si="1538"/>
        <v>0</v>
      </c>
      <c r="BEY38" s="7">
        <f t="shared" si="1538"/>
        <v>0</v>
      </c>
      <c r="BEZ38" s="7">
        <f t="shared" si="1538"/>
        <v>0</v>
      </c>
      <c r="BFA38" s="7">
        <f t="shared" si="1538"/>
        <v>0</v>
      </c>
      <c r="BFB38" s="7">
        <f t="shared" si="1538"/>
        <v>0</v>
      </c>
      <c r="BFC38" s="7">
        <f t="shared" si="1538"/>
        <v>0</v>
      </c>
      <c r="BFD38" s="7">
        <f t="shared" si="1538"/>
        <v>0</v>
      </c>
      <c r="BFE38" s="7">
        <f t="shared" si="1538"/>
        <v>0</v>
      </c>
      <c r="BFF38" s="7">
        <f t="shared" si="1538"/>
        <v>0</v>
      </c>
      <c r="BFG38" s="7">
        <f t="shared" si="1538"/>
        <v>0</v>
      </c>
      <c r="BFH38" s="7">
        <f t="shared" si="1538"/>
        <v>0</v>
      </c>
      <c r="BFI38" s="7">
        <f t="shared" si="1538"/>
        <v>0</v>
      </c>
      <c r="BFJ38" s="7">
        <f t="shared" si="1538"/>
        <v>0</v>
      </c>
      <c r="BFK38" s="7">
        <f t="shared" si="1538"/>
        <v>0</v>
      </c>
      <c r="BFL38" s="7">
        <f t="shared" si="1538"/>
        <v>0</v>
      </c>
      <c r="BFM38" s="7">
        <f t="shared" si="1538"/>
        <v>0</v>
      </c>
      <c r="BFN38" s="7">
        <f t="shared" si="1538"/>
        <v>0</v>
      </c>
      <c r="BFO38" s="7">
        <f t="shared" si="1538"/>
        <v>0</v>
      </c>
      <c r="BFP38" s="7">
        <f t="shared" si="1538"/>
        <v>0</v>
      </c>
      <c r="BFQ38" s="7">
        <f t="shared" si="1538"/>
        <v>0</v>
      </c>
      <c r="BFR38" s="7">
        <f t="shared" si="1538"/>
        <v>0</v>
      </c>
      <c r="BFS38" s="7">
        <f t="shared" si="1538"/>
        <v>0</v>
      </c>
      <c r="BFT38" s="7">
        <f t="shared" si="1538"/>
        <v>0</v>
      </c>
      <c r="BFU38" s="7">
        <f t="shared" si="1538"/>
        <v>0</v>
      </c>
      <c r="BFV38" s="7">
        <f t="shared" si="1538"/>
        <v>0</v>
      </c>
      <c r="BFW38" s="7">
        <f t="shared" si="1538"/>
        <v>0</v>
      </c>
      <c r="BFX38" s="7">
        <f t="shared" si="1538"/>
        <v>0</v>
      </c>
      <c r="BFY38" s="7">
        <f t="shared" si="1538"/>
        <v>0</v>
      </c>
      <c r="BFZ38" s="7">
        <f t="shared" si="1538"/>
        <v>0</v>
      </c>
      <c r="BGA38" s="7">
        <f t="shared" si="1538"/>
        <v>0</v>
      </c>
      <c r="BGB38" s="7">
        <f t="shared" si="1538"/>
        <v>0</v>
      </c>
      <c r="BGC38" s="7">
        <f t="shared" si="1538"/>
        <v>0</v>
      </c>
      <c r="BGD38" s="7">
        <f t="shared" si="1538"/>
        <v>0</v>
      </c>
      <c r="BGE38" s="7">
        <f t="shared" si="1538"/>
        <v>0</v>
      </c>
      <c r="BGF38" s="7">
        <f t="shared" si="1538"/>
        <v>0</v>
      </c>
      <c r="BGG38" s="7">
        <f t="shared" si="1538"/>
        <v>0</v>
      </c>
      <c r="BGH38" s="7">
        <f t="shared" si="1538"/>
        <v>0</v>
      </c>
      <c r="BGI38" s="7">
        <f t="shared" si="1538"/>
        <v>0</v>
      </c>
      <c r="BGJ38" s="7">
        <f t="shared" si="1538"/>
        <v>0</v>
      </c>
      <c r="BGK38" s="7">
        <f t="shared" si="1538"/>
        <v>0</v>
      </c>
      <c r="BGL38" s="7">
        <f t="shared" si="1538"/>
        <v>0</v>
      </c>
      <c r="BGM38" s="7">
        <f t="shared" si="1538"/>
        <v>0</v>
      </c>
      <c r="BGN38" s="7">
        <f t="shared" si="1538"/>
        <v>0</v>
      </c>
      <c r="BGO38" s="7">
        <f t="shared" ref="BGO38:BGT38" si="1539">IF(BGN38&gt;0,BGN38-9.6,0)</f>
        <v>0</v>
      </c>
      <c r="BGP38" s="7">
        <f t="shared" si="1539"/>
        <v>0</v>
      </c>
      <c r="BGQ38" s="7">
        <f t="shared" si="1539"/>
        <v>0</v>
      </c>
      <c r="BGR38" s="7">
        <f t="shared" si="1539"/>
        <v>0</v>
      </c>
      <c r="BGS38" s="7">
        <f t="shared" si="1539"/>
        <v>0</v>
      </c>
      <c r="BGT38" s="7">
        <f t="shared" si="1539"/>
        <v>0</v>
      </c>
      <c r="BGU38" s="7">
        <f t="shared" ref="BGU38:BHW38" si="1540">IF(BGT38&gt;0,BGT38-9.6,0)</f>
        <v>0</v>
      </c>
      <c r="BGV38" s="7">
        <f t="shared" si="1540"/>
        <v>0</v>
      </c>
      <c r="BGW38" s="7">
        <f t="shared" si="1540"/>
        <v>0</v>
      </c>
      <c r="BGX38" s="7">
        <f t="shared" si="1540"/>
        <v>0</v>
      </c>
      <c r="BGY38" s="7">
        <f t="shared" si="1540"/>
        <v>0</v>
      </c>
      <c r="BGZ38" s="7">
        <f t="shared" si="1540"/>
        <v>0</v>
      </c>
      <c r="BHA38" s="7">
        <f t="shared" si="1540"/>
        <v>0</v>
      </c>
      <c r="BHB38" s="7">
        <f t="shared" si="1540"/>
        <v>0</v>
      </c>
      <c r="BHC38" s="7">
        <f t="shared" si="1540"/>
        <v>0</v>
      </c>
      <c r="BHD38" s="7">
        <f t="shared" si="1540"/>
        <v>0</v>
      </c>
      <c r="BHE38" s="7">
        <f t="shared" si="1540"/>
        <v>0</v>
      </c>
      <c r="BHF38" s="7">
        <f t="shared" si="1540"/>
        <v>0</v>
      </c>
      <c r="BHG38" s="7">
        <f t="shared" si="1540"/>
        <v>0</v>
      </c>
      <c r="BHH38" s="7">
        <f t="shared" si="1540"/>
        <v>0</v>
      </c>
      <c r="BHI38" s="7">
        <f t="shared" si="1540"/>
        <v>0</v>
      </c>
      <c r="BHJ38" s="7">
        <f t="shared" si="1540"/>
        <v>0</v>
      </c>
      <c r="BHK38" s="7">
        <f t="shared" si="1540"/>
        <v>0</v>
      </c>
      <c r="BHL38" s="7">
        <f t="shared" si="1540"/>
        <v>0</v>
      </c>
      <c r="BHM38" s="7">
        <f t="shared" si="1540"/>
        <v>0</v>
      </c>
      <c r="BHN38" s="7">
        <f t="shared" si="1540"/>
        <v>0</v>
      </c>
      <c r="BHO38" s="7">
        <f t="shared" si="1540"/>
        <v>0</v>
      </c>
      <c r="BHP38" s="7">
        <f t="shared" si="1540"/>
        <v>0</v>
      </c>
      <c r="BHQ38" s="7">
        <f t="shared" si="1540"/>
        <v>0</v>
      </c>
      <c r="BHR38" s="7">
        <f t="shared" si="1540"/>
        <v>0</v>
      </c>
      <c r="BHS38" s="7">
        <f t="shared" si="1540"/>
        <v>0</v>
      </c>
      <c r="BHT38" s="7">
        <f t="shared" si="1540"/>
        <v>0</v>
      </c>
      <c r="BHU38" s="7">
        <f t="shared" si="1540"/>
        <v>0</v>
      </c>
      <c r="BHV38" s="7">
        <f t="shared" si="1540"/>
        <v>0</v>
      </c>
      <c r="BHW38" s="7">
        <f t="shared" si="1540"/>
        <v>0</v>
      </c>
      <c r="BHX38" s="7">
        <f t="shared" ref="BHX38:BIC38" si="1541">IF(BHW38&gt;0,BHW38-9.6,0)</f>
        <v>0</v>
      </c>
      <c r="BHY38" s="7">
        <f t="shared" si="1541"/>
        <v>0</v>
      </c>
      <c r="BHZ38" s="7">
        <f t="shared" si="1541"/>
        <v>0</v>
      </c>
      <c r="BIA38" s="7">
        <f t="shared" si="1541"/>
        <v>0</v>
      </c>
      <c r="BIB38" s="7">
        <f t="shared" si="1541"/>
        <v>0</v>
      </c>
      <c r="BIC38" s="7">
        <f t="shared" si="1541"/>
        <v>0</v>
      </c>
      <c r="BID38" s="7">
        <f t="shared" ref="BID38:BIJ38" si="1542">IF(BIC38&gt;0,BIC38-9.6,0)</f>
        <v>0</v>
      </c>
      <c r="BIE38" s="7">
        <f t="shared" si="1542"/>
        <v>0</v>
      </c>
      <c r="BIF38" s="7">
        <f t="shared" si="1542"/>
        <v>0</v>
      </c>
      <c r="BIG38" s="7">
        <f t="shared" si="1542"/>
        <v>0</v>
      </c>
      <c r="BIH38" s="7">
        <f t="shared" si="1542"/>
        <v>0</v>
      </c>
      <c r="BII38" s="7">
        <f t="shared" si="1542"/>
        <v>0</v>
      </c>
      <c r="BIJ38" s="7">
        <f t="shared" si="1542"/>
        <v>0</v>
      </c>
      <c r="BIK38" s="7">
        <f t="shared" ref="BIK38:BIP38" si="1543">IF(BIJ38&gt;0,BIJ38-9.6,0)</f>
        <v>0</v>
      </c>
      <c r="BIL38" s="7">
        <f t="shared" si="1543"/>
        <v>0</v>
      </c>
      <c r="BIM38" s="7">
        <f t="shared" si="1543"/>
        <v>0</v>
      </c>
      <c r="BIN38" s="7">
        <f t="shared" si="1543"/>
        <v>0</v>
      </c>
      <c r="BIO38" s="7">
        <f t="shared" si="1543"/>
        <v>0</v>
      </c>
      <c r="BIP38" s="7">
        <f t="shared" si="1543"/>
        <v>0</v>
      </c>
      <c r="BIQ38" s="7">
        <f t="shared" ref="BIQ38:BIW38" si="1544">IF(BIP38&gt;0,BIP38-9.6,0)</f>
        <v>0</v>
      </c>
      <c r="BIR38" s="7">
        <f t="shared" si="1544"/>
        <v>0</v>
      </c>
      <c r="BIS38" s="7">
        <f t="shared" si="1544"/>
        <v>0</v>
      </c>
      <c r="BIT38" s="7">
        <f t="shared" si="1544"/>
        <v>0</v>
      </c>
      <c r="BIU38" s="7">
        <f t="shared" si="1544"/>
        <v>0</v>
      </c>
      <c r="BIV38" s="7">
        <f t="shared" si="1544"/>
        <v>0</v>
      </c>
      <c r="BIW38" s="7">
        <f t="shared" si="1544"/>
        <v>0</v>
      </c>
      <c r="BIX38" s="7">
        <f t="shared" ref="BIX38:BJC38" si="1545">IF(BIW38&gt;0,BIW38-9.6,0)</f>
        <v>0</v>
      </c>
      <c r="BIY38" s="7">
        <f t="shared" si="1545"/>
        <v>0</v>
      </c>
      <c r="BIZ38" s="7">
        <f t="shared" si="1545"/>
        <v>0</v>
      </c>
      <c r="BJA38" s="7">
        <f t="shared" si="1545"/>
        <v>0</v>
      </c>
      <c r="BJB38" s="7">
        <f t="shared" si="1545"/>
        <v>0</v>
      </c>
      <c r="BJC38" s="7">
        <f t="shared" si="1545"/>
        <v>0</v>
      </c>
      <c r="BJD38" s="7">
        <f t="shared" ref="BJD38:BKF38" si="1546">IF(BJC38&gt;0,BJC38-9.6,0)</f>
        <v>0</v>
      </c>
      <c r="BJE38" s="7">
        <f t="shared" si="1546"/>
        <v>0</v>
      </c>
      <c r="BJF38" s="7">
        <f t="shared" si="1546"/>
        <v>0</v>
      </c>
      <c r="BJG38" s="7">
        <f t="shared" si="1546"/>
        <v>0</v>
      </c>
      <c r="BJH38" s="7">
        <f t="shared" si="1546"/>
        <v>0</v>
      </c>
      <c r="BJI38" s="7">
        <f t="shared" si="1546"/>
        <v>0</v>
      </c>
      <c r="BJJ38" s="7">
        <f t="shared" si="1546"/>
        <v>0</v>
      </c>
      <c r="BJK38" s="7">
        <f t="shared" si="1546"/>
        <v>0</v>
      </c>
      <c r="BJL38" s="7">
        <f t="shared" si="1546"/>
        <v>0</v>
      </c>
      <c r="BJM38" s="7">
        <f t="shared" si="1546"/>
        <v>0</v>
      </c>
      <c r="BJN38" s="7">
        <f t="shared" si="1546"/>
        <v>0</v>
      </c>
      <c r="BJO38" s="7">
        <f t="shared" si="1546"/>
        <v>0</v>
      </c>
      <c r="BJP38" s="7">
        <f t="shared" si="1546"/>
        <v>0</v>
      </c>
      <c r="BJQ38" s="7">
        <f t="shared" si="1546"/>
        <v>0</v>
      </c>
      <c r="BJR38" s="7">
        <f t="shared" si="1546"/>
        <v>0</v>
      </c>
      <c r="BJS38" s="7">
        <f t="shared" si="1546"/>
        <v>0</v>
      </c>
      <c r="BJT38" s="7">
        <f t="shared" si="1546"/>
        <v>0</v>
      </c>
      <c r="BJU38" s="7">
        <f t="shared" si="1546"/>
        <v>0</v>
      </c>
      <c r="BJV38" s="7">
        <f t="shared" si="1546"/>
        <v>0</v>
      </c>
      <c r="BJW38" s="7">
        <f t="shared" si="1546"/>
        <v>0</v>
      </c>
      <c r="BJX38" s="7">
        <f t="shared" si="1546"/>
        <v>0</v>
      </c>
      <c r="BJY38" s="7">
        <f t="shared" si="1546"/>
        <v>0</v>
      </c>
      <c r="BJZ38" s="7">
        <f t="shared" si="1546"/>
        <v>0</v>
      </c>
      <c r="BKA38" s="7">
        <f t="shared" si="1546"/>
        <v>0</v>
      </c>
      <c r="BKB38" s="7">
        <f t="shared" si="1546"/>
        <v>0</v>
      </c>
      <c r="BKC38" s="7">
        <f t="shared" si="1546"/>
        <v>0</v>
      </c>
      <c r="BKD38" s="7">
        <f t="shared" si="1546"/>
        <v>0</v>
      </c>
      <c r="BKE38" s="7">
        <f t="shared" si="1546"/>
        <v>0</v>
      </c>
      <c r="BKF38" s="7">
        <f t="shared" si="1546"/>
        <v>0</v>
      </c>
      <c r="BKG38" s="7">
        <f t="shared" ref="BKG38:BKL38" si="1547">IF(BKF38&gt;0,BKF38-9.6,0)</f>
        <v>0</v>
      </c>
      <c r="BKH38" s="7">
        <f t="shared" si="1547"/>
        <v>0</v>
      </c>
      <c r="BKI38" s="7">
        <f t="shared" si="1547"/>
        <v>0</v>
      </c>
      <c r="BKJ38" s="7">
        <f t="shared" si="1547"/>
        <v>0</v>
      </c>
      <c r="BKK38" s="7">
        <f t="shared" si="1547"/>
        <v>0</v>
      </c>
      <c r="BKL38" s="7">
        <f t="shared" si="1547"/>
        <v>0</v>
      </c>
      <c r="BKM38" s="7">
        <f t="shared" ref="BKM38:BMV38" si="1548">IF(BKL38&gt;0,BKL38-9.6,0)</f>
        <v>0</v>
      </c>
      <c r="BKN38" s="7">
        <f t="shared" si="1548"/>
        <v>0</v>
      </c>
      <c r="BKO38" s="7">
        <f t="shared" si="1548"/>
        <v>0</v>
      </c>
      <c r="BKP38" s="7">
        <f t="shared" si="1548"/>
        <v>0</v>
      </c>
      <c r="BKQ38" s="7">
        <f t="shared" si="1548"/>
        <v>0</v>
      </c>
      <c r="BKR38" s="7">
        <f t="shared" si="1548"/>
        <v>0</v>
      </c>
      <c r="BKS38" s="7">
        <f t="shared" si="1548"/>
        <v>0</v>
      </c>
      <c r="BKT38" s="7">
        <f t="shared" si="1548"/>
        <v>0</v>
      </c>
      <c r="BKU38" s="7">
        <f t="shared" si="1548"/>
        <v>0</v>
      </c>
      <c r="BKV38" s="7">
        <f t="shared" si="1548"/>
        <v>0</v>
      </c>
      <c r="BKW38" s="7">
        <f t="shared" si="1548"/>
        <v>0</v>
      </c>
      <c r="BKX38" s="7">
        <f t="shared" si="1548"/>
        <v>0</v>
      </c>
      <c r="BKY38" s="7">
        <f t="shared" si="1548"/>
        <v>0</v>
      </c>
      <c r="BKZ38" s="7">
        <f t="shared" si="1548"/>
        <v>0</v>
      </c>
      <c r="BLA38" s="7">
        <f t="shared" si="1548"/>
        <v>0</v>
      </c>
      <c r="BLB38" s="7">
        <f t="shared" si="1548"/>
        <v>0</v>
      </c>
      <c r="BLC38" s="7">
        <f t="shared" si="1548"/>
        <v>0</v>
      </c>
      <c r="BLD38" s="7">
        <f t="shared" si="1548"/>
        <v>0</v>
      </c>
      <c r="BLE38" s="7">
        <f t="shared" si="1548"/>
        <v>0</v>
      </c>
      <c r="BLF38" s="7">
        <f t="shared" si="1548"/>
        <v>0</v>
      </c>
      <c r="BLG38" s="7">
        <f t="shared" si="1548"/>
        <v>0</v>
      </c>
      <c r="BLH38" s="7">
        <f t="shared" si="1548"/>
        <v>0</v>
      </c>
      <c r="BLI38" s="7">
        <f t="shared" si="1548"/>
        <v>0</v>
      </c>
      <c r="BLJ38" s="7">
        <f t="shared" si="1548"/>
        <v>0</v>
      </c>
      <c r="BLK38" s="7">
        <f t="shared" si="1548"/>
        <v>0</v>
      </c>
      <c r="BLL38" s="7">
        <f t="shared" si="1548"/>
        <v>0</v>
      </c>
      <c r="BLM38" s="7">
        <f t="shared" si="1548"/>
        <v>0</v>
      </c>
      <c r="BLN38" s="7">
        <f t="shared" si="1548"/>
        <v>0</v>
      </c>
      <c r="BLO38" s="7">
        <f t="shared" si="1548"/>
        <v>0</v>
      </c>
      <c r="BLP38" s="7">
        <f t="shared" si="1548"/>
        <v>0</v>
      </c>
      <c r="BLQ38" s="7">
        <f t="shared" si="1548"/>
        <v>0</v>
      </c>
      <c r="BLR38" s="7">
        <f t="shared" si="1548"/>
        <v>0</v>
      </c>
      <c r="BLS38" s="7">
        <f t="shared" si="1548"/>
        <v>0</v>
      </c>
      <c r="BLT38" s="7">
        <f t="shared" si="1548"/>
        <v>0</v>
      </c>
      <c r="BLU38" s="7">
        <f t="shared" si="1548"/>
        <v>0</v>
      </c>
      <c r="BLV38" s="7">
        <f t="shared" si="1548"/>
        <v>0</v>
      </c>
      <c r="BLW38" s="7">
        <f t="shared" si="1548"/>
        <v>0</v>
      </c>
      <c r="BLX38" s="7">
        <f t="shared" si="1548"/>
        <v>0</v>
      </c>
      <c r="BLY38" s="7">
        <f t="shared" si="1548"/>
        <v>0</v>
      </c>
      <c r="BLZ38" s="7">
        <f t="shared" si="1548"/>
        <v>0</v>
      </c>
      <c r="BMA38" s="7">
        <f t="shared" si="1548"/>
        <v>0</v>
      </c>
      <c r="BMB38" s="7">
        <f t="shared" si="1548"/>
        <v>0</v>
      </c>
      <c r="BMC38" s="7">
        <f t="shared" si="1548"/>
        <v>0</v>
      </c>
      <c r="BMD38" s="7">
        <f t="shared" si="1548"/>
        <v>0</v>
      </c>
      <c r="BME38" s="7">
        <f t="shared" si="1548"/>
        <v>0</v>
      </c>
      <c r="BMF38" s="7">
        <f t="shared" si="1548"/>
        <v>0</v>
      </c>
      <c r="BMG38" s="7">
        <f t="shared" si="1548"/>
        <v>0</v>
      </c>
      <c r="BMH38" s="7">
        <f t="shared" si="1548"/>
        <v>0</v>
      </c>
      <c r="BMI38" s="7">
        <f t="shared" si="1548"/>
        <v>0</v>
      </c>
      <c r="BMJ38" s="7">
        <f t="shared" si="1548"/>
        <v>0</v>
      </c>
      <c r="BMK38" s="7">
        <f t="shared" si="1548"/>
        <v>0</v>
      </c>
      <c r="BML38" s="7">
        <f t="shared" si="1548"/>
        <v>0</v>
      </c>
      <c r="BMM38" s="7">
        <f t="shared" si="1548"/>
        <v>0</v>
      </c>
      <c r="BMN38" s="7">
        <f t="shared" si="1548"/>
        <v>0</v>
      </c>
      <c r="BMO38" s="7">
        <f t="shared" si="1548"/>
        <v>0</v>
      </c>
      <c r="BMP38" s="7">
        <f t="shared" si="1548"/>
        <v>0</v>
      </c>
      <c r="BMQ38" s="7">
        <f t="shared" si="1548"/>
        <v>0</v>
      </c>
      <c r="BMR38" s="7">
        <f t="shared" si="1548"/>
        <v>0</v>
      </c>
      <c r="BMS38" s="7">
        <f t="shared" si="1548"/>
        <v>0</v>
      </c>
      <c r="BMT38" s="7">
        <f t="shared" si="1548"/>
        <v>0</v>
      </c>
      <c r="BMU38" s="7">
        <f t="shared" si="1548"/>
        <v>0</v>
      </c>
      <c r="BMV38" s="7">
        <f t="shared" si="1548"/>
        <v>0</v>
      </c>
      <c r="BMW38" s="7">
        <f t="shared" ref="BMW38:BMY38" si="1549">IF(BMV38&gt;0,BMV38-9.6,0)</f>
        <v>0</v>
      </c>
      <c r="BMX38" s="7">
        <f t="shared" si="1549"/>
        <v>0</v>
      </c>
      <c r="BMY38" s="7">
        <f t="shared" si="1549"/>
        <v>0</v>
      </c>
    </row>
    <row r="39" spans="1:1715" s="6" customFormat="1" x14ac:dyDescent="0.25">
      <c r="A39" s="8" t="s">
        <v>30</v>
      </c>
      <c r="B39" s="7">
        <f>B38/9.6</f>
        <v>19.479166666666668</v>
      </c>
      <c r="C39" s="7">
        <f t="shared" ref="C39:BN39" si="1550">C38/9.6</f>
        <v>18.479166666666668</v>
      </c>
      <c r="D39" s="7">
        <f t="shared" si="1550"/>
        <v>17.479166666666668</v>
      </c>
      <c r="E39" s="7">
        <f t="shared" si="1550"/>
        <v>16.479166666666668</v>
      </c>
      <c r="F39" s="7">
        <f t="shared" si="1550"/>
        <v>15.47916666666667</v>
      </c>
      <c r="G39" s="7">
        <f t="shared" si="1550"/>
        <v>17.708333333333336</v>
      </c>
      <c r="H39" s="7">
        <f t="shared" si="1550"/>
        <v>16.708333333333336</v>
      </c>
      <c r="I39" s="7">
        <f t="shared" si="1550"/>
        <v>15.708333333333336</v>
      </c>
      <c r="J39" s="7">
        <f t="shared" si="1550"/>
        <v>14.708333333333336</v>
      </c>
      <c r="K39" s="7">
        <f t="shared" si="1550"/>
        <v>13.708333333333336</v>
      </c>
      <c r="L39" s="7">
        <f t="shared" si="1550"/>
        <v>17.708333333333336</v>
      </c>
      <c r="M39" s="7">
        <f t="shared" si="1550"/>
        <v>16.708333333333336</v>
      </c>
      <c r="N39" s="7">
        <f t="shared" si="1550"/>
        <v>15.708333333333336</v>
      </c>
      <c r="O39" s="7">
        <f t="shared" si="1550"/>
        <v>14.708333333333336</v>
      </c>
      <c r="P39" s="7">
        <f t="shared" si="1550"/>
        <v>13.708333333333336</v>
      </c>
      <c r="Q39" s="7">
        <f t="shared" si="1550"/>
        <v>18.854166666666668</v>
      </c>
      <c r="R39" s="7">
        <f t="shared" si="1550"/>
        <v>17.854166666666668</v>
      </c>
      <c r="S39" s="7">
        <f t="shared" si="1550"/>
        <v>16.854166666666668</v>
      </c>
      <c r="T39" s="7">
        <f t="shared" si="1550"/>
        <v>15.85416666666667</v>
      </c>
      <c r="U39" s="7">
        <f t="shared" si="1550"/>
        <v>14.85416666666667</v>
      </c>
      <c r="V39" s="7">
        <f t="shared" si="1550"/>
        <v>13.85416666666667</v>
      </c>
      <c r="W39" s="7">
        <f t="shared" si="1550"/>
        <v>12.854166666666671</v>
      </c>
      <c r="X39" s="7">
        <f t="shared" si="1550"/>
        <v>11.854166666666671</v>
      </c>
      <c r="Y39" s="7">
        <f t="shared" si="1550"/>
        <v>10.854166666666671</v>
      </c>
      <c r="Z39" s="7">
        <f t="shared" si="1550"/>
        <v>9.8541666666666732</v>
      </c>
      <c r="AA39" s="7">
        <f t="shared" si="1550"/>
        <v>8.8541666666666732</v>
      </c>
      <c r="AB39" s="7">
        <f t="shared" si="1550"/>
        <v>7.8541666666666732</v>
      </c>
      <c r="AC39" s="7">
        <f t="shared" si="1550"/>
        <v>6.8541666666666741</v>
      </c>
      <c r="AD39" s="7">
        <f t="shared" si="1550"/>
        <v>5.8541666666666741</v>
      </c>
      <c r="AE39" s="7">
        <f t="shared" si="1550"/>
        <v>4.8541666666666741</v>
      </c>
      <c r="AF39" s="7">
        <f t="shared" si="1550"/>
        <v>3.8541666666666736</v>
      </c>
      <c r="AG39" s="7">
        <f t="shared" si="1550"/>
        <v>2.8541666666666732</v>
      </c>
      <c r="AH39" s="7">
        <f t="shared" si="1550"/>
        <v>1.8541666666666732</v>
      </c>
      <c r="AI39" s="7">
        <f t="shared" si="1550"/>
        <v>0.85416666666667307</v>
      </c>
      <c r="AJ39" s="7">
        <f t="shared" si="1550"/>
        <v>-0.1458333333333269</v>
      </c>
      <c r="AK39" s="7">
        <f t="shared" si="1550"/>
        <v>0</v>
      </c>
      <c r="AL39" s="7">
        <f t="shared" si="1550"/>
        <v>0</v>
      </c>
      <c r="AM39" s="7">
        <f t="shared" si="1550"/>
        <v>0</v>
      </c>
      <c r="AN39" s="7">
        <f t="shared" si="1550"/>
        <v>0</v>
      </c>
      <c r="AO39" s="7">
        <f t="shared" si="1550"/>
        <v>0</v>
      </c>
      <c r="AP39" s="7">
        <f t="shared" si="1550"/>
        <v>0</v>
      </c>
      <c r="AQ39" s="7">
        <f t="shared" si="1550"/>
        <v>0</v>
      </c>
      <c r="AR39" s="7">
        <f t="shared" si="1550"/>
        <v>0</v>
      </c>
      <c r="AS39" s="7">
        <f t="shared" si="1550"/>
        <v>0</v>
      </c>
      <c r="AT39" s="7">
        <f t="shared" si="1550"/>
        <v>0</v>
      </c>
      <c r="AU39" s="7">
        <f t="shared" si="1550"/>
        <v>0</v>
      </c>
      <c r="AV39" s="7">
        <f t="shared" si="1550"/>
        <v>0</v>
      </c>
      <c r="AW39" s="7">
        <f t="shared" si="1550"/>
        <v>0</v>
      </c>
      <c r="AX39" s="7">
        <f t="shared" si="1550"/>
        <v>0</v>
      </c>
      <c r="AY39" s="7">
        <f t="shared" si="1550"/>
        <v>0</v>
      </c>
      <c r="AZ39" s="7">
        <f t="shared" si="1550"/>
        <v>0</v>
      </c>
      <c r="BA39" s="7">
        <f t="shared" si="1550"/>
        <v>0</v>
      </c>
      <c r="BB39" s="7">
        <f t="shared" si="1550"/>
        <v>0</v>
      </c>
      <c r="BC39" s="7">
        <f t="shared" si="1550"/>
        <v>0</v>
      </c>
      <c r="BD39" s="7">
        <f t="shared" si="1550"/>
        <v>0</v>
      </c>
      <c r="BE39" s="7">
        <f t="shared" si="1550"/>
        <v>0</v>
      </c>
      <c r="BF39" s="7">
        <f t="shared" si="1550"/>
        <v>0</v>
      </c>
      <c r="BG39" s="7">
        <f t="shared" si="1550"/>
        <v>0</v>
      </c>
      <c r="BH39" s="7">
        <f t="shared" si="1550"/>
        <v>0</v>
      </c>
      <c r="BI39" s="7">
        <f t="shared" si="1550"/>
        <v>0</v>
      </c>
      <c r="BJ39" s="7">
        <f t="shared" si="1550"/>
        <v>0</v>
      </c>
      <c r="BK39" s="7">
        <f t="shared" si="1550"/>
        <v>0</v>
      </c>
      <c r="BL39" s="7">
        <f t="shared" si="1550"/>
        <v>0</v>
      </c>
      <c r="BM39" s="7">
        <f t="shared" si="1550"/>
        <v>0</v>
      </c>
      <c r="BN39" s="7">
        <f t="shared" si="1550"/>
        <v>0</v>
      </c>
      <c r="BO39" s="7">
        <f t="shared" ref="BO39:DZ39" si="1551">BO38/9.6</f>
        <v>0</v>
      </c>
      <c r="BP39" s="7">
        <f t="shared" si="1551"/>
        <v>0</v>
      </c>
      <c r="BQ39" s="7">
        <f t="shared" si="1551"/>
        <v>0</v>
      </c>
      <c r="BR39" s="7">
        <f t="shared" si="1551"/>
        <v>0</v>
      </c>
      <c r="BS39" s="7">
        <f t="shared" si="1551"/>
        <v>0</v>
      </c>
      <c r="BT39" s="7">
        <f t="shared" si="1551"/>
        <v>0</v>
      </c>
      <c r="BU39" s="7">
        <f t="shared" si="1551"/>
        <v>0</v>
      </c>
      <c r="BV39" s="7">
        <f t="shared" si="1551"/>
        <v>0</v>
      </c>
      <c r="BW39" s="7">
        <f t="shared" si="1551"/>
        <v>0</v>
      </c>
      <c r="BX39" s="7">
        <f t="shared" si="1551"/>
        <v>0</v>
      </c>
      <c r="BY39" s="7">
        <f t="shared" si="1551"/>
        <v>0</v>
      </c>
      <c r="BZ39" s="7">
        <f t="shared" si="1551"/>
        <v>0</v>
      </c>
      <c r="CA39" s="7">
        <f t="shared" si="1551"/>
        <v>0</v>
      </c>
      <c r="CB39" s="7">
        <f t="shared" si="1551"/>
        <v>0</v>
      </c>
      <c r="CC39" s="7">
        <f t="shared" si="1551"/>
        <v>0</v>
      </c>
      <c r="CD39" s="7">
        <f t="shared" si="1551"/>
        <v>0</v>
      </c>
      <c r="CE39" s="7">
        <f t="shared" si="1551"/>
        <v>0</v>
      </c>
      <c r="CF39" s="7">
        <f t="shared" si="1551"/>
        <v>0</v>
      </c>
      <c r="CG39" s="7">
        <f t="shared" si="1551"/>
        <v>0</v>
      </c>
      <c r="CH39" s="7">
        <f t="shared" si="1551"/>
        <v>0</v>
      </c>
      <c r="CI39" s="7">
        <f t="shared" si="1551"/>
        <v>0</v>
      </c>
      <c r="CJ39" s="7">
        <f t="shared" si="1551"/>
        <v>0</v>
      </c>
      <c r="CK39" s="7">
        <f t="shared" si="1551"/>
        <v>0</v>
      </c>
      <c r="CL39" s="7">
        <f t="shared" si="1551"/>
        <v>0</v>
      </c>
      <c r="CM39" s="7">
        <f t="shared" si="1551"/>
        <v>0</v>
      </c>
      <c r="CN39" s="7">
        <f t="shared" si="1551"/>
        <v>0</v>
      </c>
      <c r="CO39" s="7">
        <f t="shared" si="1551"/>
        <v>0</v>
      </c>
      <c r="CP39" s="7">
        <f t="shared" si="1551"/>
        <v>0</v>
      </c>
      <c r="CQ39" s="7">
        <f t="shared" si="1551"/>
        <v>0</v>
      </c>
      <c r="CR39" s="7">
        <f t="shared" si="1551"/>
        <v>0</v>
      </c>
      <c r="CS39" s="7">
        <f t="shared" si="1551"/>
        <v>0</v>
      </c>
      <c r="CT39" s="7">
        <f t="shared" si="1551"/>
        <v>0</v>
      </c>
      <c r="CU39" s="7">
        <f t="shared" si="1551"/>
        <v>0</v>
      </c>
      <c r="CV39" s="7">
        <f t="shared" si="1551"/>
        <v>0</v>
      </c>
      <c r="CW39" s="7">
        <f t="shared" si="1551"/>
        <v>0</v>
      </c>
      <c r="CX39" s="7">
        <f t="shared" si="1551"/>
        <v>0</v>
      </c>
      <c r="CY39" s="7">
        <f t="shared" si="1551"/>
        <v>0</v>
      </c>
      <c r="CZ39" s="7">
        <f t="shared" si="1551"/>
        <v>0</v>
      </c>
      <c r="DA39" s="7">
        <f t="shared" si="1551"/>
        <v>0</v>
      </c>
      <c r="DB39" s="7">
        <f t="shared" si="1551"/>
        <v>0</v>
      </c>
      <c r="DC39" s="7">
        <f t="shared" si="1551"/>
        <v>0</v>
      </c>
      <c r="DD39" s="7">
        <f t="shared" si="1551"/>
        <v>0</v>
      </c>
      <c r="DE39" s="7">
        <f t="shared" si="1551"/>
        <v>0</v>
      </c>
      <c r="DF39" s="7">
        <f t="shared" si="1551"/>
        <v>0</v>
      </c>
      <c r="DG39" s="7">
        <f t="shared" si="1551"/>
        <v>0</v>
      </c>
      <c r="DH39" s="7">
        <f t="shared" si="1551"/>
        <v>0</v>
      </c>
      <c r="DI39" s="7">
        <f t="shared" si="1551"/>
        <v>0</v>
      </c>
      <c r="DJ39" s="7">
        <f t="shared" si="1551"/>
        <v>0</v>
      </c>
      <c r="DK39" s="7">
        <f t="shared" si="1551"/>
        <v>0</v>
      </c>
      <c r="DL39" s="7">
        <f t="shared" si="1551"/>
        <v>0</v>
      </c>
      <c r="DM39" s="7">
        <f t="shared" si="1551"/>
        <v>0</v>
      </c>
      <c r="DN39" s="7">
        <f t="shared" si="1551"/>
        <v>0</v>
      </c>
      <c r="DO39" s="7">
        <f t="shared" si="1551"/>
        <v>0</v>
      </c>
      <c r="DP39" s="7">
        <f t="shared" si="1551"/>
        <v>0</v>
      </c>
      <c r="DQ39" s="7">
        <f t="shared" si="1551"/>
        <v>0</v>
      </c>
      <c r="DR39" s="7">
        <f t="shared" si="1551"/>
        <v>0</v>
      </c>
      <c r="DS39" s="7">
        <f t="shared" si="1551"/>
        <v>0</v>
      </c>
      <c r="DT39" s="7">
        <f t="shared" si="1551"/>
        <v>0</v>
      </c>
      <c r="DU39" s="7">
        <f t="shared" si="1551"/>
        <v>0</v>
      </c>
      <c r="DV39" s="7">
        <f t="shared" si="1551"/>
        <v>0</v>
      </c>
      <c r="DW39" s="7">
        <f t="shared" si="1551"/>
        <v>0</v>
      </c>
      <c r="DX39" s="7">
        <f t="shared" si="1551"/>
        <v>0</v>
      </c>
      <c r="DY39" s="7">
        <f t="shared" si="1551"/>
        <v>0</v>
      </c>
      <c r="DZ39" s="7">
        <f t="shared" si="1551"/>
        <v>0</v>
      </c>
      <c r="EA39" s="7">
        <f t="shared" ref="EA39:GL39" si="1552">EA38/9.6</f>
        <v>0</v>
      </c>
      <c r="EB39" s="7">
        <f t="shared" si="1552"/>
        <v>0</v>
      </c>
      <c r="EC39" s="7">
        <f t="shared" si="1552"/>
        <v>0</v>
      </c>
      <c r="ED39" s="7">
        <f t="shared" si="1552"/>
        <v>0</v>
      </c>
      <c r="EE39" s="7">
        <f t="shared" si="1552"/>
        <v>0</v>
      </c>
      <c r="EF39" s="7">
        <f t="shared" si="1552"/>
        <v>0</v>
      </c>
      <c r="EG39" s="7">
        <f t="shared" si="1552"/>
        <v>0</v>
      </c>
      <c r="EH39" s="7">
        <f t="shared" si="1552"/>
        <v>0</v>
      </c>
      <c r="EI39" s="7">
        <f t="shared" si="1552"/>
        <v>0</v>
      </c>
      <c r="EJ39" s="7">
        <f t="shared" si="1552"/>
        <v>0</v>
      </c>
      <c r="EK39" s="7">
        <f t="shared" si="1552"/>
        <v>0</v>
      </c>
      <c r="EL39" s="7">
        <f t="shared" si="1552"/>
        <v>0</v>
      </c>
      <c r="EM39" s="7">
        <f t="shared" si="1552"/>
        <v>0</v>
      </c>
      <c r="EN39" s="7">
        <f t="shared" si="1552"/>
        <v>0</v>
      </c>
      <c r="EO39" s="7">
        <f t="shared" si="1552"/>
        <v>0</v>
      </c>
      <c r="EP39" s="7">
        <f t="shared" si="1552"/>
        <v>0</v>
      </c>
      <c r="EQ39" s="7">
        <f t="shared" si="1552"/>
        <v>0</v>
      </c>
      <c r="ER39" s="7">
        <f t="shared" si="1552"/>
        <v>0</v>
      </c>
      <c r="ES39" s="7">
        <f t="shared" si="1552"/>
        <v>0</v>
      </c>
      <c r="ET39" s="7">
        <f t="shared" si="1552"/>
        <v>0</v>
      </c>
      <c r="EU39" s="7">
        <f t="shared" si="1552"/>
        <v>0</v>
      </c>
      <c r="EV39" s="7">
        <f t="shared" si="1552"/>
        <v>0</v>
      </c>
      <c r="EW39" s="7">
        <f t="shared" si="1552"/>
        <v>0</v>
      </c>
      <c r="EX39" s="7">
        <f t="shared" si="1552"/>
        <v>0</v>
      </c>
      <c r="EY39" s="7">
        <f t="shared" si="1552"/>
        <v>0</v>
      </c>
      <c r="EZ39" s="7">
        <f t="shared" si="1552"/>
        <v>0</v>
      </c>
      <c r="FA39" s="7">
        <f t="shared" si="1552"/>
        <v>0</v>
      </c>
      <c r="FB39" s="7">
        <f t="shared" si="1552"/>
        <v>0</v>
      </c>
      <c r="FC39" s="7">
        <f t="shared" si="1552"/>
        <v>0</v>
      </c>
      <c r="FD39" s="7">
        <f t="shared" si="1552"/>
        <v>0</v>
      </c>
      <c r="FE39" s="7">
        <f t="shared" si="1552"/>
        <v>0</v>
      </c>
      <c r="FF39" s="7">
        <f t="shared" si="1552"/>
        <v>0</v>
      </c>
      <c r="FG39" s="7">
        <f t="shared" si="1552"/>
        <v>0</v>
      </c>
      <c r="FH39" s="7">
        <f t="shared" si="1552"/>
        <v>0</v>
      </c>
      <c r="FI39" s="7">
        <f t="shared" si="1552"/>
        <v>0</v>
      </c>
      <c r="FJ39" s="7">
        <f t="shared" si="1552"/>
        <v>0</v>
      </c>
      <c r="FK39" s="7">
        <f t="shared" si="1552"/>
        <v>0</v>
      </c>
      <c r="FL39" s="7">
        <f t="shared" si="1552"/>
        <v>0</v>
      </c>
      <c r="FM39" s="7">
        <f t="shared" si="1552"/>
        <v>0</v>
      </c>
      <c r="FN39" s="7">
        <f t="shared" si="1552"/>
        <v>0</v>
      </c>
      <c r="FO39" s="7">
        <f t="shared" si="1552"/>
        <v>0</v>
      </c>
      <c r="FP39" s="7">
        <f t="shared" si="1552"/>
        <v>0</v>
      </c>
      <c r="FQ39" s="7">
        <f t="shared" si="1552"/>
        <v>0</v>
      </c>
      <c r="FR39" s="7">
        <f t="shared" si="1552"/>
        <v>0</v>
      </c>
      <c r="FS39" s="7">
        <f t="shared" si="1552"/>
        <v>0</v>
      </c>
      <c r="FT39" s="7">
        <f t="shared" si="1552"/>
        <v>0</v>
      </c>
      <c r="FU39" s="7">
        <f t="shared" si="1552"/>
        <v>0</v>
      </c>
      <c r="FV39" s="7">
        <f t="shared" si="1552"/>
        <v>0</v>
      </c>
      <c r="FW39" s="7">
        <f t="shared" si="1552"/>
        <v>0</v>
      </c>
      <c r="FX39" s="7">
        <f t="shared" si="1552"/>
        <v>0</v>
      </c>
      <c r="FY39" s="7">
        <f t="shared" si="1552"/>
        <v>0</v>
      </c>
      <c r="FZ39" s="7">
        <f t="shared" si="1552"/>
        <v>0</v>
      </c>
      <c r="GA39" s="7">
        <f t="shared" si="1552"/>
        <v>0</v>
      </c>
      <c r="GB39" s="7">
        <f t="shared" si="1552"/>
        <v>0</v>
      </c>
      <c r="GC39" s="7">
        <f t="shared" si="1552"/>
        <v>0</v>
      </c>
      <c r="GD39" s="7">
        <f t="shared" si="1552"/>
        <v>0</v>
      </c>
      <c r="GE39" s="7">
        <f t="shared" si="1552"/>
        <v>0</v>
      </c>
      <c r="GF39" s="7">
        <f t="shared" si="1552"/>
        <v>0</v>
      </c>
      <c r="GG39" s="7">
        <f t="shared" si="1552"/>
        <v>0</v>
      </c>
      <c r="GH39" s="7">
        <f t="shared" si="1552"/>
        <v>0</v>
      </c>
      <c r="GI39" s="7">
        <f t="shared" si="1552"/>
        <v>0</v>
      </c>
      <c r="GJ39" s="7">
        <f t="shared" si="1552"/>
        <v>0</v>
      </c>
      <c r="GK39" s="7">
        <f t="shared" si="1552"/>
        <v>0</v>
      </c>
      <c r="GL39" s="7">
        <f t="shared" si="1552"/>
        <v>0</v>
      </c>
      <c r="GM39" s="7">
        <f t="shared" ref="GM39:IX39" si="1553">GM38/9.6</f>
        <v>0</v>
      </c>
      <c r="GN39" s="7">
        <f t="shared" si="1553"/>
        <v>0</v>
      </c>
      <c r="GO39" s="7">
        <f t="shared" si="1553"/>
        <v>0</v>
      </c>
      <c r="GP39" s="7">
        <f t="shared" si="1553"/>
        <v>0</v>
      </c>
      <c r="GQ39" s="7">
        <f t="shared" si="1553"/>
        <v>0</v>
      </c>
      <c r="GR39" s="7">
        <f t="shared" si="1553"/>
        <v>0</v>
      </c>
      <c r="GS39" s="7">
        <f t="shared" si="1553"/>
        <v>0</v>
      </c>
      <c r="GT39" s="7">
        <f t="shared" si="1553"/>
        <v>0</v>
      </c>
      <c r="GU39" s="7">
        <f t="shared" si="1553"/>
        <v>0</v>
      </c>
      <c r="GV39" s="7">
        <f t="shared" si="1553"/>
        <v>0</v>
      </c>
      <c r="GW39" s="7">
        <f t="shared" si="1553"/>
        <v>0</v>
      </c>
      <c r="GX39" s="7">
        <f t="shared" si="1553"/>
        <v>0</v>
      </c>
      <c r="GY39" s="7">
        <f t="shared" si="1553"/>
        <v>0</v>
      </c>
      <c r="GZ39" s="7">
        <f t="shared" si="1553"/>
        <v>0</v>
      </c>
      <c r="HA39" s="7">
        <f t="shared" si="1553"/>
        <v>0</v>
      </c>
      <c r="HB39" s="7">
        <f t="shared" si="1553"/>
        <v>0</v>
      </c>
      <c r="HC39" s="7">
        <f t="shared" si="1553"/>
        <v>0</v>
      </c>
      <c r="HD39" s="7">
        <f t="shared" si="1553"/>
        <v>0</v>
      </c>
      <c r="HE39" s="7">
        <f t="shared" si="1553"/>
        <v>0</v>
      </c>
      <c r="HF39" s="7">
        <f t="shared" si="1553"/>
        <v>0</v>
      </c>
      <c r="HG39" s="7">
        <f t="shared" si="1553"/>
        <v>0</v>
      </c>
      <c r="HH39" s="7">
        <f t="shared" si="1553"/>
        <v>0</v>
      </c>
      <c r="HI39" s="7">
        <f t="shared" si="1553"/>
        <v>0</v>
      </c>
      <c r="HJ39" s="7">
        <f t="shared" si="1553"/>
        <v>0</v>
      </c>
      <c r="HK39" s="7">
        <f t="shared" si="1553"/>
        <v>0</v>
      </c>
      <c r="HL39" s="7">
        <f t="shared" si="1553"/>
        <v>0</v>
      </c>
      <c r="HM39" s="7">
        <f t="shared" si="1553"/>
        <v>0</v>
      </c>
      <c r="HN39" s="7">
        <f t="shared" si="1553"/>
        <v>0</v>
      </c>
      <c r="HO39" s="7">
        <f t="shared" si="1553"/>
        <v>0</v>
      </c>
      <c r="HP39" s="7">
        <f t="shared" si="1553"/>
        <v>0</v>
      </c>
      <c r="HQ39" s="7">
        <f t="shared" si="1553"/>
        <v>0</v>
      </c>
      <c r="HR39" s="7">
        <f t="shared" si="1553"/>
        <v>0</v>
      </c>
      <c r="HS39" s="7">
        <f t="shared" si="1553"/>
        <v>0</v>
      </c>
      <c r="HT39" s="7">
        <f t="shared" si="1553"/>
        <v>0</v>
      </c>
      <c r="HU39" s="7">
        <f t="shared" si="1553"/>
        <v>0</v>
      </c>
      <c r="HV39" s="7">
        <f t="shared" si="1553"/>
        <v>0</v>
      </c>
      <c r="HW39" s="7">
        <f t="shared" si="1553"/>
        <v>0</v>
      </c>
      <c r="HX39" s="7">
        <f t="shared" si="1553"/>
        <v>0</v>
      </c>
      <c r="HY39" s="7">
        <f t="shared" si="1553"/>
        <v>0</v>
      </c>
      <c r="HZ39" s="7">
        <f t="shared" si="1553"/>
        <v>0</v>
      </c>
      <c r="IA39" s="7">
        <f t="shared" si="1553"/>
        <v>0</v>
      </c>
      <c r="IB39" s="7">
        <f t="shared" si="1553"/>
        <v>0</v>
      </c>
      <c r="IC39" s="7">
        <f t="shared" si="1553"/>
        <v>0</v>
      </c>
      <c r="ID39" s="7">
        <f t="shared" si="1553"/>
        <v>0</v>
      </c>
      <c r="IE39" s="7">
        <f t="shared" si="1553"/>
        <v>0</v>
      </c>
      <c r="IF39" s="7">
        <f t="shared" si="1553"/>
        <v>0</v>
      </c>
      <c r="IG39" s="7">
        <f t="shared" si="1553"/>
        <v>0</v>
      </c>
      <c r="IH39" s="7">
        <f t="shared" si="1553"/>
        <v>0</v>
      </c>
      <c r="II39" s="7">
        <f t="shared" si="1553"/>
        <v>0</v>
      </c>
      <c r="IJ39" s="7">
        <f t="shared" si="1553"/>
        <v>0</v>
      </c>
      <c r="IK39" s="7">
        <f t="shared" si="1553"/>
        <v>0</v>
      </c>
      <c r="IL39" s="7">
        <f t="shared" si="1553"/>
        <v>0</v>
      </c>
      <c r="IM39" s="7">
        <f t="shared" si="1553"/>
        <v>0</v>
      </c>
      <c r="IN39" s="7">
        <f t="shared" si="1553"/>
        <v>0</v>
      </c>
      <c r="IO39" s="7">
        <f t="shared" si="1553"/>
        <v>0</v>
      </c>
      <c r="IP39" s="7">
        <f t="shared" si="1553"/>
        <v>0</v>
      </c>
      <c r="IQ39" s="7">
        <f t="shared" si="1553"/>
        <v>0</v>
      </c>
      <c r="IR39" s="7">
        <f t="shared" si="1553"/>
        <v>0</v>
      </c>
      <c r="IS39" s="7">
        <f t="shared" si="1553"/>
        <v>0</v>
      </c>
      <c r="IT39" s="7">
        <f t="shared" si="1553"/>
        <v>0</v>
      </c>
      <c r="IU39" s="7">
        <f t="shared" si="1553"/>
        <v>0</v>
      </c>
      <c r="IV39" s="7">
        <f t="shared" si="1553"/>
        <v>0</v>
      </c>
      <c r="IW39" s="7">
        <f t="shared" si="1553"/>
        <v>0</v>
      </c>
      <c r="IX39" s="7">
        <f t="shared" si="1553"/>
        <v>0</v>
      </c>
      <c r="IY39" s="7">
        <f t="shared" ref="IY39:KT39" si="1554">IY38/9.6</f>
        <v>0</v>
      </c>
      <c r="IZ39" s="7">
        <f t="shared" si="1554"/>
        <v>0</v>
      </c>
      <c r="JA39" s="7">
        <f t="shared" si="1554"/>
        <v>0</v>
      </c>
      <c r="JB39" s="7">
        <f t="shared" si="1554"/>
        <v>0</v>
      </c>
      <c r="JC39" s="7">
        <f t="shared" si="1554"/>
        <v>0</v>
      </c>
      <c r="JD39" s="7">
        <f t="shared" si="1554"/>
        <v>0</v>
      </c>
      <c r="JE39" s="7">
        <f t="shared" si="1554"/>
        <v>0</v>
      </c>
      <c r="JF39" s="7">
        <f t="shared" si="1554"/>
        <v>0</v>
      </c>
      <c r="JG39" s="7">
        <f t="shared" si="1554"/>
        <v>0</v>
      </c>
      <c r="JH39" s="7">
        <f t="shared" si="1554"/>
        <v>0</v>
      </c>
      <c r="JI39" s="7">
        <f t="shared" si="1554"/>
        <v>0</v>
      </c>
      <c r="JJ39" s="7">
        <f t="shared" si="1554"/>
        <v>0</v>
      </c>
      <c r="JK39" s="7">
        <f t="shared" si="1554"/>
        <v>0</v>
      </c>
      <c r="JL39" s="7">
        <f t="shared" si="1554"/>
        <v>0</v>
      </c>
      <c r="JM39" s="7">
        <f t="shared" si="1554"/>
        <v>0</v>
      </c>
      <c r="JN39" s="7">
        <f t="shared" si="1554"/>
        <v>0</v>
      </c>
      <c r="JO39" s="7">
        <f t="shared" si="1554"/>
        <v>0</v>
      </c>
      <c r="JP39" s="7">
        <f t="shared" si="1554"/>
        <v>0</v>
      </c>
      <c r="JQ39" s="7">
        <f t="shared" si="1554"/>
        <v>0</v>
      </c>
      <c r="JR39" s="7">
        <f t="shared" si="1554"/>
        <v>0</v>
      </c>
      <c r="JS39" s="7">
        <f t="shared" si="1554"/>
        <v>0</v>
      </c>
      <c r="JT39" s="7">
        <f t="shared" si="1554"/>
        <v>0</v>
      </c>
      <c r="JU39" s="7">
        <f t="shared" si="1554"/>
        <v>0</v>
      </c>
      <c r="JV39" s="7">
        <f t="shared" si="1554"/>
        <v>0</v>
      </c>
      <c r="JW39" s="7">
        <f t="shared" si="1554"/>
        <v>0</v>
      </c>
      <c r="JX39" s="7">
        <f t="shared" si="1554"/>
        <v>0</v>
      </c>
      <c r="JY39" s="7">
        <f t="shared" si="1554"/>
        <v>0</v>
      </c>
      <c r="JZ39" s="7">
        <f t="shared" si="1554"/>
        <v>0</v>
      </c>
      <c r="KA39" s="7">
        <f t="shared" si="1554"/>
        <v>0</v>
      </c>
      <c r="KB39" s="7">
        <f t="shared" si="1554"/>
        <v>0</v>
      </c>
      <c r="KC39" s="7">
        <f t="shared" si="1554"/>
        <v>0</v>
      </c>
      <c r="KD39" s="7">
        <f t="shared" si="1554"/>
        <v>0</v>
      </c>
      <c r="KE39" s="7">
        <f t="shared" si="1554"/>
        <v>0</v>
      </c>
      <c r="KF39" s="7">
        <f t="shared" si="1554"/>
        <v>0</v>
      </c>
      <c r="KG39" s="7">
        <f t="shared" si="1554"/>
        <v>0</v>
      </c>
      <c r="KH39" s="7">
        <f t="shared" si="1554"/>
        <v>0</v>
      </c>
      <c r="KI39" s="7">
        <f t="shared" si="1554"/>
        <v>0</v>
      </c>
      <c r="KJ39" s="7">
        <f t="shared" si="1554"/>
        <v>0</v>
      </c>
      <c r="KK39" s="7">
        <f t="shared" si="1554"/>
        <v>0</v>
      </c>
      <c r="KL39" s="7">
        <f t="shared" si="1554"/>
        <v>0</v>
      </c>
      <c r="KM39" s="7">
        <f t="shared" si="1554"/>
        <v>0</v>
      </c>
      <c r="KN39" s="7">
        <f t="shared" si="1554"/>
        <v>0</v>
      </c>
      <c r="KO39" s="7">
        <f t="shared" si="1554"/>
        <v>0</v>
      </c>
      <c r="KP39" s="7">
        <f t="shared" si="1554"/>
        <v>0</v>
      </c>
      <c r="KQ39" s="7">
        <f t="shared" si="1554"/>
        <v>0</v>
      </c>
      <c r="KR39" s="7">
        <f t="shared" si="1554"/>
        <v>0</v>
      </c>
      <c r="KS39" s="7">
        <f t="shared" si="1554"/>
        <v>0</v>
      </c>
      <c r="KT39" s="7">
        <f t="shared" si="1554"/>
        <v>0</v>
      </c>
      <c r="KU39" s="7">
        <f>KU38/9.6</f>
        <v>0</v>
      </c>
      <c r="KV39" s="7">
        <f>KV38/9.6</f>
        <v>0</v>
      </c>
      <c r="KW39" s="7">
        <f t="shared" ref="KW39:NH39" si="1555">KW38/9.6</f>
        <v>0</v>
      </c>
      <c r="KX39" s="7">
        <f t="shared" si="1555"/>
        <v>0</v>
      </c>
      <c r="KY39" s="7">
        <f t="shared" si="1555"/>
        <v>0</v>
      </c>
      <c r="KZ39" s="7">
        <f t="shared" si="1555"/>
        <v>0</v>
      </c>
      <c r="LA39" s="7">
        <f t="shared" si="1555"/>
        <v>0</v>
      </c>
      <c r="LB39" s="7">
        <f t="shared" si="1555"/>
        <v>0</v>
      </c>
      <c r="LC39" s="7">
        <f t="shared" si="1555"/>
        <v>0</v>
      </c>
      <c r="LD39" s="7">
        <f t="shared" si="1555"/>
        <v>0</v>
      </c>
      <c r="LE39" s="7">
        <f t="shared" si="1555"/>
        <v>0</v>
      </c>
      <c r="LF39" s="7">
        <f t="shared" si="1555"/>
        <v>0</v>
      </c>
      <c r="LG39" s="7">
        <f t="shared" si="1555"/>
        <v>0</v>
      </c>
      <c r="LH39" s="7">
        <f t="shared" si="1555"/>
        <v>0</v>
      </c>
      <c r="LI39" s="7">
        <f t="shared" si="1555"/>
        <v>0</v>
      </c>
      <c r="LJ39" s="7">
        <f t="shared" si="1555"/>
        <v>0</v>
      </c>
      <c r="LK39" s="7">
        <f t="shared" si="1555"/>
        <v>0</v>
      </c>
      <c r="LL39" s="7">
        <f t="shared" si="1555"/>
        <v>0</v>
      </c>
      <c r="LM39" s="7">
        <f t="shared" si="1555"/>
        <v>0</v>
      </c>
      <c r="LN39" s="7">
        <f t="shared" si="1555"/>
        <v>0</v>
      </c>
      <c r="LO39" s="7">
        <f t="shared" si="1555"/>
        <v>0</v>
      </c>
      <c r="LP39" s="7">
        <f t="shared" si="1555"/>
        <v>0</v>
      </c>
      <c r="LQ39" s="7">
        <f t="shared" si="1555"/>
        <v>0</v>
      </c>
      <c r="LR39" s="7">
        <f t="shared" si="1555"/>
        <v>0</v>
      </c>
      <c r="LS39" s="7">
        <f t="shared" si="1555"/>
        <v>0</v>
      </c>
      <c r="LT39" s="7">
        <f t="shared" si="1555"/>
        <v>0</v>
      </c>
      <c r="LU39" s="7">
        <f t="shared" si="1555"/>
        <v>0</v>
      </c>
      <c r="LV39" s="7">
        <f t="shared" si="1555"/>
        <v>0</v>
      </c>
      <c r="LW39" s="7">
        <f t="shared" si="1555"/>
        <v>0</v>
      </c>
      <c r="LX39" s="7">
        <f t="shared" si="1555"/>
        <v>0</v>
      </c>
      <c r="LY39" s="7">
        <f t="shared" si="1555"/>
        <v>0</v>
      </c>
      <c r="LZ39" s="7">
        <f t="shared" si="1555"/>
        <v>0</v>
      </c>
      <c r="MA39" s="7">
        <f t="shared" si="1555"/>
        <v>0</v>
      </c>
      <c r="MB39" s="7">
        <f t="shared" si="1555"/>
        <v>0</v>
      </c>
      <c r="MC39" s="7">
        <f t="shared" si="1555"/>
        <v>0</v>
      </c>
      <c r="MD39" s="7">
        <f t="shared" si="1555"/>
        <v>0</v>
      </c>
      <c r="ME39" s="7">
        <f t="shared" si="1555"/>
        <v>0</v>
      </c>
      <c r="MF39" s="7">
        <f t="shared" si="1555"/>
        <v>0</v>
      </c>
      <c r="MG39" s="7">
        <f t="shared" si="1555"/>
        <v>0</v>
      </c>
      <c r="MH39" s="7">
        <f t="shared" si="1555"/>
        <v>0</v>
      </c>
      <c r="MI39" s="7">
        <f t="shared" si="1555"/>
        <v>0</v>
      </c>
      <c r="MJ39" s="7">
        <f t="shared" si="1555"/>
        <v>0</v>
      </c>
      <c r="MK39" s="7">
        <f t="shared" si="1555"/>
        <v>0</v>
      </c>
      <c r="ML39" s="7">
        <f t="shared" si="1555"/>
        <v>0</v>
      </c>
      <c r="MM39" s="7">
        <f t="shared" si="1555"/>
        <v>0</v>
      </c>
      <c r="MN39" s="7">
        <f t="shared" si="1555"/>
        <v>0</v>
      </c>
      <c r="MO39" s="7">
        <f t="shared" si="1555"/>
        <v>0</v>
      </c>
      <c r="MP39" s="7">
        <f t="shared" si="1555"/>
        <v>0</v>
      </c>
      <c r="MQ39" s="7">
        <f t="shared" si="1555"/>
        <v>0</v>
      </c>
      <c r="MR39" s="7">
        <f t="shared" si="1555"/>
        <v>0</v>
      </c>
      <c r="MS39" s="7">
        <f t="shared" si="1555"/>
        <v>0</v>
      </c>
      <c r="MT39" s="7">
        <f t="shared" si="1555"/>
        <v>0</v>
      </c>
      <c r="MU39" s="7">
        <f t="shared" si="1555"/>
        <v>0</v>
      </c>
      <c r="MV39" s="7">
        <f t="shared" si="1555"/>
        <v>0</v>
      </c>
      <c r="MW39" s="7">
        <f t="shared" si="1555"/>
        <v>0</v>
      </c>
      <c r="MX39" s="7">
        <f t="shared" si="1555"/>
        <v>0</v>
      </c>
      <c r="MY39" s="7">
        <f t="shared" si="1555"/>
        <v>0</v>
      </c>
      <c r="MZ39" s="7">
        <f t="shared" si="1555"/>
        <v>0</v>
      </c>
      <c r="NA39" s="7">
        <f t="shared" si="1555"/>
        <v>0</v>
      </c>
      <c r="NB39" s="7">
        <f t="shared" si="1555"/>
        <v>0</v>
      </c>
      <c r="NC39" s="7">
        <f t="shared" si="1555"/>
        <v>0</v>
      </c>
      <c r="ND39" s="7">
        <f t="shared" si="1555"/>
        <v>0</v>
      </c>
      <c r="NE39" s="7">
        <f t="shared" si="1555"/>
        <v>0</v>
      </c>
      <c r="NF39" s="7">
        <f t="shared" si="1555"/>
        <v>0</v>
      </c>
      <c r="NG39" s="7">
        <f t="shared" si="1555"/>
        <v>0</v>
      </c>
      <c r="NH39" s="7">
        <f t="shared" si="1555"/>
        <v>0</v>
      </c>
      <c r="NI39" s="7">
        <f t="shared" ref="NI39:PT39" si="1556">NI38/9.6</f>
        <v>0</v>
      </c>
      <c r="NJ39" s="7">
        <f t="shared" si="1556"/>
        <v>0</v>
      </c>
      <c r="NK39" s="7">
        <f t="shared" si="1556"/>
        <v>0</v>
      </c>
      <c r="NL39" s="7">
        <f t="shared" si="1556"/>
        <v>0</v>
      </c>
      <c r="NM39" s="7">
        <f t="shared" si="1556"/>
        <v>0</v>
      </c>
      <c r="NN39" s="7">
        <f t="shared" si="1556"/>
        <v>0</v>
      </c>
      <c r="NO39" s="7">
        <f t="shared" si="1556"/>
        <v>0</v>
      </c>
      <c r="NP39" s="7">
        <f t="shared" si="1556"/>
        <v>0</v>
      </c>
      <c r="NQ39" s="7">
        <f t="shared" si="1556"/>
        <v>0</v>
      </c>
      <c r="NR39" s="7">
        <f t="shared" si="1556"/>
        <v>0</v>
      </c>
      <c r="NS39" s="7">
        <f t="shared" si="1556"/>
        <v>0</v>
      </c>
      <c r="NT39" s="7">
        <f t="shared" si="1556"/>
        <v>0</v>
      </c>
      <c r="NU39" s="7">
        <f t="shared" si="1556"/>
        <v>0</v>
      </c>
      <c r="NV39" s="7">
        <f t="shared" si="1556"/>
        <v>0</v>
      </c>
      <c r="NW39" s="7">
        <f t="shared" si="1556"/>
        <v>0</v>
      </c>
      <c r="NX39" s="7">
        <f t="shared" si="1556"/>
        <v>0</v>
      </c>
      <c r="NY39" s="7">
        <f t="shared" si="1556"/>
        <v>0</v>
      </c>
      <c r="NZ39" s="7">
        <f t="shared" si="1556"/>
        <v>0</v>
      </c>
      <c r="OA39" s="7">
        <f t="shared" si="1556"/>
        <v>0</v>
      </c>
      <c r="OB39" s="7">
        <f t="shared" si="1556"/>
        <v>0</v>
      </c>
      <c r="OC39" s="7">
        <f t="shared" si="1556"/>
        <v>0</v>
      </c>
      <c r="OD39" s="7">
        <f t="shared" si="1556"/>
        <v>0</v>
      </c>
      <c r="OE39" s="7">
        <f t="shared" si="1556"/>
        <v>0</v>
      </c>
      <c r="OF39" s="7">
        <f t="shared" si="1556"/>
        <v>0</v>
      </c>
      <c r="OG39" s="7">
        <f t="shared" si="1556"/>
        <v>0</v>
      </c>
      <c r="OH39" s="7">
        <f t="shared" si="1556"/>
        <v>0</v>
      </c>
      <c r="OI39" s="7">
        <f t="shared" si="1556"/>
        <v>0</v>
      </c>
      <c r="OJ39" s="7">
        <f t="shared" si="1556"/>
        <v>0</v>
      </c>
      <c r="OK39" s="7">
        <f t="shared" si="1556"/>
        <v>0</v>
      </c>
      <c r="OL39" s="7">
        <f t="shared" si="1556"/>
        <v>0</v>
      </c>
      <c r="OM39" s="7">
        <f t="shared" si="1556"/>
        <v>0</v>
      </c>
      <c r="ON39" s="7">
        <f t="shared" si="1556"/>
        <v>0</v>
      </c>
      <c r="OO39" s="7">
        <f t="shared" si="1556"/>
        <v>0</v>
      </c>
      <c r="OP39" s="7">
        <f t="shared" si="1556"/>
        <v>0</v>
      </c>
      <c r="OQ39" s="7">
        <f t="shared" si="1556"/>
        <v>0</v>
      </c>
      <c r="OR39" s="7">
        <f t="shared" si="1556"/>
        <v>0</v>
      </c>
      <c r="OS39" s="7">
        <f t="shared" si="1556"/>
        <v>0</v>
      </c>
      <c r="OT39" s="7">
        <f t="shared" si="1556"/>
        <v>0</v>
      </c>
      <c r="OU39" s="7">
        <f t="shared" si="1556"/>
        <v>0</v>
      </c>
      <c r="OV39" s="7">
        <f t="shared" si="1556"/>
        <v>0</v>
      </c>
      <c r="OW39" s="7">
        <f t="shared" si="1556"/>
        <v>0</v>
      </c>
      <c r="OX39" s="7">
        <f t="shared" si="1556"/>
        <v>0</v>
      </c>
      <c r="OY39" s="7">
        <f t="shared" si="1556"/>
        <v>0</v>
      </c>
      <c r="OZ39" s="7">
        <f t="shared" si="1556"/>
        <v>0</v>
      </c>
      <c r="PA39" s="7">
        <f t="shared" si="1556"/>
        <v>0</v>
      </c>
      <c r="PB39" s="7">
        <f t="shared" si="1556"/>
        <v>0</v>
      </c>
      <c r="PC39" s="7">
        <f t="shared" si="1556"/>
        <v>0</v>
      </c>
      <c r="PD39" s="7">
        <f t="shared" si="1556"/>
        <v>0</v>
      </c>
      <c r="PE39" s="7">
        <f t="shared" si="1556"/>
        <v>0</v>
      </c>
      <c r="PF39" s="7">
        <f t="shared" si="1556"/>
        <v>0</v>
      </c>
      <c r="PG39" s="7">
        <f t="shared" si="1556"/>
        <v>0</v>
      </c>
      <c r="PH39" s="7">
        <f t="shared" si="1556"/>
        <v>0</v>
      </c>
      <c r="PI39" s="7">
        <f t="shared" si="1556"/>
        <v>0</v>
      </c>
      <c r="PJ39" s="7">
        <f t="shared" si="1556"/>
        <v>0</v>
      </c>
      <c r="PK39" s="7">
        <f t="shared" si="1556"/>
        <v>0</v>
      </c>
      <c r="PL39" s="7">
        <f t="shared" si="1556"/>
        <v>0</v>
      </c>
      <c r="PM39" s="7">
        <f t="shared" si="1556"/>
        <v>0</v>
      </c>
      <c r="PN39" s="7">
        <f t="shared" si="1556"/>
        <v>0</v>
      </c>
      <c r="PO39" s="7">
        <f t="shared" si="1556"/>
        <v>0</v>
      </c>
      <c r="PP39" s="7">
        <f t="shared" si="1556"/>
        <v>0</v>
      </c>
      <c r="PQ39" s="7">
        <f t="shared" si="1556"/>
        <v>0</v>
      </c>
      <c r="PR39" s="7">
        <f t="shared" si="1556"/>
        <v>0</v>
      </c>
      <c r="PS39" s="7">
        <f t="shared" si="1556"/>
        <v>0</v>
      </c>
      <c r="PT39" s="7">
        <f t="shared" si="1556"/>
        <v>0</v>
      </c>
      <c r="PU39" s="7">
        <f t="shared" ref="PU39:QH39" si="1557">PU38/9.6</f>
        <v>0</v>
      </c>
      <c r="PV39" s="7">
        <f t="shared" si="1557"/>
        <v>0</v>
      </c>
      <c r="PW39" s="7">
        <f t="shared" si="1557"/>
        <v>0</v>
      </c>
      <c r="PX39" s="7">
        <f t="shared" si="1557"/>
        <v>0</v>
      </c>
      <c r="PY39" s="7">
        <f t="shared" si="1557"/>
        <v>0</v>
      </c>
      <c r="PZ39" s="7">
        <f t="shared" si="1557"/>
        <v>0</v>
      </c>
      <c r="QA39" s="7">
        <f t="shared" si="1557"/>
        <v>0</v>
      </c>
      <c r="QB39" s="7">
        <f t="shared" si="1557"/>
        <v>0</v>
      </c>
      <c r="QC39" s="7">
        <f t="shared" si="1557"/>
        <v>0</v>
      </c>
      <c r="QD39" s="7">
        <f t="shared" si="1557"/>
        <v>0</v>
      </c>
      <c r="QE39" s="7">
        <f t="shared" si="1557"/>
        <v>0</v>
      </c>
      <c r="QF39" s="7">
        <f t="shared" si="1557"/>
        <v>0</v>
      </c>
      <c r="QG39" s="7">
        <f t="shared" si="1557"/>
        <v>0</v>
      </c>
      <c r="QH39" s="7">
        <f t="shared" si="1557"/>
        <v>0</v>
      </c>
      <c r="QI39" s="7">
        <f t="shared" ref="QI39:QL39" si="1558">QI38/9.6</f>
        <v>0</v>
      </c>
      <c r="QJ39" s="7">
        <f t="shared" si="1558"/>
        <v>0</v>
      </c>
      <c r="QK39" s="7">
        <f t="shared" si="1558"/>
        <v>0</v>
      </c>
      <c r="QL39" s="7">
        <f t="shared" si="1558"/>
        <v>0</v>
      </c>
      <c r="QM39" s="7">
        <f t="shared" ref="QM39:QN39" si="1559">QM38/9.6</f>
        <v>0</v>
      </c>
      <c r="QN39" s="7">
        <f t="shared" si="1559"/>
        <v>0</v>
      </c>
      <c r="QO39" s="7">
        <f t="shared" ref="QO39:QP39" si="1560">QO38/9.6</f>
        <v>0</v>
      </c>
      <c r="QP39" s="7">
        <f t="shared" si="1560"/>
        <v>0</v>
      </c>
      <c r="QQ39" s="7">
        <f t="shared" ref="QQ39:QR39" si="1561">QQ38/9.6</f>
        <v>0</v>
      </c>
      <c r="QR39" s="7">
        <f t="shared" si="1561"/>
        <v>0</v>
      </c>
      <c r="QS39" s="7">
        <f t="shared" ref="QS39:QT39" si="1562">QS38/9.6</f>
        <v>0</v>
      </c>
      <c r="QT39" s="7">
        <f t="shared" si="1562"/>
        <v>0</v>
      </c>
      <c r="QU39" s="7">
        <f t="shared" ref="QU39:QV39" si="1563">QU38/9.6</f>
        <v>0</v>
      </c>
      <c r="QV39" s="7">
        <f t="shared" si="1563"/>
        <v>0</v>
      </c>
      <c r="QW39" s="7">
        <f t="shared" ref="QW39:QX39" si="1564">QW38/9.6</f>
        <v>0</v>
      </c>
      <c r="QX39" s="7">
        <f t="shared" si="1564"/>
        <v>0</v>
      </c>
      <c r="QY39" s="7">
        <f t="shared" ref="QY39:QZ39" si="1565">QY38/9.6</f>
        <v>0</v>
      </c>
      <c r="QZ39" s="7">
        <f t="shared" si="1565"/>
        <v>0</v>
      </c>
      <c r="RA39" s="7">
        <f t="shared" ref="RA39:RB39" si="1566">RA38/9.6</f>
        <v>0</v>
      </c>
      <c r="RB39" s="7">
        <f t="shared" si="1566"/>
        <v>0</v>
      </c>
      <c r="RC39" s="7">
        <f t="shared" ref="RC39:RD39" si="1567">RC38/9.6</f>
        <v>0</v>
      </c>
      <c r="RD39" s="7">
        <f t="shared" si="1567"/>
        <v>0</v>
      </c>
      <c r="RE39" s="7">
        <f t="shared" ref="RE39:RF39" si="1568">RE38/9.6</f>
        <v>0</v>
      </c>
      <c r="RF39" s="7">
        <f t="shared" si="1568"/>
        <v>0</v>
      </c>
      <c r="RG39" s="7">
        <f t="shared" ref="RG39:RH39" si="1569">RG38/9.6</f>
        <v>0</v>
      </c>
      <c r="RH39" s="7">
        <f t="shared" si="1569"/>
        <v>0</v>
      </c>
      <c r="RI39" s="7">
        <f t="shared" ref="RI39" si="1570">RI38/9.6</f>
        <v>0</v>
      </c>
      <c r="RJ39" s="7">
        <f t="shared" ref="RJ39:RK39" si="1571">RJ38/9.6</f>
        <v>0</v>
      </c>
      <c r="RK39" s="7">
        <f t="shared" si="1571"/>
        <v>0</v>
      </c>
      <c r="RL39" s="7">
        <f t="shared" ref="RL39:RM39" si="1572">RL38/9.6</f>
        <v>0</v>
      </c>
      <c r="RM39" s="7">
        <f t="shared" si="1572"/>
        <v>0</v>
      </c>
      <c r="RN39" s="7">
        <f t="shared" ref="RN39:RO39" si="1573">RN38/9.6</f>
        <v>0</v>
      </c>
      <c r="RO39" s="7">
        <f t="shared" si="1573"/>
        <v>0</v>
      </c>
      <c r="RP39" s="7">
        <f t="shared" ref="RP39" si="1574">RP38/9.6</f>
        <v>0</v>
      </c>
      <c r="RQ39" s="7">
        <f t="shared" ref="RQ39:RR39" si="1575">RQ38/9.6</f>
        <v>0</v>
      </c>
      <c r="RR39" s="7">
        <f t="shared" si="1575"/>
        <v>0</v>
      </c>
      <c r="RS39" s="7">
        <f t="shared" ref="RS39:RT39" si="1576">RS38/9.6</f>
        <v>0</v>
      </c>
      <c r="RT39" s="7">
        <f t="shared" si="1576"/>
        <v>0</v>
      </c>
      <c r="RU39" s="7">
        <f t="shared" ref="RU39:RV39" si="1577">RU38/9.6</f>
        <v>0</v>
      </c>
      <c r="RV39" s="7">
        <f t="shared" si="1577"/>
        <v>0</v>
      </c>
      <c r="RW39" s="7">
        <f t="shared" ref="RW39" si="1578">RW38/9.6</f>
        <v>0</v>
      </c>
      <c r="RX39" s="7">
        <f t="shared" ref="RX39:SD39" si="1579">RX38/9.6</f>
        <v>0</v>
      </c>
      <c r="RY39" s="7">
        <f t="shared" si="1579"/>
        <v>0</v>
      </c>
      <c r="RZ39" s="7">
        <f t="shared" si="1579"/>
        <v>0</v>
      </c>
      <c r="SA39" s="7">
        <f t="shared" si="1579"/>
        <v>0</v>
      </c>
      <c r="SB39" s="7">
        <f t="shared" si="1579"/>
        <v>0</v>
      </c>
      <c r="SC39" s="7">
        <f t="shared" si="1579"/>
        <v>0</v>
      </c>
      <c r="SD39" s="7">
        <f t="shared" si="1579"/>
        <v>0</v>
      </c>
      <c r="SE39" s="7">
        <f t="shared" ref="SE39:SF39" si="1580">SE38/9.6</f>
        <v>0</v>
      </c>
      <c r="SF39" s="7">
        <f t="shared" si="1580"/>
        <v>0</v>
      </c>
      <c r="SG39" s="7">
        <f t="shared" ref="SG39:SH39" si="1581">SG38/9.6</f>
        <v>0</v>
      </c>
      <c r="SH39" s="7">
        <f t="shared" si="1581"/>
        <v>0</v>
      </c>
      <c r="SI39" s="7">
        <f t="shared" ref="SI39:SJ39" si="1582">SI38/9.6</f>
        <v>0</v>
      </c>
      <c r="SJ39" s="7">
        <f t="shared" si="1582"/>
        <v>0</v>
      </c>
      <c r="SK39" s="7">
        <f t="shared" ref="SK39:SL39" si="1583">SK38/9.6</f>
        <v>0</v>
      </c>
      <c r="SL39" s="7">
        <f t="shared" si="1583"/>
        <v>0</v>
      </c>
      <c r="SM39" s="7">
        <f t="shared" ref="SM39:SO39" si="1584">SM38/9.6</f>
        <v>0</v>
      </c>
      <c r="SN39" s="7">
        <f t="shared" si="1584"/>
        <v>0</v>
      </c>
      <c r="SO39" s="7">
        <f t="shared" si="1584"/>
        <v>0</v>
      </c>
      <c r="SP39" s="7">
        <f t="shared" ref="SP39:SQ39" si="1585">SP38/9.6</f>
        <v>0</v>
      </c>
      <c r="SQ39" s="7">
        <f t="shared" si="1585"/>
        <v>0</v>
      </c>
      <c r="SR39" s="7">
        <f t="shared" ref="SR39:SS39" si="1586">SR38/9.6</f>
        <v>0</v>
      </c>
      <c r="SS39" s="7">
        <f t="shared" si="1586"/>
        <v>0</v>
      </c>
      <c r="ST39" s="7">
        <f t="shared" ref="ST39:SU39" si="1587">ST38/9.6</f>
        <v>0</v>
      </c>
      <c r="SU39" s="7">
        <f t="shared" si="1587"/>
        <v>0</v>
      </c>
      <c r="SV39" s="7">
        <f t="shared" ref="SV39:SW39" si="1588">SV38/9.6</f>
        <v>0</v>
      </c>
      <c r="SW39" s="7">
        <f t="shared" si="1588"/>
        <v>0</v>
      </c>
      <c r="SX39" s="7">
        <f t="shared" ref="SX39" si="1589">SX38/9.6</f>
        <v>0</v>
      </c>
      <c r="SY39" s="7">
        <f t="shared" ref="SY39:SZ39" si="1590">SY38/9.6</f>
        <v>0</v>
      </c>
      <c r="SZ39" s="7">
        <f t="shared" si="1590"/>
        <v>0</v>
      </c>
      <c r="TA39" s="7">
        <f t="shared" ref="TA39:TB39" si="1591">TA38/9.6</f>
        <v>0</v>
      </c>
      <c r="TB39" s="7">
        <f t="shared" si="1591"/>
        <v>0</v>
      </c>
      <c r="TC39" s="7">
        <f t="shared" ref="TC39:TD39" si="1592">TC38/9.6</f>
        <v>0</v>
      </c>
      <c r="TD39" s="7">
        <f t="shared" si="1592"/>
        <v>0</v>
      </c>
      <c r="TE39" s="7">
        <f t="shared" ref="TE39:TF39" si="1593">TE38/9.6</f>
        <v>0</v>
      </c>
      <c r="TF39" s="7">
        <f t="shared" si="1593"/>
        <v>0</v>
      </c>
      <c r="TG39" s="7">
        <f t="shared" ref="TG39:TH39" si="1594">TG38/9.6</f>
        <v>0</v>
      </c>
      <c r="TH39" s="7">
        <f t="shared" si="1594"/>
        <v>0</v>
      </c>
      <c r="TI39" s="7">
        <f t="shared" ref="TI39:TJ39" si="1595">TI38/9.6</f>
        <v>0</v>
      </c>
      <c r="TJ39" s="7">
        <f t="shared" si="1595"/>
        <v>0</v>
      </c>
      <c r="TK39" s="7">
        <f t="shared" ref="TK39:TL39" si="1596">TK38/9.6</f>
        <v>0</v>
      </c>
      <c r="TL39" s="7">
        <f t="shared" si="1596"/>
        <v>0</v>
      </c>
      <c r="TM39" s="7">
        <f t="shared" ref="TM39:TN39" si="1597">TM38/9.6</f>
        <v>0</v>
      </c>
      <c r="TN39" s="7">
        <f t="shared" si="1597"/>
        <v>0</v>
      </c>
      <c r="TO39" s="7">
        <f t="shared" ref="TO39:TP39" si="1598">TO38/9.6</f>
        <v>0</v>
      </c>
      <c r="TP39" s="7">
        <f t="shared" si="1598"/>
        <v>0</v>
      </c>
      <c r="TQ39" s="7">
        <f t="shared" ref="TQ39:TR39" si="1599">TQ38/9.6</f>
        <v>0</v>
      </c>
      <c r="TR39" s="7">
        <f t="shared" si="1599"/>
        <v>0</v>
      </c>
      <c r="TS39" s="7">
        <f t="shared" ref="TS39:TT39" si="1600">TS38/9.6</f>
        <v>0</v>
      </c>
      <c r="TT39" s="7">
        <f t="shared" si="1600"/>
        <v>0</v>
      </c>
      <c r="TU39" s="7">
        <f t="shared" ref="TU39:TV39" si="1601">TU38/9.6</f>
        <v>0</v>
      </c>
      <c r="TV39" s="7">
        <f t="shared" si="1601"/>
        <v>0</v>
      </c>
      <c r="TW39" s="7">
        <f t="shared" ref="TW39:TX39" si="1602">TW38/9.6</f>
        <v>0</v>
      </c>
      <c r="TX39" s="7">
        <f t="shared" si="1602"/>
        <v>0</v>
      </c>
      <c r="TY39" s="7">
        <f t="shared" ref="TY39:TZ39" si="1603">TY38/9.6</f>
        <v>0</v>
      </c>
      <c r="TZ39" s="7">
        <f t="shared" si="1603"/>
        <v>0</v>
      </c>
      <c r="UA39" s="7">
        <f t="shared" ref="UA39:UB39" si="1604">UA38/9.6</f>
        <v>0</v>
      </c>
      <c r="UB39" s="7">
        <f t="shared" si="1604"/>
        <v>0</v>
      </c>
      <c r="UC39" s="7">
        <f t="shared" ref="UC39:UD39" si="1605">UC38/9.6</f>
        <v>0</v>
      </c>
      <c r="UD39" s="7">
        <f t="shared" si="1605"/>
        <v>0</v>
      </c>
      <c r="UE39" s="7">
        <f t="shared" ref="UE39:UF39" si="1606">UE38/9.6</f>
        <v>0</v>
      </c>
      <c r="UF39" s="7">
        <f t="shared" si="1606"/>
        <v>0</v>
      </c>
      <c r="UG39" s="7">
        <f t="shared" ref="UG39:UH39" si="1607">UG38/9.6</f>
        <v>0</v>
      </c>
      <c r="UH39" s="7">
        <f t="shared" si="1607"/>
        <v>0</v>
      </c>
      <c r="UI39" s="7">
        <f t="shared" ref="UI39:UJ39" si="1608">UI38/9.6</f>
        <v>0</v>
      </c>
      <c r="UJ39" s="7">
        <f t="shared" si="1608"/>
        <v>0</v>
      </c>
      <c r="UK39" s="7">
        <f t="shared" ref="UK39:UL39" si="1609">UK38/9.6</f>
        <v>0</v>
      </c>
      <c r="UL39" s="7">
        <f t="shared" si="1609"/>
        <v>0</v>
      </c>
      <c r="UM39" s="7">
        <f t="shared" ref="UM39:UN39" si="1610">UM38/9.6</f>
        <v>0</v>
      </c>
      <c r="UN39" s="7">
        <f t="shared" si="1610"/>
        <v>0</v>
      </c>
      <c r="UO39" s="7">
        <f t="shared" ref="UO39:UP39" si="1611">UO38/9.6</f>
        <v>0</v>
      </c>
      <c r="UP39" s="7">
        <f t="shared" si="1611"/>
        <v>0</v>
      </c>
      <c r="UQ39" s="7">
        <f t="shared" ref="UQ39:UR39" si="1612">UQ38/9.6</f>
        <v>0</v>
      </c>
      <c r="UR39" s="7">
        <f t="shared" si="1612"/>
        <v>0</v>
      </c>
      <c r="US39" s="7">
        <f t="shared" ref="US39:UT39" si="1613">US38/9.6</f>
        <v>0</v>
      </c>
      <c r="UT39" s="7">
        <f t="shared" si="1613"/>
        <v>0</v>
      </c>
      <c r="UU39" s="7">
        <f t="shared" ref="UU39:UV39" si="1614">UU38/9.6</f>
        <v>0</v>
      </c>
      <c r="UV39" s="7">
        <f t="shared" si="1614"/>
        <v>0</v>
      </c>
      <c r="UW39" s="7">
        <f t="shared" ref="UW39:UX39" si="1615">UW38/9.6</f>
        <v>0</v>
      </c>
      <c r="UX39" s="7">
        <f t="shared" si="1615"/>
        <v>0</v>
      </c>
      <c r="UY39" s="7">
        <f t="shared" ref="UY39:UZ39" si="1616">UY38/9.6</f>
        <v>0</v>
      </c>
      <c r="UZ39" s="7">
        <f t="shared" si="1616"/>
        <v>0</v>
      </c>
      <c r="VA39" s="7">
        <f t="shared" ref="VA39:VB39" si="1617">VA38/9.6</f>
        <v>0</v>
      </c>
      <c r="VB39" s="7">
        <f t="shared" si="1617"/>
        <v>0</v>
      </c>
      <c r="VC39" s="7">
        <f t="shared" ref="VC39:VD39" si="1618">VC38/9.6</f>
        <v>0</v>
      </c>
      <c r="VD39" s="7">
        <f t="shared" si="1618"/>
        <v>0</v>
      </c>
      <c r="VE39" s="7">
        <f t="shared" ref="VE39:VF39" si="1619">VE38/9.6</f>
        <v>0</v>
      </c>
      <c r="VF39" s="7">
        <f t="shared" si="1619"/>
        <v>0</v>
      </c>
      <c r="VG39" s="7">
        <f t="shared" ref="VG39:VH39" si="1620">VG38/9.6</f>
        <v>0</v>
      </c>
      <c r="VH39" s="7">
        <f t="shared" si="1620"/>
        <v>0</v>
      </c>
      <c r="VI39" s="7">
        <f t="shared" ref="VI39:VJ39" si="1621">VI38/9.6</f>
        <v>0</v>
      </c>
      <c r="VJ39" s="7">
        <f t="shared" si="1621"/>
        <v>0</v>
      </c>
      <c r="VK39" s="7">
        <f t="shared" ref="VK39:VL39" si="1622">VK38/9.6</f>
        <v>0</v>
      </c>
      <c r="VL39" s="7">
        <f t="shared" si="1622"/>
        <v>0</v>
      </c>
      <c r="VM39" s="7">
        <f t="shared" ref="VM39:VN39" si="1623">VM38/9.6</f>
        <v>0</v>
      </c>
      <c r="VN39" s="7">
        <f t="shared" si="1623"/>
        <v>0</v>
      </c>
      <c r="VO39" s="7">
        <f t="shared" ref="VO39:VP39" si="1624">VO38/9.6</f>
        <v>0</v>
      </c>
      <c r="VP39" s="7">
        <f t="shared" si="1624"/>
        <v>0</v>
      </c>
      <c r="VQ39" s="7">
        <f t="shared" ref="VQ39:VR39" si="1625">VQ38/9.6</f>
        <v>0</v>
      </c>
      <c r="VR39" s="7">
        <f t="shared" si="1625"/>
        <v>0</v>
      </c>
      <c r="VS39" s="7">
        <f t="shared" ref="VS39:VT39" si="1626">VS38/9.6</f>
        <v>0</v>
      </c>
      <c r="VT39" s="7">
        <f t="shared" si="1626"/>
        <v>0</v>
      </c>
      <c r="VU39" s="7">
        <f t="shared" ref="VU39:VV39" si="1627">VU38/9.6</f>
        <v>0</v>
      </c>
      <c r="VV39" s="7">
        <f t="shared" si="1627"/>
        <v>0</v>
      </c>
      <c r="VW39" s="7">
        <f t="shared" ref="VW39:WC39" si="1628">VW38/9.6</f>
        <v>0</v>
      </c>
      <c r="VX39" s="7">
        <f t="shared" si="1628"/>
        <v>0</v>
      </c>
      <c r="VY39" s="7">
        <f t="shared" si="1628"/>
        <v>0</v>
      </c>
      <c r="VZ39" s="7">
        <f t="shared" si="1628"/>
        <v>0</v>
      </c>
      <c r="WA39" s="7">
        <f t="shared" si="1628"/>
        <v>0</v>
      </c>
      <c r="WB39" s="7">
        <f t="shared" si="1628"/>
        <v>0</v>
      </c>
      <c r="WC39" s="7">
        <f t="shared" si="1628"/>
        <v>0</v>
      </c>
      <c r="WD39" s="7">
        <f t="shared" ref="WD39:WE39" si="1629">WD38/9.6</f>
        <v>0</v>
      </c>
      <c r="WE39" s="7">
        <f t="shared" si="1629"/>
        <v>0</v>
      </c>
      <c r="WF39" s="7">
        <f t="shared" ref="WF39:WG39" si="1630">WF38/9.6</f>
        <v>0</v>
      </c>
      <c r="WG39" s="7">
        <f t="shared" si="1630"/>
        <v>0</v>
      </c>
      <c r="WH39" s="7">
        <f t="shared" ref="WH39:WI39" si="1631">WH38/9.6</f>
        <v>0</v>
      </c>
      <c r="WI39" s="7">
        <f t="shared" si="1631"/>
        <v>0</v>
      </c>
      <c r="WJ39" s="7">
        <f t="shared" ref="WJ39:WK39" si="1632">WJ38/9.6</f>
        <v>0</v>
      </c>
      <c r="WK39" s="7">
        <f t="shared" si="1632"/>
        <v>0</v>
      </c>
      <c r="WL39" s="7">
        <f t="shared" ref="WL39:WM39" si="1633">WL38/9.6</f>
        <v>0</v>
      </c>
      <c r="WM39" s="7">
        <f t="shared" si="1633"/>
        <v>0</v>
      </c>
      <c r="WN39" s="7">
        <f t="shared" ref="WN39:WO39" si="1634">WN38/9.6</f>
        <v>0</v>
      </c>
      <c r="WO39" s="7">
        <f t="shared" si="1634"/>
        <v>0</v>
      </c>
      <c r="WP39" s="7">
        <f t="shared" ref="WP39:WQ39" si="1635">WP38/9.6</f>
        <v>0</v>
      </c>
      <c r="WQ39" s="7">
        <f t="shared" si="1635"/>
        <v>0</v>
      </c>
      <c r="WR39" s="7">
        <f t="shared" ref="WR39" si="1636">WR38/9.6</f>
        <v>0</v>
      </c>
      <c r="WS39" s="7">
        <f t="shared" ref="WS39:WY39" si="1637">WS38/9.6</f>
        <v>0</v>
      </c>
      <c r="WT39" s="7">
        <f t="shared" si="1637"/>
        <v>0</v>
      </c>
      <c r="WU39" s="7">
        <f t="shared" si="1637"/>
        <v>0</v>
      </c>
      <c r="WV39" s="7">
        <f t="shared" si="1637"/>
        <v>0</v>
      </c>
      <c r="WW39" s="7">
        <f t="shared" si="1637"/>
        <v>0</v>
      </c>
      <c r="WX39" s="7">
        <f t="shared" si="1637"/>
        <v>0</v>
      </c>
      <c r="WY39" s="7">
        <f t="shared" si="1637"/>
        <v>0</v>
      </c>
      <c r="WZ39" s="7">
        <f t="shared" ref="WZ39:XA39" si="1638">WZ38/9.6</f>
        <v>0</v>
      </c>
      <c r="XA39" s="7">
        <f t="shared" si="1638"/>
        <v>0</v>
      </c>
      <c r="XB39" s="7">
        <f t="shared" ref="XB39:XC39" si="1639">XB38/9.6</f>
        <v>0</v>
      </c>
      <c r="XC39" s="7">
        <f t="shared" si="1639"/>
        <v>0</v>
      </c>
      <c r="XD39" s="7">
        <f t="shared" ref="XD39" si="1640">XD38/9.6</f>
        <v>0</v>
      </c>
      <c r="XE39" s="7">
        <f t="shared" ref="XE39:XK39" si="1641">XE38/9.6</f>
        <v>0</v>
      </c>
      <c r="XF39" s="7">
        <f t="shared" si="1641"/>
        <v>0</v>
      </c>
      <c r="XG39" s="7">
        <f t="shared" si="1641"/>
        <v>0</v>
      </c>
      <c r="XH39" s="7">
        <f t="shared" si="1641"/>
        <v>0</v>
      </c>
      <c r="XI39" s="7">
        <f t="shared" si="1641"/>
        <v>0</v>
      </c>
      <c r="XJ39" s="7">
        <f t="shared" si="1641"/>
        <v>0</v>
      </c>
      <c r="XK39" s="7">
        <f t="shared" si="1641"/>
        <v>0</v>
      </c>
      <c r="XL39" s="7">
        <f t="shared" ref="XL39" si="1642">XL38/9.6</f>
        <v>0</v>
      </c>
      <c r="XM39" s="7">
        <f t="shared" ref="XM39:XS39" si="1643">XM38/9.6</f>
        <v>0</v>
      </c>
      <c r="XN39" s="7">
        <f t="shared" si="1643"/>
        <v>0</v>
      </c>
      <c r="XO39" s="7">
        <f t="shared" si="1643"/>
        <v>0</v>
      </c>
      <c r="XP39" s="7">
        <f t="shared" si="1643"/>
        <v>0</v>
      </c>
      <c r="XQ39" s="7">
        <f t="shared" si="1643"/>
        <v>0</v>
      </c>
      <c r="XR39" s="7">
        <f t="shared" si="1643"/>
        <v>0</v>
      </c>
      <c r="XS39" s="7">
        <f t="shared" si="1643"/>
        <v>0</v>
      </c>
      <c r="XT39" s="7">
        <f t="shared" ref="XT39:XU39" si="1644">XT38/9.6</f>
        <v>0</v>
      </c>
      <c r="XU39" s="7">
        <f t="shared" si="1644"/>
        <v>0</v>
      </c>
      <c r="XV39" s="7">
        <f t="shared" ref="XV39:XW39" si="1645">XV38/9.6</f>
        <v>0</v>
      </c>
      <c r="XW39" s="7">
        <f t="shared" si="1645"/>
        <v>0</v>
      </c>
      <c r="XX39" s="7">
        <f t="shared" ref="XX39:XY39" si="1646">XX38/9.6</f>
        <v>0</v>
      </c>
      <c r="XY39" s="7">
        <f t="shared" si="1646"/>
        <v>0</v>
      </c>
      <c r="XZ39" s="7">
        <f t="shared" ref="XZ39" si="1647">XZ38/9.6</f>
        <v>0</v>
      </c>
      <c r="YA39" s="7">
        <f t="shared" ref="YA39:YB39" si="1648">YA38/9.6</f>
        <v>0</v>
      </c>
      <c r="YB39" s="7">
        <f t="shared" si="1648"/>
        <v>0</v>
      </c>
      <c r="YC39" s="7">
        <f t="shared" ref="YC39:YD39" si="1649">YC38/9.6</f>
        <v>0</v>
      </c>
      <c r="YD39" s="7">
        <f t="shared" si="1649"/>
        <v>0</v>
      </c>
      <c r="YE39" s="7">
        <f t="shared" ref="YE39:YF39" si="1650">YE38/9.6</f>
        <v>0</v>
      </c>
      <c r="YF39" s="7">
        <f t="shared" si="1650"/>
        <v>0</v>
      </c>
      <c r="YG39" s="7">
        <f t="shared" ref="YG39:YH39" si="1651">YG38/9.6</f>
        <v>0</v>
      </c>
      <c r="YH39" s="7">
        <f t="shared" si="1651"/>
        <v>0</v>
      </c>
      <c r="YI39" s="7">
        <f t="shared" ref="YI39:YJ39" si="1652">YI38/9.6</f>
        <v>0</v>
      </c>
      <c r="YJ39" s="7">
        <f t="shared" si="1652"/>
        <v>0</v>
      </c>
      <c r="YK39" s="7">
        <f t="shared" ref="YK39:YL39" si="1653">YK38/9.6</f>
        <v>0</v>
      </c>
      <c r="YL39" s="7">
        <f t="shared" si="1653"/>
        <v>0</v>
      </c>
      <c r="YM39" s="7">
        <f t="shared" ref="YM39:YN39" si="1654">YM38/9.6</f>
        <v>0</v>
      </c>
      <c r="YN39" s="7">
        <f t="shared" si="1654"/>
        <v>0</v>
      </c>
      <c r="YO39" s="7">
        <f t="shared" ref="YO39:YP39" si="1655">YO38/9.6</f>
        <v>0</v>
      </c>
      <c r="YP39" s="7">
        <f t="shared" si="1655"/>
        <v>0</v>
      </c>
      <c r="YQ39" s="7">
        <f t="shared" ref="YQ39:YR39" si="1656">YQ38/9.6</f>
        <v>0</v>
      </c>
      <c r="YR39" s="7">
        <f t="shared" si="1656"/>
        <v>0</v>
      </c>
      <c r="YS39" s="7">
        <f t="shared" ref="YS39:YT39" si="1657">YS38/9.6</f>
        <v>0</v>
      </c>
      <c r="YT39" s="7">
        <f t="shared" si="1657"/>
        <v>0</v>
      </c>
      <c r="YU39" s="7">
        <f t="shared" ref="YU39:YV39" si="1658">YU38/9.6</f>
        <v>0</v>
      </c>
      <c r="YV39" s="7">
        <f t="shared" si="1658"/>
        <v>0</v>
      </c>
      <c r="YW39" s="7">
        <f t="shared" ref="YW39:YX39" si="1659">YW38/9.6</f>
        <v>0</v>
      </c>
      <c r="YX39" s="7">
        <f t="shared" si="1659"/>
        <v>0</v>
      </c>
      <c r="YY39" s="7">
        <f t="shared" ref="YY39" si="1660">YY38/9.6</f>
        <v>0</v>
      </c>
      <c r="YZ39" s="7">
        <f t="shared" ref="YZ39:ZA39" si="1661">YZ38/9.6</f>
        <v>0</v>
      </c>
      <c r="ZA39" s="7">
        <f t="shared" si="1661"/>
        <v>0</v>
      </c>
      <c r="ZB39" s="7">
        <f t="shared" ref="ZB39:ZC39" si="1662">ZB38/9.6</f>
        <v>0</v>
      </c>
      <c r="ZC39" s="7">
        <f t="shared" si="1662"/>
        <v>0</v>
      </c>
      <c r="ZD39" s="7">
        <f t="shared" ref="ZD39:ZE39" si="1663">ZD38/9.6</f>
        <v>0</v>
      </c>
      <c r="ZE39" s="7">
        <f t="shared" si="1663"/>
        <v>0</v>
      </c>
      <c r="ZF39" s="7">
        <f t="shared" ref="ZF39:ZG39" si="1664">ZF38/9.6</f>
        <v>0</v>
      </c>
      <c r="ZG39" s="7">
        <f t="shared" si="1664"/>
        <v>0</v>
      </c>
      <c r="ZH39" s="7">
        <f t="shared" ref="ZH39" si="1665">ZH38/9.6</f>
        <v>0</v>
      </c>
      <c r="ZI39" s="7">
        <f t="shared" ref="ZI39:ZO39" si="1666">ZI38/9.6</f>
        <v>0</v>
      </c>
      <c r="ZJ39" s="7">
        <f t="shared" si="1666"/>
        <v>0</v>
      </c>
      <c r="ZK39" s="7">
        <f t="shared" si="1666"/>
        <v>0</v>
      </c>
      <c r="ZL39" s="7">
        <f t="shared" si="1666"/>
        <v>0</v>
      </c>
      <c r="ZM39" s="7">
        <f t="shared" si="1666"/>
        <v>0</v>
      </c>
      <c r="ZN39" s="7">
        <f t="shared" si="1666"/>
        <v>0</v>
      </c>
      <c r="ZO39" s="7">
        <f t="shared" si="1666"/>
        <v>0</v>
      </c>
      <c r="ZP39" s="7">
        <f t="shared" ref="ZP39" si="1667">ZP38/9.6</f>
        <v>0</v>
      </c>
      <c r="ZQ39" s="7">
        <f t="shared" ref="ZQ39:ZW39" si="1668">ZQ38/9.6</f>
        <v>0</v>
      </c>
      <c r="ZR39" s="7">
        <f t="shared" si="1668"/>
        <v>0</v>
      </c>
      <c r="ZS39" s="7">
        <f t="shared" si="1668"/>
        <v>0</v>
      </c>
      <c r="ZT39" s="7">
        <f t="shared" si="1668"/>
        <v>0</v>
      </c>
      <c r="ZU39" s="7">
        <f t="shared" si="1668"/>
        <v>0</v>
      </c>
      <c r="ZV39" s="7">
        <f t="shared" si="1668"/>
        <v>0</v>
      </c>
      <c r="ZW39" s="7">
        <f t="shared" si="1668"/>
        <v>0</v>
      </c>
      <c r="ZX39" s="7">
        <f t="shared" ref="ZX39:ZY39" si="1669">ZX38/9.6</f>
        <v>0</v>
      </c>
      <c r="ZY39" s="7">
        <f t="shared" si="1669"/>
        <v>0</v>
      </c>
      <c r="ZZ39" s="7">
        <f t="shared" ref="ZZ39:AAA39" si="1670">ZZ38/9.6</f>
        <v>0</v>
      </c>
      <c r="AAA39" s="7">
        <f t="shared" si="1670"/>
        <v>0</v>
      </c>
      <c r="AAB39" s="7">
        <f t="shared" ref="AAB39:AAC39" si="1671">AAB38/9.6</f>
        <v>0</v>
      </c>
      <c r="AAC39" s="7">
        <f t="shared" si="1671"/>
        <v>0</v>
      </c>
      <c r="AAD39" s="7">
        <f t="shared" ref="AAD39:AAE39" si="1672">AAD38/9.6</f>
        <v>0</v>
      </c>
      <c r="AAE39" s="7">
        <f t="shared" si="1672"/>
        <v>0</v>
      </c>
      <c r="AAF39" s="7">
        <f t="shared" ref="AAF39:AAG39" si="1673">AAF38/9.6</f>
        <v>0</v>
      </c>
      <c r="AAG39" s="7">
        <f t="shared" si="1673"/>
        <v>0</v>
      </c>
      <c r="AAH39" s="7">
        <f t="shared" ref="AAH39:AAI39" si="1674">AAH38/9.6</f>
        <v>0</v>
      </c>
      <c r="AAI39" s="7">
        <f t="shared" si="1674"/>
        <v>0</v>
      </c>
      <c r="AAJ39" s="7">
        <f t="shared" ref="AAJ39:AAK39" si="1675">AAJ38/9.6</f>
        <v>0</v>
      </c>
      <c r="AAK39" s="7">
        <f t="shared" si="1675"/>
        <v>0</v>
      </c>
      <c r="AAL39" s="7">
        <f t="shared" ref="AAL39:AAM39" si="1676">AAL38/9.6</f>
        <v>0</v>
      </c>
      <c r="AAM39" s="7">
        <f t="shared" si="1676"/>
        <v>0</v>
      </c>
      <c r="AAN39" s="7">
        <f t="shared" ref="AAN39:AAO39" si="1677">AAN38/9.6</f>
        <v>0</v>
      </c>
      <c r="AAO39" s="7">
        <f t="shared" si="1677"/>
        <v>0</v>
      </c>
      <c r="AAP39" s="7">
        <f t="shared" ref="AAP39:AAQ39" si="1678">AAP38/9.6</f>
        <v>0</v>
      </c>
      <c r="AAQ39" s="7">
        <f t="shared" si="1678"/>
        <v>0</v>
      </c>
      <c r="AAR39" s="7">
        <f t="shared" ref="AAR39:AAS39" si="1679">AAR38/9.6</f>
        <v>0</v>
      </c>
      <c r="AAS39" s="7">
        <f t="shared" si="1679"/>
        <v>0</v>
      </c>
      <c r="AAT39" s="7">
        <f t="shared" ref="AAT39:AAU39" si="1680">AAT38/9.6</f>
        <v>0</v>
      </c>
      <c r="AAU39" s="7">
        <f t="shared" si="1680"/>
        <v>0</v>
      </c>
      <c r="AAV39" s="7">
        <f t="shared" ref="AAV39:AAW39" si="1681">AAV38/9.6</f>
        <v>0</v>
      </c>
      <c r="AAW39" s="7">
        <f t="shared" si="1681"/>
        <v>0</v>
      </c>
      <c r="AAX39" s="7">
        <f t="shared" ref="AAX39:AAY39" si="1682">AAX38/9.6</f>
        <v>0</v>
      </c>
      <c r="AAY39" s="7">
        <f t="shared" si="1682"/>
        <v>0</v>
      </c>
      <c r="AAZ39" s="7">
        <f t="shared" ref="AAZ39:ABA39" si="1683">AAZ38/9.6</f>
        <v>0</v>
      </c>
      <c r="ABA39" s="7">
        <f t="shared" si="1683"/>
        <v>0</v>
      </c>
      <c r="ABB39" s="7">
        <f t="shared" ref="ABB39:ABC39" si="1684">ABB38/9.6</f>
        <v>0</v>
      </c>
      <c r="ABC39" s="7">
        <f t="shared" si="1684"/>
        <v>0</v>
      </c>
      <c r="ABD39" s="7">
        <f t="shared" ref="ABD39:ABE39" si="1685">ABD38/9.6</f>
        <v>0</v>
      </c>
      <c r="ABE39" s="7">
        <f t="shared" si="1685"/>
        <v>0</v>
      </c>
      <c r="ABF39" s="7">
        <f t="shared" ref="ABF39:ABG39" si="1686">ABF38/9.6</f>
        <v>0</v>
      </c>
      <c r="ABG39" s="7">
        <f t="shared" si="1686"/>
        <v>0</v>
      </c>
      <c r="ABH39" s="7">
        <f t="shared" ref="ABH39" si="1687">ABH38/9.6</f>
        <v>0</v>
      </c>
      <c r="ABI39" s="7">
        <f t="shared" ref="ABI39:ABJ39" si="1688">ABI38/9.6</f>
        <v>0</v>
      </c>
      <c r="ABJ39" s="7">
        <f t="shared" si="1688"/>
        <v>0</v>
      </c>
      <c r="ABK39" s="7">
        <f t="shared" ref="ABK39:ABL39" si="1689">ABK38/9.6</f>
        <v>0</v>
      </c>
      <c r="ABL39" s="7">
        <f t="shared" si="1689"/>
        <v>0</v>
      </c>
      <c r="ABM39" s="7">
        <f t="shared" ref="ABM39:ABN39" si="1690">ABM38/9.6</f>
        <v>0</v>
      </c>
      <c r="ABN39" s="7">
        <f t="shared" si="1690"/>
        <v>0</v>
      </c>
      <c r="ABO39" s="7">
        <f t="shared" ref="ABO39:ABP39" si="1691">ABO38/9.6</f>
        <v>0</v>
      </c>
      <c r="ABP39" s="7">
        <f t="shared" si="1691"/>
        <v>0</v>
      </c>
      <c r="ABQ39" s="7">
        <f t="shared" ref="ABQ39:ABR39" si="1692">ABQ38/9.6</f>
        <v>0</v>
      </c>
      <c r="ABR39" s="7">
        <f t="shared" si="1692"/>
        <v>0</v>
      </c>
      <c r="ABS39" s="7">
        <f t="shared" ref="ABS39:ABT39" si="1693">ABS38/9.6</f>
        <v>0</v>
      </c>
      <c r="ABT39" s="7">
        <f t="shared" si="1693"/>
        <v>0</v>
      </c>
      <c r="ABU39" s="7">
        <f t="shared" ref="ABU39:ABV39" si="1694">ABU38/9.6</f>
        <v>0</v>
      </c>
      <c r="ABV39" s="7">
        <f t="shared" si="1694"/>
        <v>0</v>
      </c>
      <c r="ABW39" s="7">
        <f t="shared" ref="ABW39:ABX39" si="1695">ABW38/9.6</f>
        <v>0</v>
      </c>
      <c r="ABX39" s="7">
        <f t="shared" si="1695"/>
        <v>0</v>
      </c>
      <c r="ABY39" s="7">
        <f t="shared" ref="ABY39:ABZ39" si="1696">ABY38/9.6</f>
        <v>0</v>
      </c>
      <c r="ABZ39" s="7">
        <f t="shared" si="1696"/>
        <v>0</v>
      </c>
      <c r="ACA39" s="7">
        <f t="shared" ref="ACA39:ACB39" si="1697">ACA38/9.6</f>
        <v>0</v>
      </c>
      <c r="ACB39" s="7">
        <f t="shared" si="1697"/>
        <v>0</v>
      </c>
      <c r="ACC39" s="7">
        <f t="shared" ref="ACC39:ACD39" si="1698">ACC38/9.6</f>
        <v>0</v>
      </c>
      <c r="ACD39" s="7">
        <f t="shared" si="1698"/>
        <v>0</v>
      </c>
      <c r="ACE39" s="7">
        <f t="shared" ref="ACE39:ACF39" si="1699">ACE38/9.6</f>
        <v>0</v>
      </c>
      <c r="ACF39" s="7">
        <f t="shared" si="1699"/>
        <v>0</v>
      </c>
      <c r="ACG39" s="7">
        <f t="shared" ref="ACG39:ACH39" si="1700">ACG38/9.6</f>
        <v>0</v>
      </c>
      <c r="ACH39" s="7">
        <f t="shared" si="1700"/>
        <v>0</v>
      </c>
      <c r="ACI39" s="7">
        <f t="shared" ref="ACI39:ACJ39" si="1701">ACI38/9.6</f>
        <v>0</v>
      </c>
      <c r="ACJ39" s="7">
        <f t="shared" si="1701"/>
        <v>0</v>
      </c>
      <c r="ACK39" s="7">
        <f t="shared" ref="ACK39:ACL39" si="1702">ACK38/9.6</f>
        <v>0</v>
      </c>
      <c r="ACL39" s="7">
        <f t="shared" si="1702"/>
        <v>0</v>
      </c>
      <c r="ACM39" s="7">
        <f t="shared" ref="ACM39:ACN39" si="1703">ACM38/9.6</f>
        <v>0</v>
      </c>
      <c r="ACN39" s="7">
        <f t="shared" si="1703"/>
        <v>0</v>
      </c>
      <c r="ACO39" s="7">
        <f t="shared" ref="ACO39:ACP39" si="1704">ACO38/9.6</f>
        <v>0</v>
      </c>
      <c r="ACP39" s="7">
        <f t="shared" si="1704"/>
        <v>0</v>
      </c>
      <c r="ACQ39" s="7">
        <f t="shared" ref="ACQ39:ACR39" si="1705">ACQ38/9.6</f>
        <v>0</v>
      </c>
      <c r="ACR39" s="7">
        <f t="shared" si="1705"/>
        <v>0</v>
      </c>
      <c r="ACS39" s="7">
        <f t="shared" ref="ACS39:ACT39" si="1706">ACS38/9.6</f>
        <v>0</v>
      </c>
      <c r="ACT39" s="7">
        <f t="shared" si="1706"/>
        <v>0</v>
      </c>
      <c r="ACU39" s="7">
        <f t="shared" ref="ACU39:ACV39" si="1707">ACU38/9.6</f>
        <v>0</v>
      </c>
      <c r="ACV39" s="7">
        <f t="shared" si="1707"/>
        <v>0</v>
      </c>
      <c r="ACW39" s="7">
        <f t="shared" ref="ACW39:ACX39" si="1708">ACW38/9.6</f>
        <v>0</v>
      </c>
      <c r="ACX39" s="7">
        <f t="shared" si="1708"/>
        <v>0</v>
      </c>
      <c r="ACY39" s="7">
        <f t="shared" ref="ACY39:ACZ39" si="1709">ACY38/9.6</f>
        <v>0</v>
      </c>
      <c r="ACZ39" s="7">
        <f t="shared" si="1709"/>
        <v>0</v>
      </c>
      <c r="ADA39" s="7">
        <f t="shared" ref="ADA39:ADB39" si="1710">ADA38/9.6</f>
        <v>0</v>
      </c>
      <c r="ADB39" s="7">
        <f t="shared" si="1710"/>
        <v>0</v>
      </c>
      <c r="ADC39" s="7">
        <f t="shared" ref="ADC39:ADD39" si="1711">ADC38/9.6</f>
        <v>0</v>
      </c>
      <c r="ADD39" s="7">
        <f t="shared" si="1711"/>
        <v>0</v>
      </c>
      <c r="ADE39" s="7">
        <f t="shared" ref="ADE39:ADF39" si="1712">ADE38/9.6</f>
        <v>0</v>
      </c>
      <c r="ADF39" s="7">
        <f t="shared" si="1712"/>
        <v>0</v>
      </c>
      <c r="ADG39" s="7">
        <f t="shared" ref="ADG39:ADH39" si="1713">ADG38/9.6</f>
        <v>0</v>
      </c>
      <c r="ADH39" s="7">
        <f t="shared" si="1713"/>
        <v>0</v>
      </c>
      <c r="ADI39" s="7">
        <f t="shared" ref="ADI39:ADJ39" si="1714">ADI38/9.6</f>
        <v>0</v>
      </c>
      <c r="ADJ39" s="7">
        <f t="shared" si="1714"/>
        <v>0</v>
      </c>
      <c r="ADK39" s="7">
        <f t="shared" ref="ADK39:ADL39" si="1715">ADK38/9.6</f>
        <v>0</v>
      </c>
      <c r="ADL39" s="7">
        <f t="shared" si="1715"/>
        <v>0</v>
      </c>
      <c r="ADM39" s="7">
        <f t="shared" ref="ADM39:ADN39" si="1716">ADM38/9.6</f>
        <v>0</v>
      </c>
      <c r="ADN39" s="7">
        <f t="shared" si="1716"/>
        <v>0</v>
      </c>
      <c r="ADO39" s="7">
        <f t="shared" ref="ADO39:ADP39" si="1717">ADO38/9.6</f>
        <v>0</v>
      </c>
      <c r="ADP39" s="7">
        <f t="shared" si="1717"/>
        <v>0</v>
      </c>
      <c r="ADQ39" s="7">
        <f t="shared" ref="ADQ39:ADR39" si="1718">ADQ38/9.6</f>
        <v>0</v>
      </c>
      <c r="ADR39" s="7">
        <f t="shared" si="1718"/>
        <v>0</v>
      </c>
      <c r="ADS39" s="7">
        <f t="shared" ref="ADS39:ADT39" si="1719">ADS38/9.6</f>
        <v>0</v>
      </c>
      <c r="ADT39" s="7">
        <f t="shared" si="1719"/>
        <v>0</v>
      </c>
      <c r="ADU39" s="7">
        <f t="shared" ref="ADU39:ADV39" si="1720">ADU38/9.6</f>
        <v>0</v>
      </c>
      <c r="ADV39" s="7">
        <f t="shared" si="1720"/>
        <v>0</v>
      </c>
      <c r="ADW39" s="7">
        <f t="shared" ref="ADW39:ADX39" si="1721">ADW38/9.6</f>
        <v>0</v>
      </c>
      <c r="ADX39" s="7">
        <f t="shared" si="1721"/>
        <v>0</v>
      </c>
      <c r="ADY39" s="7">
        <f t="shared" ref="ADY39:ADZ39" si="1722">ADY38/9.6</f>
        <v>0</v>
      </c>
      <c r="ADZ39" s="7">
        <f t="shared" si="1722"/>
        <v>0</v>
      </c>
      <c r="AEA39" s="7">
        <f t="shared" ref="AEA39" si="1723">AEA38/9.6</f>
        <v>0</v>
      </c>
      <c r="AEB39" s="7">
        <f t="shared" ref="AEB39:AEC39" si="1724">AEB38/9.6</f>
        <v>0</v>
      </c>
      <c r="AEC39" s="7">
        <f t="shared" si="1724"/>
        <v>0</v>
      </c>
      <c r="AED39" s="7">
        <f t="shared" ref="AED39:AEE39" si="1725">AED38/9.6</f>
        <v>0</v>
      </c>
      <c r="AEE39" s="7">
        <f t="shared" si="1725"/>
        <v>0</v>
      </c>
      <c r="AEF39" s="7">
        <f t="shared" ref="AEF39:AEG39" si="1726">AEF38/9.6</f>
        <v>0</v>
      </c>
      <c r="AEG39" s="7">
        <f t="shared" si="1726"/>
        <v>0</v>
      </c>
      <c r="AEH39" s="7">
        <f t="shared" ref="AEH39" si="1727">AEH38/9.6</f>
        <v>0</v>
      </c>
      <c r="AEI39" s="7">
        <f t="shared" ref="AEI39:AEO39" si="1728">AEI38/9.6</f>
        <v>0</v>
      </c>
      <c r="AEJ39" s="7">
        <f t="shared" si="1728"/>
        <v>0</v>
      </c>
      <c r="AEK39" s="7">
        <f t="shared" si="1728"/>
        <v>0</v>
      </c>
      <c r="AEL39" s="7">
        <f t="shared" si="1728"/>
        <v>0</v>
      </c>
      <c r="AEM39" s="7">
        <f t="shared" si="1728"/>
        <v>0</v>
      </c>
      <c r="AEN39" s="7">
        <f t="shared" si="1728"/>
        <v>0</v>
      </c>
      <c r="AEO39" s="7">
        <f t="shared" si="1728"/>
        <v>0</v>
      </c>
      <c r="AEP39" s="7">
        <f t="shared" ref="AEP39:AEQ39" si="1729">AEP38/9.6</f>
        <v>0</v>
      </c>
      <c r="AEQ39" s="7">
        <f t="shared" si="1729"/>
        <v>0</v>
      </c>
      <c r="AER39" s="7">
        <f t="shared" ref="AER39:AES39" si="1730">AER38/9.6</f>
        <v>0</v>
      </c>
      <c r="AES39" s="7">
        <f t="shared" si="1730"/>
        <v>0</v>
      </c>
      <c r="AET39" s="7">
        <f t="shared" ref="AET39:AEU39" si="1731">AET38/9.6</f>
        <v>0</v>
      </c>
      <c r="AEU39" s="7">
        <f t="shared" si="1731"/>
        <v>0</v>
      </c>
      <c r="AEV39" s="7">
        <f t="shared" ref="AEV39:AEW39" si="1732">AEV38/9.6</f>
        <v>0</v>
      </c>
      <c r="AEW39" s="7">
        <f t="shared" si="1732"/>
        <v>0</v>
      </c>
      <c r="AEX39" s="7">
        <f t="shared" ref="AEX39:AEY39" si="1733">AEX38/9.6</f>
        <v>0</v>
      </c>
      <c r="AEY39" s="7">
        <f t="shared" si="1733"/>
        <v>0</v>
      </c>
      <c r="AEZ39" s="7">
        <f t="shared" ref="AEZ39:AFA39" si="1734">AEZ38/9.6</f>
        <v>0</v>
      </c>
      <c r="AFA39" s="7">
        <f t="shared" si="1734"/>
        <v>0</v>
      </c>
      <c r="AFB39" s="7">
        <f t="shared" ref="AFB39:AFC39" si="1735">AFB38/9.6</f>
        <v>0</v>
      </c>
      <c r="AFC39" s="7">
        <f t="shared" si="1735"/>
        <v>0</v>
      </c>
      <c r="AFD39" s="7">
        <f t="shared" ref="AFD39:AFE39" si="1736">AFD38/9.6</f>
        <v>0</v>
      </c>
      <c r="AFE39" s="7">
        <f t="shared" si="1736"/>
        <v>0</v>
      </c>
      <c r="AFF39" s="7">
        <f t="shared" ref="AFF39:AFG39" si="1737">AFF38/9.6</f>
        <v>0</v>
      </c>
      <c r="AFG39" s="7">
        <f t="shared" si="1737"/>
        <v>0</v>
      </c>
      <c r="AFH39" s="7">
        <f t="shared" ref="AFH39:AFI39" si="1738">AFH38/9.6</f>
        <v>0</v>
      </c>
      <c r="AFI39" s="7">
        <f t="shared" si="1738"/>
        <v>0</v>
      </c>
      <c r="AFJ39" s="7">
        <f t="shared" ref="AFJ39:AFK39" si="1739">AFJ38/9.6</f>
        <v>0</v>
      </c>
      <c r="AFK39" s="7">
        <f t="shared" si="1739"/>
        <v>0</v>
      </c>
      <c r="AFL39" s="7">
        <f t="shared" ref="AFL39:AFM39" si="1740">AFL38/9.6</f>
        <v>0</v>
      </c>
      <c r="AFM39" s="7">
        <f t="shared" si="1740"/>
        <v>0</v>
      </c>
      <c r="AFN39" s="7">
        <f t="shared" ref="AFN39:AFO39" si="1741">AFN38/9.6</f>
        <v>0</v>
      </c>
      <c r="AFO39" s="7">
        <f t="shared" si="1741"/>
        <v>0</v>
      </c>
      <c r="AFP39" s="7">
        <f t="shared" ref="AFP39:AFQ39" si="1742">AFP38/9.6</f>
        <v>0</v>
      </c>
      <c r="AFQ39" s="7">
        <f t="shared" si="1742"/>
        <v>0</v>
      </c>
      <c r="AFR39" s="7">
        <f t="shared" ref="AFR39:AFS39" si="1743">AFR38/9.6</f>
        <v>0</v>
      </c>
      <c r="AFS39" s="7">
        <f t="shared" si="1743"/>
        <v>0</v>
      </c>
      <c r="AFT39" s="7">
        <f t="shared" ref="AFT39:AFU39" si="1744">AFT38/9.6</f>
        <v>0</v>
      </c>
      <c r="AFU39" s="7">
        <f t="shared" si="1744"/>
        <v>0</v>
      </c>
      <c r="AFV39" s="7">
        <f t="shared" ref="AFV39:AFW39" si="1745">AFV38/9.6</f>
        <v>0</v>
      </c>
      <c r="AFW39" s="7">
        <f t="shared" si="1745"/>
        <v>0</v>
      </c>
      <c r="AFX39" s="7">
        <f t="shared" ref="AFX39:AFY39" si="1746">AFX38/9.6</f>
        <v>0</v>
      </c>
      <c r="AFY39" s="7">
        <f t="shared" si="1746"/>
        <v>0</v>
      </c>
      <c r="AFZ39" s="7">
        <f t="shared" ref="AFZ39:AGA39" si="1747">AFZ38/9.6</f>
        <v>0</v>
      </c>
      <c r="AGA39" s="7">
        <f t="shared" si="1747"/>
        <v>0</v>
      </c>
      <c r="AGB39" s="7">
        <f t="shared" ref="AGB39:AGD39" si="1748">AGB38/9.6</f>
        <v>0</v>
      </c>
      <c r="AGC39" s="7">
        <f t="shared" si="1748"/>
        <v>0</v>
      </c>
      <c r="AGD39" s="7">
        <f t="shared" si="1748"/>
        <v>0</v>
      </c>
      <c r="AGE39" s="7">
        <f t="shared" ref="AGE39:AGF39" si="1749">AGE38/9.6</f>
        <v>0</v>
      </c>
      <c r="AGF39" s="7">
        <f t="shared" si="1749"/>
        <v>0</v>
      </c>
      <c r="AGG39" s="7">
        <f t="shared" ref="AGG39:AGH39" si="1750">AGG38/9.6</f>
        <v>0</v>
      </c>
      <c r="AGH39" s="7">
        <f t="shared" si="1750"/>
        <v>0</v>
      </c>
      <c r="AGI39" s="7">
        <f t="shared" ref="AGI39:AGJ39" si="1751">AGI38/9.6</f>
        <v>0</v>
      </c>
      <c r="AGJ39" s="7">
        <f t="shared" si="1751"/>
        <v>0</v>
      </c>
      <c r="AGK39" s="7">
        <f t="shared" ref="AGK39:AGL39" si="1752">AGK38/9.6</f>
        <v>0</v>
      </c>
      <c r="AGL39" s="7">
        <f t="shared" si="1752"/>
        <v>0</v>
      </c>
      <c r="AGM39" s="7">
        <f t="shared" ref="AGM39:AGN39" si="1753">AGM38/9.6</f>
        <v>0</v>
      </c>
      <c r="AGN39" s="7">
        <f t="shared" si="1753"/>
        <v>0</v>
      </c>
      <c r="AGO39" s="7">
        <f t="shared" ref="AGO39:AGP39" si="1754">AGO38/9.6</f>
        <v>0</v>
      </c>
      <c r="AGP39" s="7">
        <f t="shared" si="1754"/>
        <v>0</v>
      </c>
      <c r="AGQ39" s="7">
        <f t="shared" ref="AGQ39:AGR39" si="1755">AGQ38/9.6</f>
        <v>0</v>
      </c>
      <c r="AGR39" s="7">
        <f t="shared" si="1755"/>
        <v>0</v>
      </c>
      <c r="AGS39" s="7">
        <f t="shared" ref="AGS39:AGT39" si="1756">AGS38/9.6</f>
        <v>0</v>
      </c>
      <c r="AGT39" s="7">
        <f t="shared" si="1756"/>
        <v>0</v>
      </c>
      <c r="AGU39" s="7">
        <f t="shared" ref="AGU39:AGW39" si="1757">AGU38/9.6</f>
        <v>0</v>
      </c>
      <c r="AGV39" s="7">
        <f t="shared" si="1757"/>
        <v>0</v>
      </c>
      <c r="AGW39" s="7">
        <f t="shared" si="1757"/>
        <v>0</v>
      </c>
      <c r="AGX39" s="7">
        <f t="shared" ref="AGX39:AGY39" si="1758">AGX38/9.6</f>
        <v>0</v>
      </c>
      <c r="AGY39" s="7">
        <f t="shared" si="1758"/>
        <v>0</v>
      </c>
      <c r="AGZ39" s="7">
        <f t="shared" ref="AGZ39:AHA39" si="1759">AGZ38/9.6</f>
        <v>0</v>
      </c>
      <c r="AHA39" s="7">
        <f t="shared" si="1759"/>
        <v>0</v>
      </c>
      <c r="AHB39" s="7">
        <f t="shared" ref="AHB39:AHC39" si="1760">AHB38/9.6</f>
        <v>0</v>
      </c>
      <c r="AHC39" s="7">
        <f t="shared" si="1760"/>
        <v>0</v>
      </c>
      <c r="AHD39" s="7">
        <f t="shared" ref="AHD39:AHE39" si="1761">AHD38/9.6</f>
        <v>0</v>
      </c>
      <c r="AHE39" s="7">
        <f t="shared" si="1761"/>
        <v>0</v>
      </c>
      <c r="AHF39" s="7">
        <f t="shared" ref="AHF39:AHG39" si="1762">AHF38/9.6</f>
        <v>0</v>
      </c>
      <c r="AHG39" s="7">
        <f t="shared" si="1762"/>
        <v>0</v>
      </c>
      <c r="AHH39" s="7">
        <f t="shared" ref="AHH39:AHI39" si="1763">AHH38/9.6</f>
        <v>0</v>
      </c>
      <c r="AHI39" s="7">
        <f t="shared" si="1763"/>
        <v>0</v>
      </c>
      <c r="AHJ39" s="7">
        <f t="shared" ref="AHJ39:AHK39" si="1764">AHJ38/9.6</f>
        <v>0</v>
      </c>
      <c r="AHK39" s="7">
        <f t="shared" si="1764"/>
        <v>0</v>
      </c>
      <c r="AHL39" s="7">
        <f t="shared" ref="AHL39:AHM39" si="1765">AHL38/9.6</f>
        <v>0</v>
      </c>
      <c r="AHM39" s="7">
        <f t="shared" si="1765"/>
        <v>0</v>
      </c>
      <c r="AHN39" s="7">
        <f t="shared" ref="AHN39:AHO39" si="1766">AHN38/9.6</f>
        <v>0</v>
      </c>
      <c r="AHO39" s="7">
        <f t="shared" si="1766"/>
        <v>0</v>
      </c>
      <c r="AHP39" s="7">
        <f t="shared" ref="AHP39:AHQ39" si="1767">AHP38/9.6</f>
        <v>0</v>
      </c>
      <c r="AHQ39" s="7">
        <f t="shared" si="1767"/>
        <v>0</v>
      </c>
      <c r="AHR39" s="7">
        <f t="shared" ref="AHR39:AHS39" si="1768">AHR38/9.6</f>
        <v>0</v>
      </c>
      <c r="AHS39" s="7">
        <f t="shared" si="1768"/>
        <v>0</v>
      </c>
      <c r="AHT39" s="7">
        <f t="shared" ref="AHT39:AHU39" si="1769">AHT38/9.6</f>
        <v>0</v>
      </c>
      <c r="AHU39" s="7">
        <f t="shared" si="1769"/>
        <v>0</v>
      </c>
      <c r="AHV39" s="7">
        <f t="shared" ref="AHV39:AHW39" si="1770">AHV38/9.6</f>
        <v>0</v>
      </c>
      <c r="AHW39" s="7">
        <f t="shared" si="1770"/>
        <v>0</v>
      </c>
      <c r="AHX39" s="7">
        <f t="shared" ref="AHX39:AHY39" si="1771">AHX38/9.6</f>
        <v>0</v>
      </c>
      <c r="AHY39" s="7">
        <f t="shared" si="1771"/>
        <v>0</v>
      </c>
      <c r="AHZ39" s="7">
        <f t="shared" ref="AHZ39:AIA39" si="1772">AHZ38/9.6</f>
        <v>0</v>
      </c>
      <c r="AIA39" s="7">
        <f t="shared" si="1772"/>
        <v>0</v>
      </c>
      <c r="AIB39" s="7">
        <f t="shared" ref="AIB39:AIC39" si="1773">AIB38/9.6</f>
        <v>0</v>
      </c>
      <c r="AIC39" s="7">
        <f t="shared" si="1773"/>
        <v>0</v>
      </c>
      <c r="AID39" s="7">
        <f t="shared" ref="AID39:AIE39" si="1774">AID38/9.6</f>
        <v>0</v>
      </c>
      <c r="AIE39" s="7">
        <f t="shared" si="1774"/>
        <v>0</v>
      </c>
      <c r="AIF39" s="7">
        <f t="shared" ref="AIF39:AIG39" si="1775">AIF38/9.6</f>
        <v>0</v>
      </c>
      <c r="AIG39" s="7">
        <f t="shared" si="1775"/>
        <v>0</v>
      </c>
      <c r="AIH39" s="7">
        <f t="shared" ref="AIH39:AII39" si="1776">AIH38/9.6</f>
        <v>0</v>
      </c>
      <c r="AII39" s="7">
        <f t="shared" si="1776"/>
        <v>0</v>
      </c>
      <c r="AIJ39" s="7">
        <f t="shared" ref="AIJ39:AIK39" si="1777">AIJ38/9.6</f>
        <v>0</v>
      </c>
      <c r="AIK39" s="7">
        <f t="shared" si="1777"/>
        <v>0</v>
      </c>
      <c r="AIL39" s="7">
        <f t="shared" ref="AIL39:AIM39" si="1778">AIL38/9.6</f>
        <v>0</v>
      </c>
      <c r="AIM39" s="7">
        <f t="shared" si="1778"/>
        <v>0</v>
      </c>
      <c r="AIN39" s="7">
        <f t="shared" ref="AIN39:AIO39" si="1779">AIN38/9.6</f>
        <v>0</v>
      </c>
      <c r="AIO39" s="7">
        <f t="shared" si="1779"/>
        <v>0</v>
      </c>
      <c r="AIP39" s="7">
        <f t="shared" ref="AIP39:AIQ39" si="1780">AIP38/9.6</f>
        <v>0</v>
      </c>
      <c r="AIQ39" s="7">
        <f t="shared" si="1780"/>
        <v>0</v>
      </c>
      <c r="AIR39" s="7">
        <f t="shared" ref="AIR39:AIS39" si="1781">AIR38/9.6</f>
        <v>0</v>
      </c>
      <c r="AIS39" s="7">
        <f t="shared" si="1781"/>
        <v>0</v>
      </c>
      <c r="AIT39" s="7">
        <f t="shared" ref="AIT39:AIU39" si="1782">AIT38/9.6</f>
        <v>0</v>
      </c>
      <c r="AIU39" s="7">
        <f t="shared" si="1782"/>
        <v>0</v>
      </c>
      <c r="AIV39" s="7">
        <f t="shared" ref="AIV39:AIW39" si="1783">AIV38/9.6</f>
        <v>0</v>
      </c>
      <c r="AIW39" s="7">
        <f t="shared" si="1783"/>
        <v>0</v>
      </c>
      <c r="AIX39" s="7">
        <f t="shared" ref="AIX39:AIY39" si="1784">AIX38/9.6</f>
        <v>0</v>
      </c>
      <c r="AIY39" s="7">
        <f t="shared" si="1784"/>
        <v>0</v>
      </c>
      <c r="AIZ39" s="7">
        <f t="shared" ref="AIZ39:AJA39" si="1785">AIZ38/9.6</f>
        <v>0</v>
      </c>
      <c r="AJA39" s="7">
        <f t="shared" si="1785"/>
        <v>0</v>
      </c>
      <c r="AJB39" s="7">
        <f t="shared" ref="AJB39:AJC39" si="1786">AJB38/9.6</f>
        <v>0</v>
      </c>
      <c r="AJC39" s="7">
        <f t="shared" si="1786"/>
        <v>0</v>
      </c>
      <c r="AJD39" s="7">
        <f t="shared" ref="AJD39:AJE39" si="1787">AJD38/9.6</f>
        <v>0</v>
      </c>
      <c r="AJE39" s="7">
        <f t="shared" si="1787"/>
        <v>0</v>
      </c>
      <c r="AJF39" s="7">
        <f t="shared" ref="AJF39:AJG39" si="1788">AJF38/9.6</f>
        <v>0</v>
      </c>
      <c r="AJG39" s="7">
        <f t="shared" si="1788"/>
        <v>0</v>
      </c>
      <c r="AJH39" s="7">
        <f t="shared" ref="AJH39:AJI39" si="1789">AJH38/9.6</f>
        <v>0</v>
      </c>
      <c r="AJI39" s="7">
        <f t="shared" si="1789"/>
        <v>0</v>
      </c>
      <c r="AJJ39" s="7">
        <f t="shared" ref="AJJ39:AJK39" si="1790">AJJ38/9.6</f>
        <v>0</v>
      </c>
      <c r="AJK39" s="7">
        <f t="shared" si="1790"/>
        <v>0</v>
      </c>
      <c r="AJL39" s="7">
        <f t="shared" ref="AJL39:AJM39" si="1791">AJL38/9.6</f>
        <v>0</v>
      </c>
      <c r="AJM39" s="7">
        <f t="shared" si="1791"/>
        <v>0</v>
      </c>
      <c r="AJN39" s="7">
        <f t="shared" ref="AJN39:AJO39" si="1792">AJN38/9.6</f>
        <v>0</v>
      </c>
      <c r="AJO39" s="7">
        <f t="shared" si="1792"/>
        <v>0</v>
      </c>
      <c r="AJP39" s="7">
        <f t="shared" ref="AJP39:AJQ39" si="1793">AJP38/9.6</f>
        <v>0</v>
      </c>
      <c r="AJQ39" s="7">
        <f t="shared" si="1793"/>
        <v>0</v>
      </c>
      <c r="AJR39" s="7">
        <f t="shared" ref="AJR39:AJS39" si="1794">AJR38/9.6</f>
        <v>0</v>
      </c>
      <c r="AJS39" s="7">
        <f t="shared" si="1794"/>
        <v>0</v>
      </c>
      <c r="AJT39" s="7">
        <f t="shared" ref="AJT39:AJU39" si="1795">AJT38/9.6</f>
        <v>0</v>
      </c>
      <c r="AJU39" s="7">
        <f t="shared" si="1795"/>
        <v>0</v>
      </c>
      <c r="AJV39" s="7">
        <f t="shared" ref="AJV39:AJW39" si="1796">AJV38/9.6</f>
        <v>0</v>
      </c>
      <c r="AJW39" s="7">
        <f t="shared" si="1796"/>
        <v>0</v>
      </c>
      <c r="AJX39" s="7">
        <f t="shared" ref="AJX39:AKC39" si="1797">AJX38/9.6</f>
        <v>0</v>
      </c>
      <c r="AJY39" s="7">
        <f t="shared" si="1797"/>
        <v>0</v>
      </c>
      <c r="AJZ39" s="7">
        <f t="shared" si="1797"/>
        <v>0</v>
      </c>
      <c r="AKA39" s="7">
        <f t="shared" si="1797"/>
        <v>0</v>
      </c>
      <c r="AKB39" s="7">
        <f t="shared" si="1797"/>
        <v>0</v>
      </c>
      <c r="AKC39" s="7">
        <f t="shared" si="1797"/>
        <v>0</v>
      </c>
      <c r="AKD39" s="7">
        <f t="shared" ref="AKD39:AKE39" si="1798">AKD38/9.6</f>
        <v>0</v>
      </c>
      <c r="AKE39" s="7">
        <f t="shared" si="1798"/>
        <v>0</v>
      </c>
      <c r="AKF39" s="7">
        <f t="shared" ref="AKF39:AKG39" si="1799">AKF38/9.6</f>
        <v>0</v>
      </c>
      <c r="AKG39" s="7">
        <f t="shared" si="1799"/>
        <v>0</v>
      </c>
      <c r="AKH39" s="7">
        <f t="shared" ref="AKH39:AKI39" si="1800">AKH38/9.6</f>
        <v>0</v>
      </c>
      <c r="AKI39" s="7">
        <f t="shared" si="1800"/>
        <v>0</v>
      </c>
      <c r="AKJ39" s="7">
        <f t="shared" ref="AKJ39:AKK39" si="1801">AKJ38/9.6</f>
        <v>0</v>
      </c>
      <c r="AKK39" s="7">
        <f t="shared" si="1801"/>
        <v>0</v>
      </c>
      <c r="AKL39" s="7">
        <f t="shared" ref="AKL39:AKM39" si="1802">AKL38/9.6</f>
        <v>0</v>
      </c>
      <c r="AKM39" s="7">
        <f t="shared" si="1802"/>
        <v>0</v>
      </c>
      <c r="AKN39" s="7">
        <f t="shared" ref="AKN39:AKO39" si="1803">AKN38/9.6</f>
        <v>0</v>
      </c>
      <c r="AKO39" s="7">
        <f t="shared" si="1803"/>
        <v>0</v>
      </c>
      <c r="AKP39" s="7">
        <f t="shared" ref="AKP39:AKQ39" si="1804">AKP38/9.6</f>
        <v>0</v>
      </c>
      <c r="AKQ39" s="7">
        <f t="shared" si="1804"/>
        <v>0</v>
      </c>
      <c r="AKR39" s="7">
        <f t="shared" ref="AKR39" si="1805">AKR38/9.6</f>
        <v>0</v>
      </c>
      <c r="AKS39" s="7">
        <f t="shared" ref="AKS39" si="1806">AKS38/9.6</f>
        <v>0</v>
      </c>
      <c r="AKT39" s="7">
        <f t="shared" ref="AKT39:AKU39" si="1807">AKT38/9.6</f>
        <v>0</v>
      </c>
      <c r="AKU39" s="7">
        <f t="shared" si="1807"/>
        <v>0</v>
      </c>
      <c r="AKV39" s="7">
        <f t="shared" ref="AKV39:AKW39" si="1808">AKV38/9.6</f>
        <v>0</v>
      </c>
      <c r="AKW39" s="7">
        <f t="shared" si="1808"/>
        <v>0</v>
      </c>
      <c r="AKX39" s="7">
        <f t="shared" ref="AKX39:AKY39" si="1809">AKX38/9.6</f>
        <v>0</v>
      </c>
      <c r="AKY39" s="7">
        <f t="shared" si="1809"/>
        <v>0</v>
      </c>
      <c r="AKZ39" s="7">
        <f t="shared" ref="AKZ39:ALA39" si="1810">AKZ38/9.6</f>
        <v>0</v>
      </c>
      <c r="ALA39" s="7">
        <f t="shared" si="1810"/>
        <v>0</v>
      </c>
      <c r="ALB39" s="7">
        <f t="shared" ref="ALB39:ALC39" si="1811">ALB38/9.6</f>
        <v>0</v>
      </c>
      <c r="ALC39" s="7">
        <f t="shared" si="1811"/>
        <v>0</v>
      </c>
      <c r="ALD39" s="7">
        <f t="shared" ref="ALD39:ALE39" si="1812">ALD38/9.6</f>
        <v>0</v>
      </c>
      <c r="ALE39" s="7">
        <f t="shared" si="1812"/>
        <v>0</v>
      </c>
      <c r="ALF39" s="7">
        <f t="shared" ref="ALF39:ALG39" si="1813">ALF38/9.6</f>
        <v>0</v>
      </c>
      <c r="ALG39" s="7">
        <f t="shared" si="1813"/>
        <v>0</v>
      </c>
      <c r="ALH39" s="7">
        <f t="shared" ref="ALH39:ALI39" si="1814">ALH38/9.6</f>
        <v>0</v>
      </c>
      <c r="ALI39" s="7">
        <f t="shared" si="1814"/>
        <v>0</v>
      </c>
      <c r="ALJ39" s="7">
        <f t="shared" ref="ALJ39:ALK39" si="1815">ALJ38/9.6</f>
        <v>0</v>
      </c>
      <c r="ALK39" s="7">
        <f t="shared" si="1815"/>
        <v>0</v>
      </c>
      <c r="ALL39" s="7">
        <f t="shared" ref="ALL39:ALM39" si="1816">ALL38/9.6</f>
        <v>0</v>
      </c>
      <c r="ALM39" s="7">
        <f t="shared" si="1816"/>
        <v>0</v>
      </c>
      <c r="ALN39" s="7">
        <f t="shared" ref="ALN39:ALO39" si="1817">ALN38/9.6</f>
        <v>0</v>
      </c>
      <c r="ALO39" s="7">
        <f t="shared" si="1817"/>
        <v>0</v>
      </c>
      <c r="ALP39" s="7">
        <f t="shared" ref="ALP39:ALQ39" si="1818">ALP38/9.6</f>
        <v>0</v>
      </c>
      <c r="ALQ39" s="7">
        <f t="shared" si="1818"/>
        <v>0</v>
      </c>
      <c r="ALR39" s="7">
        <f t="shared" ref="ALR39:ALV39" si="1819">ALR38/9.6</f>
        <v>0</v>
      </c>
      <c r="ALS39" s="7">
        <f t="shared" si="1819"/>
        <v>0</v>
      </c>
      <c r="ALT39" s="7">
        <f t="shared" si="1819"/>
        <v>0</v>
      </c>
      <c r="ALU39" s="7">
        <f t="shared" si="1819"/>
        <v>0</v>
      </c>
      <c r="ALV39" s="7">
        <f t="shared" si="1819"/>
        <v>0</v>
      </c>
      <c r="ALW39" s="7">
        <f t="shared" ref="ALW39:ALX39" si="1820">ALW38/9.6</f>
        <v>0</v>
      </c>
      <c r="ALX39" s="7">
        <f t="shared" si="1820"/>
        <v>0</v>
      </c>
      <c r="ALY39" s="7">
        <f t="shared" ref="ALY39:ALZ39" si="1821">ALY38/9.6</f>
        <v>0</v>
      </c>
      <c r="ALZ39" s="7">
        <f t="shared" si="1821"/>
        <v>0</v>
      </c>
      <c r="AMA39" s="7">
        <f t="shared" ref="AMA39:AMB39" si="1822">AMA38/9.6</f>
        <v>0</v>
      </c>
      <c r="AMB39" s="7">
        <f t="shared" si="1822"/>
        <v>0</v>
      </c>
      <c r="AMC39" s="7">
        <f t="shared" ref="AMC39:AMD39" si="1823">AMC38/9.6</f>
        <v>0</v>
      </c>
      <c r="AMD39" s="7">
        <f t="shared" si="1823"/>
        <v>0</v>
      </c>
      <c r="AME39" s="7">
        <f t="shared" ref="AME39:AMF39" si="1824">AME38/9.6</f>
        <v>0</v>
      </c>
      <c r="AMF39" s="7">
        <f t="shared" si="1824"/>
        <v>0</v>
      </c>
      <c r="AMG39" s="7">
        <f t="shared" ref="AMG39:AMH39" si="1825">AMG38/9.6</f>
        <v>0</v>
      </c>
      <c r="AMH39" s="7">
        <f t="shared" si="1825"/>
        <v>0</v>
      </c>
      <c r="AMI39" s="7">
        <f t="shared" ref="AMI39:AMJ39" si="1826">AMI38/9.6</f>
        <v>0</v>
      </c>
      <c r="AMJ39" s="7">
        <f t="shared" si="1826"/>
        <v>0</v>
      </c>
      <c r="AMK39" s="7">
        <f t="shared" ref="AMK39:AML39" si="1827">AMK38/9.6</f>
        <v>0</v>
      </c>
      <c r="AML39" s="7">
        <f t="shared" si="1827"/>
        <v>0</v>
      </c>
      <c r="AMM39" s="7">
        <f t="shared" ref="AMM39:AMN39" si="1828">AMM38/9.6</f>
        <v>0</v>
      </c>
      <c r="AMN39" s="7">
        <f t="shared" si="1828"/>
        <v>0</v>
      </c>
      <c r="AMO39" s="7">
        <f t="shared" ref="AMO39:AMP39" si="1829">AMO38/9.6</f>
        <v>0</v>
      </c>
      <c r="AMP39" s="7">
        <f t="shared" si="1829"/>
        <v>0</v>
      </c>
      <c r="AMQ39" s="7">
        <f t="shared" ref="AMQ39:AMR39" si="1830">AMQ38/9.6</f>
        <v>0</v>
      </c>
      <c r="AMR39" s="7">
        <f t="shared" si="1830"/>
        <v>0</v>
      </c>
      <c r="AMS39" s="7">
        <f t="shared" ref="AMS39:AMT39" si="1831">AMS38/9.6</f>
        <v>0</v>
      </c>
      <c r="AMT39" s="7">
        <f t="shared" si="1831"/>
        <v>0</v>
      </c>
      <c r="AMU39" s="7">
        <f t="shared" ref="AMU39:AMV39" si="1832">AMU38/9.6</f>
        <v>0</v>
      </c>
      <c r="AMV39" s="7">
        <f t="shared" si="1832"/>
        <v>0</v>
      </c>
      <c r="AMW39" s="7">
        <f t="shared" ref="AMW39:AMX39" si="1833">AMW38/9.6</f>
        <v>0</v>
      </c>
      <c r="AMX39" s="7">
        <f t="shared" si="1833"/>
        <v>0</v>
      </c>
      <c r="AMY39" s="7">
        <f t="shared" ref="AMY39:AMZ39" si="1834">AMY38/9.6</f>
        <v>0</v>
      </c>
      <c r="AMZ39" s="7">
        <f t="shared" si="1834"/>
        <v>0</v>
      </c>
      <c r="ANA39" s="7">
        <f t="shared" ref="ANA39:ANB39" si="1835">ANA38/9.6</f>
        <v>0</v>
      </c>
      <c r="ANB39" s="7">
        <f t="shared" si="1835"/>
        <v>0</v>
      </c>
      <c r="ANC39" s="7">
        <f t="shared" ref="ANC39:AND39" si="1836">ANC38/9.6</f>
        <v>0</v>
      </c>
      <c r="AND39" s="7">
        <f t="shared" si="1836"/>
        <v>0</v>
      </c>
      <c r="ANE39" s="7">
        <f t="shared" ref="ANE39:ANF39" si="1837">ANE38/9.6</f>
        <v>0</v>
      </c>
      <c r="ANF39" s="7">
        <f t="shared" si="1837"/>
        <v>0</v>
      </c>
      <c r="ANG39" s="7">
        <f t="shared" ref="ANG39:ANH39" si="1838">ANG38/9.6</f>
        <v>0</v>
      </c>
      <c r="ANH39" s="7">
        <f t="shared" si="1838"/>
        <v>0</v>
      </c>
      <c r="ANI39" s="7">
        <f t="shared" ref="ANI39:ANJ39" si="1839">ANI38/9.6</f>
        <v>0</v>
      </c>
      <c r="ANJ39" s="7">
        <f t="shared" si="1839"/>
        <v>0</v>
      </c>
      <c r="ANK39" s="7">
        <f t="shared" ref="ANK39:ANL39" si="1840">ANK38/9.6</f>
        <v>0</v>
      </c>
      <c r="ANL39" s="7">
        <f t="shared" si="1840"/>
        <v>0</v>
      </c>
      <c r="ANM39" s="7">
        <f t="shared" ref="ANM39:ANN39" si="1841">ANM38/9.6</f>
        <v>0</v>
      </c>
      <c r="ANN39" s="7">
        <f t="shared" si="1841"/>
        <v>0</v>
      </c>
      <c r="ANO39" s="7">
        <f t="shared" ref="ANO39:ANP39" si="1842">ANO38/9.6</f>
        <v>0</v>
      </c>
      <c r="ANP39" s="7">
        <f t="shared" si="1842"/>
        <v>0</v>
      </c>
      <c r="ANQ39" s="7">
        <f t="shared" ref="ANQ39:ANS39" si="1843">ANQ38/9.6</f>
        <v>0</v>
      </c>
      <c r="ANR39" s="7">
        <f t="shared" si="1843"/>
        <v>0</v>
      </c>
      <c r="ANS39" s="7">
        <f t="shared" si="1843"/>
        <v>0</v>
      </c>
      <c r="ANT39" s="7">
        <f t="shared" ref="ANT39:ANZ39" si="1844">ANT38/9.6</f>
        <v>0</v>
      </c>
      <c r="ANU39" s="7">
        <f t="shared" si="1844"/>
        <v>0</v>
      </c>
      <c r="ANV39" s="7">
        <f t="shared" si="1844"/>
        <v>0</v>
      </c>
      <c r="ANW39" s="7">
        <f t="shared" si="1844"/>
        <v>0</v>
      </c>
      <c r="ANX39" s="7">
        <f t="shared" si="1844"/>
        <v>0</v>
      </c>
      <c r="ANY39" s="7">
        <f t="shared" si="1844"/>
        <v>0</v>
      </c>
      <c r="ANZ39" s="7">
        <f t="shared" si="1844"/>
        <v>0</v>
      </c>
      <c r="AOA39" s="7">
        <f t="shared" ref="AOA39:AOB39" si="1845">AOA38/9.6</f>
        <v>0</v>
      </c>
      <c r="AOB39" s="7">
        <f t="shared" si="1845"/>
        <v>0</v>
      </c>
      <c r="AOC39" s="7">
        <f t="shared" ref="AOC39:AOG39" si="1846">AOC38/9.6</f>
        <v>0</v>
      </c>
      <c r="AOD39" s="7">
        <f t="shared" si="1846"/>
        <v>0</v>
      </c>
      <c r="AOE39" s="7">
        <f t="shared" si="1846"/>
        <v>0</v>
      </c>
      <c r="AOF39" s="7">
        <f t="shared" si="1846"/>
        <v>0</v>
      </c>
      <c r="AOG39" s="7">
        <f t="shared" si="1846"/>
        <v>0</v>
      </c>
      <c r="AOH39" s="7">
        <f t="shared" ref="AOH39:AOI39" si="1847">AOH38/9.6</f>
        <v>0</v>
      </c>
      <c r="AOI39" s="7">
        <f t="shared" si="1847"/>
        <v>0</v>
      </c>
      <c r="AOJ39" s="7">
        <f t="shared" ref="AOJ39:AOK39" si="1848">AOJ38/9.6</f>
        <v>0</v>
      </c>
      <c r="AOK39" s="7">
        <f t="shared" si="1848"/>
        <v>0</v>
      </c>
      <c r="AOL39" s="7">
        <f t="shared" ref="AOL39:AOM39" si="1849">AOL38/9.6</f>
        <v>0</v>
      </c>
      <c r="AOM39" s="7">
        <f t="shared" si="1849"/>
        <v>0</v>
      </c>
      <c r="AON39" s="7">
        <f t="shared" ref="AON39:AOO39" si="1850">AON38/9.6</f>
        <v>0</v>
      </c>
      <c r="AOO39" s="7">
        <f t="shared" si="1850"/>
        <v>0</v>
      </c>
      <c r="AOP39" s="7">
        <f t="shared" ref="AOP39:AOQ39" si="1851">AOP38/9.6</f>
        <v>0</v>
      </c>
      <c r="AOQ39" s="7">
        <f t="shared" si="1851"/>
        <v>0</v>
      </c>
      <c r="AOR39" s="7">
        <f t="shared" ref="AOR39:AOS39" si="1852">AOR38/9.6</f>
        <v>0</v>
      </c>
      <c r="AOS39" s="7">
        <f t="shared" si="1852"/>
        <v>0</v>
      </c>
      <c r="AOT39" s="7">
        <f t="shared" ref="AOT39:AOU39" si="1853">AOT38/9.6</f>
        <v>0</v>
      </c>
      <c r="AOU39" s="7">
        <f t="shared" si="1853"/>
        <v>0</v>
      </c>
      <c r="AOV39" s="7">
        <f t="shared" ref="AOV39:AOW39" si="1854">AOV38/9.6</f>
        <v>0</v>
      </c>
      <c r="AOW39" s="7">
        <f t="shared" si="1854"/>
        <v>0</v>
      </c>
      <c r="AOX39" s="7">
        <f t="shared" ref="AOX39:AOY39" si="1855">AOX38/9.6</f>
        <v>0</v>
      </c>
      <c r="AOY39" s="7">
        <f t="shared" si="1855"/>
        <v>0</v>
      </c>
      <c r="AOZ39" s="7">
        <f t="shared" ref="AOZ39:APA39" si="1856">AOZ38/9.6</f>
        <v>0</v>
      </c>
      <c r="APA39" s="7">
        <f t="shared" si="1856"/>
        <v>0</v>
      </c>
      <c r="APB39" s="7">
        <f t="shared" ref="APB39:APC39" si="1857">APB38/9.6</f>
        <v>0</v>
      </c>
      <c r="APC39" s="7">
        <f t="shared" si="1857"/>
        <v>0</v>
      </c>
      <c r="APD39" s="7">
        <f t="shared" ref="APD39:APE39" si="1858">APD38/9.6</f>
        <v>0</v>
      </c>
      <c r="APE39" s="7">
        <f t="shared" si="1858"/>
        <v>0</v>
      </c>
      <c r="APF39" s="7">
        <f t="shared" ref="APF39:APG39" si="1859">APF38/9.6</f>
        <v>0</v>
      </c>
      <c r="APG39" s="7">
        <f t="shared" si="1859"/>
        <v>0</v>
      </c>
      <c r="APH39" s="7">
        <f t="shared" ref="APH39:API39" si="1860">APH38/9.6</f>
        <v>0</v>
      </c>
      <c r="API39" s="7">
        <f t="shared" si="1860"/>
        <v>0</v>
      </c>
      <c r="APJ39" s="7">
        <f t="shared" ref="APJ39:APK39" si="1861">APJ38/9.6</f>
        <v>0</v>
      </c>
      <c r="APK39" s="7">
        <f t="shared" si="1861"/>
        <v>0</v>
      </c>
      <c r="APL39" s="7">
        <f t="shared" ref="APL39:APM39" si="1862">APL38/9.6</f>
        <v>0</v>
      </c>
      <c r="APM39" s="7">
        <f t="shared" si="1862"/>
        <v>0</v>
      </c>
      <c r="APN39" s="7">
        <f t="shared" ref="APN39:APO39" si="1863">APN38/9.6</f>
        <v>0</v>
      </c>
      <c r="APO39" s="7">
        <f t="shared" si="1863"/>
        <v>0</v>
      </c>
      <c r="APP39" s="7">
        <f t="shared" ref="APP39:APQ39" si="1864">APP38/9.6</f>
        <v>0</v>
      </c>
      <c r="APQ39" s="7">
        <f t="shared" si="1864"/>
        <v>0</v>
      </c>
      <c r="APR39" s="7">
        <f t="shared" ref="APR39:APS39" si="1865">APR38/9.6</f>
        <v>0</v>
      </c>
      <c r="APS39" s="7">
        <f t="shared" si="1865"/>
        <v>0</v>
      </c>
      <c r="APT39" s="7">
        <f t="shared" ref="APT39:APU39" si="1866">APT38/9.6</f>
        <v>0</v>
      </c>
      <c r="APU39" s="7">
        <f t="shared" si="1866"/>
        <v>0</v>
      </c>
      <c r="APV39" s="7">
        <f t="shared" ref="APV39:APW39" si="1867">APV38/9.6</f>
        <v>0</v>
      </c>
      <c r="APW39" s="7">
        <f t="shared" si="1867"/>
        <v>0</v>
      </c>
      <c r="APX39" s="7">
        <f t="shared" ref="APX39:APY39" si="1868">APX38/9.6</f>
        <v>0</v>
      </c>
      <c r="APY39" s="7">
        <f t="shared" si="1868"/>
        <v>0</v>
      </c>
      <c r="APZ39" s="7">
        <f t="shared" ref="APZ39:AQA39" si="1869">APZ38/9.6</f>
        <v>0</v>
      </c>
      <c r="AQA39" s="7">
        <f t="shared" si="1869"/>
        <v>0</v>
      </c>
      <c r="AQB39" s="7">
        <f t="shared" ref="AQB39:AQC39" si="1870">AQB38/9.6</f>
        <v>0</v>
      </c>
      <c r="AQC39" s="7">
        <f t="shared" si="1870"/>
        <v>0</v>
      </c>
      <c r="AQD39" s="7">
        <f t="shared" ref="AQD39:AQE39" si="1871">AQD38/9.6</f>
        <v>0</v>
      </c>
      <c r="AQE39" s="7">
        <f t="shared" si="1871"/>
        <v>0</v>
      </c>
      <c r="AQF39" s="7">
        <f t="shared" ref="AQF39:AQG39" si="1872">AQF38/9.6</f>
        <v>0</v>
      </c>
      <c r="AQG39" s="7">
        <f t="shared" si="1872"/>
        <v>0</v>
      </c>
      <c r="AQH39" s="7">
        <f t="shared" ref="AQH39:AQI39" si="1873">AQH38/9.6</f>
        <v>0</v>
      </c>
      <c r="AQI39" s="7">
        <f t="shared" si="1873"/>
        <v>0</v>
      </c>
      <c r="AQJ39" s="7">
        <f t="shared" ref="AQJ39:AQK39" si="1874">AQJ38/9.6</f>
        <v>0</v>
      </c>
      <c r="AQK39" s="7">
        <f t="shared" si="1874"/>
        <v>0</v>
      </c>
      <c r="AQL39" s="7">
        <f t="shared" ref="AQL39:AQM39" si="1875">AQL38/9.6</f>
        <v>0</v>
      </c>
      <c r="AQM39" s="7">
        <f t="shared" si="1875"/>
        <v>0</v>
      </c>
      <c r="AQN39" s="7">
        <f t="shared" ref="AQN39:AQO39" si="1876">AQN38/9.6</f>
        <v>0</v>
      </c>
      <c r="AQO39" s="7">
        <f t="shared" si="1876"/>
        <v>0</v>
      </c>
      <c r="AQP39" s="7">
        <f t="shared" ref="AQP39:AQQ39" si="1877">AQP38/9.6</f>
        <v>0</v>
      </c>
      <c r="AQQ39" s="7">
        <f t="shared" si="1877"/>
        <v>0</v>
      </c>
      <c r="AQR39" s="7">
        <f t="shared" ref="AQR39:AQS39" si="1878">AQR38/9.6</f>
        <v>0</v>
      </c>
      <c r="AQS39" s="7">
        <f t="shared" si="1878"/>
        <v>0</v>
      </c>
      <c r="AQT39" s="7">
        <f t="shared" ref="AQT39:AQU39" si="1879">AQT38/9.6</f>
        <v>0</v>
      </c>
      <c r="AQU39" s="7">
        <f t="shared" si="1879"/>
        <v>0</v>
      </c>
      <c r="AQV39" s="7">
        <f t="shared" ref="AQV39:AQW39" si="1880">AQV38/9.6</f>
        <v>0</v>
      </c>
      <c r="AQW39" s="7">
        <f t="shared" si="1880"/>
        <v>0</v>
      </c>
      <c r="AQX39" s="7">
        <f t="shared" ref="AQX39:AQY39" si="1881">AQX38/9.6</f>
        <v>0</v>
      </c>
      <c r="AQY39" s="7">
        <f t="shared" si="1881"/>
        <v>0</v>
      </c>
      <c r="AQZ39" s="7">
        <f t="shared" ref="AQZ39:ARA39" si="1882">AQZ38/9.6</f>
        <v>0</v>
      </c>
      <c r="ARA39" s="7">
        <f t="shared" si="1882"/>
        <v>0</v>
      </c>
      <c r="ARB39" s="7">
        <f t="shared" ref="ARB39:ARC39" si="1883">ARB38/9.6</f>
        <v>0</v>
      </c>
      <c r="ARC39" s="7">
        <f t="shared" si="1883"/>
        <v>0</v>
      </c>
      <c r="ARD39" s="7">
        <f t="shared" ref="ARD39:ARE39" si="1884">ARD38/9.6</f>
        <v>0</v>
      </c>
      <c r="ARE39" s="7">
        <f t="shared" si="1884"/>
        <v>0</v>
      </c>
      <c r="ARF39" s="7">
        <f t="shared" ref="ARF39:ARG39" si="1885">ARF38/9.6</f>
        <v>0</v>
      </c>
      <c r="ARG39" s="7">
        <f t="shared" si="1885"/>
        <v>0</v>
      </c>
      <c r="ARH39" s="7">
        <f t="shared" ref="ARH39:ARI39" si="1886">ARH38/9.6</f>
        <v>0</v>
      </c>
      <c r="ARI39" s="7">
        <f t="shared" si="1886"/>
        <v>0</v>
      </c>
      <c r="ARJ39" s="7">
        <f t="shared" ref="ARJ39:ARK39" si="1887">ARJ38/9.6</f>
        <v>0</v>
      </c>
      <c r="ARK39" s="7">
        <f t="shared" si="1887"/>
        <v>0</v>
      </c>
      <c r="ARL39" s="7">
        <f t="shared" ref="ARL39:ARM39" si="1888">ARL38/9.6</f>
        <v>0</v>
      </c>
      <c r="ARM39" s="7">
        <f t="shared" si="1888"/>
        <v>0</v>
      </c>
      <c r="ARN39" s="7">
        <f t="shared" ref="ARN39:ARO39" si="1889">ARN38/9.6</f>
        <v>0</v>
      </c>
      <c r="ARO39" s="7">
        <f t="shared" si="1889"/>
        <v>0</v>
      </c>
      <c r="ARP39" s="7">
        <f t="shared" ref="ARP39:ARQ39" si="1890">ARP38/9.6</f>
        <v>0</v>
      </c>
      <c r="ARQ39" s="7">
        <f t="shared" si="1890"/>
        <v>0</v>
      </c>
      <c r="ARR39" s="7">
        <f t="shared" ref="ARR39" si="1891">ARR38/9.6</f>
        <v>0</v>
      </c>
      <c r="ARS39" s="7">
        <f t="shared" ref="ARS39" si="1892">ARS38/9.6</f>
        <v>0</v>
      </c>
      <c r="ART39" s="7">
        <f t="shared" ref="ART39" si="1893">ART38/9.6</f>
        <v>0</v>
      </c>
      <c r="ARU39" s="7">
        <f t="shared" ref="ARU39:ARZ39" si="1894">ARU38/9.6</f>
        <v>0</v>
      </c>
      <c r="ARV39" s="7">
        <f t="shared" si="1894"/>
        <v>0</v>
      </c>
      <c r="ARW39" s="7">
        <f t="shared" si="1894"/>
        <v>0</v>
      </c>
      <c r="ARX39" s="7">
        <f t="shared" si="1894"/>
        <v>0</v>
      </c>
      <c r="ARY39" s="7">
        <f t="shared" si="1894"/>
        <v>0</v>
      </c>
      <c r="ARZ39" s="7">
        <f t="shared" si="1894"/>
        <v>0</v>
      </c>
      <c r="ASA39" s="7">
        <f t="shared" ref="ASA39:ASB39" si="1895">ASA38/9.6</f>
        <v>0</v>
      </c>
      <c r="ASB39" s="7">
        <f t="shared" si="1895"/>
        <v>0</v>
      </c>
      <c r="ASC39" s="7">
        <f t="shared" ref="ASC39:ASD39" si="1896">ASC38/9.6</f>
        <v>0</v>
      </c>
      <c r="ASD39" s="7">
        <f t="shared" si="1896"/>
        <v>0</v>
      </c>
      <c r="ASE39" s="7">
        <f t="shared" ref="ASE39:ASG39" si="1897">ASE38/9.6</f>
        <v>0</v>
      </c>
      <c r="ASF39" s="7">
        <f t="shared" si="1897"/>
        <v>0</v>
      </c>
      <c r="ASG39" s="7">
        <f t="shared" si="1897"/>
        <v>0</v>
      </c>
      <c r="ASH39" s="7">
        <f t="shared" ref="ASH39:ASI39" si="1898">ASH38/9.6</f>
        <v>0</v>
      </c>
      <c r="ASI39" s="7">
        <f t="shared" si="1898"/>
        <v>0</v>
      </c>
      <c r="ASJ39" s="7">
        <f t="shared" ref="ASJ39:ASK39" si="1899">ASJ38/9.6</f>
        <v>0</v>
      </c>
      <c r="ASK39" s="7">
        <f t="shared" si="1899"/>
        <v>0</v>
      </c>
      <c r="ASL39" s="7">
        <f t="shared" ref="ASL39:ASM39" si="1900">ASL38/9.6</f>
        <v>0</v>
      </c>
      <c r="ASM39" s="7">
        <f t="shared" si="1900"/>
        <v>0</v>
      </c>
      <c r="ASN39" s="7">
        <f t="shared" ref="ASN39:ASO39" si="1901">ASN38/9.6</f>
        <v>0</v>
      </c>
      <c r="ASO39" s="7">
        <f t="shared" si="1901"/>
        <v>0</v>
      </c>
      <c r="ASP39" s="7">
        <f t="shared" ref="ASP39:ASQ39" si="1902">ASP38/9.6</f>
        <v>0</v>
      </c>
      <c r="ASQ39" s="7">
        <f t="shared" si="1902"/>
        <v>0</v>
      </c>
      <c r="ASR39" s="7">
        <f t="shared" ref="ASR39:ASS39" si="1903">ASR38/9.6</f>
        <v>0</v>
      </c>
      <c r="ASS39" s="7">
        <f t="shared" si="1903"/>
        <v>0</v>
      </c>
      <c r="AST39" s="7">
        <f t="shared" ref="AST39:ASU39" si="1904">AST38/9.6</f>
        <v>0</v>
      </c>
      <c r="ASU39" s="7">
        <f t="shared" si="1904"/>
        <v>0</v>
      </c>
      <c r="ASV39" s="7">
        <f t="shared" ref="ASV39:ASW39" si="1905">ASV38/9.6</f>
        <v>0</v>
      </c>
      <c r="ASW39" s="7">
        <f t="shared" si="1905"/>
        <v>0</v>
      </c>
      <c r="ASX39" s="7">
        <f t="shared" ref="ASX39:ASY39" si="1906">ASX38/9.6</f>
        <v>0</v>
      </c>
      <c r="ASY39" s="7">
        <f t="shared" si="1906"/>
        <v>0</v>
      </c>
      <c r="ASZ39" s="7">
        <f t="shared" ref="ASZ39:ATA39" si="1907">ASZ38/9.6</f>
        <v>0</v>
      </c>
      <c r="ATA39" s="7">
        <f t="shared" si="1907"/>
        <v>0</v>
      </c>
      <c r="ATB39" s="7">
        <f t="shared" ref="ATB39:ATC39" si="1908">ATB38/9.6</f>
        <v>0</v>
      </c>
      <c r="ATC39" s="7">
        <f t="shared" si="1908"/>
        <v>0</v>
      </c>
      <c r="ATD39" s="7">
        <f t="shared" ref="ATD39:ATE39" si="1909">ATD38/9.6</f>
        <v>0</v>
      </c>
      <c r="ATE39" s="7">
        <f t="shared" si="1909"/>
        <v>0</v>
      </c>
      <c r="ATF39" s="7">
        <f t="shared" ref="ATF39:ATG39" si="1910">ATF38/9.6</f>
        <v>0</v>
      </c>
      <c r="ATG39" s="7">
        <f t="shared" si="1910"/>
        <v>0</v>
      </c>
      <c r="ATH39" s="7">
        <f t="shared" ref="ATH39:ATI39" si="1911">ATH38/9.6</f>
        <v>0</v>
      </c>
      <c r="ATI39" s="7">
        <f t="shared" si="1911"/>
        <v>0</v>
      </c>
      <c r="ATJ39" s="7">
        <f t="shared" ref="ATJ39" si="1912">ATJ38/9.6</f>
        <v>0</v>
      </c>
      <c r="ATK39" s="7">
        <f>ATK38/9.6</f>
        <v>0</v>
      </c>
      <c r="ATL39" s="7">
        <f>ATL38/9.6</f>
        <v>0</v>
      </c>
      <c r="ATM39" s="7">
        <f t="shared" ref="ATM39:ATO39" si="1913">ATM38/9.6</f>
        <v>0</v>
      </c>
      <c r="ATN39" s="7">
        <f t="shared" si="1913"/>
        <v>0</v>
      </c>
      <c r="ATO39" s="7">
        <f t="shared" si="1913"/>
        <v>0</v>
      </c>
      <c r="ATP39" s="7">
        <f t="shared" ref="ATP39" si="1914">ATP38/9.6</f>
        <v>0</v>
      </c>
      <c r="ATQ39" s="7">
        <f t="shared" ref="ATQ39:ATW39" si="1915">ATQ38/9.6</f>
        <v>0</v>
      </c>
      <c r="ATR39" s="7">
        <f t="shared" si="1915"/>
        <v>0</v>
      </c>
      <c r="ATS39" s="7">
        <f t="shared" si="1915"/>
        <v>0</v>
      </c>
      <c r="ATT39" s="7">
        <f t="shared" si="1915"/>
        <v>0</v>
      </c>
      <c r="ATU39" s="7">
        <f t="shared" si="1915"/>
        <v>0</v>
      </c>
      <c r="ATV39" s="7">
        <f t="shared" si="1915"/>
        <v>0</v>
      </c>
      <c r="ATW39" s="7">
        <f t="shared" si="1915"/>
        <v>0</v>
      </c>
      <c r="ATX39" s="7">
        <f t="shared" ref="ATX39:ATY39" si="1916">ATX38/9.6</f>
        <v>0</v>
      </c>
      <c r="ATY39" s="7">
        <f t="shared" si="1916"/>
        <v>0</v>
      </c>
      <c r="ATZ39" s="7">
        <f t="shared" ref="ATZ39:AUA39" si="1917">ATZ38/9.6</f>
        <v>0</v>
      </c>
      <c r="AUA39" s="7">
        <f t="shared" si="1917"/>
        <v>0</v>
      </c>
      <c r="AUB39" s="7">
        <f t="shared" ref="AUB39:AUC39" si="1918">AUB38/9.6</f>
        <v>0</v>
      </c>
      <c r="AUC39" s="7">
        <f t="shared" si="1918"/>
        <v>0</v>
      </c>
      <c r="AUD39" s="7">
        <f t="shared" ref="AUD39:AUE39" si="1919">AUD38/9.6</f>
        <v>0</v>
      </c>
      <c r="AUE39" s="7">
        <f t="shared" si="1919"/>
        <v>0</v>
      </c>
      <c r="AUF39" s="7">
        <f t="shared" ref="AUF39:AUG39" si="1920">AUF38/9.6</f>
        <v>0</v>
      </c>
      <c r="AUG39" s="7">
        <f t="shared" si="1920"/>
        <v>0</v>
      </c>
      <c r="AUH39" s="7">
        <f t="shared" ref="AUH39:AUI39" si="1921">AUH38/9.6</f>
        <v>0</v>
      </c>
      <c r="AUI39" s="7">
        <f t="shared" si="1921"/>
        <v>0</v>
      </c>
      <c r="AUJ39" s="7">
        <f t="shared" ref="AUJ39:AUK39" si="1922">AUJ38/9.6</f>
        <v>0</v>
      </c>
      <c r="AUK39" s="7">
        <f t="shared" si="1922"/>
        <v>0</v>
      </c>
      <c r="AUL39" s="7">
        <f t="shared" ref="AUL39" si="1923">AUL38/9.6</f>
        <v>0</v>
      </c>
      <c r="AUM39" s="7">
        <f t="shared" ref="AUM39:AUN39" si="1924">AUM38/9.6</f>
        <v>0</v>
      </c>
      <c r="AUN39" s="7">
        <f t="shared" si="1924"/>
        <v>0</v>
      </c>
      <c r="AUO39" s="7">
        <f t="shared" ref="AUO39:AUP39" si="1925">AUO38/9.6</f>
        <v>0</v>
      </c>
      <c r="AUP39" s="7">
        <f t="shared" si="1925"/>
        <v>0</v>
      </c>
      <c r="AUQ39" s="7">
        <f t="shared" ref="AUQ39:AUR39" si="1926">AUQ38/9.6</f>
        <v>0</v>
      </c>
      <c r="AUR39" s="7">
        <f t="shared" si="1926"/>
        <v>0</v>
      </c>
      <c r="AUS39" s="7">
        <f t="shared" ref="AUS39:AUT39" si="1927">AUS38/9.6</f>
        <v>0</v>
      </c>
      <c r="AUT39" s="7">
        <f t="shared" si="1927"/>
        <v>0</v>
      </c>
      <c r="AUU39" s="7">
        <f t="shared" ref="AUU39:AUV39" si="1928">AUU38/9.6</f>
        <v>0</v>
      </c>
      <c r="AUV39" s="7">
        <f t="shared" si="1928"/>
        <v>0</v>
      </c>
      <c r="AUW39" s="7">
        <f t="shared" ref="AUW39:AUX39" si="1929">AUW38/9.6</f>
        <v>0</v>
      </c>
      <c r="AUX39" s="7">
        <f t="shared" si="1929"/>
        <v>0</v>
      </c>
      <c r="AUY39" s="7">
        <f t="shared" ref="AUY39:AUZ39" si="1930">AUY38/9.6</f>
        <v>0</v>
      </c>
      <c r="AUZ39" s="7">
        <f t="shared" si="1930"/>
        <v>0</v>
      </c>
      <c r="AVA39" s="7">
        <f t="shared" ref="AVA39:AVB39" si="1931">AVA38/9.6</f>
        <v>0</v>
      </c>
      <c r="AVB39" s="7">
        <f t="shared" si="1931"/>
        <v>0</v>
      </c>
      <c r="AVC39" s="7">
        <f t="shared" ref="AVC39:AVD39" si="1932">AVC38/9.6</f>
        <v>0</v>
      </c>
      <c r="AVD39" s="7">
        <f t="shared" si="1932"/>
        <v>0</v>
      </c>
      <c r="AVE39" s="7">
        <f t="shared" ref="AVE39:AVF39" si="1933">AVE38/9.6</f>
        <v>0</v>
      </c>
      <c r="AVF39" s="7">
        <f t="shared" si="1933"/>
        <v>0</v>
      </c>
      <c r="AVG39" s="7">
        <f t="shared" ref="AVG39:AVH39" si="1934">AVG38/9.6</f>
        <v>0</v>
      </c>
      <c r="AVH39" s="7">
        <f t="shared" si="1934"/>
        <v>0</v>
      </c>
      <c r="AVI39" s="7">
        <f t="shared" ref="AVI39:AVJ39" si="1935">AVI38/9.6</f>
        <v>0</v>
      </c>
      <c r="AVJ39" s="7">
        <f t="shared" si="1935"/>
        <v>0</v>
      </c>
      <c r="AVK39" s="7">
        <f t="shared" ref="AVK39:AVL39" si="1936">AVK38/9.6</f>
        <v>0</v>
      </c>
      <c r="AVL39" s="7">
        <f t="shared" si="1936"/>
        <v>0</v>
      </c>
      <c r="AVM39" s="7">
        <f t="shared" ref="AVM39:AVN39" si="1937">AVM38/9.6</f>
        <v>0</v>
      </c>
      <c r="AVN39" s="7">
        <f t="shared" si="1937"/>
        <v>0</v>
      </c>
      <c r="AVO39" s="7">
        <f t="shared" ref="AVO39:AVP39" si="1938">AVO38/9.6</f>
        <v>0</v>
      </c>
      <c r="AVP39" s="7">
        <f t="shared" si="1938"/>
        <v>0</v>
      </c>
      <c r="AVQ39" s="7">
        <f t="shared" ref="AVQ39:AVR39" si="1939">AVQ38/9.6</f>
        <v>0</v>
      </c>
      <c r="AVR39" s="7">
        <f t="shared" si="1939"/>
        <v>0</v>
      </c>
      <c r="AVS39" s="7">
        <f t="shared" ref="AVS39:AVT39" si="1940">AVS38/9.6</f>
        <v>0</v>
      </c>
      <c r="AVT39" s="7">
        <f t="shared" si="1940"/>
        <v>0</v>
      </c>
      <c r="AVU39" s="7">
        <f t="shared" ref="AVU39:AVV39" si="1941">AVU38/9.6</f>
        <v>0</v>
      </c>
      <c r="AVV39" s="7">
        <f t="shared" si="1941"/>
        <v>0</v>
      </c>
      <c r="AVW39" s="7">
        <f t="shared" ref="AVW39:AVX39" si="1942">AVW38/9.6</f>
        <v>0</v>
      </c>
      <c r="AVX39" s="7">
        <f t="shared" si="1942"/>
        <v>0</v>
      </c>
      <c r="AVY39" s="7">
        <f t="shared" ref="AVY39:AVZ39" si="1943">AVY38/9.6</f>
        <v>0</v>
      </c>
      <c r="AVZ39" s="7">
        <f t="shared" si="1943"/>
        <v>0</v>
      </c>
      <c r="AWA39" s="7">
        <f t="shared" ref="AWA39:AWB39" si="1944">AWA38/9.6</f>
        <v>0</v>
      </c>
      <c r="AWB39" s="7">
        <f t="shared" si="1944"/>
        <v>0</v>
      </c>
      <c r="AWC39" s="7">
        <f t="shared" ref="AWC39:AWD39" si="1945">AWC38/9.6</f>
        <v>0</v>
      </c>
      <c r="AWD39" s="7">
        <f t="shared" si="1945"/>
        <v>0</v>
      </c>
      <c r="AWE39" s="7">
        <f t="shared" ref="AWE39:AWF39" si="1946">AWE38/9.6</f>
        <v>0</v>
      </c>
      <c r="AWF39" s="7">
        <f t="shared" si="1946"/>
        <v>0</v>
      </c>
      <c r="AWG39" s="7">
        <f t="shared" ref="AWG39:AWH39" si="1947">AWG38/9.6</f>
        <v>0</v>
      </c>
      <c r="AWH39" s="7">
        <f t="shared" si="1947"/>
        <v>0</v>
      </c>
      <c r="AWI39" s="7">
        <f t="shared" ref="AWI39:AWJ39" si="1948">AWI38/9.6</f>
        <v>0</v>
      </c>
      <c r="AWJ39" s="7">
        <f t="shared" si="1948"/>
        <v>0</v>
      </c>
      <c r="AWK39" s="7">
        <f t="shared" ref="AWK39:AWL39" si="1949">AWK38/9.6</f>
        <v>0</v>
      </c>
      <c r="AWL39" s="7">
        <f t="shared" si="1949"/>
        <v>0</v>
      </c>
      <c r="AWM39" s="7">
        <f t="shared" ref="AWM39:AWN39" si="1950">AWM38/9.6</f>
        <v>0</v>
      </c>
      <c r="AWN39" s="7">
        <f t="shared" si="1950"/>
        <v>0</v>
      </c>
      <c r="AWO39" s="7">
        <f t="shared" ref="AWO39:AWP39" si="1951">AWO38/9.6</f>
        <v>0</v>
      </c>
      <c r="AWP39" s="7">
        <f t="shared" si="1951"/>
        <v>0</v>
      </c>
      <c r="AWQ39" s="7">
        <f t="shared" ref="AWQ39:AWR39" si="1952">AWQ38/9.6</f>
        <v>0</v>
      </c>
      <c r="AWR39" s="7">
        <f t="shared" si="1952"/>
        <v>0</v>
      </c>
      <c r="AWS39" s="7">
        <f t="shared" ref="AWS39:AWT39" si="1953">AWS38/9.6</f>
        <v>0</v>
      </c>
      <c r="AWT39" s="7">
        <f t="shared" si="1953"/>
        <v>0</v>
      </c>
      <c r="AWU39" s="7">
        <f t="shared" ref="AWU39:AWV39" si="1954">AWU38/9.6</f>
        <v>0</v>
      </c>
      <c r="AWV39" s="7">
        <f t="shared" si="1954"/>
        <v>0</v>
      </c>
      <c r="AWW39" s="7">
        <f t="shared" ref="AWW39:AWX39" si="1955">AWW38/9.6</f>
        <v>0</v>
      </c>
      <c r="AWX39" s="7">
        <f t="shared" si="1955"/>
        <v>0</v>
      </c>
      <c r="AWY39" s="7">
        <f t="shared" ref="AWY39:AWZ39" si="1956">AWY38/9.6</f>
        <v>0</v>
      </c>
      <c r="AWZ39" s="7">
        <f t="shared" si="1956"/>
        <v>0</v>
      </c>
      <c r="AXA39" s="7">
        <f t="shared" ref="AXA39:AXB39" si="1957">AXA38/9.6</f>
        <v>0</v>
      </c>
      <c r="AXB39" s="7">
        <f t="shared" si="1957"/>
        <v>0</v>
      </c>
      <c r="AXC39" s="7">
        <f t="shared" ref="AXC39:AXD39" si="1958">AXC38/9.6</f>
        <v>0</v>
      </c>
      <c r="AXD39" s="7">
        <f t="shared" si="1958"/>
        <v>0</v>
      </c>
      <c r="AXE39" s="7">
        <f t="shared" ref="AXE39:AXF39" si="1959">AXE38/9.6</f>
        <v>0</v>
      </c>
      <c r="AXF39" s="7">
        <f t="shared" si="1959"/>
        <v>0</v>
      </c>
      <c r="AXG39" s="7">
        <f t="shared" ref="AXG39:AXH39" si="1960">AXG38/9.6</f>
        <v>0</v>
      </c>
      <c r="AXH39" s="7">
        <f t="shared" si="1960"/>
        <v>0</v>
      </c>
      <c r="AXI39" s="7">
        <f t="shared" ref="AXI39:AXM39" si="1961">AXI38/9.6</f>
        <v>0</v>
      </c>
      <c r="AXJ39" s="7">
        <f t="shared" si="1961"/>
        <v>0</v>
      </c>
      <c r="AXK39" s="7">
        <f t="shared" si="1961"/>
        <v>0</v>
      </c>
      <c r="AXL39" s="7">
        <f t="shared" si="1961"/>
        <v>0</v>
      </c>
      <c r="AXM39" s="7">
        <f t="shared" si="1961"/>
        <v>0</v>
      </c>
      <c r="AXN39" s="7">
        <f t="shared" ref="AXN39:AXO39" si="1962">AXN38/9.6</f>
        <v>0</v>
      </c>
      <c r="AXO39" s="7">
        <f t="shared" si="1962"/>
        <v>0</v>
      </c>
      <c r="AXP39" s="7">
        <f t="shared" ref="AXP39:AXQ39" si="1963">AXP38/9.6</f>
        <v>0</v>
      </c>
      <c r="AXQ39" s="7">
        <f t="shared" si="1963"/>
        <v>0</v>
      </c>
      <c r="AXR39" s="7">
        <f t="shared" ref="AXR39:AXS39" si="1964">AXR38/9.6</f>
        <v>0</v>
      </c>
      <c r="AXS39" s="7">
        <f t="shared" si="1964"/>
        <v>0</v>
      </c>
      <c r="AXT39" s="7">
        <f t="shared" ref="AXT39" si="1965">AXT38/9.6</f>
        <v>0</v>
      </c>
      <c r="AXU39" s="7">
        <f t="shared" ref="AXU39:AXV39" si="1966">AXU38/9.6</f>
        <v>0</v>
      </c>
      <c r="AXV39" s="7">
        <f t="shared" si="1966"/>
        <v>0</v>
      </c>
      <c r="AXW39" s="7">
        <f t="shared" ref="AXW39:AXX39" si="1967">AXW38/9.6</f>
        <v>0</v>
      </c>
      <c r="AXX39" s="7">
        <f t="shared" si="1967"/>
        <v>0</v>
      </c>
      <c r="AXY39" s="7">
        <f t="shared" ref="AXY39:AXZ39" si="1968">AXY38/9.6</f>
        <v>0</v>
      </c>
      <c r="AXZ39" s="7">
        <f t="shared" si="1968"/>
        <v>0</v>
      </c>
      <c r="AYA39" s="7">
        <f t="shared" ref="AYA39:AYB39" si="1969">AYA38/9.6</f>
        <v>0</v>
      </c>
      <c r="AYB39" s="7">
        <f t="shared" si="1969"/>
        <v>0</v>
      </c>
      <c r="AYC39" s="7">
        <f t="shared" ref="AYC39" si="1970">AYC38/9.6</f>
        <v>0</v>
      </c>
      <c r="AYD39" s="7">
        <f>AYD38/9.6</f>
        <v>0</v>
      </c>
      <c r="AYE39" s="7">
        <f t="shared" ref="AYE39:AYF39" si="1971">AYE38/9.6</f>
        <v>0</v>
      </c>
      <c r="AYF39" s="7">
        <f t="shared" si="1971"/>
        <v>0</v>
      </c>
      <c r="AYG39" s="7">
        <f t="shared" ref="AYG39:AYH39" si="1972">AYG38/9.6</f>
        <v>0</v>
      </c>
      <c r="AYH39" s="7">
        <f t="shared" si="1972"/>
        <v>0</v>
      </c>
      <c r="AYI39" s="7">
        <f t="shared" ref="AYI39:AYJ39" si="1973">AYI38/9.6</f>
        <v>0</v>
      </c>
      <c r="AYJ39" s="7">
        <f t="shared" si="1973"/>
        <v>0</v>
      </c>
      <c r="AYK39" s="7">
        <f t="shared" ref="AYK39:AYL39" si="1974">AYK38/9.6</f>
        <v>0</v>
      </c>
      <c r="AYL39" s="7">
        <f t="shared" si="1974"/>
        <v>0</v>
      </c>
      <c r="AYM39" s="7">
        <f t="shared" ref="AYM39:AYN39" si="1975">AYM38/9.6</f>
        <v>0</v>
      </c>
      <c r="AYN39" s="7">
        <f t="shared" si="1975"/>
        <v>0</v>
      </c>
      <c r="AYO39" s="7">
        <f t="shared" ref="AYO39:AYP39" si="1976">AYO38/9.6</f>
        <v>0</v>
      </c>
      <c r="AYP39" s="7">
        <f t="shared" si="1976"/>
        <v>0</v>
      </c>
      <c r="AYQ39" s="7">
        <f t="shared" ref="AYQ39:AYR39" si="1977">AYQ38/9.6</f>
        <v>0</v>
      </c>
      <c r="AYR39" s="7">
        <f t="shared" si="1977"/>
        <v>0</v>
      </c>
      <c r="AYS39" s="7">
        <f t="shared" ref="AYS39:AYT39" si="1978">AYS38/9.6</f>
        <v>0</v>
      </c>
      <c r="AYT39" s="7">
        <f t="shared" si="1978"/>
        <v>0</v>
      </c>
      <c r="AYU39" s="7">
        <f t="shared" ref="AYU39" si="1979">AYU38/9.6</f>
        <v>0</v>
      </c>
      <c r="AYV39" s="7">
        <f t="shared" ref="AYV39:AYW39" si="1980">AYV38/9.6</f>
        <v>0</v>
      </c>
      <c r="AYW39" s="7">
        <f t="shared" si="1980"/>
        <v>0</v>
      </c>
      <c r="AYX39" s="7">
        <f t="shared" ref="AYX39:AYY39" si="1981">AYX38/9.6</f>
        <v>0</v>
      </c>
      <c r="AYY39" s="7">
        <f t="shared" si="1981"/>
        <v>0</v>
      </c>
      <c r="AYZ39" s="7">
        <f t="shared" ref="AYZ39:AZA39" si="1982">AYZ38/9.6</f>
        <v>0</v>
      </c>
      <c r="AZA39" s="7">
        <f t="shared" si="1982"/>
        <v>0</v>
      </c>
      <c r="AZB39" s="7">
        <f t="shared" ref="AZB39:AZC39" si="1983">AZB38/9.6</f>
        <v>0</v>
      </c>
      <c r="AZC39" s="7">
        <f t="shared" si="1983"/>
        <v>0</v>
      </c>
      <c r="AZD39" s="7">
        <f t="shared" ref="AZD39:AZE39" si="1984">AZD38/9.6</f>
        <v>0</v>
      </c>
      <c r="AZE39" s="7">
        <f t="shared" si="1984"/>
        <v>0</v>
      </c>
      <c r="AZF39" s="7">
        <f t="shared" ref="AZF39:AZG39" si="1985">AZF38/9.6</f>
        <v>0</v>
      </c>
      <c r="AZG39" s="7">
        <f t="shared" si="1985"/>
        <v>0</v>
      </c>
      <c r="AZH39" s="7">
        <f t="shared" ref="AZH39:AZI39" si="1986">AZH38/9.6</f>
        <v>0</v>
      </c>
      <c r="AZI39" s="7">
        <f t="shared" si="1986"/>
        <v>0</v>
      </c>
      <c r="AZJ39" s="7">
        <f t="shared" ref="AZJ39:AZK39" si="1987">AZJ38/9.6</f>
        <v>0</v>
      </c>
      <c r="AZK39" s="7">
        <f t="shared" si="1987"/>
        <v>0</v>
      </c>
      <c r="AZL39" s="7">
        <f t="shared" ref="AZL39" si="1988">AZL38/9.6</f>
        <v>0</v>
      </c>
      <c r="AZM39" s="7">
        <f t="shared" ref="AZM39:AZS39" si="1989">AZM38/9.6</f>
        <v>0</v>
      </c>
      <c r="AZN39" s="7">
        <f t="shared" si="1989"/>
        <v>0</v>
      </c>
      <c r="AZO39" s="7">
        <f t="shared" si="1989"/>
        <v>0</v>
      </c>
      <c r="AZP39" s="7">
        <f t="shared" si="1989"/>
        <v>0</v>
      </c>
      <c r="AZQ39" s="7">
        <f t="shared" si="1989"/>
        <v>0</v>
      </c>
      <c r="AZR39" s="7">
        <f t="shared" si="1989"/>
        <v>0</v>
      </c>
      <c r="AZS39" s="7">
        <f t="shared" si="1989"/>
        <v>0</v>
      </c>
      <c r="AZT39" s="7">
        <f t="shared" ref="AZT39:AZU39" si="1990">AZT38/9.6</f>
        <v>0</v>
      </c>
      <c r="AZU39" s="7">
        <f t="shared" si="1990"/>
        <v>0</v>
      </c>
      <c r="AZV39" s="7">
        <f t="shared" ref="AZV39:AZW39" si="1991">AZV38/9.6</f>
        <v>0</v>
      </c>
      <c r="AZW39" s="7">
        <f t="shared" si="1991"/>
        <v>0</v>
      </c>
      <c r="AZX39" s="7">
        <f t="shared" ref="AZX39:AZY39" si="1992">AZX38/9.6</f>
        <v>0</v>
      </c>
      <c r="AZY39" s="7">
        <f t="shared" si="1992"/>
        <v>0</v>
      </c>
      <c r="AZZ39" s="7">
        <f t="shared" ref="AZZ39:BAA39" si="1993">AZZ38/9.6</f>
        <v>0</v>
      </c>
      <c r="BAA39" s="7">
        <f t="shared" si="1993"/>
        <v>0</v>
      </c>
      <c r="BAB39" s="7">
        <f t="shared" ref="BAB39:BAC39" si="1994">BAB38/9.6</f>
        <v>0</v>
      </c>
      <c r="BAC39" s="7">
        <f t="shared" si="1994"/>
        <v>0</v>
      </c>
      <c r="BAD39" s="7">
        <f t="shared" ref="BAD39:BAE39" si="1995">BAD38/9.6</f>
        <v>0</v>
      </c>
      <c r="BAE39" s="7">
        <f t="shared" si="1995"/>
        <v>0</v>
      </c>
      <c r="BAF39" s="7">
        <f t="shared" ref="BAF39:BAG39" si="1996">BAF38/9.6</f>
        <v>0</v>
      </c>
      <c r="BAG39" s="7">
        <f t="shared" si="1996"/>
        <v>0</v>
      </c>
      <c r="BAH39" s="7">
        <f t="shared" ref="BAH39:BAI39" si="1997">BAH38/9.6</f>
        <v>0</v>
      </c>
      <c r="BAI39" s="7">
        <f t="shared" si="1997"/>
        <v>0</v>
      </c>
      <c r="BAJ39" s="7">
        <f t="shared" ref="BAJ39:BAK39" si="1998">BAJ38/9.6</f>
        <v>0</v>
      </c>
      <c r="BAK39" s="7">
        <f t="shared" si="1998"/>
        <v>0</v>
      </c>
      <c r="BAL39" s="7">
        <f t="shared" ref="BAL39:BAM39" si="1999">BAL38/9.6</f>
        <v>0</v>
      </c>
      <c r="BAM39" s="7">
        <f t="shared" si="1999"/>
        <v>0</v>
      </c>
      <c r="BAN39" s="7">
        <f t="shared" ref="BAN39:BAO39" si="2000">BAN38/9.6</f>
        <v>0</v>
      </c>
      <c r="BAO39" s="7">
        <f t="shared" si="2000"/>
        <v>0</v>
      </c>
      <c r="BAP39" s="7">
        <f t="shared" ref="BAP39:BAQ39" si="2001">BAP38/9.6</f>
        <v>0</v>
      </c>
      <c r="BAQ39" s="7">
        <f t="shared" si="2001"/>
        <v>0</v>
      </c>
      <c r="BAR39" s="7">
        <f t="shared" ref="BAR39:BAS39" si="2002">BAR38/9.6</f>
        <v>0</v>
      </c>
      <c r="BAS39" s="7">
        <f t="shared" si="2002"/>
        <v>0</v>
      </c>
      <c r="BAT39" s="7">
        <f t="shared" ref="BAT39:BAU39" si="2003">BAT38/9.6</f>
        <v>0</v>
      </c>
      <c r="BAU39" s="7">
        <f t="shared" si="2003"/>
        <v>0</v>
      </c>
      <c r="BAV39" s="7">
        <f t="shared" ref="BAV39:BAW39" si="2004">BAV38/9.6</f>
        <v>0</v>
      </c>
      <c r="BAW39" s="7">
        <f t="shared" si="2004"/>
        <v>0</v>
      </c>
      <c r="BAX39" s="7">
        <f t="shared" ref="BAX39:BAY39" si="2005">BAX38/9.6</f>
        <v>0</v>
      </c>
      <c r="BAY39" s="7">
        <f t="shared" si="2005"/>
        <v>0</v>
      </c>
      <c r="BAZ39" s="7">
        <f t="shared" ref="BAZ39:BBA39" si="2006">BAZ38/9.6</f>
        <v>0</v>
      </c>
      <c r="BBA39" s="7">
        <f t="shared" si="2006"/>
        <v>0</v>
      </c>
      <c r="BBB39" s="7">
        <f t="shared" ref="BBB39:BBC39" si="2007">BBB38/9.6</f>
        <v>0</v>
      </c>
      <c r="BBC39" s="7">
        <f t="shared" si="2007"/>
        <v>0</v>
      </c>
      <c r="BBD39" s="7">
        <f t="shared" ref="BBD39:BBE39" si="2008">BBD38/9.6</f>
        <v>0</v>
      </c>
      <c r="BBE39" s="7">
        <f t="shared" si="2008"/>
        <v>0</v>
      </c>
      <c r="BBF39" s="7">
        <f t="shared" ref="BBF39:BBG39" si="2009">BBF38/9.6</f>
        <v>0</v>
      </c>
      <c r="BBG39" s="7">
        <f t="shared" si="2009"/>
        <v>0</v>
      </c>
      <c r="BBH39" s="7">
        <f t="shared" ref="BBH39:BBI39" si="2010">BBH38/9.6</f>
        <v>0</v>
      </c>
      <c r="BBI39" s="7">
        <f t="shared" si="2010"/>
        <v>0</v>
      </c>
      <c r="BBJ39" s="7">
        <f t="shared" ref="BBJ39:BBK39" si="2011">BBJ38/9.6</f>
        <v>0</v>
      </c>
      <c r="BBK39" s="7">
        <f t="shared" si="2011"/>
        <v>0</v>
      </c>
      <c r="BBL39" s="7">
        <f t="shared" ref="BBL39:BBM39" si="2012">BBL38/9.6</f>
        <v>0</v>
      </c>
      <c r="BBM39" s="7">
        <f t="shared" si="2012"/>
        <v>0</v>
      </c>
      <c r="BBN39" s="7">
        <f t="shared" ref="BBN39:BBO39" si="2013">BBN38/9.6</f>
        <v>0</v>
      </c>
      <c r="BBO39" s="7">
        <f t="shared" si="2013"/>
        <v>0</v>
      </c>
      <c r="BBP39" s="7">
        <f t="shared" ref="BBP39" si="2014">BBP38/9.6</f>
        <v>0</v>
      </c>
      <c r="BBQ39" s="7">
        <v>0</v>
      </c>
      <c r="BBR39" s="7">
        <f t="shared" ref="BBR39" si="2015">BBR38/9.6</f>
        <v>0</v>
      </c>
      <c r="BBS39" s="7">
        <f t="shared" ref="BBS39:BBY39" si="2016">BBS38/9.6</f>
        <v>0</v>
      </c>
      <c r="BBT39" s="7">
        <f t="shared" si="2016"/>
        <v>0</v>
      </c>
      <c r="BBU39" s="7">
        <f t="shared" si="2016"/>
        <v>0</v>
      </c>
      <c r="BBV39" s="7">
        <f t="shared" si="2016"/>
        <v>0</v>
      </c>
      <c r="BBW39" s="7">
        <f t="shared" si="2016"/>
        <v>0</v>
      </c>
      <c r="BBX39" s="7">
        <f t="shared" si="2016"/>
        <v>0</v>
      </c>
      <c r="BBY39" s="7">
        <f t="shared" si="2016"/>
        <v>0</v>
      </c>
      <c r="BBZ39" s="7">
        <f t="shared" ref="BBZ39:BCA39" si="2017">BBZ38/9.6</f>
        <v>0</v>
      </c>
      <c r="BCA39" s="7">
        <f t="shared" si="2017"/>
        <v>0</v>
      </c>
      <c r="BCB39" s="7">
        <f t="shared" ref="BCB39:BCC39" si="2018">BCB38/9.6</f>
        <v>0</v>
      </c>
      <c r="BCC39" s="7">
        <f t="shared" si="2018"/>
        <v>0</v>
      </c>
      <c r="BCD39" s="7">
        <f t="shared" ref="BCD39:BCE39" si="2019">BCD38/9.6</f>
        <v>0</v>
      </c>
      <c r="BCE39" s="7">
        <f t="shared" si="2019"/>
        <v>0</v>
      </c>
      <c r="BCF39" s="7">
        <f t="shared" ref="BCF39:BCG39" si="2020">BCF38/9.6</f>
        <v>0</v>
      </c>
      <c r="BCG39" s="7">
        <f t="shared" si="2020"/>
        <v>0</v>
      </c>
      <c r="BCH39" s="7">
        <f t="shared" ref="BCH39:BCI39" si="2021">BCH38/9.6</f>
        <v>0</v>
      </c>
      <c r="BCI39" s="7">
        <f t="shared" si="2021"/>
        <v>0</v>
      </c>
      <c r="BCJ39" s="7">
        <f t="shared" ref="BCJ39:BCK39" si="2022">BCJ38/9.6</f>
        <v>0</v>
      </c>
      <c r="BCK39" s="7">
        <f t="shared" si="2022"/>
        <v>0</v>
      </c>
      <c r="BCL39" s="7">
        <f t="shared" ref="BCL39:BCM39" si="2023">BCL38/9.6</f>
        <v>0</v>
      </c>
      <c r="BCM39" s="7">
        <f t="shared" si="2023"/>
        <v>0</v>
      </c>
      <c r="BCN39" s="7">
        <f t="shared" ref="BCN39:BCO39" si="2024">BCN38/9.6</f>
        <v>0</v>
      </c>
      <c r="BCO39" s="7">
        <f t="shared" si="2024"/>
        <v>0</v>
      </c>
      <c r="BCP39" s="7">
        <f t="shared" ref="BCP39:BCQ39" si="2025">BCP38/9.6</f>
        <v>0</v>
      </c>
      <c r="BCQ39" s="7">
        <f t="shared" si="2025"/>
        <v>0</v>
      </c>
      <c r="BCR39" s="7">
        <f t="shared" ref="BCR39:BCS39" si="2026">BCR38/9.6</f>
        <v>0</v>
      </c>
      <c r="BCS39" s="7">
        <f t="shared" si="2026"/>
        <v>0</v>
      </c>
      <c r="BCT39" s="7">
        <f t="shared" ref="BCT39:BCU39" si="2027">BCT38/9.6</f>
        <v>0</v>
      </c>
      <c r="BCU39" s="7">
        <f t="shared" si="2027"/>
        <v>0</v>
      </c>
      <c r="BCV39" s="7">
        <f t="shared" ref="BCV39:BCW39" si="2028">BCV38/9.6</f>
        <v>0</v>
      </c>
      <c r="BCW39" s="7">
        <f t="shared" si="2028"/>
        <v>0</v>
      </c>
      <c r="BCX39" s="7">
        <f t="shared" ref="BCX39:BCY39" si="2029">BCX38/9.6</f>
        <v>0</v>
      </c>
      <c r="BCY39" s="7">
        <f t="shared" si="2029"/>
        <v>0</v>
      </c>
      <c r="BCZ39" s="7">
        <f t="shared" ref="BCZ39:BDA39" si="2030">BCZ38/9.6</f>
        <v>0</v>
      </c>
      <c r="BDA39" s="7">
        <f t="shared" si="2030"/>
        <v>0</v>
      </c>
      <c r="BDB39" s="7">
        <f t="shared" ref="BDB39:BDC39" si="2031">BDB38/9.6</f>
        <v>0</v>
      </c>
      <c r="BDC39" s="7">
        <f t="shared" si="2031"/>
        <v>0</v>
      </c>
      <c r="BDD39" s="7">
        <f t="shared" ref="BDD39:BDE39" si="2032">BDD38/9.6</f>
        <v>0</v>
      </c>
      <c r="BDE39" s="7">
        <f t="shared" si="2032"/>
        <v>0</v>
      </c>
      <c r="BDF39" s="7">
        <f t="shared" ref="BDF39:BDG39" si="2033">BDF38/9.6</f>
        <v>0</v>
      </c>
      <c r="BDG39" s="7">
        <f t="shared" si="2033"/>
        <v>0</v>
      </c>
      <c r="BDH39" s="7">
        <f t="shared" ref="BDH39:BDI39" si="2034">BDH38/9.6</f>
        <v>0</v>
      </c>
      <c r="BDI39" s="7">
        <f t="shared" si="2034"/>
        <v>0</v>
      </c>
      <c r="BDJ39" s="7">
        <f t="shared" ref="BDJ39" si="2035">BDJ38/9.6</f>
        <v>0</v>
      </c>
      <c r="BDK39" s="7">
        <f t="shared" ref="BDK39:BDQ39" si="2036">BDK38/9.6</f>
        <v>0</v>
      </c>
      <c r="BDL39" s="7">
        <f t="shared" si="2036"/>
        <v>0</v>
      </c>
      <c r="BDM39" s="7">
        <f t="shared" si="2036"/>
        <v>0</v>
      </c>
      <c r="BDN39" s="7">
        <f t="shared" si="2036"/>
        <v>0</v>
      </c>
      <c r="BDO39" s="7">
        <f t="shared" si="2036"/>
        <v>0</v>
      </c>
      <c r="BDP39" s="7">
        <f t="shared" si="2036"/>
        <v>0</v>
      </c>
      <c r="BDQ39" s="7">
        <f t="shared" si="2036"/>
        <v>0</v>
      </c>
      <c r="BDR39" s="7">
        <f t="shared" ref="BDR39:BDS39" si="2037">BDR38/9.6</f>
        <v>0</v>
      </c>
      <c r="BDS39" s="7">
        <f t="shared" si="2037"/>
        <v>0</v>
      </c>
      <c r="BDT39" s="7">
        <f t="shared" ref="BDT39:BDU39" si="2038">BDT38/9.6</f>
        <v>0</v>
      </c>
      <c r="BDU39" s="7">
        <f t="shared" si="2038"/>
        <v>0</v>
      </c>
      <c r="BDV39" s="7">
        <f t="shared" ref="BDV39:BDW39" si="2039">BDV38/9.6</f>
        <v>0</v>
      </c>
      <c r="BDW39" s="7">
        <f t="shared" si="2039"/>
        <v>0</v>
      </c>
      <c r="BDX39" s="7">
        <f t="shared" ref="BDX39:BDY39" si="2040">BDX38/9.6</f>
        <v>0</v>
      </c>
      <c r="BDY39" s="7">
        <f t="shared" si="2040"/>
        <v>0</v>
      </c>
      <c r="BDZ39" s="7">
        <f t="shared" ref="BDZ39:BEA39" si="2041">BDZ38/9.6</f>
        <v>0</v>
      </c>
      <c r="BEA39" s="7">
        <f t="shared" si="2041"/>
        <v>0</v>
      </c>
      <c r="BEB39" s="7">
        <f t="shared" ref="BEB39:BEC39" si="2042">BEB38/9.6</f>
        <v>0</v>
      </c>
      <c r="BEC39" s="7">
        <f t="shared" si="2042"/>
        <v>0</v>
      </c>
      <c r="BED39" s="7">
        <f t="shared" ref="BED39:BEE39" si="2043">BED38/9.6</f>
        <v>0</v>
      </c>
      <c r="BEE39" s="7">
        <f t="shared" si="2043"/>
        <v>0</v>
      </c>
      <c r="BEF39" s="7">
        <f t="shared" ref="BEF39:BEG39" si="2044">BEF38/9.6</f>
        <v>0</v>
      </c>
      <c r="BEG39" s="7">
        <f t="shared" si="2044"/>
        <v>0</v>
      </c>
      <c r="BEH39" s="7">
        <f t="shared" ref="BEH39:BEI39" si="2045">BEH38/9.6</f>
        <v>0</v>
      </c>
      <c r="BEI39" s="7">
        <f t="shared" si="2045"/>
        <v>0</v>
      </c>
      <c r="BEJ39" s="7">
        <f t="shared" ref="BEJ39:BEK39" si="2046">BEJ38/9.6</f>
        <v>0</v>
      </c>
      <c r="BEK39" s="7">
        <f t="shared" si="2046"/>
        <v>0</v>
      </c>
      <c r="BEL39" s="7">
        <f t="shared" ref="BEL39" si="2047">BEL38/9.6</f>
        <v>0</v>
      </c>
      <c r="BEM39" s="7">
        <f t="shared" ref="BEM39:BES39" si="2048">BEM38/9.6</f>
        <v>0</v>
      </c>
      <c r="BEN39" s="7">
        <f t="shared" si="2048"/>
        <v>0</v>
      </c>
      <c r="BEO39" s="7">
        <f t="shared" si="2048"/>
        <v>0</v>
      </c>
      <c r="BEP39" s="7">
        <f t="shared" si="2048"/>
        <v>0</v>
      </c>
      <c r="BEQ39" s="7">
        <f t="shared" si="2048"/>
        <v>0</v>
      </c>
      <c r="BER39" s="7">
        <f t="shared" si="2048"/>
        <v>0</v>
      </c>
      <c r="BES39" s="7">
        <f t="shared" si="2048"/>
        <v>0</v>
      </c>
      <c r="BET39" s="7">
        <f t="shared" ref="BET39:BEU39" si="2049">BET38/9.6</f>
        <v>0</v>
      </c>
      <c r="BEU39" s="7">
        <f t="shared" si="2049"/>
        <v>0</v>
      </c>
      <c r="BEV39" s="7">
        <f t="shared" ref="BEV39:BEW39" si="2050">BEV38/9.6</f>
        <v>0</v>
      </c>
      <c r="BEW39" s="7">
        <f t="shared" si="2050"/>
        <v>0</v>
      </c>
      <c r="BEX39" s="7">
        <f t="shared" ref="BEX39:BEY39" si="2051">BEX38/9.6</f>
        <v>0</v>
      </c>
      <c r="BEY39" s="7">
        <f t="shared" si="2051"/>
        <v>0</v>
      </c>
      <c r="BEZ39" s="7">
        <f t="shared" ref="BEZ39:BFA39" si="2052">BEZ38/9.6</f>
        <v>0</v>
      </c>
      <c r="BFA39" s="7">
        <f t="shared" si="2052"/>
        <v>0</v>
      </c>
      <c r="BFB39" s="7">
        <f t="shared" ref="BFB39:BFC39" si="2053">BFB38/9.6</f>
        <v>0</v>
      </c>
      <c r="BFC39" s="7">
        <f t="shared" si="2053"/>
        <v>0</v>
      </c>
      <c r="BFD39" s="7">
        <f t="shared" ref="BFD39:BFE39" si="2054">BFD38/9.6</f>
        <v>0</v>
      </c>
      <c r="BFE39" s="7">
        <f t="shared" si="2054"/>
        <v>0</v>
      </c>
      <c r="BFF39" s="7">
        <f t="shared" ref="BFF39:BFG39" si="2055">BFF38/9.6</f>
        <v>0</v>
      </c>
      <c r="BFG39" s="7">
        <f t="shared" si="2055"/>
        <v>0</v>
      </c>
      <c r="BFH39" s="7">
        <f t="shared" ref="BFH39:BFI39" si="2056">BFH38/9.6</f>
        <v>0</v>
      </c>
      <c r="BFI39" s="7">
        <f t="shared" si="2056"/>
        <v>0</v>
      </c>
      <c r="BFJ39" s="7">
        <f t="shared" ref="BFJ39:BFK39" si="2057">BFJ38/9.6</f>
        <v>0</v>
      </c>
      <c r="BFK39" s="7">
        <f t="shared" si="2057"/>
        <v>0</v>
      </c>
      <c r="BFL39" s="7">
        <f t="shared" ref="BFL39:BFM39" si="2058">BFL38/9.6</f>
        <v>0</v>
      </c>
      <c r="BFM39" s="7">
        <f t="shared" si="2058"/>
        <v>0</v>
      </c>
      <c r="BFN39" s="7">
        <f t="shared" ref="BFN39:BFO39" si="2059">BFN38/9.6</f>
        <v>0</v>
      </c>
      <c r="BFO39" s="7">
        <f t="shared" si="2059"/>
        <v>0</v>
      </c>
      <c r="BFP39" s="7">
        <f t="shared" ref="BFP39:BFQ39" si="2060">BFP38/9.6</f>
        <v>0</v>
      </c>
      <c r="BFQ39" s="7">
        <f t="shared" si="2060"/>
        <v>0</v>
      </c>
      <c r="BFR39" s="7">
        <f t="shared" ref="BFR39:BFS39" si="2061">BFR38/9.6</f>
        <v>0</v>
      </c>
      <c r="BFS39" s="7">
        <f t="shared" si="2061"/>
        <v>0</v>
      </c>
      <c r="BFT39" s="7">
        <f t="shared" ref="BFT39:BFU39" si="2062">BFT38/9.6</f>
        <v>0</v>
      </c>
      <c r="BFU39" s="7">
        <f t="shared" si="2062"/>
        <v>0</v>
      </c>
      <c r="BFV39" s="7">
        <f t="shared" ref="BFV39:BFW39" si="2063">BFV38/9.6</f>
        <v>0</v>
      </c>
      <c r="BFW39" s="7">
        <f t="shared" si="2063"/>
        <v>0</v>
      </c>
      <c r="BFX39" s="7">
        <f t="shared" ref="BFX39:BFY39" si="2064">BFX38/9.6</f>
        <v>0</v>
      </c>
      <c r="BFY39" s="7">
        <f t="shared" si="2064"/>
        <v>0</v>
      </c>
      <c r="BFZ39" s="7">
        <f t="shared" ref="BFZ39:BGA39" si="2065">BFZ38/9.6</f>
        <v>0</v>
      </c>
      <c r="BGA39" s="7">
        <f t="shared" si="2065"/>
        <v>0</v>
      </c>
      <c r="BGB39" s="7">
        <f t="shared" ref="BGB39" si="2066">BGB38/9.6</f>
        <v>0</v>
      </c>
      <c r="BGC39" s="7">
        <f t="shared" ref="BGC39:BGD39" si="2067">BGC38/9.6</f>
        <v>0</v>
      </c>
      <c r="BGD39" s="7">
        <f t="shared" si="2067"/>
        <v>0</v>
      </c>
      <c r="BGE39" s="7">
        <f t="shared" ref="BGE39:BGF39" si="2068">BGE38/9.6</f>
        <v>0</v>
      </c>
      <c r="BGF39" s="7">
        <f t="shared" si="2068"/>
        <v>0</v>
      </c>
      <c r="BGG39" s="7">
        <f t="shared" ref="BGG39:BGH39" si="2069">BGG38/9.6</f>
        <v>0</v>
      </c>
      <c r="BGH39" s="7">
        <f t="shared" si="2069"/>
        <v>0</v>
      </c>
      <c r="BGI39" s="7">
        <f t="shared" ref="BGI39:BGJ39" si="2070">BGI38/9.6</f>
        <v>0</v>
      </c>
      <c r="BGJ39" s="7">
        <f t="shared" si="2070"/>
        <v>0</v>
      </c>
      <c r="BGK39" s="7">
        <f t="shared" ref="BGK39:BGL39" si="2071">BGK38/9.6</f>
        <v>0</v>
      </c>
      <c r="BGL39" s="7">
        <f t="shared" si="2071"/>
        <v>0</v>
      </c>
      <c r="BGM39" s="7">
        <f t="shared" ref="BGM39:BGN39" si="2072">BGM38/9.6</f>
        <v>0</v>
      </c>
      <c r="BGN39" s="7">
        <f t="shared" si="2072"/>
        <v>0</v>
      </c>
      <c r="BGO39" s="7">
        <f t="shared" ref="BGO39:BGP39" si="2073">BGO38/9.6</f>
        <v>0</v>
      </c>
      <c r="BGP39" s="7">
        <f t="shared" si="2073"/>
        <v>0</v>
      </c>
      <c r="BGQ39" s="7">
        <f t="shared" ref="BGQ39:BGR39" si="2074">BGQ38/9.6</f>
        <v>0</v>
      </c>
      <c r="BGR39" s="7">
        <f t="shared" si="2074"/>
        <v>0</v>
      </c>
      <c r="BGS39" s="7">
        <f t="shared" ref="BGS39:BGT39" si="2075">BGS38/9.6</f>
        <v>0</v>
      </c>
      <c r="BGT39" s="7">
        <f t="shared" si="2075"/>
        <v>0</v>
      </c>
      <c r="BGU39" s="7">
        <f t="shared" ref="BGU39" si="2076">BGU38/9.6</f>
        <v>0</v>
      </c>
      <c r="BGV39" s="7">
        <f t="shared" ref="BGV39:BGW39" si="2077">BGV38/9.6</f>
        <v>0</v>
      </c>
      <c r="BGW39" s="7">
        <f t="shared" si="2077"/>
        <v>0</v>
      </c>
      <c r="BGX39" s="7">
        <f t="shared" ref="BGX39:BGY39" si="2078">BGX38/9.6</f>
        <v>0</v>
      </c>
      <c r="BGY39" s="7">
        <f t="shared" si="2078"/>
        <v>0</v>
      </c>
      <c r="BGZ39" s="7">
        <f t="shared" ref="BGZ39:BHA39" si="2079">BGZ38/9.6</f>
        <v>0</v>
      </c>
      <c r="BHA39" s="7">
        <f t="shared" si="2079"/>
        <v>0</v>
      </c>
      <c r="BHB39" s="7">
        <f t="shared" ref="BHB39:BHC39" si="2080">BHB38/9.6</f>
        <v>0</v>
      </c>
      <c r="BHC39" s="7">
        <f t="shared" si="2080"/>
        <v>0</v>
      </c>
      <c r="BHD39" s="7">
        <f t="shared" ref="BHD39:BHE39" si="2081">BHD38/9.6</f>
        <v>0</v>
      </c>
      <c r="BHE39" s="7">
        <f t="shared" si="2081"/>
        <v>0</v>
      </c>
      <c r="BHF39" s="7">
        <f t="shared" ref="BHF39:BHG39" si="2082">BHF38/9.6</f>
        <v>0</v>
      </c>
      <c r="BHG39" s="7">
        <f t="shared" si="2082"/>
        <v>0</v>
      </c>
      <c r="BHH39" s="7">
        <f t="shared" ref="BHH39:BHI39" si="2083">BHH38/9.6</f>
        <v>0</v>
      </c>
      <c r="BHI39" s="7">
        <f t="shared" si="2083"/>
        <v>0</v>
      </c>
      <c r="BHJ39" s="7">
        <f t="shared" ref="BHJ39:BHK39" si="2084">BHJ38/9.6</f>
        <v>0</v>
      </c>
      <c r="BHK39" s="7">
        <f t="shared" si="2084"/>
        <v>0</v>
      </c>
      <c r="BHL39" s="7">
        <f t="shared" ref="BHL39:BHM39" si="2085">BHL38/9.6</f>
        <v>0</v>
      </c>
      <c r="BHM39" s="7">
        <f t="shared" si="2085"/>
        <v>0</v>
      </c>
      <c r="BHN39" s="7">
        <f t="shared" ref="BHN39:BHO39" si="2086">BHN38/9.6</f>
        <v>0</v>
      </c>
      <c r="BHO39" s="7">
        <f t="shared" si="2086"/>
        <v>0</v>
      </c>
      <c r="BHP39" s="7">
        <f t="shared" ref="BHP39:BHQ39" si="2087">BHP38/9.6</f>
        <v>0</v>
      </c>
      <c r="BHQ39" s="7">
        <f t="shared" si="2087"/>
        <v>0</v>
      </c>
      <c r="BHR39" s="7">
        <f t="shared" ref="BHR39:BHS39" si="2088">BHR38/9.6</f>
        <v>0</v>
      </c>
      <c r="BHS39" s="7">
        <f t="shared" si="2088"/>
        <v>0</v>
      </c>
      <c r="BHT39" s="7">
        <f t="shared" ref="BHT39:BHU39" si="2089">BHT38/9.6</f>
        <v>0</v>
      </c>
      <c r="BHU39" s="7">
        <f t="shared" si="2089"/>
        <v>0</v>
      </c>
      <c r="BHV39" s="7">
        <f t="shared" ref="BHV39:BHW39" si="2090">BHV38/9.6</f>
        <v>0</v>
      </c>
      <c r="BHW39" s="7">
        <f t="shared" si="2090"/>
        <v>0</v>
      </c>
      <c r="BHX39" s="7">
        <f t="shared" ref="BHX39:BID39" si="2091">BHX38/9.6</f>
        <v>0</v>
      </c>
      <c r="BHY39" s="7">
        <f t="shared" si="2091"/>
        <v>0</v>
      </c>
      <c r="BHZ39" s="7">
        <f t="shared" si="2091"/>
        <v>0</v>
      </c>
      <c r="BIA39" s="7">
        <f t="shared" si="2091"/>
        <v>0</v>
      </c>
      <c r="BIB39" s="7">
        <f t="shared" si="2091"/>
        <v>0</v>
      </c>
      <c r="BIC39" s="7">
        <f t="shared" si="2091"/>
        <v>0</v>
      </c>
      <c r="BID39" s="7">
        <f t="shared" si="2091"/>
        <v>0</v>
      </c>
      <c r="BIE39" s="7">
        <f t="shared" ref="BIE39:BIF39" si="2092">BIE38/9.6</f>
        <v>0</v>
      </c>
      <c r="BIF39" s="7">
        <f t="shared" si="2092"/>
        <v>0</v>
      </c>
      <c r="BIG39" s="7">
        <f t="shared" ref="BIG39:BIH39" si="2093">BIG38/9.6</f>
        <v>0</v>
      </c>
      <c r="BIH39" s="7">
        <f t="shared" si="2093"/>
        <v>0</v>
      </c>
      <c r="BII39" s="7">
        <f t="shared" ref="BII39:BIJ39" si="2094">BII38/9.6</f>
        <v>0</v>
      </c>
      <c r="BIJ39" s="7">
        <f t="shared" si="2094"/>
        <v>0</v>
      </c>
      <c r="BIK39" s="7">
        <f t="shared" ref="BIK39:BIQ39" si="2095">BIK38/9.6</f>
        <v>0</v>
      </c>
      <c r="BIL39" s="7">
        <f t="shared" si="2095"/>
        <v>0</v>
      </c>
      <c r="BIM39" s="7">
        <f t="shared" si="2095"/>
        <v>0</v>
      </c>
      <c r="BIN39" s="7">
        <f t="shared" si="2095"/>
        <v>0</v>
      </c>
      <c r="BIO39" s="7">
        <f t="shared" si="2095"/>
        <v>0</v>
      </c>
      <c r="BIP39" s="7">
        <f t="shared" si="2095"/>
        <v>0</v>
      </c>
      <c r="BIQ39" s="7">
        <f t="shared" si="2095"/>
        <v>0</v>
      </c>
      <c r="BIR39" s="7">
        <f t="shared" ref="BIR39:BIS39" si="2096">BIR38/9.6</f>
        <v>0</v>
      </c>
      <c r="BIS39" s="7">
        <f t="shared" si="2096"/>
        <v>0</v>
      </c>
      <c r="BIT39" s="7">
        <f t="shared" ref="BIT39:BIU39" si="2097">BIT38/9.6</f>
        <v>0</v>
      </c>
      <c r="BIU39" s="7">
        <f t="shared" si="2097"/>
        <v>0</v>
      </c>
      <c r="BIV39" s="7">
        <f t="shared" ref="BIV39:BIW39" si="2098">BIV38/9.6</f>
        <v>0</v>
      </c>
      <c r="BIW39" s="7">
        <f t="shared" si="2098"/>
        <v>0</v>
      </c>
      <c r="BIX39" s="7">
        <f t="shared" ref="BIX39:BJD39" si="2099">BIX38/9.6</f>
        <v>0</v>
      </c>
      <c r="BIY39" s="7">
        <f t="shared" si="2099"/>
        <v>0</v>
      </c>
      <c r="BIZ39" s="7">
        <f t="shared" si="2099"/>
        <v>0</v>
      </c>
      <c r="BJA39" s="7">
        <f t="shared" si="2099"/>
        <v>0</v>
      </c>
      <c r="BJB39" s="7">
        <f t="shared" si="2099"/>
        <v>0</v>
      </c>
      <c r="BJC39" s="7">
        <f t="shared" si="2099"/>
        <v>0</v>
      </c>
      <c r="BJD39" s="7">
        <f t="shared" si="2099"/>
        <v>0</v>
      </c>
      <c r="BJE39" s="7">
        <f t="shared" ref="BJE39:BJF39" si="2100">BJE38/9.6</f>
        <v>0</v>
      </c>
      <c r="BJF39" s="7">
        <f t="shared" si="2100"/>
        <v>0</v>
      </c>
      <c r="BJG39" s="7">
        <f t="shared" ref="BJG39:BJH39" si="2101">BJG38/9.6</f>
        <v>0</v>
      </c>
      <c r="BJH39" s="7">
        <f t="shared" si="2101"/>
        <v>0</v>
      </c>
      <c r="BJI39" s="7">
        <f t="shared" ref="BJI39:BJJ39" si="2102">BJI38/9.6</f>
        <v>0</v>
      </c>
      <c r="BJJ39" s="7">
        <f t="shared" si="2102"/>
        <v>0</v>
      </c>
      <c r="BJK39" s="7">
        <f t="shared" ref="BJK39:BJL39" si="2103">BJK38/9.6</f>
        <v>0</v>
      </c>
      <c r="BJL39" s="7">
        <f t="shared" si="2103"/>
        <v>0</v>
      </c>
      <c r="BJM39" s="7">
        <f t="shared" ref="BJM39:BJN39" si="2104">BJM38/9.6</f>
        <v>0</v>
      </c>
      <c r="BJN39" s="7">
        <f t="shared" si="2104"/>
        <v>0</v>
      </c>
      <c r="BJO39" s="7">
        <f t="shared" ref="BJO39:BJP39" si="2105">BJO38/9.6</f>
        <v>0</v>
      </c>
      <c r="BJP39" s="7">
        <f t="shared" si="2105"/>
        <v>0</v>
      </c>
      <c r="BJQ39" s="7">
        <f t="shared" ref="BJQ39:BJR39" si="2106">BJQ38/9.6</f>
        <v>0</v>
      </c>
      <c r="BJR39" s="7">
        <f t="shared" si="2106"/>
        <v>0</v>
      </c>
      <c r="BJS39" s="7">
        <f t="shared" ref="BJS39:BJT39" si="2107">BJS38/9.6</f>
        <v>0</v>
      </c>
      <c r="BJT39" s="7">
        <f t="shared" si="2107"/>
        <v>0</v>
      </c>
      <c r="BJU39" s="7">
        <f t="shared" ref="BJU39:BJV39" si="2108">BJU38/9.6</f>
        <v>0</v>
      </c>
      <c r="BJV39" s="7">
        <f t="shared" si="2108"/>
        <v>0</v>
      </c>
      <c r="BJW39" s="7">
        <f t="shared" ref="BJW39:BJX39" si="2109">BJW38/9.6</f>
        <v>0</v>
      </c>
      <c r="BJX39" s="7">
        <f t="shared" si="2109"/>
        <v>0</v>
      </c>
      <c r="BJY39" s="7">
        <f t="shared" ref="BJY39:BJZ39" si="2110">BJY38/9.6</f>
        <v>0</v>
      </c>
      <c r="BJZ39" s="7">
        <f t="shared" si="2110"/>
        <v>0</v>
      </c>
      <c r="BKA39" s="7">
        <f t="shared" ref="BKA39:BKB39" si="2111">BKA38/9.6</f>
        <v>0</v>
      </c>
      <c r="BKB39" s="7">
        <f t="shared" si="2111"/>
        <v>0</v>
      </c>
      <c r="BKC39" s="7">
        <f t="shared" ref="BKC39:BKD39" si="2112">BKC38/9.6</f>
        <v>0</v>
      </c>
      <c r="BKD39" s="7">
        <f t="shared" si="2112"/>
        <v>0</v>
      </c>
      <c r="BKE39" s="7">
        <f t="shared" ref="BKE39:BKF39" si="2113">BKE38/9.6</f>
        <v>0</v>
      </c>
      <c r="BKF39" s="7">
        <f t="shared" si="2113"/>
        <v>0</v>
      </c>
      <c r="BKG39" s="7">
        <f t="shared" ref="BKG39:BKM39" si="2114">BKG38/9.6</f>
        <v>0</v>
      </c>
      <c r="BKH39" s="7">
        <f t="shared" si="2114"/>
        <v>0</v>
      </c>
      <c r="BKI39" s="7">
        <f t="shared" si="2114"/>
        <v>0</v>
      </c>
      <c r="BKJ39" s="7">
        <f t="shared" si="2114"/>
        <v>0</v>
      </c>
      <c r="BKK39" s="7">
        <f t="shared" si="2114"/>
        <v>0</v>
      </c>
      <c r="BKL39" s="7">
        <f t="shared" si="2114"/>
        <v>0</v>
      </c>
      <c r="BKM39" s="7">
        <f t="shared" si="2114"/>
        <v>0</v>
      </c>
      <c r="BKN39" s="7">
        <f t="shared" ref="BKN39:BKO39" si="2115">BKN38/9.6</f>
        <v>0</v>
      </c>
      <c r="BKO39" s="7">
        <f t="shared" si="2115"/>
        <v>0</v>
      </c>
      <c r="BKP39" s="7">
        <f t="shared" ref="BKP39:BKQ39" si="2116">BKP38/9.6</f>
        <v>0</v>
      </c>
      <c r="BKQ39" s="7">
        <f t="shared" si="2116"/>
        <v>0</v>
      </c>
      <c r="BKR39" s="7">
        <f t="shared" ref="BKR39:BKS39" si="2117">BKR38/9.6</f>
        <v>0</v>
      </c>
      <c r="BKS39" s="7">
        <f t="shared" si="2117"/>
        <v>0</v>
      </c>
      <c r="BKT39" s="7">
        <f t="shared" ref="BKT39:BKU39" si="2118">BKT38/9.6</f>
        <v>0</v>
      </c>
      <c r="BKU39" s="7">
        <f t="shared" si="2118"/>
        <v>0</v>
      </c>
      <c r="BKV39" s="7">
        <f t="shared" ref="BKV39:BKW39" si="2119">BKV38/9.6</f>
        <v>0</v>
      </c>
      <c r="BKW39" s="7">
        <f t="shared" si="2119"/>
        <v>0</v>
      </c>
      <c r="BKX39" s="7">
        <f t="shared" ref="BKX39:BKY39" si="2120">BKX38/9.6</f>
        <v>0</v>
      </c>
      <c r="BKY39" s="7">
        <f t="shared" si="2120"/>
        <v>0</v>
      </c>
      <c r="BKZ39" s="7">
        <f t="shared" ref="BKZ39:BLA39" si="2121">BKZ38/9.6</f>
        <v>0</v>
      </c>
      <c r="BLA39" s="7">
        <f t="shared" si="2121"/>
        <v>0</v>
      </c>
      <c r="BLB39" s="7">
        <f t="shared" ref="BLB39" si="2122">BLB38/9.6</f>
        <v>0</v>
      </c>
      <c r="BLC39" s="7">
        <f t="shared" ref="BLC39:BLD39" si="2123">BLC38/9.6</f>
        <v>0</v>
      </c>
      <c r="BLD39" s="7">
        <f t="shared" si="2123"/>
        <v>0</v>
      </c>
      <c r="BLE39" s="7">
        <f t="shared" ref="BLE39:BLF39" si="2124">BLE38/9.6</f>
        <v>0</v>
      </c>
      <c r="BLF39" s="7">
        <f t="shared" si="2124"/>
        <v>0</v>
      </c>
      <c r="BLG39" s="7">
        <f t="shared" ref="BLG39:BLH39" si="2125">BLG38/9.6</f>
        <v>0</v>
      </c>
      <c r="BLH39" s="7">
        <f t="shared" si="2125"/>
        <v>0</v>
      </c>
      <c r="BLI39" s="7">
        <f t="shared" ref="BLI39:BLJ39" si="2126">BLI38/9.6</f>
        <v>0</v>
      </c>
      <c r="BLJ39" s="7">
        <f t="shared" si="2126"/>
        <v>0</v>
      </c>
      <c r="BLK39" s="7">
        <f t="shared" ref="BLK39:BLL39" si="2127">BLK38/9.6</f>
        <v>0</v>
      </c>
      <c r="BLL39" s="7">
        <f t="shared" si="2127"/>
        <v>0</v>
      </c>
      <c r="BLM39" s="7">
        <f t="shared" ref="BLM39:BLN39" si="2128">BLM38/9.6</f>
        <v>0</v>
      </c>
      <c r="BLN39" s="7">
        <f t="shared" si="2128"/>
        <v>0</v>
      </c>
      <c r="BLO39" s="7">
        <f t="shared" ref="BLO39:BLP39" si="2129">BLO38/9.6</f>
        <v>0</v>
      </c>
      <c r="BLP39" s="7">
        <f t="shared" si="2129"/>
        <v>0</v>
      </c>
      <c r="BLQ39" s="7">
        <f t="shared" ref="BLQ39:BLR39" si="2130">BLQ38/9.6</f>
        <v>0</v>
      </c>
      <c r="BLR39" s="7">
        <f t="shared" si="2130"/>
        <v>0</v>
      </c>
      <c r="BLS39" s="7">
        <f t="shared" ref="BLS39:BLT39" si="2131">BLS38/9.6</f>
        <v>0</v>
      </c>
      <c r="BLT39" s="7">
        <f t="shared" si="2131"/>
        <v>0</v>
      </c>
      <c r="BLU39" s="7">
        <f t="shared" ref="BLU39:BLV39" si="2132">BLU38/9.6</f>
        <v>0</v>
      </c>
      <c r="BLV39" s="7">
        <f t="shared" si="2132"/>
        <v>0</v>
      </c>
      <c r="BLW39" s="7">
        <f t="shared" ref="BLW39:BLX39" si="2133">BLW38/9.6</f>
        <v>0</v>
      </c>
      <c r="BLX39" s="7">
        <f t="shared" si="2133"/>
        <v>0</v>
      </c>
      <c r="BLY39" s="7">
        <f t="shared" ref="BLY39:BLZ39" si="2134">BLY38/9.6</f>
        <v>0</v>
      </c>
      <c r="BLZ39" s="7">
        <f t="shared" si="2134"/>
        <v>0</v>
      </c>
      <c r="BMA39" s="7">
        <f t="shared" ref="BMA39:BMB39" si="2135">BMA38/9.6</f>
        <v>0</v>
      </c>
      <c r="BMB39" s="7">
        <f t="shared" si="2135"/>
        <v>0</v>
      </c>
      <c r="BMC39" s="7">
        <f t="shared" ref="BMC39:BMD39" si="2136">BMC38/9.6</f>
        <v>0</v>
      </c>
      <c r="BMD39" s="7">
        <f t="shared" si="2136"/>
        <v>0</v>
      </c>
      <c r="BME39" s="7">
        <f t="shared" ref="BME39:BMF39" si="2137">BME38/9.6</f>
        <v>0</v>
      </c>
      <c r="BMF39" s="7">
        <f t="shared" si="2137"/>
        <v>0</v>
      </c>
      <c r="BMG39" s="7">
        <f t="shared" ref="BMG39:BMH39" si="2138">BMG38/9.6</f>
        <v>0</v>
      </c>
      <c r="BMH39" s="7">
        <f t="shared" si="2138"/>
        <v>0</v>
      </c>
      <c r="BMI39" s="7">
        <f t="shared" ref="BMI39:BMJ39" si="2139">BMI38/9.6</f>
        <v>0</v>
      </c>
      <c r="BMJ39" s="7">
        <f t="shared" si="2139"/>
        <v>0</v>
      </c>
      <c r="BMK39" s="7">
        <f t="shared" ref="BMK39:BML39" si="2140">BMK38/9.6</f>
        <v>0</v>
      </c>
      <c r="BML39" s="7">
        <f t="shared" si="2140"/>
        <v>0</v>
      </c>
      <c r="BMM39" s="7">
        <f t="shared" ref="BMM39:BMN39" si="2141">BMM38/9.6</f>
        <v>0</v>
      </c>
      <c r="BMN39" s="7">
        <f t="shared" si="2141"/>
        <v>0</v>
      </c>
      <c r="BMO39" s="7">
        <f t="shared" ref="BMO39:BMP39" si="2142">BMO38/9.6</f>
        <v>0</v>
      </c>
      <c r="BMP39" s="7">
        <f t="shared" si="2142"/>
        <v>0</v>
      </c>
      <c r="BMQ39" s="7">
        <f t="shared" ref="BMQ39:BMR39" si="2143">BMQ38/9.6</f>
        <v>0</v>
      </c>
      <c r="BMR39" s="7">
        <f t="shared" si="2143"/>
        <v>0</v>
      </c>
      <c r="BMS39" s="7">
        <f t="shared" ref="BMS39:BMT39" si="2144">BMS38/9.6</f>
        <v>0</v>
      </c>
      <c r="BMT39" s="7">
        <f t="shared" si="2144"/>
        <v>0</v>
      </c>
      <c r="BMU39" s="7">
        <f t="shared" ref="BMU39:BMV39" si="2145">BMU38/9.6</f>
        <v>0</v>
      </c>
      <c r="BMV39" s="7">
        <f t="shared" si="2145"/>
        <v>0</v>
      </c>
      <c r="BMW39" s="7">
        <f t="shared" ref="BMW39:BMX39" si="2146">BMW38/9.6</f>
        <v>0</v>
      </c>
      <c r="BMX39" s="7">
        <f t="shared" si="2146"/>
        <v>0</v>
      </c>
      <c r="BMY39" s="7">
        <f t="shared" ref="BMY39" si="2147">BMY38/9.6</f>
        <v>0</v>
      </c>
    </row>
    <row r="40" spans="1:1715" s="6" customFormat="1" x14ac:dyDescent="0.25">
      <c r="A40" s="8" t="s">
        <v>29</v>
      </c>
      <c r="B40" s="7">
        <f>B9</f>
        <v>187</v>
      </c>
      <c r="C40" s="7">
        <f>IF(B40&gt;0,B40-15.36,0)</f>
        <v>171.64</v>
      </c>
      <c r="D40" s="7">
        <f>IF(C40&gt;0,C40-15.36,0)</f>
        <v>156.27999999999997</v>
      </c>
      <c r="E40" s="7">
        <f>IF(D40&gt;0,D40-15.36,0)</f>
        <v>140.91999999999996</v>
      </c>
      <c r="F40" s="7">
        <f>IF(E40&gt;0,E40-15.36,0)</f>
        <v>125.55999999999996</v>
      </c>
      <c r="G40" s="7">
        <f>G16</f>
        <v>170</v>
      </c>
      <c r="H40" s="7">
        <f t="shared" ref="H40:BS40" si="2148">IF(G40&gt;0,G40-15.36,0)</f>
        <v>154.63999999999999</v>
      </c>
      <c r="I40" s="7">
        <f t="shared" si="2148"/>
        <v>139.27999999999997</v>
      </c>
      <c r="J40" s="7">
        <f t="shared" si="2148"/>
        <v>123.91999999999997</v>
      </c>
      <c r="K40" s="7">
        <f t="shared" si="2148"/>
        <v>108.55999999999997</v>
      </c>
      <c r="L40" s="7">
        <f>L16</f>
        <v>170</v>
      </c>
      <c r="M40" s="7">
        <f t="shared" si="2148"/>
        <v>154.63999999999999</v>
      </c>
      <c r="N40" s="7">
        <f t="shared" si="2148"/>
        <v>139.27999999999997</v>
      </c>
      <c r="O40" s="7">
        <f t="shared" si="2148"/>
        <v>123.91999999999997</v>
      </c>
      <c r="P40" s="7">
        <f t="shared" si="2148"/>
        <v>108.55999999999997</v>
      </c>
      <c r="Q40" s="7">
        <f>Q16</f>
        <v>181</v>
      </c>
      <c r="R40" s="7">
        <f t="shared" si="2148"/>
        <v>165.64</v>
      </c>
      <c r="S40" s="7">
        <f t="shared" si="2148"/>
        <v>150.27999999999997</v>
      </c>
      <c r="T40" s="7">
        <f t="shared" si="2148"/>
        <v>134.91999999999996</v>
      </c>
      <c r="U40" s="7">
        <f t="shared" si="2148"/>
        <v>119.55999999999996</v>
      </c>
      <c r="V40" s="7">
        <f t="shared" si="2148"/>
        <v>104.19999999999996</v>
      </c>
      <c r="W40" s="7">
        <f t="shared" si="2148"/>
        <v>88.839999999999961</v>
      </c>
      <c r="X40" s="7">
        <f t="shared" si="2148"/>
        <v>73.479999999999961</v>
      </c>
      <c r="Y40" s="7">
        <f t="shared" si="2148"/>
        <v>58.119999999999962</v>
      </c>
      <c r="Z40" s="7">
        <f t="shared" si="2148"/>
        <v>42.759999999999962</v>
      </c>
      <c r="AA40" s="7">
        <f t="shared" si="2148"/>
        <v>27.399999999999963</v>
      </c>
      <c r="AB40" s="7">
        <f t="shared" si="2148"/>
        <v>12.039999999999964</v>
      </c>
      <c r="AC40" s="7">
        <f t="shared" si="2148"/>
        <v>-3.3200000000000358</v>
      </c>
      <c r="AD40" s="7">
        <f t="shared" si="2148"/>
        <v>0</v>
      </c>
      <c r="AE40" s="7">
        <f>IF(AD40&gt;0,AD40-15.36,0)</f>
        <v>0</v>
      </c>
      <c r="AF40" s="7">
        <f t="shared" si="2148"/>
        <v>0</v>
      </c>
      <c r="AG40" s="7">
        <f t="shared" si="2148"/>
        <v>0</v>
      </c>
      <c r="AH40" s="7">
        <f t="shared" si="2148"/>
        <v>0</v>
      </c>
      <c r="AI40" s="7">
        <f t="shared" si="2148"/>
        <v>0</v>
      </c>
      <c r="AJ40" s="7">
        <f t="shared" si="2148"/>
        <v>0</v>
      </c>
      <c r="AK40" s="7">
        <f t="shared" si="2148"/>
        <v>0</v>
      </c>
      <c r="AL40" s="7">
        <f t="shared" si="2148"/>
        <v>0</v>
      </c>
      <c r="AM40" s="7">
        <f t="shared" si="2148"/>
        <v>0</v>
      </c>
      <c r="AN40" s="7">
        <f t="shared" si="2148"/>
        <v>0</v>
      </c>
      <c r="AO40" s="7">
        <f t="shared" si="2148"/>
        <v>0</v>
      </c>
      <c r="AP40" s="7">
        <f t="shared" si="2148"/>
        <v>0</v>
      </c>
      <c r="AQ40" s="7">
        <f t="shared" si="2148"/>
        <v>0</v>
      </c>
      <c r="AR40" s="7">
        <f t="shared" si="2148"/>
        <v>0</v>
      </c>
      <c r="AS40" s="7">
        <f t="shared" si="2148"/>
        <v>0</v>
      </c>
      <c r="AT40" s="7">
        <f t="shared" si="2148"/>
        <v>0</v>
      </c>
      <c r="AU40" s="7">
        <f t="shared" si="2148"/>
        <v>0</v>
      </c>
      <c r="AV40" s="7">
        <f t="shared" si="2148"/>
        <v>0</v>
      </c>
      <c r="AW40" s="7">
        <f t="shared" si="2148"/>
        <v>0</v>
      </c>
      <c r="AX40" s="7">
        <f t="shared" si="2148"/>
        <v>0</v>
      </c>
      <c r="AY40" s="7">
        <f t="shared" si="2148"/>
        <v>0</v>
      </c>
      <c r="AZ40" s="7">
        <f t="shared" si="2148"/>
        <v>0</v>
      </c>
      <c r="BA40" s="7">
        <f t="shared" si="2148"/>
        <v>0</v>
      </c>
      <c r="BB40" s="7">
        <f t="shared" si="2148"/>
        <v>0</v>
      </c>
      <c r="BC40" s="7">
        <f t="shared" si="2148"/>
        <v>0</v>
      </c>
      <c r="BD40" s="7">
        <f t="shared" si="2148"/>
        <v>0</v>
      </c>
      <c r="BE40" s="7">
        <f t="shared" si="2148"/>
        <v>0</v>
      </c>
      <c r="BF40" s="7">
        <f t="shared" si="2148"/>
        <v>0</v>
      </c>
      <c r="BG40" s="7">
        <f t="shared" si="2148"/>
        <v>0</v>
      </c>
      <c r="BH40" s="7">
        <f t="shared" si="2148"/>
        <v>0</v>
      </c>
      <c r="BI40" s="7">
        <f t="shared" si="2148"/>
        <v>0</v>
      </c>
      <c r="BJ40" s="7">
        <f t="shared" si="2148"/>
        <v>0</v>
      </c>
      <c r="BK40" s="7">
        <f t="shared" si="2148"/>
        <v>0</v>
      </c>
      <c r="BL40" s="7">
        <f t="shared" si="2148"/>
        <v>0</v>
      </c>
      <c r="BM40" s="7">
        <f t="shared" si="2148"/>
        <v>0</v>
      </c>
      <c r="BN40" s="7">
        <f t="shared" si="2148"/>
        <v>0</v>
      </c>
      <c r="BO40" s="7">
        <f t="shared" si="2148"/>
        <v>0</v>
      </c>
      <c r="BP40" s="7">
        <f t="shared" si="2148"/>
        <v>0</v>
      </c>
      <c r="BQ40" s="7">
        <f t="shared" si="2148"/>
        <v>0</v>
      </c>
      <c r="BR40" s="7">
        <f t="shared" si="2148"/>
        <v>0</v>
      </c>
      <c r="BS40" s="7">
        <f t="shared" si="2148"/>
        <v>0</v>
      </c>
      <c r="BT40" s="7">
        <f t="shared" ref="BT40:DT40" si="2149">IF(BS40&gt;0,BS40-15.36,0)</f>
        <v>0</v>
      </c>
      <c r="BU40" s="7">
        <f t="shared" si="2149"/>
        <v>0</v>
      </c>
      <c r="BV40" s="7">
        <f t="shared" si="2149"/>
        <v>0</v>
      </c>
      <c r="BW40" s="7">
        <f t="shared" si="2149"/>
        <v>0</v>
      </c>
      <c r="BX40" s="7">
        <f t="shared" si="2149"/>
        <v>0</v>
      </c>
      <c r="BY40" s="7">
        <f t="shared" si="2149"/>
        <v>0</v>
      </c>
      <c r="BZ40" s="7">
        <f t="shared" si="2149"/>
        <v>0</v>
      </c>
      <c r="CA40" s="7">
        <f t="shared" si="2149"/>
        <v>0</v>
      </c>
      <c r="CB40" s="7">
        <f t="shared" si="2149"/>
        <v>0</v>
      </c>
      <c r="CC40" s="7">
        <f t="shared" si="2149"/>
        <v>0</v>
      </c>
      <c r="CD40" s="7">
        <f t="shared" si="2149"/>
        <v>0</v>
      </c>
      <c r="CE40" s="7">
        <f t="shared" si="2149"/>
        <v>0</v>
      </c>
      <c r="CF40" s="7">
        <f t="shared" si="2149"/>
        <v>0</v>
      </c>
      <c r="CG40" s="7">
        <f t="shared" si="2149"/>
        <v>0</v>
      </c>
      <c r="CH40" s="7">
        <f t="shared" si="2149"/>
        <v>0</v>
      </c>
      <c r="CI40" s="7">
        <f t="shared" si="2149"/>
        <v>0</v>
      </c>
      <c r="CJ40" s="7">
        <f t="shared" si="2149"/>
        <v>0</v>
      </c>
      <c r="CK40" s="7">
        <f t="shared" si="2149"/>
        <v>0</v>
      </c>
      <c r="CL40" s="7">
        <f t="shared" si="2149"/>
        <v>0</v>
      </c>
      <c r="CM40" s="7">
        <f t="shared" si="2149"/>
        <v>0</v>
      </c>
      <c r="CN40" s="7">
        <f t="shared" si="2149"/>
        <v>0</v>
      </c>
      <c r="CO40" s="7">
        <f t="shared" si="2149"/>
        <v>0</v>
      </c>
      <c r="CP40" s="7">
        <f t="shared" si="2149"/>
        <v>0</v>
      </c>
      <c r="CQ40" s="7">
        <f t="shared" si="2149"/>
        <v>0</v>
      </c>
      <c r="CR40" s="7">
        <f t="shared" si="2149"/>
        <v>0</v>
      </c>
      <c r="CS40" s="7">
        <f t="shared" si="2149"/>
        <v>0</v>
      </c>
      <c r="CT40" s="7">
        <f t="shared" si="2149"/>
        <v>0</v>
      </c>
      <c r="CU40" s="7">
        <f t="shared" si="2149"/>
        <v>0</v>
      </c>
      <c r="CV40" s="7">
        <f t="shared" si="2149"/>
        <v>0</v>
      </c>
      <c r="CW40" s="7">
        <f t="shared" si="2149"/>
        <v>0</v>
      </c>
      <c r="CX40" s="7">
        <f t="shared" si="2149"/>
        <v>0</v>
      </c>
      <c r="CY40" s="7">
        <f t="shared" si="2149"/>
        <v>0</v>
      </c>
      <c r="CZ40" s="7">
        <f t="shared" si="2149"/>
        <v>0</v>
      </c>
      <c r="DA40" s="7">
        <f t="shared" si="2149"/>
        <v>0</v>
      </c>
      <c r="DB40" s="7">
        <f t="shared" si="2149"/>
        <v>0</v>
      </c>
      <c r="DC40" s="7">
        <f t="shared" si="2149"/>
        <v>0</v>
      </c>
      <c r="DD40" s="7">
        <f t="shared" si="2149"/>
        <v>0</v>
      </c>
      <c r="DE40" s="7">
        <f t="shared" si="2149"/>
        <v>0</v>
      </c>
      <c r="DF40" s="7">
        <f t="shared" si="2149"/>
        <v>0</v>
      </c>
      <c r="DG40" s="7">
        <f t="shared" si="2149"/>
        <v>0</v>
      </c>
      <c r="DH40" s="7">
        <f t="shared" si="2149"/>
        <v>0</v>
      </c>
      <c r="DI40" s="7">
        <f t="shared" si="2149"/>
        <v>0</v>
      </c>
      <c r="DJ40" s="7">
        <f t="shared" si="2149"/>
        <v>0</v>
      </c>
      <c r="DK40" s="7">
        <f t="shared" si="2149"/>
        <v>0</v>
      </c>
      <c r="DL40" s="7">
        <f t="shared" si="2149"/>
        <v>0</v>
      </c>
      <c r="DM40" s="7">
        <f t="shared" si="2149"/>
        <v>0</v>
      </c>
      <c r="DN40" s="7">
        <f t="shared" si="2149"/>
        <v>0</v>
      </c>
      <c r="DO40" s="7">
        <f t="shared" si="2149"/>
        <v>0</v>
      </c>
      <c r="DP40" s="7">
        <f t="shared" si="2149"/>
        <v>0</v>
      </c>
      <c r="DQ40" s="7">
        <f t="shared" si="2149"/>
        <v>0</v>
      </c>
      <c r="DR40" s="7">
        <f t="shared" si="2149"/>
        <v>0</v>
      </c>
      <c r="DS40" s="7">
        <f t="shared" si="2149"/>
        <v>0</v>
      </c>
      <c r="DT40" s="7">
        <f t="shared" si="2149"/>
        <v>0</v>
      </c>
      <c r="DU40" s="7">
        <f>IF(DT40&gt;0,DT40-15.36,0)</f>
        <v>0</v>
      </c>
      <c r="DV40" s="7">
        <f t="shared" ref="DV40:GG40" si="2150">IF(DU40&gt;0,DU40-15.36,0)</f>
        <v>0</v>
      </c>
      <c r="DW40" s="7">
        <f t="shared" si="2150"/>
        <v>0</v>
      </c>
      <c r="DX40" s="7">
        <f t="shared" si="2150"/>
        <v>0</v>
      </c>
      <c r="DY40" s="7">
        <f t="shared" si="2150"/>
        <v>0</v>
      </c>
      <c r="DZ40" s="7">
        <f t="shared" si="2150"/>
        <v>0</v>
      </c>
      <c r="EA40" s="7">
        <f t="shared" si="2150"/>
        <v>0</v>
      </c>
      <c r="EB40" s="7">
        <f t="shared" si="2150"/>
        <v>0</v>
      </c>
      <c r="EC40" s="7">
        <f t="shared" si="2150"/>
        <v>0</v>
      </c>
      <c r="ED40" s="7">
        <f t="shared" si="2150"/>
        <v>0</v>
      </c>
      <c r="EE40" s="7">
        <f t="shared" si="2150"/>
        <v>0</v>
      </c>
      <c r="EF40" s="7">
        <f t="shared" si="2150"/>
        <v>0</v>
      </c>
      <c r="EG40" s="7">
        <f t="shared" si="2150"/>
        <v>0</v>
      </c>
      <c r="EH40" s="7">
        <f t="shared" si="2150"/>
        <v>0</v>
      </c>
      <c r="EI40" s="7">
        <f t="shared" si="2150"/>
        <v>0</v>
      </c>
      <c r="EJ40" s="7">
        <f t="shared" si="2150"/>
        <v>0</v>
      </c>
      <c r="EK40" s="7">
        <f t="shared" si="2150"/>
        <v>0</v>
      </c>
      <c r="EL40" s="7">
        <f t="shared" si="2150"/>
        <v>0</v>
      </c>
      <c r="EM40" s="7">
        <f t="shared" si="2150"/>
        <v>0</v>
      </c>
      <c r="EN40" s="7">
        <f t="shared" si="2150"/>
        <v>0</v>
      </c>
      <c r="EO40" s="7">
        <f t="shared" si="2150"/>
        <v>0</v>
      </c>
      <c r="EP40" s="7">
        <f t="shared" si="2150"/>
        <v>0</v>
      </c>
      <c r="EQ40" s="7">
        <f t="shared" si="2150"/>
        <v>0</v>
      </c>
      <c r="ER40" s="7">
        <f t="shared" si="2150"/>
        <v>0</v>
      </c>
      <c r="ES40" s="7">
        <f t="shared" si="2150"/>
        <v>0</v>
      </c>
      <c r="ET40" s="7">
        <f t="shared" si="2150"/>
        <v>0</v>
      </c>
      <c r="EU40" s="7">
        <f t="shared" si="2150"/>
        <v>0</v>
      </c>
      <c r="EV40" s="7">
        <f t="shared" si="2150"/>
        <v>0</v>
      </c>
      <c r="EW40" s="7">
        <f t="shared" si="2150"/>
        <v>0</v>
      </c>
      <c r="EX40" s="7">
        <f t="shared" si="2150"/>
        <v>0</v>
      </c>
      <c r="EY40" s="7">
        <f t="shared" si="2150"/>
        <v>0</v>
      </c>
      <c r="EZ40" s="7">
        <f t="shared" si="2150"/>
        <v>0</v>
      </c>
      <c r="FA40" s="7">
        <f t="shared" si="2150"/>
        <v>0</v>
      </c>
      <c r="FB40" s="7">
        <f t="shared" si="2150"/>
        <v>0</v>
      </c>
      <c r="FC40" s="7">
        <f t="shared" si="2150"/>
        <v>0</v>
      </c>
      <c r="FD40" s="7">
        <f t="shared" si="2150"/>
        <v>0</v>
      </c>
      <c r="FE40" s="7">
        <f t="shared" si="2150"/>
        <v>0</v>
      </c>
      <c r="FF40" s="7">
        <f t="shared" si="2150"/>
        <v>0</v>
      </c>
      <c r="FG40" s="7">
        <f t="shared" si="2150"/>
        <v>0</v>
      </c>
      <c r="FH40" s="7">
        <f t="shared" si="2150"/>
        <v>0</v>
      </c>
      <c r="FI40" s="7">
        <f t="shared" si="2150"/>
        <v>0</v>
      </c>
      <c r="FJ40" s="7">
        <f t="shared" si="2150"/>
        <v>0</v>
      </c>
      <c r="FK40" s="7">
        <f t="shared" si="2150"/>
        <v>0</v>
      </c>
      <c r="FL40" s="7">
        <f t="shared" si="2150"/>
        <v>0</v>
      </c>
      <c r="FM40" s="7">
        <f t="shared" si="2150"/>
        <v>0</v>
      </c>
      <c r="FN40" s="7">
        <f t="shared" si="2150"/>
        <v>0</v>
      </c>
      <c r="FO40" s="7">
        <f t="shared" si="2150"/>
        <v>0</v>
      </c>
      <c r="FP40" s="7">
        <f t="shared" si="2150"/>
        <v>0</v>
      </c>
      <c r="FQ40" s="7">
        <f t="shared" si="2150"/>
        <v>0</v>
      </c>
      <c r="FR40" s="7">
        <f t="shared" si="2150"/>
        <v>0</v>
      </c>
      <c r="FS40" s="7">
        <f t="shared" si="2150"/>
        <v>0</v>
      </c>
      <c r="FT40" s="7">
        <f t="shared" si="2150"/>
        <v>0</v>
      </c>
      <c r="FU40" s="7">
        <f t="shared" si="2150"/>
        <v>0</v>
      </c>
      <c r="FV40" s="7">
        <f t="shared" si="2150"/>
        <v>0</v>
      </c>
      <c r="FW40" s="7">
        <f t="shared" si="2150"/>
        <v>0</v>
      </c>
      <c r="FX40" s="7">
        <f t="shared" si="2150"/>
        <v>0</v>
      </c>
      <c r="FY40" s="7">
        <f t="shared" si="2150"/>
        <v>0</v>
      </c>
      <c r="FZ40" s="7">
        <f t="shared" si="2150"/>
        <v>0</v>
      </c>
      <c r="GA40" s="7">
        <f t="shared" si="2150"/>
        <v>0</v>
      </c>
      <c r="GB40" s="7">
        <f t="shared" si="2150"/>
        <v>0</v>
      </c>
      <c r="GC40" s="7">
        <f t="shared" si="2150"/>
        <v>0</v>
      </c>
      <c r="GD40" s="7">
        <f t="shared" si="2150"/>
        <v>0</v>
      </c>
      <c r="GE40" s="7">
        <f t="shared" si="2150"/>
        <v>0</v>
      </c>
      <c r="GF40" s="7">
        <f t="shared" si="2150"/>
        <v>0</v>
      </c>
      <c r="GG40" s="7">
        <f t="shared" si="2150"/>
        <v>0</v>
      </c>
      <c r="GH40" s="7">
        <f t="shared" ref="GH40:IS40" si="2151">IF(GG40&gt;0,GG40-15.36,0)</f>
        <v>0</v>
      </c>
      <c r="GI40" s="7">
        <f t="shared" si="2151"/>
        <v>0</v>
      </c>
      <c r="GJ40" s="7">
        <f t="shared" si="2151"/>
        <v>0</v>
      </c>
      <c r="GK40" s="7">
        <f t="shared" si="2151"/>
        <v>0</v>
      </c>
      <c r="GL40" s="7">
        <f t="shared" si="2151"/>
        <v>0</v>
      </c>
      <c r="GM40" s="7">
        <f t="shared" si="2151"/>
        <v>0</v>
      </c>
      <c r="GN40" s="7">
        <f t="shared" si="2151"/>
        <v>0</v>
      </c>
      <c r="GO40" s="7">
        <f t="shared" si="2151"/>
        <v>0</v>
      </c>
      <c r="GP40" s="7">
        <f t="shared" si="2151"/>
        <v>0</v>
      </c>
      <c r="GQ40" s="7">
        <f t="shared" si="2151"/>
        <v>0</v>
      </c>
      <c r="GR40" s="7">
        <f t="shared" si="2151"/>
        <v>0</v>
      </c>
      <c r="GS40" s="7">
        <f t="shared" si="2151"/>
        <v>0</v>
      </c>
      <c r="GT40" s="7">
        <f t="shared" si="2151"/>
        <v>0</v>
      </c>
      <c r="GU40" s="7">
        <f t="shared" si="2151"/>
        <v>0</v>
      </c>
      <c r="GV40" s="7">
        <f t="shared" si="2151"/>
        <v>0</v>
      </c>
      <c r="GW40" s="7">
        <f t="shared" si="2151"/>
        <v>0</v>
      </c>
      <c r="GX40" s="7">
        <f t="shared" si="2151"/>
        <v>0</v>
      </c>
      <c r="GY40" s="7">
        <f t="shared" si="2151"/>
        <v>0</v>
      </c>
      <c r="GZ40" s="7">
        <f t="shared" si="2151"/>
        <v>0</v>
      </c>
      <c r="HA40" s="7">
        <f t="shared" si="2151"/>
        <v>0</v>
      </c>
      <c r="HB40" s="7">
        <f t="shared" si="2151"/>
        <v>0</v>
      </c>
      <c r="HC40" s="7">
        <f t="shared" si="2151"/>
        <v>0</v>
      </c>
      <c r="HD40" s="7">
        <f t="shared" si="2151"/>
        <v>0</v>
      </c>
      <c r="HE40" s="7">
        <f t="shared" si="2151"/>
        <v>0</v>
      </c>
      <c r="HF40" s="7">
        <f t="shared" si="2151"/>
        <v>0</v>
      </c>
      <c r="HG40" s="7">
        <f t="shared" si="2151"/>
        <v>0</v>
      </c>
      <c r="HH40" s="7">
        <f t="shared" si="2151"/>
        <v>0</v>
      </c>
      <c r="HI40" s="7">
        <f t="shared" si="2151"/>
        <v>0</v>
      </c>
      <c r="HJ40" s="7">
        <f t="shared" si="2151"/>
        <v>0</v>
      </c>
      <c r="HK40" s="7">
        <f t="shared" si="2151"/>
        <v>0</v>
      </c>
      <c r="HL40" s="7">
        <f t="shared" si="2151"/>
        <v>0</v>
      </c>
      <c r="HM40" s="7">
        <f t="shared" si="2151"/>
        <v>0</v>
      </c>
      <c r="HN40" s="7">
        <f t="shared" si="2151"/>
        <v>0</v>
      </c>
      <c r="HO40" s="7">
        <f t="shared" si="2151"/>
        <v>0</v>
      </c>
      <c r="HP40" s="7">
        <f t="shared" si="2151"/>
        <v>0</v>
      </c>
      <c r="HQ40" s="7">
        <f t="shared" si="2151"/>
        <v>0</v>
      </c>
      <c r="HR40" s="7">
        <f t="shared" si="2151"/>
        <v>0</v>
      </c>
      <c r="HS40" s="7">
        <f t="shared" si="2151"/>
        <v>0</v>
      </c>
      <c r="HT40" s="7">
        <f t="shared" si="2151"/>
        <v>0</v>
      </c>
      <c r="HU40" s="7">
        <f t="shared" si="2151"/>
        <v>0</v>
      </c>
      <c r="HV40" s="7">
        <f t="shared" si="2151"/>
        <v>0</v>
      </c>
      <c r="HW40" s="7">
        <f t="shared" si="2151"/>
        <v>0</v>
      </c>
      <c r="HX40" s="7">
        <f t="shared" si="2151"/>
        <v>0</v>
      </c>
      <c r="HY40" s="7">
        <f t="shared" si="2151"/>
        <v>0</v>
      </c>
      <c r="HZ40" s="7">
        <f t="shared" si="2151"/>
        <v>0</v>
      </c>
      <c r="IA40" s="7">
        <f t="shared" si="2151"/>
        <v>0</v>
      </c>
      <c r="IB40" s="7">
        <f t="shared" si="2151"/>
        <v>0</v>
      </c>
      <c r="IC40" s="7">
        <f t="shared" si="2151"/>
        <v>0</v>
      </c>
      <c r="ID40" s="7">
        <f t="shared" si="2151"/>
        <v>0</v>
      </c>
      <c r="IE40" s="7">
        <f t="shared" si="2151"/>
        <v>0</v>
      </c>
      <c r="IF40" s="7">
        <f t="shared" si="2151"/>
        <v>0</v>
      </c>
      <c r="IG40" s="7">
        <f t="shared" si="2151"/>
        <v>0</v>
      </c>
      <c r="IH40" s="7">
        <f t="shared" si="2151"/>
        <v>0</v>
      </c>
      <c r="II40" s="7">
        <f t="shared" si="2151"/>
        <v>0</v>
      </c>
      <c r="IJ40" s="7">
        <f t="shared" si="2151"/>
        <v>0</v>
      </c>
      <c r="IK40" s="7">
        <f t="shared" si="2151"/>
        <v>0</v>
      </c>
      <c r="IL40" s="7">
        <f t="shared" si="2151"/>
        <v>0</v>
      </c>
      <c r="IM40" s="7">
        <f t="shared" si="2151"/>
        <v>0</v>
      </c>
      <c r="IN40" s="7">
        <f t="shared" si="2151"/>
        <v>0</v>
      </c>
      <c r="IO40" s="7">
        <f t="shared" si="2151"/>
        <v>0</v>
      </c>
      <c r="IP40" s="7">
        <f t="shared" si="2151"/>
        <v>0</v>
      </c>
      <c r="IQ40" s="7">
        <f t="shared" si="2151"/>
        <v>0</v>
      </c>
      <c r="IR40" s="7">
        <f t="shared" si="2151"/>
        <v>0</v>
      </c>
      <c r="IS40" s="7">
        <f t="shared" si="2151"/>
        <v>0</v>
      </c>
      <c r="IT40" s="7">
        <f t="shared" ref="IT40:KT40" si="2152">IF(IS40&gt;0,IS40-15.36,0)</f>
        <v>0</v>
      </c>
      <c r="IU40" s="7">
        <f t="shared" si="2152"/>
        <v>0</v>
      </c>
      <c r="IV40" s="7">
        <f t="shared" si="2152"/>
        <v>0</v>
      </c>
      <c r="IW40" s="7">
        <f t="shared" si="2152"/>
        <v>0</v>
      </c>
      <c r="IX40" s="7">
        <f t="shared" si="2152"/>
        <v>0</v>
      </c>
      <c r="IY40" s="7">
        <f t="shared" si="2152"/>
        <v>0</v>
      </c>
      <c r="IZ40" s="7">
        <f t="shared" si="2152"/>
        <v>0</v>
      </c>
      <c r="JA40" s="7">
        <f t="shared" si="2152"/>
        <v>0</v>
      </c>
      <c r="JB40" s="7">
        <f t="shared" si="2152"/>
        <v>0</v>
      </c>
      <c r="JC40" s="7">
        <f t="shared" si="2152"/>
        <v>0</v>
      </c>
      <c r="JD40" s="7">
        <f t="shared" si="2152"/>
        <v>0</v>
      </c>
      <c r="JE40" s="7">
        <f t="shared" si="2152"/>
        <v>0</v>
      </c>
      <c r="JF40" s="7">
        <f t="shared" si="2152"/>
        <v>0</v>
      </c>
      <c r="JG40" s="7">
        <f t="shared" si="2152"/>
        <v>0</v>
      </c>
      <c r="JH40" s="7">
        <f t="shared" si="2152"/>
        <v>0</v>
      </c>
      <c r="JI40" s="7">
        <f t="shared" si="2152"/>
        <v>0</v>
      </c>
      <c r="JJ40" s="7">
        <f t="shared" si="2152"/>
        <v>0</v>
      </c>
      <c r="JK40" s="7">
        <f t="shared" si="2152"/>
        <v>0</v>
      </c>
      <c r="JL40" s="7">
        <f t="shared" si="2152"/>
        <v>0</v>
      </c>
      <c r="JM40" s="7">
        <f t="shared" si="2152"/>
        <v>0</v>
      </c>
      <c r="JN40" s="7">
        <f t="shared" si="2152"/>
        <v>0</v>
      </c>
      <c r="JO40" s="7">
        <f t="shared" si="2152"/>
        <v>0</v>
      </c>
      <c r="JP40" s="7">
        <f t="shared" si="2152"/>
        <v>0</v>
      </c>
      <c r="JQ40" s="7">
        <f t="shared" si="2152"/>
        <v>0</v>
      </c>
      <c r="JR40" s="7">
        <f t="shared" si="2152"/>
        <v>0</v>
      </c>
      <c r="JS40" s="7">
        <f t="shared" si="2152"/>
        <v>0</v>
      </c>
      <c r="JT40" s="7">
        <f t="shared" si="2152"/>
        <v>0</v>
      </c>
      <c r="JU40" s="7">
        <f t="shared" si="2152"/>
        <v>0</v>
      </c>
      <c r="JV40" s="7">
        <f t="shared" si="2152"/>
        <v>0</v>
      </c>
      <c r="JW40" s="7">
        <f t="shared" si="2152"/>
        <v>0</v>
      </c>
      <c r="JX40" s="7">
        <f t="shared" si="2152"/>
        <v>0</v>
      </c>
      <c r="JY40" s="7">
        <f t="shared" si="2152"/>
        <v>0</v>
      </c>
      <c r="JZ40" s="7">
        <f t="shared" si="2152"/>
        <v>0</v>
      </c>
      <c r="KA40" s="7">
        <f t="shared" si="2152"/>
        <v>0</v>
      </c>
      <c r="KB40" s="7">
        <f t="shared" si="2152"/>
        <v>0</v>
      </c>
      <c r="KC40" s="7">
        <f t="shared" si="2152"/>
        <v>0</v>
      </c>
      <c r="KD40" s="7">
        <f t="shared" si="2152"/>
        <v>0</v>
      </c>
      <c r="KE40" s="7">
        <f t="shared" si="2152"/>
        <v>0</v>
      </c>
      <c r="KF40" s="7">
        <f t="shared" si="2152"/>
        <v>0</v>
      </c>
      <c r="KG40" s="7">
        <f t="shared" si="2152"/>
        <v>0</v>
      </c>
      <c r="KH40" s="7">
        <f t="shared" si="2152"/>
        <v>0</v>
      </c>
      <c r="KI40" s="7">
        <f t="shared" si="2152"/>
        <v>0</v>
      </c>
      <c r="KJ40" s="7">
        <f t="shared" si="2152"/>
        <v>0</v>
      </c>
      <c r="KK40" s="7">
        <f t="shared" si="2152"/>
        <v>0</v>
      </c>
      <c r="KL40" s="7">
        <f t="shared" si="2152"/>
        <v>0</v>
      </c>
      <c r="KM40" s="7">
        <f t="shared" si="2152"/>
        <v>0</v>
      </c>
      <c r="KN40" s="7">
        <f t="shared" si="2152"/>
        <v>0</v>
      </c>
      <c r="KO40" s="7">
        <f t="shared" si="2152"/>
        <v>0</v>
      </c>
      <c r="KP40" s="7">
        <f t="shared" si="2152"/>
        <v>0</v>
      </c>
      <c r="KQ40" s="7">
        <f t="shared" si="2152"/>
        <v>0</v>
      </c>
      <c r="KR40" s="7">
        <f t="shared" si="2152"/>
        <v>0</v>
      </c>
      <c r="KS40" s="7">
        <f t="shared" si="2152"/>
        <v>0</v>
      </c>
      <c r="KT40" s="7">
        <f t="shared" si="2152"/>
        <v>0</v>
      </c>
      <c r="KU40" s="7">
        <f>IF(KT40&gt;0,KT40-15.36,0)</f>
        <v>0</v>
      </c>
      <c r="KV40" s="7">
        <f>IF(KU40&gt;0,KU40-15.36,0)</f>
        <v>0</v>
      </c>
      <c r="KW40" s="7">
        <f t="shared" ref="KW40:NH40" si="2153">IF(KV40&gt;0,KV40-15.36,0)</f>
        <v>0</v>
      </c>
      <c r="KX40" s="7">
        <f t="shared" si="2153"/>
        <v>0</v>
      </c>
      <c r="KY40" s="7">
        <f t="shared" si="2153"/>
        <v>0</v>
      </c>
      <c r="KZ40" s="7">
        <f t="shared" si="2153"/>
        <v>0</v>
      </c>
      <c r="LA40" s="7">
        <f t="shared" si="2153"/>
        <v>0</v>
      </c>
      <c r="LB40" s="7">
        <f t="shared" si="2153"/>
        <v>0</v>
      </c>
      <c r="LC40" s="7">
        <f t="shared" si="2153"/>
        <v>0</v>
      </c>
      <c r="LD40" s="7">
        <f t="shared" si="2153"/>
        <v>0</v>
      </c>
      <c r="LE40" s="7">
        <f t="shared" si="2153"/>
        <v>0</v>
      </c>
      <c r="LF40" s="7">
        <f t="shared" si="2153"/>
        <v>0</v>
      </c>
      <c r="LG40" s="7">
        <f t="shared" si="2153"/>
        <v>0</v>
      </c>
      <c r="LH40" s="7">
        <f t="shared" si="2153"/>
        <v>0</v>
      </c>
      <c r="LI40" s="7">
        <f t="shared" si="2153"/>
        <v>0</v>
      </c>
      <c r="LJ40" s="7">
        <f t="shared" si="2153"/>
        <v>0</v>
      </c>
      <c r="LK40" s="7">
        <f t="shared" si="2153"/>
        <v>0</v>
      </c>
      <c r="LL40" s="7">
        <f t="shared" si="2153"/>
        <v>0</v>
      </c>
      <c r="LM40" s="7">
        <f t="shared" si="2153"/>
        <v>0</v>
      </c>
      <c r="LN40" s="7">
        <f t="shared" si="2153"/>
        <v>0</v>
      </c>
      <c r="LO40" s="7">
        <f t="shared" si="2153"/>
        <v>0</v>
      </c>
      <c r="LP40" s="7">
        <f t="shared" si="2153"/>
        <v>0</v>
      </c>
      <c r="LQ40" s="7">
        <f t="shared" si="2153"/>
        <v>0</v>
      </c>
      <c r="LR40" s="7">
        <f t="shared" si="2153"/>
        <v>0</v>
      </c>
      <c r="LS40" s="7">
        <f t="shared" si="2153"/>
        <v>0</v>
      </c>
      <c r="LT40" s="7">
        <f t="shared" si="2153"/>
        <v>0</v>
      </c>
      <c r="LU40" s="7">
        <f t="shared" si="2153"/>
        <v>0</v>
      </c>
      <c r="LV40" s="7">
        <f t="shared" si="2153"/>
        <v>0</v>
      </c>
      <c r="LW40" s="7">
        <f t="shared" si="2153"/>
        <v>0</v>
      </c>
      <c r="LX40" s="7">
        <f t="shared" si="2153"/>
        <v>0</v>
      </c>
      <c r="LY40" s="7">
        <f t="shared" si="2153"/>
        <v>0</v>
      </c>
      <c r="LZ40" s="7">
        <f t="shared" si="2153"/>
        <v>0</v>
      </c>
      <c r="MA40" s="7">
        <f t="shared" si="2153"/>
        <v>0</v>
      </c>
      <c r="MB40" s="7">
        <f t="shared" si="2153"/>
        <v>0</v>
      </c>
      <c r="MC40" s="7">
        <f t="shared" si="2153"/>
        <v>0</v>
      </c>
      <c r="MD40" s="7">
        <f t="shared" si="2153"/>
        <v>0</v>
      </c>
      <c r="ME40" s="7">
        <f t="shared" si="2153"/>
        <v>0</v>
      </c>
      <c r="MF40" s="7">
        <f t="shared" si="2153"/>
        <v>0</v>
      </c>
      <c r="MG40" s="7">
        <f t="shared" si="2153"/>
        <v>0</v>
      </c>
      <c r="MH40" s="7">
        <f t="shared" si="2153"/>
        <v>0</v>
      </c>
      <c r="MI40" s="7">
        <f t="shared" si="2153"/>
        <v>0</v>
      </c>
      <c r="MJ40" s="7">
        <f t="shared" si="2153"/>
        <v>0</v>
      </c>
      <c r="MK40" s="7">
        <f t="shared" si="2153"/>
        <v>0</v>
      </c>
      <c r="ML40" s="7">
        <f t="shared" si="2153"/>
        <v>0</v>
      </c>
      <c r="MM40" s="7">
        <f t="shared" si="2153"/>
        <v>0</v>
      </c>
      <c r="MN40" s="7">
        <f t="shared" si="2153"/>
        <v>0</v>
      </c>
      <c r="MO40" s="7">
        <f t="shared" si="2153"/>
        <v>0</v>
      </c>
      <c r="MP40" s="7">
        <f t="shared" si="2153"/>
        <v>0</v>
      </c>
      <c r="MQ40" s="7">
        <f t="shared" si="2153"/>
        <v>0</v>
      </c>
      <c r="MR40" s="7">
        <f t="shared" si="2153"/>
        <v>0</v>
      </c>
      <c r="MS40" s="7">
        <f t="shared" si="2153"/>
        <v>0</v>
      </c>
      <c r="MT40" s="7">
        <f t="shared" si="2153"/>
        <v>0</v>
      </c>
      <c r="MU40" s="7">
        <f t="shared" si="2153"/>
        <v>0</v>
      </c>
      <c r="MV40" s="7">
        <f t="shared" si="2153"/>
        <v>0</v>
      </c>
      <c r="MW40" s="7">
        <f t="shared" si="2153"/>
        <v>0</v>
      </c>
      <c r="MX40" s="7">
        <f t="shared" si="2153"/>
        <v>0</v>
      </c>
      <c r="MY40" s="7">
        <f t="shared" si="2153"/>
        <v>0</v>
      </c>
      <c r="MZ40" s="7">
        <f t="shared" si="2153"/>
        <v>0</v>
      </c>
      <c r="NA40" s="7">
        <f t="shared" si="2153"/>
        <v>0</v>
      </c>
      <c r="NB40" s="7">
        <f t="shared" si="2153"/>
        <v>0</v>
      </c>
      <c r="NC40" s="7">
        <f t="shared" si="2153"/>
        <v>0</v>
      </c>
      <c r="ND40" s="7">
        <f t="shared" si="2153"/>
        <v>0</v>
      </c>
      <c r="NE40" s="7">
        <f t="shared" si="2153"/>
        <v>0</v>
      </c>
      <c r="NF40" s="7">
        <f t="shared" si="2153"/>
        <v>0</v>
      </c>
      <c r="NG40" s="7">
        <f t="shared" si="2153"/>
        <v>0</v>
      </c>
      <c r="NH40" s="7">
        <f t="shared" si="2153"/>
        <v>0</v>
      </c>
      <c r="NI40" s="7">
        <f t="shared" ref="NI40:PT40" si="2154">IF(NH40&gt;0,NH40-15.36,0)</f>
        <v>0</v>
      </c>
      <c r="NJ40" s="7">
        <f t="shared" si="2154"/>
        <v>0</v>
      </c>
      <c r="NK40" s="7">
        <f t="shared" si="2154"/>
        <v>0</v>
      </c>
      <c r="NL40" s="7">
        <f t="shared" si="2154"/>
        <v>0</v>
      </c>
      <c r="NM40" s="7">
        <f t="shared" si="2154"/>
        <v>0</v>
      </c>
      <c r="NN40" s="7">
        <f t="shared" si="2154"/>
        <v>0</v>
      </c>
      <c r="NO40" s="7">
        <f t="shared" si="2154"/>
        <v>0</v>
      </c>
      <c r="NP40" s="7">
        <f t="shared" si="2154"/>
        <v>0</v>
      </c>
      <c r="NQ40" s="7">
        <f t="shared" si="2154"/>
        <v>0</v>
      </c>
      <c r="NR40" s="7">
        <f t="shared" si="2154"/>
        <v>0</v>
      </c>
      <c r="NS40" s="7">
        <f t="shared" si="2154"/>
        <v>0</v>
      </c>
      <c r="NT40" s="7">
        <f t="shared" si="2154"/>
        <v>0</v>
      </c>
      <c r="NU40" s="7">
        <f t="shared" si="2154"/>
        <v>0</v>
      </c>
      <c r="NV40" s="7">
        <f t="shared" si="2154"/>
        <v>0</v>
      </c>
      <c r="NW40" s="7">
        <f t="shared" si="2154"/>
        <v>0</v>
      </c>
      <c r="NX40" s="7">
        <f t="shared" si="2154"/>
        <v>0</v>
      </c>
      <c r="NY40" s="7">
        <f t="shared" si="2154"/>
        <v>0</v>
      </c>
      <c r="NZ40" s="7">
        <f t="shared" si="2154"/>
        <v>0</v>
      </c>
      <c r="OA40" s="7">
        <f t="shared" si="2154"/>
        <v>0</v>
      </c>
      <c r="OB40" s="7">
        <f t="shared" si="2154"/>
        <v>0</v>
      </c>
      <c r="OC40" s="7">
        <f t="shared" si="2154"/>
        <v>0</v>
      </c>
      <c r="OD40" s="7">
        <f t="shared" si="2154"/>
        <v>0</v>
      </c>
      <c r="OE40" s="7">
        <f t="shared" si="2154"/>
        <v>0</v>
      </c>
      <c r="OF40" s="7">
        <f t="shared" si="2154"/>
        <v>0</v>
      </c>
      <c r="OG40" s="7">
        <f t="shared" si="2154"/>
        <v>0</v>
      </c>
      <c r="OH40" s="7">
        <f t="shared" si="2154"/>
        <v>0</v>
      </c>
      <c r="OI40" s="7">
        <f t="shared" si="2154"/>
        <v>0</v>
      </c>
      <c r="OJ40" s="7">
        <f t="shared" si="2154"/>
        <v>0</v>
      </c>
      <c r="OK40" s="7">
        <f t="shared" si="2154"/>
        <v>0</v>
      </c>
      <c r="OL40" s="7">
        <f t="shared" si="2154"/>
        <v>0</v>
      </c>
      <c r="OM40" s="7">
        <f t="shared" si="2154"/>
        <v>0</v>
      </c>
      <c r="ON40" s="7">
        <f t="shared" si="2154"/>
        <v>0</v>
      </c>
      <c r="OO40" s="7">
        <f t="shared" si="2154"/>
        <v>0</v>
      </c>
      <c r="OP40" s="7">
        <f t="shared" si="2154"/>
        <v>0</v>
      </c>
      <c r="OQ40" s="7">
        <f t="shared" si="2154"/>
        <v>0</v>
      </c>
      <c r="OR40" s="7">
        <f t="shared" si="2154"/>
        <v>0</v>
      </c>
      <c r="OS40" s="7">
        <f t="shared" si="2154"/>
        <v>0</v>
      </c>
      <c r="OT40" s="7">
        <f t="shared" si="2154"/>
        <v>0</v>
      </c>
      <c r="OU40" s="7">
        <f t="shared" si="2154"/>
        <v>0</v>
      </c>
      <c r="OV40" s="7">
        <f t="shared" si="2154"/>
        <v>0</v>
      </c>
      <c r="OW40" s="7">
        <f t="shared" si="2154"/>
        <v>0</v>
      </c>
      <c r="OX40" s="7">
        <f t="shared" si="2154"/>
        <v>0</v>
      </c>
      <c r="OY40" s="7">
        <f t="shared" si="2154"/>
        <v>0</v>
      </c>
      <c r="OZ40" s="7">
        <f t="shared" si="2154"/>
        <v>0</v>
      </c>
      <c r="PA40" s="7">
        <f t="shared" si="2154"/>
        <v>0</v>
      </c>
      <c r="PB40" s="7">
        <f t="shared" si="2154"/>
        <v>0</v>
      </c>
      <c r="PC40" s="7">
        <f t="shared" si="2154"/>
        <v>0</v>
      </c>
      <c r="PD40" s="7">
        <f t="shared" si="2154"/>
        <v>0</v>
      </c>
      <c r="PE40" s="7">
        <f t="shared" si="2154"/>
        <v>0</v>
      </c>
      <c r="PF40" s="7">
        <f t="shared" si="2154"/>
        <v>0</v>
      </c>
      <c r="PG40" s="7">
        <f t="shared" si="2154"/>
        <v>0</v>
      </c>
      <c r="PH40" s="7">
        <f t="shared" si="2154"/>
        <v>0</v>
      </c>
      <c r="PI40" s="7">
        <f t="shared" si="2154"/>
        <v>0</v>
      </c>
      <c r="PJ40" s="7">
        <f t="shared" si="2154"/>
        <v>0</v>
      </c>
      <c r="PK40" s="7">
        <f t="shared" si="2154"/>
        <v>0</v>
      </c>
      <c r="PL40" s="7">
        <f t="shared" si="2154"/>
        <v>0</v>
      </c>
      <c r="PM40" s="7">
        <f t="shared" si="2154"/>
        <v>0</v>
      </c>
      <c r="PN40" s="7">
        <f t="shared" si="2154"/>
        <v>0</v>
      </c>
      <c r="PO40" s="7">
        <f t="shared" si="2154"/>
        <v>0</v>
      </c>
      <c r="PP40" s="7">
        <f t="shared" si="2154"/>
        <v>0</v>
      </c>
      <c r="PQ40" s="7">
        <f t="shared" si="2154"/>
        <v>0</v>
      </c>
      <c r="PR40" s="7">
        <f t="shared" si="2154"/>
        <v>0</v>
      </c>
      <c r="PS40" s="7">
        <f t="shared" si="2154"/>
        <v>0</v>
      </c>
      <c r="PT40" s="7">
        <f t="shared" si="2154"/>
        <v>0</v>
      </c>
      <c r="PU40" s="7">
        <f t="shared" ref="PU40:RW40" si="2155">IF(PT40&gt;0,PT40-15.36,0)</f>
        <v>0</v>
      </c>
      <c r="PV40" s="7">
        <f t="shared" si="2155"/>
        <v>0</v>
      </c>
      <c r="PW40" s="7">
        <f t="shared" si="2155"/>
        <v>0</v>
      </c>
      <c r="PX40" s="7">
        <f t="shared" si="2155"/>
        <v>0</v>
      </c>
      <c r="PY40" s="7">
        <f t="shared" si="2155"/>
        <v>0</v>
      </c>
      <c r="PZ40" s="7">
        <f t="shared" si="2155"/>
        <v>0</v>
      </c>
      <c r="QA40" s="7">
        <f t="shared" si="2155"/>
        <v>0</v>
      </c>
      <c r="QB40" s="7">
        <f t="shared" si="2155"/>
        <v>0</v>
      </c>
      <c r="QC40" s="7">
        <f t="shared" si="2155"/>
        <v>0</v>
      </c>
      <c r="QD40" s="7">
        <f t="shared" si="2155"/>
        <v>0</v>
      </c>
      <c r="QE40" s="7">
        <f t="shared" si="2155"/>
        <v>0</v>
      </c>
      <c r="QF40" s="7">
        <f t="shared" si="2155"/>
        <v>0</v>
      </c>
      <c r="QG40" s="7">
        <f t="shared" si="2155"/>
        <v>0</v>
      </c>
      <c r="QH40" s="7">
        <f t="shared" si="2155"/>
        <v>0</v>
      </c>
      <c r="QI40" s="7">
        <f t="shared" si="2155"/>
        <v>0</v>
      </c>
      <c r="QJ40" s="7">
        <f t="shared" si="2155"/>
        <v>0</v>
      </c>
      <c r="QK40" s="7">
        <f t="shared" si="2155"/>
        <v>0</v>
      </c>
      <c r="QL40" s="7">
        <f t="shared" si="2155"/>
        <v>0</v>
      </c>
      <c r="QM40" s="7">
        <f t="shared" si="2155"/>
        <v>0</v>
      </c>
      <c r="QN40" s="7">
        <f t="shared" si="2155"/>
        <v>0</v>
      </c>
      <c r="QO40" s="7">
        <f t="shared" si="2155"/>
        <v>0</v>
      </c>
      <c r="QP40" s="7">
        <f t="shared" si="2155"/>
        <v>0</v>
      </c>
      <c r="QQ40" s="7">
        <f t="shared" si="2155"/>
        <v>0</v>
      </c>
      <c r="QR40" s="7">
        <f t="shared" si="2155"/>
        <v>0</v>
      </c>
      <c r="QS40" s="7">
        <f t="shared" si="2155"/>
        <v>0</v>
      </c>
      <c r="QT40" s="7">
        <f t="shared" si="2155"/>
        <v>0</v>
      </c>
      <c r="QU40" s="7">
        <f t="shared" si="2155"/>
        <v>0</v>
      </c>
      <c r="QV40" s="7">
        <f t="shared" si="2155"/>
        <v>0</v>
      </c>
      <c r="QW40" s="7">
        <f t="shared" si="2155"/>
        <v>0</v>
      </c>
      <c r="QX40" s="7">
        <f t="shared" si="2155"/>
        <v>0</v>
      </c>
      <c r="QY40" s="7">
        <f t="shared" si="2155"/>
        <v>0</v>
      </c>
      <c r="QZ40" s="7">
        <f t="shared" si="2155"/>
        <v>0</v>
      </c>
      <c r="RA40" s="7">
        <f t="shared" si="2155"/>
        <v>0</v>
      </c>
      <c r="RB40" s="7">
        <f t="shared" si="2155"/>
        <v>0</v>
      </c>
      <c r="RC40" s="7">
        <f t="shared" si="2155"/>
        <v>0</v>
      </c>
      <c r="RD40" s="7">
        <f t="shared" si="2155"/>
        <v>0</v>
      </c>
      <c r="RE40" s="7">
        <f t="shared" si="2155"/>
        <v>0</v>
      </c>
      <c r="RF40" s="7">
        <f t="shared" si="2155"/>
        <v>0</v>
      </c>
      <c r="RG40" s="7">
        <f t="shared" si="2155"/>
        <v>0</v>
      </c>
      <c r="RH40" s="7">
        <f t="shared" si="2155"/>
        <v>0</v>
      </c>
      <c r="RI40" s="7">
        <f t="shared" si="2155"/>
        <v>0</v>
      </c>
      <c r="RJ40" s="7">
        <f t="shared" si="2155"/>
        <v>0</v>
      </c>
      <c r="RK40" s="7">
        <f t="shared" si="2155"/>
        <v>0</v>
      </c>
      <c r="RL40" s="7">
        <f t="shared" si="2155"/>
        <v>0</v>
      </c>
      <c r="RM40" s="7">
        <f t="shared" si="2155"/>
        <v>0</v>
      </c>
      <c r="RN40" s="7">
        <f t="shared" si="2155"/>
        <v>0</v>
      </c>
      <c r="RO40" s="7">
        <f t="shared" si="2155"/>
        <v>0</v>
      </c>
      <c r="RP40" s="7">
        <f t="shared" si="2155"/>
        <v>0</v>
      </c>
      <c r="RQ40" s="7">
        <f t="shared" si="2155"/>
        <v>0</v>
      </c>
      <c r="RR40" s="7">
        <f t="shared" si="2155"/>
        <v>0</v>
      </c>
      <c r="RS40" s="7">
        <f t="shared" si="2155"/>
        <v>0</v>
      </c>
      <c r="RT40" s="7">
        <f t="shared" si="2155"/>
        <v>0</v>
      </c>
      <c r="RU40" s="7">
        <f t="shared" si="2155"/>
        <v>0</v>
      </c>
      <c r="RV40" s="7">
        <f t="shared" si="2155"/>
        <v>0</v>
      </c>
      <c r="RW40" s="7">
        <f t="shared" si="2155"/>
        <v>0</v>
      </c>
      <c r="RX40" s="7">
        <f t="shared" ref="RX40:SC40" si="2156">IF(RW40&gt;0,RW40-15.36,0)</f>
        <v>0</v>
      </c>
      <c r="RY40" s="7">
        <f t="shared" si="2156"/>
        <v>0</v>
      </c>
      <c r="RZ40" s="7">
        <f t="shared" si="2156"/>
        <v>0</v>
      </c>
      <c r="SA40" s="7">
        <f t="shared" si="2156"/>
        <v>0</v>
      </c>
      <c r="SB40" s="7">
        <f t="shared" si="2156"/>
        <v>0</v>
      </c>
      <c r="SC40" s="7">
        <f t="shared" si="2156"/>
        <v>0</v>
      </c>
      <c r="SD40" s="7">
        <f t="shared" ref="SD40" si="2157">IF(SC40&gt;0,SC40-15.36,0)</f>
        <v>0</v>
      </c>
      <c r="SE40" s="7">
        <f t="shared" ref="SE40" si="2158">IF(SD40&gt;0,SD40-15.36,0)</f>
        <v>0</v>
      </c>
      <c r="SF40" s="7">
        <f t="shared" ref="SF40:SM40" si="2159">IF(SE40&gt;0,SE40-15.36,0)</f>
        <v>0</v>
      </c>
      <c r="SG40" s="7">
        <f t="shared" si="2159"/>
        <v>0</v>
      </c>
      <c r="SH40" s="7">
        <f t="shared" si="2159"/>
        <v>0</v>
      </c>
      <c r="SI40" s="7">
        <f t="shared" si="2159"/>
        <v>0</v>
      </c>
      <c r="SJ40" s="7">
        <f t="shared" si="2159"/>
        <v>0</v>
      </c>
      <c r="SK40" s="7">
        <f t="shared" si="2159"/>
        <v>0</v>
      </c>
      <c r="SL40" s="7">
        <f t="shared" si="2159"/>
        <v>0</v>
      </c>
      <c r="SM40" s="7">
        <f t="shared" si="2159"/>
        <v>0</v>
      </c>
      <c r="SN40" s="7">
        <f t="shared" ref="SN40" si="2160">IF(SM40&gt;0,SM40-15.36,0)</f>
        <v>0</v>
      </c>
      <c r="SO40" s="7">
        <f t="shared" ref="SO40:VU40" si="2161">IF(SN40&gt;0,SN40-15.36,0)</f>
        <v>0</v>
      </c>
      <c r="SP40" s="7">
        <f t="shared" si="2161"/>
        <v>0</v>
      </c>
      <c r="SQ40" s="7">
        <f t="shared" si="2161"/>
        <v>0</v>
      </c>
      <c r="SR40" s="7">
        <f t="shared" si="2161"/>
        <v>0</v>
      </c>
      <c r="SS40" s="7">
        <f t="shared" si="2161"/>
        <v>0</v>
      </c>
      <c r="ST40" s="7">
        <f t="shared" si="2161"/>
        <v>0</v>
      </c>
      <c r="SU40" s="7">
        <f t="shared" si="2161"/>
        <v>0</v>
      </c>
      <c r="SV40" s="7">
        <f t="shared" si="2161"/>
        <v>0</v>
      </c>
      <c r="SW40" s="7">
        <f t="shared" si="2161"/>
        <v>0</v>
      </c>
      <c r="SX40" s="7">
        <f t="shared" si="2161"/>
        <v>0</v>
      </c>
      <c r="SY40" s="7">
        <f t="shared" si="2161"/>
        <v>0</v>
      </c>
      <c r="SZ40" s="7">
        <f t="shared" si="2161"/>
        <v>0</v>
      </c>
      <c r="TA40" s="7">
        <f t="shared" si="2161"/>
        <v>0</v>
      </c>
      <c r="TB40" s="7">
        <f t="shared" si="2161"/>
        <v>0</v>
      </c>
      <c r="TC40" s="7">
        <f t="shared" si="2161"/>
        <v>0</v>
      </c>
      <c r="TD40" s="7">
        <f t="shared" si="2161"/>
        <v>0</v>
      </c>
      <c r="TE40" s="7">
        <f t="shared" si="2161"/>
        <v>0</v>
      </c>
      <c r="TF40" s="7">
        <f t="shared" si="2161"/>
        <v>0</v>
      </c>
      <c r="TG40" s="7">
        <f t="shared" si="2161"/>
        <v>0</v>
      </c>
      <c r="TH40" s="7">
        <f t="shared" si="2161"/>
        <v>0</v>
      </c>
      <c r="TI40" s="7">
        <f t="shared" si="2161"/>
        <v>0</v>
      </c>
      <c r="TJ40" s="7">
        <f t="shared" si="2161"/>
        <v>0</v>
      </c>
      <c r="TK40" s="7">
        <f t="shared" si="2161"/>
        <v>0</v>
      </c>
      <c r="TL40" s="7">
        <f t="shared" si="2161"/>
        <v>0</v>
      </c>
      <c r="TM40" s="7">
        <f t="shared" si="2161"/>
        <v>0</v>
      </c>
      <c r="TN40" s="7">
        <f t="shared" si="2161"/>
        <v>0</v>
      </c>
      <c r="TO40" s="7">
        <f t="shared" si="2161"/>
        <v>0</v>
      </c>
      <c r="TP40" s="7">
        <f t="shared" si="2161"/>
        <v>0</v>
      </c>
      <c r="TQ40" s="7">
        <f t="shared" si="2161"/>
        <v>0</v>
      </c>
      <c r="TR40" s="7">
        <f t="shared" si="2161"/>
        <v>0</v>
      </c>
      <c r="TS40" s="7">
        <f t="shared" si="2161"/>
        <v>0</v>
      </c>
      <c r="TT40" s="7">
        <f t="shared" si="2161"/>
        <v>0</v>
      </c>
      <c r="TU40" s="7">
        <f t="shared" si="2161"/>
        <v>0</v>
      </c>
      <c r="TV40" s="7">
        <f t="shared" si="2161"/>
        <v>0</v>
      </c>
      <c r="TW40" s="7">
        <f t="shared" si="2161"/>
        <v>0</v>
      </c>
      <c r="TX40" s="7">
        <f t="shared" si="2161"/>
        <v>0</v>
      </c>
      <c r="TY40" s="7">
        <f t="shared" si="2161"/>
        <v>0</v>
      </c>
      <c r="TZ40" s="7">
        <f t="shared" si="2161"/>
        <v>0</v>
      </c>
      <c r="UA40" s="7">
        <f t="shared" si="2161"/>
        <v>0</v>
      </c>
      <c r="UB40" s="7">
        <f t="shared" si="2161"/>
        <v>0</v>
      </c>
      <c r="UC40" s="7">
        <f t="shared" si="2161"/>
        <v>0</v>
      </c>
      <c r="UD40" s="7">
        <f t="shared" si="2161"/>
        <v>0</v>
      </c>
      <c r="UE40" s="7">
        <f t="shared" si="2161"/>
        <v>0</v>
      </c>
      <c r="UF40" s="7">
        <f t="shared" si="2161"/>
        <v>0</v>
      </c>
      <c r="UG40" s="7">
        <f t="shared" si="2161"/>
        <v>0</v>
      </c>
      <c r="UH40" s="7">
        <f t="shared" si="2161"/>
        <v>0</v>
      </c>
      <c r="UI40" s="7">
        <f t="shared" si="2161"/>
        <v>0</v>
      </c>
      <c r="UJ40" s="7">
        <f t="shared" si="2161"/>
        <v>0</v>
      </c>
      <c r="UK40" s="7">
        <f t="shared" si="2161"/>
        <v>0</v>
      </c>
      <c r="UL40" s="7">
        <f t="shared" si="2161"/>
        <v>0</v>
      </c>
      <c r="UM40" s="7">
        <f t="shared" si="2161"/>
        <v>0</v>
      </c>
      <c r="UN40" s="7">
        <f t="shared" si="2161"/>
        <v>0</v>
      </c>
      <c r="UO40" s="7">
        <f t="shared" si="2161"/>
        <v>0</v>
      </c>
      <c r="UP40" s="7">
        <f t="shared" si="2161"/>
        <v>0</v>
      </c>
      <c r="UQ40" s="7">
        <f t="shared" si="2161"/>
        <v>0</v>
      </c>
      <c r="UR40" s="7">
        <f t="shared" si="2161"/>
        <v>0</v>
      </c>
      <c r="US40" s="7">
        <f t="shared" si="2161"/>
        <v>0</v>
      </c>
      <c r="UT40" s="7">
        <f t="shared" si="2161"/>
        <v>0</v>
      </c>
      <c r="UU40" s="7">
        <f t="shared" si="2161"/>
        <v>0</v>
      </c>
      <c r="UV40" s="7">
        <f t="shared" si="2161"/>
        <v>0</v>
      </c>
      <c r="UW40" s="7">
        <f t="shared" si="2161"/>
        <v>0</v>
      </c>
      <c r="UX40" s="7">
        <f t="shared" si="2161"/>
        <v>0</v>
      </c>
      <c r="UY40" s="7">
        <f t="shared" si="2161"/>
        <v>0</v>
      </c>
      <c r="UZ40" s="7">
        <f t="shared" si="2161"/>
        <v>0</v>
      </c>
      <c r="VA40" s="7">
        <f t="shared" si="2161"/>
        <v>0</v>
      </c>
      <c r="VB40" s="7">
        <f t="shared" si="2161"/>
        <v>0</v>
      </c>
      <c r="VC40" s="7">
        <f t="shared" si="2161"/>
        <v>0</v>
      </c>
      <c r="VD40" s="7">
        <f t="shared" si="2161"/>
        <v>0</v>
      </c>
      <c r="VE40" s="7">
        <f t="shared" si="2161"/>
        <v>0</v>
      </c>
      <c r="VF40" s="7">
        <f t="shared" si="2161"/>
        <v>0</v>
      </c>
      <c r="VG40" s="7">
        <f t="shared" si="2161"/>
        <v>0</v>
      </c>
      <c r="VH40" s="7">
        <f t="shared" si="2161"/>
        <v>0</v>
      </c>
      <c r="VI40" s="7">
        <f t="shared" si="2161"/>
        <v>0</v>
      </c>
      <c r="VJ40" s="7">
        <f t="shared" si="2161"/>
        <v>0</v>
      </c>
      <c r="VK40" s="7">
        <f t="shared" si="2161"/>
        <v>0</v>
      </c>
      <c r="VL40" s="7">
        <f t="shared" si="2161"/>
        <v>0</v>
      </c>
      <c r="VM40" s="7">
        <f t="shared" si="2161"/>
        <v>0</v>
      </c>
      <c r="VN40" s="7">
        <f t="shared" si="2161"/>
        <v>0</v>
      </c>
      <c r="VO40" s="7">
        <f t="shared" si="2161"/>
        <v>0</v>
      </c>
      <c r="VP40" s="7">
        <f t="shared" si="2161"/>
        <v>0</v>
      </c>
      <c r="VQ40" s="7">
        <f t="shared" si="2161"/>
        <v>0</v>
      </c>
      <c r="VR40" s="7">
        <f t="shared" si="2161"/>
        <v>0</v>
      </c>
      <c r="VS40" s="7">
        <f t="shared" si="2161"/>
        <v>0</v>
      </c>
      <c r="VT40" s="7">
        <f t="shared" si="2161"/>
        <v>0</v>
      </c>
      <c r="VU40" s="7">
        <f t="shared" si="2161"/>
        <v>0</v>
      </c>
      <c r="VV40" s="7">
        <f t="shared" ref="VV40" si="2162">IF(VU40&gt;0,VU40-15.36,0)</f>
        <v>0</v>
      </c>
      <c r="VW40" s="7">
        <f t="shared" ref="VW40:WB40" si="2163">IF(VV40&gt;0,VV40-15.36,0)</f>
        <v>0</v>
      </c>
      <c r="VX40" s="7">
        <f t="shared" si="2163"/>
        <v>0</v>
      </c>
      <c r="VY40" s="7">
        <f t="shared" si="2163"/>
        <v>0</v>
      </c>
      <c r="VZ40" s="7">
        <f t="shared" si="2163"/>
        <v>0</v>
      </c>
      <c r="WA40" s="7">
        <f t="shared" si="2163"/>
        <v>0</v>
      </c>
      <c r="WB40" s="7">
        <f t="shared" si="2163"/>
        <v>0</v>
      </c>
      <c r="WC40" s="7">
        <f t="shared" ref="WC40:WR40" si="2164">IF(WB40&gt;0,WB40-15.36,0)</f>
        <v>0</v>
      </c>
      <c r="WD40" s="7">
        <f t="shared" si="2164"/>
        <v>0</v>
      </c>
      <c r="WE40" s="7">
        <f t="shared" si="2164"/>
        <v>0</v>
      </c>
      <c r="WF40" s="7">
        <f t="shared" si="2164"/>
        <v>0</v>
      </c>
      <c r="WG40" s="7">
        <f t="shared" si="2164"/>
        <v>0</v>
      </c>
      <c r="WH40" s="7">
        <f t="shared" si="2164"/>
        <v>0</v>
      </c>
      <c r="WI40" s="7">
        <f t="shared" si="2164"/>
        <v>0</v>
      </c>
      <c r="WJ40" s="7">
        <f t="shared" si="2164"/>
        <v>0</v>
      </c>
      <c r="WK40" s="7">
        <f t="shared" si="2164"/>
        <v>0</v>
      </c>
      <c r="WL40" s="7">
        <f t="shared" si="2164"/>
        <v>0</v>
      </c>
      <c r="WM40" s="7">
        <f t="shared" si="2164"/>
        <v>0</v>
      </c>
      <c r="WN40" s="7">
        <f t="shared" si="2164"/>
        <v>0</v>
      </c>
      <c r="WO40" s="7">
        <f t="shared" si="2164"/>
        <v>0</v>
      </c>
      <c r="WP40" s="7">
        <f t="shared" si="2164"/>
        <v>0</v>
      </c>
      <c r="WQ40" s="7">
        <f t="shared" si="2164"/>
        <v>0</v>
      </c>
      <c r="WR40" s="7">
        <f t="shared" si="2164"/>
        <v>0</v>
      </c>
      <c r="WS40" s="7">
        <f t="shared" ref="WS40:WX40" si="2165">IF(WR40&gt;0,WR40-15.36,0)</f>
        <v>0</v>
      </c>
      <c r="WT40" s="7">
        <f t="shared" si="2165"/>
        <v>0</v>
      </c>
      <c r="WU40" s="7">
        <f t="shared" si="2165"/>
        <v>0</v>
      </c>
      <c r="WV40" s="7">
        <f t="shared" si="2165"/>
        <v>0</v>
      </c>
      <c r="WW40" s="7">
        <f t="shared" si="2165"/>
        <v>0</v>
      </c>
      <c r="WX40" s="7">
        <f t="shared" si="2165"/>
        <v>0</v>
      </c>
      <c r="WY40" s="7">
        <f t="shared" ref="WY40:XD40" si="2166">IF(WX40&gt;0,WX40-15.36,0)</f>
        <v>0</v>
      </c>
      <c r="WZ40" s="7">
        <f t="shared" si="2166"/>
        <v>0</v>
      </c>
      <c r="XA40" s="7">
        <f t="shared" si="2166"/>
        <v>0</v>
      </c>
      <c r="XB40" s="7">
        <f t="shared" si="2166"/>
        <v>0</v>
      </c>
      <c r="XC40" s="7">
        <f t="shared" si="2166"/>
        <v>0</v>
      </c>
      <c r="XD40" s="7">
        <f t="shared" si="2166"/>
        <v>0</v>
      </c>
      <c r="XE40" s="7">
        <f t="shared" ref="XE40:XJ40" si="2167">IF(XD40&gt;0,XD40-15.36,0)</f>
        <v>0</v>
      </c>
      <c r="XF40" s="7">
        <f t="shared" si="2167"/>
        <v>0</v>
      </c>
      <c r="XG40" s="7">
        <f t="shared" si="2167"/>
        <v>0</v>
      </c>
      <c r="XH40" s="7">
        <f t="shared" si="2167"/>
        <v>0</v>
      </c>
      <c r="XI40" s="7">
        <f t="shared" si="2167"/>
        <v>0</v>
      </c>
      <c r="XJ40" s="7">
        <f t="shared" si="2167"/>
        <v>0</v>
      </c>
      <c r="XK40" s="7">
        <f t="shared" ref="XK40" si="2168">IF(XJ40&gt;0,XJ40-15.36,0)</f>
        <v>0</v>
      </c>
      <c r="XL40" s="7">
        <f t="shared" ref="XL40" si="2169">IF(XK40&gt;0,XK40-15.36,0)</f>
        <v>0</v>
      </c>
      <c r="XM40" s="7">
        <f t="shared" ref="XM40:XR40" si="2170">IF(XL40&gt;0,XL40-15.36,0)</f>
        <v>0</v>
      </c>
      <c r="XN40" s="7">
        <f t="shared" si="2170"/>
        <v>0</v>
      </c>
      <c r="XO40" s="7">
        <f t="shared" si="2170"/>
        <v>0</v>
      </c>
      <c r="XP40" s="7">
        <f t="shared" si="2170"/>
        <v>0</v>
      </c>
      <c r="XQ40" s="7">
        <f t="shared" si="2170"/>
        <v>0</v>
      </c>
      <c r="XR40" s="7">
        <f t="shared" si="2170"/>
        <v>0</v>
      </c>
      <c r="XS40" s="7">
        <f t="shared" ref="XS40:ZH40" si="2171">IF(XR40&gt;0,XR40-15.36,0)</f>
        <v>0</v>
      </c>
      <c r="XT40" s="7">
        <f t="shared" si="2171"/>
        <v>0</v>
      </c>
      <c r="XU40" s="7">
        <f t="shared" si="2171"/>
        <v>0</v>
      </c>
      <c r="XV40" s="7">
        <f t="shared" si="2171"/>
        <v>0</v>
      </c>
      <c r="XW40" s="7">
        <f t="shared" si="2171"/>
        <v>0</v>
      </c>
      <c r="XX40" s="7">
        <f t="shared" si="2171"/>
        <v>0</v>
      </c>
      <c r="XY40" s="7">
        <f t="shared" si="2171"/>
        <v>0</v>
      </c>
      <c r="XZ40" s="7">
        <f t="shared" si="2171"/>
        <v>0</v>
      </c>
      <c r="YA40" s="7">
        <f t="shared" si="2171"/>
        <v>0</v>
      </c>
      <c r="YB40" s="7">
        <f t="shared" si="2171"/>
        <v>0</v>
      </c>
      <c r="YC40" s="7">
        <f t="shared" si="2171"/>
        <v>0</v>
      </c>
      <c r="YD40" s="7">
        <f t="shared" si="2171"/>
        <v>0</v>
      </c>
      <c r="YE40" s="7">
        <f t="shared" si="2171"/>
        <v>0</v>
      </c>
      <c r="YF40" s="7">
        <f t="shared" si="2171"/>
        <v>0</v>
      </c>
      <c r="YG40" s="7">
        <f t="shared" si="2171"/>
        <v>0</v>
      </c>
      <c r="YH40" s="7">
        <f t="shared" si="2171"/>
        <v>0</v>
      </c>
      <c r="YI40" s="7">
        <f t="shared" si="2171"/>
        <v>0</v>
      </c>
      <c r="YJ40" s="7">
        <f t="shared" si="2171"/>
        <v>0</v>
      </c>
      <c r="YK40" s="7">
        <f t="shared" si="2171"/>
        <v>0</v>
      </c>
      <c r="YL40" s="7">
        <f t="shared" si="2171"/>
        <v>0</v>
      </c>
      <c r="YM40" s="7">
        <f t="shared" si="2171"/>
        <v>0</v>
      </c>
      <c r="YN40" s="7">
        <f t="shared" si="2171"/>
        <v>0</v>
      </c>
      <c r="YO40" s="7">
        <f t="shared" si="2171"/>
        <v>0</v>
      </c>
      <c r="YP40" s="7">
        <f t="shared" si="2171"/>
        <v>0</v>
      </c>
      <c r="YQ40" s="7">
        <f t="shared" si="2171"/>
        <v>0</v>
      </c>
      <c r="YR40" s="7">
        <f t="shared" si="2171"/>
        <v>0</v>
      </c>
      <c r="YS40" s="7">
        <f t="shared" si="2171"/>
        <v>0</v>
      </c>
      <c r="YT40" s="7">
        <f t="shared" si="2171"/>
        <v>0</v>
      </c>
      <c r="YU40" s="7">
        <f t="shared" si="2171"/>
        <v>0</v>
      </c>
      <c r="YV40" s="7">
        <f t="shared" si="2171"/>
        <v>0</v>
      </c>
      <c r="YW40" s="7">
        <f t="shared" si="2171"/>
        <v>0</v>
      </c>
      <c r="YX40" s="7">
        <f t="shared" si="2171"/>
        <v>0</v>
      </c>
      <c r="YY40" s="7">
        <f t="shared" si="2171"/>
        <v>0</v>
      </c>
      <c r="YZ40" s="7">
        <f t="shared" si="2171"/>
        <v>0</v>
      </c>
      <c r="ZA40" s="7">
        <f t="shared" si="2171"/>
        <v>0</v>
      </c>
      <c r="ZB40" s="7">
        <f t="shared" si="2171"/>
        <v>0</v>
      </c>
      <c r="ZC40" s="7">
        <f t="shared" si="2171"/>
        <v>0</v>
      </c>
      <c r="ZD40" s="7">
        <f t="shared" si="2171"/>
        <v>0</v>
      </c>
      <c r="ZE40" s="7">
        <f t="shared" si="2171"/>
        <v>0</v>
      </c>
      <c r="ZF40" s="7">
        <f t="shared" si="2171"/>
        <v>0</v>
      </c>
      <c r="ZG40" s="7">
        <f t="shared" si="2171"/>
        <v>0</v>
      </c>
      <c r="ZH40" s="7">
        <f t="shared" si="2171"/>
        <v>0</v>
      </c>
      <c r="ZI40" s="7">
        <f t="shared" ref="ZI40:ZN40" si="2172">IF(ZH40&gt;0,ZH40-15.36,0)</f>
        <v>0</v>
      </c>
      <c r="ZJ40" s="7">
        <f t="shared" si="2172"/>
        <v>0</v>
      </c>
      <c r="ZK40" s="7">
        <f t="shared" si="2172"/>
        <v>0</v>
      </c>
      <c r="ZL40" s="7">
        <f t="shared" si="2172"/>
        <v>0</v>
      </c>
      <c r="ZM40" s="7">
        <f t="shared" si="2172"/>
        <v>0</v>
      </c>
      <c r="ZN40" s="7">
        <f t="shared" si="2172"/>
        <v>0</v>
      </c>
      <c r="ZO40" s="7">
        <f t="shared" ref="ZO40:ZP40" si="2173">IF(ZN40&gt;0,ZN40-15.36,0)</f>
        <v>0</v>
      </c>
      <c r="ZP40" s="7">
        <f t="shared" si="2173"/>
        <v>0</v>
      </c>
      <c r="ZQ40" s="7">
        <f t="shared" ref="ZQ40:ZV40" si="2174">IF(ZP40&gt;0,ZP40-15.36,0)</f>
        <v>0</v>
      </c>
      <c r="ZR40" s="7">
        <f t="shared" si="2174"/>
        <v>0</v>
      </c>
      <c r="ZS40" s="7">
        <f t="shared" si="2174"/>
        <v>0</v>
      </c>
      <c r="ZT40" s="7">
        <f t="shared" si="2174"/>
        <v>0</v>
      </c>
      <c r="ZU40" s="7">
        <f t="shared" si="2174"/>
        <v>0</v>
      </c>
      <c r="ZV40" s="7">
        <f t="shared" si="2174"/>
        <v>0</v>
      </c>
      <c r="ZW40" s="7">
        <f t="shared" ref="ZW40:AEH40" si="2175">IF(ZV40&gt;0,ZV40-15.36,0)</f>
        <v>0</v>
      </c>
      <c r="ZX40" s="7">
        <f t="shared" si="2175"/>
        <v>0</v>
      </c>
      <c r="ZY40" s="7">
        <f t="shared" si="2175"/>
        <v>0</v>
      </c>
      <c r="ZZ40" s="7">
        <f t="shared" si="2175"/>
        <v>0</v>
      </c>
      <c r="AAA40" s="7">
        <f t="shared" si="2175"/>
        <v>0</v>
      </c>
      <c r="AAB40" s="7">
        <f t="shared" si="2175"/>
        <v>0</v>
      </c>
      <c r="AAC40" s="7">
        <f t="shared" si="2175"/>
        <v>0</v>
      </c>
      <c r="AAD40" s="7">
        <f t="shared" si="2175"/>
        <v>0</v>
      </c>
      <c r="AAE40" s="7">
        <f t="shared" si="2175"/>
        <v>0</v>
      </c>
      <c r="AAF40" s="7">
        <f t="shared" si="2175"/>
        <v>0</v>
      </c>
      <c r="AAG40" s="7">
        <f t="shared" si="2175"/>
        <v>0</v>
      </c>
      <c r="AAH40" s="7">
        <f t="shared" si="2175"/>
        <v>0</v>
      </c>
      <c r="AAI40" s="7">
        <f t="shared" si="2175"/>
        <v>0</v>
      </c>
      <c r="AAJ40" s="7">
        <f t="shared" si="2175"/>
        <v>0</v>
      </c>
      <c r="AAK40" s="7">
        <f t="shared" si="2175"/>
        <v>0</v>
      </c>
      <c r="AAL40" s="7">
        <f t="shared" si="2175"/>
        <v>0</v>
      </c>
      <c r="AAM40" s="7">
        <f t="shared" si="2175"/>
        <v>0</v>
      </c>
      <c r="AAN40" s="7">
        <f t="shared" si="2175"/>
        <v>0</v>
      </c>
      <c r="AAO40" s="7">
        <f t="shared" si="2175"/>
        <v>0</v>
      </c>
      <c r="AAP40" s="7">
        <f t="shared" si="2175"/>
        <v>0</v>
      </c>
      <c r="AAQ40" s="7">
        <f t="shared" si="2175"/>
        <v>0</v>
      </c>
      <c r="AAR40" s="7">
        <f t="shared" si="2175"/>
        <v>0</v>
      </c>
      <c r="AAS40" s="7">
        <f t="shared" si="2175"/>
        <v>0</v>
      </c>
      <c r="AAT40" s="7">
        <f t="shared" si="2175"/>
        <v>0</v>
      </c>
      <c r="AAU40" s="7">
        <f t="shared" si="2175"/>
        <v>0</v>
      </c>
      <c r="AAV40" s="7">
        <f t="shared" si="2175"/>
        <v>0</v>
      </c>
      <c r="AAW40" s="7">
        <f t="shared" si="2175"/>
        <v>0</v>
      </c>
      <c r="AAX40" s="7">
        <f t="shared" si="2175"/>
        <v>0</v>
      </c>
      <c r="AAY40" s="7">
        <f t="shared" si="2175"/>
        <v>0</v>
      </c>
      <c r="AAZ40" s="7">
        <f t="shared" si="2175"/>
        <v>0</v>
      </c>
      <c r="ABA40" s="7">
        <f t="shared" si="2175"/>
        <v>0</v>
      </c>
      <c r="ABB40" s="7">
        <f t="shared" si="2175"/>
        <v>0</v>
      </c>
      <c r="ABC40" s="7">
        <f t="shared" si="2175"/>
        <v>0</v>
      </c>
      <c r="ABD40" s="7">
        <f t="shared" si="2175"/>
        <v>0</v>
      </c>
      <c r="ABE40" s="7">
        <f t="shared" si="2175"/>
        <v>0</v>
      </c>
      <c r="ABF40" s="7">
        <f t="shared" si="2175"/>
        <v>0</v>
      </c>
      <c r="ABG40" s="7">
        <f t="shared" si="2175"/>
        <v>0</v>
      </c>
      <c r="ABH40" s="7">
        <f t="shared" si="2175"/>
        <v>0</v>
      </c>
      <c r="ABI40" s="7">
        <f t="shared" si="2175"/>
        <v>0</v>
      </c>
      <c r="ABJ40" s="7">
        <f t="shared" si="2175"/>
        <v>0</v>
      </c>
      <c r="ABK40" s="7">
        <f t="shared" si="2175"/>
        <v>0</v>
      </c>
      <c r="ABL40" s="7">
        <f t="shared" si="2175"/>
        <v>0</v>
      </c>
      <c r="ABM40" s="7">
        <f t="shared" si="2175"/>
        <v>0</v>
      </c>
      <c r="ABN40" s="7">
        <f t="shared" si="2175"/>
        <v>0</v>
      </c>
      <c r="ABO40" s="7">
        <f t="shared" si="2175"/>
        <v>0</v>
      </c>
      <c r="ABP40" s="7">
        <f t="shared" si="2175"/>
        <v>0</v>
      </c>
      <c r="ABQ40" s="7">
        <f t="shared" si="2175"/>
        <v>0</v>
      </c>
      <c r="ABR40" s="7">
        <f t="shared" si="2175"/>
        <v>0</v>
      </c>
      <c r="ABS40" s="7">
        <f t="shared" si="2175"/>
        <v>0</v>
      </c>
      <c r="ABT40" s="7">
        <f t="shared" si="2175"/>
        <v>0</v>
      </c>
      <c r="ABU40" s="7">
        <f t="shared" si="2175"/>
        <v>0</v>
      </c>
      <c r="ABV40" s="7">
        <f t="shared" si="2175"/>
        <v>0</v>
      </c>
      <c r="ABW40" s="7">
        <f t="shared" si="2175"/>
        <v>0</v>
      </c>
      <c r="ABX40" s="7">
        <f t="shared" si="2175"/>
        <v>0</v>
      </c>
      <c r="ABY40" s="7">
        <f t="shared" si="2175"/>
        <v>0</v>
      </c>
      <c r="ABZ40" s="7">
        <f t="shared" si="2175"/>
        <v>0</v>
      </c>
      <c r="ACA40" s="7">
        <f t="shared" si="2175"/>
        <v>0</v>
      </c>
      <c r="ACB40" s="7">
        <f t="shared" si="2175"/>
        <v>0</v>
      </c>
      <c r="ACC40" s="7">
        <f t="shared" si="2175"/>
        <v>0</v>
      </c>
      <c r="ACD40" s="7">
        <f t="shared" si="2175"/>
        <v>0</v>
      </c>
      <c r="ACE40" s="7">
        <f t="shared" si="2175"/>
        <v>0</v>
      </c>
      <c r="ACF40" s="7">
        <f t="shared" si="2175"/>
        <v>0</v>
      </c>
      <c r="ACG40" s="7">
        <f t="shared" si="2175"/>
        <v>0</v>
      </c>
      <c r="ACH40" s="7">
        <f t="shared" si="2175"/>
        <v>0</v>
      </c>
      <c r="ACI40" s="7">
        <f t="shared" si="2175"/>
        <v>0</v>
      </c>
      <c r="ACJ40" s="7">
        <f t="shared" si="2175"/>
        <v>0</v>
      </c>
      <c r="ACK40" s="7">
        <f t="shared" si="2175"/>
        <v>0</v>
      </c>
      <c r="ACL40" s="7">
        <f t="shared" si="2175"/>
        <v>0</v>
      </c>
      <c r="ACM40" s="7">
        <f t="shared" si="2175"/>
        <v>0</v>
      </c>
      <c r="ACN40" s="7">
        <f t="shared" si="2175"/>
        <v>0</v>
      </c>
      <c r="ACO40" s="7">
        <f t="shared" si="2175"/>
        <v>0</v>
      </c>
      <c r="ACP40" s="7">
        <f t="shared" si="2175"/>
        <v>0</v>
      </c>
      <c r="ACQ40" s="7">
        <f t="shared" si="2175"/>
        <v>0</v>
      </c>
      <c r="ACR40" s="7">
        <f t="shared" si="2175"/>
        <v>0</v>
      </c>
      <c r="ACS40" s="7">
        <f t="shared" si="2175"/>
        <v>0</v>
      </c>
      <c r="ACT40" s="7">
        <f t="shared" si="2175"/>
        <v>0</v>
      </c>
      <c r="ACU40" s="7">
        <f t="shared" si="2175"/>
        <v>0</v>
      </c>
      <c r="ACV40" s="7">
        <f t="shared" si="2175"/>
        <v>0</v>
      </c>
      <c r="ACW40" s="7">
        <f t="shared" si="2175"/>
        <v>0</v>
      </c>
      <c r="ACX40" s="7">
        <f t="shared" si="2175"/>
        <v>0</v>
      </c>
      <c r="ACY40" s="7">
        <f t="shared" si="2175"/>
        <v>0</v>
      </c>
      <c r="ACZ40" s="7">
        <f t="shared" si="2175"/>
        <v>0</v>
      </c>
      <c r="ADA40" s="7">
        <f t="shared" si="2175"/>
        <v>0</v>
      </c>
      <c r="ADB40" s="7">
        <f t="shared" si="2175"/>
        <v>0</v>
      </c>
      <c r="ADC40" s="7">
        <f t="shared" si="2175"/>
        <v>0</v>
      </c>
      <c r="ADD40" s="7">
        <f t="shared" si="2175"/>
        <v>0</v>
      </c>
      <c r="ADE40" s="7">
        <f t="shared" si="2175"/>
        <v>0</v>
      </c>
      <c r="ADF40" s="7">
        <f t="shared" si="2175"/>
        <v>0</v>
      </c>
      <c r="ADG40" s="7">
        <f t="shared" si="2175"/>
        <v>0</v>
      </c>
      <c r="ADH40" s="7">
        <f t="shared" si="2175"/>
        <v>0</v>
      </c>
      <c r="ADI40" s="7">
        <f t="shared" si="2175"/>
        <v>0</v>
      </c>
      <c r="ADJ40" s="7">
        <f t="shared" si="2175"/>
        <v>0</v>
      </c>
      <c r="ADK40" s="7">
        <f t="shared" si="2175"/>
        <v>0</v>
      </c>
      <c r="ADL40" s="7">
        <f t="shared" si="2175"/>
        <v>0</v>
      </c>
      <c r="ADM40" s="7">
        <f t="shared" si="2175"/>
        <v>0</v>
      </c>
      <c r="ADN40" s="7">
        <f t="shared" si="2175"/>
        <v>0</v>
      </c>
      <c r="ADO40" s="7">
        <f t="shared" si="2175"/>
        <v>0</v>
      </c>
      <c r="ADP40" s="7">
        <f t="shared" si="2175"/>
        <v>0</v>
      </c>
      <c r="ADQ40" s="7">
        <f t="shared" si="2175"/>
        <v>0</v>
      </c>
      <c r="ADR40" s="7">
        <f t="shared" si="2175"/>
        <v>0</v>
      </c>
      <c r="ADS40" s="7">
        <f t="shared" si="2175"/>
        <v>0</v>
      </c>
      <c r="ADT40" s="7">
        <f t="shared" si="2175"/>
        <v>0</v>
      </c>
      <c r="ADU40" s="7">
        <f t="shared" si="2175"/>
        <v>0</v>
      </c>
      <c r="ADV40" s="7">
        <f t="shared" si="2175"/>
        <v>0</v>
      </c>
      <c r="ADW40" s="7">
        <f t="shared" si="2175"/>
        <v>0</v>
      </c>
      <c r="ADX40" s="7">
        <f t="shared" si="2175"/>
        <v>0</v>
      </c>
      <c r="ADY40" s="7">
        <f t="shared" si="2175"/>
        <v>0</v>
      </c>
      <c r="ADZ40" s="7">
        <f t="shared" si="2175"/>
        <v>0</v>
      </c>
      <c r="AEA40" s="7">
        <f t="shared" si="2175"/>
        <v>0</v>
      </c>
      <c r="AEB40" s="7">
        <f t="shared" si="2175"/>
        <v>0</v>
      </c>
      <c r="AEC40" s="7">
        <f t="shared" si="2175"/>
        <v>0</v>
      </c>
      <c r="AED40" s="7">
        <f t="shared" si="2175"/>
        <v>0</v>
      </c>
      <c r="AEE40" s="7">
        <f t="shared" si="2175"/>
        <v>0</v>
      </c>
      <c r="AEF40" s="7">
        <f t="shared" si="2175"/>
        <v>0</v>
      </c>
      <c r="AEG40" s="7">
        <f t="shared" si="2175"/>
        <v>0</v>
      </c>
      <c r="AEH40" s="7">
        <f t="shared" si="2175"/>
        <v>0</v>
      </c>
      <c r="AEI40" s="7">
        <f t="shared" ref="AEI40:AEN40" si="2176">IF(AEH40&gt;0,AEH40-15.36,0)</f>
        <v>0</v>
      </c>
      <c r="AEJ40" s="7">
        <f t="shared" si="2176"/>
        <v>0</v>
      </c>
      <c r="AEK40" s="7">
        <f t="shared" si="2176"/>
        <v>0</v>
      </c>
      <c r="AEL40" s="7">
        <f t="shared" si="2176"/>
        <v>0</v>
      </c>
      <c r="AEM40" s="7">
        <f t="shared" si="2176"/>
        <v>0</v>
      </c>
      <c r="AEN40" s="7">
        <f t="shared" si="2176"/>
        <v>0</v>
      </c>
      <c r="AEO40" s="7">
        <f t="shared" ref="AEO40:AFY40" si="2177">IF(AEN40&gt;0,AEN40-15.36,0)</f>
        <v>0</v>
      </c>
      <c r="AEP40" s="7">
        <f t="shared" si="2177"/>
        <v>0</v>
      </c>
      <c r="AEQ40" s="7">
        <f t="shared" si="2177"/>
        <v>0</v>
      </c>
      <c r="AER40" s="7">
        <f t="shared" si="2177"/>
        <v>0</v>
      </c>
      <c r="AES40" s="7">
        <f t="shared" si="2177"/>
        <v>0</v>
      </c>
      <c r="AET40" s="7">
        <f t="shared" si="2177"/>
        <v>0</v>
      </c>
      <c r="AEU40" s="7">
        <f t="shared" si="2177"/>
        <v>0</v>
      </c>
      <c r="AEV40" s="7">
        <f t="shared" si="2177"/>
        <v>0</v>
      </c>
      <c r="AEW40" s="7">
        <f t="shared" si="2177"/>
        <v>0</v>
      </c>
      <c r="AEX40" s="7">
        <f t="shared" si="2177"/>
        <v>0</v>
      </c>
      <c r="AEY40" s="7">
        <f t="shared" si="2177"/>
        <v>0</v>
      </c>
      <c r="AEZ40" s="7">
        <f t="shared" si="2177"/>
        <v>0</v>
      </c>
      <c r="AFA40" s="7">
        <f t="shared" si="2177"/>
        <v>0</v>
      </c>
      <c r="AFB40" s="7">
        <f t="shared" si="2177"/>
        <v>0</v>
      </c>
      <c r="AFC40" s="7">
        <f t="shared" si="2177"/>
        <v>0</v>
      </c>
      <c r="AFD40" s="7">
        <f t="shared" si="2177"/>
        <v>0</v>
      </c>
      <c r="AFE40" s="7">
        <f t="shared" si="2177"/>
        <v>0</v>
      </c>
      <c r="AFF40" s="7">
        <f t="shared" si="2177"/>
        <v>0</v>
      </c>
      <c r="AFG40" s="7">
        <f t="shared" si="2177"/>
        <v>0</v>
      </c>
      <c r="AFH40" s="7">
        <f t="shared" si="2177"/>
        <v>0</v>
      </c>
      <c r="AFI40" s="7">
        <f t="shared" si="2177"/>
        <v>0</v>
      </c>
      <c r="AFJ40" s="7">
        <f>AFJ627</f>
        <v>0</v>
      </c>
      <c r="AFK40" s="7">
        <f t="shared" si="2177"/>
        <v>0</v>
      </c>
      <c r="AFL40" s="7">
        <f t="shared" si="2177"/>
        <v>0</v>
      </c>
      <c r="AFM40" s="7">
        <f t="shared" si="2177"/>
        <v>0</v>
      </c>
      <c r="AFN40" s="7">
        <f t="shared" si="2177"/>
        <v>0</v>
      </c>
      <c r="AFO40" s="7">
        <f t="shared" si="2177"/>
        <v>0</v>
      </c>
      <c r="AFP40" s="7">
        <f t="shared" si="2177"/>
        <v>0</v>
      </c>
      <c r="AFQ40" s="7">
        <f t="shared" si="2177"/>
        <v>0</v>
      </c>
      <c r="AFR40" s="7">
        <f t="shared" si="2177"/>
        <v>0</v>
      </c>
      <c r="AFS40" s="7">
        <f t="shared" si="2177"/>
        <v>0</v>
      </c>
      <c r="AFT40" s="7">
        <f t="shared" si="2177"/>
        <v>0</v>
      </c>
      <c r="AFU40" s="7">
        <f t="shared" si="2177"/>
        <v>0</v>
      </c>
      <c r="AFV40" s="7">
        <f t="shared" si="2177"/>
        <v>0</v>
      </c>
      <c r="AFW40" s="7">
        <f t="shared" si="2177"/>
        <v>0</v>
      </c>
      <c r="AFX40" s="7">
        <f t="shared" si="2177"/>
        <v>0</v>
      </c>
      <c r="AFY40" s="7">
        <f t="shared" si="2177"/>
        <v>0</v>
      </c>
      <c r="AFZ40" s="7">
        <f t="shared" ref="AFZ40" si="2178">IF(AFY40&gt;0,AFY40-15.36,0)</f>
        <v>0</v>
      </c>
      <c r="AGA40" s="7">
        <f t="shared" ref="AGA40:AGB40" si="2179">IF(AFZ40&gt;0,AFZ40-15.36,0)</f>
        <v>0</v>
      </c>
      <c r="AGB40" s="7">
        <f t="shared" si="2179"/>
        <v>0</v>
      </c>
      <c r="AGC40" s="7">
        <f t="shared" ref="AGC40" si="2180">IF(AGB40&gt;0,AGB40-15.36,0)</f>
        <v>0</v>
      </c>
      <c r="AGD40" s="7">
        <f t="shared" ref="AGD40:AGP40" si="2181">IF(AGC40&gt;0,AGC40-15.36,0)</f>
        <v>0</v>
      </c>
      <c r="AGE40" s="7">
        <f t="shared" si="2181"/>
        <v>0</v>
      </c>
      <c r="AGF40" s="7">
        <f t="shared" si="2181"/>
        <v>0</v>
      </c>
      <c r="AGG40" s="7">
        <f t="shared" si="2181"/>
        <v>0</v>
      </c>
      <c r="AGH40" s="7">
        <f t="shared" si="2181"/>
        <v>0</v>
      </c>
      <c r="AGI40" s="7">
        <f t="shared" si="2181"/>
        <v>0</v>
      </c>
      <c r="AGJ40" s="7">
        <f t="shared" si="2181"/>
        <v>0</v>
      </c>
      <c r="AGK40" s="7">
        <f t="shared" si="2181"/>
        <v>0</v>
      </c>
      <c r="AGL40" s="7">
        <f t="shared" si="2181"/>
        <v>0</v>
      </c>
      <c r="AGM40" s="7">
        <f t="shared" si="2181"/>
        <v>0</v>
      </c>
      <c r="AGN40" s="7">
        <f t="shared" si="2181"/>
        <v>0</v>
      </c>
      <c r="AGO40" s="7">
        <f t="shared" si="2181"/>
        <v>0</v>
      </c>
      <c r="AGP40" s="7">
        <f t="shared" si="2181"/>
        <v>0</v>
      </c>
      <c r="AGQ40" s="7">
        <f>IF(AGP40&gt;0,AGP40-15.36,0)</f>
        <v>0</v>
      </c>
      <c r="AGR40" s="7">
        <f>IF(AGQ40&gt;0,AGQ40-15.36,0)</f>
        <v>0</v>
      </c>
      <c r="AGS40" s="7">
        <f>IF(AGR40&gt;0,AGR40-15.36,0)</f>
        <v>0</v>
      </c>
      <c r="AGT40" s="7">
        <f>IF(AGS40&gt;0,AGS40-15.36,0)</f>
        <v>0</v>
      </c>
      <c r="AGU40" s="7">
        <f>IF(AGT40&gt;0,AGT40-15.36,0)</f>
        <v>0</v>
      </c>
      <c r="AGV40" s="7">
        <f t="shared" ref="AGV40:AHC40" si="2182">IF(AGU40&gt;0,AGU40-15.36,0)</f>
        <v>0</v>
      </c>
      <c r="AGW40" s="7">
        <f t="shared" si="2182"/>
        <v>0</v>
      </c>
      <c r="AGX40" s="7">
        <f t="shared" si="2182"/>
        <v>0</v>
      </c>
      <c r="AGY40" s="7">
        <f t="shared" si="2182"/>
        <v>0</v>
      </c>
      <c r="AGZ40" s="7">
        <f t="shared" si="2182"/>
        <v>0</v>
      </c>
      <c r="AHA40" s="7">
        <f t="shared" si="2182"/>
        <v>0</v>
      </c>
      <c r="AHB40" s="7">
        <f t="shared" si="2182"/>
        <v>0</v>
      </c>
      <c r="AHC40" s="7">
        <f t="shared" si="2182"/>
        <v>0</v>
      </c>
      <c r="AHD40" s="7">
        <f t="shared" ref="AHD40" si="2183">IF(AHC40&gt;0,AHC40-15.36,0)</f>
        <v>0</v>
      </c>
      <c r="AHE40" s="7">
        <f t="shared" ref="AHE40" si="2184">IF(AHD40&gt;0,AHD40-15.36,0)</f>
        <v>0</v>
      </c>
      <c r="AHF40" s="7">
        <f t="shared" ref="AHF40" si="2185">IF(AHE40&gt;0,AHE40-15.36,0)</f>
        <v>0</v>
      </c>
      <c r="AHG40" s="7">
        <f t="shared" ref="AHG40:AHY40" si="2186">IF(AHF40&gt;0,AHF40-15.36,0)</f>
        <v>0</v>
      </c>
      <c r="AHH40" s="7">
        <f t="shared" si="2186"/>
        <v>0</v>
      </c>
      <c r="AHI40" s="7">
        <f t="shared" si="2186"/>
        <v>0</v>
      </c>
      <c r="AHJ40" s="7">
        <f t="shared" si="2186"/>
        <v>0</v>
      </c>
      <c r="AHK40" s="7">
        <f t="shared" si="2186"/>
        <v>0</v>
      </c>
      <c r="AHL40" s="7">
        <f t="shared" si="2186"/>
        <v>0</v>
      </c>
      <c r="AHM40" s="7">
        <f t="shared" si="2186"/>
        <v>0</v>
      </c>
      <c r="AHN40" s="7">
        <f t="shared" si="2186"/>
        <v>0</v>
      </c>
      <c r="AHO40" s="7">
        <f t="shared" si="2186"/>
        <v>0</v>
      </c>
      <c r="AHP40" s="7">
        <f t="shared" si="2186"/>
        <v>0</v>
      </c>
      <c r="AHQ40" s="7">
        <f t="shared" si="2186"/>
        <v>0</v>
      </c>
      <c r="AHR40" s="7">
        <f t="shared" si="2186"/>
        <v>0</v>
      </c>
      <c r="AHS40" s="7">
        <f t="shared" si="2186"/>
        <v>0</v>
      </c>
      <c r="AHT40" s="7">
        <f t="shared" si="2186"/>
        <v>0</v>
      </c>
      <c r="AHU40" s="7">
        <f t="shared" si="2186"/>
        <v>0</v>
      </c>
      <c r="AHV40" s="7">
        <f t="shared" si="2186"/>
        <v>0</v>
      </c>
      <c r="AHW40" s="7">
        <f t="shared" si="2186"/>
        <v>0</v>
      </c>
      <c r="AHX40" s="7">
        <f t="shared" si="2186"/>
        <v>0</v>
      </c>
      <c r="AHY40" s="7">
        <f t="shared" si="2186"/>
        <v>0</v>
      </c>
      <c r="AHZ40" s="7">
        <f t="shared" ref="AHZ40" si="2187">IF(AHY40&gt;0,AHY40-15.36,0)</f>
        <v>0</v>
      </c>
      <c r="AIA40" s="7">
        <f t="shared" ref="AIA40:AIM40" si="2188">IF(AHZ40&gt;0,AHZ40-15.36,0)</f>
        <v>0</v>
      </c>
      <c r="AIB40" s="7">
        <f t="shared" si="2188"/>
        <v>0</v>
      </c>
      <c r="AIC40" s="7">
        <f t="shared" si="2188"/>
        <v>0</v>
      </c>
      <c r="AID40" s="7">
        <f t="shared" si="2188"/>
        <v>0</v>
      </c>
      <c r="AIE40" s="7">
        <f t="shared" si="2188"/>
        <v>0</v>
      </c>
      <c r="AIF40" s="7">
        <f t="shared" si="2188"/>
        <v>0</v>
      </c>
      <c r="AIG40" s="7">
        <f t="shared" si="2188"/>
        <v>0</v>
      </c>
      <c r="AIH40" s="7">
        <f t="shared" si="2188"/>
        <v>0</v>
      </c>
      <c r="AII40" s="7">
        <f t="shared" si="2188"/>
        <v>0</v>
      </c>
      <c r="AIJ40" s="7">
        <f t="shared" si="2188"/>
        <v>0</v>
      </c>
      <c r="AIK40" s="7">
        <f t="shared" si="2188"/>
        <v>0</v>
      </c>
      <c r="AIL40" s="7">
        <f t="shared" si="2188"/>
        <v>0</v>
      </c>
      <c r="AIM40" s="7">
        <f t="shared" si="2188"/>
        <v>0</v>
      </c>
      <c r="AIN40" s="7">
        <f t="shared" ref="AIN40:AIS40" si="2189">IF(AIM40&gt;0,AIM40-15.36,0)</f>
        <v>0</v>
      </c>
      <c r="AIO40" s="7">
        <f t="shared" si="2189"/>
        <v>0</v>
      </c>
      <c r="AIP40" s="7">
        <f t="shared" si="2189"/>
        <v>0</v>
      </c>
      <c r="AIQ40" s="7">
        <f t="shared" si="2189"/>
        <v>0</v>
      </c>
      <c r="AIR40" s="7">
        <f t="shared" si="2189"/>
        <v>0</v>
      </c>
      <c r="AIS40" s="7">
        <f t="shared" si="2189"/>
        <v>0</v>
      </c>
      <c r="AIT40" s="7">
        <f t="shared" ref="AIT40:AJX40" si="2190">IF(AIS40&gt;0,AIS40-15.36,0)</f>
        <v>0</v>
      </c>
      <c r="AIU40" s="7">
        <f t="shared" si="2190"/>
        <v>0</v>
      </c>
      <c r="AIV40" s="7">
        <f t="shared" si="2190"/>
        <v>0</v>
      </c>
      <c r="AIW40" s="7">
        <f t="shared" si="2190"/>
        <v>0</v>
      </c>
      <c r="AIX40" s="7">
        <f t="shared" si="2190"/>
        <v>0</v>
      </c>
      <c r="AIY40" s="7">
        <f t="shared" si="2190"/>
        <v>0</v>
      </c>
      <c r="AIZ40" s="7">
        <f t="shared" si="2190"/>
        <v>0</v>
      </c>
      <c r="AJA40" s="7">
        <f t="shared" si="2190"/>
        <v>0</v>
      </c>
      <c r="AJB40" s="7">
        <f t="shared" si="2190"/>
        <v>0</v>
      </c>
      <c r="AJC40" s="7">
        <f t="shared" si="2190"/>
        <v>0</v>
      </c>
      <c r="AJD40" s="7">
        <f t="shared" si="2190"/>
        <v>0</v>
      </c>
      <c r="AJE40" s="7">
        <f t="shared" si="2190"/>
        <v>0</v>
      </c>
      <c r="AJF40" s="7">
        <f t="shared" si="2190"/>
        <v>0</v>
      </c>
      <c r="AJG40" s="7">
        <f t="shared" si="2190"/>
        <v>0</v>
      </c>
      <c r="AJH40" s="7">
        <f t="shared" si="2190"/>
        <v>0</v>
      </c>
      <c r="AJI40" s="7">
        <f t="shared" si="2190"/>
        <v>0</v>
      </c>
      <c r="AJJ40" s="7">
        <f t="shared" si="2190"/>
        <v>0</v>
      </c>
      <c r="AJK40" s="7">
        <f t="shared" si="2190"/>
        <v>0</v>
      </c>
      <c r="AJL40" s="7">
        <f t="shared" si="2190"/>
        <v>0</v>
      </c>
      <c r="AJM40" s="7">
        <f t="shared" si="2190"/>
        <v>0</v>
      </c>
      <c r="AJN40" s="7">
        <f t="shared" si="2190"/>
        <v>0</v>
      </c>
      <c r="AJO40" s="7">
        <f t="shared" si="2190"/>
        <v>0</v>
      </c>
      <c r="AJP40" s="7">
        <f t="shared" si="2190"/>
        <v>0</v>
      </c>
      <c r="AJQ40" s="7">
        <f t="shared" si="2190"/>
        <v>0</v>
      </c>
      <c r="AJR40" s="7">
        <f t="shared" si="2190"/>
        <v>0</v>
      </c>
      <c r="AJS40" s="7">
        <f t="shared" si="2190"/>
        <v>0</v>
      </c>
      <c r="AJT40" s="7">
        <f t="shared" si="2190"/>
        <v>0</v>
      </c>
      <c r="AJU40" s="7">
        <f t="shared" si="2190"/>
        <v>0</v>
      </c>
      <c r="AJV40" s="7">
        <f t="shared" si="2190"/>
        <v>0</v>
      </c>
      <c r="AJW40" s="7">
        <f t="shared" si="2190"/>
        <v>0</v>
      </c>
      <c r="AJX40" s="7">
        <f t="shared" si="2190"/>
        <v>0</v>
      </c>
      <c r="AJY40" s="7">
        <f t="shared" ref="AJY40" si="2191">IF(AJX40&gt;0,AJX40-15.36,0)</f>
        <v>0</v>
      </c>
      <c r="AJZ40" s="7">
        <f t="shared" ref="AJZ40" si="2192">IF(AJY40&gt;0,AJY40-15.36,0)</f>
        <v>0</v>
      </c>
      <c r="AKA40" s="7">
        <f t="shared" ref="AKA40" si="2193">IF(AJZ40&gt;0,AJZ40-15.36,0)</f>
        <v>0</v>
      </c>
      <c r="AKB40" s="7">
        <f t="shared" ref="AKB40" si="2194">IF(AKA40&gt;0,AKA40-15.36,0)</f>
        <v>0</v>
      </c>
      <c r="AKC40" s="7">
        <f t="shared" ref="AKC40:ALI40" si="2195">IF(AKB40&gt;0,AKB40-15.36,0)</f>
        <v>0</v>
      </c>
      <c r="AKD40" s="7">
        <f t="shared" si="2195"/>
        <v>0</v>
      </c>
      <c r="AKE40" s="7">
        <f t="shared" si="2195"/>
        <v>0</v>
      </c>
      <c r="AKF40" s="7">
        <f t="shared" si="2195"/>
        <v>0</v>
      </c>
      <c r="AKG40" s="7">
        <f t="shared" si="2195"/>
        <v>0</v>
      </c>
      <c r="AKH40" s="7">
        <f t="shared" si="2195"/>
        <v>0</v>
      </c>
      <c r="AKI40" s="7">
        <f t="shared" si="2195"/>
        <v>0</v>
      </c>
      <c r="AKJ40" s="7">
        <f t="shared" si="2195"/>
        <v>0</v>
      </c>
      <c r="AKK40" s="7">
        <f t="shared" si="2195"/>
        <v>0</v>
      </c>
      <c r="AKL40" s="7">
        <f t="shared" si="2195"/>
        <v>0</v>
      </c>
      <c r="AKM40" s="7">
        <f t="shared" si="2195"/>
        <v>0</v>
      </c>
      <c r="AKN40" s="7">
        <f t="shared" si="2195"/>
        <v>0</v>
      </c>
      <c r="AKO40" s="7">
        <f t="shared" si="2195"/>
        <v>0</v>
      </c>
      <c r="AKP40" s="7">
        <f t="shared" si="2195"/>
        <v>0</v>
      </c>
      <c r="AKQ40" s="7">
        <f t="shared" si="2195"/>
        <v>0</v>
      </c>
      <c r="AKR40" s="7">
        <f t="shared" si="2195"/>
        <v>0</v>
      </c>
      <c r="AKS40" s="7">
        <f t="shared" si="2195"/>
        <v>0</v>
      </c>
      <c r="AKT40" s="7">
        <f t="shared" si="2195"/>
        <v>0</v>
      </c>
      <c r="AKU40" s="7">
        <f t="shared" si="2195"/>
        <v>0</v>
      </c>
      <c r="AKV40" s="7">
        <f t="shared" si="2195"/>
        <v>0</v>
      </c>
      <c r="AKW40" s="7">
        <f t="shared" si="2195"/>
        <v>0</v>
      </c>
      <c r="AKX40" s="7">
        <f t="shared" si="2195"/>
        <v>0</v>
      </c>
      <c r="AKY40" s="7">
        <f t="shared" si="2195"/>
        <v>0</v>
      </c>
      <c r="AKZ40" s="7">
        <f t="shared" si="2195"/>
        <v>0</v>
      </c>
      <c r="ALA40" s="7">
        <f t="shared" si="2195"/>
        <v>0</v>
      </c>
      <c r="ALB40" s="7">
        <f t="shared" si="2195"/>
        <v>0</v>
      </c>
      <c r="ALC40" s="7">
        <f t="shared" si="2195"/>
        <v>0</v>
      </c>
      <c r="ALD40" s="7">
        <f t="shared" si="2195"/>
        <v>0</v>
      </c>
      <c r="ALE40" s="7">
        <f t="shared" si="2195"/>
        <v>0</v>
      </c>
      <c r="ALF40" s="7">
        <f t="shared" si="2195"/>
        <v>0</v>
      </c>
      <c r="ALG40" s="7">
        <f t="shared" si="2195"/>
        <v>0</v>
      </c>
      <c r="ALH40" s="7">
        <f t="shared" si="2195"/>
        <v>0</v>
      </c>
      <c r="ALI40" s="7">
        <f t="shared" si="2195"/>
        <v>0</v>
      </c>
      <c r="ALJ40" s="7">
        <f t="shared" ref="ALJ40:ALO40" si="2196">IF(ALI40&gt;0,ALI40-15.36,0)</f>
        <v>0</v>
      </c>
      <c r="ALK40" s="7">
        <f t="shared" si="2196"/>
        <v>0</v>
      </c>
      <c r="ALL40" s="7">
        <f t="shared" si="2196"/>
        <v>0</v>
      </c>
      <c r="ALM40" s="7">
        <f t="shared" si="2196"/>
        <v>0</v>
      </c>
      <c r="ALN40" s="7">
        <f t="shared" si="2196"/>
        <v>0</v>
      </c>
      <c r="ALO40" s="7">
        <f t="shared" si="2196"/>
        <v>0</v>
      </c>
      <c r="ALP40" s="7">
        <f t="shared" ref="ALP40:ALQ40" si="2197">IF(ALO40&gt;0,ALO40-15.36,0)</f>
        <v>0</v>
      </c>
      <c r="ALQ40" s="7">
        <f t="shared" si="2197"/>
        <v>0</v>
      </c>
      <c r="ALR40" s="7">
        <f t="shared" ref="ALR40" si="2198">IF(ALQ40&gt;0,ALQ40-15.36,0)</f>
        <v>0</v>
      </c>
      <c r="ALS40" s="7">
        <f t="shared" ref="ALS40" si="2199">IF(ALR40&gt;0,ALR40-15.36,0)</f>
        <v>0</v>
      </c>
      <c r="ALT40" s="7">
        <f t="shared" ref="ALT40" si="2200">IF(ALS40&gt;0,ALS40-15.36,0)</f>
        <v>0</v>
      </c>
      <c r="ALU40" s="7">
        <f t="shared" ref="ALU40" si="2201">IF(ALT40&gt;0,ALT40-15.36,0)</f>
        <v>0</v>
      </c>
      <c r="ALV40" s="7">
        <f t="shared" ref="ALV40:AMH40" si="2202">IF(ALU40&gt;0,ALU40-15.36,0)</f>
        <v>0</v>
      </c>
      <c r="ALW40" s="7">
        <f t="shared" si="2202"/>
        <v>0</v>
      </c>
      <c r="ALX40" s="7">
        <f t="shared" si="2202"/>
        <v>0</v>
      </c>
      <c r="ALY40" s="7">
        <f t="shared" si="2202"/>
        <v>0</v>
      </c>
      <c r="ALZ40" s="7">
        <f t="shared" si="2202"/>
        <v>0</v>
      </c>
      <c r="AMA40" s="7">
        <f t="shared" si="2202"/>
        <v>0</v>
      </c>
      <c r="AMB40" s="7">
        <f t="shared" si="2202"/>
        <v>0</v>
      </c>
      <c r="AMC40" s="7">
        <f t="shared" si="2202"/>
        <v>0</v>
      </c>
      <c r="AMD40" s="7">
        <f t="shared" si="2202"/>
        <v>0</v>
      </c>
      <c r="AME40" s="7">
        <f t="shared" si="2202"/>
        <v>0</v>
      </c>
      <c r="AMF40" s="7">
        <f t="shared" si="2202"/>
        <v>0</v>
      </c>
      <c r="AMG40" s="7">
        <f t="shared" si="2202"/>
        <v>0</v>
      </c>
      <c r="AMH40" s="7">
        <f t="shared" si="2202"/>
        <v>0</v>
      </c>
      <c r="AMI40" s="7">
        <f t="shared" ref="AMI40" si="2203">IF(AMH40&gt;0,AMH40-15.36,0)</f>
        <v>0</v>
      </c>
      <c r="AMJ40" s="7">
        <f t="shared" ref="AMJ40:AND40" si="2204">IF(AMI40&gt;0,AMI40-15.36,0)</f>
        <v>0</v>
      </c>
      <c r="AMK40" s="7">
        <f t="shared" si="2204"/>
        <v>0</v>
      </c>
      <c r="AML40" s="7">
        <f t="shared" si="2204"/>
        <v>0</v>
      </c>
      <c r="AMM40" s="7">
        <f t="shared" si="2204"/>
        <v>0</v>
      </c>
      <c r="AMN40" s="7">
        <f t="shared" si="2204"/>
        <v>0</v>
      </c>
      <c r="AMO40" s="7">
        <f t="shared" si="2204"/>
        <v>0</v>
      </c>
      <c r="AMP40" s="7">
        <f t="shared" si="2204"/>
        <v>0</v>
      </c>
      <c r="AMQ40" s="7">
        <f t="shared" si="2204"/>
        <v>0</v>
      </c>
      <c r="AMR40" s="7">
        <f t="shared" si="2204"/>
        <v>0</v>
      </c>
      <c r="AMS40" s="7">
        <f t="shared" si="2204"/>
        <v>0</v>
      </c>
      <c r="AMT40" s="7">
        <f t="shared" si="2204"/>
        <v>0</v>
      </c>
      <c r="AMU40" s="7">
        <f t="shared" si="2204"/>
        <v>0</v>
      </c>
      <c r="AMV40" s="7">
        <f t="shared" si="2204"/>
        <v>0</v>
      </c>
      <c r="AMW40" s="7">
        <f t="shared" si="2204"/>
        <v>0</v>
      </c>
      <c r="AMX40" s="7">
        <f t="shared" si="2204"/>
        <v>0</v>
      </c>
      <c r="AMY40" s="7">
        <f t="shared" si="2204"/>
        <v>0</v>
      </c>
      <c r="AMZ40" s="7">
        <f t="shared" si="2204"/>
        <v>0</v>
      </c>
      <c r="ANA40" s="7">
        <f t="shared" si="2204"/>
        <v>0</v>
      </c>
      <c r="ANB40" s="7">
        <f t="shared" si="2204"/>
        <v>0</v>
      </c>
      <c r="ANC40" s="7">
        <f t="shared" si="2204"/>
        <v>0</v>
      </c>
      <c r="AND40" s="7">
        <f t="shared" si="2204"/>
        <v>0</v>
      </c>
      <c r="ANE40" s="7">
        <f t="shared" ref="ANE40" si="2205">IF(AND40&gt;0,AND40-15.36,0)</f>
        <v>0</v>
      </c>
      <c r="ANF40" s="7">
        <f t="shared" ref="ANF40:ANP40" si="2206">IF(ANE40&gt;0,ANE40-15.36,0)</f>
        <v>0</v>
      </c>
      <c r="ANG40" s="7">
        <f t="shared" si="2206"/>
        <v>0</v>
      </c>
      <c r="ANH40" s="7">
        <f t="shared" si="2206"/>
        <v>0</v>
      </c>
      <c r="ANI40" s="7">
        <f t="shared" si="2206"/>
        <v>0</v>
      </c>
      <c r="ANJ40" s="7">
        <f t="shared" si="2206"/>
        <v>0</v>
      </c>
      <c r="ANK40" s="7">
        <f t="shared" si="2206"/>
        <v>0</v>
      </c>
      <c r="ANL40" s="7">
        <f t="shared" si="2206"/>
        <v>0</v>
      </c>
      <c r="ANM40" s="7">
        <f t="shared" si="2206"/>
        <v>0</v>
      </c>
      <c r="ANN40" s="7">
        <f t="shared" si="2206"/>
        <v>0</v>
      </c>
      <c r="ANO40" s="7">
        <f t="shared" si="2206"/>
        <v>0</v>
      </c>
      <c r="ANP40" s="7">
        <f t="shared" si="2206"/>
        <v>0</v>
      </c>
      <c r="ANQ40" s="7">
        <f t="shared" ref="ANQ40" si="2207">IF(ANP40&gt;0,ANP40-15.36,0)</f>
        <v>0</v>
      </c>
      <c r="ANR40" s="7">
        <f t="shared" ref="ANR40" si="2208">IF(ANQ40&gt;0,ANQ40-15.36,0)</f>
        <v>0</v>
      </c>
      <c r="ANS40" s="7">
        <f t="shared" ref="ANS40" si="2209">IF(ANR40&gt;0,ANR40-15.36,0)</f>
        <v>0</v>
      </c>
      <c r="ANT40" s="7">
        <f t="shared" ref="ANT40:ANY40" si="2210">IF(ANS40&gt;0,ANS40-15.36,0)</f>
        <v>0</v>
      </c>
      <c r="ANU40" s="7">
        <f t="shared" si="2210"/>
        <v>0</v>
      </c>
      <c r="ANV40" s="7">
        <f t="shared" si="2210"/>
        <v>0</v>
      </c>
      <c r="ANW40" s="7">
        <f t="shared" si="2210"/>
        <v>0</v>
      </c>
      <c r="ANX40" s="7">
        <f t="shared" si="2210"/>
        <v>0</v>
      </c>
      <c r="ANY40" s="7">
        <f t="shared" si="2210"/>
        <v>0</v>
      </c>
      <c r="ANZ40" s="7">
        <f t="shared" ref="ANZ40:AOC40" si="2211">IF(ANY40&gt;0,ANY40-15.36,0)</f>
        <v>0</v>
      </c>
      <c r="AOA40" s="7">
        <f t="shared" si="2211"/>
        <v>0</v>
      </c>
      <c r="AOB40" s="7">
        <f t="shared" si="2211"/>
        <v>0</v>
      </c>
      <c r="AOC40" s="7">
        <f t="shared" si="2211"/>
        <v>0</v>
      </c>
      <c r="AOD40" s="7">
        <f t="shared" ref="AOD40" si="2212">IF(AOC40&gt;0,AOC40-15.36,0)</f>
        <v>0</v>
      </c>
      <c r="AOE40" s="7">
        <f t="shared" ref="AOE40" si="2213">IF(AOD40&gt;0,AOD40-15.36,0)</f>
        <v>0</v>
      </c>
      <c r="AOF40" s="7">
        <f t="shared" ref="AOF40" si="2214">IF(AOE40&gt;0,AOE40-15.36,0)</f>
        <v>0</v>
      </c>
      <c r="AOG40" s="7">
        <f t="shared" ref="AOG40:ART40" si="2215">IF(AOF40&gt;0,AOF40-15.36,0)</f>
        <v>0</v>
      </c>
      <c r="AOH40" s="7">
        <f t="shared" si="2215"/>
        <v>0</v>
      </c>
      <c r="AOI40" s="7">
        <f t="shared" si="2215"/>
        <v>0</v>
      </c>
      <c r="AOJ40" s="7">
        <f t="shared" si="2215"/>
        <v>0</v>
      </c>
      <c r="AOK40" s="7">
        <f t="shared" si="2215"/>
        <v>0</v>
      </c>
      <c r="AOL40" s="7">
        <f t="shared" si="2215"/>
        <v>0</v>
      </c>
      <c r="AOM40" s="7">
        <f t="shared" si="2215"/>
        <v>0</v>
      </c>
      <c r="AON40" s="7">
        <f t="shared" si="2215"/>
        <v>0</v>
      </c>
      <c r="AOO40" s="7">
        <f t="shared" si="2215"/>
        <v>0</v>
      </c>
      <c r="AOP40" s="7">
        <f t="shared" si="2215"/>
        <v>0</v>
      </c>
      <c r="AOQ40" s="7">
        <f t="shared" si="2215"/>
        <v>0</v>
      </c>
      <c r="AOR40" s="7">
        <f t="shared" si="2215"/>
        <v>0</v>
      </c>
      <c r="AOS40" s="7">
        <f t="shared" si="2215"/>
        <v>0</v>
      </c>
      <c r="AOT40" s="7">
        <f t="shared" si="2215"/>
        <v>0</v>
      </c>
      <c r="AOU40" s="7">
        <f t="shared" si="2215"/>
        <v>0</v>
      </c>
      <c r="AOV40" s="7">
        <f t="shared" si="2215"/>
        <v>0</v>
      </c>
      <c r="AOW40" s="7">
        <f t="shared" si="2215"/>
        <v>0</v>
      </c>
      <c r="AOX40" s="7">
        <f t="shared" si="2215"/>
        <v>0</v>
      </c>
      <c r="AOY40" s="7">
        <f t="shared" si="2215"/>
        <v>0</v>
      </c>
      <c r="AOZ40" s="7">
        <f t="shared" si="2215"/>
        <v>0</v>
      </c>
      <c r="APA40" s="7">
        <f t="shared" si="2215"/>
        <v>0</v>
      </c>
      <c r="APB40" s="7">
        <f t="shared" si="2215"/>
        <v>0</v>
      </c>
      <c r="APC40" s="7">
        <f t="shared" si="2215"/>
        <v>0</v>
      </c>
      <c r="APD40" s="7">
        <f t="shared" si="2215"/>
        <v>0</v>
      </c>
      <c r="APE40" s="7">
        <f t="shared" si="2215"/>
        <v>0</v>
      </c>
      <c r="APF40" s="7">
        <f t="shared" si="2215"/>
        <v>0</v>
      </c>
      <c r="APG40" s="7">
        <f t="shared" si="2215"/>
        <v>0</v>
      </c>
      <c r="APH40" s="7">
        <f t="shared" si="2215"/>
        <v>0</v>
      </c>
      <c r="API40" s="7">
        <f t="shared" si="2215"/>
        <v>0</v>
      </c>
      <c r="APJ40" s="7">
        <f t="shared" si="2215"/>
        <v>0</v>
      </c>
      <c r="APK40" s="7">
        <f t="shared" si="2215"/>
        <v>0</v>
      </c>
      <c r="APL40" s="7">
        <f t="shared" si="2215"/>
        <v>0</v>
      </c>
      <c r="APM40" s="7">
        <f t="shared" si="2215"/>
        <v>0</v>
      </c>
      <c r="APN40" s="7">
        <f t="shared" si="2215"/>
        <v>0</v>
      </c>
      <c r="APO40" s="7">
        <f t="shared" si="2215"/>
        <v>0</v>
      </c>
      <c r="APP40" s="7">
        <f t="shared" si="2215"/>
        <v>0</v>
      </c>
      <c r="APQ40" s="7">
        <f t="shared" si="2215"/>
        <v>0</v>
      </c>
      <c r="APR40" s="7">
        <f t="shared" si="2215"/>
        <v>0</v>
      </c>
      <c r="APS40" s="7">
        <f t="shared" si="2215"/>
        <v>0</v>
      </c>
      <c r="APT40" s="7">
        <f t="shared" si="2215"/>
        <v>0</v>
      </c>
      <c r="APU40" s="7">
        <f t="shared" si="2215"/>
        <v>0</v>
      </c>
      <c r="APV40" s="7">
        <f t="shared" si="2215"/>
        <v>0</v>
      </c>
      <c r="APW40" s="7">
        <f t="shared" si="2215"/>
        <v>0</v>
      </c>
      <c r="APX40" s="7">
        <f t="shared" si="2215"/>
        <v>0</v>
      </c>
      <c r="APY40" s="7">
        <f t="shared" si="2215"/>
        <v>0</v>
      </c>
      <c r="APZ40" s="7">
        <f t="shared" si="2215"/>
        <v>0</v>
      </c>
      <c r="AQA40" s="7">
        <f t="shared" si="2215"/>
        <v>0</v>
      </c>
      <c r="AQB40" s="7">
        <f t="shared" si="2215"/>
        <v>0</v>
      </c>
      <c r="AQC40" s="7">
        <f t="shared" si="2215"/>
        <v>0</v>
      </c>
      <c r="AQD40" s="7">
        <f t="shared" si="2215"/>
        <v>0</v>
      </c>
      <c r="AQE40" s="7">
        <f t="shared" si="2215"/>
        <v>0</v>
      </c>
      <c r="AQF40" s="7">
        <f t="shared" si="2215"/>
        <v>0</v>
      </c>
      <c r="AQG40" s="7">
        <f t="shared" si="2215"/>
        <v>0</v>
      </c>
      <c r="AQH40" s="7">
        <f t="shared" si="2215"/>
        <v>0</v>
      </c>
      <c r="AQI40" s="7">
        <f t="shared" si="2215"/>
        <v>0</v>
      </c>
      <c r="AQJ40" s="7">
        <f t="shared" si="2215"/>
        <v>0</v>
      </c>
      <c r="AQK40" s="7">
        <f t="shared" si="2215"/>
        <v>0</v>
      </c>
      <c r="AQL40" s="7">
        <f t="shared" si="2215"/>
        <v>0</v>
      </c>
      <c r="AQM40" s="7">
        <f t="shared" si="2215"/>
        <v>0</v>
      </c>
      <c r="AQN40" s="7">
        <f t="shared" si="2215"/>
        <v>0</v>
      </c>
      <c r="AQO40" s="7">
        <f t="shared" si="2215"/>
        <v>0</v>
      </c>
      <c r="AQP40" s="7">
        <f t="shared" si="2215"/>
        <v>0</v>
      </c>
      <c r="AQQ40" s="7">
        <f t="shared" si="2215"/>
        <v>0</v>
      </c>
      <c r="AQR40" s="7">
        <f t="shared" si="2215"/>
        <v>0</v>
      </c>
      <c r="AQS40" s="7">
        <f t="shared" si="2215"/>
        <v>0</v>
      </c>
      <c r="AQT40" s="7">
        <f t="shared" si="2215"/>
        <v>0</v>
      </c>
      <c r="AQU40" s="7">
        <f t="shared" si="2215"/>
        <v>0</v>
      </c>
      <c r="AQV40" s="7">
        <f t="shared" si="2215"/>
        <v>0</v>
      </c>
      <c r="AQW40" s="7">
        <f t="shared" si="2215"/>
        <v>0</v>
      </c>
      <c r="AQX40" s="7">
        <f t="shared" si="2215"/>
        <v>0</v>
      </c>
      <c r="AQY40" s="7">
        <f t="shared" si="2215"/>
        <v>0</v>
      </c>
      <c r="AQZ40" s="7">
        <f t="shared" si="2215"/>
        <v>0</v>
      </c>
      <c r="ARA40" s="7">
        <f t="shared" si="2215"/>
        <v>0</v>
      </c>
      <c r="ARB40" s="7">
        <f t="shared" si="2215"/>
        <v>0</v>
      </c>
      <c r="ARC40" s="7">
        <f t="shared" si="2215"/>
        <v>0</v>
      </c>
      <c r="ARD40" s="7">
        <f t="shared" si="2215"/>
        <v>0</v>
      </c>
      <c r="ARE40" s="7">
        <f t="shared" si="2215"/>
        <v>0</v>
      </c>
      <c r="ARF40" s="7">
        <f t="shared" si="2215"/>
        <v>0</v>
      </c>
      <c r="ARG40" s="7">
        <f t="shared" si="2215"/>
        <v>0</v>
      </c>
      <c r="ARH40" s="7">
        <f t="shared" si="2215"/>
        <v>0</v>
      </c>
      <c r="ARI40" s="7">
        <f t="shared" si="2215"/>
        <v>0</v>
      </c>
      <c r="ARJ40" s="7">
        <f t="shared" si="2215"/>
        <v>0</v>
      </c>
      <c r="ARK40" s="7">
        <f t="shared" si="2215"/>
        <v>0</v>
      </c>
      <c r="ARL40" s="7">
        <f t="shared" si="2215"/>
        <v>0</v>
      </c>
      <c r="ARM40" s="7">
        <f t="shared" si="2215"/>
        <v>0</v>
      </c>
      <c r="ARN40" s="7">
        <f t="shared" si="2215"/>
        <v>0</v>
      </c>
      <c r="ARO40" s="7">
        <f t="shared" si="2215"/>
        <v>0</v>
      </c>
      <c r="ARP40" s="7">
        <f t="shared" si="2215"/>
        <v>0</v>
      </c>
      <c r="ARQ40" s="7">
        <f t="shared" si="2215"/>
        <v>0</v>
      </c>
      <c r="ARR40" s="7">
        <f t="shared" si="2215"/>
        <v>0</v>
      </c>
      <c r="ARS40" s="7">
        <f t="shared" si="2215"/>
        <v>0</v>
      </c>
      <c r="ART40" s="7">
        <f t="shared" si="2215"/>
        <v>0</v>
      </c>
      <c r="ARU40" s="7">
        <f t="shared" ref="ARU40:ATJ40" si="2216">IF(ART40&gt;0,ART40-15.36,0)</f>
        <v>0</v>
      </c>
      <c r="ARV40" s="7">
        <f t="shared" si="2216"/>
        <v>0</v>
      </c>
      <c r="ARW40" s="7">
        <f t="shared" si="2216"/>
        <v>0</v>
      </c>
      <c r="ARX40" s="7">
        <f t="shared" si="2216"/>
        <v>0</v>
      </c>
      <c r="ARY40" s="7">
        <f t="shared" si="2216"/>
        <v>0</v>
      </c>
      <c r="ARZ40" s="7">
        <f t="shared" si="2216"/>
        <v>0</v>
      </c>
      <c r="ASA40" s="7">
        <f t="shared" si="2216"/>
        <v>0</v>
      </c>
      <c r="ASB40" s="7">
        <f t="shared" si="2216"/>
        <v>0</v>
      </c>
      <c r="ASC40" s="7">
        <f t="shared" si="2216"/>
        <v>0</v>
      </c>
      <c r="ASD40" s="7">
        <f t="shared" si="2216"/>
        <v>0</v>
      </c>
      <c r="ASE40" s="7">
        <f t="shared" si="2216"/>
        <v>0</v>
      </c>
      <c r="ASF40" s="7">
        <f t="shared" si="2216"/>
        <v>0</v>
      </c>
      <c r="ASG40" s="7">
        <f t="shared" si="2216"/>
        <v>0</v>
      </c>
      <c r="ASH40" s="7">
        <f t="shared" si="2216"/>
        <v>0</v>
      </c>
      <c r="ASI40" s="7">
        <f t="shared" si="2216"/>
        <v>0</v>
      </c>
      <c r="ASJ40" s="7">
        <f t="shared" si="2216"/>
        <v>0</v>
      </c>
      <c r="ASK40" s="7">
        <f t="shared" si="2216"/>
        <v>0</v>
      </c>
      <c r="ASL40" s="7">
        <f t="shared" si="2216"/>
        <v>0</v>
      </c>
      <c r="ASM40" s="7">
        <f t="shared" si="2216"/>
        <v>0</v>
      </c>
      <c r="ASN40" s="7">
        <f t="shared" si="2216"/>
        <v>0</v>
      </c>
      <c r="ASO40" s="7">
        <f t="shared" si="2216"/>
        <v>0</v>
      </c>
      <c r="ASP40" s="7">
        <f t="shared" si="2216"/>
        <v>0</v>
      </c>
      <c r="ASQ40" s="7">
        <f t="shared" si="2216"/>
        <v>0</v>
      </c>
      <c r="ASR40" s="7">
        <f t="shared" si="2216"/>
        <v>0</v>
      </c>
      <c r="ASS40" s="7">
        <f t="shared" si="2216"/>
        <v>0</v>
      </c>
      <c r="AST40" s="7">
        <f t="shared" si="2216"/>
        <v>0</v>
      </c>
      <c r="ASU40" s="7">
        <f t="shared" si="2216"/>
        <v>0</v>
      </c>
      <c r="ASV40" s="7">
        <f t="shared" si="2216"/>
        <v>0</v>
      </c>
      <c r="ASW40" s="7">
        <f t="shared" si="2216"/>
        <v>0</v>
      </c>
      <c r="ASX40" s="7">
        <f t="shared" si="2216"/>
        <v>0</v>
      </c>
      <c r="ASY40" s="7">
        <f t="shared" si="2216"/>
        <v>0</v>
      </c>
      <c r="ASZ40" s="7">
        <f t="shared" si="2216"/>
        <v>0</v>
      </c>
      <c r="ATA40" s="7">
        <f t="shared" si="2216"/>
        <v>0</v>
      </c>
      <c r="ATB40" s="7">
        <f t="shared" si="2216"/>
        <v>0</v>
      </c>
      <c r="ATC40" s="7">
        <f t="shared" si="2216"/>
        <v>0</v>
      </c>
      <c r="ATD40" s="7">
        <f t="shared" si="2216"/>
        <v>0</v>
      </c>
      <c r="ATE40" s="7">
        <f t="shared" si="2216"/>
        <v>0</v>
      </c>
      <c r="ATF40" s="7">
        <f t="shared" si="2216"/>
        <v>0</v>
      </c>
      <c r="ATG40" s="7">
        <f t="shared" si="2216"/>
        <v>0</v>
      </c>
      <c r="ATH40" s="7">
        <f t="shared" si="2216"/>
        <v>0</v>
      </c>
      <c r="ATI40" s="7">
        <f t="shared" si="2216"/>
        <v>0</v>
      </c>
      <c r="ATJ40" s="7">
        <f t="shared" si="2216"/>
        <v>0</v>
      </c>
      <c r="ATK40" s="7">
        <f>IF(ATJ40&gt;0,ATJ40-15.36,0)</f>
        <v>0</v>
      </c>
      <c r="ATL40" s="7">
        <f>IF(ATK40&gt;0,ATK40-15.36,0)</f>
        <v>0</v>
      </c>
      <c r="ATM40" s="7">
        <f t="shared" ref="ATM40:ATP40" si="2217">IF(ATL40&gt;0,ATL40-15.36,0)</f>
        <v>0</v>
      </c>
      <c r="ATN40" s="7">
        <f t="shared" si="2217"/>
        <v>0</v>
      </c>
      <c r="ATO40" s="7">
        <f t="shared" si="2217"/>
        <v>0</v>
      </c>
      <c r="ATP40" s="7">
        <f t="shared" si="2217"/>
        <v>0</v>
      </c>
      <c r="ATQ40" s="7">
        <f t="shared" ref="ATQ40:ATV40" si="2218">IF(ATP40&gt;0,ATP40-15.36,0)</f>
        <v>0</v>
      </c>
      <c r="ATR40" s="7">
        <f t="shared" si="2218"/>
        <v>0</v>
      </c>
      <c r="ATS40" s="7">
        <f t="shared" si="2218"/>
        <v>0</v>
      </c>
      <c r="ATT40" s="7">
        <f t="shared" si="2218"/>
        <v>0</v>
      </c>
      <c r="ATU40" s="7">
        <f t="shared" si="2218"/>
        <v>0</v>
      </c>
      <c r="ATV40" s="7">
        <f t="shared" si="2218"/>
        <v>0</v>
      </c>
      <c r="ATW40" s="7">
        <f t="shared" ref="ATW40:AXL40" si="2219">IF(ATV40&gt;0,ATV40-15.36,0)</f>
        <v>0</v>
      </c>
      <c r="ATX40" s="7">
        <f t="shared" si="2219"/>
        <v>0</v>
      </c>
      <c r="ATY40" s="7">
        <f t="shared" si="2219"/>
        <v>0</v>
      </c>
      <c r="ATZ40" s="7">
        <f t="shared" si="2219"/>
        <v>0</v>
      </c>
      <c r="AUA40" s="7">
        <f t="shared" si="2219"/>
        <v>0</v>
      </c>
      <c r="AUB40" s="7">
        <f t="shared" si="2219"/>
        <v>0</v>
      </c>
      <c r="AUC40" s="7">
        <f t="shared" si="2219"/>
        <v>0</v>
      </c>
      <c r="AUD40" s="7">
        <f t="shared" si="2219"/>
        <v>0</v>
      </c>
      <c r="AUE40" s="7">
        <f t="shared" si="2219"/>
        <v>0</v>
      </c>
      <c r="AUF40" s="7">
        <f t="shared" si="2219"/>
        <v>0</v>
      </c>
      <c r="AUG40" s="7">
        <f t="shared" si="2219"/>
        <v>0</v>
      </c>
      <c r="AUH40" s="7">
        <f t="shared" si="2219"/>
        <v>0</v>
      </c>
      <c r="AUI40" s="7">
        <f t="shared" si="2219"/>
        <v>0</v>
      </c>
      <c r="AUJ40" s="7">
        <f t="shared" si="2219"/>
        <v>0</v>
      </c>
      <c r="AUK40" s="7">
        <f t="shared" si="2219"/>
        <v>0</v>
      </c>
      <c r="AUL40" s="7">
        <f t="shared" si="2219"/>
        <v>0</v>
      </c>
      <c r="AUM40" s="7">
        <f t="shared" si="2219"/>
        <v>0</v>
      </c>
      <c r="AUN40" s="7">
        <f t="shared" si="2219"/>
        <v>0</v>
      </c>
      <c r="AUO40" s="7">
        <f t="shared" si="2219"/>
        <v>0</v>
      </c>
      <c r="AUP40" s="7">
        <f t="shared" si="2219"/>
        <v>0</v>
      </c>
      <c r="AUQ40" s="7">
        <f t="shared" si="2219"/>
        <v>0</v>
      </c>
      <c r="AUR40" s="7">
        <f t="shared" si="2219"/>
        <v>0</v>
      </c>
      <c r="AUS40" s="7">
        <f t="shared" si="2219"/>
        <v>0</v>
      </c>
      <c r="AUT40" s="7">
        <f t="shared" si="2219"/>
        <v>0</v>
      </c>
      <c r="AUU40" s="7">
        <f t="shared" si="2219"/>
        <v>0</v>
      </c>
      <c r="AUV40" s="7">
        <f t="shared" si="2219"/>
        <v>0</v>
      </c>
      <c r="AUW40" s="7">
        <f t="shared" si="2219"/>
        <v>0</v>
      </c>
      <c r="AUX40" s="7">
        <f t="shared" si="2219"/>
        <v>0</v>
      </c>
      <c r="AUY40" s="7">
        <f t="shared" si="2219"/>
        <v>0</v>
      </c>
      <c r="AUZ40" s="7">
        <f t="shared" si="2219"/>
        <v>0</v>
      </c>
      <c r="AVA40" s="7">
        <f t="shared" si="2219"/>
        <v>0</v>
      </c>
      <c r="AVB40" s="7">
        <f t="shared" si="2219"/>
        <v>0</v>
      </c>
      <c r="AVC40" s="7">
        <f t="shared" si="2219"/>
        <v>0</v>
      </c>
      <c r="AVD40" s="7">
        <f t="shared" si="2219"/>
        <v>0</v>
      </c>
      <c r="AVE40" s="7">
        <f t="shared" si="2219"/>
        <v>0</v>
      </c>
      <c r="AVF40" s="7">
        <f t="shared" si="2219"/>
        <v>0</v>
      </c>
      <c r="AVG40" s="7">
        <f t="shared" si="2219"/>
        <v>0</v>
      </c>
      <c r="AVH40" s="7">
        <f t="shared" si="2219"/>
        <v>0</v>
      </c>
      <c r="AVI40" s="7">
        <f t="shared" si="2219"/>
        <v>0</v>
      </c>
      <c r="AVJ40" s="7">
        <f t="shared" si="2219"/>
        <v>0</v>
      </c>
      <c r="AVK40" s="7">
        <f t="shared" si="2219"/>
        <v>0</v>
      </c>
      <c r="AVL40" s="7">
        <f t="shared" si="2219"/>
        <v>0</v>
      </c>
      <c r="AVM40" s="7">
        <f t="shared" si="2219"/>
        <v>0</v>
      </c>
      <c r="AVN40" s="7">
        <f t="shared" si="2219"/>
        <v>0</v>
      </c>
      <c r="AVO40" s="7">
        <f t="shared" si="2219"/>
        <v>0</v>
      </c>
      <c r="AVP40" s="7">
        <f t="shared" si="2219"/>
        <v>0</v>
      </c>
      <c r="AVQ40" s="7">
        <f t="shared" si="2219"/>
        <v>0</v>
      </c>
      <c r="AVR40" s="7">
        <f t="shared" si="2219"/>
        <v>0</v>
      </c>
      <c r="AVS40" s="7">
        <f t="shared" si="2219"/>
        <v>0</v>
      </c>
      <c r="AVT40" s="7">
        <f t="shared" si="2219"/>
        <v>0</v>
      </c>
      <c r="AVU40" s="7">
        <f t="shared" si="2219"/>
        <v>0</v>
      </c>
      <c r="AVV40" s="7">
        <f t="shared" si="2219"/>
        <v>0</v>
      </c>
      <c r="AVW40" s="7">
        <f t="shared" si="2219"/>
        <v>0</v>
      </c>
      <c r="AVX40" s="7">
        <f t="shared" si="2219"/>
        <v>0</v>
      </c>
      <c r="AVY40" s="7">
        <f t="shared" si="2219"/>
        <v>0</v>
      </c>
      <c r="AVZ40" s="7">
        <f t="shared" si="2219"/>
        <v>0</v>
      </c>
      <c r="AWA40" s="7">
        <f t="shared" si="2219"/>
        <v>0</v>
      </c>
      <c r="AWB40" s="7">
        <f t="shared" si="2219"/>
        <v>0</v>
      </c>
      <c r="AWC40" s="7">
        <f t="shared" si="2219"/>
        <v>0</v>
      </c>
      <c r="AWD40" s="7">
        <f t="shared" si="2219"/>
        <v>0</v>
      </c>
      <c r="AWE40" s="7">
        <f t="shared" si="2219"/>
        <v>0</v>
      </c>
      <c r="AWF40" s="7">
        <f t="shared" si="2219"/>
        <v>0</v>
      </c>
      <c r="AWG40" s="7">
        <f t="shared" si="2219"/>
        <v>0</v>
      </c>
      <c r="AWH40" s="7">
        <f t="shared" si="2219"/>
        <v>0</v>
      </c>
      <c r="AWI40" s="7">
        <f t="shared" si="2219"/>
        <v>0</v>
      </c>
      <c r="AWJ40" s="7">
        <f t="shared" si="2219"/>
        <v>0</v>
      </c>
      <c r="AWK40" s="7">
        <f t="shared" si="2219"/>
        <v>0</v>
      </c>
      <c r="AWL40" s="7">
        <f t="shared" si="2219"/>
        <v>0</v>
      </c>
      <c r="AWM40" s="7">
        <f t="shared" si="2219"/>
        <v>0</v>
      </c>
      <c r="AWN40" s="7">
        <f t="shared" si="2219"/>
        <v>0</v>
      </c>
      <c r="AWO40" s="7">
        <f t="shared" si="2219"/>
        <v>0</v>
      </c>
      <c r="AWP40" s="7">
        <f t="shared" si="2219"/>
        <v>0</v>
      </c>
      <c r="AWQ40" s="7">
        <f t="shared" si="2219"/>
        <v>0</v>
      </c>
      <c r="AWR40" s="7">
        <f t="shared" si="2219"/>
        <v>0</v>
      </c>
      <c r="AWS40" s="7">
        <f t="shared" si="2219"/>
        <v>0</v>
      </c>
      <c r="AWT40" s="7">
        <f t="shared" si="2219"/>
        <v>0</v>
      </c>
      <c r="AWU40" s="7">
        <f t="shared" si="2219"/>
        <v>0</v>
      </c>
      <c r="AWV40" s="7">
        <f t="shared" si="2219"/>
        <v>0</v>
      </c>
      <c r="AWW40" s="7">
        <f t="shared" si="2219"/>
        <v>0</v>
      </c>
      <c r="AWX40" s="7">
        <f t="shared" si="2219"/>
        <v>0</v>
      </c>
      <c r="AWY40" s="7">
        <f t="shared" si="2219"/>
        <v>0</v>
      </c>
      <c r="AWZ40" s="7">
        <f t="shared" si="2219"/>
        <v>0</v>
      </c>
      <c r="AXA40" s="7">
        <f t="shared" si="2219"/>
        <v>0</v>
      </c>
      <c r="AXB40" s="7">
        <f t="shared" si="2219"/>
        <v>0</v>
      </c>
      <c r="AXC40" s="7">
        <f t="shared" si="2219"/>
        <v>0</v>
      </c>
      <c r="AXD40" s="7">
        <f t="shared" si="2219"/>
        <v>0</v>
      </c>
      <c r="AXE40" s="7">
        <f t="shared" si="2219"/>
        <v>0</v>
      </c>
      <c r="AXF40" s="7">
        <f t="shared" si="2219"/>
        <v>0</v>
      </c>
      <c r="AXG40" s="7">
        <f t="shared" si="2219"/>
        <v>0</v>
      </c>
      <c r="AXH40" s="7">
        <f t="shared" si="2219"/>
        <v>0</v>
      </c>
      <c r="AXI40" s="7">
        <f t="shared" si="2219"/>
        <v>0</v>
      </c>
      <c r="AXJ40" s="7">
        <f t="shared" si="2219"/>
        <v>0</v>
      </c>
      <c r="AXK40" s="7">
        <f t="shared" si="2219"/>
        <v>0</v>
      </c>
      <c r="AXL40" s="7">
        <f t="shared" si="2219"/>
        <v>0</v>
      </c>
      <c r="AXM40" s="7">
        <f t="shared" ref="AXM40:AYC40" si="2220">IF(AXL40&gt;0,AXL40-15.36,0)</f>
        <v>0</v>
      </c>
      <c r="AXN40" s="7">
        <f t="shared" si="2220"/>
        <v>0</v>
      </c>
      <c r="AXO40" s="7">
        <f t="shared" si="2220"/>
        <v>0</v>
      </c>
      <c r="AXP40" s="7">
        <f t="shared" si="2220"/>
        <v>0</v>
      </c>
      <c r="AXQ40" s="7">
        <f t="shared" si="2220"/>
        <v>0</v>
      </c>
      <c r="AXR40" s="7">
        <f t="shared" si="2220"/>
        <v>0</v>
      </c>
      <c r="AXS40" s="7">
        <f t="shared" si="2220"/>
        <v>0</v>
      </c>
      <c r="AXT40" s="7">
        <f t="shared" si="2220"/>
        <v>0</v>
      </c>
      <c r="AXU40" s="7">
        <f t="shared" si="2220"/>
        <v>0</v>
      </c>
      <c r="AXV40" s="7">
        <f t="shared" si="2220"/>
        <v>0</v>
      </c>
      <c r="AXW40" s="7">
        <f t="shared" si="2220"/>
        <v>0</v>
      </c>
      <c r="AXX40" s="7">
        <f t="shared" si="2220"/>
        <v>0</v>
      </c>
      <c r="AXY40" s="7">
        <f t="shared" si="2220"/>
        <v>0</v>
      </c>
      <c r="AXZ40" s="7">
        <f t="shared" si="2220"/>
        <v>0</v>
      </c>
      <c r="AYA40" s="7">
        <f t="shared" si="2220"/>
        <v>0</v>
      </c>
      <c r="AYB40" s="7">
        <f t="shared" si="2220"/>
        <v>0</v>
      </c>
      <c r="AYC40" s="7">
        <f t="shared" si="2220"/>
        <v>0</v>
      </c>
      <c r="AYD40" s="7">
        <f>IF(AYC40&gt;0,AYC40-15.36,0)</f>
        <v>0</v>
      </c>
      <c r="AYE40" s="7">
        <f t="shared" ref="AYE40:AZL40" si="2221">IF(AYD40&gt;0,AYD40-15.36,0)</f>
        <v>0</v>
      </c>
      <c r="AYF40" s="7">
        <f t="shared" si="2221"/>
        <v>0</v>
      </c>
      <c r="AYG40" s="7">
        <f t="shared" si="2221"/>
        <v>0</v>
      </c>
      <c r="AYH40" s="7">
        <f t="shared" si="2221"/>
        <v>0</v>
      </c>
      <c r="AYI40" s="7">
        <f t="shared" si="2221"/>
        <v>0</v>
      </c>
      <c r="AYJ40" s="7">
        <f t="shared" si="2221"/>
        <v>0</v>
      </c>
      <c r="AYK40" s="7">
        <f t="shared" si="2221"/>
        <v>0</v>
      </c>
      <c r="AYL40" s="7">
        <f t="shared" si="2221"/>
        <v>0</v>
      </c>
      <c r="AYM40" s="7">
        <f t="shared" si="2221"/>
        <v>0</v>
      </c>
      <c r="AYN40" s="7">
        <f t="shared" si="2221"/>
        <v>0</v>
      </c>
      <c r="AYO40" s="7">
        <f t="shared" si="2221"/>
        <v>0</v>
      </c>
      <c r="AYP40" s="7">
        <f t="shared" si="2221"/>
        <v>0</v>
      </c>
      <c r="AYQ40" s="7">
        <f t="shared" si="2221"/>
        <v>0</v>
      </c>
      <c r="AYR40" s="7">
        <f t="shared" si="2221"/>
        <v>0</v>
      </c>
      <c r="AYS40" s="7">
        <f t="shared" si="2221"/>
        <v>0</v>
      </c>
      <c r="AYT40" s="7">
        <f t="shared" si="2221"/>
        <v>0</v>
      </c>
      <c r="AYU40" s="7">
        <f t="shared" si="2221"/>
        <v>0</v>
      </c>
      <c r="AYV40" s="7">
        <f t="shared" si="2221"/>
        <v>0</v>
      </c>
      <c r="AYW40" s="7">
        <f t="shared" si="2221"/>
        <v>0</v>
      </c>
      <c r="AYX40" s="7">
        <f t="shared" si="2221"/>
        <v>0</v>
      </c>
      <c r="AYY40" s="7">
        <f t="shared" si="2221"/>
        <v>0</v>
      </c>
      <c r="AYZ40" s="7">
        <f t="shared" si="2221"/>
        <v>0</v>
      </c>
      <c r="AZA40" s="7">
        <f t="shared" si="2221"/>
        <v>0</v>
      </c>
      <c r="AZB40" s="7">
        <f t="shared" si="2221"/>
        <v>0</v>
      </c>
      <c r="AZC40" s="7">
        <f t="shared" si="2221"/>
        <v>0</v>
      </c>
      <c r="AZD40" s="7">
        <f t="shared" si="2221"/>
        <v>0</v>
      </c>
      <c r="AZE40" s="7">
        <f t="shared" si="2221"/>
        <v>0</v>
      </c>
      <c r="AZF40" s="7">
        <f t="shared" si="2221"/>
        <v>0</v>
      </c>
      <c r="AZG40" s="7">
        <f t="shared" si="2221"/>
        <v>0</v>
      </c>
      <c r="AZH40" s="7">
        <f t="shared" si="2221"/>
        <v>0</v>
      </c>
      <c r="AZI40" s="7">
        <f t="shared" si="2221"/>
        <v>0</v>
      </c>
      <c r="AZJ40" s="7">
        <f t="shared" si="2221"/>
        <v>0</v>
      </c>
      <c r="AZK40" s="7">
        <f t="shared" si="2221"/>
        <v>0</v>
      </c>
      <c r="AZL40" s="7">
        <f t="shared" si="2221"/>
        <v>0</v>
      </c>
      <c r="AZM40" s="7">
        <f t="shared" ref="AZM40:AZR40" si="2222">IF(AZL40&gt;0,AZL40-15.36,0)</f>
        <v>0</v>
      </c>
      <c r="AZN40" s="7">
        <f t="shared" si="2222"/>
        <v>0</v>
      </c>
      <c r="AZO40" s="7">
        <f t="shared" si="2222"/>
        <v>0</v>
      </c>
      <c r="AZP40" s="7">
        <f t="shared" si="2222"/>
        <v>0</v>
      </c>
      <c r="AZQ40" s="7">
        <f t="shared" si="2222"/>
        <v>0</v>
      </c>
      <c r="AZR40" s="7">
        <f t="shared" si="2222"/>
        <v>0</v>
      </c>
      <c r="AZS40" s="7">
        <f t="shared" ref="AZS40:BAC40" si="2223">IF(AZR40&gt;0,AZR40-15.36,0)</f>
        <v>0</v>
      </c>
      <c r="AZT40" s="7">
        <f t="shared" si="2223"/>
        <v>0</v>
      </c>
      <c r="AZU40" s="7">
        <f t="shared" si="2223"/>
        <v>0</v>
      </c>
      <c r="AZV40" s="7">
        <f t="shared" si="2223"/>
        <v>0</v>
      </c>
      <c r="AZW40" s="7">
        <f t="shared" si="2223"/>
        <v>0</v>
      </c>
      <c r="AZX40" s="7">
        <f t="shared" si="2223"/>
        <v>0</v>
      </c>
      <c r="AZY40" s="7">
        <f t="shared" si="2223"/>
        <v>0</v>
      </c>
      <c r="AZZ40" s="7">
        <f t="shared" si="2223"/>
        <v>0</v>
      </c>
      <c r="BAA40" s="7">
        <f t="shared" si="2223"/>
        <v>0</v>
      </c>
      <c r="BAB40" s="7">
        <f t="shared" si="2223"/>
        <v>0</v>
      </c>
      <c r="BAC40" s="7">
        <f t="shared" si="2223"/>
        <v>0</v>
      </c>
      <c r="BAD40" s="7">
        <f t="shared" ref="BAD40:BAI40" si="2224">IF(BAC40&gt;0,BAC40-15.36,0)</f>
        <v>0</v>
      </c>
      <c r="BAE40" s="7">
        <f t="shared" si="2224"/>
        <v>0</v>
      </c>
      <c r="BAF40" s="7">
        <f t="shared" si="2224"/>
        <v>0</v>
      </c>
      <c r="BAG40" s="7">
        <f t="shared" si="2224"/>
        <v>0</v>
      </c>
      <c r="BAH40" s="7">
        <f t="shared" si="2224"/>
        <v>0</v>
      </c>
      <c r="BAI40" s="7">
        <f t="shared" si="2224"/>
        <v>0</v>
      </c>
      <c r="BAJ40" s="7">
        <f t="shared" ref="BAJ40:BBP40" si="2225">IF(BAI40&gt;0,BAI40-15.36,0)</f>
        <v>0</v>
      </c>
      <c r="BAK40" s="7">
        <f t="shared" si="2225"/>
        <v>0</v>
      </c>
      <c r="BAL40" s="7">
        <f t="shared" si="2225"/>
        <v>0</v>
      </c>
      <c r="BAM40" s="7">
        <f t="shared" si="2225"/>
        <v>0</v>
      </c>
      <c r="BAN40" s="7">
        <f t="shared" si="2225"/>
        <v>0</v>
      </c>
      <c r="BAO40" s="7">
        <f t="shared" si="2225"/>
        <v>0</v>
      </c>
      <c r="BAP40" s="7">
        <f t="shared" si="2225"/>
        <v>0</v>
      </c>
      <c r="BAQ40" s="7">
        <f t="shared" si="2225"/>
        <v>0</v>
      </c>
      <c r="BAR40" s="7">
        <f t="shared" si="2225"/>
        <v>0</v>
      </c>
      <c r="BAS40" s="7">
        <f t="shared" si="2225"/>
        <v>0</v>
      </c>
      <c r="BAT40" s="7">
        <f t="shared" si="2225"/>
        <v>0</v>
      </c>
      <c r="BAU40" s="7">
        <f t="shared" si="2225"/>
        <v>0</v>
      </c>
      <c r="BAV40" s="7">
        <f t="shared" si="2225"/>
        <v>0</v>
      </c>
      <c r="BAW40" s="7">
        <f t="shared" si="2225"/>
        <v>0</v>
      </c>
      <c r="BAX40" s="7">
        <f t="shared" si="2225"/>
        <v>0</v>
      </c>
      <c r="BAY40" s="7">
        <f t="shared" si="2225"/>
        <v>0</v>
      </c>
      <c r="BAZ40" s="7">
        <f t="shared" si="2225"/>
        <v>0</v>
      </c>
      <c r="BBA40" s="7">
        <f t="shared" si="2225"/>
        <v>0</v>
      </c>
      <c r="BBB40" s="7">
        <f t="shared" si="2225"/>
        <v>0</v>
      </c>
      <c r="BBC40" s="7">
        <f t="shared" si="2225"/>
        <v>0</v>
      </c>
      <c r="BBD40" s="7">
        <f t="shared" si="2225"/>
        <v>0</v>
      </c>
      <c r="BBE40" s="7">
        <f t="shared" si="2225"/>
        <v>0</v>
      </c>
      <c r="BBF40" s="7">
        <f t="shared" si="2225"/>
        <v>0</v>
      </c>
      <c r="BBG40" s="7">
        <f t="shared" si="2225"/>
        <v>0</v>
      </c>
      <c r="BBH40" s="7">
        <f t="shared" si="2225"/>
        <v>0</v>
      </c>
      <c r="BBI40" s="7">
        <f t="shared" si="2225"/>
        <v>0</v>
      </c>
      <c r="BBJ40" s="7">
        <f t="shared" si="2225"/>
        <v>0</v>
      </c>
      <c r="BBK40" s="7">
        <f t="shared" si="2225"/>
        <v>0</v>
      </c>
      <c r="BBL40" s="7">
        <f t="shared" si="2225"/>
        <v>0</v>
      </c>
      <c r="BBM40" s="7">
        <f t="shared" si="2225"/>
        <v>0</v>
      </c>
      <c r="BBN40" s="7">
        <f t="shared" si="2225"/>
        <v>0</v>
      </c>
      <c r="BBO40" s="7">
        <f t="shared" si="2225"/>
        <v>0</v>
      </c>
      <c r="BBP40" s="7">
        <f t="shared" si="2225"/>
        <v>0</v>
      </c>
      <c r="BBQ40" s="7">
        <v>0</v>
      </c>
      <c r="BBR40" s="7">
        <f t="shared" ref="BBR40" si="2226">IF(BBQ40&gt;0,BBQ40-15.36,0)</f>
        <v>0</v>
      </c>
      <c r="BBS40" s="7">
        <f t="shared" ref="BBS40:BBX40" si="2227">IF(BBR40&gt;0,BBR40-15.36,0)</f>
        <v>0</v>
      </c>
      <c r="BBT40" s="7">
        <f t="shared" si="2227"/>
        <v>0</v>
      </c>
      <c r="BBU40" s="7">
        <f t="shared" si="2227"/>
        <v>0</v>
      </c>
      <c r="BBV40" s="7">
        <f t="shared" si="2227"/>
        <v>0</v>
      </c>
      <c r="BBW40" s="7">
        <f t="shared" si="2227"/>
        <v>0</v>
      </c>
      <c r="BBX40" s="7">
        <f t="shared" si="2227"/>
        <v>0</v>
      </c>
      <c r="BBY40" s="7">
        <f t="shared" ref="BBY40:BDE40" si="2228">IF(BBX40&gt;0,BBX40-15.36,0)</f>
        <v>0</v>
      </c>
      <c r="BBZ40" s="7">
        <f t="shared" si="2228"/>
        <v>0</v>
      </c>
      <c r="BCA40" s="7">
        <f t="shared" si="2228"/>
        <v>0</v>
      </c>
      <c r="BCB40" s="7">
        <f t="shared" si="2228"/>
        <v>0</v>
      </c>
      <c r="BCC40" s="7">
        <f t="shared" si="2228"/>
        <v>0</v>
      </c>
      <c r="BCD40" s="7">
        <f t="shared" si="2228"/>
        <v>0</v>
      </c>
      <c r="BCE40" s="7">
        <f t="shared" si="2228"/>
        <v>0</v>
      </c>
      <c r="BCF40" s="7">
        <f t="shared" si="2228"/>
        <v>0</v>
      </c>
      <c r="BCG40" s="7">
        <f t="shared" si="2228"/>
        <v>0</v>
      </c>
      <c r="BCH40" s="7">
        <f t="shared" si="2228"/>
        <v>0</v>
      </c>
      <c r="BCI40" s="7">
        <f t="shared" si="2228"/>
        <v>0</v>
      </c>
      <c r="BCJ40" s="7">
        <f t="shared" si="2228"/>
        <v>0</v>
      </c>
      <c r="BCK40" s="7">
        <f t="shared" si="2228"/>
        <v>0</v>
      </c>
      <c r="BCL40" s="7">
        <f t="shared" si="2228"/>
        <v>0</v>
      </c>
      <c r="BCM40" s="7">
        <f t="shared" si="2228"/>
        <v>0</v>
      </c>
      <c r="BCN40" s="7">
        <f t="shared" si="2228"/>
        <v>0</v>
      </c>
      <c r="BCO40" s="7">
        <f t="shared" si="2228"/>
        <v>0</v>
      </c>
      <c r="BCP40" s="7">
        <f t="shared" si="2228"/>
        <v>0</v>
      </c>
      <c r="BCQ40" s="7">
        <f t="shared" si="2228"/>
        <v>0</v>
      </c>
      <c r="BCR40" s="7">
        <f t="shared" si="2228"/>
        <v>0</v>
      </c>
      <c r="BCS40" s="7">
        <f t="shared" si="2228"/>
        <v>0</v>
      </c>
      <c r="BCT40" s="7">
        <f t="shared" si="2228"/>
        <v>0</v>
      </c>
      <c r="BCU40" s="7">
        <f t="shared" si="2228"/>
        <v>0</v>
      </c>
      <c r="BCV40" s="7">
        <f t="shared" si="2228"/>
        <v>0</v>
      </c>
      <c r="BCW40" s="7">
        <f t="shared" si="2228"/>
        <v>0</v>
      </c>
      <c r="BCX40" s="7">
        <f t="shared" si="2228"/>
        <v>0</v>
      </c>
      <c r="BCY40" s="7">
        <f t="shared" si="2228"/>
        <v>0</v>
      </c>
      <c r="BCZ40" s="7">
        <f t="shared" si="2228"/>
        <v>0</v>
      </c>
      <c r="BDA40" s="7">
        <f t="shared" si="2228"/>
        <v>0</v>
      </c>
      <c r="BDB40" s="7">
        <f t="shared" si="2228"/>
        <v>0</v>
      </c>
      <c r="BDC40" s="7">
        <f t="shared" si="2228"/>
        <v>0</v>
      </c>
      <c r="BDD40" s="7">
        <f t="shared" si="2228"/>
        <v>0</v>
      </c>
      <c r="BDE40" s="7">
        <f t="shared" si="2228"/>
        <v>0</v>
      </c>
      <c r="BDF40" s="7">
        <f t="shared" ref="BDF40:BDJ40" si="2229">IF(BDE40&gt;0,BDE40-15.36,0)</f>
        <v>0</v>
      </c>
      <c r="BDG40" s="7">
        <f t="shared" si="2229"/>
        <v>0</v>
      </c>
      <c r="BDH40" s="7">
        <f t="shared" si="2229"/>
        <v>0</v>
      </c>
      <c r="BDI40" s="7">
        <f t="shared" si="2229"/>
        <v>0</v>
      </c>
      <c r="BDJ40" s="7">
        <f t="shared" si="2229"/>
        <v>0</v>
      </c>
      <c r="BDK40" s="7">
        <f t="shared" ref="BDK40:BDP40" si="2230">IF(BDJ40&gt;0,BDJ40-15.36,0)</f>
        <v>0</v>
      </c>
      <c r="BDL40" s="7">
        <f t="shared" si="2230"/>
        <v>0</v>
      </c>
      <c r="BDM40" s="7">
        <f t="shared" si="2230"/>
        <v>0</v>
      </c>
      <c r="BDN40" s="7">
        <f t="shared" si="2230"/>
        <v>0</v>
      </c>
      <c r="BDO40" s="7">
        <f t="shared" si="2230"/>
        <v>0</v>
      </c>
      <c r="BDP40" s="7">
        <f t="shared" si="2230"/>
        <v>0</v>
      </c>
      <c r="BDQ40" s="7">
        <f t="shared" ref="BDQ40:BEL40" si="2231">IF(BDP40&gt;0,BDP40-15.36,0)</f>
        <v>0</v>
      </c>
      <c r="BDR40" s="7">
        <f t="shared" si="2231"/>
        <v>0</v>
      </c>
      <c r="BDS40" s="7">
        <f t="shared" si="2231"/>
        <v>0</v>
      </c>
      <c r="BDT40" s="7">
        <f t="shared" si="2231"/>
        <v>0</v>
      </c>
      <c r="BDU40" s="7">
        <f t="shared" si="2231"/>
        <v>0</v>
      </c>
      <c r="BDV40" s="7">
        <f t="shared" si="2231"/>
        <v>0</v>
      </c>
      <c r="BDW40" s="7">
        <f t="shared" si="2231"/>
        <v>0</v>
      </c>
      <c r="BDX40" s="7">
        <f t="shared" si="2231"/>
        <v>0</v>
      </c>
      <c r="BDY40" s="7">
        <f t="shared" si="2231"/>
        <v>0</v>
      </c>
      <c r="BDZ40" s="7">
        <f t="shared" si="2231"/>
        <v>0</v>
      </c>
      <c r="BEA40" s="7">
        <f t="shared" si="2231"/>
        <v>0</v>
      </c>
      <c r="BEB40" s="7">
        <f t="shared" si="2231"/>
        <v>0</v>
      </c>
      <c r="BEC40" s="7">
        <f t="shared" si="2231"/>
        <v>0</v>
      </c>
      <c r="BED40" s="7">
        <f t="shared" si="2231"/>
        <v>0</v>
      </c>
      <c r="BEE40" s="7">
        <f t="shared" si="2231"/>
        <v>0</v>
      </c>
      <c r="BEF40" s="7">
        <f t="shared" si="2231"/>
        <v>0</v>
      </c>
      <c r="BEG40" s="7">
        <f t="shared" si="2231"/>
        <v>0</v>
      </c>
      <c r="BEH40" s="7">
        <f t="shared" si="2231"/>
        <v>0</v>
      </c>
      <c r="BEI40" s="7">
        <f t="shared" si="2231"/>
        <v>0</v>
      </c>
      <c r="BEJ40" s="7">
        <f t="shared" si="2231"/>
        <v>0</v>
      </c>
      <c r="BEK40" s="7">
        <f t="shared" si="2231"/>
        <v>0</v>
      </c>
      <c r="BEL40" s="7">
        <f t="shared" si="2231"/>
        <v>0</v>
      </c>
      <c r="BEM40" s="7">
        <f t="shared" ref="BEM40:BER40" si="2232">IF(BEL40&gt;0,BEL40-15.36,0)</f>
        <v>0</v>
      </c>
      <c r="BEN40" s="7">
        <f t="shared" si="2232"/>
        <v>0</v>
      </c>
      <c r="BEO40" s="7">
        <f t="shared" si="2232"/>
        <v>0</v>
      </c>
      <c r="BEP40" s="7">
        <f t="shared" si="2232"/>
        <v>0</v>
      </c>
      <c r="BEQ40" s="7">
        <f t="shared" si="2232"/>
        <v>0</v>
      </c>
      <c r="BER40" s="7">
        <f t="shared" si="2232"/>
        <v>0</v>
      </c>
      <c r="BES40" s="7">
        <f t="shared" ref="BES40:BGN40" si="2233">IF(BER40&gt;0,BER40-15.36,0)</f>
        <v>0</v>
      </c>
      <c r="BET40" s="7">
        <f t="shared" si="2233"/>
        <v>0</v>
      </c>
      <c r="BEU40" s="7">
        <f t="shared" si="2233"/>
        <v>0</v>
      </c>
      <c r="BEV40" s="7">
        <f t="shared" si="2233"/>
        <v>0</v>
      </c>
      <c r="BEW40" s="7">
        <f t="shared" si="2233"/>
        <v>0</v>
      </c>
      <c r="BEX40" s="7">
        <f t="shared" si="2233"/>
        <v>0</v>
      </c>
      <c r="BEY40" s="7">
        <f t="shared" si="2233"/>
        <v>0</v>
      </c>
      <c r="BEZ40" s="7">
        <f t="shared" si="2233"/>
        <v>0</v>
      </c>
      <c r="BFA40" s="7">
        <f t="shared" si="2233"/>
        <v>0</v>
      </c>
      <c r="BFB40" s="7">
        <f t="shared" si="2233"/>
        <v>0</v>
      </c>
      <c r="BFC40" s="7">
        <f t="shared" si="2233"/>
        <v>0</v>
      </c>
      <c r="BFD40" s="7">
        <f t="shared" si="2233"/>
        <v>0</v>
      </c>
      <c r="BFE40" s="7">
        <f t="shared" si="2233"/>
        <v>0</v>
      </c>
      <c r="BFF40" s="7">
        <f t="shared" si="2233"/>
        <v>0</v>
      </c>
      <c r="BFG40" s="7">
        <f t="shared" si="2233"/>
        <v>0</v>
      </c>
      <c r="BFH40" s="7">
        <f t="shared" si="2233"/>
        <v>0</v>
      </c>
      <c r="BFI40" s="7">
        <f t="shared" si="2233"/>
        <v>0</v>
      </c>
      <c r="BFJ40" s="7">
        <f t="shared" si="2233"/>
        <v>0</v>
      </c>
      <c r="BFK40" s="7">
        <f t="shared" si="2233"/>
        <v>0</v>
      </c>
      <c r="BFL40" s="7">
        <f t="shared" si="2233"/>
        <v>0</v>
      </c>
      <c r="BFM40" s="7">
        <f t="shared" si="2233"/>
        <v>0</v>
      </c>
      <c r="BFN40" s="7">
        <f t="shared" si="2233"/>
        <v>0</v>
      </c>
      <c r="BFO40" s="7">
        <f t="shared" si="2233"/>
        <v>0</v>
      </c>
      <c r="BFP40" s="7">
        <f t="shared" si="2233"/>
        <v>0</v>
      </c>
      <c r="BFQ40" s="7">
        <f t="shared" si="2233"/>
        <v>0</v>
      </c>
      <c r="BFR40" s="7">
        <f t="shared" si="2233"/>
        <v>0</v>
      </c>
      <c r="BFS40" s="7">
        <f t="shared" si="2233"/>
        <v>0</v>
      </c>
      <c r="BFT40" s="7">
        <f t="shared" si="2233"/>
        <v>0</v>
      </c>
      <c r="BFU40" s="7">
        <f t="shared" si="2233"/>
        <v>0</v>
      </c>
      <c r="BFV40" s="7">
        <f t="shared" si="2233"/>
        <v>0</v>
      </c>
      <c r="BFW40" s="7">
        <f t="shared" si="2233"/>
        <v>0</v>
      </c>
      <c r="BFX40" s="7">
        <f t="shared" si="2233"/>
        <v>0</v>
      </c>
      <c r="BFY40" s="7">
        <f t="shared" si="2233"/>
        <v>0</v>
      </c>
      <c r="BFZ40" s="7">
        <f t="shared" si="2233"/>
        <v>0</v>
      </c>
      <c r="BGA40" s="7">
        <f t="shared" si="2233"/>
        <v>0</v>
      </c>
      <c r="BGB40" s="7">
        <f t="shared" si="2233"/>
        <v>0</v>
      </c>
      <c r="BGC40" s="7">
        <f t="shared" si="2233"/>
        <v>0</v>
      </c>
      <c r="BGD40" s="7">
        <f t="shared" si="2233"/>
        <v>0</v>
      </c>
      <c r="BGE40" s="7">
        <f t="shared" si="2233"/>
        <v>0</v>
      </c>
      <c r="BGF40" s="7">
        <f t="shared" si="2233"/>
        <v>0</v>
      </c>
      <c r="BGG40" s="7">
        <f t="shared" si="2233"/>
        <v>0</v>
      </c>
      <c r="BGH40" s="7">
        <f t="shared" si="2233"/>
        <v>0</v>
      </c>
      <c r="BGI40" s="7">
        <f t="shared" si="2233"/>
        <v>0</v>
      </c>
      <c r="BGJ40" s="7">
        <f t="shared" si="2233"/>
        <v>0</v>
      </c>
      <c r="BGK40" s="7">
        <f t="shared" si="2233"/>
        <v>0</v>
      </c>
      <c r="BGL40" s="7">
        <f t="shared" si="2233"/>
        <v>0</v>
      </c>
      <c r="BGM40" s="7">
        <f t="shared" si="2233"/>
        <v>0</v>
      </c>
      <c r="BGN40" s="7">
        <f t="shared" si="2233"/>
        <v>0</v>
      </c>
      <c r="BGO40" s="7">
        <f t="shared" ref="BGO40:BGT40" si="2234">IF(BGN40&gt;0,BGN40-15.36,0)</f>
        <v>0</v>
      </c>
      <c r="BGP40" s="7">
        <f t="shared" si="2234"/>
        <v>0</v>
      </c>
      <c r="BGQ40" s="7">
        <f t="shared" si="2234"/>
        <v>0</v>
      </c>
      <c r="BGR40" s="7">
        <f t="shared" si="2234"/>
        <v>0</v>
      </c>
      <c r="BGS40" s="7">
        <f t="shared" si="2234"/>
        <v>0</v>
      </c>
      <c r="BGT40" s="7">
        <f t="shared" si="2234"/>
        <v>0</v>
      </c>
      <c r="BGU40" s="7">
        <f t="shared" ref="BGU40:BHW40" si="2235">IF(BGT40&gt;0,BGT40-15.36,0)</f>
        <v>0</v>
      </c>
      <c r="BGV40" s="7">
        <f t="shared" si="2235"/>
        <v>0</v>
      </c>
      <c r="BGW40" s="7">
        <f t="shared" si="2235"/>
        <v>0</v>
      </c>
      <c r="BGX40" s="7">
        <f t="shared" si="2235"/>
        <v>0</v>
      </c>
      <c r="BGY40" s="7">
        <f t="shared" si="2235"/>
        <v>0</v>
      </c>
      <c r="BGZ40" s="7">
        <f t="shared" si="2235"/>
        <v>0</v>
      </c>
      <c r="BHA40" s="7">
        <f t="shared" si="2235"/>
        <v>0</v>
      </c>
      <c r="BHB40" s="7">
        <f t="shared" si="2235"/>
        <v>0</v>
      </c>
      <c r="BHC40" s="7">
        <f t="shared" si="2235"/>
        <v>0</v>
      </c>
      <c r="BHD40" s="7">
        <f t="shared" si="2235"/>
        <v>0</v>
      </c>
      <c r="BHE40" s="7">
        <f t="shared" si="2235"/>
        <v>0</v>
      </c>
      <c r="BHF40" s="7">
        <f t="shared" si="2235"/>
        <v>0</v>
      </c>
      <c r="BHG40" s="7">
        <f t="shared" si="2235"/>
        <v>0</v>
      </c>
      <c r="BHH40" s="7">
        <f t="shared" si="2235"/>
        <v>0</v>
      </c>
      <c r="BHI40" s="7">
        <f t="shared" si="2235"/>
        <v>0</v>
      </c>
      <c r="BHJ40" s="7">
        <f t="shared" si="2235"/>
        <v>0</v>
      </c>
      <c r="BHK40" s="7">
        <f t="shared" si="2235"/>
        <v>0</v>
      </c>
      <c r="BHL40" s="7">
        <f t="shared" si="2235"/>
        <v>0</v>
      </c>
      <c r="BHM40" s="7">
        <f t="shared" si="2235"/>
        <v>0</v>
      </c>
      <c r="BHN40" s="7">
        <f t="shared" si="2235"/>
        <v>0</v>
      </c>
      <c r="BHO40" s="7">
        <f t="shared" si="2235"/>
        <v>0</v>
      </c>
      <c r="BHP40" s="7">
        <f t="shared" si="2235"/>
        <v>0</v>
      </c>
      <c r="BHQ40" s="7">
        <f t="shared" si="2235"/>
        <v>0</v>
      </c>
      <c r="BHR40" s="7">
        <f t="shared" si="2235"/>
        <v>0</v>
      </c>
      <c r="BHS40" s="7">
        <f t="shared" si="2235"/>
        <v>0</v>
      </c>
      <c r="BHT40" s="7">
        <f t="shared" si="2235"/>
        <v>0</v>
      </c>
      <c r="BHU40" s="7">
        <f t="shared" si="2235"/>
        <v>0</v>
      </c>
      <c r="BHV40" s="7">
        <f t="shared" si="2235"/>
        <v>0</v>
      </c>
      <c r="BHW40" s="7">
        <f t="shared" si="2235"/>
        <v>0</v>
      </c>
      <c r="BHX40" s="7">
        <f t="shared" ref="BHX40:BIC40" si="2236">IF(BHW40&gt;0,BHW40-15.36,0)</f>
        <v>0</v>
      </c>
      <c r="BHY40" s="7">
        <f t="shared" si="2236"/>
        <v>0</v>
      </c>
      <c r="BHZ40" s="7">
        <f t="shared" si="2236"/>
        <v>0</v>
      </c>
      <c r="BIA40" s="7">
        <f t="shared" si="2236"/>
        <v>0</v>
      </c>
      <c r="BIB40" s="7">
        <f t="shared" si="2236"/>
        <v>0</v>
      </c>
      <c r="BIC40" s="7">
        <f t="shared" si="2236"/>
        <v>0</v>
      </c>
      <c r="BID40" s="7">
        <f t="shared" ref="BID40:BIJ40" si="2237">IF(BIC40&gt;0,BIC40-15.36,0)</f>
        <v>0</v>
      </c>
      <c r="BIE40" s="7">
        <f t="shared" si="2237"/>
        <v>0</v>
      </c>
      <c r="BIF40" s="7">
        <f t="shared" si="2237"/>
        <v>0</v>
      </c>
      <c r="BIG40" s="7">
        <f t="shared" si="2237"/>
        <v>0</v>
      </c>
      <c r="BIH40" s="7">
        <f t="shared" si="2237"/>
        <v>0</v>
      </c>
      <c r="BII40" s="7">
        <f t="shared" si="2237"/>
        <v>0</v>
      </c>
      <c r="BIJ40" s="7">
        <f t="shared" si="2237"/>
        <v>0</v>
      </c>
      <c r="BIK40" s="7">
        <f t="shared" ref="BIK40:BIP40" si="2238">IF(BIJ40&gt;0,BIJ40-15.36,0)</f>
        <v>0</v>
      </c>
      <c r="BIL40" s="7">
        <f t="shared" si="2238"/>
        <v>0</v>
      </c>
      <c r="BIM40" s="7">
        <f t="shared" si="2238"/>
        <v>0</v>
      </c>
      <c r="BIN40" s="7">
        <f t="shared" si="2238"/>
        <v>0</v>
      </c>
      <c r="BIO40" s="7">
        <f t="shared" si="2238"/>
        <v>0</v>
      </c>
      <c r="BIP40" s="7">
        <f t="shared" si="2238"/>
        <v>0</v>
      </c>
      <c r="BIQ40" s="7">
        <f t="shared" ref="BIQ40:BIW40" si="2239">IF(BIP40&gt;0,BIP40-15.36,0)</f>
        <v>0</v>
      </c>
      <c r="BIR40" s="7">
        <f t="shared" si="2239"/>
        <v>0</v>
      </c>
      <c r="BIS40" s="7">
        <f t="shared" si="2239"/>
        <v>0</v>
      </c>
      <c r="BIT40" s="7">
        <f t="shared" si="2239"/>
        <v>0</v>
      </c>
      <c r="BIU40" s="7">
        <f t="shared" si="2239"/>
        <v>0</v>
      </c>
      <c r="BIV40" s="7">
        <f t="shared" si="2239"/>
        <v>0</v>
      </c>
      <c r="BIW40" s="7">
        <f t="shared" si="2239"/>
        <v>0</v>
      </c>
      <c r="BIX40" s="7">
        <f t="shared" ref="BIX40:BJC40" si="2240">IF(BIW40&gt;0,BIW40-15.36,0)</f>
        <v>0</v>
      </c>
      <c r="BIY40" s="7">
        <f t="shared" si="2240"/>
        <v>0</v>
      </c>
      <c r="BIZ40" s="7">
        <f t="shared" si="2240"/>
        <v>0</v>
      </c>
      <c r="BJA40" s="7">
        <f t="shared" si="2240"/>
        <v>0</v>
      </c>
      <c r="BJB40" s="7">
        <f t="shared" si="2240"/>
        <v>0</v>
      </c>
      <c r="BJC40" s="7">
        <f t="shared" si="2240"/>
        <v>0</v>
      </c>
      <c r="BJD40" s="7">
        <f t="shared" ref="BJD40:BKF40" si="2241">IF(BJC40&gt;0,BJC40-15.36,0)</f>
        <v>0</v>
      </c>
      <c r="BJE40" s="7">
        <f t="shared" si="2241"/>
        <v>0</v>
      </c>
      <c r="BJF40" s="7">
        <f t="shared" si="2241"/>
        <v>0</v>
      </c>
      <c r="BJG40" s="7">
        <f t="shared" si="2241"/>
        <v>0</v>
      </c>
      <c r="BJH40" s="7">
        <f t="shared" si="2241"/>
        <v>0</v>
      </c>
      <c r="BJI40" s="7">
        <f t="shared" si="2241"/>
        <v>0</v>
      </c>
      <c r="BJJ40" s="7">
        <f t="shared" si="2241"/>
        <v>0</v>
      </c>
      <c r="BJK40" s="7">
        <f t="shared" si="2241"/>
        <v>0</v>
      </c>
      <c r="BJL40" s="7">
        <f t="shared" si="2241"/>
        <v>0</v>
      </c>
      <c r="BJM40" s="7">
        <f t="shared" si="2241"/>
        <v>0</v>
      </c>
      <c r="BJN40" s="7">
        <f t="shared" si="2241"/>
        <v>0</v>
      </c>
      <c r="BJO40" s="7">
        <f t="shared" si="2241"/>
        <v>0</v>
      </c>
      <c r="BJP40" s="7">
        <f t="shared" si="2241"/>
        <v>0</v>
      </c>
      <c r="BJQ40" s="7">
        <f t="shared" si="2241"/>
        <v>0</v>
      </c>
      <c r="BJR40" s="7">
        <f t="shared" si="2241"/>
        <v>0</v>
      </c>
      <c r="BJS40" s="7">
        <f t="shared" si="2241"/>
        <v>0</v>
      </c>
      <c r="BJT40" s="7">
        <f t="shared" si="2241"/>
        <v>0</v>
      </c>
      <c r="BJU40" s="7">
        <f t="shared" si="2241"/>
        <v>0</v>
      </c>
      <c r="BJV40" s="7">
        <f t="shared" si="2241"/>
        <v>0</v>
      </c>
      <c r="BJW40" s="7">
        <f t="shared" si="2241"/>
        <v>0</v>
      </c>
      <c r="BJX40" s="7">
        <f t="shared" si="2241"/>
        <v>0</v>
      </c>
      <c r="BJY40" s="7">
        <f t="shared" si="2241"/>
        <v>0</v>
      </c>
      <c r="BJZ40" s="7">
        <f t="shared" si="2241"/>
        <v>0</v>
      </c>
      <c r="BKA40" s="7">
        <f t="shared" si="2241"/>
        <v>0</v>
      </c>
      <c r="BKB40" s="7">
        <f t="shared" si="2241"/>
        <v>0</v>
      </c>
      <c r="BKC40" s="7">
        <f t="shared" si="2241"/>
        <v>0</v>
      </c>
      <c r="BKD40" s="7">
        <f t="shared" si="2241"/>
        <v>0</v>
      </c>
      <c r="BKE40" s="7">
        <f t="shared" si="2241"/>
        <v>0</v>
      </c>
      <c r="BKF40" s="7">
        <f t="shared" si="2241"/>
        <v>0</v>
      </c>
      <c r="BKG40" s="7">
        <f t="shared" ref="BKG40:BKL40" si="2242">IF(BKF40&gt;0,BKF40-15.36,0)</f>
        <v>0</v>
      </c>
      <c r="BKH40" s="7">
        <f t="shared" si="2242"/>
        <v>0</v>
      </c>
      <c r="BKI40" s="7">
        <f t="shared" si="2242"/>
        <v>0</v>
      </c>
      <c r="BKJ40" s="7">
        <f t="shared" si="2242"/>
        <v>0</v>
      </c>
      <c r="BKK40" s="7">
        <f t="shared" si="2242"/>
        <v>0</v>
      </c>
      <c r="BKL40" s="7">
        <f t="shared" si="2242"/>
        <v>0</v>
      </c>
      <c r="BKM40" s="7">
        <f t="shared" ref="BKM40:BMV40" si="2243">IF(BKL40&gt;0,BKL40-15.36,0)</f>
        <v>0</v>
      </c>
      <c r="BKN40" s="7">
        <f t="shared" si="2243"/>
        <v>0</v>
      </c>
      <c r="BKO40" s="7">
        <f t="shared" si="2243"/>
        <v>0</v>
      </c>
      <c r="BKP40" s="7">
        <f t="shared" si="2243"/>
        <v>0</v>
      </c>
      <c r="BKQ40" s="7">
        <f t="shared" si="2243"/>
        <v>0</v>
      </c>
      <c r="BKR40" s="7">
        <f t="shared" si="2243"/>
        <v>0</v>
      </c>
      <c r="BKS40" s="7">
        <f t="shared" si="2243"/>
        <v>0</v>
      </c>
      <c r="BKT40" s="7">
        <f t="shared" si="2243"/>
        <v>0</v>
      </c>
      <c r="BKU40" s="7">
        <f t="shared" si="2243"/>
        <v>0</v>
      </c>
      <c r="BKV40" s="7">
        <f t="shared" si="2243"/>
        <v>0</v>
      </c>
      <c r="BKW40" s="7">
        <f t="shared" si="2243"/>
        <v>0</v>
      </c>
      <c r="BKX40" s="7">
        <f t="shared" si="2243"/>
        <v>0</v>
      </c>
      <c r="BKY40" s="7">
        <f t="shared" si="2243"/>
        <v>0</v>
      </c>
      <c r="BKZ40" s="7">
        <f t="shared" si="2243"/>
        <v>0</v>
      </c>
      <c r="BLA40" s="7">
        <f t="shared" si="2243"/>
        <v>0</v>
      </c>
      <c r="BLB40" s="7">
        <f t="shared" si="2243"/>
        <v>0</v>
      </c>
      <c r="BLC40" s="7">
        <f t="shared" si="2243"/>
        <v>0</v>
      </c>
      <c r="BLD40" s="7">
        <f t="shared" si="2243"/>
        <v>0</v>
      </c>
      <c r="BLE40" s="7">
        <f t="shared" si="2243"/>
        <v>0</v>
      </c>
      <c r="BLF40" s="7">
        <f t="shared" si="2243"/>
        <v>0</v>
      </c>
      <c r="BLG40" s="7">
        <f t="shared" si="2243"/>
        <v>0</v>
      </c>
      <c r="BLH40" s="7">
        <f t="shared" si="2243"/>
        <v>0</v>
      </c>
      <c r="BLI40" s="7">
        <f t="shared" si="2243"/>
        <v>0</v>
      </c>
      <c r="BLJ40" s="7">
        <f t="shared" si="2243"/>
        <v>0</v>
      </c>
      <c r="BLK40" s="7">
        <f t="shared" si="2243"/>
        <v>0</v>
      </c>
      <c r="BLL40" s="7">
        <f t="shared" si="2243"/>
        <v>0</v>
      </c>
      <c r="BLM40" s="7">
        <f t="shared" si="2243"/>
        <v>0</v>
      </c>
      <c r="BLN40" s="7">
        <f t="shared" si="2243"/>
        <v>0</v>
      </c>
      <c r="BLO40" s="7">
        <f t="shared" si="2243"/>
        <v>0</v>
      </c>
      <c r="BLP40" s="7">
        <f t="shared" si="2243"/>
        <v>0</v>
      </c>
      <c r="BLQ40" s="7">
        <f t="shared" si="2243"/>
        <v>0</v>
      </c>
      <c r="BLR40" s="7">
        <f t="shared" si="2243"/>
        <v>0</v>
      </c>
      <c r="BLS40" s="7">
        <f t="shared" si="2243"/>
        <v>0</v>
      </c>
      <c r="BLT40" s="7">
        <f t="shared" si="2243"/>
        <v>0</v>
      </c>
      <c r="BLU40" s="7">
        <f t="shared" si="2243"/>
        <v>0</v>
      </c>
      <c r="BLV40" s="7">
        <f t="shared" si="2243"/>
        <v>0</v>
      </c>
      <c r="BLW40" s="7">
        <f t="shared" si="2243"/>
        <v>0</v>
      </c>
      <c r="BLX40" s="7">
        <f t="shared" si="2243"/>
        <v>0</v>
      </c>
      <c r="BLY40" s="7">
        <f t="shared" si="2243"/>
        <v>0</v>
      </c>
      <c r="BLZ40" s="7">
        <f t="shared" si="2243"/>
        <v>0</v>
      </c>
      <c r="BMA40" s="7">
        <f t="shared" si="2243"/>
        <v>0</v>
      </c>
      <c r="BMB40" s="7">
        <f t="shared" si="2243"/>
        <v>0</v>
      </c>
      <c r="BMC40" s="7">
        <f t="shared" si="2243"/>
        <v>0</v>
      </c>
      <c r="BMD40" s="7">
        <f t="shared" si="2243"/>
        <v>0</v>
      </c>
      <c r="BME40" s="7">
        <f t="shared" si="2243"/>
        <v>0</v>
      </c>
      <c r="BMF40" s="7">
        <f t="shared" si="2243"/>
        <v>0</v>
      </c>
      <c r="BMG40" s="7">
        <f t="shared" si="2243"/>
        <v>0</v>
      </c>
      <c r="BMH40" s="7">
        <f t="shared" si="2243"/>
        <v>0</v>
      </c>
      <c r="BMI40" s="7">
        <f t="shared" si="2243"/>
        <v>0</v>
      </c>
      <c r="BMJ40" s="7">
        <f t="shared" si="2243"/>
        <v>0</v>
      </c>
      <c r="BMK40" s="7">
        <f t="shared" si="2243"/>
        <v>0</v>
      </c>
      <c r="BML40" s="7">
        <f t="shared" si="2243"/>
        <v>0</v>
      </c>
      <c r="BMM40" s="7">
        <f t="shared" si="2243"/>
        <v>0</v>
      </c>
      <c r="BMN40" s="7">
        <f t="shared" si="2243"/>
        <v>0</v>
      </c>
      <c r="BMO40" s="7">
        <f t="shared" si="2243"/>
        <v>0</v>
      </c>
      <c r="BMP40" s="7">
        <f t="shared" si="2243"/>
        <v>0</v>
      </c>
      <c r="BMQ40" s="7">
        <f t="shared" si="2243"/>
        <v>0</v>
      </c>
      <c r="BMR40" s="7">
        <f t="shared" si="2243"/>
        <v>0</v>
      </c>
      <c r="BMS40" s="7">
        <f t="shared" si="2243"/>
        <v>0</v>
      </c>
      <c r="BMT40" s="7">
        <f t="shared" si="2243"/>
        <v>0</v>
      </c>
      <c r="BMU40" s="7">
        <f t="shared" si="2243"/>
        <v>0</v>
      </c>
      <c r="BMV40" s="7">
        <f t="shared" si="2243"/>
        <v>0</v>
      </c>
      <c r="BMW40" s="7">
        <f t="shared" ref="BMW40:BMY40" si="2244">IF(BMV40&gt;0,BMV40-15.36,0)</f>
        <v>0</v>
      </c>
      <c r="BMX40" s="7">
        <f t="shared" si="2244"/>
        <v>0</v>
      </c>
      <c r="BMY40" s="7">
        <f t="shared" si="2244"/>
        <v>0</v>
      </c>
    </row>
    <row r="41" spans="1:1715" s="6" customFormat="1" x14ac:dyDescent="0.25">
      <c r="A41" s="8" t="s">
        <v>31</v>
      </c>
      <c r="B41" s="7">
        <f>B40/15.35</f>
        <v>12.182410423452769</v>
      </c>
      <c r="C41" s="7">
        <f t="shared" ref="C41:BN41" si="2245">C40/15.35</f>
        <v>11.181758957654722</v>
      </c>
      <c r="D41" s="7">
        <f t="shared" si="2245"/>
        <v>10.181107491856675</v>
      </c>
      <c r="E41" s="7">
        <f t="shared" si="2245"/>
        <v>9.1804560260586303</v>
      </c>
      <c r="F41" s="7">
        <f t="shared" si="2245"/>
        <v>8.1798045602605836</v>
      </c>
      <c r="G41" s="7">
        <f t="shared" si="2245"/>
        <v>11.074918566775244</v>
      </c>
      <c r="H41" s="7">
        <f t="shared" si="2245"/>
        <v>10.074267100977199</v>
      </c>
      <c r="I41" s="7">
        <f t="shared" si="2245"/>
        <v>9.0736156351791522</v>
      </c>
      <c r="J41" s="7">
        <f t="shared" si="2245"/>
        <v>8.0729641693811054</v>
      </c>
      <c r="K41" s="7">
        <f t="shared" si="2245"/>
        <v>7.0723127035830604</v>
      </c>
      <c r="L41" s="7">
        <f t="shared" si="2245"/>
        <v>11.074918566775244</v>
      </c>
      <c r="M41" s="7">
        <f t="shared" si="2245"/>
        <v>10.074267100977199</v>
      </c>
      <c r="N41" s="7">
        <f t="shared" si="2245"/>
        <v>9.0736156351791522</v>
      </c>
      <c r="O41" s="7">
        <f t="shared" si="2245"/>
        <v>8.0729641693811054</v>
      </c>
      <c r="P41" s="7">
        <f t="shared" si="2245"/>
        <v>7.0723127035830604</v>
      </c>
      <c r="Q41" s="7">
        <f t="shared" si="2245"/>
        <v>11.791530944625407</v>
      </c>
      <c r="R41" s="7">
        <f t="shared" si="2245"/>
        <v>10.79087947882736</v>
      </c>
      <c r="S41" s="7">
        <f t="shared" si="2245"/>
        <v>9.7902280130293136</v>
      </c>
      <c r="T41" s="7">
        <f t="shared" si="2245"/>
        <v>8.7895765472312686</v>
      </c>
      <c r="U41" s="7">
        <f t="shared" si="2245"/>
        <v>7.7889250814332227</v>
      </c>
      <c r="V41" s="7">
        <f t="shared" si="2245"/>
        <v>6.7882736156351768</v>
      </c>
      <c r="W41" s="7">
        <f t="shared" si="2245"/>
        <v>5.787622149837131</v>
      </c>
      <c r="X41" s="7">
        <f t="shared" si="2245"/>
        <v>4.7869706840390851</v>
      </c>
      <c r="Y41" s="7">
        <f t="shared" si="2245"/>
        <v>3.7863192182410401</v>
      </c>
      <c r="Z41" s="7">
        <f t="shared" si="2245"/>
        <v>2.7856677524429942</v>
      </c>
      <c r="AA41" s="7">
        <f t="shared" si="2245"/>
        <v>1.7850162866449488</v>
      </c>
      <c r="AB41" s="7">
        <f t="shared" si="2245"/>
        <v>0.78436482084690318</v>
      </c>
      <c r="AC41" s="7">
        <f t="shared" si="2245"/>
        <v>-0.21628664495114241</v>
      </c>
      <c r="AD41" s="7">
        <f t="shared" si="2245"/>
        <v>0</v>
      </c>
      <c r="AE41" s="7">
        <f t="shared" si="2245"/>
        <v>0</v>
      </c>
      <c r="AF41" s="7">
        <f t="shared" si="2245"/>
        <v>0</v>
      </c>
      <c r="AG41" s="7">
        <f t="shared" si="2245"/>
        <v>0</v>
      </c>
      <c r="AH41" s="7">
        <f t="shared" si="2245"/>
        <v>0</v>
      </c>
      <c r="AI41" s="7">
        <f t="shared" si="2245"/>
        <v>0</v>
      </c>
      <c r="AJ41" s="7">
        <f t="shared" si="2245"/>
        <v>0</v>
      </c>
      <c r="AK41" s="7">
        <f t="shared" si="2245"/>
        <v>0</v>
      </c>
      <c r="AL41" s="7">
        <f t="shared" si="2245"/>
        <v>0</v>
      </c>
      <c r="AM41" s="7">
        <f t="shared" si="2245"/>
        <v>0</v>
      </c>
      <c r="AN41" s="7">
        <f t="shared" si="2245"/>
        <v>0</v>
      </c>
      <c r="AO41" s="7">
        <f t="shared" si="2245"/>
        <v>0</v>
      </c>
      <c r="AP41" s="7">
        <f t="shared" si="2245"/>
        <v>0</v>
      </c>
      <c r="AQ41" s="7">
        <f t="shared" si="2245"/>
        <v>0</v>
      </c>
      <c r="AR41" s="7">
        <f t="shared" si="2245"/>
        <v>0</v>
      </c>
      <c r="AS41" s="7">
        <f t="shared" si="2245"/>
        <v>0</v>
      </c>
      <c r="AT41" s="7">
        <f t="shared" si="2245"/>
        <v>0</v>
      </c>
      <c r="AU41" s="7">
        <f t="shared" si="2245"/>
        <v>0</v>
      </c>
      <c r="AV41" s="7">
        <f t="shared" si="2245"/>
        <v>0</v>
      </c>
      <c r="AW41" s="7">
        <f t="shared" si="2245"/>
        <v>0</v>
      </c>
      <c r="AX41" s="7">
        <f t="shared" si="2245"/>
        <v>0</v>
      </c>
      <c r="AY41" s="7">
        <f t="shared" si="2245"/>
        <v>0</v>
      </c>
      <c r="AZ41" s="7">
        <f t="shared" si="2245"/>
        <v>0</v>
      </c>
      <c r="BA41" s="7">
        <f t="shared" si="2245"/>
        <v>0</v>
      </c>
      <c r="BB41" s="7">
        <f t="shared" si="2245"/>
        <v>0</v>
      </c>
      <c r="BC41" s="7">
        <f t="shared" si="2245"/>
        <v>0</v>
      </c>
      <c r="BD41" s="7">
        <f t="shared" si="2245"/>
        <v>0</v>
      </c>
      <c r="BE41" s="7">
        <f t="shared" si="2245"/>
        <v>0</v>
      </c>
      <c r="BF41" s="7">
        <f t="shared" si="2245"/>
        <v>0</v>
      </c>
      <c r="BG41" s="7">
        <f t="shared" si="2245"/>
        <v>0</v>
      </c>
      <c r="BH41" s="7">
        <f t="shared" si="2245"/>
        <v>0</v>
      </c>
      <c r="BI41" s="7">
        <f t="shared" si="2245"/>
        <v>0</v>
      </c>
      <c r="BJ41" s="7">
        <f t="shared" si="2245"/>
        <v>0</v>
      </c>
      <c r="BK41" s="7">
        <f t="shared" si="2245"/>
        <v>0</v>
      </c>
      <c r="BL41" s="7">
        <f t="shared" si="2245"/>
        <v>0</v>
      </c>
      <c r="BM41" s="7">
        <f t="shared" si="2245"/>
        <v>0</v>
      </c>
      <c r="BN41" s="7">
        <f t="shared" si="2245"/>
        <v>0</v>
      </c>
      <c r="BO41" s="7">
        <f t="shared" ref="BO41:DZ41" si="2246">BO40/15.35</f>
        <v>0</v>
      </c>
      <c r="BP41" s="7">
        <f t="shared" si="2246"/>
        <v>0</v>
      </c>
      <c r="BQ41" s="7">
        <f t="shared" si="2246"/>
        <v>0</v>
      </c>
      <c r="BR41" s="7">
        <f t="shared" si="2246"/>
        <v>0</v>
      </c>
      <c r="BS41" s="7">
        <f t="shared" si="2246"/>
        <v>0</v>
      </c>
      <c r="BT41" s="7">
        <f t="shared" si="2246"/>
        <v>0</v>
      </c>
      <c r="BU41" s="7">
        <f t="shared" si="2246"/>
        <v>0</v>
      </c>
      <c r="BV41" s="7">
        <f t="shared" si="2246"/>
        <v>0</v>
      </c>
      <c r="BW41" s="7">
        <f t="shared" si="2246"/>
        <v>0</v>
      </c>
      <c r="BX41" s="7">
        <f t="shared" si="2246"/>
        <v>0</v>
      </c>
      <c r="BY41" s="7">
        <f t="shared" si="2246"/>
        <v>0</v>
      </c>
      <c r="BZ41" s="7">
        <f t="shared" si="2246"/>
        <v>0</v>
      </c>
      <c r="CA41" s="7">
        <f t="shared" si="2246"/>
        <v>0</v>
      </c>
      <c r="CB41" s="7">
        <f t="shared" si="2246"/>
        <v>0</v>
      </c>
      <c r="CC41" s="7">
        <f t="shared" si="2246"/>
        <v>0</v>
      </c>
      <c r="CD41" s="7">
        <f t="shared" si="2246"/>
        <v>0</v>
      </c>
      <c r="CE41" s="7">
        <f t="shared" si="2246"/>
        <v>0</v>
      </c>
      <c r="CF41" s="7">
        <f t="shared" si="2246"/>
        <v>0</v>
      </c>
      <c r="CG41" s="7">
        <f t="shared" si="2246"/>
        <v>0</v>
      </c>
      <c r="CH41" s="7">
        <f t="shared" si="2246"/>
        <v>0</v>
      </c>
      <c r="CI41" s="7">
        <f t="shared" si="2246"/>
        <v>0</v>
      </c>
      <c r="CJ41" s="7">
        <f t="shared" si="2246"/>
        <v>0</v>
      </c>
      <c r="CK41" s="7">
        <f t="shared" si="2246"/>
        <v>0</v>
      </c>
      <c r="CL41" s="7">
        <f t="shared" si="2246"/>
        <v>0</v>
      </c>
      <c r="CM41" s="7">
        <f t="shared" si="2246"/>
        <v>0</v>
      </c>
      <c r="CN41" s="7">
        <f t="shared" si="2246"/>
        <v>0</v>
      </c>
      <c r="CO41" s="7">
        <f t="shared" si="2246"/>
        <v>0</v>
      </c>
      <c r="CP41" s="7">
        <f t="shared" si="2246"/>
        <v>0</v>
      </c>
      <c r="CQ41" s="7">
        <f t="shared" si="2246"/>
        <v>0</v>
      </c>
      <c r="CR41" s="7">
        <f t="shared" si="2246"/>
        <v>0</v>
      </c>
      <c r="CS41" s="7">
        <f t="shared" si="2246"/>
        <v>0</v>
      </c>
      <c r="CT41" s="7">
        <f t="shared" si="2246"/>
        <v>0</v>
      </c>
      <c r="CU41" s="7">
        <f t="shared" si="2246"/>
        <v>0</v>
      </c>
      <c r="CV41" s="7">
        <f t="shared" si="2246"/>
        <v>0</v>
      </c>
      <c r="CW41" s="7">
        <f t="shared" si="2246"/>
        <v>0</v>
      </c>
      <c r="CX41" s="7">
        <f t="shared" si="2246"/>
        <v>0</v>
      </c>
      <c r="CY41" s="7">
        <f t="shared" si="2246"/>
        <v>0</v>
      </c>
      <c r="CZ41" s="7">
        <f t="shared" si="2246"/>
        <v>0</v>
      </c>
      <c r="DA41" s="7">
        <f t="shared" si="2246"/>
        <v>0</v>
      </c>
      <c r="DB41" s="7">
        <f t="shared" si="2246"/>
        <v>0</v>
      </c>
      <c r="DC41" s="7">
        <f t="shared" si="2246"/>
        <v>0</v>
      </c>
      <c r="DD41" s="7">
        <f t="shared" si="2246"/>
        <v>0</v>
      </c>
      <c r="DE41" s="7">
        <f t="shared" si="2246"/>
        <v>0</v>
      </c>
      <c r="DF41" s="7">
        <f t="shared" si="2246"/>
        <v>0</v>
      </c>
      <c r="DG41" s="7">
        <f t="shared" si="2246"/>
        <v>0</v>
      </c>
      <c r="DH41" s="7">
        <f t="shared" si="2246"/>
        <v>0</v>
      </c>
      <c r="DI41" s="7">
        <f t="shared" si="2246"/>
        <v>0</v>
      </c>
      <c r="DJ41" s="7">
        <f t="shared" si="2246"/>
        <v>0</v>
      </c>
      <c r="DK41" s="7">
        <f t="shared" si="2246"/>
        <v>0</v>
      </c>
      <c r="DL41" s="7">
        <f t="shared" si="2246"/>
        <v>0</v>
      </c>
      <c r="DM41" s="7">
        <f t="shared" si="2246"/>
        <v>0</v>
      </c>
      <c r="DN41" s="7">
        <f t="shared" si="2246"/>
        <v>0</v>
      </c>
      <c r="DO41" s="7">
        <f t="shared" si="2246"/>
        <v>0</v>
      </c>
      <c r="DP41" s="7">
        <f t="shared" si="2246"/>
        <v>0</v>
      </c>
      <c r="DQ41" s="7">
        <f t="shared" si="2246"/>
        <v>0</v>
      </c>
      <c r="DR41" s="7">
        <f t="shared" si="2246"/>
        <v>0</v>
      </c>
      <c r="DS41" s="7">
        <f t="shared" si="2246"/>
        <v>0</v>
      </c>
      <c r="DT41" s="7">
        <f t="shared" si="2246"/>
        <v>0</v>
      </c>
      <c r="DU41" s="7">
        <f t="shared" si="2246"/>
        <v>0</v>
      </c>
      <c r="DV41" s="7">
        <f t="shared" si="2246"/>
        <v>0</v>
      </c>
      <c r="DW41" s="7">
        <f t="shared" si="2246"/>
        <v>0</v>
      </c>
      <c r="DX41" s="7">
        <f t="shared" si="2246"/>
        <v>0</v>
      </c>
      <c r="DY41" s="7">
        <f t="shared" si="2246"/>
        <v>0</v>
      </c>
      <c r="DZ41" s="7">
        <f t="shared" si="2246"/>
        <v>0</v>
      </c>
      <c r="EA41" s="7">
        <f t="shared" ref="EA41:GL41" si="2247">EA40/15.35</f>
        <v>0</v>
      </c>
      <c r="EB41" s="7">
        <f t="shared" si="2247"/>
        <v>0</v>
      </c>
      <c r="EC41" s="7">
        <f t="shared" si="2247"/>
        <v>0</v>
      </c>
      <c r="ED41" s="7">
        <f t="shared" si="2247"/>
        <v>0</v>
      </c>
      <c r="EE41" s="7">
        <f t="shared" si="2247"/>
        <v>0</v>
      </c>
      <c r="EF41" s="7">
        <f t="shared" si="2247"/>
        <v>0</v>
      </c>
      <c r="EG41" s="7">
        <f t="shared" si="2247"/>
        <v>0</v>
      </c>
      <c r="EH41" s="7">
        <f t="shared" si="2247"/>
        <v>0</v>
      </c>
      <c r="EI41" s="7">
        <f t="shared" si="2247"/>
        <v>0</v>
      </c>
      <c r="EJ41" s="7">
        <f t="shared" si="2247"/>
        <v>0</v>
      </c>
      <c r="EK41" s="7">
        <f t="shared" si="2247"/>
        <v>0</v>
      </c>
      <c r="EL41" s="7">
        <f t="shared" si="2247"/>
        <v>0</v>
      </c>
      <c r="EM41" s="7">
        <f t="shared" si="2247"/>
        <v>0</v>
      </c>
      <c r="EN41" s="7">
        <f t="shared" si="2247"/>
        <v>0</v>
      </c>
      <c r="EO41" s="7">
        <f t="shared" si="2247"/>
        <v>0</v>
      </c>
      <c r="EP41" s="7">
        <f t="shared" si="2247"/>
        <v>0</v>
      </c>
      <c r="EQ41" s="7">
        <f t="shared" si="2247"/>
        <v>0</v>
      </c>
      <c r="ER41" s="7">
        <f t="shared" si="2247"/>
        <v>0</v>
      </c>
      <c r="ES41" s="7">
        <f t="shared" si="2247"/>
        <v>0</v>
      </c>
      <c r="ET41" s="7">
        <f t="shared" si="2247"/>
        <v>0</v>
      </c>
      <c r="EU41" s="7">
        <f t="shared" si="2247"/>
        <v>0</v>
      </c>
      <c r="EV41" s="7">
        <f t="shared" si="2247"/>
        <v>0</v>
      </c>
      <c r="EW41" s="7">
        <f t="shared" si="2247"/>
        <v>0</v>
      </c>
      <c r="EX41" s="7">
        <f t="shared" si="2247"/>
        <v>0</v>
      </c>
      <c r="EY41" s="7">
        <f t="shared" si="2247"/>
        <v>0</v>
      </c>
      <c r="EZ41" s="7">
        <f t="shared" si="2247"/>
        <v>0</v>
      </c>
      <c r="FA41" s="7">
        <f t="shared" si="2247"/>
        <v>0</v>
      </c>
      <c r="FB41" s="7">
        <f t="shared" si="2247"/>
        <v>0</v>
      </c>
      <c r="FC41" s="7">
        <f t="shared" si="2247"/>
        <v>0</v>
      </c>
      <c r="FD41" s="7">
        <f t="shared" si="2247"/>
        <v>0</v>
      </c>
      <c r="FE41" s="7">
        <f t="shared" si="2247"/>
        <v>0</v>
      </c>
      <c r="FF41" s="7">
        <f t="shared" si="2247"/>
        <v>0</v>
      </c>
      <c r="FG41" s="7">
        <f t="shared" si="2247"/>
        <v>0</v>
      </c>
      <c r="FH41" s="7">
        <f t="shared" si="2247"/>
        <v>0</v>
      </c>
      <c r="FI41" s="7">
        <f t="shared" si="2247"/>
        <v>0</v>
      </c>
      <c r="FJ41" s="7">
        <f t="shared" si="2247"/>
        <v>0</v>
      </c>
      <c r="FK41" s="7">
        <f t="shared" si="2247"/>
        <v>0</v>
      </c>
      <c r="FL41" s="7">
        <f t="shared" si="2247"/>
        <v>0</v>
      </c>
      <c r="FM41" s="7">
        <f t="shared" si="2247"/>
        <v>0</v>
      </c>
      <c r="FN41" s="7">
        <f t="shared" si="2247"/>
        <v>0</v>
      </c>
      <c r="FO41" s="7">
        <f t="shared" si="2247"/>
        <v>0</v>
      </c>
      <c r="FP41" s="7">
        <f t="shared" si="2247"/>
        <v>0</v>
      </c>
      <c r="FQ41" s="7">
        <f t="shared" si="2247"/>
        <v>0</v>
      </c>
      <c r="FR41" s="7">
        <f t="shared" si="2247"/>
        <v>0</v>
      </c>
      <c r="FS41" s="7">
        <f t="shared" si="2247"/>
        <v>0</v>
      </c>
      <c r="FT41" s="7">
        <f t="shared" si="2247"/>
        <v>0</v>
      </c>
      <c r="FU41" s="7">
        <f t="shared" si="2247"/>
        <v>0</v>
      </c>
      <c r="FV41" s="7">
        <f t="shared" si="2247"/>
        <v>0</v>
      </c>
      <c r="FW41" s="7">
        <f t="shared" si="2247"/>
        <v>0</v>
      </c>
      <c r="FX41" s="7">
        <f t="shared" si="2247"/>
        <v>0</v>
      </c>
      <c r="FY41" s="7">
        <f t="shared" si="2247"/>
        <v>0</v>
      </c>
      <c r="FZ41" s="7">
        <f t="shared" si="2247"/>
        <v>0</v>
      </c>
      <c r="GA41" s="7">
        <f t="shared" si="2247"/>
        <v>0</v>
      </c>
      <c r="GB41" s="7">
        <f t="shared" si="2247"/>
        <v>0</v>
      </c>
      <c r="GC41" s="7">
        <f t="shared" si="2247"/>
        <v>0</v>
      </c>
      <c r="GD41" s="7">
        <f t="shared" si="2247"/>
        <v>0</v>
      </c>
      <c r="GE41" s="7">
        <f t="shared" si="2247"/>
        <v>0</v>
      </c>
      <c r="GF41" s="7">
        <f t="shared" si="2247"/>
        <v>0</v>
      </c>
      <c r="GG41" s="7">
        <f t="shared" si="2247"/>
        <v>0</v>
      </c>
      <c r="GH41" s="7">
        <f t="shared" si="2247"/>
        <v>0</v>
      </c>
      <c r="GI41" s="7">
        <f t="shared" si="2247"/>
        <v>0</v>
      </c>
      <c r="GJ41" s="7">
        <f t="shared" si="2247"/>
        <v>0</v>
      </c>
      <c r="GK41" s="7">
        <f t="shared" si="2247"/>
        <v>0</v>
      </c>
      <c r="GL41" s="7">
        <f t="shared" si="2247"/>
        <v>0</v>
      </c>
      <c r="GM41" s="7">
        <f t="shared" ref="GM41:IX41" si="2248">GM40/15.35</f>
        <v>0</v>
      </c>
      <c r="GN41" s="7">
        <f t="shared" si="2248"/>
        <v>0</v>
      </c>
      <c r="GO41" s="7">
        <f t="shared" si="2248"/>
        <v>0</v>
      </c>
      <c r="GP41" s="7">
        <f t="shared" si="2248"/>
        <v>0</v>
      </c>
      <c r="GQ41" s="7">
        <f t="shared" si="2248"/>
        <v>0</v>
      </c>
      <c r="GR41" s="7">
        <f t="shared" si="2248"/>
        <v>0</v>
      </c>
      <c r="GS41" s="7">
        <f t="shared" si="2248"/>
        <v>0</v>
      </c>
      <c r="GT41" s="7">
        <f t="shared" si="2248"/>
        <v>0</v>
      </c>
      <c r="GU41" s="7">
        <f t="shared" si="2248"/>
        <v>0</v>
      </c>
      <c r="GV41" s="7">
        <f t="shared" si="2248"/>
        <v>0</v>
      </c>
      <c r="GW41" s="7">
        <f t="shared" si="2248"/>
        <v>0</v>
      </c>
      <c r="GX41" s="7">
        <f t="shared" si="2248"/>
        <v>0</v>
      </c>
      <c r="GY41" s="7">
        <f t="shared" si="2248"/>
        <v>0</v>
      </c>
      <c r="GZ41" s="7">
        <f t="shared" si="2248"/>
        <v>0</v>
      </c>
      <c r="HA41" s="7">
        <f t="shared" si="2248"/>
        <v>0</v>
      </c>
      <c r="HB41" s="7">
        <f t="shared" si="2248"/>
        <v>0</v>
      </c>
      <c r="HC41" s="7">
        <f t="shared" si="2248"/>
        <v>0</v>
      </c>
      <c r="HD41" s="7">
        <f t="shared" si="2248"/>
        <v>0</v>
      </c>
      <c r="HE41" s="7">
        <f t="shared" si="2248"/>
        <v>0</v>
      </c>
      <c r="HF41" s="7">
        <f t="shared" si="2248"/>
        <v>0</v>
      </c>
      <c r="HG41" s="7">
        <f t="shared" si="2248"/>
        <v>0</v>
      </c>
      <c r="HH41" s="7">
        <f t="shared" si="2248"/>
        <v>0</v>
      </c>
      <c r="HI41" s="7">
        <f t="shared" si="2248"/>
        <v>0</v>
      </c>
      <c r="HJ41" s="7">
        <f t="shared" si="2248"/>
        <v>0</v>
      </c>
      <c r="HK41" s="7">
        <f t="shared" si="2248"/>
        <v>0</v>
      </c>
      <c r="HL41" s="7">
        <f t="shared" si="2248"/>
        <v>0</v>
      </c>
      <c r="HM41" s="7">
        <f t="shared" si="2248"/>
        <v>0</v>
      </c>
      <c r="HN41" s="7">
        <f t="shared" si="2248"/>
        <v>0</v>
      </c>
      <c r="HO41" s="7">
        <f t="shared" si="2248"/>
        <v>0</v>
      </c>
      <c r="HP41" s="7">
        <f t="shared" si="2248"/>
        <v>0</v>
      </c>
      <c r="HQ41" s="7">
        <f t="shared" si="2248"/>
        <v>0</v>
      </c>
      <c r="HR41" s="7">
        <f t="shared" si="2248"/>
        <v>0</v>
      </c>
      <c r="HS41" s="7">
        <f t="shared" si="2248"/>
        <v>0</v>
      </c>
      <c r="HT41" s="7">
        <f t="shared" si="2248"/>
        <v>0</v>
      </c>
      <c r="HU41" s="7">
        <f t="shared" si="2248"/>
        <v>0</v>
      </c>
      <c r="HV41" s="7">
        <f t="shared" si="2248"/>
        <v>0</v>
      </c>
      <c r="HW41" s="7">
        <f t="shared" si="2248"/>
        <v>0</v>
      </c>
      <c r="HX41" s="7">
        <f t="shared" si="2248"/>
        <v>0</v>
      </c>
      <c r="HY41" s="7">
        <f t="shared" si="2248"/>
        <v>0</v>
      </c>
      <c r="HZ41" s="7">
        <f t="shared" si="2248"/>
        <v>0</v>
      </c>
      <c r="IA41" s="7">
        <f t="shared" si="2248"/>
        <v>0</v>
      </c>
      <c r="IB41" s="7">
        <f t="shared" si="2248"/>
        <v>0</v>
      </c>
      <c r="IC41" s="7">
        <f t="shared" si="2248"/>
        <v>0</v>
      </c>
      <c r="ID41" s="7">
        <f t="shared" si="2248"/>
        <v>0</v>
      </c>
      <c r="IE41" s="7">
        <f t="shared" si="2248"/>
        <v>0</v>
      </c>
      <c r="IF41" s="7">
        <f t="shared" si="2248"/>
        <v>0</v>
      </c>
      <c r="IG41" s="7">
        <f t="shared" si="2248"/>
        <v>0</v>
      </c>
      <c r="IH41" s="7">
        <f t="shared" si="2248"/>
        <v>0</v>
      </c>
      <c r="II41" s="7">
        <f t="shared" si="2248"/>
        <v>0</v>
      </c>
      <c r="IJ41" s="7">
        <f t="shared" si="2248"/>
        <v>0</v>
      </c>
      <c r="IK41" s="7">
        <f t="shared" si="2248"/>
        <v>0</v>
      </c>
      <c r="IL41" s="7">
        <f t="shared" si="2248"/>
        <v>0</v>
      </c>
      <c r="IM41" s="7">
        <f t="shared" si="2248"/>
        <v>0</v>
      </c>
      <c r="IN41" s="7">
        <f t="shared" si="2248"/>
        <v>0</v>
      </c>
      <c r="IO41" s="7">
        <f t="shared" si="2248"/>
        <v>0</v>
      </c>
      <c r="IP41" s="7">
        <f t="shared" si="2248"/>
        <v>0</v>
      </c>
      <c r="IQ41" s="7">
        <f t="shared" si="2248"/>
        <v>0</v>
      </c>
      <c r="IR41" s="7">
        <f t="shared" si="2248"/>
        <v>0</v>
      </c>
      <c r="IS41" s="7">
        <f t="shared" si="2248"/>
        <v>0</v>
      </c>
      <c r="IT41" s="7">
        <f t="shared" si="2248"/>
        <v>0</v>
      </c>
      <c r="IU41" s="7">
        <f t="shared" si="2248"/>
        <v>0</v>
      </c>
      <c r="IV41" s="7">
        <f t="shared" si="2248"/>
        <v>0</v>
      </c>
      <c r="IW41" s="7">
        <f t="shared" si="2248"/>
        <v>0</v>
      </c>
      <c r="IX41" s="7">
        <f t="shared" si="2248"/>
        <v>0</v>
      </c>
      <c r="IY41" s="7">
        <f t="shared" ref="IY41:KT41" si="2249">IY40/15.35</f>
        <v>0</v>
      </c>
      <c r="IZ41" s="7">
        <f t="shared" si="2249"/>
        <v>0</v>
      </c>
      <c r="JA41" s="7">
        <f t="shared" si="2249"/>
        <v>0</v>
      </c>
      <c r="JB41" s="7">
        <f t="shared" si="2249"/>
        <v>0</v>
      </c>
      <c r="JC41" s="7">
        <f t="shared" si="2249"/>
        <v>0</v>
      </c>
      <c r="JD41" s="7">
        <f t="shared" si="2249"/>
        <v>0</v>
      </c>
      <c r="JE41" s="7">
        <f t="shared" si="2249"/>
        <v>0</v>
      </c>
      <c r="JF41" s="7">
        <f t="shared" si="2249"/>
        <v>0</v>
      </c>
      <c r="JG41" s="7">
        <f t="shared" si="2249"/>
        <v>0</v>
      </c>
      <c r="JH41" s="7">
        <f t="shared" si="2249"/>
        <v>0</v>
      </c>
      <c r="JI41" s="7">
        <f t="shared" si="2249"/>
        <v>0</v>
      </c>
      <c r="JJ41" s="7">
        <f t="shared" si="2249"/>
        <v>0</v>
      </c>
      <c r="JK41" s="7">
        <f t="shared" si="2249"/>
        <v>0</v>
      </c>
      <c r="JL41" s="7">
        <f t="shared" si="2249"/>
        <v>0</v>
      </c>
      <c r="JM41" s="7">
        <f t="shared" si="2249"/>
        <v>0</v>
      </c>
      <c r="JN41" s="7">
        <f t="shared" si="2249"/>
        <v>0</v>
      </c>
      <c r="JO41" s="7">
        <f t="shared" si="2249"/>
        <v>0</v>
      </c>
      <c r="JP41" s="7">
        <f t="shared" si="2249"/>
        <v>0</v>
      </c>
      <c r="JQ41" s="7">
        <f t="shared" si="2249"/>
        <v>0</v>
      </c>
      <c r="JR41" s="7">
        <f t="shared" si="2249"/>
        <v>0</v>
      </c>
      <c r="JS41" s="7">
        <f t="shared" si="2249"/>
        <v>0</v>
      </c>
      <c r="JT41" s="7">
        <f t="shared" si="2249"/>
        <v>0</v>
      </c>
      <c r="JU41" s="7">
        <f t="shared" si="2249"/>
        <v>0</v>
      </c>
      <c r="JV41" s="7">
        <f t="shared" si="2249"/>
        <v>0</v>
      </c>
      <c r="JW41" s="7">
        <f t="shared" si="2249"/>
        <v>0</v>
      </c>
      <c r="JX41" s="7">
        <f t="shared" si="2249"/>
        <v>0</v>
      </c>
      <c r="JY41" s="7">
        <f t="shared" si="2249"/>
        <v>0</v>
      </c>
      <c r="JZ41" s="7">
        <f t="shared" si="2249"/>
        <v>0</v>
      </c>
      <c r="KA41" s="7">
        <f t="shared" si="2249"/>
        <v>0</v>
      </c>
      <c r="KB41" s="7">
        <f t="shared" si="2249"/>
        <v>0</v>
      </c>
      <c r="KC41" s="7">
        <f t="shared" si="2249"/>
        <v>0</v>
      </c>
      <c r="KD41" s="7">
        <f t="shared" si="2249"/>
        <v>0</v>
      </c>
      <c r="KE41" s="7">
        <f t="shared" si="2249"/>
        <v>0</v>
      </c>
      <c r="KF41" s="7">
        <f t="shared" si="2249"/>
        <v>0</v>
      </c>
      <c r="KG41" s="7">
        <f t="shared" si="2249"/>
        <v>0</v>
      </c>
      <c r="KH41" s="7">
        <f t="shared" si="2249"/>
        <v>0</v>
      </c>
      <c r="KI41" s="7">
        <f t="shared" si="2249"/>
        <v>0</v>
      </c>
      <c r="KJ41" s="7">
        <f t="shared" si="2249"/>
        <v>0</v>
      </c>
      <c r="KK41" s="7">
        <f t="shared" si="2249"/>
        <v>0</v>
      </c>
      <c r="KL41" s="7">
        <f t="shared" si="2249"/>
        <v>0</v>
      </c>
      <c r="KM41" s="7">
        <f t="shared" si="2249"/>
        <v>0</v>
      </c>
      <c r="KN41" s="7">
        <f t="shared" si="2249"/>
        <v>0</v>
      </c>
      <c r="KO41" s="7">
        <f t="shared" si="2249"/>
        <v>0</v>
      </c>
      <c r="KP41" s="7">
        <f t="shared" si="2249"/>
        <v>0</v>
      </c>
      <c r="KQ41" s="7">
        <f t="shared" si="2249"/>
        <v>0</v>
      </c>
      <c r="KR41" s="7">
        <f t="shared" si="2249"/>
        <v>0</v>
      </c>
      <c r="KS41" s="7">
        <f t="shared" si="2249"/>
        <v>0</v>
      </c>
      <c r="KT41" s="7">
        <f t="shared" si="2249"/>
        <v>0</v>
      </c>
      <c r="KU41" s="7">
        <f>KU40/15.35</f>
        <v>0</v>
      </c>
      <c r="KV41" s="7">
        <f>KV40/15.35</f>
        <v>0</v>
      </c>
      <c r="KW41" s="7">
        <f t="shared" ref="KW41:NH41" si="2250">KW40/15.35</f>
        <v>0</v>
      </c>
      <c r="KX41" s="7">
        <f t="shared" si="2250"/>
        <v>0</v>
      </c>
      <c r="KY41" s="7">
        <f t="shared" si="2250"/>
        <v>0</v>
      </c>
      <c r="KZ41" s="7">
        <f t="shared" si="2250"/>
        <v>0</v>
      </c>
      <c r="LA41" s="7">
        <f t="shared" si="2250"/>
        <v>0</v>
      </c>
      <c r="LB41" s="7">
        <f t="shared" si="2250"/>
        <v>0</v>
      </c>
      <c r="LC41" s="7">
        <f t="shared" si="2250"/>
        <v>0</v>
      </c>
      <c r="LD41" s="7">
        <f t="shared" si="2250"/>
        <v>0</v>
      </c>
      <c r="LE41" s="7">
        <f t="shared" si="2250"/>
        <v>0</v>
      </c>
      <c r="LF41" s="7">
        <f t="shared" si="2250"/>
        <v>0</v>
      </c>
      <c r="LG41" s="7">
        <f t="shared" si="2250"/>
        <v>0</v>
      </c>
      <c r="LH41" s="7">
        <f t="shared" si="2250"/>
        <v>0</v>
      </c>
      <c r="LI41" s="7">
        <f t="shared" si="2250"/>
        <v>0</v>
      </c>
      <c r="LJ41" s="7">
        <f t="shared" si="2250"/>
        <v>0</v>
      </c>
      <c r="LK41" s="7">
        <f t="shared" si="2250"/>
        <v>0</v>
      </c>
      <c r="LL41" s="7">
        <f t="shared" si="2250"/>
        <v>0</v>
      </c>
      <c r="LM41" s="7">
        <f t="shared" si="2250"/>
        <v>0</v>
      </c>
      <c r="LN41" s="7">
        <f t="shared" si="2250"/>
        <v>0</v>
      </c>
      <c r="LO41" s="7">
        <f t="shared" si="2250"/>
        <v>0</v>
      </c>
      <c r="LP41" s="7">
        <f t="shared" si="2250"/>
        <v>0</v>
      </c>
      <c r="LQ41" s="7">
        <f t="shared" si="2250"/>
        <v>0</v>
      </c>
      <c r="LR41" s="7">
        <f t="shared" si="2250"/>
        <v>0</v>
      </c>
      <c r="LS41" s="7">
        <f t="shared" si="2250"/>
        <v>0</v>
      </c>
      <c r="LT41" s="7">
        <f t="shared" si="2250"/>
        <v>0</v>
      </c>
      <c r="LU41" s="7">
        <f t="shared" si="2250"/>
        <v>0</v>
      </c>
      <c r="LV41" s="7">
        <f t="shared" si="2250"/>
        <v>0</v>
      </c>
      <c r="LW41" s="7">
        <f t="shared" si="2250"/>
        <v>0</v>
      </c>
      <c r="LX41" s="7">
        <f t="shared" si="2250"/>
        <v>0</v>
      </c>
      <c r="LY41" s="7">
        <f t="shared" si="2250"/>
        <v>0</v>
      </c>
      <c r="LZ41" s="7">
        <f t="shared" si="2250"/>
        <v>0</v>
      </c>
      <c r="MA41" s="7">
        <f t="shared" si="2250"/>
        <v>0</v>
      </c>
      <c r="MB41" s="7">
        <f t="shared" si="2250"/>
        <v>0</v>
      </c>
      <c r="MC41" s="7">
        <f t="shared" si="2250"/>
        <v>0</v>
      </c>
      <c r="MD41" s="7">
        <f t="shared" si="2250"/>
        <v>0</v>
      </c>
      <c r="ME41" s="7">
        <f t="shared" si="2250"/>
        <v>0</v>
      </c>
      <c r="MF41" s="7">
        <f t="shared" si="2250"/>
        <v>0</v>
      </c>
      <c r="MG41" s="7">
        <f t="shared" si="2250"/>
        <v>0</v>
      </c>
      <c r="MH41" s="7">
        <f t="shared" si="2250"/>
        <v>0</v>
      </c>
      <c r="MI41" s="7">
        <f t="shared" si="2250"/>
        <v>0</v>
      </c>
      <c r="MJ41" s="7">
        <f t="shared" si="2250"/>
        <v>0</v>
      </c>
      <c r="MK41" s="7">
        <f t="shared" si="2250"/>
        <v>0</v>
      </c>
      <c r="ML41" s="7">
        <f t="shared" si="2250"/>
        <v>0</v>
      </c>
      <c r="MM41" s="7">
        <f t="shared" si="2250"/>
        <v>0</v>
      </c>
      <c r="MN41" s="7">
        <f t="shared" si="2250"/>
        <v>0</v>
      </c>
      <c r="MO41" s="7">
        <f t="shared" si="2250"/>
        <v>0</v>
      </c>
      <c r="MP41" s="7">
        <f t="shared" si="2250"/>
        <v>0</v>
      </c>
      <c r="MQ41" s="7">
        <f t="shared" si="2250"/>
        <v>0</v>
      </c>
      <c r="MR41" s="7">
        <f t="shared" si="2250"/>
        <v>0</v>
      </c>
      <c r="MS41" s="7">
        <f t="shared" si="2250"/>
        <v>0</v>
      </c>
      <c r="MT41" s="7">
        <f t="shared" si="2250"/>
        <v>0</v>
      </c>
      <c r="MU41" s="7">
        <f t="shared" si="2250"/>
        <v>0</v>
      </c>
      <c r="MV41" s="7">
        <f t="shared" si="2250"/>
        <v>0</v>
      </c>
      <c r="MW41" s="7">
        <f t="shared" si="2250"/>
        <v>0</v>
      </c>
      <c r="MX41" s="7">
        <f t="shared" si="2250"/>
        <v>0</v>
      </c>
      <c r="MY41" s="7">
        <f t="shared" si="2250"/>
        <v>0</v>
      </c>
      <c r="MZ41" s="7">
        <f t="shared" si="2250"/>
        <v>0</v>
      </c>
      <c r="NA41" s="7">
        <f t="shared" si="2250"/>
        <v>0</v>
      </c>
      <c r="NB41" s="7">
        <f t="shared" si="2250"/>
        <v>0</v>
      </c>
      <c r="NC41" s="7">
        <f t="shared" si="2250"/>
        <v>0</v>
      </c>
      <c r="ND41" s="7">
        <f t="shared" si="2250"/>
        <v>0</v>
      </c>
      <c r="NE41" s="7">
        <f t="shared" si="2250"/>
        <v>0</v>
      </c>
      <c r="NF41" s="7">
        <f t="shared" si="2250"/>
        <v>0</v>
      </c>
      <c r="NG41" s="7">
        <f t="shared" si="2250"/>
        <v>0</v>
      </c>
      <c r="NH41" s="7">
        <f t="shared" si="2250"/>
        <v>0</v>
      </c>
      <c r="NI41" s="7">
        <f t="shared" ref="NI41:PT41" si="2251">NI40/15.35</f>
        <v>0</v>
      </c>
      <c r="NJ41" s="7">
        <f t="shared" si="2251"/>
        <v>0</v>
      </c>
      <c r="NK41" s="7">
        <f t="shared" si="2251"/>
        <v>0</v>
      </c>
      <c r="NL41" s="7">
        <f t="shared" si="2251"/>
        <v>0</v>
      </c>
      <c r="NM41" s="7">
        <f t="shared" si="2251"/>
        <v>0</v>
      </c>
      <c r="NN41" s="7">
        <f t="shared" si="2251"/>
        <v>0</v>
      </c>
      <c r="NO41" s="7">
        <f t="shared" si="2251"/>
        <v>0</v>
      </c>
      <c r="NP41" s="7">
        <f t="shared" si="2251"/>
        <v>0</v>
      </c>
      <c r="NQ41" s="7">
        <f t="shared" si="2251"/>
        <v>0</v>
      </c>
      <c r="NR41" s="7">
        <f t="shared" si="2251"/>
        <v>0</v>
      </c>
      <c r="NS41" s="7">
        <f t="shared" si="2251"/>
        <v>0</v>
      </c>
      <c r="NT41" s="7">
        <f t="shared" si="2251"/>
        <v>0</v>
      </c>
      <c r="NU41" s="7">
        <f t="shared" si="2251"/>
        <v>0</v>
      </c>
      <c r="NV41" s="7">
        <f t="shared" si="2251"/>
        <v>0</v>
      </c>
      <c r="NW41" s="7">
        <f t="shared" si="2251"/>
        <v>0</v>
      </c>
      <c r="NX41" s="7">
        <f t="shared" si="2251"/>
        <v>0</v>
      </c>
      <c r="NY41" s="7">
        <f t="shared" si="2251"/>
        <v>0</v>
      </c>
      <c r="NZ41" s="7">
        <f t="shared" si="2251"/>
        <v>0</v>
      </c>
      <c r="OA41" s="7">
        <f t="shared" si="2251"/>
        <v>0</v>
      </c>
      <c r="OB41" s="7">
        <f t="shared" si="2251"/>
        <v>0</v>
      </c>
      <c r="OC41" s="7">
        <f t="shared" si="2251"/>
        <v>0</v>
      </c>
      <c r="OD41" s="7">
        <f t="shared" si="2251"/>
        <v>0</v>
      </c>
      <c r="OE41" s="7">
        <f t="shared" si="2251"/>
        <v>0</v>
      </c>
      <c r="OF41" s="7">
        <f t="shared" si="2251"/>
        <v>0</v>
      </c>
      <c r="OG41" s="7">
        <f t="shared" si="2251"/>
        <v>0</v>
      </c>
      <c r="OH41" s="7">
        <f t="shared" si="2251"/>
        <v>0</v>
      </c>
      <c r="OI41" s="7">
        <f t="shared" si="2251"/>
        <v>0</v>
      </c>
      <c r="OJ41" s="7">
        <f t="shared" si="2251"/>
        <v>0</v>
      </c>
      <c r="OK41" s="7">
        <f t="shared" si="2251"/>
        <v>0</v>
      </c>
      <c r="OL41" s="7">
        <f t="shared" si="2251"/>
        <v>0</v>
      </c>
      <c r="OM41" s="7">
        <f t="shared" si="2251"/>
        <v>0</v>
      </c>
      <c r="ON41" s="7">
        <f t="shared" si="2251"/>
        <v>0</v>
      </c>
      <c r="OO41" s="7">
        <f t="shared" si="2251"/>
        <v>0</v>
      </c>
      <c r="OP41" s="7">
        <f t="shared" si="2251"/>
        <v>0</v>
      </c>
      <c r="OQ41" s="7">
        <f t="shared" si="2251"/>
        <v>0</v>
      </c>
      <c r="OR41" s="7">
        <f t="shared" si="2251"/>
        <v>0</v>
      </c>
      <c r="OS41" s="7">
        <f t="shared" si="2251"/>
        <v>0</v>
      </c>
      <c r="OT41" s="7">
        <f t="shared" si="2251"/>
        <v>0</v>
      </c>
      <c r="OU41" s="7">
        <f t="shared" si="2251"/>
        <v>0</v>
      </c>
      <c r="OV41" s="7">
        <f t="shared" si="2251"/>
        <v>0</v>
      </c>
      <c r="OW41" s="7">
        <f t="shared" si="2251"/>
        <v>0</v>
      </c>
      <c r="OX41" s="7">
        <f t="shared" si="2251"/>
        <v>0</v>
      </c>
      <c r="OY41" s="7">
        <f t="shared" si="2251"/>
        <v>0</v>
      </c>
      <c r="OZ41" s="7">
        <f t="shared" si="2251"/>
        <v>0</v>
      </c>
      <c r="PA41" s="7">
        <f t="shared" si="2251"/>
        <v>0</v>
      </c>
      <c r="PB41" s="7">
        <f t="shared" si="2251"/>
        <v>0</v>
      </c>
      <c r="PC41" s="7">
        <f t="shared" si="2251"/>
        <v>0</v>
      </c>
      <c r="PD41" s="7">
        <f t="shared" si="2251"/>
        <v>0</v>
      </c>
      <c r="PE41" s="7">
        <f t="shared" si="2251"/>
        <v>0</v>
      </c>
      <c r="PF41" s="7">
        <f t="shared" si="2251"/>
        <v>0</v>
      </c>
      <c r="PG41" s="7">
        <f t="shared" si="2251"/>
        <v>0</v>
      </c>
      <c r="PH41" s="7">
        <f t="shared" si="2251"/>
        <v>0</v>
      </c>
      <c r="PI41" s="7">
        <f t="shared" si="2251"/>
        <v>0</v>
      </c>
      <c r="PJ41" s="7">
        <f t="shared" si="2251"/>
        <v>0</v>
      </c>
      <c r="PK41" s="7">
        <f t="shared" si="2251"/>
        <v>0</v>
      </c>
      <c r="PL41" s="7">
        <f t="shared" si="2251"/>
        <v>0</v>
      </c>
      <c r="PM41" s="7">
        <f t="shared" si="2251"/>
        <v>0</v>
      </c>
      <c r="PN41" s="7">
        <f t="shared" si="2251"/>
        <v>0</v>
      </c>
      <c r="PO41" s="7">
        <f t="shared" si="2251"/>
        <v>0</v>
      </c>
      <c r="PP41" s="7">
        <f t="shared" si="2251"/>
        <v>0</v>
      </c>
      <c r="PQ41" s="7">
        <f t="shared" si="2251"/>
        <v>0</v>
      </c>
      <c r="PR41" s="7">
        <f t="shared" si="2251"/>
        <v>0</v>
      </c>
      <c r="PS41" s="7">
        <f t="shared" si="2251"/>
        <v>0</v>
      </c>
      <c r="PT41" s="7">
        <f t="shared" si="2251"/>
        <v>0</v>
      </c>
      <c r="PU41" s="7">
        <f t="shared" ref="PU41:QH41" si="2252">PU40/15.35</f>
        <v>0</v>
      </c>
      <c r="PV41" s="7">
        <f t="shared" si="2252"/>
        <v>0</v>
      </c>
      <c r="PW41" s="7">
        <f t="shared" si="2252"/>
        <v>0</v>
      </c>
      <c r="PX41" s="7">
        <f t="shared" si="2252"/>
        <v>0</v>
      </c>
      <c r="PY41" s="7">
        <f t="shared" si="2252"/>
        <v>0</v>
      </c>
      <c r="PZ41" s="7">
        <f t="shared" si="2252"/>
        <v>0</v>
      </c>
      <c r="QA41" s="7">
        <f t="shared" si="2252"/>
        <v>0</v>
      </c>
      <c r="QB41" s="7">
        <f t="shared" si="2252"/>
        <v>0</v>
      </c>
      <c r="QC41" s="7">
        <f t="shared" si="2252"/>
        <v>0</v>
      </c>
      <c r="QD41" s="7">
        <f t="shared" si="2252"/>
        <v>0</v>
      </c>
      <c r="QE41" s="7">
        <f t="shared" si="2252"/>
        <v>0</v>
      </c>
      <c r="QF41" s="7">
        <f t="shared" si="2252"/>
        <v>0</v>
      </c>
      <c r="QG41" s="7">
        <f t="shared" si="2252"/>
        <v>0</v>
      </c>
      <c r="QH41" s="7">
        <f t="shared" si="2252"/>
        <v>0</v>
      </c>
      <c r="QI41" s="7">
        <f t="shared" ref="QI41:QL41" si="2253">QI40/15.35</f>
        <v>0</v>
      </c>
      <c r="QJ41" s="7">
        <f t="shared" si="2253"/>
        <v>0</v>
      </c>
      <c r="QK41" s="7">
        <f t="shared" si="2253"/>
        <v>0</v>
      </c>
      <c r="QL41" s="7">
        <f t="shared" si="2253"/>
        <v>0</v>
      </c>
      <c r="QM41" s="7">
        <f t="shared" ref="QM41:QN41" si="2254">QM40/15.35</f>
        <v>0</v>
      </c>
      <c r="QN41" s="7">
        <f t="shared" si="2254"/>
        <v>0</v>
      </c>
      <c r="QO41" s="7">
        <f t="shared" ref="QO41:QP41" si="2255">QO40/15.35</f>
        <v>0</v>
      </c>
      <c r="QP41" s="7">
        <f t="shared" si="2255"/>
        <v>0</v>
      </c>
      <c r="QQ41" s="7">
        <f t="shared" ref="QQ41:QR41" si="2256">QQ40/15.35</f>
        <v>0</v>
      </c>
      <c r="QR41" s="7">
        <f t="shared" si="2256"/>
        <v>0</v>
      </c>
      <c r="QS41" s="7">
        <f t="shared" ref="QS41:QT41" si="2257">QS40/15.35</f>
        <v>0</v>
      </c>
      <c r="QT41" s="7">
        <f t="shared" si="2257"/>
        <v>0</v>
      </c>
      <c r="QU41" s="7">
        <f t="shared" ref="QU41:QV41" si="2258">QU40/15.35</f>
        <v>0</v>
      </c>
      <c r="QV41" s="7">
        <f t="shared" si="2258"/>
        <v>0</v>
      </c>
      <c r="QW41" s="7">
        <f t="shared" ref="QW41:QX41" si="2259">QW40/15.35</f>
        <v>0</v>
      </c>
      <c r="QX41" s="7">
        <f t="shared" si="2259"/>
        <v>0</v>
      </c>
      <c r="QY41" s="7">
        <f t="shared" ref="QY41:QZ41" si="2260">QY40/15.35</f>
        <v>0</v>
      </c>
      <c r="QZ41" s="7">
        <f t="shared" si="2260"/>
        <v>0</v>
      </c>
      <c r="RA41" s="7">
        <f t="shared" ref="RA41:RB41" si="2261">RA40/15.35</f>
        <v>0</v>
      </c>
      <c r="RB41" s="7">
        <f t="shared" si="2261"/>
        <v>0</v>
      </c>
      <c r="RC41" s="7">
        <f t="shared" ref="RC41:RD41" si="2262">RC40/15.35</f>
        <v>0</v>
      </c>
      <c r="RD41" s="7">
        <f t="shared" si="2262"/>
        <v>0</v>
      </c>
      <c r="RE41" s="7">
        <f t="shared" ref="RE41:RF41" si="2263">RE40/15.35</f>
        <v>0</v>
      </c>
      <c r="RF41" s="7">
        <f t="shared" si="2263"/>
        <v>0</v>
      </c>
      <c r="RG41" s="7">
        <f t="shared" ref="RG41:RH41" si="2264">RG40/15.35</f>
        <v>0</v>
      </c>
      <c r="RH41" s="7">
        <f t="shared" si="2264"/>
        <v>0</v>
      </c>
      <c r="RI41" s="7">
        <f t="shared" ref="RI41" si="2265">RI40/15.35</f>
        <v>0</v>
      </c>
      <c r="RJ41" s="7">
        <f t="shared" ref="RJ41:RK41" si="2266">RJ40/15.35</f>
        <v>0</v>
      </c>
      <c r="RK41" s="7">
        <f t="shared" si="2266"/>
        <v>0</v>
      </c>
      <c r="RL41" s="7">
        <f t="shared" ref="RL41:RM41" si="2267">RL40/15.35</f>
        <v>0</v>
      </c>
      <c r="RM41" s="7">
        <f t="shared" si="2267"/>
        <v>0</v>
      </c>
      <c r="RN41" s="7">
        <f t="shared" ref="RN41:RO41" si="2268">RN40/15.35</f>
        <v>0</v>
      </c>
      <c r="RO41" s="7">
        <f t="shared" si="2268"/>
        <v>0</v>
      </c>
      <c r="RP41" s="7">
        <f t="shared" ref="RP41" si="2269">RP40/15.35</f>
        <v>0</v>
      </c>
      <c r="RQ41" s="7">
        <f t="shared" ref="RQ41:RR41" si="2270">RQ40/15.35</f>
        <v>0</v>
      </c>
      <c r="RR41" s="7">
        <f t="shared" si="2270"/>
        <v>0</v>
      </c>
      <c r="RS41" s="7">
        <f t="shared" ref="RS41:RT41" si="2271">RS40/15.35</f>
        <v>0</v>
      </c>
      <c r="RT41" s="7">
        <f t="shared" si="2271"/>
        <v>0</v>
      </c>
      <c r="RU41" s="7">
        <f t="shared" ref="RU41:RV41" si="2272">RU40/15.35</f>
        <v>0</v>
      </c>
      <c r="RV41" s="7">
        <f t="shared" si="2272"/>
        <v>0</v>
      </c>
      <c r="RW41" s="7">
        <f t="shared" ref="RW41" si="2273">RW40/15.35</f>
        <v>0</v>
      </c>
      <c r="RX41" s="7">
        <f t="shared" ref="RX41:SD41" si="2274">RX40/15.35</f>
        <v>0</v>
      </c>
      <c r="RY41" s="7">
        <f t="shared" si="2274"/>
        <v>0</v>
      </c>
      <c r="RZ41" s="7">
        <f t="shared" si="2274"/>
        <v>0</v>
      </c>
      <c r="SA41" s="7">
        <f t="shared" si="2274"/>
        <v>0</v>
      </c>
      <c r="SB41" s="7">
        <f t="shared" si="2274"/>
        <v>0</v>
      </c>
      <c r="SC41" s="7">
        <f t="shared" si="2274"/>
        <v>0</v>
      </c>
      <c r="SD41" s="7">
        <f t="shared" si="2274"/>
        <v>0</v>
      </c>
      <c r="SE41" s="7">
        <f t="shared" ref="SE41:SF41" si="2275">SE40/15.35</f>
        <v>0</v>
      </c>
      <c r="SF41" s="7">
        <f t="shared" si="2275"/>
        <v>0</v>
      </c>
      <c r="SG41" s="7">
        <f t="shared" ref="SG41:SH41" si="2276">SG40/15.35</f>
        <v>0</v>
      </c>
      <c r="SH41" s="7">
        <f t="shared" si="2276"/>
        <v>0</v>
      </c>
      <c r="SI41" s="7">
        <f t="shared" ref="SI41:SJ41" si="2277">SI40/15.35</f>
        <v>0</v>
      </c>
      <c r="SJ41" s="7">
        <f t="shared" si="2277"/>
        <v>0</v>
      </c>
      <c r="SK41" s="7">
        <f t="shared" ref="SK41:SL41" si="2278">SK40/15.35</f>
        <v>0</v>
      </c>
      <c r="SL41" s="7">
        <f t="shared" si="2278"/>
        <v>0</v>
      </c>
      <c r="SM41" s="7">
        <f t="shared" ref="SM41:SO41" si="2279">SM40/15.35</f>
        <v>0</v>
      </c>
      <c r="SN41" s="7">
        <f t="shared" si="2279"/>
        <v>0</v>
      </c>
      <c r="SO41" s="7">
        <f t="shared" si="2279"/>
        <v>0</v>
      </c>
      <c r="SP41" s="7">
        <f t="shared" ref="SP41:SQ41" si="2280">SP40/15.35</f>
        <v>0</v>
      </c>
      <c r="SQ41" s="7">
        <f t="shared" si="2280"/>
        <v>0</v>
      </c>
      <c r="SR41" s="7">
        <f t="shared" ref="SR41:SS41" si="2281">SR40/15.35</f>
        <v>0</v>
      </c>
      <c r="SS41" s="7">
        <f t="shared" si="2281"/>
        <v>0</v>
      </c>
      <c r="ST41" s="7">
        <f t="shared" ref="ST41:SU41" si="2282">ST40/15.35</f>
        <v>0</v>
      </c>
      <c r="SU41" s="7">
        <f t="shared" si="2282"/>
        <v>0</v>
      </c>
      <c r="SV41" s="7">
        <f t="shared" ref="SV41:SW41" si="2283">SV40/15.35</f>
        <v>0</v>
      </c>
      <c r="SW41" s="7">
        <f t="shared" si="2283"/>
        <v>0</v>
      </c>
      <c r="SX41" s="7">
        <f t="shared" ref="SX41" si="2284">SX40/15.35</f>
        <v>0</v>
      </c>
      <c r="SY41" s="7">
        <f t="shared" ref="SY41:SZ41" si="2285">SY40/15.35</f>
        <v>0</v>
      </c>
      <c r="SZ41" s="7">
        <f t="shared" si="2285"/>
        <v>0</v>
      </c>
      <c r="TA41" s="7">
        <f t="shared" ref="TA41:TB41" si="2286">TA40/15.35</f>
        <v>0</v>
      </c>
      <c r="TB41" s="7">
        <f t="shared" si="2286"/>
        <v>0</v>
      </c>
      <c r="TC41" s="7">
        <f t="shared" ref="TC41:TD41" si="2287">TC40/15.35</f>
        <v>0</v>
      </c>
      <c r="TD41" s="7">
        <f t="shared" si="2287"/>
        <v>0</v>
      </c>
      <c r="TE41" s="7">
        <f t="shared" ref="TE41:TF41" si="2288">TE40/15.35</f>
        <v>0</v>
      </c>
      <c r="TF41" s="7">
        <f t="shared" si="2288"/>
        <v>0</v>
      </c>
      <c r="TG41" s="7">
        <f t="shared" ref="TG41:TH41" si="2289">TG40/15.35</f>
        <v>0</v>
      </c>
      <c r="TH41" s="7">
        <f t="shared" si="2289"/>
        <v>0</v>
      </c>
      <c r="TI41" s="7">
        <f t="shared" ref="TI41:TJ41" si="2290">TI40/15.35</f>
        <v>0</v>
      </c>
      <c r="TJ41" s="7">
        <f t="shared" si="2290"/>
        <v>0</v>
      </c>
      <c r="TK41" s="7">
        <f t="shared" ref="TK41:TL41" si="2291">TK40/15.35</f>
        <v>0</v>
      </c>
      <c r="TL41" s="7">
        <f t="shared" si="2291"/>
        <v>0</v>
      </c>
      <c r="TM41" s="7">
        <f t="shared" ref="TM41:TN41" si="2292">TM40/15.35</f>
        <v>0</v>
      </c>
      <c r="TN41" s="7">
        <f t="shared" si="2292"/>
        <v>0</v>
      </c>
      <c r="TO41" s="7">
        <f t="shared" ref="TO41:TP41" si="2293">TO40/15.35</f>
        <v>0</v>
      </c>
      <c r="TP41" s="7">
        <f t="shared" si="2293"/>
        <v>0</v>
      </c>
      <c r="TQ41" s="7">
        <f t="shared" ref="TQ41:TR41" si="2294">TQ40/15.35</f>
        <v>0</v>
      </c>
      <c r="TR41" s="7">
        <f t="shared" si="2294"/>
        <v>0</v>
      </c>
      <c r="TS41" s="7">
        <f t="shared" ref="TS41:TT41" si="2295">TS40/15.35</f>
        <v>0</v>
      </c>
      <c r="TT41" s="7">
        <f t="shared" si="2295"/>
        <v>0</v>
      </c>
      <c r="TU41" s="7">
        <f t="shared" ref="TU41:TV41" si="2296">TU40/15.35</f>
        <v>0</v>
      </c>
      <c r="TV41" s="7">
        <f t="shared" si="2296"/>
        <v>0</v>
      </c>
      <c r="TW41" s="7">
        <f t="shared" ref="TW41:TX41" si="2297">TW40/15.35</f>
        <v>0</v>
      </c>
      <c r="TX41" s="7">
        <f t="shared" si="2297"/>
        <v>0</v>
      </c>
      <c r="TY41" s="7">
        <f t="shared" ref="TY41:TZ41" si="2298">TY40/15.35</f>
        <v>0</v>
      </c>
      <c r="TZ41" s="7">
        <f t="shared" si="2298"/>
        <v>0</v>
      </c>
      <c r="UA41" s="7">
        <f t="shared" ref="UA41:UB41" si="2299">UA40/15.35</f>
        <v>0</v>
      </c>
      <c r="UB41" s="7">
        <f t="shared" si="2299"/>
        <v>0</v>
      </c>
      <c r="UC41" s="7">
        <f t="shared" ref="UC41:UD41" si="2300">UC40/15.35</f>
        <v>0</v>
      </c>
      <c r="UD41" s="7">
        <f t="shared" si="2300"/>
        <v>0</v>
      </c>
      <c r="UE41" s="7">
        <f t="shared" ref="UE41:UF41" si="2301">UE40/15.35</f>
        <v>0</v>
      </c>
      <c r="UF41" s="7">
        <f t="shared" si="2301"/>
        <v>0</v>
      </c>
      <c r="UG41" s="7">
        <f t="shared" ref="UG41:UH41" si="2302">UG40/15.35</f>
        <v>0</v>
      </c>
      <c r="UH41" s="7">
        <f t="shared" si="2302"/>
        <v>0</v>
      </c>
      <c r="UI41" s="7">
        <f t="shared" ref="UI41:UJ41" si="2303">UI40/15.35</f>
        <v>0</v>
      </c>
      <c r="UJ41" s="7">
        <f t="shared" si="2303"/>
        <v>0</v>
      </c>
      <c r="UK41" s="7">
        <f t="shared" ref="UK41:UL41" si="2304">UK40/15.35</f>
        <v>0</v>
      </c>
      <c r="UL41" s="7">
        <f t="shared" si="2304"/>
        <v>0</v>
      </c>
      <c r="UM41" s="7">
        <f t="shared" ref="UM41:UN41" si="2305">UM40/15.35</f>
        <v>0</v>
      </c>
      <c r="UN41" s="7">
        <f t="shared" si="2305"/>
        <v>0</v>
      </c>
      <c r="UO41" s="7">
        <f t="shared" ref="UO41:UP41" si="2306">UO40/15.35</f>
        <v>0</v>
      </c>
      <c r="UP41" s="7">
        <f t="shared" si="2306"/>
        <v>0</v>
      </c>
      <c r="UQ41" s="7">
        <f t="shared" ref="UQ41:UR41" si="2307">UQ40/15.35</f>
        <v>0</v>
      </c>
      <c r="UR41" s="7">
        <f t="shared" si="2307"/>
        <v>0</v>
      </c>
      <c r="US41" s="7">
        <f t="shared" ref="US41:UT41" si="2308">US40/15.35</f>
        <v>0</v>
      </c>
      <c r="UT41" s="7">
        <f t="shared" si="2308"/>
        <v>0</v>
      </c>
      <c r="UU41" s="7">
        <f t="shared" ref="UU41:UV41" si="2309">UU40/15.35</f>
        <v>0</v>
      </c>
      <c r="UV41" s="7">
        <f t="shared" si="2309"/>
        <v>0</v>
      </c>
      <c r="UW41" s="7">
        <f t="shared" ref="UW41:UX41" si="2310">UW40/15.35</f>
        <v>0</v>
      </c>
      <c r="UX41" s="7">
        <f t="shared" si="2310"/>
        <v>0</v>
      </c>
      <c r="UY41" s="7">
        <f t="shared" ref="UY41:UZ41" si="2311">UY40/15.35</f>
        <v>0</v>
      </c>
      <c r="UZ41" s="7">
        <f t="shared" si="2311"/>
        <v>0</v>
      </c>
      <c r="VA41" s="7">
        <f t="shared" ref="VA41:VB41" si="2312">VA40/15.35</f>
        <v>0</v>
      </c>
      <c r="VB41" s="7">
        <f t="shared" si="2312"/>
        <v>0</v>
      </c>
      <c r="VC41" s="7">
        <f t="shared" ref="VC41:VD41" si="2313">VC40/15.35</f>
        <v>0</v>
      </c>
      <c r="VD41" s="7">
        <f t="shared" si="2313"/>
        <v>0</v>
      </c>
      <c r="VE41" s="7">
        <f t="shared" ref="VE41:VF41" si="2314">VE40/15.35</f>
        <v>0</v>
      </c>
      <c r="VF41" s="7">
        <f t="shared" si="2314"/>
        <v>0</v>
      </c>
      <c r="VG41" s="7">
        <f t="shared" ref="VG41:VH41" si="2315">VG40/15.35</f>
        <v>0</v>
      </c>
      <c r="VH41" s="7">
        <f t="shared" si="2315"/>
        <v>0</v>
      </c>
      <c r="VI41" s="7">
        <f t="shared" ref="VI41:VJ41" si="2316">VI40/15.35</f>
        <v>0</v>
      </c>
      <c r="VJ41" s="7">
        <f t="shared" si="2316"/>
        <v>0</v>
      </c>
      <c r="VK41" s="7">
        <f t="shared" ref="VK41:VL41" si="2317">VK40/15.35</f>
        <v>0</v>
      </c>
      <c r="VL41" s="7">
        <f t="shared" si="2317"/>
        <v>0</v>
      </c>
      <c r="VM41" s="7">
        <f t="shared" ref="VM41:VN41" si="2318">VM40/15.35</f>
        <v>0</v>
      </c>
      <c r="VN41" s="7">
        <f t="shared" si="2318"/>
        <v>0</v>
      </c>
      <c r="VO41" s="7">
        <f t="shared" ref="VO41:VP41" si="2319">VO40/15.35</f>
        <v>0</v>
      </c>
      <c r="VP41" s="7">
        <f t="shared" si="2319"/>
        <v>0</v>
      </c>
      <c r="VQ41" s="7">
        <f t="shared" ref="VQ41:VR41" si="2320">VQ40/15.35</f>
        <v>0</v>
      </c>
      <c r="VR41" s="7">
        <f t="shared" si="2320"/>
        <v>0</v>
      </c>
      <c r="VS41" s="7">
        <f t="shared" ref="VS41:VT41" si="2321">VS40/15.35</f>
        <v>0</v>
      </c>
      <c r="VT41" s="7">
        <f t="shared" si="2321"/>
        <v>0</v>
      </c>
      <c r="VU41" s="7">
        <f t="shared" ref="VU41:VV41" si="2322">VU40/15.35</f>
        <v>0</v>
      </c>
      <c r="VV41" s="7">
        <f t="shared" si="2322"/>
        <v>0</v>
      </c>
      <c r="VW41" s="7">
        <f t="shared" ref="VW41:WC41" si="2323">VW40/15.35</f>
        <v>0</v>
      </c>
      <c r="VX41" s="7">
        <f t="shared" si="2323"/>
        <v>0</v>
      </c>
      <c r="VY41" s="7">
        <f t="shared" si="2323"/>
        <v>0</v>
      </c>
      <c r="VZ41" s="7">
        <f t="shared" si="2323"/>
        <v>0</v>
      </c>
      <c r="WA41" s="7">
        <f t="shared" si="2323"/>
        <v>0</v>
      </c>
      <c r="WB41" s="7">
        <f t="shared" si="2323"/>
        <v>0</v>
      </c>
      <c r="WC41" s="7">
        <f t="shared" si="2323"/>
        <v>0</v>
      </c>
      <c r="WD41" s="7">
        <f t="shared" ref="WD41:WE41" si="2324">WD40/15.35</f>
        <v>0</v>
      </c>
      <c r="WE41" s="7">
        <f t="shared" si="2324"/>
        <v>0</v>
      </c>
      <c r="WF41" s="7">
        <f t="shared" ref="WF41:WG41" si="2325">WF40/15.35</f>
        <v>0</v>
      </c>
      <c r="WG41" s="7">
        <f t="shared" si="2325"/>
        <v>0</v>
      </c>
      <c r="WH41" s="7">
        <f t="shared" ref="WH41:WI41" si="2326">WH40/15.35</f>
        <v>0</v>
      </c>
      <c r="WI41" s="7">
        <f t="shared" si="2326"/>
        <v>0</v>
      </c>
      <c r="WJ41" s="7">
        <f t="shared" ref="WJ41:WK41" si="2327">WJ40/15.35</f>
        <v>0</v>
      </c>
      <c r="WK41" s="7">
        <f t="shared" si="2327"/>
        <v>0</v>
      </c>
      <c r="WL41" s="7">
        <f t="shared" ref="WL41:WM41" si="2328">WL40/15.35</f>
        <v>0</v>
      </c>
      <c r="WM41" s="7">
        <f t="shared" si="2328"/>
        <v>0</v>
      </c>
      <c r="WN41" s="7">
        <f t="shared" ref="WN41:WO41" si="2329">WN40/15.35</f>
        <v>0</v>
      </c>
      <c r="WO41" s="7">
        <f t="shared" si="2329"/>
        <v>0</v>
      </c>
      <c r="WP41" s="7">
        <f t="shared" ref="WP41:WQ41" si="2330">WP40/15.35</f>
        <v>0</v>
      </c>
      <c r="WQ41" s="7">
        <f t="shared" si="2330"/>
        <v>0</v>
      </c>
      <c r="WR41" s="7">
        <f t="shared" ref="WR41" si="2331">WR40/15.35</f>
        <v>0</v>
      </c>
      <c r="WS41" s="7">
        <f t="shared" ref="WS41:WY41" si="2332">WS40/15.35</f>
        <v>0</v>
      </c>
      <c r="WT41" s="7">
        <f t="shared" si="2332"/>
        <v>0</v>
      </c>
      <c r="WU41" s="7">
        <f t="shared" si="2332"/>
        <v>0</v>
      </c>
      <c r="WV41" s="7">
        <f t="shared" si="2332"/>
        <v>0</v>
      </c>
      <c r="WW41" s="7">
        <f t="shared" si="2332"/>
        <v>0</v>
      </c>
      <c r="WX41" s="7">
        <f t="shared" si="2332"/>
        <v>0</v>
      </c>
      <c r="WY41" s="7">
        <f t="shared" si="2332"/>
        <v>0</v>
      </c>
      <c r="WZ41" s="7">
        <f t="shared" ref="WZ41:XA41" si="2333">WZ40/15.35</f>
        <v>0</v>
      </c>
      <c r="XA41" s="7">
        <f t="shared" si="2333"/>
        <v>0</v>
      </c>
      <c r="XB41" s="7">
        <f t="shared" ref="XB41:XC41" si="2334">XB40/15.35</f>
        <v>0</v>
      </c>
      <c r="XC41" s="7">
        <f t="shared" si="2334"/>
        <v>0</v>
      </c>
      <c r="XD41" s="7">
        <f t="shared" ref="XD41" si="2335">XD40/15.35</f>
        <v>0</v>
      </c>
      <c r="XE41" s="7">
        <f t="shared" ref="XE41:XK41" si="2336">XE40/15.35</f>
        <v>0</v>
      </c>
      <c r="XF41" s="7">
        <f t="shared" si="2336"/>
        <v>0</v>
      </c>
      <c r="XG41" s="7">
        <f t="shared" si="2336"/>
        <v>0</v>
      </c>
      <c r="XH41" s="7">
        <f t="shared" si="2336"/>
        <v>0</v>
      </c>
      <c r="XI41" s="7">
        <f t="shared" si="2336"/>
        <v>0</v>
      </c>
      <c r="XJ41" s="7">
        <f t="shared" si="2336"/>
        <v>0</v>
      </c>
      <c r="XK41" s="7">
        <f t="shared" si="2336"/>
        <v>0</v>
      </c>
      <c r="XL41" s="7">
        <f t="shared" ref="XL41" si="2337">XL40/15.35</f>
        <v>0</v>
      </c>
      <c r="XM41" s="7">
        <f t="shared" ref="XM41:XS41" si="2338">XM40/15.35</f>
        <v>0</v>
      </c>
      <c r="XN41" s="7">
        <f t="shared" si="2338"/>
        <v>0</v>
      </c>
      <c r="XO41" s="7">
        <f t="shared" si="2338"/>
        <v>0</v>
      </c>
      <c r="XP41" s="7">
        <f t="shared" si="2338"/>
        <v>0</v>
      </c>
      <c r="XQ41" s="7">
        <f t="shared" si="2338"/>
        <v>0</v>
      </c>
      <c r="XR41" s="7">
        <f t="shared" si="2338"/>
        <v>0</v>
      </c>
      <c r="XS41" s="7">
        <f t="shared" si="2338"/>
        <v>0</v>
      </c>
      <c r="XT41" s="7">
        <f t="shared" ref="XT41:XU41" si="2339">XT40/15.35</f>
        <v>0</v>
      </c>
      <c r="XU41" s="7">
        <f t="shared" si="2339"/>
        <v>0</v>
      </c>
      <c r="XV41" s="7">
        <f t="shared" ref="XV41:XW41" si="2340">XV40/15.35</f>
        <v>0</v>
      </c>
      <c r="XW41" s="7">
        <f t="shared" si="2340"/>
        <v>0</v>
      </c>
      <c r="XX41" s="7">
        <f t="shared" ref="XX41:XY41" si="2341">XX40/15.35</f>
        <v>0</v>
      </c>
      <c r="XY41" s="7">
        <f t="shared" si="2341"/>
        <v>0</v>
      </c>
      <c r="XZ41" s="7">
        <f t="shared" ref="XZ41" si="2342">XZ40/15.35</f>
        <v>0</v>
      </c>
      <c r="YA41" s="7">
        <f t="shared" ref="YA41:YB41" si="2343">YA40/15.35</f>
        <v>0</v>
      </c>
      <c r="YB41" s="7">
        <f t="shared" si="2343"/>
        <v>0</v>
      </c>
      <c r="YC41" s="7">
        <f t="shared" ref="YC41:YD41" si="2344">YC40/15.35</f>
        <v>0</v>
      </c>
      <c r="YD41" s="7">
        <f t="shared" si="2344"/>
        <v>0</v>
      </c>
      <c r="YE41" s="7">
        <f t="shared" ref="YE41:YF41" si="2345">YE40/15.35</f>
        <v>0</v>
      </c>
      <c r="YF41" s="7">
        <f t="shared" si="2345"/>
        <v>0</v>
      </c>
      <c r="YG41" s="7">
        <f t="shared" ref="YG41:YH41" si="2346">YG40/15.35</f>
        <v>0</v>
      </c>
      <c r="YH41" s="7">
        <f t="shared" si="2346"/>
        <v>0</v>
      </c>
      <c r="YI41" s="7">
        <f t="shared" ref="YI41:YJ41" si="2347">YI40/15.35</f>
        <v>0</v>
      </c>
      <c r="YJ41" s="7">
        <f t="shared" si="2347"/>
        <v>0</v>
      </c>
      <c r="YK41" s="7">
        <f t="shared" ref="YK41:YL41" si="2348">YK40/15.35</f>
        <v>0</v>
      </c>
      <c r="YL41" s="7">
        <f t="shared" si="2348"/>
        <v>0</v>
      </c>
      <c r="YM41" s="7">
        <f t="shared" ref="YM41:YN41" si="2349">YM40/15.35</f>
        <v>0</v>
      </c>
      <c r="YN41" s="7">
        <f t="shared" si="2349"/>
        <v>0</v>
      </c>
      <c r="YO41" s="7">
        <f t="shared" ref="YO41:YP41" si="2350">YO40/15.35</f>
        <v>0</v>
      </c>
      <c r="YP41" s="7">
        <f t="shared" si="2350"/>
        <v>0</v>
      </c>
      <c r="YQ41" s="7">
        <f t="shared" ref="YQ41:YR41" si="2351">YQ40/15.35</f>
        <v>0</v>
      </c>
      <c r="YR41" s="7">
        <f t="shared" si="2351"/>
        <v>0</v>
      </c>
      <c r="YS41" s="7">
        <f t="shared" ref="YS41:YT41" si="2352">YS40/15.35</f>
        <v>0</v>
      </c>
      <c r="YT41" s="7">
        <f t="shared" si="2352"/>
        <v>0</v>
      </c>
      <c r="YU41" s="7">
        <f t="shared" ref="YU41:YV41" si="2353">YU40/15.35</f>
        <v>0</v>
      </c>
      <c r="YV41" s="7">
        <f t="shared" si="2353"/>
        <v>0</v>
      </c>
      <c r="YW41" s="7">
        <f t="shared" ref="YW41:YX41" si="2354">YW40/15.35</f>
        <v>0</v>
      </c>
      <c r="YX41" s="7">
        <f t="shared" si="2354"/>
        <v>0</v>
      </c>
      <c r="YY41" s="7">
        <f t="shared" ref="YY41" si="2355">YY40/15.35</f>
        <v>0</v>
      </c>
      <c r="YZ41" s="7">
        <f t="shared" ref="YZ41:ZA41" si="2356">YZ40/15.35</f>
        <v>0</v>
      </c>
      <c r="ZA41" s="7">
        <f t="shared" si="2356"/>
        <v>0</v>
      </c>
      <c r="ZB41" s="7">
        <f t="shared" ref="ZB41:ZC41" si="2357">ZB40/15.35</f>
        <v>0</v>
      </c>
      <c r="ZC41" s="7">
        <f t="shared" si="2357"/>
        <v>0</v>
      </c>
      <c r="ZD41" s="7">
        <f t="shared" ref="ZD41:ZE41" si="2358">ZD40/15.35</f>
        <v>0</v>
      </c>
      <c r="ZE41" s="7">
        <f t="shared" si="2358"/>
        <v>0</v>
      </c>
      <c r="ZF41" s="7">
        <f t="shared" ref="ZF41:ZG41" si="2359">ZF40/15.35</f>
        <v>0</v>
      </c>
      <c r="ZG41" s="7">
        <f t="shared" si="2359"/>
        <v>0</v>
      </c>
      <c r="ZH41" s="7">
        <f t="shared" ref="ZH41" si="2360">ZH40/15.35</f>
        <v>0</v>
      </c>
      <c r="ZI41" s="7">
        <f t="shared" ref="ZI41:ZO41" si="2361">ZI40/15.35</f>
        <v>0</v>
      </c>
      <c r="ZJ41" s="7">
        <f t="shared" si="2361"/>
        <v>0</v>
      </c>
      <c r="ZK41" s="7">
        <f t="shared" si="2361"/>
        <v>0</v>
      </c>
      <c r="ZL41" s="7">
        <f t="shared" si="2361"/>
        <v>0</v>
      </c>
      <c r="ZM41" s="7">
        <f t="shared" si="2361"/>
        <v>0</v>
      </c>
      <c r="ZN41" s="7">
        <f t="shared" si="2361"/>
        <v>0</v>
      </c>
      <c r="ZO41" s="7">
        <f t="shared" si="2361"/>
        <v>0</v>
      </c>
      <c r="ZP41" s="7">
        <f t="shared" ref="ZP41" si="2362">ZP40/15.35</f>
        <v>0</v>
      </c>
      <c r="ZQ41" s="7">
        <f t="shared" ref="ZQ41:ZW41" si="2363">ZQ40/15.35</f>
        <v>0</v>
      </c>
      <c r="ZR41" s="7">
        <f t="shared" si="2363"/>
        <v>0</v>
      </c>
      <c r="ZS41" s="7">
        <f t="shared" si="2363"/>
        <v>0</v>
      </c>
      <c r="ZT41" s="7">
        <f t="shared" si="2363"/>
        <v>0</v>
      </c>
      <c r="ZU41" s="7">
        <f t="shared" si="2363"/>
        <v>0</v>
      </c>
      <c r="ZV41" s="7">
        <f t="shared" si="2363"/>
        <v>0</v>
      </c>
      <c r="ZW41" s="7">
        <f t="shared" si="2363"/>
        <v>0</v>
      </c>
      <c r="ZX41" s="7">
        <f t="shared" ref="ZX41:ZY41" si="2364">ZX40/15.35</f>
        <v>0</v>
      </c>
      <c r="ZY41" s="7">
        <f t="shared" si="2364"/>
        <v>0</v>
      </c>
      <c r="ZZ41" s="7">
        <f t="shared" ref="ZZ41:AAA41" si="2365">ZZ40/15.35</f>
        <v>0</v>
      </c>
      <c r="AAA41" s="7">
        <f t="shared" si="2365"/>
        <v>0</v>
      </c>
      <c r="AAB41" s="7">
        <f t="shared" ref="AAB41:AAC41" si="2366">AAB40/15.35</f>
        <v>0</v>
      </c>
      <c r="AAC41" s="7">
        <f t="shared" si="2366"/>
        <v>0</v>
      </c>
      <c r="AAD41" s="7">
        <f t="shared" ref="AAD41:AAE41" si="2367">AAD40/15.35</f>
        <v>0</v>
      </c>
      <c r="AAE41" s="7">
        <f t="shared" si="2367"/>
        <v>0</v>
      </c>
      <c r="AAF41" s="7">
        <f t="shared" ref="AAF41:AAG41" si="2368">AAF40/15.35</f>
        <v>0</v>
      </c>
      <c r="AAG41" s="7">
        <f t="shared" si="2368"/>
        <v>0</v>
      </c>
      <c r="AAH41" s="7">
        <f t="shared" ref="AAH41:AAI41" si="2369">AAH40/15.35</f>
        <v>0</v>
      </c>
      <c r="AAI41" s="7">
        <f t="shared" si="2369"/>
        <v>0</v>
      </c>
      <c r="AAJ41" s="7">
        <f t="shared" ref="AAJ41:AAK41" si="2370">AAJ40/15.35</f>
        <v>0</v>
      </c>
      <c r="AAK41" s="7">
        <f t="shared" si="2370"/>
        <v>0</v>
      </c>
      <c r="AAL41" s="7">
        <f t="shared" ref="AAL41:AAM41" si="2371">AAL40/15.35</f>
        <v>0</v>
      </c>
      <c r="AAM41" s="7">
        <f t="shared" si="2371"/>
        <v>0</v>
      </c>
      <c r="AAN41" s="7">
        <f t="shared" ref="AAN41:AAO41" si="2372">AAN40/15.35</f>
        <v>0</v>
      </c>
      <c r="AAO41" s="7">
        <f t="shared" si="2372"/>
        <v>0</v>
      </c>
      <c r="AAP41" s="7">
        <f t="shared" ref="AAP41:AAQ41" si="2373">AAP40/15.35</f>
        <v>0</v>
      </c>
      <c r="AAQ41" s="7">
        <f t="shared" si="2373"/>
        <v>0</v>
      </c>
      <c r="AAR41" s="7">
        <f t="shared" ref="AAR41:AAS41" si="2374">AAR40/15.35</f>
        <v>0</v>
      </c>
      <c r="AAS41" s="7">
        <f t="shared" si="2374"/>
        <v>0</v>
      </c>
      <c r="AAT41" s="7">
        <f t="shared" ref="AAT41:AAU41" si="2375">AAT40/15.35</f>
        <v>0</v>
      </c>
      <c r="AAU41" s="7">
        <f t="shared" si="2375"/>
        <v>0</v>
      </c>
      <c r="AAV41" s="7">
        <f t="shared" ref="AAV41:AAW41" si="2376">AAV40/15.35</f>
        <v>0</v>
      </c>
      <c r="AAW41" s="7">
        <f t="shared" si="2376"/>
        <v>0</v>
      </c>
      <c r="AAX41" s="7">
        <f t="shared" ref="AAX41:AAY41" si="2377">AAX40/15.35</f>
        <v>0</v>
      </c>
      <c r="AAY41" s="7">
        <f t="shared" si="2377"/>
        <v>0</v>
      </c>
      <c r="AAZ41" s="7">
        <f t="shared" ref="AAZ41:ABA41" si="2378">AAZ40/15.35</f>
        <v>0</v>
      </c>
      <c r="ABA41" s="7">
        <f t="shared" si="2378"/>
        <v>0</v>
      </c>
      <c r="ABB41" s="7">
        <f t="shared" ref="ABB41:ABC41" si="2379">ABB40/15.35</f>
        <v>0</v>
      </c>
      <c r="ABC41" s="7">
        <f t="shared" si="2379"/>
        <v>0</v>
      </c>
      <c r="ABD41" s="7">
        <f t="shared" ref="ABD41:ABE41" si="2380">ABD40/15.35</f>
        <v>0</v>
      </c>
      <c r="ABE41" s="7">
        <f t="shared" si="2380"/>
        <v>0</v>
      </c>
      <c r="ABF41" s="7">
        <f t="shared" ref="ABF41:ABG41" si="2381">ABF40/15.35</f>
        <v>0</v>
      </c>
      <c r="ABG41" s="7">
        <f t="shared" si="2381"/>
        <v>0</v>
      </c>
      <c r="ABH41" s="7">
        <f t="shared" ref="ABH41" si="2382">ABH40/15.35</f>
        <v>0</v>
      </c>
      <c r="ABI41" s="7">
        <f t="shared" ref="ABI41:ABJ41" si="2383">ABI40/15.35</f>
        <v>0</v>
      </c>
      <c r="ABJ41" s="7">
        <f t="shared" si="2383"/>
        <v>0</v>
      </c>
      <c r="ABK41" s="7">
        <f t="shared" ref="ABK41:ABL41" si="2384">ABK40/15.35</f>
        <v>0</v>
      </c>
      <c r="ABL41" s="7">
        <f t="shared" si="2384"/>
        <v>0</v>
      </c>
      <c r="ABM41" s="7">
        <f t="shared" ref="ABM41:ABN41" si="2385">ABM40/15.35</f>
        <v>0</v>
      </c>
      <c r="ABN41" s="7">
        <f t="shared" si="2385"/>
        <v>0</v>
      </c>
      <c r="ABO41" s="7">
        <f t="shared" ref="ABO41:ABP41" si="2386">ABO40/15.35</f>
        <v>0</v>
      </c>
      <c r="ABP41" s="7">
        <f t="shared" si="2386"/>
        <v>0</v>
      </c>
      <c r="ABQ41" s="7">
        <f t="shared" ref="ABQ41:ABR41" si="2387">ABQ40/15.35</f>
        <v>0</v>
      </c>
      <c r="ABR41" s="7">
        <f t="shared" si="2387"/>
        <v>0</v>
      </c>
      <c r="ABS41" s="7">
        <f t="shared" ref="ABS41:ABT41" si="2388">ABS40/15.35</f>
        <v>0</v>
      </c>
      <c r="ABT41" s="7">
        <f t="shared" si="2388"/>
        <v>0</v>
      </c>
      <c r="ABU41" s="7">
        <f t="shared" ref="ABU41:ABV41" si="2389">ABU40/15.35</f>
        <v>0</v>
      </c>
      <c r="ABV41" s="7">
        <f t="shared" si="2389"/>
        <v>0</v>
      </c>
      <c r="ABW41" s="7">
        <f t="shared" ref="ABW41:ABX41" si="2390">ABW40/15.35</f>
        <v>0</v>
      </c>
      <c r="ABX41" s="7">
        <f t="shared" si="2390"/>
        <v>0</v>
      </c>
      <c r="ABY41" s="7">
        <f t="shared" ref="ABY41:ABZ41" si="2391">ABY40/15.35</f>
        <v>0</v>
      </c>
      <c r="ABZ41" s="7">
        <f t="shared" si="2391"/>
        <v>0</v>
      </c>
      <c r="ACA41" s="7">
        <f t="shared" ref="ACA41:ACB41" si="2392">ACA40/15.35</f>
        <v>0</v>
      </c>
      <c r="ACB41" s="7">
        <f t="shared" si="2392"/>
        <v>0</v>
      </c>
      <c r="ACC41" s="7">
        <f t="shared" ref="ACC41:ACD41" si="2393">ACC40/15.35</f>
        <v>0</v>
      </c>
      <c r="ACD41" s="7">
        <f t="shared" si="2393"/>
        <v>0</v>
      </c>
      <c r="ACE41" s="7">
        <f t="shared" ref="ACE41:ACF41" si="2394">ACE40/15.35</f>
        <v>0</v>
      </c>
      <c r="ACF41" s="7">
        <f t="shared" si="2394"/>
        <v>0</v>
      </c>
      <c r="ACG41" s="7">
        <f t="shared" ref="ACG41:ACH41" si="2395">ACG40/15.35</f>
        <v>0</v>
      </c>
      <c r="ACH41" s="7">
        <f t="shared" si="2395"/>
        <v>0</v>
      </c>
      <c r="ACI41" s="7">
        <f t="shared" ref="ACI41:ACJ41" si="2396">ACI40/15.35</f>
        <v>0</v>
      </c>
      <c r="ACJ41" s="7">
        <f t="shared" si="2396"/>
        <v>0</v>
      </c>
      <c r="ACK41" s="7">
        <f t="shared" ref="ACK41:ACL41" si="2397">ACK40/15.35</f>
        <v>0</v>
      </c>
      <c r="ACL41" s="7">
        <f t="shared" si="2397"/>
        <v>0</v>
      </c>
      <c r="ACM41" s="7">
        <f t="shared" ref="ACM41:ACN41" si="2398">ACM40/15.35</f>
        <v>0</v>
      </c>
      <c r="ACN41" s="7">
        <f t="shared" si="2398"/>
        <v>0</v>
      </c>
      <c r="ACO41" s="7">
        <f t="shared" ref="ACO41:ACP41" si="2399">ACO40/15.35</f>
        <v>0</v>
      </c>
      <c r="ACP41" s="7">
        <f t="shared" si="2399"/>
        <v>0</v>
      </c>
      <c r="ACQ41" s="7">
        <f t="shared" ref="ACQ41:ACR41" si="2400">ACQ40/15.35</f>
        <v>0</v>
      </c>
      <c r="ACR41" s="7">
        <f t="shared" si="2400"/>
        <v>0</v>
      </c>
      <c r="ACS41" s="7">
        <f t="shared" ref="ACS41:ACT41" si="2401">ACS40/15.35</f>
        <v>0</v>
      </c>
      <c r="ACT41" s="7">
        <f t="shared" si="2401"/>
        <v>0</v>
      </c>
      <c r="ACU41" s="7">
        <f t="shared" ref="ACU41:ACV41" si="2402">ACU40/15.35</f>
        <v>0</v>
      </c>
      <c r="ACV41" s="7">
        <f t="shared" si="2402"/>
        <v>0</v>
      </c>
      <c r="ACW41" s="7">
        <f t="shared" ref="ACW41:ACX41" si="2403">ACW40/15.35</f>
        <v>0</v>
      </c>
      <c r="ACX41" s="7">
        <f t="shared" si="2403"/>
        <v>0</v>
      </c>
      <c r="ACY41" s="7">
        <f t="shared" ref="ACY41:ACZ41" si="2404">ACY40/15.35</f>
        <v>0</v>
      </c>
      <c r="ACZ41" s="7">
        <f t="shared" si="2404"/>
        <v>0</v>
      </c>
      <c r="ADA41" s="7">
        <f t="shared" ref="ADA41:ADB41" si="2405">ADA40/15.35</f>
        <v>0</v>
      </c>
      <c r="ADB41" s="7">
        <f t="shared" si="2405"/>
        <v>0</v>
      </c>
      <c r="ADC41" s="7">
        <f t="shared" ref="ADC41:ADD41" si="2406">ADC40/15.35</f>
        <v>0</v>
      </c>
      <c r="ADD41" s="7">
        <f t="shared" si="2406"/>
        <v>0</v>
      </c>
      <c r="ADE41" s="7">
        <f t="shared" ref="ADE41:ADF41" si="2407">ADE40/15.35</f>
        <v>0</v>
      </c>
      <c r="ADF41" s="7">
        <f t="shared" si="2407"/>
        <v>0</v>
      </c>
      <c r="ADG41" s="7">
        <f t="shared" ref="ADG41:ADH41" si="2408">ADG40/15.35</f>
        <v>0</v>
      </c>
      <c r="ADH41" s="7">
        <f t="shared" si="2408"/>
        <v>0</v>
      </c>
      <c r="ADI41" s="7">
        <f t="shared" ref="ADI41:ADJ41" si="2409">ADI40/15.35</f>
        <v>0</v>
      </c>
      <c r="ADJ41" s="7">
        <f t="shared" si="2409"/>
        <v>0</v>
      </c>
      <c r="ADK41" s="7">
        <f t="shared" ref="ADK41:ADL41" si="2410">ADK40/15.35</f>
        <v>0</v>
      </c>
      <c r="ADL41" s="7">
        <f t="shared" si="2410"/>
        <v>0</v>
      </c>
      <c r="ADM41" s="7">
        <f t="shared" ref="ADM41:ADN41" si="2411">ADM40/15.35</f>
        <v>0</v>
      </c>
      <c r="ADN41" s="7">
        <f t="shared" si="2411"/>
        <v>0</v>
      </c>
      <c r="ADO41" s="7">
        <f t="shared" ref="ADO41:ADP41" si="2412">ADO40/15.35</f>
        <v>0</v>
      </c>
      <c r="ADP41" s="7">
        <f t="shared" si="2412"/>
        <v>0</v>
      </c>
      <c r="ADQ41" s="7">
        <f t="shared" ref="ADQ41:ADR41" si="2413">ADQ40/15.35</f>
        <v>0</v>
      </c>
      <c r="ADR41" s="7">
        <f t="shared" si="2413"/>
        <v>0</v>
      </c>
      <c r="ADS41" s="7">
        <f t="shared" ref="ADS41:ADT41" si="2414">ADS40/15.35</f>
        <v>0</v>
      </c>
      <c r="ADT41" s="7">
        <f t="shared" si="2414"/>
        <v>0</v>
      </c>
      <c r="ADU41" s="7">
        <f t="shared" ref="ADU41:ADV41" si="2415">ADU40/15.35</f>
        <v>0</v>
      </c>
      <c r="ADV41" s="7">
        <f t="shared" si="2415"/>
        <v>0</v>
      </c>
      <c r="ADW41" s="7">
        <f t="shared" ref="ADW41:ADX41" si="2416">ADW40/15.35</f>
        <v>0</v>
      </c>
      <c r="ADX41" s="7">
        <f t="shared" si="2416"/>
        <v>0</v>
      </c>
      <c r="ADY41" s="7">
        <f t="shared" ref="ADY41:ADZ41" si="2417">ADY40/15.35</f>
        <v>0</v>
      </c>
      <c r="ADZ41" s="7">
        <f t="shared" si="2417"/>
        <v>0</v>
      </c>
      <c r="AEA41" s="7">
        <f t="shared" ref="AEA41" si="2418">AEA40/15.35</f>
        <v>0</v>
      </c>
      <c r="AEB41" s="7">
        <f t="shared" ref="AEB41:AEC41" si="2419">AEB40/15.35</f>
        <v>0</v>
      </c>
      <c r="AEC41" s="7">
        <f t="shared" si="2419"/>
        <v>0</v>
      </c>
      <c r="AED41" s="7">
        <f t="shared" ref="AED41:AEE41" si="2420">AED40/15.35</f>
        <v>0</v>
      </c>
      <c r="AEE41" s="7">
        <f t="shared" si="2420"/>
        <v>0</v>
      </c>
      <c r="AEF41" s="7">
        <f t="shared" ref="AEF41:AEG41" si="2421">AEF40/15.35</f>
        <v>0</v>
      </c>
      <c r="AEG41" s="7">
        <f t="shared" si="2421"/>
        <v>0</v>
      </c>
      <c r="AEH41" s="7">
        <f t="shared" ref="AEH41" si="2422">AEH40/15.35</f>
        <v>0</v>
      </c>
      <c r="AEI41" s="7">
        <f t="shared" ref="AEI41:AEO41" si="2423">AEI40/15.35</f>
        <v>0</v>
      </c>
      <c r="AEJ41" s="7">
        <f t="shared" si="2423"/>
        <v>0</v>
      </c>
      <c r="AEK41" s="7">
        <f t="shared" si="2423"/>
        <v>0</v>
      </c>
      <c r="AEL41" s="7">
        <f t="shared" si="2423"/>
        <v>0</v>
      </c>
      <c r="AEM41" s="7">
        <f t="shared" si="2423"/>
        <v>0</v>
      </c>
      <c r="AEN41" s="7">
        <f t="shared" si="2423"/>
        <v>0</v>
      </c>
      <c r="AEO41" s="7">
        <f t="shared" si="2423"/>
        <v>0</v>
      </c>
      <c r="AEP41" s="7">
        <f t="shared" ref="AEP41:AEQ41" si="2424">AEP40/15.35</f>
        <v>0</v>
      </c>
      <c r="AEQ41" s="7">
        <f t="shared" si="2424"/>
        <v>0</v>
      </c>
      <c r="AER41" s="7">
        <f t="shared" ref="AER41:AES41" si="2425">AER40/15.35</f>
        <v>0</v>
      </c>
      <c r="AES41" s="7">
        <f t="shared" si="2425"/>
        <v>0</v>
      </c>
      <c r="AET41" s="7">
        <f t="shared" ref="AET41:AEU41" si="2426">AET40/15.35</f>
        <v>0</v>
      </c>
      <c r="AEU41" s="7">
        <f t="shared" si="2426"/>
        <v>0</v>
      </c>
      <c r="AEV41" s="7">
        <f t="shared" ref="AEV41:AEW41" si="2427">AEV40/15.35</f>
        <v>0</v>
      </c>
      <c r="AEW41" s="7">
        <f t="shared" si="2427"/>
        <v>0</v>
      </c>
      <c r="AEX41" s="7">
        <f t="shared" ref="AEX41:AEY41" si="2428">AEX40/15.35</f>
        <v>0</v>
      </c>
      <c r="AEY41" s="7">
        <f t="shared" si="2428"/>
        <v>0</v>
      </c>
      <c r="AEZ41" s="7">
        <f t="shared" ref="AEZ41:AFA41" si="2429">AEZ40/15.35</f>
        <v>0</v>
      </c>
      <c r="AFA41" s="7">
        <f t="shared" si="2429"/>
        <v>0</v>
      </c>
      <c r="AFB41" s="7">
        <f t="shared" ref="AFB41:AFC41" si="2430">AFB40/15.35</f>
        <v>0</v>
      </c>
      <c r="AFC41" s="7">
        <f t="shared" si="2430"/>
        <v>0</v>
      </c>
      <c r="AFD41" s="7">
        <f t="shared" ref="AFD41:AFE41" si="2431">AFD40/15.35</f>
        <v>0</v>
      </c>
      <c r="AFE41" s="7">
        <f t="shared" si="2431"/>
        <v>0</v>
      </c>
      <c r="AFF41" s="7">
        <f t="shared" ref="AFF41:AFG41" si="2432">AFF40/15.35</f>
        <v>0</v>
      </c>
      <c r="AFG41" s="7">
        <f t="shared" si="2432"/>
        <v>0</v>
      </c>
      <c r="AFH41" s="7">
        <f t="shared" ref="AFH41:AFI41" si="2433">AFH40/15.35</f>
        <v>0</v>
      </c>
      <c r="AFI41" s="7">
        <f t="shared" si="2433"/>
        <v>0</v>
      </c>
      <c r="AFJ41" s="7">
        <f t="shared" ref="AFJ41:AFK41" si="2434">AFJ40/15.35</f>
        <v>0</v>
      </c>
      <c r="AFK41" s="7">
        <f t="shared" si="2434"/>
        <v>0</v>
      </c>
      <c r="AFL41" s="7">
        <f t="shared" ref="AFL41:AFM41" si="2435">AFL40/15.35</f>
        <v>0</v>
      </c>
      <c r="AFM41" s="7">
        <f t="shared" si="2435"/>
        <v>0</v>
      </c>
      <c r="AFN41" s="7">
        <f t="shared" ref="AFN41:AFO41" si="2436">AFN40/15.35</f>
        <v>0</v>
      </c>
      <c r="AFO41" s="7">
        <f t="shared" si="2436"/>
        <v>0</v>
      </c>
      <c r="AFP41" s="7">
        <f t="shared" ref="AFP41:AFQ41" si="2437">AFP40/15.35</f>
        <v>0</v>
      </c>
      <c r="AFQ41" s="7">
        <f t="shared" si="2437"/>
        <v>0</v>
      </c>
      <c r="AFR41" s="7">
        <f t="shared" ref="AFR41:AFS41" si="2438">AFR40/15.35</f>
        <v>0</v>
      </c>
      <c r="AFS41" s="7">
        <f t="shared" si="2438"/>
        <v>0</v>
      </c>
      <c r="AFT41" s="7">
        <f t="shared" ref="AFT41:AFU41" si="2439">AFT40/15.35</f>
        <v>0</v>
      </c>
      <c r="AFU41" s="7">
        <f t="shared" si="2439"/>
        <v>0</v>
      </c>
      <c r="AFV41" s="7">
        <f t="shared" ref="AFV41:AFW41" si="2440">AFV40/15.35</f>
        <v>0</v>
      </c>
      <c r="AFW41" s="7">
        <f t="shared" si="2440"/>
        <v>0</v>
      </c>
      <c r="AFX41" s="7">
        <f t="shared" ref="AFX41:AFY41" si="2441">AFX40/15.35</f>
        <v>0</v>
      </c>
      <c r="AFY41" s="7">
        <f t="shared" si="2441"/>
        <v>0</v>
      </c>
      <c r="AFZ41" s="7">
        <f t="shared" ref="AFZ41:AGA41" si="2442">AFZ40/15.35</f>
        <v>0</v>
      </c>
      <c r="AGA41" s="7">
        <f t="shared" si="2442"/>
        <v>0</v>
      </c>
      <c r="AGB41" s="7">
        <f t="shared" ref="AGB41:AGD41" si="2443">AGB40/15.35</f>
        <v>0</v>
      </c>
      <c r="AGC41" s="7">
        <f t="shared" si="2443"/>
        <v>0</v>
      </c>
      <c r="AGD41" s="7">
        <f t="shared" si="2443"/>
        <v>0</v>
      </c>
      <c r="AGE41" s="7">
        <f t="shared" ref="AGE41:AGF41" si="2444">AGE40/15.35</f>
        <v>0</v>
      </c>
      <c r="AGF41" s="7">
        <f t="shared" si="2444"/>
        <v>0</v>
      </c>
      <c r="AGG41" s="7">
        <f t="shared" ref="AGG41:AGH41" si="2445">AGG40/15.35</f>
        <v>0</v>
      </c>
      <c r="AGH41" s="7">
        <f t="shared" si="2445"/>
        <v>0</v>
      </c>
      <c r="AGI41" s="7">
        <f t="shared" ref="AGI41:AGJ41" si="2446">AGI40/15.35</f>
        <v>0</v>
      </c>
      <c r="AGJ41" s="7">
        <f t="shared" si="2446"/>
        <v>0</v>
      </c>
      <c r="AGK41" s="7">
        <f t="shared" ref="AGK41:AGL41" si="2447">AGK40/15.35</f>
        <v>0</v>
      </c>
      <c r="AGL41" s="7">
        <f t="shared" si="2447"/>
        <v>0</v>
      </c>
      <c r="AGM41" s="7">
        <f t="shared" ref="AGM41:AGN41" si="2448">AGM40/15.35</f>
        <v>0</v>
      </c>
      <c r="AGN41" s="7">
        <f t="shared" si="2448"/>
        <v>0</v>
      </c>
      <c r="AGO41" s="7">
        <f t="shared" ref="AGO41:AGP41" si="2449">AGO40/15.35</f>
        <v>0</v>
      </c>
      <c r="AGP41" s="7">
        <f t="shared" si="2449"/>
        <v>0</v>
      </c>
      <c r="AGQ41" s="7">
        <f t="shared" ref="AGQ41:AGR41" si="2450">AGQ40/15.35</f>
        <v>0</v>
      </c>
      <c r="AGR41" s="7">
        <f t="shared" si="2450"/>
        <v>0</v>
      </c>
      <c r="AGS41" s="7">
        <f t="shared" ref="AGS41:AGT41" si="2451">AGS40/15.35</f>
        <v>0</v>
      </c>
      <c r="AGT41" s="7">
        <f t="shared" si="2451"/>
        <v>0</v>
      </c>
      <c r="AGU41" s="7">
        <f t="shared" ref="AGU41:AGW41" si="2452">AGU40/15.35</f>
        <v>0</v>
      </c>
      <c r="AGV41" s="7">
        <f t="shared" si="2452"/>
        <v>0</v>
      </c>
      <c r="AGW41" s="7">
        <f t="shared" si="2452"/>
        <v>0</v>
      </c>
      <c r="AGX41" s="7">
        <f t="shared" ref="AGX41:AGY41" si="2453">AGX40/15.35</f>
        <v>0</v>
      </c>
      <c r="AGY41" s="7">
        <f t="shared" si="2453"/>
        <v>0</v>
      </c>
      <c r="AGZ41" s="7">
        <f t="shared" ref="AGZ41:AHA41" si="2454">AGZ40/15.35</f>
        <v>0</v>
      </c>
      <c r="AHA41" s="7">
        <f t="shared" si="2454"/>
        <v>0</v>
      </c>
      <c r="AHB41" s="7">
        <f t="shared" ref="AHB41:AHC41" si="2455">AHB40/15.35</f>
        <v>0</v>
      </c>
      <c r="AHC41" s="7">
        <f t="shared" si="2455"/>
        <v>0</v>
      </c>
      <c r="AHD41" s="7">
        <f t="shared" ref="AHD41:AHE41" si="2456">AHD40/15.35</f>
        <v>0</v>
      </c>
      <c r="AHE41" s="7">
        <f t="shared" si="2456"/>
        <v>0</v>
      </c>
      <c r="AHF41" s="7">
        <f t="shared" ref="AHF41:AHG41" si="2457">AHF40/15.35</f>
        <v>0</v>
      </c>
      <c r="AHG41" s="7">
        <f t="shared" si="2457"/>
        <v>0</v>
      </c>
      <c r="AHH41" s="7">
        <f t="shared" ref="AHH41:AHI41" si="2458">AHH40/15.35</f>
        <v>0</v>
      </c>
      <c r="AHI41" s="7">
        <f t="shared" si="2458"/>
        <v>0</v>
      </c>
      <c r="AHJ41" s="7">
        <f t="shared" ref="AHJ41:AHK41" si="2459">AHJ40/15.35</f>
        <v>0</v>
      </c>
      <c r="AHK41" s="7">
        <f t="shared" si="2459"/>
        <v>0</v>
      </c>
      <c r="AHL41" s="7">
        <f t="shared" ref="AHL41:AHM41" si="2460">AHL40/15.35</f>
        <v>0</v>
      </c>
      <c r="AHM41" s="7">
        <f t="shared" si="2460"/>
        <v>0</v>
      </c>
      <c r="AHN41" s="7">
        <f t="shared" ref="AHN41:AHO41" si="2461">AHN40/15.35</f>
        <v>0</v>
      </c>
      <c r="AHO41" s="7">
        <f t="shared" si="2461"/>
        <v>0</v>
      </c>
      <c r="AHP41" s="7">
        <f t="shared" ref="AHP41:AHQ41" si="2462">AHP40/15.35</f>
        <v>0</v>
      </c>
      <c r="AHQ41" s="7">
        <f t="shared" si="2462"/>
        <v>0</v>
      </c>
      <c r="AHR41" s="7">
        <f t="shared" ref="AHR41:AHS41" si="2463">AHR40/15.35</f>
        <v>0</v>
      </c>
      <c r="AHS41" s="7">
        <f t="shared" si="2463"/>
        <v>0</v>
      </c>
      <c r="AHT41" s="7">
        <f t="shared" ref="AHT41:AHU41" si="2464">AHT40/15.35</f>
        <v>0</v>
      </c>
      <c r="AHU41" s="7">
        <f t="shared" si="2464"/>
        <v>0</v>
      </c>
      <c r="AHV41" s="7">
        <f t="shared" ref="AHV41:AHW41" si="2465">AHV40/15.35</f>
        <v>0</v>
      </c>
      <c r="AHW41" s="7">
        <f t="shared" si="2465"/>
        <v>0</v>
      </c>
      <c r="AHX41" s="7">
        <f t="shared" ref="AHX41:AHY41" si="2466">AHX40/15.35</f>
        <v>0</v>
      </c>
      <c r="AHY41" s="7">
        <f t="shared" si="2466"/>
        <v>0</v>
      </c>
      <c r="AHZ41" s="7">
        <f t="shared" ref="AHZ41:AIA41" si="2467">AHZ40/15.35</f>
        <v>0</v>
      </c>
      <c r="AIA41" s="7">
        <f t="shared" si="2467"/>
        <v>0</v>
      </c>
      <c r="AIB41" s="7">
        <f t="shared" ref="AIB41:AIC41" si="2468">AIB40/15.35</f>
        <v>0</v>
      </c>
      <c r="AIC41" s="7">
        <f t="shared" si="2468"/>
        <v>0</v>
      </c>
      <c r="AID41" s="7">
        <f t="shared" ref="AID41:AIE41" si="2469">AID40/15.35</f>
        <v>0</v>
      </c>
      <c r="AIE41" s="7">
        <f t="shared" si="2469"/>
        <v>0</v>
      </c>
      <c r="AIF41" s="7">
        <f t="shared" ref="AIF41:AIG41" si="2470">AIF40/15.35</f>
        <v>0</v>
      </c>
      <c r="AIG41" s="7">
        <f t="shared" si="2470"/>
        <v>0</v>
      </c>
      <c r="AIH41" s="7">
        <f t="shared" ref="AIH41:AII41" si="2471">AIH40/15.35</f>
        <v>0</v>
      </c>
      <c r="AII41" s="7">
        <f t="shared" si="2471"/>
        <v>0</v>
      </c>
      <c r="AIJ41" s="7">
        <f t="shared" ref="AIJ41:AIK41" si="2472">AIJ40/15.35</f>
        <v>0</v>
      </c>
      <c r="AIK41" s="7">
        <f t="shared" si="2472"/>
        <v>0</v>
      </c>
      <c r="AIL41" s="7">
        <f t="shared" ref="AIL41:AIM41" si="2473">AIL40/15.35</f>
        <v>0</v>
      </c>
      <c r="AIM41" s="7">
        <f t="shared" si="2473"/>
        <v>0</v>
      </c>
      <c r="AIN41" s="7">
        <f t="shared" ref="AIN41:AIO41" si="2474">AIN40/15.35</f>
        <v>0</v>
      </c>
      <c r="AIO41" s="7">
        <f t="shared" si="2474"/>
        <v>0</v>
      </c>
      <c r="AIP41" s="7">
        <f t="shared" ref="AIP41:AIQ41" si="2475">AIP40/15.35</f>
        <v>0</v>
      </c>
      <c r="AIQ41" s="7">
        <f t="shared" si="2475"/>
        <v>0</v>
      </c>
      <c r="AIR41" s="7">
        <f t="shared" ref="AIR41:AIS41" si="2476">AIR40/15.35</f>
        <v>0</v>
      </c>
      <c r="AIS41" s="7">
        <f t="shared" si="2476"/>
        <v>0</v>
      </c>
      <c r="AIT41" s="7">
        <f t="shared" ref="AIT41:AIU41" si="2477">AIT40/15.35</f>
        <v>0</v>
      </c>
      <c r="AIU41" s="7">
        <f t="shared" si="2477"/>
        <v>0</v>
      </c>
      <c r="AIV41" s="7">
        <f t="shared" ref="AIV41:AIW41" si="2478">AIV40/15.35</f>
        <v>0</v>
      </c>
      <c r="AIW41" s="7">
        <f t="shared" si="2478"/>
        <v>0</v>
      </c>
      <c r="AIX41" s="7">
        <f t="shared" ref="AIX41:AIY41" si="2479">AIX40/15.35</f>
        <v>0</v>
      </c>
      <c r="AIY41" s="7">
        <f t="shared" si="2479"/>
        <v>0</v>
      </c>
      <c r="AIZ41" s="7">
        <f t="shared" ref="AIZ41:AJA41" si="2480">AIZ40/15.35</f>
        <v>0</v>
      </c>
      <c r="AJA41" s="7">
        <f t="shared" si="2480"/>
        <v>0</v>
      </c>
      <c r="AJB41" s="7">
        <f t="shared" ref="AJB41:AJC41" si="2481">AJB40/15.35</f>
        <v>0</v>
      </c>
      <c r="AJC41" s="7">
        <f t="shared" si="2481"/>
        <v>0</v>
      </c>
      <c r="AJD41" s="7">
        <f t="shared" ref="AJD41:AJE41" si="2482">AJD40/15.35</f>
        <v>0</v>
      </c>
      <c r="AJE41" s="7">
        <f t="shared" si="2482"/>
        <v>0</v>
      </c>
      <c r="AJF41" s="7">
        <f t="shared" ref="AJF41:AJG41" si="2483">AJF40/15.35</f>
        <v>0</v>
      </c>
      <c r="AJG41" s="7">
        <f t="shared" si="2483"/>
        <v>0</v>
      </c>
      <c r="AJH41" s="7">
        <f t="shared" ref="AJH41:AJI41" si="2484">AJH40/15.35</f>
        <v>0</v>
      </c>
      <c r="AJI41" s="7">
        <f t="shared" si="2484"/>
        <v>0</v>
      </c>
      <c r="AJJ41" s="7">
        <f t="shared" ref="AJJ41:AJK41" si="2485">AJJ40/15.35</f>
        <v>0</v>
      </c>
      <c r="AJK41" s="7">
        <f t="shared" si="2485"/>
        <v>0</v>
      </c>
      <c r="AJL41" s="7">
        <f t="shared" ref="AJL41:AJM41" si="2486">AJL40/15.35</f>
        <v>0</v>
      </c>
      <c r="AJM41" s="7">
        <f t="shared" si="2486"/>
        <v>0</v>
      </c>
      <c r="AJN41" s="7">
        <f t="shared" ref="AJN41:AJO41" si="2487">AJN40/15.35</f>
        <v>0</v>
      </c>
      <c r="AJO41" s="7">
        <f t="shared" si="2487"/>
        <v>0</v>
      </c>
      <c r="AJP41" s="7">
        <f t="shared" ref="AJP41:AJQ41" si="2488">AJP40/15.35</f>
        <v>0</v>
      </c>
      <c r="AJQ41" s="7">
        <f t="shared" si="2488"/>
        <v>0</v>
      </c>
      <c r="AJR41" s="7">
        <f t="shared" ref="AJR41:AJS41" si="2489">AJR40/15.35</f>
        <v>0</v>
      </c>
      <c r="AJS41" s="7">
        <f t="shared" si="2489"/>
        <v>0</v>
      </c>
      <c r="AJT41" s="7">
        <f t="shared" ref="AJT41:AJU41" si="2490">AJT40/15.35</f>
        <v>0</v>
      </c>
      <c r="AJU41" s="7">
        <f t="shared" si="2490"/>
        <v>0</v>
      </c>
      <c r="AJV41" s="7">
        <f t="shared" ref="AJV41:AJW41" si="2491">AJV40/15.35</f>
        <v>0</v>
      </c>
      <c r="AJW41" s="7">
        <f t="shared" si="2491"/>
        <v>0</v>
      </c>
      <c r="AJX41" s="7">
        <f t="shared" ref="AJX41:AKC41" si="2492">AJX40/15.35</f>
        <v>0</v>
      </c>
      <c r="AJY41" s="7">
        <f t="shared" si="2492"/>
        <v>0</v>
      </c>
      <c r="AJZ41" s="7">
        <f t="shared" si="2492"/>
        <v>0</v>
      </c>
      <c r="AKA41" s="7">
        <f t="shared" si="2492"/>
        <v>0</v>
      </c>
      <c r="AKB41" s="7">
        <f t="shared" si="2492"/>
        <v>0</v>
      </c>
      <c r="AKC41" s="7">
        <f t="shared" si="2492"/>
        <v>0</v>
      </c>
      <c r="AKD41" s="7">
        <f t="shared" ref="AKD41:AKE41" si="2493">AKD40/15.35</f>
        <v>0</v>
      </c>
      <c r="AKE41" s="7">
        <f t="shared" si="2493"/>
        <v>0</v>
      </c>
      <c r="AKF41" s="7">
        <f t="shared" ref="AKF41:AKG41" si="2494">AKF40/15.35</f>
        <v>0</v>
      </c>
      <c r="AKG41" s="7">
        <f t="shared" si="2494"/>
        <v>0</v>
      </c>
      <c r="AKH41" s="7">
        <f t="shared" ref="AKH41:AKI41" si="2495">AKH40/15.35</f>
        <v>0</v>
      </c>
      <c r="AKI41" s="7">
        <f t="shared" si="2495"/>
        <v>0</v>
      </c>
      <c r="AKJ41" s="7">
        <f t="shared" ref="AKJ41:AKK41" si="2496">AKJ40/15.35</f>
        <v>0</v>
      </c>
      <c r="AKK41" s="7">
        <f t="shared" si="2496"/>
        <v>0</v>
      </c>
      <c r="AKL41" s="7">
        <f t="shared" ref="AKL41:AKM41" si="2497">AKL40/15.35</f>
        <v>0</v>
      </c>
      <c r="AKM41" s="7">
        <f t="shared" si="2497"/>
        <v>0</v>
      </c>
      <c r="AKN41" s="7">
        <f t="shared" ref="AKN41:AKO41" si="2498">AKN40/15.35</f>
        <v>0</v>
      </c>
      <c r="AKO41" s="7">
        <f t="shared" si="2498"/>
        <v>0</v>
      </c>
      <c r="AKP41" s="7">
        <f t="shared" ref="AKP41:AKQ41" si="2499">AKP40/15.35</f>
        <v>0</v>
      </c>
      <c r="AKQ41" s="7">
        <f t="shared" si="2499"/>
        <v>0</v>
      </c>
      <c r="AKR41" s="7">
        <f t="shared" ref="AKR41" si="2500">AKR40/15.35</f>
        <v>0</v>
      </c>
      <c r="AKS41" s="7">
        <f t="shared" ref="AKS41" si="2501">AKS40/15.35</f>
        <v>0</v>
      </c>
      <c r="AKT41" s="7">
        <f t="shared" ref="AKT41:AKU41" si="2502">AKT40/15.35</f>
        <v>0</v>
      </c>
      <c r="AKU41" s="7">
        <f t="shared" si="2502"/>
        <v>0</v>
      </c>
      <c r="AKV41" s="7">
        <f t="shared" ref="AKV41:AKW41" si="2503">AKV40/15.35</f>
        <v>0</v>
      </c>
      <c r="AKW41" s="7">
        <f t="shared" si="2503"/>
        <v>0</v>
      </c>
      <c r="AKX41" s="7">
        <f t="shared" ref="AKX41:AKY41" si="2504">AKX40/15.35</f>
        <v>0</v>
      </c>
      <c r="AKY41" s="7">
        <f t="shared" si="2504"/>
        <v>0</v>
      </c>
      <c r="AKZ41" s="7">
        <f t="shared" ref="AKZ41:ALA41" si="2505">AKZ40/15.35</f>
        <v>0</v>
      </c>
      <c r="ALA41" s="7">
        <f t="shared" si="2505"/>
        <v>0</v>
      </c>
      <c r="ALB41" s="7">
        <f t="shared" ref="ALB41:ALC41" si="2506">ALB40/15.35</f>
        <v>0</v>
      </c>
      <c r="ALC41" s="7">
        <f t="shared" si="2506"/>
        <v>0</v>
      </c>
      <c r="ALD41" s="7">
        <f t="shared" ref="ALD41:ALE41" si="2507">ALD40/15.35</f>
        <v>0</v>
      </c>
      <c r="ALE41" s="7">
        <f t="shared" si="2507"/>
        <v>0</v>
      </c>
      <c r="ALF41" s="7">
        <f t="shared" ref="ALF41:ALG41" si="2508">ALF40/15.35</f>
        <v>0</v>
      </c>
      <c r="ALG41" s="7">
        <f t="shared" si="2508"/>
        <v>0</v>
      </c>
      <c r="ALH41" s="7">
        <f t="shared" ref="ALH41:ALI41" si="2509">ALH40/15.35</f>
        <v>0</v>
      </c>
      <c r="ALI41" s="7">
        <f t="shared" si="2509"/>
        <v>0</v>
      </c>
      <c r="ALJ41" s="7">
        <f t="shared" ref="ALJ41:ALK41" si="2510">ALJ40/15.35</f>
        <v>0</v>
      </c>
      <c r="ALK41" s="7">
        <f t="shared" si="2510"/>
        <v>0</v>
      </c>
      <c r="ALL41" s="7">
        <f t="shared" ref="ALL41:ALM41" si="2511">ALL40/15.35</f>
        <v>0</v>
      </c>
      <c r="ALM41" s="7">
        <f t="shared" si="2511"/>
        <v>0</v>
      </c>
      <c r="ALN41" s="7">
        <f t="shared" ref="ALN41:ALO41" si="2512">ALN40/15.35</f>
        <v>0</v>
      </c>
      <c r="ALO41" s="7">
        <f t="shared" si="2512"/>
        <v>0</v>
      </c>
      <c r="ALP41" s="7">
        <f t="shared" ref="ALP41:ALQ41" si="2513">ALP40/15.35</f>
        <v>0</v>
      </c>
      <c r="ALQ41" s="7">
        <f t="shared" si="2513"/>
        <v>0</v>
      </c>
      <c r="ALR41" s="7">
        <f t="shared" ref="ALR41:ALV41" si="2514">ALR40/15.35</f>
        <v>0</v>
      </c>
      <c r="ALS41" s="7">
        <f t="shared" si="2514"/>
        <v>0</v>
      </c>
      <c r="ALT41" s="7">
        <f t="shared" si="2514"/>
        <v>0</v>
      </c>
      <c r="ALU41" s="7">
        <f t="shared" si="2514"/>
        <v>0</v>
      </c>
      <c r="ALV41" s="7">
        <f t="shared" si="2514"/>
        <v>0</v>
      </c>
      <c r="ALW41" s="7">
        <f t="shared" ref="ALW41:ALX41" si="2515">ALW40/15.35</f>
        <v>0</v>
      </c>
      <c r="ALX41" s="7">
        <f t="shared" si="2515"/>
        <v>0</v>
      </c>
      <c r="ALY41" s="7">
        <f t="shared" ref="ALY41:ALZ41" si="2516">ALY40/15.35</f>
        <v>0</v>
      </c>
      <c r="ALZ41" s="7">
        <f t="shared" si="2516"/>
        <v>0</v>
      </c>
      <c r="AMA41" s="7">
        <f t="shared" ref="AMA41:AMB41" si="2517">AMA40/15.35</f>
        <v>0</v>
      </c>
      <c r="AMB41" s="7">
        <f t="shared" si="2517"/>
        <v>0</v>
      </c>
      <c r="AMC41" s="7">
        <f t="shared" ref="AMC41:AMD41" si="2518">AMC40/15.35</f>
        <v>0</v>
      </c>
      <c r="AMD41" s="7">
        <f t="shared" si="2518"/>
        <v>0</v>
      </c>
      <c r="AME41" s="7">
        <f t="shared" ref="AME41:AMF41" si="2519">AME40/15.35</f>
        <v>0</v>
      </c>
      <c r="AMF41" s="7">
        <f t="shared" si="2519"/>
        <v>0</v>
      </c>
      <c r="AMG41" s="7">
        <f t="shared" ref="AMG41:AMH41" si="2520">AMG40/15.35</f>
        <v>0</v>
      </c>
      <c r="AMH41" s="7">
        <f t="shared" si="2520"/>
        <v>0</v>
      </c>
      <c r="AMI41" s="7">
        <f t="shared" ref="AMI41:AMJ41" si="2521">AMI40/15.35</f>
        <v>0</v>
      </c>
      <c r="AMJ41" s="7">
        <f t="shared" si="2521"/>
        <v>0</v>
      </c>
      <c r="AMK41" s="7">
        <f t="shared" ref="AMK41:AML41" si="2522">AMK40/15.35</f>
        <v>0</v>
      </c>
      <c r="AML41" s="7">
        <f t="shared" si="2522"/>
        <v>0</v>
      </c>
      <c r="AMM41" s="7">
        <f t="shared" ref="AMM41:AMN41" si="2523">AMM40/15.35</f>
        <v>0</v>
      </c>
      <c r="AMN41" s="7">
        <f t="shared" si="2523"/>
        <v>0</v>
      </c>
      <c r="AMO41" s="7">
        <f t="shared" ref="AMO41:AMP41" si="2524">AMO40/15.35</f>
        <v>0</v>
      </c>
      <c r="AMP41" s="7">
        <f t="shared" si="2524"/>
        <v>0</v>
      </c>
      <c r="AMQ41" s="7">
        <f t="shared" ref="AMQ41:AMR41" si="2525">AMQ40/15.35</f>
        <v>0</v>
      </c>
      <c r="AMR41" s="7">
        <f t="shared" si="2525"/>
        <v>0</v>
      </c>
      <c r="AMS41" s="7">
        <f t="shared" ref="AMS41:AMT41" si="2526">AMS40/15.35</f>
        <v>0</v>
      </c>
      <c r="AMT41" s="7">
        <f t="shared" si="2526"/>
        <v>0</v>
      </c>
      <c r="AMU41" s="7">
        <f t="shared" ref="AMU41:AMV41" si="2527">AMU40/15.35</f>
        <v>0</v>
      </c>
      <c r="AMV41" s="7">
        <f t="shared" si="2527"/>
        <v>0</v>
      </c>
      <c r="AMW41" s="7">
        <f t="shared" ref="AMW41:AMX41" si="2528">AMW40/15.35</f>
        <v>0</v>
      </c>
      <c r="AMX41" s="7">
        <f t="shared" si="2528"/>
        <v>0</v>
      </c>
      <c r="AMY41" s="7">
        <f t="shared" ref="AMY41:AMZ41" si="2529">AMY40/15.35</f>
        <v>0</v>
      </c>
      <c r="AMZ41" s="7">
        <f t="shared" si="2529"/>
        <v>0</v>
      </c>
      <c r="ANA41" s="7">
        <f t="shared" ref="ANA41:ANB41" si="2530">ANA40/15.35</f>
        <v>0</v>
      </c>
      <c r="ANB41" s="7">
        <f t="shared" si="2530"/>
        <v>0</v>
      </c>
      <c r="ANC41" s="7">
        <f t="shared" ref="ANC41:AND41" si="2531">ANC40/15.35</f>
        <v>0</v>
      </c>
      <c r="AND41" s="7">
        <f t="shared" si="2531"/>
        <v>0</v>
      </c>
      <c r="ANE41" s="7">
        <f t="shared" ref="ANE41:ANF41" si="2532">ANE40/15.35</f>
        <v>0</v>
      </c>
      <c r="ANF41" s="7">
        <f t="shared" si="2532"/>
        <v>0</v>
      </c>
      <c r="ANG41" s="7">
        <f t="shared" ref="ANG41:ANH41" si="2533">ANG40/15.35</f>
        <v>0</v>
      </c>
      <c r="ANH41" s="7">
        <f t="shared" si="2533"/>
        <v>0</v>
      </c>
      <c r="ANI41" s="7">
        <f t="shared" ref="ANI41:ANJ41" si="2534">ANI40/15.35</f>
        <v>0</v>
      </c>
      <c r="ANJ41" s="7">
        <f t="shared" si="2534"/>
        <v>0</v>
      </c>
      <c r="ANK41" s="7">
        <f t="shared" ref="ANK41:ANL41" si="2535">ANK40/15.35</f>
        <v>0</v>
      </c>
      <c r="ANL41" s="7">
        <f t="shared" si="2535"/>
        <v>0</v>
      </c>
      <c r="ANM41" s="7">
        <f t="shared" ref="ANM41:ANN41" si="2536">ANM40/15.35</f>
        <v>0</v>
      </c>
      <c r="ANN41" s="7">
        <f t="shared" si="2536"/>
        <v>0</v>
      </c>
      <c r="ANO41" s="7">
        <f t="shared" ref="ANO41:ANP41" si="2537">ANO40/15.35</f>
        <v>0</v>
      </c>
      <c r="ANP41" s="7">
        <f t="shared" si="2537"/>
        <v>0</v>
      </c>
      <c r="ANQ41" s="7">
        <f t="shared" ref="ANQ41:ANS41" si="2538">ANQ40/15.35</f>
        <v>0</v>
      </c>
      <c r="ANR41" s="7">
        <f t="shared" si="2538"/>
        <v>0</v>
      </c>
      <c r="ANS41" s="7">
        <f t="shared" si="2538"/>
        <v>0</v>
      </c>
      <c r="ANT41" s="7">
        <f t="shared" ref="ANT41:ANZ41" si="2539">ANT40/15.35</f>
        <v>0</v>
      </c>
      <c r="ANU41" s="7">
        <f t="shared" si="2539"/>
        <v>0</v>
      </c>
      <c r="ANV41" s="7">
        <f t="shared" si="2539"/>
        <v>0</v>
      </c>
      <c r="ANW41" s="7">
        <f t="shared" si="2539"/>
        <v>0</v>
      </c>
      <c r="ANX41" s="7">
        <f t="shared" si="2539"/>
        <v>0</v>
      </c>
      <c r="ANY41" s="7">
        <f t="shared" si="2539"/>
        <v>0</v>
      </c>
      <c r="ANZ41" s="7">
        <f t="shared" si="2539"/>
        <v>0</v>
      </c>
      <c r="AOA41" s="7">
        <f t="shared" ref="AOA41:AOB41" si="2540">AOA40/15.35</f>
        <v>0</v>
      </c>
      <c r="AOB41" s="7">
        <f t="shared" si="2540"/>
        <v>0</v>
      </c>
      <c r="AOC41" s="7">
        <f t="shared" ref="AOC41:AOG41" si="2541">AOC40/15.35</f>
        <v>0</v>
      </c>
      <c r="AOD41" s="7">
        <f t="shared" si="2541"/>
        <v>0</v>
      </c>
      <c r="AOE41" s="7">
        <f t="shared" si="2541"/>
        <v>0</v>
      </c>
      <c r="AOF41" s="7">
        <f t="shared" si="2541"/>
        <v>0</v>
      </c>
      <c r="AOG41" s="7">
        <f t="shared" si="2541"/>
        <v>0</v>
      </c>
      <c r="AOH41" s="7">
        <f t="shared" ref="AOH41:AOI41" si="2542">AOH40/15.35</f>
        <v>0</v>
      </c>
      <c r="AOI41" s="7">
        <f t="shared" si="2542"/>
        <v>0</v>
      </c>
      <c r="AOJ41" s="7">
        <f t="shared" ref="AOJ41:AOK41" si="2543">AOJ40/15.35</f>
        <v>0</v>
      </c>
      <c r="AOK41" s="7">
        <f t="shared" si="2543"/>
        <v>0</v>
      </c>
      <c r="AOL41" s="7">
        <f t="shared" ref="AOL41:AOM41" si="2544">AOL40/15.35</f>
        <v>0</v>
      </c>
      <c r="AOM41" s="7">
        <f t="shared" si="2544"/>
        <v>0</v>
      </c>
      <c r="AON41" s="7">
        <f t="shared" ref="AON41:AOO41" si="2545">AON40/15.35</f>
        <v>0</v>
      </c>
      <c r="AOO41" s="7">
        <f t="shared" si="2545"/>
        <v>0</v>
      </c>
      <c r="AOP41" s="7">
        <f t="shared" ref="AOP41:AOQ41" si="2546">AOP40/15.35</f>
        <v>0</v>
      </c>
      <c r="AOQ41" s="7">
        <f t="shared" si="2546"/>
        <v>0</v>
      </c>
      <c r="AOR41" s="7">
        <f t="shared" ref="AOR41:AOS41" si="2547">AOR40/15.35</f>
        <v>0</v>
      </c>
      <c r="AOS41" s="7">
        <f t="shared" si="2547"/>
        <v>0</v>
      </c>
      <c r="AOT41" s="7">
        <f t="shared" ref="AOT41:AOU41" si="2548">AOT40/15.35</f>
        <v>0</v>
      </c>
      <c r="AOU41" s="7">
        <f t="shared" si="2548"/>
        <v>0</v>
      </c>
      <c r="AOV41" s="7">
        <f t="shared" ref="AOV41:AOW41" si="2549">AOV40/15.35</f>
        <v>0</v>
      </c>
      <c r="AOW41" s="7">
        <f t="shared" si="2549"/>
        <v>0</v>
      </c>
      <c r="AOX41" s="7">
        <f t="shared" ref="AOX41:AOY41" si="2550">AOX40/15.35</f>
        <v>0</v>
      </c>
      <c r="AOY41" s="7">
        <f t="shared" si="2550"/>
        <v>0</v>
      </c>
      <c r="AOZ41" s="7">
        <f t="shared" ref="AOZ41:APA41" si="2551">AOZ40/15.35</f>
        <v>0</v>
      </c>
      <c r="APA41" s="7">
        <f t="shared" si="2551"/>
        <v>0</v>
      </c>
      <c r="APB41" s="7">
        <f t="shared" ref="APB41:APC41" si="2552">APB40/15.35</f>
        <v>0</v>
      </c>
      <c r="APC41" s="7">
        <f t="shared" si="2552"/>
        <v>0</v>
      </c>
      <c r="APD41" s="7">
        <f t="shared" ref="APD41:APE41" si="2553">APD40/15.35</f>
        <v>0</v>
      </c>
      <c r="APE41" s="7">
        <f t="shared" si="2553"/>
        <v>0</v>
      </c>
      <c r="APF41" s="7">
        <f t="shared" ref="APF41:APG41" si="2554">APF40/15.35</f>
        <v>0</v>
      </c>
      <c r="APG41" s="7">
        <f t="shared" si="2554"/>
        <v>0</v>
      </c>
      <c r="APH41" s="7">
        <f t="shared" ref="APH41:API41" si="2555">APH40/15.35</f>
        <v>0</v>
      </c>
      <c r="API41" s="7">
        <f t="shared" si="2555"/>
        <v>0</v>
      </c>
      <c r="APJ41" s="7">
        <f t="shared" ref="APJ41:APK41" si="2556">APJ40/15.35</f>
        <v>0</v>
      </c>
      <c r="APK41" s="7">
        <f t="shared" si="2556"/>
        <v>0</v>
      </c>
      <c r="APL41" s="7">
        <f t="shared" ref="APL41:APM41" si="2557">APL40/15.35</f>
        <v>0</v>
      </c>
      <c r="APM41" s="7">
        <f t="shared" si="2557"/>
        <v>0</v>
      </c>
      <c r="APN41" s="7">
        <f t="shared" ref="APN41:APO41" si="2558">APN40/15.35</f>
        <v>0</v>
      </c>
      <c r="APO41" s="7">
        <f t="shared" si="2558"/>
        <v>0</v>
      </c>
      <c r="APP41" s="7">
        <f t="shared" ref="APP41:APQ41" si="2559">APP40/15.35</f>
        <v>0</v>
      </c>
      <c r="APQ41" s="7">
        <f t="shared" si="2559"/>
        <v>0</v>
      </c>
      <c r="APR41" s="7">
        <f t="shared" ref="APR41:APS41" si="2560">APR40/15.35</f>
        <v>0</v>
      </c>
      <c r="APS41" s="7">
        <f t="shared" si="2560"/>
        <v>0</v>
      </c>
      <c r="APT41" s="7">
        <f t="shared" ref="APT41:APU41" si="2561">APT40/15.35</f>
        <v>0</v>
      </c>
      <c r="APU41" s="7">
        <f t="shared" si="2561"/>
        <v>0</v>
      </c>
      <c r="APV41" s="7">
        <f t="shared" ref="APV41:APW41" si="2562">APV40/15.35</f>
        <v>0</v>
      </c>
      <c r="APW41" s="7">
        <f t="shared" si="2562"/>
        <v>0</v>
      </c>
      <c r="APX41" s="7">
        <f t="shared" ref="APX41:APY41" si="2563">APX40/15.35</f>
        <v>0</v>
      </c>
      <c r="APY41" s="7">
        <f t="shared" si="2563"/>
        <v>0</v>
      </c>
      <c r="APZ41" s="7">
        <f t="shared" ref="APZ41:AQA41" si="2564">APZ40/15.35</f>
        <v>0</v>
      </c>
      <c r="AQA41" s="7">
        <f t="shared" si="2564"/>
        <v>0</v>
      </c>
      <c r="AQB41" s="7">
        <f t="shared" ref="AQB41:AQC41" si="2565">AQB40/15.35</f>
        <v>0</v>
      </c>
      <c r="AQC41" s="7">
        <f t="shared" si="2565"/>
        <v>0</v>
      </c>
      <c r="AQD41" s="7">
        <f t="shared" ref="AQD41:AQE41" si="2566">AQD40/15.35</f>
        <v>0</v>
      </c>
      <c r="AQE41" s="7">
        <f t="shared" si="2566"/>
        <v>0</v>
      </c>
      <c r="AQF41" s="7">
        <f t="shared" ref="AQF41:AQG41" si="2567">AQF40/15.35</f>
        <v>0</v>
      </c>
      <c r="AQG41" s="7">
        <f t="shared" si="2567"/>
        <v>0</v>
      </c>
      <c r="AQH41" s="7">
        <f t="shared" ref="AQH41:AQI41" si="2568">AQH40/15.35</f>
        <v>0</v>
      </c>
      <c r="AQI41" s="7">
        <f t="shared" si="2568"/>
        <v>0</v>
      </c>
      <c r="AQJ41" s="7">
        <f t="shared" ref="AQJ41:AQK41" si="2569">AQJ40/15.35</f>
        <v>0</v>
      </c>
      <c r="AQK41" s="7">
        <f t="shared" si="2569"/>
        <v>0</v>
      </c>
      <c r="AQL41" s="7">
        <f t="shared" ref="AQL41:AQM41" si="2570">AQL40/15.35</f>
        <v>0</v>
      </c>
      <c r="AQM41" s="7">
        <f t="shared" si="2570"/>
        <v>0</v>
      </c>
      <c r="AQN41" s="7">
        <f t="shared" ref="AQN41:AQO41" si="2571">AQN40/15.35</f>
        <v>0</v>
      </c>
      <c r="AQO41" s="7">
        <f t="shared" si="2571"/>
        <v>0</v>
      </c>
      <c r="AQP41" s="7">
        <f t="shared" ref="AQP41:AQQ41" si="2572">AQP40/15.35</f>
        <v>0</v>
      </c>
      <c r="AQQ41" s="7">
        <f t="shared" si="2572"/>
        <v>0</v>
      </c>
      <c r="AQR41" s="7">
        <f t="shared" ref="AQR41:AQS41" si="2573">AQR40/15.35</f>
        <v>0</v>
      </c>
      <c r="AQS41" s="7">
        <f t="shared" si="2573"/>
        <v>0</v>
      </c>
      <c r="AQT41" s="7">
        <f t="shared" ref="AQT41:AQU41" si="2574">AQT40/15.35</f>
        <v>0</v>
      </c>
      <c r="AQU41" s="7">
        <f t="shared" si="2574"/>
        <v>0</v>
      </c>
      <c r="AQV41" s="7">
        <f t="shared" ref="AQV41:AQW41" si="2575">AQV40/15.35</f>
        <v>0</v>
      </c>
      <c r="AQW41" s="7">
        <f t="shared" si="2575"/>
        <v>0</v>
      </c>
      <c r="AQX41" s="7">
        <f t="shared" ref="AQX41:AQY41" si="2576">AQX40/15.35</f>
        <v>0</v>
      </c>
      <c r="AQY41" s="7">
        <f t="shared" si="2576"/>
        <v>0</v>
      </c>
      <c r="AQZ41" s="7">
        <f t="shared" ref="AQZ41:ARA41" si="2577">AQZ40/15.35</f>
        <v>0</v>
      </c>
      <c r="ARA41" s="7">
        <f t="shared" si="2577"/>
        <v>0</v>
      </c>
      <c r="ARB41" s="7">
        <f t="shared" ref="ARB41:ARC41" si="2578">ARB40/15.35</f>
        <v>0</v>
      </c>
      <c r="ARC41" s="7">
        <f t="shared" si="2578"/>
        <v>0</v>
      </c>
      <c r="ARD41" s="7">
        <f t="shared" ref="ARD41:ARE41" si="2579">ARD40/15.35</f>
        <v>0</v>
      </c>
      <c r="ARE41" s="7">
        <f t="shared" si="2579"/>
        <v>0</v>
      </c>
      <c r="ARF41" s="7">
        <f t="shared" ref="ARF41:ARG41" si="2580">ARF40/15.35</f>
        <v>0</v>
      </c>
      <c r="ARG41" s="7">
        <f t="shared" si="2580"/>
        <v>0</v>
      </c>
      <c r="ARH41" s="7">
        <f t="shared" ref="ARH41:ARI41" si="2581">ARH40/15.35</f>
        <v>0</v>
      </c>
      <c r="ARI41" s="7">
        <f t="shared" si="2581"/>
        <v>0</v>
      </c>
      <c r="ARJ41" s="7">
        <f t="shared" ref="ARJ41:ARK41" si="2582">ARJ40/15.35</f>
        <v>0</v>
      </c>
      <c r="ARK41" s="7">
        <f t="shared" si="2582"/>
        <v>0</v>
      </c>
      <c r="ARL41" s="7">
        <f t="shared" ref="ARL41:ARM41" si="2583">ARL40/15.35</f>
        <v>0</v>
      </c>
      <c r="ARM41" s="7">
        <f t="shared" si="2583"/>
        <v>0</v>
      </c>
      <c r="ARN41" s="7">
        <f t="shared" ref="ARN41:ARO41" si="2584">ARN40/15.35</f>
        <v>0</v>
      </c>
      <c r="ARO41" s="7">
        <f t="shared" si="2584"/>
        <v>0</v>
      </c>
      <c r="ARP41" s="7">
        <f t="shared" ref="ARP41:ARQ41" si="2585">ARP40/15.35</f>
        <v>0</v>
      </c>
      <c r="ARQ41" s="7">
        <f t="shared" si="2585"/>
        <v>0</v>
      </c>
      <c r="ARR41" s="7">
        <f t="shared" ref="ARR41" si="2586">ARR40/15.35</f>
        <v>0</v>
      </c>
      <c r="ARS41" s="7">
        <f t="shared" ref="ARS41" si="2587">ARS40/15.35</f>
        <v>0</v>
      </c>
      <c r="ART41" s="7">
        <f t="shared" ref="ART41" si="2588">ART40/15.35</f>
        <v>0</v>
      </c>
      <c r="ARU41" s="7">
        <f t="shared" ref="ARU41:ARZ41" si="2589">ARU40/15.35</f>
        <v>0</v>
      </c>
      <c r="ARV41" s="7">
        <f t="shared" si="2589"/>
        <v>0</v>
      </c>
      <c r="ARW41" s="7">
        <f t="shared" si="2589"/>
        <v>0</v>
      </c>
      <c r="ARX41" s="7">
        <f t="shared" si="2589"/>
        <v>0</v>
      </c>
      <c r="ARY41" s="7">
        <f t="shared" si="2589"/>
        <v>0</v>
      </c>
      <c r="ARZ41" s="7">
        <f t="shared" si="2589"/>
        <v>0</v>
      </c>
      <c r="ASA41" s="7">
        <f t="shared" ref="ASA41:ASB41" si="2590">ASA40/15.35</f>
        <v>0</v>
      </c>
      <c r="ASB41" s="7">
        <f t="shared" si="2590"/>
        <v>0</v>
      </c>
      <c r="ASC41" s="7">
        <f t="shared" ref="ASC41:ASD41" si="2591">ASC40/15.35</f>
        <v>0</v>
      </c>
      <c r="ASD41" s="7">
        <f t="shared" si="2591"/>
        <v>0</v>
      </c>
      <c r="ASE41" s="7">
        <f t="shared" ref="ASE41:ASG41" si="2592">ASE40/15.35</f>
        <v>0</v>
      </c>
      <c r="ASF41" s="7">
        <f t="shared" si="2592"/>
        <v>0</v>
      </c>
      <c r="ASG41" s="7">
        <f t="shared" si="2592"/>
        <v>0</v>
      </c>
      <c r="ASH41" s="7">
        <f t="shared" ref="ASH41:ASI41" si="2593">ASH40/15.35</f>
        <v>0</v>
      </c>
      <c r="ASI41" s="7">
        <f t="shared" si="2593"/>
        <v>0</v>
      </c>
      <c r="ASJ41" s="7">
        <f t="shared" ref="ASJ41:ASK41" si="2594">ASJ40/15.35</f>
        <v>0</v>
      </c>
      <c r="ASK41" s="7">
        <f t="shared" si="2594"/>
        <v>0</v>
      </c>
      <c r="ASL41" s="7">
        <f t="shared" ref="ASL41:ASM41" si="2595">ASL40/15.35</f>
        <v>0</v>
      </c>
      <c r="ASM41" s="7">
        <f t="shared" si="2595"/>
        <v>0</v>
      </c>
      <c r="ASN41" s="7">
        <f t="shared" ref="ASN41:ASO41" si="2596">ASN40/15.35</f>
        <v>0</v>
      </c>
      <c r="ASO41" s="7">
        <f t="shared" si="2596"/>
        <v>0</v>
      </c>
      <c r="ASP41" s="7">
        <f t="shared" ref="ASP41:ASQ41" si="2597">ASP40/15.35</f>
        <v>0</v>
      </c>
      <c r="ASQ41" s="7">
        <f t="shared" si="2597"/>
        <v>0</v>
      </c>
      <c r="ASR41" s="7">
        <f t="shared" ref="ASR41:ASS41" si="2598">ASR40/15.35</f>
        <v>0</v>
      </c>
      <c r="ASS41" s="7">
        <f t="shared" si="2598"/>
        <v>0</v>
      </c>
      <c r="AST41" s="7">
        <f t="shared" ref="AST41:ASU41" si="2599">AST40/15.35</f>
        <v>0</v>
      </c>
      <c r="ASU41" s="7">
        <f t="shared" si="2599"/>
        <v>0</v>
      </c>
      <c r="ASV41" s="7">
        <f t="shared" ref="ASV41:ASW41" si="2600">ASV40/15.35</f>
        <v>0</v>
      </c>
      <c r="ASW41" s="7">
        <f t="shared" si="2600"/>
        <v>0</v>
      </c>
      <c r="ASX41" s="7">
        <f t="shared" ref="ASX41:ASY41" si="2601">ASX40/15.35</f>
        <v>0</v>
      </c>
      <c r="ASY41" s="7">
        <f t="shared" si="2601"/>
        <v>0</v>
      </c>
      <c r="ASZ41" s="7">
        <f t="shared" ref="ASZ41:ATA41" si="2602">ASZ40/15.35</f>
        <v>0</v>
      </c>
      <c r="ATA41" s="7">
        <f t="shared" si="2602"/>
        <v>0</v>
      </c>
      <c r="ATB41" s="7">
        <f t="shared" ref="ATB41:ATC41" si="2603">ATB40/15.35</f>
        <v>0</v>
      </c>
      <c r="ATC41" s="7">
        <f t="shared" si="2603"/>
        <v>0</v>
      </c>
      <c r="ATD41" s="7">
        <f t="shared" ref="ATD41:ATE41" si="2604">ATD40/15.35</f>
        <v>0</v>
      </c>
      <c r="ATE41" s="7">
        <f t="shared" si="2604"/>
        <v>0</v>
      </c>
      <c r="ATF41" s="7">
        <f t="shared" ref="ATF41:ATG41" si="2605">ATF40/15.35</f>
        <v>0</v>
      </c>
      <c r="ATG41" s="7">
        <f t="shared" si="2605"/>
        <v>0</v>
      </c>
      <c r="ATH41" s="7">
        <f t="shared" ref="ATH41:ATI41" si="2606">ATH40/15.35</f>
        <v>0</v>
      </c>
      <c r="ATI41" s="7">
        <f t="shared" si="2606"/>
        <v>0</v>
      </c>
      <c r="ATJ41" s="7">
        <f t="shared" ref="ATJ41" si="2607">ATJ40/15.35</f>
        <v>0</v>
      </c>
      <c r="ATK41" s="7">
        <f>ATK40/15.35</f>
        <v>0</v>
      </c>
      <c r="ATL41" s="7">
        <f>ATL40/15.35</f>
        <v>0</v>
      </c>
      <c r="ATM41" s="7">
        <f t="shared" ref="ATM41:ATO41" si="2608">ATM40/15.35</f>
        <v>0</v>
      </c>
      <c r="ATN41" s="7">
        <f t="shared" si="2608"/>
        <v>0</v>
      </c>
      <c r="ATO41" s="7">
        <f t="shared" si="2608"/>
        <v>0</v>
      </c>
      <c r="ATP41" s="7">
        <f t="shared" ref="ATP41" si="2609">ATP40/15.35</f>
        <v>0</v>
      </c>
      <c r="ATQ41" s="7">
        <f t="shared" ref="ATQ41:ATW41" si="2610">ATQ40/15.35</f>
        <v>0</v>
      </c>
      <c r="ATR41" s="7">
        <f t="shared" si="2610"/>
        <v>0</v>
      </c>
      <c r="ATS41" s="7">
        <f t="shared" si="2610"/>
        <v>0</v>
      </c>
      <c r="ATT41" s="7">
        <f t="shared" si="2610"/>
        <v>0</v>
      </c>
      <c r="ATU41" s="7">
        <f t="shared" si="2610"/>
        <v>0</v>
      </c>
      <c r="ATV41" s="7">
        <f t="shared" si="2610"/>
        <v>0</v>
      </c>
      <c r="ATW41" s="7">
        <f t="shared" si="2610"/>
        <v>0</v>
      </c>
      <c r="ATX41" s="7">
        <f t="shared" ref="ATX41:ATY41" si="2611">ATX40/15.35</f>
        <v>0</v>
      </c>
      <c r="ATY41" s="7">
        <f t="shared" si="2611"/>
        <v>0</v>
      </c>
      <c r="ATZ41" s="7">
        <f t="shared" ref="ATZ41:AUA41" si="2612">ATZ40/15.35</f>
        <v>0</v>
      </c>
      <c r="AUA41" s="7">
        <f t="shared" si="2612"/>
        <v>0</v>
      </c>
      <c r="AUB41" s="7">
        <f t="shared" ref="AUB41:AUC41" si="2613">AUB40/15.35</f>
        <v>0</v>
      </c>
      <c r="AUC41" s="7">
        <f t="shared" si="2613"/>
        <v>0</v>
      </c>
      <c r="AUD41" s="7">
        <f t="shared" ref="AUD41:AUE41" si="2614">AUD40/15.35</f>
        <v>0</v>
      </c>
      <c r="AUE41" s="7">
        <f t="shared" si="2614"/>
        <v>0</v>
      </c>
      <c r="AUF41" s="7">
        <f t="shared" ref="AUF41:AUG41" si="2615">AUF40/15.35</f>
        <v>0</v>
      </c>
      <c r="AUG41" s="7">
        <f t="shared" si="2615"/>
        <v>0</v>
      </c>
      <c r="AUH41" s="7">
        <f t="shared" ref="AUH41:AUI41" si="2616">AUH40/15.35</f>
        <v>0</v>
      </c>
      <c r="AUI41" s="7">
        <f t="shared" si="2616"/>
        <v>0</v>
      </c>
      <c r="AUJ41" s="7">
        <f t="shared" ref="AUJ41:AUK41" si="2617">AUJ40/15.35</f>
        <v>0</v>
      </c>
      <c r="AUK41" s="7">
        <f t="shared" si="2617"/>
        <v>0</v>
      </c>
      <c r="AUL41" s="7">
        <f t="shared" ref="AUL41" si="2618">AUL40/15.35</f>
        <v>0</v>
      </c>
      <c r="AUM41" s="7">
        <f t="shared" ref="AUM41:AUN41" si="2619">AUM40/15.35</f>
        <v>0</v>
      </c>
      <c r="AUN41" s="7">
        <f t="shared" si="2619"/>
        <v>0</v>
      </c>
      <c r="AUO41" s="7">
        <f t="shared" ref="AUO41:AUP41" si="2620">AUO40/15.35</f>
        <v>0</v>
      </c>
      <c r="AUP41" s="7">
        <f t="shared" si="2620"/>
        <v>0</v>
      </c>
      <c r="AUQ41" s="7">
        <f t="shared" ref="AUQ41:AUR41" si="2621">AUQ40/15.35</f>
        <v>0</v>
      </c>
      <c r="AUR41" s="7">
        <f t="shared" si="2621"/>
        <v>0</v>
      </c>
      <c r="AUS41" s="7">
        <f t="shared" ref="AUS41:AUT41" si="2622">AUS40/15.35</f>
        <v>0</v>
      </c>
      <c r="AUT41" s="7">
        <f t="shared" si="2622"/>
        <v>0</v>
      </c>
      <c r="AUU41" s="7">
        <f t="shared" ref="AUU41:AUV41" si="2623">AUU40/15.35</f>
        <v>0</v>
      </c>
      <c r="AUV41" s="7">
        <f t="shared" si="2623"/>
        <v>0</v>
      </c>
      <c r="AUW41" s="7">
        <f t="shared" ref="AUW41:AUX41" si="2624">AUW40/15.35</f>
        <v>0</v>
      </c>
      <c r="AUX41" s="7">
        <f t="shared" si="2624"/>
        <v>0</v>
      </c>
      <c r="AUY41" s="7">
        <f t="shared" ref="AUY41:AUZ41" si="2625">AUY40/15.35</f>
        <v>0</v>
      </c>
      <c r="AUZ41" s="7">
        <f t="shared" si="2625"/>
        <v>0</v>
      </c>
      <c r="AVA41" s="7">
        <f t="shared" ref="AVA41:AVB41" si="2626">AVA40/15.35</f>
        <v>0</v>
      </c>
      <c r="AVB41" s="7">
        <f t="shared" si="2626"/>
        <v>0</v>
      </c>
      <c r="AVC41" s="7">
        <f t="shared" ref="AVC41:AVD41" si="2627">AVC40/15.35</f>
        <v>0</v>
      </c>
      <c r="AVD41" s="7">
        <f t="shared" si="2627"/>
        <v>0</v>
      </c>
      <c r="AVE41" s="7">
        <f t="shared" ref="AVE41:AVF41" si="2628">AVE40/15.35</f>
        <v>0</v>
      </c>
      <c r="AVF41" s="7">
        <f t="shared" si="2628"/>
        <v>0</v>
      </c>
      <c r="AVG41" s="7">
        <f t="shared" ref="AVG41:AVH41" si="2629">AVG40/15.35</f>
        <v>0</v>
      </c>
      <c r="AVH41" s="7">
        <f t="shared" si="2629"/>
        <v>0</v>
      </c>
      <c r="AVI41" s="7">
        <f t="shared" ref="AVI41:AVJ41" si="2630">AVI40/15.35</f>
        <v>0</v>
      </c>
      <c r="AVJ41" s="7">
        <f t="shared" si="2630"/>
        <v>0</v>
      </c>
      <c r="AVK41" s="7">
        <f t="shared" ref="AVK41:AVL41" si="2631">AVK40/15.35</f>
        <v>0</v>
      </c>
      <c r="AVL41" s="7">
        <f t="shared" si="2631"/>
        <v>0</v>
      </c>
      <c r="AVM41" s="7">
        <f t="shared" ref="AVM41:AVN41" si="2632">AVM40/15.35</f>
        <v>0</v>
      </c>
      <c r="AVN41" s="7">
        <f t="shared" si="2632"/>
        <v>0</v>
      </c>
      <c r="AVO41" s="7">
        <f t="shared" ref="AVO41:AVP41" si="2633">AVO40/15.35</f>
        <v>0</v>
      </c>
      <c r="AVP41" s="7">
        <f t="shared" si="2633"/>
        <v>0</v>
      </c>
      <c r="AVQ41" s="7">
        <f t="shared" ref="AVQ41:AVR41" si="2634">AVQ40/15.35</f>
        <v>0</v>
      </c>
      <c r="AVR41" s="7">
        <f t="shared" si="2634"/>
        <v>0</v>
      </c>
      <c r="AVS41" s="7">
        <f t="shared" ref="AVS41:AVT41" si="2635">AVS40/15.35</f>
        <v>0</v>
      </c>
      <c r="AVT41" s="7">
        <f t="shared" si="2635"/>
        <v>0</v>
      </c>
      <c r="AVU41" s="7">
        <f t="shared" ref="AVU41:AVV41" si="2636">AVU40/15.35</f>
        <v>0</v>
      </c>
      <c r="AVV41" s="7">
        <f t="shared" si="2636"/>
        <v>0</v>
      </c>
      <c r="AVW41" s="7">
        <f t="shared" ref="AVW41:AVX41" si="2637">AVW40/15.35</f>
        <v>0</v>
      </c>
      <c r="AVX41" s="7">
        <f t="shared" si="2637"/>
        <v>0</v>
      </c>
      <c r="AVY41" s="7">
        <f t="shared" ref="AVY41:AVZ41" si="2638">AVY40/15.35</f>
        <v>0</v>
      </c>
      <c r="AVZ41" s="7">
        <f t="shared" si="2638"/>
        <v>0</v>
      </c>
      <c r="AWA41" s="7">
        <f t="shared" ref="AWA41:AWB41" si="2639">AWA40/15.35</f>
        <v>0</v>
      </c>
      <c r="AWB41" s="7">
        <f t="shared" si="2639"/>
        <v>0</v>
      </c>
      <c r="AWC41" s="7">
        <f t="shared" ref="AWC41:AWD41" si="2640">AWC40/15.35</f>
        <v>0</v>
      </c>
      <c r="AWD41" s="7">
        <f t="shared" si="2640"/>
        <v>0</v>
      </c>
      <c r="AWE41" s="7">
        <f t="shared" ref="AWE41:AWF41" si="2641">AWE40/15.35</f>
        <v>0</v>
      </c>
      <c r="AWF41" s="7">
        <f t="shared" si="2641"/>
        <v>0</v>
      </c>
      <c r="AWG41" s="7">
        <f t="shared" ref="AWG41:AWH41" si="2642">AWG40/15.35</f>
        <v>0</v>
      </c>
      <c r="AWH41" s="7">
        <f t="shared" si="2642"/>
        <v>0</v>
      </c>
      <c r="AWI41" s="7">
        <f t="shared" ref="AWI41:AWJ41" si="2643">AWI40/15.35</f>
        <v>0</v>
      </c>
      <c r="AWJ41" s="7">
        <f t="shared" si="2643"/>
        <v>0</v>
      </c>
      <c r="AWK41" s="7">
        <f t="shared" ref="AWK41:AWL41" si="2644">AWK40/15.35</f>
        <v>0</v>
      </c>
      <c r="AWL41" s="7">
        <f t="shared" si="2644"/>
        <v>0</v>
      </c>
      <c r="AWM41" s="7">
        <f t="shared" ref="AWM41:AWN41" si="2645">AWM40/15.35</f>
        <v>0</v>
      </c>
      <c r="AWN41" s="7">
        <f t="shared" si="2645"/>
        <v>0</v>
      </c>
      <c r="AWO41" s="7">
        <f t="shared" ref="AWO41:AWP41" si="2646">AWO40/15.35</f>
        <v>0</v>
      </c>
      <c r="AWP41" s="7">
        <f t="shared" si="2646"/>
        <v>0</v>
      </c>
      <c r="AWQ41" s="7">
        <f t="shared" ref="AWQ41:AWR41" si="2647">AWQ40/15.35</f>
        <v>0</v>
      </c>
      <c r="AWR41" s="7">
        <f t="shared" si="2647"/>
        <v>0</v>
      </c>
      <c r="AWS41" s="7">
        <f t="shared" ref="AWS41:AWT41" si="2648">AWS40/15.35</f>
        <v>0</v>
      </c>
      <c r="AWT41" s="7">
        <f t="shared" si="2648"/>
        <v>0</v>
      </c>
      <c r="AWU41" s="7">
        <f t="shared" ref="AWU41:AWV41" si="2649">AWU40/15.35</f>
        <v>0</v>
      </c>
      <c r="AWV41" s="7">
        <f t="shared" si="2649"/>
        <v>0</v>
      </c>
      <c r="AWW41" s="7">
        <f t="shared" ref="AWW41:AWX41" si="2650">AWW40/15.35</f>
        <v>0</v>
      </c>
      <c r="AWX41" s="7">
        <f t="shared" si="2650"/>
        <v>0</v>
      </c>
      <c r="AWY41" s="7">
        <f t="shared" ref="AWY41:AWZ41" si="2651">AWY40/15.35</f>
        <v>0</v>
      </c>
      <c r="AWZ41" s="7">
        <f t="shared" si="2651"/>
        <v>0</v>
      </c>
      <c r="AXA41" s="7">
        <f t="shared" ref="AXA41:AXB41" si="2652">AXA40/15.35</f>
        <v>0</v>
      </c>
      <c r="AXB41" s="7">
        <f t="shared" si="2652"/>
        <v>0</v>
      </c>
      <c r="AXC41" s="7">
        <f t="shared" ref="AXC41:AXD41" si="2653">AXC40/15.35</f>
        <v>0</v>
      </c>
      <c r="AXD41" s="7">
        <f t="shared" si="2653"/>
        <v>0</v>
      </c>
      <c r="AXE41" s="7">
        <f t="shared" ref="AXE41:AXF41" si="2654">AXE40/15.35</f>
        <v>0</v>
      </c>
      <c r="AXF41" s="7">
        <f t="shared" si="2654"/>
        <v>0</v>
      </c>
      <c r="AXG41" s="7">
        <f t="shared" ref="AXG41:AXH41" si="2655">AXG40/15.35</f>
        <v>0</v>
      </c>
      <c r="AXH41" s="7">
        <f t="shared" si="2655"/>
        <v>0</v>
      </c>
      <c r="AXI41" s="7">
        <f t="shared" ref="AXI41:AXM41" si="2656">AXI40/15.35</f>
        <v>0</v>
      </c>
      <c r="AXJ41" s="7">
        <f t="shared" si="2656"/>
        <v>0</v>
      </c>
      <c r="AXK41" s="7">
        <f t="shared" si="2656"/>
        <v>0</v>
      </c>
      <c r="AXL41" s="7">
        <f t="shared" si="2656"/>
        <v>0</v>
      </c>
      <c r="AXM41" s="7">
        <f t="shared" si="2656"/>
        <v>0</v>
      </c>
      <c r="AXN41" s="7">
        <f t="shared" ref="AXN41:AXO41" si="2657">AXN40/15.35</f>
        <v>0</v>
      </c>
      <c r="AXO41" s="7">
        <f t="shared" si="2657"/>
        <v>0</v>
      </c>
      <c r="AXP41" s="7">
        <f t="shared" ref="AXP41:AXQ41" si="2658">AXP40/15.35</f>
        <v>0</v>
      </c>
      <c r="AXQ41" s="7">
        <f t="shared" si="2658"/>
        <v>0</v>
      </c>
      <c r="AXR41" s="7">
        <f t="shared" ref="AXR41:AXS41" si="2659">AXR40/15.35</f>
        <v>0</v>
      </c>
      <c r="AXS41" s="7">
        <f t="shared" si="2659"/>
        <v>0</v>
      </c>
      <c r="AXT41" s="7">
        <f t="shared" ref="AXT41" si="2660">AXT40/15.35</f>
        <v>0</v>
      </c>
      <c r="AXU41" s="7">
        <f t="shared" ref="AXU41:AXV41" si="2661">AXU40/15.35</f>
        <v>0</v>
      </c>
      <c r="AXV41" s="7">
        <f t="shared" si="2661"/>
        <v>0</v>
      </c>
      <c r="AXW41" s="7">
        <f t="shared" ref="AXW41:AXX41" si="2662">AXW40/15.35</f>
        <v>0</v>
      </c>
      <c r="AXX41" s="7">
        <f t="shared" si="2662"/>
        <v>0</v>
      </c>
      <c r="AXY41" s="7">
        <f t="shared" ref="AXY41:AXZ41" si="2663">AXY40/15.35</f>
        <v>0</v>
      </c>
      <c r="AXZ41" s="7">
        <f t="shared" si="2663"/>
        <v>0</v>
      </c>
      <c r="AYA41" s="7">
        <f t="shared" ref="AYA41:AYB41" si="2664">AYA40/15.35</f>
        <v>0</v>
      </c>
      <c r="AYB41" s="7">
        <f t="shared" si="2664"/>
        <v>0</v>
      </c>
      <c r="AYC41" s="7">
        <f t="shared" ref="AYC41" si="2665">AYC40/15.35</f>
        <v>0</v>
      </c>
      <c r="AYD41" s="7">
        <f>AYD40/15.35</f>
        <v>0</v>
      </c>
      <c r="AYE41" s="7">
        <f t="shared" ref="AYE41:AYF41" si="2666">AYE40/15.35</f>
        <v>0</v>
      </c>
      <c r="AYF41" s="7">
        <f t="shared" si="2666"/>
        <v>0</v>
      </c>
      <c r="AYG41" s="7">
        <f t="shared" ref="AYG41:AYH41" si="2667">AYG40/15.35</f>
        <v>0</v>
      </c>
      <c r="AYH41" s="7">
        <f t="shared" si="2667"/>
        <v>0</v>
      </c>
      <c r="AYI41" s="7">
        <f t="shared" ref="AYI41:AYJ41" si="2668">AYI40/15.35</f>
        <v>0</v>
      </c>
      <c r="AYJ41" s="7">
        <f t="shared" si="2668"/>
        <v>0</v>
      </c>
      <c r="AYK41" s="7">
        <f t="shared" ref="AYK41:AYL41" si="2669">AYK40/15.35</f>
        <v>0</v>
      </c>
      <c r="AYL41" s="7">
        <f t="shared" si="2669"/>
        <v>0</v>
      </c>
      <c r="AYM41" s="7">
        <f t="shared" ref="AYM41:AYN41" si="2670">AYM40/15.35</f>
        <v>0</v>
      </c>
      <c r="AYN41" s="7">
        <f t="shared" si="2670"/>
        <v>0</v>
      </c>
      <c r="AYO41" s="7">
        <f t="shared" ref="AYO41:AYP41" si="2671">AYO40/15.35</f>
        <v>0</v>
      </c>
      <c r="AYP41" s="7">
        <f t="shared" si="2671"/>
        <v>0</v>
      </c>
      <c r="AYQ41" s="7">
        <f t="shared" ref="AYQ41:AYR41" si="2672">AYQ40/15.35</f>
        <v>0</v>
      </c>
      <c r="AYR41" s="7">
        <f t="shared" si="2672"/>
        <v>0</v>
      </c>
      <c r="AYS41" s="7">
        <f t="shared" ref="AYS41:AYT41" si="2673">AYS40/15.35</f>
        <v>0</v>
      </c>
      <c r="AYT41" s="7">
        <f t="shared" si="2673"/>
        <v>0</v>
      </c>
      <c r="AYU41" s="7">
        <f t="shared" ref="AYU41" si="2674">AYU40/15.35</f>
        <v>0</v>
      </c>
      <c r="AYV41" s="7">
        <f t="shared" ref="AYV41:AYW41" si="2675">AYV40/15.35</f>
        <v>0</v>
      </c>
      <c r="AYW41" s="7">
        <f t="shared" si="2675"/>
        <v>0</v>
      </c>
      <c r="AYX41" s="7">
        <f t="shared" ref="AYX41:AYY41" si="2676">AYX40/15.35</f>
        <v>0</v>
      </c>
      <c r="AYY41" s="7">
        <f t="shared" si="2676"/>
        <v>0</v>
      </c>
      <c r="AYZ41" s="7">
        <f t="shared" ref="AYZ41:AZA41" si="2677">AYZ40/15.35</f>
        <v>0</v>
      </c>
      <c r="AZA41" s="7">
        <f t="shared" si="2677"/>
        <v>0</v>
      </c>
      <c r="AZB41" s="7">
        <f t="shared" ref="AZB41:AZC41" si="2678">AZB40/15.35</f>
        <v>0</v>
      </c>
      <c r="AZC41" s="7">
        <f t="shared" si="2678"/>
        <v>0</v>
      </c>
      <c r="AZD41" s="7">
        <f t="shared" ref="AZD41:AZE41" si="2679">AZD40/15.35</f>
        <v>0</v>
      </c>
      <c r="AZE41" s="7">
        <f t="shared" si="2679"/>
        <v>0</v>
      </c>
      <c r="AZF41" s="7">
        <f t="shared" ref="AZF41:AZG41" si="2680">AZF40/15.35</f>
        <v>0</v>
      </c>
      <c r="AZG41" s="7">
        <f t="shared" si="2680"/>
        <v>0</v>
      </c>
      <c r="AZH41" s="7">
        <f t="shared" ref="AZH41:AZI41" si="2681">AZH40/15.35</f>
        <v>0</v>
      </c>
      <c r="AZI41" s="7">
        <f t="shared" si="2681"/>
        <v>0</v>
      </c>
      <c r="AZJ41" s="7">
        <f t="shared" ref="AZJ41:AZK41" si="2682">AZJ40/15.35</f>
        <v>0</v>
      </c>
      <c r="AZK41" s="7">
        <f t="shared" si="2682"/>
        <v>0</v>
      </c>
      <c r="AZL41" s="7">
        <f t="shared" ref="AZL41" si="2683">AZL40/15.35</f>
        <v>0</v>
      </c>
      <c r="AZM41" s="7">
        <f t="shared" ref="AZM41:AZS41" si="2684">AZM40/15.35</f>
        <v>0</v>
      </c>
      <c r="AZN41" s="7">
        <f t="shared" si="2684"/>
        <v>0</v>
      </c>
      <c r="AZO41" s="7">
        <f t="shared" si="2684"/>
        <v>0</v>
      </c>
      <c r="AZP41" s="7">
        <f t="shared" si="2684"/>
        <v>0</v>
      </c>
      <c r="AZQ41" s="7">
        <f t="shared" si="2684"/>
        <v>0</v>
      </c>
      <c r="AZR41" s="7">
        <f t="shared" si="2684"/>
        <v>0</v>
      </c>
      <c r="AZS41" s="7">
        <f t="shared" si="2684"/>
        <v>0</v>
      </c>
      <c r="AZT41" s="7">
        <f t="shared" ref="AZT41:AZU41" si="2685">AZT40/15.35</f>
        <v>0</v>
      </c>
      <c r="AZU41" s="7">
        <f t="shared" si="2685"/>
        <v>0</v>
      </c>
      <c r="AZV41" s="7">
        <f t="shared" ref="AZV41:AZW41" si="2686">AZV40/15.35</f>
        <v>0</v>
      </c>
      <c r="AZW41" s="7">
        <f t="shared" si="2686"/>
        <v>0</v>
      </c>
      <c r="AZX41" s="7">
        <f t="shared" ref="AZX41:AZY41" si="2687">AZX40/15.35</f>
        <v>0</v>
      </c>
      <c r="AZY41" s="7">
        <f t="shared" si="2687"/>
        <v>0</v>
      </c>
      <c r="AZZ41" s="7">
        <f t="shared" ref="AZZ41:BAA41" si="2688">AZZ40/15.35</f>
        <v>0</v>
      </c>
      <c r="BAA41" s="7">
        <f t="shared" si="2688"/>
        <v>0</v>
      </c>
      <c r="BAB41" s="7">
        <f t="shared" ref="BAB41:BAC41" si="2689">BAB40/15.35</f>
        <v>0</v>
      </c>
      <c r="BAC41" s="7">
        <f t="shared" si="2689"/>
        <v>0</v>
      </c>
      <c r="BAD41" s="7">
        <f t="shared" ref="BAD41:BAE41" si="2690">BAD40/15.35</f>
        <v>0</v>
      </c>
      <c r="BAE41" s="7">
        <f t="shared" si="2690"/>
        <v>0</v>
      </c>
      <c r="BAF41" s="7">
        <f t="shared" ref="BAF41:BAG41" si="2691">BAF40/15.35</f>
        <v>0</v>
      </c>
      <c r="BAG41" s="7">
        <f t="shared" si="2691"/>
        <v>0</v>
      </c>
      <c r="BAH41" s="7">
        <f t="shared" ref="BAH41:BAI41" si="2692">BAH40/15.35</f>
        <v>0</v>
      </c>
      <c r="BAI41" s="7">
        <f t="shared" si="2692"/>
        <v>0</v>
      </c>
      <c r="BAJ41" s="7">
        <f t="shared" ref="BAJ41:BAK41" si="2693">BAJ40/15.35</f>
        <v>0</v>
      </c>
      <c r="BAK41" s="7">
        <f t="shared" si="2693"/>
        <v>0</v>
      </c>
      <c r="BAL41" s="7">
        <f t="shared" ref="BAL41:BAM41" si="2694">BAL40/15.35</f>
        <v>0</v>
      </c>
      <c r="BAM41" s="7">
        <f t="shared" si="2694"/>
        <v>0</v>
      </c>
      <c r="BAN41" s="7">
        <f t="shared" ref="BAN41:BAO41" si="2695">BAN40/15.35</f>
        <v>0</v>
      </c>
      <c r="BAO41" s="7">
        <f t="shared" si="2695"/>
        <v>0</v>
      </c>
      <c r="BAP41" s="7">
        <f t="shared" ref="BAP41:BAQ41" si="2696">BAP40/15.35</f>
        <v>0</v>
      </c>
      <c r="BAQ41" s="7">
        <f t="shared" si="2696"/>
        <v>0</v>
      </c>
      <c r="BAR41" s="7">
        <f t="shared" ref="BAR41:BAS41" si="2697">BAR40/15.35</f>
        <v>0</v>
      </c>
      <c r="BAS41" s="7">
        <f t="shared" si="2697"/>
        <v>0</v>
      </c>
      <c r="BAT41" s="7">
        <f t="shared" ref="BAT41:BAU41" si="2698">BAT40/15.35</f>
        <v>0</v>
      </c>
      <c r="BAU41" s="7">
        <f t="shared" si="2698"/>
        <v>0</v>
      </c>
      <c r="BAV41" s="7">
        <f t="shared" ref="BAV41:BAW41" si="2699">BAV40/15.35</f>
        <v>0</v>
      </c>
      <c r="BAW41" s="7">
        <f t="shared" si="2699"/>
        <v>0</v>
      </c>
      <c r="BAX41" s="7">
        <f t="shared" ref="BAX41:BAY41" si="2700">BAX40/15.35</f>
        <v>0</v>
      </c>
      <c r="BAY41" s="7">
        <f t="shared" si="2700"/>
        <v>0</v>
      </c>
      <c r="BAZ41" s="7">
        <f t="shared" ref="BAZ41:BBA41" si="2701">BAZ40/15.35</f>
        <v>0</v>
      </c>
      <c r="BBA41" s="7">
        <f t="shared" si="2701"/>
        <v>0</v>
      </c>
      <c r="BBB41" s="7">
        <f t="shared" ref="BBB41:BBC41" si="2702">BBB40/15.35</f>
        <v>0</v>
      </c>
      <c r="BBC41" s="7">
        <f t="shared" si="2702"/>
        <v>0</v>
      </c>
      <c r="BBD41" s="7">
        <f t="shared" ref="BBD41:BBE41" si="2703">BBD40/15.35</f>
        <v>0</v>
      </c>
      <c r="BBE41" s="7">
        <f t="shared" si="2703"/>
        <v>0</v>
      </c>
      <c r="BBF41" s="7">
        <f t="shared" ref="BBF41:BBG41" si="2704">BBF40/15.35</f>
        <v>0</v>
      </c>
      <c r="BBG41" s="7">
        <f t="shared" si="2704"/>
        <v>0</v>
      </c>
      <c r="BBH41" s="7">
        <f t="shared" ref="BBH41:BBI41" si="2705">BBH40/15.35</f>
        <v>0</v>
      </c>
      <c r="BBI41" s="7">
        <f t="shared" si="2705"/>
        <v>0</v>
      </c>
      <c r="BBJ41" s="7">
        <f t="shared" ref="BBJ41:BBK41" si="2706">BBJ40/15.35</f>
        <v>0</v>
      </c>
      <c r="BBK41" s="7">
        <f t="shared" si="2706"/>
        <v>0</v>
      </c>
      <c r="BBL41" s="7">
        <f t="shared" ref="BBL41:BBM41" si="2707">BBL40/15.35</f>
        <v>0</v>
      </c>
      <c r="BBM41" s="7">
        <f t="shared" si="2707"/>
        <v>0</v>
      </c>
      <c r="BBN41" s="7">
        <f t="shared" ref="BBN41:BBO41" si="2708">BBN40/15.35</f>
        <v>0</v>
      </c>
      <c r="BBO41" s="7">
        <f t="shared" si="2708"/>
        <v>0</v>
      </c>
      <c r="BBP41" s="7">
        <f t="shared" ref="BBP41" si="2709">BBP40/15.35</f>
        <v>0</v>
      </c>
      <c r="BBQ41" s="7">
        <v>0</v>
      </c>
      <c r="BBR41" s="7">
        <f t="shared" ref="BBR41" si="2710">BBR40/15.35</f>
        <v>0</v>
      </c>
      <c r="BBS41" s="7">
        <f t="shared" ref="BBS41:BBY41" si="2711">BBS40/15.35</f>
        <v>0</v>
      </c>
      <c r="BBT41" s="7">
        <f t="shared" si="2711"/>
        <v>0</v>
      </c>
      <c r="BBU41" s="7">
        <f t="shared" si="2711"/>
        <v>0</v>
      </c>
      <c r="BBV41" s="7">
        <f t="shared" si="2711"/>
        <v>0</v>
      </c>
      <c r="BBW41" s="7">
        <f t="shared" si="2711"/>
        <v>0</v>
      </c>
      <c r="BBX41" s="7">
        <f t="shared" si="2711"/>
        <v>0</v>
      </c>
      <c r="BBY41" s="7">
        <f t="shared" si="2711"/>
        <v>0</v>
      </c>
      <c r="BBZ41" s="7">
        <f t="shared" ref="BBZ41:BCA41" si="2712">BBZ40/15.35</f>
        <v>0</v>
      </c>
      <c r="BCA41" s="7">
        <f t="shared" si="2712"/>
        <v>0</v>
      </c>
      <c r="BCB41" s="7">
        <f t="shared" ref="BCB41:BCC41" si="2713">BCB40/15.35</f>
        <v>0</v>
      </c>
      <c r="BCC41" s="7">
        <f t="shared" si="2713"/>
        <v>0</v>
      </c>
      <c r="BCD41" s="7">
        <f t="shared" ref="BCD41:BCE41" si="2714">BCD40/15.35</f>
        <v>0</v>
      </c>
      <c r="BCE41" s="7">
        <f t="shared" si="2714"/>
        <v>0</v>
      </c>
      <c r="BCF41" s="7">
        <f t="shared" ref="BCF41:BCG41" si="2715">BCF40/15.35</f>
        <v>0</v>
      </c>
      <c r="BCG41" s="7">
        <f t="shared" si="2715"/>
        <v>0</v>
      </c>
      <c r="BCH41" s="7">
        <f t="shared" ref="BCH41:BCI41" si="2716">BCH40/15.35</f>
        <v>0</v>
      </c>
      <c r="BCI41" s="7">
        <f t="shared" si="2716"/>
        <v>0</v>
      </c>
      <c r="BCJ41" s="7">
        <f t="shared" ref="BCJ41:BCK41" si="2717">BCJ40/15.35</f>
        <v>0</v>
      </c>
      <c r="BCK41" s="7">
        <f t="shared" si="2717"/>
        <v>0</v>
      </c>
      <c r="BCL41" s="7">
        <f t="shared" ref="BCL41:BCM41" si="2718">BCL40/15.35</f>
        <v>0</v>
      </c>
      <c r="BCM41" s="7">
        <f t="shared" si="2718"/>
        <v>0</v>
      </c>
      <c r="BCN41" s="7">
        <f t="shared" ref="BCN41:BCO41" si="2719">BCN40/15.35</f>
        <v>0</v>
      </c>
      <c r="BCO41" s="7">
        <f t="shared" si="2719"/>
        <v>0</v>
      </c>
      <c r="BCP41" s="7">
        <f t="shared" ref="BCP41:BCQ41" si="2720">BCP40/15.35</f>
        <v>0</v>
      </c>
      <c r="BCQ41" s="7">
        <f t="shared" si="2720"/>
        <v>0</v>
      </c>
      <c r="BCR41" s="7">
        <f t="shared" ref="BCR41:BCS41" si="2721">BCR40/15.35</f>
        <v>0</v>
      </c>
      <c r="BCS41" s="7">
        <f t="shared" si="2721"/>
        <v>0</v>
      </c>
      <c r="BCT41" s="7">
        <f t="shared" ref="BCT41:BCU41" si="2722">BCT40/15.35</f>
        <v>0</v>
      </c>
      <c r="BCU41" s="7">
        <f t="shared" si="2722"/>
        <v>0</v>
      </c>
      <c r="BCV41" s="7">
        <f t="shared" ref="BCV41:BCW41" si="2723">BCV40/15.35</f>
        <v>0</v>
      </c>
      <c r="BCW41" s="7">
        <f t="shared" si="2723"/>
        <v>0</v>
      </c>
      <c r="BCX41" s="7">
        <f t="shared" ref="BCX41:BCY41" si="2724">BCX40/15.35</f>
        <v>0</v>
      </c>
      <c r="BCY41" s="7">
        <f t="shared" si="2724"/>
        <v>0</v>
      </c>
      <c r="BCZ41" s="7">
        <f t="shared" ref="BCZ41:BDA41" si="2725">BCZ40/15.35</f>
        <v>0</v>
      </c>
      <c r="BDA41" s="7">
        <f t="shared" si="2725"/>
        <v>0</v>
      </c>
      <c r="BDB41" s="7">
        <f t="shared" ref="BDB41:BDC41" si="2726">BDB40/15.35</f>
        <v>0</v>
      </c>
      <c r="BDC41" s="7">
        <f t="shared" si="2726"/>
        <v>0</v>
      </c>
      <c r="BDD41" s="7">
        <f t="shared" ref="BDD41:BDE41" si="2727">BDD40/15.35</f>
        <v>0</v>
      </c>
      <c r="BDE41" s="7">
        <f t="shared" si="2727"/>
        <v>0</v>
      </c>
      <c r="BDF41" s="7">
        <f t="shared" ref="BDF41:BDG41" si="2728">BDF40/15.35</f>
        <v>0</v>
      </c>
      <c r="BDG41" s="7">
        <f t="shared" si="2728"/>
        <v>0</v>
      </c>
      <c r="BDH41" s="7">
        <f t="shared" ref="BDH41:BDI41" si="2729">BDH40/15.35</f>
        <v>0</v>
      </c>
      <c r="BDI41" s="7">
        <f t="shared" si="2729"/>
        <v>0</v>
      </c>
      <c r="BDJ41" s="7">
        <f t="shared" ref="BDJ41" si="2730">BDJ40/15.35</f>
        <v>0</v>
      </c>
      <c r="BDK41" s="7">
        <f t="shared" ref="BDK41:BDQ41" si="2731">BDK40/15.35</f>
        <v>0</v>
      </c>
      <c r="BDL41" s="7">
        <f t="shared" si="2731"/>
        <v>0</v>
      </c>
      <c r="BDM41" s="7">
        <f t="shared" si="2731"/>
        <v>0</v>
      </c>
      <c r="BDN41" s="7">
        <f t="shared" si="2731"/>
        <v>0</v>
      </c>
      <c r="BDO41" s="7">
        <f t="shared" si="2731"/>
        <v>0</v>
      </c>
      <c r="BDP41" s="7">
        <f t="shared" si="2731"/>
        <v>0</v>
      </c>
      <c r="BDQ41" s="7">
        <f t="shared" si="2731"/>
        <v>0</v>
      </c>
      <c r="BDR41" s="7">
        <f t="shared" ref="BDR41:BDS41" si="2732">BDR40/15.35</f>
        <v>0</v>
      </c>
      <c r="BDS41" s="7">
        <f t="shared" si="2732"/>
        <v>0</v>
      </c>
      <c r="BDT41" s="7">
        <f t="shared" ref="BDT41:BDU41" si="2733">BDT40/15.35</f>
        <v>0</v>
      </c>
      <c r="BDU41" s="7">
        <f t="shared" si="2733"/>
        <v>0</v>
      </c>
      <c r="BDV41" s="7">
        <f t="shared" ref="BDV41:BDW41" si="2734">BDV40/15.35</f>
        <v>0</v>
      </c>
      <c r="BDW41" s="7">
        <f t="shared" si="2734"/>
        <v>0</v>
      </c>
      <c r="BDX41" s="7">
        <f t="shared" ref="BDX41:BDY41" si="2735">BDX40/15.35</f>
        <v>0</v>
      </c>
      <c r="BDY41" s="7">
        <f t="shared" si="2735"/>
        <v>0</v>
      </c>
      <c r="BDZ41" s="7">
        <f t="shared" ref="BDZ41:BEA41" si="2736">BDZ40/15.35</f>
        <v>0</v>
      </c>
      <c r="BEA41" s="7">
        <f t="shared" si="2736"/>
        <v>0</v>
      </c>
      <c r="BEB41" s="7">
        <f t="shared" ref="BEB41:BEC41" si="2737">BEB40/15.35</f>
        <v>0</v>
      </c>
      <c r="BEC41" s="7">
        <f t="shared" si="2737"/>
        <v>0</v>
      </c>
      <c r="BED41" s="7">
        <f t="shared" ref="BED41:BEE41" si="2738">BED40/15.35</f>
        <v>0</v>
      </c>
      <c r="BEE41" s="7">
        <f t="shared" si="2738"/>
        <v>0</v>
      </c>
      <c r="BEF41" s="7">
        <f t="shared" ref="BEF41:BEG41" si="2739">BEF40/15.35</f>
        <v>0</v>
      </c>
      <c r="BEG41" s="7">
        <f t="shared" si="2739"/>
        <v>0</v>
      </c>
      <c r="BEH41" s="7">
        <f t="shared" ref="BEH41:BEI41" si="2740">BEH40/15.35</f>
        <v>0</v>
      </c>
      <c r="BEI41" s="7">
        <f t="shared" si="2740"/>
        <v>0</v>
      </c>
      <c r="BEJ41" s="7">
        <f t="shared" ref="BEJ41:BEK41" si="2741">BEJ40/15.35</f>
        <v>0</v>
      </c>
      <c r="BEK41" s="7">
        <f t="shared" si="2741"/>
        <v>0</v>
      </c>
      <c r="BEL41" s="7">
        <f t="shared" ref="BEL41" si="2742">BEL40/15.35</f>
        <v>0</v>
      </c>
      <c r="BEM41" s="7">
        <f t="shared" ref="BEM41:BES41" si="2743">BEM40/15.35</f>
        <v>0</v>
      </c>
      <c r="BEN41" s="7">
        <f t="shared" si="2743"/>
        <v>0</v>
      </c>
      <c r="BEO41" s="7">
        <f t="shared" si="2743"/>
        <v>0</v>
      </c>
      <c r="BEP41" s="7">
        <f t="shared" si="2743"/>
        <v>0</v>
      </c>
      <c r="BEQ41" s="7">
        <f t="shared" si="2743"/>
        <v>0</v>
      </c>
      <c r="BER41" s="7">
        <f t="shared" si="2743"/>
        <v>0</v>
      </c>
      <c r="BES41" s="7">
        <f t="shared" si="2743"/>
        <v>0</v>
      </c>
      <c r="BET41" s="7">
        <f t="shared" ref="BET41:BEU41" si="2744">BET40/15.35</f>
        <v>0</v>
      </c>
      <c r="BEU41" s="7">
        <f t="shared" si="2744"/>
        <v>0</v>
      </c>
      <c r="BEV41" s="7">
        <f t="shared" ref="BEV41:BEW41" si="2745">BEV40/15.35</f>
        <v>0</v>
      </c>
      <c r="BEW41" s="7">
        <f t="shared" si="2745"/>
        <v>0</v>
      </c>
      <c r="BEX41" s="7">
        <f t="shared" ref="BEX41:BEY41" si="2746">BEX40/15.35</f>
        <v>0</v>
      </c>
      <c r="BEY41" s="7">
        <f t="shared" si="2746"/>
        <v>0</v>
      </c>
      <c r="BEZ41" s="7">
        <f t="shared" ref="BEZ41:BFA41" si="2747">BEZ40/15.35</f>
        <v>0</v>
      </c>
      <c r="BFA41" s="7">
        <f t="shared" si="2747"/>
        <v>0</v>
      </c>
      <c r="BFB41" s="7">
        <f t="shared" ref="BFB41:BFC41" si="2748">BFB40/15.35</f>
        <v>0</v>
      </c>
      <c r="BFC41" s="7">
        <f t="shared" si="2748"/>
        <v>0</v>
      </c>
      <c r="BFD41" s="7">
        <f t="shared" ref="BFD41:BFE41" si="2749">BFD40/15.35</f>
        <v>0</v>
      </c>
      <c r="BFE41" s="7">
        <f t="shared" si="2749"/>
        <v>0</v>
      </c>
      <c r="BFF41" s="7">
        <f t="shared" ref="BFF41:BFG41" si="2750">BFF40/15.35</f>
        <v>0</v>
      </c>
      <c r="BFG41" s="7">
        <f t="shared" si="2750"/>
        <v>0</v>
      </c>
      <c r="BFH41" s="7">
        <f t="shared" ref="BFH41:BFI41" si="2751">BFH40/15.35</f>
        <v>0</v>
      </c>
      <c r="BFI41" s="7">
        <f t="shared" si="2751"/>
        <v>0</v>
      </c>
      <c r="BFJ41" s="7">
        <f t="shared" ref="BFJ41:BFK41" si="2752">BFJ40/15.35</f>
        <v>0</v>
      </c>
      <c r="BFK41" s="7">
        <f t="shared" si="2752"/>
        <v>0</v>
      </c>
      <c r="BFL41" s="7">
        <f t="shared" ref="BFL41:BFM41" si="2753">BFL40/15.35</f>
        <v>0</v>
      </c>
      <c r="BFM41" s="7">
        <f t="shared" si="2753"/>
        <v>0</v>
      </c>
      <c r="BFN41" s="7">
        <f t="shared" ref="BFN41:BFO41" si="2754">BFN40/15.35</f>
        <v>0</v>
      </c>
      <c r="BFO41" s="7">
        <f t="shared" si="2754"/>
        <v>0</v>
      </c>
      <c r="BFP41" s="7">
        <f t="shared" ref="BFP41:BFQ41" si="2755">BFP40/15.35</f>
        <v>0</v>
      </c>
      <c r="BFQ41" s="7">
        <f t="shared" si="2755"/>
        <v>0</v>
      </c>
      <c r="BFR41" s="7">
        <f t="shared" ref="BFR41:BFS41" si="2756">BFR40/15.35</f>
        <v>0</v>
      </c>
      <c r="BFS41" s="7">
        <f t="shared" si="2756"/>
        <v>0</v>
      </c>
      <c r="BFT41" s="7">
        <f t="shared" ref="BFT41:BFU41" si="2757">BFT40/15.35</f>
        <v>0</v>
      </c>
      <c r="BFU41" s="7">
        <f t="shared" si="2757"/>
        <v>0</v>
      </c>
      <c r="BFV41" s="7">
        <f t="shared" ref="BFV41:BFW41" si="2758">BFV40/15.35</f>
        <v>0</v>
      </c>
      <c r="BFW41" s="7">
        <f t="shared" si="2758"/>
        <v>0</v>
      </c>
      <c r="BFX41" s="7">
        <f t="shared" ref="BFX41:BFY41" si="2759">BFX40/15.35</f>
        <v>0</v>
      </c>
      <c r="BFY41" s="7">
        <f t="shared" si="2759"/>
        <v>0</v>
      </c>
      <c r="BFZ41" s="7">
        <f t="shared" ref="BFZ41:BGA41" si="2760">BFZ40/15.35</f>
        <v>0</v>
      </c>
      <c r="BGA41" s="7">
        <f t="shared" si="2760"/>
        <v>0</v>
      </c>
      <c r="BGB41" s="7">
        <f t="shared" ref="BGB41" si="2761">BGB40/15.35</f>
        <v>0</v>
      </c>
      <c r="BGC41" s="7">
        <f t="shared" ref="BGC41:BGD41" si="2762">BGC40/15.35</f>
        <v>0</v>
      </c>
      <c r="BGD41" s="7">
        <f t="shared" si="2762"/>
        <v>0</v>
      </c>
      <c r="BGE41" s="7">
        <f t="shared" ref="BGE41:BGF41" si="2763">BGE40/15.35</f>
        <v>0</v>
      </c>
      <c r="BGF41" s="7">
        <f t="shared" si="2763"/>
        <v>0</v>
      </c>
      <c r="BGG41" s="7">
        <f t="shared" ref="BGG41:BGH41" si="2764">BGG40/15.35</f>
        <v>0</v>
      </c>
      <c r="BGH41" s="7">
        <f t="shared" si="2764"/>
        <v>0</v>
      </c>
      <c r="BGI41" s="7">
        <f t="shared" ref="BGI41:BGJ41" si="2765">BGI40/15.35</f>
        <v>0</v>
      </c>
      <c r="BGJ41" s="7">
        <f t="shared" si="2765"/>
        <v>0</v>
      </c>
      <c r="BGK41" s="7">
        <f t="shared" ref="BGK41:BGL41" si="2766">BGK40/15.35</f>
        <v>0</v>
      </c>
      <c r="BGL41" s="7">
        <f t="shared" si="2766"/>
        <v>0</v>
      </c>
      <c r="BGM41" s="7">
        <f t="shared" ref="BGM41:BGN41" si="2767">BGM40/15.35</f>
        <v>0</v>
      </c>
      <c r="BGN41" s="7">
        <f t="shared" si="2767"/>
        <v>0</v>
      </c>
      <c r="BGO41" s="7">
        <f t="shared" ref="BGO41:BGP41" si="2768">BGO40/15.35</f>
        <v>0</v>
      </c>
      <c r="BGP41" s="7">
        <f t="shared" si="2768"/>
        <v>0</v>
      </c>
      <c r="BGQ41" s="7">
        <f t="shared" ref="BGQ41:BGR41" si="2769">BGQ40/15.35</f>
        <v>0</v>
      </c>
      <c r="BGR41" s="7">
        <f t="shared" si="2769"/>
        <v>0</v>
      </c>
      <c r="BGS41" s="7">
        <f t="shared" ref="BGS41:BGT41" si="2770">BGS40/15.35</f>
        <v>0</v>
      </c>
      <c r="BGT41" s="7">
        <f t="shared" si="2770"/>
        <v>0</v>
      </c>
      <c r="BGU41" s="7">
        <f t="shared" ref="BGU41" si="2771">BGU40/15.35</f>
        <v>0</v>
      </c>
      <c r="BGV41" s="7">
        <f t="shared" ref="BGV41:BGW41" si="2772">BGV40/15.35</f>
        <v>0</v>
      </c>
      <c r="BGW41" s="7">
        <f t="shared" si="2772"/>
        <v>0</v>
      </c>
      <c r="BGX41" s="7">
        <f t="shared" ref="BGX41:BGY41" si="2773">BGX40/15.35</f>
        <v>0</v>
      </c>
      <c r="BGY41" s="7">
        <f t="shared" si="2773"/>
        <v>0</v>
      </c>
      <c r="BGZ41" s="7">
        <f t="shared" ref="BGZ41:BHA41" si="2774">BGZ40/15.35</f>
        <v>0</v>
      </c>
      <c r="BHA41" s="7">
        <f t="shared" si="2774"/>
        <v>0</v>
      </c>
      <c r="BHB41" s="7">
        <f t="shared" ref="BHB41:BHC41" si="2775">BHB40/15.35</f>
        <v>0</v>
      </c>
      <c r="BHC41" s="7">
        <f t="shared" si="2775"/>
        <v>0</v>
      </c>
      <c r="BHD41" s="7">
        <f t="shared" ref="BHD41:BHE41" si="2776">BHD40/15.35</f>
        <v>0</v>
      </c>
      <c r="BHE41" s="7">
        <f t="shared" si="2776"/>
        <v>0</v>
      </c>
      <c r="BHF41" s="7">
        <f t="shared" ref="BHF41:BHG41" si="2777">BHF40/15.35</f>
        <v>0</v>
      </c>
      <c r="BHG41" s="7">
        <f t="shared" si="2777"/>
        <v>0</v>
      </c>
      <c r="BHH41" s="7">
        <f t="shared" ref="BHH41:BHI41" si="2778">BHH40/15.35</f>
        <v>0</v>
      </c>
      <c r="BHI41" s="7">
        <f t="shared" si="2778"/>
        <v>0</v>
      </c>
      <c r="BHJ41" s="7">
        <f t="shared" ref="BHJ41:BHK41" si="2779">BHJ40/15.35</f>
        <v>0</v>
      </c>
      <c r="BHK41" s="7">
        <f t="shared" si="2779"/>
        <v>0</v>
      </c>
      <c r="BHL41" s="7">
        <f t="shared" ref="BHL41:BHM41" si="2780">BHL40/15.35</f>
        <v>0</v>
      </c>
      <c r="BHM41" s="7">
        <f t="shared" si="2780"/>
        <v>0</v>
      </c>
      <c r="BHN41" s="7">
        <f t="shared" ref="BHN41:BHO41" si="2781">BHN40/15.35</f>
        <v>0</v>
      </c>
      <c r="BHO41" s="7">
        <f t="shared" si="2781"/>
        <v>0</v>
      </c>
      <c r="BHP41" s="7">
        <f t="shared" ref="BHP41:BHQ41" si="2782">BHP40/15.35</f>
        <v>0</v>
      </c>
      <c r="BHQ41" s="7">
        <f t="shared" si="2782"/>
        <v>0</v>
      </c>
      <c r="BHR41" s="7">
        <f t="shared" ref="BHR41:BHS41" si="2783">BHR40/15.35</f>
        <v>0</v>
      </c>
      <c r="BHS41" s="7">
        <f t="shared" si="2783"/>
        <v>0</v>
      </c>
      <c r="BHT41" s="7">
        <f t="shared" ref="BHT41:BHU41" si="2784">BHT40/15.35</f>
        <v>0</v>
      </c>
      <c r="BHU41" s="7">
        <f t="shared" si="2784"/>
        <v>0</v>
      </c>
      <c r="BHV41" s="7">
        <f t="shared" ref="BHV41:BHW41" si="2785">BHV40/15.35</f>
        <v>0</v>
      </c>
      <c r="BHW41" s="7">
        <f t="shared" si="2785"/>
        <v>0</v>
      </c>
      <c r="BHX41" s="7">
        <f t="shared" ref="BHX41:BID41" si="2786">BHX40/15.35</f>
        <v>0</v>
      </c>
      <c r="BHY41" s="7">
        <f t="shared" si="2786"/>
        <v>0</v>
      </c>
      <c r="BHZ41" s="7">
        <f t="shared" si="2786"/>
        <v>0</v>
      </c>
      <c r="BIA41" s="7">
        <f t="shared" si="2786"/>
        <v>0</v>
      </c>
      <c r="BIB41" s="7">
        <f t="shared" si="2786"/>
        <v>0</v>
      </c>
      <c r="BIC41" s="7">
        <f t="shared" si="2786"/>
        <v>0</v>
      </c>
      <c r="BID41" s="7">
        <f t="shared" si="2786"/>
        <v>0</v>
      </c>
      <c r="BIE41" s="7">
        <f t="shared" ref="BIE41:BIF41" si="2787">BIE40/15.35</f>
        <v>0</v>
      </c>
      <c r="BIF41" s="7">
        <f t="shared" si="2787"/>
        <v>0</v>
      </c>
      <c r="BIG41" s="7">
        <f t="shared" ref="BIG41:BIH41" si="2788">BIG40/15.35</f>
        <v>0</v>
      </c>
      <c r="BIH41" s="7">
        <f t="shared" si="2788"/>
        <v>0</v>
      </c>
      <c r="BII41" s="7">
        <f t="shared" ref="BII41:BIJ41" si="2789">BII40/15.35</f>
        <v>0</v>
      </c>
      <c r="BIJ41" s="7">
        <f t="shared" si="2789"/>
        <v>0</v>
      </c>
      <c r="BIK41" s="7">
        <f t="shared" ref="BIK41:BIQ41" si="2790">BIK40/15.35</f>
        <v>0</v>
      </c>
      <c r="BIL41" s="7">
        <f t="shared" si="2790"/>
        <v>0</v>
      </c>
      <c r="BIM41" s="7">
        <f t="shared" si="2790"/>
        <v>0</v>
      </c>
      <c r="BIN41" s="7">
        <f t="shared" si="2790"/>
        <v>0</v>
      </c>
      <c r="BIO41" s="7">
        <f t="shared" si="2790"/>
        <v>0</v>
      </c>
      <c r="BIP41" s="7">
        <f t="shared" si="2790"/>
        <v>0</v>
      </c>
      <c r="BIQ41" s="7">
        <f t="shared" si="2790"/>
        <v>0</v>
      </c>
      <c r="BIR41" s="7">
        <f t="shared" ref="BIR41:BIS41" si="2791">BIR40/15.35</f>
        <v>0</v>
      </c>
      <c r="BIS41" s="7">
        <f t="shared" si="2791"/>
        <v>0</v>
      </c>
      <c r="BIT41" s="7">
        <f t="shared" ref="BIT41:BIU41" si="2792">BIT40/15.35</f>
        <v>0</v>
      </c>
      <c r="BIU41" s="7">
        <f t="shared" si="2792"/>
        <v>0</v>
      </c>
      <c r="BIV41" s="7">
        <f t="shared" ref="BIV41:BIW41" si="2793">BIV40/15.35</f>
        <v>0</v>
      </c>
      <c r="BIW41" s="7">
        <f t="shared" si="2793"/>
        <v>0</v>
      </c>
      <c r="BIX41" s="7">
        <f t="shared" ref="BIX41:BJD41" si="2794">BIX40/15.35</f>
        <v>0</v>
      </c>
      <c r="BIY41" s="7">
        <f t="shared" si="2794"/>
        <v>0</v>
      </c>
      <c r="BIZ41" s="7">
        <f t="shared" si="2794"/>
        <v>0</v>
      </c>
      <c r="BJA41" s="7">
        <f t="shared" si="2794"/>
        <v>0</v>
      </c>
      <c r="BJB41" s="7">
        <f t="shared" si="2794"/>
        <v>0</v>
      </c>
      <c r="BJC41" s="7">
        <f t="shared" si="2794"/>
        <v>0</v>
      </c>
      <c r="BJD41" s="7">
        <f t="shared" si="2794"/>
        <v>0</v>
      </c>
      <c r="BJE41" s="7">
        <f t="shared" ref="BJE41:BJF41" si="2795">BJE40/15.35</f>
        <v>0</v>
      </c>
      <c r="BJF41" s="7">
        <f t="shared" si="2795"/>
        <v>0</v>
      </c>
      <c r="BJG41" s="7">
        <f t="shared" ref="BJG41:BJH41" si="2796">BJG40/15.35</f>
        <v>0</v>
      </c>
      <c r="BJH41" s="7">
        <f t="shared" si="2796"/>
        <v>0</v>
      </c>
      <c r="BJI41" s="7">
        <f t="shared" ref="BJI41:BJJ41" si="2797">BJI40/15.35</f>
        <v>0</v>
      </c>
      <c r="BJJ41" s="7">
        <f t="shared" si="2797"/>
        <v>0</v>
      </c>
      <c r="BJK41" s="7">
        <f t="shared" ref="BJK41:BJL41" si="2798">BJK40/15.35</f>
        <v>0</v>
      </c>
      <c r="BJL41" s="7">
        <f t="shared" si="2798"/>
        <v>0</v>
      </c>
      <c r="BJM41" s="7">
        <f t="shared" ref="BJM41:BJN41" si="2799">BJM40/15.35</f>
        <v>0</v>
      </c>
      <c r="BJN41" s="7">
        <f t="shared" si="2799"/>
        <v>0</v>
      </c>
      <c r="BJO41" s="7">
        <f t="shared" ref="BJO41:BJP41" si="2800">BJO40/15.35</f>
        <v>0</v>
      </c>
      <c r="BJP41" s="7">
        <f t="shared" si="2800"/>
        <v>0</v>
      </c>
      <c r="BJQ41" s="7">
        <f t="shared" ref="BJQ41:BJR41" si="2801">BJQ40/15.35</f>
        <v>0</v>
      </c>
      <c r="BJR41" s="7">
        <f t="shared" si="2801"/>
        <v>0</v>
      </c>
      <c r="BJS41" s="7">
        <f t="shared" ref="BJS41:BJT41" si="2802">BJS40/15.35</f>
        <v>0</v>
      </c>
      <c r="BJT41" s="7">
        <f t="shared" si="2802"/>
        <v>0</v>
      </c>
      <c r="BJU41" s="7">
        <f t="shared" ref="BJU41:BJV41" si="2803">BJU40/15.35</f>
        <v>0</v>
      </c>
      <c r="BJV41" s="7">
        <f t="shared" si="2803"/>
        <v>0</v>
      </c>
      <c r="BJW41" s="7">
        <f t="shared" ref="BJW41:BJX41" si="2804">BJW40/15.35</f>
        <v>0</v>
      </c>
      <c r="BJX41" s="7">
        <f t="shared" si="2804"/>
        <v>0</v>
      </c>
      <c r="BJY41" s="7">
        <f t="shared" ref="BJY41:BJZ41" si="2805">BJY40/15.35</f>
        <v>0</v>
      </c>
      <c r="BJZ41" s="7">
        <f t="shared" si="2805"/>
        <v>0</v>
      </c>
      <c r="BKA41" s="7">
        <f t="shared" ref="BKA41:BKB41" si="2806">BKA40/15.35</f>
        <v>0</v>
      </c>
      <c r="BKB41" s="7">
        <f t="shared" si="2806"/>
        <v>0</v>
      </c>
      <c r="BKC41" s="7">
        <f t="shared" ref="BKC41:BKD41" si="2807">BKC40/15.35</f>
        <v>0</v>
      </c>
      <c r="BKD41" s="7">
        <f t="shared" si="2807"/>
        <v>0</v>
      </c>
      <c r="BKE41" s="7">
        <f t="shared" ref="BKE41:BKF41" si="2808">BKE40/15.35</f>
        <v>0</v>
      </c>
      <c r="BKF41" s="7">
        <f t="shared" si="2808"/>
        <v>0</v>
      </c>
      <c r="BKG41" s="7">
        <f t="shared" ref="BKG41:BKM41" si="2809">BKG40/15.35</f>
        <v>0</v>
      </c>
      <c r="BKH41" s="7">
        <f t="shared" si="2809"/>
        <v>0</v>
      </c>
      <c r="BKI41" s="7">
        <f t="shared" si="2809"/>
        <v>0</v>
      </c>
      <c r="BKJ41" s="7">
        <f t="shared" si="2809"/>
        <v>0</v>
      </c>
      <c r="BKK41" s="7">
        <f t="shared" si="2809"/>
        <v>0</v>
      </c>
      <c r="BKL41" s="7">
        <f t="shared" si="2809"/>
        <v>0</v>
      </c>
      <c r="BKM41" s="7">
        <f t="shared" si="2809"/>
        <v>0</v>
      </c>
      <c r="BKN41" s="7">
        <f t="shared" ref="BKN41:BKO41" si="2810">BKN40/15.35</f>
        <v>0</v>
      </c>
      <c r="BKO41" s="7">
        <f t="shared" si="2810"/>
        <v>0</v>
      </c>
      <c r="BKP41" s="7">
        <f t="shared" ref="BKP41:BKQ41" si="2811">BKP40/15.35</f>
        <v>0</v>
      </c>
      <c r="BKQ41" s="7">
        <f t="shared" si="2811"/>
        <v>0</v>
      </c>
      <c r="BKR41" s="7">
        <f t="shared" ref="BKR41:BKS41" si="2812">BKR40/15.35</f>
        <v>0</v>
      </c>
      <c r="BKS41" s="7">
        <f t="shared" si="2812"/>
        <v>0</v>
      </c>
      <c r="BKT41" s="7">
        <f t="shared" ref="BKT41:BKU41" si="2813">BKT40/15.35</f>
        <v>0</v>
      </c>
      <c r="BKU41" s="7">
        <f t="shared" si="2813"/>
        <v>0</v>
      </c>
      <c r="BKV41" s="7">
        <f t="shared" ref="BKV41:BKW41" si="2814">BKV40/15.35</f>
        <v>0</v>
      </c>
      <c r="BKW41" s="7">
        <f t="shared" si="2814"/>
        <v>0</v>
      </c>
      <c r="BKX41" s="7">
        <f t="shared" ref="BKX41:BKY41" si="2815">BKX40/15.35</f>
        <v>0</v>
      </c>
      <c r="BKY41" s="7">
        <f t="shared" si="2815"/>
        <v>0</v>
      </c>
      <c r="BKZ41" s="7">
        <f t="shared" ref="BKZ41:BLA41" si="2816">BKZ40/15.35</f>
        <v>0</v>
      </c>
      <c r="BLA41" s="7">
        <f t="shared" si="2816"/>
        <v>0</v>
      </c>
      <c r="BLB41" s="7">
        <f t="shared" ref="BLB41" si="2817">BLB40/15.35</f>
        <v>0</v>
      </c>
      <c r="BLC41" s="7">
        <f t="shared" ref="BLC41:BLD41" si="2818">BLC40/15.35</f>
        <v>0</v>
      </c>
      <c r="BLD41" s="7">
        <f t="shared" si="2818"/>
        <v>0</v>
      </c>
      <c r="BLE41" s="7">
        <f t="shared" ref="BLE41:BLF41" si="2819">BLE40/15.35</f>
        <v>0</v>
      </c>
      <c r="BLF41" s="7">
        <f t="shared" si="2819"/>
        <v>0</v>
      </c>
      <c r="BLG41" s="7">
        <f t="shared" ref="BLG41:BLH41" si="2820">BLG40/15.35</f>
        <v>0</v>
      </c>
      <c r="BLH41" s="7">
        <f t="shared" si="2820"/>
        <v>0</v>
      </c>
      <c r="BLI41" s="7">
        <f t="shared" ref="BLI41:BLJ41" si="2821">BLI40/15.35</f>
        <v>0</v>
      </c>
      <c r="BLJ41" s="7">
        <f t="shared" si="2821"/>
        <v>0</v>
      </c>
      <c r="BLK41" s="7">
        <f t="shared" ref="BLK41:BLL41" si="2822">BLK40/15.35</f>
        <v>0</v>
      </c>
      <c r="BLL41" s="7">
        <f t="shared" si="2822"/>
        <v>0</v>
      </c>
      <c r="BLM41" s="7">
        <f t="shared" ref="BLM41:BLN41" si="2823">BLM40/15.35</f>
        <v>0</v>
      </c>
      <c r="BLN41" s="7">
        <f t="shared" si="2823"/>
        <v>0</v>
      </c>
      <c r="BLO41" s="7">
        <f t="shared" ref="BLO41:BLP41" si="2824">BLO40/15.35</f>
        <v>0</v>
      </c>
      <c r="BLP41" s="7">
        <f t="shared" si="2824"/>
        <v>0</v>
      </c>
      <c r="BLQ41" s="7">
        <f t="shared" ref="BLQ41:BLR41" si="2825">BLQ40/15.35</f>
        <v>0</v>
      </c>
      <c r="BLR41" s="7">
        <f t="shared" si="2825"/>
        <v>0</v>
      </c>
      <c r="BLS41" s="7">
        <f t="shared" ref="BLS41:BLT41" si="2826">BLS40/15.35</f>
        <v>0</v>
      </c>
      <c r="BLT41" s="7">
        <f t="shared" si="2826"/>
        <v>0</v>
      </c>
      <c r="BLU41" s="7">
        <f t="shared" ref="BLU41:BLV41" si="2827">BLU40/15.35</f>
        <v>0</v>
      </c>
      <c r="BLV41" s="7">
        <f t="shared" si="2827"/>
        <v>0</v>
      </c>
      <c r="BLW41" s="7">
        <f t="shared" ref="BLW41:BLX41" si="2828">BLW40/15.35</f>
        <v>0</v>
      </c>
      <c r="BLX41" s="7">
        <f t="shared" si="2828"/>
        <v>0</v>
      </c>
      <c r="BLY41" s="7">
        <f t="shared" ref="BLY41:BLZ41" si="2829">BLY40/15.35</f>
        <v>0</v>
      </c>
      <c r="BLZ41" s="7">
        <f t="shared" si="2829"/>
        <v>0</v>
      </c>
      <c r="BMA41" s="7">
        <f t="shared" ref="BMA41:BMB41" si="2830">BMA40/15.35</f>
        <v>0</v>
      </c>
      <c r="BMB41" s="7">
        <f t="shared" si="2830"/>
        <v>0</v>
      </c>
      <c r="BMC41" s="7">
        <f t="shared" ref="BMC41:BMD41" si="2831">BMC40/15.35</f>
        <v>0</v>
      </c>
      <c r="BMD41" s="7">
        <f t="shared" si="2831"/>
        <v>0</v>
      </c>
      <c r="BME41" s="7">
        <f t="shared" ref="BME41:BMF41" si="2832">BME40/15.35</f>
        <v>0</v>
      </c>
      <c r="BMF41" s="7">
        <f t="shared" si="2832"/>
        <v>0</v>
      </c>
      <c r="BMG41" s="7">
        <f t="shared" ref="BMG41:BMH41" si="2833">BMG40/15.35</f>
        <v>0</v>
      </c>
      <c r="BMH41" s="7">
        <f t="shared" si="2833"/>
        <v>0</v>
      </c>
      <c r="BMI41" s="7">
        <f t="shared" ref="BMI41:BMJ41" si="2834">BMI40/15.35</f>
        <v>0</v>
      </c>
      <c r="BMJ41" s="7">
        <f t="shared" si="2834"/>
        <v>0</v>
      </c>
      <c r="BMK41" s="7">
        <f t="shared" ref="BMK41:BML41" si="2835">BMK40/15.35</f>
        <v>0</v>
      </c>
      <c r="BML41" s="7">
        <f t="shared" si="2835"/>
        <v>0</v>
      </c>
      <c r="BMM41" s="7">
        <f t="shared" ref="BMM41:BMN41" si="2836">BMM40/15.35</f>
        <v>0</v>
      </c>
      <c r="BMN41" s="7">
        <f t="shared" si="2836"/>
        <v>0</v>
      </c>
      <c r="BMO41" s="7">
        <f t="shared" ref="BMO41:BMP41" si="2837">BMO40/15.35</f>
        <v>0</v>
      </c>
      <c r="BMP41" s="7">
        <f t="shared" si="2837"/>
        <v>0</v>
      </c>
      <c r="BMQ41" s="7">
        <f t="shared" ref="BMQ41:BMR41" si="2838">BMQ40/15.35</f>
        <v>0</v>
      </c>
      <c r="BMR41" s="7">
        <f t="shared" si="2838"/>
        <v>0</v>
      </c>
      <c r="BMS41" s="7">
        <f t="shared" ref="BMS41:BMT41" si="2839">BMS40/15.35</f>
        <v>0</v>
      </c>
      <c r="BMT41" s="7">
        <f t="shared" si="2839"/>
        <v>0</v>
      </c>
      <c r="BMU41" s="7">
        <f t="shared" ref="BMU41:BMV41" si="2840">BMU40/15.35</f>
        <v>0</v>
      </c>
      <c r="BMV41" s="7">
        <f t="shared" si="2840"/>
        <v>0</v>
      </c>
      <c r="BMW41" s="7">
        <f t="shared" ref="BMW41:BMX41" si="2841">BMW40/15.35</f>
        <v>0</v>
      </c>
      <c r="BMX41" s="7">
        <f t="shared" si="2841"/>
        <v>0</v>
      </c>
      <c r="BMY41" s="7">
        <f t="shared" ref="BMY41" si="2842">BMY40/15.35</f>
        <v>0</v>
      </c>
    </row>
    <row r="42" spans="1:1715" s="6" customFormat="1" ht="15" customHeight="1" x14ac:dyDescent="0.25">
      <c r="A42" s="8" t="s">
        <v>33</v>
      </c>
      <c r="B42" s="7">
        <f>B16/15.35</f>
        <v>12.182410423452769</v>
      </c>
      <c r="C42" s="7">
        <f t="shared" ref="C42:BN42" si="2843">C16/15.35</f>
        <v>11.400651465798045</v>
      </c>
      <c r="D42" s="7">
        <f t="shared" si="2843"/>
        <v>11.791530944625407</v>
      </c>
      <c r="E42" s="7">
        <f t="shared" si="2843"/>
        <v>9.120521172638437</v>
      </c>
      <c r="F42" s="7">
        <f t="shared" si="2843"/>
        <v>8.7947882736156355</v>
      </c>
      <c r="G42" s="7">
        <f t="shared" si="2843"/>
        <v>11.074918566775244</v>
      </c>
      <c r="H42" s="7">
        <f t="shared" si="2843"/>
        <v>11.205211726384364</v>
      </c>
      <c r="I42" s="7">
        <f t="shared" si="2843"/>
        <v>10.097719869706841</v>
      </c>
      <c r="J42" s="7">
        <f t="shared" si="2843"/>
        <v>9.6416938110749193</v>
      </c>
      <c r="K42" s="7">
        <f t="shared" si="2843"/>
        <v>9.6416938110749193</v>
      </c>
      <c r="L42" s="7">
        <f t="shared" si="2843"/>
        <v>11.074918566775244</v>
      </c>
      <c r="M42" s="7">
        <f t="shared" si="2843"/>
        <v>10.162866449511402</v>
      </c>
      <c r="N42" s="7">
        <f t="shared" si="2843"/>
        <v>10.944625407166123</v>
      </c>
      <c r="O42" s="7">
        <f t="shared" si="2843"/>
        <v>10.814332247557003</v>
      </c>
      <c r="P42" s="7">
        <f t="shared" si="2843"/>
        <v>10.944625407166123</v>
      </c>
      <c r="Q42" s="7">
        <f t="shared" si="2843"/>
        <v>11.791530944625407</v>
      </c>
      <c r="R42" s="7">
        <f t="shared" si="2843"/>
        <v>11.791530944625407</v>
      </c>
      <c r="S42" s="7">
        <f t="shared" si="2843"/>
        <v>11.009771986970684</v>
      </c>
      <c r="T42" s="7">
        <f t="shared" si="2843"/>
        <v>9.3159609120521178</v>
      </c>
      <c r="U42" s="7">
        <f t="shared" si="2843"/>
        <v>10.358306188925082</v>
      </c>
      <c r="V42" s="7">
        <f t="shared" si="2843"/>
        <v>11.986970684039088</v>
      </c>
      <c r="W42" s="7">
        <f t="shared" si="2843"/>
        <v>10.553745928338762</v>
      </c>
      <c r="X42" s="7">
        <f t="shared" si="2843"/>
        <v>11.400651465798045</v>
      </c>
      <c r="Y42" s="7">
        <f t="shared" si="2843"/>
        <v>11.009771986970684</v>
      </c>
      <c r="Z42" s="7">
        <f t="shared" si="2843"/>
        <v>10.358306188925082</v>
      </c>
      <c r="AA42" s="7">
        <f t="shared" si="2843"/>
        <v>9.120521172638437</v>
      </c>
      <c r="AB42" s="7">
        <f t="shared" si="2843"/>
        <v>8.664495114006515</v>
      </c>
      <c r="AC42" s="7">
        <f t="shared" si="2843"/>
        <v>9.3811074918566781</v>
      </c>
      <c r="AD42" s="7">
        <f t="shared" si="2843"/>
        <v>11.400651465798045</v>
      </c>
      <c r="AE42" s="7">
        <f t="shared" si="2843"/>
        <v>10.684039087947882</v>
      </c>
      <c r="AF42" s="7">
        <f t="shared" si="2843"/>
        <v>8.7947882736156355</v>
      </c>
      <c r="AG42" s="7">
        <f t="shared" si="2843"/>
        <v>8.7947882736156355</v>
      </c>
      <c r="AH42" s="7">
        <f t="shared" si="2843"/>
        <v>8.0781758957654723</v>
      </c>
      <c r="AI42" s="7">
        <f t="shared" si="2843"/>
        <v>7.6221498371335503</v>
      </c>
      <c r="AJ42" s="7">
        <f t="shared" si="2843"/>
        <v>6.3192182410423454</v>
      </c>
      <c r="AK42" s="7">
        <f t="shared" si="2843"/>
        <v>6.905537459283388</v>
      </c>
      <c r="AL42" s="7">
        <f t="shared" si="2843"/>
        <v>7.0358306188925086</v>
      </c>
      <c r="AM42" s="7">
        <f t="shared" si="2843"/>
        <v>6.449511400651466</v>
      </c>
      <c r="AN42" s="7">
        <f t="shared" si="2843"/>
        <v>7.55700325732899</v>
      </c>
      <c r="AO42" s="7">
        <f t="shared" si="2843"/>
        <v>7.6872964169381106</v>
      </c>
      <c r="AP42" s="7">
        <f t="shared" si="2843"/>
        <v>8.0781758957654723</v>
      </c>
      <c r="AQ42" s="7">
        <f t="shared" si="2843"/>
        <v>7.8827361563517915</v>
      </c>
      <c r="AR42" s="7">
        <f t="shared" si="2843"/>
        <v>7.7524429967426709</v>
      </c>
      <c r="AS42" s="7">
        <f t="shared" si="2843"/>
        <v>8.7296416938110752</v>
      </c>
      <c r="AT42" s="7">
        <f t="shared" si="2843"/>
        <v>6.9706840390879483</v>
      </c>
      <c r="AU42" s="7">
        <f t="shared" si="2843"/>
        <v>7.2964169381107498</v>
      </c>
      <c r="AV42" s="7">
        <f t="shared" si="2843"/>
        <v>8.2084690553745929</v>
      </c>
      <c r="AW42" s="7">
        <f t="shared" si="2843"/>
        <v>9.9022801302931605</v>
      </c>
      <c r="AX42" s="7">
        <f t="shared" si="2843"/>
        <v>10.618892508143322</v>
      </c>
      <c r="AY42" s="7">
        <f t="shared" si="2843"/>
        <v>10.488599348534203</v>
      </c>
      <c r="AZ42" s="7">
        <f t="shared" si="2843"/>
        <v>11.921824104234528</v>
      </c>
      <c r="BA42" s="7">
        <f t="shared" si="2843"/>
        <v>11.205211726384364</v>
      </c>
      <c r="BB42" s="7">
        <f t="shared" si="2843"/>
        <v>10.423452768729643</v>
      </c>
      <c r="BC42" s="7">
        <f t="shared" si="2843"/>
        <v>9.3811074918566781</v>
      </c>
      <c r="BD42" s="7">
        <f t="shared" si="2843"/>
        <v>9.120521172638437</v>
      </c>
      <c r="BE42" s="7">
        <f t="shared" si="2843"/>
        <v>9.2508143322475576</v>
      </c>
      <c r="BF42" s="7">
        <f t="shared" si="2843"/>
        <v>8.664495114006515</v>
      </c>
      <c r="BG42" s="7">
        <f t="shared" si="2843"/>
        <v>9.4462540716612384</v>
      </c>
      <c r="BH42" s="7">
        <f t="shared" si="2843"/>
        <v>8.4690553745928341</v>
      </c>
      <c r="BI42" s="7">
        <f t="shared" si="2843"/>
        <v>8.2084690553745929</v>
      </c>
      <c r="BJ42" s="7">
        <f t="shared" si="2843"/>
        <v>8.1433224755700326</v>
      </c>
      <c r="BK42" s="7">
        <f t="shared" si="2843"/>
        <v>8.4690553745928341</v>
      </c>
      <c r="BL42" s="7">
        <f t="shared" si="2843"/>
        <v>8.5342019543973944</v>
      </c>
      <c r="BM42" s="7">
        <f t="shared" si="2843"/>
        <v>9.7719869706840399</v>
      </c>
      <c r="BN42" s="7">
        <f t="shared" si="2843"/>
        <v>9.3159609120521178</v>
      </c>
      <c r="BO42" s="7">
        <f t="shared" ref="BO42:DZ42" si="2844">BO16/15.35</f>
        <v>8.5993485342019547</v>
      </c>
      <c r="BP42" s="7">
        <f t="shared" si="2844"/>
        <v>7.55700325732899</v>
      </c>
      <c r="BQ42" s="7">
        <f t="shared" si="2844"/>
        <v>8.4039087947882738</v>
      </c>
      <c r="BR42" s="7">
        <f t="shared" si="2844"/>
        <v>7.2312703583061895</v>
      </c>
      <c r="BS42" s="7">
        <f t="shared" si="2844"/>
        <v>8.8599348534201958</v>
      </c>
      <c r="BT42" s="7">
        <f t="shared" si="2844"/>
        <v>7.6221498371335503</v>
      </c>
      <c r="BU42" s="7">
        <f t="shared" si="2844"/>
        <v>6.9706840390879483</v>
      </c>
      <c r="BV42" s="7">
        <f t="shared" si="2844"/>
        <v>6.7752442996742674</v>
      </c>
      <c r="BW42" s="7">
        <f t="shared" si="2844"/>
        <v>6.8403908794788277</v>
      </c>
      <c r="BX42" s="7">
        <f t="shared" si="2844"/>
        <v>7.6221498371335503</v>
      </c>
      <c r="BY42" s="7">
        <f t="shared" si="2844"/>
        <v>7.2312703583061895</v>
      </c>
      <c r="BZ42" s="7">
        <f t="shared" si="2844"/>
        <v>8.0781758957654723</v>
      </c>
      <c r="CA42" s="7">
        <f t="shared" si="2844"/>
        <v>8.0130293159609121</v>
      </c>
      <c r="CB42" s="7">
        <f t="shared" si="2844"/>
        <v>8.4690553745928341</v>
      </c>
      <c r="CC42" s="7">
        <f t="shared" si="2844"/>
        <v>8.5993485342019547</v>
      </c>
      <c r="CD42" s="7">
        <f t="shared" si="2844"/>
        <v>8.9902280130293164</v>
      </c>
      <c r="CE42" s="7">
        <f t="shared" si="2844"/>
        <v>10.618892508143322</v>
      </c>
      <c r="CF42" s="7">
        <f t="shared" si="2844"/>
        <v>9.8371335504886002</v>
      </c>
      <c r="CG42" s="7">
        <f t="shared" si="2844"/>
        <v>10.032573289902281</v>
      </c>
      <c r="CH42" s="7">
        <f t="shared" si="2844"/>
        <v>9.3159609120521178</v>
      </c>
      <c r="CI42" s="7">
        <f t="shared" si="2844"/>
        <v>9.120521172638437</v>
      </c>
      <c r="CJ42" s="7">
        <f t="shared" si="2844"/>
        <v>9.2508143322475576</v>
      </c>
      <c r="CK42" s="7">
        <f t="shared" si="2844"/>
        <v>8.5342019543973944</v>
      </c>
      <c r="CL42" s="7">
        <f t="shared" si="2844"/>
        <v>8.5993485342019547</v>
      </c>
      <c r="CM42" s="7">
        <f t="shared" si="2844"/>
        <v>8.1433224755700326</v>
      </c>
      <c r="CN42" s="7">
        <f t="shared" si="2844"/>
        <v>10.228013029315962</v>
      </c>
      <c r="CO42" s="7">
        <f t="shared" si="2844"/>
        <v>10.488599348534203</v>
      </c>
      <c r="CP42" s="7">
        <f t="shared" si="2844"/>
        <v>10.423452768729643</v>
      </c>
      <c r="CQ42" s="7">
        <f t="shared" si="2844"/>
        <v>10.879478827361563</v>
      </c>
      <c r="CR42" s="7">
        <f t="shared" si="2844"/>
        <v>10.879478827361563</v>
      </c>
      <c r="CS42" s="7">
        <f t="shared" si="2844"/>
        <v>10.553745928338762</v>
      </c>
      <c r="CT42" s="7">
        <f t="shared" si="2844"/>
        <v>8.4039087947882738</v>
      </c>
      <c r="CU42" s="7">
        <f t="shared" si="2844"/>
        <v>11.009771986970684</v>
      </c>
      <c r="CV42" s="7">
        <f t="shared" si="2844"/>
        <v>11.596091205211726</v>
      </c>
      <c r="CW42" s="7">
        <f t="shared" si="2844"/>
        <v>11.726384364820847</v>
      </c>
      <c r="CX42" s="7">
        <f t="shared" si="2844"/>
        <v>11.205211726384364</v>
      </c>
      <c r="CY42" s="7">
        <f t="shared" si="2844"/>
        <v>9.5114006514657987</v>
      </c>
      <c r="CZ42" s="7">
        <f t="shared" si="2844"/>
        <v>10.618892508143322</v>
      </c>
      <c r="DA42" s="7">
        <f t="shared" si="2844"/>
        <v>11.205211726384364</v>
      </c>
      <c r="DB42" s="7">
        <f t="shared" si="2844"/>
        <v>10.293159609120522</v>
      </c>
      <c r="DC42" s="7">
        <f t="shared" si="2844"/>
        <v>10.032573289902281</v>
      </c>
      <c r="DD42" s="7">
        <f t="shared" si="2844"/>
        <v>8.9902280130293164</v>
      </c>
      <c r="DE42" s="7">
        <f t="shared" si="2844"/>
        <v>8.5342019543973944</v>
      </c>
      <c r="DF42" s="7">
        <f t="shared" si="2844"/>
        <v>9.2508143322475576</v>
      </c>
      <c r="DG42" s="7">
        <f t="shared" si="2844"/>
        <v>21.889250814332247</v>
      </c>
      <c r="DH42" s="7">
        <f t="shared" si="2844"/>
        <v>25.146579804560261</v>
      </c>
      <c r="DI42" s="7">
        <f t="shared" si="2844"/>
        <v>10.423452768729643</v>
      </c>
      <c r="DJ42" s="7">
        <f t="shared" si="2844"/>
        <v>9.9022801302931605</v>
      </c>
      <c r="DK42" s="7">
        <f t="shared" si="2844"/>
        <v>10.293159609120522</v>
      </c>
      <c r="DL42" s="7">
        <f t="shared" si="2844"/>
        <v>10.358306188925082</v>
      </c>
      <c r="DM42" s="7">
        <f t="shared" si="2844"/>
        <v>22.280130293159608</v>
      </c>
      <c r="DN42" s="7">
        <f t="shared" si="2844"/>
        <v>25.537459283387623</v>
      </c>
      <c r="DO42" s="7">
        <f t="shared" si="2844"/>
        <v>14.332247557003258</v>
      </c>
      <c r="DP42" s="7">
        <f t="shared" si="2844"/>
        <v>15.11400651465798</v>
      </c>
      <c r="DQ42" s="7">
        <f t="shared" si="2844"/>
        <v>15.830618892508143</v>
      </c>
      <c r="DR42" s="7">
        <f t="shared" si="2844"/>
        <v>16.286644951140065</v>
      </c>
      <c r="DS42" s="7">
        <f t="shared" si="2844"/>
        <v>14.071661237785017</v>
      </c>
      <c r="DT42" s="7">
        <f t="shared" si="2844"/>
        <v>12.833876221498372</v>
      </c>
      <c r="DU42" s="7">
        <f t="shared" si="2844"/>
        <v>11.596091205211726</v>
      </c>
      <c r="DV42" s="7">
        <f t="shared" si="2844"/>
        <v>12.44299674267101</v>
      </c>
      <c r="DW42" s="7">
        <f t="shared" si="2844"/>
        <v>16.156351791530945</v>
      </c>
      <c r="DX42" s="7">
        <f t="shared" si="2844"/>
        <v>17.263843648208468</v>
      </c>
      <c r="DY42" s="7">
        <f t="shared" si="2844"/>
        <v>20.586319218241044</v>
      </c>
      <c r="DZ42" s="7">
        <f t="shared" si="2844"/>
        <v>27.035830618892508</v>
      </c>
      <c r="EA42" s="7">
        <f t="shared" ref="EA42:GL42" si="2845">EA16/15.35</f>
        <v>29.511400651465799</v>
      </c>
      <c r="EB42" s="7">
        <f t="shared" si="2845"/>
        <v>30.488599348534201</v>
      </c>
      <c r="EC42" s="7">
        <f t="shared" si="2845"/>
        <v>29.31596091205212</v>
      </c>
      <c r="ED42" s="7">
        <f t="shared" si="2845"/>
        <v>33.159609120521175</v>
      </c>
      <c r="EE42" s="7">
        <f t="shared" si="2845"/>
        <v>31.140065146579804</v>
      </c>
      <c r="EF42" s="7">
        <f t="shared" si="2845"/>
        <v>32.052117263843648</v>
      </c>
      <c r="EG42" s="7">
        <f t="shared" si="2845"/>
        <v>33.811074918566774</v>
      </c>
      <c r="EH42" s="7">
        <f t="shared" si="2845"/>
        <v>32.052117263843648</v>
      </c>
      <c r="EI42" s="7">
        <f t="shared" si="2845"/>
        <v>32.899022801302934</v>
      </c>
      <c r="EJ42" s="7">
        <f t="shared" si="2845"/>
        <v>33.420195439739416</v>
      </c>
      <c r="EK42" s="7">
        <f t="shared" si="2845"/>
        <v>34.006514657980453</v>
      </c>
      <c r="EL42" s="7">
        <f t="shared" si="2845"/>
        <v>35.439739413680783</v>
      </c>
      <c r="EM42" s="7">
        <f t="shared" si="2845"/>
        <v>36.742671009771989</v>
      </c>
      <c r="EN42" s="7">
        <f t="shared" si="2845"/>
        <v>38.827361563517918</v>
      </c>
      <c r="EO42" s="7">
        <f t="shared" si="2845"/>
        <v>37.65472312703583</v>
      </c>
      <c r="EP42" s="7">
        <f t="shared" si="2845"/>
        <v>37.394136807817588</v>
      </c>
      <c r="EQ42" s="7">
        <f t="shared" si="2845"/>
        <v>35.700325732899024</v>
      </c>
      <c r="ER42" s="7">
        <f t="shared" si="2845"/>
        <v>36.026058631921828</v>
      </c>
      <c r="ES42" s="7">
        <f t="shared" si="2845"/>
        <v>37.589576547231275</v>
      </c>
      <c r="ET42" s="7">
        <f t="shared" si="2845"/>
        <v>37.589576547231275</v>
      </c>
      <c r="EU42" s="7">
        <f t="shared" si="2845"/>
        <v>36.221498371335507</v>
      </c>
      <c r="EV42" s="7">
        <f t="shared" si="2845"/>
        <v>36.872964169381106</v>
      </c>
      <c r="EW42" s="7">
        <f t="shared" si="2845"/>
        <v>36.156351791530945</v>
      </c>
      <c r="EX42" s="7">
        <f t="shared" si="2845"/>
        <v>35.765472312703587</v>
      </c>
      <c r="EY42" s="7">
        <f t="shared" si="2845"/>
        <v>35.765472312703587</v>
      </c>
      <c r="EZ42" s="7">
        <f t="shared" si="2845"/>
        <v>38.892508143322473</v>
      </c>
      <c r="FA42" s="7">
        <f t="shared" si="2845"/>
        <v>39.283387622149839</v>
      </c>
      <c r="FB42" s="7">
        <f t="shared" si="2845"/>
        <v>38.697068403908794</v>
      </c>
      <c r="FC42" s="7">
        <f t="shared" si="2845"/>
        <v>37.65472312703583</v>
      </c>
      <c r="FD42" s="7">
        <f t="shared" si="2845"/>
        <v>37.198697068403909</v>
      </c>
      <c r="FE42" s="7">
        <f t="shared" si="2845"/>
        <v>37.850162866449516</v>
      </c>
      <c r="FF42" s="7">
        <f t="shared" si="2845"/>
        <v>38.241042345276874</v>
      </c>
      <c r="FG42" s="7">
        <f t="shared" si="2845"/>
        <v>36.351791530944624</v>
      </c>
      <c r="FH42" s="7">
        <f t="shared" si="2845"/>
        <v>35.765472312703587</v>
      </c>
      <c r="FI42" s="7">
        <f t="shared" si="2845"/>
        <v>35.960912052117266</v>
      </c>
      <c r="FJ42" s="7">
        <f t="shared" si="2845"/>
        <v>35.765472312703587</v>
      </c>
      <c r="FK42" s="7">
        <f t="shared" si="2845"/>
        <v>35.374592833876221</v>
      </c>
      <c r="FL42" s="7">
        <f t="shared" si="2845"/>
        <v>35.11400651465798</v>
      </c>
      <c r="FM42" s="7">
        <f t="shared" si="2845"/>
        <v>35.309446254071659</v>
      </c>
      <c r="FN42" s="7">
        <f t="shared" si="2845"/>
        <v>35.244299674267104</v>
      </c>
      <c r="FO42" s="7">
        <f t="shared" si="2845"/>
        <v>35.895765472312704</v>
      </c>
      <c r="FP42" s="7">
        <f t="shared" si="2845"/>
        <v>38.436482084690553</v>
      </c>
      <c r="FQ42" s="7">
        <f t="shared" si="2845"/>
        <v>39.54397394136808</v>
      </c>
      <c r="FR42" s="7">
        <f t="shared" si="2845"/>
        <v>39.087947882736159</v>
      </c>
      <c r="FS42" s="7">
        <f t="shared" si="2845"/>
        <v>38.306188925081436</v>
      </c>
      <c r="FT42" s="7">
        <f t="shared" si="2845"/>
        <v>40.977198697068403</v>
      </c>
      <c r="FU42" s="7">
        <f t="shared" si="2845"/>
        <v>40.325732899022803</v>
      </c>
      <c r="FV42" s="7">
        <f t="shared" si="2845"/>
        <v>49.120521172638441</v>
      </c>
      <c r="FW42" s="7">
        <f t="shared" si="2845"/>
        <v>48.534201954397396</v>
      </c>
      <c r="FX42" s="7">
        <f t="shared" si="2845"/>
        <v>46.644951140065146</v>
      </c>
      <c r="FY42" s="7">
        <f t="shared" si="2845"/>
        <v>43.061889250814332</v>
      </c>
      <c r="FZ42" s="7">
        <f t="shared" si="2845"/>
        <v>43.061889250814332</v>
      </c>
      <c r="GA42" s="7">
        <f t="shared" si="2845"/>
        <v>38.631921824104232</v>
      </c>
      <c r="GB42" s="7">
        <f t="shared" si="2845"/>
        <v>35.439739413680783</v>
      </c>
      <c r="GC42" s="7">
        <f t="shared" si="2845"/>
        <v>35.700325732899024</v>
      </c>
      <c r="GD42" s="7">
        <f t="shared" si="2845"/>
        <v>34.397394136807819</v>
      </c>
      <c r="GE42" s="7">
        <f t="shared" si="2845"/>
        <v>26.840390879478829</v>
      </c>
      <c r="GF42" s="7">
        <f t="shared" si="2845"/>
        <v>26.970684039087949</v>
      </c>
      <c r="GG42" s="7">
        <f t="shared" si="2845"/>
        <v>28.599348534201955</v>
      </c>
      <c r="GH42" s="7">
        <f t="shared" si="2845"/>
        <v>30.879478827361563</v>
      </c>
      <c r="GI42" s="7">
        <f t="shared" si="2845"/>
        <v>31.140065146579804</v>
      </c>
      <c r="GJ42" s="7">
        <f t="shared" si="2845"/>
        <v>30.22801302931596</v>
      </c>
      <c r="GK42" s="7">
        <f t="shared" si="2845"/>
        <v>24.364820846905538</v>
      </c>
      <c r="GL42" s="7">
        <f t="shared" si="2845"/>
        <v>25.081433224755703</v>
      </c>
      <c r="GM42" s="7">
        <f t="shared" ref="GM42:IX42" si="2846">GM16/15.35</f>
        <v>23.322475570032573</v>
      </c>
      <c r="GN42" s="7">
        <f t="shared" si="2846"/>
        <v>24.234527687296417</v>
      </c>
      <c r="GO42" s="7">
        <f t="shared" si="2846"/>
        <v>22.54071661237785</v>
      </c>
      <c r="GP42" s="7">
        <f t="shared" si="2846"/>
        <v>22.801302931596091</v>
      </c>
      <c r="GQ42" s="7">
        <f t="shared" si="2846"/>
        <v>20.065146579804562</v>
      </c>
      <c r="GR42" s="7">
        <f t="shared" si="2846"/>
        <v>20.521172638436482</v>
      </c>
      <c r="GS42" s="7">
        <f t="shared" si="2846"/>
        <v>20.065146579804562</v>
      </c>
      <c r="GT42" s="7">
        <f t="shared" si="2846"/>
        <v>19.153094462540718</v>
      </c>
      <c r="GU42" s="7">
        <f t="shared" si="2846"/>
        <v>18.175895765472312</v>
      </c>
      <c r="GV42" s="7">
        <f t="shared" si="2846"/>
        <v>16.286644951140065</v>
      </c>
      <c r="GW42" s="7">
        <f t="shared" si="2846"/>
        <v>15.830618892508143</v>
      </c>
      <c r="GX42" s="7">
        <f t="shared" si="2846"/>
        <v>15.17915309446254</v>
      </c>
      <c r="GY42" s="7">
        <f t="shared" si="2846"/>
        <v>15.374592833876221</v>
      </c>
      <c r="GZ42" s="7">
        <f t="shared" si="2846"/>
        <v>14.397394136807819</v>
      </c>
      <c r="HA42" s="7">
        <f t="shared" si="2846"/>
        <v>12.703583061889251</v>
      </c>
      <c r="HB42" s="7">
        <f t="shared" si="2846"/>
        <v>14.267100977198698</v>
      </c>
      <c r="HC42" s="7">
        <f t="shared" si="2846"/>
        <v>15.374592833876221</v>
      </c>
      <c r="HD42" s="7">
        <f t="shared" si="2846"/>
        <v>13.941368078175897</v>
      </c>
      <c r="HE42" s="7">
        <f t="shared" si="2846"/>
        <v>13.876221498371336</v>
      </c>
      <c r="HF42" s="7">
        <f t="shared" si="2846"/>
        <v>12.44299674267101</v>
      </c>
      <c r="HG42" s="7">
        <f t="shared" si="2846"/>
        <v>12.573289902280131</v>
      </c>
      <c r="HH42" s="7">
        <f t="shared" si="2846"/>
        <v>11.530944625407166</v>
      </c>
      <c r="HI42" s="7">
        <f t="shared" si="2846"/>
        <v>11.856677524429967</v>
      </c>
      <c r="HJ42" s="7">
        <f t="shared" si="2846"/>
        <v>11.596091205211726</v>
      </c>
      <c r="HK42" s="7">
        <f t="shared" si="2846"/>
        <v>11.465798045602606</v>
      </c>
      <c r="HL42" s="7">
        <f t="shared" si="2846"/>
        <v>10.358306188925082</v>
      </c>
      <c r="HM42" s="7">
        <f t="shared" si="2846"/>
        <v>10.358306188925082</v>
      </c>
      <c r="HN42" s="7">
        <f t="shared" si="2846"/>
        <v>11.140065146579804</v>
      </c>
      <c r="HO42" s="7">
        <f t="shared" si="2846"/>
        <v>11.791530944625407</v>
      </c>
      <c r="HP42" s="7">
        <f t="shared" si="2846"/>
        <v>11.726384364820847</v>
      </c>
      <c r="HQ42" s="7">
        <f t="shared" si="2846"/>
        <v>9.4462540716612384</v>
      </c>
      <c r="HR42" s="7">
        <f t="shared" si="2846"/>
        <v>11.726384364820847</v>
      </c>
      <c r="HS42" s="7">
        <f t="shared" si="2846"/>
        <v>10.814332247557003</v>
      </c>
      <c r="HT42" s="7">
        <f t="shared" si="2846"/>
        <v>11.009771986970684</v>
      </c>
      <c r="HU42" s="7">
        <f t="shared" si="2846"/>
        <v>11.921824104234528</v>
      </c>
      <c r="HV42" s="7">
        <f t="shared" si="2846"/>
        <v>12.312703583061889</v>
      </c>
      <c r="HW42" s="7">
        <f t="shared" si="2846"/>
        <v>11.856677524429967</v>
      </c>
      <c r="HX42" s="7">
        <f t="shared" si="2846"/>
        <v>11.661237785016286</v>
      </c>
      <c r="HY42" s="7">
        <f t="shared" si="2846"/>
        <v>11.270358306188925</v>
      </c>
      <c r="HZ42" s="7">
        <f t="shared" si="2846"/>
        <v>12.638436482084691</v>
      </c>
      <c r="IA42" s="7">
        <f t="shared" si="2846"/>
        <v>13.029315960912053</v>
      </c>
      <c r="IB42" s="7">
        <f t="shared" si="2846"/>
        <v>12.573289902280131</v>
      </c>
      <c r="IC42" s="7">
        <f t="shared" si="2846"/>
        <v>10.358306188925082</v>
      </c>
      <c r="ID42" s="7">
        <f t="shared" si="2846"/>
        <v>9.4462540716612384</v>
      </c>
      <c r="IE42" s="7">
        <f t="shared" si="2846"/>
        <v>8.1433224755700326</v>
      </c>
      <c r="IF42" s="7">
        <f t="shared" si="2846"/>
        <v>10.749185667752442</v>
      </c>
      <c r="IG42" s="7">
        <f t="shared" si="2846"/>
        <v>10.358306188925082</v>
      </c>
      <c r="IH42" s="7">
        <f t="shared" si="2846"/>
        <v>9.7719869706840399</v>
      </c>
      <c r="II42" s="7">
        <f t="shared" si="2846"/>
        <v>11.074918566775244</v>
      </c>
      <c r="IJ42" s="7">
        <f t="shared" si="2846"/>
        <v>10.293159609120522</v>
      </c>
      <c r="IK42" s="7">
        <f t="shared" si="2846"/>
        <v>10.684039087947882</v>
      </c>
      <c r="IL42" s="7">
        <f t="shared" si="2846"/>
        <v>8.9250814332247561</v>
      </c>
      <c r="IM42" s="7">
        <f t="shared" si="2846"/>
        <v>10.553745928338762</v>
      </c>
      <c r="IN42" s="7">
        <f t="shared" si="2846"/>
        <v>11.270358306188925</v>
      </c>
      <c r="IO42" s="7">
        <f t="shared" si="2846"/>
        <v>12.638436482084691</v>
      </c>
      <c r="IP42" s="7">
        <f t="shared" si="2846"/>
        <v>11.009771986970684</v>
      </c>
      <c r="IQ42" s="7">
        <f t="shared" si="2846"/>
        <v>14.267100977198698</v>
      </c>
      <c r="IR42" s="7">
        <f t="shared" si="2846"/>
        <v>13.420195439739414</v>
      </c>
      <c r="IS42" s="7">
        <f t="shared" si="2846"/>
        <v>12.768729641693811</v>
      </c>
      <c r="IT42" s="7">
        <f t="shared" si="2846"/>
        <v>14.65798045602606</v>
      </c>
      <c r="IU42" s="7">
        <f t="shared" si="2846"/>
        <v>15.830618892508143</v>
      </c>
      <c r="IV42" s="7">
        <f t="shared" si="2846"/>
        <v>14.5928338762215</v>
      </c>
      <c r="IW42" s="7">
        <f t="shared" si="2846"/>
        <v>12.117263843648209</v>
      </c>
      <c r="IX42" s="7">
        <f t="shared" si="2846"/>
        <v>12.703583061889251</v>
      </c>
      <c r="IY42" s="7">
        <f t="shared" ref="IY42:KT42" si="2847">IY16/15.35</f>
        <v>14.136807817589577</v>
      </c>
      <c r="IZ42" s="7">
        <f t="shared" si="2847"/>
        <v>11.335504885993485</v>
      </c>
      <c r="JA42" s="7">
        <f t="shared" si="2847"/>
        <v>10.944625407166123</v>
      </c>
      <c r="JB42" s="7">
        <f t="shared" si="2847"/>
        <v>10.358306188925082</v>
      </c>
      <c r="JC42" s="7">
        <f t="shared" si="2847"/>
        <v>10.488599348534203</v>
      </c>
      <c r="JD42" s="7">
        <f t="shared" si="2847"/>
        <v>10.488599348534203</v>
      </c>
      <c r="JE42" s="7">
        <f t="shared" si="2847"/>
        <v>9.9674267100977207</v>
      </c>
      <c r="JF42" s="7">
        <f t="shared" si="2847"/>
        <v>8.9250814332247561</v>
      </c>
      <c r="JG42" s="7">
        <f t="shared" si="2847"/>
        <v>8.664495114006515</v>
      </c>
      <c r="JH42" s="7">
        <f t="shared" si="2847"/>
        <v>8.0130293159609121</v>
      </c>
      <c r="JI42" s="7">
        <f t="shared" si="2847"/>
        <v>5.9283387622149837</v>
      </c>
      <c r="JJ42" s="7">
        <f t="shared" si="2847"/>
        <v>6.2540716612377851</v>
      </c>
      <c r="JK42" s="7">
        <f t="shared" si="2847"/>
        <v>7.1009771986970689</v>
      </c>
      <c r="JL42" s="7">
        <f t="shared" si="2847"/>
        <v>6.6449511400651469</v>
      </c>
      <c r="JM42" s="7">
        <f t="shared" si="2847"/>
        <v>6.5146579804560263</v>
      </c>
      <c r="JN42" s="7">
        <f t="shared" si="2847"/>
        <v>7.0358306188925086</v>
      </c>
      <c r="JO42" s="7">
        <f t="shared" si="2847"/>
        <v>6.8403908794788277</v>
      </c>
      <c r="JP42" s="7">
        <f t="shared" si="2847"/>
        <v>7.1009771986970689</v>
      </c>
      <c r="JQ42" s="7">
        <f t="shared" si="2847"/>
        <v>6.1889250814332248</v>
      </c>
      <c r="JR42" s="7">
        <f t="shared" si="2847"/>
        <v>5.6026058631921822</v>
      </c>
      <c r="JS42" s="7">
        <f t="shared" si="2847"/>
        <v>6.1237785016286646</v>
      </c>
      <c r="JT42" s="7">
        <f t="shared" si="2847"/>
        <v>5.6677524429967425</v>
      </c>
      <c r="JU42" s="7">
        <f t="shared" si="2847"/>
        <v>5.6026058631921822</v>
      </c>
      <c r="JV42" s="7">
        <f t="shared" si="2847"/>
        <v>6.2540716612377851</v>
      </c>
      <c r="JW42" s="7">
        <f t="shared" si="2847"/>
        <v>6.2540716612377851</v>
      </c>
      <c r="JX42" s="7">
        <f t="shared" si="2847"/>
        <v>5.6026058631921822</v>
      </c>
      <c r="JY42" s="7">
        <f t="shared" si="2847"/>
        <v>5.2117263843648214</v>
      </c>
      <c r="JZ42" s="7">
        <f t="shared" si="2847"/>
        <v>5.4071661237785014</v>
      </c>
      <c r="KA42" s="7">
        <f t="shared" si="2847"/>
        <v>4.8859934853420199</v>
      </c>
      <c r="KB42" s="7">
        <f t="shared" si="2847"/>
        <v>4.8208469055374596</v>
      </c>
      <c r="KC42" s="7">
        <f t="shared" si="2847"/>
        <v>4.1042345276872965</v>
      </c>
      <c r="KD42" s="7">
        <f t="shared" si="2847"/>
        <v>5.2768729641693808</v>
      </c>
      <c r="KE42" s="7">
        <f t="shared" si="2847"/>
        <v>6.7752442996742674</v>
      </c>
      <c r="KF42" s="7">
        <f t="shared" si="2847"/>
        <v>6.3843648208469057</v>
      </c>
      <c r="KG42" s="7">
        <f t="shared" si="2847"/>
        <v>5.2768729641693808</v>
      </c>
      <c r="KH42" s="7">
        <f t="shared" si="2847"/>
        <v>5.0814332247557008</v>
      </c>
      <c r="KI42" s="7">
        <f t="shared" si="2847"/>
        <v>5.2768729641693808</v>
      </c>
      <c r="KJ42" s="7">
        <f t="shared" si="2847"/>
        <v>5.2117263843648214</v>
      </c>
      <c r="KK42" s="7">
        <f t="shared" si="2847"/>
        <v>6.3192182410423454</v>
      </c>
      <c r="KL42" s="7">
        <f t="shared" si="2847"/>
        <v>7.2312703583061895</v>
      </c>
      <c r="KM42" s="7">
        <f t="shared" si="2847"/>
        <v>6.0586319218241043</v>
      </c>
      <c r="KN42" s="7">
        <f t="shared" si="2847"/>
        <v>5.9283387622149837</v>
      </c>
      <c r="KO42" s="7">
        <f t="shared" si="2847"/>
        <v>5.4071661237785014</v>
      </c>
      <c r="KP42" s="7">
        <f t="shared" si="2847"/>
        <v>4.4299674267100979</v>
      </c>
      <c r="KQ42" s="7">
        <f t="shared" si="2847"/>
        <v>4.5602605863192185</v>
      </c>
      <c r="KR42" s="7">
        <f t="shared" si="2847"/>
        <v>6.0586319218241043</v>
      </c>
      <c r="KS42" s="7">
        <f t="shared" si="2847"/>
        <v>8.3387622149837135</v>
      </c>
      <c r="KT42" s="7">
        <f t="shared" si="2847"/>
        <v>6.5146579804560263</v>
      </c>
      <c r="KU42" s="7">
        <f>KU16/15.35</f>
        <v>5.993485342019544</v>
      </c>
      <c r="KV42" s="7">
        <f>KV16/15.35</f>
        <v>6.2540716612377851</v>
      </c>
      <c r="KW42" s="7">
        <f t="shared" ref="KW42:NH42" si="2848">KW16/15.35</f>
        <v>5.9283387622149837</v>
      </c>
      <c r="KX42" s="7">
        <f t="shared" si="2848"/>
        <v>5.6677524429967425</v>
      </c>
      <c r="KY42" s="7">
        <f t="shared" si="2848"/>
        <v>5.6026058631921822</v>
      </c>
      <c r="KZ42" s="7">
        <f t="shared" si="2848"/>
        <v>6.1889250814332248</v>
      </c>
      <c r="LA42" s="7">
        <f t="shared" si="2848"/>
        <v>5.5374592833876219</v>
      </c>
      <c r="LB42" s="7">
        <f t="shared" si="2848"/>
        <v>6.1237785016286646</v>
      </c>
      <c r="LC42" s="7">
        <f t="shared" si="2848"/>
        <v>5.3420195439739411</v>
      </c>
      <c r="LD42" s="7">
        <f t="shared" si="2848"/>
        <v>5.1465798045602611</v>
      </c>
      <c r="LE42" s="7">
        <f t="shared" si="2848"/>
        <v>4.8208469055374596</v>
      </c>
      <c r="LF42" s="7">
        <f t="shared" si="2848"/>
        <v>4.8208469055374596</v>
      </c>
      <c r="LG42" s="7">
        <f t="shared" si="2848"/>
        <v>6.5146579804560263</v>
      </c>
      <c r="LH42" s="7">
        <f t="shared" si="2848"/>
        <v>5.5374592833876219</v>
      </c>
      <c r="LI42" s="7">
        <f t="shared" si="2848"/>
        <v>5.4071661237785014</v>
      </c>
      <c r="LJ42" s="7">
        <f t="shared" si="2848"/>
        <v>5.3420195439739411</v>
      </c>
      <c r="LK42" s="7">
        <f t="shared" si="2848"/>
        <v>5.2768729641693808</v>
      </c>
      <c r="LL42" s="7">
        <f t="shared" si="2848"/>
        <v>4.234527687296417</v>
      </c>
      <c r="LM42" s="7">
        <f t="shared" si="2848"/>
        <v>4.234527687296417</v>
      </c>
      <c r="LN42" s="7">
        <f t="shared" si="2848"/>
        <v>4.234527687296417</v>
      </c>
      <c r="LO42" s="7">
        <f t="shared" si="2848"/>
        <v>5.0162866449511405</v>
      </c>
      <c r="LP42" s="7">
        <f t="shared" si="2848"/>
        <v>4.3648208469055376</v>
      </c>
      <c r="LQ42" s="7">
        <f t="shared" si="2848"/>
        <v>4.1042345276872965</v>
      </c>
      <c r="LR42" s="7">
        <f t="shared" si="2848"/>
        <v>3.5830618892508146</v>
      </c>
      <c r="LS42" s="7">
        <f t="shared" si="2848"/>
        <v>3.2573289902280131</v>
      </c>
      <c r="LT42" s="7">
        <f t="shared" si="2848"/>
        <v>4.234527687296417</v>
      </c>
      <c r="LU42" s="7">
        <f t="shared" si="2848"/>
        <v>3.9739413680781759</v>
      </c>
      <c r="LV42" s="7">
        <f t="shared" si="2848"/>
        <v>4.1042345276872965</v>
      </c>
      <c r="LW42" s="7">
        <f t="shared" si="2848"/>
        <v>4.1042345276872965</v>
      </c>
      <c r="LX42" s="7">
        <f t="shared" si="2848"/>
        <v>4.234527687296417</v>
      </c>
      <c r="LY42" s="7">
        <f t="shared" si="2848"/>
        <v>5.0814332247557008</v>
      </c>
      <c r="LZ42" s="7">
        <f t="shared" si="2848"/>
        <v>5.1465798045602611</v>
      </c>
      <c r="MA42" s="7">
        <f t="shared" si="2848"/>
        <v>5.1465798045602611</v>
      </c>
      <c r="MB42" s="7">
        <f t="shared" si="2848"/>
        <v>5.1465798045602611</v>
      </c>
      <c r="MC42" s="7">
        <f t="shared" si="2848"/>
        <v>4.8208469055374596</v>
      </c>
      <c r="MD42" s="7">
        <f t="shared" si="2848"/>
        <v>5.1465798045602611</v>
      </c>
      <c r="ME42" s="7">
        <f t="shared" si="2848"/>
        <v>5.3420195439739411</v>
      </c>
      <c r="MF42" s="7">
        <f t="shared" si="2848"/>
        <v>5.0162866449511405</v>
      </c>
      <c r="MG42" s="7">
        <f t="shared" si="2848"/>
        <v>3.7133550488599347</v>
      </c>
      <c r="MH42" s="7">
        <f t="shared" si="2848"/>
        <v>3.9087947882736156</v>
      </c>
      <c r="MI42" s="7">
        <f t="shared" si="2848"/>
        <v>4.234527687296417</v>
      </c>
      <c r="MJ42" s="7">
        <f t="shared" si="2848"/>
        <v>3.778501628664495</v>
      </c>
      <c r="MK42" s="7">
        <f t="shared" si="2848"/>
        <v>3.5830618892508146</v>
      </c>
      <c r="ML42" s="7">
        <f t="shared" si="2848"/>
        <v>3.452768729641694</v>
      </c>
      <c r="MM42" s="7">
        <f t="shared" si="2848"/>
        <v>3.5830618892508146</v>
      </c>
      <c r="MN42" s="7">
        <f t="shared" si="2848"/>
        <v>3.8436482084690553</v>
      </c>
      <c r="MO42" s="7">
        <f t="shared" si="2848"/>
        <v>3.3224755700325734</v>
      </c>
      <c r="MP42" s="7">
        <f t="shared" si="2848"/>
        <v>3.9087947882736156</v>
      </c>
      <c r="MQ42" s="7">
        <f t="shared" si="2848"/>
        <v>3.9739413680781759</v>
      </c>
      <c r="MR42" s="7">
        <f t="shared" si="2848"/>
        <v>3.778501628664495</v>
      </c>
      <c r="MS42" s="7">
        <f t="shared" si="2848"/>
        <v>3.9739413680781759</v>
      </c>
      <c r="MT42" s="7">
        <f t="shared" si="2848"/>
        <v>4.5602605863192185</v>
      </c>
      <c r="MU42" s="7">
        <f t="shared" si="2848"/>
        <v>4.8208469055374596</v>
      </c>
      <c r="MV42" s="7">
        <f t="shared" si="2848"/>
        <v>5.5374592833876219</v>
      </c>
      <c r="MW42" s="7">
        <f t="shared" si="2848"/>
        <v>5.4723127035830617</v>
      </c>
      <c r="MX42" s="7">
        <f t="shared" si="2848"/>
        <v>4.4299674267100979</v>
      </c>
      <c r="MY42" s="7">
        <f t="shared" si="2848"/>
        <v>4.2996742671009773</v>
      </c>
      <c r="MZ42" s="7">
        <f t="shared" si="2848"/>
        <v>4.2996742671009773</v>
      </c>
      <c r="NA42" s="7">
        <f t="shared" si="2848"/>
        <v>4.6905537459283391</v>
      </c>
      <c r="NB42" s="7">
        <f t="shared" si="2848"/>
        <v>4.234527687296417</v>
      </c>
      <c r="NC42" s="7">
        <f t="shared" si="2848"/>
        <v>3.9087947882736156</v>
      </c>
      <c r="ND42" s="7">
        <f t="shared" si="2848"/>
        <v>4.6254071661237788</v>
      </c>
      <c r="NE42" s="7">
        <f t="shared" si="2848"/>
        <v>4.2996742671009773</v>
      </c>
      <c r="NF42" s="7">
        <f t="shared" si="2848"/>
        <v>3.778501628664495</v>
      </c>
      <c r="NG42" s="7">
        <f t="shared" si="2848"/>
        <v>4.1693811074918568</v>
      </c>
      <c r="NH42" s="7">
        <f t="shared" si="2848"/>
        <v>4.6254071661237788</v>
      </c>
      <c r="NI42" s="7">
        <f t="shared" ref="NI42:PT42" si="2849">NI16/15.35</f>
        <v>4.7557003257328994</v>
      </c>
      <c r="NJ42" s="7">
        <f t="shared" si="2849"/>
        <v>4.8208469055374596</v>
      </c>
      <c r="NK42" s="7">
        <f t="shared" si="2849"/>
        <v>5.7328990228013028</v>
      </c>
      <c r="NL42" s="7">
        <f t="shared" si="2849"/>
        <v>4.9511400651465802</v>
      </c>
      <c r="NM42" s="7">
        <f t="shared" si="2849"/>
        <v>5.4071661237785014</v>
      </c>
      <c r="NN42" s="7">
        <f t="shared" si="2849"/>
        <v>5.7328990228013028</v>
      </c>
      <c r="NO42" s="7">
        <f t="shared" si="2849"/>
        <v>5.7328990228013028</v>
      </c>
      <c r="NP42" s="7">
        <f t="shared" si="2849"/>
        <v>5.1465798045602611</v>
      </c>
      <c r="NQ42" s="7">
        <f t="shared" si="2849"/>
        <v>4.4951140065146582</v>
      </c>
      <c r="NR42" s="7">
        <f t="shared" si="2849"/>
        <v>5.0814332247557008</v>
      </c>
      <c r="NS42" s="7">
        <f t="shared" si="2849"/>
        <v>4.4951140065146582</v>
      </c>
      <c r="NT42" s="7">
        <f t="shared" si="2849"/>
        <v>4.2996742671009773</v>
      </c>
      <c r="NU42" s="7">
        <f t="shared" si="2849"/>
        <v>4.6905537459283391</v>
      </c>
      <c r="NV42" s="7">
        <f t="shared" si="2849"/>
        <v>4.3648208469055376</v>
      </c>
      <c r="NW42" s="7">
        <f t="shared" si="2849"/>
        <v>4.1042345276872965</v>
      </c>
      <c r="NX42" s="7">
        <f t="shared" si="2849"/>
        <v>4.6905537459283391</v>
      </c>
      <c r="NY42" s="7">
        <f t="shared" si="2849"/>
        <v>4.8859934853420199</v>
      </c>
      <c r="NZ42" s="7">
        <f t="shared" si="2849"/>
        <v>3.9087947882736156</v>
      </c>
      <c r="OA42" s="7">
        <f t="shared" si="2849"/>
        <v>4.234527687296417</v>
      </c>
      <c r="OB42" s="7">
        <f t="shared" si="2849"/>
        <v>4.8208469055374596</v>
      </c>
      <c r="OC42" s="7">
        <f t="shared" si="2849"/>
        <v>5.2768729641693808</v>
      </c>
      <c r="OD42" s="7">
        <f t="shared" si="2849"/>
        <v>5.0814332247557008</v>
      </c>
      <c r="OE42" s="7">
        <f t="shared" si="2849"/>
        <v>3.5830618892508146</v>
      </c>
      <c r="OF42" s="7">
        <f t="shared" si="2849"/>
        <v>3.3876221498371337</v>
      </c>
      <c r="OG42" s="7">
        <f t="shared" si="2849"/>
        <v>3.5830618892508146</v>
      </c>
      <c r="OH42" s="7">
        <f t="shared" si="2849"/>
        <v>4.2996742671009773</v>
      </c>
      <c r="OI42" s="7">
        <f t="shared" si="2849"/>
        <v>4.4951140065146582</v>
      </c>
      <c r="OJ42" s="7">
        <f t="shared" si="2849"/>
        <v>4.3648208469055376</v>
      </c>
      <c r="OK42" s="7">
        <f t="shared" si="2849"/>
        <v>3.7133550488599347</v>
      </c>
      <c r="OL42" s="7">
        <f t="shared" si="2849"/>
        <v>3.8436482084690553</v>
      </c>
      <c r="OM42" s="7">
        <f t="shared" si="2849"/>
        <v>3.452768729641694</v>
      </c>
      <c r="ON42" s="7">
        <f t="shared" si="2849"/>
        <v>3.3224755700325734</v>
      </c>
      <c r="OO42" s="7">
        <f t="shared" si="2849"/>
        <v>3.3224755700325734</v>
      </c>
      <c r="OP42" s="7">
        <f t="shared" si="2849"/>
        <v>3.9739413680781759</v>
      </c>
      <c r="OQ42" s="7">
        <f t="shared" si="2849"/>
        <v>4.5602605863192185</v>
      </c>
      <c r="OR42" s="7">
        <f t="shared" si="2849"/>
        <v>4.2996742671009773</v>
      </c>
      <c r="OS42" s="7">
        <f t="shared" si="2849"/>
        <v>4.7557003257328994</v>
      </c>
      <c r="OT42" s="7">
        <f t="shared" si="2849"/>
        <v>4.6905537459283391</v>
      </c>
      <c r="OU42" s="7">
        <f t="shared" si="2849"/>
        <v>4.0390879478827362</v>
      </c>
      <c r="OV42" s="7">
        <f t="shared" si="2849"/>
        <v>4.0390879478827362</v>
      </c>
      <c r="OW42" s="7">
        <f t="shared" si="2849"/>
        <v>4.8208469055374596</v>
      </c>
      <c r="OX42" s="7">
        <f t="shared" si="2849"/>
        <v>4.8859934853420199</v>
      </c>
      <c r="OY42" s="7">
        <f t="shared" si="2849"/>
        <v>3.9087947882736156</v>
      </c>
      <c r="OZ42" s="7">
        <f t="shared" si="2849"/>
        <v>4.4299674267100979</v>
      </c>
      <c r="PA42" s="7">
        <f t="shared" si="2849"/>
        <v>3.9739413680781759</v>
      </c>
      <c r="PB42" s="7">
        <f t="shared" si="2849"/>
        <v>3.1270358306188926</v>
      </c>
      <c r="PC42" s="7">
        <f t="shared" si="2849"/>
        <v>2.996742671009772</v>
      </c>
      <c r="PD42" s="7">
        <f t="shared" si="2849"/>
        <v>2.8664495114006514</v>
      </c>
      <c r="PE42" s="7">
        <f t="shared" si="2849"/>
        <v>3.778501628664495</v>
      </c>
      <c r="PF42" s="7">
        <f t="shared" si="2849"/>
        <v>3.5830618892508146</v>
      </c>
      <c r="PG42" s="7">
        <f t="shared" si="2849"/>
        <v>2.2801302931596092</v>
      </c>
      <c r="PH42" s="7">
        <f t="shared" si="2849"/>
        <v>3.1921824104234529</v>
      </c>
      <c r="PI42" s="7">
        <f t="shared" si="2849"/>
        <v>2.8664495114006514</v>
      </c>
      <c r="PJ42" s="7">
        <f t="shared" si="2849"/>
        <v>3.1270358306188926</v>
      </c>
      <c r="PK42" s="7">
        <f t="shared" si="2849"/>
        <v>2.4104234527687298</v>
      </c>
      <c r="PL42" s="7">
        <f t="shared" si="2849"/>
        <v>2.4104234527687298</v>
      </c>
      <c r="PM42" s="7">
        <f t="shared" si="2849"/>
        <v>2.3452768729641695</v>
      </c>
      <c r="PN42" s="7">
        <f t="shared" si="2849"/>
        <v>2.7361563517915308</v>
      </c>
      <c r="PO42" s="7">
        <f t="shared" si="2849"/>
        <v>3.9087947882736156</v>
      </c>
      <c r="PP42" s="7">
        <f t="shared" si="2849"/>
        <v>3.9739413680781759</v>
      </c>
      <c r="PQ42" s="7">
        <f t="shared" si="2849"/>
        <v>2.6710097719869705</v>
      </c>
      <c r="PR42" s="7">
        <f t="shared" si="2849"/>
        <v>4.0390879478827362</v>
      </c>
      <c r="PS42" s="7">
        <f t="shared" si="2849"/>
        <v>3.5179153094462543</v>
      </c>
      <c r="PT42" s="7">
        <f t="shared" si="2849"/>
        <v>3.6482084690553749</v>
      </c>
      <c r="PU42" s="7">
        <f t="shared" ref="PU42:QH42" si="2850">PU16/15.35</f>
        <v>2.2801302931596092</v>
      </c>
      <c r="PV42" s="7">
        <f t="shared" si="2850"/>
        <v>2.6058631921824107</v>
      </c>
      <c r="PW42" s="7">
        <f t="shared" si="2850"/>
        <v>2.1498371335504887</v>
      </c>
      <c r="PX42" s="7">
        <f t="shared" si="2850"/>
        <v>2.2801302931596092</v>
      </c>
      <c r="PY42" s="7">
        <f t="shared" si="2850"/>
        <v>2.8013029315960911</v>
      </c>
      <c r="PZ42" s="7">
        <f t="shared" si="2850"/>
        <v>2.214983713355049</v>
      </c>
      <c r="QA42" s="7">
        <f t="shared" si="2850"/>
        <v>2.1498371335504887</v>
      </c>
      <c r="QB42" s="7">
        <f t="shared" si="2850"/>
        <v>2.3452768729641695</v>
      </c>
      <c r="QC42" s="7">
        <f t="shared" si="2850"/>
        <v>2.9315960912052117</v>
      </c>
      <c r="QD42" s="7">
        <f t="shared" si="2850"/>
        <v>1.8241042345276874</v>
      </c>
      <c r="QE42" s="7">
        <f t="shared" si="2850"/>
        <v>2.214983713355049</v>
      </c>
      <c r="QF42" s="7">
        <f t="shared" si="2850"/>
        <v>1.8892508143322475</v>
      </c>
      <c r="QG42" s="7">
        <f t="shared" si="2850"/>
        <v>2.6058631921824107</v>
      </c>
      <c r="QH42" s="7">
        <f t="shared" si="2850"/>
        <v>2.2801302931596092</v>
      </c>
      <c r="QI42" s="7">
        <f t="shared" ref="QI42:QL42" si="2851">QI16/15.35</f>
        <v>2.4755700325732901</v>
      </c>
      <c r="QJ42" s="7">
        <f t="shared" si="2851"/>
        <v>2.4104234527687298</v>
      </c>
      <c r="QK42" s="7">
        <f t="shared" si="2851"/>
        <v>1.8892508143322475</v>
      </c>
      <c r="QL42" s="7">
        <f t="shared" si="2851"/>
        <v>1.8241042345276874</v>
      </c>
      <c r="QM42" s="7">
        <f t="shared" ref="QM42:QN42" si="2852">QM16/15.35</f>
        <v>6.1889250814332248</v>
      </c>
      <c r="QN42" s="7">
        <f t="shared" si="2852"/>
        <v>2.996742671009772</v>
      </c>
      <c r="QO42" s="7">
        <f t="shared" ref="QO42:QP42" si="2853">QO16/15.35</f>
        <v>2.8664495114006514</v>
      </c>
      <c r="QP42" s="7">
        <f t="shared" si="2853"/>
        <v>3.1270358306188926</v>
      </c>
      <c r="QQ42" s="7">
        <f t="shared" ref="QQ42:QR42" si="2854">QQ16/15.35</f>
        <v>3.1270358306188926</v>
      </c>
      <c r="QR42" s="7">
        <f t="shared" si="2854"/>
        <v>2.996742671009772</v>
      </c>
      <c r="QS42" s="7">
        <f t="shared" ref="QS42:QT42" si="2855">QS16/15.35</f>
        <v>2.7361563517915308</v>
      </c>
      <c r="QT42" s="7">
        <f t="shared" si="2855"/>
        <v>3.5830618892508146</v>
      </c>
      <c r="QU42" s="7">
        <f t="shared" ref="QU42:QV42" si="2856">QU16/15.35</f>
        <v>3.5830618892508146</v>
      </c>
      <c r="QV42" s="7">
        <f t="shared" si="2856"/>
        <v>3.6482084690553749</v>
      </c>
      <c r="QW42" s="7">
        <f t="shared" ref="QW42:QX42" si="2857">QW16/15.35</f>
        <v>4.0390879478827362</v>
      </c>
      <c r="QX42" s="7">
        <f t="shared" si="2857"/>
        <v>3.9087947882736156</v>
      </c>
      <c r="QY42" s="7">
        <f t="shared" ref="QY42:QZ42" si="2858">QY16/15.35</f>
        <v>4.7557003257328994</v>
      </c>
      <c r="QZ42" s="7">
        <f t="shared" si="2858"/>
        <v>3.6482084690553749</v>
      </c>
      <c r="RA42" s="7">
        <f t="shared" ref="RA42:RB42" si="2859">RA16/15.35</f>
        <v>3.9739413680781759</v>
      </c>
      <c r="RB42" s="7">
        <f t="shared" si="2859"/>
        <v>3.3224755700325734</v>
      </c>
      <c r="RC42" s="7">
        <f t="shared" ref="RC42:RD42" si="2860">RC16/15.35</f>
        <v>3.7133550488599347</v>
      </c>
      <c r="RD42" s="7">
        <f t="shared" si="2860"/>
        <v>3.452768729641694</v>
      </c>
      <c r="RE42" s="7">
        <f t="shared" ref="RE42:RF42" si="2861">RE16/15.35</f>
        <v>3.9739413680781759</v>
      </c>
      <c r="RF42" s="7">
        <f t="shared" si="2861"/>
        <v>4.4951140065146582</v>
      </c>
      <c r="RG42" s="7">
        <f t="shared" ref="RG42:RH42" si="2862">RG16/15.35</f>
        <v>4.2996742671009773</v>
      </c>
      <c r="RH42" s="7">
        <f t="shared" si="2862"/>
        <v>4.4299674267100979</v>
      </c>
      <c r="RI42" s="7">
        <f t="shared" ref="RI42" si="2863">RI16/15.35</f>
        <v>3.452768729641694</v>
      </c>
      <c r="RJ42" s="7">
        <f t="shared" ref="RJ42:RK42" si="2864">RJ16/15.35</f>
        <v>3.9087947882736156</v>
      </c>
      <c r="RK42" s="7">
        <f t="shared" si="2864"/>
        <v>3.5179153094462543</v>
      </c>
      <c r="RL42" s="7">
        <f t="shared" ref="RL42:RM42" si="2865">RL16/15.35</f>
        <v>3.9087947882736156</v>
      </c>
      <c r="RM42" s="7">
        <f t="shared" si="2865"/>
        <v>4.234527687296417</v>
      </c>
      <c r="RN42" s="7">
        <f t="shared" ref="RN42:RO42" si="2866">RN16/15.35</f>
        <v>3.6482084690553749</v>
      </c>
      <c r="RO42" s="7">
        <f t="shared" si="2866"/>
        <v>4.1042345276872965</v>
      </c>
      <c r="RP42" s="7">
        <f t="shared" ref="RP42" si="2867">RP16/15.35</f>
        <v>4.1042345276872965</v>
      </c>
      <c r="RQ42" s="7">
        <f t="shared" ref="RQ42:RR42" si="2868">RQ16/15.35</f>
        <v>3.5179153094462543</v>
      </c>
      <c r="RR42" s="7">
        <f t="shared" si="2868"/>
        <v>3.778501628664495</v>
      </c>
      <c r="RS42" s="7">
        <f t="shared" ref="RS42:RT42" si="2869">RS16/15.35</f>
        <v>4.234527687296417</v>
      </c>
      <c r="RT42" s="7">
        <f t="shared" si="2869"/>
        <v>3.5179153094462543</v>
      </c>
      <c r="RU42" s="7">
        <f t="shared" ref="RU42:RV42" si="2870">RU16/15.35</f>
        <v>3.1921824104234529</v>
      </c>
      <c r="RV42" s="7">
        <f t="shared" si="2870"/>
        <v>4.1693811074918568</v>
      </c>
      <c r="RW42" s="7">
        <f t="shared" ref="RW42" si="2871">RW16/15.35</f>
        <v>3.7133550488599347</v>
      </c>
      <c r="RX42" s="7">
        <f t="shared" ref="RX42:SC42" si="2872">RX16/15.35</f>
        <v>3.2573289902280131</v>
      </c>
      <c r="RY42" s="7">
        <f t="shared" si="2872"/>
        <v>2.8664495114006514</v>
      </c>
      <c r="RZ42" s="7">
        <f t="shared" si="2872"/>
        <v>3.1921824104234529</v>
      </c>
      <c r="SA42" s="7">
        <f t="shared" si="2872"/>
        <v>3.452768729641694</v>
      </c>
      <c r="SB42" s="7">
        <f t="shared" si="2872"/>
        <v>3.7133550488599347</v>
      </c>
      <c r="SC42" s="7">
        <f t="shared" si="2872"/>
        <v>3.7133550488599347</v>
      </c>
      <c r="SD42" s="7">
        <f t="shared" ref="SD42:SF42" si="2873">SD16/15.35</f>
        <v>3.5179153094462543</v>
      </c>
      <c r="SE42" s="7">
        <f t="shared" si="2873"/>
        <v>3.5830618892508146</v>
      </c>
      <c r="SF42" s="7">
        <f t="shared" si="2873"/>
        <v>2.6710097719869705</v>
      </c>
      <c r="SG42" s="7">
        <f t="shared" ref="SG42:SH42" si="2874">SG16/15.35</f>
        <v>3.1921824104234529</v>
      </c>
      <c r="SH42" s="7">
        <f t="shared" si="2874"/>
        <v>2.6058631921824107</v>
      </c>
      <c r="SI42" s="7">
        <f t="shared" ref="SI42:SJ42" si="2875">SI16/15.35</f>
        <v>2.6710097719869705</v>
      </c>
      <c r="SJ42" s="7">
        <f t="shared" si="2875"/>
        <v>2.2801302931596092</v>
      </c>
      <c r="SK42" s="7">
        <f t="shared" ref="SK42:SL42" si="2876">SK16/15.35</f>
        <v>2.2801302931596092</v>
      </c>
      <c r="SL42" s="7">
        <f t="shared" si="2876"/>
        <v>4.0390879478827362</v>
      </c>
      <c r="SM42" s="7">
        <f t="shared" ref="SM42:SO42" si="2877">SM16/15.35</f>
        <v>2.5407166123778504</v>
      </c>
      <c r="SN42" s="7">
        <f t="shared" si="2877"/>
        <v>2.4104234527687298</v>
      </c>
      <c r="SO42" s="7">
        <f t="shared" si="2877"/>
        <v>3.0618892508143323</v>
      </c>
      <c r="SP42" s="7">
        <f t="shared" ref="SP42:SQ42" si="2878">SP16/15.35</f>
        <v>3.0618892508143323</v>
      </c>
      <c r="SQ42" s="7">
        <f t="shared" si="2878"/>
        <v>3.778501628664495</v>
      </c>
      <c r="SR42" s="7">
        <f t="shared" ref="SR42:SS42" si="2879">SR16/15.35</f>
        <v>3.7133550488599347</v>
      </c>
      <c r="SS42" s="7">
        <f t="shared" si="2879"/>
        <v>3.452768729641694</v>
      </c>
      <c r="ST42" s="7">
        <f t="shared" ref="ST42:SU42" si="2880">ST16/15.35</f>
        <v>3.2573289902280131</v>
      </c>
      <c r="SU42" s="7">
        <f t="shared" si="2880"/>
        <v>2.6710097719869705</v>
      </c>
      <c r="SV42" s="7">
        <f t="shared" ref="SV42:SW42" si="2881">SV16/15.35</f>
        <v>2.8664495114006514</v>
      </c>
      <c r="SW42" s="7">
        <f t="shared" si="2881"/>
        <v>1.4332247557003257</v>
      </c>
      <c r="SX42" s="7">
        <f t="shared" ref="SX42" si="2882">SX16/15.35</f>
        <v>1.4332247557003257</v>
      </c>
      <c r="SY42" s="7">
        <f t="shared" ref="SY42:SZ42" si="2883">SY16/15.35</f>
        <v>2.214983713355049</v>
      </c>
      <c r="SZ42" s="7">
        <f t="shared" si="2883"/>
        <v>2.6710097719869705</v>
      </c>
      <c r="TA42" s="7">
        <f t="shared" ref="TA42:TB42" si="2884">TA16/15.35</f>
        <v>2.6710097719869705</v>
      </c>
      <c r="TB42" s="7">
        <f t="shared" si="2884"/>
        <v>5.2117263843648214</v>
      </c>
      <c r="TC42" s="7">
        <f t="shared" ref="TC42:TD42" si="2885">TC16/15.35</f>
        <v>4.6254071661237788</v>
      </c>
      <c r="TD42" s="7">
        <f t="shared" si="2885"/>
        <v>3.778501628664495</v>
      </c>
      <c r="TE42" s="7">
        <f t="shared" ref="TE42:TF42" si="2886">TE16/15.35</f>
        <v>3.0618892508143323</v>
      </c>
      <c r="TF42" s="7">
        <f t="shared" si="2886"/>
        <v>2.9315960912052117</v>
      </c>
      <c r="TG42" s="7">
        <f t="shared" ref="TG42:TH42" si="2887">TG16/15.35</f>
        <v>2.996742671009772</v>
      </c>
      <c r="TH42" s="7">
        <f t="shared" si="2887"/>
        <v>3.452768729641694</v>
      </c>
      <c r="TI42" s="7">
        <f t="shared" ref="TI42:TJ42" si="2888">TI16/15.35</f>
        <v>3.5179153094462543</v>
      </c>
      <c r="TJ42" s="7">
        <f t="shared" si="2888"/>
        <v>2.9315960912052117</v>
      </c>
      <c r="TK42" s="7">
        <f t="shared" ref="TK42:TL42" si="2889">TK16/15.35</f>
        <v>4.2996742671009773</v>
      </c>
      <c r="TL42" s="7">
        <f t="shared" si="2889"/>
        <v>3.5830618892508146</v>
      </c>
      <c r="TM42" s="7">
        <f t="shared" ref="TM42:TN42" si="2890">TM16/15.35</f>
        <v>2.5407166123778504</v>
      </c>
      <c r="TN42" s="7">
        <f t="shared" si="2890"/>
        <v>2.6058631921824107</v>
      </c>
      <c r="TO42" s="7">
        <f t="shared" ref="TO42:TP42" si="2891">TO16/15.35</f>
        <v>2.6710097719869705</v>
      </c>
      <c r="TP42" s="7">
        <f t="shared" si="2891"/>
        <v>2.214983713355049</v>
      </c>
      <c r="TQ42" s="7">
        <f t="shared" ref="TQ42:TR42" si="2892">TQ16/15.35</f>
        <v>2.1498371335504887</v>
      </c>
      <c r="TR42" s="7">
        <f t="shared" si="2892"/>
        <v>2.1498371335504887</v>
      </c>
      <c r="TS42" s="7">
        <f t="shared" ref="TS42:TT42" si="2893">TS16/15.35</f>
        <v>1.8892508143322475</v>
      </c>
      <c r="TT42" s="7">
        <f t="shared" si="2893"/>
        <v>1.8241042345276874</v>
      </c>
      <c r="TU42" s="7">
        <f t="shared" ref="TU42:TV42" si="2894">TU16/15.35</f>
        <v>2.214983713355049</v>
      </c>
      <c r="TV42" s="7">
        <f t="shared" si="2894"/>
        <v>2.1498371335504887</v>
      </c>
      <c r="TW42" s="7">
        <f t="shared" ref="TW42:TX42" si="2895">TW16/15.35</f>
        <v>2.4104234527687298</v>
      </c>
      <c r="TX42" s="7">
        <f t="shared" si="2895"/>
        <v>2.214983713355049</v>
      </c>
      <c r="TY42" s="7">
        <f t="shared" ref="TY42:TZ42" si="2896">TY16/15.35</f>
        <v>2.6058631921824107</v>
      </c>
      <c r="TZ42" s="7">
        <f t="shared" si="2896"/>
        <v>3.9739413680781759</v>
      </c>
      <c r="UA42" s="7">
        <f t="shared" ref="UA42:UB42" si="2897">UA16/15.35</f>
        <v>3.3224755700325734</v>
      </c>
      <c r="UB42" s="7">
        <f t="shared" si="2897"/>
        <v>2.7361563517915308</v>
      </c>
      <c r="UC42" s="7">
        <f t="shared" ref="UC42:UD42" si="2898">UC16/15.35</f>
        <v>2.4104234527687298</v>
      </c>
      <c r="UD42" s="7">
        <f t="shared" si="2898"/>
        <v>2.6058631921824107</v>
      </c>
      <c r="UE42" s="7">
        <f t="shared" ref="UE42:UF42" si="2899">UE16/15.35</f>
        <v>2.3452768729641695</v>
      </c>
      <c r="UF42" s="7">
        <f t="shared" si="2899"/>
        <v>2.2801302931596092</v>
      </c>
      <c r="UG42" s="7">
        <f t="shared" ref="UG42:UH42" si="2900">UG16/15.35</f>
        <v>2.5407166123778504</v>
      </c>
      <c r="UH42" s="7">
        <f t="shared" si="2900"/>
        <v>2.214983713355049</v>
      </c>
      <c r="UI42" s="7">
        <f t="shared" ref="UI42:UJ42" si="2901">UI16/15.35</f>
        <v>2.0846905537459284</v>
      </c>
      <c r="UJ42" s="7">
        <f t="shared" si="2901"/>
        <v>1.5635179153094463</v>
      </c>
      <c r="UK42" s="7">
        <f t="shared" ref="UK42:UL42" si="2902">UK16/15.35</f>
        <v>1.8241042345276874</v>
      </c>
      <c r="UL42" s="7">
        <f t="shared" si="2902"/>
        <v>1.9543973941368078</v>
      </c>
      <c r="UM42" s="7">
        <f t="shared" ref="UM42:UN42" si="2903">UM16/15.35</f>
        <v>3.1270358306188926</v>
      </c>
      <c r="UN42" s="7">
        <f t="shared" si="2903"/>
        <v>1.6938110749185669</v>
      </c>
      <c r="UO42" s="7">
        <f t="shared" ref="UO42:UP42" si="2904">UO16/15.35</f>
        <v>2.214983713355049</v>
      </c>
      <c r="UP42" s="7">
        <f t="shared" si="2904"/>
        <v>2.9315960912052117</v>
      </c>
      <c r="UQ42" s="7">
        <f t="shared" ref="UQ42:UR42" si="2905">UQ16/15.35</f>
        <v>2.6710097719869705</v>
      </c>
      <c r="UR42" s="7">
        <f t="shared" si="2905"/>
        <v>2.214983713355049</v>
      </c>
      <c r="US42" s="7">
        <f t="shared" ref="US42:UT42" si="2906">US16/15.35</f>
        <v>2.1498371335504887</v>
      </c>
      <c r="UT42" s="7">
        <f t="shared" si="2906"/>
        <v>2.4755700325732901</v>
      </c>
      <c r="UU42" s="7">
        <f t="shared" ref="UU42:UV42" si="2907">UU16/15.35</f>
        <v>2.8664495114006514</v>
      </c>
      <c r="UV42" s="7">
        <f t="shared" si="2907"/>
        <v>2.4755700325732901</v>
      </c>
      <c r="UW42" s="7">
        <f t="shared" ref="UW42:UX42" si="2908">UW16/15.35</f>
        <v>2.0846905537459284</v>
      </c>
      <c r="UX42" s="7">
        <f t="shared" si="2908"/>
        <v>1.6286644951140066</v>
      </c>
      <c r="UY42" s="7">
        <f t="shared" ref="UY42:UZ42" si="2909">UY16/15.35</f>
        <v>2.2801302931596092</v>
      </c>
      <c r="UZ42" s="7">
        <f t="shared" si="2909"/>
        <v>2.7361563517915308</v>
      </c>
      <c r="VA42" s="7">
        <f t="shared" ref="VA42:VB42" si="2910">VA16/15.35</f>
        <v>1.9543973941368078</v>
      </c>
      <c r="VB42" s="7">
        <f t="shared" si="2910"/>
        <v>2.3452768729641695</v>
      </c>
      <c r="VC42" s="7">
        <f t="shared" ref="VC42:VD42" si="2911">VC16/15.35</f>
        <v>2.4104234527687298</v>
      </c>
      <c r="VD42" s="7">
        <f t="shared" si="2911"/>
        <v>2.4104234527687298</v>
      </c>
      <c r="VE42" s="7">
        <f t="shared" ref="VE42:VF42" si="2912">VE16/15.35</f>
        <v>2.5407166123778504</v>
      </c>
      <c r="VF42" s="7">
        <f t="shared" si="2912"/>
        <v>2.3452768729641695</v>
      </c>
      <c r="VG42" s="7">
        <f t="shared" ref="VG42:VH42" si="2913">VG16/15.35</f>
        <v>1.8241042345276874</v>
      </c>
      <c r="VH42" s="7">
        <f t="shared" si="2913"/>
        <v>1.8241042345276874</v>
      </c>
      <c r="VI42" s="7">
        <f t="shared" ref="VI42:VJ42" si="2914">VI16/15.35</f>
        <v>1.3680781758957654</v>
      </c>
      <c r="VJ42" s="7">
        <f t="shared" si="2914"/>
        <v>1.5635179153094463</v>
      </c>
      <c r="VK42" s="7">
        <f t="shared" ref="VK42:VL42" si="2915">VK16/15.35</f>
        <v>2.0846905537459284</v>
      </c>
      <c r="VL42" s="7">
        <f t="shared" si="2915"/>
        <v>1.3680781758957654</v>
      </c>
      <c r="VM42" s="7">
        <f t="shared" ref="VM42:VN42" si="2916">VM16/15.35</f>
        <v>1.6286644951140066</v>
      </c>
      <c r="VN42" s="7">
        <f t="shared" si="2916"/>
        <v>1.6286644951140066</v>
      </c>
      <c r="VO42" s="7">
        <f t="shared" ref="VO42:VP42" si="2917">VO16/15.35</f>
        <v>1.4332247557003257</v>
      </c>
      <c r="VP42" s="7">
        <f t="shared" si="2917"/>
        <v>1.6286644951140066</v>
      </c>
      <c r="VQ42" s="7">
        <f t="shared" ref="VQ42:VR42" si="2918">VQ16/15.35</f>
        <v>1.8892508143322475</v>
      </c>
      <c r="VR42" s="7">
        <f t="shared" si="2918"/>
        <v>0.9771986970684039</v>
      </c>
      <c r="VS42" s="7">
        <f t="shared" ref="VS42:VT42" si="2919">VS16/15.35</f>
        <v>2.0195439739413681</v>
      </c>
      <c r="VT42" s="7">
        <f t="shared" si="2919"/>
        <v>1.498371335504886</v>
      </c>
      <c r="VU42" s="7">
        <f t="shared" ref="VU42:VV42" si="2920">VU16/15.35</f>
        <v>1.3029315960912053</v>
      </c>
      <c r="VV42" s="7">
        <f t="shared" si="2920"/>
        <v>1.6286644951140066</v>
      </c>
      <c r="VW42" s="7">
        <f t="shared" ref="VW42:WB42" si="2921">VW16/15.35</f>
        <v>0.91205211726384372</v>
      </c>
      <c r="VX42" s="7">
        <f t="shared" si="2921"/>
        <v>1.4332247557003257</v>
      </c>
      <c r="VY42" s="7">
        <f t="shared" si="2921"/>
        <v>1.3680781758957654</v>
      </c>
      <c r="VZ42" s="7">
        <f t="shared" si="2921"/>
        <v>1.3029315960912053</v>
      </c>
      <c r="WA42" s="7">
        <f t="shared" si="2921"/>
        <v>1.0423452768729642</v>
      </c>
      <c r="WB42" s="7">
        <f t="shared" si="2921"/>
        <v>1.498371335504886</v>
      </c>
      <c r="WC42" s="7">
        <f t="shared" ref="WC42:WD42" si="2922">WC16/15.35</f>
        <v>1.3680781758957654</v>
      </c>
      <c r="WD42" s="7">
        <f t="shared" si="2922"/>
        <v>1.1074918566775245</v>
      </c>
      <c r="WE42" s="7">
        <f t="shared" ref="WE42:WF42" si="2923">WE16/15.35</f>
        <v>0.84690553745928343</v>
      </c>
      <c r="WF42" s="7">
        <f t="shared" si="2923"/>
        <v>0.91205211726384372</v>
      </c>
      <c r="WG42" s="7">
        <f t="shared" ref="WG42:WH42" si="2924">WG16/15.35</f>
        <v>2.2801302931596092</v>
      </c>
      <c r="WH42" s="7">
        <f t="shared" si="2924"/>
        <v>1.2377850162866451</v>
      </c>
      <c r="WI42" s="7">
        <f t="shared" ref="WI42:WJ42" si="2925">WI16/15.35</f>
        <v>1.8241042345276874</v>
      </c>
      <c r="WJ42" s="7">
        <f t="shared" si="2925"/>
        <v>2.1498371335504887</v>
      </c>
      <c r="WK42" s="7">
        <f t="shared" ref="WK42:WL42" si="2926">WK16/15.35</f>
        <v>1.8892508143322475</v>
      </c>
      <c r="WL42" s="7">
        <f t="shared" si="2926"/>
        <v>1.3680781758957654</v>
      </c>
      <c r="WM42" s="7">
        <f t="shared" ref="WM42:WN42" si="2927">WM16/15.35</f>
        <v>1.1726384364820848</v>
      </c>
      <c r="WN42" s="7">
        <f t="shared" si="2927"/>
        <v>1.4332247557003257</v>
      </c>
      <c r="WO42" s="7">
        <f t="shared" ref="WO42:WP42" si="2928">WO16/15.35</f>
        <v>0.58631921824104238</v>
      </c>
      <c r="WP42" s="7">
        <f t="shared" si="2928"/>
        <v>0.78175895765472314</v>
      </c>
      <c r="WQ42" s="7">
        <f t="shared" ref="WQ42:WR42" si="2929">WQ16/15.35</f>
        <v>0.58631921824104238</v>
      </c>
      <c r="WR42" s="7">
        <f t="shared" si="2929"/>
        <v>1.1074918566775245</v>
      </c>
      <c r="WS42" s="7">
        <f t="shared" ref="WS42:WT42" si="2930">WS16/15.35</f>
        <v>0.32573289902280134</v>
      </c>
      <c r="WT42" s="7">
        <f t="shared" si="2930"/>
        <v>0.91205211726384372</v>
      </c>
      <c r="WU42" s="7">
        <f t="shared" ref="WU42:WV42" si="2931">WU16/15.35</f>
        <v>1.1726384364820848</v>
      </c>
      <c r="WV42" s="7">
        <f t="shared" si="2931"/>
        <v>0.9771986970684039</v>
      </c>
      <c r="WW42" s="7">
        <f t="shared" ref="WW42:WX42" si="2932">WW16/15.35</f>
        <v>1.498371335504886</v>
      </c>
      <c r="WX42" s="7">
        <f t="shared" si="2932"/>
        <v>0.71661237785016285</v>
      </c>
      <c r="WY42" s="7">
        <f t="shared" ref="WY42:WZ42" si="2933">WY16/15.35</f>
        <v>1.3680781758957654</v>
      </c>
      <c r="WZ42" s="7">
        <f t="shared" si="2933"/>
        <v>1.3029315960912053</v>
      </c>
      <c r="XA42" s="7">
        <f t="shared" ref="XA42:XB42" si="2934">XA16/15.35</f>
        <v>1.3029315960912053</v>
      </c>
      <c r="XB42" s="7">
        <f t="shared" si="2934"/>
        <v>0.84690553745928343</v>
      </c>
      <c r="XC42" s="7">
        <f t="shared" ref="XC42:XD42" si="2935">XC16/15.35</f>
        <v>0.65146579804560267</v>
      </c>
      <c r="XD42" s="7">
        <f t="shared" si="2935"/>
        <v>0.91205211726384372</v>
      </c>
      <c r="XE42" s="7">
        <f t="shared" ref="XE42:XF42" si="2936">XE16/15.35</f>
        <v>0.65146579804560267</v>
      </c>
      <c r="XF42" s="7">
        <f t="shared" si="2936"/>
        <v>0.58631921824104238</v>
      </c>
      <c r="XG42" s="7">
        <f t="shared" ref="XG42:XH42" si="2937">XG16/15.35</f>
        <v>1.0423452768729642</v>
      </c>
      <c r="XH42" s="7">
        <f t="shared" si="2937"/>
        <v>0.58631921824104238</v>
      </c>
      <c r="XI42" s="7">
        <f t="shared" ref="XI42:XJ42" si="2938">XI16/15.35</f>
        <v>1.2377850162866451</v>
      </c>
      <c r="XJ42" s="7">
        <f t="shared" si="2938"/>
        <v>1.0423452768729642</v>
      </c>
      <c r="XK42" s="7">
        <f t="shared" ref="XK42:XL42" si="2939">XK16/15.35</f>
        <v>0.9771986970684039</v>
      </c>
      <c r="XL42" s="7">
        <f t="shared" si="2939"/>
        <v>0.91205211726384372</v>
      </c>
      <c r="XM42" s="7">
        <f t="shared" ref="XM42:XN42" si="2940">XM16/15.35</f>
        <v>0.9771986970684039</v>
      </c>
      <c r="XN42" s="7">
        <f t="shared" si="2940"/>
        <v>0.84690553745928343</v>
      </c>
      <c r="XO42" s="7">
        <f t="shared" ref="XO42:XP42" si="2941">XO16/15.35</f>
        <v>1.3029315960912053</v>
      </c>
      <c r="XP42" s="7">
        <f t="shared" si="2941"/>
        <v>1.3029315960912053</v>
      </c>
      <c r="XQ42" s="7">
        <f t="shared" ref="XQ42:XR42" si="2942">XQ16/15.35</f>
        <v>1.1726384364820848</v>
      </c>
      <c r="XR42" s="7">
        <f t="shared" si="2942"/>
        <v>1.3680781758957654</v>
      </c>
      <c r="XS42" s="7">
        <f t="shared" ref="XS42:XT42" si="2943">XS16/15.35</f>
        <v>1.498371335504886</v>
      </c>
      <c r="XT42" s="7">
        <f t="shared" si="2943"/>
        <v>0.84690553745928343</v>
      </c>
      <c r="XU42" s="7">
        <f t="shared" ref="XU42:XV42" si="2944">XU16/15.35</f>
        <v>0.78175895765472314</v>
      </c>
      <c r="XV42" s="7">
        <f t="shared" si="2944"/>
        <v>0.91205211726384372</v>
      </c>
      <c r="XW42" s="7">
        <f t="shared" ref="XW42:XX42" si="2945">XW16/15.35</f>
        <v>0.58631921824104238</v>
      </c>
      <c r="XX42" s="7">
        <f t="shared" si="2945"/>
        <v>0.65146579804560267</v>
      </c>
      <c r="XY42" s="7">
        <f t="shared" ref="XY42:XZ42" si="2946">XY16/15.35</f>
        <v>0.91205211726384372</v>
      </c>
      <c r="XZ42" s="7">
        <f t="shared" si="2946"/>
        <v>0.78175895765472314</v>
      </c>
      <c r="YA42" s="7">
        <f t="shared" ref="YA42:YB42" si="2947">YA16/15.35</f>
        <v>0.9771986970684039</v>
      </c>
      <c r="YB42" s="7">
        <f t="shared" si="2947"/>
        <v>0.71661237785016285</v>
      </c>
      <c r="YC42" s="7">
        <f t="shared" ref="YC42:YD42" si="2948">YC16/15.35</f>
        <v>0.78175895765472314</v>
      </c>
      <c r="YD42" s="7">
        <f t="shared" si="2948"/>
        <v>1.4332247557003257</v>
      </c>
      <c r="YE42" s="7">
        <f t="shared" ref="YE42:YF42" si="2949">YE16/15.35</f>
        <v>1.498371335504886</v>
      </c>
      <c r="YF42" s="7">
        <f t="shared" si="2949"/>
        <v>0.78175895765472314</v>
      </c>
      <c r="YG42" s="7">
        <f t="shared" ref="YG42:YH42" si="2950">YG16/15.35</f>
        <v>1.0423452768729642</v>
      </c>
      <c r="YH42" s="7">
        <f t="shared" si="2950"/>
        <v>0.65146579804560267</v>
      </c>
      <c r="YI42" s="7">
        <f t="shared" ref="YI42:YJ42" si="2951">YI16/15.35</f>
        <v>1.0423452768729642</v>
      </c>
      <c r="YJ42" s="7">
        <f t="shared" si="2951"/>
        <v>1.8892508143322475</v>
      </c>
      <c r="YK42" s="7">
        <f t="shared" ref="YK42:YL42" si="2952">YK16/15.35</f>
        <v>1.498371335504886</v>
      </c>
      <c r="YL42" s="7">
        <f t="shared" si="2952"/>
        <v>0.78175895765472314</v>
      </c>
      <c r="YM42" s="7">
        <f t="shared" ref="YM42:YN42" si="2953">YM16/15.35</f>
        <v>1.1074918566775245</v>
      </c>
      <c r="YN42" s="7">
        <f t="shared" si="2953"/>
        <v>1.1074918566775245</v>
      </c>
      <c r="YO42" s="7">
        <f t="shared" ref="YO42:YP42" si="2954">YO16/15.35</f>
        <v>1.4332247557003257</v>
      </c>
      <c r="YP42" s="7">
        <f t="shared" si="2954"/>
        <v>1.7589576547231272</v>
      </c>
      <c r="YQ42" s="7">
        <f t="shared" ref="YQ42:YR42" si="2955">YQ16/15.35</f>
        <v>1.3029315960912053</v>
      </c>
      <c r="YR42" s="7">
        <f t="shared" si="2955"/>
        <v>2.1498371335504887</v>
      </c>
      <c r="YS42" s="7">
        <f t="shared" ref="YS42:YT42" si="2956">YS16/15.35</f>
        <v>1.8892508143322475</v>
      </c>
      <c r="YT42" s="7">
        <f t="shared" si="2956"/>
        <v>2.6058631921824107</v>
      </c>
      <c r="YU42" s="7">
        <f t="shared" ref="YU42:YV42" si="2957">YU16/15.35</f>
        <v>1.7589576547231272</v>
      </c>
      <c r="YV42" s="7">
        <f t="shared" si="2957"/>
        <v>1.8241042345276874</v>
      </c>
      <c r="YW42" s="7">
        <f t="shared" ref="YW42:YX42" si="2958">YW16/15.35</f>
        <v>1.1726384364820848</v>
      </c>
      <c r="YX42" s="7">
        <f t="shared" si="2958"/>
        <v>1.6938110749185669</v>
      </c>
      <c r="YY42" s="7">
        <f t="shared" ref="YY42" si="2959">YY16/15.35</f>
        <v>1.7589576547231272</v>
      </c>
      <c r="YZ42" s="7">
        <f t="shared" ref="YZ42:ZA42" si="2960">YZ16/15.35</f>
        <v>1.6938110749185669</v>
      </c>
      <c r="ZA42" s="7">
        <f t="shared" si="2960"/>
        <v>2.2801302931596092</v>
      </c>
      <c r="ZB42" s="7">
        <f t="shared" ref="ZB42:ZC42" si="2961">ZB16/15.35</f>
        <v>2.6058631921824107</v>
      </c>
      <c r="ZC42" s="7">
        <f t="shared" si="2961"/>
        <v>1.9543973941368078</v>
      </c>
      <c r="ZD42" s="7">
        <f t="shared" ref="ZD42:ZE42" si="2962">ZD16/15.35</f>
        <v>1.8241042345276874</v>
      </c>
      <c r="ZE42" s="7">
        <f t="shared" si="2962"/>
        <v>2.4104234527687298</v>
      </c>
      <c r="ZF42" s="7">
        <f t="shared" ref="ZF42:ZG42" si="2963">ZF16/15.35</f>
        <v>2.3452768729641695</v>
      </c>
      <c r="ZG42" s="7">
        <f t="shared" si="2963"/>
        <v>2.4755700325732901</v>
      </c>
      <c r="ZH42" s="7">
        <f t="shared" ref="ZH42" si="2964">ZH16/15.35</f>
        <v>2.214983713355049</v>
      </c>
      <c r="ZI42" s="7">
        <f t="shared" ref="ZI42:ZN42" si="2965">ZI16/15.35</f>
        <v>1.2377850162866451</v>
      </c>
      <c r="ZJ42" s="7">
        <f t="shared" si="2965"/>
        <v>1.8241042345276874</v>
      </c>
      <c r="ZK42" s="7">
        <f t="shared" si="2965"/>
        <v>2.214983713355049</v>
      </c>
      <c r="ZL42" s="7">
        <f t="shared" si="2965"/>
        <v>1.8892508143322475</v>
      </c>
      <c r="ZM42" s="7">
        <f t="shared" si="2965"/>
        <v>2.0846905537459284</v>
      </c>
      <c r="ZN42" s="7">
        <f t="shared" si="2965"/>
        <v>1.4332247557003257</v>
      </c>
      <c r="ZO42" s="7">
        <f t="shared" ref="ZO42:ZP42" si="2966">ZO16/15.35</f>
        <v>1.498371335504886</v>
      </c>
      <c r="ZP42" s="7">
        <f t="shared" si="2966"/>
        <v>1.6286644951140066</v>
      </c>
      <c r="ZQ42" s="7">
        <f t="shared" ref="ZQ42:ZR42" si="2967">ZQ16/15.35</f>
        <v>1.8892508143322475</v>
      </c>
      <c r="ZR42" s="7">
        <f t="shared" si="2967"/>
        <v>1.8892508143322475</v>
      </c>
      <c r="ZS42" s="7">
        <f t="shared" ref="ZS42:ZT42" si="2968">ZS16/15.35</f>
        <v>1.6938110749185669</v>
      </c>
      <c r="ZT42" s="7">
        <f t="shared" si="2968"/>
        <v>1.3029315960912053</v>
      </c>
      <c r="ZU42" s="7">
        <f t="shared" ref="ZU42:ZV42" si="2969">ZU16/15.35</f>
        <v>1.3680781758957654</v>
      </c>
      <c r="ZV42" s="7">
        <f t="shared" si="2969"/>
        <v>1.3029315960912053</v>
      </c>
      <c r="ZW42" s="7">
        <f t="shared" ref="ZW42:ZX42" si="2970">ZW16/15.35</f>
        <v>1.2377850162866451</v>
      </c>
      <c r="ZX42" s="7">
        <f t="shared" si="2970"/>
        <v>1.6938110749185669</v>
      </c>
      <c r="ZY42" s="7">
        <f t="shared" ref="ZY42:ZZ42" si="2971">ZY16/15.35</f>
        <v>1.6286644951140066</v>
      </c>
      <c r="ZZ42" s="7">
        <f t="shared" si="2971"/>
        <v>1.1074918566775245</v>
      </c>
      <c r="AAA42" s="7">
        <f t="shared" ref="AAA42:AAB42" si="2972">AAA16/15.35</f>
        <v>1.0423452768729642</v>
      </c>
      <c r="AAB42" s="7">
        <f t="shared" si="2972"/>
        <v>1.0423452768729642</v>
      </c>
      <c r="AAC42" s="7">
        <f t="shared" ref="AAC42:AAD42" si="2973">AAC16/15.35</f>
        <v>1.1726384364820848</v>
      </c>
      <c r="AAD42" s="7">
        <f t="shared" si="2973"/>
        <v>1.3680781758957654</v>
      </c>
      <c r="AAE42" s="7">
        <f t="shared" ref="AAE42:AAF42" si="2974">AAE16/15.35</f>
        <v>1.5635179153094463</v>
      </c>
      <c r="AAF42" s="7">
        <f t="shared" si="2974"/>
        <v>1.2377850162866451</v>
      </c>
      <c r="AAG42" s="7">
        <f t="shared" ref="AAG42:AAH42" si="2975">AAG16/15.35</f>
        <v>0.91205211726384372</v>
      </c>
      <c r="AAH42" s="7">
        <f t="shared" si="2975"/>
        <v>1.8241042345276874</v>
      </c>
      <c r="AAI42" s="7">
        <f t="shared" ref="AAI42:AAJ42" si="2976">AAI16/15.35</f>
        <v>1.3680781758957654</v>
      </c>
      <c r="AAJ42" s="7">
        <f t="shared" si="2976"/>
        <v>1.2377850162866451</v>
      </c>
      <c r="AAK42" s="7">
        <f t="shared" ref="AAK42:AAL42" si="2977">AAK16/15.35</f>
        <v>1.4332247557003257</v>
      </c>
      <c r="AAL42" s="7">
        <f t="shared" si="2977"/>
        <v>1.3029315960912053</v>
      </c>
      <c r="AAM42" s="7">
        <f t="shared" ref="AAM42:AAN42" si="2978">AAM16/15.35</f>
        <v>2.4755700325732901</v>
      </c>
      <c r="AAN42" s="7">
        <f t="shared" si="2978"/>
        <v>1.6286644951140066</v>
      </c>
      <c r="AAO42" s="7">
        <f t="shared" ref="AAO42:AAP42" si="2979">AAO16/15.35</f>
        <v>1.1726384364820848</v>
      </c>
      <c r="AAP42" s="7">
        <f t="shared" si="2979"/>
        <v>1.2377850162866451</v>
      </c>
      <c r="AAQ42" s="7">
        <f t="shared" ref="AAQ42:AAR42" si="2980">AAQ16/15.35</f>
        <v>2.1498371335504887</v>
      </c>
      <c r="AAR42" s="7">
        <f t="shared" si="2980"/>
        <v>1.4332247557003257</v>
      </c>
      <c r="AAS42" s="7">
        <f t="shared" ref="AAS42:AAT42" si="2981">AAS16/15.35</f>
        <v>1.3029315960912053</v>
      </c>
      <c r="AAT42" s="7">
        <f t="shared" si="2981"/>
        <v>1.2377850162866451</v>
      </c>
      <c r="AAU42" s="7">
        <f t="shared" ref="AAU42:AAV42" si="2982">AAU16/15.35</f>
        <v>1.1726384364820848</v>
      </c>
      <c r="AAV42" s="7">
        <f t="shared" si="2982"/>
        <v>1.1726384364820848</v>
      </c>
      <c r="AAW42" s="7">
        <f t="shared" ref="AAW42:AAX42" si="2983">AAW16/15.35</f>
        <v>1.1726384364820848</v>
      </c>
      <c r="AAX42" s="7">
        <f t="shared" si="2983"/>
        <v>1.1726384364820848</v>
      </c>
      <c r="AAY42" s="7">
        <f t="shared" ref="AAY42:AAZ42" si="2984">AAY16/15.35</f>
        <v>1.2377850162866451</v>
      </c>
      <c r="AAZ42" s="7">
        <f t="shared" si="2984"/>
        <v>1.3029315960912053</v>
      </c>
      <c r="ABA42" s="7">
        <f t="shared" ref="ABA42:ABB42" si="2985">ABA16/15.35</f>
        <v>1.0423452768729642</v>
      </c>
      <c r="ABB42" s="7">
        <f t="shared" si="2985"/>
        <v>1.0423452768729642</v>
      </c>
      <c r="ABC42" s="7">
        <f t="shared" ref="ABC42:ABD42" si="2986">ABC16/15.35</f>
        <v>1.1074918566775245</v>
      </c>
      <c r="ABD42" s="7">
        <f t="shared" si="2986"/>
        <v>1.0423452768729642</v>
      </c>
      <c r="ABE42" s="7">
        <f t="shared" ref="ABE42:ABF42" si="2987">ABE16/15.35</f>
        <v>1.5635179153094463</v>
      </c>
      <c r="ABF42" s="7">
        <f t="shared" si="2987"/>
        <v>1.0423452768729642</v>
      </c>
      <c r="ABG42" s="7">
        <f t="shared" ref="ABG42:ABH42" si="2988">ABG16/15.35</f>
        <v>1.6938110749185669</v>
      </c>
      <c r="ABH42" s="7">
        <f t="shared" si="2988"/>
        <v>0.9771986970684039</v>
      </c>
      <c r="ABI42" s="7">
        <f t="shared" ref="ABI42:ABJ42" si="2989">ABI16/15.35</f>
        <v>1.0423452768729642</v>
      </c>
      <c r="ABJ42" s="7">
        <f t="shared" si="2989"/>
        <v>1.1074918566775245</v>
      </c>
      <c r="ABK42" s="7">
        <f t="shared" ref="ABK42:ABL42" si="2990">ABK16/15.35</f>
        <v>1.3680781758957654</v>
      </c>
      <c r="ABL42" s="7">
        <f t="shared" si="2990"/>
        <v>1.1726384364820848</v>
      </c>
      <c r="ABM42" s="7">
        <f t="shared" ref="ABM42:ABN42" si="2991">ABM16/15.35</f>
        <v>1.6938110749185669</v>
      </c>
      <c r="ABN42" s="7">
        <f t="shared" si="2991"/>
        <v>1.6286644951140066</v>
      </c>
      <c r="ABO42" s="7">
        <f t="shared" ref="ABO42:ABP42" si="2992">ABO16/15.35</f>
        <v>1.1074918566775245</v>
      </c>
      <c r="ABP42" s="7">
        <f t="shared" si="2992"/>
        <v>1.3680781758957654</v>
      </c>
      <c r="ABQ42" s="7">
        <f t="shared" ref="ABQ42:ABR42" si="2993">ABQ16/15.35</f>
        <v>1.498371335504886</v>
      </c>
      <c r="ABR42" s="7">
        <f t="shared" si="2993"/>
        <v>2.0195439739413681</v>
      </c>
      <c r="ABS42" s="7">
        <f t="shared" ref="ABS42:ABT42" si="2994">ABS16/15.35</f>
        <v>1.498371335504886</v>
      </c>
      <c r="ABT42" s="7">
        <f t="shared" si="2994"/>
        <v>1.4332247557003257</v>
      </c>
      <c r="ABU42" s="7">
        <f t="shared" ref="ABU42:ABV42" si="2995">ABU16/15.35</f>
        <v>1.3029315960912053</v>
      </c>
      <c r="ABV42" s="7">
        <f t="shared" si="2995"/>
        <v>1.4332247557003257</v>
      </c>
      <c r="ABW42" s="7">
        <f t="shared" ref="ABW42:ABX42" si="2996">ABW16/15.35</f>
        <v>1.4332247557003257</v>
      </c>
      <c r="ABX42" s="7">
        <f t="shared" si="2996"/>
        <v>1.6286644951140066</v>
      </c>
      <c r="ABY42" s="7">
        <f t="shared" ref="ABY42:ABZ42" si="2997">ABY16/15.35</f>
        <v>1.8241042345276874</v>
      </c>
      <c r="ABZ42" s="7">
        <f t="shared" si="2997"/>
        <v>1.6938110749185669</v>
      </c>
      <c r="ACA42" s="7">
        <f t="shared" ref="ACA42:ACB42" si="2998">ACA16/15.35</f>
        <v>1.6286644951140066</v>
      </c>
      <c r="ACB42" s="7">
        <f t="shared" si="2998"/>
        <v>2.3452768729641695</v>
      </c>
      <c r="ACC42" s="7">
        <f t="shared" ref="ACC42:ACD42" si="2999">ACC16/15.35</f>
        <v>1.8892508143322475</v>
      </c>
      <c r="ACD42" s="7">
        <f t="shared" si="2999"/>
        <v>1.6286644951140066</v>
      </c>
      <c r="ACE42" s="7">
        <f t="shared" ref="ACE42:ACF42" si="3000">ACE16/15.35</f>
        <v>1.6938110749185669</v>
      </c>
      <c r="ACF42" s="7">
        <f t="shared" si="3000"/>
        <v>1.9543973941368078</v>
      </c>
      <c r="ACG42" s="7">
        <f t="shared" ref="ACG42:ACH42" si="3001">ACG16/15.35</f>
        <v>2.0195439739413681</v>
      </c>
      <c r="ACH42" s="7">
        <f t="shared" si="3001"/>
        <v>1.6938110749185669</v>
      </c>
      <c r="ACI42" s="7">
        <f t="shared" ref="ACI42:ACJ42" si="3002">ACI16/15.35</f>
        <v>1.9543973941368078</v>
      </c>
      <c r="ACJ42" s="7">
        <f t="shared" si="3002"/>
        <v>1.5635179153094463</v>
      </c>
      <c r="ACK42" s="7">
        <f t="shared" ref="ACK42:ACL42" si="3003">ACK16/15.35</f>
        <v>2.6058631921824107</v>
      </c>
      <c r="ACL42" s="7">
        <f t="shared" si="3003"/>
        <v>2.3452768729641695</v>
      </c>
      <c r="ACM42" s="7">
        <f t="shared" ref="ACM42:ACN42" si="3004">ACM16/15.35</f>
        <v>2.0846905537459284</v>
      </c>
      <c r="ACN42" s="7">
        <f t="shared" si="3004"/>
        <v>1.498371335504886</v>
      </c>
      <c r="ACO42" s="7">
        <f t="shared" ref="ACO42:ACP42" si="3005">ACO16/15.35</f>
        <v>1.5635179153094463</v>
      </c>
      <c r="ACP42" s="7">
        <f t="shared" si="3005"/>
        <v>2.214983713355049</v>
      </c>
      <c r="ACQ42" s="7">
        <f t="shared" ref="ACQ42:ACR42" si="3006">ACQ16/15.35</f>
        <v>2.0846905537459284</v>
      </c>
      <c r="ACR42" s="7">
        <f t="shared" si="3006"/>
        <v>1.5635179153094463</v>
      </c>
      <c r="ACS42" s="7">
        <f t="shared" ref="ACS42:ACT42" si="3007">ACS16/15.35</f>
        <v>2.7361563517915308</v>
      </c>
      <c r="ACT42" s="7">
        <f t="shared" si="3007"/>
        <v>2.6058631921824107</v>
      </c>
      <c r="ACU42" s="7">
        <f t="shared" ref="ACU42:ACV42" si="3008">ACU16/15.35</f>
        <v>2.3452768729641695</v>
      </c>
      <c r="ACV42" s="7">
        <f t="shared" si="3008"/>
        <v>2.7361563517915308</v>
      </c>
      <c r="ACW42" s="7">
        <f t="shared" ref="ACW42:ACX42" si="3009">ACW16/15.35</f>
        <v>1.8892508143322475</v>
      </c>
      <c r="ACX42" s="7">
        <f t="shared" si="3009"/>
        <v>2.7361563517915308</v>
      </c>
      <c r="ACY42" s="7">
        <f t="shared" ref="ACY42:ACZ42" si="3010">ACY16/15.35</f>
        <v>2.6710097719869705</v>
      </c>
      <c r="ACZ42" s="7">
        <f t="shared" si="3010"/>
        <v>2.6710097719869705</v>
      </c>
      <c r="ADA42" s="7">
        <f t="shared" ref="ADA42:ADB42" si="3011">ADA16/15.35</f>
        <v>3.1270358306188926</v>
      </c>
      <c r="ADB42" s="7">
        <f t="shared" si="3011"/>
        <v>3.5830618892508146</v>
      </c>
      <c r="ADC42" s="7">
        <f t="shared" ref="ADC42:ADD42" si="3012">ADC16/15.35</f>
        <v>3.9739413680781759</v>
      </c>
      <c r="ADD42" s="7">
        <f t="shared" si="3012"/>
        <v>3.3876221498371337</v>
      </c>
      <c r="ADE42" s="7">
        <f t="shared" ref="ADE42:ADF42" si="3013">ADE16/15.35</f>
        <v>2.9315960912052117</v>
      </c>
      <c r="ADF42" s="7">
        <f t="shared" si="3013"/>
        <v>3.3876221498371337</v>
      </c>
      <c r="ADG42" s="7">
        <f t="shared" ref="ADG42:ADH42" si="3014">ADG16/15.35</f>
        <v>4.1042345276872965</v>
      </c>
      <c r="ADH42" s="7">
        <f t="shared" si="3014"/>
        <v>4.5602605863192185</v>
      </c>
      <c r="ADI42" s="7">
        <f t="shared" ref="ADI42:ADJ42" si="3015">ADI16/15.35</f>
        <v>3.5179153094462543</v>
      </c>
      <c r="ADJ42" s="7">
        <f t="shared" si="3015"/>
        <v>3.0618892508143323</v>
      </c>
      <c r="ADK42" s="7">
        <f t="shared" ref="ADK42:ADL42" si="3016">ADK16/15.35</f>
        <v>2.996742671009772</v>
      </c>
      <c r="ADL42" s="7">
        <f t="shared" si="3016"/>
        <v>3.3876221498371337</v>
      </c>
      <c r="ADM42" s="7">
        <f t="shared" ref="ADM42:ADN42" si="3017">ADM16/15.35</f>
        <v>3.8436482084690553</v>
      </c>
      <c r="ADN42" s="7">
        <f t="shared" si="3017"/>
        <v>2.9315960912052117</v>
      </c>
      <c r="ADO42" s="7">
        <f t="shared" ref="ADO42:ADP42" si="3018">ADO16/15.35</f>
        <v>2.4755700325732901</v>
      </c>
      <c r="ADP42" s="7">
        <f t="shared" si="3018"/>
        <v>2.6710097719869705</v>
      </c>
      <c r="ADQ42" s="7">
        <f t="shared" ref="ADQ42:ADR42" si="3019">ADQ16/15.35</f>
        <v>2.5407166123778504</v>
      </c>
      <c r="ADR42" s="7">
        <f t="shared" si="3019"/>
        <v>2.4755700325732901</v>
      </c>
      <c r="ADS42" s="7">
        <f t="shared" ref="ADS42:ADT42" si="3020">ADS16/15.35</f>
        <v>2.214983713355049</v>
      </c>
      <c r="ADT42" s="7">
        <f t="shared" si="3020"/>
        <v>2.8664495114006514</v>
      </c>
      <c r="ADU42" s="7">
        <f t="shared" ref="ADU42:ADV42" si="3021">ADU16/15.35</f>
        <v>3.1270358306188926</v>
      </c>
      <c r="ADV42" s="7">
        <f t="shared" si="3021"/>
        <v>3.0618892508143323</v>
      </c>
      <c r="ADW42" s="7">
        <f t="shared" ref="ADW42:ADX42" si="3022">ADW16/15.35</f>
        <v>2.0195439739413681</v>
      </c>
      <c r="ADX42" s="7">
        <f t="shared" si="3022"/>
        <v>1.3680781758957654</v>
      </c>
      <c r="ADY42" s="7">
        <f t="shared" ref="ADY42:ADZ42" si="3023">ADY16/15.35</f>
        <v>1.9543973941368078</v>
      </c>
      <c r="ADZ42" s="7">
        <f t="shared" si="3023"/>
        <v>1.5635179153094463</v>
      </c>
      <c r="AEA42" s="7">
        <f t="shared" ref="AEA42" si="3024">AEA16/15.35</f>
        <v>1.9543973941368078</v>
      </c>
      <c r="AEB42" s="7">
        <f t="shared" ref="AEB42:AEC42" si="3025">AEB16/15.35</f>
        <v>2.0195439739413681</v>
      </c>
      <c r="AEC42" s="7">
        <f t="shared" si="3025"/>
        <v>1.7589576547231272</v>
      </c>
      <c r="AED42" s="7">
        <f t="shared" ref="AED42:AEE42" si="3026">AED16/15.35</f>
        <v>1.3029315960912053</v>
      </c>
      <c r="AEE42" s="7">
        <f t="shared" si="3026"/>
        <v>0.9771986970684039</v>
      </c>
      <c r="AEF42" s="7">
        <f t="shared" ref="AEF42:AEG42" si="3027">AEF16/15.35</f>
        <v>0.58631921824104238</v>
      </c>
      <c r="AEG42" s="7">
        <f t="shared" si="3027"/>
        <v>0.45602605863192186</v>
      </c>
      <c r="AEH42" s="7">
        <f t="shared" ref="AEH42" si="3028">AEH16/15.35</f>
        <v>0.91205211726384372</v>
      </c>
      <c r="AEI42" s="7">
        <f t="shared" ref="AEI42:AEN42" si="3029">AEI16/15.35</f>
        <v>1.2377850162866451</v>
      </c>
      <c r="AEJ42" s="7">
        <f t="shared" si="3029"/>
        <v>0.9771986970684039</v>
      </c>
      <c r="AEK42" s="7">
        <f t="shared" si="3029"/>
        <v>1.5635179153094463</v>
      </c>
      <c r="AEL42" s="7">
        <f t="shared" si="3029"/>
        <v>1.4332247557003257</v>
      </c>
      <c r="AEM42" s="7">
        <f t="shared" si="3029"/>
        <v>1.3029315960912053</v>
      </c>
      <c r="AEN42" s="7">
        <f t="shared" si="3029"/>
        <v>1.1726384364820848</v>
      </c>
      <c r="AEO42" s="7">
        <f t="shared" ref="AEO42:AEP42" si="3030">AEO16/15.35</f>
        <v>1.2377850162866451</v>
      </c>
      <c r="AEP42" s="7">
        <f t="shared" si="3030"/>
        <v>1.5635179153094463</v>
      </c>
      <c r="AEQ42" s="7">
        <f t="shared" ref="AEQ42:AER42" si="3031">AEQ16/15.35</f>
        <v>1.6286644951140066</v>
      </c>
      <c r="AER42" s="7">
        <f t="shared" si="3031"/>
        <v>1.3680781758957654</v>
      </c>
      <c r="AES42" s="7">
        <f t="shared" ref="AES42:AET42" si="3032">AES16/15.35</f>
        <v>1.3029315960912053</v>
      </c>
      <c r="AET42" s="7">
        <f t="shared" si="3032"/>
        <v>1.1726384364820848</v>
      </c>
      <c r="AEU42" s="7">
        <f t="shared" ref="AEU42:AEV42" si="3033">AEU16/15.35</f>
        <v>1.6938110749185669</v>
      </c>
      <c r="AEV42" s="7">
        <f t="shared" si="3033"/>
        <v>1.1074918566775245</v>
      </c>
      <c r="AEW42" s="7">
        <f t="shared" ref="AEW42:AEX42" si="3034">AEW16/15.35</f>
        <v>1.1074918566775245</v>
      </c>
      <c r="AEX42" s="7">
        <f t="shared" si="3034"/>
        <v>1.0423452768729642</v>
      </c>
      <c r="AEY42" s="7">
        <f t="shared" ref="AEY42:AEZ42" si="3035">AEY16/15.35</f>
        <v>0.9771986970684039</v>
      </c>
      <c r="AEZ42" s="7">
        <f t="shared" si="3035"/>
        <v>0.78175895765472314</v>
      </c>
      <c r="AFA42" s="7">
        <f t="shared" ref="AFA42:AFB42" si="3036">AFA16/15.35</f>
        <v>1.1726384364820848</v>
      </c>
      <c r="AFB42" s="7">
        <f t="shared" si="3036"/>
        <v>0.9771986970684039</v>
      </c>
      <c r="AFC42" s="7">
        <f t="shared" ref="AFC42:AFD42" si="3037">AFC16/15.35</f>
        <v>0.84690553745928343</v>
      </c>
      <c r="AFD42" s="7">
        <f t="shared" si="3037"/>
        <v>1.2377850162866451</v>
      </c>
      <c r="AFE42" s="7">
        <f t="shared" ref="AFE42:AFF42" si="3038">AFE16/15.35</f>
        <v>1.1726384364820848</v>
      </c>
      <c r="AFF42" s="7">
        <f t="shared" si="3038"/>
        <v>1.2377850162866451</v>
      </c>
      <c r="AFG42" s="7">
        <f t="shared" ref="AFG42:AFH42" si="3039">AFG16/15.35</f>
        <v>0.9771986970684039</v>
      </c>
      <c r="AFH42" s="7">
        <f t="shared" si="3039"/>
        <v>1.8892508143322475</v>
      </c>
      <c r="AFI42" s="7">
        <f t="shared" ref="AFI42:AFJ42" si="3040">AFI16/15.35</f>
        <v>1.2377850162866451</v>
      </c>
      <c r="AFJ42" s="7">
        <f t="shared" si="3040"/>
        <v>0.91205211726384372</v>
      </c>
      <c r="AFK42" s="7">
        <f t="shared" ref="AFK42:AFL42" si="3041">AFK16/15.35</f>
        <v>1.1074918566775245</v>
      </c>
      <c r="AFL42" s="7">
        <f t="shared" si="3041"/>
        <v>1.8892508143322475</v>
      </c>
      <c r="AFM42" s="7">
        <f t="shared" ref="AFM42:AFN42" si="3042">AFM16/15.35</f>
        <v>1.1726384364820848</v>
      </c>
      <c r="AFN42" s="7">
        <f t="shared" si="3042"/>
        <v>1.498371335504886</v>
      </c>
      <c r="AFO42" s="7">
        <f t="shared" ref="AFO42:AFP42" si="3043">AFO16/15.35</f>
        <v>1.1726384364820848</v>
      </c>
      <c r="AFP42" s="7">
        <f t="shared" si="3043"/>
        <v>1.3029315960912053</v>
      </c>
      <c r="AFQ42" s="7">
        <f t="shared" ref="AFQ42:AFR42" si="3044">AFQ16/15.35</f>
        <v>0.9771986970684039</v>
      </c>
      <c r="AFR42" s="7">
        <f t="shared" si="3044"/>
        <v>0.71661237785016285</v>
      </c>
      <c r="AFS42" s="7">
        <f t="shared" ref="AFS42:AFT42" si="3045">AFS16/15.35</f>
        <v>0.65146579804560267</v>
      </c>
      <c r="AFT42" s="7">
        <f t="shared" si="3045"/>
        <v>0.78175895765472314</v>
      </c>
      <c r="AFU42" s="7">
        <f t="shared" ref="AFU42:AFV42" si="3046">AFU16/15.35</f>
        <v>0.71661237785016285</v>
      </c>
      <c r="AFV42" s="7">
        <f t="shared" si="3046"/>
        <v>0.9771986970684039</v>
      </c>
      <c r="AFW42" s="7">
        <f t="shared" ref="AFW42:AFX42" si="3047">AFW16/15.35</f>
        <v>0.84690553745928343</v>
      </c>
      <c r="AFX42" s="7">
        <f t="shared" si="3047"/>
        <v>0.71661237785016285</v>
      </c>
      <c r="AFY42" s="7">
        <f t="shared" ref="AFY42:AGA42" si="3048">AFY16/15.35</f>
        <v>0.26058631921824105</v>
      </c>
      <c r="AFZ42" s="7">
        <f t="shared" si="3048"/>
        <v>0.78175895765472314</v>
      </c>
      <c r="AGA42" s="7">
        <f t="shared" si="3048"/>
        <v>1.498371335504886</v>
      </c>
      <c r="AGB42" s="7">
        <f t="shared" ref="AGB42:AGD42" si="3049">AGB16/15.35</f>
        <v>1.2377850162866451</v>
      </c>
      <c r="AGC42" s="7">
        <f t="shared" si="3049"/>
        <v>1.2377850162866451</v>
      </c>
      <c r="AGD42" s="7">
        <f t="shared" si="3049"/>
        <v>1.1726384364820848</v>
      </c>
      <c r="AGE42" s="7">
        <f t="shared" ref="AGE42:AGF42" si="3050">AGE16/15.35</f>
        <v>0.45602605863192186</v>
      </c>
      <c r="AGF42" s="7">
        <f t="shared" si="3050"/>
        <v>1.1726384364820848</v>
      </c>
      <c r="AGG42" s="7">
        <f t="shared" ref="AGG42:AGH42" si="3051">AGG16/15.35</f>
        <v>1.9543973941368078</v>
      </c>
      <c r="AGH42" s="7">
        <f t="shared" si="3051"/>
        <v>1.4332247557003257</v>
      </c>
      <c r="AGI42" s="7">
        <f t="shared" ref="AGI42:AGJ42" si="3052">AGI16/15.35</f>
        <v>1.3680781758957654</v>
      </c>
      <c r="AGJ42" s="7">
        <f t="shared" si="3052"/>
        <v>0.9771986970684039</v>
      </c>
      <c r="AGK42" s="7">
        <f t="shared" ref="AGK42:AGL42" si="3053">AGK16/15.35</f>
        <v>1.2377850162866451</v>
      </c>
      <c r="AGL42" s="7">
        <f t="shared" si="3053"/>
        <v>1.8241042345276874</v>
      </c>
      <c r="AGM42" s="7">
        <f t="shared" ref="AGM42:AGN42" si="3054">AGM16/15.35</f>
        <v>1.2377850162866451</v>
      </c>
      <c r="AGN42" s="7">
        <f t="shared" si="3054"/>
        <v>1.6286644951140066</v>
      </c>
      <c r="AGO42" s="7">
        <f t="shared" ref="AGO42:AGP42" si="3055">AGO16/15.35</f>
        <v>2.0846905537459284</v>
      </c>
      <c r="AGP42" s="7">
        <f t="shared" si="3055"/>
        <v>1.7589576547231272</v>
      </c>
      <c r="AGQ42" s="7">
        <f t="shared" ref="AGQ42:AGR42" si="3056">AGQ16/15.35</f>
        <v>1.5635179153094463</v>
      </c>
      <c r="AGR42" s="7">
        <f t="shared" si="3056"/>
        <v>1.6938110749185669</v>
      </c>
      <c r="AGS42" s="7">
        <f t="shared" ref="AGS42:AGT42" si="3057">AGS16/15.35</f>
        <v>1.6938110749185669</v>
      </c>
      <c r="AGT42" s="7">
        <f t="shared" si="3057"/>
        <v>1.6286644951140066</v>
      </c>
      <c r="AGU42" s="7">
        <f t="shared" ref="AGU42:AGW42" si="3058">AGU16/15.35</f>
        <v>1.3680781758957654</v>
      </c>
      <c r="AGV42" s="7">
        <f t="shared" si="3058"/>
        <v>1.3029315960912053</v>
      </c>
      <c r="AGW42" s="7">
        <f t="shared" si="3058"/>
        <v>1.6286644951140066</v>
      </c>
      <c r="AGX42" s="7">
        <f t="shared" ref="AGX42:AGY42" si="3059">AGX16/15.35</f>
        <v>1.3680781758957654</v>
      </c>
      <c r="AGY42" s="7">
        <f t="shared" si="3059"/>
        <v>0.78175895765472314</v>
      </c>
      <c r="AGZ42" s="7">
        <f t="shared" ref="AGZ42:AHA42" si="3060">AGZ16/15.35</f>
        <v>1.5635179153094463</v>
      </c>
      <c r="AHA42" s="7">
        <f t="shared" si="3060"/>
        <v>1.5635179153094463</v>
      </c>
      <c r="AHB42" s="7">
        <f t="shared" ref="AHB42:AHC42" si="3061">AHB16/15.35</f>
        <v>0.9771986970684039</v>
      </c>
      <c r="AHC42" s="7">
        <f t="shared" si="3061"/>
        <v>0.71661237785016285</v>
      </c>
      <c r="AHD42" s="7">
        <f t="shared" ref="AHD42:AHE42" si="3062">AHD16/15.35</f>
        <v>0.9771986970684039</v>
      </c>
      <c r="AHE42" s="7">
        <f t="shared" si="3062"/>
        <v>1.2377850162866451</v>
      </c>
      <c r="AHF42" s="7">
        <f t="shared" ref="AHF42:AHG42" si="3063">AHF16/15.35</f>
        <v>1.0423452768729642</v>
      </c>
      <c r="AHG42" s="7">
        <f t="shared" si="3063"/>
        <v>0.9771986970684039</v>
      </c>
      <c r="AHH42" s="7">
        <f t="shared" ref="AHH42:AHI42" si="3064">AHH16/15.35</f>
        <v>0.78175895765472314</v>
      </c>
      <c r="AHI42" s="7">
        <f t="shared" si="3064"/>
        <v>1.0423452768729642</v>
      </c>
      <c r="AHJ42" s="7">
        <f t="shared" ref="AHJ42:AHK42" si="3065">AHJ16/15.35</f>
        <v>0.91205211726384372</v>
      </c>
      <c r="AHK42" s="7">
        <f t="shared" si="3065"/>
        <v>1.5635179153094463</v>
      </c>
      <c r="AHL42" s="7">
        <f t="shared" ref="AHL42:AHM42" si="3066">AHL16/15.35</f>
        <v>1.4332247557003257</v>
      </c>
      <c r="AHM42" s="7">
        <f t="shared" si="3066"/>
        <v>1.8241042345276874</v>
      </c>
      <c r="AHN42" s="7">
        <f t="shared" ref="AHN42:AHO42" si="3067">AHN16/15.35</f>
        <v>2.0195439739413681</v>
      </c>
      <c r="AHO42" s="7">
        <f t="shared" si="3067"/>
        <v>1.6938110749185669</v>
      </c>
      <c r="AHP42" s="7">
        <f t="shared" ref="AHP42:AHQ42" si="3068">AHP16/15.35</f>
        <v>0.9771986970684039</v>
      </c>
      <c r="AHQ42" s="7">
        <f t="shared" si="3068"/>
        <v>1.498371335504886</v>
      </c>
      <c r="AHR42" s="7">
        <f t="shared" ref="AHR42:AHS42" si="3069">AHR16/15.35</f>
        <v>1.9543973941368078</v>
      </c>
      <c r="AHS42" s="7">
        <f t="shared" si="3069"/>
        <v>2.4104234527687298</v>
      </c>
      <c r="AHT42" s="7">
        <f t="shared" ref="AHT42:AHU42" si="3070">AHT16/15.35</f>
        <v>1.7589576547231272</v>
      </c>
      <c r="AHU42" s="7">
        <f t="shared" si="3070"/>
        <v>1.9543973941368078</v>
      </c>
      <c r="AHV42" s="7">
        <f t="shared" ref="AHV42:AHW42" si="3071">AHV16/15.35</f>
        <v>1.4332247557003257</v>
      </c>
      <c r="AHW42" s="7">
        <f t="shared" si="3071"/>
        <v>1.8241042345276874</v>
      </c>
      <c r="AHX42" s="7">
        <f t="shared" ref="AHX42:AHY42" si="3072">AHX16/15.35</f>
        <v>2.5407166123778504</v>
      </c>
      <c r="AHY42" s="7">
        <f t="shared" si="3072"/>
        <v>2.0195439739413681</v>
      </c>
      <c r="AHZ42" s="7">
        <f t="shared" ref="AHZ42:AIA42" si="3073">AHZ16/15.35</f>
        <v>2.6058631921824107</v>
      </c>
      <c r="AIA42" s="7">
        <f t="shared" si="3073"/>
        <v>2.2801302931596092</v>
      </c>
      <c r="AIB42" s="7">
        <f t="shared" ref="AIB42:AIC42" si="3074">AIB16/15.35</f>
        <v>2.5407166123778504</v>
      </c>
      <c r="AIC42" s="7">
        <f t="shared" si="3074"/>
        <v>3.1921824104234529</v>
      </c>
      <c r="AID42" s="7">
        <f t="shared" ref="AID42:AIE42" si="3075">AID16/15.35</f>
        <v>3.2573289902280131</v>
      </c>
      <c r="AIE42" s="7">
        <f t="shared" si="3075"/>
        <v>2.8664495114006514</v>
      </c>
      <c r="AIF42" s="7">
        <f t="shared" ref="AIF42:AIG42" si="3076">AIF16/15.35</f>
        <v>2.7361563517915308</v>
      </c>
      <c r="AIG42" s="7">
        <f t="shared" si="3076"/>
        <v>2.4755700325732901</v>
      </c>
      <c r="AIH42" s="7">
        <f t="shared" ref="AIH42:AII42" si="3077">AIH16/15.35</f>
        <v>3.1921824104234529</v>
      </c>
      <c r="AII42" s="7">
        <f t="shared" si="3077"/>
        <v>2.4104234527687298</v>
      </c>
      <c r="AIJ42" s="7">
        <f t="shared" ref="AIJ42:AIK42" si="3078">AIJ16/15.35</f>
        <v>2.3452768729641695</v>
      </c>
      <c r="AIK42" s="7">
        <f t="shared" si="3078"/>
        <v>2.2801302931596092</v>
      </c>
      <c r="AIL42" s="7">
        <f t="shared" ref="AIL42:AIM42" si="3079">AIL16/15.35</f>
        <v>2.0195439739413681</v>
      </c>
      <c r="AIM42" s="7">
        <f t="shared" si="3079"/>
        <v>2.3452768729641695</v>
      </c>
      <c r="AIN42" s="7">
        <f t="shared" ref="AIN42:AIO42" si="3080">AIN16/15.35</f>
        <v>2.6058631921824107</v>
      </c>
      <c r="AIO42" s="7">
        <f t="shared" si="3080"/>
        <v>2.7361563517915308</v>
      </c>
      <c r="AIP42" s="7">
        <f t="shared" ref="AIP42:AIQ42" si="3081">AIP16/15.35</f>
        <v>2.2801302931596092</v>
      </c>
      <c r="AIQ42" s="7">
        <f t="shared" si="3081"/>
        <v>2.5407166123778504</v>
      </c>
      <c r="AIR42" s="7">
        <f t="shared" ref="AIR42:AIS42" si="3082">AIR16/15.35</f>
        <v>2.996742671009772</v>
      </c>
      <c r="AIS42" s="7">
        <f t="shared" si="3082"/>
        <v>2.6058631921824107</v>
      </c>
      <c r="AIT42" s="7">
        <f t="shared" ref="AIT42:AIU42" si="3083">AIT16/15.35</f>
        <v>2.5407166123778504</v>
      </c>
      <c r="AIU42" s="7">
        <f t="shared" si="3083"/>
        <v>2.214983713355049</v>
      </c>
      <c r="AIV42" s="7">
        <f t="shared" ref="AIV42:AIW42" si="3084">AIV16/15.35</f>
        <v>1.498371335504886</v>
      </c>
      <c r="AIW42" s="7">
        <f t="shared" si="3084"/>
        <v>1.498371335504886</v>
      </c>
      <c r="AIX42" s="7">
        <f t="shared" ref="AIX42:AIY42" si="3085">AIX16/15.35</f>
        <v>1.7589576547231272</v>
      </c>
      <c r="AIY42" s="7">
        <f t="shared" si="3085"/>
        <v>2.1498371335504887</v>
      </c>
      <c r="AIZ42" s="7">
        <f t="shared" ref="AIZ42:AJA42" si="3086">AIZ16/15.35</f>
        <v>1.8892508143322475</v>
      </c>
      <c r="AJA42" s="7">
        <f t="shared" si="3086"/>
        <v>1.8892508143322475</v>
      </c>
      <c r="AJB42" s="7">
        <f t="shared" ref="AJB42:AJC42" si="3087">AJB16/15.35</f>
        <v>2.0195439739413681</v>
      </c>
      <c r="AJC42" s="7">
        <f t="shared" si="3087"/>
        <v>1.8892508143322475</v>
      </c>
      <c r="AJD42" s="7">
        <f t="shared" ref="AJD42:AJE42" si="3088">AJD16/15.35</f>
        <v>2.2801302931596092</v>
      </c>
      <c r="AJE42" s="7">
        <f t="shared" si="3088"/>
        <v>1.8241042345276874</v>
      </c>
      <c r="AJF42" s="7">
        <f t="shared" ref="AJF42:AJG42" si="3089">AJF16/15.35</f>
        <v>2.4755700325732901</v>
      </c>
      <c r="AJG42" s="7">
        <f t="shared" si="3089"/>
        <v>2.3452768729641695</v>
      </c>
      <c r="AJH42" s="7">
        <f t="shared" ref="AJH42:AJI42" si="3090">AJH16/15.35</f>
        <v>2.0846905537459284</v>
      </c>
      <c r="AJI42" s="7">
        <f t="shared" si="3090"/>
        <v>2.214983713355049</v>
      </c>
      <c r="AJJ42" s="7">
        <f t="shared" ref="AJJ42:AJK42" si="3091">AJJ16/15.35</f>
        <v>2.0846905537459284</v>
      </c>
      <c r="AJK42" s="7">
        <f t="shared" si="3091"/>
        <v>1.6938110749185669</v>
      </c>
      <c r="AJL42" s="7">
        <f t="shared" ref="AJL42:AJM42" si="3092">AJL16/15.35</f>
        <v>1.3029315960912053</v>
      </c>
      <c r="AJM42" s="7">
        <f t="shared" si="3092"/>
        <v>1.6938110749185669</v>
      </c>
      <c r="AJN42" s="7">
        <f t="shared" ref="AJN42:AJO42" si="3093">AJN16/15.35</f>
        <v>2.0195439739413681</v>
      </c>
      <c r="AJO42" s="7">
        <f t="shared" si="3093"/>
        <v>1.3680781758957654</v>
      </c>
      <c r="AJP42" s="7">
        <f t="shared" ref="AJP42:AJQ42" si="3094">AJP16/15.35</f>
        <v>1.1726384364820848</v>
      </c>
      <c r="AJQ42" s="7">
        <f t="shared" si="3094"/>
        <v>1.7589576547231272</v>
      </c>
      <c r="AJR42" s="7">
        <f t="shared" ref="AJR42:AJS42" si="3095">AJR16/15.35</f>
        <v>1.4332247557003257</v>
      </c>
      <c r="AJS42" s="7">
        <f t="shared" si="3095"/>
        <v>1.3680781758957654</v>
      </c>
      <c r="AJT42" s="7">
        <f t="shared" ref="AJT42:AJU42" si="3096">AJT16/15.35</f>
        <v>1.8241042345276874</v>
      </c>
      <c r="AJU42" s="7">
        <f t="shared" si="3096"/>
        <v>1.3680781758957654</v>
      </c>
      <c r="AJV42" s="7">
        <f t="shared" ref="AJV42:AJW42" si="3097">AJV16/15.35</f>
        <v>1.1074918566775245</v>
      </c>
      <c r="AJW42" s="7">
        <f t="shared" si="3097"/>
        <v>1.4332247557003257</v>
      </c>
      <c r="AJX42" s="7">
        <f t="shared" ref="AJX42:AKC42" si="3098">AJX16/15.35</f>
        <v>1.498371335504886</v>
      </c>
      <c r="AJY42" s="7">
        <f t="shared" si="3098"/>
        <v>1.6286644951140066</v>
      </c>
      <c r="AJZ42" s="7">
        <f t="shared" si="3098"/>
        <v>1.9543973941368078</v>
      </c>
      <c r="AKA42" s="7">
        <f t="shared" si="3098"/>
        <v>1.6938110749185669</v>
      </c>
      <c r="AKB42" s="7">
        <f t="shared" si="3098"/>
        <v>1.8892508143322475</v>
      </c>
      <c r="AKC42" s="7">
        <f t="shared" si="3098"/>
        <v>1.8241042345276874</v>
      </c>
      <c r="AKD42" s="7">
        <f t="shared" ref="AKD42:AKE42" si="3099">AKD16/15.35</f>
        <v>2.214983713355049</v>
      </c>
      <c r="AKE42" s="7">
        <f t="shared" si="3099"/>
        <v>1.498371335504886</v>
      </c>
      <c r="AKF42" s="7">
        <f t="shared" ref="AKF42:AKG42" si="3100">AKF16/15.35</f>
        <v>1.8241042345276874</v>
      </c>
      <c r="AKG42" s="7">
        <f t="shared" si="3100"/>
        <v>1.8241042345276874</v>
      </c>
      <c r="AKH42" s="7">
        <f t="shared" ref="AKH42:AKI42" si="3101">AKH16/15.35</f>
        <v>1.6938110749185669</v>
      </c>
      <c r="AKI42" s="7">
        <f t="shared" si="3101"/>
        <v>1.498371335504886</v>
      </c>
      <c r="AKJ42" s="7">
        <f t="shared" ref="AKJ42:AKK42" si="3102">AKJ16/15.35</f>
        <v>1.2377850162866451</v>
      </c>
      <c r="AKK42" s="7">
        <f t="shared" si="3102"/>
        <v>1.498371335504886</v>
      </c>
      <c r="AKL42" s="7">
        <f t="shared" ref="AKL42:AKM42" si="3103">AKL16/15.35</f>
        <v>1.3680781758957654</v>
      </c>
      <c r="AKM42" s="7">
        <f t="shared" si="3103"/>
        <v>1.3029315960912053</v>
      </c>
      <c r="AKN42" s="7">
        <f t="shared" ref="AKN42:AKO42" si="3104">AKN16/15.35</f>
        <v>1.3680781758957654</v>
      </c>
      <c r="AKO42" s="7">
        <f t="shared" si="3104"/>
        <v>1.2377850162866451</v>
      </c>
      <c r="AKP42" s="7">
        <f t="shared" ref="AKP42:AKQ42" si="3105">AKP16/15.35</f>
        <v>1.3029315960912053</v>
      </c>
      <c r="AKQ42" s="7">
        <f t="shared" si="3105"/>
        <v>0.9771986970684039</v>
      </c>
      <c r="AKR42" s="7">
        <f t="shared" ref="AKR42" si="3106">AKR16/15.35</f>
        <v>1.0423452768729642</v>
      </c>
      <c r="AKS42" s="7">
        <f t="shared" ref="AKS42" si="3107">AKS16/15.35</f>
        <v>1.3680781758957654</v>
      </c>
      <c r="AKT42" s="7">
        <f t="shared" ref="AKT42:AKU42" si="3108">AKT16/15.35</f>
        <v>1.0423452768729642</v>
      </c>
      <c r="AKU42" s="7">
        <f t="shared" si="3108"/>
        <v>1.6286644951140066</v>
      </c>
      <c r="AKV42" s="7">
        <f t="shared" ref="AKV42:AKW42" si="3109">AKV16/15.35</f>
        <v>1.3029315960912053</v>
      </c>
      <c r="AKW42" s="7">
        <f t="shared" si="3109"/>
        <v>1.3680781758957654</v>
      </c>
      <c r="AKX42" s="7">
        <f t="shared" ref="AKX42:AKY42" si="3110">AKX16/15.35</f>
        <v>2.3452768729641695</v>
      </c>
      <c r="AKY42" s="7">
        <f t="shared" si="3110"/>
        <v>2.214983713355049</v>
      </c>
      <c r="AKZ42" s="7">
        <f t="shared" ref="AKZ42:ALA42" si="3111">AKZ16/15.35</f>
        <v>1.6938110749185669</v>
      </c>
      <c r="ALA42" s="7">
        <f t="shared" si="3111"/>
        <v>1.9543973941368078</v>
      </c>
      <c r="ALB42" s="7">
        <f t="shared" ref="ALB42:ALC42" si="3112">ALB16/15.35</f>
        <v>2.1498371335504887</v>
      </c>
      <c r="ALC42" s="7">
        <f t="shared" si="3112"/>
        <v>1.7589576547231272</v>
      </c>
      <c r="ALD42" s="7">
        <f t="shared" ref="ALD42:ALE42" si="3113">ALD16/15.35</f>
        <v>1.498371335504886</v>
      </c>
      <c r="ALE42" s="7">
        <f t="shared" si="3113"/>
        <v>2.0846905537459284</v>
      </c>
      <c r="ALF42" s="7">
        <f t="shared" ref="ALF42:ALG42" si="3114">ALF16/15.35</f>
        <v>1.6938110749185669</v>
      </c>
      <c r="ALG42" s="7">
        <f t="shared" si="3114"/>
        <v>2.2801302931596092</v>
      </c>
      <c r="ALH42" s="7">
        <f t="shared" ref="ALH42:ALI42" si="3115">ALH16/15.35</f>
        <v>2.0846905537459284</v>
      </c>
      <c r="ALI42" s="7">
        <f t="shared" si="3115"/>
        <v>2.214983713355049</v>
      </c>
      <c r="ALJ42" s="7">
        <f t="shared" ref="ALJ42:ALK42" si="3116">ALJ16/15.35</f>
        <v>1.8892508143322475</v>
      </c>
      <c r="ALK42" s="7">
        <f t="shared" si="3116"/>
        <v>1.8892508143322475</v>
      </c>
      <c r="ALL42" s="7">
        <f t="shared" ref="ALL42:ALM42" si="3117">ALL16/15.35</f>
        <v>1.6938110749185669</v>
      </c>
      <c r="ALM42" s="7">
        <f t="shared" si="3117"/>
        <v>1.7589576547231272</v>
      </c>
      <c r="ALN42" s="7">
        <f t="shared" ref="ALN42:ALO42" si="3118">ALN16/15.35</f>
        <v>1.8241042345276874</v>
      </c>
      <c r="ALO42" s="7">
        <f t="shared" si="3118"/>
        <v>2.5407166123778504</v>
      </c>
      <c r="ALP42" s="7">
        <f t="shared" ref="ALP42:ALQ42" si="3119">ALP16/15.35</f>
        <v>2.2801302931596092</v>
      </c>
      <c r="ALQ42" s="7">
        <f t="shared" si="3119"/>
        <v>2.6058631921824107</v>
      </c>
      <c r="ALR42" s="7">
        <f t="shared" ref="ALR42:ALV42" si="3120">ALR16/15.35</f>
        <v>2.6058631921824107</v>
      </c>
      <c r="ALS42" s="7">
        <f t="shared" si="3120"/>
        <v>2.7361563517915308</v>
      </c>
      <c r="ALT42" s="7">
        <f t="shared" si="3120"/>
        <v>2.9315960912052117</v>
      </c>
      <c r="ALU42" s="7">
        <f t="shared" si="3120"/>
        <v>2.4104234527687298</v>
      </c>
      <c r="ALV42" s="7">
        <f t="shared" si="3120"/>
        <v>2.2801302931596092</v>
      </c>
      <c r="ALW42" s="7">
        <f t="shared" ref="ALW42:ALX42" si="3121">ALW16/15.35</f>
        <v>2.0195439739413681</v>
      </c>
      <c r="ALX42" s="7">
        <f t="shared" si="3121"/>
        <v>2.214983713355049</v>
      </c>
      <c r="ALY42" s="7">
        <f t="shared" ref="ALY42:ALZ42" si="3122">ALY16/15.35</f>
        <v>2.0846905537459284</v>
      </c>
      <c r="ALZ42" s="7">
        <f t="shared" si="3122"/>
        <v>2.1498371335504887</v>
      </c>
      <c r="AMA42" s="7">
        <f t="shared" ref="AMA42:AMB42" si="3123">AMA16/15.35</f>
        <v>2.1498371335504887</v>
      </c>
      <c r="AMB42" s="7">
        <f t="shared" si="3123"/>
        <v>2.3452768729641695</v>
      </c>
      <c r="AMC42" s="7">
        <f t="shared" ref="AMC42:AMD42" si="3124">AMC16/15.35</f>
        <v>3.778501628664495</v>
      </c>
      <c r="AMD42" s="7">
        <f t="shared" si="3124"/>
        <v>4.234527687296417</v>
      </c>
      <c r="AME42" s="7">
        <f t="shared" ref="AME42:AMF42" si="3125">AME16/15.35</f>
        <v>3.9739413680781759</v>
      </c>
      <c r="AMF42" s="7">
        <f t="shared" si="3125"/>
        <v>2.4755700325732901</v>
      </c>
      <c r="AMG42" s="7">
        <f t="shared" ref="AMG42:AMH42" si="3126">AMG16/15.35</f>
        <v>2.7361563517915308</v>
      </c>
      <c r="AMH42" s="7">
        <f t="shared" si="3126"/>
        <v>2.4755700325732901</v>
      </c>
      <c r="AMI42" s="7">
        <f t="shared" ref="AMI42:AMJ42" si="3127">AMI16/15.35</f>
        <v>2.4755700325732901</v>
      </c>
      <c r="AMJ42" s="7">
        <f t="shared" si="3127"/>
        <v>3.0618892508143323</v>
      </c>
      <c r="AMK42" s="7">
        <f t="shared" ref="AMK42:AML42" si="3128">AMK16/15.35</f>
        <v>3.3876221498371337</v>
      </c>
      <c r="AML42" s="7">
        <f t="shared" si="3128"/>
        <v>2.4755700325732901</v>
      </c>
      <c r="AMM42" s="7">
        <f t="shared" ref="AMM42:AMN42" si="3129">AMM16/15.35</f>
        <v>2.1498371335504887</v>
      </c>
      <c r="AMN42" s="7">
        <f t="shared" si="3129"/>
        <v>2.4104234527687298</v>
      </c>
      <c r="AMO42" s="7">
        <f t="shared" ref="AMO42:AMP42" si="3130">AMO16/15.35</f>
        <v>2.5407166123778504</v>
      </c>
      <c r="AMP42" s="7">
        <f t="shared" si="3130"/>
        <v>2.3452768729641695</v>
      </c>
      <c r="AMQ42" s="7">
        <f t="shared" ref="AMQ42:AMR42" si="3131">AMQ16/15.35</f>
        <v>2.2801302931596092</v>
      </c>
      <c r="AMR42" s="7">
        <f t="shared" si="3131"/>
        <v>2.1498371335504887</v>
      </c>
      <c r="AMS42" s="7">
        <f t="shared" ref="AMS42:AMT42" si="3132">AMS16/15.35</f>
        <v>2.214983713355049</v>
      </c>
      <c r="AMT42" s="7">
        <f t="shared" si="3132"/>
        <v>2.4104234527687298</v>
      </c>
      <c r="AMU42" s="7">
        <f t="shared" ref="AMU42:AMV42" si="3133">AMU16/15.35</f>
        <v>2.7361563517915308</v>
      </c>
      <c r="AMV42" s="7">
        <f t="shared" si="3133"/>
        <v>2.6710097719869705</v>
      </c>
      <c r="AMW42" s="7">
        <f t="shared" ref="AMW42:AMX42" si="3134">AMW16/15.35</f>
        <v>3.0618892508143323</v>
      </c>
      <c r="AMX42" s="7">
        <f t="shared" si="3134"/>
        <v>2.9315960912052117</v>
      </c>
      <c r="AMY42" s="7">
        <f t="shared" ref="AMY42:AMZ42" si="3135">AMY16/15.35</f>
        <v>3.0618892508143323</v>
      </c>
      <c r="AMZ42" s="7">
        <f t="shared" si="3135"/>
        <v>3.2573289902280131</v>
      </c>
      <c r="ANA42" s="7">
        <f t="shared" ref="ANA42:ANB42" si="3136">ANA16/15.35</f>
        <v>3.0618892508143323</v>
      </c>
      <c r="ANB42" s="7">
        <f t="shared" si="3136"/>
        <v>2.9315960912052117</v>
      </c>
      <c r="ANC42" s="7">
        <f t="shared" ref="ANC42:AND42" si="3137">ANC16/15.35</f>
        <v>3.3224755700325734</v>
      </c>
      <c r="AND42" s="7">
        <f t="shared" si="3137"/>
        <v>3.2573289902280131</v>
      </c>
      <c r="ANE42" s="7">
        <f t="shared" ref="ANE42:ANF42" si="3138">ANE16/15.35</f>
        <v>3.3876221498371337</v>
      </c>
      <c r="ANF42" s="7">
        <f t="shared" si="3138"/>
        <v>3.1270358306188926</v>
      </c>
      <c r="ANG42" s="7">
        <f t="shared" ref="ANG42:ANH42" si="3139">ANG16/15.35</f>
        <v>2.8664495114006514</v>
      </c>
      <c r="ANH42" s="7">
        <f t="shared" si="3139"/>
        <v>2.5407166123778504</v>
      </c>
      <c r="ANI42" s="7">
        <f t="shared" ref="ANI42:ANJ42" si="3140">ANI16/15.35</f>
        <v>2.5407166123778504</v>
      </c>
      <c r="ANJ42" s="7">
        <f t="shared" si="3140"/>
        <v>2.8664495114006514</v>
      </c>
      <c r="ANK42" s="7">
        <f t="shared" ref="ANK42:ANL42" si="3141">ANK16/15.35</f>
        <v>2.5407166123778504</v>
      </c>
      <c r="ANL42" s="7">
        <f t="shared" si="3141"/>
        <v>2.5407166123778504</v>
      </c>
      <c r="ANM42" s="7">
        <f t="shared" ref="ANM42:ANN42" si="3142">ANM16/15.35</f>
        <v>3.1921824104234529</v>
      </c>
      <c r="ANN42" s="7">
        <f t="shared" si="3142"/>
        <v>3.2573289902280131</v>
      </c>
      <c r="ANO42" s="7">
        <f t="shared" ref="ANO42:ANP42" si="3143">ANO16/15.35</f>
        <v>3.452768729641694</v>
      </c>
      <c r="ANP42" s="7">
        <f t="shared" si="3143"/>
        <v>2.6710097719869705</v>
      </c>
      <c r="ANQ42" s="7">
        <f t="shared" ref="ANQ42:ANS42" si="3144">ANQ16/15.35</f>
        <v>2.8664495114006514</v>
      </c>
      <c r="ANR42" s="7">
        <f t="shared" si="3144"/>
        <v>2.8013029315960911</v>
      </c>
      <c r="ANS42" s="7">
        <f t="shared" si="3144"/>
        <v>2.8013029315960911</v>
      </c>
      <c r="ANT42" s="7">
        <f t="shared" ref="ANT42:ANY42" si="3145">ANT16/15.35</f>
        <v>3.0618892508143323</v>
      </c>
      <c r="ANU42" s="7">
        <f t="shared" si="3145"/>
        <v>3.1921824104234529</v>
      </c>
      <c r="ANV42" s="7">
        <f t="shared" si="3145"/>
        <v>2.9315960912052117</v>
      </c>
      <c r="ANW42" s="7">
        <f t="shared" si="3145"/>
        <v>2.9315960912052117</v>
      </c>
      <c r="ANX42" s="7">
        <f t="shared" si="3145"/>
        <v>3.7133550488599347</v>
      </c>
      <c r="ANY42" s="7">
        <f t="shared" si="3145"/>
        <v>3.452768729641694</v>
      </c>
      <c r="ANZ42" s="7">
        <f t="shared" ref="ANZ42:AOA42" si="3146">ANZ16/15.35</f>
        <v>3.6482084690553749</v>
      </c>
      <c r="AOA42" s="7">
        <f t="shared" si="3146"/>
        <v>3.778501628664495</v>
      </c>
      <c r="AOB42" s="7">
        <f t="shared" ref="AOB42:AOC42" si="3147">AOB16/15.35</f>
        <v>4.234527687296417</v>
      </c>
      <c r="AOC42" s="7">
        <f t="shared" si="3147"/>
        <v>4.6905537459283391</v>
      </c>
      <c r="AOD42" s="7">
        <f t="shared" ref="AOD42:AOG42" si="3148">AOD16/15.35</f>
        <v>3.3224755700325734</v>
      </c>
      <c r="AOE42" s="7">
        <f t="shared" si="3148"/>
        <v>3.9087947882736156</v>
      </c>
      <c r="AOF42" s="7">
        <f t="shared" si="3148"/>
        <v>4.2996742671009773</v>
      </c>
      <c r="AOG42" s="7">
        <f t="shared" si="3148"/>
        <v>4.4951140065146582</v>
      </c>
      <c r="AOH42" s="7">
        <f t="shared" ref="AOH42:AOI42" si="3149">AOH16/15.35</f>
        <v>2.9315960912052117</v>
      </c>
      <c r="AOI42" s="7">
        <f t="shared" si="3149"/>
        <v>2.8664495114006514</v>
      </c>
      <c r="AOJ42" s="7">
        <f t="shared" ref="AOJ42:AOK42" si="3150">AOJ16/15.35</f>
        <v>2.4104234527687298</v>
      </c>
      <c r="AOK42" s="7">
        <f t="shared" si="3150"/>
        <v>2.6058631921824107</v>
      </c>
      <c r="AOL42" s="7">
        <f t="shared" ref="AOL42:AOM42" si="3151">AOL16/15.35</f>
        <v>2.9315960912052117</v>
      </c>
      <c r="AOM42" s="7">
        <f t="shared" si="3151"/>
        <v>2.1498371335504887</v>
      </c>
      <c r="AON42" s="7">
        <f t="shared" ref="AON42:AOO42" si="3152">AON16/15.35</f>
        <v>2.2801302931596092</v>
      </c>
      <c r="AOO42" s="7">
        <f t="shared" si="3152"/>
        <v>2.5407166123778504</v>
      </c>
      <c r="AOP42" s="7">
        <f t="shared" ref="AOP42:AOQ42" si="3153">AOP16/15.35</f>
        <v>1.9543973941368078</v>
      </c>
      <c r="AOQ42" s="7">
        <f t="shared" si="3153"/>
        <v>1.4332247557003257</v>
      </c>
      <c r="AOR42" s="7">
        <f t="shared" ref="AOR42:AOS42" si="3154">AOR16/15.35</f>
        <v>2.7361563517915308</v>
      </c>
      <c r="AOS42" s="7">
        <f t="shared" si="3154"/>
        <v>2.2801302931596092</v>
      </c>
      <c r="AOT42" s="7">
        <f t="shared" ref="AOT42:AOU42" si="3155">AOT16/15.35</f>
        <v>2.214983713355049</v>
      </c>
      <c r="AOU42" s="7">
        <f t="shared" si="3155"/>
        <v>1.8892508143322475</v>
      </c>
      <c r="AOV42" s="7">
        <f t="shared" ref="AOV42:AOW42" si="3156">AOV16/15.35</f>
        <v>2.4104234527687298</v>
      </c>
      <c r="AOW42" s="7">
        <f t="shared" si="3156"/>
        <v>2.2801302931596092</v>
      </c>
      <c r="AOX42" s="7">
        <f t="shared" ref="AOX42:AOY42" si="3157">AOX16/15.35</f>
        <v>2.0846905537459284</v>
      </c>
      <c r="AOY42" s="7">
        <f t="shared" si="3157"/>
        <v>2.7361563517915308</v>
      </c>
      <c r="AOZ42" s="7">
        <f t="shared" ref="AOZ42:APA42" si="3158">AOZ16/15.35</f>
        <v>3.0618892508143323</v>
      </c>
      <c r="APA42" s="7">
        <f t="shared" si="3158"/>
        <v>2.8664495114006514</v>
      </c>
      <c r="APB42" s="7">
        <f t="shared" ref="APB42:APC42" si="3159">APB16/15.35</f>
        <v>2.8664495114006514</v>
      </c>
      <c r="APC42" s="7">
        <f t="shared" si="3159"/>
        <v>3.6482084690553749</v>
      </c>
      <c r="APD42" s="7">
        <f t="shared" ref="APD42:APE42" si="3160">APD16/15.35</f>
        <v>3.2573289902280131</v>
      </c>
      <c r="APE42" s="7">
        <f t="shared" si="3160"/>
        <v>2.8664495114006514</v>
      </c>
      <c r="APF42" s="7">
        <f t="shared" ref="APF42:APG42" si="3161">APF16/15.35</f>
        <v>2.8013029315960911</v>
      </c>
      <c r="APG42" s="7">
        <f t="shared" si="3161"/>
        <v>4.4951140065146582</v>
      </c>
      <c r="APH42" s="7">
        <f t="shared" ref="APH42:API42" si="3162">APH16/15.35</f>
        <v>4.4951140065146582</v>
      </c>
      <c r="API42" s="7">
        <f t="shared" si="3162"/>
        <v>4.8859934853420199</v>
      </c>
      <c r="APJ42" s="7">
        <f t="shared" ref="APJ42:APK42" si="3163">APJ16/15.35</f>
        <v>4.1693811074918568</v>
      </c>
      <c r="APK42" s="7">
        <f t="shared" si="3163"/>
        <v>3.5179153094462543</v>
      </c>
      <c r="APL42" s="7">
        <f t="shared" ref="APL42:APM42" si="3164">APL16/15.35</f>
        <v>4.2996742671009773</v>
      </c>
      <c r="APM42" s="7">
        <f t="shared" si="3164"/>
        <v>4.1693811074918568</v>
      </c>
      <c r="APN42" s="7">
        <f t="shared" ref="APN42:APO42" si="3165">APN16/15.35</f>
        <v>3.3876221498371337</v>
      </c>
      <c r="APO42" s="7">
        <f t="shared" si="3165"/>
        <v>2.996742671009772</v>
      </c>
      <c r="APP42" s="7">
        <f t="shared" ref="APP42:APQ42" si="3166">APP16/15.35</f>
        <v>2.6710097719869705</v>
      </c>
      <c r="APQ42" s="7">
        <f t="shared" si="3166"/>
        <v>2.7361563517915308</v>
      </c>
      <c r="APR42" s="7">
        <f t="shared" ref="APR42:APS42" si="3167">APR16/15.35</f>
        <v>2.6710097719869705</v>
      </c>
      <c r="APS42" s="7">
        <f t="shared" si="3167"/>
        <v>3.1270358306188926</v>
      </c>
      <c r="APT42" s="7">
        <f t="shared" ref="APT42:APU42" si="3168">APT16/15.35</f>
        <v>2.8664495114006514</v>
      </c>
      <c r="APU42" s="7">
        <f t="shared" si="3168"/>
        <v>3.2573289902280131</v>
      </c>
      <c r="APV42" s="7">
        <f t="shared" ref="APV42:APW42" si="3169">APV16/15.35</f>
        <v>2.6710097719869705</v>
      </c>
      <c r="APW42" s="7">
        <f t="shared" si="3169"/>
        <v>3.2573289902280131</v>
      </c>
      <c r="APX42" s="7">
        <f t="shared" ref="APX42:APY42" si="3170">APX16/15.35</f>
        <v>3.0618892508143323</v>
      </c>
      <c r="APY42" s="7">
        <f t="shared" si="3170"/>
        <v>2.8013029315960911</v>
      </c>
      <c r="APZ42" s="7">
        <f t="shared" ref="APZ42:AQA42" si="3171">APZ16/15.35</f>
        <v>3.3876221498371337</v>
      </c>
      <c r="AQA42" s="7">
        <f t="shared" si="3171"/>
        <v>2.6710097719869705</v>
      </c>
      <c r="AQB42" s="7">
        <f t="shared" ref="AQB42:AQC42" si="3172">AQB16/15.35</f>
        <v>2.4104234527687298</v>
      </c>
      <c r="AQC42" s="7">
        <f t="shared" si="3172"/>
        <v>2.996742671009772</v>
      </c>
      <c r="AQD42" s="7">
        <f t="shared" ref="AQD42:AQE42" si="3173">AQD16/15.35</f>
        <v>2.8013029315960911</v>
      </c>
      <c r="AQE42" s="7">
        <f t="shared" si="3173"/>
        <v>3.6482084690553749</v>
      </c>
      <c r="AQF42" s="7">
        <f t="shared" ref="AQF42:AQG42" si="3174">AQF16/15.35</f>
        <v>3.3224755700325734</v>
      </c>
      <c r="AQG42" s="7">
        <f t="shared" si="3174"/>
        <v>3.5830618892508146</v>
      </c>
      <c r="AQH42" s="7">
        <f t="shared" ref="AQH42:AQI42" si="3175">AQH16/15.35</f>
        <v>3.6482084690553749</v>
      </c>
      <c r="AQI42" s="7">
        <f t="shared" si="3175"/>
        <v>4.2996742671009773</v>
      </c>
      <c r="AQJ42" s="7">
        <f t="shared" ref="AQJ42:AQK42" si="3176">AQJ16/15.35</f>
        <v>4.8859934853420199</v>
      </c>
      <c r="AQK42" s="7">
        <f t="shared" si="3176"/>
        <v>4.1693811074918568</v>
      </c>
      <c r="AQL42" s="7">
        <f t="shared" ref="AQL42:AQM42" si="3177">AQL16/15.35</f>
        <v>4.234527687296417</v>
      </c>
      <c r="AQM42" s="7">
        <f t="shared" si="3177"/>
        <v>3.9087947882736156</v>
      </c>
      <c r="AQN42" s="7">
        <f t="shared" ref="AQN42:AQO42" si="3178">AQN16/15.35</f>
        <v>3.9087947882736156</v>
      </c>
      <c r="AQO42" s="7">
        <f t="shared" si="3178"/>
        <v>4.234527687296417</v>
      </c>
      <c r="AQP42" s="7">
        <f t="shared" ref="AQP42:AQQ42" si="3179">AQP16/15.35</f>
        <v>4.8208469055374596</v>
      </c>
      <c r="AQQ42" s="7">
        <f t="shared" si="3179"/>
        <v>4.4299674267100979</v>
      </c>
      <c r="AQR42" s="7">
        <f t="shared" ref="AQR42:AQS42" si="3180">AQR16/15.35</f>
        <v>3.9739413680781759</v>
      </c>
      <c r="AQS42" s="7">
        <f t="shared" si="3180"/>
        <v>4.0390879478827362</v>
      </c>
      <c r="AQT42" s="7">
        <f t="shared" ref="AQT42:AQU42" si="3181">AQT16/15.35</f>
        <v>4.1042345276872965</v>
      </c>
      <c r="AQU42" s="7">
        <f t="shared" si="3181"/>
        <v>3.9087947882736156</v>
      </c>
      <c r="AQV42" s="7">
        <f t="shared" ref="AQV42:AQW42" si="3182">AQV16/15.35</f>
        <v>4.1693811074918568</v>
      </c>
      <c r="AQW42" s="7">
        <f t="shared" si="3182"/>
        <v>3.9087947882736156</v>
      </c>
      <c r="AQX42" s="7">
        <f t="shared" ref="AQX42:AQY42" si="3183">AQX16/15.35</f>
        <v>3.778501628664495</v>
      </c>
      <c r="AQY42" s="7">
        <f t="shared" si="3183"/>
        <v>4.1042345276872965</v>
      </c>
      <c r="AQZ42" s="7">
        <f t="shared" ref="AQZ42:ARA42" si="3184">AQZ16/15.35</f>
        <v>4.234527687296417</v>
      </c>
      <c r="ARA42" s="7">
        <f t="shared" si="3184"/>
        <v>3.778501628664495</v>
      </c>
      <c r="ARB42" s="7">
        <f t="shared" ref="ARB42:ARC42" si="3185">ARB16/15.35</f>
        <v>3.452768729641694</v>
      </c>
      <c r="ARC42" s="7">
        <f t="shared" si="3185"/>
        <v>2.996742671009772</v>
      </c>
      <c r="ARD42" s="7">
        <f t="shared" ref="ARD42:ARE42" si="3186">ARD16/15.35</f>
        <v>2.8013029315960911</v>
      </c>
      <c r="ARE42" s="7">
        <f t="shared" si="3186"/>
        <v>2.996742671009772</v>
      </c>
      <c r="ARF42" s="7">
        <f t="shared" ref="ARF42:ARG42" si="3187">ARF16/15.35</f>
        <v>3.452768729641694</v>
      </c>
      <c r="ARG42" s="7">
        <f t="shared" si="3187"/>
        <v>3.5830618892508146</v>
      </c>
      <c r="ARH42" s="7">
        <f t="shared" ref="ARH42:ARI42" si="3188">ARH16/15.35</f>
        <v>2.6710097719869705</v>
      </c>
      <c r="ARI42" s="7">
        <f t="shared" si="3188"/>
        <v>2.8013029315960911</v>
      </c>
      <c r="ARJ42" s="7">
        <f t="shared" ref="ARJ42:ARK42" si="3189">ARJ16/15.35</f>
        <v>2.2801302931596092</v>
      </c>
      <c r="ARK42" s="7">
        <f t="shared" si="3189"/>
        <v>2.7361563517915308</v>
      </c>
      <c r="ARL42" s="7">
        <f t="shared" ref="ARL42:ARM42" si="3190">ARL16/15.35</f>
        <v>3.1270358306188926</v>
      </c>
      <c r="ARM42" s="7">
        <f t="shared" si="3190"/>
        <v>3.1270358306188926</v>
      </c>
      <c r="ARN42" s="7">
        <f t="shared" ref="ARN42:ARO42" si="3191">ARN16/15.35</f>
        <v>3.0618892508143323</v>
      </c>
      <c r="ARO42" s="7">
        <f t="shared" si="3191"/>
        <v>3.3224755700325734</v>
      </c>
      <c r="ARP42" s="7">
        <f t="shared" ref="ARP42:ARQ42" si="3192">ARP16/15.35</f>
        <v>3.9087947882736156</v>
      </c>
      <c r="ARQ42" s="7">
        <f t="shared" si="3192"/>
        <v>3.5179153094462543</v>
      </c>
      <c r="ARR42" s="7">
        <f t="shared" ref="ARR42" si="3193">ARR16/15.35</f>
        <v>3.7133550488599347</v>
      </c>
      <c r="ARS42" s="7">
        <f t="shared" ref="ARS42" si="3194">ARS16/15.35</f>
        <v>3.3876221498371337</v>
      </c>
      <c r="ART42" s="7">
        <f t="shared" ref="ART42" si="3195">ART16/15.35</f>
        <v>3.1270358306188926</v>
      </c>
      <c r="ARU42" s="7">
        <f t="shared" ref="ARU42:ARZ42" si="3196">ARU16/15.35</f>
        <v>3.452768729641694</v>
      </c>
      <c r="ARV42" s="7">
        <f t="shared" si="3196"/>
        <v>3.5830618892508146</v>
      </c>
      <c r="ARW42" s="7">
        <f t="shared" si="3196"/>
        <v>4.0390879478827362</v>
      </c>
      <c r="ARX42" s="7">
        <f t="shared" si="3196"/>
        <v>4.1042345276872965</v>
      </c>
      <c r="ARY42" s="7">
        <f t="shared" si="3196"/>
        <v>3.9087947882736156</v>
      </c>
      <c r="ARZ42" s="7">
        <f t="shared" si="3196"/>
        <v>4.1693811074918568</v>
      </c>
      <c r="ASA42" s="7">
        <f t="shared" ref="ASA42:ASB42" si="3197">ASA16/15.35</f>
        <v>4.1042345276872965</v>
      </c>
      <c r="ASB42" s="7">
        <f t="shared" si="3197"/>
        <v>4.1693811074918568</v>
      </c>
      <c r="ASC42" s="7">
        <f t="shared" ref="ASC42:ASD42" si="3198">ASC16/15.35</f>
        <v>3.5179153094462543</v>
      </c>
      <c r="ASD42" s="7">
        <f t="shared" si="3198"/>
        <v>3.3876221498371337</v>
      </c>
      <c r="ASE42" s="7">
        <f t="shared" ref="ASE42:ASG42" si="3199">ASE16/15.35</f>
        <v>3.778501628664495</v>
      </c>
      <c r="ASF42" s="7">
        <f t="shared" si="3199"/>
        <v>3.6482084690553749</v>
      </c>
      <c r="ASG42" s="7">
        <f t="shared" si="3199"/>
        <v>3.7133550488599347</v>
      </c>
      <c r="ASH42" s="7">
        <f t="shared" ref="ASH42:ASI42" si="3200">ASH16/15.35</f>
        <v>3.6482084690553749</v>
      </c>
      <c r="ASI42" s="7">
        <f t="shared" si="3200"/>
        <v>4.234527687296417</v>
      </c>
      <c r="ASJ42" s="7">
        <f t="shared" ref="ASJ42:ASK42" si="3201">ASJ16/15.35</f>
        <v>4.234527687296417</v>
      </c>
      <c r="ASK42" s="7">
        <f t="shared" si="3201"/>
        <v>5.4723127035830617</v>
      </c>
      <c r="ASL42" s="7">
        <f t="shared" ref="ASL42:ASM42" si="3202">ASL16/15.35</f>
        <v>5.6677524429967425</v>
      </c>
      <c r="ASM42" s="7">
        <f t="shared" si="3202"/>
        <v>4.8208469055374596</v>
      </c>
      <c r="ASN42" s="7">
        <f t="shared" ref="ASN42:ASO42" si="3203">ASN16/15.35</f>
        <v>5.1465798045602611</v>
      </c>
      <c r="ASO42" s="7">
        <f t="shared" si="3203"/>
        <v>4.9511400651465802</v>
      </c>
      <c r="ASP42" s="7">
        <f t="shared" ref="ASP42:ASQ42" si="3204">ASP16/15.35</f>
        <v>5.2768729641693808</v>
      </c>
      <c r="ASQ42" s="7">
        <f t="shared" si="3204"/>
        <v>5.0814332247557008</v>
      </c>
      <c r="ASR42" s="7">
        <f t="shared" ref="ASR42:ASS42" si="3205">ASR16/15.35</f>
        <v>4.4951140065146582</v>
      </c>
      <c r="ASS42" s="7">
        <f t="shared" si="3205"/>
        <v>4.5602605863192185</v>
      </c>
      <c r="AST42" s="7">
        <f t="shared" ref="AST42:ASU42" si="3206">AST16/15.35</f>
        <v>4.3648208469055376</v>
      </c>
      <c r="ASU42" s="7">
        <f t="shared" si="3206"/>
        <v>4.0390879478827362</v>
      </c>
      <c r="ASV42" s="7">
        <f t="shared" ref="ASV42:ASW42" si="3207">ASV16/15.35</f>
        <v>3.8436482084690553</v>
      </c>
      <c r="ASW42" s="7">
        <f t="shared" si="3207"/>
        <v>3.8436482084690553</v>
      </c>
      <c r="ASX42" s="7">
        <f t="shared" ref="ASX42:ASY42" si="3208">ASX16/15.35</f>
        <v>4.0390879478827362</v>
      </c>
      <c r="ASY42" s="7">
        <f t="shared" si="3208"/>
        <v>4.1042345276872965</v>
      </c>
      <c r="ASZ42" s="7">
        <f t="shared" ref="ASZ42:ATA42" si="3209">ASZ16/15.35</f>
        <v>3.8436482084690553</v>
      </c>
      <c r="ATA42" s="7">
        <f t="shared" si="3209"/>
        <v>3.452768729641694</v>
      </c>
      <c r="ATB42" s="7">
        <f t="shared" ref="ATB42:ATC42" si="3210">ATB16/15.35</f>
        <v>3.2573289902280131</v>
      </c>
      <c r="ATC42" s="7">
        <f t="shared" si="3210"/>
        <v>3.3224755700325734</v>
      </c>
      <c r="ATD42" s="7">
        <f t="shared" ref="ATD42:ATE42" si="3211">ATD16/15.35</f>
        <v>3.5179153094462543</v>
      </c>
      <c r="ATE42" s="7">
        <f t="shared" si="3211"/>
        <v>3.3224755700325734</v>
      </c>
      <c r="ATF42" s="7">
        <f t="shared" ref="ATF42:ATG42" si="3212">ATF16/15.35</f>
        <v>3.5830618892508146</v>
      </c>
      <c r="ATG42" s="7">
        <f t="shared" si="3212"/>
        <v>3.6482084690553749</v>
      </c>
      <c r="ATH42" s="7">
        <f t="shared" ref="ATH42:ATI42" si="3213">ATH16/15.35</f>
        <v>3.9739413680781759</v>
      </c>
      <c r="ATI42" s="7">
        <f t="shared" si="3213"/>
        <v>3.8436482084690553</v>
      </c>
      <c r="ATJ42" s="7">
        <f t="shared" ref="ATJ42" si="3214">ATJ16/15.35</f>
        <v>3.8436482084690553</v>
      </c>
      <c r="ATK42" s="7">
        <f>ATK16/15.35</f>
        <v>3.5830618892508146</v>
      </c>
      <c r="ATL42" s="7">
        <f>ATL16/15.35</f>
        <v>3.9739413680781759</v>
      </c>
      <c r="ATM42" s="7">
        <f t="shared" ref="ATM42:ATO42" si="3215">ATM16/15.35</f>
        <v>4.1042345276872965</v>
      </c>
      <c r="ATN42" s="7">
        <f t="shared" si="3215"/>
        <v>3.9087947882736156</v>
      </c>
      <c r="ATO42" s="7">
        <f t="shared" si="3215"/>
        <v>3.8436482084690553</v>
      </c>
      <c r="ATP42" s="7">
        <f t="shared" ref="ATP42" si="3216">ATP16/15.35</f>
        <v>3.452768729641694</v>
      </c>
      <c r="ATQ42" s="7">
        <f t="shared" ref="ATQ42:ATV42" si="3217">ATQ16/15.35</f>
        <v>3.5179153094462543</v>
      </c>
      <c r="ATR42" s="7">
        <f t="shared" si="3217"/>
        <v>3.2573289902280131</v>
      </c>
      <c r="ATS42" s="7">
        <f t="shared" si="3217"/>
        <v>3.5830618892508146</v>
      </c>
      <c r="ATT42" s="7">
        <f t="shared" si="3217"/>
        <v>3.3876221498371337</v>
      </c>
      <c r="ATU42" s="7">
        <f t="shared" si="3217"/>
        <v>3.0618892508143323</v>
      </c>
      <c r="ATV42" s="7">
        <f t="shared" si="3217"/>
        <v>3.1921824104234529</v>
      </c>
      <c r="ATW42" s="7">
        <f t="shared" ref="ATW42:ATX42" si="3218">ATW16/15.35</f>
        <v>3.8436482084690553</v>
      </c>
      <c r="ATX42" s="7">
        <f t="shared" si="3218"/>
        <v>3.5830618892508146</v>
      </c>
      <c r="ATY42" s="7">
        <f t="shared" ref="ATY42:ATZ42" si="3219">ATY16/15.35</f>
        <v>3.1921824104234529</v>
      </c>
      <c r="ATZ42" s="7">
        <f t="shared" si="3219"/>
        <v>3.1270358306188926</v>
      </c>
      <c r="AUA42" s="7">
        <f t="shared" ref="AUA42:AUB42" si="3220">AUA16/15.35</f>
        <v>3.2573289902280131</v>
      </c>
      <c r="AUB42" s="7">
        <f t="shared" si="3220"/>
        <v>3.3876221498371337</v>
      </c>
      <c r="AUC42" s="7">
        <f t="shared" ref="AUC42:AUD42" si="3221">AUC16/15.35</f>
        <v>4.1042345276872965</v>
      </c>
      <c r="AUD42" s="7">
        <f t="shared" si="3221"/>
        <v>4.6905537459283391</v>
      </c>
      <c r="AUE42" s="7">
        <f t="shared" ref="AUE42:AUF42" si="3222">AUE16/15.35</f>
        <v>4.5602605863192185</v>
      </c>
      <c r="AUF42" s="7">
        <f t="shared" si="3222"/>
        <v>5.1465798045602611</v>
      </c>
      <c r="AUG42" s="7">
        <f t="shared" ref="AUG42:AUH42" si="3223">AUG16/15.35</f>
        <v>5.2117263843648214</v>
      </c>
      <c r="AUH42" s="7">
        <f t="shared" si="3223"/>
        <v>4.8208469055374596</v>
      </c>
      <c r="AUI42" s="7">
        <f t="shared" ref="AUI42:AUJ42" si="3224">AUI16/15.35</f>
        <v>3.9739413680781759</v>
      </c>
      <c r="AUJ42" s="7">
        <f t="shared" si="3224"/>
        <v>4.1042345276872965</v>
      </c>
      <c r="AUK42" s="7">
        <f t="shared" ref="AUK42:AUL42" si="3225">AUK16/15.35</f>
        <v>4.4299674267100979</v>
      </c>
      <c r="AUL42" s="7">
        <f t="shared" si="3225"/>
        <v>4.1693811074918568</v>
      </c>
      <c r="AUM42" s="7">
        <f t="shared" ref="AUM42:AUN42" si="3226">AUM16/15.35</f>
        <v>4.6905537459283391</v>
      </c>
      <c r="AUN42" s="7">
        <f t="shared" si="3226"/>
        <v>4.8208469055374596</v>
      </c>
      <c r="AUO42" s="7">
        <f t="shared" ref="AUO42:AUP42" si="3227">AUO16/15.35</f>
        <v>5.1465798045602611</v>
      </c>
      <c r="AUP42" s="7">
        <f t="shared" si="3227"/>
        <v>5.2768729641693808</v>
      </c>
      <c r="AUQ42" s="7">
        <f t="shared" ref="AUQ42:AUR42" si="3228">AUQ16/15.35</f>
        <v>4.4951140065146582</v>
      </c>
      <c r="AUR42" s="7">
        <f t="shared" si="3228"/>
        <v>4.7557003257328994</v>
      </c>
      <c r="AUS42" s="7">
        <f t="shared" ref="AUS42:AUT42" si="3229">AUS16/15.35</f>
        <v>5.2117263843648214</v>
      </c>
      <c r="AUT42" s="7">
        <f t="shared" si="3229"/>
        <v>6.1889250814332248</v>
      </c>
      <c r="AUU42" s="7">
        <f t="shared" ref="AUU42:AUV42" si="3230">AUU16/15.35</f>
        <v>6.1889250814332248</v>
      </c>
      <c r="AUV42" s="7">
        <f t="shared" si="3230"/>
        <v>6.1889250814332248</v>
      </c>
      <c r="AUW42" s="7">
        <f t="shared" ref="AUW42:AUX42" si="3231">AUW16/15.35</f>
        <v>5.8631921824104234</v>
      </c>
      <c r="AUX42" s="7">
        <f t="shared" si="3231"/>
        <v>5.5374592833876219</v>
      </c>
      <c r="AUY42" s="7">
        <f t="shared" ref="AUY42:AUZ42" si="3232">AUY16/15.35</f>
        <v>5.7980456026058631</v>
      </c>
      <c r="AUZ42" s="7">
        <f t="shared" si="3232"/>
        <v>6.0586319218241043</v>
      </c>
      <c r="AVA42" s="7">
        <f t="shared" ref="AVA42:AVB42" si="3233">AVA16/15.35</f>
        <v>7.2964169381107498</v>
      </c>
      <c r="AVB42" s="7">
        <f t="shared" si="3233"/>
        <v>6.9706840390879483</v>
      </c>
      <c r="AVC42" s="7">
        <f t="shared" ref="AVC42:AVD42" si="3234">AVC16/15.35</f>
        <v>6.2540716612377851</v>
      </c>
      <c r="AVD42" s="7">
        <f t="shared" si="3234"/>
        <v>6.6449511400651469</v>
      </c>
      <c r="AVE42" s="7">
        <f t="shared" ref="AVE42:AVF42" si="3235">AVE16/15.35</f>
        <v>6.5798045602605866</v>
      </c>
      <c r="AVF42" s="7">
        <f t="shared" si="3235"/>
        <v>7.2964169381107498</v>
      </c>
      <c r="AVG42" s="7">
        <f t="shared" ref="AVG42:AVH42" si="3236">AVG16/15.35</f>
        <v>6.9706840390879483</v>
      </c>
      <c r="AVH42" s="7">
        <f t="shared" si="3236"/>
        <v>6.5146579804560263</v>
      </c>
      <c r="AVI42" s="7">
        <f t="shared" ref="AVI42:AVJ42" si="3237">AVI16/15.35</f>
        <v>6.5146579804560263</v>
      </c>
      <c r="AVJ42" s="7">
        <f t="shared" si="3237"/>
        <v>7.2312703583061895</v>
      </c>
      <c r="AVK42" s="7">
        <f t="shared" ref="AVK42:AVL42" si="3238">AVK16/15.35</f>
        <v>7.7524429967426709</v>
      </c>
      <c r="AVL42" s="7">
        <f t="shared" si="3238"/>
        <v>7.7524429967426709</v>
      </c>
      <c r="AVM42" s="7">
        <f t="shared" ref="AVM42:AVN42" si="3239">AVM16/15.35</f>
        <v>7.8175895765472312</v>
      </c>
      <c r="AVN42" s="7">
        <f t="shared" si="3239"/>
        <v>8.3387622149837135</v>
      </c>
      <c r="AVO42" s="7">
        <f t="shared" ref="AVO42:AVP42" si="3240">AVO16/15.35</f>
        <v>8.7296416938110752</v>
      </c>
      <c r="AVP42" s="7">
        <f t="shared" si="3240"/>
        <v>7.8827361563517915</v>
      </c>
      <c r="AVQ42" s="7">
        <f t="shared" ref="AVQ42:AVR42" si="3241">AVQ16/15.35</f>
        <v>8.1433224755700326</v>
      </c>
      <c r="AVR42" s="7">
        <f t="shared" si="3241"/>
        <v>8.0130293159609121</v>
      </c>
      <c r="AVS42" s="7">
        <f t="shared" ref="AVS42:AVT42" si="3242">AVS16/15.35</f>
        <v>7.8827361563517915</v>
      </c>
      <c r="AVT42" s="7">
        <f t="shared" si="3242"/>
        <v>8.2736156351791532</v>
      </c>
      <c r="AVU42" s="7">
        <f t="shared" ref="AVU42:AVV42" si="3243">AVU16/15.35</f>
        <v>8.0130293159609121</v>
      </c>
      <c r="AVV42" s="7">
        <f t="shared" si="3243"/>
        <v>7.9478827361563518</v>
      </c>
      <c r="AVW42" s="7">
        <f t="shared" ref="AVW42:AVX42" si="3244">AVW16/15.35</f>
        <v>8.664495114006515</v>
      </c>
      <c r="AVX42" s="7">
        <f t="shared" si="3244"/>
        <v>8.5993485342019547</v>
      </c>
      <c r="AVY42" s="7">
        <f t="shared" ref="AVY42:AVZ42" si="3245">AVY16/15.35</f>
        <v>8.9902280130293164</v>
      </c>
      <c r="AVZ42" s="7">
        <f t="shared" si="3245"/>
        <v>9.1856677524429973</v>
      </c>
      <c r="AWA42" s="7">
        <f t="shared" ref="AWA42:AWB42" si="3246">AWA16/15.35</f>
        <v>9.9674267100977207</v>
      </c>
      <c r="AWB42" s="7">
        <f t="shared" si="3246"/>
        <v>10.358306188925082</v>
      </c>
      <c r="AWC42" s="7">
        <f t="shared" ref="AWC42:AWD42" si="3247">AWC16/15.35</f>
        <v>10.293159609120522</v>
      </c>
      <c r="AWD42" s="7">
        <f t="shared" si="3247"/>
        <v>9.2508143322475576</v>
      </c>
      <c r="AWE42" s="7">
        <f t="shared" ref="AWE42:AWF42" si="3248">AWE16/15.35</f>
        <v>9.3159609120521178</v>
      </c>
      <c r="AWF42" s="7">
        <f t="shared" si="3248"/>
        <v>9.4462540716612384</v>
      </c>
      <c r="AWG42" s="7">
        <f t="shared" ref="AWG42:AWH42" si="3249">AWG16/15.35</f>
        <v>9.3811074918566781</v>
      </c>
      <c r="AWH42" s="7">
        <f t="shared" si="3249"/>
        <v>9.5114006514657987</v>
      </c>
      <c r="AWI42" s="7">
        <f t="shared" ref="AWI42:AWJ42" si="3250">AWI16/15.35</f>
        <v>7.9478827361563518</v>
      </c>
      <c r="AWJ42" s="7">
        <f t="shared" si="3250"/>
        <v>7.7524429967426709</v>
      </c>
      <c r="AWK42" s="7">
        <f t="shared" ref="AWK42:AWL42" si="3251">AWK16/15.35</f>
        <v>8.2084690553745929</v>
      </c>
      <c r="AWL42" s="7">
        <f t="shared" si="3251"/>
        <v>8.5993485342019547</v>
      </c>
      <c r="AWM42" s="7">
        <f t="shared" ref="AWM42:AWN42" si="3252">AWM16/15.35</f>
        <v>8.5342019543973944</v>
      </c>
      <c r="AWN42" s="7">
        <f t="shared" si="3252"/>
        <v>8.2736156351791532</v>
      </c>
      <c r="AWO42" s="7">
        <f t="shared" ref="AWO42:AWP42" si="3253">AWO16/15.35</f>
        <v>8.0130293159609121</v>
      </c>
      <c r="AWP42" s="7">
        <f t="shared" si="3253"/>
        <v>8.5993485342019547</v>
      </c>
      <c r="AWQ42" s="7">
        <f t="shared" ref="AWQ42:AWR42" si="3254">AWQ16/15.35</f>
        <v>8.4690553745928341</v>
      </c>
      <c r="AWR42" s="7">
        <f t="shared" si="3254"/>
        <v>8.8599348534201958</v>
      </c>
      <c r="AWS42" s="7">
        <f t="shared" ref="AWS42:AWT42" si="3255">AWS16/15.35</f>
        <v>8.664495114006515</v>
      </c>
      <c r="AWT42" s="7">
        <f t="shared" si="3255"/>
        <v>9.120521172638437</v>
      </c>
      <c r="AWU42" s="7">
        <f t="shared" ref="AWU42:AWV42" si="3256">AWU16/15.35</f>
        <v>9.7068403908794796</v>
      </c>
      <c r="AWV42" s="7">
        <f t="shared" si="3256"/>
        <v>9.7719869706840399</v>
      </c>
      <c r="AWW42" s="7">
        <f t="shared" ref="AWW42:AWX42" si="3257">AWW16/15.35</f>
        <v>8.5342019543973944</v>
      </c>
      <c r="AWX42" s="7">
        <f t="shared" si="3257"/>
        <v>8.2084690553745929</v>
      </c>
      <c r="AWY42" s="7">
        <f t="shared" ref="AWY42:AWZ42" si="3258">AWY16/15.35</f>
        <v>8.3387622149837135</v>
      </c>
      <c r="AWZ42" s="7">
        <f t="shared" si="3258"/>
        <v>8.0781758957654723</v>
      </c>
      <c r="AXA42" s="7">
        <f t="shared" ref="AXA42:AXB42" si="3259">AXA16/15.35</f>
        <v>7.8175895765472312</v>
      </c>
      <c r="AXB42" s="7">
        <f t="shared" si="3259"/>
        <v>7.1661237785016292</v>
      </c>
      <c r="AXC42" s="7">
        <f t="shared" ref="AXC42:AXD42" si="3260">AXC16/15.35</f>
        <v>5.993485342019544</v>
      </c>
      <c r="AXD42" s="7">
        <f t="shared" si="3260"/>
        <v>5.7980456026058631</v>
      </c>
      <c r="AXE42" s="7">
        <f t="shared" ref="AXE42:AXF42" si="3261">AXE16/15.35</f>
        <v>6.3192182410423454</v>
      </c>
      <c r="AXF42" s="7">
        <f t="shared" si="3261"/>
        <v>5.7980456026058631</v>
      </c>
      <c r="AXG42" s="7">
        <f t="shared" ref="AXG42:AXH42" si="3262">AXG16/15.35</f>
        <v>5.0162866449511405</v>
      </c>
      <c r="AXH42" s="7">
        <f t="shared" si="3262"/>
        <v>4.9511400651465802</v>
      </c>
      <c r="AXI42" s="7">
        <f t="shared" ref="AXI42:AXM42" si="3263">AXI16/15.35</f>
        <v>5.8631921824104234</v>
      </c>
      <c r="AXJ42" s="7">
        <f t="shared" si="3263"/>
        <v>5.6677524429967425</v>
      </c>
      <c r="AXK42" s="7">
        <f t="shared" si="3263"/>
        <v>5.4071661237785014</v>
      </c>
      <c r="AXL42" s="7">
        <f t="shared" si="3263"/>
        <v>5.4071661237785014</v>
      </c>
      <c r="AXM42" s="7">
        <f t="shared" si="3263"/>
        <v>5.2768729641693808</v>
      </c>
      <c r="AXN42" s="7">
        <f t="shared" ref="AXN42:AXO42" si="3264">AXN16/15.35</f>
        <v>4.0390879478827362</v>
      </c>
      <c r="AXO42" s="7">
        <f t="shared" si="3264"/>
        <v>4.1042345276872965</v>
      </c>
      <c r="AXP42" s="7">
        <f t="shared" ref="AXP42:AXQ42" si="3265">AXP16/15.35</f>
        <v>4.8859934853420199</v>
      </c>
      <c r="AXQ42" s="7">
        <f t="shared" si="3265"/>
        <v>4.234527687296417</v>
      </c>
      <c r="AXR42" s="7">
        <f t="shared" ref="AXR42:AXS42" si="3266">AXR16/15.35</f>
        <v>4.1042345276872965</v>
      </c>
      <c r="AXS42" s="7">
        <f t="shared" si="3266"/>
        <v>4.0390879478827362</v>
      </c>
      <c r="AXT42" s="7">
        <f t="shared" ref="AXT42" si="3267">AXT16/15.35</f>
        <v>3.5830618892508146</v>
      </c>
      <c r="AXU42" s="7">
        <f t="shared" ref="AXU42:AXV42" si="3268">AXU16/15.35</f>
        <v>3.452768729641694</v>
      </c>
      <c r="AXV42" s="7">
        <f t="shared" si="3268"/>
        <v>3.9739413680781759</v>
      </c>
      <c r="AXW42" s="7">
        <f t="shared" ref="AXW42:AXX42" si="3269">AXW16/15.35</f>
        <v>4.3648208469055376</v>
      </c>
      <c r="AXX42" s="7">
        <f t="shared" si="3269"/>
        <v>3.452768729641694</v>
      </c>
      <c r="AXY42" s="7">
        <f t="shared" ref="AXY42:AXZ42" si="3270">AXY16/15.35</f>
        <v>3.3876221498371337</v>
      </c>
      <c r="AXZ42" s="7">
        <f t="shared" si="3270"/>
        <v>2.9315960912052117</v>
      </c>
      <c r="AYA42" s="7">
        <f t="shared" ref="AYA42:AYB42" si="3271">AYA16/15.35</f>
        <v>2.996742671009772</v>
      </c>
      <c r="AYB42" s="7">
        <f t="shared" si="3271"/>
        <v>3.1921824104234529</v>
      </c>
      <c r="AYC42" s="7">
        <f t="shared" ref="AYC42" si="3272">AYC16/15.35</f>
        <v>3.8436482084690553</v>
      </c>
      <c r="AYD42" s="7">
        <f>AYD16/15.35</f>
        <v>3.0618892508143323</v>
      </c>
      <c r="AYE42" s="7">
        <f t="shared" ref="AYE42:AYF42" si="3273">AYE16/15.35</f>
        <v>2.6058631921824107</v>
      </c>
      <c r="AYF42" s="7">
        <f t="shared" si="3273"/>
        <v>2.6058631921824107</v>
      </c>
      <c r="AYG42" s="7">
        <f t="shared" ref="AYG42:AYH42" si="3274">AYG16/15.35</f>
        <v>2.5407166123778504</v>
      </c>
      <c r="AYH42" s="7">
        <f t="shared" si="3274"/>
        <v>2.6058631921824107</v>
      </c>
      <c r="AYI42" s="7">
        <f t="shared" ref="AYI42:AYJ42" si="3275">AYI16/15.35</f>
        <v>2.3452768729641695</v>
      </c>
      <c r="AYJ42" s="7">
        <f t="shared" si="3275"/>
        <v>2.0846905537459284</v>
      </c>
      <c r="AYK42" s="7">
        <f t="shared" ref="AYK42:AYL42" si="3276">AYK16/15.35</f>
        <v>2.214983713355049</v>
      </c>
      <c r="AYL42" s="7">
        <f t="shared" si="3276"/>
        <v>2.1498371335504887</v>
      </c>
      <c r="AYM42" s="7">
        <f t="shared" ref="AYM42:AYN42" si="3277">AYM16/15.35</f>
        <v>3.778501628664495</v>
      </c>
      <c r="AYN42" s="7">
        <f t="shared" si="3277"/>
        <v>3.8436482084690553</v>
      </c>
      <c r="AYO42" s="7">
        <f t="shared" ref="AYO42:AYP42" si="3278">AYO16/15.35</f>
        <v>3.2573289902280131</v>
      </c>
      <c r="AYP42" s="7">
        <f t="shared" si="3278"/>
        <v>2.8013029315960911</v>
      </c>
      <c r="AYQ42" s="7">
        <f t="shared" ref="AYQ42:AYR42" si="3279">AYQ16/15.35</f>
        <v>2.214983713355049</v>
      </c>
      <c r="AYR42" s="7">
        <f t="shared" si="3279"/>
        <v>2.996742671009772</v>
      </c>
      <c r="AYS42" s="7">
        <f t="shared" ref="AYS42:AYT42" si="3280">AYS16/15.35</f>
        <v>3.0618892508143323</v>
      </c>
      <c r="AYT42" s="7">
        <f t="shared" si="3280"/>
        <v>2.7361563517915308</v>
      </c>
      <c r="AYU42" s="7">
        <f t="shared" ref="AYU42" si="3281">AYU16/15.35</f>
        <v>1.7589576547231272</v>
      </c>
      <c r="AYV42" s="7">
        <f t="shared" ref="AYV42:AYW42" si="3282">AYV16/15.35</f>
        <v>0.9771986970684039</v>
      </c>
      <c r="AYW42" s="7">
        <f t="shared" si="3282"/>
        <v>1.3680781758957654</v>
      </c>
      <c r="AYX42" s="7">
        <f t="shared" ref="AYX42:AYY42" si="3283">AYX16/15.35</f>
        <v>1.3680781758957654</v>
      </c>
      <c r="AYY42" s="7">
        <f t="shared" si="3283"/>
        <v>1.1726384364820848</v>
      </c>
      <c r="AYZ42" s="7">
        <f t="shared" ref="AYZ42:AZA42" si="3284">AYZ16/15.35</f>
        <v>1.3029315960912053</v>
      </c>
      <c r="AZA42" s="7">
        <f t="shared" si="3284"/>
        <v>2.1498371335504887</v>
      </c>
      <c r="AZB42" s="7">
        <f t="shared" ref="AZB42:AZC42" si="3285">AZB16/15.35</f>
        <v>1.6938110749185669</v>
      </c>
      <c r="AZC42" s="7">
        <f t="shared" si="3285"/>
        <v>1.6286644951140066</v>
      </c>
      <c r="AZD42" s="7">
        <f t="shared" ref="AZD42:AZE42" si="3286">AZD16/15.35</f>
        <v>2.1498371335504887</v>
      </c>
      <c r="AZE42" s="7">
        <f t="shared" si="3286"/>
        <v>3.0618892508143323</v>
      </c>
      <c r="AZF42" s="7">
        <f t="shared" ref="AZF42:AZG42" si="3287">AZF16/15.35</f>
        <v>2.2801302931596092</v>
      </c>
      <c r="AZG42" s="7">
        <f t="shared" si="3287"/>
        <v>2.0195439739413681</v>
      </c>
      <c r="AZH42" s="7">
        <f t="shared" ref="AZH42:AZI42" si="3288">AZH16/15.35</f>
        <v>1.8892508143322475</v>
      </c>
      <c r="AZI42" s="7">
        <f t="shared" si="3288"/>
        <v>2.4755700325732901</v>
      </c>
      <c r="AZJ42" s="7">
        <f t="shared" ref="AZJ42:AZK42" si="3289">AZJ16/15.35</f>
        <v>2.6058631921824107</v>
      </c>
      <c r="AZK42" s="7">
        <f t="shared" si="3289"/>
        <v>1.6938110749185669</v>
      </c>
      <c r="AZL42" s="7">
        <f t="shared" ref="AZL42" si="3290">AZL16/15.35</f>
        <v>6.2540716612377851</v>
      </c>
      <c r="AZM42" s="7">
        <f t="shared" ref="AZM42:AZR42" si="3291">AZM16/15.35</f>
        <v>5.9283387622149837</v>
      </c>
      <c r="AZN42" s="7">
        <f t="shared" si="3291"/>
        <v>5.3420195439739411</v>
      </c>
      <c r="AZO42" s="7">
        <f t="shared" si="3291"/>
        <v>4.7557003257328994</v>
      </c>
      <c r="AZP42" s="7">
        <f t="shared" si="3291"/>
        <v>4.3648208469055376</v>
      </c>
      <c r="AZQ42" s="7">
        <f t="shared" si="3291"/>
        <v>4.1042345276872965</v>
      </c>
      <c r="AZR42" s="7">
        <f t="shared" si="3291"/>
        <v>3.5179153094462543</v>
      </c>
      <c r="AZS42" s="7">
        <f t="shared" ref="AZS42:AZT42" si="3292">AZS16/15.35</f>
        <v>2.6058631921824107</v>
      </c>
      <c r="AZT42" s="7">
        <f t="shared" si="3292"/>
        <v>2.0846905537459284</v>
      </c>
      <c r="AZU42" s="7">
        <f t="shared" ref="AZU42:AZV42" si="3293">AZU16/15.35</f>
        <v>2.4104234527687298</v>
      </c>
      <c r="AZV42" s="7">
        <f t="shared" si="3293"/>
        <v>2.0195439739413681</v>
      </c>
      <c r="AZW42" s="7">
        <f t="shared" ref="AZW42:AZX42" si="3294">AZW16/15.35</f>
        <v>2.0846905537459284</v>
      </c>
      <c r="AZX42" s="7">
        <f t="shared" si="3294"/>
        <v>2.4755700325732901</v>
      </c>
      <c r="AZY42" s="7">
        <f t="shared" ref="AZY42:AZZ42" si="3295">AZY16/15.35</f>
        <v>3.1270358306188926</v>
      </c>
      <c r="AZZ42" s="7">
        <f t="shared" si="3295"/>
        <v>2.8664495114006514</v>
      </c>
      <c r="BAA42" s="7">
        <f t="shared" ref="BAA42:BAB42" si="3296">BAA16/15.35</f>
        <v>3.1270358306188926</v>
      </c>
      <c r="BAB42" s="7">
        <f t="shared" si="3296"/>
        <v>4.0390879478827362</v>
      </c>
      <c r="BAC42" s="7">
        <f t="shared" ref="BAC42" si="3297">BAC16/15.35</f>
        <v>4.6905537459283391</v>
      </c>
      <c r="BAD42" s="7">
        <f t="shared" ref="BAD42:BAI42" si="3298">BAD16/15.35</f>
        <v>6.8403908794788277</v>
      </c>
      <c r="BAE42" s="7">
        <f t="shared" si="3298"/>
        <v>6.2540716612377851</v>
      </c>
      <c r="BAF42" s="7">
        <f t="shared" si="3298"/>
        <v>8.1433224755700326</v>
      </c>
      <c r="BAG42" s="7">
        <f t="shared" si="3298"/>
        <v>7.8827361563517915</v>
      </c>
      <c r="BAH42" s="7">
        <f t="shared" si="3298"/>
        <v>9.0553745928338767</v>
      </c>
      <c r="BAI42" s="7">
        <f t="shared" si="3298"/>
        <v>9.3159609120521178</v>
      </c>
      <c r="BAJ42" s="7">
        <f t="shared" ref="BAJ42:BAK42" si="3299">BAJ16/15.35</f>
        <v>10.423452768729643</v>
      </c>
      <c r="BAK42" s="7">
        <f t="shared" si="3299"/>
        <v>10.879478827361563</v>
      </c>
      <c r="BAL42" s="7">
        <f t="shared" ref="BAL42:BAM42" si="3300">BAL16/15.35</f>
        <v>11.465798045602606</v>
      </c>
      <c r="BAM42" s="7">
        <f t="shared" si="3300"/>
        <v>10.488599348534203</v>
      </c>
      <c r="BAN42" s="7">
        <f t="shared" ref="BAN42:BAO42" si="3301">BAN16/15.35</f>
        <v>9.7719869706840399</v>
      </c>
      <c r="BAO42" s="7">
        <f t="shared" si="3301"/>
        <v>10.684039087947882</v>
      </c>
      <c r="BAP42" s="7">
        <f t="shared" ref="BAP42:BAQ42" si="3302">BAP16/15.35</f>
        <v>11.205211726384364</v>
      </c>
      <c r="BAQ42" s="7">
        <f t="shared" si="3302"/>
        <v>10.553745928338762</v>
      </c>
      <c r="BAR42" s="7">
        <f t="shared" ref="BAR42:BAS42" si="3303">BAR16/15.35</f>
        <v>9.1856677524429973</v>
      </c>
      <c r="BAS42" s="7">
        <f t="shared" si="3303"/>
        <v>8.2084690553745929</v>
      </c>
      <c r="BAT42" s="7">
        <f t="shared" ref="BAT42:BAU42" si="3304">BAT16/15.35</f>
        <v>6.449511400651466</v>
      </c>
      <c r="BAU42" s="7">
        <f t="shared" si="3304"/>
        <v>5.2768729641693808</v>
      </c>
      <c r="BAV42" s="7">
        <f t="shared" ref="BAV42:BAW42" si="3305">BAV16/15.35</f>
        <v>4.4299674267100979</v>
      </c>
      <c r="BAW42" s="7">
        <f t="shared" si="3305"/>
        <v>4.1693811074918568</v>
      </c>
      <c r="BAX42" s="7">
        <f t="shared" ref="BAX42:BAY42" si="3306">BAX16/15.35</f>
        <v>2.6058631921824107</v>
      </c>
      <c r="BAY42" s="7">
        <f t="shared" si="3306"/>
        <v>1.5635179153094463</v>
      </c>
      <c r="BAZ42" s="7">
        <f t="shared" ref="BAZ42:BBA42" si="3307">BAZ16/15.35</f>
        <v>0</v>
      </c>
      <c r="BBA42" s="7">
        <f t="shared" si="3307"/>
        <v>2.0195439739413681</v>
      </c>
      <c r="BBB42" s="7">
        <f t="shared" ref="BBB42:BBC42" si="3308">BBB16/15.35</f>
        <v>5.5374592833876219</v>
      </c>
      <c r="BBC42" s="7">
        <f t="shared" si="3308"/>
        <v>6.9706840390879483</v>
      </c>
      <c r="BBD42" s="7">
        <f t="shared" ref="BBD42:BBE42" si="3309">BBD16/15.35</f>
        <v>3.2573289902280131</v>
      </c>
      <c r="BBE42" s="7">
        <f t="shared" si="3309"/>
        <v>2.4104234527687298</v>
      </c>
      <c r="BBF42" s="7">
        <f t="shared" ref="BBF42:BBG42" si="3310">BBF16/15.35</f>
        <v>2.4104234527687298</v>
      </c>
      <c r="BBG42" s="7">
        <f t="shared" si="3310"/>
        <v>2.0195439739413681</v>
      </c>
      <c r="BBH42" s="7">
        <f t="shared" ref="BBH42:BBI42" si="3311">BBH16/15.35</f>
        <v>1.2377850162866451</v>
      </c>
      <c r="BBI42" s="7">
        <f t="shared" si="3311"/>
        <v>1.1726384364820848</v>
      </c>
      <c r="BBJ42" s="7">
        <f t="shared" ref="BBJ42:BBK42" si="3312">BBJ16/15.35</f>
        <v>3.3224755700325734</v>
      </c>
      <c r="BBK42" s="7">
        <f t="shared" si="3312"/>
        <v>4.4299674267100979</v>
      </c>
      <c r="BBL42" s="7">
        <f t="shared" ref="BBL42:BBM42" si="3313">BBL16/15.35</f>
        <v>4.1693811074918568</v>
      </c>
      <c r="BBM42" s="7">
        <f t="shared" si="3313"/>
        <v>3.1921824104234529</v>
      </c>
      <c r="BBN42" s="7">
        <f t="shared" ref="BBN42:BBO42" si="3314">BBN16/15.35</f>
        <v>2.4104234527687298</v>
      </c>
      <c r="BBO42" s="7">
        <f t="shared" si="3314"/>
        <v>3.8436482084690553</v>
      </c>
      <c r="BBP42" s="7">
        <f t="shared" ref="BBP42" si="3315">BBP16/15.35</f>
        <v>3.9739413680781759</v>
      </c>
      <c r="BBQ42" s="7">
        <v>5.2117263843648214</v>
      </c>
      <c r="BBR42" s="7">
        <f t="shared" ref="BBR42" si="3316">BBR16/15.35</f>
        <v>4.9511400651465802</v>
      </c>
      <c r="BBS42" s="7">
        <f t="shared" ref="BBS42:BBX42" si="3317">BBS16/15.35</f>
        <v>4.7557003257328994</v>
      </c>
      <c r="BBT42" s="7">
        <f t="shared" si="3317"/>
        <v>4.234527687296417</v>
      </c>
      <c r="BBU42" s="7">
        <f t="shared" si="3317"/>
        <v>4.9511400651465802</v>
      </c>
      <c r="BBV42" s="7">
        <f t="shared" si="3317"/>
        <v>5.8631921824104234</v>
      </c>
      <c r="BBW42" s="7">
        <f t="shared" si="3317"/>
        <v>5.1465798045602611</v>
      </c>
      <c r="BBX42" s="7">
        <f t="shared" si="3317"/>
        <v>4.3648208469055376</v>
      </c>
      <c r="BBY42" s="7">
        <f t="shared" ref="BBY42:BBZ42" si="3318">BBY16/15.35</f>
        <v>3.7133550488599347</v>
      </c>
      <c r="BBZ42" s="7">
        <f t="shared" si="3318"/>
        <v>3.778501628664495</v>
      </c>
      <c r="BCA42" s="7">
        <f t="shared" ref="BCA42:BCB42" si="3319">BCA16/15.35</f>
        <v>3.8436482084690553</v>
      </c>
      <c r="BCB42" s="7">
        <f t="shared" si="3319"/>
        <v>4.4951140065146582</v>
      </c>
      <c r="BCC42" s="7">
        <f t="shared" ref="BCC42:BCD42" si="3320">BCC16/15.35</f>
        <v>5.2117263843648214</v>
      </c>
      <c r="BCD42" s="7">
        <f t="shared" si="3320"/>
        <v>6.3843648208469057</v>
      </c>
      <c r="BCE42" s="7">
        <f t="shared" ref="BCE42:BCF42" si="3321">BCE16/15.35</f>
        <v>6.1889250814332248</v>
      </c>
      <c r="BCF42" s="7">
        <f t="shared" si="3321"/>
        <v>5.0814332247557008</v>
      </c>
      <c r="BCG42" s="7">
        <f t="shared" ref="BCG42:BCH42" si="3322">BCG16/15.35</f>
        <v>4.4299674267100979</v>
      </c>
      <c r="BCH42" s="7">
        <f t="shared" si="3322"/>
        <v>5.0814332247557008</v>
      </c>
      <c r="BCI42" s="7">
        <f t="shared" ref="BCI42:BCJ42" si="3323">BCI16/15.35</f>
        <v>10.097719869706841</v>
      </c>
      <c r="BCJ42" s="7">
        <f t="shared" si="3323"/>
        <v>7.2312703583061895</v>
      </c>
      <c r="BCK42" s="7">
        <f t="shared" ref="BCK42:BCL42" si="3324">BCK16/15.35</f>
        <v>4.2996742671009773</v>
      </c>
      <c r="BCL42" s="7">
        <f t="shared" si="3324"/>
        <v>4.234527687296417</v>
      </c>
      <c r="BCM42" s="7">
        <f t="shared" ref="BCM42:BCN42" si="3325">BCM16/15.35</f>
        <v>2.6058631921824107</v>
      </c>
      <c r="BCN42" s="7">
        <f t="shared" si="3325"/>
        <v>1.3680781758957654</v>
      </c>
      <c r="BCO42" s="7">
        <f t="shared" ref="BCO42:BCP42" si="3326">BCO16/15.35</f>
        <v>1.5635179153094463</v>
      </c>
      <c r="BCP42" s="7">
        <f t="shared" si="3326"/>
        <v>0.71661237785016285</v>
      </c>
      <c r="BCQ42" s="7">
        <f t="shared" ref="BCQ42:BCR42" si="3327">BCQ16/15.35</f>
        <v>0.71661237785016285</v>
      </c>
      <c r="BCR42" s="7">
        <f t="shared" si="3327"/>
        <v>0.13029315960912052</v>
      </c>
      <c r="BCS42" s="7">
        <f t="shared" ref="BCS42:BCT42" si="3328">BCS16/15.35</f>
        <v>6.5146579804560262E-2</v>
      </c>
      <c r="BCT42" s="7">
        <f t="shared" si="3328"/>
        <v>0</v>
      </c>
      <c r="BCU42" s="7">
        <f t="shared" ref="BCU42:BCV42" si="3329">BCU16/15.35</f>
        <v>-6.5146579804560262E-2</v>
      </c>
      <c r="BCV42" s="7">
        <f t="shared" si="3329"/>
        <v>0.84690553745928343</v>
      </c>
      <c r="BCW42" s="7">
        <f t="shared" ref="BCW42:BCX42" si="3330">BCW16/15.35</f>
        <v>1.9543973941368078</v>
      </c>
      <c r="BCX42" s="7">
        <f t="shared" si="3330"/>
        <v>4.4299674267100979</v>
      </c>
      <c r="BCY42" s="7">
        <f t="shared" ref="BCY42:BCZ42" si="3331">BCY16/15.35</f>
        <v>4.1693811074918568</v>
      </c>
      <c r="BCZ42" s="7">
        <f t="shared" si="3331"/>
        <v>3.9087947882736156</v>
      </c>
      <c r="BDA42" s="7">
        <f t="shared" ref="BDA42:BDB42" si="3332">BDA16/15.35</f>
        <v>2.5407166123778504</v>
      </c>
      <c r="BDB42" s="7">
        <f t="shared" si="3332"/>
        <v>2.6710097719869705</v>
      </c>
      <c r="BDC42" s="7">
        <f t="shared" ref="BDC42:BDD42" si="3333">BDC16/15.35</f>
        <v>3.5179153094462543</v>
      </c>
      <c r="BDD42" s="7">
        <f t="shared" si="3333"/>
        <v>3.8436482084690553</v>
      </c>
      <c r="BDE42" s="7">
        <f t="shared" ref="BDE42" si="3334">BDE16/15.35</f>
        <v>4.3648208469055376</v>
      </c>
      <c r="BDF42" s="7">
        <f t="shared" ref="BDF42:BDJ42" si="3335">BDF16/15.35</f>
        <v>3.9087947882736156</v>
      </c>
      <c r="BDG42" s="7">
        <f t="shared" si="3335"/>
        <v>5.3420195439739411</v>
      </c>
      <c r="BDH42" s="7">
        <f t="shared" si="3335"/>
        <v>6.0586319218241043</v>
      </c>
      <c r="BDI42" s="7">
        <f t="shared" si="3335"/>
        <v>5.2768729641693808</v>
      </c>
      <c r="BDJ42" s="7">
        <f t="shared" si="3335"/>
        <v>2.7361563517915308</v>
      </c>
      <c r="BDK42" s="7">
        <f t="shared" ref="BDK42:BDP42" si="3336">BDK16/15.35</f>
        <v>1.9543973941368078</v>
      </c>
      <c r="BDL42" s="7">
        <f t="shared" si="3336"/>
        <v>0.78175895765472314</v>
      </c>
      <c r="BDM42" s="7">
        <f t="shared" si="3336"/>
        <v>2.0846905537459284</v>
      </c>
      <c r="BDN42" s="7">
        <f t="shared" si="3336"/>
        <v>1.1074918566775245</v>
      </c>
      <c r="BDO42" s="7">
        <f t="shared" si="3336"/>
        <v>0.58631921824104238</v>
      </c>
      <c r="BDP42" s="7">
        <f t="shared" si="3336"/>
        <v>-0.13029315960912052</v>
      </c>
      <c r="BDQ42" s="7">
        <f t="shared" ref="BDQ42:BDR42" si="3337">BDQ16/15.35</f>
        <v>-0.39087947882736157</v>
      </c>
      <c r="BDR42" s="7">
        <f t="shared" si="3337"/>
        <v>-0.32573289902280134</v>
      </c>
      <c r="BDS42" s="7">
        <f t="shared" ref="BDS42:BDT42" si="3338">BDS16/15.35</f>
        <v>-0.13029315960912052</v>
      </c>
      <c r="BDT42" s="7">
        <f t="shared" si="3338"/>
        <v>-6.5146579804560262E-2</v>
      </c>
      <c r="BDU42" s="7">
        <f t="shared" ref="BDU42:BDV42" si="3339">BDU16/15.35</f>
        <v>0.39087947882736157</v>
      </c>
      <c r="BDV42" s="7">
        <f t="shared" si="3339"/>
        <v>3.1270358306188926</v>
      </c>
      <c r="BDW42" s="7">
        <f t="shared" ref="BDW42:BDX42" si="3340">BDW16/15.35</f>
        <v>3.1921824104234529</v>
      </c>
      <c r="BDX42" s="7">
        <f t="shared" si="3340"/>
        <v>5.7980456026058631</v>
      </c>
      <c r="BDY42" s="7">
        <f t="shared" ref="BDY42:BDZ42" si="3341">BDY16/15.35</f>
        <v>7.1661237785016292</v>
      </c>
      <c r="BDZ42" s="7">
        <f t="shared" si="3341"/>
        <v>5.9283387622149837</v>
      </c>
      <c r="BEA42" s="7">
        <f t="shared" ref="BEA42:BEB42" si="3342">BEA16/15.35</f>
        <v>3.9087947882736156</v>
      </c>
      <c r="BEB42" s="7">
        <f t="shared" si="3342"/>
        <v>4.1693811074918568</v>
      </c>
      <c r="BEC42" s="7">
        <f t="shared" ref="BEC42:BED42" si="3343">BEC16/15.35</f>
        <v>4.6905537459283391</v>
      </c>
      <c r="BED42" s="7">
        <f t="shared" si="3343"/>
        <v>6.5146579804560263</v>
      </c>
      <c r="BEE42" s="7">
        <f t="shared" ref="BEE42:BEF42" si="3344">BEE16/15.35</f>
        <v>7.8827361563517915</v>
      </c>
      <c r="BEF42" s="7">
        <f t="shared" si="3344"/>
        <v>7.8175895765472312</v>
      </c>
      <c r="BEG42" s="7">
        <f t="shared" ref="BEG42:BEH42" si="3345">BEG16/15.35</f>
        <v>8.2736156351791532</v>
      </c>
      <c r="BEH42" s="7">
        <f t="shared" si="3345"/>
        <v>9.4462540716612384</v>
      </c>
      <c r="BEI42" s="7">
        <f t="shared" ref="BEI42:BEJ42" si="3346">BEI16/15.35</f>
        <v>9.576547231270359</v>
      </c>
      <c r="BEJ42" s="7">
        <f t="shared" si="3346"/>
        <v>8.1433224755700326</v>
      </c>
      <c r="BEK42" s="7">
        <f t="shared" ref="BEK42:BEL42" si="3347">BEK16/15.35</f>
        <v>4.2996742671009773</v>
      </c>
      <c r="BEL42" s="7">
        <f t="shared" si="3347"/>
        <v>3.3224755700325734</v>
      </c>
      <c r="BEM42" s="7">
        <f t="shared" ref="BEM42:BEN42" si="3348">BEM16/15.35</f>
        <v>2.0195439739413681</v>
      </c>
      <c r="BEN42" s="7">
        <f t="shared" si="3348"/>
        <v>3.9087947882736156</v>
      </c>
      <c r="BEO42" s="7">
        <f t="shared" ref="BEO42:BEP42" si="3349">BEO16/15.35</f>
        <v>3.1921824104234529</v>
      </c>
      <c r="BEP42" s="7">
        <f t="shared" si="3349"/>
        <v>1.2377850162866451</v>
      </c>
      <c r="BEQ42" s="7">
        <f t="shared" ref="BEQ42:BER42" si="3350">BEQ16/15.35</f>
        <v>0.52117263843648209</v>
      </c>
      <c r="BER42" s="7">
        <f t="shared" si="3350"/>
        <v>0.32573289902280134</v>
      </c>
      <c r="BES42" s="7">
        <f t="shared" ref="BES42:BET42" si="3351">BES16/15.35</f>
        <v>1.3029315960912053</v>
      </c>
      <c r="BET42" s="7">
        <f t="shared" si="3351"/>
        <v>9.0553745928338767</v>
      </c>
      <c r="BEU42" s="7">
        <f t="shared" ref="BEU42:BEV42" si="3352">BEU16/15.35</f>
        <v>11.791530944625407</v>
      </c>
      <c r="BEV42" s="7">
        <f t="shared" si="3352"/>
        <v>8.7947882736156355</v>
      </c>
      <c r="BEW42" s="7">
        <f t="shared" ref="BEW42:BEX42" si="3353">BEW16/15.35</f>
        <v>12.964169381107492</v>
      </c>
      <c r="BEX42" s="7">
        <f t="shared" si="3353"/>
        <v>13.680781758957655</v>
      </c>
      <c r="BEY42" s="7">
        <f t="shared" ref="BEY42:BEZ42" si="3354">BEY16/15.35</f>
        <v>11.465798045602606</v>
      </c>
      <c r="BEZ42" s="7">
        <f t="shared" si="3354"/>
        <v>11.726384364820847</v>
      </c>
      <c r="BFA42" s="7">
        <f t="shared" ref="BFA42:BFB42" si="3355">BFA16/15.35</f>
        <v>10.684039087947882</v>
      </c>
      <c r="BFB42" s="7">
        <f t="shared" si="3355"/>
        <v>8.0781758957654723</v>
      </c>
      <c r="BFC42" s="7">
        <f t="shared" ref="BFC42:BFD42" si="3356">BFC16/15.35</f>
        <v>5.6677524429967425</v>
      </c>
      <c r="BFD42" s="7">
        <f t="shared" si="3356"/>
        <v>3.6482084690553749</v>
      </c>
      <c r="BFE42" s="7">
        <f t="shared" ref="BFE42:BFF42" si="3357">BFE16/15.35</f>
        <v>5.6677524429967425</v>
      </c>
      <c r="BFF42" s="7">
        <f t="shared" si="3357"/>
        <v>5.4723127035830617</v>
      </c>
      <c r="BFG42" s="7">
        <f t="shared" ref="BFG42:BFH42" si="3358">BFG16/15.35</f>
        <v>4.6254071661237788</v>
      </c>
      <c r="BFH42" s="7">
        <f t="shared" si="3358"/>
        <v>3.5830618892508146</v>
      </c>
      <c r="BFI42" s="7">
        <f t="shared" ref="BFI42:BFJ42" si="3359">BFI16/15.35</f>
        <v>5.3420195439739411</v>
      </c>
      <c r="BFJ42" s="7">
        <f t="shared" si="3359"/>
        <v>6.8403908794788277</v>
      </c>
      <c r="BFK42" s="7">
        <f t="shared" ref="BFK42:BFL42" si="3360">BFK16/15.35</f>
        <v>6.449511400651466</v>
      </c>
      <c r="BFL42" s="7">
        <f t="shared" si="3360"/>
        <v>5.2117263843648214</v>
      </c>
      <c r="BFM42" s="7">
        <f t="shared" ref="BFM42:BFN42" si="3361">BFM16/15.35</f>
        <v>5.4071661237785014</v>
      </c>
      <c r="BFN42" s="7">
        <f t="shared" si="3361"/>
        <v>5.0814332247557008</v>
      </c>
      <c r="BFO42" s="7">
        <f t="shared" ref="BFO42:BFP42" si="3362">BFO16/15.35</f>
        <v>7.7524429967426709</v>
      </c>
      <c r="BFP42" s="7">
        <f t="shared" si="3362"/>
        <v>8.0781758957654723</v>
      </c>
      <c r="BFQ42" s="7">
        <f t="shared" ref="BFQ42:BFR42" si="3363">BFQ16/15.35</f>
        <v>8.4039087947882738</v>
      </c>
      <c r="BFR42" s="7">
        <f t="shared" si="3363"/>
        <v>7.4918566775244297</v>
      </c>
      <c r="BFS42" s="7">
        <f t="shared" ref="BFS42:BFT42" si="3364">BFS16/15.35</f>
        <v>7.3615635179153101</v>
      </c>
      <c r="BFT42" s="7">
        <f t="shared" si="3364"/>
        <v>7.9478827361563518</v>
      </c>
      <c r="BFU42" s="7">
        <f t="shared" ref="BFU42:BFV42" si="3365">BFU16/15.35</f>
        <v>9.0553745928338767</v>
      </c>
      <c r="BFV42" s="7">
        <f t="shared" si="3365"/>
        <v>10.814332247557003</v>
      </c>
      <c r="BFW42" s="7">
        <f t="shared" ref="BFW42:BFX42" si="3366">BFW16/15.35</f>
        <v>10.423452768729643</v>
      </c>
      <c r="BFX42" s="7">
        <f t="shared" si="3366"/>
        <v>9.120521172638437</v>
      </c>
      <c r="BFY42" s="7">
        <f t="shared" ref="BFY42:BFZ42" si="3367">BFY16/15.35</f>
        <v>9.120521172638437</v>
      </c>
      <c r="BFZ42" s="7">
        <f t="shared" si="3367"/>
        <v>10.749185667752442</v>
      </c>
      <c r="BGA42" s="7">
        <f t="shared" ref="BGA42:BGB42" si="3368">BGA16/15.35</f>
        <v>12.312703583061889</v>
      </c>
      <c r="BGB42" s="7">
        <f t="shared" si="3368"/>
        <v>12.833876221498372</v>
      </c>
      <c r="BGC42" s="7">
        <f t="shared" ref="BGC42:BGD42" si="3369">BGC16/15.35</f>
        <v>15.374592833876221</v>
      </c>
      <c r="BGD42" s="7">
        <f t="shared" si="3369"/>
        <v>12.768729641693811</v>
      </c>
      <c r="BGE42" s="7">
        <f t="shared" ref="BGE42:BGF42" si="3370">BGE16/15.35</f>
        <v>10.488599348534203</v>
      </c>
      <c r="BGF42" s="7">
        <f t="shared" si="3370"/>
        <v>10.618892508143322</v>
      </c>
      <c r="BGG42" s="7">
        <f t="shared" ref="BGG42:BGH42" si="3371">BGG16/15.35</f>
        <v>11.596091205211726</v>
      </c>
      <c r="BGH42" s="7">
        <f t="shared" si="3371"/>
        <v>11.335504885993485</v>
      </c>
      <c r="BGI42" s="7">
        <f t="shared" ref="BGI42:BGJ42" si="3372">BGI16/15.35</f>
        <v>16.677524429967427</v>
      </c>
      <c r="BGJ42" s="7">
        <f t="shared" si="3372"/>
        <v>14.267100977198698</v>
      </c>
      <c r="BGK42" s="7">
        <f t="shared" ref="BGK42:BGL42" si="3373">BGK16/15.35</f>
        <v>14.65798045602606</v>
      </c>
      <c r="BGL42" s="7">
        <f t="shared" si="3373"/>
        <v>14.72312703583062</v>
      </c>
      <c r="BGM42" s="7">
        <f t="shared" ref="BGM42:BGN42" si="3374">BGM16/15.35</f>
        <v>11.856677524429967</v>
      </c>
      <c r="BGN42" s="7">
        <f t="shared" si="3374"/>
        <v>9.576547231270359</v>
      </c>
      <c r="BGO42" s="7">
        <f t="shared" ref="BGO42:BGP42" si="3375">BGO16/15.35</f>
        <v>11.661237785016286</v>
      </c>
      <c r="BGP42" s="7">
        <f t="shared" si="3375"/>
        <v>10.814332247557003</v>
      </c>
      <c r="BGQ42" s="7">
        <f t="shared" ref="BGQ42:BGR42" si="3376">BGQ16/15.35</f>
        <v>9.8371335504886002</v>
      </c>
      <c r="BGR42" s="7">
        <f t="shared" si="3376"/>
        <v>9.0553745928338767</v>
      </c>
      <c r="BGS42" s="7">
        <f t="shared" ref="BGS42:BGT42" si="3377">BGS16/15.35</f>
        <v>8.7296416938110752</v>
      </c>
      <c r="BGT42" s="7">
        <f t="shared" si="3377"/>
        <v>7.2964169381107498</v>
      </c>
      <c r="BGU42" s="7">
        <f t="shared" ref="BGU42" si="3378">BGU16/15.35</f>
        <v>6.5146579804560263</v>
      </c>
      <c r="BGV42" s="7">
        <f t="shared" ref="BGV42:BGW42" si="3379">BGV16/15.35</f>
        <v>6.3843648208469057</v>
      </c>
      <c r="BGW42" s="7">
        <f t="shared" si="3379"/>
        <v>5.7328990228013028</v>
      </c>
      <c r="BGX42" s="7">
        <f t="shared" ref="BGX42:BGY42" si="3380">BGX16/15.35</f>
        <v>5.3420195439739411</v>
      </c>
      <c r="BGY42" s="7">
        <f t="shared" si="3380"/>
        <v>5.1465798045602611</v>
      </c>
      <c r="BGZ42" s="7">
        <f t="shared" ref="BGZ42:BHA42" si="3381">BGZ16/15.35</f>
        <v>6.5146579804560263</v>
      </c>
      <c r="BHA42" s="7">
        <f t="shared" si="3381"/>
        <v>5.6677524429967425</v>
      </c>
      <c r="BHB42" s="7">
        <f t="shared" ref="BHB42:BHC42" si="3382">BHB16/15.35</f>
        <v>4.9511400651465802</v>
      </c>
      <c r="BHC42" s="7">
        <f t="shared" si="3382"/>
        <v>5.1465798045602611</v>
      </c>
      <c r="BHD42" s="7">
        <f t="shared" ref="BHD42:BHE42" si="3383">BHD16/15.35</f>
        <v>4.6254071661237788</v>
      </c>
      <c r="BHE42" s="7">
        <f t="shared" si="3383"/>
        <v>4.8208469055374596</v>
      </c>
      <c r="BHF42" s="7">
        <f t="shared" ref="BHF42:BHG42" si="3384">BHF16/15.35</f>
        <v>6.3843648208469057</v>
      </c>
      <c r="BHG42" s="7">
        <f t="shared" si="3384"/>
        <v>6.2540716612377851</v>
      </c>
      <c r="BHH42" s="7">
        <f t="shared" ref="BHH42:BHI42" si="3385">BHH16/15.35</f>
        <v>6.449511400651466</v>
      </c>
      <c r="BHI42" s="7">
        <f t="shared" si="3385"/>
        <v>8.0781758957654723</v>
      </c>
      <c r="BHJ42" s="7">
        <f t="shared" ref="BHJ42:BHK42" si="3386">BHJ16/15.35</f>
        <v>7.9478827361563518</v>
      </c>
      <c r="BHK42" s="7">
        <f t="shared" si="3386"/>
        <v>6.8403908794788277</v>
      </c>
      <c r="BHL42" s="7">
        <f t="shared" ref="BHL42:BHM42" si="3387">BHL16/15.35</f>
        <v>8.4039087947882738</v>
      </c>
      <c r="BHM42" s="7">
        <f t="shared" si="3387"/>
        <v>7.55700325732899</v>
      </c>
      <c r="BHN42" s="7">
        <f t="shared" ref="BHN42:BHO42" si="3388">BHN16/15.35</f>
        <v>8.8599348534201958</v>
      </c>
      <c r="BHO42" s="7">
        <f t="shared" si="3388"/>
        <v>5.993485342019544</v>
      </c>
      <c r="BHP42" s="7">
        <f t="shared" ref="BHP42:BHQ42" si="3389">BHP16/15.35</f>
        <v>5.993485342019544</v>
      </c>
      <c r="BHQ42" s="7">
        <f t="shared" si="3389"/>
        <v>6.3192182410423454</v>
      </c>
      <c r="BHR42" s="7">
        <f t="shared" ref="BHR42:BHS42" si="3390">BHR16/15.35</f>
        <v>7.1661237785016292</v>
      </c>
      <c r="BHS42" s="7">
        <f t="shared" si="3390"/>
        <v>6.5146579804560263</v>
      </c>
      <c r="BHT42" s="7">
        <f t="shared" ref="BHT42:BHU42" si="3391">BHT16/15.35</f>
        <v>5.9283387622149837</v>
      </c>
      <c r="BHU42" s="7">
        <f t="shared" si="3391"/>
        <v>6.1889250814332248</v>
      </c>
      <c r="BHV42" s="7">
        <f t="shared" ref="BHV42:BHW42" si="3392">BHV16/15.35</f>
        <v>4.6905537459283391</v>
      </c>
      <c r="BHW42" s="7">
        <f t="shared" si="3392"/>
        <v>5.0162866449511405</v>
      </c>
      <c r="BHX42" s="7">
        <f t="shared" ref="BHX42:BIC42" si="3393">BHX16/15.35</f>
        <v>4.6905537459283391</v>
      </c>
      <c r="BHY42" s="7">
        <f t="shared" si="3393"/>
        <v>4.7557003257328994</v>
      </c>
      <c r="BHZ42" s="7">
        <f t="shared" si="3393"/>
        <v>6.3192182410423454</v>
      </c>
      <c r="BIA42" s="7">
        <f t="shared" si="3393"/>
        <v>5.6677524429967425</v>
      </c>
      <c r="BIB42" s="7">
        <f t="shared" si="3393"/>
        <v>5.2768729641693808</v>
      </c>
      <c r="BIC42" s="7">
        <f t="shared" si="3393"/>
        <v>4.5602605863192185</v>
      </c>
      <c r="BID42" s="7">
        <f t="shared" ref="BID42:BIE42" si="3394">BID16/15.35</f>
        <v>4.1042345276872965</v>
      </c>
      <c r="BIE42" s="7">
        <f t="shared" si="3394"/>
        <v>3.778501628664495</v>
      </c>
      <c r="BIF42" s="7">
        <f t="shared" ref="BIF42:BIG42" si="3395">BIF16/15.35</f>
        <v>4.7557003257328994</v>
      </c>
      <c r="BIG42" s="7">
        <f t="shared" si="3395"/>
        <v>4.9511400651465802</v>
      </c>
      <c r="BIH42" s="7">
        <f t="shared" ref="BIH42:BII42" si="3396">BIH16/15.35</f>
        <v>5.8631921824104234</v>
      </c>
      <c r="BII42" s="7">
        <f t="shared" si="3396"/>
        <v>5.5374592833876219</v>
      </c>
      <c r="BIJ42" s="7">
        <f t="shared" ref="BIJ42" si="3397">BIJ16/15.35</f>
        <v>4.1042345276872965</v>
      </c>
      <c r="BIK42" s="7">
        <f t="shared" ref="BIK42:BIP42" si="3398">BIK16/15.35</f>
        <v>3.3224755700325734</v>
      </c>
      <c r="BIL42" s="7">
        <f t="shared" si="3398"/>
        <v>3.5179153094462543</v>
      </c>
      <c r="BIM42" s="7">
        <f t="shared" si="3398"/>
        <v>3.5830618892508146</v>
      </c>
      <c r="BIN42" s="7">
        <f t="shared" si="3398"/>
        <v>3.778501628664495</v>
      </c>
      <c r="BIO42" s="7">
        <f t="shared" si="3398"/>
        <v>2.9315960912052117</v>
      </c>
      <c r="BIP42" s="7">
        <f t="shared" si="3398"/>
        <v>2.3452768729641695</v>
      </c>
      <c r="BIQ42" s="7">
        <f t="shared" ref="BIQ42:BIR42" si="3399">BIQ16/15.35</f>
        <v>1.0423452768729642</v>
      </c>
      <c r="BIR42" s="7">
        <f t="shared" si="3399"/>
        <v>0.78175895765472314</v>
      </c>
      <c r="BIS42" s="7">
        <f t="shared" ref="BIS42:BIT42" si="3400">BIS16/15.35</f>
        <v>2.0846905537459284</v>
      </c>
      <c r="BIT42" s="7">
        <f t="shared" si="3400"/>
        <v>2.1498371335504887</v>
      </c>
      <c r="BIU42" s="7">
        <f t="shared" ref="BIU42:BIV42" si="3401">BIU16/15.35</f>
        <v>1.8892508143322475</v>
      </c>
      <c r="BIV42" s="7">
        <f t="shared" si="3401"/>
        <v>1.6286644951140066</v>
      </c>
      <c r="BIW42" s="7">
        <f t="shared" ref="BIW42" si="3402">BIW16/15.35</f>
        <v>2.4755700325732901</v>
      </c>
      <c r="BIX42" s="7">
        <f t="shared" ref="BIX42:BJC42" si="3403">BIX16/15.35</f>
        <v>2.214983713355049</v>
      </c>
      <c r="BIY42" s="7">
        <f t="shared" si="3403"/>
        <v>4.3648208469055376</v>
      </c>
      <c r="BIZ42" s="7">
        <f t="shared" si="3403"/>
        <v>4.1042345276872965</v>
      </c>
      <c r="BJA42" s="7">
        <f t="shared" si="3403"/>
        <v>6.5146579804560263</v>
      </c>
      <c r="BJB42" s="7">
        <f t="shared" si="3403"/>
        <v>6.9706840390879483</v>
      </c>
      <c r="BJC42" s="7">
        <f t="shared" si="3403"/>
        <v>6.7752442996742674</v>
      </c>
      <c r="BJD42" s="7">
        <f t="shared" ref="BJD42:BJE42" si="3404">BJD16/15.35</f>
        <v>7.2312703583061895</v>
      </c>
      <c r="BJE42" s="7">
        <f t="shared" si="3404"/>
        <v>6.6449511400651469</v>
      </c>
      <c r="BJF42" s="7">
        <f t="shared" ref="BJF42:BJG42" si="3405">BJF16/15.35</f>
        <v>7.55700325732899</v>
      </c>
      <c r="BJG42" s="7">
        <f t="shared" si="3405"/>
        <v>6.5146579804560263</v>
      </c>
      <c r="BJH42" s="7">
        <f t="shared" ref="BJH42:BJI42" si="3406">BJH16/15.35</f>
        <v>5.6026058631921822</v>
      </c>
      <c r="BJI42" s="7">
        <f t="shared" si="3406"/>
        <v>3.9739413680781759</v>
      </c>
      <c r="BJJ42" s="7">
        <f t="shared" ref="BJJ42:BJK42" si="3407">BJJ16/15.35</f>
        <v>2.5407166123778504</v>
      </c>
      <c r="BJK42" s="7">
        <f t="shared" si="3407"/>
        <v>4.4951140065146582</v>
      </c>
      <c r="BJL42" s="7">
        <f t="shared" ref="BJL42:BJM42" si="3408">BJL16/15.35</f>
        <v>4.6254071661237788</v>
      </c>
      <c r="BJM42" s="7">
        <f t="shared" si="3408"/>
        <v>6.905537459283388</v>
      </c>
      <c r="BJN42" s="7">
        <f t="shared" ref="BJN42:BJO42" si="3409">BJN16/15.35</f>
        <v>6.2540716612377851</v>
      </c>
      <c r="BJO42" s="7">
        <f t="shared" si="3409"/>
        <v>6.449511400651466</v>
      </c>
      <c r="BJP42" s="7">
        <f t="shared" ref="BJP42:BJQ42" si="3410">BJP16/15.35</f>
        <v>6.2540716612377851</v>
      </c>
      <c r="BJQ42" s="7">
        <f t="shared" si="3410"/>
        <v>6.1237785016286646</v>
      </c>
      <c r="BJR42" s="7">
        <f t="shared" ref="BJR42:BJS42" si="3411">BJR16/15.35</f>
        <v>5.7328990228013028</v>
      </c>
      <c r="BJS42" s="7">
        <f t="shared" si="3411"/>
        <v>5.7980456026058631</v>
      </c>
      <c r="BJT42" s="7">
        <f t="shared" ref="BJT42:BJU42" si="3412">BJT16/15.35</f>
        <v>5.7328990228013028</v>
      </c>
      <c r="BJU42" s="7">
        <f t="shared" si="3412"/>
        <v>4.4951140065146582</v>
      </c>
      <c r="BJV42" s="7">
        <f t="shared" ref="BJV42:BJW42" si="3413">BJV16/15.35</f>
        <v>4.1042345276872965</v>
      </c>
      <c r="BJW42" s="7">
        <f t="shared" si="3413"/>
        <v>3.9087947882736156</v>
      </c>
      <c r="BJX42" s="7">
        <f t="shared" ref="BJX42:BJY42" si="3414">BJX16/15.35</f>
        <v>4.1042345276872965</v>
      </c>
      <c r="BJY42" s="7">
        <f t="shared" si="3414"/>
        <v>3.6482084690553749</v>
      </c>
      <c r="BJZ42" s="7">
        <f t="shared" ref="BJZ42:BKA42" si="3415">BJZ16/15.35</f>
        <v>3.8436482084690553</v>
      </c>
      <c r="BKA42" s="7">
        <f t="shared" si="3415"/>
        <v>3.7133550488599347</v>
      </c>
      <c r="BKB42" s="7">
        <f t="shared" ref="BKB42:BKC42" si="3416">BKB16/15.35</f>
        <v>10.749185667752442</v>
      </c>
      <c r="BKC42" s="7">
        <f t="shared" si="3416"/>
        <v>6.7752442996742674</v>
      </c>
      <c r="BKD42" s="7">
        <f t="shared" ref="BKD42:BKE42" si="3417">BKD16/15.35</f>
        <v>6.5798045602605866</v>
      </c>
      <c r="BKE42" s="7">
        <f t="shared" si="3417"/>
        <v>6.2540716612377851</v>
      </c>
      <c r="BKF42" s="7">
        <f t="shared" ref="BKF42" si="3418">BKF16/15.35</f>
        <v>5.7980456026058631</v>
      </c>
      <c r="BKG42" s="7">
        <f t="shared" ref="BKG42:BKL42" si="3419">BKG16/15.35</f>
        <v>5.6026058631921822</v>
      </c>
      <c r="BKH42" s="7">
        <f t="shared" si="3419"/>
        <v>5.2768729641693808</v>
      </c>
      <c r="BKI42" s="7">
        <f t="shared" si="3419"/>
        <v>4.3648208469055376</v>
      </c>
      <c r="BKJ42" s="7">
        <f t="shared" si="3419"/>
        <v>5.1465798045602611</v>
      </c>
      <c r="BKK42" s="7">
        <f t="shared" si="3419"/>
        <v>5.7980456026058631</v>
      </c>
      <c r="BKL42" s="7">
        <f t="shared" si="3419"/>
        <v>4.3648208469055376</v>
      </c>
      <c r="BKM42" s="7">
        <f t="shared" ref="BKM42:BKN42" si="3420">BKM16/15.35</f>
        <v>3.452768729641694</v>
      </c>
      <c r="BKN42" s="7">
        <f t="shared" si="3420"/>
        <v>4.234527687296417</v>
      </c>
      <c r="BKO42" s="7">
        <f t="shared" ref="BKO42:BKP42" si="3421">BKO16/15.35</f>
        <v>5.2768729641693808</v>
      </c>
      <c r="BKP42" s="7">
        <f t="shared" si="3421"/>
        <v>4.4951140065146582</v>
      </c>
      <c r="BKQ42" s="7">
        <f t="shared" ref="BKQ42:BKR42" si="3422">BKQ16/15.35</f>
        <v>4.4299674267100979</v>
      </c>
      <c r="BKR42" s="7">
        <f t="shared" si="3422"/>
        <v>5.6026058631921822</v>
      </c>
      <c r="BKS42" s="7">
        <f t="shared" ref="BKS42:BKT42" si="3423">BKS16/15.35</f>
        <v>4.7557003257328994</v>
      </c>
      <c r="BKT42" s="7">
        <f t="shared" si="3423"/>
        <v>4.7557003257328994</v>
      </c>
      <c r="BKU42" s="7">
        <f t="shared" ref="BKU42:BKV42" si="3424">BKU16/15.35</f>
        <v>4.8859934853420199</v>
      </c>
      <c r="BKV42" s="7">
        <f t="shared" si="3424"/>
        <v>5.4071661237785014</v>
      </c>
      <c r="BKW42" s="7">
        <f t="shared" ref="BKW42:BKX42" si="3425">BKW16/15.35</f>
        <v>6.6449511400651469</v>
      </c>
      <c r="BKX42" s="7">
        <f t="shared" si="3425"/>
        <v>5.3420195439739411</v>
      </c>
      <c r="BKY42" s="7">
        <f t="shared" ref="BKY42:BKZ42" si="3426">BKY16/15.35</f>
        <v>5.1465798045602611</v>
      </c>
      <c r="BKZ42" s="7">
        <f t="shared" si="3426"/>
        <v>4.4951140065146582</v>
      </c>
      <c r="BLA42" s="7">
        <f t="shared" ref="BLA42:BLB42" si="3427">BLA16/15.35</f>
        <v>4.6905537459283391</v>
      </c>
      <c r="BLB42" s="7">
        <f t="shared" si="3427"/>
        <v>4.4299674267100979</v>
      </c>
      <c r="BLC42" s="7">
        <f t="shared" ref="BLC42:BLD42" si="3428">BLC16/15.35</f>
        <v>5.1465798045602611</v>
      </c>
      <c r="BLD42" s="7">
        <f t="shared" si="3428"/>
        <v>4.0390879478827362</v>
      </c>
      <c r="BLE42" s="7">
        <f t="shared" ref="BLE42:BLF42" si="3429">BLE16/15.35</f>
        <v>6.0586319218241043</v>
      </c>
      <c r="BLF42" s="7">
        <f t="shared" si="3429"/>
        <v>6.1889250814332248</v>
      </c>
      <c r="BLG42" s="7">
        <f t="shared" ref="BLG42:BLH42" si="3430">BLG16/15.35</f>
        <v>5.7980456026058631</v>
      </c>
      <c r="BLH42" s="7">
        <f t="shared" si="3430"/>
        <v>5.4723127035830617</v>
      </c>
      <c r="BLI42" s="7">
        <f t="shared" ref="BLI42:BLJ42" si="3431">BLI16/15.35</f>
        <v>7.1009771986970689</v>
      </c>
      <c r="BLJ42" s="7">
        <f t="shared" si="3431"/>
        <v>6.5798045602605866</v>
      </c>
      <c r="BLK42" s="7">
        <f t="shared" ref="BLK42:BLL42" si="3432">BLK16/15.35</f>
        <v>7.6872964169381106</v>
      </c>
      <c r="BLL42" s="7">
        <f t="shared" si="3432"/>
        <v>7.8175895765472312</v>
      </c>
      <c r="BLM42" s="7">
        <f t="shared" ref="BLM42:BLN42" si="3433">BLM16/15.35</f>
        <v>8.2084690553745929</v>
      </c>
      <c r="BLN42" s="7">
        <f t="shared" si="3433"/>
        <v>9.1856677524429973</v>
      </c>
      <c r="BLO42" s="7">
        <f t="shared" ref="BLO42:BLP42" si="3434">BLO16/15.35</f>
        <v>7.6872964169381106</v>
      </c>
      <c r="BLP42" s="7">
        <f t="shared" si="3434"/>
        <v>7.2312703583061895</v>
      </c>
      <c r="BLQ42" s="7">
        <f t="shared" ref="BLQ42:BLR42" si="3435">BLQ16/15.35</f>
        <v>8.1433224755700326</v>
      </c>
      <c r="BLR42" s="7">
        <f t="shared" si="3435"/>
        <v>9.9022801302931605</v>
      </c>
      <c r="BLS42" s="7">
        <f t="shared" ref="BLS42:BLT42" si="3436">BLS16/15.35</f>
        <v>12.833876221498372</v>
      </c>
      <c r="BLT42" s="7">
        <f t="shared" si="3436"/>
        <v>10.488599348534203</v>
      </c>
      <c r="BLU42" s="7">
        <f t="shared" ref="BLU42:BLV42" si="3437">BLU16/15.35</f>
        <v>11.791530944625407</v>
      </c>
      <c r="BLV42" s="7">
        <f t="shared" si="3437"/>
        <v>15.504885993485342</v>
      </c>
      <c r="BLW42" s="7">
        <f t="shared" ref="BLW42:BLX42" si="3438">BLW16/15.35</f>
        <v>16.156351791530945</v>
      </c>
      <c r="BLX42" s="7">
        <f t="shared" si="3438"/>
        <v>14.462540716612379</v>
      </c>
      <c r="BLY42" s="7">
        <f t="shared" ref="BLY42:BLZ42" si="3439">BLY16/15.35</f>
        <v>10.814332247557003</v>
      </c>
      <c r="BLZ42" s="7">
        <f t="shared" si="3439"/>
        <v>9.7719869706840399</v>
      </c>
      <c r="BMA42" s="7">
        <f t="shared" ref="BMA42:BMB42" si="3440">BMA16/15.35</f>
        <v>7.6221498371335503</v>
      </c>
      <c r="BMB42" s="7">
        <f t="shared" si="3440"/>
        <v>6.905537459283388</v>
      </c>
      <c r="BMC42" s="7">
        <f t="shared" ref="BMC42:BMD42" si="3441">BMC16/15.35</f>
        <v>5.7328990228013028</v>
      </c>
      <c r="BMD42" s="7">
        <f t="shared" si="3441"/>
        <v>6.0586319218241043</v>
      </c>
      <c r="BME42" s="7">
        <f t="shared" ref="BME42:BMF42" si="3442">BME16/15.35</f>
        <v>5.8631921824104234</v>
      </c>
      <c r="BMF42" s="7">
        <f t="shared" si="3442"/>
        <v>6.3192182410423454</v>
      </c>
      <c r="BMG42" s="7">
        <f t="shared" ref="BMG42:BMH42" si="3443">BMG16/15.35</f>
        <v>6.9706840390879483</v>
      </c>
      <c r="BMH42" s="7">
        <f t="shared" si="3443"/>
        <v>15.504885993485342</v>
      </c>
      <c r="BMI42" s="7">
        <f t="shared" ref="BMI42:BMJ42" si="3444">BMI16/15.35</f>
        <v>10.358306188925082</v>
      </c>
      <c r="BMJ42" s="7">
        <f t="shared" si="3444"/>
        <v>9.3159609120521178</v>
      </c>
      <c r="BMK42" s="7">
        <f t="shared" ref="BMK42:BML42" si="3445">BMK16/15.35</f>
        <v>8.4690553745928341</v>
      </c>
      <c r="BML42" s="7">
        <f t="shared" si="3445"/>
        <v>9.1856677524429973</v>
      </c>
      <c r="BMM42" s="7">
        <f t="shared" ref="BMM42:BMN42" si="3446">BMM16/15.35</f>
        <v>9.3811074918566781</v>
      </c>
      <c r="BMN42" s="7">
        <f t="shared" si="3446"/>
        <v>9.120521172638437</v>
      </c>
      <c r="BMO42" s="7">
        <f t="shared" ref="BMO42:BMP42" si="3447">BMO16/15.35</f>
        <v>8.7947882736156355</v>
      </c>
      <c r="BMP42" s="7">
        <f t="shared" si="3447"/>
        <v>9.1856677524429973</v>
      </c>
      <c r="BMQ42" s="7">
        <f t="shared" ref="BMQ42:BMR42" si="3448">BMQ16/15.35</f>
        <v>8.0130293159609121</v>
      </c>
      <c r="BMR42" s="7">
        <f t="shared" si="3448"/>
        <v>9.9674267100977207</v>
      </c>
      <c r="BMS42" s="7">
        <f t="shared" ref="BMS42:BMT42" si="3449">BMS16/15.35</f>
        <v>8.1433224755700326</v>
      </c>
      <c r="BMT42" s="7">
        <f t="shared" si="3449"/>
        <v>8.0130293159609121</v>
      </c>
      <c r="BMU42" s="7">
        <f t="shared" ref="BMU42:BMV42" si="3450">BMU16/15.35</f>
        <v>6.3192182410423454</v>
      </c>
      <c r="BMV42" s="7">
        <f t="shared" si="3450"/>
        <v>7.4267100977198695</v>
      </c>
      <c r="BMW42" s="7">
        <f t="shared" ref="BMW42:BMX42" si="3451">BMW16/15.35</f>
        <v>7.8175895765472312</v>
      </c>
      <c r="BMX42" s="7">
        <f t="shared" si="3451"/>
        <v>6.7752442996742674</v>
      </c>
      <c r="BMY42" s="7">
        <f t="shared" ref="BMY42" si="3452">BMY16/15.35</f>
        <v>6.449511400651466</v>
      </c>
    </row>
    <row r="43" spans="1:1715" s="6" customFormat="1" ht="13.5" customHeight="1" x14ac:dyDescent="0.25">
      <c r="A43" s="74"/>
      <c r="B43" s="75"/>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c r="FR43" s="75"/>
      <c r="FS43" s="75"/>
      <c r="FT43" s="75"/>
      <c r="FU43" s="75"/>
      <c r="FV43" s="75"/>
      <c r="FW43" s="75"/>
      <c r="FX43" s="75"/>
      <c r="FY43" s="75"/>
      <c r="FZ43" s="75"/>
      <c r="GA43" s="75"/>
      <c r="GB43" s="75"/>
      <c r="GC43" s="75"/>
      <c r="GD43" s="75"/>
      <c r="GE43" s="75"/>
      <c r="GF43" s="75"/>
      <c r="GG43" s="75"/>
      <c r="GH43" s="75"/>
      <c r="GI43" s="75"/>
      <c r="GJ43" s="75"/>
      <c r="GK43" s="75"/>
      <c r="GL43" s="75"/>
      <c r="GM43" s="75"/>
      <c r="GN43" s="75"/>
      <c r="GO43" s="75"/>
      <c r="GP43" s="75"/>
      <c r="GQ43" s="75"/>
      <c r="GR43" s="75"/>
      <c r="GS43" s="75"/>
      <c r="GT43" s="75"/>
      <c r="GU43" s="75"/>
      <c r="GV43" s="75"/>
      <c r="GW43" s="75"/>
      <c r="GX43" s="75"/>
      <c r="GY43" s="75"/>
      <c r="GZ43" s="75"/>
      <c r="HA43" s="75"/>
      <c r="HB43" s="75"/>
      <c r="HC43" s="75"/>
      <c r="HD43" s="75"/>
      <c r="HE43" s="75"/>
      <c r="HF43" s="75"/>
      <c r="HG43" s="75"/>
      <c r="HH43" s="75"/>
      <c r="HI43" s="75"/>
      <c r="HJ43" s="75"/>
      <c r="HK43" s="75"/>
      <c r="HL43" s="75"/>
      <c r="HM43" s="75"/>
      <c r="HN43" s="75"/>
      <c r="HO43" s="75"/>
      <c r="HP43" s="75"/>
      <c r="HQ43" s="75"/>
      <c r="HR43" s="75"/>
      <c r="HS43" s="75"/>
      <c r="HT43" s="75"/>
      <c r="HU43" s="75"/>
      <c r="HV43" s="75"/>
      <c r="HW43" s="75"/>
      <c r="HX43" s="75"/>
      <c r="HY43" s="75"/>
      <c r="HZ43" s="75"/>
      <c r="IA43" s="75"/>
      <c r="IB43" s="75"/>
      <c r="IC43" s="75"/>
      <c r="ID43" s="75"/>
      <c r="IE43" s="75"/>
      <c r="IF43" s="75"/>
      <c r="IG43" s="75"/>
      <c r="IH43" s="75"/>
      <c r="II43" s="75"/>
      <c r="IJ43" s="75"/>
      <c r="IK43" s="75"/>
      <c r="IL43" s="75"/>
      <c r="IM43" s="75"/>
      <c r="IN43" s="75"/>
      <c r="IO43" s="75"/>
      <c r="IP43" s="75"/>
      <c r="IQ43" s="75"/>
      <c r="IR43" s="75"/>
      <c r="IS43" s="75"/>
      <c r="IT43" s="75"/>
      <c r="IU43" s="75"/>
      <c r="IV43" s="75"/>
      <c r="IW43" s="75"/>
      <c r="IX43" s="75"/>
      <c r="IY43" s="75"/>
      <c r="IZ43" s="75"/>
      <c r="JA43" s="75"/>
      <c r="JB43" s="75"/>
      <c r="JC43" s="75"/>
      <c r="JD43" s="75"/>
      <c r="JE43" s="75"/>
      <c r="JF43" s="75"/>
      <c r="JG43" s="75"/>
      <c r="JH43" s="75"/>
      <c r="JI43" s="75"/>
      <c r="JJ43" s="75"/>
      <c r="JK43" s="75"/>
      <c r="JL43" s="75"/>
      <c r="JM43" s="75"/>
      <c r="JN43" s="75"/>
      <c r="JO43" s="75"/>
      <c r="JP43" s="75"/>
      <c r="JQ43" s="75"/>
      <c r="JR43" s="75"/>
      <c r="JS43" s="75"/>
      <c r="JT43" s="75"/>
      <c r="JU43" s="75"/>
      <c r="JV43" s="75"/>
      <c r="JW43" s="75"/>
      <c r="JX43" s="75"/>
      <c r="JY43" s="75"/>
      <c r="JZ43" s="75"/>
      <c r="KA43" s="75"/>
      <c r="KB43" s="75"/>
      <c r="KC43" s="75"/>
      <c r="KD43" s="75"/>
      <c r="KE43" s="75"/>
      <c r="KF43" s="75"/>
      <c r="KG43" s="75"/>
      <c r="KH43" s="75"/>
      <c r="KI43" s="75"/>
      <c r="KJ43" s="75"/>
      <c r="KK43" s="75"/>
      <c r="KL43" s="75"/>
      <c r="KM43" s="75"/>
      <c r="KN43" s="75"/>
      <c r="KO43" s="75"/>
      <c r="KP43" s="75"/>
      <c r="KQ43" s="75"/>
      <c r="KR43" s="75"/>
      <c r="KS43" s="75"/>
      <c r="KT43" s="75"/>
      <c r="KU43" s="75"/>
      <c r="KV43" s="75"/>
      <c r="KW43" s="75"/>
      <c r="KX43" s="75"/>
      <c r="KY43" s="75"/>
      <c r="KZ43" s="75"/>
      <c r="LA43" s="75"/>
      <c r="LB43" s="75"/>
      <c r="LC43" s="75"/>
      <c r="LD43" s="75"/>
      <c r="LE43" s="75"/>
      <c r="LF43" s="75"/>
      <c r="LG43" s="75"/>
      <c r="LH43" s="75"/>
      <c r="LI43" s="75"/>
      <c r="LJ43" s="75"/>
      <c r="LK43" s="75"/>
      <c r="LL43" s="75"/>
      <c r="LM43" s="75"/>
      <c r="LN43" s="75"/>
      <c r="LO43" s="75"/>
      <c r="LP43" s="75"/>
      <c r="LQ43" s="75"/>
      <c r="LR43" s="75"/>
      <c r="LS43" s="75"/>
      <c r="LT43" s="75"/>
      <c r="LU43" s="75"/>
      <c r="LV43" s="75"/>
      <c r="LW43" s="75"/>
      <c r="LX43" s="75"/>
      <c r="LY43" s="75"/>
      <c r="LZ43" s="75"/>
      <c r="MA43" s="75"/>
      <c r="MB43" s="75"/>
      <c r="MC43" s="75"/>
      <c r="MD43" s="75"/>
      <c r="ME43" s="75"/>
      <c r="MF43" s="75"/>
      <c r="MG43" s="75"/>
      <c r="MH43" s="75"/>
      <c r="MI43" s="75"/>
      <c r="MJ43" s="75"/>
      <c r="MK43" s="75"/>
      <c r="ML43" s="75"/>
      <c r="MM43" s="75"/>
      <c r="MN43" s="75"/>
      <c r="MO43" s="75"/>
      <c r="MP43" s="75"/>
      <c r="MQ43" s="75"/>
      <c r="MR43" s="75"/>
      <c r="MS43" s="75"/>
      <c r="MT43" s="75"/>
      <c r="MU43" s="75"/>
      <c r="MV43" s="75"/>
      <c r="MW43" s="75"/>
      <c r="MX43" s="75"/>
      <c r="MY43" s="75"/>
      <c r="MZ43" s="75"/>
      <c r="NA43" s="75"/>
      <c r="NB43" s="75"/>
      <c r="NC43" s="75"/>
      <c r="ND43" s="75"/>
      <c r="NE43" s="75"/>
      <c r="NF43" s="75"/>
      <c r="NG43" s="75"/>
      <c r="NH43" s="75"/>
      <c r="NI43" s="75"/>
      <c r="NJ43" s="75"/>
      <c r="NK43" s="75"/>
      <c r="NL43" s="75"/>
      <c r="NM43" s="75"/>
      <c r="NN43" s="75"/>
      <c r="NO43" s="75"/>
      <c r="NP43" s="75"/>
      <c r="NQ43" s="75"/>
      <c r="NR43" s="75"/>
      <c r="NS43" s="75"/>
      <c r="NT43" s="75"/>
      <c r="NU43" s="75"/>
      <c r="NV43" s="75"/>
      <c r="NW43" s="75"/>
      <c r="NX43" s="75"/>
      <c r="NY43" s="75"/>
      <c r="NZ43" s="75"/>
      <c r="OA43" s="75"/>
      <c r="OB43" s="75"/>
      <c r="OC43" s="75"/>
      <c r="OD43" s="75"/>
      <c r="OE43" s="75"/>
      <c r="OF43" s="75"/>
      <c r="OG43" s="75"/>
      <c r="OH43" s="75"/>
      <c r="OI43" s="75"/>
      <c r="OJ43" s="75"/>
      <c r="OK43" s="75"/>
      <c r="OL43" s="75"/>
      <c r="OM43" s="75"/>
      <c r="ON43" s="75"/>
      <c r="OO43" s="75"/>
      <c r="OP43" s="75"/>
      <c r="OQ43" s="75"/>
      <c r="OR43" s="75"/>
      <c r="OS43" s="75"/>
      <c r="OT43" s="75"/>
      <c r="OU43" s="75"/>
      <c r="OV43" s="75"/>
      <c r="OW43" s="75"/>
      <c r="OX43" s="75"/>
      <c r="OY43" s="75"/>
      <c r="OZ43" s="75"/>
      <c r="PA43" s="75"/>
      <c r="PB43" s="75"/>
      <c r="PC43" s="75"/>
      <c r="PD43" s="75"/>
      <c r="PE43" s="75"/>
      <c r="PF43" s="75"/>
      <c r="PG43" s="75"/>
      <c r="PH43" s="75"/>
      <c r="PI43" s="75"/>
      <c r="PJ43" s="75"/>
      <c r="PK43" s="75"/>
      <c r="PL43" s="75"/>
      <c r="PM43" s="75"/>
      <c r="PN43" s="75"/>
      <c r="PO43" s="75"/>
      <c r="PP43" s="75"/>
      <c r="PQ43" s="75"/>
      <c r="PR43" s="75"/>
      <c r="PS43" s="75"/>
      <c r="PT43" s="75"/>
      <c r="PU43" s="75"/>
      <c r="PV43" s="75"/>
      <c r="PW43" s="75"/>
      <c r="PX43" s="75"/>
      <c r="PY43" s="75"/>
      <c r="PZ43" s="75"/>
      <c r="QA43" s="75"/>
      <c r="QB43" s="75"/>
      <c r="QC43" s="75"/>
      <c r="QD43" s="75"/>
      <c r="QE43" s="75"/>
      <c r="QF43" s="75"/>
      <c r="QG43" s="75"/>
      <c r="QH43" s="75"/>
      <c r="QI43" s="75"/>
      <c r="QJ43" s="75"/>
      <c r="QK43" s="75"/>
      <c r="QL43" s="75"/>
      <c r="QM43" s="75"/>
      <c r="QN43" s="75"/>
      <c r="QO43" s="75"/>
      <c r="QP43" s="75"/>
      <c r="QQ43" s="75"/>
      <c r="QR43" s="75"/>
      <c r="QS43" s="75"/>
      <c r="QT43" s="75"/>
      <c r="QU43" s="75"/>
      <c r="QV43" s="75"/>
      <c r="QW43" s="75"/>
      <c r="QX43" s="75"/>
      <c r="QY43" s="75"/>
      <c r="QZ43" s="75"/>
      <c r="RA43" s="75"/>
      <c r="RB43" s="75"/>
      <c r="RC43" s="75"/>
      <c r="RD43" s="75"/>
      <c r="RE43" s="75"/>
      <c r="RF43" s="75"/>
      <c r="RG43" s="75"/>
      <c r="RH43" s="75"/>
      <c r="RI43" s="75"/>
      <c r="RJ43" s="75"/>
      <c r="RK43" s="75"/>
      <c r="RL43" s="75"/>
      <c r="RM43" s="75"/>
      <c r="RN43" s="75"/>
      <c r="RO43" s="75"/>
      <c r="RP43" s="75"/>
      <c r="RQ43" s="75"/>
      <c r="RR43" s="75"/>
      <c r="RS43" s="75"/>
      <c r="RT43" s="75"/>
      <c r="RU43" s="75"/>
      <c r="RV43" s="75"/>
      <c r="RW43" s="75"/>
      <c r="RX43" s="75"/>
      <c r="RY43" s="75"/>
      <c r="RZ43" s="75"/>
      <c r="SA43" s="75"/>
      <c r="SB43" s="75"/>
      <c r="SC43" s="75"/>
      <c r="SD43" s="75"/>
      <c r="SE43" s="75"/>
      <c r="SF43" s="75"/>
      <c r="SG43" s="75"/>
      <c r="SH43" s="75"/>
      <c r="SI43" s="75"/>
      <c r="SJ43" s="75"/>
      <c r="SK43" s="75"/>
      <c r="SL43" s="75"/>
      <c r="SM43" s="75"/>
      <c r="SN43" s="75"/>
      <c r="SO43" s="75"/>
      <c r="SP43" s="75"/>
      <c r="SQ43" s="75"/>
      <c r="SR43" s="75"/>
      <c r="SS43" s="75"/>
      <c r="ST43" s="75"/>
      <c r="SU43" s="75"/>
      <c r="SV43" s="75"/>
      <c r="SW43" s="75"/>
      <c r="SX43" s="75"/>
      <c r="SY43" s="75"/>
      <c r="SZ43" s="75"/>
      <c r="TA43" s="75"/>
      <c r="TB43" s="75"/>
      <c r="TC43" s="75"/>
      <c r="TD43" s="75"/>
      <c r="TE43" s="75"/>
      <c r="TF43" s="75"/>
      <c r="TG43" s="75"/>
      <c r="TH43" s="75"/>
      <c r="TI43" s="75"/>
      <c r="TJ43" s="75"/>
      <c r="TK43" s="75"/>
      <c r="TL43" s="75"/>
      <c r="TM43" s="75"/>
      <c r="TN43" s="75"/>
      <c r="TO43" s="75"/>
      <c r="TP43" s="75"/>
      <c r="TQ43" s="75"/>
      <c r="TR43" s="75"/>
      <c r="TS43" s="75"/>
      <c r="TT43" s="75"/>
      <c r="TU43" s="75"/>
      <c r="TV43" s="75"/>
      <c r="TW43" s="75"/>
      <c r="TX43" s="75"/>
      <c r="TY43" s="75"/>
      <c r="TZ43" s="75"/>
      <c r="UA43" s="75"/>
      <c r="UB43" s="75"/>
      <c r="UC43" s="75"/>
      <c r="UD43" s="75"/>
      <c r="UE43" s="75"/>
      <c r="UF43" s="75"/>
      <c r="UG43" s="75"/>
      <c r="UH43" s="75"/>
      <c r="UI43" s="75"/>
      <c r="UJ43" s="75"/>
      <c r="UK43" s="75"/>
      <c r="UL43" s="75"/>
      <c r="UM43" s="75"/>
      <c r="UN43" s="75"/>
      <c r="UO43" s="75"/>
      <c r="UP43" s="75"/>
      <c r="UQ43" s="75"/>
      <c r="UR43" s="75"/>
      <c r="US43" s="75"/>
      <c r="UT43" s="75"/>
      <c r="UU43" s="75"/>
      <c r="UV43" s="75"/>
      <c r="UW43" s="75"/>
      <c r="UX43" s="75"/>
      <c r="UY43" s="75"/>
      <c r="UZ43" s="75"/>
      <c r="VA43" s="75"/>
      <c r="VB43" s="75"/>
      <c r="VC43" s="75"/>
      <c r="VD43" s="75"/>
      <c r="VE43" s="75"/>
      <c r="VF43" s="75"/>
      <c r="VG43" s="75"/>
      <c r="VH43" s="75"/>
      <c r="VI43" s="75"/>
      <c r="VJ43" s="75"/>
      <c r="VK43" s="75"/>
      <c r="VL43" s="75"/>
      <c r="VM43" s="75"/>
      <c r="VN43" s="75"/>
      <c r="VO43" s="75"/>
      <c r="VP43" s="75"/>
      <c r="VQ43" s="75"/>
      <c r="VR43" s="75"/>
      <c r="VS43" s="75"/>
      <c r="VT43" s="75"/>
      <c r="VU43" s="75"/>
      <c r="VV43" s="75"/>
      <c r="VW43" s="75"/>
      <c r="VX43" s="75"/>
      <c r="VY43" s="75"/>
      <c r="VZ43" s="75"/>
      <c r="WA43" s="75"/>
      <c r="WB43" s="75"/>
      <c r="WC43" s="75"/>
      <c r="WD43" s="75"/>
      <c r="WE43" s="75"/>
      <c r="WF43" s="75"/>
      <c r="WG43" s="75"/>
      <c r="WH43" s="75"/>
      <c r="WI43" s="75"/>
      <c r="WJ43" s="75"/>
      <c r="WK43" s="75"/>
      <c r="WL43" s="75"/>
      <c r="WM43" s="75"/>
      <c r="WN43" s="75"/>
      <c r="WO43" s="75"/>
      <c r="WP43" s="75"/>
      <c r="WQ43" s="75"/>
      <c r="WR43" s="75"/>
      <c r="WS43" s="75"/>
      <c r="WT43" s="75"/>
      <c r="WU43" s="75"/>
      <c r="WV43" s="75"/>
      <c r="WW43" s="75"/>
      <c r="WX43" s="75"/>
      <c r="WY43" s="75"/>
      <c r="WZ43" s="75"/>
      <c r="XA43" s="75"/>
      <c r="XB43" s="75"/>
      <c r="XC43" s="75"/>
      <c r="XD43" s="75"/>
      <c r="XE43" s="75"/>
      <c r="XF43" s="75"/>
      <c r="XG43" s="75"/>
      <c r="XH43" s="75"/>
      <c r="XI43" s="75"/>
      <c r="XJ43" s="75"/>
      <c r="XK43" s="75"/>
      <c r="XL43" s="75"/>
      <c r="XM43" s="75"/>
      <c r="XN43" s="75"/>
      <c r="XO43" s="75"/>
      <c r="XP43" s="75"/>
      <c r="XQ43" s="75"/>
      <c r="XR43" s="75"/>
      <c r="XS43" s="75"/>
      <c r="XT43" s="75"/>
      <c r="XU43" s="75"/>
      <c r="XV43" s="75"/>
      <c r="XW43" s="75"/>
      <c r="XX43" s="75"/>
      <c r="XY43" s="75"/>
      <c r="XZ43" s="75"/>
      <c r="YA43" s="75"/>
      <c r="YB43" s="75"/>
      <c r="YC43" s="75"/>
      <c r="YD43" s="75"/>
      <c r="YE43" s="75"/>
      <c r="YF43" s="75"/>
      <c r="YG43" s="75"/>
      <c r="YH43" s="75"/>
      <c r="YI43" s="75"/>
      <c r="YJ43" s="75"/>
      <c r="YK43" s="75"/>
      <c r="YL43" s="75"/>
      <c r="YM43" s="75"/>
      <c r="YN43" s="75"/>
      <c r="YO43" s="75"/>
      <c r="YP43" s="75"/>
      <c r="YQ43" s="75"/>
      <c r="YR43" s="75"/>
      <c r="YS43" s="75"/>
      <c r="YT43" s="75"/>
      <c r="YU43" s="75"/>
      <c r="YV43" s="75"/>
      <c r="YW43" s="75"/>
      <c r="YX43" s="75"/>
      <c r="YY43" s="75"/>
      <c r="YZ43" s="75"/>
      <c r="ZA43" s="75"/>
      <c r="ZB43" s="75"/>
      <c r="ZC43" s="75"/>
      <c r="ZD43" s="75"/>
      <c r="ZE43" s="75"/>
      <c r="ZF43" s="75"/>
      <c r="ZG43" s="75"/>
      <c r="ZH43" s="75"/>
      <c r="ZI43" s="75"/>
      <c r="ZJ43" s="75"/>
      <c r="ZK43" s="75"/>
      <c r="ZL43" s="75"/>
      <c r="ZM43" s="75"/>
      <c r="ZN43" s="75"/>
      <c r="ZO43" s="75"/>
      <c r="ZP43" s="75"/>
      <c r="ZQ43" s="75"/>
      <c r="ZR43" s="75"/>
      <c r="ZS43" s="75"/>
      <c r="ZT43" s="75"/>
      <c r="ZU43" s="75"/>
      <c r="ZV43" s="75"/>
      <c r="ZW43" s="75"/>
      <c r="ZX43" s="75"/>
      <c r="ZY43" s="75"/>
      <c r="ZZ43" s="75"/>
      <c r="AAA43" s="75"/>
      <c r="AAB43" s="75"/>
      <c r="AAC43" s="75"/>
      <c r="AAD43" s="75"/>
      <c r="AAE43" s="75"/>
      <c r="AAF43" s="75"/>
      <c r="AAG43" s="75"/>
      <c r="AAH43" s="75"/>
      <c r="AAI43" s="75"/>
      <c r="AAJ43" s="75"/>
      <c r="AAK43" s="75"/>
      <c r="AAL43" s="75"/>
      <c r="AAM43" s="75"/>
      <c r="AAN43" s="75"/>
      <c r="AAO43" s="75"/>
      <c r="AAP43" s="75"/>
      <c r="AAQ43" s="75"/>
      <c r="AAR43" s="75"/>
      <c r="AAS43" s="75"/>
      <c r="AAT43" s="75"/>
      <c r="AAU43" s="75"/>
      <c r="AAV43" s="75"/>
      <c r="AAW43" s="75"/>
      <c r="AAX43" s="75"/>
      <c r="AAY43" s="75"/>
      <c r="AAZ43" s="75"/>
      <c r="ABA43" s="75"/>
      <c r="ABB43" s="75"/>
      <c r="ABC43" s="75"/>
      <c r="ABD43" s="75"/>
      <c r="ABE43" s="75"/>
      <c r="ABF43" s="75"/>
      <c r="ABG43" s="75"/>
      <c r="ABH43" s="75"/>
      <c r="ABI43" s="75"/>
      <c r="ABJ43" s="75"/>
      <c r="ABK43" s="75"/>
      <c r="ABL43" s="75"/>
      <c r="ABM43" s="75"/>
      <c r="ABN43" s="75"/>
      <c r="ABO43" s="75"/>
      <c r="ABP43" s="75"/>
      <c r="ABQ43" s="75"/>
      <c r="ABR43" s="75"/>
      <c r="AVD43"/>
      <c r="AVE43"/>
      <c r="BDK43" s="31" t="s">
        <v>21</v>
      </c>
      <c r="BGS43" s="31" t="s">
        <v>19</v>
      </c>
    </row>
    <row r="44" spans="1:1715" ht="1.5" customHeight="1" x14ac:dyDescent="0.25">
      <c r="BDK44" s="12">
        <v>43006</v>
      </c>
      <c r="BGS44" s="12">
        <v>43144</v>
      </c>
    </row>
    <row r="45" spans="1:1715" ht="66.75" customHeight="1" x14ac:dyDescent="0.25">
      <c r="A45" s="115" t="s">
        <v>34</v>
      </c>
      <c r="B45" s="115"/>
      <c r="C45" s="115"/>
      <c r="D45" s="115"/>
      <c r="E45" s="115"/>
      <c r="F45" s="115"/>
      <c r="G45" s="17"/>
      <c r="BDK45" s="18">
        <v>0</v>
      </c>
      <c r="BGS45" s="18">
        <v>0</v>
      </c>
    </row>
    <row r="46" spans="1:1715" x14ac:dyDescent="0.25">
      <c r="A46" t="s">
        <v>36</v>
      </c>
      <c r="BDK46" s="18">
        <v>0</v>
      </c>
      <c r="BGS46" s="18">
        <v>0</v>
      </c>
    </row>
    <row r="47" spans="1:1715" x14ac:dyDescent="0.25">
      <c r="A47" t="s">
        <v>37</v>
      </c>
      <c r="BDK47" s="18">
        <v>0</v>
      </c>
      <c r="BGS47" s="18">
        <v>0</v>
      </c>
    </row>
    <row r="48" spans="1:1715" ht="31.5" customHeight="1" x14ac:dyDescent="0.25">
      <c r="A48" s="112" t="s">
        <v>44</v>
      </c>
      <c r="B48" s="112"/>
      <c r="C48" s="112"/>
      <c r="D48" s="112"/>
      <c r="E48" s="112"/>
      <c r="F48" s="112"/>
      <c r="G48" s="112"/>
      <c r="H48" s="114"/>
      <c r="I48" s="114"/>
      <c r="J48" s="114"/>
      <c r="K48" s="114"/>
      <c r="L48" s="114"/>
      <c r="M48" s="114"/>
      <c r="N48" s="114"/>
      <c r="O48" s="114"/>
      <c r="P48" s="114"/>
      <c r="BDK48" s="71">
        <f>BDJ48+BDJ45</f>
        <v>0</v>
      </c>
      <c r="BGS48" s="71">
        <f>BGR48+BGR45</f>
        <v>0</v>
      </c>
    </row>
    <row r="49" spans="1:16 1467:1553" ht="33" customHeight="1" x14ac:dyDescent="0.25">
      <c r="A49" s="112" t="s">
        <v>38</v>
      </c>
      <c r="B49" s="112"/>
      <c r="C49" s="112"/>
      <c r="D49" s="112"/>
      <c r="E49" s="112"/>
      <c r="F49" s="112"/>
      <c r="G49" s="112"/>
      <c r="H49" s="114"/>
      <c r="I49" s="114"/>
      <c r="J49" s="114"/>
      <c r="K49" s="114"/>
      <c r="L49" s="114"/>
      <c r="M49" s="114"/>
      <c r="N49" s="114"/>
      <c r="O49" s="114"/>
      <c r="P49" s="114"/>
      <c r="BDK49" s="11"/>
      <c r="BGS49" s="11"/>
    </row>
    <row r="50" spans="1:16 1467:1553" ht="62.25" customHeight="1" x14ac:dyDescent="0.25">
      <c r="A50" s="112" t="s">
        <v>39</v>
      </c>
      <c r="B50" s="112"/>
      <c r="C50" s="112"/>
      <c r="D50" s="112"/>
      <c r="E50" s="112"/>
      <c r="F50" s="112"/>
      <c r="G50" s="112"/>
      <c r="H50" s="114"/>
      <c r="I50" s="114"/>
      <c r="J50" s="114"/>
      <c r="K50" s="114"/>
      <c r="L50" s="114"/>
      <c r="M50" s="114"/>
      <c r="N50" s="114"/>
      <c r="O50" s="114"/>
      <c r="P50" s="114"/>
      <c r="BDK50" s="19">
        <v>3.3333333333333299</v>
      </c>
      <c r="BGS50" s="19">
        <v>3.3333333333333299</v>
      </c>
    </row>
    <row r="51" spans="1:16 1467:1553" ht="32.25" customHeight="1" x14ac:dyDescent="0.25">
      <c r="A51" s="112" t="s">
        <v>43</v>
      </c>
      <c r="B51" s="112"/>
      <c r="C51" s="112"/>
      <c r="D51" s="112"/>
      <c r="E51" s="112"/>
      <c r="F51" s="112"/>
      <c r="G51" s="112"/>
      <c r="BDK51" s="19">
        <v>3.9047619047619002</v>
      </c>
      <c r="BGS51" s="19">
        <v>3.9047619047619002</v>
      </c>
    </row>
    <row r="52" spans="1:16 1467:1553" ht="31.5" customHeight="1" x14ac:dyDescent="0.25">
      <c r="A52" s="112" t="s">
        <v>42</v>
      </c>
      <c r="B52" s="112"/>
      <c r="C52" s="112"/>
      <c r="D52" s="112"/>
      <c r="E52" s="112"/>
      <c r="F52" s="112"/>
      <c r="G52" s="112"/>
      <c r="BDK52" s="19">
        <v>4.4761904761904701</v>
      </c>
      <c r="BGS52" s="19">
        <v>4.4761904761904701</v>
      </c>
    </row>
    <row r="53" spans="1:16 1467:1553" ht="78.75" customHeight="1" x14ac:dyDescent="0.25">
      <c r="A53" s="112" t="s">
        <v>45</v>
      </c>
      <c r="B53" s="112"/>
      <c r="C53" s="112"/>
      <c r="D53" s="112"/>
      <c r="E53" s="112"/>
      <c r="F53" s="112"/>
      <c r="G53" s="112"/>
      <c r="BDK53" s="19">
        <v>5.0476190476190403</v>
      </c>
      <c r="BGS53" s="19">
        <v>5.0476190476190403</v>
      </c>
    </row>
    <row r="54" spans="1:16 1467:1553" ht="105.75" customHeight="1" x14ac:dyDescent="0.25">
      <c r="A54" s="112" t="s">
        <v>46</v>
      </c>
      <c r="B54" s="112"/>
      <c r="C54" s="112"/>
      <c r="D54" s="112"/>
      <c r="E54" s="112"/>
      <c r="F54" s="112"/>
      <c r="G54" s="112"/>
      <c r="BDK54" s="19">
        <v>5.6190476190476204</v>
      </c>
      <c r="BGS54" s="19">
        <v>5.6190476190476204</v>
      </c>
    </row>
    <row r="55" spans="1:16 1467:1553" ht="66" customHeight="1" x14ac:dyDescent="0.25">
      <c r="A55" s="112" t="s">
        <v>47</v>
      </c>
      <c r="B55" s="112"/>
      <c r="C55" s="112"/>
      <c r="D55" s="112"/>
      <c r="E55" s="112"/>
      <c r="F55" s="112"/>
      <c r="G55" s="112"/>
      <c r="BDK55" s="19">
        <v>6.1904761904761898</v>
      </c>
      <c r="BGS55" s="19">
        <v>6.1904761904761898</v>
      </c>
    </row>
    <row r="56" spans="1:16 1467:1553" ht="78.75" customHeight="1" x14ac:dyDescent="0.25">
      <c r="A56" s="112" t="s">
        <v>48</v>
      </c>
      <c r="B56" s="112"/>
      <c r="C56" s="112"/>
      <c r="D56" s="112"/>
      <c r="E56" s="112"/>
      <c r="F56" s="112"/>
      <c r="G56" s="112"/>
      <c r="BDK56" s="11"/>
      <c r="BGS56" s="11"/>
    </row>
    <row r="57" spans="1:16 1467:1553" ht="108.75" customHeight="1" x14ac:dyDescent="0.25">
      <c r="A57" s="112" t="s">
        <v>49</v>
      </c>
      <c r="B57" s="112"/>
      <c r="C57" s="112"/>
      <c r="D57" s="112"/>
      <c r="E57" s="112"/>
      <c r="F57" s="112"/>
      <c r="G57" s="112"/>
      <c r="BDK57" s="15">
        <f>BDJ57+BDJ45-BDJ47-BDJ46</f>
        <v>0</v>
      </c>
      <c r="BGS57" s="15">
        <f>BGR57+BGR45-BGR47-BGR46</f>
        <v>0</v>
      </c>
    </row>
    <row r="58" spans="1:16 1467:1553" ht="61.5" customHeight="1" x14ac:dyDescent="0.25">
      <c r="A58" s="112" t="s">
        <v>50</v>
      </c>
      <c r="B58" s="112"/>
      <c r="C58" s="112"/>
      <c r="D58" s="112"/>
      <c r="E58" s="112"/>
      <c r="F58" s="112"/>
      <c r="G58" s="112"/>
      <c r="BDK58" s="16">
        <f>BDK57-BDK50</f>
        <v>-3.3333333333333299</v>
      </c>
      <c r="BGS58" s="16">
        <f t="shared" ref="BGS58" si="3453">BGS57-BGS50</f>
        <v>-3.3333333333333299</v>
      </c>
    </row>
    <row r="59" spans="1:16 1467:1553" ht="77.25" customHeight="1" x14ac:dyDescent="0.25">
      <c r="A59" s="112" t="s">
        <v>51</v>
      </c>
      <c r="B59" s="112"/>
      <c r="C59" s="112"/>
      <c r="D59" s="112"/>
      <c r="E59" s="112"/>
      <c r="F59" s="112"/>
      <c r="G59" s="112"/>
      <c r="BDK59" s="11"/>
      <c r="BGS59" s="11"/>
    </row>
    <row r="60" spans="1:16 1467:1553" ht="49.5" customHeight="1" x14ac:dyDescent="0.25">
      <c r="A60" s="112" t="s">
        <v>52</v>
      </c>
      <c r="B60" s="112"/>
      <c r="C60" s="112"/>
      <c r="D60" s="112"/>
      <c r="E60" s="112"/>
      <c r="F60" s="112"/>
      <c r="G60" s="112"/>
      <c r="BDK60" s="16">
        <v>13.0581395348838</v>
      </c>
      <c r="BGS60" s="16">
        <v>22.151162790697601</v>
      </c>
    </row>
    <row r="61" spans="1:16 1467:1553" ht="75.75" customHeight="1" x14ac:dyDescent="0.25">
      <c r="A61" s="112" t="s">
        <v>53</v>
      </c>
      <c r="B61" s="112"/>
      <c r="C61" s="112"/>
      <c r="D61" s="112"/>
      <c r="E61" s="112"/>
      <c r="F61" s="112"/>
      <c r="G61" s="112"/>
      <c r="BGS61" s="36">
        <v>15.3720930232558</v>
      </c>
    </row>
    <row r="62" spans="1:16 1467:1553" ht="78" customHeight="1" x14ac:dyDescent="0.25">
      <c r="A62" s="112" t="s">
        <v>54</v>
      </c>
      <c r="B62" s="112"/>
      <c r="C62" s="112"/>
      <c r="D62" s="112"/>
      <c r="E62" s="112"/>
      <c r="F62" s="112"/>
      <c r="G62" s="112"/>
      <c r="BGS62" s="11">
        <v>8.5930232558139394</v>
      </c>
    </row>
    <row r="63" spans="1:16 1467:1553" ht="59.25" customHeight="1" x14ac:dyDescent="0.25">
      <c r="A63" s="112" t="s">
        <v>55</v>
      </c>
      <c r="B63" s="112"/>
      <c r="C63" s="112"/>
      <c r="D63" s="112"/>
      <c r="E63" s="112"/>
      <c r="F63" s="112"/>
      <c r="G63" s="112"/>
      <c r="BGS63" s="16">
        <v>1.81395348837214</v>
      </c>
    </row>
    <row r="64" spans="1:16 1467:1553" ht="45.75" customHeight="1" x14ac:dyDescent="0.25">
      <c r="A64" s="112" t="s">
        <v>56</v>
      </c>
      <c r="B64" s="112"/>
      <c r="C64" s="112"/>
      <c r="D64" s="112"/>
      <c r="E64" s="112"/>
      <c r="F64" s="112"/>
      <c r="G64" s="112"/>
      <c r="BGS64" s="16">
        <v>-4.9651162790697496</v>
      </c>
    </row>
    <row r="65" spans="1:7 1553:1553" ht="48.75" customHeight="1" x14ac:dyDescent="0.25">
      <c r="A65" s="112" t="s">
        <v>58</v>
      </c>
      <c r="B65" s="112"/>
      <c r="C65" s="112"/>
      <c r="D65" s="112"/>
      <c r="E65" s="112"/>
      <c r="F65" s="112"/>
      <c r="G65" s="112"/>
      <c r="BGS65" s="16">
        <v>-11.7441860465117</v>
      </c>
    </row>
    <row r="66" spans="1:7 1553:1553" ht="77.25" customHeight="1" x14ac:dyDescent="0.25">
      <c r="A66" s="112" t="s">
        <v>59</v>
      </c>
      <c r="B66" s="112"/>
      <c r="C66" s="112"/>
      <c r="D66" s="112"/>
      <c r="E66" s="112"/>
      <c r="F66" s="112"/>
      <c r="G66" s="112"/>
      <c r="BGS66" s="73">
        <f t="shared" ref="BGS66" si="3454">BGR66+BGS63</f>
        <v>1.81395348837214</v>
      </c>
    </row>
    <row r="67" spans="1:7 1553:1553" ht="78" customHeight="1" x14ac:dyDescent="0.25">
      <c r="A67" s="112" t="s">
        <v>60</v>
      </c>
      <c r="B67" s="112"/>
      <c r="C67" s="112"/>
      <c r="D67" s="112"/>
      <c r="E67" s="112"/>
      <c r="F67" s="112"/>
      <c r="G67" s="112"/>
      <c r="BGS67" s="16">
        <f t="shared" ref="BGS67" si="3455">BGR67+BGS63-BGS64-BGS65</f>
        <v>18.52325581395359</v>
      </c>
    </row>
    <row r="68" spans="1:7 1553:1553" ht="82.5" customHeight="1" x14ac:dyDescent="0.25">
      <c r="A68" s="112" t="s">
        <v>61</v>
      </c>
      <c r="B68" s="112"/>
      <c r="C68" s="112"/>
      <c r="D68" s="112"/>
      <c r="E68" s="112"/>
      <c r="F68" s="112"/>
      <c r="G68" s="112"/>
      <c r="BGS68" s="11"/>
    </row>
    <row r="69" spans="1:7 1553:1553" ht="48" customHeight="1" x14ac:dyDescent="0.25">
      <c r="A69" s="112" t="s">
        <v>62</v>
      </c>
      <c r="B69" s="112"/>
      <c r="C69" s="112"/>
      <c r="D69" s="112"/>
      <c r="E69" s="112"/>
      <c r="F69" s="112"/>
      <c r="G69" s="112"/>
      <c r="BGS69" s="16">
        <v>-9.1395348837209607</v>
      </c>
    </row>
    <row r="70" spans="1:7 1553:1553" ht="75.75" customHeight="1" x14ac:dyDescent="0.25">
      <c r="A70" s="112" t="s">
        <v>63</v>
      </c>
      <c r="B70" s="112"/>
      <c r="C70" s="112"/>
      <c r="D70" s="112"/>
      <c r="E70" s="112"/>
      <c r="F70" s="112"/>
      <c r="G70" s="112"/>
    </row>
    <row r="71" spans="1:7 1553:1553" ht="61.5" customHeight="1" x14ac:dyDescent="0.25">
      <c r="A71" s="112" t="s">
        <v>64</v>
      </c>
      <c r="B71" s="112"/>
      <c r="C71" s="112"/>
      <c r="D71" s="112"/>
      <c r="E71" s="112"/>
      <c r="F71" s="112"/>
      <c r="G71" s="112"/>
    </row>
    <row r="72" spans="1:7 1553:1553" ht="77.25" customHeight="1" x14ac:dyDescent="0.25">
      <c r="A72" s="112" t="s">
        <v>65</v>
      </c>
      <c r="B72" s="112"/>
      <c r="C72" s="112"/>
      <c r="D72" s="112"/>
      <c r="E72" s="112"/>
      <c r="F72" s="112"/>
      <c r="G72" s="112"/>
    </row>
    <row r="73" spans="1:7 1553:1553" ht="78" customHeight="1" x14ac:dyDescent="0.25">
      <c r="A73" s="112" t="s">
        <v>66</v>
      </c>
      <c r="B73" s="112"/>
      <c r="C73" s="112"/>
      <c r="D73" s="112"/>
      <c r="E73" s="112"/>
      <c r="F73" s="112"/>
      <c r="G73" s="112"/>
    </row>
    <row r="74" spans="1:7 1553:1553" ht="78" customHeight="1" x14ac:dyDescent="0.25">
      <c r="A74" s="112" t="s">
        <v>67</v>
      </c>
      <c r="B74" s="112"/>
      <c r="C74" s="112"/>
      <c r="D74" s="112"/>
      <c r="E74" s="112"/>
      <c r="F74" s="112"/>
      <c r="G74" s="112"/>
    </row>
    <row r="75" spans="1:7 1553:1553" ht="45.75" customHeight="1" x14ac:dyDescent="0.25">
      <c r="A75" s="112" t="s">
        <v>68</v>
      </c>
      <c r="B75" s="112"/>
      <c r="C75" s="112"/>
      <c r="D75" s="112"/>
      <c r="E75" s="112"/>
      <c r="F75" s="112"/>
      <c r="G75" s="112"/>
    </row>
    <row r="76" spans="1:7 1553:1553" ht="44.25" customHeight="1" x14ac:dyDescent="0.25">
      <c r="A76" s="112" t="s">
        <v>69</v>
      </c>
      <c r="B76" s="112"/>
      <c r="C76" s="112"/>
      <c r="D76" s="112"/>
      <c r="E76" s="112"/>
      <c r="F76" s="112"/>
      <c r="G76" s="112"/>
    </row>
    <row r="77" spans="1:7 1553:1553" ht="48.75" customHeight="1" x14ac:dyDescent="0.25">
      <c r="A77" s="112" t="s">
        <v>70</v>
      </c>
      <c r="B77" s="112"/>
      <c r="C77" s="112"/>
      <c r="D77" s="112"/>
      <c r="E77" s="112"/>
      <c r="F77" s="112"/>
      <c r="G77" s="112"/>
    </row>
    <row r="78" spans="1:7 1553:1553" ht="75.75" customHeight="1" x14ac:dyDescent="0.25">
      <c r="A78" s="112" t="s">
        <v>71</v>
      </c>
      <c r="B78" s="112"/>
      <c r="C78" s="112"/>
      <c r="D78" s="112"/>
      <c r="E78" s="112"/>
      <c r="F78" s="112"/>
      <c r="G78" s="112"/>
    </row>
    <row r="79" spans="1:7 1553:1553" ht="91.5" customHeight="1" x14ac:dyDescent="0.25">
      <c r="A79" s="112" t="s">
        <v>72</v>
      </c>
      <c r="B79" s="112"/>
      <c r="C79" s="112"/>
      <c r="D79" s="112"/>
      <c r="E79" s="112"/>
      <c r="F79" s="112"/>
      <c r="G79" s="112"/>
    </row>
    <row r="80" spans="1:7 1553:1553" ht="76.5" customHeight="1" x14ac:dyDescent="0.25">
      <c r="A80" s="112" t="s">
        <v>73</v>
      </c>
      <c r="B80" s="112"/>
      <c r="C80" s="112"/>
      <c r="D80" s="112"/>
      <c r="E80" s="112"/>
      <c r="F80" s="112"/>
      <c r="G80" s="112"/>
    </row>
    <row r="81" spans="1:7" ht="82.5" customHeight="1" x14ac:dyDescent="0.25">
      <c r="A81" s="112" t="s">
        <v>74</v>
      </c>
      <c r="B81" s="112"/>
      <c r="C81" s="112"/>
      <c r="D81" s="112"/>
      <c r="E81" s="112"/>
      <c r="F81" s="112"/>
      <c r="G81" s="112"/>
    </row>
    <row r="82" spans="1:7" ht="50.25" customHeight="1" x14ac:dyDescent="0.25">
      <c r="A82" s="112" t="s">
        <v>75</v>
      </c>
      <c r="B82" s="112"/>
      <c r="C82" s="112"/>
      <c r="D82" s="112"/>
      <c r="E82" s="112"/>
      <c r="F82" s="112"/>
      <c r="G82" s="112"/>
    </row>
    <row r="83" spans="1:7" ht="76.5" customHeight="1" x14ac:dyDescent="0.25">
      <c r="A83" s="112" t="s">
        <v>76</v>
      </c>
      <c r="B83" s="112"/>
      <c r="C83" s="112"/>
      <c r="D83" s="112"/>
      <c r="E83" s="112"/>
      <c r="F83" s="112"/>
      <c r="G83" s="112"/>
    </row>
    <row r="84" spans="1:7" ht="60" customHeight="1" x14ac:dyDescent="0.25">
      <c r="A84" s="112" t="s">
        <v>77</v>
      </c>
      <c r="B84" s="112"/>
      <c r="C84" s="112"/>
      <c r="D84" s="112"/>
      <c r="E84" s="112"/>
      <c r="F84" s="112"/>
      <c r="G84" s="112"/>
    </row>
    <row r="85" spans="1:7" ht="49.5" customHeight="1" x14ac:dyDescent="0.25">
      <c r="A85" s="112" t="s">
        <v>78</v>
      </c>
      <c r="B85" s="112"/>
      <c r="C85" s="112"/>
      <c r="D85" s="112"/>
      <c r="E85" s="112"/>
      <c r="F85" s="112"/>
      <c r="G85" s="112"/>
    </row>
    <row r="86" spans="1:7" ht="75.75" customHeight="1" x14ac:dyDescent="0.25">
      <c r="A86" s="112" t="s">
        <v>79</v>
      </c>
      <c r="B86" s="112"/>
      <c r="C86" s="112"/>
      <c r="D86" s="112"/>
      <c r="E86" s="112"/>
      <c r="F86" s="112"/>
      <c r="G86" s="112"/>
    </row>
    <row r="87" spans="1:7" ht="60.75" customHeight="1" x14ac:dyDescent="0.25">
      <c r="A87" s="112" t="s">
        <v>80</v>
      </c>
      <c r="B87" s="112"/>
      <c r="C87" s="112"/>
      <c r="D87" s="112"/>
      <c r="E87" s="112"/>
      <c r="F87" s="112"/>
      <c r="G87" s="112"/>
    </row>
    <row r="88" spans="1:7" ht="80.25" customHeight="1" x14ac:dyDescent="0.25">
      <c r="A88" s="112" t="s">
        <v>81</v>
      </c>
      <c r="B88" s="112"/>
      <c r="C88" s="112"/>
      <c r="D88" s="112"/>
      <c r="E88" s="112"/>
      <c r="F88" s="112"/>
      <c r="G88" s="112"/>
    </row>
    <row r="89" spans="1:7" ht="65.25" customHeight="1" x14ac:dyDescent="0.25">
      <c r="A89" s="112" t="s">
        <v>82</v>
      </c>
      <c r="B89" s="112"/>
      <c r="C89" s="112"/>
      <c r="D89" s="112"/>
      <c r="E89" s="112"/>
      <c r="F89" s="112"/>
      <c r="G89" s="112"/>
    </row>
    <row r="90" spans="1:7" ht="78" customHeight="1" x14ac:dyDescent="0.25">
      <c r="A90" s="112" t="s">
        <v>83</v>
      </c>
      <c r="B90" s="112"/>
      <c r="C90" s="112"/>
      <c r="D90" s="112"/>
      <c r="E90" s="112"/>
      <c r="F90" s="112"/>
      <c r="G90" s="112"/>
    </row>
    <row r="91" spans="1:7" ht="83.25" customHeight="1" x14ac:dyDescent="0.25">
      <c r="A91" s="112" t="s">
        <v>84</v>
      </c>
      <c r="B91" s="112"/>
      <c r="C91" s="112"/>
      <c r="D91" s="112"/>
      <c r="E91" s="112"/>
      <c r="F91" s="112"/>
      <c r="G91" s="112"/>
    </row>
    <row r="92" spans="1:7" ht="74.25" customHeight="1" x14ac:dyDescent="0.25">
      <c r="A92" s="112" t="s">
        <v>85</v>
      </c>
      <c r="B92" s="112"/>
      <c r="C92" s="112"/>
      <c r="D92" s="112"/>
      <c r="E92" s="112"/>
      <c r="F92" s="112"/>
      <c r="G92" s="112"/>
    </row>
    <row r="93" spans="1:7" ht="46.5" customHeight="1" x14ac:dyDescent="0.25">
      <c r="A93" s="112" t="s">
        <v>86</v>
      </c>
      <c r="B93" s="112"/>
      <c r="C93" s="112"/>
      <c r="D93" s="112"/>
      <c r="E93" s="112"/>
      <c r="F93" s="112"/>
      <c r="G93" s="112"/>
    </row>
    <row r="94" spans="1:7" ht="84" customHeight="1" x14ac:dyDescent="0.25">
      <c r="A94" s="112" t="s">
        <v>87</v>
      </c>
      <c r="B94" s="112"/>
      <c r="C94" s="112"/>
      <c r="D94" s="112"/>
      <c r="E94" s="112"/>
      <c r="F94" s="112"/>
      <c r="G94" s="112"/>
    </row>
    <row r="95" spans="1:7" ht="52.5" customHeight="1" x14ac:dyDescent="0.25">
      <c r="A95" s="112" t="s">
        <v>88</v>
      </c>
      <c r="B95" s="112"/>
      <c r="C95" s="112"/>
      <c r="D95" s="112"/>
      <c r="E95" s="112"/>
      <c r="F95" s="112"/>
      <c r="G95" s="112"/>
    </row>
    <row r="96" spans="1:7" ht="76.5" customHeight="1" x14ac:dyDescent="0.25">
      <c r="A96" s="112" t="s">
        <v>89</v>
      </c>
      <c r="B96" s="112"/>
      <c r="C96" s="112"/>
      <c r="D96" s="112"/>
      <c r="E96" s="112"/>
      <c r="F96" s="112"/>
      <c r="G96" s="112"/>
    </row>
    <row r="97" spans="1:7" ht="102" customHeight="1" x14ac:dyDescent="0.25">
      <c r="A97" s="112" t="s">
        <v>94</v>
      </c>
      <c r="B97" s="112"/>
      <c r="C97" s="112"/>
      <c r="D97" s="112"/>
      <c r="E97" s="112"/>
      <c r="F97" s="112"/>
      <c r="G97" s="112"/>
    </row>
    <row r="98" spans="1:7" ht="67.5" customHeight="1" x14ac:dyDescent="0.25">
      <c r="A98" s="112" t="s">
        <v>95</v>
      </c>
      <c r="B98" s="112"/>
      <c r="C98" s="112"/>
      <c r="D98" s="112"/>
      <c r="E98" s="112"/>
      <c r="F98" s="112"/>
      <c r="G98" s="112"/>
    </row>
    <row r="99" spans="1:7" ht="78.75" customHeight="1" x14ac:dyDescent="0.25">
      <c r="A99" s="112" t="s">
        <v>96</v>
      </c>
      <c r="B99" s="112"/>
      <c r="C99" s="112"/>
      <c r="D99" s="112"/>
      <c r="E99" s="112"/>
      <c r="F99" s="112"/>
      <c r="G99" s="112"/>
    </row>
    <row r="100" spans="1:7" ht="48.75" customHeight="1" x14ac:dyDescent="0.25">
      <c r="A100" s="112" t="s">
        <v>97</v>
      </c>
      <c r="B100" s="112"/>
      <c r="C100" s="112"/>
      <c r="D100" s="112"/>
      <c r="E100" s="112"/>
      <c r="F100" s="112"/>
      <c r="G100" s="112"/>
    </row>
    <row r="101" spans="1:7" ht="94.5" customHeight="1" x14ac:dyDescent="0.25">
      <c r="A101" s="112" t="s">
        <v>98</v>
      </c>
      <c r="B101" s="112"/>
      <c r="C101" s="112"/>
      <c r="D101" s="112"/>
      <c r="E101" s="112"/>
      <c r="F101" s="112"/>
      <c r="G101" s="112"/>
    </row>
    <row r="102" spans="1:7" ht="51.75" customHeight="1" x14ac:dyDescent="0.25">
      <c r="A102" s="112" t="s">
        <v>99</v>
      </c>
      <c r="B102" s="112"/>
      <c r="C102" s="112"/>
      <c r="D102" s="112"/>
      <c r="E102" s="112"/>
      <c r="F102" s="112"/>
      <c r="G102" s="112"/>
    </row>
    <row r="103" spans="1:7" ht="52.5" customHeight="1" x14ac:dyDescent="0.25">
      <c r="A103" s="112" t="s">
        <v>100</v>
      </c>
      <c r="B103" s="112"/>
      <c r="C103" s="112"/>
      <c r="D103" s="112"/>
      <c r="E103" s="112"/>
      <c r="F103" s="112"/>
      <c r="G103" s="112"/>
    </row>
    <row r="104" spans="1:7" ht="50.25" customHeight="1" x14ac:dyDescent="0.25">
      <c r="A104" s="112" t="s">
        <v>102</v>
      </c>
      <c r="B104" s="112"/>
      <c r="C104" s="112"/>
      <c r="D104" s="112"/>
      <c r="E104" s="112"/>
      <c r="F104" s="112"/>
      <c r="G104" s="112"/>
    </row>
    <row r="105" spans="1:7" ht="50.25" customHeight="1" x14ac:dyDescent="0.25">
      <c r="A105" s="112" t="s">
        <v>101</v>
      </c>
      <c r="B105" s="112"/>
      <c r="C105" s="112"/>
      <c r="D105" s="112"/>
      <c r="E105" s="112"/>
      <c r="F105" s="112"/>
      <c r="G105" s="112"/>
    </row>
    <row r="106" spans="1:7" ht="48.75" customHeight="1" x14ac:dyDescent="0.25">
      <c r="A106" s="112" t="s">
        <v>103</v>
      </c>
      <c r="B106" s="112"/>
      <c r="C106" s="112"/>
      <c r="D106" s="112"/>
      <c r="E106" s="112"/>
      <c r="F106" s="112"/>
      <c r="G106" s="112"/>
    </row>
    <row r="107" spans="1:7" ht="51.75" customHeight="1" x14ac:dyDescent="0.25">
      <c r="A107" s="112" t="s">
        <v>104</v>
      </c>
      <c r="B107" s="112"/>
      <c r="C107" s="112"/>
      <c r="D107" s="112"/>
      <c r="E107" s="112"/>
      <c r="F107" s="112"/>
      <c r="G107" s="112"/>
    </row>
    <row r="108" spans="1:7" ht="48.75" customHeight="1" x14ac:dyDescent="0.25">
      <c r="A108" s="112" t="s">
        <v>105</v>
      </c>
      <c r="B108" s="112"/>
      <c r="C108" s="112"/>
      <c r="D108" s="112"/>
      <c r="E108" s="112"/>
      <c r="F108" s="112"/>
      <c r="G108" s="112"/>
    </row>
    <row r="109" spans="1:7" ht="52.5" customHeight="1" x14ac:dyDescent="0.25">
      <c r="A109" s="112" t="s">
        <v>106</v>
      </c>
      <c r="B109" s="112"/>
      <c r="C109" s="112"/>
      <c r="D109" s="112"/>
      <c r="E109" s="112"/>
      <c r="F109" s="112"/>
      <c r="G109" s="112"/>
    </row>
    <row r="110" spans="1:7" ht="50.25" customHeight="1" x14ac:dyDescent="0.25">
      <c r="A110" s="112" t="s">
        <v>107</v>
      </c>
      <c r="B110" s="112"/>
      <c r="C110" s="112"/>
      <c r="D110" s="112"/>
      <c r="E110" s="112"/>
      <c r="F110" s="112"/>
      <c r="G110" s="112"/>
    </row>
    <row r="111" spans="1:7" ht="47.25" customHeight="1" x14ac:dyDescent="0.25">
      <c r="A111" s="112" t="s">
        <v>108</v>
      </c>
      <c r="B111" s="112"/>
      <c r="C111" s="112"/>
      <c r="D111" s="112"/>
      <c r="E111" s="112"/>
      <c r="F111" s="112"/>
      <c r="G111" s="112"/>
    </row>
    <row r="112" spans="1:7" ht="48.75" customHeight="1" x14ac:dyDescent="0.25">
      <c r="A112" s="112" t="s">
        <v>109</v>
      </c>
      <c r="B112" s="112"/>
      <c r="C112" s="112"/>
      <c r="D112" s="112"/>
      <c r="E112" s="112"/>
      <c r="F112" s="112"/>
      <c r="G112" s="112"/>
    </row>
    <row r="113" spans="1:7" ht="54" customHeight="1" x14ac:dyDescent="0.25">
      <c r="A113" s="112" t="s">
        <v>111</v>
      </c>
      <c r="B113" s="112"/>
      <c r="C113" s="112"/>
      <c r="D113" s="112"/>
      <c r="E113" s="112"/>
      <c r="F113" s="112"/>
      <c r="G113" s="112"/>
    </row>
    <row r="114" spans="1:7" ht="48.75" customHeight="1" x14ac:dyDescent="0.25">
      <c r="A114" s="112" t="s">
        <v>112</v>
      </c>
      <c r="B114" s="112"/>
      <c r="C114" s="112"/>
      <c r="D114" s="112"/>
      <c r="E114" s="112"/>
      <c r="F114" s="112"/>
      <c r="G114" s="112"/>
    </row>
    <row r="115" spans="1:7" ht="61.5" customHeight="1" x14ac:dyDescent="0.25">
      <c r="A115" s="112" t="s">
        <v>113</v>
      </c>
      <c r="B115" s="112"/>
      <c r="C115" s="112"/>
      <c r="D115" s="112"/>
      <c r="E115" s="112"/>
      <c r="F115" s="112"/>
      <c r="G115" s="112"/>
    </row>
    <row r="116" spans="1:7" ht="48" customHeight="1" x14ac:dyDescent="0.25">
      <c r="A116" s="112" t="s">
        <v>114</v>
      </c>
      <c r="B116" s="112"/>
      <c r="C116" s="112"/>
      <c r="D116" s="112"/>
      <c r="E116" s="112"/>
      <c r="F116" s="112"/>
      <c r="G116" s="112"/>
    </row>
    <row r="117" spans="1:7" ht="46.5" customHeight="1" x14ac:dyDescent="0.25">
      <c r="A117" s="112" t="s">
        <v>115</v>
      </c>
      <c r="B117" s="112"/>
      <c r="C117" s="112"/>
      <c r="D117" s="112"/>
      <c r="E117" s="112"/>
      <c r="F117" s="112"/>
      <c r="G117" s="112"/>
    </row>
    <row r="118" spans="1:7" ht="48.75" customHeight="1" x14ac:dyDescent="0.25">
      <c r="A118" s="112" t="s">
        <v>116</v>
      </c>
      <c r="B118" s="112"/>
      <c r="C118" s="112"/>
      <c r="D118" s="112"/>
      <c r="E118" s="112"/>
      <c r="F118" s="112"/>
      <c r="G118" s="112"/>
    </row>
    <row r="119" spans="1:7" ht="79.5" customHeight="1" x14ac:dyDescent="0.25">
      <c r="A119" s="112" t="s">
        <v>117</v>
      </c>
      <c r="B119" s="112"/>
      <c r="C119" s="112"/>
      <c r="D119" s="112"/>
      <c r="E119" s="112"/>
      <c r="F119" s="112"/>
      <c r="G119" s="112"/>
    </row>
    <row r="120" spans="1:7" ht="49.5" customHeight="1" x14ac:dyDescent="0.25">
      <c r="A120" s="112" t="s">
        <v>118</v>
      </c>
      <c r="B120" s="112"/>
      <c r="C120" s="112"/>
      <c r="D120" s="112"/>
      <c r="E120" s="112"/>
      <c r="F120" s="112"/>
      <c r="G120" s="112"/>
    </row>
    <row r="121" spans="1:7" ht="77.25" customHeight="1" x14ac:dyDescent="0.25">
      <c r="A121" s="112" t="s">
        <v>119</v>
      </c>
      <c r="B121" s="112"/>
      <c r="C121" s="112"/>
      <c r="D121" s="112"/>
      <c r="E121" s="112"/>
      <c r="F121" s="112"/>
      <c r="G121" s="112"/>
    </row>
    <row r="122" spans="1:7" ht="75" customHeight="1" x14ac:dyDescent="0.25">
      <c r="A122" s="112" t="s">
        <v>120</v>
      </c>
      <c r="B122" s="112"/>
      <c r="C122" s="112"/>
      <c r="D122" s="112"/>
      <c r="E122" s="112"/>
      <c r="F122" s="112"/>
      <c r="G122" s="112"/>
    </row>
    <row r="123" spans="1:7" ht="61.5" customHeight="1" x14ac:dyDescent="0.25">
      <c r="A123" s="112" t="s">
        <v>121</v>
      </c>
      <c r="B123" s="112"/>
      <c r="C123" s="112"/>
      <c r="D123" s="112"/>
      <c r="E123" s="112"/>
      <c r="F123" s="112"/>
      <c r="G123" s="112"/>
    </row>
    <row r="124" spans="1:7" ht="45.75" customHeight="1" x14ac:dyDescent="0.25">
      <c r="A124" s="112" t="s">
        <v>122</v>
      </c>
      <c r="B124" s="112"/>
      <c r="C124" s="112"/>
      <c r="D124" s="112"/>
      <c r="E124" s="112"/>
      <c r="F124" s="112"/>
      <c r="G124" s="112"/>
    </row>
    <row r="125" spans="1:7" ht="77.25" customHeight="1" x14ac:dyDescent="0.25">
      <c r="A125" s="112" t="s">
        <v>123</v>
      </c>
      <c r="B125" s="112"/>
      <c r="C125" s="112"/>
      <c r="D125" s="112"/>
      <c r="E125" s="112"/>
      <c r="F125" s="112"/>
      <c r="G125" s="112"/>
    </row>
    <row r="126" spans="1:7" ht="48" customHeight="1" x14ac:dyDescent="0.25">
      <c r="A126" s="112" t="s">
        <v>124</v>
      </c>
      <c r="B126" s="112"/>
      <c r="C126" s="112"/>
      <c r="D126" s="112"/>
      <c r="E126" s="112"/>
      <c r="F126" s="112"/>
      <c r="G126" s="112"/>
    </row>
    <row r="127" spans="1:7" ht="78" customHeight="1" x14ac:dyDescent="0.25">
      <c r="A127" s="112" t="s">
        <v>125</v>
      </c>
      <c r="B127" s="112"/>
      <c r="C127" s="112"/>
      <c r="D127" s="112"/>
      <c r="E127" s="112"/>
      <c r="F127" s="112"/>
      <c r="G127" s="112"/>
    </row>
    <row r="128" spans="1:7" ht="46.5" customHeight="1" x14ac:dyDescent="0.25">
      <c r="A128" s="112" t="s">
        <v>126</v>
      </c>
      <c r="B128" s="112"/>
      <c r="C128" s="112"/>
      <c r="D128" s="112"/>
      <c r="E128" s="112"/>
      <c r="F128" s="112"/>
      <c r="G128" s="112"/>
    </row>
    <row r="129" spans="1:7" ht="48" customHeight="1" x14ac:dyDescent="0.25">
      <c r="A129" s="112" t="s">
        <v>127</v>
      </c>
      <c r="B129" s="112"/>
      <c r="C129" s="112"/>
      <c r="D129" s="112"/>
      <c r="E129" s="112"/>
      <c r="F129" s="112"/>
      <c r="G129" s="112"/>
    </row>
    <row r="130" spans="1:7" ht="49.5" customHeight="1" x14ac:dyDescent="0.25">
      <c r="A130" s="112" t="s">
        <v>128</v>
      </c>
      <c r="B130" s="112"/>
      <c r="C130" s="112"/>
      <c r="D130" s="112"/>
      <c r="E130" s="112"/>
      <c r="F130" s="112"/>
      <c r="G130" s="112"/>
    </row>
    <row r="131" spans="1:7" ht="78.75" customHeight="1" x14ac:dyDescent="0.25">
      <c r="A131" s="112" t="s">
        <v>129</v>
      </c>
      <c r="B131" s="112"/>
      <c r="C131" s="112"/>
      <c r="D131" s="112"/>
      <c r="E131" s="112"/>
      <c r="F131" s="112"/>
      <c r="G131" s="112"/>
    </row>
    <row r="132" spans="1:7" ht="76.5" customHeight="1" x14ac:dyDescent="0.25">
      <c r="A132" s="112" t="s">
        <v>130</v>
      </c>
      <c r="B132" s="112"/>
      <c r="C132" s="112"/>
      <c r="D132" s="112"/>
      <c r="E132" s="112"/>
      <c r="F132" s="112"/>
      <c r="G132" s="112"/>
    </row>
    <row r="133" spans="1:7" ht="75" customHeight="1" x14ac:dyDescent="0.25">
      <c r="A133" s="112" t="s">
        <v>131</v>
      </c>
      <c r="B133" s="112"/>
      <c r="C133" s="112"/>
      <c r="D133" s="112"/>
      <c r="E133" s="112"/>
      <c r="F133" s="112"/>
      <c r="G133" s="112"/>
    </row>
    <row r="134" spans="1:7" ht="47.25" customHeight="1" x14ac:dyDescent="0.25">
      <c r="A134" s="112" t="s">
        <v>132</v>
      </c>
      <c r="B134" s="112"/>
      <c r="C134" s="112"/>
      <c r="D134" s="112"/>
      <c r="E134" s="112"/>
      <c r="F134" s="112"/>
      <c r="G134" s="112"/>
    </row>
    <row r="135" spans="1:7" ht="47.25" customHeight="1" x14ac:dyDescent="0.25">
      <c r="A135" s="112" t="s">
        <v>133</v>
      </c>
      <c r="B135" s="112"/>
      <c r="C135" s="112"/>
      <c r="D135" s="112"/>
      <c r="E135" s="112"/>
      <c r="F135" s="112"/>
      <c r="G135" s="112"/>
    </row>
    <row r="136" spans="1:7" ht="46.5" customHeight="1" x14ac:dyDescent="0.25">
      <c r="A136" s="112" t="s">
        <v>134</v>
      </c>
      <c r="B136" s="112"/>
      <c r="C136" s="112"/>
      <c r="D136" s="112"/>
      <c r="E136" s="112"/>
      <c r="F136" s="112"/>
      <c r="G136" s="112"/>
    </row>
    <row r="137" spans="1:7" ht="75.75" customHeight="1" x14ac:dyDescent="0.25">
      <c r="A137" s="112" t="s">
        <v>135</v>
      </c>
      <c r="B137" s="112"/>
      <c r="C137" s="112"/>
      <c r="D137" s="112"/>
      <c r="E137" s="112"/>
      <c r="F137" s="112"/>
      <c r="G137" s="112"/>
    </row>
    <row r="138" spans="1:7" ht="47.25" customHeight="1" x14ac:dyDescent="0.25">
      <c r="A138" s="112" t="s">
        <v>136</v>
      </c>
      <c r="B138" s="112"/>
      <c r="C138" s="112"/>
      <c r="D138" s="112"/>
      <c r="E138" s="112"/>
      <c r="F138" s="112"/>
      <c r="G138" s="112"/>
    </row>
    <row r="139" spans="1:7" ht="75" customHeight="1" x14ac:dyDescent="0.25">
      <c r="A139" s="112" t="s">
        <v>137</v>
      </c>
      <c r="B139" s="112"/>
      <c r="C139" s="112"/>
      <c r="D139" s="112"/>
      <c r="E139" s="112"/>
      <c r="F139" s="112"/>
      <c r="G139" s="112"/>
    </row>
    <row r="140" spans="1:7" ht="46.5" customHeight="1" x14ac:dyDescent="0.25">
      <c r="A140" s="112" t="s">
        <v>138</v>
      </c>
      <c r="B140" s="112"/>
      <c r="C140" s="112"/>
      <c r="D140" s="112"/>
      <c r="E140" s="112"/>
      <c r="F140" s="112"/>
      <c r="G140" s="112"/>
    </row>
    <row r="141" spans="1:7" ht="46.5" customHeight="1" x14ac:dyDescent="0.25">
      <c r="A141" s="112" t="s">
        <v>139</v>
      </c>
      <c r="B141" s="112"/>
      <c r="C141" s="112"/>
      <c r="D141" s="112"/>
      <c r="E141" s="112"/>
      <c r="F141" s="112"/>
      <c r="G141" s="112"/>
    </row>
    <row r="142" spans="1:7" ht="48.75" customHeight="1" x14ac:dyDescent="0.25">
      <c r="A142" s="112" t="s">
        <v>140</v>
      </c>
      <c r="B142" s="112"/>
      <c r="C142" s="112"/>
      <c r="D142" s="112"/>
      <c r="E142" s="112"/>
      <c r="F142" s="112"/>
      <c r="G142" s="112"/>
    </row>
    <row r="143" spans="1:7" ht="48" customHeight="1" x14ac:dyDescent="0.25">
      <c r="A143" s="112" t="s">
        <v>141</v>
      </c>
      <c r="B143" s="112"/>
      <c r="C143" s="112"/>
      <c r="D143" s="112"/>
      <c r="E143" s="112"/>
      <c r="F143" s="112"/>
      <c r="G143" s="112"/>
    </row>
    <row r="144" spans="1:7" ht="45.75" customHeight="1" x14ac:dyDescent="0.25">
      <c r="A144" s="112" t="s">
        <v>142</v>
      </c>
      <c r="B144" s="112"/>
      <c r="C144" s="112"/>
      <c r="D144" s="112"/>
      <c r="E144" s="112"/>
      <c r="F144" s="112"/>
      <c r="G144" s="112"/>
    </row>
    <row r="145" spans="1:7" ht="78.75" customHeight="1" x14ac:dyDescent="0.25">
      <c r="A145" s="112" t="s">
        <v>143</v>
      </c>
      <c r="B145" s="112"/>
      <c r="C145" s="112"/>
      <c r="D145" s="112"/>
      <c r="E145" s="112"/>
      <c r="F145" s="112"/>
      <c r="G145" s="112"/>
    </row>
    <row r="146" spans="1:7" ht="96" customHeight="1" x14ac:dyDescent="0.25">
      <c r="A146" s="112" t="s">
        <v>144</v>
      </c>
      <c r="B146" s="112"/>
      <c r="C146" s="112"/>
      <c r="D146" s="112"/>
      <c r="E146" s="112"/>
      <c r="F146" s="112"/>
      <c r="G146" s="112"/>
    </row>
    <row r="147" spans="1:7" ht="89.25" customHeight="1" x14ac:dyDescent="0.25">
      <c r="A147" s="112" t="s">
        <v>147</v>
      </c>
      <c r="B147" s="112"/>
      <c r="C147" s="112"/>
      <c r="D147" s="112"/>
      <c r="E147" s="112"/>
      <c r="F147" s="112"/>
      <c r="G147" s="112"/>
    </row>
    <row r="148" spans="1:7" ht="46.5" customHeight="1" x14ac:dyDescent="0.25">
      <c r="A148" s="112" t="s">
        <v>148</v>
      </c>
      <c r="B148" s="112"/>
      <c r="C148" s="112"/>
      <c r="D148" s="112"/>
      <c r="E148" s="112"/>
      <c r="F148" s="112"/>
      <c r="G148" s="112"/>
    </row>
    <row r="149" spans="1:7" ht="61.5" customHeight="1" x14ac:dyDescent="0.25">
      <c r="A149" s="112" t="s">
        <v>149</v>
      </c>
      <c r="B149" s="112"/>
      <c r="C149" s="112"/>
      <c r="D149" s="112"/>
      <c r="E149" s="112"/>
      <c r="F149" s="112"/>
      <c r="G149" s="112"/>
    </row>
    <row r="150" spans="1:7" ht="46.5" customHeight="1" x14ac:dyDescent="0.25">
      <c r="A150" s="112" t="s">
        <v>150</v>
      </c>
      <c r="B150" s="112"/>
      <c r="C150" s="112"/>
      <c r="D150" s="112"/>
      <c r="E150" s="112"/>
      <c r="F150" s="112"/>
      <c r="G150" s="112"/>
    </row>
    <row r="151" spans="1:7" ht="53.25" customHeight="1" x14ac:dyDescent="0.25">
      <c r="A151" s="112" t="s">
        <v>151</v>
      </c>
      <c r="B151" s="112"/>
      <c r="C151" s="112"/>
      <c r="D151" s="112"/>
      <c r="E151" s="112"/>
      <c r="F151" s="112"/>
      <c r="G151" s="112"/>
    </row>
    <row r="152" spans="1:7" ht="47.25" customHeight="1" x14ac:dyDescent="0.25">
      <c r="A152" s="112" t="s">
        <v>152</v>
      </c>
      <c r="B152" s="112"/>
      <c r="C152" s="112"/>
      <c r="D152" s="112"/>
      <c r="E152" s="112"/>
      <c r="F152" s="112"/>
      <c r="G152" s="112"/>
    </row>
    <row r="153" spans="1:7" ht="75.75" customHeight="1" x14ac:dyDescent="0.25">
      <c r="A153" s="112" t="s">
        <v>153</v>
      </c>
      <c r="B153" s="112"/>
      <c r="C153" s="112"/>
      <c r="D153" s="112"/>
      <c r="E153" s="112"/>
      <c r="F153" s="112"/>
      <c r="G153" s="112"/>
    </row>
    <row r="154" spans="1:7" ht="78" customHeight="1" x14ac:dyDescent="0.25">
      <c r="A154" s="112" t="s">
        <v>154</v>
      </c>
      <c r="B154" s="112"/>
      <c r="C154" s="112"/>
      <c r="D154" s="112"/>
      <c r="E154" s="112"/>
      <c r="F154" s="112"/>
      <c r="G154" s="112"/>
    </row>
    <row r="155" spans="1:7" ht="46.5" customHeight="1" x14ac:dyDescent="0.25">
      <c r="A155" s="112" t="s">
        <v>155</v>
      </c>
      <c r="B155" s="112"/>
      <c r="C155" s="112"/>
      <c r="D155" s="112"/>
      <c r="E155" s="112"/>
      <c r="F155" s="112"/>
      <c r="G155" s="112"/>
    </row>
    <row r="156" spans="1:7" ht="96.75" customHeight="1" x14ac:dyDescent="0.25">
      <c r="A156" s="112" t="s">
        <v>156</v>
      </c>
      <c r="B156" s="112"/>
      <c r="C156" s="112"/>
      <c r="D156" s="112"/>
      <c r="E156" s="112"/>
      <c r="F156" s="112"/>
      <c r="G156" s="112"/>
    </row>
    <row r="157" spans="1:7" ht="48.75" customHeight="1" x14ac:dyDescent="0.25">
      <c r="A157" s="112" t="s">
        <v>157</v>
      </c>
      <c r="B157" s="112"/>
      <c r="C157" s="112"/>
      <c r="D157" s="112"/>
      <c r="E157" s="112"/>
      <c r="F157" s="112"/>
      <c r="G157" s="112"/>
    </row>
    <row r="158" spans="1:7" ht="49.5" customHeight="1" x14ac:dyDescent="0.25">
      <c r="A158" s="112" t="s">
        <v>158</v>
      </c>
      <c r="B158" s="112"/>
      <c r="C158" s="112"/>
      <c r="D158" s="112"/>
      <c r="E158" s="112"/>
      <c r="F158" s="112"/>
      <c r="G158" s="112"/>
    </row>
    <row r="159" spans="1:7" ht="45" customHeight="1" x14ac:dyDescent="0.25">
      <c r="A159" s="112" t="s">
        <v>159</v>
      </c>
      <c r="B159" s="112"/>
      <c r="C159" s="112"/>
      <c r="D159" s="112"/>
      <c r="E159" s="112"/>
      <c r="F159" s="112"/>
      <c r="G159" s="112"/>
    </row>
    <row r="160" spans="1:7" ht="48.75" customHeight="1" x14ac:dyDescent="0.25">
      <c r="A160" s="112" t="s">
        <v>160</v>
      </c>
      <c r="B160" s="112"/>
      <c r="C160" s="112"/>
      <c r="D160" s="112"/>
      <c r="E160" s="112"/>
      <c r="F160" s="112"/>
      <c r="G160" s="112"/>
    </row>
    <row r="161" spans="1:7" ht="45.75" customHeight="1" x14ac:dyDescent="0.25">
      <c r="A161" s="112" t="s">
        <v>161</v>
      </c>
      <c r="B161" s="112"/>
      <c r="C161" s="112"/>
      <c r="D161" s="112"/>
      <c r="E161" s="112"/>
      <c r="F161" s="112"/>
      <c r="G161" s="112"/>
    </row>
    <row r="162" spans="1:7" ht="93" customHeight="1" x14ac:dyDescent="0.25">
      <c r="A162" s="112" t="s">
        <v>162</v>
      </c>
      <c r="B162" s="112"/>
      <c r="C162" s="112"/>
      <c r="D162" s="112"/>
      <c r="E162" s="112"/>
      <c r="F162" s="112"/>
      <c r="G162" s="112"/>
    </row>
    <row r="163" spans="1:7" ht="76.5" customHeight="1" x14ac:dyDescent="0.25">
      <c r="A163" s="112" t="s">
        <v>163</v>
      </c>
      <c r="B163" s="112"/>
      <c r="C163" s="112"/>
      <c r="D163" s="112"/>
      <c r="E163" s="112"/>
      <c r="F163" s="112"/>
      <c r="G163" s="112"/>
    </row>
    <row r="164" spans="1:7" ht="48" customHeight="1" x14ac:dyDescent="0.25">
      <c r="A164" s="112" t="s">
        <v>164</v>
      </c>
      <c r="B164" s="112"/>
      <c r="C164" s="112"/>
      <c r="D164" s="112"/>
      <c r="E164" s="112"/>
      <c r="F164" s="112"/>
      <c r="G164" s="112"/>
    </row>
    <row r="165" spans="1:7" ht="91.5" customHeight="1" x14ac:dyDescent="0.25">
      <c r="A165" s="112" t="s">
        <v>169</v>
      </c>
      <c r="B165" s="112"/>
      <c r="C165" s="112"/>
      <c r="D165" s="112"/>
      <c r="E165" s="112"/>
      <c r="F165" s="112"/>
      <c r="G165" s="112"/>
    </row>
    <row r="166" spans="1:7" ht="51" customHeight="1" x14ac:dyDescent="0.25">
      <c r="A166" s="112" t="s">
        <v>170</v>
      </c>
      <c r="B166" s="112"/>
      <c r="C166" s="112"/>
      <c r="D166" s="112"/>
      <c r="E166" s="112"/>
      <c r="F166" s="112"/>
      <c r="G166" s="112"/>
    </row>
    <row r="167" spans="1:7" ht="47.25" customHeight="1" x14ac:dyDescent="0.25">
      <c r="A167" s="112" t="s">
        <v>171</v>
      </c>
      <c r="B167" s="112"/>
      <c r="C167" s="112"/>
      <c r="D167" s="112"/>
      <c r="E167" s="112"/>
      <c r="F167" s="112"/>
      <c r="G167" s="112"/>
    </row>
    <row r="168" spans="1:7" ht="48.75" customHeight="1" x14ac:dyDescent="0.25">
      <c r="A168" s="112" t="s">
        <v>172</v>
      </c>
      <c r="B168" s="112"/>
      <c r="C168" s="112"/>
      <c r="D168" s="112"/>
      <c r="E168" s="112"/>
      <c r="F168" s="112"/>
      <c r="G168" s="112"/>
    </row>
    <row r="169" spans="1:7" ht="50.25" customHeight="1" x14ac:dyDescent="0.25">
      <c r="A169" s="112" t="s">
        <v>174</v>
      </c>
      <c r="B169" s="112"/>
      <c r="C169" s="112"/>
      <c r="D169" s="112"/>
      <c r="E169" s="112"/>
      <c r="F169" s="112"/>
      <c r="G169" s="112"/>
    </row>
    <row r="170" spans="1:7" ht="79.5" customHeight="1" x14ac:dyDescent="0.25">
      <c r="A170" s="112" t="s">
        <v>175</v>
      </c>
      <c r="B170" s="112"/>
      <c r="C170" s="112"/>
      <c r="D170" s="112"/>
      <c r="E170" s="112"/>
      <c r="F170" s="112"/>
      <c r="G170" s="112"/>
    </row>
    <row r="171" spans="1:7" ht="48.75" customHeight="1" x14ac:dyDescent="0.25">
      <c r="A171" s="112" t="s">
        <v>176</v>
      </c>
      <c r="B171" s="112"/>
      <c r="C171" s="112"/>
      <c r="D171" s="112"/>
      <c r="E171" s="112"/>
      <c r="F171" s="112"/>
      <c r="G171" s="112"/>
    </row>
    <row r="172" spans="1:7" ht="50.25" customHeight="1" x14ac:dyDescent="0.25">
      <c r="A172" s="112" t="s">
        <v>177</v>
      </c>
      <c r="B172" s="112"/>
      <c r="C172" s="112"/>
      <c r="D172" s="112"/>
      <c r="E172" s="112"/>
      <c r="F172" s="112"/>
      <c r="G172" s="112"/>
    </row>
    <row r="173" spans="1:7" ht="51.75" customHeight="1" x14ac:dyDescent="0.25">
      <c r="A173" s="112" t="s">
        <v>178</v>
      </c>
      <c r="B173" s="112"/>
      <c r="C173" s="112"/>
      <c r="D173" s="112"/>
      <c r="E173" s="112"/>
      <c r="F173" s="112"/>
      <c r="G173" s="112"/>
    </row>
    <row r="174" spans="1:7" ht="78.75" customHeight="1" x14ac:dyDescent="0.25">
      <c r="A174" s="112" t="s">
        <v>179</v>
      </c>
      <c r="B174" s="112"/>
      <c r="C174" s="112"/>
      <c r="D174" s="112"/>
      <c r="E174" s="112"/>
      <c r="F174" s="112"/>
      <c r="G174" s="112"/>
    </row>
    <row r="175" spans="1:7" ht="46.5" customHeight="1" x14ac:dyDescent="0.25">
      <c r="A175" s="112" t="s">
        <v>180</v>
      </c>
      <c r="B175" s="112"/>
      <c r="C175" s="112"/>
      <c r="D175" s="112"/>
      <c r="E175" s="112"/>
      <c r="F175" s="112"/>
      <c r="G175" s="112"/>
    </row>
    <row r="176" spans="1:7" ht="78" customHeight="1" x14ac:dyDescent="0.25">
      <c r="A176" s="112" t="s">
        <v>181</v>
      </c>
      <c r="B176" s="112"/>
      <c r="C176" s="112"/>
      <c r="D176" s="112"/>
      <c r="E176" s="112"/>
      <c r="F176" s="112"/>
      <c r="G176" s="112"/>
    </row>
    <row r="177" spans="1:7" ht="47.25" customHeight="1" x14ac:dyDescent="0.25">
      <c r="A177" s="112" t="s">
        <v>182</v>
      </c>
      <c r="B177" s="112"/>
      <c r="C177" s="112"/>
      <c r="D177" s="112"/>
      <c r="E177" s="112"/>
      <c r="F177" s="112"/>
      <c r="G177" s="112"/>
    </row>
    <row r="178" spans="1:7" ht="61.5" customHeight="1" x14ac:dyDescent="0.25">
      <c r="A178" s="112" t="s">
        <v>183</v>
      </c>
      <c r="B178" s="112"/>
      <c r="C178" s="112"/>
      <c r="D178" s="112"/>
      <c r="E178" s="112"/>
      <c r="F178" s="112"/>
      <c r="G178" s="112"/>
    </row>
    <row r="179" spans="1:7" ht="45.75" customHeight="1" x14ac:dyDescent="0.25">
      <c r="A179" s="112" t="s">
        <v>184</v>
      </c>
      <c r="B179" s="112"/>
      <c r="C179" s="112"/>
      <c r="D179" s="112"/>
      <c r="E179" s="112"/>
      <c r="F179" s="112"/>
      <c r="G179" s="112"/>
    </row>
    <row r="180" spans="1:7" ht="46.5" customHeight="1" x14ac:dyDescent="0.25">
      <c r="A180" s="112" t="s">
        <v>185</v>
      </c>
      <c r="B180" s="112"/>
      <c r="C180" s="112"/>
      <c r="D180" s="112"/>
      <c r="E180" s="112"/>
      <c r="F180" s="112"/>
      <c r="G180" s="112"/>
    </row>
    <row r="181" spans="1:7" ht="60.75" customHeight="1" x14ac:dyDescent="0.25">
      <c r="A181" s="112" t="s">
        <v>186</v>
      </c>
      <c r="B181" s="112"/>
      <c r="C181" s="112"/>
      <c r="D181" s="112"/>
      <c r="E181" s="112"/>
      <c r="F181" s="112"/>
      <c r="G181" s="112"/>
    </row>
    <row r="182" spans="1:7" ht="62.25" customHeight="1" x14ac:dyDescent="0.25">
      <c r="A182" s="112" t="s">
        <v>187</v>
      </c>
      <c r="B182" s="112"/>
      <c r="C182" s="112"/>
      <c r="D182" s="112"/>
      <c r="E182" s="112"/>
      <c r="F182" s="112"/>
      <c r="G182" s="112"/>
    </row>
    <row r="183" spans="1:7" ht="117.75" customHeight="1" x14ac:dyDescent="0.25">
      <c r="A183" s="112" t="s">
        <v>188</v>
      </c>
      <c r="B183" s="112"/>
      <c r="C183" s="112"/>
      <c r="D183" s="112"/>
      <c r="E183" s="112"/>
      <c r="F183" s="112"/>
      <c r="G183" s="112"/>
    </row>
    <row r="184" spans="1:7" ht="48" customHeight="1" x14ac:dyDescent="0.25">
      <c r="A184" s="112" t="s">
        <v>189</v>
      </c>
      <c r="B184" s="112"/>
      <c r="C184" s="112"/>
      <c r="D184" s="112"/>
      <c r="E184" s="112"/>
      <c r="F184" s="112"/>
      <c r="G184" s="112"/>
    </row>
    <row r="185" spans="1:7" ht="65.25" customHeight="1" x14ac:dyDescent="0.25">
      <c r="A185" s="112" t="s">
        <v>190</v>
      </c>
      <c r="B185" s="112"/>
      <c r="C185" s="112"/>
      <c r="D185" s="112"/>
      <c r="E185" s="112"/>
      <c r="F185" s="112"/>
      <c r="G185" s="112"/>
    </row>
    <row r="186" spans="1:7" ht="94.5" customHeight="1" x14ac:dyDescent="0.25">
      <c r="A186" s="112" t="s">
        <v>191</v>
      </c>
      <c r="B186" s="112"/>
      <c r="C186" s="112"/>
      <c r="D186" s="112"/>
      <c r="E186" s="112"/>
      <c r="F186" s="112"/>
      <c r="G186" s="112"/>
    </row>
    <row r="187" spans="1:7" ht="123.75" customHeight="1" x14ac:dyDescent="0.25">
      <c r="A187" s="112" t="s">
        <v>192</v>
      </c>
      <c r="B187" s="112"/>
      <c r="C187" s="112"/>
      <c r="D187" s="112"/>
      <c r="E187" s="112"/>
      <c r="F187" s="112"/>
      <c r="G187" s="112"/>
    </row>
    <row r="188" spans="1:7" ht="50.25" customHeight="1" x14ac:dyDescent="0.25">
      <c r="A188" s="112" t="s">
        <v>193</v>
      </c>
      <c r="B188" s="112"/>
      <c r="C188" s="112"/>
      <c r="D188" s="112"/>
      <c r="E188" s="112"/>
      <c r="F188" s="112"/>
      <c r="G188" s="112"/>
    </row>
    <row r="189" spans="1:7" ht="83.25" customHeight="1" x14ac:dyDescent="0.25">
      <c r="A189" s="112" t="s">
        <v>194</v>
      </c>
      <c r="B189" s="112"/>
      <c r="C189" s="112"/>
      <c r="D189" s="112"/>
      <c r="E189" s="112"/>
      <c r="F189" s="112"/>
      <c r="G189" s="112"/>
    </row>
    <row r="190" spans="1:7" ht="68.25" customHeight="1" x14ac:dyDescent="0.25">
      <c r="A190" s="112" t="s">
        <v>195</v>
      </c>
      <c r="B190" s="112"/>
      <c r="C190" s="112"/>
      <c r="D190" s="112"/>
      <c r="E190" s="112"/>
      <c r="F190" s="112"/>
      <c r="G190" s="112"/>
    </row>
    <row r="191" spans="1:7" ht="77.25" customHeight="1" x14ac:dyDescent="0.25">
      <c r="A191" s="112" t="s">
        <v>196</v>
      </c>
      <c r="B191" s="112"/>
      <c r="C191" s="112"/>
      <c r="D191" s="112"/>
      <c r="E191" s="112"/>
      <c r="F191" s="112"/>
      <c r="G191" s="112"/>
    </row>
    <row r="192" spans="1:7" ht="131.25" customHeight="1" x14ac:dyDescent="0.25">
      <c r="A192" s="112" t="s">
        <v>197</v>
      </c>
      <c r="B192" s="112"/>
      <c r="C192" s="112"/>
      <c r="D192" s="112"/>
      <c r="E192" s="112"/>
      <c r="F192" s="112"/>
      <c r="G192" s="112"/>
    </row>
    <row r="193" spans="1:7" ht="80.25" customHeight="1" x14ac:dyDescent="0.25">
      <c r="A193" s="112" t="s">
        <v>198</v>
      </c>
      <c r="B193" s="112"/>
      <c r="C193" s="112"/>
      <c r="D193" s="112"/>
      <c r="E193" s="112"/>
      <c r="F193" s="112"/>
      <c r="G193" s="112"/>
    </row>
    <row r="194" spans="1:7" ht="91.5" customHeight="1" x14ac:dyDescent="0.25">
      <c r="A194" s="112" t="s">
        <v>199</v>
      </c>
      <c r="B194" s="112"/>
      <c r="C194" s="112"/>
      <c r="D194" s="112"/>
      <c r="E194" s="112"/>
      <c r="F194" s="112"/>
      <c r="G194" s="112"/>
    </row>
    <row r="195" spans="1:7" ht="91.5" customHeight="1" x14ac:dyDescent="0.25">
      <c r="A195" s="112" t="s">
        <v>200</v>
      </c>
      <c r="B195" s="112"/>
      <c r="C195" s="112"/>
      <c r="D195" s="112"/>
      <c r="E195" s="112"/>
      <c r="F195" s="112"/>
      <c r="G195" s="112"/>
    </row>
    <row r="196" spans="1:7" ht="64.5" customHeight="1" x14ac:dyDescent="0.25">
      <c r="A196" s="112" t="s">
        <v>201</v>
      </c>
      <c r="B196" s="112"/>
      <c r="C196" s="112"/>
      <c r="D196" s="112"/>
      <c r="E196" s="112"/>
      <c r="F196" s="112"/>
      <c r="G196" s="112"/>
    </row>
    <row r="197" spans="1:7" ht="90.75" customHeight="1" x14ac:dyDescent="0.25">
      <c r="A197" s="112" t="s">
        <v>202</v>
      </c>
      <c r="B197" s="112"/>
      <c r="C197" s="112"/>
      <c r="D197" s="112"/>
      <c r="E197" s="112"/>
      <c r="F197" s="112"/>
      <c r="G197" s="112"/>
    </row>
    <row r="198" spans="1:7" ht="63.75" customHeight="1" x14ac:dyDescent="0.25">
      <c r="A198" s="112" t="s">
        <v>203</v>
      </c>
      <c r="B198" s="112"/>
      <c r="C198" s="112"/>
      <c r="D198" s="112"/>
      <c r="E198" s="112"/>
      <c r="F198" s="112"/>
      <c r="G198" s="112"/>
    </row>
    <row r="199" spans="1:7" ht="120" customHeight="1" x14ac:dyDescent="0.25">
      <c r="A199" s="113" t="s">
        <v>204</v>
      </c>
      <c r="B199" s="113"/>
      <c r="C199" s="113"/>
      <c r="D199" s="113"/>
      <c r="E199" s="113"/>
      <c r="F199" s="113"/>
      <c r="G199" s="113"/>
    </row>
    <row r="200" spans="1:7" ht="70.5" customHeight="1" x14ac:dyDescent="0.25">
      <c r="A200" s="113" t="s">
        <v>205</v>
      </c>
      <c r="B200" s="113"/>
      <c r="C200" s="113"/>
      <c r="D200" s="113"/>
      <c r="E200" s="113"/>
      <c r="F200" s="113"/>
      <c r="G200" s="113"/>
    </row>
    <row r="201" spans="1:7" ht="68.25" customHeight="1" x14ac:dyDescent="0.25">
      <c r="A201" s="113" t="s">
        <v>206</v>
      </c>
      <c r="B201" s="113"/>
      <c r="C201" s="113"/>
      <c r="D201" s="113"/>
      <c r="E201" s="113"/>
      <c r="F201" s="113"/>
      <c r="G201" s="113"/>
    </row>
    <row r="202" spans="1:7" ht="66.75" customHeight="1" x14ac:dyDescent="0.25">
      <c r="A202" s="113" t="s">
        <v>207</v>
      </c>
      <c r="B202" s="113"/>
      <c r="C202" s="113"/>
      <c r="D202" s="113"/>
      <c r="E202" s="113"/>
      <c r="F202" s="113"/>
      <c r="G202" s="113"/>
    </row>
    <row r="203" spans="1:7" ht="64.5" customHeight="1" x14ac:dyDescent="0.25">
      <c r="A203" s="113" t="s">
        <v>208</v>
      </c>
      <c r="B203" s="113"/>
      <c r="C203" s="113"/>
      <c r="D203" s="113"/>
      <c r="E203" s="113"/>
      <c r="F203" s="113"/>
      <c r="G203" s="113"/>
    </row>
    <row r="204" spans="1:7" ht="48.75" customHeight="1" x14ac:dyDescent="0.25">
      <c r="A204" s="113" t="s">
        <v>209</v>
      </c>
      <c r="B204" s="113"/>
      <c r="C204" s="113"/>
      <c r="D204" s="113"/>
      <c r="E204" s="113"/>
      <c r="F204" s="113"/>
      <c r="G204" s="113"/>
    </row>
    <row r="205" spans="1:7" ht="77.25" customHeight="1" x14ac:dyDescent="0.25">
      <c r="A205" s="112" t="s">
        <v>210</v>
      </c>
      <c r="B205" s="112"/>
      <c r="C205" s="112"/>
      <c r="D205" s="112"/>
      <c r="E205" s="112"/>
      <c r="F205" s="112"/>
      <c r="G205" s="112"/>
    </row>
    <row r="206" spans="1:7" ht="62.25" customHeight="1" x14ac:dyDescent="0.25">
      <c r="A206" s="112" t="s">
        <v>211</v>
      </c>
      <c r="B206" s="112"/>
      <c r="C206" s="112"/>
      <c r="D206" s="112"/>
      <c r="E206" s="112"/>
      <c r="F206" s="112"/>
      <c r="G206" s="112"/>
    </row>
    <row r="207" spans="1:7" ht="51.75" customHeight="1" x14ac:dyDescent="0.25">
      <c r="A207" s="112" t="s">
        <v>213</v>
      </c>
      <c r="B207" s="112"/>
      <c r="C207" s="112"/>
      <c r="D207" s="112"/>
      <c r="E207" s="112"/>
      <c r="F207" s="112"/>
      <c r="G207" s="112"/>
    </row>
    <row r="208" spans="1:7" ht="51" customHeight="1" x14ac:dyDescent="0.25">
      <c r="A208" s="112" t="s">
        <v>215</v>
      </c>
      <c r="B208" s="112"/>
      <c r="C208" s="112"/>
      <c r="D208" s="112"/>
      <c r="E208" s="112"/>
      <c r="F208" s="112"/>
      <c r="G208" s="112"/>
    </row>
    <row r="209" spans="1:7" ht="82.5" customHeight="1" x14ac:dyDescent="0.25">
      <c r="A209" s="112" t="s">
        <v>216</v>
      </c>
      <c r="B209" s="112"/>
      <c r="C209" s="112"/>
      <c r="D209" s="112"/>
      <c r="E209" s="112"/>
      <c r="F209" s="112"/>
      <c r="G209" s="112"/>
    </row>
    <row r="210" spans="1:7" ht="62.25" customHeight="1" x14ac:dyDescent="0.25">
      <c r="A210" s="112" t="s">
        <v>217</v>
      </c>
      <c r="B210" s="112"/>
      <c r="C210" s="112"/>
      <c r="D210" s="112"/>
      <c r="E210" s="112"/>
      <c r="F210" s="112"/>
      <c r="G210" s="112"/>
    </row>
    <row r="211" spans="1:7" ht="107.25" customHeight="1" x14ac:dyDescent="0.25">
      <c r="A211" s="112" t="s">
        <v>218</v>
      </c>
      <c r="B211" s="112"/>
      <c r="C211" s="112"/>
      <c r="D211" s="112"/>
      <c r="E211" s="112"/>
      <c r="F211" s="112"/>
      <c r="G211" s="112"/>
    </row>
    <row r="212" spans="1:7" ht="104.25" customHeight="1" x14ac:dyDescent="0.25">
      <c r="A212" s="112" t="s">
        <v>219</v>
      </c>
      <c r="B212" s="112"/>
      <c r="C212" s="112"/>
      <c r="D212" s="112"/>
      <c r="E212" s="112"/>
      <c r="F212" s="112"/>
      <c r="G212" s="112"/>
    </row>
    <row r="213" spans="1:7" ht="48.75" customHeight="1" x14ac:dyDescent="0.25">
      <c r="A213" s="112" t="s">
        <v>220</v>
      </c>
      <c r="B213" s="112"/>
      <c r="C213" s="112"/>
      <c r="D213" s="112"/>
      <c r="E213" s="112"/>
      <c r="F213" s="112"/>
      <c r="G213" s="112"/>
    </row>
    <row r="214" spans="1:7" ht="75.75" customHeight="1" x14ac:dyDescent="0.25">
      <c r="A214" s="112" t="s">
        <v>221</v>
      </c>
      <c r="B214" s="112"/>
      <c r="C214" s="112"/>
      <c r="D214" s="112"/>
      <c r="E214" s="112"/>
      <c r="F214" s="112"/>
      <c r="G214" s="112"/>
    </row>
    <row r="215" spans="1:7" ht="90.75" customHeight="1" x14ac:dyDescent="0.25">
      <c r="A215" s="112" t="s">
        <v>222</v>
      </c>
      <c r="B215" s="112"/>
      <c r="C215" s="112"/>
      <c r="D215" s="112"/>
      <c r="E215" s="112"/>
      <c r="F215" s="112"/>
      <c r="G215" s="112"/>
    </row>
    <row r="216" spans="1:7" ht="51.75" customHeight="1" x14ac:dyDescent="0.25">
      <c r="A216" s="112" t="s">
        <v>223</v>
      </c>
      <c r="B216" s="112"/>
      <c r="C216" s="112"/>
      <c r="D216" s="112"/>
      <c r="E216" s="112"/>
      <c r="F216" s="112"/>
      <c r="G216" s="112"/>
    </row>
    <row r="217" spans="1:7" ht="77.25" customHeight="1" x14ac:dyDescent="0.25">
      <c r="A217" s="112" t="s">
        <v>224</v>
      </c>
      <c r="B217" s="112"/>
      <c r="C217" s="112"/>
      <c r="D217" s="112"/>
      <c r="E217" s="112"/>
      <c r="F217" s="112"/>
      <c r="G217" s="112"/>
    </row>
    <row r="218" spans="1:7" ht="50.25" customHeight="1" x14ac:dyDescent="0.25">
      <c r="A218" s="112" t="s">
        <v>225</v>
      </c>
      <c r="B218" s="112"/>
      <c r="C218" s="112"/>
      <c r="D218" s="112"/>
      <c r="E218" s="112"/>
      <c r="F218" s="112"/>
      <c r="G218" s="112"/>
    </row>
    <row r="219" spans="1:7" ht="75" customHeight="1" x14ac:dyDescent="0.25">
      <c r="A219" s="112" t="s">
        <v>226</v>
      </c>
      <c r="B219" s="112"/>
      <c r="C219" s="112"/>
      <c r="D219" s="112"/>
      <c r="E219" s="112"/>
      <c r="F219" s="112"/>
      <c r="G219" s="112"/>
    </row>
    <row r="220" spans="1:7" ht="78" customHeight="1" x14ac:dyDescent="0.25">
      <c r="A220" s="112" t="s">
        <v>227</v>
      </c>
      <c r="B220" s="112"/>
      <c r="C220" s="112"/>
      <c r="D220" s="112"/>
      <c r="E220" s="112"/>
      <c r="F220" s="112"/>
      <c r="G220" s="112"/>
    </row>
    <row r="221" spans="1:7" ht="45.75" customHeight="1" x14ac:dyDescent="0.25">
      <c r="A221" s="112" t="s">
        <v>228</v>
      </c>
      <c r="B221" s="112"/>
      <c r="C221" s="112"/>
      <c r="D221" s="112"/>
      <c r="E221" s="112"/>
      <c r="F221" s="112"/>
      <c r="G221" s="112"/>
    </row>
    <row r="222" spans="1:7" ht="75" customHeight="1" x14ac:dyDescent="0.25">
      <c r="A222" s="112" t="s">
        <v>229</v>
      </c>
      <c r="B222" s="112"/>
      <c r="C222" s="112"/>
      <c r="D222" s="112"/>
      <c r="E222" s="112"/>
      <c r="F222" s="112"/>
      <c r="G222" s="112"/>
    </row>
    <row r="223" spans="1:7" ht="52.5" customHeight="1" x14ac:dyDescent="0.25">
      <c r="A223" s="112" t="s">
        <v>230</v>
      </c>
      <c r="B223" s="112"/>
      <c r="C223" s="112"/>
      <c r="D223" s="112"/>
      <c r="E223" s="112"/>
      <c r="F223" s="112"/>
      <c r="G223" s="112"/>
    </row>
    <row r="224" spans="1:7" ht="62.25" customHeight="1" x14ac:dyDescent="0.25">
      <c r="A224" s="112" t="s">
        <v>231</v>
      </c>
      <c r="B224" s="112"/>
      <c r="C224" s="112"/>
      <c r="D224" s="112"/>
      <c r="E224" s="112"/>
      <c r="F224" s="112"/>
      <c r="G224" s="112"/>
    </row>
    <row r="225" spans="1:7" ht="65.25" customHeight="1" x14ac:dyDescent="0.25">
      <c r="A225" s="112" t="s">
        <v>232</v>
      </c>
      <c r="B225" s="112"/>
      <c r="C225" s="112"/>
      <c r="D225" s="112"/>
      <c r="E225" s="112"/>
      <c r="F225" s="112"/>
      <c r="G225" s="112"/>
    </row>
    <row r="226" spans="1:7" ht="48.75" customHeight="1" x14ac:dyDescent="0.25">
      <c r="A226" s="112" t="s">
        <v>233</v>
      </c>
      <c r="B226" s="112"/>
      <c r="C226" s="112"/>
      <c r="D226" s="112"/>
      <c r="E226" s="112"/>
      <c r="F226" s="112"/>
      <c r="G226" s="112"/>
    </row>
    <row r="227" spans="1:7" ht="84.75" customHeight="1" x14ac:dyDescent="0.25">
      <c r="A227" s="112" t="s">
        <v>234</v>
      </c>
      <c r="B227" s="112"/>
      <c r="C227" s="112"/>
      <c r="D227" s="112"/>
      <c r="E227" s="112"/>
      <c r="F227" s="112"/>
      <c r="G227" s="112"/>
    </row>
    <row r="228" spans="1:7" ht="90.75" customHeight="1" x14ac:dyDescent="0.25">
      <c r="A228" s="112" t="s">
        <v>235</v>
      </c>
      <c r="B228" s="112"/>
      <c r="C228" s="112"/>
      <c r="D228" s="112"/>
      <c r="E228" s="112"/>
      <c r="F228" s="112"/>
      <c r="G228" s="112"/>
    </row>
    <row r="229" spans="1:7" ht="83.25" customHeight="1" x14ac:dyDescent="0.25">
      <c r="A229" s="109" t="s">
        <v>236</v>
      </c>
      <c r="B229" s="110"/>
      <c r="C229" s="110"/>
      <c r="D229" s="110"/>
      <c r="E229" s="110"/>
      <c r="F229" s="110"/>
      <c r="G229" s="111"/>
    </row>
    <row r="230" spans="1:7" ht="83.25" customHeight="1" x14ac:dyDescent="0.25">
      <c r="A230" s="109" t="s">
        <v>237</v>
      </c>
      <c r="B230" s="110"/>
      <c r="C230" s="110"/>
      <c r="D230" s="110"/>
      <c r="E230" s="110"/>
      <c r="F230" s="110"/>
      <c r="G230" s="111"/>
    </row>
    <row r="231" spans="1:7" ht="84" customHeight="1" x14ac:dyDescent="0.25">
      <c r="A231" s="109" t="s">
        <v>238</v>
      </c>
      <c r="B231" s="110"/>
      <c r="C231" s="110"/>
      <c r="D231" s="110"/>
      <c r="E231" s="110"/>
      <c r="F231" s="110"/>
      <c r="G231" s="111"/>
    </row>
    <row r="232" spans="1:7" ht="75.75" customHeight="1" x14ac:dyDescent="0.25">
      <c r="A232" s="109" t="s">
        <v>239</v>
      </c>
      <c r="B232" s="110"/>
      <c r="C232" s="110"/>
      <c r="D232" s="110"/>
      <c r="E232" s="110"/>
      <c r="F232" s="110"/>
      <c r="G232" s="111"/>
    </row>
    <row r="233" spans="1:7" ht="46.5" customHeight="1" x14ac:dyDescent="0.25">
      <c r="A233" s="109" t="s">
        <v>240</v>
      </c>
      <c r="B233" s="110"/>
      <c r="C233" s="110"/>
      <c r="D233" s="110"/>
      <c r="E233" s="110"/>
      <c r="F233" s="110"/>
      <c r="G233" s="111"/>
    </row>
    <row r="234" spans="1:7" ht="63" customHeight="1" x14ac:dyDescent="0.25">
      <c r="A234" s="109" t="s">
        <v>241</v>
      </c>
      <c r="B234" s="110"/>
      <c r="C234" s="110"/>
      <c r="D234" s="110"/>
      <c r="E234" s="110"/>
      <c r="F234" s="110"/>
      <c r="G234" s="111"/>
    </row>
    <row r="235" spans="1:7" ht="66" customHeight="1" x14ac:dyDescent="0.25">
      <c r="A235" s="109" t="s">
        <v>242</v>
      </c>
      <c r="B235" s="110"/>
      <c r="C235" s="110"/>
      <c r="D235" s="110"/>
      <c r="E235" s="110"/>
      <c r="F235" s="110"/>
      <c r="G235" s="111"/>
    </row>
    <row r="236" spans="1:7" ht="81.75" customHeight="1" x14ac:dyDescent="0.25">
      <c r="A236" s="109" t="s">
        <v>243</v>
      </c>
      <c r="B236" s="110"/>
      <c r="C236" s="110"/>
      <c r="D236" s="110"/>
      <c r="E236" s="110"/>
      <c r="F236" s="110"/>
      <c r="G236" s="111"/>
    </row>
    <row r="237" spans="1:7" ht="80.25" customHeight="1" x14ac:dyDescent="0.25">
      <c r="A237" s="109" t="s">
        <v>244</v>
      </c>
      <c r="B237" s="110"/>
      <c r="C237" s="110"/>
      <c r="D237" s="110"/>
      <c r="E237" s="110"/>
      <c r="F237" s="110"/>
      <c r="G237" s="111"/>
    </row>
    <row r="238" spans="1:7" ht="82.5" customHeight="1" x14ac:dyDescent="0.25">
      <c r="A238" s="109" t="s">
        <v>245</v>
      </c>
      <c r="B238" s="110"/>
      <c r="C238" s="110"/>
      <c r="D238" s="110"/>
      <c r="E238" s="110"/>
      <c r="F238" s="110"/>
      <c r="G238" s="111"/>
    </row>
    <row r="239" spans="1:7" ht="84" customHeight="1" x14ac:dyDescent="0.25">
      <c r="A239" s="109" t="s">
        <v>246</v>
      </c>
      <c r="B239" s="110"/>
      <c r="C239" s="110"/>
      <c r="D239" s="110"/>
      <c r="E239" s="110"/>
      <c r="F239" s="110"/>
      <c r="G239" s="111"/>
    </row>
    <row r="240" spans="1:7" ht="81.75" customHeight="1" x14ac:dyDescent="0.25">
      <c r="A240" s="109" t="s">
        <v>247</v>
      </c>
      <c r="B240" s="110"/>
      <c r="C240" s="110"/>
      <c r="D240" s="110"/>
      <c r="E240" s="110"/>
      <c r="F240" s="110"/>
      <c r="G240" s="111"/>
    </row>
    <row r="241" spans="1:7" ht="84" customHeight="1" x14ac:dyDescent="0.25">
      <c r="A241" s="109" t="s">
        <v>248</v>
      </c>
      <c r="B241" s="110"/>
      <c r="C241" s="110"/>
      <c r="D241" s="110"/>
      <c r="E241" s="110"/>
      <c r="F241" s="110"/>
      <c r="G241" s="111"/>
    </row>
    <row r="242" spans="1:7" ht="49.5" customHeight="1" x14ac:dyDescent="0.25">
      <c r="A242" s="109" t="s">
        <v>249</v>
      </c>
      <c r="B242" s="110"/>
      <c r="C242" s="110"/>
      <c r="D242" s="110"/>
      <c r="E242" s="110"/>
      <c r="F242" s="110"/>
      <c r="G242" s="111"/>
    </row>
    <row r="243" spans="1:7" ht="91.5" customHeight="1" x14ac:dyDescent="0.25">
      <c r="A243" s="109" t="s">
        <v>250</v>
      </c>
      <c r="B243" s="110"/>
      <c r="C243" s="110"/>
      <c r="D243" s="110"/>
      <c r="E243" s="110"/>
      <c r="F243" s="110"/>
      <c r="G243" s="111"/>
    </row>
    <row r="244" spans="1:7" ht="78" customHeight="1" x14ac:dyDescent="0.25">
      <c r="A244" s="109" t="s">
        <v>251</v>
      </c>
      <c r="B244" s="110"/>
      <c r="C244" s="110"/>
      <c r="D244" s="110"/>
      <c r="E244" s="110"/>
      <c r="F244" s="110"/>
      <c r="G244" s="111"/>
    </row>
    <row r="245" spans="1:7" ht="79.5" customHeight="1" x14ac:dyDescent="0.25">
      <c r="A245" s="109" t="s">
        <v>252</v>
      </c>
      <c r="B245" s="110"/>
      <c r="C245" s="110"/>
      <c r="D245" s="110"/>
      <c r="E245" s="110"/>
      <c r="F245" s="110"/>
      <c r="G245" s="111"/>
    </row>
    <row r="246" spans="1:7" ht="92.25" customHeight="1" x14ac:dyDescent="0.25">
      <c r="A246" s="109" t="s">
        <v>253</v>
      </c>
      <c r="B246" s="110"/>
      <c r="C246" s="110"/>
      <c r="D246" s="110"/>
      <c r="E246" s="110"/>
      <c r="F246" s="110"/>
      <c r="G246" s="111"/>
    </row>
    <row r="247" spans="1:7" ht="94.5" customHeight="1" x14ac:dyDescent="0.25">
      <c r="A247" s="109" t="s">
        <v>256</v>
      </c>
      <c r="B247" s="110"/>
      <c r="C247" s="110"/>
      <c r="D247" s="110"/>
      <c r="E247" s="110"/>
      <c r="F247" s="110"/>
      <c r="G247" s="111"/>
    </row>
    <row r="248" spans="1:7" ht="51" customHeight="1" x14ac:dyDescent="0.25">
      <c r="A248" s="109" t="s">
        <v>257</v>
      </c>
      <c r="B248" s="110"/>
      <c r="C248" s="110"/>
      <c r="D248" s="110"/>
      <c r="E248" s="110"/>
      <c r="F248" s="110"/>
      <c r="G248" s="111"/>
    </row>
    <row r="249" spans="1:7" ht="76.5" customHeight="1" x14ac:dyDescent="0.25">
      <c r="A249" s="109" t="s">
        <v>258</v>
      </c>
      <c r="B249" s="110"/>
      <c r="C249" s="110"/>
      <c r="D249" s="110"/>
      <c r="E249" s="110"/>
      <c r="F249" s="110"/>
      <c r="G249" s="111"/>
    </row>
    <row r="250" spans="1:7" ht="78.75" customHeight="1" x14ac:dyDescent="0.25">
      <c r="A250" s="109" t="s">
        <v>259</v>
      </c>
      <c r="B250" s="110"/>
      <c r="C250" s="110"/>
      <c r="D250" s="110"/>
      <c r="E250" s="110"/>
      <c r="F250" s="110"/>
      <c r="G250" s="111"/>
    </row>
    <row r="251" spans="1:7" ht="78.75" customHeight="1" x14ac:dyDescent="0.25">
      <c r="A251" s="109" t="s">
        <v>260</v>
      </c>
      <c r="B251" s="110"/>
      <c r="C251" s="110"/>
      <c r="D251" s="110"/>
      <c r="E251" s="110"/>
      <c r="F251" s="110"/>
      <c r="G251" s="111"/>
    </row>
    <row r="252" spans="1:7" ht="78.75" customHeight="1" x14ac:dyDescent="0.25">
      <c r="A252" s="109" t="s">
        <v>261</v>
      </c>
      <c r="B252" s="110"/>
      <c r="C252" s="110"/>
      <c r="D252" s="110"/>
      <c r="E252" s="110"/>
      <c r="F252" s="110"/>
      <c r="G252" s="111"/>
    </row>
    <row r="253" spans="1:7" ht="104.25" customHeight="1" x14ac:dyDescent="0.25">
      <c r="A253" s="109" t="s">
        <v>262</v>
      </c>
      <c r="B253" s="110"/>
      <c r="C253" s="110"/>
      <c r="D253" s="110"/>
      <c r="E253" s="110"/>
      <c r="F253" s="110"/>
      <c r="G253" s="111"/>
    </row>
    <row r="254" spans="1:7" ht="77.25" customHeight="1" x14ac:dyDescent="0.25">
      <c r="A254" s="109" t="s">
        <v>263</v>
      </c>
      <c r="B254" s="110"/>
      <c r="C254" s="110"/>
      <c r="D254" s="110"/>
      <c r="E254" s="110"/>
      <c r="F254" s="110"/>
      <c r="G254" s="111"/>
    </row>
    <row r="255" spans="1:7" ht="106.5" customHeight="1" x14ac:dyDescent="0.25">
      <c r="A255" s="109" t="s">
        <v>264</v>
      </c>
      <c r="B255" s="110"/>
      <c r="C255" s="110"/>
      <c r="D255" s="110"/>
      <c r="E255" s="110"/>
      <c r="F255" s="110"/>
      <c r="G255" s="111"/>
    </row>
    <row r="256" spans="1:7" ht="79.5" customHeight="1" x14ac:dyDescent="0.25">
      <c r="A256" s="109" t="s">
        <v>265</v>
      </c>
      <c r="B256" s="110"/>
      <c r="C256" s="110"/>
      <c r="D256" s="110"/>
      <c r="E256" s="110"/>
      <c r="F256" s="110"/>
      <c r="G256" s="111"/>
    </row>
    <row r="257" spans="1:7" ht="52.5" customHeight="1" x14ac:dyDescent="0.25">
      <c r="A257" s="109" t="s">
        <v>266</v>
      </c>
      <c r="B257" s="110"/>
      <c r="C257" s="110"/>
      <c r="D257" s="110"/>
      <c r="E257" s="110"/>
      <c r="F257" s="110"/>
      <c r="G257" s="111"/>
    </row>
    <row r="258" spans="1:7" ht="79.5" customHeight="1" x14ac:dyDescent="0.25">
      <c r="A258" s="109" t="s">
        <v>267</v>
      </c>
      <c r="B258" s="110"/>
      <c r="C258" s="110"/>
      <c r="D258" s="110"/>
      <c r="E258" s="110"/>
      <c r="F258" s="110"/>
      <c r="G258" s="111"/>
    </row>
    <row r="259" spans="1:7" ht="89.25" customHeight="1" x14ac:dyDescent="0.25">
      <c r="A259" s="109" t="s">
        <v>268</v>
      </c>
      <c r="B259" s="110"/>
      <c r="C259" s="110"/>
      <c r="D259" s="110"/>
      <c r="E259" s="110"/>
      <c r="F259" s="110"/>
      <c r="G259" s="111"/>
    </row>
    <row r="260" spans="1:7" ht="76.5" customHeight="1" x14ac:dyDescent="0.25">
      <c r="A260" s="109" t="s">
        <v>269</v>
      </c>
      <c r="B260" s="110"/>
      <c r="C260" s="110"/>
      <c r="D260" s="110"/>
      <c r="E260" s="110"/>
      <c r="F260" s="110"/>
      <c r="G260" s="111"/>
    </row>
    <row r="261" spans="1:7" ht="78.75" customHeight="1" x14ac:dyDescent="0.25">
      <c r="A261" s="109" t="s">
        <v>270</v>
      </c>
      <c r="B261" s="110"/>
      <c r="C261" s="110"/>
      <c r="D261" s="110"/>
      <c r="E261" s="110"/>
      <c r="F261" s="110"/>
      <c r="G261" s="111"/>
    </row>
    <row r="262" spans="1:7" ht="88.5" customHeight="1" x14ac:dyDescent="0.25">
      <c r="A262" s="109" t="s">
        <v>271</v>
      </c>
      <c r="B262" s="110"/>
      <c r="C262" s="110"/>
      <c r="D262" s="110"/>
      <c r="E262" s="110"/>
      <c r="F262" s="110"/>
      <c r="G262" s="111"/>
    </row>
    <row r="263" spans="1:7" ht="75.75" customHeight="1" x14ac:dyDescent="0.25">
      <c r="A263" s="109" t="s">
        <v>272</v>
      </c>
      <c r="B263" s="110"/>
      <c r="C263" s="110"/>
      <c r="D263" s="110"/>
      <c r="E263" s="110"/>
      <c r="F263" s="110"/>
      <c r="G263" s="111"/>
    </row>
    <row r="264" spans="1:7" ht="88.5" customHeight="1" x14ac:dyDescent="0.25">
      <c r="A264" s="109" t="s">
        <v>273</v>
      </c>
      <c r="B264" s="110"/>
      <c r="C264" s="110"/>
      <c r="D264" s="110"/>
      <c r="E264" s="110"/>
      <c r="F264" s="110"/>
      <c r="G264" s="111"/>
    </row>
    <row r="265" spans="1:7" ht="95.25" customHeight="1" x14ac:dyDescent="0.25">
      <c r="A265" s="109" t="s">
        <v>274</v>
      </c>
      <c r="B265" s="110"/>
      <c r="C265" s="110"/>
      <c r="D265" s="110"/>
      <c r="E265" s="110"/>
      <c r="F265" s="110"/>
      <c r="G265" s="111"/>
    </row>
    <row r="266" spans="1:7" ht="51" customHeight="1" x14ac:dyDescent="0.25">
      <c r="A266" s="109" t="s">
        <v>275</v>
      </c>
      <c r="B266" s="110"/>
      <c r="C266" s="110"/>
      <c r="D266" s="110"/>
      <c r="E266" s="110"/>
      <c r="F266" s="110"/>
      <c r="G266" s="111"/>
    </row>
    <row r="267" spans="1:7" ht="77.25" customHeight="1" x14ac:dyDescent="0.25">
      <c r="A267" s="109" t="s">
        <v>276</v>
      </c>
      <c r="B267" s="110"/>
      <c r="C267" s="110"/>
      <c r="D267" s="110"/>
      <c r="E267" s="110"/>
      <c r="F267" s="110"/>
      <c r="G267" s="111"/>
    </row>
    <row r="268" spans="1:7" ht="47.25" customHeight="1" x14ac:dyDescent="0.25">
      <c r="A268" s="109" t="s">
        <v>277</v>
      </c>
      <c r="B268" s="110"/>
      <c r="C268" s="110"/>
      <c r="D268" s="110"/>
      <c r="E268" s="110"/>
      <c r="F268" s="110"/>
      <c r="G268" s="111"/>
    </row>
    <row r="269" spans="1:7" ht="83.25" customHeight="1" x14ac:dyDescent="0.25">
      <c r="A269" s="109" t="s">
        <v>278</v>
      </c>
      <c r="B269" s="110"/>
      <c r="C269" s="110"/>
      <c r="D269" s="110"/>
      <c r="E269" s="110"/>
      <c r="F269" s="110"/>
      <c r="G269" s="111"/>
    </row>
    <row r="270" spans="1:7" ht="105.75" customHeight="1" x14ac:dyDescent="0.25">
      <c r="A270" s="109" t="s">
        <v>279</v>
      </c>
      <c r="B270" s="110"/>
      <c r="C270" s="110"/>
      <c r="D270" s="110"/>
      <c r="E270" s="110"/>
      <c r="F270" s="110"/>
      <c r="G270" s="111"/>
    </row>
    <row r="271" spans="1:7" ht="78" customHeight="1" x14ac:dyDescent="0.25">
      <c r="A271" s="109" t="s">
        <v>280</v>
      </c>
      <c r="B271" s="110"/>
      <c r="C271" s="110"/>
      <c r="D271" s="110"/>
      <c r="E271" s="110"/>
      <c r="F271" s="110"/>
      <c r="G271" s="111"/>
    </row>
    <row r="272" spans="1:7" ht="78.75" customHeight="1" x14ac:dyDescent="0.25">
      <c r="A272" s="109" t="s">
        <v>281</v>
      </c>
      <c r="B272" s="110"/>
      <c r="C272" s="110"/>
      <c r="D272" s="110"/>
      <c r="E272" s="110"/>
      <c r="F272" s="110"/>
      <c r="G272" s="111"/>
    </row>
    <row r="273" spans="1:7" ht="48.75" customHeight="1" x14ac:dyDescent="0.25">
      <c r="A273" s="109" t="s">
        <v>282</v>
      </c>
      <c r="B273" s="110"/>
      <c r="C273" s="110"/>
      <c r="D273" s="110"/>
      <c r="E273" s="110"/>
      <c r="F273" s="110"/>
      <c r="G273" s="111"/>
    </row>
    <row r="274" spans="1:7" ht="75.75" customHeight="1" x14ac:dyDescent="0.25">
      <c r="A274" s="109" t="s">
        <v>283</v>
      </c>
      <c r="B274" s="110"/>
      <c r="C274" s="110"/>
      <c r="D274" s="110"/>
      <c r="E274" s="110"/>
      <c r="F274" s="110"/>
      <c r="G274" s="111"/>
    </row>
    <row r="275" spans="1:7" ht="75.75" customHeight="1" x14ac:dyDescent="0.25">
      <c r="A275" s="109" t="s">
        <v>284</v>
      </c>
      <c r="B275" s="110"/>
      <c r="C275" s="110"/>
      <c r="D275" s="110"/>
      <c r="E275" s="110"/>
      <c r="F275" s="110"/>
      <c r="G275" s="111"/>
    </row>
    <row r="276" spans="1:7" ht="47.25" customHeight="1" x14ac:dyDescent="0.25">
      <c r="A276" s="109" t="s">
        <v>285</v>
      </c>
      <c r="B276" s="110"/>
      <c r="C276" s="110"/>
      <c r="D276" s="110"/>
      <c r="E276" s="110"/>
      <c r="F276" s="110"/>
      <c r="G276" s="111"/>
    </row>
    <row r="277" spans="1:7" ht="76.5" customHeight="1" x14ac:dyDescent="0.25">
      <c r="A277" s="109" t="s">
        <v>286</v>
      </c>
      <c r="B277" s="110"/>
      <c r="C277" s="110"/>
      <c r="D277" s="110"/>
      <c r="E277" s="110"/>
      <c r="F277" s="110"/>
      <c r="G277" s="111"/>
    </row>
    <row r="278" spans="1:7" ht="75" customHeight="1" x14ac:dyDescent="0.25">
      <c r="A278" s="109" t="s">
        <v>287</v>
      </c>
      <c r="B278" s="110"/>
      <c r="C278" s="110"/>
      <c r="D278" s="110"/>
      <c r="E278" s="110"/>
      <c r="F278" s="110"/>
      <c r="G278" s="111"/>
    </row>
    <row r="279" spans="1:7" ht="49.5" customHeight="1" x14ac:dyDescent="0.25">
      <c r="A279" s="109" t="s">
        <v>288</v>
      </c>
      <c r="B279" s="110"/>
      <c r="C279" s="110"/>
      <c r="D279" s="110"/>
      <c r="E279" s="110"/>
      <c r="F279" s="110"/>
      <c r="G279" s="111"/>
    </row>
    <row r="280" spans="1:7" ht="74.25" customHeight="1" x14ac:dyDescent="0.25">
      <c r="A280" s="109" t="s">
        <v>289</v>
      </c>
      <c r="B280" s="110"/>
      <c r="C280" s="110"/>
      <c r="D280" s="110"/>
      <c r="E280" s="110"/>
      <c r="F280" s="110"/>
      <c r="G280" s="111"/>
    </row>
    <row r="281" spans="1:7" ht="74.25" customHeight="1" x14ac:dyDescent="0.25">
      <c r="A281" s="109" t="s">
        <v>290</v>
      </c>
      <c r="B281" s="110"/>
      <c r="C281" s="110"/>
      <c r="D281" s="110"/>
      <c r="E281" s="110"/>
      <c r="F281" s="110"/>
      <c r="G281" s="111"/>
    </row>
    <row r="282" spans="1:7" ht="74.25" customHeight="1" x14ac:dyDescent="0.25">
      <c r="A282" s="109" t="s">
        <v>291</v>
      </c>
      <c r="B282" s="110"/>
      <c r="C282" s="110"/>
      <c r="D282" s="110"/>
      <c r="E282" s="110"/>
      <c r="F282" s="110"/>
      <c r="G282" s="111"/>
    </row>
    <row r="283" spans="1:7" ht="51" customHeight="1" x14ac:dyDescent="0.25">
      <c r="A283" s="109" t="s">
        <v>292</v>
      </c>
      <c r="B283" s="110"/>
      <c r="C283" s="110"/>
      <c r="D283" s="110"/>
      <c r="E283" s="110"/>
      <c r="F283" s="110"/>
      <c r="G283" s="111"/>
    </row>
    <row r="284" spans="1:7" ht="74.25" customHeight="1" x14ac:dyDescent="0.25">
      <c r="A284" s="109" t="s">
        <v>293</v>
      </c>
      <c r="B284" s="110"/>
      <c r="C284" s="110"/>
      <c r="D284" s="110"/>
      <c r="E284" s="110"/>
      <c r="F284" s="110"/>
      <c r="G284" s="111"/>
    </row>
    <row r="285" spans="1:7" ht="64.5" customHeight="1" x14ac:dyDescent="0.25">
      <c r="A285" s="109" t="s">
        <v>294</v>
      </c>
      <c r="B285" s="110"/>
      <c r="C285" s="110"/>
      <c r="D285" s="110"/>
      <c r="E285" s="110"/>
      <c r="F285" s="110"/>
      <c r="G285" s="111"/>
    </row>
    <row r="286" spans="1:7" ht="74.25" customHeight="1" x14ac:dyDescent="0.25">
      <c r="A286" s="109" t="s">
        <v>295</v>
      </c>
      <c r="B286" s="110"/>
      <c r="C286" s="110"/>
      <c r="D286" s="110"/>
      <c r="E286" s="110"/>
      <c r="F286" s="110"/>
      <c r="G286" s="111"/>
    </row>
    <row r="287" spans="1:7" ht="72" customHeight="1" x14ac:dyDescent="0.25">
      <c r="A287" s="109" t="s">
        <v>296</v>
      </c>
      <c r="B287" s="110"/>
      <c r="C287" s="110"/>
      <c r="D287" s="110"/>
      <c r="E287" s="110"/>
      <c r="F287" s="110"/>
      <c r="G287" s="111"/>
    </row>
    <row r="288" spans="1:7" ht="48.75" customHeight="1" x14ac:dyDescent="0.25">
      <c r="A288" s="109" t="s">
        <v>297</v>
      </c>
      <c r="B288" s="110"/>
      <c r="C288" s="110"/>
      <c r="D288" s="110"/>
      <c r="E288" s="110"/>
      <c r="F288" s="110"/>
      <c r="G288" s="111"/>
    </row>
    <row r="289" spans="1:7" ht="74.25" customHeight="1" x14ac:dyDescent="0.25">
      <c r="A289" s="109" t="s">
        <v>298</v>
      </c>
      <c r="B289" s="110"/>
      <c r="C289" s="110"/>
      <c r="D289" s="110"/>
      <c r="E289" s="110"/>
      <c r="F289" s="110"/>
      <c r="G289" s="111"/>
    </row>
    <row r="290" spans="1:7" ht="51.75" customHeight="1" x14ac:dyDescent="0.25">
      <c r="A290" s="109" t="s">
        <v>299</v>
      </c>
      <c r="B290" s="110"/>
      <c r="C290" s="110"/>
      <c r="D290" s="110"/>
      <c r="E290" s="110"/>
      <c r="F290" s="110"/>
      <c r="G290" s="111"/>
    </row>
    <row r="291" spans="1:7" ht="48.75" customHeight="1" x14ac:dyDescent="0.25">
      <c r="A291" s="109" t="s">
        <v>300</v>
      </c>
      <c r="B291" s="110"/>
      <c r="C291" s="110"/>
      <c r="D291" s="110"/>
      <c r="E291" s="110"/>
      <c r="F291" s="110"/>
      <c r="G291" s="111"/>
    </row>
    <row r="292" spans="1:7" ht="74.25" customHeight="1" x14ac:dyDescent="0.25">
      <c r="A292" s="109" t="s">
        <v>301</v>
      </c>
      <c r="B292" s="110"/>
      <c r="C292" s="110"/>
      <c r="D292" s="110"/>
      <c r="E292" s="110"/>
      <c r="F292" s="110"/>
      <c r="G292" s="111"/>
    </row>
    <row r="293" spans="1:7" ht="66" customHeight="1" x14ac:dyDescent="0.25">
      <c r="A293" s="109" t="s">
        <v>302</v>
      </c>
      <c r="B293" s="110"/>
      <c r="C293" s="110"/>
      <c r="D293" s="110"/>
      <c r="E293" s="110"/>
      <c r="F293" s="110"/>
      <c r="G293" s="111"/>
    </row>
    <row r="294" spans="1:7" ht="50.25" customHeight="1" x14ac:dyDescent="0.25">
      <c r="A294" s="109" t="s">
        <v>303</v>
      </c>
      <c r="B294" s="110"/>
      <c r="C294" s="110"/>
      <c r="D294" s="110"/>
      <c r="E294" s="110"/>
      <c r="F294" s="110"/>
      <c r="G294" s="111"/>
    </row>
    <row r="295" spans="1:7" ht="73.5" customHeight="1" x14ac:dyDescent="0.25">
      <c r="A295" s="109" t="s">
        <v>304</v>
      </c>
      <c r="B295" s="110"/>
      <c r="C295" s="110"/>
      <c r="D295" s="110"/>
      <c r="E295" s="110"/>
      <c r="F295" s="110"/>
      <c r="G295" s="111"/>
    </row>
    <row r="296" spans="1:7" ht="49.5" customHeight="1" x14ac:dyDescent="0.25">
      <c r="A296" s="109" t="s">
        <v>305</v>
      </c>
      <c r="B296" s="110"/>
      <c r="C296" s="110"/>
      <c r="D296" s="110"/>
      <c r="E296" s="110"/>
      <c r="F296" s="110"/>
      <c r="G296" s="111"/>
    </row>
    <row r="297" spans="1:7" ht="74.25" customHeight="1" x14ac:dyDescent="0.25">
      <c r="A297" s="109" t="s">
        <v>306</v>
      </c>
      <c r="B297" s="110"/>
      <c r="C297" s="110"/>
      <c r="D297" s="110"/>
      <c r="E297" s="110"/>
      <c r="F297" s="110"/>
      <c r="G297" s="111"/>
    </row>
    <row r="298" spans="1:7" ht="51.75" customHeight="1" x14ac:dyDescent="0.25">
      <c r="A298" s="109" t="s">
        <v>307</v>
      </c>
      <c r="B298" s="110"/>
      <c r="C298" s="110"/>
      <c r="D298" s="110"/>
      <c r="E298" s="110"/>
      <c r="F298" s="110"/>
      <c r="G298" s="111"/>
    </row>
    <row r="299" spans="1:7" ht="74.25" customHeight="1" x14ac:dyDescent="0.25">
      <c r="A299" s="109" t="s">
        <v>308</v>
      </c>
      <c r="B299" s="110"/>
      <c r="C299" s="110"/>
      <c r="D299" s="110"/>
      <c r="E299" s="110"/>
      <c r="F299" s="110"/>
      <c r="G299" s="111"/>
    </row>
    <row r="300" spans="1:7" ht="74.25" customHeight="1" x14ac:dyDescent="0.25">
      <c r="A300" s="109" t="s">
        <v>309</v>
      </c>
      <c r="B300" s="110"/>
      <c r="C300" s="110"/>
      <c r="D300" s="110"/>
      <c r="E300" s="110"/>
      <c r="F300" s="110"/>
      <c r="G300" s="111"/>
    </row>
    <row r="301" spans="1:7" ht="48.75" customHeight="1" x14ac:dyDescent="0.25">
      <c r="A301" s="109" t="s">
        <v>310</v>
      </c>
      <c r="B301" s="110"/>
      <c r="C301" s="110"/>
      <c r="D301" s="110"/>
      <c r="E301" s="110"/>
      <c r="F301" s="110"/>
      <c r="G301" s="111"/>
    </row>
    <row r="302" spans="1:7" ht="51" customHeight="1" x14ac:dyDescent="0.25">
      <c r="A302" s="109" t="s">
        <v>311</v>
      </c>
      <c r="B302" s="110"/>
      <c r="C302" s="110"/>
      <c r="D302" s="110"/>
      <c r="E302" s="110"/>
      <c r="F302" s="110"/>
      <c r="G302" s="111"/>
    </row>
    <row r="303" spans="1:7" ht="51" customHeight="1" x14ac:dyDescent="0.25">
      <c r="A303" s="109" t="s">
        <v>312</v>
      </c>
      <c r="B303" s="110"/>
      <c r="C303" s="110"/>
      <c r="D303" s="110"/>
      <c r="E303" s="110"/>
      <c r="F303" s="110"/>
      <c r="G303" s="111"/>
    </row>
    <row r="304" spans="1:7" ht="74.25" customHeight="1" x14ac:dyDescent="0.25">
      <c r="A304" s="109" t="s">
        <v>315</v>
      </c>
      <c r="B304" s="110"/>
      <c r="C304" s="110"/>
      <c r="D304" s="110"/>
      <c r="E304" s="110"/>
      <c r="F304" s="110"/>
      <c r="G304" s="111"/>
    </row>
    <row r="305" spans="1:7" ht="74.25" customHeight="1" x14ac:dyDescent="0.25">
      <c r="A305" s="109" t="s">
        <v>316</v>
      </c>
      <c r="B305" s="110"/>
      <c r="C305" s="110"/>
      <c r="D305" s="110"/>
      <c r="E305" s="110"/>
      <c r="F305" s="110"/>
      <c r="G305" s="111"/>
    </row>
    <row r="306" spans="1:7" ht="51.75" customHeight="1" x14ac:dyDescent="0.25">
      <c r="A306" s="109" t="s">
        <v>317</v>
      </c>
      <c r="B306" s="110"/>
      <c r="C306" s="110"/>
      <c r="D306" s="110"/>
      <c r="E306" s="110"/>
      <c r="F306" s="110"/>
      <c r="G306" s="111"/>
    </row>
    <row r="307" spans="1:7" ht="51.75" customHeight="1" x14ac:dyDescent="0.25">
      <c r="A307" s="109" t="s">
        <v>318</v>
      </c>
      <c r="B307" s="110"/>
      <c r="C307" s="110"/>
      <c r="D307" s="110"/>
      <c r="E307" s="110"/>
      <c r="F307" s="110"/>
      <c r="G307" s="111"/>
    </row>
    <row r="308" spans="1:7" ht="74.25" customHeight="1" x14ac:dyDescent="0.25">
      <c r="A308" s="109" t="s">
        <v>319</v>
      </c>
      <c r="B308" s="110"/>
      <c r="C308" s="110"/>
      <c r="D308" s="110"/>
      <c r="E308" s="110"/>
      <c r="F308" s="110"/>
      <c r="G308" s="111"/>
    </row>
    <row r="309" spans="1:7" ht="51" customHeight="1" x14ac:dyDescent="0.25">
      <c r="A309" s="109" t="s">
        <v>320</v>
      </c>
      <c r="B309" s="110"/>
      <c r="C309" s="110"/>
      <c r="D309" s="110"/>
      <c r="E309" s="110"/>
      <c r="F309" s="110"/>
      <c r="G309" s="111"/>
    </row>
    <row r="310" spans="1:7" ht="48" customHeight="1" x14ac:dyDescent="0.25">
      <c r="A310" s="109" t="s">
        <v>321</v>
      </c>
      <c r="B310" s="110"/>
      <c r="C310" s="110"/>
      <c r="D310" s="110"/>
      <c r="E310" s="110"/>
      <c r="F310" s="110"/>
      <c r="G310" s="111"/>
    </row>
    <row r="311" spans="1:7" ht="52.5" customHeight="1" x14ac:dyDescent="0.25">
      <c r="A311" s="109" t="s">
        <v>322</v>
      </c>
      <c r="B311" s="110"/>
      <c r="C311" s="110"/>
      <c r="D311" s="110"/>
      <c r="E311" s="110"/>
      <c r="F311" s="110"/>
      <c r="G311" s="111"/>
    </row>
    <row r="312" spans="1:7" ht="52.5" customHeight="1" x14ac:dyDescent="0.25">
      <c r="A312" s="109" t="s">
        <v>323</v>
      </c>
      <c r="B312" s="110"/>
      <c r="C312" s="110"/>
      <c r="D312" s="110"/>
      <c r="E312" s="110"/>
      <c r="F312" s="110"/>
      <c r="G312" s="111"/>
    </row>
    <row r="313" spans="1:7" ht="49.5" customHeight="1" x14ac:dyDescent="0.25">
      <c r="A313" s="109" t="s">
        <v>324</v>
      </c>
      <c r="B313" s="110"/>
      <c r="C313" s="110"/>
      <c r="D313" s="110"/>
      <c r="E313" s="110"/>
      <c r="F313" s="110"/>
      <c r="G313" s="111"/>
    </row>
    <row r="314" spans="1:7" ht="74.25" customHeight="1" x14ac:dyDescent="0.25">
      <c r="A314" s="109" t="s">
        <v>325</v>
      </c>
      <c r="B314" s="110"/>
      <c r="C314" s="110"/>
      <c r="D314" s="110"/>
      <c r="E314" s="110"/>
      <c r="F314" s="110"/>
      <c r="G314" s="111"/>
    </row>
    <row r="315" spans="1:7" ht="51" customHeight="1" x14ac:dyDescent="0.25">
      <c r="A315" s="109" t="s">
        <v>326</v>
      </c>
      <c r="B315" s="110"/>
      <c r="C315" s="110"/>
      <c r="D315" s="110"/>
      <c r="E315" s="110"/>
      <c r="F315" s="110"/>
      <c r="G315" s="111"/>
    </row>
    <row r="316" spans="1:7" ht="60.75" customHeight="1" x14ac:dyDescent="0.25">
      <c r="A316" s="109" t="s">
        <v>327</v>
      </c>
      <c r="B316" s="110"/>
      <c r="C316" s="110"/>
      <c r="D316" s="110"/>
      <c r="E316" s="110"/>
      <c r="F316" s="110"/>
      <c r="G316" s="111"/>
    </row>
    <row r="317" spans="1:7" ht="48" customHeight="1" x14ac:dyDescent="0.25">
      <c r="A317" s="109" t="s">
        <v>328</v>
      </c>
      <c r="B317" s="110"/>
      <c r="C317" s="110"/>
      <c r="D317" s="110"/>
      <c r="E317" s="110"/>
      <c r="F317" s="110"/>
      <c r="G317" s="111"/>
    </row>
    <row r="318" spans="1:7" ht="74.25" customHeight="1" x14ac:dyDescent="0.25">
      <c r="A318" s="109" t="s">
        <v>329</v>
      </c>
      <c r="B318" s="110"/>
      <c r="C318" s="110"/>
      <c r="D318" s="110"/>
      <c r="E318" s="110"/>
      <c r="F318" s="110"/>
      <c r="G318" s="111"/>
    </row>
    <row r="319" spans="1:7" ht="49.5" customHeight="1" x14ac:dyDescent="0.25">
      <c r="A319" s="109" t="s">
        <v>330</v>
      </c>
      <c r="B319" s="110"/>
      <c r="C319" s="110"/>
      <c r="D319" s="110"/>
      <c r="E319" s="110"/>
      <c r="F319" s="110"/>
      <c r="G319" s="111"/>
    </row>
    <row r="320" spans="1:7" ht="74.25" customHeight="1" x14ac:dyDescent="0.25">
      <c r="A320" s="109" t="s">
        <v>331</v>
      </c>
      <c r="B320" s="110"/>
      <c r="C320" s="110"/>
      <c r="D320" s="110"/>
      <c r="E320" s="110"/>
      <c r="F320" s="110"/>
      <c r="G320" s="111"/>
    </row>
    <row r="321" spans="1:7" ht="63" customHeight="1" x14ac:dyDescent="0.25">
      <c r="A321" s="109" t="s">
        <v>332</v>
      </c>
      <c r="B321" s="110"/>
      <c r="C321" s="110"/>
      <c r="D321" s="110"/>
      <c r="E321" s="110"/>
      <c r="F321" s="110"/>
      <c r="G321" s="111"/>
    </row>
    <row r="322" spans="1:7" ht="74.25" customHeight="1" x14ac:dyDescent="0.25">
      <c r="A322" s="109" t="s">
        <v>333</v>
      </c>
      <c r="B322" s="110"/>
      <c r="C322" s="110"/>
      <c r="D322" s="110"/>
      <c r="E322" s="110"/>
      <c r="F322" s="110"/>
      <c r="G322" s="111"/>
    </row>
    <row r="323" spans="1:7" ht="51" customHeight="1" x14ac:dyDescent="0.25">
      <c r="A323" s="109" t="s">
        <v>334</v>
      </c>
      <c r="B323" s="110"/>
      <c r="C323" s="110"/>
      <c r="D323" s="110"/>
      <c r="E323" s="110"/>
      <c r="F323" s="110"/>
      <c r="G323" s="111"/>
    </row>
    <row r="324" spans="1:7" ht="49.5" customHeight="1" x14ac:dyDescent="0.25">
      <c r="A324" s="109" t="s">
        <v>337</v>
      </c>
      <c r="B324" s="110"/>
      <c r="C324" s="110"/>
      <c r="D324" s="110"/>
      <c r="E324" s="110"/>
      <c r="F324" s="110"/>
      <c r="G324" s="111"/>
    </row>
    <row r="325" spans="1:7" ht="59.25" customHeight="1" x14ac:dyDescent="0.25">
      <c r="A325" s="109" t="s">
        <v>342</v>
      </c>
      <c r="B325" s="110"/>
      <c r="C325" s="110"/>
      <c r="D325" s="110"/>
      <c r="E325" s="110"/>
      <c r="F325" s="110"/>
      <c r="G325" s="111"/>
    </row>
    <row r="326" spans="1:7" ht="59.25" customHeight="1" x14ac:dyDescent="0.25">
      <c r="A326" s="109" t="s">
        <v>343</v>
      </c>
      <c r="B326" s="110"/>
      <c r="C326" s="110"/>
      <c r="D326" s="110"/>
      <c r="E326" s="110"/>
      <c r="F326" s="110"/>
      <c r="G326" s="111"/>
    </row>
    <row r="327" spans="1:7" ht="49.5" customHeight="1" x14ac:dyDescent="0.25">
      <c r="A327" s="109" t="s">
        <v>344</v>
      </c>
      <c r="B327" s="110"/>
      <c r="C327" s="110"/>
      <c r="D327" s="110"/>
      <c r="E327" s="110"/>
      <c r="F327" s="110"/>
      <c r="G327" s="111"/>
    </row>
    <row r="328" spans="1:7" ht="59.25" customHeight="1" x14ac:dyDescent="0.25">
      <c r="A328" s="109" t="s">
        <v>345</v>
      </c>
      <c r="B328" s="110"/>
      <c r="C328" s="110"/>
      <c r="D328" s="110"/>
      <c r="E328" s="110"/>
      <c r="F328" s="110"/>
      <c r="G328" s="111"/>
    </row>
    <row r="329" spans="1:7" ht="59.25" customHeight="1" x14ac:dyDescent="0.25">
      <c r="A329" s="109" t="s">
        <v>346</v>
      </c>
      <c r="B329" s="110"/>
      <c r="C329" s="110"/>
      <c r="D329" s="110"/>
      <c r="E329" s="110"/>
      <c r="F329" s="110"/>
      <c r="G329" s="111"/>
    </row>
    <row r="330" spans="1:7" ht="48.75" customHeight="1" x14ac:dyDescent="0.25">
      <c r="A330" s="109" t="s">
        <v>347</v>
      </c>
      <c r="B330" s="110"/>
      <c r="C330" s="110"/>
      <c r="D330" s="110"/>
      <c r="E330" s="110"/>
      <c r="F330" s="110"/>
      <c r="G330" s="111"/>
    </row>
    <row r="331" spans="1:7" ht="48" customHeight="1" x14ac:dyDescent="0.25">
      <c r="A331" s="109" t="s">
        <v>348</v>
      </c>
      <c r="B331" s="110"/>
      <c r="C331" s="110"/>
      <c r="D331" s="110"/>
      <c r="E331" s="110"/>
      <c r="F331" s="110"/>
      <c r="G331" s="111"/>
    </row>
    <row r="332" spans="1:7" ht="54.75" customHeight="1" x14ac:dyDescent="0.25">
      <c r="A332" s="109" t="s">
        <v>350</v>
      </c>
      <c r="B332" s="110"/>
      <c r="C332" s="110"/>
      <c r="D332" s="110"/>
      <c r="E332" s="110"/>
      <c r="F332" s="110"/>
      <c r="G332" s="111"/>
    </row>
    <row r="333" spans="1:7" ht="59.25" customHeight="1" x14ac:dyDescent="0.25">
      <c r="A333" s="109" t="s">
        <v>351</v>
      </c>
      <c r="B333" s="110"/>
      <c r="C333" s="110"/>
      <c r="D333" s="110"/>
      <c r="E333" s="110"/>
      <c r="F333" s="110"/>
      <c r="G333" s="111"/>
    </row>
    <row r="334" spans="1:7" ht="45.75" customHeight="1" x14ac:dyDescent="0.25">
      <c r="A334" s="109" t="s">
        <v>352</v>
      </c>
      <c r="B334" s="110"/>
      <c r="C334" s="110"/>
      <c r="D334" s="110"/>
      <c r="E334" s="110"/>
      <c r="F334" s="110"/>
      <c r="G334" s="111"/>
    </row>
    <row r="335" spans="1:7" ht="51.75" customHeight="1" x14ac:dyDescent="0.25">
      <c r="A335" s="109" t="s">
        <v>353</v>
      </c>
      <c r="B335" s="110"/>
      <c r="C335" s="110"/>
      <c r="D335" s="110"/>
      <c r="E335" s="110"/>
      <c r="F335" s="110"/>
      <c r="G335" s="111"/>
    </row>
    <row r="336" spans="1:7" ht="58.5" customHeight="1" x14ac:dyDescent="0.25">
      <c r="A336" s="109" t="s">
        <v>354</v>
      </c>
      <c r="B336" s="110"/>
      <c r="C336" s="110"/>
      <c r="D336" s="110"/>
      <c r="E336" s="110"/>
      <c r="F336" s="110"/>
      <c r="G336" s="111"/>
    </row>
    <row r="337" spans="1:7" ht="59.25" customHeight="1" x14ac:dyDescent="0.25">
      <c r="A337" s="109" t="s">
        <v>355</v>
      </c>
      <c r="B337" s="110"/>
      <c r="C337" s="110"/>
      <c r="D337" s="110"/>
      <c r="E337" s="110"/>
      <c r="F337" s="110"/>
      <c r="G337" s="111"/>
    </row>
    <row r="338" spans="1:7" ht="54.75" customHeight="1" x14ac:dyDescent="0.25">
      <c r="A338" s="109" t="s">
        <v>356</v>
      </c>
      <c r="B338" s="110"/>
      <c r="C338" s="110"/>
      <c r="D338" s="110"/>
      <c r="E338" s="110"/>
      <c r="F338" s="110"/>
      <c r="G338" s="111"/>
    </row>
    <row r="339" spans="1:7" ht="59.25" customHeight="1" x14ac:dyDescent="0.25">
      <c r="A339" s="109" t="s">
        <v>357</v>
      </c>
      <c r="B339" s="110"/>
      <c r="C339" s="110"/>
      <c r="D339" s="110"/>
      <c r="E339" s="110"/>
      <c r="F339" s="110"/>
      <c r="G339" s="111"/>
    </row>
    <row r="340" spans="1:7" ht="46.5" customHeight="1" x14ac:dyDescent="0.25">
      <c r="A340" s="109" t="s">
        <v>358</v>
      </c>
      <c r="B340" s="110"/>
      <c r="C340" s="110"/>
      <c r="D340" s="110"/>
      <c r="E340" s="110"/>
      <c r="F340" s="110"/>
      <c r="G340" s="111"/>
    </row>
    <row r="341" spans="1:7" ht="46.5" customHeight="1" x14ac:dyDescent="0.25">
      <c r="A341" s="109" t="s">
        <v>359</v>
      </c>
      <c r="B341" s="110"/>
      <c r="C341" s="110"/>
      <c r="D341" s="110"/>
      <c r="E341" s="110"/>
      <c r="F341" s="110"/>
      <c r="G341" s="111"/>
    </row>
    <row r="342" spans="1:7" ht="59.25" customHeight="1" x14ac:dyDescent="0.25">
      <c r="A342" s="109" t="s">
        <v>360</v>
      </c>
      <c r="B342" s="110"/>
      <c r="C342" s="110"/>
      <c r="D342" s="110"/>
      <c r="E342" s="110"/>
      <c r="F342" s="110"/>
      <c r="G342" s="111"/>
    </row>
    <row r="343" spans="1:7" ht="59.25" customHeight="1" x14ac:dyDescent="0.25">
      <c r="A343" s="109" t="s">
        <v>361</v>
      </c>
      <c r="B343" s="110"/>
      <c r="C343" s="110"/>
      <c r="D343" s="110"/>
      <c r="E343" s="110"/>
      <c r="F343" s="110"/>
      <c r="G343" s="111"/>
    </row>
    <row r="344" spans="1:7" ht="48" customHeight="1" x14ac:dyDescent="0.25">
      <c r="A344" s="109" t="s">
        <v>362</v>
      </c>
      <c r="B344" s="110"/>
      <c r="C344" s="110"/>
      <c r="D344" s="110"/>
      <c r="E344" s="110"/>
      <c r="F344" s="110"/>
      <c r="G344" s="111"/>
    </row>
    <row r="345" spans="1:7" ht="48" customHeight="1" x14ac:dyDescent="0.25">
      <c r="A345" s="109" t="s">
        <v>363</v>
      </c>
      <c r="B345" s="110"/>
      <c r="C345" s="110"/>
      <c r="D345" s="110"/>
      <c r="E345" s="110"/>
      <c r="F345" s="110"/>
      <c r="G345" s="111"/>
    </row>
    <row r="346" spans="1:7" ht="48" customHeight="1" x14ac:dyDescent="0.25">
      <c r="A346" s="109" t="s">
        <v>364</v>
      </c>
      <c r="B346" s="110"/>
      <c r="C346" s="110"/>
      <c r="D346" s="110"/>
      <c r="E346" s="110"/>
      <c r="F346" s="110"/>
      <c r="G346" s="111"/>
    </row>
    <row r="347" spans="1:7" ht="42" customHeight="1" x14ac:dyDescent="0.25">
      <c r="A347" s="109" t="s">
        <v>365</v>
      </c>
      <c r="B347" s="110"/>
      <c r="C347" s="110"/>
      <c r="D347" s="110"/>
      <c r="E347" s="110"/>
      <c r="F347" s="110"/>
      <c r="G347" s="111"/>
    </row>
    <row r="348" spans="1:7" ht="51.75" customHeight="1" x14ac:dyDescent="0.25">
      <c r="A348" s="109" t="s">
        <v>366</v>
      </c>
      <c r="B348" s="110"/>
      <c r="C348" s="110"/>
      <c r="D348" s="110"/>
      <c r="E348" s="110"/>
      <c r="F348" s="110"/>
      <c r="G348" s="111"/>
    </row>
    <row r="349" spans="1:7" ht="45" customHeight="1" x14ac:dyDescent="0.25">
      <c r="A349" s="109" t="s">
        <v>367</v>
      </c>
      <c r="B349" s="110"/>
      <c r="C349" s="110"/>
      <c r="D349" s="110"/>
      <c r="E349" s="110"/>
      <c r="F349" s="110"/>
      <c r="G349" s="111"/>
    </row>
    <row r="350" spans="1:7" ht="45" customHeight="1" x14ac:dyDescent="0.25">
      <c r="A350" s="109" t="s">
        <v>368</v>
      </c>
      <c r="B350" s="110"/>
      <c r="C350" s="110"/>
      <c r="D350" s="110"/>
      <c r="E350" s="110"/>
      <c r="F350" s="110"/>
      <c r="G350" s="111"/>
    </row>
    <row r="351" spans="1:7" ht="42.75" customHeight="1" x14ac:dyDescent="0.25">
      <c r="A351" s="109" t="s">
        <v>369</v>
      </c>
      <c r="B351" s="110"/>
      <c r="C351" s="110"/>
      <c r="D351" s="110"/>
      <c r="E351" s="110"/>
      <c r="F351" s="110"/>
      <c r="G351" s="111"/>
    </row>
    <row r="352" spans="1:7" ht="42.75" customHeight="1" x14ac:dyDescent="0.25">
      <c r="A352" s="109" t="s">
        <v>370</v>
      </c>
      <c r="B352" s="110"/>
      <c r="C352" s="110"/>
      <c r="D352" s="110"/>
      <c r="E352" s="110"/>
      <c r="F352" s="110"/>
      <c r="G352" s="111"/>
    </row>
    <row r="353" spans="1:7" ht="41.25" customHeight="1" x14ac:dyDescent="0.25">
      <c r="A353" s="109" t="s">
        <v>371</v>
      </c>
      <c r="B353" s="110"/>
      <c r="C353" s="110"/>
      <c r="D353" s="110"/>
      <c r="E353" s="110"/>
      <c r="F353" s="110"/>
      <c r="G353" s="111"/>
    </row>
    <row r="354" spans="1:7" ht="46.5" customHeight="1" x14ac:dyDescent="0.25">
      <c r="A354" s="109" t="s">
        <v>372</v>
      </c>
      <c r="B354" s="110"/>
      <c r="C354" s="110"/>
      <c r="D354" s="110"/>
      <c r="E354" s="110"/>
      <c r="F354" s="110"/>
      <c r="G354" s="111"/>
    </row>
    <row r="355" spans="1:7" ht="46.5" customHeight="1" x14ac:dyDescent="0.25">
      <c r="A355" s="109" t="s">
        <v>373</v>
      </c>
      <c r="B355" s="110"/>
      <c r="C355" s="110"/>
      <c r="D355" s="110"/>
      <c r="E355" s="110"/>
      <c r="F355" s="110"/>
      <c r="G355" s="111"/>
    </row>
    <row r="356" spans="1:7" ht="48" customHeight="1" x14ac:dyDescent="0.25">
      <c r="A356" s="109" t="s">
        <v>374</v>
      </c>
      <c r="B356" s="110"/>
      <c r="C356" s="110"/>
      <c r="D356" s="110"/>
      <c r="E356" s="110"/>
      <c r="F356" s="110"/>
      <c r="G356" s="111"/>
    </row>
    <row r="357" spans="1:7" ht="48" customHeight="1" x14ac:dyDescent="0.25">
      <c r="A357" s="109" t="s">
        <v>375</v>
      </c>
      <c r="B357" s="110"/>
      <c r="C357" s="110"/>
      <c r="D357" s="110"/>
      <c r="E357" s="110"/>
      <c r="F357" s="110"/>
      <c r="G357" s="111"/>
    </row>
    <row r="358" spans="1:7" ht="48" customHeight="1" x14ac:dyDescent="0.25">
      <c r="A358" s="109" t="s">
        <v>377</v>
      </c>
      <c r="B358" s="110"/>
      <c r="C358" s="110"/>
      <c r="D358" s="110"/>
      <c r="E358" s="110"/>
      <c r="F358" s="110"/>
      <c r="G358" s="111"/>
    </row>
    <row r="359" spans="1:7" ht="63.75" customHeight="1" x14ac:dyDescent="0.25">
      <c r="A359" s="109" t="s">
        <v>378</v>
      </c>
      <c r="B359" s="110"/>
      <c r="C359" s="110"/>
      <c r="D359" s="110"/>
      <c r="E359" s="110"/>
      <c r="F359" s="110"/>
      <c r="G359" s="111"/>
    </row>
    <row r="360" spans="1:7" ht="48.75" customHeight="1" x14ac:dyDescent="0.25">
      <c r="A360" s="109" t="s">
        <v>379</v>
      </c>
      <c r="B360" s="110"/>
      <c r="C360" s="110"/>
      <c r="D360" s="110"/>
      <c r="E360" s="110"/>
      <c r="F360" s="110"/>
      <c r="G360" s="111"/>
    </row>
    <row r="361" spans="1:7" ht="48.75" customHeight="1" x14ac:dyDescent="0.25">
      <c r="A361" s="109" t="s">
        <v>380</v>
      </c>
      <c r="B361" s="110"/>
      <c r="C361" s="110"/>
      <c r="D361" s="110"/>
      <c r="E361" s="110"/>
      <c r="F361" s="110"/>
      <c r="G361" s="111"/>
    </row>
    <row r="362" spans="1:7" ht="42.75" customHeight="1" x14ac:dyDescent="0.25">
      <c r="A362" s="109" t="s">
        <v>381</v>
      </c>
      <c r="B362" s="110"/>
      <c r="C362" s="110"/>
      <c r="D362" s="110"/>
      <c r="E362" s="110"/>
      <c r="F362" s="110"/>
      <c r="G362" s="111"/>
    </row>
    <row r="363" spans="1:7" ht="42.75" customHeight="1" x14ac:dyDescent="0.25">
      <c r="A363" s="109" t="s">
        <v>382</v>
      </c>
      <c r="B363" s="110"/>
      <c r="C363" s="110"/>
      <c r="D363" s="110"/>
      <c r="E363" s="110"/>
      <c r="F363" s="110"/>
      <c r="G363" s="111"/>
    </row>
    <row r="364" spans="1:7" ht="42.75" customHeight="1" x14ac:dyDescent="0.25">
      <c r="A364" s="109" t="s">
        <v>383</v>
      </c>
      <c r="B364" s="110"/>
      <c r="C364" s="110"/>
      <c r="D364" s="110"/>
      <c r="E364" s="110"/>
      <c r="F364" s="110"/>
      <c r="G364" s="111"/>
    </row>
    <row r="365" spans="1:7" ht="42.75" customHeight="1" x14ac:dyDescent="0.25">
      <c r="A365" s="109" t="s">
        <v>384</v>
      </c>
      <c r="B365" s="110"/>
      <c r="C365" s="110"/>
      <c r="D365" s="110"/>
      <c r="E365" s="110"/>
      <c r="F365" s="110"/>
      <c r="G365" s="111"/>
    </row>
    <row r="366" spans="1:7" ht="42.75" customHeight="1" x14ac:dyDescent="0.25">
      <c r="A366" s="109" t="s">
        <v>385</v>
      </c>
      <c r="B366" s="110"/>
      <c r="C366" s="110"/>
      <c r="D366" s="110"/>
      <c r="E366" s="110"/>
      <c r="F366" s="110"/>
      <c r="G366" s="111"/>
    </row>
    <row r="367" spans="1:7" ht="42.75" customHeight="1" x14ac:dyDescent="0.25">
      <c r="A367" s="109" t="s">
        <v>392</v>
      </c>
      <c r="B367" s="110"/>
      <c r="C367" s="110"/>
      <c r="D367" s="110"/>
      <c r="E367" s="110"/>
      <c r="F367" s="110"/>
      <c r="G367" s="111"/>
    </row>
    <row r="368" spans="1:7" ht="42.75" customHeight="1" x14ac:dyDescent="0.25">
      <c r="A368" s="109" t="s">
        <v>393</v>
      </c>
      <c r="B368" s="110"/>
      <c r="C368" s="110"/>
      <c r="D368" s="110"/>
      <c r="E368" s="110"/>
      <c r="F368" s="110"/>
      <c r="G368" s="111"/>
    </row>
    <row r="369" spans="1:7" ht="42.75" customHeight="1" x14ac:dyDescent="0.25">
      <c r="A369" s="109" t="s">
        <v>394</v>
      </c>
      <c r="B369" s="110"/>
      <c r="C369" s="110"/>
      <c r="D369" s="110"/>
      <c r="E369" s="110"/>
      <c r="F369" s="110"/>
      <c r="G369" s="111"/>
    </row>
    <row r="370" spans="1:7" ht="42.75" customHeight="1" x14ac:dyDescent="0.25">
      <c r="A370" s="109" t="s">
        <v>395</v>
      </c>
      <c r="B370" s="110"/>
      <c r="C370" s="110"/>
      <c r="D370" s="110"/>
      <c r="E370" s="110"/>
      <c r="F370" s="110"/>
      <c r="G370" s="111"/>
    </row>
    <row r="371" spans="1:7" ht="42.75" customHeight="1" x14ac:dyDescent="0.25">
      <c r="A371" s="109" t="s">
        <v>396</v>
      </c>
      <c r="B371" s="110"/>
      <c r="C371" s="110"/>
      <c r="D371" s="110"/>
      <c r="E371" s="110"/>
      <c r="F371" s="110"/>
      <c r="G371" s="111"/>
    </row>
    <row r="372" spans="1:7" ht="42.75" customHeight="1" x14ac:dyDescent="0.25">
      <c r="A372" s="109" t="s">
        <v>397</v>
      </c>
      <c r="B372" s="110"/>
      <c r="C372" s="110"/>
      <c r="D372" s="110"/>
      <c r="E372" s="110"/>
      <c r="F372" s="110"/>
      <c r="G372" s="111"/>
    </row>
    <row r="373" spans="1:7" ht="15" customHeight="1" x14ac:dyDescent="0.25">
      <c r="A373" s="109" t="s">
        <v>398</v>
      </c>
      <c r="B373" s="110"/>
      <c r="C373" s="110"/>
      <c r="D373" s="110"/>
      <c r="E373" s="110"/>
      <c r="F373" s="110"/>
      <c r="G373" s="111"/>
    </row>
    <row r="374" spans="1:7" ht="45" customHeight="1" x14ac:dyDescent="0.25">
      <c r="A374" s="109" t="s">
        <v>399</v>
      </c>
      <c r="B374" s="110"/>
      <c r="C374" s="110"/>
      <c r="D374" s="110"/>
      <c r="E374" s="110"/>
      <c r="F374" s="110"/>
      <c r="G374" s="111"/>
    </row>
    <row r="375" spans="1:7" ht="45" customHeight="1" x14ac:dyDescent="0.25">
      <c r="A375" s="109" t="s">
        <v>400</v>
      </c>
      <c r="B375" s="110"/>
      <c r="C375" s="110"/>
      <c r="D375" s="110"/>
      <c r="E375" s="110"/>
      <c r="F375" s="110"/>
      <c r="G375" s="111"/>
    </row>
    <row r="376" spans="1:7" ht="45" customHeight="1" x14ac:dyDescent="0.25">
      <c r="A376" s="109" t="s">
        <v>401</v>
      </c>
      <c r="B376" s="110"/>
      <c r="C376" s="110"/>
      <c r="D376" s="110"/>
      <c r="E376" s="110"/>
      <c r="F376" s="110"/>
      <c r="G376" s="111"/>
    </row>
    <row r="377" spans="1:7" ht="42.75" customHeight="1" x14ac:dyDescent="0.25">
      <c r="A377" s="109" t="s">
        <v>403</v>
      </c>
      <c r="B377" s="110"/>
      <c r="C377" s="110"/>
      <c r="D377" s="110"/>
      <c r="E377" s="110"/>
      <c r="F377" s="110"/>
      <c r="G377" s="111"/>
    </row>
    <row r="378" spans="1:7" ht="42.75" customHeight="1" x14ac:dyDescent="0.25">
      <c r="A378" s="109" t="s">
        <v>404</v>
      </c>
      <c r="B378" s="110"/>
      <c r="C378" s="110"/>
      <c r="D378" s="110"/>
      <c r="E378" s="110"/>
      <c r="F378" s="110"/>
      <c r="G378" s="111"/>
    </row>
    <row r="379" spans="1:7" ht="42.75" customHeight="1" x14ac:dyDescent="0.25">
      <c r="A379" s="109" t="s">
        <v>405</v>
      </c>
      <c r="B379" s="110"/>
      <c r="C379" s="110"/>
      <c r="D379" s="110"/>
      <c r="E379" s="110"/>
      <c r="F379" s="110"/>
      <c r="G379" s="111"/>
    </row>
    <row r="380" spans="1:7" ht="42.75" customHeight="1" x14ac:dyDescent="0.25">
      <c r="A380" s="109" t="s">
        <v>406</v>
      </c>
      <c r="B380" s="110"/>
      <c r="C380" s="110"/>
      <c r="D380" s="110"/>
      <c r="E380" s="110"/>
      <c r="F380" s="110"/>
      <c r="G380" s="111"/>
    </row>
    <row r="381" spans="1:7" ht="42.75" customHeight="1" x14ac:dyDescent="0.25">
      <c r="A381" s="109" t="s">
        <v>408</v>
      </c>
      <c r="B381" s="110"/>
      <c r="C381" s="110"/>
      <c r="D381" s="110"/>
      <c r="E381" s="110"/>
      <c r="F381" s="110"/>
      <c r="G381" s="111"/>
    </row>
    <row r="382" spans="1:7" ht="42.75" customHeight="1" x14ac:dyDescent="0.25">
      <c r="A382" s="109" t="s">
        <v>407</v>
      </c>
      <c r="B382" s="110"/>
      <c r="C382" s="110"/>
      <c r="D382" s="110"/>
      <c r="E382" s="110"/>
      <c r="F382" s="110"/>
      <c r="G382" s="111"/>
    </row>
    <row r="383" spans="1:7" ht="42.75" customHeight="1" x14ac:dyDescent="0.25">
      <c r="A383" s="109" t="s">
        <v>411</v>
      </c>
      <c r="B383" s="110"/>
      <c r="C383" s="110"/>
      <c r="D383" s="110"/>
      <c r="E383" s="110"/>
      <c r="F383" s="110"/>
      <c r="G383" s="111"/>
    </row>
    <row r="384" spans="1:7" ht="42.75" customHeight="1" x14ac:dyDescent="0.25">
      <c r="A384" s="109" t="s">
        <v>410</v>
      </c>
      <c r="B384" s="110"/>
      <c r="C384" s="110"/>
      <c r="D384" s="110"/>
      <c r="E384" s="110"/>
      <c r="F384" s="110"/>
      <c r="G384" s="111"/>
    </row>
    <row r="385" spans="1:7" ht="42.75" customHeight="1" x14ac:dyDescent="0.25">
      <c r="A385" s="109" t="s">
        <v>409</v>
      </c>
      <c r="B385" s="110"/>
      <c r="C385" s="110"/>
      <c r="D385" s="110"/>
      <c r="E385" s="110"/>
      <c r="F385" s="110"/>
      <c r="G385" s="111"/>
    </row>
    <row r="386" spans="1:7" ht="42.75" customHeight="1" x14ac:dyDescent="0.25">
      <c r="A386" s="109" t="s">
        <v>412</v>
      </c>
      <c r="B386" s="110"/>
      <c r="C386" s="110"/>
      <c r="D386" s="110"/>
      <c r="E386" s="110"/>
      <c r="F386" s="110"/>
      <c r="G386" s="111"/>
    </row>
    <row r="387" spans="1:7" ht="42.75" customHeight="1" x14ac:dyDescent="0.25">
      <c r="A387" s="109" t="s">
        <v>414</v>
      </c>
      <c r="B387" s="110"/>
      <c r="C387" s="110"/>
      <c r="D387" s="110"/>
      <c r="E387" s="110"/>
      <c r="F387" s="110"/>
      <c r="G387" s="111"/>
    </row>
    <row r="388" spans="1:7" x14ac:dyDescent="0.25">
      <c r="A388" s="109" t="s">
        <v>441</v>
      </c>
      <c r="B388" s="110"/>
      <c r="C388" s="110"/>
      <c r="D388" s="110"/>
      <c r="E388" s="110"/>
      <c r="F388" s="110"/>
      <c r="G388" s="111"/>
    </row>
    <row r="389" spans="1:7" x14ac:dyDescent="0.25">
      <c r="A389" s="109" t="s">
        <v>442</v>
      </c>
      <c r="B389" s="110"/>
      <c r="C389" s="110"/>
      <c r="D389" s="110"/>
      <c r="E389" s="110"/>
      <c r="F389" s="110"/>
      <c r="G389" s="111"/>
    </row>
    <row r="390" spans="1:7" x14ac:dyDescent="0.25">
      <c r="A390" s="109" t="s">
        <v>443</v>
      </c>
      <c r="B390" s="110"/>
      <c r="C390" s="110"/>
      <c r="D390" s="110"/>
      <c r="E390" s="110"/>
      <c r="F390" s="110"/>
      <c r="G390" s="111"/>
    </row>
    <row r="391" spans="1:7" x14ac:dyDescent="0.25">
      <c r="A391" s="109" t="s">
        <v>444</v>
      </c>
      <c r="B391" s="110"/>
      <c r="C391" s="110"/>
      <c r="D391" s="110"/>
      <c r="E391" s="110"/>
      <c r="F391" s="110"/>
      <c r="G391" s="111"/>
    </row>
    <row r="392" spans="1:7" x14ac:dyDescent="0.25">
      <c r="A392" s="109" t="s">
        <v>445</v>
      </c>
      <c r="B392" s="110"/>
      <c r="C392" s="110"/>
      <c r="D392" s="110"/>
      <c r="E392" s="110"/>
      <c r="F392" s="110"/>
      <c r="G392" s="111"/>
    </row>
    <row r="393" spans="1:7" x14ac:dyDescent="0.25">
      <c r="A393" s="109" t="s">
        <v>446</v>
      </c>
      <c r="B393" s="110"/>
      <c r="C393" s="110"/>
      <c r="D393" s="110"/>
      <c r="E393" s="110"/>
      <c r="F393" s="110"/>
      <c r="G393" s="111"/>
    </row>
    <row r="394" spans="1:7" x14ac:dyDescent="0.25">
      <c r="A394" s="109" t="s">
        <v>447</v>
      </c>
      <c r="B394" s="110"/>
      <c r="C394" s="110"/>
      <c r="D394" s="110"/>
      <c r="E394" s="110"/>
      <c r="F394" s="110"/>
      <c r="G394" s="111"/>
    </row>
    <row r="395" spans="1:7" ht="36" customHeight="1" x14ac:dyDescent="0.25">
      <c r="A395" s="109" t="s">
        <v>449</v>
      </c>
      <c r="B395" s="110"/>
      <c r="C395" s="110"/>
      <c r="D395" s="110"/>
      <c r="E395" s="110"/>
      <c r="F395" s="110"/>
      <c r="G395" s="111"/>
    </row>
    <row r="396" spans="1:7" ht="36" customHeight="1" x14ac:dyDescent="0.25">
      <c r="A396" s="109" t="s">
        <v>450</v>
      </c>
      <c r="B396" s="110"/>
      <c r="C396" s="110"/>
      <c r="D396" s="110"/>
      <c r="E396" s="110"/>
      <c r="F396" s="110"/>
      <c r="G396" s="111"/>
    </row>
    <row r="397" spans="1:7" ht="36" customHeight="1" x14ac:dyDescent="0.25">
      <c r="A397" s="109" t="s">
        <v>451</v>
      </c>
      <c r="B397" s="110"/>
      <c r="C397" s="110"/>
      <c r="D397" s="110"/>
      <c r="E397" s="110"/>
      <c r="F397" s="110"/>
      <c r="G397" s="111"/>
    </row>
    <row r="398" spans="1:7" ht="50.25" customHeight="1" x14ac:dyDescent="0.25">
      <c r="A398" s="109" t="s">
        <v>452</v>
      </c>
      <c r="B398" s="110"/>
      <c r="C398" s="110"/>
      <c r="D398" s="110"/>
      <c r="E398" s="110"/>
      <c r="F398" s="110"/>
      <c r="G398" s="111"/>
    </row>
    <row r="399" spans="1:7" ht="66" customHeight="1" x14ac:dyDescent="0.25">
      <c r="A399" s="109" t="s">
        <v>453</v>
      </c>
      <c r="B399" s="110"/>
      <c r="C399" s="110"/>
      <c r="D399" s="110"/>
      <c r="E399" s="110"/>
      <c r="F399" s="110"/>
      <c r="G399" s="111"/>
    </row>
    <row r="400" spans="1:7" ht="66" customHeight="1" x14ac:dyDescent="0.25">
      <c r="A400" s="109" t="s">
        <v>454</v>
      </c>
      <c r="B400" s="110"/>
      <c r="C400" s="110"/>
      <c r="D400" s="110"/>
      <c r="E400" s="110"/>
      <c r="F400" s="110"/>
      <c r="G400" s="111"/>
    </row>
    <row r="401" spans="1:7" ht="66" customHeight="1" x14ac:dyDescent="0.25">
      <c r="A401" s="109" t="s">
        <v>455</v>
      </c>
      <c r="B401" s="110"/>
      <c r="C401" s="110"/>
      <c r="D401" s="110"/>
      <c r="E401" s="110"/>
      <c r="F401" s="110"/>
      <c r="G401" s="111"/>
    </row>
    <row r="402" spans="1:7" ht="66" customHeight="1" x14ac:dyDescent="0.25">
      <c r="A402" s="109" t="s">
        <v>456</v>
      </c>
      <c r="B402" s="110"/>
      <c r="C402" s="110"/>
      <c r="D402" s="110"/>
      <c r="E402" s="110"/>
      <c r="F402" s="110"/>
      <c r="G402" s="111"/>
    </row>
    <row r="403" spans="1:7" ht="66" customHeight="1" x14ac:dyDescent="0.25">
      <c r="A403" s="109" t="s">
        <v>457</v>
      </c>
      <c r="B403" s="110"/>
      <c r="C403" s="110"/>
      <c r="D403" s="110"/>
      <c r="E403" s="110"/>
      <c r="F403" s="110"/>
      <c r="G403" s="111"/>
    </row>
    <row r="404" spans="1:7" ht="66" customHeight="1" x14ac:dyDescent="0.25">
      <c r="A404" s="109" t="s">
        <v>458</v>
      </c>
      <c r="B404" s="110"/>
      <c r="C404" s="110"/>
      <c r="D404" s="110"/>
      <c r="E404" s="110"/>
      <c r="F404" s="110"/>
      <c r="G404" s="111"/>
    </row>
    <row r="405" spans="1:7" ht="66" customHeight="1" x14ac:dyDescent="0.25">
      <c r="A405" s="109" t="s">
        <v>459</v>
      </c>
      <c r="B405" s="110"/>
      <c r="C405" s="110"/>
      <c r="D405" s="110"/>
      <c r="E405" s="110"/>
      <c r="F405" s="110"/>
      <c r="G405" s="111"/>
    </row>
    <row r="406" spans="1:7" ht="66" customHeight="1" x14ac:dyDescent="0.25">
      <c r="A406" s="109" t="s">
        <v>460</v>
      </c>
      <c r="B406" s="110"/>
      <c r="C406" s="110"/>
      <c r="D406" s="110"/>
      <c r="E406" s="110"/>
      <c r="F406" s="110"/>
      <c r="G406" s="111"/>
    </row>
    <row r="407" spans="1:7" ht="66" customHeight="1" x14ac:dyDescent="0.25">
      <c r="A407" s="109" t="s">
        <v>461</v>
      </c>
      <c r="B407" s="110"/>
      <c r="C407" s="110"/>
      <c r="D407" s="110"/>
      <c r="E407" s="110"/>
      <c r="F407" s="110"/>
      <c r="G407" s="111"/>
    </row>
    <row r="408" spans="1:7" ht="66" customHeight="1" x14ac:dyDescent="0.25">
      <c r="A408" s="109" t="s">
        <v>462</v>
      </c>
      <c r="B408" s="110"/>
      <c r="C408" s="110"/>
      <c r="D408" s="110"/>
      <c r="E408" s="110"/>
      <c r="F408" s="110"/>
      <c r="G408" s="111"/>
    </row>
    <row r="409" spans="1:7" ht="66" customHeight="1" x14ac:dyDescent="0.25">
      <c r="A409" s="109" t="s">
        <v>463</v>
      </c>
      <c r="B409" s="110"/>
      <c r="C409" s="110"/>
      <c r="D409" s="110"/>
      <c r="E409" s="110"/>
      <c r="F409" s="110"/>
      <c r="G409" s="111"/>
    </row>
    <row r="410" spans="1:7" ht="66" customHeight="1" x14ac:dyDescent="0.25">
      <c r="A410" s="109" t="s">
        <v>464</v>
      </c>
      <c r="B410" s="110"/>
      <c r="C410" s="110"/>
      <c r="D410" s="110"/>
      <c r="E410" s="110"/>
      <c r="F410" s="110"/>
      <c r="G410" s="111"/>
    </row>
    <row r="411" spans="1:7" ht="66" customHeight="1" x14ac:dyDescent="0.25">
      <c r="A411" s="109" t="s">
        <v>465</v>
      </c>
      <c r="B411" s="110"/>
      <c r="C411" s="110"/>
      <c r="D411" s="110"/>
      <c r="E411" s="110"/>
      <c r="F411" s="110"/>
      <c r="G411" s="111"/>
    </row>
    <row r="412" spans="1:7" ht="66" customHeight="1" x14ac:dyDescent="0.25">
      <c r="A412" s="109" t="s">
        <v>466</v>
      </c>
      <c r="B412" s="110"/>
      <c r="C412" s="110"/>
      <c r="D412" s="110"/>
      <c r="E412" s="110"/>
      <c r="F412" s="110"/>
      <c r="G412" s="111"/>
    </row>
    <row r="413" spans="1:7" ht="66" customHeight="1" x14ac:dyDescent="0.25">
      <c r="A413" s="109" t="s">
        <v>467</v>
      </c>
      <c r="B413" s="110"/>
      <c r="C413" s="110"/>
      <c r="D413" s="110"/>
      <c r="E413" s="110"/>
      <c r="F413" s="110"/>
      <c r="G413" s="111"/>
    </row>
    <row r="414" spans="1:7" ht="66" customHeight="1" x14ac:dyDescent="0.25">
      <c r="A414" s="109" t="s">
        <v>468</v>
      </c>
      <c r="B414" s="110"/>
      <c r="C414" s="110"/>
      <c r="D414" s="110"/>
      <c r="E414" s="110"/>
      <c r="F414" s="110"/>
      <c r="G414" s="111"/>
    </row>
    <row r="415" spans="1:7" ht="66" customHeight="1" x14ac:dyDescent="0.25">
      <c r="A415" s="109" t="s">
        <v>469</v>
      </c>
      <c r="B415" s="110"/>
      <c r="C415" s="110"/>
      <c r="D415" s="110"/>
      <c r="E415" s="110"/>
      <c r="F415" s="110"/>
      <c r="G415" s="111"/>
    </row>
    <row r="416" spans="1:7" ht="66" customHeight="1" x14ac:dyDescent="0.25">
      <c r="A416" s="109" t="s">
        <v>470</v>
      </c>
      <c r="B416" s="110"/>
      <c r="C416" s="110"/>
      <c r="D416" s="110"/>
      <c r="E416" s="110"/>
      <c r="F416" s="110"/>
      <c r="G416" s="111"/>
    </row>
    <row r="417" spans="1:7" ht="66" customHeight="1" x14ac:dyDescent="0.25">
      <c r="A417" s="109" t="s">
        <v>471</v>
      </c>
      <c r="B417" s="110"/>
      <c r="C417" s="110"/>
      <c r="D417" s="110"/>
      <c r="E417" s="110"/>
      <c r="F417" s="110"/>
      <c r="G417" s="111"/>
    </row>
    <row r="418" spans="1:7" ht="66" customHeight="1" x14ac:dyDescent="0.25">
      <c r="A418" s="109" t="s">
        <v>472</v>
      </c>
      <c r="B418" s="110"/>
      <c r="C418" s="110"/>
      <c r="D418" s="110"/>
      <c r="E418" s="110"/>
      <c r="F418" s="110"/>
      <c r="G418" s="111"/>
    </row>
    <row r="419" spans="1:7" ht="66" customHeight="1" x14ac:dyDescent="0.25">
      <c r="A419" s="109" t="s">
        <v>473</v>
      </c>
      <c r="B419" s="110"/>
      <c r="C419" s="110"/>
      <c r="D419" s="110"/>
      <c r="E419" s="110"/>
      <c r="F419" s="110"/>
      <c r="G419" s="111"/>
    </row>
    <row r="420" spans="1:7" ht="66" customHeight="1" x14ac:dyDescent="0.25">
      <c r="A420" s="109" t="s">
        <v>474</v>
      </c>
      <c r="B420" s="110"/>
      <c r="C420" s="110"/>
      <c r="D420" s="110"/>
      <c r="E420" s="110"/>
      <c r="F420" s="110"/>
      <c r="G420" s="111"/>
    </row>
    <row r="421" spans="1:7" ht="69.75" customHeight="1" x14ac:dyDescent="0.25">
      <c r="A421" s="109" t="s">
        <v>475</v>
      </c>
      <c r="B421" s="110"/>
      <c r="C421" s="110"/>
      <c r="D421" s="110"/>
      <c r="E421" s="110"/>
      <c r="F421" s="110"/>
      <c r="G421" s="111"/>
    </row>
    <row r="422" spans="1:7" ht="116.25" customHeight="1" x14ac:dyDescent="0.25">
      <c r="A422" s="109" t="s">
        <v>476</v>
      </c>
      <c r="B422" s="110"/>
      <c r="C422" s="110"/>
      <c r="D422" s="110"/>
      <c r="E422" s="110"/>
      <c r="F422" s="110"/>
      <c r="G422" s="111"/>
    </row>
    <row r="423" spans="1:7" ht="108.75" customHeight="1" x14ac:dyDescent="0.25">
      <c r="A423" s="109" t="s">
        <v>477</v>
      </c>
      <c r="B423" s="110"/>
      <c r="C423" s="110"/>
      <c r="D423" s="110"/>
      <c r="E423" s="110"/>
      <c r="F423" s="110"/>
      <c r="G423" s="111"/>
    </row>
    <row r="424" spans="1:7" ht="100.5" customHeight="1" x14ac:dyDescent="0.25">
      <c r="A424" s="109" t="s">
        <v>478</v>
      </c>
      <c r="B424" s="110"/>
      <c r="C424" s="110"/>
      <c r="D424" s="110"/>
      <c r="E424" s="110"/>
      <c r="F424" s="110"/>
      <c r="G424" s="111"/>
    </row>
    <row r="425" spans="1:7" ht="88.5" customHeight="1" x14ac:dyDescent="0.25">
      <c r="A425" s="109" t="s">
        <v>479</v>
      </c>
      <c r="B425" s="110"/>
      <c r="C425" s="110"/>
      <c r="D425" s="110"/>
      <c r="E425" s="110"/>
      <c r="F425" s="110"/>
      <c r="G425" s="111"/>
    </row>
    <row r="426" spans="1:7" ht="58.5" customHeight="1" x14ac:dyDescent="0.25">
      <c r="A426" s="109" t="s">
        <v>480</v>
      </c>
      <c r="B426" s="110"/>
      <c r="C426" s="110"/>
      <c r="D426" s="110"/>
      <c r="E426" s="110"/>
      <c r="F426" s="110"/>
      <c r="G426" s="111"/>
    </row>
    <row r="427" spans="1:7" ht="88.5" customHeight="1" x14ac:dyDescent="0.25">
      <c r="A427" s="109" t="s">
        <v>481</v>
      </c>
      <c r="B427" s="110"/>
      <c r="C427" s="110"/>
      <c r="D427" s="110"/>
      <c r="E427" s="110"/>
      <c r="F427" s="110"/>
      <c r="G427" s="111"/>
    </row>
    <row r="428" spans="1:7" ht="109.5" customHeight="1" x14ac:dyDescent="0.25">
      <c r="A428" s="109" t="s">
        <v>482</v>
      </c>
      <c r="B428" s="110"/>
      <c r="C428" s="110"/>
      <c r="D428" s="110"/>
      <c r="E428" s="110"/>
      <c r="F428" s="110"/>
      <c r="G428" s="111"/>
    </row>
    <row r="429" spans="1:7" ht="114.75" customHeight="1" x14ac:dyDescent="0.25">
      <c r="A429" s="109" t="s">
        <v>483</v>
      </c>
      <c r="B429" s="110"/>
      <c r="C429" s="110"/>
      <c r="D429" s="110"/>
      <c r="E429" s="110"/>
      <c r="F429" s="110"/>
      <c r="G429" s="111"/>
    </row>
    <row r="430" spans="1:7" ht="93.75" customHeight="1" x14ac:dyDescent="0.25">
      <c r="A430" s="109" t="s">
        <v>484</v>
      </c>
      <c r="B430" s="110"/>
      <c r="C430" s="110"/>
      <c r="D430" s="110"/>
      <c r="E430" s="110"/>
      <c r="F430" s="110"/>
      <c r="G430" s="111"/>
    </row>
    <row r="431" spans="1:7" ht="57.75" customHeight="1" x14ac:dyDescent="0.25">
      <c r="A431" s="109" t="s">
        <v>485</v>
      </c>
      <c r="B431" s="110"/>
      <c r="C431" s="110"/>
      <c r="D431" s="110"/>
      <c r="E431" s="110"/>
      <c r="F431" s="110"/>
      <c r="G431" s="111"/>
    </row>
    <row r="432" spans="1:7" ht="85.5" customHeight="1" x14ac:dyDescent="0.25">
      <c r="A432" s="109" t="s">
        <v>486</v>
      </c>
      <c r="B432" s="110"/>
      <c r="C432" s="110"/>
      <c r="D432" s="110"/>
      <c r="E432" s="110"/>
      <c r="F432" s="110"/>
      <c r="G432" s="111"/>
    </row>
    <row r="433" spans="1:7" ht="107.25" customHeight="1" x14ac:dyDescent="0.25">
      <c r="A433" s="109" t="s">
        <v>487</v>
      </c>
      <c r="B433" s="110"/>
      <c r="C433" s="110"/>
      <c r="D433" s="110"/>
      <c r="E433" s="110"/>
      <c r="F433" s="110"/>
      <c r="G433" s="111"/>
    </row>
    <row r="434" spans="1:7" ht="117" customHeight="1" x14ac:dyDescent="0.25">
      <c r="A434" s="109" t="s">
        <v>488</v>
      </c>
      <c r="B434" s="110"/>
      <c r="C434" s="110"/>
      <c r="D434" s="110"/>
      <c r="E434" s="110"/>
      <c r="F434" s="110"/>
      <c r="G434" s="111"/>
    </row>
    <row r="435" spans="1:7" ht="108" customHeight="1" x14ac:dyDescent="0.25">
      <c r="A435" s="109" t="s">
        <v>489</v>
      </c>
      <c r="B435" s="110"/>
      <c r="C435" s="110"/>
      <c r="D435" s="110"/>
      <c r="E435" s="110"/>
      <c r="F435" s="110"/>
      <c r="G435" s="111"/>
    </row>
    <row r="436" spans="1:7" ht="87.75" customHeight="1" x14ac:dyDescent="0.25">
      <c r="A436" s="109" t="s">
        <v>490</v>
      </c>
      <c r="B436" s="110"/>
      <c r="C436" s="110"/>
      <c r="D436" s="110"/>
      <c r="E436" s="110"/>
      <c r="F436" s="110"/>
      <c r="G436" s="111"/>
    </row>
    <row r="437" spans="1:7" ht="66.75" customHeight="1" x14ac:dyDescent="0.25">
      <c r="A437" s="109" t="s">
        <v>491</v>
      </c>
      <c r="B437" s="110"/>
      <c r="C437" s="110"/>
      <c r="D437" s="110"/>
      <c r="E437" s="110"/>
      <c r="F437" s="110"/>
      <c r="G437" s="111"/>
    </row>
    <row r="438" spans="1:7" ht="70.5" customHeight="1" x14ac:dyDescent="0.25">
      <c r="A438" s="109" t="s">
        <v>492</v>
      </c>
      <c r="B438" s="110"/>
      <c r="C438" s="110"/>
      <c r="D438" s="110"/>
      <c r="E438" s="110"/>
      <c r="F438" s="110"/>
      <c r="G438" s="111"/>
    </row>
    <row r="439" spans="1:7" ht="60" customHeight="1" x14ac:dyDescent="0.25">
      <c r="A439" s="109" t="s">
        <v>493</v>
      </c>
      <c r="B439" s="110"/>
      <c r="C439" s="110"/>
      <c r="D439" s="110"/>
      <c r="E439" s="110"/>
      <c r="F439" s="110"/>
      <c r="G439" s="111"/>
    </row>
    <row r="440" spans="1:7" ht="85.5" customHeight="1" x14ac:dyDescent="0.25">
      <c r="A440" s="109" t="s">
        <v>494</v>
      </c>
      <c r="B440" s="110"/>
      <c r="C440" s="110"/>
      <c r="D440" s="110"/>
      <c r="E440" s="110"/>
      <c r="F440" s="110"/>
      <c r="G440" s="111"/>
    </row>
    <row r="441" spans="1:7" ht="104.25" customHeight="1" x14ac:dyDescent="0.25">
      <c r="A441" s="109" t="s">
        <v>498</v>
      </c>
      <c r="B441" s="110"/>
      <c r="C441" s="110"/>
      <c r="D441" s="110"/>
      <c r="E441" s="110"/>
      <c r="F441" s="110"/>
      <c r="G441" s="111"/>
    </row>
    <row r="442" spans="1:7" ht="103.5" customHeight="1" x14ac:dyDescent="0.25">
      <c r="A442" s="109" t="s">
        <v>499</v>
      </c>
      <c r="B442" s="110"/>
      <c r="C442" s="110"/>
      <c r="D442" s="110"/>
      <c r="E442" s="110"/>
      <c r="F442" s="110"/>
      <c r="G442" s="111"/>
    </row>
    <row r="443" spans="1:7" ht="73.5" customHeight="1" x14ac:dyDescent="0.25">
      <c r="A443" s="109" t="s">
        <v>500</v>
      </c>
      <c r="B443" s="110"/>
      <c r="C443" s="110"/>
      <c r="D443" s="110"/>
      <c r="E443" s="110"/>
      <c r="F443" s="110"/>
      <c r="G443" s="111"/>
    </row>
    <row r="444" spans="1:7" ht="78.75" customHeight="1" x14ac:dyDescent="0.25">
      <c r="A444" s="109" t="s">
        <v>501</v>
      </c>
      <c r="B444" s="110"/>
      <c r="C444" s="110"/>
      <c r="D444" s="110"/>
      <c r="E444" s="110"/>
      <c r="F444" s="110"/>
      <c r="G444" s="111"/>
    </row>
    <row r="445" spans="1:7" ht="82.5" customHeight="1" x14ac:dyDescent="0.25">
      <c r="A445" s="109" t="s">
        <v>502</v>
      </c>
      <c r="B445" s="110"/>
      <c r="C445" s="110"/>
      <c r="D445" s="110"/>
      <c r="E445" s="110"/>
      <c r="F445" s="110"/>
      <c r="G445" s="111"/>
    </row>
    <row r="446" spans="1:7" ht="56.25" customHeight="1" x14ac:dyDescent="0.25">
      <c r="A446" s="109" t="s">
        <v>503</v>
      </c>
      <c r="B446" s="110"/>
      <c r="C446" s="110"/>
      <c r="D446" s="110"/>
      <c r="E446" s="110"/>
      <c r="F446" s="110"/>
      <c r="G446" s="111"/>
    </row>
    <row r="447" spans="1:7" ht="82.5" customHeight="1" x14ac:dyDescent="0.25">
      <c r="A447" s="109" t="s">
        <v>504</v>
      </c>
      <c r="B447" s="110"/>
      <c r="C447" s="110"/>
      <c r="D447" s="110"/>
      <c r="E447" s="110"/>
      <c r="F447" s="110"/>
      <c r="G447" s="111"/>
    </row>
    <row r="448" spans="1:7" ht="54.75" customHeight="1" x14ac:dyDescent="0.25">
      <c r="A448" s="109" t="s">
        <v>505</v>
      </c>
      <c r="B448" s="110"/>
      <c r="C448" s="110"/>
      <c r="D448" s="110"/>
      <c r="E448" s="110"/>
      <c r="F448" s="110"/>
      <c r="G448" s="111"/>
    </row>
    <row r="449" spans="1:7" ht="80.25" customHeight="1" x14ac:dyDescent="0.25">
      <c r="A449" s="109" t="s">
        <v>506</v>
      </c>
      <c r="B449" s="110"/>
      <c r="C449" s="110"/>
      <c r="D449" s="110"/>
      <c r="E449" s="110"/>
      <c r="F449" s="110"/>
      <c r="G449" s="111"/>
    </row>
    <row r="450" spans="1:7" ht="90" customHeight="1" x14ac:dyDescent="0.25">
      <c r="A450" s="109" t="s">
        <v>507</v>
      </c>
      <c r="B450" s="110"/>
      <c r="C450" s="110"/>
      <c r="D450" s="110"/>
      <c r="E450" s="110"/>
      <c r="F450" s="110"/>
      <c r="G450" s="111"/>
    </row>
    <row r="451" spans="1:7" ht="75.75" customHeight="1" x14ac:dyDescent="0.25">
      <c r="A451" s="109" t="s">
        <v>508</v>
      </c>
      <c r="B451" s="110"/>
      <c r="C451" s="110"/>
      <c r="D451" s="110"/>
      <c r="E451" s="110"/>
      <c r="F451" s="110"/>
      <c r="G451" s="111"/>
    </row>
    <row r="452" spans="1:7" ht="82.5" customHeight="1" x14ac:dyDescent="0.25">
      <c r="A452" s="109" t="s">
        <v>509</v>
      </c>
      <c r="B452" s="110"/>
      <c r="C452" s="110"/>
      <c r="D452" s="110"/>
      <c r="E452" s="110"/>
      <c r="F452" s="110"/>
      <c r="G452" s="111"/>
    </row>
    <row r="453" spans="1:7" ht="77.25" customHeight="1" x14ac:dyDescent="0.25">
      <c r="A453" s="109" t="s">
        <v>510</v>
      </c>
      <c r="B453" s="110"/>
      <c r="C453" s="110"/>
      <c r="D453" s="110"/>
      <c r="E453" s="110"/>
      <c r="F453" s="110"/>
      <c r="G453" s="111"/>
    </row>
    <row r="454" spans="1:7" ht="81.75" customHeight="1" x14ac:dyDescent="0.25">
      <c r="A454" s="109" t="s">
        <v>511</v>
      </c>
      <c r="B454" s="110"/>
      <c r="C454" s="110"/>
      <c r="D454" s="110"/>
      <c r="E454" s="110"/>
      <c r="F454" s="110"/>
      <c r="G454" s="111"/>
    </row>
    <row r="455" spans="1:7" ht="75" customHeight="1" x14ac:dyDescent="0.25">
      <c r="A455" s="109" t="s">
        <v>512</v>
      </c>
      <c r="B455" s="110"/>
      <c r="C455" s="110"/>
      <c r="D455" s="110"/>
      <c r="E455" s="110"/>
      <c r="F455" s="110"/>
      <c r="G455" s="111"/>
    </row>
    <row r="456" spans="1:7" ht="57.75" customHeight="1" x14ac:dyDescent="0.25">
      <c r="A456" s="109" t="s">
        <v>513</v>
      </c>
      <c r="B456" s="110"/>
      <c r="C456" s="110"/>
      <c r="D456" s="110"/>
      <c r="E456" s="110"/>
      <c r="F456" s="110"/>
      <c r="G456" s="111"/>
    </row>
    <row r="457" spans="1:7" ht="59.25" customHeight="1" x14ac:dyDescent="0.25">
      <c r="A457" s="109" t="s">
        <v>514</v>
      </c>
      <c r="B457" s="110"/>
      <c r="C457" s="110"/>
      <c r="D457" s="110"/>
      <c r="E457" s="110"/>
      <c r="F457" s="110"/>
      <c r="G457" s="111"/>
    </row>
    <row r="458" spans="1:7" ht="57.75" customHeight="1" x14ac:dyDescent="0.25">
      <c r="A458" s="109" t="s">
        <v>515</v>
      </c>
      <c r="B458" s="110"/>
      <c r="C458" s="110"/>
      <c r="D458" s="110"/>
      <c r="E458" s="110"/>
      <c r="F458" s="110"/>
      <c r="G458" s="111"/>
    </row>
    <row r="459" spans="1:7" ht="82.5" customHeight="1" x14ac:dyDescent="0.25">
      <c r="A459" s="109" t="s">
        <v>516</v>
      </c>
      <c r="B459" s="110"/>
      <c r="C459" s="110"/>
      <c r="D459" s="110"/>
      <c r="E459" s="110"/>
      <c r="F459" s="110"/>
      <c r="G459" s="111"/>
    </row>
    <row r="460" spans="1:7" ht="72" customHeight="1" x14ac:dyDescent="0.25">
      <c r="A460" s="109" t="s">
        <v>517</v>
      </c>
      <c r="B460" s="110"/>
      <c r="C460" s="110"/>
      <c r="D460" s="110"/>
      <c r="E460" s="110"/>
      <c r="F460" s="110"/>
      <c r="G460" s="111"/>
    </row>
    <row r="461" spans="1:7" ht="93.75" customHeight="1" x14ac:dyDescent="0.25">
      <c r="A461" s="109" t="s">
        <v>518</v>
      </c>
      <c r="B461" s="110"/>
      <c r="C461" s="110"/>
      <c r="D461" s="110"/>
      <c r="E461" s="110"/>
      <c r="F461" s="110"/>
      <c r="G461" s="111"/>
    </row>
    <row r="462" spans="1:7" ht="56.25" customHeight="1" x14ac:dyDescent="0.25">
      <c r="A462" s="109" t="s">
        <v>519</v>
      </c>
      <c r="B462" s="110"/>
      <c r="C462" s="110"/>
      <c r="D462" s="110"/>
      <c r="E462" s="110"/>
      <c r="F462" s="110"/>
      <c r="G462" s="111"/>
    </row>
    <row r="463" spans="1:7" ht="70.5" customHeight="1" x14ac:dyDescent="0.25">
      <c r="A463" s="109" t="s">
        <v>520</v>
      </c>
      <c r="B463" s="110"/>
      <c r="C463" s="110"/>
      <c r="D463" s="110"/>
      <c r="E463" s="110"/>
      <c r="F463" s="110"/>
      <c r="G463" s="111"/>
    </row>
    <row r="464" spans="1:7" ht="63" customHeight="1" x14ac:dyDescent="0.25">
      <c r="A464" s="109" t="s">
        <v>521</v>
      </c>
      <c r="B464" s="110"/>
      <c r="C464" s="110"/>
      <c r="D464" s="110"/>
      <c r="E464" s="110"/>
      <c r="F464" s="110"/>
      <c r="G464" s="111"/>
    </row>
    <row r="465" spans="1:7" ht="101.25" customHeight="1" x14ac:dyDescent="0.25">
      <c r="A465" s="109" t="s">
        <v>522</v>
      </c>
      <c r="B465" s="110"/>
      <c r="C465" s="110"/>
      <c r="D465" s="110"/>
      <c r="E465" s="110"/>
      <c r="F465" s="110"/>
      <c r="G465" s="111"/>
    </row>
    <row r="466" spans="1:7" ht="66.75" customHeight="1" x14ac:dyDescent="0.25">
      <c r="A466" s="109" t="s">
        <v>523</v>
      </c>
      <c r="B466" s="110"/>
      <c r="C466" s="110"/>
      <c r="D466" s="110"/>
      <c r="E466" s="110"/>
      <c r="F466" s="110"/>
      <c r="G466" s="111"/>
    </row>
    <row r="467" spans="1:7" ht="85.5" customHeight="1" x14ac:dyDescent="0.25">
      <c r="A467" s="109" t="s">
        <v>524</v>
      </c>
      <c r="B467" s="110"/>
      <c r="C467" s="110"/>
      <c r="D467" s="110"/>
      <c r="E467" s="110"/>
      <c r="F467" s="110"/>
      <c r="G467" s="111"/>
    </row>
    <row r="468" spans="1:7" ht="108.75" customHeight="1" x14ac:dyDescent="0.25">
      <c r="A468" s="109" t="s">
        <v>525</v>
      </c>
      <c r="B468" s="110"/>
      <c r="C468" s="110"/>
      <c r="D468" s="110"/>
      <c r="E468" s="110"/>
      <c r="F468" s="110"/>
      <c r="G468" s="111"/>
    </row>
    <row r="469" spans="1:7" ht="102" customHeight="1" x14ac:dyDescent="0.25">
      <c r="A469" s="109" t="s">
        <v>526</v>
      </c>
      <c r="B469" s="110"/>
      <c r="C469" s="110"/>
      <c r="D469" s="110"/>
      <c r="E469" s="110"/>
      <c r="F469" s="110"/>
      <c r="G469" s="111"/>
    </row>
    <row r="470" spans="1:7" ht="60.75" customHeight="1" x14ac:dyDescent="0.25">
      <c r="A470" s="109" t="s">
        <v>527</v>
      </c>
      <c r="B470" s="110"/>
      <c r="C470" s="110"/>
      <c r="D470" s="110"/>
      <c r="E470" s="110"/>
      <c r="F470" s="110"/>
      <c r="G470" s="111"/>
    </row>
    <row r="471" spans="1:7" ht="66" customHeight="1" x14ac:dyDescent="0.25">
      <c r="A471" s="109" t="s">
        <v>528</v>
      </c>
      <c r="B471" s="110"/>
      <c r="C471" s="110"/>
      <c r="D471" s="110"/>
      <c r="E471" s="110"/>
      <c r="F471" s="110"/>
      <c r="G471" s="111"/>
    </row>
    <row r="472" spans="1:7" ht="78" customHeight="1" x14ac:dyDescent="0.25">
      <c r="A472" s="109" t="s">
        <v>529</v>
      </c>
      <c r="B472" s="110"/>
      <c r="C472" s="110"/>
      <c r="D472" s="110"/>
      <c r="E472" s="110"/>
      <c r="F472" s="110"/>
      <c r="G472" s="111"/>
    </row>
    <row r="473" spans="1:7" ht="96.75" customHeight="1" x14ac:dyDescent="0.25">
      <c r="A473" s="109" t="s">
        <v>530</v>
      </c>
      <c r="B473" s="110"/>
      <c r="C473" s="110"/>
      <c r="D473" s="110"/>
      <c r="E473" s="110"/>
      <c r="F473" s="110"/>
      <c r="G473" s="111"/>
    </row>
    <row r="474" spans="1:7" ht="64.5" customHeight="1" x14ac:dyDescent="0.25">
      <c r="A474" s="109" t="s">
        <v>531</v>
      </c>
      <c r="B474" s="110"/>
      <c r="C474" s="110"/>
      <c r="D474" s="110"/>
      <c r="E474" s="110"/>
      <c r="F474" s="110"/>
      <c r="G474" s="111"/>
    </row>
    <row r="475" spans="1:7" ht="109.5" customHeight="1" x14ac:dyDescent="0.25">
      <c r="A475" s="109" t="s">
        <v>532</v>
      </c>
      <c r="B475" s="110"/>
      <c r="C475" s="110"/>
      <c r="D475" s="110"/>
      <c r="E475" s="110"/>
      <c r="F475" s="110"/>
      <c r="G475" s="111"/>
    </row>
    <row r="476" spans="1:7" ht="81" customHeight="1" x14ac:dyDescent="0.25">
      <c r="A476" s="109" t="s">
        <v>533</v>
      </c>
      <c r="B476" s="110"/>
      <c r="C476" s="110"/>
      <c r="D476" s="110"/>
      <c r="E476" s="110"/>
      <c r="F476" s="110"/>
      <c r="G476" s="111"/>
    </row>
    <row r="477" spans="1:7" ht="81.75" customHeight="1" x14ac:dyDescent="0.25">
      <c r="A477" s="109" t="s">
        <v>534</v>
      </c>
      <c r="B477" s="110"/>
      <c r="C477" s="110"/>
      <c r="D477" s="110"/>
      <c r="E477" s="110"/>
      <c r="F477" s="110"/>
      <c r="G477" s="111"/>
    </row>
    <row r="478" spans="1:7" ht="84.75" customHeight="1" x14ac:dyDescent="0.25">
      <c r="A478" s="109" t="s">
        <v>535</v>
      </c>
      <c r="B478" s="110"/>
      <c r="C478" s="110"/>
      <c r="D478" s="110"/>
      <c r="E478" s="110"/>
      <c r="F478" s="110"/>
      <c r="G478" s="111"/>
    </row>
    <row r="479" spans="1:7" ht="80.25" customHeight="1" x14ac:dyDescent="0.25">
      <c r="A479" s="109" t="s">
        <v>536</v>
      </c>
      <c r="B479" s="110"/>
      <c r="C479" s="110"/>
      <c r="D479" s="110"/>
      <c r="E479" s="110"/>
      <c r="F479" s="110"/>
      <c r="G479" s="111"/>
    </row>
    <row r="480" spans="1:7" ht="59.25" customHeight="1" x14ac:dyDescent="0.25">
      <c r="A480" s="109" t="s">
        <v>537</v>
      </c>
      <c r="B480" s="110"/>
      <c r="C480" s="110"/>
      <c r="D480" s="110"/>
      <c r="E480" s="110"/>
      <c r="F480" s="110"/>
      <c r="G480" s="111"/>
    </row>
    <row r="481" spans="1:7" ht="56.25" customHeight="1" x14ac:dyDescent="0.25">
      <c r="A481" s="109" t="s">
        <v>538</v>
      </c>
      <c r="B481" s="110"/>
      <c r="C481" s="110"/>
      <c r="D481" s="110"/>
      <c r="E481" s="110"/>
      <c r="F481" s="110"/>
      <c r="G481" s="111"/>
    </row>
    <row r="482" spans="1:7" ht="69.75" customHeight="1" x14ac:dyDescent="0.25">
      <c r="A482" s="109" t="s">
        <v>539</v>
      </c>
      <c r="B482" s="110"/>
      <c r="C482" s="110"/>
      <c r="D482" s="110"/>
      <c r="E482" s="110"/>
      <c r="F482" s="110"/>
      <c r="G482" s="111"/>
    </row>
    <row r="483" spans="1:7" ht="100.5" customHeight="1" x14ac:dyDescent="0.25">
      <c r="A483" s="109" t="s">
        <v>540</v>
      </c>
      <c r="B483" s="110"/>
      <c r="C483" s="110"/>
      <c r="D483" s="110"/>
      <c r="E483" s="110"/>
      <c r="F483" s="110"/>
      <c r="G483" s="111"/>
    </row>
    <row r="484" spans="1:7" ht="59.25" customHeight="1" x14ac:dyDescent="0.25">
      <c r="A484" s="109" t="s">
        <v>541</v>
      </c>
      <c r="B484" s="110"/>
      <c r="C484" s="110"/>
      <c r="D484" s="110"/>
      <c r="E484" s="110"/>
      <c r="F484" s="110"/>
      <c r="G484" s="111"/>
    </row>
    <row r="485" spans="1:7" ht="77.25" customHeight="1" x14ac:dyDescent="0.25">
      <c r="A485" s="109" t="s">
        <v>542</v>
      </c>
      <c r="B485" s="110"/>
      <c r="C485" s="110"/>
      <c r="D485" s="110"/>
      <c r="E485" s="110"/>
      <c r="F485" s="110"/>
      <c r="G485" s="111"/>
    </row>
    <row r="486" spans="1:7" ht="72" customHeight="1" x14ac:dyDescent="0.25">
      <c r="A486" s="109" t="s">
        <v>543</v>
      </c>
      <c r="B486" s="110"/>
      <c r="C486" s="110"/>
      <c r="D486" s="110"/>
      <c r="E486" s="110"/>
      <c r="F486" s="110"/>
      <c r="G486" s="111"/>
    </row>
    <row r="487" spans="1:7" ht="66" customHeight="1" x14ac:dyDescent="0.25">
      <c r="A487" s="109" t="s">
        <v>547</v>
      </c>
      <c r="B487" s="110"/>
      <c r="C487" s="110"/>
      <c r="D487" s="110"/>
      <c r="E487" s="110"/>
      <c r="F487" s="110"/>
      <c r="G487" s="111"/>
    </row>
    <row r="488" spans="1:7" ht="105" customHeight="1" x14ac:dyDescent="0.25">
      <c r="A488" s="109" t="s">
        <v>550</v>
      </c>
      <c r="B488" s="110"/>
      <c r="C488" s="110"/>
      <c r="D488" s="110"/>
      <c r="E488" s="110"/>
      <c r="F488" s="110"/>
      <c r="G488" s="111"/>
    </row>
    <row r="489" spans="1:7" ht="82.5" customHeight="1" x14ac:dyDescent="0.25">
      <c r="A489" s="109" t="s">
        <v>554</v>
      </c>
      <c r="B489" s="110"/>
      <c r="C489" s="110"/>
      <c r="D489" s="110"/>
      <c r="E489" s="110"/>
      <c r="F489" s="110"/>
      <c r="G489" s="111"/>
    </row>
    <row r="490" spans="1:7" ht="51.75" customHeight="1" x14ac:dyDescent="0.25">
      <c r="A490" s="109" t="s">
        <v>555</v>
      </c>
      <c r="B490" s="110"/>
      <c r="C490" s="110"/>
      <c r="D490" s="110"/>
      <c r="E490" s="110"/>
      <c r="F490" s="110"/>
      <c r="G490" s="111"/>
    </row>
    <row r="491" spans="1:7" ht="55.5" customHeight="1" x14ac:dyDescent="0.25">
      <c r="A491" s="109" t="s">
        <v>556</v>
      </c>
      <c r="B491" s="110"/>
      <c r="C491" s="110"/>
      <c r="D491" s="110"/>
      <c r="E491" s="110"/>
      <c r="F491" s="110"/>
      <c r="G491" s="111"/>
    </row>
    <row r="492" spans="1:7" ht="85.5" customHeight="1" x14ac:dyDescent="0.25">
      <c r="A492" s="109" t="s">
        <v>557</v>
      </c>
      <c r="B492" s="110"/>
      <c r="C492" s="110"/>
      <c r="D492" s="110"/>
      <c r="E492" s="110"/>
      <c r="F492" s="110"/>
      <c r="G492" s="111"/>
    </row>
    <row r="493" spans="1:7" ht="51.75" customHeight="1" x14ac:dyDescent="0.25">
      <c r="A493" s="109" t="s">
        <v>558</v>
      </c>
      <c r="B493" s="110"/>
      <c r="C493" s="110"/>
      <c r="D493" s="110"/>
      <c r="E493" s="110"/>
      <c r="F493" s="110"/>
      <c r="G493" s="111"/>
    </row>
    <row r="494" spans="1:7" ht="57.75" customHeight="1" x14ac:dyDescent="0.25">
      <c r="A494" s="109" t="s">
        <v>559</v>
      </c>
      <c r="B494" s="110"/>
      <c r="C494" s="110"/>
      <c r="D494" s="110"/>
      <c r="E494" s="110"/>
      <c r="F494" s="110"/>
      <c r="G494" s="111"/>
    </row>
    <row r="495" spans="1:7" ht="73.5" customHeight="1" x14ac:dyDescent="0.25">
      <c r="A495" s="109" t="s">
        <v>560</v>
      </c>
      <c r="B495" s="110"/>
      <c r="C495" s="110"/>
      <c r="D495" s="110"/>
      <c r="E495" s="110"/>
      <c r="F495" s="110"/>
      <c r="G495" s="111"/>
    </row>
    <row r="496" spans="1:7" ht="96.75" customHeight="1" x14ac:dyDescent="0.25">
      <c r="A496" s="109" t="s">
        <v>569</v>
      </c>
      <c r="B496" s="110"/>
      <c r="C496" s="110"/>
      <c r="D496" s="110"/>
      <c r="E496" s="110"/>
      <c r="F496" s="110"/>
      <c r="G496" s="111"/>
    </row>
    <row r="497" spans="1:7" ht="50.25" customHeight="1" x14ac:dyDescent="0.25">
      <c r="A497" s="109" t="s">
        <v>570</v>
      </c>
      <c r="B497" s="110"/>
      <c r="C497" s="110"/>
      <c r="D497" s="110"/>
      <c r="E497" s="110"/>
      <c r="F497" s="110"/>
      <c r="G497" s="111"/>
    </row>
    <row r="498" spans="1:7" ht="63" customHeight="1" x14ac:dyDescent="0.25">
      <c r="A498" s="109" t="s">
        <v>571</v>
      </c>
      <c r="B498" s="110"/>
      <c r="C498" s="110"/>
      <c r="D498" s="110"/>
      <c r="E498" s="110"/>
      <c r="F498" s="110"/>
      <c r="G498" s="111"/>
    </row>
    <row r="499" spans="1:7" ht="54" customHeight="1" x14ac:dyDescent="0.25">
      <c r="A499" s="109" t="s">
        <v>572</v>
      </c>
      <c r="B499" s="110"/>
      <c r="C499" s="110"/>
      <c r="D499" s="110"/>
      <c r="E499" s="110"/>
      <c r="F499" s="110"/>
      <c r="G499" s="111"/>
    </row>
    <row r="500" spans="1:7" ht="88.5" customHeight="1" x14ac:dyDescent="0.25">
      <c r="A500" s="109" t="s">
        <v>574</v>
      </c>
      <c r="B500" s="110"/>
      <c r="C500" s="110"/>
      <c r="D500" s="110"/>
      <c r="E500" s="110"/>
      <c r="F500" s="110"/>
      <c r="G500" s="111"/>
    </row>
    <row r="501" spans="1:7" ht="58.5" customHeight="1" x14ac:dyDescent="0.25">
      <c r="A501" s="109" t="s">
        <v>575</v>
      </c>
      <c r="B501" s="110"/>
      <c r="C501" s="110"/>
      <c r="D501" s="110"/>
      <c r="E501" s="110"/>
      <c r="F501" s="110"/>
      <c r="G501" s="111"/>
    </row>
    <row r="502" spans="1:7" ht="66" customHeight="1" x14ac:dyDescent="0.25">
      <c r="A502" s="109" t="s">
        <v>576</v>
      </c>
      <c r="B502" s="110"/>
      <c r="C502" s="110"/>
      <c r="D502" s="110"/>
      <c r="E502" s="110"/>
      <c r="F502" s="110"/>
      <c r="G502" s="111"/>
    </row>
    <row r="503" spans="1:7" ht="54.75" customHeight="1" x14ac:dyDescent="0.25">
      <c r="A503" s="109" t="s">
        <v>577</v>
      </c>
      <c r="B503" s="110"/>
      <c r="C503" s="110"/>
      <c r="D503" s="110"/>
      <c r="E503" s="110"/>
      <c r="F503" s="110"/>
      <c r="G503" s="111"/>
    </row>
    <row r="504" spans="1:7" ht="55.5" customHeight="1" x14ac:dyDescent="0.25">
      <c r="A504" s="109" t="s">
        <v>578</v>
      </c>
      <c r="B504" s="110"/>
      <c r="C504" s="110"/>
      <c r="D504" s="110"/>
      <c r="E504" s="110"/>
      <c r="F504" s="110"/>
      <c r="G504" s="111"/>
    </row>
    <row r="505" spans="1:7" ht="60" customHeight="1" x14ac:dyDescent="0.25">
      <c r="A505" s="109" t="s">
        <v>579</v>
      </c>
      <c r="B505" s="110"/>
      <c r="C505" s="110"/>
      <c r="D505" s="110"/>
      <c r="E505" s="110"/>
      <c r="F505" s="110"/>
      <c r="G505" s="111"/>
    </row>
    <row r="506" spans="1:7" ht="57" customHeight="1" x14ac:dyDescent="0.25">
      <c r="A506" s="109" t="s">
        <v>580</v>
      </c>
      <c r="B506" s="110"/>
      <c r="C506" s="110"/>
      <c r="D506" s="110"/>
      <c r="E506" s="110"/>
      <c r="F506" s="110"/>
      <c r="G506" s="111"/>
    </row>
    <row r="507" spans="1:7" ht="60" customHeight="1" x14ac:dyDescent="0.25">
      <c r="A507" s="109" t="s">
        <v>581</v>
      </c>
      <c r="B507" s="110"/>
      <c r="C507" s="110"/>
      <c r="D507" s="110"/>
      <c r="E507" s="110"/>
      <c r="F507" s="110"/>
      <c r="G507" s="111"/>
    </row>
    <row r="508" spans="1:7" ht="60.75" customHeight="1" x14ac:dyDescent="0.25">
      <c r="A508" s="109" t="s">
        <v>582</v>
      </c>
      <c r="B508" s="110"/>
      <c r="C508" s="110"/>
      <c r="D508" s="110"/>
      <c r="E508" s="110"/>
      <c r="F508" s="110"/>
      <c r="G508" s="111"/>
    </row>
    <row r="509" spans="1:7" ht="54" customHeight="1" x14ac:dyDescent="0.25">
      <c r="A509" s="109" t="s">
        <v>583</v>
      </c>
      <c r="B509" s="110"/>
      <c r="C509" s="110"/>
      <c r="D509" s="110"/>
      <c r="E509" s="110"/>
      <c r="F509" s="110"/>
      <c r="G509" s="111"/>
    </row>
    <row r="510" spans="1:7" ht="68.25" customHeight="1" x14ac:dyDescent="0.25">
      <c r="A510" s="109" t="s">
        <v>584</v>
      </c>
      <c r="B510" s="110"/>
      <c r="C510" s="110"/>
      <c r="D510" s="110"/>
      <c r="E510" s="110"/>
      <c r="F510" s="110"/>
      <c r="G510" s="111"/>
    </row>
    <row r="511" spans="1:7" ht="57.75" customHeight="1" x14ac:dyDescent="0.25">
      <c r="A511" s="109" t="s">
        <v>587</v>
      </c>
      <c r="B511" s="110"/>
      <c r="C511" s="110"/>
      <c r="D511" s="110"/>
      <c r="E511" s="110"/>
      <c r="F511" s="110"/>
      <c r="G511" s="111"/>
    </row>
    <row r="512" spans="1:7" ht="58.5" customHeight="1" x14ac:dyDescent="0.25">
      <c r="A512" s="109" t="s">
        <v>588</v>
      </c>
      <c r="B512" s="110"/>
      <c r="C512" s="110"/>
      <c r="D512" s="110"/>
      <c r="E512" s="110"/>
      <c r="F512" s="110"/>
      <c r="G512" s="111"/>
    </row>
    <row r="513" spans="1:7" ht="88.5" customHeight="1" x14ac:dyDescent="0.25">
      <c r="A513" s="109" t="s">
        <v>589</v>
      </c>
      <c r="B513" s="110"/>
      <c r="C513" s="110"/>
      <c r="D513" s="110"/>
      <c r="E513" s="110"/>
      <c r="F513" s="110"/>
      <c r="G513" s="111"/>
    </row>
    <row r="514" spans="1:7" ht="57" customHeight="1" x14ac:dyDescent="0.25">
      <c r="A514" s="109" t="s">
        <v>590</v>
      </c>
      <c r="B514" s="110"/>
      <c r="C514" s="110"/>
      <c r="D514" s="110"/>
      <c r="E514" s="110"/>
      <c r="F514" s="110"/>
      <c r="G514" s="111"/>
    </row>
    <row r="515" spans="1:7" ht="53.25" customHeight="1" x14ac:dyDescent="0.25">
      <c r="A515" s="109" t="s">
        <v>591</v>
      </c>
      <c r="B515" s="110"/>
      <c r="C515" s="110"/>
      <c r="D515" s="110"/>
      <c r="E515" s="110"/>
      <c r="F515" s="110"/>
      <c r="G515" s="111"/>
    </row>
    <row r="516" spans="1:7" ht="54" customHeight="1" x14ac:dyDescent="0.25">
      <c r="A516" s="109" t="s">
        <v>592</v>
      </c>
      <c r="B516" s="110"/>
      <c r="C516" s="110"/>
      <c r="D516" s="110"/>
      <c r="E516" s="110"/>
      <c r="F516" s="110"/>
      <c r="G516" s="111"/>
    </row>
    <row r="517" spans="1:7" ht="61.5" customHeight="1" x14ac:dyDescent="0.25">
      <c r="A517" s="109" t="s">
        <v>594</v>
      </c>
      <c r="B517" s="110"/>
      <c r="C517" s="110"/>
      <c r="D517" s="110"/>
      <c r="E517" s="110"/>
      <c r="F517" s="110"/>
      <c r="G517" s="111"/>
    </row>
    <row r="518" spans="1:7" ht="68.25" customHeight="1" x14ac:dyDescent="0.25">
      <c r="A518" s="109" t="s">
        <v>595</v>
      </c>
      <c r="B518" s="110"/>
      <c r="C518" s="110"/>
      <c r="D518" s="110"/>
      <c r="E518" s="110"/>
      <c r="F518" s="110"/>
      <c r="G518" s="111"/>
    </row>
    <row r="519" spans="1:7" ht="56.25" customHeight="1" x14ac:dyDescent="0.25">
      <c r="A519" s="109" t="s">
        <v>596</v>
      </c>
      <c r="B519" s="110"/>
      <c r="C519" s="110"/>
      <c r="D519" s="110"/>
      <c r="E519" s="110"/>
      <c r="F519" s="110"/>
      <c r="G519" s="111"/>
    </row>
    <row r="520" spans="1:7" ht="66" customHeight="1" x14ac:dyDescent="0.25">
      <c r="A520" s="109" t="s">
        <v>597</v>
      </c>
      <c r="B520" s="110"/>
      <c r="C520" s="110"/>
      <c r="D520" s="110"/>
      <c r="E520" s="110"/>
      <c r="F520" s="110"/>
      <c r="G520" s="111"/>
    </row>
    <row r="521" spans="1:7" ht="69.75" customHeight="1" x14ac:dyDescent="0.25">
      <c r="A521" s="109" t="s">
        <v>598</v>
      </c>
      <c r="B521" s="110"/>
      <c r="C521" s="110"/>
      <c r="D521" s="110"/>
      <c r="E521" s="110"/>
      <c r="F521" s="110"/>
      <c r="G521" s="111"/>
    </row>
    <row r="522" spans="1:7" ht="54" customHeight="1" x14ac:dyDescent="0.25">
      <c r="A522" s="109" t="s">
        <v>599</v>
      </c>
      <c r="B522" s="110"/>
      <c r="C522" s="110"/>
      <c r="D522" s="110"/>
      <c r="E522" s="110"/>
      <c r="F522" s="110"/>
      <c r="G522" s="111"/>
    </row>
    <row r="523" spans="1:7" ht="57" customHeight="1" x14ac:dyDescent="0.25">
      <c r="A523" s="109" t="s">
        <v>600</v>
      </c>
      <c r="B523" s="110"/>
      <c r="C523" s="110"/>
      <c r="D523" s="110"/>
      <c r="E523" s="110"/>
      <c r="F523" s="110"/>
      <c r="G523" s="111"/>
    </row>
    <row r="524" spans="1:7" ht="79.5" customHeight="1" x14ac:dyDescent="0.25">
      <c r="A524" s="109" t="s">
        <v>603</v>
      </c>
      <c r="B524" s="110"/>
      <c r="C524" s="110"/>
      <c r="D524" s="110"/>
      <c r="E524" s="110"/>
      <c r="F524" s="110"/>
      <c r="G524" s="111"/>
    </row>
    <row r="525" spans="1:7" ht="49.5" customHeight="1" x14ac:dyDescent="0.25">
      <c r="A525" s="109" t="s">
        <v>604</v>
      </c>
      <c r="B525" s="110"/>
      <c r="C525" s="110"/>
      <c r="D525" s="110"/>
      <c r="E525" s="110"/>
      <c r="F525" s="110"/>
      <c r="G525" s="111"/>
    </row>
    <row r="526" spans="1:7" ht="61.5" customHeight="1" x14ac:dyDescent="0.25">
      <c r="A526" s="109" t="s">
        <v>605</v>
      </c>
      <c r="B526" s="110"/>
      <c r="C526" s="110"/>
      <c r="D526" s="110"/>
      <c r="E526" s="110"/>
      <c r="F526" s="110"/>
      <c r="G526" s="111"/>
    </row>
    <row r="527" spans="1:7" ht="45" customHeight="1" x14ac:dyDescent="0.25">
      <c r="A527" s="109" t="s">
        <v>606</v>
      </c>
      <c r="B527" s="110"/>
      <c r="C527" s="110"/>
      <c r="D527" s="110"/>
      <c r="E527" s="110"/>
      <c r="F527" s="110"/>
      <c r="G527" s="111"/>
    </row>
    <row r="528" spans="1:7" ht="60.75" customHeight="1" x14ac:dyDescent="0.25">
      <c r="A528" s="109" t="s">
        <v>607</v>
      </c>
      <c r="B528" s="110"/>
      <c r="C528" s="110"/>
      <c r="D528" s="110"/>
      <c r="E528" s="110"/>
      <c r="F528" s="110"/>
      <c r="G528" s="111"/>
    </row>
    <row r="529" spans="1:7" ht="66" customHeight="1" x14ac:dyDescent="0.25">
      <c r="A529" s="109" t="s">
        <v>608</v>
      </c>
      <c r="B529" s="110"/>
      <c r="C529" s="110"/>
      <c r="D529" s="110"/>
      <c r="E529" s="110"/>
      <c r="F529" s="110"/>
      <c r="G529" s="111"/>
    </row>
    <row r="530" spans="1:7" ht="70.5" customHeight="1" x14ac:dyDescent="0.25">
      <c r="A530" s="109" t="s">
        <v>609</v>
      </c>
      <c r="B530" s="110"/>
      <c r="C530" s="110"/>
      <c r="D530" s="110"/>
      <c r="E530" s="110"/>
      <c r="F530" s="110"/>
      <c r="G530" s="111"/>
    </row>
    <row r="531" spans="1:7" ht="53.25" customHeight="1" x14ac:dyDescent="0.25">
      <c r="A531" s="109" t="s">
        <v>610</v>
      </c>
      <c r="B531" s="110"/>
      <c r="C531" s="110"/>
      <c r="D531" s="110"/>
      <c r="E531" s="110"/>
      <c r="F531" s="110"/>
      <c r="G531" s="111"/>
    </row>
    <row r="532" spans="1:7" ht="56.25" customHeight="1" x14ac:dyDescent="0.25">
      <c r="A532" s="109" t="s">
        <v>611</v>
      </c>
      <c r="B532" s="110"/>
      <c r="C532" s="110"/>
      <c r="D532" s="110"/>
      <c r="E532" s="110"/>
      <c r="F532" s="110"/>
      <c r="G532" s="111"/>
    </row>
    <row r="533" spans="1:7" ht="74.25" customHeight="1" x14ac:dyDescent="0.25">
      <c r="A533" s="109" t="s">
        <v>612</v>
      </c>
      <c r="B533" s="110"/>
      <c r="C533" s="110"/>
      <c r="D533" s="110"/>
      <c r="E533" s="110"/>
      <c r="F533" s="110"/>
      <c r="G533" s="111"/>
    </row>
    <row r="534" spans="1:7" ht="74.25" customHeight="1" x14ac:dyDescent="0.25">
      <c r="A534" s="109" t="s">
        <v>613</v>
      </c>
      <c r="B534" s="110"/>
      <c r="C534" s="110"/>
      <c r="D534" s="110"/>
      <c r="E534" s="110"/>
      <c r="F534" s="110"/>
      <c r="G534" s="111"/>
    </row>
    <row r="535" spans="1:7" ht="46.5" customHeight="1" x14ac:dyDescent="0.25">
      <c r="A535" s="109" t="s">
        <v>614</v>
      </c>
      <c r="B535" s="110"/>
      <c r="C535" s="110"/>
      <c r="D535" s="110"/>
      <c r="E535" s="110"/>
      <c r="F535" s="110"/>
      <c r="G535" s="111"/>
    </row>
    <row r="536" spans="1:7" ht="55.5" customHeight="1" x14ac:dyDescent="0.25">
      <c r="A536" s="109" t="s">
        <v>615</v>
      </c>
      <c r="B536" s="110"/>
      <c r="C536" s="110"/>
      <c r="D536" s="110"/>
      <c r="E536" s="110"/>
      <c r="F536" s="110"/>
      <c r="G536" s="111"/>
    </row>
    <row r="537" spans="1:7" ht="75.75" customHeight="1" x14ac:dyDescent="0.25">
      <c r="A537" s="109" t="s">
        <v>616</v>
      </c>
      <c r="B537" s="110"/>
      <c r="C537" s="110"/>
      <c r="D537" s="110"/>
      <c r="E537" s="110"/>
      <c r="F537" s="110"/>
      <c r="G537" s="111"/>
    </row>
    <row r="538" spans="1:7" ht="51.75" customHeight="1" x14ac:dyDescent="0.25">
      <c r="A538" s="109" t="s">
        <v>617</v>
      </c>
      <c r="B538" s="110"/>
      <c r="C538" s="110"/>
      <c r="D538" s="110"/>
      <c r="E538" s="110"/>
      <c r="F538" s="110"/>
      <c r="G538" s="111"/>
    </row>
    <row r="539" spans="1:7" ht="66.75" customHeight="1" x14ac:dyDescent="0.25">
      <c r="A539" s="109" t="s">
        <v>618</v>
      </c>
      <c r="B539" s="110"/>
      <c r="C539" s="110"/>
      <c r="D539" s="110"/>
      <c r="E539" s="110"/>
      <c r="F539" s="110"/>
      <c r="G539" s="111"/>
    </row>
    <row r="540" spans="1:7" ht="54" customHeight="1" x14ac:dyDescent="0.25">
      <c r="A540" s="109" t="s">
        <v>620</v>
      </c>
      <c r="B540" s="110"/>
      <c r="C540" s="110"/>
      <c r="D540" s="110"/>
      <c r="E540" s="110"/>
      <c r="F540" s="110"/>
      <c r="G540" s="111"/>
    </row>
    <row r="541" spans="1:7" ht="96" customHeight="1" x14ac:dyDescent="0.25">
      <c r="A541" s="109" t="s">
        <v>634</v>
      </c>
      <c r="B541" s="110"/>
      <c r="C541" s="110"/>
      <c r="D541" s="110"/>
      <c r="E541" s="110"/>
      <c r="F541" s="110"/>
      <c r="G541" s="111"/>
    </row>
    <row r="542" spans="1:7" ht="113.25" customHeight="1" x14ac:dyDescent="0.25">
      <c r="A542" s="109" t="s">
        <v>636</v>
      </c>
      <c r="B542" s="110"/>
      <c r="C542" s="110"/>
      <c r="D542" s="110"/>
      <c r="E542" s="110"/>
      <c r="F542" s="110"/>
      <c r="G542" s="111"/>
    </row>
    <row r="543" spans="1:7" ht="96.75" customHeight="1" x14ac:dyDescent="0.25">
      <c r="A543" s="109" t="s">
        <v>638</v>
      </c>
      <c r="B543" s="110"/>
      <c r="C543" s="110"/>
      <c r="D543" s="110"/>
      <c r="E543" s="110"/>
      <c r="F543" s="110"/>
      <c r="G543" s="111"/>
    </row>
    <row r="544" spans="1:7" ht="50.25" customHeight="1" x14ac:dyDescent="0.25">
      <c r="A544" s="109" t="s">
        <v>639</v>
      </c>
      <c r="B544" s="110"/>
      <c r="C544" s="110"/>
      <c r="D544" s="110"/>
      <c r="E544" s="110"/>
      <c r="F544" s="110"/>
      <c r="G544" s="111"/>
    </row>
    <row r="545" spans="1:7" ht="50.25" customHeight="1" x14ac:dyDescent="0.25">
      <c r="A545" s="109" t="s">
        <v>642</v>
      </c>
      <c r="B545" s="110"/>
      <c r="C545" s="110"/>
      <c r="D545" s="110"/>
      <c r="E545" s="110"/>
      <c r="F545" s="110"/>
      <c r="G545" s="111"/>
    </row>
    <row r="546" spans="1:7" ht="52.5" customHeight="1" x14ac:dyDescent="0.25">
      <c r="A546" s="109" t="s">
        <v>643</v>
      </c>
      <c r="B546" s="110"/>
      <c r="C546" s="110"/>
      <c r="D546" s="110"/>
      <c r="E546" s="110"/>
      <c r="F546" s="110"/>
      <c r="G546" s="111"/>
    </row>
    <row r="547" spans="1:7" ht="84" customHeight="1" x14ac:dyDescent="0.25">
      <c r="A547" s="109" t="s">
        <v>644</v>
      </c>
      <c r="B547" s="110"/>
      <c r="C547" s="110"/>
      <c r="D547" s="110"/>
      <c r="E547" s="110"/>
      <c r="F547" s="110"/>
      <c r="G547" s="111"/>
    </row>
    <row r="548" spans="1:7" ht="122.25" customHeight="1" x14ac:dyDescent="0.25">
      <c r="A548" s="109" t="s">
        <v>645</v>
      </c>
      <c r="B548" s="110"/>
      <c r="C548" s="110"/>
      <c r="D548" s="110"/>
      <c r="E548" s="110"/>
      <c r="F548" s="110"/>
      <c r="G548" s="111"/>
    </row>
    <row r="549" spans="1:7" ht="51.75" customHeight="1" x14ac:dyDescent="0.25">
      <c r="A549" s="109" t="s">
        <v>646</v>
      </c>
      <c r="B549" s="110"/>
      <c r="C549" s="110"/>
      <c r="D549" s="110"/>
      <c r="E549" s="110"/>
      <c r="F549" s="110"/>
      <c r="G549" s="111"/>
    </row>
    <row r="550" spans="1:7" ht="55.5" customHeight="1" x14ac:dyDescent="0.25">
      <c r="A550" s="109" t="s">
        <v>647</v>
      </c>
      <c r="B550" s="110"/>
      <c r="C550" s="110"/>
      <c r="D550" s="110"/>
      <c r="E550" s="110"/>
      <c r="F550" s="110"/>
      <c r="G550" s="111"/>
    </row>
    <row r="551" spans="1:7" ht="63.75" customHeight="1" x14ac:dyDescent="0.25">
      <c r="A551" s="109" t="s">
        <v>648</v>
      </c>
      <c r="B551" s="110"/>
      <c r="C551" s="110"/>
      <c r="D551" s="110"/>
      <c r="E551" s="110"/>
      <c r="F551" s="110"/>
      <c r="G551" s="111"/>
    </row>
    <row r="552" spans="1:7" ht="63.75" customHeight="1" x14ac:dyDescent="0.25">
      <c r="A552" s="109" t="s">
        <v>649</v>
      </c>
      <c r="B552" s="110"/>
      <c r="C552" s="110"/>
      <c r="D552" s="110"/>
      <c r="E552" s="110"/>
      <c r="F552" s="110"/>
      <c r="G552" s="111"/>
    </row>
    <row r="553" spans="1:7" ht="50.25" customHeight="1" x14ac:dyDescent="0.25">
      <c r="A553" s="109" t="s">
        <v>650</v>
      </c>
      <c r="B553" s="110"/>
      <c r="C553" s="110"/>
      <c r="D553" s="110"/>
      <c r="E553" s="110"/>
      <c r="F553" s="110"/>
      <c r="G553" s="111"/>
    </row>
    <row r="554" spans="1:7" ht="49.5" customHeight="1" x14ac:dyDescent="0.25">
      <c r="A554" s="109" t="s">
        <v>651</v>
      </c>
      <c r="B554" s="110"/>
      <c r="C554" s="110"/>
      <c r="D554" s="110"/>
      <c r="E554" s="110"/>
      <c r="F554" s="110"/>
      <c r="G554" s="111"/>
    </row>
    <row r="555" spans="1:7" ht="52.5" customHeight="1" x14ac:dyDescent="0.25">
      <c r="A555" s="109" t="s">
        <v>652</v>
      </c>
      <c r="B555" s="110"/>
      <c r="C555" s="110"/>
      <c r="D555" s="110"/>
      <c r="E555" s="110"/>
      <c r="F555" s="110"/>
      <c r="G555" s="111"/>
    </row>
    <row r="556" spans="1:7" ht="52.5" customHeight="1" x14ac:dyDescent="0.25">
      <c r="A556" s="109" t="s">
        <v>653</v>
      </c>
      <c r="B556" s="110"/>
      <c r="C556" s="110"/>
      <c r="D556" s="110"/>
      <c r="E556" s="110"/>
      <c r="F556" s="110"/>
      <c r="G556" s="111"/>
    </row>
    <row r="557" spans="1:7" ht="47.25" customHeight="1" x14ac:dyDescent="0.25">
      <c r="A557" s="109" t="s">
        <v>654</v>
      </c>
      <c r="B557" s="110"/>
      <c r="C557" s="110"/>
      <c r="D557" s="110"/>
      <c r="E557" s="110"/>
      <c r="F557" s="110"/>
      <c r="G557" s="111"/>
    </row>
    <row r="558" spans="1:7" ht="77.25" customHeight="1" x14ac:dyDescent="0.25">
      <c r="A558" s="109" t="s">
        <v>655</v>
      </c>
      <c r="B558" s="110"/>
      <c r="C558" s="110"/>
      <c r="D558" s="110"/>
      <c r="E558" s="110"/>
      <c r="F558" s="110"/>
      <c r="G558" s="111"/>
    </row>
    <row r="559" spans="1:7" ht="78" customHeight="1" x14ac:dyDescent="0.25">
      <c r="A559" s="109" t="s">
        <v>656</v>
      </c>
      <c r="B559" s="110"/>
      <c r="C559" s="110"/>
      <c r="D559" s="110"/>
      <c r="E559" s="110"/>
      <c r="F559" s="110"/>
      <c r="G559" s="111"/>
    </row>
    <row r="560" spans="1:7" ht="57.75" customHeight="1" x14ac:dyDescent="0.25">
      <c r="A560" s="109" t="s">
        <v>657</v>
      </c>
      <c r="B560" s="110"/>
      <c r="C560" s="110"/>
      <c r="D560" s="110"/>
      <c r="E560" s="110"/>
      <c r="F560" s="110"/>
      <c r="G560" s="111"/>
    </row>
    <row r="561" spans="1:7" ht="77.25" customHeight="1" x14ac:dyDescent="0.25">
      <c r="A561" s="109" t="s">
        <v>658</v>
      </c>
      <c r="B561" s="110"/>
      <c r="C561" s="110"/>
      <c r="D561" s="110"/>
      <c r="E561" s="110"/>
      <c r="F561" s="110"/>
      <c r="G561" s="111"/>
    </row>
    <row r="562" spans="1:7" ht="56.25" customHeight="1" x14ac:dyDescent="0.25">
      <c r="A562" s="109" t="s">
        <v>659</v>
      </c>
      <c r="B562" s="110"/>
      <c r="C562" s="110"/>
      <c r="D562" s="110"/>
      <c r="E562" s="110"/>
      <c r="F562" s="110"/>
      <c r="G562" s="111"/>
    </row>
    <row r="563" spans="1:7" ht="53.25" customHeight="1" x14ac:dyDescent="0.25">
      <c r="A563" s="109" t="s">
        <v>660</v>
      </c>
      <c r="B563" s="110"/>
      <c r="C563" s="110"/>
      <c r="D563" s="110"/>
      <c r="E563" s="110"/>
      <c r="F563" s="110"/>
      <c r="G563" s="111"/>
    </row>
    <row r="564" spans="1:7" ht="47.25" customHeight="1" x14ac:dyDescent="0.25">
      <c r="A564" s="109" t="s">
        <v>666</v>
      </c>
      <c r="B564" s="110"/>
      <c r="C564" s="110"/>
      <c r="D564" s="110"/>
      <c r="E564" s="110"/>
      <c r="F564" s="110"/>
      <c r="G564" s="111"/>
    </row>
    <row r="565" spans="1:7" ht="62.25" customHeight="1" x14ac:dyDescent="0.25">
      <c r="A565" s="109" t="s">
        <v>661</v>
      </c>
      <c r="B565" s="110"/>
      <c r="C565" s="110"/>
      <c r="D565" s="110"/>
      <c r="E565" s="110"/>
      <c r="F565" s="110"/>
      <c r="G565" s="111"/>
    </row>
    <row r="566" spans="1:7" ht="109.5" customHeight="1" x14ac:dyDescent="0.25">
      <c r="A566" s="109" t="s">
        <v>662</v>
      </c>
      <c r="B566" s="110"/>
      <c r="C566" s="110"/>
      <c r="D566" s="110"/>
      <c r="E566" s="110"/>
      <c r="F566" s="110"/>
      <c r="G566" s="111"/>
    </row>
    <row r="567" spans="1:7" ht="52.5" customHeight="1" x14ac:dyDescent="0.25">
      <c r="A567" s="109" t="s">
        <v>663</v>
      </c>
      <c r="B567" s="110"/>
      <c r="C567" s="110"/>
      <c r="D567" s="110"/>
      <c r="E567" s="110"/>
      <c r="F567" s="110"/>
      <c r="G567" s="111"/>
    </row>
    <row r="568" spans="1:7" ht="48.75" customHeight="1" x14ac:dyDescent="0.25">
      <c r="A568" s="109" t="s">
        <v>664</v>
      </c>
      <c r="B568" s="110"/>
      <c r="C568" s="110"/>
      <c r="D568" s="110"/>
      <c r="E568" s="110"/>
      <c r="F568" s="110"/>
      <c r="G568" s="111"/>
    </row>
    <row r="569" spans="1:7" ht="46.5" customHeight="1" x14ac:dyDescent="0.25">
      <c r="A569" s="109" t="s">
        <v>665</v>
      </c>
      <c r="B569" s="110"/>
      <c r="C569" s="110"/>
      <c r="D569" s="110"/>
      <c r="E569" s="110"/>
      <c r="F569" s="110"/>
      <c r="G569" s="111"/>
    </row>
    <row r="570" spans="1:7" ht="45.75" customHeight="1" x14ac:dyDescent="0.25">
      <c r="A570" s="109" t="s">
        <v>667</v>
      </c>
      <c r="B570" s="110"/>
      <c r="C570" s="110"/>
      <c r="D570" s="110"/>
      <c r="E570" s="110"/>
      <c r="F570" s="110"/>
      <c r="G570" s="111"/>
    </row>
    <row r="571" spans="1:7" ht="75.75" customHeight="1" x14ac:dyDescent="0.25">
      <c r="A571" s="109" t="s">
        <v>668</v>
      </c>
      <c r="B571" s="110"/>
      <c r="C571" s="110"/>
      <c r="D571" s="110"/>
      <c r="E571" s="110"/>
      <c r="F571" s="110"/>
      <c r="G571" s="111"/>
    </row>
    <row r="572" spans="1:7" ht="107.25" customHeight="1" x14ac:dyDescent="0.25">
      <c r="A572" s="109" t="s">
        <v>669</v>
      </c>
      <c r="B572" s="110"/>
      <c r="C572" s="110"/>
      <c r="D572" s="110"/>
      <c r="E572" s="110"/>
      <c r="F572" s="110"/>
      <c r="G572" s="111"/>
    </row>
    <row r="573" spans="1:7" ht="54.75" customHeight="1" x14ac:dyDescent="0.25">
      <c r="A573" s="109" t="s">
        <v>670</v>
      </c>
      <c r="B573" s="110"/>
      <c r="C573" s="110"/>
      <c r="D573" s="110"/>
      <c r="E573" s="110"/>
      <c r="F573" s="110"/>
      <c r="G573" s="111"/>
    </row>
    <row r="574" spans="1:7" ht="45" customHeight="1" x14ac:dyDescent="0.25">
      <c r="A574" s="109" t="s">
        <v>671</v>
      </c>
      <c r="B574" s="110"/>
      <c r="C574" s="110"/>
      <c r="D574" s="110"/>
      <c r="E574" s="110"/>
      <c r="F574" s="110"/>
      <c r="G574" s="111"/>
    </row>
    <row r="575" spans="1:7" ht="66.75" customHeight="1" x14ac:dyDescent="0.25">
      <c r="A575" s="109" t="s">
        <v>672</v>
      </c>
      <c r="B575" s="110"/>
      <c r="C575" s="110"/>
      <c r="D575" s="110"/>
      <c r="E575" s="110"/>
      <c r="F575" s="110"/>
      <c r="G575" s="111"/>
    </row>
    <row r="576" spans="1:7" ht="54.75" customHeight="1" x14ac:dyDescent="0.25">
      <c r="A576" s="109" t="s">
        <v>673</v>
      </c>
      <c r="B576" s="110"/>
      <c r="C576" s="110"/>
      <c r="D576" s="110"/>
      <c r="E576" s="110"/>
      <c r="F576" s="110"/>
      <c r="G576" s="111"/>
    </row>
    <row r="577" spans="1:7" ht="51.75" customHeight="1" x14ac:dyDescent="0.25">
      <c r="A577" s="109" t="s">
        <v>674</v>
      </c>
      <c r="B577" s="110"/>
      <c r="C577" s="110"/>
      <c r="D577" s="110"/>
      <c r="E577" s="110"/>
      <c r="F577" s="110"/>
      <c r="G577" s="111"/>
    </row>
    <row r="578" spans="1:7" ht="48" customHeight="1" x14ac:dyDescent="0.25">
      <c r="A578" s="109" t="s">
        <v>675</v>
      </c>
      <c r="B578" s="110"/>
      <c r="C578" s="110"/>
      <c r="D578" s="110"/>
      <c r="E578" s="110"/>
      <c r="F578" s="110"/>
      <c r="G578" s="111"/>
    </row>
    <row r="579" spans="1:7" ht="74.25" customHeight="1" x14ac:dyDescent="0.25">
      <c r="A579" s="109" t="s">
        <v>678</v>
      </c>
      <c r="B579" s="110"/>
      <c r="C579" s="110"/>
      <c r="D579" s="110"/>
      <c r="E579" s="110"/>
      <c r="F579" s="110"/>
      <c r="G579" s="111"/>
    </row>
    <row r="580" spans="1:7" ht="63.75" customHeight="1" x14ac:dyDescent="0.25">
      <c r="A580" s="109" t="s">
        <v>679</v>
      </c>
      <c r="B580" s="110"/>
      <c r="C580" s="110"/>
      <c r="D580" s="110"/>
      <c r="E580" s="110"/>
      <c r="F580" s="110"/>
      <c r="G580" s="111"/>
    </row>
    <row r="581" spans="1:7" ht="105" customHeight="1" x14ac:dyDescent="0.25">
      <c r="A581" s="109" t="s">
        <v>680</v>
      </c>
      <c r="B581" s="110"/>
      <c r="C581" s="110"/>
      <c r="D581" s="110"/>
      <c r="E581" s="110"/>
      <c r="F581" s="110"/>
      <c r="G581" s="111"/>
    </row>
    <row r="582" spans="1:7" ht="57.75" customHeight="1" x14ac:dyDescent="0.25">
      <c r="A582" s="109" t="s">
        <v>681</v>
      </c>
      <c r="B582" s="110"/>
      <c r="C582" s="110"/>
      <c r="D582" s="110"/>
      <c r="E582" s="110"/>
      <c r="F582" s="110"/>
      <c r="G582" s="111"/>
    </row>
    <row r="583" spans="1:7" ht="52.5" customHeight="1" x14ac:dyDescent="0.25">
      <c r="A583" s="109" t="s">
        <v>682</v>
      </c>
      <c r="B583" s="110"/>
      <c r="C583" s="110"/>
      <c r="D583" s="110"/>
      <c r="E583" s="110"/>
      <c r="F583" s="110"/>
      <c r="G583" s="111"/>
    </row>
    <row r="584" spans="1:7" ht="60" customHeight="1" x14ac:dyDescent="0.25">
      <c r="A584" s="109" t="s">
        <v>683</v>
      </c>
      <c r="B584" s="110"/>
      <c r="C584" s="110"/>
      <c r="D584" s="110"/>
      <c r="E584" s="110"/>
      <c r="F584" s="110"/>
      <c r="G584" s="111"/>
    </row>
    <row r="585" spans="1:7" ht="90.75" customHeight="1" x14ac:dyDescent="0.25">
      <c r="A585" s="109" t="s">
        <v>684</v>
      </c>
      <c r="B585" s="110"/>
      <c r="C585" s="110"/>
      <c r="D585" s="110"/>
      <c r="E585" s="110"/>
      <c r="F585" s="110"/>
      <c r="G585" s="111"/>
    </row>
    <row r="586" spans="1:7" ht="53.25" customHeight="1" x14ac:dyDescent="0.25">
      <c r="A586" s="109" t="s">
        <v>685</v>
      </c>
      <c r="B586" s="110"/>
      <c r="C586" s="110"/>
      <c r="D586" s="110"/>
      <c r="E586" s="110"/>
      <c r="F586" s="110"/>
      <c r="G586" s="111"/>
    </row>
    <row r="587" spans="1:7" ht="74.25" customHeight="1" x14ac:dyDescent="0.25">
      <c r="A587" s="109" t="s">
        <v>686</v>
      </c>
      <c r="B587" s="110"/>
      <c r="C587" s="110"/>
      <c r="D587" s="110"/>
      <c r="E587" s="110"/>
      <c r="F587" s="110"/>
      <c r="G587" s="111"/>
    </row>
    <row r="588" spans="1:7" ht="87" customHeight="1" x14ac:dyDescent="0.25">
      <c r="A588" s="109" t="s">
        <v>687</v>
      </c>
      <c r="B588" s="110"/>
      <c r="C588" s="110"/>
      <c r="D588" s="110"/>
      <c r="E588" s="110"/>
      <c r="F588" s="110"/>
      <c r="G588" s="111"/>
    </row>
    <row r="589" spans="1:7" ht="84.75" customHeight="1" x14ac:dyDescent="0.25">
      <c r="A589" s="109" t="s">
        <v>688</v>
      </c>
      <c r="B589" s="110"/>
      <c r="C589" s="110"/>
      <c r="D589" s="110"/>
      <c r="E589" s="110"/>
      <c r="F589" s="110"/>
      <c r="G589" s="111"/>
    </row>
    <row r="590" spans="1:7" ht="80.25" customHeight="1" x14ac:dyDescent="0.25">
      <c r="A590" s="109" t="s">
        <v>689</v>
      </c>
      <c r="B590" s="110"/>
      <c r="C590" s="110"/>
      <c r="D590" s="110"/>
      <c r="E590" s="110"/>
      <c r="F590" s="110"/>
      <c r="G590" s="111"/>
    </row>
    <row r="591" spans="1:7" ht="54" customHeight="1" x14ac:dyDescent="0.25">
      <c r="A591" s="109" t="s">
        <v>690</v>
      </c>
      <c r="B591" s="110"/>
      <c r="C591" s="110"/>
      <c r="D591" s="110"/>
      <c r="E591" s="110"/>
      <c r="F591" s="110"/>
      <c r="G591" s="111"/>
    </row>
    <row r="592" spans="1:7" ht="55.5" customHeight="1" x14ac:dyDescent="0.25">
      <c r="A592" s="109" t="s">
        <v>691</v>
      </c>
      <c r="B592" s="110"/>
      <c r="C592" s="110"/>
      <c r="D592" s="110"/>
      <c r="E592" s="110"/>
      <c r="F592" s="110"/>
      <c r="G592" s="111"/>
    </row>
    <row r="593" spans="1:7" ht="58.5" customHeight="1" x14ac:dyDescent="0.25">
      <c r="A593" s="109" t="s">
        <v>692</v>
      </c>
      <c r="B593" s="110"/>
      <c r="C593" s="110"/>
      <c r="D593" s="110"/>
      <c r="E593" s="110"/>
      <c r="F593" s="110"/>
      <c r="G593" s="111"/>
    </row>
    <row r="594" spans="1:7" ht="90.75" customHeight="1" x14ac:dyDescent="0.25">
      <c r="A594" s="109" t="s">
        <v>693</v>
      </c>
      <c r="B594" s="110"/>
      <c r="C594" s="110"/>
      <c r="D594" s="110"/>
      <c r="E594" s="110"/>
      <c r="F594" s="110"/>
      <c r="G594" s="111"/>
    </row>
    <row r="595" spans="1:7" ht="96" customHeight="1" x14ac:dyDescent="0.25">
      <c r="A595" s="109" t="s">
        <v>694</v>
      </c>
      <c r="B595" s="110"/>
      <c r="C595" s="110"/>
      <c r="D595" s="110"/>
      <c r="E595" s="110"/>
      <c r="F595" s="110"/>
      <c r="G595" s="111"/>
    </row>
    <row r="596" spans="1:7" ht="87" customHeight="1" x14ac:dyDescent="0.25">
      <c r="A596" s="109" t="s">
        <v>695</v>
      </c>
      <c r="B596" s="110"/>
      <c r="C596" s="110"/>
      <c r="D596" s="110"/>
      <c r="E596" s="110"/>
      <c r="F596" s="110"/>
      <c r="G596" s="111"/>
    </row>
    <row r="597" spans="1:7" ht="68.25" customHeight="1" x14ac:dyDescent="0.25">
      <c r="A597" s="109" t="s">
        <v>696</v>
      </c>
      <c r="B597" s="110"/>
      <c r="C597" s="110"/>
      <c r="D597" s="110"/>
      <c r="E597" s="110"/>
      <c r="F597" s="110"/>
      <c r="G597" s="111"/>
    </row>
    <row r="598" spans="1:7" ht="56.25" customHeight="1" x14ac:dyDescent="0.25">
      <c r="A598" s="109" t="s">
        <v>697</v>
      </c>
      <c r="B598" s="110"/>
      <c r="C598" s="110"/>
      <c r="D598" s="110"/>
      <c r="E598" s="110"/>
      <c r="F598" s="110"/>
      <c r="G598" s="111"/>
    </row>
    <row r="599" spans="1:7" ht="63.75" customHeight="1" x14ac:dyDescent="0.25">
      <c r="A599" s="109" t="s">
        <v>698</v>
      </c>
      <c r="B599" s="110"/>
      <c r="C599" s="110"/>
      <c r="D599" s="110"/>
      <c r="E599" s="110"/>
      <c r="F599" s="110"/>
      <c r="G599" s="111"/>
    </row>
    <row r="600" spans="1:7" ht="63" customHeight="1" x14ac:dyDescent="0.25">
      <c r="A600" s="109" t="s">
        <v>699</v>
      </c>
      <c r="B600" s="110"/>
      <c r="C600" s="110"/>
      <c r="D600" s="110"/>
      <c r="E600" s="110"/>
      <c r="F600" s="110"/>
      <c r="G600" s="111"/>
    </row>
    <row r="601" spans="1:7" ht="82.5" customHeight="1" x14ac:dyDescent="0.25">
      <c r="A601" s="109" t="s">
        <v>700</v>
      </c>
      <c r="B601" s="110"/>
      <c r="C601" s="110"/>
      <c r="D601" s="110"/>
      <c r="E601" s="110"/>
      <c r="F601" s="110"/>
      <c r="G601" s="111"/>
    </row>
    <row r="602" spans="1:7" ht="62.25" customHeight="1" x14ac:dyDescent="0.25">
      <c r="A602" s="109" t="s">
        <v>701</v>
      </c>
      <c r="B602" s="110"/>
      <c r="C602" s="110"/>
      <c r="D602" s="110"/>
      <c r="E602" s="110"/>
      <c r="F602" s="110"/>
      <c r="G602" s="111"/>
    </row>
    <row r="603" spans="1:7" ht="65.25" customHeight="1" x14ac:dyDescent="0.25">
      <c r="A603" s="109" t="s">
        <v>702</v>
      </c>
      <c r="B603" s="110"/>
      <c r="C603" s="110"/>
      <c r="D603" s="110"/>
      <c r="E603" s="110"/>
      <c r="F603" s="110"/>
      <c r="G603" s="111"/>
    </row>
    <row r="604" spans="1:7" ht="65.25" customHeight="1" x14ac:dyDescent="0.25">
      <c r="A604" s="109" t="s">
        <v>703</v>
      </c>
      <c r="B604" s="110"/>
      <c r="C604" s="110"/>
      <c r="D604" s="110"/>
      <c r="E604" s="110"/>
      <c r="F604" s="110"/>
      <c r="G604" s="111"/>
    </row>
    <row r="605" spans="1:7" ht="54.75" customHeight="1" x14ac:dyDescent="0.25">
      <c r="A605" s="109" t="s">
        <v>704</v>
      </c>
      <c r="B605" s="110"/>
      <c r="C605" s="110"/>
      <c r="D605" s="110"/>
      <c r="E605" s="110"/>
      <c r="F605" s="110"/>
      <c r="G605" s="111"/>
    </row>
    <row r="606" spans="1:7" ht="52.5" customHeight="1" x14ac:dyDescent="0.25">
      <c r="A606" s="109" t="s">
        <v>705</v>
      </c>
      <c r="B606" s="110"/>
      <c r="C606" s="110"/>
      <c r="D606" s="110"/>
      <c r="E606" s="110"/>
      <c r="F606" s="110"/>
      <c r="G606" s="111"/>
    </row>
    <row r="607" spans="1:7" ht="87.75" customHeight="1" x14ac:dyDescent="0.25">
      <c r="A607" s="109" t="s">
        <v>706</v>
      </c>
      <c r="B607" s="110"/>
      <c r="C607" s="110"/>
      <c r="D607" s="110"/>
      <c r="E607" s="110"/>
      <c r="F607" s="110"/>
      <c r="G607" s="111"/>
    </row>
    <row r="608" spans="1:7" ht="51" customHeight="1" x14ac:dyDescent="0.25">
      <c r="A608" s="109" t="s">
        <v>707</v>
      </c>
      <c r="B608" s="110"/>
      <c r="C608" s="110"/>
      <c r="D608" s="110"/>
      <c r="E608" s="110"/>
      <c r="F608" s="110"/>
      <c r="G608" s="111"/>
    </row>
    <row r="609" spans="1:7" ht="58.5" customHeight="1" x14ac:dyDescent="0.25">
      <c r="A609" s="109" t="s">
        <v>708</v>
      </c>
      <c r="B609" s="110"/>
      <c r="C609" s="110"/>
      <c r="D609" s="110"/>
      <c r="E609" s="110"/>
      <c r="F609" s="110"/>
      <c r="G609" s="111"/>
    </row>
    <row r="610" spans="1:7" ht="53.25" customHeight="1" x14ac:dyDescent="0.25">
      <c r="A610" s="109" t="s">
        <v>709</v>
      </c>
      <c r="B610" s="110"/>
      <c r="C610" s="110"/>
      <c r="D610" s="110"/>
      <c r="E610" s="110"/>
      <c r="F610" s="110"/>
      <c r="G610" s="111"/>
    </row>
    <row r="611" spans="1:7" ht="53.25" customHeight="1" x14ac:dyDescent="0.25">
      <c r="A611" s="109" t="s">
        <v>710</v>
      </c>
      <c r="B611" s="110"/>
      <c r="C611" s="110"/>
      <c r="D611" s="110"/>
      <c r="E611" s="110"/>
      <c r="F611" s="110"/>
      <c r="G611" s="111"/>
    </row>
    <row r="612" spans="1:7" ht="54" customHeight="1" x14ac:dyDescent="0.25">
      <c r="A612" s="109" t="s">
        <v>711</v>
      </c>
      <c r="B612" s="110"/>
      <c r="C612" s="110"/>
      <c r="D612" s="110"/>
      <c r="E612" s="110"/>
      <c r="F612" s="110"/>
      <c r="G612" s="111"/>
    </row>
    <row r="613" spans="1:7" ht="83.25" customHeight="1" x14ac:dyDescent="0.25">
      <c r="A613" s="109" t="s">
        <v>712</v>
      </c>
      <c r="B613" s="110"/>
      <c r="C613" s="110"/>
      <c r="D613" s="110"/>
      <c r="E613" s="110"/>
      <c r="F613" s="110"/>
      <c r="G613" s="111"/>
    </row>
    <row r="614" spans="1:7" ht="115.5" customHeight="1" x14ac:dyDescent="0.25">
      <c r="A614" s="109" t="s">
        <v>713</v>
      </c>
      <c r="B614" s="110"/>
      <c r="C614" s="110"/>
      <c r="D614" s="110"/>
      <c r="E614" s="110"/>
      <c r="F614" s="110"/>
      <c r="G614" s="111"/>
    </row>
    <row r="615" spans="1:7" ht="58.5" customHeight="1" x14ac:dyDescent="0.25">
      <c r="A615" s="109" t="s">
        <v>714</v>
      </c>
      <c r="B615" s="110"/>
      <c r="C615" s="110"/>
      <c r="D615" s="110"/>
      <c r="E615" s="110"/>
      <c r="F615" s="110"/>
      <c r="G615" s="111"/>
    </row>
    <row r="616" spans="1:7" ht="60.75" customHeight="1" x14ac:dyDescent="0.25">
      <c r="A616" s="109" t="s">
        <v>715</v>
      </c>
      <c r="B616" s="110"/>
      <c r="C616" s="110"/>
      <c r="D616" s="110"/>
      <c r="E616" s="110"/>
      <c r="F616" s="110"/>
      <c r="G616" s="111"/>
    </row>
    <row r="617" spans="1:7" ht="50.25" customHeight="1" x14ac:dyDescent="0.25">
      <c r="A617" s="109" t="s">
        <v>716</v>
      </c>
      <c r="B617" s="110"/>
      <c r="C617" s="110"/>
      <c r="D617" s="110"/>
      <c r="E617" s="110"/>
      <c r="F617" s="110"/>
      <c r="G617" s="111"/>
    </row>
    <row r="618" spans="1:7" ht="56.25" customHeight="1" x14ac:dyDescent="0.25">
      <c r="A618" s="109" t="s">
        <v>718</v>
      </c>
      <c r="B618" s="110"/>
      <c r="C618" s="110"/>
      <c r="D618" s="110"/>
      <c r="E618" s="110"/>
      <c r="F618" s="110"/>
      <c r="G618" s="111"/>
    </row>
    <row r="619" spans="1:7" ht="53.25" customHeight="1" x14ac:dyDescent="0.25">
      <c r="A619" s="109" t="s">
        <v>719</v>
      </c>
      <c r="B619" s="110"/>
      <c r="C619" s="110"/>
      <c r="D619" s="110"/>
      <c r="E619" s="110"/>
      <c r="F619" s="110"/>
      <c r="G619" s="111"/>
    </row>
    <row r="620" spans="1:7" ht="53.25" customHeight="1" x14ac:dyDescent="0.25">
      <c r="A620" s="109" t="s">
        <v>720</v>
      </c>
      <c r="B620" s="110"/>
      <c r="C620" s="110"/>
      <c r="D620" s="110"/>
      <c r="E620" s="110"/>
      <c r="F620" s="110"/>
      <c r="G620" s="111"/>
    </row>
    <row r="621" spans="1:7" ht="53.25" customHeight="1" x14ac:dyDescent="0.25">
      <c r="A621" s="109" t="s">
        <v>721</v>
      </c>
      <c r="B621" s="110"/>
      <c r="C621" s="110"/>
      <c r="D621" s="110"/>
      <c r="E621" s="110"/>
      <c r="F621" s="110"/>
      <c r="G621" s="111"/>
    </row>
    <row r="622" spans="1:7" ht="51.75" customHeight="1" x14ac:dyDescent="0.25">
      <c r="A622" s="109" t="s">
        <v>722</v>
      </c>
      <c r="B622" s="110"/>
      <c r="C622" s="110"/>
      <c r="D622" s="110"/>
      <c r="E622" s="110"/>
      <c r="F622" s="110"/>
      <c r="G622" s="111"/>
    </row>
    <row r="623" spans="1:7" ht="53.25" customHeight="1" x14ac:dyDescent="0.25">
      <c r="A623" s="109" t="s">
        <v>723</v>
      </c>
      <c r="B623" s="110"/>
      <c r="C623" s="110"/>
      <c r="D623" s="110"/>
      <c r="E623" s="110"/>
      <c r="F623" s="110"/>
      <c r="G623" s="111"/>
    </row>
    <row r="624" spans="1:7" ht="53.25" customHeight="1" x14ac:dyDescent="0.25">
      <c r="A624" s="109" t="s">
        <v>724</v>
      </c>
      <c r="B624" s="110"/>
      <c r="C624" s="110"/>
      <c r="D624" s="110"/>
      <c r="E624" s="110"/>
      <c r="F624" s="110"/>
      <c r="G624" s="111"/>
    </row>
    <row r="625" spans="1:7" ht="83.25" customHeight="1" x14ac:dyDescent="0.25">
      <c r="A625" s="109" t="s">
        <v>725</v>
      </c>
      <c r="B625" s="110"/>
      <c r="C625" s="110"/>
      <c r="D625" s="110"/>
      <c r="E625" s="110"/>
      <c r="F625" s="110"/>
      <c r="G625" s="111"/>
    </row>
    <row r="626" spans="1:7" ht="50.25" customHeight="1" x14ac:dyDescent="0.25">
      <c r="A626" s="109" t="s">
        <v>726</v>
      </c>
      <c r="B626" s="110"/>
      <c r="C626" s="110"/>
      <c r="D626" s="110"/>
      <c r="E626" s="110"/>
      <c r="F626" s="110"/>
      <c r="G626" s="111"/>
    </row>
    <row r="627" spans="1:7" ht="78" customHeight="1" x14ac:dyDescent="0.25">
      <c r="A627" s="109" t="s">
        <v>727</v>
      </c>
      <c r="B627" s="110"/>
      <c r="C627" s="110"/>
      <c r="D627" s="110"/>
      <c r="E627" s="110"/>
      <c r="F627" s="110"/>
      <c r="G627" s="111"/>
    </row>
    <row r="628" spans="1:7" ht="55.5" customHeight="1" x14ac:dyDescent="0.25">
      <c r="A628" s="109" t="s">
        <v>728</v>
      </c>
      <c r="B628" s="110"/>
      <c r="C628" s="110"/>
      <c r="D628" s="110"/>
      <c r="E628" s="110"/>
      <c r="F628" s="110"/>
      <c r="G628" s="111"/>
    </row>
    <row r="629" spans="1:7" ht="51.75" customHeight="1" x14ac:dyDescent="0.25">
      <c r="A629" s="109" t="s">
        <v>729</v>
      </c>
      <c r="B629" s="110"/>
      <c r="C629" s="110"/>
      <c r="D629" s="110"/>
      <c r="E629" s="110"/>
      <c r="F629" s="110"/>
      <c r="G629" s="111"/>
    </row>
    <row r="630" spans="1:7" ht="47.25" customHeight="1" x14ac:dyDescent="0.25">
      <c r="A630" s="109" t="s">
        <v>730</v>
      </c>
      <c r="B630" s="110"/>
      <c r="C630" s="110"/>
      <c r="D630" s="110"/>
      <c r="E630" s="110"/>
      <c r="F630" s="110"/>
      <c r="G630" s="111"/>
    </row>
    <row r="631" spans="1:7" ht="50.25" customHeight="1" x14ac:dyDescent="0.25">
      <c r="A631" s="109" t="s">
        <v>731</v>
      </c>
      <c r="B631" s="110"/>
      <c r="C631" s="110"/>
      <c r="D631" s="110"/>
      <c r="E631" s="110"/>
      <c r="F631" s="110"/>
      <c r="G631" s="111"/>
    </row>
    <row r="632" spans="1:7" ht="54" customHeight="1" x14ac:dyDescent="0.25">
      <c r="A632" s="109" t="s">
        <v>740</v>
      </c>
      <c r="B632" s="110"/>
      <c r="C632" s="110"/>
      <c r="D632" s="110"/>
      <c r="E632" s="110"/>
      <c r="F632" s="110"/>
      <c r="G632" s="111"/>
    </row>
    <row r="633" spans="1:7" ht="50.25" customHeight="1" x14ac:dyDescent="0.25">
      <c r="A633" s="109" t="s">
        <v>741</v>
      </c>
      <c r="B633" s="110"/>
      <c r="C633" s="110"/>
      <c r="D633" s="110"/>
      <c r="E633" s="110"/>
      <c r="F633" s="110"/>
      <c r="G633" s="111"/>
    </row>
    <row r="634" spans="1:7" ht="58.5" customHeight="1" x14ac:dyDescent="0.25">
      <c r="A634" s="109" t="s">
        <v>742</v>
      </c>
      <c r="B634" s="110"/>
      <c r="C634" s="110"/>
      <c r="D634" s="110"/>
      <c r="E634" s="110"/>
      <c r="F634" s="110"/>
      <c r="G634" s="111"/>
    </row>
    <row r="635" spans="1:7" ht="79.5" customHeight="1" x14ac:dyDescent="0.25">
      <c r="A635" s="109" t="s">
        <v>743</v>
      </c>
      <c r="B635" s="110"/>
      <c r="C635" s="110"/>
      <c r="D635" s="110"/>
      <c r="E635" s="110"/>
      <c r="F635" s="110"/>
      <c r="G635" s="111"/>
    </row>
    <row r="636" spans="1:7" ht="81" customHeight="1" x14ac:dyDescent="0.25">
      <c r="A636" s="109" t="s">
        <v>744</v>
      </c>
      <c r="B636" s="110"/>
      <c r="C636" s="110"/>
      <c r="D636" s="110"/>
      <c r="E636" s="110"/>
      <c r="F636" s="110"/>
      <c r="G636" s="111"/>
    </row>
    <row r="637" spans="1:7" ht="51.75" customHeight="1" x14ac:dyDescent="0.25">
      <c r="A637" s="109" t="s">
        <v>745</v>
      </c>
      <c r="B637" s="110"/>
      <c r="C637" s="110"/>
      <c r="D637" s="110"/>
      <c r="E637" s="110"/>
      <c r="F637" s="110"/>
      <c r="G637" s="111"/>
    </row>
    <row r="638" spans="1:7" ht="46.5" customHeight="1" x14ac:dyDescent="0.25">
      <c r="A638" s="109" t="s">
        <v>746</v>
      </c>
      <c r="B638" s="110"/>
      <c r="C638" s="110"/>
      <c r="D638" s="110"/>
      <c r="E638" s="110"/>
      <c r="F638" s="110"/>
      <c r="G638" s="111"/>
    </row>
    <row r="639" spans="1:7" ht="52.5" customHeight="1" x14ac:dyDescent="0.25">
      <c r="A639" s="109" t="s">
        <v>747</v>
      </c>
      <c r="B639" s="110"/>
      <c r="C639" s="110"/>
      <c r="D639" s="110"/>
      <c r="E639" s="110"/>
      <c r="F639" s="110"/>
      <c r="G639" s="111"/>
    </row>
    <row r="640" spans="1:7" ht="53.25" customHeight="1" x14ac:dyDescent="0.25">
      <c r="A640" s="109" t="s">
        <v>748</v>
      </c>
      <c r="B640" s="110"/>
      <c r="C640" s="110"/>
      <c r="D640" s="110"/>
      <c r="E640" s="110"/>
      <c r="F640" s="110"/>
      <c r="G640" s="111"/>
    </row>
    <row r="641" spans="1:7" ht="53.25" customHeight="1" x14ac:dyDescent="0.25">
      <c r="A641" s="109" t="s">
        <v>749</v>
      </c>
      <c r="B641" s="110"/>
      <c r="C641" s="110"/>
      <c r="D641" s="110"/>
      <c r="E641" s="110"/>
      <c r="F641" s="110"/>
      <c r="G641" s="111"/>
    </row>
    <row r="642" spans="1:7" ht="53.25" customHeight="1" x14ac:dyDescent="0.25">
      <c r="A642" s="109" t="s">
        <v>750</v>
      </c>
      <c r="B642" s="110"/>
      <c r="C642" s="110"/>
      <c r="D642" s="110"/>
      <c r="E642" s="110"/>
      <c r="F642" s="110"/>
      <c r="G642" s="111"/>
    </row>
    <row r="643" spans="1:7" ht="53.25" customHeight="1" x14ac:dyDescent="0.25">
      <c r="A643" s="109" t="s">
        <v>751</v>
      </c>
      <c r="B643" s="110"/>
      <c r="C643" s="110"/>
      <c r="D643" s="110"/>
      <c r="E643" s="110"/>
      <c r="F643" s="110"/>
      <c r="G643" s="111"/>
    </row>
    <row r="644" spans="1:7" ht="90.75" customHeight="1" x14ac:dyDescent="0.25">
      <c r="A644" s="109" t="s">
        <v>739</v>
      </c>
      <c r="B644" s="110"/>
      <c r="C644" s="110"/>
      <c r="D644" s="110"/>
      <c r="E644" s="110"/>
      <c r="F644" s="110"/>
      <c r="G644" s="111"/>
    </row>
    <row r="645" spans="1:7" ht="84" customHeight="1" x14ac:dyDescent="0.25">
      <c r="A645" s="109" t="s">
        <v>738</v>
      </c>
      <c r="B645" s="110"/>
      <c r="C645" s="110"/>
      <c r="D645" s="110"/>
      <c r="E645" s="110"/>
      <c r="F645" s="110"/>
      <c r="G645" s="111"/>
    </row>
    <row r="646" spans="1:7" ht="53.25" customHeight="1" x14ac:dyDescent="0.25">
      <c r="A646" s="109" t="s">
        <v>737</v>
      </c>
      <c r="B646" s="110"/>
      <c r="C646" s="110"/>
      <c r="D646" s="110"/>
      <c r="E646" s="110"/>
      <c r="F646" s="110"/>
      <c r="G646" s="111"/>
    </row>
    <row r="647" spans="1:7" ht="53.25" customHeight="1" x14ac:dyDescent="0.25">
      <c r="A647" s="109" t="s">
        <v>736</v>
      </c>
      <c r="B647" s="110"/>
      <c r="C647" s="110"/>
      <c r="D647" s="110"/>
      <c r="E647" s="110"/>
      <c r="F647" s="110"/>
      <c r="G647" s="111"/>
    </row>
    <row r="648" spans="1:7" ht="53.25" customHeight="1" x14ac:dyDescent="0.25">
      <c r="A648" s="109" t="s">
        <v>752</v>
      </c>
      <c r="B648" s="110"/>
      <c r="C648" s="110"/>
      <c r="D648" s="110"/>
      <c r="E648" s="110"/>
      <c r="F648" s="110"/>
      <c r="G648" s="111"/>
    </row>
    <row r="649" spans="1:7" ht="53.25" customHeight="1" x14ac:dyDescent="0.25">
      <c r="A649" s="109" t="s">
        <v>753</v>
      </c>
      <c r="B649" s="110"/>
      <c r="C649" s="110"/>
      <c r="D649" s="110"/>
      <c r="E649" s="110"/>
      <c r="F649" s="110"/>
      <c r="G649" s="111"/>
    </row>
    <row r="650" spans="1:7" ht="53.25" customHeight="1" x14ac:dyDescent="0.25">
      <c r="A650" s="109" t="s">
        <v>754</v>
      </c>
      <c r="B650" s="110"/>
      <c r="C650" s="110"/>
      <c r="D650" s="110"/>
      <c r="E650" s="110"/>
      <c r="F650" s="110"/>
      <c r="G650" s="111"/>
    </row>
    <row r="651" spans="1:7" ht="52.5" customHeight="1" x14ac:dyDescent="0.25">
      <c r="A651" s="109" t="s">
        <v>755</v>
      </c>
      <c r="B651" s="110"/>
      <c r="C651" s="110"/>
      <c r="D651" s="110"/>
      <c r="E651" s="110"/>
      <c r="F651" s="110"/>
      <c r="G651" s="111"/>
    </row>
    <row r="652" spans="1:7" ht="51.75" customHeight="1" x14ac:dyDescent="0.25">
      <c r="A652" s="109" t="s">
        <v>756</v>
      </c>
      <c r="B652" s="110"/>
      <c r="C652" s="110"/>
      <c r="D652" s="110"/>
      <c r="E652" s="110"/>
      <c r="F652" s="110"/>
      <c r="G652" s="111"/>
    </row>
    <row r="653" spans="1:7" ht="56.25" customHeight="1" x14ac:dyDescent="0.25">
      <c r="A653" s="109" t="s">
        <v>757</v>
      </c>
      <c r="B653" s="110"/>
      <c r="C653" s="110"/>
      <c r="D653" s="110"/>
      <c r="E653" s="110"/>
      <c r="F653" s="110"/>
      <c r="G653" s="111"/>
    </row>
    <row r="654" spans="1:7" ht="56.25" customHeight="1" x14ac:dyDescent="0.25">
      <c r="A654" s="109" t="s">
        <v>758</v>
      </c>
      <c r="B654" s="110"/>
      <c r="C654" s="110"/>
      <c r="D654" s="110"/>
      <c r="E654" s="110"/>
      <c r="F654" s="110"/>
      <c r="G654" s="111"/>
    </row>
    <row r="655" spans="1:7" ht="53.25" customHeight="1" x14ac:dyDescent="0.25">
      <c r="A655" s="109" t="s">
        <v>759</v>
      </c>
      <c r="B655" s="110"/>
      <c r="C655" s="110"/>
      <c r="D655" s="110"/>
      <c r="E655" s="110"/>
      <c r="F655" s="110"/>
      <c r="G655" s="111"/>
    </row>
    <row r="656" spans="1:7" ht="53.25" customHeight="1" x14ac:dyDescent="0.25">
      <c r="A656" s="109" t="s">
        <v>760</v>
      </c>
      <c r="B656" s="110"/>
      <c r="C656" s="110"/>
      <c r="D656" s="110"/>
      <c r="E656" s="110"/>
      <c r="F656" s="110"/>
      <c r="G656" s="111"/>
    </row>
    <row r="657" spans="1:7" ht="70.5" customHeight="1" x14ac:dyDescent="0.25">
      <c r="A657" s="109" t="s">
        <v>761</v>
      </c>
      <c r="B657" s="110"/>
      <c r="C657" s="110"/>
      <c r="D657" s="110"/>
      <c r="E657" s="110"/>
      <c r="F657" s="110"/>
      <c r="G657" s="111"/>
    </row>
    <row r="658" spans="1:7" ht="86.25" customHeight="1" x14ac:dyDescent="0.25">
      <c r="A658" s="109" t="s">
        <v>762</v>
      </c>
      <c r="B658" s="110"/>
      <c r="C658" s="110"/>
      <c r="D658" s="110"/>
      <c r="E658" s="110"/>
      <c r="F658" s="110"/>
      <c r="G658" s="111"/>
    </row>
    <row r="659" spans="1:7" ht="102.75" customHeight="1" x14ac:dyDescent="0.25">
      <c r="A659" s="109" t="s">
        <v>763</v>
      </c>
      <c r="B659" s="110"/>
      <c r="C659" s="110"/>
      <c r="D659" s="110"/>
      <c r="E659" s="110"/>
      <c r="F659" s="110"/>
      <c r="G659" s="111"/>
    </row>
    <row r="660" spans="1:7" ht="95.25" customHeight="1" x14ac:dyDescent="0.25">
      <c r="A660" s="109" t="s">
        <v>764</v>
      </c>
      <c r="B660" s="110"/>
      <c r="C660" s="110"/>
      <c r="D660" s="110"/>
      <c r="E660" s="110"/>
      <c r="F660" s="110"/>
      <c r="G660" s="111"/>
    </row>
    <row r="661" spans="1:7" ht="49.5" customHeight="1" x14ac:dyDescent="0.25">
      <c r="A661" s="109" t="s">
        <v>765</v>
      </c>
      <c r="B661" s="110"/>
      <c r="C661" s="110"/>
      <c r="D661" s="110"/>
      <c r="E661" s="110"/>
      <c r="F661" s="110"/>
      <c r="G661" s="111"/>
    </row>
    <row r="662" spans="1:7" ht="49.5" customHeight="1" x14ac:dyDescent="0.25">
      <c r="A662" s="109" t="s">
        <v>766</v>
      </c>
      <c r="B662" s="110"/>
      <c r="C662" s="110"/>
      <c r="D662" s="110"/>
      <c r="E662" s="110"/>
      <c r="F662" s="110"/>
      <c r="G662" s="111"/>
    </row>
    <row r="663" spans="1:7" ht="49.5" customHeight="1" x14ac:dyDescent="0.25">
      <c r="A663" s="109" t="s">
        <v>767</v>
      </c>
      <c r="B663" s="110"/>
      <c r="C663" s="110"/>
      <c r="D663" s="110"/>
      <c r="E663" s="110"/>
      <c r="F663" s="110"/>
      <c r="G663" s="111"/>
    </row>
    <row r="664" spans="1:7" ht="93" customHeight="1" x14ac:dyDescent="0.25">
      <c r="A664" s="109" t="s">
        <v>768</v>
      </c>
      <c r="B664" s="110"/>
      <c r="C664" s="110"/>
      <c r="D664" s="110"/>
      <c r="E664" s="110"/>
      <c r="F664" s="110"/>
      <c r="G664" s="111"/>
    </row>
    <row r="665" spans="1:7" ht="68.25" customHeight="1" x14ac:dyDescent="0.25">
      <c r="A665" s="109" t="s">
        <v>769</v>
      </c>
      <c r="B665" s="110"/>
      <c r="C665" s="110"/>
      <c r="D665" s="110"/>
      <c r="E665" s="110"/>
      <c r="F665" s="110"/>
      <c r="G665" s="111"/>
    </row>
    <row r="666" spans="1:7" ht="84.75" customHeight="1" x14ac:dyDescent="0.25">
      <c r="A666" s="109" t="s">
        <v>770</v>
      </c>
      <c r="B666" s="110"/>
      <c r="C666" s="110"/>
      <c r="D666" s="110"/>
      <c r="E666" s="110"/>
      <c r="F666" s="110"/>
      <c r="G666" s="111"/>
    </row>
    <row r="667" spans="1:7" ht="51.75" customHeight="1" x14ac:dyDescent="0.25">
      <c r="A667" s="109" t="s">
        <v>771</v>
      </c>
      <c r="B667" s="110"/>
      <c r="C667" s="110"/>
      <c r="D667" s="110"/>
      <c r="E667" s="110"/>
      <c r="F667" s="110"/>
      <c r="G667" s="111"/>
    </row>
    <row r="668" spans="1:7" ht="54.75" customHeight="1" x14ac:dyDescent="0.25">
      <c r="A668" s="109" t="s">
        <v>772</v>
      </c>
      <c r="B668" s="110"/>
      <c r="C668" s="110"/>
      <c r="D668" s="110"/>
      <c r="E668" s="110"/>
      <c r="F668" s="110"/>
      <c r="G668" s="111"/>
    </row>
    <row r="669" spans="1:7" ht="70.5" customHeight="1" x14ac:dyDescent="0.25">
      <c r="A669" s="109" t="s">
        <v>773</v>
      </c>
      <c r="B669" s="110"/>
      <c r="C669" s="110"/>
      <c r="D669" s="110"/>
      <c r="E669" s="110"/>
      <c r="F669" s="110"/>
      <c r="G669" s="111"/>
    </row>
    <row r="670" spans="1:7" ht="63.75" customHeight="1" x14ac:dyDescent="0.25">
      <c r="A670" s="109" t="s">
        <v>774</v>
      </c>
      <c r="B670" s="110"/>
      <c r="C670" s="110"/>
      <c r="D670" s="110"/>
      <c r="E670" s="110"/>
      <c r="F670" s="110"/>
      <c r="G670" s="111"/>
    </row>
    <row r="671" spans="1:7" ht="51.75" customHeight="1" x14ac:dyDescent="0.25">
      <c r="A671" s="109" t="s">
        <v>775</v>
      </c>
      <c r="B671" s="110"/>
      <c r="C671" s="110"/>
      <c r="D671" s="110"/>
      <c r="E671" s="110"/>
      <c r="F671" s="110"/>
      <c r="G671" s="111"/>
    </row>
    <row r="672" spans="1:7" ht="63.75" customHeight="1" x14ac:dyDescent="0.25">
      <c r="A672" s="108" t="s">
        <v>778</v>
      </c>
      <c r="B672" s="108"/>
      <c r="C672" s="108"/>
      <c r="D672" s="108"/>
      <c r="E672" s="108"/>
    </row>
    <row r="673" spans="1:7" ht="75" customHeight="1" x14ac:dyDescent="0.25">
      <c r="A673" s="108" t="s">
        <v>779</v>
      </c>
      <c r="B673" s="108"/>
      <c r="C673" s="108"/>
      <c r="D673" s="108"/>
      <c r="E673" s="108"/>
    </row>
    <row r="674" spans="1:7" ht="68.25" customHeight="1" x14ac:dyDescent="0.25">
      <c r="A674" s="108" t="s">
        <v>781</v>
      </c>
      <c r="B674" s="108"/>
      <c r="C674" s="108"/>
      <c r="D674" s="108"/>
      <c r="E674" s="108"/>
    </row>
    <row r="675" spans="1:7" ht="101.25" customHeight="1" x14ac:dyDescent="0.25">
      <c r="A675" s="108" t="s">
        <v>780</v>
      </c>
      <c r="B675" s="108"/>
      <c r="C675" s="108"/>
      <c r="D675" s="108"/>
      <c r="E675" s="108"/>
    </row>
    <row r="676" spans="1:7" ht="60.75" customHeight="1" x14ac:dyDescent="0.25">
      <c r="A676" s="108" t="s">
        <v>782</v>
      </c>
      <c r="B676" s="108"/>
      <c r="C676" s="108"/>
      <c r="D676" s="108"/>
      <c r="E676" s="108"/>
    </row>
    <row r="677" spans="1:7" ht="59.25" customHeight="1" x14ac:dyDescent="0.25">
      <c r="A677" s="108" t="s">
        <v>783</v>
      </c>
      <c r="B677" s="108"/>
      <c r="C677" s="108"/>
      <c r="D677" s="108"/>
      <c r="E677" s="108"/>
    </row>
    <row r="678" spans="1:7" ht="51.75" customHeight="1" x14ac:dyDescent="0.25">
      <c r="A678" s="108" t="s">
        <v>784</v>
      </c>
      <c r="B678" s="108"/>
      <c r="C678" s="108"/>
      <c r="D678" s="108"/>
      <c r="E678" s="108"/>
    </row>
    <row r="679" spans="1:7" ht="51.75" customHeight="1" x14ac:dyDescent="0.25">
      <c r="A679" s="109" t="s">
        <v>785</v>
      </c>
      <c r="B679" s="110"/>
      <c r="C679" s="110"/>
      <c r="D679" s="110"/>
      <c r="E679" s="110"/>
      <c r="F679" s="110"/>
      <c r="G679" s="111"/>
    </row>
    <row r="680" spans="1:7" ht="51.75" customHeight="1" x14ac:dyDescent="0.25">
      <c r="A680" s="109" t="s">
        <v>789</v>
      </c>
      <c r="B680" s="110"/>
      <c r="C680" s="110"/>
      <c r="D680" s="110"/>
      <c r="E680" s="110"/>
      <c r="F680" s="110"/>
      <c r="G680" s="111"/>
    </row>
    <row r="681" spans="1:7" ht="51.75" customHeight="1" x14ac:dyDescent="0.25">
      <c r="A681" s="108" t="s">
        <v>790</v>
      </c>
      <c r="B681" s="108"/>
      <c r="C681" s="108"/>
      <c r="D681" s="108"/>
      <c r="E681" s="108"/>
    </row>
    <row r="682" spans="1:7" ht="75" customHeight="1" x14ac:dyDescent="0.25">
      <c r="A682" s="108" t="s">
        <v>791</v>
      </c>
      <c r="B682" s="108"/>
      <c r="C682" s="108"/>
      <c r="D682" s="108"/>
      <c r="E682" s="108"/>
    </row>
    <row r="683" spans="1:7" ht="54.75" customHeight="1" x14ac:dyDescent="0.25">
      <c r="A683" s="108" t="s">
        <v>792</v>
      </c>
      <c r="B683" s="108"/>
      <c r="C683" s="108"/>
      <c r="D683" s="108"/>
      <c r="E683" s="108"/>
    </row>
    <row r="684" spans="1:7" ht="65.25" customHeight="1" x14ac:dyDescent="0.25">
      <c r="A684" s="108" t="s">
        <v>794</v>
      </c>
      <c r="B684" s="108"/>
      <c r="C684" s="108"/>
      <c r="D684" s="108"/>
      <c r="E684" s="108"/>
    </row>
    <row r="685" spans="1:7" ht="51" customHeight="1" x14ac:dyDescent="0.25">
      <c r="A685" s="108" t="s">
        <v>795</v>
      </c>
      <c r="B685" s="108"/>
      <c r="C685" s="108"/>
      <c r="D685" s="108"/>
      <c r="E685" s="108"/>
    </row>
    <row r="686" spans="1:7" ht="72.75" customHeight="1" x14ac:dyDescent="0.25">
      <c r="A686" s="108" t="s">
        <v>796</v>
      </c>
      <c r="B686" s="108"/>
      <c r="C686" s="108"/>
      <c r="D686" s="108"/>
      <c r="E686" s="108"/>
    </row>
    <row r="687" spans="1:7" ht="72.75" customHeight="1" x14ac:dyDescent="0.25">
      <c r="A687" s="108" t="s">
        <v>797</v>
      </c>
      <c r="B687" s="108"/>
      <c r="C687" s="108"/>
      <c r="D687" s="108"/>
      <c r="E687" s="108"/>
    </row>
    <row r="688" spans="1:7" ht="51.75" customHeight="1" x14ac:dyDescent="0.25">
      <c r="A688" s="108" t="s">
        <v>798</v>
      </c>
      <c r="B688" s="108"/>
      <c r="C688" s="108"/>
      <c r="D688" s="108"/>
      <c r="E688" s="108"/>
    </row>
    <row r="689" spans="1:5" ht="60.75" customHeight="1" x14ac:dyDescent="0.25">
      <c r="A689" s="108" t="s">
        <v>799</v>
      </c>
      <c r="B689" s="108"/>
      <c r="C689" s="108"/>
      <c r="D689" s="108"/>
      <c r="E689" s="108"/>
    </row>
    <row r="690" spans="1:5" ht="51.75" customHeight="1" x14ac:dyDescent="0.25">
      <c r="A690" s="108" t="s">
        <v>801</v>
      </c>
      <c r="B690" s="108"/>
      <c r="C690" s="108"/>
      <c r="D690" s="108"/>
      <c r="E690" s="108"/>
    </row>
    <row r="691" spans="1:5" ht="51" customHeight="1" x14ac:dyDescent="0.25">
      <c r="A691" s="108" t="s">
        <v>802</v>
      </c>
      <c r="B691" s="108"/>
      <c r="C691" s="108"/>
      <c r="D691" s="108"/>
      <c r="E691" s="108"/>
    </row>
    <row r="692" spans="1:5" ht="51" customHeight="1" x14ac:dyDescent="0.25">
      <c r="A692" s="108" t="s">
        <v>803</v>
      </c>
      <c r="B692" s="108"/>
      <c r="C692" s="108"/>
      <c r="D692" s="108"/>
      <c r="E692" s="108"/>
    </row>
    <row r="693" spans="1:5" ht="51" customHeight="1" x14ac:dyDescent="0.25">
      <c r="A693" s="108" t="s">
        <v>804</v>
      </c>
      <c r="B693" s="108"/>
      <c r="C693" s="108"/>
      <c r="D693" s="108"/>
      <c r="E693" s="108"/>
    </row>
    <row r="694" spans="1:5" ht="51.75" customHeight="1" x14ac:dyDescent="0.25">
      <c r="A694" s="108" t="s">
        <v>805</v>
      </c>
      <c r="B694" s="108"/>
      <c r="C694" s="108"/>
      <c r="D694" s="108"/>
      <c r="E694" s="108"/>
    </row>
    <row r="695" spans="1:5" ht="73.5" customHeight="1" x14ac:dyDescent="0.25">
      <c r="A695" s="108" t="s">
        <v>806</v>
      </c>
      <c r="B695" s="108"/>
      <c r="C695" s="108"/>
      <c r="D695" s="108"/>
      <c r="E695" s="108"/>
    </row>
    <row r="696" spans="1:5" ht="73.5" customHeight="1" x14ac:dyDescent="0.25">
      <c r="A696" s="108" t="s">
        <v>807</v>
      </c>
      <c r="B696" s="108"/>
      <c r="C696" s="108"/>
      <c r="D696" s="108"/>
      <c r="E696" s="108"/>
    </row>
    <row r="697" spans="1:5" ht="73.5" customHeight="1" x14ac:dyDescent="0.25">
      <c r="A697" s="108" t="s">
        <v>808</v>
      </c>
      <c r="B697" s="108"/>
      <c r="C697" s="108"/>
      <c r="D697" s="108"/>
      <c r="E697" s="108"/>
    </row>
    <row r="698" spans="1:5" ht="73.5" customHeight="1" x14ac:dyDescent="0.25">
      <c r="A698" s="108" t="s">
        <v>809</v>
      </c>
      <c r="B698" s="108"/>
      <c r="C698" s="108"/>
      <c r="D698" s="108"/>
      <c r="E698" s="108"/>
    </row>
    <row r="699" spans="1:5" ht="73.5" customHeight="1" x14ac:dyDescent="0.25">
      <c r="A699" s="108" t="s">
        <v>810</v>
      </c>
      <c r="B699" s="108"/>
      <c r="C699" s="108"/>
      <c r="D699" s="108"/>
      <c r="E699" s="108"/>
    </row>
    <row r="700" spans="1:5" ht="73.5" customHeight="1" x14ac:dyDescent="0.25">
      <c r="A700" s="108" t="s">
        <v>811</v>
      </c>
      <c r="B700" s="108"/>
      <c r="C700" s="108"/>
      <c r="D700" s="108"/>
      <c r="E700" s="108"/>
    </row>
    <row r="701" spans="1:5" ht="73.5" customHeight="1" x14ac:dyDescent="0.25">
      <c r="A701" s="108" t="s">
        <v>812</v>
      </c>
      <c r="B701" s="108"/>
      <c r="C701" s="108"/>
      <c r="D701" s="108"/>
      <c r="E701" s="108"/>
    </row>
    <row r="702" spans="1:5" ht="51.75" customHeight="1" x14ac:dyDescent="0.25">
      <c r="A702" s="108" t="s">
        <v>812</v>
      </c>
      <c r="B702" s="108"/>
      <c r="C702" s="108"/>
      <c r="D702" s="108"/>
      <c r="E702" s="108"/>
    </row>
    <row r="703" spans="1:5" ht="60" customHeight="1" x14ac:dyDescent="0.25">
      <c r="A703" s="108" t="s">
        <v>813</v>
      </c>
      <c r="B703" s="108"/>
      <c r="C703" s="108"/>
      <c r="D703" s="108"/>
      <c r="E703" s="108"/>
    </row>
    <row r="704" spans="1:5" ht="68.25" customHeight="1" x14ac:dyDescent="0.25">
      <c r="A704" s="108" t="s">
        <v>814</v>
      </c>
      <c r="B704" s="108"/>
      <c r="C704" s="108"/>
      <c r="D704" s="108"/>
      <c r="E704" s="108"/>
    </row>
    <row r="705" spans="1:5" ht="71.25" customHeight="1" x14ac:dyDescent="0.25">
      <c r="A705" s="108" t="s">
        <v>815</v>
      </c>
      <c r="B705" s="108"/>
      <c r="C705" s="108"/>
      <c r="D705" s="108"/>
      <c r="E705" s="108"/>
    </row>
    <row r="706" spans="1:5" ht="84" customHeight="1" x14ac:dyDescent="0.25">
      <c r="A706" s="108" t="s">
        <v>816</v>
      </c>
      <c r="B706" s="108"/>
      <c r="C706" s="108"/>
      <c r="D706" s="108"/>
      <c r="E706" s="108"/>
    </row>
    <row r="707" spans="1:5" ht="54.75" customHeight="1" x14ac:dyDescent="0.25">
      <c r="A707" s="108" t="s">
        <v>817</v>
      </c>
      <c r="B707" s="108"/>
      <c r="C707" s="108"/>
      <c r="D707" s="108"/>
      <c r="E707" s="108"/>
    </row>
    <row r="708" spans="1:5" ht="55.5" customHeight="1" x14ac:dyDescent="0.25">
      <c r="A708" s="108" t="s">
        <v>818</v>
      </c>
      <c r="B708" s="108"/>
      <c r="C708" s="108"/>
      <c r="D708" s="108"/>
      <c r="E708" s="108"/>
    </row>
    <row r="709" spans="1:5" ht="56.25" customHeight="1" x14ac:dyDescent="0.25">
      <c r="A709" s="108" t="s">
        <v>819</v>
      </c>
      <c r="B709" s="108"/>
      <c r="C709" s="108"/>
      <c r="D709" s="108"/>
      <c r="E709" s="108"/>
    </row>
    <row r="710" spans="1:5" ht="59.25" customHeight="1" x14ac:dyDescent="0.25">
      <c r="A710" s="108" t="s">
        <v>820</v>
      </c>
      <c r="B710" s="108"/>
      <c r="C710" s="108"/>
      <c r="D710" s="108"/>
      <c r="E710" s="108"/>
    </row>
    <row r="711" spans="1:5" ht="76.5" customHeight="1" x14ac:dyDescent="0.25">
      <c r="A711" s="108" t="s">
        <v>822</v>
      </c>
      <c r="B711" s="108"/>
      <c r="C711" s="108"/>
      <c r="D711" s="108"/>
      <c r="E711" s="108"/>
    </row>
    <row r="712" spans="1:5" ht="61.5" customHeight="1" x14ac:dyDescent="0.25">
      <c r="A712" s="108" t="s">
        <v>823</v>
      </c>
      <c r="B712" s="108"/>
      <c r="C712" s="108"/>
      <c r="D712" s="108"/>
      <c r="E712" s="108"/>
    </row>
    <row r="713" spans="1:5" ht="66.75" customHeight="1" x14ac:dyDescent="0.25">
      <c r="A713" s="108" t="s">
        <v>825</v>
      </c>
      <c r="B713" s="108"/>
      <c r="C713" s="108"/>
      <c r="D713" s="108"/>
      <c r="E713" s="108"/>
    </row>
    <row r="714" spans="1:5" ht="57" customHeight="1" x14ac:dyDescent="0.25">
      <c r="A714" s="108" t="s">
        <v>826</v>
      </c>
      <c r="B714" s="108"/>
      <c r="C714" s="108"/>
      <c r="D714" s="108"/>
      <c r="E714" s="108"/>
    </row>
    <row r="715" spans="1:5" ht="62.25" customHeight="1" x14ac:dyDescent="0.25">
      <c r="A715" s="108" t="s">
        <v>827</v>
      </c>
      <c r="B715" s="108"/>
      <c r="C715" s="108"/>
      <c r="D715" s="108"/>
      <c r="E715" s="108"/>
    </row>
    <row r="716" spans="1:5" ht="73.5" customHeight="1" x14ac:dyDescent="0.25">
      <c r="A716" s="108" t="s">
        <v>828</v>
      </c>
      <c r="B716" s="108"/>
      <c r="C716" s="108"/>
      <c r="D716" s="108"/>
      <c r="E716" s="108"/>
    </row>
    <row r="717" spans="1:5" ht="62.25" customHeight="1" x14ac:dyDescent="0.25">
      <c r="A717" s="108" t="s">
        <v>829</v>
      </c>
      <c r="B717" s="108"/>
      <c r="C717" s="108"/>
      <c r="D717" s="108"/>
      <c r="E717" s="108"/>
    </row>
    <row r="718" spans="1:5" ht="51.75" customHeight="1" x14ac:dyDescent="0.25">
      <c r="A718" s="108" t="s">
        <v>831</v>
      </c>
      <c r="B718" s="108"/>
      <c r="C718" s="108"/>
      <c r="D718" s="108"/>
      <c r="E718" s="108"/>
    </row>
    <row r="719" spans="1:5" ht="74.25" customHeight="1" x14ac:dyDescent="0.25">
      <c r="A719" s="108" t="s">
        <v>832</v>
      </c>
      <c r="B719" s="108"/>
      <c r="C719" s="108"/>
      <c r="D719" s="108"/>
      <c r="E719" s="108"/>
    </row>
    <row r="720" spans="1:5" x14ac:dyDescent="0.25">
      <c r="A720" t="s">
        <v>854</v>
      </c>
    </row>
  </sheetData>
  <mergeCells count="679">
    <mergeCell ref="A719:E719"/>
    <mergeCell ref="A574:G574"/>
    <mergeCell ref="A523:G523"/>
    <mergeCell ref="A534:G534"/>
    <mergeCell ref="A525:G525"/>
    <mergeCell ref="A551:G551"/>
    <mergeCell ref="A549:G549"/>
    <mergeCell ref="A476:G476"/>
    <mergeCell ref="A502:G502"/>
    <mergeCell ref="A506:G506"/>
    <mergeCell ref="A522:G522"/>
    <mergeCell ref="A520:G520"/>
    <mergeCell ref="A519:G519"/>
    <mergeCell ref="A518:G518"/>
    <mergeCell ref="A517:G517"/>
    <mergeCell ref="A514:G514"/>
    <mergeCell ref="A511:G511"/>
    <mergeCell ref="A509:G509"/>
    <mergeCell ref="A508:G508"/>
    <mergeCell ref="A510:G510"/>
    <mergeCell ref="A512:G512"/>
    <mergeCell ref="A516:G516"/>
    <mergeCell ref="A515:G515"/>
    <mergeCell ref="A546:G546"/>
    <mergeCell ref="A545:G545"/>
    <mergeCell ref="A475:G475"/>
    <mergeCell ref="A524:G524"/>
    <mergeCell ref="A521:G521"/>
    <mergeCell ref="A507:G507"/>
    <mergeCell ref="A513:G513"/>
    <mergeCell ref="A505:G505"/>
    <mergeCell ref="A499:G499"/>
    <mergeCell ref="A500:G500"/>
    <mergeCell ref="A494:G494"/>
    <mergeCell ref="A485:G485"/>
    <mergeCell ref="A488:G488"/>
    <mergeCell ref="A487:G487"/>
    <mergeCell ref="A486:G486"/>
    <mergeCell ref="A495:G495"/>
    <mergeCell ref="A489:G489"/>
    <mergeCell ref="A498:G498"/>
    <mergeCell ref="A496:G496"/>
    <mergeCell ref="A504:G504"/>
    <mergeCell ref="A503:G503"/>
    <mergeCell ref="A490:G490"/>
    <mergeCell ref="A501:G501"/>
    <mergeCell ref="A492:G492"/>
    <mergeCell ref="A491:G491"/>
    <mergeCell ref="A493:G493"/>
    <mergeCell ref="A445:G445"/>
    <mergeCell ref="A419:G419"/>
    <mergeCell ref="A569:G569"/>
    <mergeCell ref="A479:G479"/>
    <mergeCell ref="A477:G477"/>
    <mergeCell ref="A469:G469"/>
    <mergeCell ref="A478:G478"/>
    <mergeCell ref="A458:G458"/>
    <mergeCell ref="A455:G455"/>
    <mergeCell ref="A457:G457"/>
    <mergeCell ref="A429:G429"/>
    <mergeCell ref="A421:G421"/>
    <mergeCell ref="A438:G438"/>
    <mergeCell ref="A454:G454"/>
    <mergeCell ref="A450:G450"/>
    <mergeCell ref="A480:G480"/>
    <mergeCell ref="A442:G442"/>
    <mergeCell ref="A444:G444"/>
    <mergeCell ref="A440:G440"/>
    <mergeCell ref="A439:G439"/>
    <mergeCell ref="A436:G436"/>
    <mergeCell ref="A443:G443"/>
    <mergeCell ref="A441:G441"/>
    <mergeCell ref="A437:G437"/>
    <mergeCell ref="A391:G391"/>
    <mergeCell ref="A379:G379"/>
    <mergeCell ref="A384:G384"/>
    <mergeCell ref="A433:G433"/>
    <mergeCell ref="A431:G431"/>
    <mergeCell ref="A423:G423"/>
    <mergeCell ref="A387:G387"/>
    <mergeCell ref="A428:G428"/>
    <mergeCell ref="A417:G417"/>
    <mergeCell ref="A407:G407"/>
    <mergeCell ref="A408:G408"/>
    <mergeCell ref="A415:G415"/>
    <mergeCell ref="A411:G411"/>
    <mergeCell ref="A416:G416"/>
    <mergeCell ref="A418:G418"/>
    <mergeCell ref="A424:G424"/>
    <mergeCell ref="A400:G400"/>
    <mergeCell ref="A397:G397"/>
    <mergeCell ref="A404:G404"/>
    <mergeCell ref="A405:G405"/>
    <mergeCell ref="A412:G412"/>
    <mergeCell ref="A414:G414"/>
    <mergeCell ref="A413:G413"/>
    <mergeCell ref="A409:G409"/>
    <mergeCell ref="A435:G435"/>
    <mergeCell ref="A434:G434"/>
    <mergeCell ref="A401:G401"/>
    <mergeCell ref="A402:G402"/>
    <mergeCell ref="A406:G406"/>
    <mergeCell ref="A403:G403"/>
    <mergeCell ref="A432:G432"/>
    <mergeCell ref="A410:G410"/>
    <mergeCell ref="A427:G427"/>
    <mergeCell ref="A420:G420"/>
    <mergeCell ref="A422:G422"/>
    <mergeCell ref="A430:G430"/>
    <mergeCell ref="A426:G426"/>
    <mergeCell ref="A425:G425"/>
    <mergeCell ref="A353:G353"/>
    <mergeCell ref="A354:G354"/>
    <mergeCell ref="A358:G358"/>
    <mergeCell ref="A357:G357"/>
    <mergeCell ref="A356:G356"/>
    <mergeCell ref="A372:G372"/>
    <mergeCell ref="A370:G370"/>
    <mergeCell ref="A381:G381"/>
    <mergeCell ref="A376:G376"/>
    <mergeCell ref="A355:G355"/>
    <mergeCell ref="A371:G371"/>
    <mergeCell ref="A359:G359"/>
    <mergeCell ref="A364:G364"/>
    <mergeCell ref="A363:G363"/>
    <mergeCell ref="A362:G362"/>
    <mergeCell ref="A361:G361"/>
    <mergeCell ref="A360:G360"/>
    <mergeCell ref="A365:G365"/>
    <mergeCell ref="A368:G368"/>
    <mergeCell ref="A369:G369"/>
    <mergeCell ref="A367:G367"/>
    <mergeCell ref="A378:G378"/>
    <mergeCell ref="A380:G380"/>
    <mergeCell ref="A334:G334"/>
    <mergeCell ref="A338:G338"/>
    <mergeCell ref="A342:G342"/>
    <mergeCell ref="A341:G341"/>
    <mergeCell ref="A347:G347"/>
    <mergeCell ref="A345:G345"/>
    <mergeCell ref="A339:G339"/>
    <mergeCell ref="A349:G349"/>
    <mergeCell ref="A348:G348"/>
    <mergeCell ref="A346:G346"/>
    <mergeCell ref="A344:G344"/>
    <mergeCell ref="A343:G343"/>
    <mergeCell ref="A340:G340"/>
    <mergeCell ref="A351:G351"/>
    <mergeCell ref="A350:G350"/>
    <mergeCell ref="A296:G296"/>
    <mergeCell ref="A297:G297"/>
    <mergeCell ref="A293:G293"/>
    <mergeCell ref="A366:G366"/>
    <mergeCell ref="A352:G352"/>
    <mergeCell ref="A377:G377"/>
    <mergeCell ref="A373:G373"/>
    <mergeCell ref="A374:G374"/>
    <mergeCell ref="A375:G375"/>
    <mergeCell ref="A310:G310"/>
    <mergeCell ref="A309:G309"/>
    <mergeCell ref="A313:G313"/>
    <mergeCell ref="A337:G337"/>
    <mergeCell ref="A333:G333"/>
    <mergeCell ref="A335:G335"/>
    <mergeCell ref="A336:G336"/>
    <mergeCell ref="A324:G324"/>
    <mergeCell ref="A329:G329"/>
    <mergeCell ref="A328:G328"/>
    <mergeCell ref="A325:G325"/>
    <mergeCell ref="A332:G332"/>
    <mergeCell ref="A331:G331"/>
    <mergeCell ref="A320:G320"/>
    <mergeCell ref="A316:G316"/>
    <mergeCell ref="A319:G319"/>
    <mergeCell ref="A318:G318"/>
    <mergeCell ref="A317:G317"/>
    <mergeCell ref="A322:G322"/>
    <mergeCell ref="A323:G323"/>
    <mergeCell ref="A181:G181"/>
    <mergeCell ref="A201:G201"/>
    <mergeCell ref="A186:G186"/>
    <mergeCell ref="A193:G193"/>
    <mergeCell ref="A183:G183"/>
    <mergeCell ref="A182:G182"/>
    <mergeCell ref="A190:G190"/>
    <mergeCell ref="A188:G188"/>
    <mergeCell ref="A191:G191"/>
    <mergeCell ref="A196:G196"/>
    <mergeCell ref="A198:G198"/>
    <mergeCell ref="A187:G187"/>
    <mergeCell ref="A199:G199"/>
    <mergeCell ref="A197:G197"/>
    <mergeCell ref="A194:G194"/>
    <mergeCell ref="A195:G195"/>
    <mergeCell ref="A189:G189"/>
    <mergeCell ref="A211:G211"/>
    <mergeCell ref="A207:G207"/>
    <mergeCell ref="A74:G74"/>
    <mergeCell ref="A192:G192"/>
    <mergeCell ref="A203:G203"/>
    <mergeCell ref="A200:G200"/>
    <mergeCell ref="A185:G185"/>
    <mergeCell ref="A140:G140"/>
    <mergeCell ref="A147:G147"/>
    <mergeCell ref="A162:G162"/>
    <mergeCell ref="A156:G156"/>
    <mergeCell ref="A157:G157"/>
    <mergeCell ref="A153:G153"/>
    <mergeCell ref="A146:G146"/>
    <mergeCell ref="A141:G141"/>
    <mergeCell ref="A151:G151"/>
    <mergeCell ref="A150:G150"/>
    <mergeCell ref="A143:G143"/>
    <mergeCell ref="A142:G142"/>
    <mergeCell ref="A154:G154"/>
    <mergeCell ref="A179:G179"/>
    <mergeCell ref="A176:G176"/>
    <mergeCell ref="A177:G177"/>
    <mergeCell ref="A184:G184"/>
    <mergeCell ref="A174:G174"/>
    <mergeCell ref="A180:G180"/>
    <mergeCell ref="A105:G105"/>
    <mergeCell ref="A103:G103"/>
    <mergeCell ref="A91:G91"/>
    <mergeCell ref="A78:G78"/>
    <mergeCell ref="A90:G90"/>
    <mergeCell ref="A76:G76"/>
    <mergeCell ref="A98:G98"/>
    <mergeCell ref="A94:G94"/>
    <mergeCell ref="A80:G80"/>
    <mergeCell ref="A77:G77"/>
    <mergeCell ref="A92:G92"/>
    <mergeCell ref="A96:G96"/>
    <mergeCell ref="A84:G84"/>
    <mergeCell ref="A93:G93"/>
    <mergeCell ref="A95:G95"/>
    <mergeCell ref="A79:G79"/>
    <mergeCell ref="A113:G113"/>
    <mergeCell ref="A107:G107"/>
    <mergeCell ref="A110:G110"/>
    <mergeCell ref="A108:G108"/>
    <mergeCell ref="A109:G109"/>
    <mergeCell ref="A111:G111"/>
    <mergeCell ref="A45:F45"/>
    <mergeCell ref="A53:G53"/>
    <mergeCell ref="A52:G52"/>
    <mergeCell ref="A51:G51"/>
    <mergeCell ref="A50:G50"/>
    <mergeCell ref="A48:G48"/>
    <mergeCell ref="A54:G54"/>
    <mergeCell ref="A63:G63"/>
    <mergeCell ref="A55:G55"/>
    <mergeCell ref="A56:G56"/>
    <mergeCell ref="O48:P48"/>
    <mergeCell ref="H50:N50"/>
    <mergeCell ref="O50:P50"/>
    <mergeCell ref="A49:G49"/>
    <mergeCell ref="H49:N49"/>
    <mergeCell ref="O49:P49"/>
    <mergeCell ref="H48:N48"/>
    <mergeCell ref="A69:G69"/>
    <mergeCell ref="A73:G73"/>
    <mergeCell ref="A68:G68"/>
    <mergeCell ref="A66:G66"/>
    <mergeCell ref="A61:G61"/>
    <mergeCell ref="A59:G59"/>
    <mergeCell ref="A58:G58"/>
    <mergeCell ref="A57:G57"/>
    <mergeCell ref="A62:G62"/>
    <mergeCell ref="A60:G60"/>
    <mergeCell ref="A64:G64"/>
    <mergeCell ref="A65:G65"/>
    <mergeCell ref="A70:G70"/>
    <mergeCell ref="A71:G71"/>
    <mergeCell ref="A72:G72"/>
    <mergeCell ref="A67:G67"/>
    <mergeCell ref="A75:G75"/>
    <mergeCell ref="A81:G81"/>
    <mergeCell ref="A82:G82"/>
    <mergeCell ref="A83:G83"/>
    <mergeCell ref="A85:G85"/>
    <mergeCell ref="A104:G104"/>
    <mergeCell ref="A102:G102"/>
    <mergeCell ref="A101:G101"/>
    <mergeCell ref="A89:G89"/>
    <mergeCell ref="A99:G99"/>
    <mergeCell ref="A97:G97"/>
    <mergeCell ref="A88:G88"/>
    <mergeCell ref="A86:G86"/>
    <mergeCell ref="A87:G87"/>
    <mergeCell ref="A100:G100"/>
    <mergeCell ref="A112:G112"/>
    <mergeCell ref="A116:G116"/>
    <mergeCell ref="A134:G134"/>
    <mergeCell ref="A125:G125"/>
    <mergeCell ref="A123:G123"/>
    <mergeCell ref="A126:G126"/>
    <mergeCell ref="A124:G124"/>
    <mergeCell ref="A131:G131"/>
    <mergeCell ref="A121:G121"/>
    <mergeCell ref="A127:G127"/>
    <mergeCell ref="A128:G128"/>
    <mergeCell ref="A122:G122"/>
    <mergeCell ref="A114:G114"/>
    <mergeCell ref="A130:G130"/>
    <mergeCell ref="A120:G120"/>
    <mergeCell ref="A117:G117"/>
    <mergeCell ref="A119:G119"/>
    <mergeCell ref="A132:G132"/>
    <mergeCell ref="A165:G165"/>
    <mergeCell ref="A164:G164"/>
    <mergeCell ref="A169:G169"/>
    <mergeCell ref="A170:G170"/>
    <mergeCell ref="A139:G139"/>
    <mergeCell ref="A129:G129"/>
    <mergeCell ref="A138:G138"/>
    <mergeCell ref="A136:G136"/>
    <mergeCell ref="A135:G135"/>
    <mergeCell ref="A158:G158"/>
    <mergeCell ref="A149:G149"/>
    <mergeCell ref="A148:G148"/>
    <mergeCell ref="A145:G145"/>
    <mergeCell ref="A144:G144"/>
    <mergeCell ref="A152:G152"/>
    <mergeCell ref="A155:G155"/>
    <mergeCell ref="A137:G137"/>
    <mergeCell ref="A210:G210"/>
    <mergeCell ref="A208:G208"/>
    <mergeCell ref="A202:G202"/>
    <mergeCell ref="A209:G209"/>
    <mergeCell ref="A204:G204"/>
    <mergeCell ref="A205:G205"/>
    <mergeCell ref="A206:G206"/>
    <mergeCell ref="A212:G212"/>
    <mergeCell ref="A106:G106"/>
    <mergeCell ref="A115:G115"/>
    <mergeCell ref="A133:G133"/>
    <mergeCell ref="A118:G118"/>
    <mergeCell ref="A178:G178"/>
    <mergeCell ref="A159:G159"/>
    <mergeCell ref="A172:G172"/>
    <mergeCell ref="A171:G171"/>
    <mergeCell ref="A168:G168"/>
    <mergeCell ref="A160:G160"/>
    <mergeCell ref="A161:G161"/>
    <mergeCell ref="A175:G175"/>
    <mergeCell ref="A173:G173"/>
    <mergeCell ref="A166:G166"/>
    <mergeCell ref="A167:G167"/>
    <mergeCell ref="A163:G163"/>
    <mergeCell ref="A215:G215"/>
    <mergeCell ref="A213:G213"/>
    <mergeCell ref="A216:G216"/>
    <mergeCell ref="A218:G218"/>
    <mergeCell ref="A217:G217"/>
    <mergeCell ref="A220:G220"/>
    <mergeCell ref="A219:G219"/>
    <mergeCell ref="A222:G222"/>
    <mergeCell ref="A223:G223"/>
    <mergeCell ref="A214:G214"/>
    <mergeCell ref="A221:G221"/>
    <mergeCell ref="A224:G224"/>
    <mergeCell ref="A225:G225"/>
    <mergeCell ref="A226:G226"/>
    <mergeCell ref="A229:G229"/>
    <mergeCell ref="A227:G227"/>
    <mergeCell ref="A230:G230"/>
    <mergeCell ref="A239:G239"/>
    <mergeCell ref="A234:G234"/>
    <mergeCell ref="A235:G235"/>
    <mergeCell ref="A233:G233"/>
    <mergeCell ref="A231:G231"/>
    <mergeCell ref="A232:G232"/>
    <mergeCell ref="A236:G236"/>
    <mergeCell ref="A228:G228"/>
    <mergeCell ref="A237:G237"/>
    <mergeCell ref="A281:G281"/>
    <mergeCell ref="A245:G245"/>
    <mergeCell ref="A243:G243"/>
    <mergeCell ref="A246:G246"/>
    <mergeCell ref="A247:G247"/>
    <mergeCell ref="A249:G249"/>
    <mergeCell ref="A276:G276"/>
    <mergeCell ref="A250:G250"/>
    <mergeCell ref="A270:G270"/>
    <mergeCell ref="A262:G262"/>
    <mergeCell ref="A267:G267"/>
    <mergeCell ref="A266:G266"/>
    <mergeCell ref="A263:G263"/>
    <mergeCell ref="A252:G252"/>
    <mergeCell ref="A253:G253"/>
    <mergeCell ref="A251:G251"/>
    <mergeCell ref="A275:G275"/>
    <mergeCell ref="A274:G274"/>
    <mergeCell ref="A272:G272"/>
    <mergeCell ref="A269:G269"/>
    <mergeCell ref="A255:G255"/>
    <mergeCell ref="A254:G254"/>
    <mergeCell ref="A271:G271"/>
    <mergeCell ref="A260:G260"/>
    <mergeCell ref="A248:G248"/>
    <mergeCell ref="A278:G278"/>
    <mergeCell ref="A264:G264"/>
    <mergeCell ref="A259:G259"/>
    <mergeCell ref="A261:G261"/>
    <mergeCell ref="A268:G268"/>
    <mergeCell ref="A273:G273"/>
    <mergeCell ref="A277:G277"/>
    <mergeCell ref="A279:G279"/>
    <mergeCell ref="A265:G265"/>
    <mergeCell ref="A300:G300"/>
    <mergeCell ref="A299:G299"/>
    <mergeCell ref="A298:G298"/>
    <mergeCell ref="A282:G282"/>
    <mergeCell ref="A311:G311"/>
    <mergeCell ref="A307:G307"/>
    <mergeCell ref="A312:G312"/>
    <mergeCell ref="A308:G308"/>
    <mergeCell ref="A287:G287"/>
    <mergeCell ref="A285:G285"/>
    <mergeCell ref="A290:G290"/>
    <mergeCell ref="A291:G291"/>
    <mergeCell ref="A292:G292"/>
    <mergeCell ref="A289:G289"/>
    <mergeCell ref="A288:G288"/>
    <mergeCell ref="A295:G295"/>
    <mergeCell ref="A286:G286"/>
    <mergeCell ref="A449:G449"/>
    <mergeCell ref="A448:G448"/>
    <mergeCell ref="A451:G451"/>
    <mergeCell ref="A242:G242"/>
    <mergeCell ref="A238:G238"/>
    <mergeCell ref="A244:G244"/>
    <mergeCell ref="A241:G241"/>
    <mergeCell ref="A258:G258"/>
    <mergeCell ref="A256:G256"/>
    <mergeCell ref="A257:G257"/>
    <mergeCell ref="A240:G240"/>
    <mergeCell ref="A395:G395"/>
    <mergeCell ref="A306:G306"/>
    <mergeCell ref="A283:G283"/>
    <mergeCell ref="A284:G284"/>
    <mergeCell ref="A280:G280"/>
    <mergeCell ref="A294:G294"/>
    <mergeCell ref="A305:G305"/>
    <mergeCell ref="A304:G304"/>
    <mergeCell ref="A302:G302"/>
    <mergeCell ref="A315:G315"/>
    <mergeCell ref="A314:G314"/>
    <mergeCell ref="A301:G301"/>
    <mergeCell ref="A303:G303"/>
    <mergeCell ref="A321:G321"/>
    <mergeCell ref="A481:G481"/>
    <mergeCell ref="A482:G482"/>
    <mergeCell ref="A484:G484"/>
    <mergeCell ref="A483:G483"/>
    <mergeCell ref="A497:G497"/>
    <mergeCell ref="A386:G386"/>
    <mergeCell ref="A383:G383"/>
    <mergeCell ref="A398:G398"/>
    <mergeCell ref="A399:G399"/>
    <mergeCell ref="A382:G382"/>
    <mergeCell ref="A385:G385"/>
    <mergeCell ref="A390:G390"/>
    <mergeCell ref="A389:G389"/>
    <mergeCell ref="A388:G388"/>
    <mergeCell ref="A393:G393"/>
    <mergeCell ref="A392:G392"/>
    <mergeCell ref="A396:G396"/>
    <mergeCell ref="A394:G394"/>
    <mergeCell ref="A467:G467"/>
    <mergeCell ref="A465:G465"/>
    <mergeCell ref="A474:G474"/>
    <mergeCell ref="A468:G468"/>
    <mergeCell ref="A466:G466"/>
    <mergeCell ref="A543:G543"/>
    <mergeCell ref="A544:G544"/>
    <mergeCell ref="A542:G542"/>
    <mergeCell ref="A527:G527"/>
    <mergeCell ref="A326:G326"/>
    <mergeCell ref="A327:G327"/>
    <mergeCell ref="A330:G330"/>
    <mergeCell ref="A473:G473"/>
    <mergeCell ref="A470:G470"/>
    <mergeCell ref="A471:G471"/>
    <mergeCell ref="A472:G472"/>
    <mergeCell ref="A463:G463"/>
    <mergeCell ref="A446:G446"/>
    <mergeCell ref="A462:G462"/>
    <mergeCell ref="A459:G459"/>
    <mergeCell ref="A447:G447"/>
    <mergeCell ref="A456:G456"/>
    <mergeCell ref="A453:G453"/>
    <mergeCell ref="A452:G452"/>
    <mergeCell ref="A461:G461"/>
    <mergeCell ref="A526:G526"/>
    <mergeCell ref="A531:G531"/>
    <mergeCell ref="A460:G460"/>
    <mergeCell ref="A464:G464"/>
    <mergeCell ref="A541:G541"/>
    <mergeCell ref="A533:G533"/>
    <mergeCell ref="A539:G539"/>
    <mergeCell ref="A528:G528"/>
    <mergeCell ref="A571:G571"/>
    <mergeCell ref="A568:G568"/>
    <mergeCell ref="A529:G529"/>
    <mergeCell ref="A538:G538"/>
    <mergeCell ref="A540:G540"/>
    <mergeCell ref="A559:G559"/>
    <mergeCell ref="A558:G558"/>
    <mergeCell ref="A555:G555"/>
    <mergeCell ref="A553:G553"/>
    <mergeCell ref="A556:G556"/>
    <mergeCell ref="A557:G557"/>
    <mergeCell ref="A554:G554"/>
    <mergeCell ref="A530:G530"/>
    <mergeCell ref="A532:G532"/>
    <mergeCell ref="A536:G536"/>
    <mergeCell ref="A535:G535"/>
    <mergeCell ref="A537:G537"/>
    <mergeCell ref="A547:G547"/>
    <mergeCell ref="A550:G550"/>
    <mergeCell ref="A548:G548"/>
    <mergeCell ref="A573:G573"/>
    <mergeCell ref="A560:G560"/>
    <mergeCell ref="A552:G552"/>
    <mergeCell ref="A570:G570"/>
    <mergeCell ref="A567:G567"/>
    <mergeCell ref="A582:G582"/>
    <mergeCell ref="A584:G584"/>
    <mergeCell ref="A592:G592"/>
    <mergeCell ref="A590:G590"/>
    <mergeCell ref="A588:G588"/>
    <mergeCell ref="A586:G586"/>
    <mergeCell ref="A585:G585"/>
    <mergeCell ref="A583:G583"/>
    <mergeCell ref="A566:G566"/>
    <mergeCell ref="A564:G564"/>
    <mergeCell ref="A561:G561"/>
    <mergeCell ref="A565:G565"/>
    <mergeCell ref="A563:G563"/>
    <mergeCell ref="A562:G562"/>
    <mergeCell ref="A572:G572"/>
    <mergeCell ref="A579:G579"/>
    <mergeCell ref="A577:G577"/>
    <mergeCell ref="A576:G576"/>
    <mergeCell ref="A575:G575"/>
    <mergeCell ref="A587:G587"/>
    <mergeCell ref="A591:G591"/>
    <mergeCell ref="A589:G589"/>
    <mergeCell ref="A581:G581"/>
    <mergeCell ref="A578:G578"/>
    <mergeCell ref="A615:G615"/>
    <mergeCell ref="A612:G612"/>
    <mergeCell ref="A611:G611"/>
    <mergeCell ref="A605:G605"/>
    <mergeCell ref="A603:G603"/>
    <mergeCell ref="A602:G602"/>
    <mergeCell ref="A600:G600"/>
    <mergeCell ref="A607:G607"/>
    <mergeCell ref="A606:G606"/>
    <mergeCell ref="A608:G608"/>
    <mergeCell ref="A610:G610"/>
    <mergeCell ref="A614:G614"/>
    <mergeCell ref="A613:G613"/>
    <mergeCell ref="A580:G580"/>
    <mergeCell ref="A604:G604"/>
    <mergeCell ref="A601:G601"/>
    <mergeCell ref="A599:G599"/>
    <mergeCell ref="A596:G596"/>
    <mergeCell ref="A594:G594"/>
    <mergeCell ref="A593:G593"/>
    <mergeCell ref="A598:G598"/>
    <mergeCell ref="A597:G597"/>
    <mergeCell ref="A622:G622"/>
    <mergeCell ref="A621:G621"/>
    <mergeCell ref="A620:G620"/>
    <mergeCell ref="A618:G618"/>
    <mergeCell ref="A616:G616"/>
    <mergeCell ref="A619:G619"/>
    <mergeCell ref="A617:G617"/>
    <mergeCell ref="A609:G609"/>
    <mergeCell ref="A625:G625"/>
    <mergeCell ref="A595:G595"/>
    <mergeCell ref="A624:G624"/>
    <mergeCell ref="A623:G623"/>
    <mergeCell ref="A635:G635"/>
    <mergeCell ref="A631:G631"/>
    <mergeCell ref="A627:G627"/>
    <mergeCell ref="A628:G628"/>
    <mergeCell ref="A626:G626"/>
    <mergeCell ref="A633:G633"/>
    <mergeCell ref="A629:G629"/>
    <mergeCell ref="A630:G630"/>
    <mergeCell ref="A636:G636"/>
    <mergeCell ref="A634:G634"/>
    <mergeCell ref="A632:G632"/>
    <mergeCell ref="A639:G639"/>
    <mergeCell ref="A638:G638"/>
    <mergeCell ref="A655:G655"/>
    <mergeCell ref="A653:G653"/>
    <mergeCell ref="A651:G651"/>
    <mergeCell ref="A650:G650"/>
    <mergeCell ref="A642:G642"/>
    <mergeCell ref="A637:G637"/>
    <mergeCell ref="A645:G645"/>
    <mergeCell ref="A644:G644"/>
    <mergeCell ref="A643:G643"/>
    <mergeCell ref="A641:G641"/>
    <mergeCell ref="A640:G640"/>
    <mergeCell ref="A646:G646"/>
    <mergeCell ref="A654:G654"/>
    <mergeCell ref="A649:G649"/>
    <mergeCell ref="A648:G648"/>
    <mergeCell ref="A647:G647"/>
    <mergeCell ref="A652:G652"/>
    <mergeCell ref="A656:G656"/>
    <mergeCell ref="A679:G679"/>
    <mergeCell ref="A678:E678"/>
    <mergeCell ref="A676:E676"/>
    <mergeCell ref="A673:E673"/>
    <mergeCell ref="A671:G671"/>
    <mergeCell ref="A665:G665"/>
    <mergeCell ref="A680:G680"/>
    <mergeCell ref="A663:G663"/>
    <mergeCell ref="A664:G664"/>
    <mergeCell ref="A662:G662"/>
    <mergeCell ref="A660:G660"/>
    <mergeCell ref="A658:G658"/>
    <mergeCell ref="A661:G661"/>
    <mergeCell ref="A659:G659"/>
    <mergeCell ref="A670:G670"/>
    <mergeCell ref="A669:G669"/>
    <mergeCell ref="A668:G668"/>
    <mergeCell ref="A667:G667"/>
    <mergeCell ref="A666:G666"/>
    <mergeCell ref="A657:G657"/>
    <mergeCell ref="A677:E677"/>
    <mergeCell ref="A675:E675"/>
    <mergeCell ref="A674:E674"/>
    <mergeCell ref="A681:E681"/>
    <mergeCell ref="A698:E698"/>
    <mergeCell ref="A699:E699"/>
    <mergeCell ref="A696:E696"/>
    <mergeCell ref="A697:E697"/>
    <mergeCell ref="A706:E706"/>
    <mergeCell ref="A672:E672"/>
    <mergeCell ref="A687:E687"/>
    <mergeCell ref="A686:E686"/>
    <mergeCell ref="A695:E695"/>
    <mergeCell ref="A685:E685"/>
    <mergeCell ref="A684:E684"/>
    <mergeCell ref="A683:E683"/>
    <mergeCell ref="A691:E691"/>
    <mergeCell ref="A688:E688"/>
    <mergeCell ref="A694:E694"/>
    <mergeCell ref="A693:E693"/>
    <mergeCell ref="A692:E692"/>
    <mergeCell ref="A690:E690"/>
    <mergeCell ref="A689:E689"/>
    <mergeCell ref="A702:E702"/>
    <mergeCell ref="A715:E715"/>
    <mergeCell ref="A714:E714"/>
    <mergeCell ref="A700:E700"/>
    <mergeCell ref="A701:E701"/>
    <mergeCell ref="A711:E711"/>
    <mergeCell ref="A710:E710"/>
    <mergeCell ref="A682:E682"/>
    <mergeCell ref="A708:E708"/>
    <mergeCell ref="A718:E718"/>
    <mergeCell ref="A716:E716"/>
    <mergeCell ref="A713:E713"/>
    <mergeCell ref="A712:E712"/>
    <mergeCell ref="A709:E709"/>
    <mergeCell ref="A707:E707"/>
    <mergeCell ref="A705:E705"/>
    <mergeCell ref="A703:E703"/>
    <mergeCell ref="A704:E704"/>
    <mergeCell ref="A717:E717"/>
  </mergeCell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23"/>
  <sheetViews>
    <sheetView topLeftCell="A10" workbookViewId="0"/>
  </sheetViews>
  <sheetFormatPr defaultRowHeight="15" x14ac:dyDescent="0.25"/>
  <cols>
    <col min="2" max="2" width="29" customWidth="1"/>
    <col min="3" max="3" width="16.28515625" customWidth="1"/>
    <col min="4" max="4" width="10.7109375" customWidth="1"/>
    <col min="5" max="5" width="8.28515625" customWidth="1"/>
    <col min="6" max="7" width="11.28515625" customWidth="1"/>
    <col min="8" max="8" width="2.42578125" customWidth="1"/>
    <col min="9" max="9" width="29" customWidth="1"/>
    <col min="10" max="10" width="16.28515625" customWidth="1"/>
    <col min="11" max="11" width="9.140625" customWidth="1"/>
    <col min="12" max="12" width="11.28515625" customWidth="1"/>
    <col min="13" max="13" width="16.28515625" customWidth="1"/>
    <col min="14" max="14" width="9.140625" customWidth="1"/>
    <col min="15" max="15" width="11.28515625" customWidth="1"/>
    <col min="16" max="16" width="10.7109375" bestFit="1" customWidth="1"/>
    <col min="17" max="17" width="8.28515625" customWidth="1"/>
    <col min="19" max="19" width="7.28515625" customWidth="1"/>
    <col min="20" max="20" width="11.28515625" bestFit="1" customWidth="1"/>
  </cols>
  <sheetData>
    <row r="2" spans="2:13" ht="15" customHeight="1" x14ac:dyDescent="0.25">
      <c r="B2" s="116" t="s">
        <v>864</v>
      </c>
      <c r="C2" s="116"/>
      <c r="D2" s="116"/>
      <c r="E2" s="116"/>
      <c r="F2" s="116"/>
      <c r="K2" s="117" t="s">
        <v>865</v>
      </c>
      <c r="L2" s="117"/>
      <c r="M2" s="117"/>
    </row>
    <row r="3" spans="2:13" x14ac:dyDescent="0.25">
      <c r="K3" s="117"/>
      <c r="L3" s="117"/>
      <c r="M3" s="117"/>
    </row>
    <row r="4" spans="2:13" x14ac:dyDescent="0.25">
      <c r="B4" s="27" t="s">
        <v>340</v>
      </c>
      <c r="C4" s="27" t="s">
        <v>341</v>
      </c>
      <c r="D4" s="1"/>
      <c r="E4" s="1"/>
      <c r="F4" s="1"/>
      <c r="I4" s="27" t="s">
        <v>340</v>
      </c>
      <c r="J4" s="27" t="s">
        <v>341</v>
      </c>
      <c r="K4" s="1"/>
      <c r="L4" s="1"/>
    </row>
    <row r="5" spans="2:13" x14ac:dyDescent="0.25">
      <c r="B5" s="27" t="s">
        <v>338</v>
      </c>
      <c r="C5" s="1" t="s">
        <v>335</v>
      </c>
      <c r="D5" s="1" t="s">
        <v>93</v>
      </c>
      <c r="E5" s="1" t="s">
        <v>313</v>
      </c>
      <c r="F5" s="1" t="s">
        <v>339</v>
      </c>
      <c r="I5" s="27" t="s">
        <v>338</v>
      </c>
      <c r="J5" s="1" t="s">
        <v>573</v>
      </c>
      <c r="K5" s="1" t="s">
        <v>1341</v>
      </c>
      <c r="L5" s="1" t="s">
        <v>339</v>
      </c>
    </row>
    <row r="6" spans="2:13" x14ac:dyDescent="0.25">
      <c r="B6" s="24" t="s">
        <v>1440</v>
      </c>
      <c r="C6" s="28">
        <v>9</v>
      </c>
      <c r="D6" s="28"/>
      <c r="E6" s="28"/>
      <c r="F6" s="28">
        <v>9</v>
      </c>
      <c r="I6" s="24" t="s">
        <v>1440</v>
      </c>
      <c r="J6" s="28">
        <v>20</v>
      </c>
      <c r="K6" s="28">
        <v>9</v>
      </c>
      <c r="L6" s="28">
        <v>29</v>
      </c>
    </row>
    <row r="7" spans="2:13" x14ac:dyDescent="0.25">
      <c r="B7" s="24" t="s">
        <v>840</v>
      </c>
      <c r="C7" s="28">
        <v>1</v>
      </c>
      <c r="D7" s="28"/>
      <c r="E7" s="28"/>
      <c r="F7" s="28">
        <v>1</v>
      </c>
      <c r="I7" s="24" t="s">
        <v>4164</v>
      </c>
      <c r="J7" s="28">
        <v>1</v>
      </c>
      <c r="K7" s="28"/>
      <c r="L7" s="28">
        <v>1</v>
      </c>
    </row>
    <row r="8" spans="2:13" x14ac:dyDescent="0.25">
      <c r="B8" s="24" t="s">
        <v>1105</v>
      </c>
      <c r="C8" s="28">
        <v>17</v>
      </c>
      <c r="D8" s="28"/>
      <c r="E8" s="28"/>
      <c r="F8" s="28">
        <v>17</v>
      </c>
      <c r="I8" s="24" t="s">
        <v>1105</v>
      </c>
      <c r="J8" s="28">
        <v>3</v>
      </c>
      <c r="K8" s="28">
        <v>2</v>
      </c>
      <c r="L8" s="28">
        <v>5</v>
      </c>
    </row>
    <row r="9" spans="2:13" x14ac:dyDescent="0.25">
      <c r="B9" s="24" t="s">
        <v>872</v>
      </c>
      <c r="C9" s="28"/>
      <c r="D9" s="28">
        <v>1</v>
      </c>
      <c r="E9" s="28"/>
      <c r="F9" s="28">
        <v>1</v>
      </c>
      <c r="I9" s="24" t="s">
        <v>1419</v>
      </c>
      <c r="J9" s="28">
        <v>7</v>
      </c>
      <c r="K9" s="28">
        <v>15</v>
      </c>
      <c r="L9" s="28">
        <v>22</v>
      </c>
    </row>
    <row r="10" spans="2:13" x14ac:dyDescent="0.25">
      <c r="B10" s="24" t="s">
        <v>1493</v>
      </c>
      <c r="C10" s="28">
        <v>6</v>
      </c>
      <c r="D10" s="28"/>
      <c r="E10" s="28"/>
      <c r="F10" s="28">
        <v>6</v>
      </c>
      <c r="I10" s="24" t="s">
        <v>872</v>
      </c>
      <c r="J10" s="28">
        <v>59</v>
      </c>
      <c r="K10" s="28">
        <v>23</v>
      </c>
      <c r="L10" s="28">
        <v>82</v>
      </c>
    </row>
    <row r="11" spans="2:13" x14ac:dyDescent="0.25">
      <c r="B11" s="24" t="s">
        <v>843</v>
      </c>
      <c r="C11" s="28"/>
      <c r="D11" s="28"/>
      <c r="E11" s="28">
        <v>1</v>
      </c>
      <c r="F11" s="28">
        <v>1</v>
      </c>
      <c r="I11" s="24" t="s">
        <v>1493</v>
      </c>
      <c r="J11" s="28">
        <v>51</v>
      </c>
      <c r="K11" s="28">
        <v>33</v>
      </c>
      <c r="L11" s="28">
        <v>84</v>
      </c>
    </row>
    <row r="12" spans="2:13" x14ac:dyDescent="0.25">
      <c r="B12" s="24" t="s">
        <v>821</v>
      </c>
      <c r="C12" s="28"/>
      <c r="D12" s="28"/>
      <c r="E12" s="28">
        <v>1</v>
      </c>
      <c r="F12" s="28">
        <v>1</v>
      </c>
      <c r="I12" s="24" t="s">
        <v>843</v>
      </c>
      <c r="J12" s="28">
        <v>65</v>
      </c>
      <c r="K12" s="28">
        <v>30</v>
      </c>
      <c r="L12" s="28">
        <v>95</v>
      </c>
    </row>
    <row r="13" spans="2:13" x14ac:dyDescent="0.25">
      <c r="B13" s="24" t="s">
        <v>830</v>
      </c>
      <c r="C13" s="28">
        <v>2</v>
      </c>
      <c r="D13" s="28"/>
      <c r="E13" s="28"/>
      <c r="F13" s="28">
        <v>2</v>
      </c>
      <c r="I13" s="24" t="s">
        <v>830</v>
      </c>
      <c r="J13" s="28">
        <v>20</v>
      </c>
      <c r="K13" s="28">
        <v>18</v>
      </c>
      <c r="L13" s="28">
        <v>38</v>
      </c>
    </row>
    <row r="14" spans="2:13" x14ac:dyDescent="0.25">
      <c r="B14" s="24" t="s">
        <v>833</v>
      </c>
      <c r="C14" s="28">
        <v>2</v>
      </c>
      <c r="D14" s="28">
        <v>1</v>
      </c>
      <c r="E14" s="28">
        <v>3</v>
      </c>
      <c r="F14" s="28">
        <v>6</v>
      </c>
      <c r="I14" s="24" t="s">
        <v>833</v>
      </c>
      <c r="J14" s="28">
        <v>61</v>
      </c>
      <c r="K14" s="28">
        <v>35</v>
      </c>
      <c r="L14" s="28">
        <v>96</v>
      </c>
    </row>
    <row r="15" spans="2:13" x14ac:dyDescent="0.25">
      <c r="B15" s="24" t="s">
        <v>910</v>
      </c>
      <c r="C15" s="28"/>
      <c r="D15" s="28"/>
      <c r="E15" s="28">
        <v>2</v>
      </c>
      <c r="F15" s="28">
        <v>2</v>
      </c>
      <c r="I15" s="24" t="s">
        <v>910</v>
      </c>
      <c r="J15" s="28">
        <v>32</v>
      </c>
      <c r="K15" s="28">
        <v>20</v>
      </c>
      <c r="L15" s="28">
        <v>52</v>
      </c>
    </row>
    <row r="16" spans="2:13" x14ac:dyDescent="0.25">
      <c r="B16" s="24" t="s">
        <v>911</v>
      </c>
      <c r="C16" s="28">
        <v>4</v>
      </c>
      <c r="D16" s="28">
        <v>2</v>
      </c>
      <c r="E16" s="28">
        <v>1</v>
      </c>
      <c r="F16" s="28">
        <v>7</v>
      </c>
      <c r="I16" s="24" t="s">
        <v>911</v>
      </c>
      <c r="J16" s="28">
        <v>55</v>
      </c>
      <c r="K16" s="28">
        <v>35</v>
      </c>
      <c r="L16" s="28">
        <v>90</v>
      </c>
    </row>
    <row r="17" spans="2:12" x14ac:dyDescent="0.25">
      <c r="B17" s="24" t="s">
        <v>916</v>
      </c>
      <c r="C17" s="28">
        <v>5</v>
      </c>
      <c r="D17" s="28"/>
      <c r="E17" s="28">
        <v>6</v>
      </c>
      <c r="F17" s="28">
        <v>11</v>
      </c>
      <c r="I17" s="24" t="s">
        <v>915</v>
      </c>
      <c r="J17" s="28">
        <v>3</v>
      </c>
      <c r="K17" s="28"/>
      <c r="L17" s="28">
        <v>3</v>
      </c>
    </row>
    <row r="18" spans="2:12" x14ac:dyDescent="0.25">
      <c r="B18" s="24" t="s">
        <v>933</v>
      </c>
      <c r="C18" s="28">
        <v>10</v>
      </c>
      <c r="D18" s="28"/>
      <c r="E18" s="28">
        <v>2</v>
      </c>
      <c r="F18" s="28">
        <v>12</v>
      </c>
      <c r="I18" s="24" t="s">
        <v>916</v>
      </c>
      <c r="J18" s="28">
        <v>54</v>
      </c>
      <c r="K18" s="28">
        <v>22</v>
      </c>
      <c r="L18" s="28">
        <v>76</v>
      </c>
    </row>
    <row r="19" spans="2:12" x14ac:dyDescent="0.25">
      <c r="B19" s="24" t="s">
        <v>1100</v>
      </c>
      <c r="C19" s="28">
        <v>10</v>
      </c>
      <c r="D19" s="28"/>
      <c r="E19" s="28"/>
      <c r="F19" s="28">
        <v>10</v>
      </c>
      <c r="I19" s="24" t="s">
        <v>933</v>
      </c>
      <c r="J19" s="28">
        <v>51</v>
      </c>
      <c r="K19" s="28">
        <v>35</v>
      </c>
      <c r="L19" s="28">
        <v>86</v>
      </c>
    </row>
    <row r="20" spans="2:12" x14ac:dyDescent="0.25">
      <c r="B20" s="24" t="s">
        <v>1319</v>
      </c>
      <c r="C20" s="28">
        <v>1</v>
      </c>
      <c r="D20" s="28"/>
      <c r="E20" s="28"/>
      <c r="F20" s="28">
        <v>1</v>
      </c>
      <c r="I20" s="24" t="s">
        <v>1100</v>
      </c>
      <c r="J20" s="28">
        <v>39</v>
      </c>
      <c r="K20" s="28">
        <v>35</v>
      </c>
      <c r="L20" s="28">
        <v>74</v>
      </c>
    </row>
    <row r="21" spans="2:12" x14ac:dyDescent="0.25">
      <c r="B21" s="24" t="s">
        <v>1192</v>
      </c>
      <c r="C21" s="28">
        <v>4</v>
      </c>
      <c r="D21" s="28"/>
      <c r="E21" s="28">
        <v>1</v>
      </c>
      <c r="F21" s="28">
        <v>5</v>
      </c>
      <c r="I21" s="24" t="s">
        <v>1192</v>
      </c>
      <c r="J21" s="28">
        <v>44</v>
      </c>
      <c r="K21" s="28">
        <v>32</v>
      </c>
      <c r="L21" s="28">
        <v>76</v>
      </c>
    </row>
    <row r="22" spans="2:12" x14ac:dyDescent="0.25">
      <c r="B22" s="24" t="s">
        <v>1196</v>
      </c>
      <c r="C22" s="28">
        <v>3</v>
      </c>
      <c r="D22" s="28">
        <v>3</v>
      </c>
      <c r="E22" s="28">
        <v>1</v>
      </c>
      <c r="F22" s="28">
        <v>7</v>
      </c>
      <c r="I22" s="24" t="s">
        <v>1196</v>
      </c>
      <c r="J22" s="28">
        <v>52</v>
      </c>
      <c r="K22" s="28">
        <v>22</v>
      </c>
      <c r="L22" s="28">
        <v>74</v>
      </c>
    </row>
    <row r="23" spans="2:12" x14ac:dyDescent="0.25">
      <c r="B23" s="24" t="s">
        <v>339</v>
      </c>
      <c r="C23" s="28">
        <v>74</v>
      </c>
      <c r="D23" s="28">
        <v>7</v>
      </c>
      <c r="E23" s="28">
        <v>18</v>
      </c>
      <c r="F23" s="28">
        <v>99</v>
      </c>
      <c r="I23" s="24" t="s">
        <v>339</v>
      </c>
      <c r="J23" s="28">
        <v>617</v>
      </c>
      <c r="K23" s="28">
        <v>366</v>
      </c>
      <c r="L23" s="28">
        <v>983</v>
      </c>
    </row>
  </sheetData>
  <mergeCells count="2">
    <mergeCell ref="B2:F2"/>
    <mergeCell ref="K2:M3"/>
  </mergeCell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13"/>
  <sheetViews>
    <sheetView workbookViewId="0">
      <selection sqref="A1:E1"/>
    </sheetView>
  </sheetViews>
  <sheetFormatPr defaultRowHeight="15" x14ac:dyDescent="0.25"/>
  <cols>
    <col min="1" max="1" width="23" customWidth="1"/>
    <col min="2" max="2" width="16.28515625" customWidth="1"/>
    <col min="3" max="3" width="10.7109375" customWidth="1"/>
    <col min="4" max="4" width="8.28515625" customWidth="1"/>
    <col min="5" max="5" width="7.28515625" customWidth="1"/>
    <col min="6" max="6" width="11.28515625" bestFit="1" customWidth="1"/>
    <col min="7" max="7" width="23" customWidth="1"/>
    <col min="8" max="8" width="16.28515625" customWidth="1"/>
    <col min="9" max="9" width="11.28515625" bestFit="1" customWidth="1"/>
    <col min="10" max="10" width="8.28515625" customWidth="1"/>
    <col min="11" max="11" width="11.28515625" bestFit="1" customWidth="1"/>
  </cols>
  <sheetData>
    <row r="1" spans="1:12" ht="15" customHeight="1" x14ac:dyDescent="0.25">
      <c r="A1" s="116" t="s">
        <v>864</v>
      </c>
      <c r="B1" s="116"/>
      <c r="C1" s="116"/>
      <c r="D1" s="116"/>
      <c r="E1" s="116"/>
      <c r="J1" s="117" t="s">
        <v>865</v>
      </c>
      <c r="K1" s="117"/>
      <c r="L1" s="117"/>
    </row>
    <row r="2" spans="1:12" x14ac:dyDescent="0.25">
      <c r="J2" s="117"/>
      <c r="K2" s="117"/>
      <c r="L2" s="117"/>
    </row>
    <row r="3" spans="1:12" x14ac:dyDescent="0.25">
      <c r="A3" s="27" t="s">
        <v>340</v>
      </c>
      <c r="B3" s="27" t="s">
        <v>341</v>
      </c>
      <c r="C3" s="1"/>
      <c r="D3" s="1"/>
      <c r="E3" s="1"/>
      <c r="F3" s="1"/>
      <c r="G3" s="27" t="s">
        <v>340</v>
      </c>
      <c r="H3" s="27" t="s">
        <v>341</v>
      </c>
      <c r="I3" s="1"/>
    </row>
    <row r="4" spans="1:12" x14ac:dyDescent="0.25">
      <c r="A4" s="27" t="s">
        <v>338</v>
      </c>
      <c r="B4" s="1" t="s">
        <v>335</v>
      </c>
      <c r="C4" s="1" t="s">
        <v>93</v>
      </c>
      <c r="D4" s="1" t="s">
        <v>313</v>
      </c>
      <c r="E4" s="1" t="s">
        <v>1105</v>
      </c>
      <c r="F4" s="1" t="s">
        <v>339</v>
      </c>
      <c r="G4" s="27" t="s">
        <v>338</v>
      </c>
      <c r="H4" s="1" t="s">
        <v>1341</v>
      </c>
      <c r="I4" s="1" t="s">
        <v>339</v>
      </c>
    </row>
    <row r="5" spans="1:12" x14ac:dyDescent="0.25">
      <c r="A5" s="24" t="s">
        <v>840</v>
      </c>
      <c r="B5" s="28">
        <v>5</v>
      </c>
      <c r="C5" s="28">
        <v>1</v>
      </c>
      <c r="D5" s="28">
        <v>1</v>
      </c>
      <c r="E5" s="28"/>
      <c r="F5" s="28">
        <v>7</v>
      </c>
      <c r="G5" s="24" t="s">
        <v>913</v>
      </c>
      <c r="H5" s="28">
        <v>27</v>
      </c>
      <c r="I5" s="28">
        <v>27</v>
      </c>
    </row>
    <row r="6" spans="1:12" x14ac:dyDescent="0.25">
      <c r="A6" s="24" t="s">
        <v>1105</v>
      </c>
      <c r="B6" s="28"/>
      <c r="C6" s="28"/>
      <c r="D6" s="28"/>
      <c r="E6" s="28"/>
      <c r="F6" s="28"/>
      <c r="G6" s="24" t="s">
        <v>914</v>
      </c>
      <c r="H6" s="28">
        <v>21</v>
      </c>
      <c r="I6" s="28">
        <v>21</v>
      </c>
    </row>
    <row r="7" spans="1:12" x14ac:dyDescent="0.25">
      <c r="A7" s="24" t="s">
        <v>913</v>
      </c>
      <c r="B7" s="28">
        <v>5</v>
      </c>
      <c r="C7" s="28"/>
      <c r="D7" s="28">
        <v>9</v>
      </c>
      <c r="E7" s="28"/>
      <c r="F7" s="28">
        <v>14</v>
      </c>
      <c r="G7" s="24" t="s">
        <v>915</v>
      </c>
      <c r="H7" s="28">
        <v>24</v>
      </c>
      <c r="I7" s="28">
        <v>24</v>
      </c>
    </row>
    <row r="8" spans="1:12" x14ac:dyDescent="0.25">
      <c r="A8" s="24" t="s">
        <v>914</v>
      </c>
      <c r="B8" s="28">
        <v>5</v>
      </c>
      <c r="C8" s="28">
        <v>1</v>
      </c>
      <c r="D8" s="28"/>
      <c r="E8" s="28"/>
      <c r="F8" s="28">
        <v>6</v>
      </c>
      <c r="G8" s="24" t="s">
        <v>1101</v>
      </c>
      <c r="H8" s="28">
        <v>14</v>
      </c>
      <c r="I8" s="28">
        <v>14</v>
      </c>
    </row>
    <row r="9" spans="1:12" x14ac:dyDescent="0.25">
      <c r="A9" s="24" t="s">
        <v>915</v>
      </c>
      <c r="B9" s="28">
        <v>7</v>
      </c>
      <c r="C9" s="28"/>
      <c r="D9" s="28">
        <v>4</v>
      </c>
      <c r="E9" s="28"/>
      <c r="F9" s="28">
        <v>11</v>
      </c>
      <c r="G9" s="24" t="s">
        <v>1100</v>
      </c>
      <c r="H9" s="28">
        <v>9</v>
      </c>
      <c r="I9" s="28">
        <v>9</v>
      </c>
    </row>
    <row r="10" spans="1:12" x14ac:dyDescent="0.25">
      <c r="A10" s="24" t="s">
        <v>1101</v>
      </c>
      <c r="B10" s="28">
        <v>5</v>
      </c>
      <c r="C10" s="28"/>
      <c r="D10" s="28">
        <v>4</v>
      </c>
      <c r="E10" s="28"/>
      <c r="F10" s="28">
        <v>9</v>
      </c>
      <c r="G10" s="24" t="s">
        <v>1193</v>
      </c>
      <c r="H10" s="28">
        <v>20</v>
      </c>
      <c r="I10" s="28">
        <v>20</v>
      </c>
    </row>
    <row r="11" spans="1:12" x14ac:dyDescent="0.25">
      <c r="A11" s="24" t="s">
        <v>1100</v>
      </c>
      <c r="B11" s="28">
        <v>9</v>
      </c>
      <c r="C11" s="28"/>
      <c r="D11" s="28"/>
      <c r="E11" s="28"/>
      <c r="F11" s="28">
        <v>9</v>
      </c>
      <c r="G11" s="24" t="s">
        <v>339</v>
      </c>
      <c r="H11" s="28">
        <v>115</v>
      </c>
      <c r="I11" s="28">
        <v>115</v>
      </c>
    </row>
    <row r="12" spans="1:12" x14ac:dyDescent="0.25">
      <c r="A12" s="24" t="s">
        <v>1193</v>
      </c>
      <c r="B12" s="28">
        <v>7</v>
      </c>
      <c r="C12" s="28">
        <v>1</v>
      </c>
      <c r="D12" s="28">
        <v>5</v>
      </c>
      <c r="E12" s="28"/>
      <c r="F12" s="28">
        <v>13</v>
      </c>
    </row>
    <row r="13" spans="1:12" x14ac:dyDescent="0.25">
      <c r="A13" s="24" t="s">
        <v>339</v>
      </c>
      <c r="B13" s="28">
        <v>43</v>
      </c>
      <c r="C13" s="28">
        <v>3</v>
      </c>
      <c r="D13" s="28">
        <v>23</v>
      </c>
      <c r="E13" s="28"/>
      <c r="F13" s="28">
        <v>69</v>
      </c>
    </row>
  </sheetData>
  <mergeCells count="2">
    <mergeCell ref="A1:E1"/>
    <mergeCell ref="J1: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6"/>
  <sheetViews>
    <sheetView topLeftCell="E1" workbookViewId="0"/>
  </sheetViews>
  <sheetFormatPr defaultRowHeight="15" x14ac:dyDescent="0.25"/>
  <cols>
    <col min="1" max="1" width="20.85546875" bestFit="1" customWidth="1"/>
    <col min="2" max="2" width="16.28515625" customWidth="1"/>
    <col min="3" max="3" width="11.28515625" bestFit="1" customWidth="1"/>
    <col min="4" max="5" width="11.28515625" customWidth="1"/>
    <col min="7" max="7" width="7.28515625" customWidth="1"/>
    <col min="8" max="8" width="11.28515625" bestFit="1" customWidth="1"/>
    <col min="11" max="11" width="20.85546875" bestFit="1" customWidth="1"/>
    <col min="12" max="12" width="16.28515625" bestFit="1" customWidth="1"/>
    <col min="13" max="14" width="11.28515625" bestFit="1" customWidth="1"/>
  </cols>
  <sheetData>
    <row r="3" spans="1:13" x14ac:dyDescent="0.25">
      <c r="A3" s="77" t="s">
        <v>340</v>
      </c>
      <c r="B3" s="77" t="s">
        <v>341</v>
      </c>
      <c r="K3" s="77" t="s">
        <v>340</v>
      </c>
      <c r="L3" s="77" t="s">
        <v>341</v>
      </c>
    </row>
    <row r="4" spans="1:13" x14ac:dyDescent="0.25">
      <c r="A4" s="77" t="s">
        <v>338</v>
      </c>
      <c r="B4" t="s">
        <v>313</v>
      </c>
      <c r="C4" t="s">
        <v>339</v>
      </c>
      <c r="K4" s="77" t="s">
        <v>338</v>
      </c>
      <c r="L4" t="s">
        <v>573</v>
      </c>
      <c r="M4" t="s">
        <v>339</v>
      </c>
    </row>
    <row r="5" spans="1:13" x14ac:dyDescent="0.25">
      <c r="A5" s="17" t="s">
        <v>855</v>
      </c>
      <c r="B5" s="78">
        <v>2</v>
      </c>
      <c r="C5" s="78">
        <v>2</v>
      </c>
      <c r="K5" s="17" t="s">
        <v>855</v>
      </c>
      <c r="L5" s="78">
        <v>32</v>
      </c>
      <c r="M5" s="78">
        <v>32</v>
      </c>
    </row>
    <row r="6" spans="1:13" x14ac:dyDescent="0.25">
      <c r="A6" s="17" t="s">
        <v>339</v>
      </c>
      <c r="B6" s="78">
        <v>2</v>
      </c>
      <c r="C6" s="78">
        <v>2</v>
      </c>
      <c r="K6" s="17" t="s">
        <v>339</v>
      </c>
      <c r="L6" s="78">
        <v>32</v>
      </c>
      <c r="M6" s="78">
        <v>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1374"/>
  <sheetViews>
    <sheetView workbookViewId="0"/>
  </sheetViews>
  <sheetFormatPr defaultRowHeight="15" x14ac:dyDescent="0.25"/>
  <cols>
    <col min="3" max="3" width="9.140625" style="80"/>
    <col min="4" max="4" width="17.28515625" bestFit="1" customWidth="1"/>
    <col min="5" max="5" width="20.140625" bestFit="1" customWidth="1"/>
    <col min="6" max="6" width="18.140625" customWidth="1"/>
  </cols>
  <sheetData>
    <row r="1" spans="1:30" ht="45" x14ac:dyDescent="0.25">
      <c r="A1" s="26" t="s">
        <v>0</v>
      </c>
      <c r="B1" s="26" t="s">
        <v>561</v>
      </c>
      <c r="C1" s="37" t="s">
        <v>2</v>
      </c>
      <c r="D1" s="26" t="s">
        <v>3</v>
      </c>
      <c r="E1" s="26" t="s">
        <v>4</v>
      </c>
      <c r="F1" s="26" t="s">
        <v>5</v>
      </c>
      <c r="G1" s="26" t="s">
        <v>6</v>
      </c>
      <c r="H1" s="26" t="s">
        <v>7</v>
      </c>
      <c r="I1" s="26" t="s">
        <v>8</v>
      </c>
      <c r="J1" s="26" t="s">
        <v>9</v>
      </c>
      <c r="K1" s="26" t="s">
        <v>165</v>
      </c>
      <c r="L1" s="26" t="s">
        <v>166</v>
      </c>
      <c r="M1" s="26" t="s">
        <v>167</v>
      </c>
      <c r="N1" s="26" t="s">
        <v>168</v>
      </c>
      <c r="O1" s="26" t="s">
        <v>173</v>
      </c>
      <c r="P1" s="26" t="s">
        <v>10</v>
      </c>
      <c r="Q1" s="26" t="s">
        <v>11</v>
      </c>
      <c r="R1" s="26" t="s">
        <v>12</v>
      </c>
      <c r="S1" s="26" t="s">
        <v>13</v>
      </c>
      <c r="T1" s="26" t="s">
        <v>14</v>
      </c>
      <c r="U1" s="26" t="s">
        <v>15</v>
      </c>
      <c r="V1" s="26" t="s">
        <v>16</v>
      </c>
      <c r="W1" s="26" t="s">
        <v>254</v>
      </c>
      <c r="X1" s="26" t="s">
        <v>212</v>
      </c>
      <c r="Y1" s="26" t="s">
        <v>110</v>
      </c>
      <c r="Z1" s="106" t="s">
        <v>431</v>
      </c>
      <c r="AA1" s="29" t="s">
        <v>551</v>
      </c>
      <c r="AB1" s="29" t="s">
        <v>552</v>
      </c>
      <c r="AC1" s="1"/>
      <c r="AD1" s="1"/>
    </row>
    <row r="2" spans="1:30" x14ac:dyDescent="0.25">
      <c r="A2" s="1" t="s">
        <v>676</v>
      </c>
      <c r="B2" s="1" t="s">
        <v>562</v>
      </c>
      <c r="C2" s="1" t="s">
        <v>3908</v>
      </c>
      <c r="D2" s="25">
        <v>43390.02716435185</v>
      </c>
      <c r="E2" s="25">
        <v>43390.554490740738</v>
      </c>
      <c r="F2" s="1" t="s">
        <v>911</v>
      </c>
      <c r="G2" s="1" t="s">
        <v>90</v>
      </c>
      <c r="H2" s="1" t="s">
        <v>573</v>
      </c>
      <c r="I2" s="1" t="s">
        <v>91</v>
      </c>
      <c r="J2" s="1" t="s">
        <v>1118</v>
      </c>
      <c r="K2" s="1" t="s">
        <v>3909</v>
      </c>
      <c r="L2" s="1" t="s">
        <v>3910</v>
      </c>
      <c r="M2" s="1" t="s">
        <v>793</v>
      </c>
      <c r="N2" s="1" t="s">
        <v>40</v>
      </c>
      <c r="O2" s="1" t="s">
        <v>1360</v>
      </c>
      <c r="P2" s="1"/>
      <c r="Q2" s="1" t="s">
        <v>92</v>
      </c>
      <c r="R2" s="1" t="s">
        <v>544</v>
      </c>
      <c r="S2" s="1" t="s">
        <v>545</v>
      </c>
      <c r="T2" s="1"/>
      <c r="U2" s="1"/>
      <c r="V2" s="1" t="s">
        <v>1254</v>
      </c>
      <c r="W2" s="1" t="s">
        <v>1255</v>
      </c>
      <c r="X2" s="1"/>
      <c r="Y2" s="25">
        <v>43401.53496527778</v>
      </c>
      <c r="Z2" s="106" t="s">
        <v>548</v>
      </c>
      <c r="AA2" s="1" t="str">
        <f>IF(ISNA(VLOOKUP(C2,'Extract -prev'!C:I,6,0)),"Yes",IF(OR(VLOOKUP(C2,'Extract -prev'!C:I,6,0)="Closed",VLOOKUP(C2,'Extract -prev'!C:I,6,0)="Resolved"),"No","Yes"))</f>
        <v>No</v>
      </c>
      <c r="AB2" s="1" t="s">
        <v>548</v>
      </c>
      <c r="AC2" s="1"/>
      <c r="AD2" s="1"/>
    </row>
    <row r="3" spans="1:30" x14ac:dyDescent="0.25">
      <c r="A3" s="1" t="s">
        <v>676</v>
      </c>
      <c r="B3" s="1" t="s">
        <v>562</v>
      </c>
      <c r="C3" s="1" t="s">
        <v>3914</v>
      </c>
      <c r="D3" s="25">
        <v>43389.995879629627</v>
      </c>
      <c r="E3" s="25">
        <v>43390.561249999999</v>
      </c>
      <c r="F3" s="1" t="s">
        <v>911</v>
      </c>
      <c r="G3" s="1" t="s">
        <v>90</v>
      </c>
      <c r="H3" s="1" t="s">
        <v>573</v>
      </c>
      <c r="I3" s="1" t="s">
        <v>91</v>
      </c>
      <c r="J3" s="1" t="s">
        <v>1118</v>
      </c>
      <c r="K3" s="1" t="s">
        <v>3915</v>
      </c>
      <c r="L3" s="1" t="s">
        <v>1483</v>
      </c>
      <c r="M3" s="1" t="s">
        <v>793</v>
      </c>
      <c r="N3" s="1" t="s">
        <v>41</v>
      </c>
      <c r="O3" s="1" t="s">
        <v>1215</v>
      </c>
      <c r="P3" s="1"/>
      <c r="Q3" s="1" t="s">
        <v>92</v>
      </c>
      <c r="R3" s="1" t="s">
        <v>544</v>
      </c>
      <c r="S3" s="1" t="s">
        <v>545</v>
      </c>
      <c r="T3" s="1"/>
      <c r="U3" s="1"/>
      <c r="V3" s="1" t="s">
        <v>1254</v>
      </c>
      <c r="W3" s="1" t="s">
        <v>1255</v>
      </c>
      <c r="X3" s="1"/>
      <c r="Y3" s="25">
        <v>43401.533888888887</v>
      </c>
      <c r="Z3" s="106" t="s">
        <v>548</v>
      </c>
      <c r="AA3" s="1" t="str">
        <f>IF(ISNA(VLOOKUP(C3,'Extract -prev'!C:I,6,0)),"Yes",IF(OR(VLOOKUP(C3,'Extract -prev'!C:I,6,0)="Closed",VLOOKUP(C3,'Extract -prev'!C:I,6,0)="Resolved"),"No","Yes"))</f>
        <v>No</v>
      </c>
      <c r="AB3" s="1" t="s">
        <v>548</v>
      </c>
      <c r="AC3" s="1"/>
      <c r="AD3" s="1"/>
    </row>
    <row r="4" spans="1:30" x14ac:dyDescent="0.25">
      <c r="A4" s="1" t="s">
        <v>676</v>
      </c>
      <c r="B4" s="1" t="s">
        <v>562</v>
      </c>
      <c r="C4" s="1" t="s">
        <v>3916</v>
      </c>
      <c r="D4" s="25">
        <v>43389.88726851852</v>
      </c>
      <c r="E4" s="25">
        <v>43390.570138888892</v>
      </c>
      <c r="F4" s="1" t="s">
        <v>911</v>
      </c>
      <c r="G4" s="1" t="s">
        <v>90</v>
      </c>
      <c r="H4" s="1" t="s">
        <v>573</v>
      </c>
      <c r="I4" s="1" t="s">
        <v>91</v>
      </c>
      <c r="J4" s="1" t="s">
        <v>1118</v>
      </c>
      <c r="K4" s="1" t="s">
        <v>3917</v>
      </c>
      <c r="L4" s="1" t="s">
        <v>3918</v>
      </c>
      <c r="M4" s="1" t="s">
        <v>793</v>
      </c>
      <c r="N4" s="1" t="s">
        <v>41</v>
      </c>
      <c r="O4" s="1" t="s">
        <v>927</v>
      </c>
      <c r="P4" s="1"/>
      <c r="Q4" s="1" t="s">
        <v>92</v>
      </c>
      <c r="R4" s="1" t="s">
        <v>544</v>
      </c>
      <c r="S4" s="1" t="s">
        <v>545</v>
      </c>
      <c r="T4" s="1"/>
      <c r="U4" s="1"/>
      <c r="V4" s="1" t="s">
        <v>1252</v>
      </c>
      <c r="W4" s="1" t="s">
        <v>1253</v>
      </c>
      <c r="X4" s="1"/>
      <c r="Y4" s="25">
        <v>43401.5233912037</v>
      </c>
      <c r="Z4" s="106" t="s">
        <v>548</v>
      </c>
      <c r="AA4" s="1" t="str">
        <f>IF(ISNA(VLOOKUP(C4,'Extract -prev'!C:I,6,0)),"Yes",IF(OR(VLOOKUP(C4,'Extract -prev'!C:I,6,0)="Closed",VLOOKUP(C4,'Extract -prev'!C:I,6,0)="Resolved"),"No","Yes"))</f>
        <v>No</v>
      </c>
      <c r="AB4" s="1" t="s">
        <v>548</v>
      </c>
      <c r="AC4" s="1"/>
      <c r="AD4" s="1"/>
    </row>
    <row r="5" spans="1:30" x14ac:dyDescent="0.25">
      <c r="A5" s="1" t="s">
        <v>676</v>
      </c>
      <c r="B5" s="1" t="s">
        <v>562</v>
      </c>
      <c r="C5" s="1" t="s">
        <v>3862</v>
      </c>
      <c r="D5" s="25">
        <v>43390.197048611109</v>
      </c>
      <c r="E5" s="25">
        <v>43390.586087962962</v>
      </c>
      <c r="F5" s="1" t="s">
        <v>872</v>
      </c>
      <c r="G5" s="1" t="s">
        <v>90</v>
      </c>
      <c r="H5" s="1" t="s">
        <v>573</v>
      </c>
      <c r="I5" s="1" t="s">
        <v>91</v>
      </c>
      <c r="J5" s="1" t="s">
        <v>1118</v>
      </c>
      <c r="K5" s="1" t="s">
        <v>3863</v>
      </c>
      <c r="L5" s="1" t="s">
        <v>3864</v>
      </c>
      <c r="M5" s="1" t="s">
        <v>793</v>
      </c>
      <c r="N5" s="1" t="s">
        <v>41</v>
      </c>
      <c r="O5" s="1" t="s">
        <v>1115</v>
      </c>
      <c r="P5" s="1"/>
      <c r="Q5" s="1" t="s">
        <v>92</v>
      </c>
      <c r="R5" s="1" t="s">
        <v>544</v>
      </c>
      <c r="S5" s="1" t="s">
        <v>545</v>
      </c>
      <c r="T5" s="1"/>
      <c r="U5" s="1"/>
      <c r="V5" s="1" t="s">
        <v>1321</v>
      </c>
      <c r="W5" s="1" t="s">
        <v>964</v>
      </c>
      <c r="X5" s="1"/>
      <c r="Y5" s="25">
        <v>43401.545798611114</v>
      </c>
      <c r="Z5" s="106" t="s">
        <v>548</v>
      </c>
      <c r="AA5" s="1" t="str">
        <f>IF(ISNA(VLOOKUP(C5,'Extract -prev'!C:I,6,0)),"Yes",IF(OR(VLOOKUP(C5,'Extract -prev'!C:I,6,0)="Closed",VLOOKUP(C5,'Extract -prev'!C:I,6,0)="Resolved"),"No","Yes"))</f>
        <v>No</v>
      </c>
      <c r="AB5" s="1" t="s">
        <v>548</v>
      </c>
      <c r="AC5" s="1"/>
      <c r="AD5" s="1"/>
    </row>
    <row r="6" spans="1:30" x14ac:dyDescent="0.25">
      <c r="A6" s="1" t="s">
        <v>676</v>
      </c>
      <c r="B6" s="1" t="s">
        <v>562</v>
      </c>
      <c r="C6" s="1" t="s">
        <v>3886</v>
      </c>
      <c r="D6" s="25">
        <v>43390.099050925928</v>
      </c>
      <c r="E6" s="25">
        <v>43390.590486111112</v>
      </c>
      <c r="F6" s="1" t="s">
        <v>872</v>
      </c>
      <c r="G6" s="1" t="s">
        <v>90</v>
      </c>
      <c r="H6" s="1" t="s">
        <v>573</v>
      </c>
      <c r="I6" s="1" t="s">
        <v>91</v>
      </c>
      <c r="J6" s="1" t="s">
        <v>1118</v>
      </c>
      <c r="K6" s="1" t="s">
        <v>3887</v>
      </c>
      <c r="L6" s="1" t="s">
        <v>3888</v>
      </c>
      <c r="M6" s="1" t="s">
        <v>793</v>
      </c>
      <c r="N6" s="1" t="s">
        <v>41</v>
      </c>
      <c r="O6" s="1" t="s">
        <v>1115</v>
      </c>
      <c r="P6" s="1"/>
      <c r="Q6" s="1" t="s">
        <v>92</v>
      </c>
      <c r="R6" s="1" t="s">
        <v>544</v>
      </c>
      <c r="S6" s="1" t="s">
        <v>545</v>
      </c>
      <c r="T6" s="1"/>
      <c r="U6" s="1"/>
      <c r="V6" s="1" t="s">
        <v>966</v>
      </c>
      <c r="W6" s="1" t="s">
        <v>967</v>
      </c>
      <c r="X6" s="1"/>
      <c r="Y6" s="25">
        <v>43401.539456018516</v>
      </c>
      <c r="Z6" s="106" t="s">
        <v>548</v>
      </c>
      <c r="AA6" s="1" t="str">
        <f>IF(ISNA(VLOOKUP(C6,'Extract -prev'!C:I,6,0)),"Yes",IF(OR(VLOOKUP(C6,'Extract -prev'!C:I,6,0)="Closed",VLOOKUP(C6,'Extract -prev'!C:I,6,0)="Resolved"),"No","Yes"))</f>
        <v>No</v>
      </c>
      <c r="AB6" s="1" t="s">
        <v>548</v>
      </c>
      <c r="AC6" s="1"/>
      <c r="AD6" s="1"/>
    </row>
    <row r="7" spans="1:30" x14ac:dyDescent="0.25">
      <c r="A7" s="1" t="s">
        <v>676</v>
      </c>
      <c r="B7" s="1" t="s">
        <v>562</v>
      </c>
      <c r="C7" s="1" t="s">
        <v>3897</v>
      </c>
      <c r="D7" s="25">
        <v>43390.05804398148</v>
      </c>
      <c r="E7" s="25">
        <v>43390.593576388892</v>
      </c>
      <c r="F7" s="1" t="s">
        <v>872</v>
      </c>
      <c r="G7" s="1" t="s">
        <v>90</v>
      </c>
      <c r="H7" s="1" t="s">
        <v>573</v>
      </c>
      <c r="I7" s="1" t="s">
        <v>91</v>
      </c>
      <c r="J7" s="1" t="s">
        <v>1118</v>
      </c>
      <c r="K7" s="1" t="s">
        <v>3898</v>
      </c>
      <c r="L7" s="1" t="s">
        <v>3899</v>
      </c>
      <c r="M7" s="1" t="s">
        <v>793</v>
      </c>
      <c r="N7" s="1" t="s">
        <v>41</v>
      </c>
      <c r="O7" s="1" t="s">
        <v>934</v>
      </c>
      <c r="P7" s="1"/>
      <c r="Q7" s="1" t="s">
        <v>92</v>
      </c>
      <c r="R7" s="1" t="s">
        <v>544</v>
      </c>
      <c r="S7" s="1" t="s">
        <v>545</v>
      </c>
      <c r="T7" s="1"/>
      <c r="U7" s="1"/>
      <c r="V7" s="1" t="s">
        <v>1311</v>
      </c>
      <c r="W7" s="1" t="s">
        <v>1312</v>
      </c>
      <c r="X7" s="1"/>
      <c r="Y7" s="25">
        <v>43401.542881944442</v>
      </c>
      <c r="Z7" s="106" t="s">
        <v>548</v>
      </c>
      <c r="AA7" s="1" t="str">
        <f>IF(ISNA(VLOOKUP(C7,'Extract -prev'!C:I,6,0)),"Yes",IF(OR(VLOOKUP(C7,'Extract -prev'!C:I,6,0)="Closed",VLOOKUP(C7,'Extract -prev'!C:I,6,0)="Resolved"),"No","Yes"))</f>
        <v>No</v>
      </c>
      <c r="AB7" s="1" t="s">
        <v>548</v>
      </c>
      <c r="AC7" s="1"/>
      <c r="AD7" s="1"/>
    </row>
    <row r="8" spans="1:30" x14ac:dyDescent="0.25">
      <c r="A8" s="1" t="s">
        <v>676</v>
      </c>
      <c r="B8" s="1" t="s">
        <v>562</v>
      </c>
      <c r="C8" s="1" t="s">
        <v>3911</v>
      </c>
      <c r="D8" s="25">
        <v>43390.008414351854</v>
      </c>
      <c r="E8" s="25">
        <v>43390.598402777781</v>
      </c>
      <c r="F8" s="1" t="s">
        <v>872</v>
      </c>
      <c r="G8" s="1" t="s">
        <v>90</v>
      </c>
      <c r="H8" s="1" t="s">
        <v>573</v>
      </c>
      <c r="I8" s="1" t="s">
        <v>91</v>
      </c>
      <c r="J8" s="1" t="s">
        <v>1118</v>
      </c>
      <c r="K8" s="1" t="s">
        <v>3912</v>
      </c>
      <c r="L8" s="1" t="s">
        <v>3913</v>
      </c>
      <c r="M8" s="1" t="s">
        <v>793</v>
      </c>
      <c r="N8" s="1" t="s">
        <v>41</v>
      </c>
      <c r="O8" s="1" t="s">
        <v>1115</v>
      </c>
      <c r="P8" s="1"/>
      <c r="Q8" s="1" t="s">
        <v>92</v>
      </c>
      <c r="R8" s="1" t="s">
        <v>544</v>
      </c>
      <c r="S8" s="1" t="s">
        <v>545</v>
      </c>
      <c r="T8" s="1"/>
      <c r="U8" s="1"/>
      <c r="V8" s="1" t="s">
        <v>1254</v>
      </c>
      <c r="W8" s="1" t="s">
        <v>1255</v>
      </c>
      <c r="X8" s="1"/>
      <c r="Y8" s="25">
        <v>43401.525752314818</v>
      </c>
      <c r="Z8" s="106" t="s">
        <v>548</v>
      </c>
      <c r="AA8" s="1" t="str">
        <f>IF(ISNA(VLOOKUP(C8,'Extract -prev'!C:I,6,0)),"Yes",IF(OR(VLOOKUP(C8,'Extract -prev'!C:I,6,0)="Closed",VLOOKUP(C8,'Extract -prev'!C:I,6,0)="Resolved"),"No","Yes"))</f>
        <v>No</v>
      </c>
      <c r="AB8" s="1" t="s">
        <v>548</v>
      </c>
      <c r="AC8" s="1"/>
      <c r="AD8" s="1"/>
    </row>
    <row r="9" spans="1:30" x14ac:dyDescent="0.25">
      <c r="A9" s="1" t="s">
        <v>676</v>
      </c>
      <c r="B9" s="1" t="s">
        <v>562</v>
      </c>
      <c r="C9" s="1" t="s">
        <v>3919</v>
      </c>
      <c r="D9" s="25">
        <v>43389.823958333334</v>
      </c>
      <c r="E9" s="25">
        <v>43390.61173611111</v>
      </c>
      <c r="F9" s="1" t="s">
        <v>872</v>
      </c>
      <c r="G9" s="1" t="s">
        <v>90</v>
      </c>
      <c r="H9" s="1" t="s">
        <v>573</v>
      </c>
      <c r="I9" s="1" t="s">
        <v>91</v>
      </c>
      <c r="J9" s="1" t="s">
        <v>1118</v>
      </c>
      <c r="K9" s="1" t="s">
        <v>3920</v>
      </c>
      <c r="L9" s="1" t="s">
        <v>3921</v>
      </c>
      <c r="M9" s="1" t="s">
        <v>793</v>
      </c>
      <c r="N9" s="1" t="s">
        <v>41</v>
      </c>
      <c r="O9" s="1" t="s">
        <v>934</v>
      </c>
      <c r="P9" s="1"/>
      <c r="Q9" s="1" t="s">
        <v>92</v>
      </c>
      <c r="R9" s="1" t="s">
        <v>544</v>
      </c>
      <c r="S9" s="1" t="s">
        <v>545</v>
      </c>
      <c r="T9" s="1"/>
      <c r="U9" s="1"/>
      <c r="V9" s="1" t="s">
        <v>923</v>
      </c>
      <c r="W9" s="1" t="s">
        <v>2335</v>
      </c>
      <c r="X9" s="1"/>
      <c r="Y9" s="25">
        <v>43401.521932870368</v>
      </c>
      <c r="Z9" s="106" t="s">
        <v>548</v>
      </c>
      <c r="AA9" s="1" t="str">
        <f>IF(ISNA(VLOOKUP(C9,'Extract -prev'!C:I,6,0)),"Yes",IF(OR(VLOOKUP(C9,'Extract -prev'!C:I,6,0)="Closed",VLOOKUP(C9,'Extract -prev'!C:I,6,0)="Resolved"),"No","Yes"))</f>
        <v>No</v>
      </c>
      <c r="AB9" s="1" t="s">
        <v>548</v>
      </c>
      <c r="AC9" s="1"/>
      <c r="AD9" s="1"/>
    </row>
    <row r="10" spans="1:30" x14ac:dyDescent="0.25">
      <c r="A10" s="1" t="s">
        <v>676</v>
      </c>
      <c r="B10" s="1" t="s">
        <v>562</v>
      </c>
      <c r="C10" s="1" t="s">
        <v>3925</v>
      </c>
      <c r="D10" s="25">
        <v>43389.783726851849</v>
      </c>
      <c r="E10" s="25">
        <v>43390.617013888892</v>
      </c>
      <c r="F10" s="1" t="s">
        <v>872</v>
      </c>
      <c r="G10" s="1" t="s">
        <v>90</v>
      </c>
      <c r="H10" s="1" t="s">
        <v>573</v>
      </c>
      <c r="I10" s="1" t="s">
        <v>91</v>
      </c>
      <c r="J10" s="1" t="s">
        <v>1118</v>
      </c>
      <c r="K10" s="1" t="s">
        <v>3926</v>
      </c>
      <c r="L10" s="1" t="s">
        <v>3927</v>
      </c>
      <c r="M10" s="1" t="s">
        <v>793</v>
      </c>
      <c r="N10" s="1" t="s">
        <v>41</v>
      </c>
      <c r="O10" s="1" t="s">
        <v>934</v>
      </c>
      <c r="P10" s="1"/>
      <c r="Q10" s="1" t="s">
        <v>92</v>
      </c>
      <c r="R10" s="1" t="s">
        <v>544</v>
      </c>
      <c r="S10" s="1" t="s">
        <v>545</v>
      </c>
      <c r="T10" s="1"/>
      <c r="U10" s="1"/>
      <c r="V10" s="1" t="s">
        <v>2141</v>
      </c>
      <c r="W10" s="1" t="s">
        <v>2142</v>
      </c>
      <c r="X10" s="1"/>
      <c r="Y10" s="25">
        <v>43401.520648148151</v>
      </c>
      <c r="Z10" s="106" t="s">
        <v>548</v>
      </c>
      <c r="AA10" s="1" t="str">
        <f>IF(ISNA(VLOOKUP(C10,'Extract -prev'!C:I,6,0)),"Yes",IF(OR(VLOOKUP(C10,'Extract -prev'!C:I,6,0)="Closed",VLOOKUP(C10,'Extract -prev'!C:I,6,0)="Resolved"),"No","Yes"))</f>
        <v>No</v>
      </c>
      <c r="AB10" s="1" t="s">
        <v>548</v>
      </c>
      <c r="AC10" s="1"/>
      <c r="AD10" s="1"/>
    </row>
    <row r="11" spans="1:30" x14ac:dyDescent="0.25">
      <c r="A11" s="1" t="s">
        <v>676</v>
      </c>
      <c r="B11" s="1" t="s">
        <v>562</v>
      </c>
      <c r="C11" s="1" t="s">
        <v>3883</v>
      </c>
      <c r="D11" s="25">
        <v>43390.102175925924</v>
      </c>
      <c r="E11" s="25">
        <v>43390.617210648146</v>
      </c>
      <c r="F11" s="1" t="s">
        <v>1192</v>
      </c>
      <c r="G11" s="1" t="s">
        <v>90</v>
      </c>
      <c r="H11" s="1" t="s">
        <v>573</v>
      </c>
      <c r="I11" s="1" t="s">
        <v>91</v>
      </c>
      <c r="J11" s="1" t="s">
        <v>1118</v>
      </c>
      <c r="K11" s="1" t="s">
        <v>3884</v>
      </c>
      <c r="L11" s="1" t="s">
        <v>3885</v>
      </c>
      <c r="M11" s="1" t="s">
        <v>793</v>
      </c>
      <c r="N11" s="1" t="s">
        <v>41</v>
      </c>
      <c r="O11" s="1" t="s">
        <v>944</v>
      </c>
      <c r="P11" s="1"/>
      <c r="Q11" s="1" t="s">
        <v>92</v>
      </c>
      <c r="R11" s="1" t="s">
        <v>544</v>
      </c>
      <c r="S11" s="1" t="s">
        <v>545</v>
      </c>
      <c r="T11" s="1"/>
      <c r="U11" s="1"/>
      <c r="V11" s="1" t="s">
        <v>966</v>
      </c>
      <c r="W11" s="1" t="s">
        <v>967</v>
      </c>
      <c r="X11" s="1"/>
      <c r="Y11" s="25">
        <v>43401.539537037039</v>
      </c>
      <c r="Z11" s="106" t="s">
        <v>548</v>
      </c>
      <c r="AA11" s="1" t="str">
        <f>IF(ISNA(VLOOKUP(C11,'Extract -prev'!C:I,6,0)),"Yes",IF(OR(VLOOKUP(C11,'Extract -prev'!C:I,6,0)="Closed",VLOOKUP(C11,'Extract -prev'!C:I,6,0)="Resolved"),"No","Yes"))</f>
        <v>No</v>
      </c>
      <c r="AB11" s="1" t="s">
        <v>548</v>
      </c>
      <c r="AC11" s="1"/>
      <c r="AD11" s="1"/>
    </row>
    <row r="12" spans="1:30" x14ac:dyDescent="0.25">
      <c r="A12" s="1" t="s">
        <v>676</v>
      </c>
      <c r="B12" s="1" t="s">
        <v>562</v>
      </c>
      <c r="C12" s="1" t="s">
        <v>3871</v>
      </c>
      <c r="D12" s="25">
        <v>43390.150347222225</v>
      </c>
      <c r="E12" s="25">
        <v>43390.624710648146</v>
      </c>
      <c r="F12" s="1" t="s">
        <v>1192</v>
      </c>
      <c r="G12" s="1" t="s">
        <v>90</v>
      </c>
      <c r="H12" s="1" t="s">
        <v>573</v>
      </c>
      <c r="I12" s="1" t="s">
        <v>91</v>
      </c>
      <c r="J12" s="1" t="s">
        <v>1118</v>
      </c>
      <c r="K12" s="1" t="s">
        <v>3872</v>
      </c>
      <c r="L12" s="1" t="s">
        <v>3873</v>
      </c>
      <c r="M12" s="1" t="s">
        <v>793</v>
      </c>
      <c r="N12" s="1" t="s">
        <v>41</v>
      </c>
      <c r="O12" s="1" t="s">
        <v>944</v>
      </c>
      <c r="P12" s="1"/>
      <c r="Q12" s="1" t="s">
        <v>92</v>
      </c>
      <c r="R12" s="1" t="s">
        <v>544</v>
      </c>
      <c r="S12" s="1" t="s">
        <v>545</v>
      </c>
      <c r="T12" s="1"/>
      <c r="U12" s="1"/>
      <c r="V12" s="1" t="s">
        <v>1321</v>
      </c>
      <c r="W12" s="1" t="s">
        <v>964</v>
      </c>
      <c r="X12" s="1"/>
      <c r="Y12" s="25">
        <v>43401.550243055557</v>
      </c>
      <c r="Z12" s="106" t="s">
        <v>548</v>
      </c>
      <c r="AA12" s="1" t="str">
        <f>IF(ISNA(VLOOKUP(C12,'Extract -prev'!C:I,6,0)),"Yes",IF(OR(VLOOKUP(C12,'Extract -prev'!C:I,6,0)="Closed",VLOOKUP(C12,'Extract -prev'!C:I,6,0)="Resolved"),"No","Yes"))</f>
        <v>No</v>
      </c>
      <c r="AB12" s="1" t="s">
        <v>548</v>
      </c>
      <c r="AC12" s="1"/>
      <c r="AD12" s="1"/>
    </row>
    <row r="13" spans="1:30" x14ac:dyDescent="0.25">
      <c r="A13" s="1" t="s">
        <v>676</v>
      </c>
      <c r="B13" s="1" t="s">
        <v>562</v>
      </c>
      <c r="C13" s="1" t="s">
        <v>3877</v>
      </c>
      <c r="D13" s="25">
        <v>43390.144594907404</v>
      </c>
      <c r="E13" s="25">
        <v>43390.650069444448</v>
      </c>
      <c r="F13" s="1" t="s">
        <v>916</v>
      </c>
      <c r="G13" s="1" t="s">
        <v>90</v>
      </c>
      <c r="H13" s="1" t="s">
        <v>573</v>
      </c>
      <c r="I13" s="1" t="s">
        <v>91</v>
      </c>
      <c r="J13" s="1" t="s">
        <v>1118</v>
      </c>
      <c r="K13" s="1" t="s">
        <v>3878</v>
      </c>
      <c r="L13" s="1" t="s">
        <v>3879</v>
      </c>
      <c r="M13" s="1" t="s">
        <v>793</v>
      </c>
      <c r="N13" s="1" t="s">
        <v>929</v>
      </c>
      <c r="O13" s="1" t="s">
        <v>939</v>
      </c>
      <c r="P13" s="1"/>
      <c r="Q13" s="1" t="s">
        <v>92</v>
      </c>
      <c r="R13" s="1" t="s">
        <v>544</v>
      </c>
      <c r="S13" s="1" t="s">
        <v>545</v>
      </c>
      <c r="T13" s="1"/>
      <c r="U13" s="1"/>
      <c r="V13" s="1" t="s">
        <v>1321</v>
      </c>
      <c r="W13" s="1" t="s">
        <v>964</v>
      </c>
      <c r="X13" s="1"/>
      <c r="Y13" s="25">
        <v>43401.540324074071</v>
      </c>
      <c r="Z13" s="106" t="s">
        <v>548</v>
      </c>
      <c r="AA13" s="1" t="str">
        <f>IF(ISNA(VLOOKUP(C13,'Extract -prev'!C:I,6,0)),"Yes",IF(OR(VLOOKUP(C13,'Extract -prev'!C:I,6,0)="Closed",VLOOKUP(C13,'Extract -prev'!C:I,6,0)="Resolved"),"No","Yes"))</f>
        <v>No</v>
      </c>
      <c r="AB13" s="1" t="s">
        <v>548</v>
      </c>
      <c r="AC13" s="1"/>
      <c r="AD13" s="1"/>
    </row>
    <row r="14" spans="1:30" x14ac:dyDescent="0.25">
      <c r="A14" s="1" t="s">
        <v>676</v>
      </c>
      <c r="B14" s="1" t="s">
        <v>562</v>
      </c>
      <c r="C14" s="1" t="s">
        <v>3889</v>
      </c>
      <c r="D14" s="25">
        <v>43390.067430555559</v>
      </c>
      <c r="E14" s="25">
        <v>43390.655694444446</v>
      </c>
      <c r="F14" s="1" t="s">
        <v>916</v>
      </c>
      <c r="G14" s="1" t="s">
        <v>90</v>
      </c>
      <c r="H14" s="1" t="s">
        <v>573</v>
      </c>
      <c r="I14" s="1" t="s">
        <v>91</v>
      </c>
      <c r="J14" s="1" t="s">
        <v>1118</v>
      </c>
      <c r="K14" s="1" t="s">
        <v>3890</v>
      </c>
      <c r="L14" s="1" t="s">
        <v>3891</v>
      </c>
      <c r="M14" s="1" t="s">
        <v>793</v>
      </c>
      <c r="N14" s="1" t="s">
        <v>41</v>
      </c>
      <c r="O14" s="1" t="s">
        <v>928</v>
      </c>
      <c r="P14" s="1"/>
      <c r="Q14" s="1" t="s">
        <v>92</v>
      </c>
      <c r="R14" s="1" t="s">
        <v>544</v>
      </c>
      <c r="S14" s="1" t="s">
        <v>545</v>
      </c>
      <c r="T14" s="1"/>
      <c r="U14" s="1"/>
      <c r="V14" s="1" t="s">
        <v>1321</v>
      </c>
      <c r="W14" s="1" t="s">
        <v>964</v>
      </c>
      <c r="X14" s="1"/>
      <c r="Y14" s="25">
        <v>43401.547962962963</v>
      </c>
      <c r="Z14" s="106" t="s">
        <v>548</v>
      </c>
      <c r="AA14" s="1" t="str">
        <f>IF(ISNA(VLOOKUP(C14,'Extract -prev'!C:I,6,0)),"Yes",IF(OR(VLOOKUP(C14,'Extract -prev'!C:I,6,0)="Closed",VLOOKUP(C14,'Extract -prev'!C:I,6,0)="Resolved"),"No","Yes"))</f>
        <v>No</v>
      </c>
      <c r="AB14" s="1" t="s">
        <v>548</v>
      </c>
      <c r="AC14" s="1"/>
      <c r="AD14" s="1"/>
    </row>
    <row r="15" spans="1:30" x14ac:dyDescent="0.25">
      <c r="A15" s="1" t="s">
        <v>676</v>
      </c>
      <c r="B15" s="1" t="s">
        <v>562</v>
      </c>
      <c r="C15" s="1" t="s">
        <v>3892</v>
      </c>
      <c r="D15" s="25">
        <v>43390.086574074077</v>
      </c>
      <c r="E15" s="25">
        <v>43390.656307870369</v>
      </c>
      <c r="F15" s="1" t="s">
        <v>833</v>
      </c>
      <c r="G15" s="1" t="s">
        <v>90</v>
      </c>
      <c r="H15" s="1" t="s">
        <v>573</v>
      </c>
      <c r="I15" s="1" t="s">
        <v>91</v>
      </c>
      <c r="J15" s="1" t="s">
        <v>1118</v>
      </c>
      <c r="K15" s="1" t="s">
        <v>3893</v>
      </c>
      <c r="L15" s="1" t="s">
        <v>2236</v>
      </c>
      <c r="M15" s="1" t="s">
        <v>793</v>
      </c>
      <c r="N15" s="1" t="s">
        <v>40</v>
      </c>
      <c r="O15" s="1" t="s">
        <v>1360</v>
      </c>
      <c r="P15" s="1"/>
      <c r="Q15" s="1" t="s">
        <v>92</v>
      </c>
      <c r="R15" s="1" t="s">
        <v>544</v>
      </c>
      <c r="S15" s="1" t="s">
        <v>545</v>
      </c>
      <c r="T15" s="1"/>
      <c r="U15" s="1"/>
      <c r="V15" s="1" t="s">
        <v>966</v>
      </c>
      <c r="W15" s="1" t="s">
        <v>967</v>
      </c>
      <c r="X15" s="1"/>
      <c r="Y15" s="25">
        <v>43401.543599537035</v>
      </c>
      <c r="Z15" s="106" t="s">
        <v>548</v>
      </c>
      <c r="AA15" s="1" t="str">
        <f>IF(ISNA(VLOOKUP(C15,'Extract -prev'!C:I,6,0)),"Yes",IF(OR(VLOOKUP(C15,'Extract -prev'!C:I,6,0)="Closed",VLOOKUP(C15,'Extract -prev'!C:I,6,0)="Resolved"),"No","Yes"))</f>
        <v>No</v>
      </c>
      <c r="AB15" s="1" t="s">
        <v>548</v>
      </c>
      <c r="AC15" s="1"/>
      <c r="AD15" s="1"/>
    </row>
    <row r="16" spans="1:30" x14ac:dyDescent="0.25">
      <c r="A16" s="1" t="s">
        <v>676</v>
      </c>
      <c r="B16" s="1" t="s">
        <v>562</v>
      </c>
      <c r="C16" s="1" t="s">
        <v>3900</v>
      </c>
      <c r="D16" s="25">
        <v>43390.058599537035</v>
      </c>
      <c r="E16" s="25">
        <v>43390.659699074073</v>
      </c>
      <c r="F16" s="1" t="s">
        <v>916</v>
      </c>
      <c r="G16" s="1" t="s">
        <v>90</v>
      </c>
      <c r="H16" s="1" t="s">
        <v>573</v>
      </c>
      <c r="I16" s="1" t="s">
        <v>91</v>
      </c>
      <c r="J16" s="1" t="s">
        <v>1118</v>
      </c>
      <c r="K16" s="1" t="s">
        <v>3901</v>
      </c>
      <c r="L16" s="1" t="s">
        <v>1752</v>
      </c>
      <c r="M16" s="1" t="s">
        <v>793</v>
      </c>
      <c r="N16" s="1" t="s">
        <v>41</v>
      </c>
      <c r="O16" s="1" t="s">
        <v>1457</v>
      </c>
      <c r="P16" s="1"/>
      <c r="Q16" s="1" t="s">
        <v>92</v>
      </c>
      <c r="R16" s="1" t="s">
        <v>544</v>
      </c>
      <c r="S16" s="1" t="s">
        <v>545</v>
      </c>
      <c r="T16" s="1"/>
      <c r="U16" s="1"/>
      <c r="V16" s="1" t="s">
        <v>1258</v>
      </c>
      <c r="W16" s="1" t="s">
        <v>1259</v>
      </c>
      <c r="X16" s="1"/>
      <c r="Y16" s="25">
        <v>43401.537800925929</v>
      </c>
      <c r="Z16" s="106" t="s">
        <v>548</v>
      </c>
      <c r="AA16" s="1" t="str">
        <f>IF(ISNA(VLOOKUP(C16,'Extract -prev'!C:I,6,0)),"Yes",IF(OR(VLOOKUP(C16,'Extract -prev'!C:I,6,0)="Closed",VLOOKUP(C16,'Extract -prev'!C:I,6,0)="Resolved"),"No","Yes"))</f>
        <v>No</v>
      </c>
      <c r="AB16" s="1" t="s">
        <v>548</v>
      </c>
      <c r="AC16" s="1"/>
      <c r="AD16" s="1"/>
    </row>
    <row r="17" spans="1:30" x14ac:dyDescent="0.25">
      <c r="A17" s="1" t="s">
        <v>676</v>
      </c>
      <c r="B17" s="1" t="s">
        <v>562</v>
      </c>
      <c r="C17" s="1" t="s">
        <v>3894</v>
      </c>
      <c r="D17" s="25">
        <v>43390.083749999998</v>
      </c>
      <c r="E17" s="25">
        <v>43390.660081018519</v>
      </c>
      <c r="F17" s="1" t="s">
        <v>910</v>
      </c>
      <c r="G17" s="1" t="s">
        <v>90</v>
      </c>
      <c r="H17" s="1" t="s">
        <v>573</v>
      </c>
      <c r="I17" s="1" t="s">
        <v>91</v>
      </c>
      <c r="J17" s="1" t="s">
        <v>1118</v>
      </c>
      <c r="K17" s="1" t="s">
        <v>3895</v>
      </c>
      <c r="L17" s="1" t="s">
        <v>3896</v>
      </c>
      <c r="M17" s="1" t="s">
        <v>793</v>
      </c>
      <c r="N17" s="1" t="s">
        <v>929</v>
      </c>
      <c r="O17" s="1" t="s">
        <v>948</v>
      </c>
      <c r="P17" s="1"/>
      <c r="Q17" s="1" t="s">
        <v>92</v>
      </c>
      <c r="R17" s="1" t="s">
        <v>544</v>
      </c>
      <c r="S17" s="1" t="s">
        <v>545</v>
      </c>
      <c r="T17" s="1"/>
      <c r="U17" s="1"/>
      <c r="V17" s="1" t="s">
        <v>923</v>
      </c>
      <c r="W17" s="1" t="s">
        <v>2335</v>
      </c>
      <c r="X17" s="1"/>
      <c r="Y17" s="25">
        <v>43401.543437499997</v>
      </c>
      <c r="Z17" s="106" t="s">
        <v>548</v>
      </c>
      <c r="AA17" s="1" t="str">
        <f>IF(ISNA(VLOOKUP(C17,'Extract -prev'!C:I,6,0)),"Yes",IF(OR(VLOOKUP(C17,'Extract -prev'!C:I,6,0)="Closed",VLOOKUP(C17,'Extract -prev'!C:I,6,0)="Resolved"),"No","Yes"))</f>
        <v>No</v>
      </c>
      <c r="AB17" s="1" t="s">
        <v>548</v>
      </c>
      <c r="AC17" s="1"/>
      <c r="AD17" s="1"/>
    </row>
    <row r="18" spans="1:30" x14ac:dyDescent="0.25">
      <c r="A18" s="1" t="s">
        <v>676</v>
      </c>
      <c r="B18" s="1" t="s">
        <v>562</v>
      </c>
      <c r="C18" s="1" t="s">
        <v>3905</v>
      </c>
      <c r="D18" s="25">
        <v>43390.030763888892</v>
      </c>
      <c r="E18" s="25">
        <v>43390.663819444446</v>
      </c>
      <c r="F18" s="1" t="s">
        <v>910</v>
      </c>
      <c r="G18" s="1" t="s">
        <v>90</v>
      </c>
      <c r="H18" s="1" t="s">
        <v>573</v>
      </c>
      <c r="I18" s="1" t="s">
        <v>91</v>
      </c>
      <c r="J18" s="1" t="s">
        <v>1118</v>
      </c>
      <c r="K18" s="1" t="s">
        <v>3906</v>
      </c>
      <c r="L18" s="1" t="s">
        <v>3907</v>
      </c>
      <c r="M18" s="1" t="s">
        <v>793</v>
      </c>
      <c r="N18" s="1" t="s">
        <v>41</v>
      </c>
      <c r="O18" s="1" t="s">
        <v>928</v>
      </c>
      <c r="P18" s="1"/>
      <c r="Q18" s="1" t="s">
        <v>92</v>
      </c>
      <c r="R18" s="1" t="s">
        <v>544</v>
      </c>
      <c r="S18" s="1" t="s">
        <v>545</v>
      </c>
      <c r="T18" s="1"/>
      <c r="U18" s="1"/>
      <c r="V18" s="1" t="s">
        <v>1254</v>
      </c>
      <c r="W18" s="1" t="s">
        <v>1255</v>
      </c>
      <c r="X18" s="1"/>
      <c r="Y18" s="25">
        <v>43401.535046296296</v>
      </c>
      <c r="Z18" s="106" t="s">
        <v>548</v>
      </c>
      <c r="AA18" s="1" t="str">
        <f>IF(ISNA(VLOOKUP(C18,'Extract -prev'!C:I,6,0)),"Yes",IF(OR(VLOOKUP(C18,'Extract -prev'!C:I,6,0)="Closed",VLOOKUP(C18,'Extract -prev'!C:I,6,0)="Resolved"),"No","Yes"))</f>
        <v>No</v>
      </c>
      <c r="AB18" s="1" t="s">
        <v>548</v>
      </c>
      <c r="AC18" s="1"/>
      <c r="AD18" s="1"/>
    </row>
    <row r="19" spans="1:30" x14ac:dyDescent="0.25">
      <c r="A19" s="1" t="s">
        <v>676</v>
      </c>
      <c r="B19" s="1" t="s">
        <v>562</v>
      </c>
      <c r="C19" s="1" t="s">
        <v>3874</v>
      </c>
      <c r="D19" s="25">
        <v>43390.157708333332</v>
      </c>
      <c r="E19" s="25">
        <v>43390.676608796297</v>
      </c>
      <c r="F19" s="1" t="s">
        <v>1192</v>
      </c>
      <c r="G19" s="1" t="s">
        <v>90</v>
      </c>
      <c r="H19" s="1" t="s">
        <v>573</v>
      </c>
      <c r="I19" s="1" t="s">
        <v>91</v>
      </c>
      <c r="J19" s="1" t="s">
        <v>1118</v>
      </c>
      <c r="K19" s="1" t="s">
        <v>3875</v>
      </c>
      <c r="L19" s="1" t="s">
        <v>3876</v>
      </c>
      <c r="M19" s="1" t="s">
        <v>793</v>
      </c>
      <c r="N19" s="1" t="s">
        <v>929</v>
      </c>
      <c r="O19" s="1" t="s">
        <v>939</v>
      </c>
      <c r="P19" s="1"/>
      <c r="Q19" s="1" t="s">
        <v>92</v>
      </c>
      <c r="R19" s="1" t="s">
        <v>544</v>
      </c>
      <c r="S19" s="1" t="s">
        <v>545</v>
      </c>
      <c r="T19" s="1"/>
      <c r="U19" s="1"/>
      <c r="V19" s="1" t="s">
        <v>1222</v>
      </c>
      <c r="W19" s="1" t="s">
        <v>1428</v>
      </c>
      <c r="X19" s="1"/>
      <c r="Y19" s="25">
        <v>43401.540567129632</v>
      </c>
      <c r="Z19" s="106" t="s">
        <v>548</v>
      </c>
      <c r="AA19" s="1" t="str">
        <f>IF(ISNA(VLOOKUP(C19,'Extract -prev'!C:I,6,0)),"Yes",IF(OR(VLOOKUP(C19,'Extract -prev'!C:I,6,0)="Closed",VLOOKUP(C19,'Extract -prev'!C:I,6,0)="Resolved"),"No","Yes"))</f>
        <v>No</v>
      </c>
      <c r="AB19" s="1" t="s">
        <v>548</v>
      </c>
      <c r="AC19" s="1"/>
      <c r="AD19" s="1"/>
    </row>
    <row r="20" spans="1:30" x14ac:dyDescent="0.25">
      <c r="A20" s="1" t="s">
        <v>676</v>
      </c>
      <c r="B20" s="1" t="s">
        <v>562</v>
      </c>
      <c r="C20" s="1" t="s">
        <v>3902</v>
      </c>
      <c r="D20" s="25">
        <v>43390.011388888888</v>
      </c>
      <c r="E20" s="25">
        <v>43390.679467592592</v>
      </c>
      <c r="F20" s="1" t="s">
        <v>833</v>
      </c>
      <c r="G20" s="1" t="s">
        <v>90</v>
      </c>
      <c r="H20" s="1" t="s">
        <v>573</v>
      </c>
      <c r="I20" s="1" t="s">
        <v>91</v>
      </c>
      <c r="J20" s="1" t="s">
        <v>1118</v>
      </c>
      <c r="K20" s="1" t="s">
        <v>3903</v>
      </c>
      <c r="L20" s="1" t="s">
        <v>3904</v>
      </c>
      <c r="M20" s="1" t="s">
        <v>793</v>
      </c>
      <c r="N20" s="1" t="s">
        <v>41</v>
      </c>
      <c r="O20" s="1" t="s">
        <v>1005</v>
      </c>
      <c r="P20" s="1"/>
      <c r="Q20" s="1" t="s">
        <v>92</v>
      </c>
      <c r="R20" s="1" t="s">
        <v>544</v>
      </c>
      <c r="S20" s="1" t="s">
        <v>545</v>
      </c>
      <c r="T20" s="1"/>
      <c r="U20" s="1"/>
      <c r="V20" s="1" t="s">
        <v>1254</v>
      </c>
      <c r="W20" s="1" t="s">
        <v>1255</v>
      </c>
      <c r="X20" s="1"/>
      <c r="Y20" s="25">
        <v>43401.528969907406</v>
      </c>
      <c r="Z20" s="106" t="s">
        <v>548</v>
      </c>
      <c r="AA20" s="1" t="str">
        <f>IF(ISNA(VLOOKUP(C20,'Extract -prev'!C:I,6,0)),"Yes",IF(OR(VLOOKUP(C20,'Extract -prev'!C:I,6,0)="Closed",VLOOKUP(C20,'Extract -prev'!C:I,6,0)="Resolved"),"No","Yes"))</f>
        <v>No</v>
      </c>
      <c r="AB20" s="1" t="s">
        <v>548</v>
      </c>
      <c r="AC20" s="1"/>
      <c r="AD20" s="1"/>
    </row>
    <row r="21" spans="1:30" x14ac:dyDescent="0.25">
      <c r="A21" s="1" t="s">
        <v>676</v>
      </c>
      <c r="B21" s="1" t="s">
        <v>562</v>
      </c>
      <c r="C21" s="1" t="s">
        <v>3856</v>
      </c>
      <c r="D21" s="25">
        <v>43390.237696759257</v>
      </c>
      <c r="E21" s="25">
        <v>43390.687025462961</v>
      </c>
      <c r="F21" s="1" t="s">
        <v>1196</v>
      </c>
      <c r="G21" s="1" t="s">
        <v>90</v>
      </c>
      <c r="H21" s="1" t="s">
        <v>573</v>
      </c>
      <c r="I21" s="1" t="s">
        <v>91</v>
      </c>
      <c r="J21" s="1" t="s">
        <v>1118</v>
      </c>
      <c r="K21" s="1" t="s">
        <v>3857</v>
      </c>
      <c r="L21" s="1" t="s">
        <v>3858</v>
      </c>
      <c r="M21" s="1" t="s">
        <v>793</v>
      </c>
      <c r="N21" s="1" t="s">
        <v>40</v>
      </c>
      <c r="O21" s="1" t="s">
        <v>1256</v>
      </c>
      <c r="P21" s="1"/>
      <c r="Q21" s="1" t="s">
        <v>92</v>
      </c>
      <c r="R21" s="1" t="s">
        <v>544</v>
      </c>
      <c r="S21" s="1" t="s">
        <v>545</v>
      </c>
      <c r="T21" s="1"/>
      <c r="U21" s="1"/>
      <c r="V21" s="1" t="s">
        <v>1321</v>
      </c>
      <c r="W21" s="1" t="s">
        <v>964</v>
      </c>
      <c r="X21" s="1"/>
      <c r="Y21" s="25">
        <v>43401.546099537038</v>
      </c>
      <c r="Z21" s="106" t="s">
        <v>548</v>
      </c>
      <c r="AA21" s="1" t="str">
        <f>IF(ISNA(VLOOKUP(C21,'Extract -prev'!C:I,6,0)),"Yes",IF(OR(VLOOKUP(C21,'Extract -prev'!C:I,6,0)="Closed",VLOOKUP(C21,'Extract -prev'!C:I,6,0)="Resolved"),"No","Yes"))</f>
        <v>No</v>
      </c>
      <c r="AB21" s="1" t="s">
        <v>548</v>
      </c>
      <c r="AC21" s="1"/>
      <c r="AD21" s="1"/>
    </row>
    <row r="22" spans="1:30" x14ac:dyDescent="0.25">
      <c r="A22" s="1" t="s">
        <v>676</v>
      </c>
      <c r="B22" s="1" t="s">
        <v>562</v>
      </c>
      <c r="C22" s="1" t="s">
        <v>3865</v>
      </c>
      <c r="D22" s="25">
        <v>43390.185891203706</v>
      </c>
      <c r="E22" s="25">
        <v>43390.688460648147</v>
      </c>
      <c r="F22" s="1" t="s">
        <v>1196</v>
      </c>
      <c r="G22" s="1" t="s">
        <v>90</v>
      </c>
      <c r="H22" s="1" t="s">
        <v>573</v>
      </c>
      <c r="I22" s="1" t="s">
        <v>91</v>
      </c>
      <c r="J22" s="1" t="s">
        <v>1118</v>
      </c>
      <c r="K22" s="1" t="s">
        <v>3866</v>
      </c>
      <c r="L22" s="1" t="s">
        <v>3867</v>
      </c>
      <c r="M22" s="1" t="s">
        <v>793</v>
      </c>
      <c r="N22" s="1" t="s">
        <v>41</v>
      </c>
      <c r="O22" s="1" t="s">
        <v>944</v>
      </c>
      <c r="P22" s="1"/>
      <c r="Q22" s="1" t="s">
        <v>92</v>
      </c>
      <c r="R22" s="1" t="s">
        <v>544</v>
      </c>
      <c r="S22" s="1" t="s">
        <v>545</v>
      </c>
      <c r="T22" s="1"/>
      <c r="U22" s="1"/>
      <c r="V22" s="1" t="s">
        <v>1321</v>
      </c>
      <c r="W22" s="1" t="s">
        <v>964</v>
      </c>
      <c r="X22" s="1"/>
      <c r="Y22" s="25">
        <v>43401.545648148145</v>
      </c>
      <c r="Z22" s="106" t="s">
        <v>548</v>
      </c>
      <c r="AA22" s="1" t="str">
        <f>IF(ISNA(VLOOKUP(C22,'Extract -prev'!C:I,6,0)),"Yes",IF(OR(VLOOKUP(C22,'Extract -prev'!C:I,6,0)="Closed",VLOOKUP(C22,'Extract -prev'!C:I,6,0)="Resolved"),"No","Yes"))</f>
        <v>No</v>
      </c>
      <c r="AB22" s="1" t="s">
        <v>548</v>
      </c>
      <c r="AC22" s="1"/>
      <c r="AD22" s="1"/>
    </row>
    <row r="23" spans="1:30" x14ac:dyDescent="0.25">
      <c r="A23" s="1" t="s">
        <v>676</v>
      </c>
      <c r="B23" s="1" t="s">
        <v>562</v>
      </c>
      <c r="C23" s="1" t="s">
        <v>3868</v>
      </c>
      <c r="D23" s="25">
        <v>43390.183379629627</v>
      </c>
      <c r="E23" s="25">
        <v>43390.690763888888</v>
      </c>
      <c r="F23" s="1" t="s">
        <v>1196</v>
      </c>
      <c r="G23" s="1" t="s">
        <v>90</v>
      </c>
      <c r="H23" s="1" t="s">
        <v>573</v>
      </c>
      <c r="I23" s="1" t="s">
        <v>91</v>
      </c>
      <c r="J23" s="1" t="s">
        <v>1118</v>
      </c>
      <c r="K23" s="1" t="s">
        <v>3869</v>
      </c>
      <c r="L23" s="1" t="s">
        <v>3870</v>
      </c>
      <c r="M23" s="1" t="s">
        <v>793</v>
      </c>
      <c r="N23" s="1" t="s">
        <v>41</v>
      </c>
      <c r="O23" s="1" t="s">
        <v>944</v>
      </c>
      <c r="P23" s="1"/>
      <c r="Q23" s="1" t="s">
        <v>92</v>
      </c>
      <c r="R23" s="1" t="s">
        <v>544</v>
      </c>
      <c r="S23" s="1" t="s">
        <v>545</v>
      </c>
      <c r="T23" s="1"/>
      <c r="U23" s="1"/>
      <c r="V23" s="1" t="s">
        <v>1321</v>
      </c>
      <c r="W23" s="1" t="s">
        <v>964</v>
      </c>
      <c r="X23" s="1"/>
      <c r="Y23" s="25">
        <v>43401.545567129629</v>
      </c>
      <c r="Z23" s="106" t="s">
        <v>548</v>
      </c>
      <c r="AA23" s="1" t="str">
        <f>IF(ISNA(VLOOKUP(C23,'Extract -prev'!C:I,6,0)),"Yes",IF(OR(VLOOKUP(C23,'Extract -prev'!C:I,6,0)="Closed",VLOOKUP(C23,'Extract -prev'!C:I,6,0)="Resolved"),"No","Yes"))</f>
        <v>No</v>
      </c>
      <c r="AB23" s="1" t="s">
        <v>548</v>
      </c>
      <c r="AC23" s="1"/>
      <c r="AD23" s="1"/>
    </row>
    <row r="24" spans="1:30" x14ac:dyDescent="0.25">
      <c r="A24" s="1" t="s">
        <v>676</v>
      </c>
      <c r="B24" s="1" t="s">
        <v>562</v>
      </c>
      <c r="C24" s="1" t="s">
        <v>3922</v>
      </c>
      <c r="D24" s="25">
        <v>43389.818402777775</v>
      </c>
      <c r="E24" s="25">
        <v>43390.691053240742</v>
      </c>
      <c r="F24" s="1" t="s">
        <v>916</v>
      </c>
      <c r="G24" s="1" t="s">
        <v>90</v>
      </c>
      <c r="H24" s="1" t="s">
        <v>573</v>
      </c>
      <c r="I24" s="1" t="s">
        <v>91</v>
      </c>
      <c r="J24" s="1" t="s">
        <v>1118</v>
      </c>
      <c r="K24" s="1" t="s">
        <v>3923</v>
      </c>
      <c r="L24" s="1" t="s">
        <v>3924</v>
      </c>
      <c r="M24" s="1" t="s">
        <v>793</v>
      </c>
      <c r="N24" s="1" t="s">
        <v>41</v>
      </c>
      <c r="O24" s="1" t="s">
        <v>602</v>
      </c>
      <c r="P24" s="1"/>
      <c r="Q24" s="1" t="s">
        <v>92</v>
      </c>
      <c r="R24" s="1" t="s">
        <v>544</v>
      </c>
      <c r="S24" s="1" t="s">
        <v>545</v>
      </c>
      <c r="T24" s="1"/>
      <c r="U24" s="1"/>
      <c r="V24" s="1" t="s">
        <v>1098</v>
      </c>
      <c r="W24" s="1" t="s">
        <v>1099</v>
      </c>
      <c r="X24" s="1"/>
      <c r="Y24" s="25">
        <v>43401.521770833337</v>
      </c>
      <c r="Z24" s="106" t="s">
        <v>548</v>
      </c>
      <c r="AA24" s="1" t="str">
        <f>IF(ISNA(VLOOKUP(C24,'Extract -prev'!C:I,6,0)),"Yes",IF(OR(VLOOKUP(C24,'Extract -prev'!C:I,6,0)="Closed",VLOOKUP(C24,'Extract -prev'!C:I,6,0)="Resolved"),"No","Yes"))</f>
        <v>No</v>
      </c>
      <c r="AB24" s="1" t="s">
        <v>548</v>
      </c>
      <c r="AC24" s="1"/>
      <c r="AD24" s="1"/>
    </row>
    <row r="25" spans="1:30" x14ac:dyDescent="0.25">
      <c r="A25" s="1" t="s">
        <v>676</v>
      </c>
      <c r="B25" s="1" t="s">
        <v>562</v>
      </c>
      <c r="C25" s="1" t="s">
        <v>3880</v>
      </c>
      <c r="D25" s="25">
        <v>43390.104305555556</v>
      </c>
      <c r="E25" s="25">
        <v>43390.692187499997</v>
      </c>
      <c r="F25" s="1" t="s">
        <v>1196</v>
      </c>
      <c r="G25" s="1" t="s">
        <v>90</v>
      </c>
      <c r="H25" s="1" t="s">
        <v>573</v>
      </c>
      <c r="I25" s="1" t="s">
        <v>91</v>
      </c>
      <c r="J25" s="1" t="s">
        <v>1118</v>
      </c>
      <c r="K25" s="1" t="s">
        <v>3881</v>
      </c>
      <c r="L25" s="1" t="s">
        <v>3882</v>
      </c>
      <c r="M25" s="1" t="s">
        <v>793</v>
      </c>
      <c r="N25" s="1" t="s">
        <v>41</v>
      </c>
      <c r="O25" s="1" t="s">
        <v>944</v>
      </c>
      <c r="P25" s="1"/>
      <c r="Q25" s="1" t="s">
        <v>92</v>
      </c>
      <c r="R25" s="1" t="s">
        <v>544</v>
      </c>
      <c r="S25" s="1" t="s">
        <v>545</v>
      </c>
      <c r="T25" s="1"/>
      <c r="U25" s="1"/>
      <c r="V25" s="1" t="s">
        <v>966</v>
      </c>
      <c r="W25" s="1" t="s">
        <v>967</v>
      </c>
      <c r="X25" s="1"/>
      <c r="Y25" s="25">
        <v>43401.539606481485</v>
      </c>
      <c r="Z25" s="106" t="s">
        <v>548</v>
      </c>
      <c r="AA25" s="1" t="str">
        <f>IF(ISNA(VLOOKUP(C25,'Extract -prev'!C:I,6,0)),"Yes",IF(OR(VLOOKUP(C25,'Extract -prev'!C:I,6,0)="Closed",VLOOKUP(C25,'Extract -prev'!C:I,6,0)="Resolved"),"No","Yes"))</f>
        <v>No</v>
      </c>
      <c r="AB25" s="1" t="s">
        <v>548</v>
      </c>
      <c r="AC25" s="1"/>
      <c r="AD25" s="1"/>
    </row>
    <row r="26" spans="1:30" x14ac:dyDescent="0.25">
      <c r="A26" s="1" t="s">
        <v>676</v>
      </c>
      <c r="B26" s="1" t="s">
        <v>562</v>
      </c>
      <c r="C26" s="1" t="s">
        <v>3859</v>
      </c>
      <c r="D26" s="25">
        <v>43390.233553240738</v>
      </c>
      <c r="E26" s="25">
        <v>43390.714861111112</v>
      </c>
      <c r="F26" s="1" t="s">
        <v>1196</v>
      </c>
      <c r="G26" s="1" t="s">
        <v>90</v>
      </c>
      <c r="H26" s="1" t="s">
        <v>573</v>
      </c>
      <c r="I26" s="1" t="s">
        <v>91</v>
      </c>
      <c r="J26" s="1" t="s">
        <v>1118</v>
      </c>
      <c r="K26" s="1" t="s">
        <v>3860</v>
      </c>
      <c r="L26" s="1" t="s">
        <v>3861</v>
      </c>
      <c r="M26" s="1" t="s">
        <v>793</v>
      </c>
      <c r="N26" s="1" t="s">
        <v>40</v>
      </c>
      <c r="O26" s="1" t="s">
        <v>732</v>
      </c>
      <c r="P26" s="1"/>
      <c r="Q26" s="1" t="s">
        <v>92</v>
      </c>
      <c r="R26" s="1" t="s">
        <v>544</v>
      </c>
      <c r="S26" s="1" t="s">
        <v>545</v>
      </c>
      <c r="T26" s="1"/>
      <c r="U26" s="1"/>
      <c r="V26" s="1" t="s">
        <v>1321</v>
      </c>
      <c r="W26" s="1" t="s">
        <v>964</v>
      </c>
      <c r="X26" s="1"/>
      <c r="Y26" s="25">
        <v>43401.546030092592</v>
      </c>
      <c r="Z26" s="106" t="s">
        <v>548</v>
      </c>
      <c r="AA26" s="1" t="str">
        <f>IF(ISNA(VLOOKUP(C26,'Extract -prev'!C:I,6,0)),"Yes",IF(OR(VLOOKUP(C26,'Extract -prev'!C:I,6,0)="Closed",VLOOKUP(C26,'Extract -prev'!C:I,6,0)="Resolved"),"No","Yes"))</f>
        <v>No</v>
      </c>
      <c r="AB26" s="1" t="s">
        <v>548</v>
      </c>
      <c r="AC26" s="1"/>
      <c r="AD26" s="1"/>
    </row>
    <row r="27" spans="1:30" x14ac:dyDescent="0.25">
      <c r="A27" s="1" t="s">
        <v>676</v>
      </c>
      <c r="B27" s="1" t="s">
        <v>562</v>
      </c>
      <c r="C27" s="1" t="s">
        <v>4012</v>
      </c>
      <c r="D27" s="25">
        <v>43389.882997685185</v>
      </c>
      <c r="E27" s="25">
        <v>43390.746898148151</v>
      </c>
      <c r="F27" s="1" t="s">
        <v>910</v>
      </c>
      <c r="G27" s="1" t="s">
        <v>90</v>
      </c>
      <c r="H27" s="1" t="s">
        <v>573</v>
      </c>
      <c r="I27" s="1" t="s">
        <v>91</v>
      </c>
      <c r="J27" s="1" t="s">
        <v>1118</v>
      </c>
      <c r="K27" s="1" t="s">
        <v>4013</v>
      </c>
      <c r="L27" s="1" t="s">
        <v>4219</v>
      </c>
      <c r="M27" s="1" t="s">
        <v>793</v>
      </c>
      <c r="N27" s="1" t="s">
        <v>40</v>
      </c>
      <c r="O27" s="1" t="s">
        <v>732</v>
      </c>
      <c r="P27" s="1"/>
      <c r="Q27" s="1" t="s">
        <v>92</v>
      </c>
      <c r="R27" s="1" t="s">
        <v>544</v>
      </c>
      <c r="S27" s="1" t="s">
        <v>545</v>
      </c>
      <c r="T27" s="1"/>
      <c r="U27" s="1"/>
      <c r="V27" s="1" t="s">
        <v>1300</v>
      </c>
      <c r="W27" s="1" t="s">
        <v>1301</v>
      </c>
      <c r="X27" s="1"/>
      <c r="Y27" s="25">
        <v>43401.52480324074</v>
      </c>
      <c r="Z27" s="106" t="s">
        <v>548</v>
      </c>
      <c r="AA27" s="1" t="str">
        <f>IF(ISNA(VLOOKUP(C27,'Extract -prev'!C:I,6,0)),"Yes",IF(OR(VLOOKUP(C27,'Extract -prev'!C:I,6,0)="Closed",VLOOKUP(C27,'Extract -prev'!C:I,6,0)="Resolved"),"No","Yes"))</f>
        <v>No</v>
      </c>
      <c r="AB27" s="1" t="s">
        <v>548</v>
      </c>
      <c r="AC27" s="1"/>
      <c r="AD27" s="1"/>
    </row>
    <row r="28" spans="1:30" x14ac:dyDescent="0.25">
      <c r="A28" s="1" t="s">
        <v>676</v>
      </c>
      <c r="B28" s="1" t="s">
        <v>562</v>
      </c>
      <c r="C28" s="1" t="s">
        <v>4006</v>
      </c>
      <c r="D28" s="25">
        <v>43389.891446759262</v>
      </c>
      <c r="E28" s="25">
        <v>43390.768877314818</v>
      </c>
      <c r="F28" s="1" t="s">
        <v>833</v>
      </c>
      <c r="G28" s="1" t="s">
        <v>90</v>
      </c>
      <c r="H28" s="1" t="s">
        <v>573</v>
      </c>
      <c r="I28" s="1" t="s">
        <v>91</v>
      </c>
      <c r="J28" s="1" t="s">
        <v>1118</v>
      </c>
      <c r="K28" s="1" t="s">
        <v>4007</v>
      </c>
      <c r="L28" s="1" t="s">
        <v>4218</v>
      </c>
      <c r="M28" s="1" t="s">
        <v>793</v>
      </c>
      <c r="N28" s="1" t="s">
        <v>929</v>
      </c>
      <c r="O28" s="1" t="s">
        <v>948</v>
      </c>
      <c r="P28" s="1"/>
      <c r="Q28" s="1" t="s">
        <v>92</v>
      </c>
      <c r="R28" s="1" t="s">
        <v>544</v>
      </c>
      <c r="S28" s="1" t="s">
        <v>545</v>
      </c>
      <c r="T28" s="1"/>
      <c r="U28" s="1"/>
      <c r="V28" s="1" t="s">
        <v>1167</v>
      </c>
      <c r="W28" s="1" t="s">
        <v>1168</v>
      </c>
      <c r="X28" s="1"/>
      <c r="Y28" s="25">
        <v>43401.524421296293</v>
      </c>
      <c r="Z28" s="106" t="s">
        <v>548</v>
      </c>
      <c r="AA28" s="1" t="str">
        <f>IF(ISNA(VLOOKUP(C28,'Extract -prev'!C:I,6,0)),"Yes",IF(OR(VLOOKUP(C28,'Extract -prev'!C:I,6,0)="Closed",VLOOKUP(C28,'Extract -prev'!C:I,6,0)="Resolved"),"No","Yes"))</f>
        <v>No</v>
      </c>
      <c r="AB28" s="1" t="s">
        <v>548</v>
      </c>
      <c r="AC28" s="1"/>
      <c r="AD28" s="1"/>
    </row>
    <row r="29" spans="1:30" x14ac:dyDescent="0.25">
      <c r="A29" s="1" t="s">
        <v>676</v>
      </c>
      <c r="B29" s="1" t="s">
        <v>562</v>
      </c>
      <c r="C29" s="1" t="s">
        <v>3974</v>
      </c>
      <c r="D29" s="25">
        <v>43390.109490740739</v>
      </c>
      <c r="E29" s="25">
        <v>43390.788078703707</v>
      </c>
      <c r="F29" s="1" t="s">
        <v>843</v>
      </c>
      <c r="G29" s="1" t="s">
        <v>90</v>
      </c>
      <c r="H29" s="1" t="s">
        <v>573</v>
      </c>
      <c r="I29" s="1" t="s">
        <v>91</v>
      </c>
      <c r="J29" s="1" t="s">
        <v>1118</v>
      </c>
      <c r="K29" s="1" t="s">
        <v>3975</v>
      </c>
      <c r="L29" s="1" t="s">
        <v>4207</v>
      </c>
      <c r="M29" s="1" t="s">
        <v>793</v>
      </c>
      <c r="N29" s="1" t="s">
        <v>41</v>
      </c>
      <c r="O29" s="1" t="s">
        <v>934</v>
      </c>
      <c r="P29" s="1"/>
      <c r="Q29" s="1" t="s">
        <v>92</v>
      </c>
      <c r="R29" s="1" t="s">
        <v>544</v>
      </c>
      <c r="S29" s="1" t="s">
        <v>545</v>
      </c>
      <c r="T29" s="1"/>
      <c r="U29" s="1"/>
      <c r="V29" s="1" t="s">
        <v>1252</v>
      </c>
      <c r="W29" s="1" t="s">
        <v>1253</v>
      </c>
      <c r="X29" s="1"/>
      <c r="Y29" s="25">
        <v>43401.539849537039</v>
      </c>
      <c r="Z29" s="106" t="s">
        <v>548</v>
      </c>
      <c r="AA29" s="1" t="str">
        <f>IF(ISNA(VLOOKUP(C29,'Extract -prev'!C:I,6,0)),"Yes",IF(OR(VLOOKUP(C29,'Extract -prev'!C:I,6,0)="Closed",VLOOKUP(C29,'Extract -prev'!C:I,6,0)="Resolved"),"No","Yes"))</f>
        <v>No</v>
      </c>
      <c r="AB29" s="1" t="s">
        <v>548</v>
      </c>
      <c r="AC29" s="1"/>
      <c r="AD29" s="1"/>
    </row>
    <row r="30" spans="1:30" x14ac:dyDescent="0.25">
      <c r="A30" s="1" t="s">
        <v>676</v>
      </c>
      <c r="B30" s="1" t="s">
        <v>562</v>
      </c>
      <c r="C30" s="1" t="s">
        <v>4020</v>
      </c>
      <c r="D30" s="25">
        <v>43389.799884259257</v>
      </c>
      <c r="E30" s="25">
        <v>43390.791180555556</v>
      </c>
      <c r="F30" s="1" t="s">
        <v>833</v>
      </c>
      <c r="G30" s="1" t="s">
        <v>90</v>
      </c>
      <c r="H30" s="1" t="s">
        <v>573</v>
      </c>
      <c r="I30" s="1" t="s">
        <v>91</v>
      </c>
      <c r="J30" s="1" t="s">
        <v>1118</v>
      </c>
      <c r="K30" s="1" t="s">
        <v>4021</v>
      </c>
      <c r="L30" s="1" t="s">
        <v>2651</v>
      </c>
      <c r="M30" s="1" t="s">
        <v>793</v>
      </c>
      <c r="N30" s="1" t="s">
        <v>40</v>
      </c>
      <c r="O30" s="1" t="s">
        <v>932</v>
      </c>
      <c r="P30" s="1"/>
      <c r="Q30" s="1" t="s">
        <v>92</v>
      </c>
      <c r="R30" s="1" t="s">
        <v>544</v>
      </c>
      <c r="S30" s="1" t="s">
        <v>545</v>
      </c>
      <c r="T30" s="1"/>
      <c r="U30" s="1"/>
      <c r="V30" s="1" t="s">
        <v>1260</v>
      </c>
      <c r="W30" s="1" t="s">
        <v>1006</v>
      </c>
      <c r="X30" s="1"/>
      <c r="Y30" s="25">
        <v>43401.521608796298</v>
      </c>
      <c r="Z30" s="106" t="s">
        <v>548</v>
      </c>
      <c r="AA30" s="1" t="str">
        <f>IF(ISNA(VLOOKUP(C30,'Extract -prev'!C:I,6,0)),"Yes",IF(OR(VLOOKUP(C30,'Extract -prev'!C:I,6,0)="Closed",VLOOKUP(C30,'Extract -prev'!C:I,6,0)="Resolved"),"No","Yes"))</f>
        <v>No</v>
      </c>
      <c r="AB30" s="1" t="s">
        <v>548</v>
      </c>
      <c r="AC30" s="1"/>
      <c r="AD30" s="1"/>
    </row>
    <row r="31" spans="1:30" x14ac:dyDescent="0.25">
      <c r="A31" s="1" t="s">
        <v>676</v>
      </c>
      <c r="B31" s="1" t="s">
        <v>562</v>
      </c>
      <c r="C31" s="1" t="s">
        <v>3978</v>
      </c>
      <c r="D31" s="25">
        <v>43390.089733796296</v>
      </c>
      <c r="E31" s="25">
        <v>43390.802210648151</v>
      </c>
      <c r="F31" s="1" t="s">
        <v>843</v>
      </c>
      <c r="G31" s="1" t="s">
        <v>90</v>
      </c>
      <c r="H31" s="1" t="s">
        <v>573</v>
      </c>
      <c r="I31" s="1" t="s">
        <v>91</v>
      </c>
      <c r="J31" s="1" t="s">
        <v>1118</v>
      </c>
      <c r="K31" s="1" t="s">
        <v>4209</v>
      </c>
      <c r="L31" s="1" t="s">
        <v>4210</v>
      </c>
      <c r="M31" s="1" t="s">
        <v>793</v>
      </c>
      <c r="N31" s="1" t="s">
        <v>41</v>
      </c>
      <c r="O31" s="1" t="s">
        <v>934</v>
      </c>
      <c r="P31" s="1"/>
      <c r="Q31" s="1" t="s">
        <v>92</v>
      </c>
      <c r="R31" s="1" t="s">
        <v>544</v>
      </c>
      <c r="S31" s="1" t="s">
        <v>545</v>
      </c>
      <c r="T31" s="1"/>
      <c r="U31" s="1"/>
      <c r="V31" s="1" t="s">
        <v>966</v>
      </c>
      <c r="W31" s="1" t="s">
        <v>967</v>
      </c>
      <c r="X31" s="1"/>
      <c r="Y31" s="25">
        <v>43401.543819444443</v>
      </c>
      <c r="Z31" s="106" t="s">
        <v>548</v>
      </c>
      <c r="AA31" s="1" t="str">
        <f>IF(ISNA(VLOOKUP(C31,'Extract -prev'!C:I,6,0)),"Yes",IF(OR(VLOOKUP(C31,'Extract -prev'!C:I,6,0)="Closed",VLOOKUP(C31,'Extract -prev'!C:I,6,0)="Resolved"),"No","Yes"))</f>
        <v>No</v>
      </c>
      <c r="AB31" s="1" t="s">
        <v>548</v>
      </c>
      <c r="AC31" s="1"/>
      <c r="AD31" s="1"/>
    </row>
    <row r="32" spans="1:30" x14ac:dyDescent="0.25">
      <c r="A32" s="1" t="s">
        <v>676</v>
      </c>
      <c r="B32" s="1" t="s">
        <v>562</v>
      </c>
      <c r="C32" s="1" t="s">
        <v>4022</v>
      </c>
      <c r="D32" s="25">
        <v>43389.768599537034</v>
      </c>
      <c r="E32" s="25">
        <v>43390.817893518521</v>
      </c>
      <c r="F32" s="1" t="s">
        <v>833</v>
      </c>
      <c r="G32" s="1" t="s">
        <v>90</v>
      </c>
      <c r="H32" s="1" t="s">
        <v>573</v>
      </c>
      <c r="I32" s="1" t="s">
        <v>91</v>
      </c>
      <c r="J32" s="1" t="s">
        <v>1118</v>
      </c>
      <c r="K32" s="1" t="s">
        <v>4023</v>
      </c>
      <c r="L32" s="1" t="s">
        <v>4221</v>
      </c>
      <c r="M32" s="1" t="s">
        <v>793</v>
      </c>
      <c r="N32" s="1" t="s">
        <v>41</v>
      </c>
      <c r="O32" s="1" t="s">
        <v>934</v>
      </c>
      <c r="P32" s="1"/>
      <c r="Q32" s="1" t="s">
        <v>92</v>
      </c>
      <c r="R32" s="1" t="s">
        <v>544</v>
      </c>
      <c r="S32" s="1" t="s">
        <v>545</v>
      </c>
      <c r="T32" s="1"/>
      <c r="U32" s="1"/>
      <c r="V32" s="1" t="s">
        <v>946</v>
      </c>
      <c r="W32" s="1" t="s">
        <v>2923</v>
      </c>
      <c r="X32" s="1"/>
      <c r="Y32" s="25">
        <v>43401.519930555558</v>
      </c>
      <c r="Z32" s="106" t="s">
        <v>548</v>
      </c>
      <c r="AA32" s="1" t="str">
        <f>IF(ISNA(VLOOKUP(C32,'Extract -prev'!C:I,6,0)),"Yes",IF(OR(VLOOKUP(C32,'Extract -prev'!C:I,6,0)="Closed",VLOOKUP(C32,'Extract -prev'!C:I,6,0)="Resolved"),"No","Yes"))</f>
        <v>No</v>
      </c>
      <c r="AB32" s="1" t="s">
        <v>548</v>
      </c>
      <c r="AC32" s="1"/>
      <c r="AD32" s="1"/>
    </row>
    <row r="33" spans="1:30" x14ac:dyDescent="0.25">
      <c r="A33" s="1" t="s">
        <v>676</v>
      </c>
      <c r="B33" s="1" t="s">
        <v>562</v>
      </c>
      <c r="C33" s="1" t="s">
        <v>3983</v>
      </c>
      <c r="D33" s="25">
        <v>43390.024282407408</v>
      </c>
      <c r="E33" s="25">
        <v>43390.818564814814</v>
      </c>
      <c r="F33" s="1" t="s">
        <v>843</v>
      </c>
      <c r="G33" s="1" t="s">
        <v>90</v>
      </c>
      <c r="H33" s="1" t="s">
        <v>573</v>
      </c>
      <c r="I33" s="1" t="s">
        <v>91</v>
      </c>
      <c r="J33" s="1" t="s">
        <v>1118</v>
      </c>
      <c r="K33" s="1" t="s">
        <v>3909</v>
      </c>
      <c r="L33" s="1" t="s">
        <v>4212</v>
      </c>
      <c r="M33" s="1" t="s">
        <v>793</v>
      </c>
      <c r="N33" s="1" t="s">
        <v>41</v>
      </c>
      <c r="O33" s="1" t="s">
        <v>934</v>
      </c>
      <c r="P33" s="1"/>
      <c r="Q33" s="1" t="s">
        <v>92</v>
      </c>
      <c r="R33" s="1" t="s">
        <v>544</v>
      </c>
      <c r="S33" s="1" t="s">
        <v>545</v>
      </c>
      <c r="T33" s="1"/>
      <c r="U33" s="1"/>
      <c r="V33" s="1" t="s">
        <v>1254</v>
      </c>
      <c r="W33" s="1" t="s">
        <v>1255</v>
      </c>
      <c r="X33" s="1"/>
      <c r="Y33" s="25">
        <v>43401.529687499999</v>
      </c>
      <c r="Z33" s="106" t="s">
        <v>548</v>
      </c>
      <c r="AA33" s="1" t="str">
        <f>IF(ISNA(VLOOKUP(C33,'Extract -prev'!C:I,6,0)),"Yes",IF(OR(VLOOKUP(C33,'Extract -prev'!C:I,6,0)="Closed",VLOOKUP(C33,'Extract -prev'!C:I,6,0)="Resolved"),"No","Yes"))</f>
        <v>No</v>
      </c>
      <c r="AB33" s="1" t="s">
        <v>548</v>
      </c>
      <c r="AC33" s="1"/>
      <c r="AD33" s="1"/>
    </row>
    <row r="34" spans="1:30" x14ac:dyDescent="0.25">
      <c r="A34" s="1" t="s">
        <v>676</v>
      </c>
      <c r="B34" s="1" t="s">
        <v>562</v>
      </c>
      <c r="C34" s="1" t="s">
        <v>3992</v>
      </c>
      <c r="D34" s="25">
        <v>43389.997696759259</v>
      </c>
      <c r="E34" s="25">
        <v>43390.827372685184</v>
      </c>
      <c r="F34" s="1" t="s">
        <v>843</v>
      </c>
      <c r="G34" s="1" t="s">
        <v>90</v>
      </c>
      <c r="H34" s="1" t="s">
        <v>573</v>
      </c>
      <c r="I34" s="1" t="s">
        <v>91</v>
      </c>
      <c r="J34" s="1" t="s">
        <v>1118</v>
      </c>
      <c r="K34" s="1" t="s">
        <v>3993</v>
      </c>
      <c r="L34" s="1" t="s">
        <v>4215</v>
      </c>
      <c r="M34" s="1" t="s">
        <v>793</v>
      </c>
      <c r="N34" s="1" t="s">
        <v>41</v>
      </c>
      <c r="O34" s="1" t="s">
        <v>934</v>
      </c>
      <c r="P34" s="1"/>
      <c r="Q34" s="1" t="s">
        <v>92</v>
      </c>
      <c r="R34" s="1" t="s">
        <v>544</v>
      </c>
      <c r="S34" s="1" t="s">
        <v>545</v>
      </c>
      <c r="T34" s="1"/>
      <c r="U34" s="1"/>
      <c r="V34" s="1" t="s">
        <v>1252</v>
      </c>
      <c r="W34" s="1" t="s">
        <v>1253</v>
      </c>
      <c r="X34" s="1"/>
      <c r="Y34" s="25">
        <v>43401.525682870371</v>
      </c>
      <c r="Z34" s="106" t="s">
        <v>548</v>
      </c>
      <c r="AA34" s="1" t="str">
        <f>IF(ISNA(VLOOKUP(C34,'Extract -prev'!C:I,6,0)),"Yes",IF(OR(VLOOKUP(C34,'Extract -prev'!C:I,6,0)="Closed",VLOOKUP(C34,'Extract -prev'!C:I,6,0)="Resolved"),"No","Yes"))</f>
        <v>No</v>
      </c>
      <c r="AB34" s="1" t="s">
        <v>548</v>
      </c>
      <c r="AC34" s="1"/>
      <c r="AD34" s="1"/>
    </row>
    <row r="35" spans="1:30" x14ac:dyDescent="0.25">
      <c r="A35" s="1" t="s">
        <v>676</v>
      </c>
      <c r="B35" s="1" t="s">
        <v>562</v>
      </c>
      <c r="C35" s="1" t="s">
        <v>4002</v>
      </c>
      <c r="D35" s="25">
        <v>43389.924305555556</v>
      </c>
      <c r="E35" s="25">
        <v>43390.834930555553</v>
      </c>
      <c r="F35" s="1" t="s">
        <v>843</v>
      </c>
      <c r="G35" s="1" t="s">
        <v>90</v>
      </c>
      <c r="H35" s="1" t="s">
        <v>573</v>
      </c>
      <c r="I35" s="1" t="s">
        <v>91</v>
      </c>
      <c r="J35" s="1" t="s">
        <v>1118</v>
      </c>
      <c r="K35" s="1" t="s">
        <v>4003</v>
      </c>
      <c r="L35" s="1" t="s">
        <v>4217</v>
      </c>
      <c r="M35" s="1" t="s">
        <v>793</v>
      </c>
      <c r="N35" s="1" t="s">
        <v>929</v>
      </c>
      <c r="O35" s="1" t="s">
        <v>948</v>
      </c>
      <c r="P35" s="1"/>
      <c r="Q35" s="1" t="s">
        <v>92</v>
      </c>
      <c r="R35" s="1" t="s">
        <v>544</v>
      </c>
      <c r="S35" s="1" t="s">
        <v>545</v>
      </c>
      <c r="T35" s="1"/>
      <c r="U35" s="1"/>
      <c r="V35" s="1" t="s">
        <v>1307</v>
      </c>
      <c r="W35" s="1" t="s">
        <v>1308</v>
      </c>
      <c r="X35" s="1"/>
      <c r="Y35" s="25">
        <v>43401.524722222224</v>
      </c>
      <c r="Z35" s="106" t="s">
        <v>548</v>
      </c>
      <c r="AA35" s="1" t="str">
        <f>IF(ISNA(VLOOKUP(C35,'Extract -prev'!C:I,6,0)),"Yes",IF(OR(VLOOKUP(C35,'Extract -prev'!C:I,6,0)="Closed",VLOOKUP(C35,'Extract -prev'!C:I,6,0)="Resolved"),"No","Yes"))</f>
        <v>No</v>
      </c>
      <c r="AB35" s="1" t="s">
        <v>548</v>
      </c>
      <c r="AC35" s="1"/>
      <c r="AD35" s="1"/>
    </row>
    <row r="36" spans="1:30" x14ac:dyDescent="0.25">
      <c r="A36" s="1" t="s">
        <v>676</v>
      </c>
      <c r="B36" s="1" t="s">
        <v>562</v>
      </c>
      <c r="C36" s="1" t="s">
        <v>4016</v>
      </c>
      <c r="D36" s="25">
        <v>43389.803819444445</v>
      </c>
      <c r="E36" s="25">
        <v>43390.858472222222</v>
      </c>
      <c r="F36" s="1" t="s">
        <v>843</v>
      </c>
      <c r="G36" s="1" t="s">
        <v>90</v>
      </c>
      <c r="H36" s="1" t="s">
        <v>573</v>
      </c>
      <c r="I36" s="1" t="s">
        <v>91</v>
      </c>
      <c r="J36" s="1" t="s">
        <v>1118</v>
      </c>
      <c r="K36" s="1" t="s">
        <v>4017</v>
      </c>
      <c r="L36" s="1" t="s">
        <v>4220</v>
      </c>
      <c r="M36" s="1" t="s">
        <v>793</v>
      </c>
      <c r="N36" s="1" t="s">
        <v>1372</v>
      </c>
      <c r="O36" s="1" t="s">
        <v>932</v>
      </c>
      <c r="P36" s="1"/>
      <c r="Q36" s="1" t="s">
        <v>92</v>
      </c>
      <c r="R36" s="1" t="s">
        <v>544</v>
      </c>
      <c r="S36" s="1" t="s">
        <v>545</v>
      </c>
      <c r="T36" s="1"/>
      <c r="U36" s="1"/>
      <c r="V36" s="1" t="s">
        <v>1252</v>
      </c>
      <c r="W36" s="1" t="s">
        <v>1253</v>
      </c>
      <c r="X36" s="1"/>
      <c r="Y36" s="25">
        <v>43401.521689814814</v>
      </c>
      <c r="Z36" s="106" t="s">
        <v>548</v>
      </c>
      <c r="AA36" s="1" t="str">
        <f>IF(ISNA(VLOOKUP(C36,'Extract -prev'!C:I,6,0)),"Yes",IF(OR(VLOOKUP(C36,'Extract -prev'!C:I,6,0)="Closed",VLOOKUP(C36,'Extract -prev'!C:I,6,0)="Resolved"),"No","Yes"))</f>
        <v>No</v>
      </c>
      <c r="AB36" s="1" t="s">
        <v>548</v>
      </c>
      <c r="AC36" s="1"/>
      <c r="AD36" s="1"/>
    </row>
    <row r="37" spans="1:30" x14ac:dyDescent="0.25">
      <c r="A37" s="1" t="s">
        <v>676</v>
      </c>
      <c r="B37" s="1" t="s">
        <v>562</v>
      </c>
      <c r="C37" s="1" t="s">
        <v>4171</v>
      </c>
      <c r="D37" s="25">
        <v>43391.221412037034</v>
      </c>
      <c r="E37" s="25">
        <v>43391.221851851849</v>
      </c>
      <c r="F37" s="1"/>
      <c r="G37" s="1" t="s">
        <v>90</v>
      </c>
      <c r="H37" s="1" t="s">
        <v>943</v>
      </c>
      <c r="I37" s="1" t="s">
        <v>91</v>
      </c>
      <c r="J37" s="1" t="s">
        <v>1118</v>
      </c>
      <c r="K37" s="1" t="s">
        <v>4172</v>
      </c>
      <c r="L37" s="1"/>
      <c r="M37" s="1"/>
      <c r="N37" s="1"/>
      <c r="O37" s="1"/>
      <c r="P37" s="1"/>
      <c r="Q37" s="1" t="s">
        <v>92</v>
      </c>
      <c r="R37" s="1" t="s">
        <v>544</v>
      </c>
      <c r="S37" s="1" t="s">
        <v>545</v>
      </c>
      <c r="T37" s="1"/>
      <c r="U37" s="1"/>
      <c r="V37" s="1" t="s">
        <v>1321</v>
      </c>
      <c r="W37" s="1" t="s">
        <v>964</v>
      </c>
      <c r="X37" s="1"/>
      <c r="Y37" s="25">
        <v>43391.222037037034</v>
      </c>
      <c r="Z37" s="106" t="s">
        <v>548</v>
      </c>
      <c r="AA37" s="1"/>
      <c r="AB37" s="1" t="s">
        <v>548</v>
      </c>
      <c r="AC37" s="1"/>
      <c r="AD37" s="1"/>
    </row>
    <row r="38" spans="1:30" x14ac:dyDescent="0.25">
      <c r="A38" s="1" t="s">
        <v>676</v>
      </c>
      <c r="B38" s="1" t="s">
        <v>562</v>
      </c>
      <c r="C38" s="1" t="s">
        <v>4163</v>
      </c>
      <c r="D38" s="25">
        <v>43391.765636574077</v>
      </c>
      <c r="E38" s="25">
        <v>43391.804583333331</v>
      </c>
      <c r="F38" s="1" t="s">
        <v>4164</v>
      </c>
      <c r="G38" s="1" t="s">
        <v>90</v>
      </c>
      <c r="H38" s="1" t="s">
        <v>573</v>
      </c>
      <c r="I38" s="1" t="s">
        <v>91</v>
      </c>
      <c r="J38" s="1" t="s">
        <v>1118</v>
      </c>
      <c r="K38" s="1" t="s">
        <v>4165</v>
      </c>
      <c r="L38" s="1" t="s">
        <v>4166</v>
      </c>
      <c r="M38" s="1" t="s">
        <v>793</v>
      </c>
      <c r="N38" s="1" t="s">
        <v>3365</v>
      </c>
      <c r="O38" s="1" t="s">
        <v>3366</v>
      </c>
      <c r="P38" s="1"/>
      <c r="Q38" s="1" t="s">
        <v>92</v>
      </c>
      <c r="R38" s="1" t="s">
        <v>544</v>
      </c>
      <c r="S38" s="1" t="s">
        <v>545</v>
      </c>
      <c r="T38" s="1"/>
      <c r="U38" s="1"/>
      <c r="V38" s="1" t="s">
        <v>1223</v>
      </c>
      <c r="W38" s="1" t="s">
        <v>1224</v>
      </c>
      <c r="X38" s="1"/>
      <c r="Y38" s="25">
        <v>43402.542442129627</v>
      </c>
      <c r="Z38" s="106" t="s">
        <v>548</v>
      </c>
      <c r="AA38" s="1" t="str">
        <f>IF(ISNA(VLOOKUP(C38,'Extract -prev'!C:I,6,0)),"Yes",IF(OR(VLOOKUP(C38,'Extract -prev'!C:I,6,0)="Closed",VLOOKUP(C38,'Extract -prev'!C:I,6,0)="Resolved"),"No","Yes"))</f>
        <v>No</v>
      </c>
      <c r="AB38" s="1" t="s">
        <v>548</v>
      </c>
      <c r="AC38" s="1"/>
      <c r="AD38" s="1"/>
    </row>
    <row r="39" spans="1:30" x14ac:dyDescent="0.25">
      <c r="A39" s="1" t="s">
        <v>676</v>
      </c>
      <c r="B39" s="1" t="s">
        <v>562</v>
      </c>
      <c r="C39" s="1" t="s">
        <v>4110</v>
      </c>
      <c r="D39" s="25">
        <v>43392.066331018519</v>
      </c>
      <c r="E39" s="25">
        <v>43392.067523148151</v>
      </c>
      <c r="F39" s="1"/>
      <c r="G39" s="1" t="s">
        <v>90</v>
      </c>
      <c r="H39" s="1" t="s">
        <v>943</v>
      </c>
      <c r="I39" s="1" t="s">
        <v>91</v>
      </c>
      <c r="J39" s="1" t="s">
        <v>1118</v>
      </c>
      <c r="K39" s="1" t="s">
        <v>4111</v>
      </c>
      <c r="L39" s="1"/>
      <c r="M39" s="1"/>
      <c r="N39" s="1"/>
      <c r="O39" s="1"/>
      <c r="P39" s="1"/>
      <c r="Q39" s="1" t="s">
        <v>92</v>
      </c>
      <c r="R39" s="1" t="s">
        <v>544</v>
      </c>
      <c r="S39" s="1" t="s">
        <v>545</v>
      </c>
      <c r="T39" s="1"/>
      <c r="U39" s="1"/>
      <c r="V39" s="1" t="s">
        <v>966</v>
      </c>
      <c r="W39" s="1" t="s">
        <v>967</v>
      </c>
      <c r="X39" s="1"/>
      <c r="Y39" s="25">
        <v>43392.067708333336</v>
      </c>
      <c r="Z39" s="106" t="s">
        <v>548</v>
      </c>
      <c r="AA39" s="1"/>
      <c r="AB39" s="1" t="s">
        <v>548</v>
      </c>
      <c r="AC39" s="1"/>
      <c r="AD39" s="1"/>
    </row>
    <row r="40" spans="1:30" x14ac:dyDescent="0.25">
      <c r="A40" s="1" t="s">
        <v>676</v>
      </c>
      <c r="B40" s="1" t="s">
        <v>562</v>
      </c>
      <c r="C40" s="1" t="s">
        <v>4128</v>
      </c>
      <c r="D40" s="25">
        <v>43392.000879629632</v>
      </c>
      <c r="E40" s="25">
        <v>43392.502256944441</v>
      </c>
      <c r="F40" s="1" t="s">
        <v>911</v>
      </c>
      <c r="G40" s="1" t="s">
        <v>90</v>
      </c>
      <c r="H40" s="1" t="s">
        <v>573</v>
      </c>
      <c r="I40" s="1" t="s">
        <v>91</v>
      </c>
      <c r="J40" s="1" t="s">
        <v>1118</v>
      </c>
      <c r="K40" s="1" t="s">
        <v>4129</v>
      </c>
      <c r="L40" s="1" t="s">
        <v>4130</v>
      </c>
      <c r="M40" s="1" t="s">
        <v>793</v>
      </c>
      <c r="N40" s="1" t="s">
        <v>41</v>
      </c>
      <c r="O40" s="1" t="s">
        <v>934</v>
      </c>
      <c r="P40" s="1"/>
      <c r="Q40" s="1" t="s">
        <v>92</v>
      </c>
      <c r="R40" s="1" t="s">
        <v>544</v>
      </c>
      <c r="S40" s="1" t="s">
        <v>545</v>
      </c>
      <c r="T40" s="1"/>
      <c r="U40" s="1"/>
      <c r="V40" s="1" t="s">
        <v>1254</v>
      </c>
      <c r="W40" s="1" t="s">
        <v>1255</v>
      </c>
      <c r="X40" s="1"/>
      <c r="Y40" s="25">
        <v>43403.513425925928</v>
      </c>
      <c r="Z40" s="106" t="s">
        <v>548</v>
      </c>
      <c r="AA40" s="1" t="str">
        <f>IF(ISNA(VLOOKUP(C40,'Extract -prev'!C:I,6,0)),"Yes",IF(OR(VLOOKUP(C40,'Extract -prev'!C:I,6,0)="Closed",VLOOKUP(C40,'Extract -prev'!C:I,6,0)="Resolved"),"No","Yes"))</f>
        <v>No</v>
      </c>
      <c r="AB40" s="1" t="s">
        <v>548</v>
      </c>
      <c r="AC40" s="1"/>
      <c r="AD40" s="1"/>
    </row>
    <row r="41" spans="1:30" x14ac:dyDescent="0.25">
      <c r="A41" s="1" t="s">
        <v>676</v>
      </c>
      <c r="B41" s="1" t="s">
        <v>562</v>
      </c>
      <c r="C41" s="1" t="s">
        <v>4117</v>
      </c>
      <c r="D41" s="25">
        <v>43392.069976851853</v>
      </c>
      <c r="E41" s="25">
        <v>43392.524155092593</v>
      </c>
      <c r="F41" s="1" t="s">
        <v>910</v>
      </c>
      <c r="G41" s="1" t="s">
        <v>90</v>
      </c>
      <c r="H41" s="1" t="s">
        <v>573</v>
      </c>
      <c r="I41" s="1" t="s">
        <v>91</v>
      </c>
      <c r="J41" s="1" t="s">
        <v>1118</v>
      </c>
      <c r="K41" s="1" t="s">
        <v>4118</v>
      </c>
      <c r="L41" s="1" t="s">
        <v>4119</v>
      </c>
      <c r="M41" s="1" t="s">
        <v>793</v>
      </c>
      <c r="N41" s="1" t="s">
        <v>41</v>
      </c>
      <c r="O41" s="1" t="s">
        <v>934</v>
      </c>
      <c r="P41" s="1"/>
      <c r="Q41" s="1" t="s">
        <v>92</v>
      </c>
      <c r="R41" s="1" t="s">
        <v>544</v>
      </c>
      <c r="S41" s="1" t="s">
        <v>545</v>
      </c>
      <c r="T41" s="1"/>
      <c r="U41" s="1"/>
      <c r="V41" s="1" t="s">
        <v>966</v>
      </c>
      <c r="W41" s="1" t="s">
        <v>967</v>
      </c>
      <c r="X41" s="1"/>
      <c r="Y41" s="25">
        <v>43403.51425925926</v>
      </c>
      <c r="Z41" s="106" t="s">
        <v>548</v>
      </c>
      <c r="AA41" s="1" t="str">
        <f>IF(ISNA(VLOOKUP(C41,'Extract -prev'!C:I,6,0)),"Yes",IF(OR(VLOOKUP(C41,'Extract -prev'!C:I,6,0)="Closed",VLOOKUP(C41,'Extract -prev'!C:I,6,0)="Resolved"),"No","Yes"))</f>
        <v>No</v>
      </c>
      <c r="AB41" s="1" t="s">
        <v>548</v>
      </c>
      <c r="AC41" s="1"/>
      <c r="AD41" s="1"/>
    </row>
    <row r="42" spans="1:30" x14ac:dyDescent="0.25">
      <c r="A42" s="1" t="s">
        <v>676</v>
      </c>
      <c r="B42" s="1" t="s">
        <v>562</v>
      </c>
      <c r="C42" s="1" t="s">
        <v>4105</v>
      </c>
      <c r="D42" s="25">
        <v>43392.121539351851</v>
      </c>
      <c r="E42" s="25">
        <v>43392.526828703703</v>
      </c>
      <c r="F42" s="1" t="s">
        <v>833</v>
      </c>
      <c r="G42" s="1" t="s">
        <v>90</v>
      </c>
      <c r="H42" s="1" t="s">
        <v>573</v>
      </c>
      <c r="I42" s="1" t="s">
        <v>91</v>
      </c>
      <c r="J42" s="1" t="s">
        <v>1118</v>
      </c>
      <c r="K42" s="1" t="s">
        <v>4106</v>
      </c>
      <c r="L42" s="1" t="s">
        <v>3519</v>
      </c>
      <c r="M42" s="1" t="s">
        <v>793</v>
      </c>
      <c r="N42" s="1" t="s">
        <v>40</v>
      </c>
      <c r="O42" s="1" t="s">
        <v>1360</v>
      </c>
      <c r="P42" s="1"/>
      <c r="Q42" s="1" t="s">
        <v>92</v>
      </c>
      <c r="R42" s="1" t="s">
        <v>544</v>
      </c>
      <c r="S42" s="1" t="s">
        <v>545</v>
      </c>
      <c r="T42" s="1"/>
      <c r="U42" s="1"/>
      <c r="V42" s="1" t="s">
        <v>966</v>
      </c>
      <c r="W42" s="1" t="s">
        <v>967</v>
      </c>
      <c r="X42" s="1"/>
      <c r="Y42" s="25">
        <v>43403.515925925924</v>
      </c>
      <c r="Z42" s="106" t="s">
        <v>548</v>
      </c>
      <c r="AA42" s="1" t="str">
        <f>IF(ISNA(VLOOKUP(C42,'Extract -prev'!C:I,6,0)),"Yes",IF(OR(VLOOKUP(C42,'Extract -prev'!C:I,6,0)="Closed",VLOOKUP(C42,'Extract -prev'!C:I,6,0)="Resolved"),"No","Yes"))</f>
        <v>No</v>
      </c>
      <c r="AB42" s="1" t="s">
        <v>548</v>
      </c>
      <c r="AC42" s="1"/>
      <c r="AD42" s="1"/>
    </row>
    <row r="43" spans="1:30" x14ac:dyDescent="0.25">
      <c r="A43" s="1" t="s">
        <v>676</v>
      </c>
      <c r="B43" s="1" t="s">
        <v>562</v>
      </c>
      <c r="C43" s="1" t="s">
        <v>4176</v>
      </c>
      <c r="D43" s="25">
        <v>43391.333194444444</v>
      </c>
      <c r="E43" s="25">
        <v>43392.530081018522</v>
      </c>
      <c r="F43" s="1" t="s">
        <v>872</v>
      </c>
      <c r="G43" s="1" t="s">
        <v>90</v>
      </c>
      <c r="H43" s="1" t="s">
        <v>573</v>
      </c>
      <c r="I43" s="1" t="s">
        <v>91</v>
      </c>
      <c r="J43" s="1" t="s">
        <v>4177</v>
      </c>
      <c r="K43" s="1" t="s">
        <v>4178</v>
      </c>
      <c r="L43" s="1" t="s">
        <v>4179</v>
      </c>
      <c r="M43" s="1" t="s">
        <v>793</v>
      </c>
      <c r="N43" s="1" t="s">
        <v>4180</v>
      </c>
      <c r="O43" s="1" t="s">
        <v>4181</v>
      </c>
      <c r="P43" s="1"/>
      <c r="Q43" s="1" t="s">
        <v>1097</v>
      </c>
      <c r="R43" s="1" t="s">
        <v>1158</v>
      </c>
      <c r="S43" s="1" t="s">
        <v>1306</v>
      </c>
      <c r="T43" s="1"/>
      <c r="U43" s="1"/>
      <c r="V43" s="1" t="s">
        <v>2317</v>
      </c>
      <c r="W43" s="1" t="s">
        <v>2318</v>
      </c>
      <c r="X43" s="1"/>
      <c r="Y43" s="25">
        <v>43403.504907407405</v>
      </c>
      <c r="Z43" s="106" t="s">
        <v>548</v>
      </c>
      <c r="AA43" s="1" t="str">
        <f>IF(ISNA(VLOOKUP(C43,'Extract -prev'!C:I,6,0)),"Yes",IF(OR(VLOOKUP(C43,'Extract -prev'!C:I,6,0)="Closed",VLOOKUP(C43,'Extract -prev'!C:I,6,0)="Resolved"),"No","Yes"))</f>
        <v>No</v>
      </c>
      <c r="AB43" s="1" t="s">
        <v>548</v>
      </c>
      <c r="AC43" s="1"/>
      <c r="AD43" s="1"/>
    </row>
    <row r="44" spans="1:30" x14ac:dyDescent="0.25">
      <c r="A44" s="1" t="s">
        <v>676</v>
      </c>
      <c r="B44" s="1" t="s">
        <v>562</v>
      </c>
      <c r="C44" s="1" t="s">
        <v>4125</v>
      </c>
      <c r="D44" s="25">
        <v>43392.030578703707</v>
      </c>
      <c r="E44" s="25">
        <v>43392.537372685183</v>
      </c>
      <c r="F44" s="1" t="s">
        <v>833</v>
      </c>
      <c r="G44" s="1" t="s">
        <v>90</v>
      </c>
      <c r="H44" s="1" t="s">
        <v>573</v>
      </c>
      <c r="I44" s="1" t="s">
        <v>91</v>
      </c>
      <c r="J44" s="1" t="s">
        <v>1118</v>
      </c>
      <c r="K44" s="1" t="s">
        <v>4126</v>
      </c>
      <c r="L44" s="1" t="s">
        <v>4127</v>
      </c>
      <c r="M44" s="1" t="s">
        <v>793</v>
      </c>
      <c r="N44" s="1" t="s">
        <v>40</v>
      </c>
      <c r="O44" s="1" t="s">
        <v>1360</v>
      </c>
      <c r="P44" s="1"/>
      <c r="Q44" s="1" t="s">
        <v>92</v>
      </c>
      <c r="R44" s="1" t="s">
        <v>544</v>
      </c>
      <c r="S44" s="1" t="s">
        <v>545</v>
      </c>
      <c r="T44" s="1"/>
      <c r="U44" s="1"/>
      <c r="V44" s="1" t="s">
        <v>966</v>
      </c>
      <c r="W44" s="1" t="s">
        <v>967</v>
      </c>
      <c r="X44" s="1"/>
      <c r="Y44" s="25">
        <v>43403.513726851852</v>
      </c>
      <c r="Z44" s="106" t="s">
        <v>548</v>
      </c>
      <c r="AA44" s="1" t="str">
        <f>IF(ISNA(VLOOKUP(C44,'Extract -prev'!C:I,6,0)),"Yes",IF(OR(VLOOKUP(C44,'Extract -prev'!C:I,6,0)="Closed",VLOOKUP(C44,'Extract -prev'!C:I,6,0)="Resolved"),"No","Yes"))</f>
        <v>No</v>
      </c>
      <c r="AB44" s="1" t="s">
        <v>548</v>
      </c>
      <c r="AC44" s="1"/>
      <c r="AD44" s="1"/>
    </row>
    <row r="45" spans="1:30" x14ac:dyDescent="0.25">
      <c r="A45" s="1" t="s">
        <v>676</v>
      </c>
      <c r="B45" s="1" t="s">
        <v>562</v>
      </c>
      <c r="C45" s="1" t="s">
        <v>4140</v>
      </c>
      <c r="D45" s="25">
        <v>43392.020127314812</v>
      </c>
      <c r="E45" s="25">
        <v>43392.541944444441</v>
      </c>
      <c r="F45" s="1" t="s">
        <v>833</v>
      </c>
      <c r="G45" s="1" t="s">
        <v>90</v>
      </c>
      <c r="H45" s="1" t="s">
        <v>573</v>
      </c>
      <c r="I45" s="1" t="s">
        <v>91</v>
      </c>
      <c r="J45" s="1" t="s">
        <v>1118</v>
      </c>
      <c r="K45" s="1" t="s">
        <v>4141</v>
      </c>
      <c r="L45" s="1" t="s">
        <v>4127</v>
      </c>
      <c r="M45" s="1" t="s">
        <v>793</v>
      </c>
      <c r="N45" s="1" t="s">
        <v>40</v>
      </c>
      <c r="O45" s="1" t="s">
        <v>1360</v>
      </c>
      <c r="P45" s="1"/>
      <c r="Q45" s="1" t="s">
        <v>92</v>
      </c>
      <c r="R45" s="1" t="s">
        <v>544</v>
      </c>
      <c r="S45" s="1" t="s">
        <v>545</v>
      </c>
      <c r="T45" s="1"/>
      <c r="U45" s="1"/>
      <c r="V45" s="1" t="s">
        <v>966</v>
      </c>
      <c r="W45" s="1" t="s">
        <v>967</v>
      </c>
      <c r="X45" s="1"/>
      <c r="Y45" s="25">
        <v>43403.511840277781</v>
      </c>
      <c r="Z45" s="106" t="s">
        <v>548</v>
      </c>
      <c r="AA45" s="1" t="str">
        <f>IF(ISNA(VLOOKUP(C45,'Extract -prev'!C:I,6,0)),"Yes",IF(OR(VLOOKUP(C45,'Extract -prev'!C:I,6,0)="Closed",VLOOKUP(C45,'Extract -prev'!C:I,6,0)="Resolved"),"No","Yes"))</f>
        <v>No</v>
      </c>
      <c r="AB45" s="1" t="s">
        <v>548</v>
      </c>
      <c r="AC45" s="1"/>
      <c r="AD45" s="1"/>
    </row>
    <row r="46" spans="1:30" x14ac:dyDescent="0.25">
      <c r="A46" s="1" t="s">
        <v>676</v>
      </c>
      <c r="B46" s="1" t="s">
        <v>562</v>
      </c>
      <c r="C46" s="1" t="s">
        <v>3998</v>
      </c>
      <c r="D46" s="25">
        <v>43389.95585648148</v>
      </c>
      <c r="E46" s="25">
        <v>43392.545729166668</v>
      </c>
      <c r="F46" s="1" t="s">
        <v>872</v>
      </c>
      <c r="G46" s="1" t="s">
        <v>90</v>
      </c>
      <c r="H46" s="1" t="s">
        <v>573</v>
      </c>
      <c r="I46" s="1" t="s">
        <v>91</v>
      </c>
      <c r="J46" s="1" t="s">
        <v>1118</v>
      </c>
      <c r="K46" s="1" t="s">
        <v>3999</v>
      </c>
      <c r="L46" s="1" t="s">
        <v>4216</v>
      </c>
      <c r="M46" s="1" t="s">
        <v>793</v>
      </c>
      <c r="N46" s="1" t="s">
        <v>41</v>
      </c>
      <c r="O46" s="1" t="s">
        <v>1005</v>
      </c>
      <c r="P46" s="1"/>
      <c r="Q46" s="1" t="s">
        <v>92</v>
      </c>
      <c r="R46" s="1" t="s">
        <v>544</v>
      </c>
      <c r="S46" s="1" t="s">
        <v>545</v>
      </c>
      <c r="T46" s="1"/>
      <c r="U46" s="1"/>
      <c r="V46" s="1" t="s">
        <v>1098</v>
      </c>
      <c r="W46" s="1" t="s">
        <v>1099</v>
      </c>
      <c r="X46" s="1"/>
      <c r="Y46" s="25">
        <v>43403.498043981483</v>
      </c>
      <c r="Z46" s="106" t="s">
        <v>548</v>
      </c>
      <c r="AA46" s="1" t="str">
        <f>IF(ISNA(VLOOKUP(C46,'Extract -prev'!C:I,6,0)),"Yes",IF(OR(VLOOKUP(C46,'Extract -prev'!C:I,6,0)="Closed",VLOOKUP(C46,'Extract -prev'!C:I,6,0)="Resolved"),"No","Yes"))</f>
        <v>No</v>
      </c>
      <c r="AB46" s="1" t="s">
        <v>548</v>
      </c>
      <c r="AC46" s="1"/>
      <c r="AD46" s="1"/>
    </row>
    <row r="47" spans="1:30" x14ac:dyDescent="0.25">
      <c r="A47" s="1" t="s">
        <v>676</v>
      </c>
      <c r="B47" s="1" t="s">
        <v>562</v>
      </c>
      <c r="C47" s="1" t="s">
        <v>4142</v>
      </c>
      <c r="D47" s="25">
        <v>43391.969247685185</v>
      </c>
      <c r="E47" s="25">
        <v>43392.55097222222</v>
      </c>
      <c r="F47" s="1" t="s">
        <v>911</v>
      </c>
      <c r="G47" s="1" t="s">
        <v>90</v>
      </c>
      <c r="H47" s="1" t="s">
        <v>573</v>
      </c>
      <c r="I47" s="1" t="s">
        <v>91</v>
      </c>
      <c r="J47" s="1" t="s">
        <v>1118</v>
      </c>
      <c r="K47" s="1" t="s">
        <v>4143</v>
      </c>
      <c r="L47" s="1" t="s">
        <v>4144</v>
      </c>
      <c r="M47" s="1" t="s">
        <v>793</v>
      </c>
      <c r="N47" s="1" t="s">
        <v>41</v>
      </c>
      <c r="O47" s="1" t="s">
        <v>927</v>
      </c>
      <c r="P47" s="1"/>
      <c r="Q47" s="1" t="s">
        <v>92</v>
      </c>
      <c r="R47" s="1" t="s">
        <v>544</v>
      </c>
      <c r="S47" s="1" t="s">
        <v>545</v>
      </c>
      <c r="T47" s="1"/>
      <c r="U47" s="1"/>
      <c r="V47" s="1" t="s">
        <v>1254</v>
      </c>
      <c r="W47" s="1" t="s">
        <v>1255</v>
      </c>
      <c r="X47" s="1"/>
      <c r="Y47" s="25">
        <v>43403.511423611111</v>
      </c>
      <c r="Z47" s="106" t="s">
        <v>548</v>
      </c>
      <c r="AA47" s="1" t="str">
        <f>IF(ISNA(VLOOKUP(C47,'Extract -prev'!C:I,6,0)),"Yes",IF(OR(VLOOKUP(C47,'Extract -prev'!C:I,6,0)="Closed",VLOOKUP(C47,'Extract -prev'!C:I,6,0)="Resolved"),"No","Yes"))</f>
        <v>No</v>
      </c>
      <c r="AB47" s="1" t="s">
        <v>548</v>
      </c>
      <c r="AC47" s="1"/>
      <c r="AD47" s="1"/>
    </row>
    <row r="48" spans="1:30" x14ac:dyDescent="0.25">
      <c r="A48" s="1" t="s">
        <v>676</v>
      </c>
      <c r="B48" s="1" t="s">
        <v>562</v>
      </c>
      <c r="C48" s="1" t="s">
        <v>4202</v>
      </c>
      <c r="D48" s="25">
        <v>43390.824560185189</v>
      </c>
      <c r="E48" s="25">
        <v>43392.554803240739</v>
      </c>
      <c r="F48" s="1" t="s">
        <v>872</v>
      </c>
      <c r="G48" s="1" t="s">
        <v>90</v>
      </c>
      <c r="H48" s="1" t="s">
        <v>573</v>
      </c>
      <c r="I48" s="1" t="s">
        <v>91</v>
      </c>
      <c r="J48" s="1" t="s">
        <v>1118</v>
      </c>
      <c r="K48" s="1" t="s">
        <v>4203</v>
      </c>
      <c r="L48" s="1" t="s">
        <v>4204</v>
      </c>
      <c r="M48" s="1" t="s">
        <v>793</v>
      </c>
      <c r="N48" s="1" t="s">
        <v>41</v>
      </c>
      <c r="O48" s="1" t="s">
        <v>934</v>
      </c>
      <c r="P48" s="1"/>
      <c r="Q48" s="1" t="s">
        <v>92</v>
      </c>
      <c r="R48" s="1" t="s">
        <v>544</v>
      </c>
      <c r="S48" s="1" t="s">
        <v>545</v>
      </c>
      <c r="T48" s="1"/>
      <c r="U48" s="1"/>
      <c r="V48" s="1" t="s">
        <v>1309</v>
      </c>
      <c r="W48" s="1" t="s">
        <v>1310</v>
      </c>
      <c r="X48" s="1"/>
      <c r="Y48" s="25">
        <v>43403.500173611108</v>
      </c>
      <c r="Z48" s="106" t="s">
        <v>548</v>
      </c>
      <c r="AA48" s="1" t="str">
        <f>IF(ISNA(VLOOKUP(C48,'Extract -prev'!C:I,6,0)),"Yes",IF(OR(VLOOKUP(C48,'Extract -prev'!C:I,6,0)="Closed",VLOOKUP(C48,'Extract -prev'!C:I,6,0)="Resolved"),"No","Yes"))</f>
        <v>No</v>
      </c>
      <c r="AB48" s="1" t="s">
        <v>548</v>
      </c>
      <c r="AC48" s="1"/>
      <c r="AD48" s="1"/>
    </row>
    <row r="49" spans="1:30" x14ac:dyDescent="0.25">
      <c r="A49" s="1" t="s">
        <v>676</v>
      </c>
      <c r="B49" s="1" t="s">
        <v>562</v>
      </c>
      <c r="C49" s="1" t="s">
        <v>4154</v>
      </c>
      <c r="D49" s="25">
        <v>43391.858657407407</v>
      </c>
      <c r="E49" s="25">
        <v>43392.55908564815</v>
      </c>
      <c r="F49" s="1" t="s">
        <v>911</v>
      </c>
      <c r="G49" s="1" t="s">
        <v>90</v>
      </c>
      <c r="H49" s="1" t="s">
        <v>573</v>
      </c>
      <c r="I49" s="1" t="s">
        <v>91</v>
      </c>
      <c r="J49" s="1" t="s">
        <v>1118</v>
      </c>
      <c r="K49" s="1" t="s">
        <v>4155</v>
      </c>
      <c r="L49" s="1" t="s">
        <v>4156</v>
      </c>
      <c r="M49" s="1" t="s">
        <v>793</v>
      </c>
      <c r="N49" s="1" t="s">
        <v>40</v>
      </c>
      <c r="O49" s="1" t="s">
        <v>2210</v>
      </c>
      <c r="P49" s="1"/>
      <c r="Q49" s="1" t="s">
        <v>92</v>
      </c>
      <c r="R49" s="1" t="s">
        <v>544</v>
      </c>
      <c r="S49" s="1" t="s">
        <v>545</v>
      </c>
      <c r="T49" s="1"/>
      <c r="U49" s="1"/>
      <c r="V49" s="1" t="s">
        <v>1258</v>
      </c>
      <c r="W49" s="1" t="s">
        <v>1259</v>
      </c>
      <c r="X49" s="1"/>
      <c r="Y49" s="25">
        <v>43403.508668981478</v>
      </c>
      <c r="Z49" s="106" t="s">
        <v>548</v>
      </c>
      <c r="AA49" s="1" t="str">
        <f>IF(ISNA(VLOOKUP(C49,'Extract -prev'!C:I,6,0)),"Yes",IF(OR(VLOOKUP(C49,'Extract -prev'!C:I,6,0)="Closed",VLOOKUP(C49,'Extract -prev'!C:I,6,0)="Resolved"),"No","Yes"))</f>
        <v>No</v>
      </c>
      <c r="AB49" s="1" t="s">
        <v>548</v>
      </c>
      <c r="AC49" s="1"/>
      <c r="AD49" s="1"/>
    </row>
    <row r="50" spans="1:30" x14ac:dyDescent="0.25">
      <c r="A50" s="1" t="s">
        <v>676</v>
      </c>
      <c r="B50" s="1" t="s">
        <v>562</v>
      </c>
      <c r="C50" s="1" t="s">
        <v>4145</v>
      </c>
      <c r="D50" s="25">
        <v>43391.956076388888</v>
      </c>
      <c r="E50" s="25">
        <v>43392.562951388885</v>
      </c>
      <c r="F50" s="1" t="s">
        <v>910</v>
      </c>
      <c r="G50" s="1" t="s">
        <v>90</v>
      </c>
      <c r="H50" s="1" t="s">
        <v>573</v>
      </c>
      <c r="I50" s="1" t="s">
        <v>91</v>
      </c>
      <c r="J50" s="1" t="s">
        <v>1118</v>
      </c>
      <c r="K50" s="1" t="s">
        <v>4146</v>
      </c>
      <c r="L50" s="1" t="s">
        <v>4147</v>
      </c>
      <c r="M50" s="1" t="s">
        <v>793</v>
      </c>
      <c r="N50" s="1" t="s">
        <v>929</v>
      </c>
      <c r="O50" s="1" t="s">
        <v>1242</v>
      </c>
      <c r="P50" s="1"/>
      <c r="Q50" s="1" t="s">
        <v>92</v>
      </c>
      <c r="R50" s="1" t="s">
        <v>544</v>
      </c>
      <c r="S50" s="1" t="s">
        <v>545</v>
      </c>
      <c r="T50" s="1"/>
      <c r="U50" s="1"/>
      <c r="V50" s="1" t="s">
        <v>1254</v>
      </c>
      <c r="W50" s="1" t="s">
        <v>1255</v>
      </c>
      <c r="X50" s="1"/>
      <c r="Y50" s="25">
        <v>43403.511342592596</v>
      </c>
      <c r="Z50" s="106" t="s">
        <v>548</v>
      </c>
      <c r="AA50" s="1" t="str">
        <f>IF(ISNA(VLOOKUP(C50,'Extract -prev'!C:I,6,0)),"Yes",IF(OR(VLOOKUP(C50,'Extract -prev'!C:I,6,0)="Closed",VLOOKUP(C50,'Extract -prev'!C:I,6,0)="Resolved"),"No","Yes"))</f>
        <v>No</v>
      </c>
      <c r="AB50" s="1" t="s">
        <v>548</v>
      </c>
      <c r="AC50" s="1"/>
      <c r="AD50" s="1"/>
    </row>
    <row r="51" spans="1:30" x14ac:dyDescent="0.25">
      <c r="A51" s="1" t="s">
        <v>676</v>
      </c>
      <c r="B51" s="1" t="s">
        <v>562</v>
      </c>
      <c r="C51" s="1" t="s">
        <v>4173</v>
      </c>
      <c r="D51" s="25">
        <v>43391.197546296295</v>
      </c>
      <c r="E51" s="25">
        <v>43392.566331018519</v>
      </c>
      <c r="F51" s="1" t="s">
        <v>911</v>
      </c>
      <c r="G51" s="1" t="s">
        <v>90</v>
      </c>
      <c r="H51" s="1" t="s">
        <v>573</v>
      </c>
      <c r="I51" s="1" t="s">
        <v>91</v>
      </c>
      <c r="J51" s="1" t="s">
        <v>1118</v>
      </c>
      <c r="K51" s="1" t="s">
        <v>4174</v>
      </c>
      <c r="L51" s="1" t="s">
        <v>4175</v>
      </c>
      <c r="M51" s="1" t="s">
        <v>793</v>
      </c>
      <c r="N51" s="1" t="s">
        <v>41</v>
      </c>
      <c r="O51" s="1" t="s">
        <v>934</v>
      </c>
      <c r="P51" s="1"/>
      <c r="Q51" s="1" t="s">
        <v>92</v>
      </c>
      <c r="R51" s="1" t="s">
        <v>544</v>
      </c>
      <c r="S51" s="1" t="s">
        <v>545</v>
      </c>
      <c r="T51" s="1"/>
      <c r="U51" s="1"/>
      <c r="V51" s="1" t="s">
        <v>1321</v>
      </c>
      <c r="W51" s="1" t="s">
        <v>964</v>
      </c>
      <c r="X51" s="1"/>
      <c r="Y51" s="25">
        <v>43403.504247685189</v>
      </c>
      <c r="Z51" s="106" t="s">
        <v>548</v>
      </c>
      <c r="AA51" s="1" t="str">
        <f>IF(ISNA(VLOOKUP(C51,'Extract -prev'!C:I,6,0)),"Yes",IF(OR(VLOOKUP(C51,'Extract -prev'!C:I,6,0)="Closed",VLOOKUP(C51,'Extract -prev'!C:I,6,0)="Resolved"),"No","Yes"))</f>
        <v>No</v>
      </c>
      <c r="AB51" s="1" t="s">
        <v>548</v>
      </c>
      <c r="AC51" s="1"/>
      <c r="AD51" s="1"/>
    </row>
    <row r="52" spans="1:30" x14ac:dyDescent="0.25">
      <c r="A52" s="1" t="s">
        <v>676</v>
      </c>
      <c r="B52" s="1" t="s">
        <v>562</v>
      </c>
      <c r="C52" s="1" t="s">
        <v>4193</v>
      </c>
      <c r="D52" s="25">
        <v>43390.942199074074</v>
      </c>
      <c r="E52" s="25">
        <v>43392.572372685187</v>
      </c>
      <c r="F52" s="1" t="s">
        <v>911</v>
      </c>
      <c r="G52" s="1" t="s">
        <v>90</v>
      </c>
      <c r="H52" s="1" t="s">
        <v>573</v>
      </c>
      <c r="I52" s="1" t="s">
        <v>91</v>
      </c>
      <c r="J52" s="1" t="s">
        <v>1118</v>
      </c>
      <c r="K52" s="1" t="s">
        <v>4194</v>
      </c>
      <c r="L52" s="1" t="s">
        <v>4195</v>
      </c>
      <c r="M52" s="1" t="s">
        <v>793</v>
      </c>
      <c r="N52" s="1" t="s">
        <v>40</v>
      </c>
      <c r="O52" s="1" t="s">
        <v>2210</v>
      </c>
      <c r="P52" s="1"/>
      <c r="Q52" s="1" t="s">
        <v>92</v>
      </c>
      <c r="R52" s="1" t="s">
        <v>544</v>
      </c>
      <c r="S52" s="1" t="s">
        <v>545</v>
      </c>
      <c r="T52" s="1"/>
      <c r="U52" s="1"/>
      <c r="V52" s="1" t="s">
        <v>1180</v>
      </c>
      <c r="W52" s="1" t="s">
        <v>963</v>
      </c>
      <c r="X52" s="1"/>
      <c r="Y52" s="25">
        <v>43403.501921296294</v>
      </c>
      <c r="Z52" s="106" t="s">
        <v>548</v>
      </c>
      <c r="AA52" s="1" t="str">
        <f>IF(ISNA(VLOOKUP(C52,'Extract -prev'!C:I,6,0)),"Yes",IF(OR(VLOOKUP(C52,'Extract -prev'!C:I,6,0)="Closed",VLOOKUP(C52,'Extract -prev'!C:I,6,0)="Resolved"),"No","Yes"))</f>
        <v>No</v>
      </c>
      <c r="AB52" s="1" t="s">
        <v>548</v>
      </c>
      <c r="AC52" s="1"/>
      <c r="AD52" s="1"/>
    </row>
    <row r="53" spans="1:30" x14ac:dyDescent="0.25">
      <c r="A53" s="1" t="s">
        <v>676</v>
      </c>
      <c r="B53" s="1" t="s">
        <v>562</v>
      </c>
      <c r="C53" s="1" t="s">
        <v>4199</v>
      </c>
      <c r="D53" s="25">
        <v>43390.870023148149</v>
      </c>
      <c r="E53" s="25">
        <v>43392.586793981478</v>
      </c>
      <c r="F53" s="1" t="s">
        <v>911</v>
      </c>
      <c r="G53" s="1" t="s">
        <v>90</v>
      </c>
      <c r="H53" s="1" t="s">
        <v>573</v>
      </c>
      <c r="I53" s="1" t="s">
        <v>91</v>
      </c>
      <c r="J53" s="1" t="s">
        <v>1118</v>
      </c>
      <c r="K53" s="1" t="s">
        <v>4200</v>
      </c>
      <c r="L53" s="1" t="s">
        <v>4201</v>
      </c>
      <c r="M53" s="1" t="s">
        <v>793</v>
      </c>
      <c r="N53" s="1" t="s">
        <v>41</v>
      </c>
      <c r="O53" s="1" t="s">
        <v>942</v>
      </c>
      <c r="P53" s="1"/>
      <c r="Q53" s="1" t="s">
        <v>92</v>
      </c>
      <c r="R53" s="1" t="s">
        <v>544</v>
      </c>
      <c r="S53" s="1" t="s">
        <v>545</v>
      </c>
      <c r="T53" s="1"/>
      <c r="U53" s="1"/>
      <c r="V53" s="1" t="s">
        <v>3480</v>
      </c>
      <c r="W53" s="1" t="s">
        <v>3481</v>
      </c>
      <c r="X53" s="1"/>
      <c r="Y53" s="25">
        <v>43403.500555555554</v>
      </c>
      <c r="Z53" s="106" t="s">
        <v>548</v>
      </c>
      <c r="AA53" s="1" t="str">
        <f>IF(ISNA(VLOOKUP(C53,'Extract -prev'!C:I,6,0)),"Yes",IF(OR(VLOOKUP(C53,'Extract -prev'!C:I,6,0)="Closed",VLOOKUP(C53,'Extract -prev'!C:I,6,0)="Resolved"),"No","Yes"))</f>
        <v>No</v>
      </c>
      <c r="AB53" s="1" t="s">
        <v>548</v>
      </c>
      <c r="AC53" s="1"/>
      <c r="AD53" s="1"/>
    </row>
    <row r="54" spans="1:30" x14ac:dyDescent="0.25">
      <c r="A54" s="1" t="s">
        <v>676</v>
      </c>
      <c r="B54" s="1" t="s">
        <v>562</v>
      </c>
      <c r="C54" s="1" t="s">
        <v>3964</v>
      </c>
      <c r="D54" s="25">
        <v>43390.686597222222</v>
      </c>
      <c r="E54" s="25">
        <v>43392.590590277781</v>
      </c>
      <c r="F54" s="1" t="s">
        <v>872</v>
      </c>
      <c r="G54" s="1" t="s">
        <v>90</v>
      </c>
      <c r="H54" s="1" t="s">
        <v>573</v>
      </c>
      <c r="I54" s="1" t="s">
        <v>91</v>
      </c>
      <c r="J54" s="1" t="s">
        <v>1118</v>
      </c>
      <c r="K54" s="1" t="s">
        <v>3965</v>
      </c>
      <c r="L54" s="1" t="s">
        <v>4205</v>
      </c>
      <c r="M54" s="1" t="s">
        <v>793</v>
      </c>
      <c r="N54" s="1" t="s">
        <v>41</v>
      </c>
      <c r="O54" s="1" t="s">
        <v>1115</v>
      </c>
      <c r="P54" s="1"/>
      <c r="Q54" s="1" t="s">
        <v>92</v>
      </c>
      <c r="R54" s="1" t="s">
        <v>544</v>
      </c>
      <c r="S54" s="1" t="s">
        <v>545</v>
      </c>
      <c r="T54" s="1"/>
      <c r="U54" s="1"/>
      <c r="V54" s="1" t="s">
        <v>1633</v>
      </c>
      <c r="W54" s="1" t="s">
        <v>964</v>
      </c>
      <c r="X54" s="1"/>
      <c r="Y54" s="25">
        <v>43403.499490740738</v>
      </c>
      <c r="Z54" s="106" t="s">
        <v>548</v>
      </c>
      <c r="AA54" s="1" t="str">
        <f>IF(ISNA(VLOOKUP(C54,'Extract -prev'!C:I,6,0)),"Yes",IF(OR(VLOOKUP(C54,'Extract -prev'!C:I,6,0)="Closed",VLOOKUP(C54,'Extract -prev'!C:I,6,0)="Resolved"),"No","Yes"))</f>
        <v>No</v>
      </c>
      <c r="AB54" s="1" t="s">
        <v>548</v>
      </c>
      <c r="AC54" s="1"/>
      <c r="AD54" s="1"/>
    </row>
    <row r="55" spans="1:30" x14ac:dyDescent="0.25">
      <c r="A55" s="1" t="s">
        <v>676</v>
      </c>
      <c r="B55" s="1" t="s">
        <v>562</v>
      </c>
      <c r="C55" s="1" t="s">
        <v>4151</v>
      </c>
      <c r="D55" s="25">
        <v>43391.911597222221</v>
      </c>
      <c r="E55" s="25">
        <v>43392.602361111109</v>
      </c>
      <c r="F55" s="1" t="s">
        <v>833</v>
      </c>
      <c r="G55" s="1" t="s">
        <v>90</v>
      </c>
      <c r="H55" s="1" t="s">
        <v>573</v>
      </c>
      <c r="I55" s="1" t="s">
        <v>91</v>
      </c>
      <c r="J55" s="1" t="s">
        <v>1118</v>
      </c>
      <c r="K55" s="1" t="s">
        <v>4152</v>
      </c>
      <c r="L55" s="1" t="s">
        <v>4153</v>
      </c>
      <c r="M55" s="1" t="s">
        <v>793</v>
      </c>
      <c r="N55" s="1" t="s">
        <v>929</v>
      </c>
      <c r="O55" s="1" t="s">
        <v>948</v>
      </c>
      <c r="P55" s="1"/>
      <c r="Q55" s="1" t="s">
        <v>92</v>
      </c>
      <c r="R55" s="1" t="s">
        <v>544</v>
      </c>
      <c r="S55" s="1" t="s">
        <v>545</v>
      </c>
      <c r="T55" s="1"/>
      <c r="U55" s="1"/>
      <c r="V55" s="1" t="s">
        <v>1190</v>
      </c>
      <c r="W55" s="1" t="s">
        <v>1191</v>
      </c>
      <c r="X55" s="1"/>
      <c r="Y55" s="25">
        <v>43403.509895833333</v>
      </c>
      <c r="Z55" s="106" t="s">
        <v>548</v>
      </c>
      <c r="AA55" s="1" t="str">
        <f>IF(ISNA(VLOOKUP(C55,'Extract -prev'!C:I,6,0)),"Yes",IF(OR(VLOOKUP(C55,'Extract -prev'!C:I,6,0)="Closed",VLOOKUP(C55,'Extract -prev'!C:I,6,0)="Resolved"),"No","Yes"))</f>
        <v>No</v>
      </c>
      <c r="AB55" s="1" t="s">
        <v>548</v>
      </c>
      <c r="AC55" s="1"/>
      <c r="AD55" s="1"/>
    </row>
    <row r="56" spans="1:30" x14ac:dyDescent="0.25">
      <c r="A56" s="1" t="s">
        <v>676</v>
      </c>
      <c r="B56" s="1" t="s">
        <v>562</v>
      </c>
      <c r="C56" s="1" t="s">
        <v>4157</v>
      </c>
      <c r="D56" s="25">
        <v>43391.87605324074</v>
      </c>
      <c r="E56" s="25">
        <v>43392.620115740741</v>
      </c>
      <c r="F56" s="1" t="s">
        <v>872</v>
      </c>
      <c r="G56" s="1" t="s">
        <v>90</v>
      </c>
      <c r="H56" s="1" t="s">
        <v>573</v>
      </c>
      <c r="I56" s="1" t="s">
        <v>91</v>
      </c>
      <c r="J56" s="1" t="s">
        <v>1118</v>
      </c>
      <c r="K56" s="1" t="s">
        <v>4158</v>
      </c>
      <c r="L56" s="1" t="s">
        <v>4159</v>
      </c>
      <c r="M56" s="1" t="s">
        <v>793</v>
      </c>
      <c r="N56" s="1" t="s">
        <v>41</v>
      </c>
      <c r="O56" s="1" t="s">
        <v>1457</v>
      </c>
      <c r="P56" s="1"/>
      <c r="Q56" s="1" t="s">
        <v>92</v>
      </c>
      <c r="R56" s="1" t="s">
        <v>544</v>
      </c>
      <c r="S56" s="1" t="s">
        <v>545</v>
      </c>
      <c r="T56" s="1"/>
      <c r="U56" s="1"/>
      <c r="V56" s="1" t="s">
        <v>1180</v>
      </c>
      <c r="W56" s="1" t="s">
        <v>963</v>
      </c>
      <c r="X56" s="1"/>
      <c r="Y56" s="25">
        <v>43403.509548611109</v>
      </c>
      <c r="Z56" s="106" t="s">
        <v>548</v>
      </c>
      <c r="AA56" s="1" t="str">
        <f>IF(ISNA(VLOOKUP(C56,'Extract -prev'!C:I,6,0)),"Yes",IF(OR(VLOOKUP(C56,'Extract -prev'!C:I,6,0)="Closed",VLOOKUP(C56,'Extract -prev'!C:I,6,0)="Resolved"),"No","Yes"))</f>
        <v>No</v>
      </c>
      <c r="AB56" s="1" t="s">
        <v>548</v>
      </c>
      <c r="AC56" s="1"/>
      <c r="AD56" s="1"/>
    </row>
    <row r="57" spans="1:30" x14ac:dyDescent="0.25">
      <c r="A57" s="1" t="s">
        <v>676</v>
      </c>
      <c r="B57" s="1" t="s">
        <v>562</v>
      </c>
      <c r="C57" s="1" t="s">
        <v>4169</v>
      </c>
      <c r="D57" s="25">
        <v>43391.467870370368</v>
      </c>
      <c r="E57" s="25">
        <v>43392.622465277775</v>
      </c>
      <c r="F57" s="1" t="s">
        <v>833</v>
      </c>
      <c r="G57" s="1" t="s">
        <v>90</v>
      </c>
      <c r="H57" s="1" t="s">
        <v>573</v>
      </c>
      <c r="I57" s="1" t="s">
        <v>91</v>
      </c>
      <c r="J57" s="1" t="s">
        <v>1118</v>
      </c>
      <c r="K57" s="1" t="s">
        <v>1414</v>
      </c>
      <c r="L57" s="1" t="s">
        <v>4170</v>
      </c>
      <c r="M57" s="1" t="s">
        <v>793</v>
      </c>
      <c r="N57" s="1" t="s">
        <v>41</v>
      </c>
      <c r="O57" s="1" t="s">
        <v>1005</v>
      </c>
      <c r="P57" s="1"/>
      <c r="Q57" s="1" t="s">
        <v>92</v>
      </c>
      <c r="R57" s="1" t="s">
        <v>544</v>
      </c>
      <c r="S57" s="1" t="s">
        <v>545</v>
      </c>
      <c r="T57" s="1"/>
      <c r="U57" s="1"/>
      <c r="V57" s="1" t="s">
        <v>1358</v>
      </c>
      <c r="W57" s="1" t="s">
        <v>1359</v>
      </c>
      <c r="X57" s="1"/>
      <c r="Y57" s="25">
        <v>43403.504467592589</v>
      </c>
      <c r="Z57" s="106" t="s">
        <v>548</v>
      </c>
      <c r="AA57" s="1" t="str">
        <f>IF(ISNA(VLOOKUP(C57,'Extract -prev'!C:I,6,0)),"Yes",IF(OR(VLOOKUP(C57,'Extract -prev'!C:I,6,0)="Closed",VLOOKUP(C57,'Extract -prev'!C:I,6,0)="Resolved"),"No","Yes"))</f>
        <v>No</v>
      </c>
      <c r="AB57" s="1" t="s">
        <v>548</v>
      </c>
      <c r="AC57" s="1"/>
      <c r="AD57" s="1"/>
    </row>
    <row r="58" spans="1:30" x14ac:dyDescent="0.25">
      <c r="A58" s="1" t="s">
        <v>676</v>
      </c>
      <c r="B58" s="1" t="s">
        <v>562</v>
      </c>
      <c r="C58" s="1" t="s">
        <v>3986</v>
      </c>
      <c r="D58" s="25">
        <v>43390.001111111109</v>
      </c>
      <c r="E58" s="25">
        <v>43392.627187500002</v>
      </c>
      <c r="F58" s="1" t="s">
        <v>1419</v>
      </c>
      <c r="G58" s="1" t="s">
        <v>90</v>
      </c>
      <c r="H58" s="1" t="s">
        <v>573</v>
      </c>
      <c r="I58" s="1" t="s">
        <v>91</v>
      </c>
      <c r="J58" s="1" t="s">
        <v>1118</v>
      </c>
      <c r="K58" s="1" t="s">
        <v>3987</v>
      </c>
      <c r="L58" s="1" t="s">
        <v>4213</v>
      </c>
      <c r="M58" s="1" t="s">
        <v>793</v>
      </c>
      <c r="N58" s="1" t="s">
        <v>40</v>
      </c>
      <c r="O58" s="1" t="s">
        <v>941</v>
      </c>
      <c r="P58" s="1"/>
      <c r="Q58" s="1" t="s">
        <v>92</v>
      </c>
      <c r="R58" s="1" t="s">
        <v>544</v>
      </c>
      <c r="S58" s="1" t="s">
        <v>545</v>
      </c>
      <c r="T58" s="1"/>
      <c r="U58" s="1"/>
      <c r="V58" s="1" t="s">
        <v>1254</v>
      </c>
      <c r="W58" s="1" t="s">
        <v>1255</v>
      </c>
      <c r="X58" s="1"/>
      <c r="Y58" s="25">
        <v>43403.498124999998</v>
      </c>
      <c r="Z58" s="106" t="s">
        <v>548</v>
      </c>
      <c r="AA58" s="1" t="str">
        <f>IF(ISNA(VLOOKUP(C58,'Extract -prev'!C:I,6,0)),"Yes",IF(OR(VLOOKUP(C58,'Extract -prev'!C:I,6,0)="Closed",VLOOKUP(C58,'Extract -prev'!C:I,6,0)="Resolved"),"No","Yes"))</f>
        <v>No</v>
      </c>
      <c r="AB58" s="1" t="s">
        <v>548</v>
      </c>
      <c r="AC58" s="1"/>
      <c r="AD58" s="1"/>
    </row>
    <row r="59" spans="1:30" x14ac:dyDescent="0.25">
      <c r="A59" s="1" t="s">
        <v>676</v>
      </c>
      <c r="B59" s="1" t="s">
        <v>562</v>
      </c>
      <c r="C59" s="1" t="s">
        <v>4148</v>
      </c>
      <c r="D59" s="25">
        <v>43391.932256944441</v>
      </c>
      <c r="E59" s="25">
        <v>43392.629907407405</v>
      </c>
      <c r="F59" s="1" t="s">
        <v>1196</v>
      </c>
      <c r="G59" s="1" t="s">
        <v>90</v>
      </c>
      <c r="H59" s="1" t="s">
        <v>573</v>
      </c>
      <c r="I59" s="1" t="s">
        <v>91</v>
      </c>
      <c r="J59" s="1" t="s">
        <v>1118</v>
      </c>
      <c r="K59" s="1" t="s">
        <v>4149</v>
      </c>
      <c r="L59" s="1" t="s">
        <v>4150</v>
      </c>
      <c r="M59" s="1" t="s">
        <v>793</v>
      </c>
      <c r="N59" s="1" t="s">
        <v>41</v>
      </c>
      <c r="O59" s="1" t="s">
        <v>944</v>
      </c>
      <c r="P59" s="1"/>
      <c r="Q59" s="1" t="s">
        <v>92</v>
      </c>
      <c r="R59" s="1" t="s">
        <v>544</v>
      </c>
      <c r="S59" s="1" t="s">
        <v>545</v>
      </c>
      <c r="T59" s="1"/>
      <c r="U59" s="1"/>
      <c r="V59" s="1" t="s">
        <v>1180</v>
      </c>
      <c r="W59" s="1" t="s">
        <v>963</v>
      </c>
      <c r="X59" s="1"/>
      <c r="Y59" s="25">
        <v>43403.510277777779</v>
      </c>
      <c r="Z59" s="106" t="s">
        <v>548</v>
      </c>
      <c r="AA59" s="1" t="str">
        <f>IF(ISNA(VLOOKUP(C59,'Extract -prev'!C:I,6,0)),"Yes",IF(OR(VLOOKUP(C59,'Extract -prev'!C:I,6,0)="Closed",VLOOKUP(C59,'Extract -prev'!C:I,6,0)="Resolved"),"No","Yes"))</f>
        <v>No</v>
      </c>
      <c r="AB59" s="1" t="s">
        <v>548</v>
      </c>
      <c r="AC59" s="1"/>
      <c r="AD59" s="1"/>
    </row>
    <row r="60" spans="1:30" x14ac:dyDescent="0.25">
      <c r="A60" s="1" t="s">
        <v>676</v>
      </c>
      <c r="B60" s="1" t="s">
        <v>562</v>
      </c>
      <c r="C60" s="1" t="s">
        <v>4137</v>
      </c>
      <c r="D60" s="25">
        <v>43392.048020833332</v>
      </c>
      <c r="E60" s="25">
        <v>43392.632604166669</v>
      </c>
      <c r="F60" s="1" t="s">
        <v>1196</v>
      </c>
      <c r="G60" s="1" t="s">
        <v>90</v>
      </c>
      <c r="H60" s="1" t="s">
        <v>573</v>
      </c>
      <c r="I60" s="1" t="s">
        <v>91</v>
      </c>
      <c r="J60" s="1" t="s">
        <v>1118</v>
      </c>
      <c r="K60" s="1" t="s">
        <v>4138</v>
      </c>
      <c r="L60" s="1" t="s">
        <v>4139</v>
      </c>
      <c r="M60" s="1" t="s">
        <v>793</v>
      </c>
      <c r="N60" s="1" t="s">
        <v>41</v>
      </c>
      <c r="O60" s="1" t="s">
        <v>928</v>
      </c>
      <c r="P60" s="1"/>
      <c r="Q60" s="1" t="s">
        <v>92</v>
      </c>
      <c r="R60" s="1" t="s">
        <v>544</v>
      </c>
      <c r="S60" s="1" t="s">
        <v>545</v>
      </c>
      <c r="T60" s="1"/>
      <c r="U60" s="1"/>
      <c r="V60" s="1" t="s">
        <v>1260</v>
      </c>
      <c r="W60" s="1" t="s">
        <v>1006</v>
      </c>
      <c r="X60" s="1"/>
      <c r="Y60" s="25">
        <v>43403.512083333335</v>
      </c>
      <c r="Z60" s="106" t="s">
        <v>548</v>
      </c>
      <c r="AA60" s="1" t="str">
        <f>IF(ISNA(VLOOKUP(C60,'Extract -prev'!C:I,6,0)),"Yes",IF(OR(VLOOKUP(C60,'Extract -prev'!C:I,6,0)="Closed",VLOOKUP(C60,'Extract -prev'!C:I,6,0)="Resolved"),"No","Yes"))</f>
        <v>No</v>
      </c>
      <c r="AB60" s="1" t="s">
        <v>548</v>
      </c>
      <c r="AC60" s="1"/>
      <c r="AD60" s="1"/>
    </row>
    <row r="61" spans="1:30" x14ac:dyDescent="0.25">
      <c r="A61" s="1" t="s">
        <v>676</v>
      </c>
      <c r="B61" s="1" t="s">
        <v>562</v>
      </c>
      <c r="C61" s="1" t="s">
        <v>4107</v>
      </c>
      <c r="D61" s="25">
        <v>43392.079525462963</v>
      </c>
      <c r="E61" s="25">
        <v>43392.632650462961</v>
      </c>
      <c r="F61" s="1" t="s">
        <v>872</v>
      </c>
      <c r="G61" s="1" t="s">
        <v>90</v>
      </c>
      <c r="H61" s="1" t="s">
        <v>573</v>
      </c>
      <c r="I61" s="1" t="s">
        <v>91</v>
      </c>
      <c r="J61" s="1" t="s">
        <v>1118</v>
      </c>
      <c r="K61" s="1" t="s">
        <v>4108</v>
      </c>
      <c r="L61" s="1" t="s">
        <v>4109</v>
      </c>
      <c r="M61" s="1" t="s">
        <v>793</v>
      </c>
      <c r="N61" s="1" t="s">
        <v>41</v>
      </c>
      <c r="O61" s="1" t="s">
        <v>3374</v>
      </c>
      <c r="P61" s="1"/>
      <c r="Q61" s="1" t="s">
        <v>92</v>
      </c>
      <c r="R61" s="1" t="s">
        <v>544</v>
      </c>
      <c r="S61" s="1" t="s">
        <v>545</v>
      </c>
      <c r="T61" s="1"/>
      <c r="U61" s="1"/>
      <c r="V61" s="1" t="s">
        <v>966</v>
      </c>
      <c r="W61" s="1" t="s">
        <v>967</v>
      </c>
      <c r="X61" s="1"/>
      <c r="Y61" s="25">
        <v>43403.512511574074</v>
      </c>
      <c r="Z61" s="106" t="s">
        <v>548</v>
      </c>
      <c r="AA61" s="1" t="str">
        <f>IF(ISNA(VLOOKUP(C61,'Extract -prev'!C:I,6,0)),"Yes",IF(OR(VLOOKUP(C61,'Extract -prev'!C:I,6,0)="Closed",VLOOKUP(C61,'Extract -prev'!C:I,6,0)="Resolved"),"No","Yes"))</f>
        <v>No</v>
      </c>
      <c r="AB61" s="1" t="s">
        <v>548</v>
      </c>
      <c r="AC61" s="1"/>
      <c r="AD61" s="1"/>
    </row>
    <row r="62" spans="1:30" x14ac:dyDescent="0.25">
      <c r="A62" s="1" t="s">
        <v>676</v>
      </c>
      <c r="B62" s="1" t="s">
        <v>562</v>
      </c>
      <c r="C62" s="1" t="s">
        <v>4188</v>
      </c>
      <c r="D62" s="25">
        <v>43390.989895833336</v>
      </c>
      <c r="E62" s="25">
        <v>43392.638564814813</v>
      </c>
      <c r="F62" s="1" t="s">
        <v>911</v>
      </c>
      <c r="G62" s="1" t="s">
        <v>90</v>
      </c>
      <c r="H62" s="1" t="s">
        <v>573</v>
      </c>
      <c r="I62" s="1" t="s">
        <v>91</v>
      </c>
      <c r="J62" s="1" t="s">
        <v>1118</v>
      </c>
      <c r="K62" s="1" t="s">
        <v>4189</v>
      </c>
      <c r="L62" s="1" t="s">
        <v>4190</v>
      </c>
      <c r="M62" s="1" t="s">
        <v>793</v>
      </c>
      <c r="N62" s="1" t="s">
        <v>40</v>
      </c>
      <c r="O62" s="1" t="s">
        <v>937</v>
      </c>
      <c r="P62" s="1"/>
      <c r="Q62" s="1" t="s">
        <v>92</v>
      </c>
      <c r="R62" s="1" t="s">
        <v>544</v>
      </c>
      <c r="S62" s="1" t="s">
        <v>545</v>
      </c>
      <c r="T62" s="1"/>
      <c r="U62" s="1"/>
      <c r="V62" s="1" t="s">
        <v>1254</v>
      </c>
      <c r="W62" s="1" t="s">
        <v>1255</v>
      </c>
      <c r="X62" s="1"/>
      <c r="Y62" s="25">
        <v>43403.502638888887</v>
      </c>
      <c r="Z62" s="106" t="s">
        <v>548</v>
      </c>
      <c r="AA62" s="1" t="str">
        <f>IF(ISNA(VLOOKUP(C62,'Extract -prev'!C:I,6,0)),"Yes",IF(OR(VLOOKUP(C62,'Extract -prev'!C:I,6,0)="Closed",VLOOKUP(C62,'Extract -prev'!C:I,6,0)="Resolved"),"No","Yes"))</f>
        <v>No</v>
      </c>
      <c r="AB62" s="1" t="s">
        <v>548</v>
      </c>
      <c r="AC62" s="1"/>
      <c r="AD62" s="1"/>
    </row>
    <row r="63" spans="1:30" x14ac:dyDescent="0.25">
      <c r="A63" s="1" t="s">
        <v>676</v>
      </c>
      <c r="B63" s="1" t="s">
        <v>562</v>
      </c>
      <c r="C63" s="1" t="s">
        <v>4167</v>
      </c>
      <c r="D63" s="25">
        <v>43391.807905092595</v>
      </c>
      <c r="E63" s="25">
        <v>43392.643148148149</v>
      </c>
      <c r="F63" s="1" t="s">
        <v>911</v>
      </c>
      <c r="G63" s="1" t="s">
        <v>90</v>
      </c>
      <c r="H63" s="1" t="s">
        <v>573</v>
      </c>
      <c r="I63" s="1" t="s">
        <v>91</v>
      </c>
      <c r="J63" s="1" t="s">
        <v>1118</v>
      </c>
      <c r="K63" s="1" t="s">
        <v>4168</v>
      </c>
      <c r="L63" s="1" t="s">
        <v>942</v>
      </c>
      <c r="M63" s="1" t="s">
        <v>793</v>
      </c>
      <c r="N63" s="1" t="s">
        <v>41</v>
      </c>
      <c r="O63" s="1" t="s">
        <v>942</v>
      </c>
      <c r="P63" s="1"/>
      <c r="Q63" s="1" t="s">
        <v>92</v>
      </c>
      <c r="R63" s="1" t="s">
        <v>544</v>
      </c>
      <c r="S63" s="1" t="s">
        <v>545</v>
      </c>
      <c r="T63" s="1"/>
      <c r="U63" s="1"/>
      <c r="V63" s="1" t="s">
        <v>949</v>
      </c>
      <c r="W63" s="1" t="s">
        <v>1113</v>
      </c>
      <c r="X63" s="1"/>
      <c r="Y63" s="25">
        <v>43403.509259259263</v>
      </c>
      <c r="Z63" s="106" t="s">
        <v>548</v>
      </c>
      <c r="AA63" s="1" t="str">
        <f>IF(ISNA(VLOOKUP(C63,'Extract -prev'!C:I,6,0)),"Yes",IF(OR(VLOOKUP(C63,'Extract -prev'!C:I,6,0)="Closed",VLOOKUP(C63,'Extract -prev'!C:I,6,0)="Resolved"),"No","Yes"))</f>
        <v>No</v>
      </c>
      <c r="AB63" s="1" t="s">
        <v>548</v>
      </c>
      <c r="AC63" s="1"/>
      <c r="AD63" s="1"/>
    </row>
    <row r="64" spans="1:30" x14ac:dyDescent="0.25">
      <c r="A64" s="1" t="s">
        <v>676</v>
      </c>
      <c r="B64" s="1" t="s">
        <v>562</v>
      </c>
      <c r="C64" s="1" t="s">
        <v>4182</v>
      </c>
      <c r="D64" s="25">
        <v>43391.09003472222</v>
      </c>
      <c r="E64" s="25">
        <v>43392.657592592594</v>
      </c>
      <c r="F64" s="1" t="s">
        <v>833</v>
      </c>
      <c r="G64" s="1" t="s">
        <v>90</v>
      </c>
      <c r="H64" s="1" t="s">
        <v>573</v>
      </c>
      <c r="I64" s="1" t="s">
        <v>91</v>
      </c>
      <c r="J64" s="1" t="s">
        <v>1118</v>
      </c>
      <c r="K64" s="1" t="s">
        <v>4183</v>
      </c>
      <c r="L64" s="1" t="s">
        <v>4184</v>
      </c>
      <c r="M64" s="1" t="s">
        <v>793</v>
      </c>
      <c r="N64" s="1" t="s">
        <v>40</v>
      </c>
      <c r="O64" s="1" t="s">
        <v>732</v>
      </c>
      <c r="P64" s="1"/>
      <c r="Q64" s="1" t="s">
        <v>92</v>
      </c>
      <c r="R64" s="1" t="s">
        <v>544</v>
      </c>
      <c r="S64" s="1" t="s">
        <v>545</v>
      </c>
      <c r="T64" s="1"/>
      <c r="U64" s="1"/>
      <c r="V64" s="1" t="s">
        <v>946</v>
      </c>
      <c r="W64" s="1" t="s">
        <v>2923</v>
      </c>
      <c r="X64" s="1"/>
      <c r="Y64" s="25">
        <v>43403.503483796296</v>
      </c>
      <c r="Z64" s="106" t="s">
        <v>548</v>
      </c>
      <c r="AA64" s="1" t="str">
        <f>IF(ISNA(VLOOKUP(C64,'Extract -prev'!C:I,6,0)),"Yes",IF(OR(VLOOKUP(C64,'Extract -prev'!C:I,6,0)="Closed",VLOOKUP(C64,'Extract -prev'!C:I,6,0)="Resolved"),"No","Yes"))</f>
        <v>No</v>
      </c>
      <c r="AB64" s="1" t="s">
        <v>548</v>
      </c>
      <c r="AC64" s="1"/>
      <c r="AD64" s="1"/>
    </row>
    <row r="65" spans="1:30" x14ac:dyDescent="0.25">
      <c r="A65" s="1" t="s">
        <v>676</v>
      </c>
      <c r="B65" s="1" t="s">
        <v>562</v>
      </c>
      <c r="C65" s="1" t="s">
        <v>4185</v>
      </c>
      <c r="D65" s="25">
        <v>43390.9841087963</v>
      </c>
      <c r="E65" s="25">
        <v>43392.670023148145</v>
      </c>
      <c r="F65" s="1" t="s">
        <v>833</v>
      </c>
      <c r="G65" s="1" t="s">
        <v>90</v>
      </c>
      <c r="H65" s="1" t="s">
        <v>573</v>
      </c>
      <c r="I65" s="1" t="s">
        <v>91</v>
      </c>
      <c r="J65" s="1" t="s">
        <v>1118</v>
      </c>
      <c r="K65" s="1" t="s">
        <v>4186</v>
      </c>
      <c r="L65" s="1" t="s">
        <v>4187</v>
      </c>
      <c r="M65" s="1" t="s">
        <v>793</v>
      </c>
      <c r="N65" s="1" t="s">
        <v>41</v>
      </c>
      <c r="O65" s="1" t="s">
        <v>934</v>
      </c>
      <c r="P65" s="1"/>
      <c r="Q65" s="1" t="s">
        <v>92</v>
      </c>
      <c r="R65" s="1" t="s">
        <v>544</v>
      </c>
      <c r="S65" s="1" t="s">
        <v>545</v>
      </c>
      <c r="T65" s="1"/>
      <c r="U65" s="1"/>
      <c r="V65" s="1" t="s">
        <v>1180</v>
      </c>
      <c r="W65" s="1" t="s">
        <v>963</v>
      </c>
      <c r="X65" s="1"/>
      <c r="Y65" s="25">
        <v>43403.503113425926</v>
      </c>
      <c r="Z65" s="106" t="s">
        <v>548</v>
      </c>
      <c r="AA65" s="1" t="str">
        <f>IF(ISNA(VLOOKUP(C65,'Extract -prev'!C:I,6,0)),"Yes",IF(OR(VLOOKUP(C65,'Extract -prev'!C:I,6,0)="Closed",VLOOKUP(C65,'Extract -prev'!C:I,6,0)="Resolved"),"No","Yes"))</f>
        <v>No</v>
      </c>
      <c r="AB65" s="1" t="s">
        <v>548</v>
      </c>
      <c r="AC65" s="1"/>
      <c r="AD65" s="1"/>
    </row>
    <row r="66" spans="1:30" x14ac:dyDescent="0.25">
      <c r="A66" s="1" t="s">
        <v>676</v>
      </c>
      <c r="B66" s="1" t="s">
        <v>562</v>
      </c>
      <c r="C66" s="1" t="s">
        <v>4122</v>
      </c>
      <c r="D66" s="25">
        <v>43392.023125</v>
      </c>
      <c r="E66" s="25">
        <v>43392.673506944448</v>
      </c>
      <c r="F66" s="1" t="s">
        <v>1440</v>
      </c>
      <c r="G66" s="1" t="s">
        <v>90</v>
      </c>
      <c r="H66" s="1" t="s">
        <v>573</v>
      </c>
      <c r="I66" s="1" t="s">
        <v>91</v>
      </c>
      <c r="J66" s="1" t="s">
        <v>1118</v>
      </c>
      <c r="K66" s="1" t="s">
        <v>4123</v>
      </c>
      <c r="L66" s="1" t="s">
        <v>4124</v>
      </c>
      <c r="M66" s="1"/>
      <c r="N66" s="1"/>
      <c r="O66" s="1"/>
      <c r="P66" s="1"/>
      <c r="Q66" s="1" t="s">
        <v>92</v>
      </c>
      <c r="R66" s="1" t="s">
        <v>544</v>
      </c>
      <c r="S66" s="1" t="s">
        <v>545</v>
      </c>
      <c r="T66" s="1"/>
      <c r="U66" s="1"/>
      <c r="V66" s="1" t="s">
        <v>1190</v>
      </c>
      <c r="W66" s="1" t="s">
        <v>1191</v>
      </c>
      <c r="X66" s="1"/>
      <c r="Y66" s="25">
        <v>43403.510729166665</v>
      </c>
      <c r="Z66" s="106" t="s">
        <v>548</v>
      </c>
      <c r="AA66" s="1" t="str">
        <f>IF(ISNA(VLOOKUP(C66,'Extract -prev'!C:I,6,0)),"Yes",IF(OR(VLOOKUP(C66,'Extract -prev'!C:I,6,0)="Closed",VLOOKUP(C66,'Extract -prev'!C:I,6,0)="Resolved"),"No","Yes"))</f>
        <v>No</v>
      </c>
      <c r="AB66" s="1" t="s">
        <v>548</v>
      </c>
      <c r="AC66" s="1"/>
      <c r="AD66" s="1"/>
    </row>
    <row r="67" spans="1:30" x14ac:dyDescent="0.25">
      <c r="A67" s="1" t="s">
        <v>676</v>
      </c>
      <c r="B67" s="1" t="s">
        <v>562</v>
      </c>
      <c r="C67" s="1" t="s">
        <v>4191</v>
      </c>
      <c r="D67" s="25">
        <v>43390.955567129633</v>
      </c>
      <c r="E67" s="25">
        <v>43392.678032407406</v>
      </c>
      <c r="F67" s="1" t="s">
        <v>833</v>
      </c>
      <c r="G67" s="1" t="s">
        <v>90</v>
      </c>
      <c r="H67" s="1" t="s">
        <v>573</v>
      </c>
      <c r="I67" s="1" t="s">
        <v>91</v>
      </c>
      <c r="J67" s="1" t="s">
        <v>1118</v>
      </c>
      <c r="K67" s="1" t="s">
        <v>4192</v>
      </c>
      <c r="L67" s="1" t="s">
        <v>2236</v>
      </c>
      <c r="M67" s="1" t="s">
        <v>793</v>
      </c>
      <c r="N67" s="1" t="s">
        <v>40</v>
      </c>
      <c r="O67" s="1" t="s">
        <v>1360</v>
      </c>
      <c r="P67" s="1"/>
      <c r="Q67" s="1" t="s">
        <v>92</v>
      </c>
      <c r="R67" s="1" t="s">
        <v>544</v>
      </c>
      <c r="S67" s="1" t="s">
        <v>545</v>
      </c>
      <c r="T67" s="1"/>
      <c r="U67" s="1"/>
      <c r="V67" s="1" t="s">
        <v>1321</v>
      </c>
      <c r="W67" s="1" t="s">
        <v>964</v>
      </c>
      <c r="X67" s="1"/>
      <c r="Y67" s="25">
        <v>43403.502210648148</v>
      </c>
      <c r="Z67" s="106" t="s">
        <v>548</v>
      </c>
      <c r="AA67" s="1" t="str">
        <f>IF(ISNA(VLOOKUP(C67,'Extract -prev'!C:I,6,0)),"Yes",IF(OR(VLOOKUP(C67,'Extract -prev'!C:I,6,0)="Closed",VLOOKUP(C67,'Extract -prev'!C:I,6,0)="Resolved"),"No","Yes"))</f>
        <v>No</v>
      </c>
      <c r="AB67" s="1" t="s">
        <v>548</v>
      </c>
      <c r="AC67" s="1"/>
      <c r="AD67" s="1"/>
    </row>
    <row r="68" spans="1:30" x14ac:dyDescent="0.25">
      <c r="A68" s="1" t="s">
        <v>676</v>
      </c>
      <c r="B68" s="1" t="s">
        <v>562</v>
      </c>
      <c r="C68" s="1" t="s">
        <v>4134</v>
      </c>
      <c r="D68" s="25">
        <v>43391.988749999997</v>
      </c>
      <c r="E68" s="25">
        <v>43392.678680555553</v>
      </c>
      <c r="F68" s="1" t="s">
        <v>1440</v>
      </c>
      <c r="G68" s="1" t="s">
        <v>90</v>
      </c>
      <c r="H68" s="1" t="s">
        <v>573</v>
      </c>
      <c r="I68" s="1" t="s">
        <v>91</v>
      </c>
      <c r="J68" s="1" t="s">
        <v>1118</v>
      </c>
      <c r="K68" s="1" t="s">
        <v>4135</v>
      </c>
      <c r="L68" s="1" t="s">
        <v>4136</v>
      </c>
      <c r="M68" s="1"/>
      <c r="N68" s="1"/>
      <c r="O68" s="1"/>
      <c r="P68" s="1"/>
      <c r="Q68" s="1" t="s">
        <v>92</v>
      </c>
      <c r="R68" s="1" t="s">
        <v>544</v>
      </c>
      <c r="S68" s="1" t="s">
        <v>545</v>
      </c>
      <c r="T68" s="1"/>
      <c r="U68" s="1"/>
      <c r="V68" s="1" t="s">
        <v>1254</v>
      </c>
      <c r="W68" s="1" t="s">
        <v>1255</v>
      </c>
      <c r="X68" s="1"/>
      <c r="Y68" s="25">
        <v>43403.512974537036</v>
      </c>
      <c r="Z68" s="106" t="s">
        <v>548</v>
      </c>
      <c r="AA68" s="1" t="str">
        <f>IF(ISNA(VLOOKUP(C68,'Extract -prev'!C:I,6,0)),"Yes",IF(OR(VLOOKUP(C68,'Extract -prev'!C:I,6,0)="Closed",VLOOKUP(C68,'Extract -prev'!C:I,6,0)="Resolved"),"No","Yes"))</f>
        <v>No</v>
      </c>
      <c r="AB68" s="1" t="s">
        <v>548</v>
      </c>
      <c r="AC68" s="1"/>
      <c r="AD68" s="1"/>
    </row>
    <row r="69" spans="1:30" x14ac:dyDescent="0.25">
      <c r="A69" s="1" t="s">
        <v>676</v>
      </c>
      <c r="B69" s="1" t="s">
        <v>562</v>
      </c>
      <c r="C69" s="1" t="s">
        <v>4131</v>
      </c>
      <c r="D69" s="25">
        <v>43391.994664351849</v>
      </c>
      <c r="E69" s="25">
        <v>43392.681354166663</v>
      </c>
      <c r="F69" s="1" t="s">
        <v>1192</v>
      </c>
      <c r="G69" s="1" t="s">
        <v>90</v>
      </c>
      <c r="H69" s="1" t="s">
        <v>573</v>
      </c>
      <c r="I69" s="1" t="s">
        <v>91</v>
      </c>
      <c r="J69" s="1" t="s">
        <v>1118</v>
      </c>
      <c r="K69" s="1" t="s">
        <v>4132</v>
      </c>
      <c r="L69" s="1" t="s">
        <v>4133</v>
      </c>
      <c r="M69" s="1" t="s">
        <v>793</v>
      </c>
      <c r="N69" s="1" t="s">
        <v>929</v>
      </c>
      <c r="O69" s="1" t="s">
        <v>1241</v>
      </c>
      <c r="P69" s="1"/>
      <c r="Q69" s="1" t="s">
        <v>92</v>
      </c>
      <c r="R69" s="1" t="s">
        <v>544</v>
      </c>
      <c r="S69" s="1" t="s">
        <v>545</v>
      </c>
      <c r="T69" s="1"/>
      <c r="U69" s="1"/>
      <c r="V69" s="1" t="s">
        <v>966</v>
      </c>
      <c r="W69" s="1" t="s">
        <v>967</v>
      </c>
      <c r="X69" s="1"/>
      <c r="Y69" s="25">
        <v>43403.513206018521</v>
      </c>
      <c r="Z69" s="106" t="s">
        <v>548</v>
      </c>
      <c r="AA69" s="1" t="str">
        <f>IF(ISNA(VLOOKUP(C69,'Extract -prev'!C:I,6,0)),"Yes",IF(OR(VLOOKUP(C69,'Extract -prev'!C:I,6,0)="Closed",VLOOKUP(C69,'Extract -prev'!C:I,6,0)="Resolved"),"No","Yes"))</f>
        <v>No</v>
      </c>
      <c r="AB69" s="1" t="s">
        <v>548</v>
      </c>
      <c r="AC69" s="1"/>
      <c r="AD69" s="1"/>
    </row>
    <row r="70" spans="1:30" x14ac:dyDescent="0.25">
      <c r="A70" s="1" t="s">
        <v>676</v>
      </c>
      <c r="B70" s="1" t="s">
        <v>562</v>
      </c>
      <c r="C70" s="1" t="s">
        <v>3968</v>
      </c>
      <c r="D70" s="25">
        <v>43390.14261574074</v>
      </c>
      <c r="E70" s="25">
        <v>43392.693495370368</v>
      </c>
      <c r="F70" s="1" t="s">
        <v>1493</v>
      </c>
      <c r="G70" s="1" t="s">
        <v>90</v>
      </c>
      <c r="H70" s="1" t="s">
        <v>573</v>
      </c>
      <c r="I70" s="1" t="s">
        <v>91</v>
      </c>
      <c r="J70" s="1" t="s">
        <v>1118</v>
      </c>
      <c r="K70" s="1" t="s">
        <v>3969</v>
      </c>
      <c r="L70" s="1" t="s">
        <v>4206</v>
      </c>
      <c r="M70" s="1" t="s">
        <v>793</v>
      </c>
      <c r="N70" s="1" t="s">
        <v>41</v>
      </c>
      <c r="O70" s="1" t="s">
        <v>928</v>
      </c>
      <c r="P70" s="1"/>
      <c r="Q70" s="1" t="s">
        <v>92</v>
      </c>
      <c r="R70" s="1" t="s">
        <v>544</v>
      </c>
      <c r="S70" s="1" t="s">
        <v>545</v>
      </c>
      <c r="T70" s="1"/>
      <c r="U70" s="1"/>
      <c r="V70" s="1" t="s">
        <v>923</v>
      </c>
      <c r="W70" s="1" t="s">
        <v>2335</v>
      </c>
      <c r="X70" s="1"/>
      <c r="Y70" s="25">
        <v>43403.498715277776</v>
      </c>
      <c r="Z70" s="106" t="s">
        <v>548</v>
      </c>
      <c r="AA70" s="1" t="str">
        <f>IF(ISNA(VLOOKUP(C70,'Extract -prev'!C:I,6,0)),"Yes",IF(OR(VLOOKUP(C70,'Extract -prev'!C:I,6,0)="Closed",VLOOKUP(C70,'Extract -prev'!C:I,6,0)="Resolved"),"No","Yes"))</f>
        <v>No</v>
      </c>
      <c r="AB70" s="1" t="s">
        <v>548</v>
      </c>
      <c r="AC70" s="1"/>
      <c r="AD70" s="1"/>
    </row>
    <row r="71" spans="1:30" x14ac:dyDescent="0.25">
      <c r="A71" s="1" t="s">
        <v>676</v>
      </c>
      <c r="B71" s="1" t="s">
        <v>562</v>
      </c>
      <c r="C71" s="1" t="s">
        <v>4102</v>
      </c>
      <c r="D71" s="25">
        <v>43392.113854166666</v>
      </c>
      <c r="E71" s="25">
        <v>43392.694467592592</v>
      </c>
      <c r="F71" s="1" t="s">
        <v>1196</v>
      </c>
      <c r="G71" s="1" t="s">
        <v>90</v>
      </c>
      <c r="H71" s="1" t="s">
        <v>573</v>
      </c>
      <c r="I71" s="1" t="s">
        <v>91</v>
      </c>
      <c r="J71" s="1" t="s">
        <v>1118</v>
      </c>
      <c r="K71" s="1" t="s">
        <v>4103</v>
      </c>
      <c r="L71" s="1" t="s">
        <v>4104</v>
      </c>
      <c r="M71" s="1" t="s">
        <v>793</v>
      </c>
      <c r="N71" s="1" t="s">
        <v>41</v>
      </c>
      <c r="O71" s="1" t="s">
        <v>928</v>
      </c>
      <c r="P71" s="1"/>
      <c r="Q71" s="1" t="s">
        <v>92</v>
      </c>
      <c r="R71" s="1" t="s">
        <v>544</v>
      </c>
      <c r="S71" s="1" t="s">
        <v>545</v>
      </c>
      <c r="T71" s="1"/>
      <c r="U71" s="1"/>
      <c r="V71" s="1" t="s">
        <v>966</v>
      </c>
      <c r="W71" s="1" t="s">
        <v>967</v>
      </c>
      <c r="X71" s="1"/>
      <c r="Y71" s="25">
        <v>43403.518136574072</v>
      </c>
      <c r="Z71" s="106" t="s">
        <v>548</v>
      </c>
      <c r="AA71" s="1" t="str">
        <f>IF(ISNA(VLOOKUP(C71,'Extract -prev'!C:I,6,0)),"Yes",IF(OR(VLOOKUP(C71,'Extract -prev'!C:I,6,0)="Closed",VLOOKUP(C71,'Extract -prev'!C:I,6,0)="Resolved"),"No","Yes"))</f>
        <v>No</v>
      </c>
      <c r="AB71" s="1" t="s">
        <v>548</v>
      </c>
      <c r="AC71" s="1"/>
      <c r="AD71" s="1"/>
    </row>
    <row r="72" spans="1:30" x14ac:dyDescent="0.25">
      <c r="A72" s="1" t="s">
        <v>676</v>
      </c>
      <c r="B72" s="1" t="s">
        <v>562</v>
      </c>
      <c r="C72" s="1" t="s">
        <v>4196</v>
      </c>
      <c r="D72" s="25">
        <v>43390.897627314815</v>
      </c>
      <c r="E72" s="25">
        <v>43392.696481481478</v>
      </c>
      <c r="F72" s="1" t="s">
        <v>833</v>
      </c>
      <c r="G72" s="1" t="s">
        <v>90</v>
      </c>
      <c r="H72" s="1" t="s">
        <v>573</v>
      </c>
      <c r="I72" s="1" t="s">
        <v>91</v>
      </c>
      <c r="J72" s="1" t="s">
        <v>1118</v>
      </c>
      <c r="K72" s="1" t="s">
        <v>4197</v>
      </c>
      <c r="L72" s="1" t="s">
        <v>4198</v>
      </c>
      <c r="M72" s="1" t="s">
        <v>793</v>
      </c>
      <c r="N72" s="1" t="s">
        <v>40</v>
      </c>
      <c r="O72" s="1" t="s">
        <v>1360</v>
      </c>
      <c r="P72" s="1"/>
      <c r="Q72" s="1" t="s">
        <v>92</v>
      </c>
      <c r="R72" s="1" t="s">
        <v>544</v>
      </c>
      <c r="S72" s="1" t="s">
        <v>545</v>
      </c>
      <c r="T72" s="1"/>
      <c r="U72" s="1"/>
      <c r="V72" s="1" t="s">
        <v>1225</v>
      </c>
      <c r="W72" s="1" t="s">
        <v>963</v>
      </c>
      <c r="X72" s="1"/>
      <c r="Y72" s="25">
        <v>43403.501770833333</v>
      </c>
      <c r="Z72" s="106" t="s">
        <v>548</v>
      </c>
      <c r="AA72" s="1" t="str">
        <f>IF(ISNA(VLOOKUP(C72,'Extract -prev'!C:I,6,0)),"Yes",IF(OR(VLOOKUP(C72,'Extract -prev'!C:I,6,0)="Closed",VLOOKUP(C72,'Extract -prev'!C:I,6,0)="Resolved"),"No","Yes"))</f>
        <v>No</v>
      </c>
      <c r="AB72" s="1" t="s">
        <v>548</v>
      </c>
      <c r="AC72" s="1"/>
      <c r="AD72" s="1"/>
    </row>
    <row r="73" spans="1:30" x14ac:dyDescent="0.25">
      <c r="A73" s="1" t="s">
        <v>676</v>
      </c>
      <c r="B73" s="1" t="s">
        <v>562</v>
      </c>
      <c r="C73" s="1" t="s">
        <v>3976</v>
      </c>
      <c r="D73" s="25">
        <v>43390.095972222225</v>
      </c>
      <c r="E73" s="25">
        <v>43392.701215277775</v>
      </c>
      <c r="F73" s="1" t="s">
        <v>1493</v>
      </c>
      <c r="G73" s="1" t="s">
        <v>90</v>
      </c>
      <c r="H73" s="1" t="s">
        <v>573</v>
      </c>
      <c r="I73" s="1" t="s">
        <v>91</v>
      </c>
      <c r="J73" s="1" t="s">
        <v>1118</v>
      </c>
      <c r="K73" s="1" t="s">
        <v>3977</v>
      </c>
      <c r="L73" s="1" t="s">
        <v>4208</v>
      </c>
      <c r="M73" s="1" t="s">
        <v>793</v>
      </c>
      <c r="N73" s="1" t="s">
        <v>40</v>
      </c>
      <c r="O73" s="1" t="s">
        <v>602</v>
      </c>
      <c r="P73" s="1"/>
      <c r="Q73" s="1" t="s">
        <v>92</v>
      </c>
      <c r="R73" s="1" t="s">
        <v>544</v>
      </c>
      <c r="S73" s="1" t="s">
        <v>545</v>
      </c>
      <c r="T73" s="1"/>
      <c r="U73" s="1"/>
      <c r="V73" s="1" t="s">
        <v>966</v>
      </c>
      <c r="W73" s="1" t="s">
        <v>967</v>
      </c>
      <c r="X73" s="1"/>
      <c r="Y73" s="25">
        <v>43403.49863425926</v>
      </c>
      <c r="Z73" s="106" t="s">
        <v>548</v>
      </c>
      <c r="AA73" s="1" t="str">
        <f>IF(ISNA(VLOOKUP(C73,'Extract -prev'!C:I,6,0)),"Yes",IF(OR(VLOOKUP(C73,'Extract -prev'!C:I,6,0)="Closed",VLOOKUP(C73,'Extract -prev'!C:I,6,0)="Resolved"),"No","Yes"))</f>
        <v>No</v>
      </c>
      <c r="AB73" s="1" t="s">
        <v>548</v>
      </c>
      <c r="AC73" s="1"/>
      <c r="AD73" s="1"/>
    </row>
    <row r="74" spans="1:30" x14ac:dyDescent="0.25">
      <c r="A74" s="1" t="s">
        <v>676</v>
      </c>
      <c r="B74" s="1" t="s">
        <v>562</v>
      </c>
      <c r="C74" s="1" t="s">
        <v>3981</v>
      </c>
      <c r="D74" s="25">
        <v>43390.050752314812</v>
      </c>
      <c r="E74" s="25">
        <v>43392.711759259262</v>
      </c>
      <c r="F74" s="1" t="s">
        <v>1493</v>
      </c>
      <c r="G74" s="1" t="s">
        <v>90</v>
      </c>
      <c r="H74" s="1" t="s">
        <v>573</v>
      </c>
      <c r="I74" s="1" t="s">
        <v>91</v>
      </c>
      <c r="J74" s="1" t="s">
        <v>1118</v>
      </c>
      <c r="K74" s="1" t="s">
        <v>3982</v>
      </c>
      <c r="L74" s="1" t="s">
        <v>4211</v>
      </c>
      <c r="M74" s="1" t="s">
        <v>793</v>
      </c>
      <c r="N74" s="1" t="s">
        <v>40</v>
      </c>
      <c r="O74" s="1" t="s">
        <v>602</v>
      </c>
      <c r="P74" s="1"/>
      <c r="Q74" s="1" t="s">
        <v>92</v>
      </c>
      <c r="R74" s="1" t="s">
        <v>544</v>
      </c>
      <c r="S74" s="1" t="s">
        <v>545</v>
      </c>
      <c r="T74" s="1"/>
      <c r="U74" s="1"/>
      <c r="V74" s="1" t="s">
        <v>1260</v>
      </c>
      <c r="W74" s="1" t="s">
        <v>1006</v>
      </c>
      <c r="X74" s="1"/>
      <c r="Y74" s="25">
        <v>43403.49827546296</v>
      </c>
      <c r="Z74" s="106" t="s">
        <v>548</v>
      </c>
      <c r="AA74" s="1" t="str">
        <f>IF(ISNA(VLOOKUP(C74,'Extract -prev'!C:I,6,0)),"Yes",IF(OR(VLOOKUP(C74,'Extract -prev'!C:I,6,0)="Closed",VLOOKUP(C74,'Extract -prev'!C:I,6,0)="Resolved"),"No","Yes"))</f>
        <v>No</v>
      </c>
      <c r="AB74" s="1" t="s">
        <v>548</v>
      </c>
      <c r="AC74" s="1"/>
      <c r="AD74" s="1"/>
    </row>
    <row r="75" spans="1:30" x14ac:dyDescent="0.25">
      <c r="A75" s="1" t="s">
        <v>676</v>
      </c>
      <c r="B75" s="1" t="s">
        <v>562</v>
      </c>
      <c r="C75" s="1" t="s">
        <v>3988</v>
      </c>
      <c r="D75" s="25">
        <v>43390.005196759259</v>
      </c>
      <c r="E75" s="25">
        <v>43392.717800925922</v>
      </c>
      <c r="F75" s="1" t="s">
        <v>1493</v>
      </c>
      <c r="G75" s="1" t="s">
        <v>90</v>
      </c>
      <c r="H75" s="1" t="s">
        <v>573</v>
      </c>
      <c r="I75" s="1" t="s">
        <v>91</v>
      </c>
      <c r="J75" s="1" t="s">
        <v>1118</v>
      </c>
      <c r="K75" s="1" t="s">
        <v>3989</v>
      </c>
      <c r="L75" s="1" t="s">
        <v>4214</v>
      </c>
      <c r="M75" s="1" t="s">
        <v>793</v>
      </c>
      <c r="N75" s="1" t="s">
        <v>41</v>
      </c>
      <c r="O75" s="1" t="s">
        <v>928</v>
      </c>
      <c r="P75" s="1"/>
      <c r="Q75" s="1" t="s">
        <v>92</v>
      </c>
      <c r="R75" s="1" t="s">
        <v>544</v>
      </c>
      <c r="S75" s="1" t="s">
        <v>545</v>
      </c>
      <c r="T75" s="1"/>
      <c r="U75" s="1"/>
      <c r="V75" s="1" t="s">
        <v>1260</v>
      </c>
      <c r="W75" s="1" t="s">
        <v>1006</v>
      </c>
      <c r="X75" s="1"/>
      <c r="Y75" s="25">
        <v>43403.497662037036</v>
      </c>
      <c r="Z75" s="106" t="s">
        <v>548</v>
      </c>
      <c r="AA75" s="1" t="str">
        <f>IF(ISNA(VLOOKUP(C75,'Extract -prev'!C:I,6,0)),"Yes",IF(OR(VLOOKUP(C75,'Extract -prev'!C:I,6,0)="Closed",VLOOKUP(C75,'Extract -prev'!C:I,6,0)="Resolved"),"No","Yes"))</f>
        <v>No</v>
      </c>
      <c r="AB75" s="1" t="s">
        <v>548</v>
      </c>
      <c r="AC75" s="1"/>
      <c r="AD75" s="1"/>
    </row>
    <row r="76" spans="1:30" x14ac:dyDescent="0.25">
      <c r="A76" s="1" t="s">
        <v>676</v>
      </c>
      <c r="B76" s="1" t="s">
        <v>562</v>
      </c>
      <c r="C76" s="1" t="s">
        <v>4120</v>
      </c>
      <c r="D76" s="25">
        <v>43392.045798611114</v>
      </c>
      <c r="E76" s="25">
        <v>43392.720057870371</v>
      </c>
      <c r="F76" s="1" t="s">
        <v>872</v>
      </c>
      <c r="G76" s="1" t="s">
        <v>90</v>
      </c>
      <c r="H76" s="1" t="s">
        <v>943</v>
      </c>
      <c r="I76" s="1" t="s">
        <v>91</v>
      </c>
      <c r="J76" s="1" t="s">
        <v>1118</v>
      </c>
      <c r="K76" s="1" t="s">
        <v>4121</v>
      </c>
      <c r="L76" s="1"/>
      <c r="M76" s="1"/>
      <c r="N76" s="1"/>
      <c r="O76" s="1"/>
      <c r="P76" s="1"/>
      <c r="Q76" s="1" t="s">
        <v>92</v>
      </c>
      <c r="R76" s="1" t="s">
        <v>544</v>
      </c>
      <c r="S76" s="1" t="s">
        <v>545</v>
      </c>
      <c r="T76" s="1"/>
      <c r="U76" s="1"/>
      <c r="V76" s="1" t="s">
        <v>1202</v>
      </c>
      <c r="W76" s="1" t="s">
        <v>1203</v>
      </c>
      <c r="X76" s="1"/>
      <c r="Y76" s="25">
        <v>43392.720231481479</v>
      </c>
      <c r="Z76" s="106" t="s">
        <v>548</v>
      </c>
      <c r="AA76" s="1"/>
      <c r="AB76" s="1" t="s">
        <v>548</v>
      </c>
      <c r="AC76" s="1"/>
      <c r="AD76" s="1"/>
    </row>
    <row r="77" spans="1:30" x14ac:dyDescent="0.25">
      <c r="A77" s="1" t="s">
        <v>676</v>
      </c>
      <c r="B77" s="1" t="s">
        <v>562</v>
      </c>
      <c r="C77" s="1" t="s">
        <v>4160</v>
      </c>
      <c r="D77" s="25">
        <v>43391.858715277776</v>
      </c>
      <c r="E77" s="25">
        <v>43392.728831018518</v>
      </c>
      <c r="F77" s="1" t="s">
        <v>1440</v>
      </c>
      <c r="G77" s="1" t="s">
        <v>90</v>
      </c>
      <c r="H77" s="1" t="s">
        <v>573</v>
      </c>
      <c r="I77" s="1" t="s">
        <v>91</v>
      </c>
      <c r="J77" s="1" t="s">
        <v>1118</v>
      </c>
      <c r="K77" s="1" t="s">
        <v>4161</v>
      </c>
      <c r="L77" s="1" t="s">
        <v>4162</v>
      </c>
      <c r="M77" s="1"/>
      <c r="N77" s="1"/>
      <c r="O77" s="1"/>
      <c r="P77" s="1"/>
      <c r="Q77" s="1" t="s">
        <v>92</v>
      </c>
      <c r="R77" s="1" t="s">
        <v>544</v>
      </c>
      <c r="S77" s="1" t="s">
        <v>545</v>
      </c>
      <c r="T77" s="1"/>
      <c r="U77" s="1"/>
      <c r="V77" s="1" t="s">
        <v>1167</v>
      </c>
      <c r="W77" s="1" t="s">
        <v>1168</v>
      </c>
      <c r="X77" s="1"/>
      <c r="Y77" s="25">
        <v>43403.509398148148</v>
      </c>
      <c r="Z77" s="106" t="s">
        <v>548</v>
      </c>
      <c r="AA77" s="1" t="str">
        <f>IF(ISNA(VLOOKUP(C77,'Extract -prev'!C:I,6,0)),"Yes",IF(OR(VLOOKUP(C77,'Extract -prev'!C:I,6,0)="Closed",VLOOKUP(C77,'Extract -prev'!C:I,6,0)="Resolved"),"No","Yes"))</f>
        <v>No</v>
      </c>
      <c r="AB77" s="1" t="s">
        <v>548</v>
      </c>
      <c r="AC77" s="1"/>
      <c r="AD77" s="1"/>
    </row>
    <row r="78" spans="1:30" x14ac:dyDescent="0.25">
      <c r="A78" s="1" t="s">
        <v>676</v>
      </c>
      <c r="B78" s="1" t="s">
        <v>562</v>
      </c>
      <c r="C78" s="1" t="s">
        <v>4112</v>
      </c>
      <c r="D78" s="25">
        <v>43392.110474537039</v>
      </c>
      <c r="E78" s="25">
        <v>43392.758900462963</v>
      </c>
      <c r="F78" s="1" t="s">
        <v>1196</v>
      </c>
      <c r="G78" s="1" t="s">
        <v>90</v>
      </c>
      <c r="H78" s="1" t="s">
        <v>573</v>
      </c>
      <c r="I78" s="1" t="s">
        <v>91</v>
      </c>
      <c r="J78" s="1" t="s">
        <v>1118</v>
      </c>
      <c r="K78" s="1" t="s">
        <v>4113</v>
      </c>
      <c r="L78" s="1" t="s">
        <v>4114</v>
      </c>
      <c r="M78" s="1" t="s">
        <v>793</v>
      </c>
      <c r="N78" s="1" t="s">
        <v>41</v>
      </c>
      <c r="O78" s="1" t="s">
        <v>928</v>
      </c>
      <c r="P78" s="1"/>
      <c r="Q78" s="1" t="s">
        <v>92</v>
      </c>
      <c r="R78" s="1" t="s">
        <v>544</v>
      </c>
      <c r="S78" s="1" t="s">
        <v>545</v>
      </c>
      <c r="T78" s="1"/>
      <c r="U78" s="1"/>
      <c r="V78" s="1" t="s">
        <v>4115</v>
      </c>
      <c r="W78" s="1" t="s">
        <v>4116</v>
      </c>
      <c r="X78" s="1"/>
      <c r="Y78" s="25">
        <v>43403.522314814814</v>
      </c>
      <c r="Z78" s="106" t="s">
        <v>548</v>
      </c>
      <c r="AA78" s="1" t="str">
        <f>IF(ISNA(VLOOKUP(C78,'Extract -prev'!C:I,6,0)),"Yes",IF(OR(VLOOKUP(C78,'Extract -prev'!C:I,6,0)="Closed",VLOOKUP(C78,'Extract -prev'!C:I,6,0)="Resolved"),"No","Yes"))</f>
        <v>No</v>
      </c>
      <c r="AB78" s="1" t="s">
        <v>548</v>
      </c>
      <c r="AC78" s="1"/>
      <c r="AD78" s="1"/>
    </row>
    <row r="79" spans="1:30" x14ac:dyDescent="0.25">
      <c r="A79" s="1" t="s">
        <v>676</v>
      </c>
      <c r="B79" s="1" t="s">
        <v>562</v>
      </c>
      <c r="C79" s="1" t="s">
        <v>4264</v>
      </c>
      <c r="D79" s="25">
        <v>43392.758750000001</v>
      </c>
      <c r="E79" s="25">
        <v>43392.777743055558</v>
      </c>
      <c r="F79" s="1"/>
      <c r="G79" s="1" t="s">
        <v>90</v>
      </c>
      <c r="H79" s="1" t="s">
        <v>943</v>
      </c>
      <c r="I79" s="1" t="s">
        <v>91</v>
      </c>
      <c r="J79" s="1" t="s">
        <v>1118</v>
      </c>
      <c r="K79" s="1" t="s">
        <v>4265</v>
      </c>
      <c r="L79" s="1"/>
      <c r="M79" s="1"/>
      <c r="N79" s="1"/>
      <c r="O79" s="1"/>
      <c r="P79" s="1"/>
      <c r="Q79" s="1" t="s">
        <v>92</v>
      </c>
      <c r="R79" s="1" t="s">
        <v>544</v>
      </c>
      <c r="S79" s="1" t="s">
        <v>545</v>
      </c>
      <c r="T79" s="1"/>
      <c r="U79" s="1"/>
      <c r="V79" s="1" t="s">
        <v>946</v>
      </c>
      <c r="W79" s="1" t="s">
        <v>1102</v>
      </c>
      <c r="X79" s="1"/>
      <c r="Y79" s="25">
        <v>43392.777916666666</v>
      </c>
      <c r="Z79" s="106" t="s">
        <v>548</v>
      </c>
      <c r="AA79" s="1"/>
      <c r="AB79" s="1" t="s">
        <v>548</v>
      </c>
      <c r="AC79" s="1"/>
      <c r="AD79" s="1"/>
    </row>
    <row r="80" spans="1:30" x14ac:dyDescent="0.25">
      <c r="A80" s="1" t="s">
        <v>676</v>
      </c>
      <c r="B80" s="1" t="s">
        <v>562</v>
      </c>
      <c r="C80" s="1" t="s">
        <v>4416</v>
      </c>
      <c r="D80" s="25">
        <v>43390.823449074072</v>
      </c>
      <c r="E80" s="25">
        <v>43392.825879629629</v>
      </c>
      <c r="F80" s="1" t="s">
        <v>933</v>
      </c>
      <c r="G80" s="1" t="s">
        <v>90</v>
      </c>
      <c r="H80" s="1" t="s">
        <v>573</v>
      </c>
      <c r="I80" s="1" t="s">
        <v>91</v>
      </c>
      <c r="J80" s="1" t="s">
        <v>1118</v>
      </c>
      <c r="K80" s="1" t="s">
        <v>4417</v>
      </c>
      <c r="L80" s="1" t="s">
        <v>4587</v>
      </c>
      <c r="M80" s="1" t="s">
        <v>793</v>
      </c>
      <c r="N80" s="1" t="s">
        <v>41</v>
      </c>
      <c r="O80" s="1" t="s">
        <v>934</v>
      </c>
      <c r="P80" s="1"/>
      <c r="Q80" s="1" t="s">
        <v>92</v>
      </c>
      <c r="R80" s="1" t="s">
        <v>544</v>
      </c>
      <c r="S80" s="1" t="s">
        <v>545</v>
      </c>
      <c r="T80" s="1"/>
      <c r="U80" s="1"/>
      <c r="V80" s="1" t="s">
        <v>1180</v>
      </c>
      <c r="W80" s="1" t="s">
        <v>963</v>
      </c>
      <c r="X80" s="1"/>
      <c r="Y80" s="25">
        <v>43403.500324074077</v>
      </c>
      <c r="Z80" s="106" t="s">
        <v>548</v>
      </c>
      <c r="AA80" s="1" t="str">
        <f>IF(ISNA(VLOOKUP(C80,'Extract -prev'!C:I,6,0)),"Yes",IF(OR(VLOOKUP(C80,'Extract -prev'!C:I,6,0)="Closed",VLOOKUP(C80,'Extract -prev'!C:I,6,0)="Resolved"),"No","Yes"))</f>
        <v>No</v>
      </c>
      <c r="AB80" s="1" t="s">
        <v>548</v>
      </c>
      <c r="AC80" s="1"/>
      <c r="AD80" s="1"/>
    </row>
    <row r="81" spans="1:30" x14ac:dyDescent="0.25">
      <c r="A81" s="1" t="s">
        <v>676</v>
      </c>
      <c r="B81" s="1" t="s">
        <v>562</v>
      </c>
      <c r="C81" s="1" t="s">
        <v>4402</v>
      </c>
      <c r="D81" s="25">
        <v>43390.892407407409</v>
      </c>
      <c r="E81" s="25">
        <v>43392.827673611115</v>
      </c>
      <c r="F81" s="1" t="s">
        <v>933</v>
      </c>
      <c r="G81" s="1" t="s">
        <v>90</v>
      </c>
      <c r="H81" s="1" t="s">
        <v>573</v>
      </c>
      <c r="I81" s="1" t="s">
        <v>91</v>
      </c>
      <c r="J81" s="1" t="s">
        <v>1118</v>
      </c>
      <c r="K81" s="1" t="s">
        <v>4403</v>
      </c>
      <c r="L81" s="1" t="s">
        <v>4584</v>
      </c>
      <c r="M81" s="1" t="s">
        <v>793</v>
      </c>
      <c r="N81" s="1" t="s">
        <v>929</v>
      </c>
      <c r="O81" s="1" t="s">
        <v>948</v>
      </c>
      <c r="P81" s="1"/>
      <c r="Q81" s="1" t="s">
        <v>92</v>
      </c>
      <c r="R81" s="1" t="s">
        <v>544</v>
      </c>
      <c r="S81" s="1" t="s">
        <v>545</v>
      </c>
      <c r="T81" s="1"/>
      <c r="U81" s="1"/>
      <c r="V81" s="1" t="s">
        <v>1458</v>
      </c>
      <c r="W81" s="1" t="s">
        <v>1459</v>
      </c>
      <c r="X81" s="1"/>
      <c r="Y81" s="25">
        <v>43403.501689814817</v>
      </c>
      <c r="Z81" s="106" t="s">
        <v>548</v>
      </c>
      <c r="AA81" s="1" t="str">
        <f>IF(ISNA(VLOOKUP(C81,'Extract -prev'!C:I,6,0)),"Yes",IF(OR(VLOOKUP(C81,'Extract -prev'!C:I,6,0)="Closed",VLOOKUP(C81,'Extract -prev'!C:I,6,0)="Resolved"),"No","Yes"))</f>
        <v>No</v>
      </c>
      <c r="AB81" s="1" t="s">
        <v>548</v>
      </c>
      <c r="AC81" s="1"/>
      <c r="AD81" s="1"/>
    </row>
    <row r="82" spans="1:30" x14ac:dyDescent="0.25">
      <c r="A82" s="1" t="s">
        <v>676</v>
      </c>
      <c r="B82" s="1" t="s">
        <v>562</v>
      </c>
      <c r="C82" s="1" t="s">
        <v>4388</v>
      </c>
      <c r="D82" s="25">
        <v>43390.951851851853</v>
      </c>
      <c r="E82" s="25">
        <v>43392.829363425924</v>
      </c>
      <c r="F82" s="1" t="s">
        <v>933</v>
      </c>
      <c r="G82" s="1" t="s">
        <v>90</v>
      </c>
      <c r="H82" s="1" t="s">
        <v>573</v>
      </c>
      <c r="I82" s="1" t="s">
        <v>91</v>
      </c>
      <c r="J82" s="1" t="s">
        <v>1118</v>
      </c>
      <c r="K82" s="1" t="s">
        <v>4389</v>
      </c>
      <c r="L82" s="1" t="s">
        <v>4579</v>
      </c>
      <c r="M82" s="1" t="s">
        <v>793</v>
      </c>
      <c r="N82" s="1" t="s">
        <v>40</v>
      </c>
      <c r="O82" s="1" t="s">
        <v>732</v>
      </c>
      <c r="P82" s="1"/>
      <c r="Q82" s="1" t="s">
        <v>92</v>
      </c>
      <c r="R82" s="1" t="s">
        <v>544</v>
      </c>
      <c r="S82" s="1" t="s">
        <v>545</v>
      </c>
      <c r="T82" s="1"/>
      <c r="U82" s="1"/>
      <c r="V82" s="1" t="s">
        <v>1321</v>
      </c>
      <c r="W82" s="1" t="s">
        <v>964</v>
      </c>
      <c r="X82" s="1"/>
      <c r="Y82" s="25">
        <v>43403.502141203702</v>
      </c>
      <c r="Z82" s="106" t="s">
        <v>548</v>
      </c>
      <c r="AA82" s="1" t="str">
        <f>IF(ISNA(VLOOKUP(C82,'Extract -prev'!C:I,6,0)),"Yes",IF(OR(VLOOKUP(C82,'Extract -prev'!C:I,6,0)="Closed",VLOOKUP(C82,'Extract -prev'!C:I,6,0)="Resolved"),"No","Yes"))</f>
        <v>No</v>
      </c>
      <c r="AB82" s="1" t="s">
        <v>548</v>
      </c>
      <c r="AC82" s="1"/>
      <c r="AD82" s="1"/>
    </row>
    <row r="83" spans="1:30" x14ac:dyDescent="0.25">
      <c r="A83" s="1" t="s">
        <v>676</v>
      </c>
      <c r="B83" s="1" t="s">
        <v>562</v>
      </c>
      <c r="C83" s="1" t="s">
        <v>4358</v>
      </c>
      <c r="D83" s="25">
        <v>43391.073912037034</v>
      </c>
      <c r="E83" s="25">
        <v>43392.838333333333</v>
      </c>
      <c r="F83" s="1" t="s">
        <v>933</v>
      </c>
      <c r="G83" s="1" t="s">
        <v>90</v>
      </c>
      <c r="H83" s="1" t="s">
        <v>573</v>
      </c>
      <c r="I83" s="1" t="s">
        <v>91</v>
      </c>
      <c r="J83" s="1" t="s">
        <v>1118</v>
      </c>
      <c r="K83" s="1" t="s">
        <v>4359</v>
      </c>
      <c r="L83" s="1" t="s">
        <v>4572</v>
      </c>
      <c r="M83" s="1" t="s">
        <v>793</v>
      </c>
      <c r="N83" s="1" t="s">
        <v>41</v>
      </c>
      <c r="O83" s="1" t="s">
        <v>1104</v>
      </c>
      <c r="P83" s="1"/>
      <c r="Q83" s="1" t="s">
        <v>92</v>
      </c>
      <c r="R83" s="1" t="s">
        <v>544</v>
      </c>
      <c r="S83" s="1" t="s">
        <v>545</v>
      </c>
      <c r="T83" s="1"/>
      <c r="U83" s="1"/>
      <c r="V83" s="1" t="s">
        <v>1098</v>
      </c>
      <c r="W83" s="1" t="s">
        <v>1099</v>
      </c>
      <c r="X83" s="1"/>
      <c r="Y83" s="25">
        <v>43403.503935185188</v>
      </c>
      <c r="Z83" s="106" t="s">
        <v>548</v>
      </c>
      <c r="AA83" s="1" t="str">
        <f>IF(ISNA(VLOOKUP(C83,'Extract -prev'!C:I,6,0)),"Yes",IF(OR(VLOOKUP(C83,'Extract -prev'!C:I,6,0)="Closed",VLOOKUP(C83,'Extract -prev'!C:I,6,0)="Resolved"),"No","Yes"))</f>
        <v>No</v>
      </c>
      <c r="AB83" s="1" t="s">
        <v>548</v>
      </c>
      <c r="AC83" s="1"/>
      <c r="AD83" s="1"/>
    </row>
    <row r="84" spans="1:30" x14ac:dyDescent="0.25">
      <c r="A84" s="1" t="s">
        <v>676</v>
      </c>
      <c r="B84" s="1" t="s">
        <v>562</v>
      </c>
      <c r="C84" s="1" t="s">
        <v>4352</v>
      </c>
      <c r="D84" s="25">
        <v>43391.224074074074</v>
      </c>
      <c r="E84" s="25">
        <v>43392.83997685185</v>
      </c>
      <c r="F84" s="1" t="s">
        <v>933</v>
      </c>
      <c r="G84" s="1" t="s">
        <v>90</v>
      </c>
      <c r="H84" s="1" t="s">
        <v>573</v>
      </c>
      <c r="I84" s="1" t="s">
        <v>91</v>
      </c>
      <c r="J84" s="1" t="s">
        <v>1118</v>
      </c>
      <c r="K84" s="1" t="s">
        <v>4353</v>
      </c>
      <c r="L84" s="1" t="s">
        <v>4568</v>
      </c>
      <c r="M84" s="1" t="s">
        <v>793</v>
      </c>
      <c r="N84" s="1" t="s">
        <v>929</v>
      </c>
      <c r="O84" s="1" t="s">
        <v>1241</v>
      </c>
      <c r="P84" s="1"/>
      <c r="Q84" s="1" t="s">
        <v>92</v>
      </c>
      <c r="R84" s="1" t="s">
        <v>544</v>
      </c>
      <c r="S84" s="1" t="s">
        <v>545</v>
      </c>
      <c r="T84" s="1"/>
      <c r="U84" s="1"/>
      <c r="V84" s="1" t="s">
        <v>1321</v>
      </c>
      <c r="W84" s="1" t="s">
        <v>964</v>
      </c>
      <c r="X84" s="1"/>
      <c r="Y84" s="25">
        <v>43403.504328703704</v>
      </c>
      <c r="Z84" s="106" t="s">
        <v>548</v>
      </c>
      <c r="AA84" s="1" t="str">
        <f>IF(ISNA(VLOOKUP(C84,'Extract -prev'!C:I,6,0)),"Yes",IF(OR(VLOOKUP(C84,'Extract -prev'!C:I,6,0)="Closed",VLOOKUP(C84,'Extract -prev'!C:I,6,0)="Resolved"),"No","Yes"))</f>
        <v>No</v>
      </c>
      <c r="AB84" s="1" t="s">
        <v>548</v>
      </c>
      <c r="AC84" s="1"/>
      <c r="AD84" s="1"/>
    </row>
    <row r="85" spans="1:30" x14ac:dyDescent="0.25">
      <c r="A85" s="1" t="s">
        <v>676</v>
      </c>
      <c r="B85" s="1" t="s">
        <v>562</v>
      </c>
      <c r="C85" s="1" t="s">
        <v>4287</v>
      </c>
      <c r="D85" s="25">
        <v>43392.076053240744</v>
      </c>
      <c r="E85" s="25">
        <v>43392.841469907406</v>
      </c>
      <c r="F85" s="1" t="s">
        <v>916</v>
      </c>
      <c r="G85" s="1" t="s">
        <v>90</v>
      </c>
      <c r="H85" s="1" t="s">
        <v>573</v>
      </c>
      <c r="I85" s="1" t="s">
        <v>91</v>
      </c>
      <c r="J85" s="1" t="s">
        <v>1118</v>
      </c>
      <c r="K85" s="1" t="s">
        <v>4288</v>
      </c>
      <c r="L85" s="1" t="s">
        <v>4550</v>
      </c>
      <c r="M85" s="1" t="s">
        <v>793</v>
      </c>
      <c r="N85" s="1" t="s">
        <v>929</v>
      </c>
      <c r="O85" s="1" t="s">
        <v>948</v>
      </c>
      <c r="P85" s="1"/>
      <c r="Q85" s="1" t="s">
        <v>92</v>
      </c>
      <c r="R85" s="1" t="s">
        <v>544</v>
      </c>
      <c r="S85" s="1" t="s">
        <v>545</v>
      </c>
      <c r="T85" s="1"/>
      <c r="U85" s="1"/>
      <c r="V85" s="1" t="s">
        <v>966</v>
      </c>
      <c r="W85" s="1" t="s">
        <v>967</v>
      </c>
      <c r="X85" s="1"/>
      <c r="Y85" s="25">
        <v>43403.5153125</v>
      </c>
      <c r="Z85" s="106" t="s">
        <v>548</v>
      </c>
      <c r="AA85" s="1" t="str">
        <f>IF(ISNA(VLOOKUP(C85,'Extract -prev'!C:I,6,0)),"Yes",IF(OR(VLOOKUP(C85,'Extract -prev'!C:I,6,0)="Closed",VLOOKUP(C85,'Extract -prev'!C:I,6,0)="Resolved"),"No","Yes"))</f>
        <v>No</v>
      </c>
      <c r="AB85" s="1" t="s">
        <v>548</v>
      </c>
      <c r="AC85" s="1"/>
      <c r="AD85" s="1"/>
    </row>
    <row r="86" spans="1:30" x14ac:dyDescent="0.25">
      <c r="A86" s="1" t="s">
        <v>676</v>
      </c>
      <c r="B86" s="1" t="s">
        <v>562</v>
      </c>
      <c r="C86" s="1" t="s">
        <v>4307</v>
      </c>
      <c r="D86" s="25">
        <v>43392.022939814815</v>
      </c>
      <c r="E86" s="25">
        <v>43392.841550925928</v>
      </c>
      <c r="F86" s="1" t="s">
        <v>933</v>
      </c>
      <c r="G86" s="1" t="s">
        <v>90</v>
      </c>
      <c r="H86" s="1" t="s">
        <v>573</v>
      </c>
      <c r="I86" s="1" t="s">
        <v>91</v>
      </c>
      <c r="J86" s="1" t="s">
        <v>1118</v>
      </c>
      <c r="K86" s="1" t="s">
        <v>4308</v>
      </c>
      <c r="L86" s="1" t="s">
        <v>4555</v>
      </c>
      <c r="M86" s="1" t="s">
        <v>793</v>
      </c>
      <c r="N86" s="1" t="s">
        <v>929</v>
      </c>
      <c r="O86" s="1" t="s">
        <v>948</v>
      </c>
      <c r="P86" s="1"/>
      <c r="Q86" s="1" t="s">
        <v>92</v>
      </c>
      <c r="R86" s="1" t="s">
        <v>544</v>
      </c>
      <c r="S86" s="1" t="s">
        <v>545</v>
      </c>
      <c r="T86" s="1"/>
      <c r="U86" s="1"/>
      <c r="V86" s="1" t="s">
        <v>966</v>
      </c>
      <c r="W86" s="1" t="s">
        <v>967</v>
      </c>
      <c r="X86" s="1"/>
      <c r="Y86" s="25">
        <v>43403.513657407406</v>
      </c>
      <c r="Z86" s="106" t="s">
        <v>548</v>
      </c>
      <c r="AA86" s="1" t="str">
        <f>IF(ISNA(VLOOKUP(C86,'Extract -prev'!C:I,6,0)),"Yes",IF(OR(VLOOKUP(C86,'Extract -prev'!C:I,6,0)="Closed",VLOOKUP(C86,'Extract -prev'!C:I,6,0)="Resolved"),"No","Yes"))</f>
        <v>No</v>
      </c>
      <c r="AB86" s="1" t="s">
        <v>548</v>
      </c>
      <c r="AC86" s="1"/>
      <c r="AD86" s="1"/>
    </row>
    <row r="87" spans="1:30" x14ac:dyDescent="0.25">
      <c r="A87" s="1" t="s">
        <v>676</v>
      </c>
      <c r="B87" s="1" t="s">
        <v>562</v>
      </c>
      <c r="C87" s="1" t="s">
        <v>4316</v>
      </c>
      <c r="D87" s="25">
        <v>43391.998078703706</v>
      </c>
      <c r="E87" s="25">
        <v>43392.841793981483</v>
      </c>
      <c r="F87" s="1" t="s">
        <v>1419</v>
      </c>
      <c r="G87" s="1" t="s">
        <v>90</v>
      </c>
      <c r="H87" s="1" t="s">
        <v>573</v>
      </c>
      <c r="I87" s="1" t="s">
        <v>91</v>
      </c>
      <c r="J87" s="1" t="s">
        <v>1118</v>
      </c>
      <c r="K87" s="1" t="s">
        <v>4317</v>
      </c>
      <c r="L87" s="1" t="s">
        <v>4560</v>
      </c>
      <c r="M87" s="1" t="s">
        <v>793</v>
      </c>
      <c r="N87" s="1" t="s">
        <v>40</v>
      </c>
      <c r="O87" s="1" t="s">
        <v>941</v>
      </c>
      <c r="P87" s="1"/>
      <c r="Q87" s="1" t="s">
        <v>92</v>
      </c>
      <c r="R87" s="1" t="s">
        <v>544</v>
      </c>
      <c r="S87" s="1" t="s">
        <v>545</v>
      </c>
      <c r="T87" s="1"/>
      <c r="U87" s="1"/>
      <c r="V87" s="1" t="s">
        <v>1254</v>
      </c>
      <c r="W87" s="1" t="s">
        <v>1255</v>
      </c>
      <c r="X87" s="1"/>
      <c r="Y87" s="25">
        <v>43403.511678240742</v>
      </c>
      <c r="Z87" s="106" t="s">
        <v>548</v>
      </c>
      <c r="AA87" s="1" t="str">
        <f>IF(ISNA(VLOOKUP(C87,'Extract -prev'!C:I,6,0)),"Yes",IF(OR(VLOOKUP(C87,'Extract -prev'!C:I,6,0)="Closed",VLOOKUP(C87,'Extract -prev'!C:I,6,0)="Resolved"),"No","Yes"))</f>
        <v>No</v>
      </c>
      <c r="AB87" s="1" t="s">
        <v>548</v>
      </c>
      <c r="AC87" s="1"/>
      <c r="AD87" s="1"/>
    </row>
    <row r="88" spans="1:30" x14ac:dyDescent="0.25">
      <c r="A88" s="1" t="s">
        <v>676</v>
      </c>
      <c r="B88" s="1" t="s">
        <v>562</v>
      </c>
      <c r="C88" s="1" t="s">
        <v>4279</v>
      </c>
      <c r="D88" s="25">
        <v>43392.109120370369</v>
      </c>
      <c r="E88" s="25">
        <v>43392.843032407407</v>
      </c>
      <c r="F88" s="1" t="s">
        <v>933</v>
      </c>
      <c r="G88" s="1" t="s">
        <v>90</v>
      </c>
      <c r="H88" s="1" t="s">
        <v>573</v>
      </c>
      <c r="I88" s="1" t="s">
        <v>91</v>
      </c>
      <c r="J88" s="1" t="s">
        <v>1118</v>
      </c>
      <c r="K88" s="1" t="s">
        <v>4280</v>
      </c>
      <c r="L88" s="1" t="s">
        <v>4547</v>
      </c>
      <c r="M88" s="1" t="s">
        <v>793</v>
      </c>
      <c r="N88" s="1" t="s">
        <v>41</v>
      </c>
      <c r="O88" s="1" t="s">
        <v>1104</v>
      </c>
      <c r="P88" s="1"/>
      <c r="Q88" s="1" t="s">
        <v>92</v>
      </c>
      <c r="R88" s="1" t="s">
        <v>544</v>
      </c>
      <c r="S88" s="1" t="s">
        <v>545</v>
      </c>
      <c r="T88" s="1"/>
      <c r="U88" s="1"/>
      <c r="V88" s="1" t="s">
        <v>966</v>
      </c>
      <c r="W88" s="1" t="s">
        <v>967</v>
      </c>
      <c r="X88" s="1"/>
      <c r="Y88" s="25">
        <v>43403.515844907408</v>
      </c>
      <c r="Z88" s="106" t="s">
        <v>548</v>
      </c>
      <c r="AA88" s="1" t="str">
        <f>IF(ISNA(VLOOKUP(C88,'Extract -prev'!C:I,6,0)),"Yes",IF(OR(VLOOKUP(C88,'Extract -prev'!C:I,6,0)="Closed",VLOOKUP(C88,'Extract -prev'!C:I,6,0)="Resolved"),"No","Yes"))</f>
        <v>No</v>
      </c>
      <c r="AB88" s="1" t="s">
        <v>548</v>
      </c>
      <c r="AC88" s="1"/>
      <c r="AD88" s="1"/>
    </row>
    <row r="89" spans="1:30" x14ac:dyDescent="0.25">
      <c r="A89" s="1" t="s">
        <v>676</v>
      </c>
      <c r="B89" s="1" t="s">
        <v>562</v>
      </c>
      <c r="C89" s="1" t="s">
        <v>4301</v>
      </c>
      <c r="D89" s="25">
        <v>43392.050543981481</v>
      </c>
      <c r="E89" s="25">
        <v>43392.843368055554</v>
      </c>
      <c r="F89" s="1" t="s">
        <v>916</v>
      </c>
      <c r="G89" s="1" t="s">
        <v>90</v>
      </c>
      <c r="H89" s="1" t="s">
        <v>573</v>
      </c>
      <c r="I89" s="1" t="s">
        <v>91</v>
      </c>
      <c r="J89" s="1" t="s">
        <v>1118</v>
      </c>
      <c r="K89" s="1" t="s">
        <v>4302</v>
      </c>
      <c r="L89" s="1" t="s">
        <v>4552</v>
      </c>
      <c r="M89" s="1" t="s">
        <v>793</v>
      </c>
      <c r="N89" s="1" t="s">
        <v>920</v>
      </c>
      <c r="O89" s="1" t="s">
        <v>921</v>
      </c>
      <c r="P89" s="1"/>
      <c r="Q89" s="1" t="s">
        <v>92</v>
      </c>
      <c r="R89" s="1" t="s">
        <v>544</v>
      </c>
      <c r="S89" s="1" t="s">
        <v>545</v>
      </c>
      <c r="T89" s="1"/>
      <c r="U89" s="1"/>
      <c r="V89" s="1" t="s">
        <v>966</v>
      </c>
      <c r="W89" s="1" t="s">
        <v>967</v>
      </c>
      <c r="X89" s="1"/>
      <c r="Y89" s="25">
        <v>43403.514027777775</v>
      </c>
      <c r="Z89" s="106" t="s">
        <v>548</v>
      </c>
      <c r="AA89" s="1" t="str">
        <f>IF(ISNA(VLOOKUP(C89,'Extract -prev'!C:I,6,0)),"Yes",IF(OR(VLOOKUP(C89,'Extract -prev'!C:I,6,0)="Closed",VLOOKUP(C89,'Extract -prev'!C:I,6,0)="Resolved"),"No","Yes"))</f>
        <v>No</v>
      </c>
      <c r="AB89" s="1" t="s">
        <v>548</v>
      </c>
      <c r="AC89" s="1"/>
      <c r="AD89" s="1"/>
    </row>
    <row r="90" spans="1:30" x14ac:dyDescent="0.25">
      <c r="A90" s="1" t="s">
        <v>676</v>
      </c>
      <c r="B90" s="1" t="s">
        <v>562</v>
      </c>
      <c r="C90" s="1" t="s">
        <v>3994</v>
      </c>
      <c r="D90" s="25">
        <v>43389.979178240741</v>
      </c>
      <c r="E90" s="25">
        <v>43392.844537037039</v>
      </c>
      <c r="F90" s="1" t="s">
        <v>933</v>
      </c>
      <c r="G90" s="1" t="s">
        <v>90</v>
      </c>
      <c r="H90" s="1" t="s">
        <v>573</v>
      </c>
      <c r="I90" s="1" t="s">
        <v>91</v>
      </c>
      <c r="J90" s="1" t="s">
        <v>1118</v>
      </c>
      <c r="K90" s="1" t="s">
        <v>3995</v>
      </c>
      <c r="L90" s="1" t="s">
        <v>4590</v>
      </c>
      <c r="M90" s="1" t="s">
        <v>793</v>
      </c>
      <c r="N90" s="1" t="s">
        <v>41</v>
      </c>
      <c r="O90" s="1" t="s">
        <v>934</v>
      </c>
      <c r="P90" s="1"/>
      <c r="Q90" s="1" t="s">
        <v>92</v>
      </c>
      <c r="R90" s="1" t="s">
        <v>544</v>
      </c>
      <c r="S90" s="1" t="s">
        <v>545</v>
      </c>
      <c r="T90" s="1"/>
      <c r="U90" s="1"/>
      <c r="V90" s="1" t="s">
        <v>1252</v>
      </c>
      <c r="W90" s="1" t="s">
        <v>1253</v>
      </c>
      <c r="X90" s="1"/>
      <c r="Y90" s="25">
        <v>43403.497581018521</v>
      </c>
      <c r="Z90" s="106" t="s">
        <v>548</v>
      </c>
      <c r="AA90" s="1" t="str">
        <f>IF(ISNA(VLOOKUP(C90,'Extract -prev'!C:I,6,0)),"Yes",IF(OR(VLOOKUP(C90,'Extract -prev'!C:I,6,0)="Closed",VLOOKUP(C90,'Extract -prev'!C:I,6,0)="Resolved"),"No","Yes"))</f>
        <v>No</v>
      </c>
      <c r="AB90" s="1" t="s">
        <v>548</v>
      </c>
      <c r="AC90" s="1"/>
      <c r="AD90" s="1"/>
    </row>
    <row r="91" spans="1:30" x14ac:dyDescent="0.25">
      <c r="A91" s="1" t="s">
        <v>676</v>
      </c>
      <c r="B91" s="1" t="s">
        <v>562</v>
      </c>
      <c r="C91" s="1" t="s">
        <v>4018</v>
      </c>
      <c r="D91" s="25">
        <v>43389.800856481481</v>
      </c>
      <c r="E91" s="25">
        <v>43392.853530092594</v>
      </c>
      <c r="F91" s="1" t="s">
        <v>933</v>
      </c>
      <c r="G91" s="1" t="s">
        <v>90</v>
      </c>
      <c r="H91" s="1" t="s">
        <v>573</v>
      </c>
      <c r="I91" s="1" t="s">
        <v>91</v>
      </c>
      <c r="J91" s="1" t="s">
        <v>1118</v>
      </c>
      <c r="K91" s="1" t="s">
        <v>4019</v>
      </c>
      <c r="L91" s="1" t="s">
        <v>4591</v>
      </c>
      <c r="M91" s="1" t="s">
        <v>793</v>
      </c>
      <c r="N91" s="1" t="s">
        <v>40</v>
      </c>
      <c r="O91" s="1" t="s">
        <v>732</v>
      </c>
      <c r="P91" s="1"/>
      <c r="Q91" s="1" t="s">
        <v>92</v>
      </c>
      <c r="R91" s="1" t="s">
        <v>544</v>
      </c>
      <c r="S91" s="1" t="s">
        <v>545</v>
      </c>
      <c r="T91" s="1"/>
      <c r="U91" s="1"/>
      <c r="V91" s="1" t="s">
        <v>1252</v>
      </c>
      <c r="W91" s="1" t="s">
        <v>1253</v>
      </c>
      <c r="X91" s="1"/>
      <c r="Y91" s="25">
        <v>43403.496608796297</v>
      </c>
      <c r="Z91" s="106" t="s">
        <v>548</v>
      </c>
      <c r="AA91" s="1" t="str">
        <f>IF(ISNA(VLOOKUP(C91,'Extract -prev'!C:I,6,0)),"Yes",IF(OR(VLOOKUP(C91,'Extract -prev'!C:I,6,0)="Closed",VLOOKUP(C91,'Extract -prev'!C:I,6,0)="Resolved"),"No","Yes"))</f>
        <v>No</v>
      </c>
      <c r="AB91" s="1" t="s">
        <v>548</v>
      </c>
      <c r="AC91" s="1"/>
      <c r="AD91" s="1"/>
    </row>
    <row r="92" spans="1:30" x14ac:dyDescent="0.25">
      <c r="A92" s="1" t="s">
        <v>676</v>
      </c>
      <c r="B92" s="1" t="s">
        <v>562</v>
      </c>
      <c r="C92" s="1" t="s">
        <v>4309</v>
      </c>
      <c r="D92" s="25">
        <v>43391.992002314815</v>
      </c>
      <c r="E92" s="25">
        <v>43392.854953703703</v>
      </c>
      <c r="F92" s="1" t="s">
        <v>916</v>
      </c>
      <c r="G92" s="1" t="s">
        <v>90</v>
      </c>
      <c r="H92" s="1" t="s">
        <v>573</v>
      </c>
      <c r="I92" s="1" t="s">
        <v>91</v>
      </c>
      <c r="J92" s="1" t="s">
        <v>1118</v>
      </c>
      <c r="K92" s="1" t="s">
        <v>4310</v>
      </c>
      <c r="L92" s="1" t="s">
        <v>4556</v>
      </c>
      <c r="M92" s="1" t="s">
        <v>793</v>
      </c>
      <c r="N92" s="1" t="s">
        <v>929</v>
      </c>
      <c r="O92" s="1" t="s">
        <v>939</v>
      </c>
      <c r="P92" s="1"/>
      <c r="Q92" s="1" t="s">
        <v>92</v>
      </c>
      <c r="R92" s="1" t="s">
        <v>544</v>
      </c>
      <c r="S92" s="1" t="s">
        <v>545</v>
      </c>
      <c r="T92" s="1"/>
      <c r="U92" s="1"/>
      <c r="V92" s="1" t="s">
        <v>1254</v>
      </c>
      <c r="W92" s="1" t="s">
        <v>1255</v>
      </c>
      <c r="X92" s="1"/>
      <c r="Y92" s="25">
        <v>43403.513055555559</v>
      </c>
      <c r="Z92" s="106" t="s">
        <v>548</v>
      </c>
      <c r="AA92" s="1" t="str">
        <f>IF(ISNA(VLOOKUP(C92,'Extract -prev'!C:I,6,0)),"Yes",IF(OR(VLOOKUP(C92,'Extract -prev'!C:I,6,0)="Closed",VLOOKUP(C92,'Extract -prev'!C:I,6,0)="Resolved"),"No","Yes"))</f>
        <v>No</v>
      </c>
      <c r="AB92" s="1" t="s">
        <v>548</v>
      </c>
      <c r="AC92" s="1"/>
      <c r="AD92" s="1"/>
    </row>
    <row r="93" spans="1:30" x14ac:dyDescent="0.25">
      <c r="A93" s="1" t="s">
        <v>676</v>
      </c>
      <c r="B93" s="1" t="s">
        <v>562</v>
      </c>
      <c r="C93" s="1" t="s">
        <v>4398</v>
      </c>
      <c r="D93" s="25">
        <v>43390.914733796293</v>
      </c>
      <c r="E93" s="25">
        <v>43392.870891203704</v>
      </c>
      <c r="F93" s="1" t="s">
        <v>1440</v>
      </c>
      <c r="G93" s="1" t="s">
        <v>90</v>
      </c>
      <c r="H93" s="1" t="s">
        <v>573</v>
      </c>
      <c r="I93" s="1" t="s">
        <v>91</v>
      </c>
      <c r="J93" s="1" t="s">
        <v>1118</v>
      </c>
      <c r="K93" s="1" t="s">
        <v>4399</v>
      </c>
      <c r="L93" s="1" t="s">
        <v>4582</v>
      </c>
      <c r="M93" s="1"/>
      <c r="N93" s="1"/>
      <c r="O93" s="1"/>
      <c r="P93" s="1"/>
      <c r="Q93" s="1" t="s">
        <v>92</v>
      </c>
      <c r="R93" s="1" t="s">
        <v>544</v>
      </c>
      <c r="S93" s="1" t="s">
        <v>545</v>
      </c>
      <c r="T93" s="1"/>
      <c r="U93" s="1"/>
      <c r="V93" s="1" t="s">
        <v>1321</v>
      </c>
      <c r="W93" s="1" t="s">
        <v>964</v>
      </c>
      <c r="X93" s="1"/>
      <c r="Y93" s="25">
        <v>43403.501226851855</v>
      </c>
      <c r="Z93" s="106" t="s">
        <v>548</v>
      </c>
      <c r="AA93" s="1" t="str">
        <f>IF(ISNA(VLOOKUP(C93,'Extract -prev'!C:I,6,0)),"Yes",IF(OR(VLOOKUP(C93,'Extract -prev'!C:I,6,0)="Closed",VLOOKUP(C93,'Extract -prev'!C:I,6,0)="Resolved"),"No","Yes"))</f>
        <v>No</v>
      </c>
      <c r="AB93" s="1" t="s">
        <v>548</v>
      </c>
      <c r="AC93" s="1"/>
      <c r="AD93" s="1"/>
    </row>
    <row r="94" spans="1:30" x14ac:dyDescent="0.25">
      <c r="A94" s="1" t="s">
        <v>676</v>
      </c>
      <c r="B94" s="1" t="s">
        <v>562</v>
      </c>
      <c r="C94" s="1" t="s">
        <v>4277</v>
      </c>
      <c r="D94" s="25">
        <v>43392.144375000003</v>
      </c>
      <c r="E94" s="25">
        <v>43392.876921296294</v>
      </c>
      <c r="F94" s="1" t="s">
        <v>843</v>
      </c>
      <c r="G94" s="1" t="s">
        <v>90</v>
      </c>
      <c r="H94" s="1" t="s">
        <v>573</v>
      </c>
      <c r="I94" s="1" t="s">
        <v>91</v>
      </c>
      <c r="J94" s="1" t="s">
        <v>1118</v>
      </c>
      <c r="K94" s="1" t="s">
        <v>4278</v>
      </c>
      <c r="L94" s="1" t="s">
        <v>4546</v>
      </c>
      <c r="M94" s="1" t="s">
        <v>793</v>
      </c>
      <c r="N94" s="1" t="s">
        <v>41</v>
      </c>
      <c r="O94" s="1" t="s">
        <v>927</v>
      </c>
      <c r="P94" s="1"/>
      <c r="Q94" s="1" t="s">
        <v>92</v>
      </c>
      <c r="R94" s="1" t="s">
        <v>544</v>
      </c>
      <c r="S94" s="1" t="s">
        <v>545</v>
      </c>
      <c r="T94" s="1"/>
      <c r="U94" s="1"/>
      <c r="V94" s="1" t="s">
        <v>966</v>
      </c>
      <c r="W94" s="1" t="s">
        <v>967</v>
      </c>
      <c r="X94" s="1"/>
      <c r="Y94" s="25">
        <v>43403.518692129626</v>
      </c>
      <c r="Z94" s="106" t="s">
        <v>548</v>
      </c>
      <c r="AA94" s="1" t="str">
        <f>IF(ISNA(VLOOKUP(C94,'Extract -prev'!C:I,6,0)),"Yes",IF(OR(VLOOKUP(C94,'Extract -prev'!C:I,6,0)="Closed",VLOOKUP(C94,'Extract -prev'!C:I,6,0)="Resolved"),"No","Yes"))</f>
        <v>No</v>
      </c>
      <c r="AB94" s="1" t="s">
        <v>548</v>
      </c>
      <c r="AC94" s="1"/>
      <c r="AD94" s="1"/>
    </row>
    <row r="95" spans="1:30" x14ac:dyDescent="0.25">
      <c r="A95" s="1" t="s">
        <v>676</v>
      </c>
      <c r="B95" s="1" t="s">
        <v>562</v>
      </c>
      <c r="C95" s="1" t="s">
        <v>4291</v>
      </c>
      <c r="D95" s="25">
        <v>43392.073055555556</v>
      </c>
      <c r="E95" s="25">
        <v>43392.883425925924</v>
      </c>
      <c r="F95" s="1" t="s">
        <v>843</v>
      </c>
      <c r="G95" s="1" t="s">
        <v>90</v>
      </c>
      <c r="H95" s="1" t="s">
        <v>573</v>
      </c>
      <c r="I95" s="1" t="s">
        <v>91</v>
      </c>
      <c r="J95" s="1" t="s">
        <v>1118</v>
      </c>
      <c r="K95" s="1" t="s">
        <v>4292</v>
      </c>
      <c r="L95" s="1" t="s">
        <v>4551</v>
      </c>
      <c r="M95" s="1" t="s">
        <v>793</v>
      </c>
      <c r="N95" s="1" t="s">
        <v>929</v>
      </c>
      <c r="O95" s="1" t="s">
        <v>939</v>
      </c>
      <c r="P95" s="1"/>
      <c r="Q95" s="1" t="s">
        <v>92</v>
      </c>
      <c r="R95" s="1" t="s">
        <v>544</v>
      </c>
      <c r="S95" s="1" t="s">
        <v>545</v>
      </c>
      <c r="T95" s="1"/>
      <c r="U95" s="1"/>
      <c r="V95" s="1" t="s">
        <v>966</v>
      </c>
      <c r="W95" s="1" t="s">
        <v>967</v>
      </c>
      <c r="X95" s="1"/>
      <c r="Y95" s="25">
        <v>43403.515150462961</v>
      </c>
      <c r="Z95" s="106" t="s">
        <v>548</v>
      </c>
      <c r="AA95" s="1" t="str">
        <f>IF(ISNA(VLOOKUP(C95,'Extract -prev'!C:I,6,0)),"Yes",IF(OR(VLOOKUP(C95,'Extract -prev'!C:I,6,0)="Closed",VLOOKUP(C95,'Extract -prev'!C:I,6,0)="Resolved"),"No","Yes"))</f>
        <v>No</v>
      </c>
      <c r="AB95" s="1" t="s">
        <v>548</v>
      </c>
      <c r="AC95" s="1"/>
      <c r="AD95" s="1"/>
    </row>
    <row r="96" spans="1:30" x14ac:dyDescent="0.25">
      <c r="A96" s="1" t="s">
        <v>676</v>
      </c>
      <c r="B96" s="1" t="s">
        <v>562</v>
      </c>
      <c r="C96" s="1" t="s">
        <v>4303</v>
      </c>
      <c r="D96" s="25">
        <v>43392.017824074072</v>
      </c>
      <c r="E96" s="25">
        <v>43392.887592592589</v>
      </c>
      <c r="F96" s="1" t="s">
        <v>843</v>
      </c>
      <c r="G96" s="1" t="s">
        <v>90</v>
      </c>
      <c r="H96" s="1" t="s">
        <v>573</v>
      </c>
      <c r="I96" s="1" t="s">
        <v>91</v>
      </c>
      <c r="J96" s="1" t="s">
        <v>1118</v>
      </c>
      <c r="K96" s="1" t="s">
        <v>4304</v>
      </c>
      <c r="L96" s="1" t="s">
        <v>4553</v>
      </c>
      <c r="M96" s="1" t="s">
        <v>793</v>
      </c>
      <c r="N96" s="1" t="s">
        <v>929</v>
      </c>
      <c r="O96" s="1" t="s">
        <v>939</v>
      </c>
      <c r="P96" s="1"/>
      <c r="Q96" s="1" t="s">
        <v>92</v>
      </c>
      <c r="R96" s="1" t="s">
        <v>544</v>
      </c>
      <c r="S96" s="1" t="s">
        <v>545</v>
      </c>
      <c r="T96" s="1"/>
      <c r="U96" s="1"/>
      <c r="V96" s="1" t="s">
        <v>966</v>
      </c>
      <c r="W96" s="1" t="s">
        <v>967</v>
      </c>
      <c r="X96" s="1"/>
      <c r="Y96" s="25">
        <v>43403.510648148149</v>
      </c>
      <c r="Z96" s="106" t="s">
        <v>548</v>
      </c>
      <c r="AA96" s="1" t="str">
        <f>IF(ISNA(VLOOKUP(C96,'Extract -prev'!C:I,6,0)),"Yes",IF(OR(VLOOKUP(C96,'Extract -prev'!C:I,6,0)="Closed",VLOOKUP(C96,'Extract -prev'!C:I,6,0)="Resolved"),"No","Yes"))</f>
        <v>No</v>
      </c>
      <c r="AB96" s="1" t="s">
        <v>548</v>
      </c>
      <c r="AC96" s="1"/>
      <c r="AD96" s="1"/>
    </row>
    <row r="97" spans="1:30" x14ac:dyDescent="0.25">
      <c r="A97" s="1" t="s">
        <v>676</v>
      </c>
      <c r="B97" s="1" t="s">
        <v>562</v>
      </c>
      <c r="C97" s="1" t="s">
        <v>4313</v>
      </c>
      <c r="D97" s="25">
        <v>43392.060937499999</v>
      </c>
      <c r="E97" s="25">
        <v>43392.892141203702</v>
      </c>
      <c r="F97" s="1" t="s">
        <v>843</v>
      </c>
      <c r="G97" s="1" t="s">
        <v>90</v>
      </c>
      <c r="H97" s="1" t="s">
        <v>573</v>
      </c>
      <c r="I97" s="1" t="s">
        <v>91</v>
      </c>
      <c r="J97" s="1" t="s">
        <v>1118</v>
      </c>
      <c r="K97" s="1" t="s">
        <v>4558</v>
      </c>
      <c r="L97" s="1" t="s">
        <v>4559</v>
      </c>
      <c r="M97" s="1" t="s">
        <v>793</v>
      </c>
      <c r="N97" s="1" t="s">
        <v>929</v>
      </c>
      <c r="O97" s="1" t="s">
        <v>1241</v>
      </c>
      <c r="P97" s="1"/>
      <c r="Q97" s="1" t="s">
        <v>92</v>
      </c>
      <c r="R97" s="1" t="s">
        <v>544</v>
      </c>
      <c r="S97" s="1" t="s">
        <v>545</v>
      </c>
      <c r="T97" s="1"/>
      <c r="U97" s="1"/>
      <c r="V97" s="1" t="s">
        <v>966</v>
      </c>
      <c r="W97" s="1" t="s">
        <v>967</v>
      </c>
      <c r="X97" s="1"/>
      <c r="Y97" s="25">
        <v>43403.512291666666</v>
      </c>
      <c r="Z97" s="106" t="s">
        <v>548</v>
      </c>
      <c r="AA97" s="1" t="str">
        <f>IF(ISNA(VLOOKUP(C97,'Extract -prev'!C:I,6,0)),"Yes",IF(OR(VLOOKUP(C97,'Extract -prev'!C:I,6,0)="Closed",VLOOKUP(C97,'Extract -prev'!C:I,6,0)="Resolved"),"No","Yes"))</f>
        <v>No</v>
      </c>
      <c r="AB97" s="1" t="s">
        <v>548</v>
      </c>
      <c r="AC97" s="1"/>
      <c r="AD97" s="1"/>
    </row>
    <row r="98" spans="1:30" x14ac:dyDescent="0.25">
      <c r="A98" s="1" t="s">
        <v>676</v>
      </c>
      <c r="B98" s="1" t="s">
        <v>562</v>
      </c>
      <c r="C98" s="1" t="s">
        <v>4328</v>
      </c>
      <c r="D98" s="25">
        <v>43391.966284722221</v>
      </c>
      <c r="E98" s="25">
        <v>43392.902488425927</v>
      </c>
      <c r="F98" s="1" t="s">
        <v>843</v>
      </c>
      <c r="G98" s="1" t="s">
        <v>90</v>
      </c>
      <c r="H98" s="1" t="s">
        <v>573</v>
      </c>
      <c r="I98" s="1" t="s">
        <v>91</v>
      </c>
      <c r="J98" s="1" t="s">
        <v>1118</v>
      </c>
      <c r="K98" s="1" t="s">
        <v>4329</v>
      </c>
      <c r="L98" s="1" t="s">
        <v>4563</v>
      </c>
      <c r="M98" s="1" t="s">
        <v>793</v>
      </c>
      <c r="N98" s="1" t="s">
        <v>40</v>
      </c>
      <c r="O98" s="1" t="s">
        <v>732</v>
      </c>
      <c r="P98" s="1"/>
      <c r="Q98" s="1" t="s">
        <v>92</v>
      </c>
      <c r="R98" s="1" t="s">
        <v>544</v>
      </c>
      <c r="S98" s="1" t="s">
        <v>545</v>
      </c>
      <c r="T98" s="1"/>
      <c r="U98" s="1"/>
      <c r="V98" s="1" t="s">
        <v>1254</v>
      </c>
      <c r="W98" s="1" t="s">
        <v>1255</v>
      </c>
      <c r="X98" s="1"/>
      <c r="Y98" s="25">
        <v>43403.510428240741</v>
      </c>
      <c r="Z98" s="106" t="s">
        <v>548</v>
      </c>
      <c r="AA98" s="1" t="str">
        <f>IF(ISNA(VLOOKUP(C98,'Extract -prev'!C:I,6,0)),"Yes",IF(OR(VLOOKUP(C98,'Extract -prev'!C:I,6,0)="Closed",VLOOKUP(C98,'Extract -prev'!C:I,6,0)="Resolved"),"No","Yes"))</f>
        <v>No</v>
      </c>
      <c r="AB98" s="1" t="s">
        <v>548</v>
      </c>
      <c r="AC98" s="1"/>
      <c r="AD98" s="1"/>
    </row>
    <row r="99" spans="1:30" x14ac:dyDescent="0.25">
      <c r="A99" s="1" t="s">
        <v>676</v>
      </c>
      <c r="B99" s="1" t="s">
        <v>562</v>
      </c>
      <c r="C99" s="1" t="s">
        <v>4338</v>
      </c>
      <c r="D99" s="25">
        <v>43391.853784722225</v>
      </c>
      <c r="E99" s="25">
        <v>43392.907164351855</v>
      </c>
      <c r="F99" s="1" t="s">
        <v>843</v>
      </c>
      <c r="G99" s="1" t="s">
        <v>90</v>
      </c>
      <c r="H99" s="1" t="s">
        <v>573</v>
      </c>
      <c r="I99" s="1" t="s">
        <v>91</v>
      </c>
      <c r="J99" s="1" t="s">
        <v>1118</v>
      </c>
      <c r="K99" s="1" t="s">
        <v>4339</v>
      </c>
      <c r="L99" s="1" t="s">
        <v>4565</v>
      </c>
      <c r="M99" s="1" t="s">
        <v>793</v>
      </c>
      <c r="N99" s="1" t="s">
        <v>41</v>
      </c>
      <c r="O99" s="1" t="s">
        <v>927</v>
      </c>
      <c r="P99" s="1"/>
      <c r="Q99" s="1" t="s">
        <v>92</v>
      </c>
      <c r="R99" s="1" t="s">
        <v>544</v>
      </c>
      <c r="S99" s="1" t="s">
        <v>545</v>
      </c>
      <c r="T99" s="1"/>
      <c r="U99" s="1"/>
      <c r="V99" s="1" t="s">
        <v>4340</v>
      </c>
      <c r="W99" s="1" t="s">
        <v>4341</v>
      </c>
      <c r="X99" s="1"/>
      <c r="Y99" s="25">
        <v>43403.509328703702</v>
      </c>
      <c r="Z99" s="106" t="s">
        <v>548</v>
      </c>
      <c r="AA99" s="1" t="str">
        <f>IF(ISNA(VLOOKUP(C99,'Extract -prev'!C:I,6,0)),"Yes",IF(OR(VLOOKUP(C99,'Extract -prev'!C:I,6,0)="Closed",VLOOKUP(C99,'Extract -prev'!C:I,6,0)="Resolved"),"No","Yes"))</f>
        <v>No</v>
      </c>
      <c r="AB99" s="1" t="s">
        <v>548</v>
      </c>
      <c r="AC99" s="1"/>
      <c r="AD99" s="1"/>
    </row>
    <row r="100" spans="1:30" x14ac:dyDescent="0.25">
      <c r="A100" s="1" t="s">
        <v>676</v>
      </c>
      <c r="B100" s="1" t="s">
        <v>562</v>
      </c>
      <c r="C100" s="1" t="s">
        <v>4350</v>
      </c>
      <c r="D100" s="25">
        <v>43391.640381944446</v>
      </c>
      <c r="E100" s="25">
        <v>43392.911261574074</v>
      </c>
      <c r="F100" s="1" t="s">
        <v>843</v>
      </c>
      <c r="G100" s="1" t="s">
        <v>90</v>
      </c>
      <c r="H100" s="1" t="s">
        <v>573</v>
      </c>
      <c r="I100" s="1" t="s">
        <v>91</v>
      </c>
      <c r="J100" s="1" t="s">
        <v>1118</v>
      </c>
      <c r="K100" s="1" t="s">
        <v>4351</v>
      </c>
      <c r="L100" s="1" t="s">
        <v>2782</v>
      </c>
      <c r="M100" s="1" t="s">
        <v>793</v>
      </c>
      <c r="N100" s="1" t="s">
        <v>41</v>
      </c>
      <c r="O100" s="1" t="s">
        <v>934</v>
      </c>
      <c r="P100" s="1"/>
      <c r="Q100" s="1" t="s">
        <v>92</v>
      </c>
      <c r="R100" s="1" t="s">
        <v>544</v>
      </c>
      <c r="S100" s="1" t="s">
        <v>545</v>
      </c>
      <c r="T100" s="1"/>
      <c r="U100" s="1"/>
      <c r="V100" s="1" t="s">
        <v>3741</v>
      </c>
      <c r="W100" s="1" t="s">
        <v>3742</v>
      </c>
      <c r="X100" s="1"/>
      <c r="Y100" s="25">
        <v>43403.505277777775</v>
      </c>
      <c r="Z100" s="106" t="s">
        <v>548</v>
      </c>
      <c r="AA100" s="1" t="str">
        <f>IF(ISNA(VLOOKUP(C100,'Extract -prev'!C:I,6,0)),"Yes",IF(OR(VLOOKUP(C100,'Extract -prev'!C:I,6,0)="Closed",VLOOKUP(C100,'Extract -prev'!C:I,6,0)="Resolved"),"No","Yes"))</f>
        <v>No</v>
      </c>
      <c r="AB100" s="1" t="s">
        <v>548</v>
      </c>
      <c r="AC100" s="1"/>
      <c r="AD100" s="1"/>
    </row>
    <row r="101" spans="1:30" x14ac:dyDescent="0.25">
      <c r="A101" s="1" t="s">
        <v>676</v>
      </c>
      <c r="B101" s="1" t="s">
        <v>562</v>
      </c>
      <c r="C101" s="1" t="s">
        <v>4357</v>
      </c>
      <c r="D101" s="25">
        <v>43391.155844907407</v>
      </c>
      <c r="E101" s="25">
        <v>43392.915671296294</v>
      </c>
      <c r="F101" s="1" t="s">
        <v>843</v>
      </c>
      <c r="G101" s="1" t="s">
        <v>90</v>
      </c>
      <c r="H101" s="1" t="s">
        <v>573</v>
      </c>
      <c r="I101" s="1" t="s">
        <v>91</v>
      </c>
      <c r="J101" s="1" t="s">
        <v>1118</v>
      </c>
      <c r="K101" s="1" t="s">
        <v>4570</v>
      </c>
      <c r="L101" s="1" t="s">
        <v>4571</v>
      </c>
      <c r="M101" s="1" t="s">
        <v>793</v>
      </c>
      <c r="N101" s="1" t="s">
        <v>929</v>
      </c>
      <c r="O101" s="1" t="s">
        <v>1257</v>
      </c>
      <c r="P101" s="1"/>
      <c r="Q101" s="1" t="s">
        <v>92</v>
      </c>
      <c r="R101" s="1" t="s">
        <v>544</v>
      </c>
      <c r="S101" s="1" t="s">
        <v>545</v>
      </c>
      <c r="T101" s="1"/>
      <c r="U101" s="1"/>
      <c r="V101" s="1" t="s">
        <v>1321</v>
      </c>
      <c r="W101" s="1" t="s">
        <v>964</v>
      </c>
      <c r="X101" s="1"/>
      <c r="Y101" s="25">
        <v>43403.504837962966</v>
      </c>
      <c r="Z101" s="106" t="s">
        <v>548</v>
      </c>
      <c r="AA101" s="1" t="str">
        <f>IF(ISNA(VLOOKUP(C101,'Extract -prev'!C:I,6,0)),"Yes",IF(OR(VLOOKUP(C101,'Extract -prev'!C:I,6,0)="Closed",VLOOKUP(C101,'Extract -prev'!C:I,6,0)="Resolved"),"No","Yes"))</f>
        <v>No</v>
      </c>
      <c r="AB101" s="1" t="s">
        <v>548</v>
      </c>
      <c r="AC101" s="1"/>
      <c r="AD101" s="1"/>
    </row>
    <row r="102" spans="1:30" x14ac:dyDescent="0.25">
      <c r="A102" s="1" t="s">
        <v>676</v>
      </c>
      <c r="B102" s="1" t="s">
        <v>562</v>
      </c>
      <c r="C102" s="1" t="s">
        <v>4400</v>
      </c>
      <c r="D102" s="25">
        <v>43390.883298611108</v>
      </c>
      <c r="E102" s="25">
        <v>43392.986655092594</v>
      </c>
      <c r="F102" s="1" t="s">
        <v>843</v>
      </c>
      <c r="G102" s="1" t="s">
        <v>90</v>
      </c>
      <c r="H102" s="1" t="s">
        <v>573</v>
      </c>
      <c r="I102" s="1" t="s">
        <v>91</v>
      </c>
      <c r="J102" s="1" t="s">
        <v>1118</v>
      </c>
      <c r="K102" s="1" t="s">
        <v>4401</v>
      </c>
      <c r="L102" s="1" t="s">
        <v>4583</v>
      </c>
      <c r="M102" s="1" t="s">
        <v>793</v>
      </c>
      <c r="N102" s="1" t="s">
        <v>40</v>
      </c>
      <c r="O102" s="1" t="s">
        <v>941</v>
      </c>
      <c r="P102" s="1"/>
      <c r="Q102" s="1" t="s">
        <v>92</v>
      </c>
      <c r="R102" s="1" t="s">
        <v>544</v>
      </c>
      <c r="S102" s="1" t="s">
        <v>545</v>
      </c>
      <c r="T102" s="1"/>
      <c r="U102" s="1"/>
      <c r="V102" s="1" t="s">
        <v>1331</v>
      </c>
      <c r="W102" s="1" t="s">
        <v>1332</v>
      </c>
      <c r="X102" s="1"/>
      <c r="Y102" s="25">
        <v>43403.500925925924</v>
      </c>
      <c r="Z102" s="106" t="s">
        <v>548</v>
      </c>
      <c r="AA102" s="1" t="str">
        <f>IF(ISNA(VLOOKUP(C102,'Extract -prev'!C:I,6,0)),"Yes",IF(OR(VLOOKUP(C102,'Extract -prev'!C:I,6,0)="Closed",VLOOKUP(C102,'Extract -prev'!C:I,6,0)="Resolved"),"No","Yes"))</f>
        <v>No</v>
      </c>
      <c r="AB102" s="1" t="s">
        <v>548</v>
      </c>
      <c r="AC102" s="1"/>
      <c r="AD102" s="1"/>
    </row>
    <row r="103" spans="1:30" x14ac:dyDescent="0.25">
      <c r="A103" s="1" t="s">
        <v>676</v>
      </c>
      <c r="B103" s="1" t="s">
        <v>562</v>
      </c>
      <c r="C103" s="1" t="s">
        <v>4412</v>
      </c>
      <c r="D103" s="25">
        <v>43390.813738425924</v>
      </c>
      <c r="E103" s="25">
        <v>43393.021493055552</v>
      </c>
      <c r="F103" s="1" t="s">
        <v>843</v>
      </c>
      <c r="G103" s="1" t="s">
        <v>90</v>
      </c>
      <c r="H103" s="1" t="s">
        <v>573</v>
      </c>
      <c r="I103" s="1" t="s">
        <v>91</v>
      </c>
      <c r="J103" s="1" t="s">
        <v>1118</v>
      </c>
      <c r="K103" s="1" t="s">
        <v>4413</v>
      </c>
      <c r="L103" s="1" t="s">
        <v>4586</v>
      </c>
      <c r="M103" s="1" t="s">
        <v>793</v>
      </c>
      <c r="N103" s="1" t="s">
        <v>41</v>
      </c>
      <c r="O103" s="1" t="s">
        <v>934</v>
      </c>
      <c r="P103" s="1"/>
      <c r="Q103" s="1" t="s">
        <v>92</v>
      </c>
      <c r="R103" s="1" t="s">
        <v>544</v>
      </c>
      <c r="S103" s="1" t="s">
        <v>545</v>
      </c>
      <c r="T103" s="1"/>
      <c r="U103" s="1"/>
      <c r="V103" s="1" t="s">
        <v>966</v>
      </c>
      <c r="W103" s="1" t="s">
        <v>967</v>
      </c>
      <c r="X103" s="1"/>
      <c r="Y103" s="25">
        <v>43403.499560185184</v>
      </c>
      <c r="Z103" s="106" t="s">
        <v>548</v>
      </c>
      <c r="AA103" s="1" t="str">
        <f>IF(ISNA(VLOOKUP(C103,'Extract -prev'!C:I,6,0)),"Yes",IF(OR(VLOOKUP(C103,'Extract -prev'!C:I,6,0)="Closed",VLOOKUP(C103,'Extract -prev'!C:I,6,0)="Resolved"),"No","Yes"))</f>
        <v>No</v>
      </c>
      <c r="AB103" s="1" t="s">
        <v>548</v>
      </c>
      <c r="AC103" s="1"/>
      <c r="AD103" s="1"/>
    </row>
    <row r="104" spans="1:30" x14ac:dyDescent="0.25">
      <c r="A104" s="1" t="s">
        <v>676</v>
      </c>
      <c r="B104" s="1" t="s">
        <v>562</v>
      </c>
      <c r="C104" s="1" t="s">
        <v>4281</v>
      </c>
      <c r="D104" s="25">
        <v>43392.106273148151</v>
      </c>
      <c r="E104" s="25">
        <v>43393.053298611114</v>
      </c>
      <c r="F104" s="1" t="s">
        <v>1419</v>
      </c>
      <c r="G104" s="1" t="s">
        <v>90</v>
      </c>
      <c r="H104" s="1" t="s">
        <v>573</v>
      </c>
      <c r="I104" s="1" t="s">
        <v>91</v>
      </c>
      <c r="J104" s="1" t="s">
        <v>1118</v>
      </c>
      <c r="K104" s="1" t="s">
        <v>4282</v>
      </c>
      <c r="L104" s="1" t="s">
        <v>4548</v>
      </c>
      <c r="M104" s="1" t="s">
        <v>793</v>
      </c>
      <c r="N104" s="1" t="s">
        <v>929</v>
      </c>
      <c r="O104" s="1" t="s">
        <v>1241</v>
      </c>
      <c r="P104" s="1"/>
      <c r="Q104" s="1" t="s">
        <v>92</v>
      </c>
      <c r="R104" s="1" t="s">
        <v>544</v>
      </c>
      <c r="S104" s="1" t="s">
        <v>545</v>
      </c>
      <c r="T104" s="1"/>
      <c r="U104" s="1"/>
      <c r="V104" s="1" t="s">
        <v>966</v>
      </c>
      <c r="W104" s="1" t="s">
        <v>967</v>
      </c>
      <c r="X104" s="1"/>
      <c r="Y104" s="25">
        <v>43403.515763888892</v>
      </c>
      <c r="Z104" s="106" t="s">
        <v>548</v>
      </c>
      <c r="AA104" s="1" t="str">
        <f>IF(ISNA(VLOOKUP(C104,'Extract -prev'!C:I,6,0)),"Yes",IF(OR(VLOOKUP(C104,'Extract -prev'!C:I,6,0)="Closed",VLOOKUP(C104,'Extract -prev'!C:I,6,0)="Resolved"),"No","Yes"))</f>
        <v>No</v>
      </c>
      <c r="AB104" s="1" t="s">
        <v>548</v>
      </c>
      <c r="AC104" s="1"/>
      <c r="AD104" s="1"/>
    </row>
    <row r="105" spans="1:30" x14ac:dyDescent="0.25">
      <c r="A105" s="1" t="s">
        <v>676</v>
      </c>
      <c r="B105" s="1" t="s">
        <v>562</v>
      </c>
      <c r="C105" s="1" t="s">
        <v>3970</v>
      </c>
      <c r="D105" s="25">
        <v>43390.122442129628</v>
      </c>
      <c r="E105" s="25">
        <v>43395.459629629629</v>
      </c>
      <c r="F105" s="1" t="s">
        <v>1192</v>
      </c>
      <c r="G105" s="1" t="s">
        <v>90</v>
      </c>
      <c r="H105" s="1" t="s">
        <v>1341</v>
      </c>
      <c r="I105" s="1" t="s">
        <v>91</v>
      </c>
      <c r="J105" s="1" t="s">
        <v>1118</v>
      </c>
      <c r="K105" s="1" t="s">
        <v>3971</v>
      </c>
      <c r="L105" s="1" t="s">
        <v>4588</v>
      </c>
      <c r="M105" s="1" t="s">
        <v>793</v>
      </c>
      <c r="N105" s="1" t="s">
        <v>41</v>
      </c>
      <c r="O105" s="1" t="s">
        <v>928</v>
      </c>
      <c r="P105" s="1"/>
      <c r="Q105" s="1" t="s">
        <v>92</v>
      </c>
      <c r="R105" s="1" t="s">
        <v>544</v>
      </c>
      <c r="S105" s="1" t="s">
        <v>545</v>
      </c>
      <c r="T105" s="1"/>
      <c r="U105" s="1"/>
      <c r="V105" s="1" t="s">
        <v>1252</v>
      </c>
      <c r="W105" s="1" t="s">
        <v>1253</v>
      </c>
      <c r="X105" s="1"/>
      <c r="Y105" s="25">
        <v>43395.459918981483</v>
      </c>
      <c r="Z105" s="106" t="s">
        <v>548</v>
      </c>
      <c r="AA105" s="1" t="str">
        <f>IF(ISNA(VLOOKUP(C105,'Extract -prev'!C:I,6,0)),"Yes",IF(OR(VLOOKUP(C105,'Extract -prev'!C:I,6,0)="Closed",VLOOKUP(C105,'Extract -prev'!C:I,6,0)="Resolved"),"No","Yes"))</f>
        <v>No</v>
      </c>
      <c r="AB105" s="1" t="s">
        <v>548</v>
      </c>
      <c r="AC105" s="1"/>
      <c r="AD105" s="1"/>
    </row>
    <row r="106" spans="1:30" x14ac:dyDescent="0.25">
      <c r="A106" s="1" t="s">
        <v>676</v>
      </c>
      <c r="B106" s="1" t="s">
        <v>562</v>
      </c>
      <c r="C106" s="1" t="s">
        <v>3972</v>
      </c>
      <c r="D106" s="25">
        <v>43390.131226851852</v>
      </c>
      <c r="E106" s="25">
        <v>43395.464085648149</v>
      </c>
      <c r="F106" s="1" t="s">
        <v>1192</v>
      </c>
      <c r="G106" s="1" t="s">
        <v>90</v>
      </c>
      <c r="H106" s="1" t="s">
        <v>1341</v>
      </c>
      <c r="I106" s="1" t="s">
        <v>91</v>
      </c>
      <c r="J106" s="1" t="s">
        <v>1118</v>
      </c>
      <c r="K106" s="1" t="s">
        <v>3973</v>
      </c>
      <c r="L106" s="1" t="s">
        <v>4589</v>
      </c>
      <c r="M106" s="1" t="s">
        <v>793</v>
      </c>
      <c r="N106" s="1" t="s">
        <v>41</v>
      </c>
      <c r="O106" s="1" t="s">
        <v>928</v>
      </c>
      <c r="P106" s="1"/>
      <c r="Q106" s="1" t="s">
        <v>92</v>
      </c>
      <c r="R106" s="1" t="s">
        <v>544</v>
      </c>
      <c r="S106" s="1" t="s">
        <v>545</v>
      </c>
      <c r="T106" s="1"/>
      <c r="U106" s="1"/>
      <c r="V106" s="1" t="s">
        <v>1252</v>
      </c>
      <c r="W106" s="1" t="s">
        <v>1253</v>
      </c>
      <c r="X106" s="1"/>
      <c r="Y106" s="25">
        <v>43395.464363425926</v>
      </c>
      <c r="Z106" s="106" t="s">
        <v>548</v>
      </c>
      <c r="AA106" s="1" t="str">
        <f>IF(ISNA(VLOOKUP(C106,'Extract -prev'!C:I,6,0)),"Yes",IF(OR(VLOOKUP(C106,'Extract -prev'!C:I,6,0)="Closed",VLOOKUP(C106,'Extract -prev'!C:I,6,0)="Resolved"),"No","Yes"))</f>
        <v>No</v>
      </c>
      <c r="AB106" s="1" t="s">
        <v>548</v>
      </c>
      <c r="AC106" s="1"/>
      <c r="AD106" s="1"/>
    </row>
    <row r="107" spans="1:30" x14ac:dyDescent="0.25">
      <c r="A107" s="1" t="s">
        <v>676</v>
      </c>
      <c r="B107" s="1" t="s">
        <v>562</v>
      </c>
      <c r="C107" s="1" t="s">
        <v>4366</v>
      </c>
      <c r="D107" s="25">
        <v>43391.044768518521</v>
      </c>
      <c r="E107" s="25">
        <v>43395.543854166666</v>
      </c>
      <c r="F107" s="1" t="s">
        <v>872</v>
      </c>
      <c r="G107" s="1" t="s">
        <v>90</v>
      </c>
      <c r="H107" s="1" t="s">
        <v>1341</v>
      </c>
      <c r="I107" s="1" t="s">
        <v>91</v>
      </c>
      <c r="J107" s="1" t="s">
        <v>1118</v>
      </c>
      <c r="K107" s="1" t="s">
        <v>4367</v>
      </c>
      <c r="L107" s="1" t="s">
        <v>4575</v>
      </c>
      <c r="M107" s="1" t="s">
        <v>793</v>
      </c>
      <c r="N107" s="1" t="s">
        <v>41</v>
      </c>
      <c r="O107" s="1" t="s">
        <v>1005</v>
      </c>
      <c r="P107" s="1"/>
      <c r="Q107" s="1" t="s">
        <v>92</v>
      </c>
      <c r="R107" s="1" t="s">
        <v>544</v>
      </c>
      <c r="S107" s="1" t="s">
        <v>545</v>
      </c>
      <c r="T107" s="1"/>
      <c r="U107" s="1"/>
      <c r="V107" s="1" t="s">
        <v>1436</v>
      </c>
      <c r="W107" s="1" t="s">
        <v>1437</v>
      </c>
      <c r="X107" s="1"/>
      <c r="Y107" s="25">
        <v>43395.54414351852</v>
      </c>
      <c r="Z107" s="106" t="s">
        <v>548</v>
      </c>
      <c r="AA107" s="1" t="str">
        <f>IF(ISNA(VLOOKUP(C107,'Extract -prev'!C:I,6,0)),"Yes",IF(OR(VLOOKUP(C107,'Extract -prev'!C:I,6,0)="Closed",VLOOKUP(C107,'Extract -prev'!C:I,6,0)="Resolved"),"No","Yes"))</f>
        <v>No</v>
      </c>
      <c r="AB107" s="1" t="s">
        <v>548</v>
      </c>
      <c r="AC107" s="1"/>
      <c r="AD107" s="1"/>
    </row>
    <row r="108" spans="1:30" x14ac:dyDescent="0.25">
      <c r="A108" s="1" t="s">
        <v>676</v>
      </c>
      <c r="B108" s="1" t="s">
        <v>562</v>
      </c>
      <c r="C108" s="1" t="s">
        <v>4320</v>
      </c>
      <c r="D108" s="25">
        <v>43392.004374999997</v>
      </c>
      <c r="E108" s="25">
        <v>43395.577048611114</v>
      </c>
      <c r="F108" s="1" t="s">
        <v>916</v>
      </c>
      <c r="G108" s="1" t="s">
        <v>90</v>
      </c>
      <c r="H108" s="1" t="s">
        <v>1341</v>
      </c>
      <c r="I108" s="1" t="s">
        <v>91</v>
      </c>
      <c r="J108" s="1" t="s">
        <v>1118</v>
      </c>
      <c r="K108" s="1" t="s">
        <v>4321</v>
      </c>
      <c r="L108" s="1" t="s">
        <v>4561</v>
      </c>
      <c r="M108" s="1" t="s">
        <v>793</v>
      </c>
      <c r="N108" s="1" t="s">
        <v>41</v>
      </c>
      <c r="O108" s="1" t="s">
        <v>928</v>
      </c>
      <c r="P108" s="1"/>
      <c r="Q108" s="1" t="s">
        <v>92</v>
      </c>
      <c r="R108" s="1" t="s">
        <v>544</v>
      </c>
      <c r="S108" s="1" t="s">
        <v>545</v>
      </c>
      <c r="T108" s="1"/>
      <c r="U108" s="1"/>
      <c r="V108" s="1" t="s">
        <v>1254</v>
      </c>
      <c r="W108" s="1" t="s">
        <v>1255</v>
      </c>
      <c r="X108" s="1"/>
      <c r="Y108" s="25">
        <v>43395.577314814815</v>
      </c>
      <c r="Z108" s="106" t="s">
        <v>548</v>
      </c>
      <c r="AA108" s="1" t="str">
        <f>IF(ISNA(VLOOKUP(C108,'Extract -prev'!C:I,6,0)),"Yes",IF(OR(VLOOKUP(C108,'Extract -prev'!C:I,6,0)="Closed",VLOOKUP(C108,'Extract -prev'!C:I,6,0)="Resolved"),"No","Yes"))</f>
        <v>No</v>
      </c>
      <c r="AB108" s="1" t="s">
        <v>548</v>
      </c>
      <c r="AC108" s="1"/>
      <c r="AD108" s="1"/>
    </row>
    <row r="109" spans="1:30" x14ac:dyDescent="0.25">
      <c r="A109" s="1" t="s">
        <v>676</v>
      </c>
      <c r="B109" s="1" t="s">
        <v>562</v>
      </c>
      <c r="C109" s="1" t="s">
        <v>4336</v>
      </c>
      <c r="D109" s="25">
        <v>43391.896087962959</v>
      </c>
      <c r="E109" s="25">
        <v>43395.58253472222</v>
      </c>
      <c r="F109" s="1" t="s">
        <v>916</v>
      </c>
      <c r="G109" s="1" t="s">
        <v>90</v>
      </c>
      <c r="H109" s="1" t="s">
        <v>1341</v>
      </c>
      <c r="I109" s="1" t="s">
        <v>91</v>
      </c>
      <c r="J109" s="1" t="s">
        <v>1118</v>
      </c>
      <c r="K109" s="1" t="s">
        <v>4337</v>
      </c>
      <c r="L109" s="1" t="s">
        <v>4564</v>
      </c>
      <c r="M109" s="1" t="s">
        <v>793</v>
      </c>
      <c r="N109" s="1" t="s">
        <v>41</v>
      </c>
      <c r="O109" s="1" t="s">
        <v>928</v>
      </c>
      <c r="P109" s="1"/>
      <c r="Q109" s="1" t="s">
        <v>92</v>
      </c>
      <c r="R109" s="1" t="s">
        <v>544</v>
      </c>
      <c r="S109" s="1" t="s">
        <v>545</v>
      </c>
      <c r="T109" s="1"/>
      <c r="U109" s="1"/>
      <c r="V109" s="1" t="s">
        <v>1098</v>
      </c>
      <c r="W109" s="1" t="s">
        <v>1099</v>
      </c>
      <c r="X109" s="1"/>
      <c r="Y109" s="25">
        <v>43395.582812499997</v>
      </c>
      <c r="Z109" s="106" t="s">
        <v>548</v>
      </c>
      <c r="AA109" s="1" t="str">
        <f>IF(ISNA(VLOOKUP(C109,'Extract -prev'!C:I,6,0)),"Yes",IF(OR(VLOOKUP(C109,'Extract -prev'!C:I,6,0)="Closed",VLOOKUP(C109,'Extract -prev'!C:I,6,0)="Resolved"),"No","Yes"))</f>
        <v>No</v>
      </c>
      <c r="AB109" s="1" t="s">
        <v>548</v>
      </c>
      <c r="AC109" s="1"/>
      <c r="AD109" s="1"/>
    </row>
    <row r="110" spans="1:30" x14ac:dyDescent="0.25">
      <c r="A110" s="1" t="s">
        <v>676</v>
      </c>
      <c r="B110" s="1" t="s">
        <v>562</v>
      </c>
      <c r="C110" s="1" t="s">
        <v>4518</v>
      </c>
      <c r="D110" s="25">
        <v>43395.51866898148</v>
      </c>
      <c r="E110" s="25">
        <v>43395.585428240738</v>
      </c>
      <c r="F110" s="1" t="s">
        <v>872</v>
      </c>
      <c r="G110" s="1" t="s">
        <v>90</v>
      </c>
      <c r="H110" s="1" t="s">
        <v>1341</v>
      </c>
      <c r="I110" s="1" t="s">
        <v>91</v>
      </c>
      <c r="J110" s="1" t="s">
        <v>1118</v>
      </c>
      <c r="K110" s="1" t="s">
        <v>4519</v>
      </c>
      <c r="L110" s="1" t="s">
        <v>4520</v>
      </c>
      <c r="M110" s="1" t="s">
        <v>793</v>
      </c>
      <c r="N110" s="1" t="s">
        <v>1372</v>
      </c>
      <c r="O110" s="1" t="s">
        <v>4521</v>
      </c>
      <c r="P110" s="1"/>
      <c r="Q110" s="1" t="s">
        <v>92</v>
      </c>
      <c r="R110" s="1" t="s">
        <v>544</v>
      </c>
      <c r="S110" s="1" t="s">
        <v>545</v>
      </c>
      <c r="T110" s="1"/>
      <c r="U110" s="1"/>
      <c r="V110" s="1" t="s">
        <v>1398</v>
      </c>
      <c r="W110" s="1" t="s">
        <v>1399</v>
      </c>
      <c r="X110" s="1"/>
      <c r="Y110" s="25">
        <v>43395.585694444446</v>
      </c>
      <c r="Z110" s="106" t="s">
        <v>548</v>
      </c>
      <c r="AA110" s="1" t="str">
        <f>IF(ISNA(VLOOKUP(C110,'Extract -prev'!C:I,6,0)),"Yes",IF(OR(VLOOKUP(C110,'Extract -prev'!C:I,6,0)="Closed",VLOOKUP(C110,'Extract -prev'!C:I,6,0)="Resolved"),"No","Yes"))</f>
        <v>No</v>
      </c>
      <c r="AB110" s="1" t="s">
        <v>548</v>
      </c>
      <c r="AC110" s="1"/>
      <c r="AD110" s="1"/>
    </row>
    <row r="111" spans="1:30" x14ac:dyDescent="0.25">
      <c r="A111" s="1" t="s">
        <v>676</v>
      </c>
      <c r="B111" s="1" t="s">
        <v>562</v>
      </c>
      <c r="C111" s="1" t="s">
        <v>4533</v>
      </c>
      <c r="D111" s="25">
        <v>43393.040497685186</v>
      </c>
      <c r="E111" s="25">
        <v>43395.60328703704</v>
      </c>
      <c r="F111" s="1" t="s">
        <v>872</v>
      </c>
      <c r="G111" s="1" t="s">
        <v>90</v>
      </c>
      <c r="H111" s="1" t="s">
        <v>1341</v>
      </c>
      <c r="I111" s="1" t="s">
        <v>91</v>
      </c>
      <c r="J111" s="1" t="s">
        <v>1118</v>
      </c>
      <c r="K111" s="1" t="s">
        <v>4534</v>
      </c>
      <c r="L111" s="1" t="s">
        <v>4535</v>
      </c>
      <c r="M111" s="1" t="s">
        <v>793</v>
      </c>
      <c r="N111" s="1" t="s">
        <v>1372</v>
      </c>
      <c r="O111" s="1" t="s">
        <v>932</v>
      </c>
      <c r="P111" s="1"/>
      <c r="Q111" s="1" t="s">
        <v>92</v>
      </c>
      <c r="R111" s="1" t="s">
        <v>544</v>
      </c>
      <c r="S111" s="1" t="s">
        <v>545</v>
      </c>
      <c r="T111" s="1"/>
      <c r="U111" s="1"/>
      <c r="V111" s="1" t="s">
        <v>966</v>
      </c>
      <c r="W111" s="1" t="s">
        <v>967</v>
      </c>
      <c r="X111" s="1"/>
      <c r="Y111" s="25">
        <v>43395.603564814817</v>
      </c>
      <c r="Z111" s="106" t="s">
        <v>548</v>
      </c>
      <c r="AA111" s="1" t="str">
        <f>IF(ISNA(VLOOKUP(C111,'Extract -prev'!C:I,6,0)),"Yes",IF(OR(VLOOKUP(C111,'Extract -prev'!C:I,6,0)="Closed",VLOOKUP(C111,'Extract -prev'!C:I,6,0)="Resolved"),"No","Yes"))</f>
        <v>No</v>
      </c>
      <c r="AB111" s="1" t="s">
        <v>548</v>
      </c>
      <c r="AC111" s="1"/>
      <c r="AD111" s="1"/>
    </row>
    <row r="112" spans="1:30" x14ac:dyDescent="0.25">
      <c r="A112" s="1" t="s">
        <v>676</v>
      </c>
      <c r="B112" s="1" t="s">
        <v>562</v>
      </c>
      <c r="C112" s="1" t="s">
        <v>4542</v>
      </c>
      <c r="D112" s="25">
        <v>43392.830937500003</v>
      </c>
      <c r="E112" s="25">
        <v>43395.610671296294</v>
      </c>
      <c r="F112" s="1" t="s">
        <v>872</v>
      </c>
      <c r="G112" s="1" t="s">
        <v>90</v>
      </c>
      <c r="H112" s="1" t="s">
        <v>1341</v>
      </c>
      <c r="I112" s="1" t="s">
        <v>91</v>
      </c>
      <c r="J112" s="1" t="s">
        <v>1118</v>
      </c>
      <c r="K112" s="1" t="s">
        <v>4543</v>
      </c>
      <c r="L112" s="1" t="s">
        <v>4544</v>
      </c>
      <c r="M112" s="1" t="s">
        <v>793</v>
      </c>
      <c r="N112" s="1" t="s">
        <v>41</v>
      </c>
      <c r="O112" s="1" t="s">
        <v>1115</v>
      </c>
      <c r="P112" s="1"/>
      <c r="Q112" s="1" t="s">
        <v>92</v>
      </c>
      <c r="R112" s="1" t="s">
        <v>544</v>
      </c>
      <c r="S112" s="1" t="s">
        <v>545</v>
      </c>
      <c r="T112" s="1"/>
      <c r="U112" s="1"/>
      <c r="V112" s="1" t="s">
        <v>1254</v>
      </c>
      <c r="W112" s="1" t="s">
        <v>1255</v>
      </c>
      <c r="X112" s="1"/>
      <c r="Y112" s="25">
        <v>43395.610949074071</v>
      </c>
      <c r="Z112" s="106" t="s">
        <v>548</v>
      </c>
      <c r="AA112" s="1" t="str">
        <f>IF(ISNA(VLOOKUP(C112,'Extract -prev'!C:I,6,0)),"Yes",IF(OR(VLOOKUP(C112,'Extract -prev'!C:I,6,0)="Closed",VLOOKUP(C112,'Extract -prev'!C:I,6,0)="Resolved"),"No","Yes"))</f>
        <v>No</v>
      </c>
      <c r="AB112" s="1" t="s">
        <v>548</v>
      </c>
      <c r="AC112" s="1"/>
      <c r="AD112" s="1"/>
    </row>
    <row r="113" spans="1:30" x14ac:dyDescent="0.25">
      <c r="A113" s="1" t="s">
        <v>676</v>
      </c>
      <c r="B113" s="1" t="s">
        <v>562</v>
      </c>
      <c r="C113" s="1" t="s">
        <v>4285</v>
      </c>
      <c r="D113" s="25">
        <v>43392.082256944443</v>
      </c>
      <c r="E113" s="25">
        <v>43395.612141203703</v>
      </c>
      <c r="F113" s="1" t="s">
        <v>1192</v>
      </c>
      <c r="G113" s="1" t="s">
        <v>90</v>
      </c>
      <c r="H113" s="1" t="s">
        <v>1341</v>
      </c>
      <c r="I113" s="1" t="s">
        <v>91</v>
      </c>
      <c r="J113" s="1" t="s">
        <v>1118</v>
      </c>
      <c r="K113" s="1" t="s">
        <v>4286</v>
      </c>
      <c r="L113" s="1" t="s">
        <v>4549</v>
      </c>
      <c r="M113" s="1" t="s">
        <v>793</v>
      </c>
      <c r="N113" s="1" t="s">
        <v>929</v>
      </c>
      <c r="O113" s="1" t="s">
        <v>948</v>
      </c>
      <c r="P113" s="1"/>
      <c r="Q113" s="1" t="s">
        <v>92</v>
      </c>
      <c r="R113" s="1" t="s">
        <v>544</v>
      </c>
      <c r="S113" s="1" t="s">
        <v>545</v>
      </c>
      <c r="T113" s="1"/>
      <c r="U113" s="1"/>
      <c r="V113" s="1" t="s">
        <v>966</v>
      </c>
      <c r="W113" s="1" t="s">
        <v>967</v>
      </c>
      <c r="X113" s="1"/>
      <c r="Y113" s="25">
        <v>43395.612407407411</v>
      </c>
      <c r="Z113" s="106" t="s">
        <v>548</v>
      </c>
      <c r="AA113" s="1" t="str">
        <f>IF(ISNA(VLOOKUP(C113,'Extract -prev'!C:I,6,0)),"Yes",IF(OR(VLOOKUP(C113,'Extract -prev'!C:I,6,0)="Closed",VLOOKUP(C113,'Extract -prev'!C:I,6,0)="Resolved"),"No","Yes"))</f>
        <v>No</v>
      </c>
      <c r="AB113" s="1" t="s">
        <v>548</v>
      </c>
      <c r="AC113" s="1"/>
      <c r="AD113" s="1"/>
    </row>
    <row r="114" spans="1:30" x14ac:dyDescent="0.25">
      <c r="A114" s="1" t="s">
        <v>676</v>
      </c>
      <c r="B114" s="1" t="s">
        <v>562</v>
      </c>
      <c r="C114" s="1" t="s">
        <v>4524</v>
      </c>
      <c r="D114" s="25">
        <v>43393.072754629633</v>
      </c>
      <c r="E114" s="25">
        <v>43395.61917824074</v>
      </c>
      <c r="F114" s="1" t="s">
        <v>1192</v>
      </c>
      <c r="G114" s="1" t="s">
        <v>90</v>
      </c>
      <c r="H114" s="1" t="s">
        <v>1341</v>
      </c>
      <c r="I114" s="1" t="s">
        <v>91</v>
      </c>
      <c r="J114" s="1" t="s">
        <v>1118</v>
      </c>
      <c r="K114" s="1" t="s">
        <v>4525</v>
      </c>
      <c r="L114" s="1" t="s">
        <v>4526</v>
      </c>
      <c r="M114" s="1" t="s">
        <v>793</v>
      </c>
      <c r="N114" s="1" t="s">
        <v>41</v>
      </c>
      <c r="O114" s="1" t="s">
        <v>944</v>
      </c>
      <c r="P114" s="1"/>
      <c r="Q114" s="1" t="s">
        <v>92</v>
      </c>
      <c r="R114" s="1" t="s">
        <v>544</v>
      </c>
      <c r="S114" s="1" t="s">
        <v>545</v>
      </c>
      <c r="T114" s="1"/>
      <c r="U114" s="1"/>
      <c r="V114" s="1" t="s">
        <v>966</v>
      </c>
      <c r="W114" s="1" t="s">
        <v>967</v>
      </c>
      <c r="X114" s="1"/>
      <c r="Y114" s="25">
        <v>43395.619432870371</v>
      </c>
      <c r="Z114" s="106" t="s">
        <v>548</v>
      </c>
      <c r="AA114" s="1" t="str">
        <f>IF(ISNA(VLOOKUP(C114,'Extract -prev'!C:I,6,0)),"Yes",IF(OR(VLOOKUP(C114,'Extract -prev'!C:I,6,0)="Closed",VLOOKUP(C114,'Extract -prev'!C:I,6,0)="Resolved"),"No","Yes"))</f>
        <v>No</v>
      </c>
      <c r="AB114" s="1" t="s">
        <v>548</v>
      </c>
      <c r="AC114" s="1"/>
      <c r="AD114" s="1"/>
    </row>
    <row r="115" spans="1:30" x14ac:dyDescent="0.25">
      <c r="A115" s="1" t="s">
        <v>676</v>
      </c>
      <c r="B115" s="1" t="s">
        <v>562</v>
      </c>
      <c r="C115" s="1" t="s">
        <v>4272</v>
      </c>
      <c r="D115" s="25">
        <v>43392.74013888889</v>
      </c>
      <c r="E115" s="25">
        <v>43395.620486111111</v>
      </c>
      <c r="F115" s="1" t="s">
        <v>872</v>
      </c>
      <c r="G115" s="1" t="s">
        <v>90</v>
      </c>
      <c r="H115" s="1" t="s">
        <v>1341</v>
      </c>
      <c r="I115" s="1" t="s">
        <v>91</v>
      </c>
      <c r="J115" s="1" t="s">
        <v>1118</v>
      </c>
      <c r="K115" s="1" t="s">
        <v>4273</v>
      </c>
      <c r="L115" s="1" t="s">
        <v>4545</v>
      </c>
      <c r="M115" s="1" t="s">
        <v>793</v>
      </c>
      <c r="N115" s="1" t="s">
        <v>1372</v>
      </c>
      <c r="O115" s="1" t="s">
        <v>932</v>
      </c>
      <c r="P115" s="1"/>
      <c r="Q115" s="1" t="s">
        <v>92</v>
      </c>
      <c r="R115" s="1" t="s">
        <v>544</v>
      </c>
      <c r="S115" s="1" t="s">
        <v>545</v>
      </c>
      <c r="T115" s="1"/>
      <c r="U115" s="1"/>
      <c r="V115" s="1" t="s">
        <v>3741</v>
      </c>
      <c r="W115" s="1" t="s">
        <v>3742</v>
      </c>
      <c r="X115" s="1"/>
      <c r="Y115" s="25">
        <v>43395.620775462965</v>
      </c>
      <c r="Z115" s="106" t="s">
        <v>548</v>
      </c>
      <c r="AA115" s="1" t="str">
        <f>IF(ISNA(VLOOKUP(C115,'Extract -prev'!C:I,6,0)),"Yes",IF(OR(VLOOKUP(C115,'Extract -prev'!C:I,6,0)="Closed",VLOOKUP(C115,'Extract -prev'!C:I,6,0)="Resolved"),"No","Yes"))</f>
        <v>No</v>
      </c>
      <c r="AB115" s="1" t="s">
        <v>548</v>
      </c>
      <c r="AC115" s="1"/>
      <c r="AD115" s="1"/>
    </row>
    <row r="116" spans="1:30" x14ac:dyDescent="0.25">
      <c r="A116" s="1" t="s">
        <v>676</v>
      </c>
      <c r="B116" s="1" t="s">
        <v>562</v>
      </c>
      <c r="C116" s="1" t="s">
        <v>4539</v>
      </c>
      <c r="D116" s="25">
        <v>43392.951840277776</v>
      </c>
      <c r="E116" s="25">
        <v>43395.62228009259</v>
      </c>
      <c r="F116" s="1" t="s">
        <v>1192</v>
      </c>
      <c r="G116" s="1" t="s">
        <v>90</v>
      </c>
      <c r="H116" s="1" t="s">
        <v>1341</v>
      </c>
      <c r="I116" s="1" t="s">
        <v>91</v>
      </c>
      <c r="J116" s="1" t="s">
        <v>1118</v>
      </c>
      <c r="K116" s="1" t="s">
        <v>4540</v>
      </c>
      <c r="L116" s="1" t="s">
        <v>4541</v>
      </c>
      <c r="M116" s="1" t="s">
        <v>793</v>
      </c>
      <c r="N116" s="1" t="s">
        <v>41</v>
      </c>
      <c r="O116" s="1" t="s">
        <v>944</v>
      </c>
      <c r="P116" s="1"/>
      <c r="Q116" s="1" t="s">
        <v>92</v>
      </c>
      <c r="R116" s="1" t="s">
        <v>544</v>
      </c>
      <c r="S116" s="1" t="s">
        <v>545</v>
      </c>
      <c r="T116" s="1"/>
      <c r="U116" s="1"/>
      <c r="V116" s="1" t="s">
        <v>966</v>
      </c>
      <c r="W116" s="1" t="s">
        <v>967</v>
      </c>
      <c r="X116" s="1"/>
      <c r="Y116" s="25">
        <v>43395.622557870367</v>
      </c>
      <c r="Z116" s="106" t="s">
        <v>548</v>
      </c>
      <c r="AA116" s="1" t="str">
        <f>IF(ISNA(VLOOKUP(C116,'Extract -prev'!C:I,6,0)),"Yes",IF(OR(VLOOKUP(C116,'Extract -prev'!C:I,6,0)="Closed",VLOOKUP(C116,'Extract -prev'!C:I,6,0)="Resolved"),"No","Yes"))</f>
        <v>No</v>
      </c>
      <c r="AB116" s="1" t="s">
        <v>548</v>
      </c>
      <c r="AC116" s="1"/>
      <c r="AD116" s="1"/>
    </row>
    <row r="117" spans="1:30" x14ac:dyDescent="0.25">
      <c r="A117" s="1" t="s">
        <v>676</v>
      </c>
      <c r="B117" s="1" t="s">
        <v>562</v>
      </c>
      <c r="C117" s="1" t="s">
        <v>4356</v>
      </c>
      <c r="D117" s="25">
        <v>43391.42769675926</v>
      </c>
      <c r="E117" s="25">
        <v>43395.649178240739</v>
      </c>
      <c r="F117" s="1" t="s">
        <v>910</v>
      </c>
      <c r="G117" s="1" t="s">
        <v>90</v>
      </c>
      <c r="H117" s="1" t="s">
        <v>1341</v>
      </c>
      <c r="I117" s="1" t="s">
        <v>91</v>
      </c>
      <c r="J117" s="1" t="s">
        <v>1118</v>
      </c>
      <c r="K117" s="1" t="s">
        <v>1635</v>
      </c>
      <c r="L117" s="1" t="s">
        <v>4569</v>
      </c>
      <c r="M117" s="1" t="s">
        <v>793</v>
      </c>
      <c r="N117" s="1" t="s">
        <v>41</v>
      </c>
      <c r="O117" s="1" t="s">
        <v>934</v>
      </c>
      <c r="P117" s="1"/>
      <c r="Q117" s="1" t="s">
        <v>92</v>
      </c>
      <c r="R117" s="1" t="s">
        <v>544</v>
      </c>
      <c r="S117" s="1" t="s">
        <v>545</v>
      </c>
      <c r="T117" s="1"/>
      <c r="U117" s="1"/>
      <c r="V117" s="1" t="s">
        <v>1326</v>
      </c>
      <c r="W117" s="1" t="s">
        <v>1327</v>
      </c>
      <c r="X117" s="1"/>
      <c r="Y117" s="25">
        <v>43395.649456018517</v>
      </c>
      <c r="Z117" s="106" t="s">
        <v>548</v>
      </c>
      <c r="AA117" s="1" t="str">
        <f>IF(ISNA(VLOOKUP(C117,'Extract -prev'!C:I,6,0)),"Yes",IF(OR(VLOOKUP(C117,'Extract -prev'!C:I,6,0)="Closed",VLOOKUP(C117,'Extract -prev'!C:I,6,0)="Resolved"),"No","Yes"))</f>
        <v>No</v>
      </c>
      <c r="AB117" s="1" t="s">
        <v>548</v>
      </c>
      <c r="AC117" s="1"/>
      <c r="AD117" s="1"/>
    </row>
    <row r="118" spans="1:30" x14ac:dyDescent="0.25">
      <c r="A118" s="1" t="s">
        <v>676</v>
      </c>
      <c r="B118" s="1" t="s">
        <v>562</v>
      </c>
      <c r="C118" s="1" t="s">
        <v>4404</v>
      </c>
      <c r="D118" s="25">
        <v>43390.908935185187</v>
      </c>
      <c r="E118" s="25">
        <v>43395.650879629633</v>
      </c>
      <c r="F118" s="1" t="s">
        <v>1419</v>
      </c>
      <c r="G118" s="1" t="s">
        <v>90</v>
      </c>
      <c r="H118" s="1" t="s">
        <v>1341</v>
      </c>
      <c r="I118" s="1" t="s">
        <v>91</v>
      </c>
      <c r="J118" s="1" t="s">
        <v>1118</v>
      </c>
      <c r="K118" s="1" t="s">
        <v>4405</v>
      </c>
      <c r="L118" s="1" t="s">
        <v>4585</v>
      </c>
      <c r="M118" s="1" t="s">
        <v>793</v>
      </c>
      <c r="N118" s="1" t="s">
        <v>929</v>
      </c>
      <c r="O118" s="1" t="s">
        <v>1214</v>
      </c>
      <c r="P118" s="1"/>
      <c r="Q118" s="1" t="s">
        <v>92</v>
      </c>
      <c r="R118" s="1" t="s">
        <v>544</v>
      </c>
      <c r="S118" s="1" t="s">
        <v>545</v>
      </c>
      <c r="T118" s="1"/>
      <c r="U118" s="1"/>
      <c r="V118" s="1" t="s">
        <v>1321</v>
      </c>
      <c r="W118" s="1" t="s">
        <v>964</v>
      </c>
      <c r="X118" s="1"/>
      <c r="Y118" s="25">
        <v>43395.65116898148</v>
      </c>
      <c r="Z118" s="106" t="s">
        <v>548</v>
      </c>
      <c r="AA118" s="1" t="str">
        <f>IF(ISNA(VLOOKUP(C118,'Extract -prev'!C:I,6,0)),"Yes",IF(OR(VLOOKUP(C118,'Extract -prev'!C:I,6,0)="Closed",VLOOKUP(C118,'Extract -prev'!C:I,6,0)="Resolved"),"No","Yes"))</f>
        <v>No</v>
      </c>
      <c r="AB118" s="1" t="s">
        <v>548</v>
      </c>
      <c r="AC118" s="1"/>
      <c r="AD118" s="1"/>
    </row>
    <row r="119" spans="1:30" x14ac:dyDescent="0.25">
      <c r="A119" s="1" t="s">
        <v>676</v>
      </c>
      <c r="B119" s="1" t="s">
        <v>562</v>
      </c>
      <c r="C119" s="1" t="s">
        <v>3990</v>
      </c>
      <c r="D119" s="25">
        <v>43389.998032407406</v>
      </c>
      <c r="E119" s="25">
        <v>43395.654965277776</v>
      </c>
      <c r="F119" s="1" t="s">
        <v>916</v>
      </c>
      <c r="G119" s="1" t="s">
        <v>90</v>
      </c>
      <c r="H119" s="1" t="s">
        <v>1341</v>
      </c>
      <c r="I119" s="1" t="s">
        <v>91</v>
      </c>
      <c r="J119" s="1" t="s">
        <v>1118</v>
      </c>
      <c r="K119" s="1" t="s">
        <v>3991</v>
      </c>
      <c r="L119" s="1" t="s">
        <v>921</v>
      </c>
      <c r="M119" s="1" t="s">
        <v>793</v>
      </c>
      <c r="N119" s="1" t="s">
        <v>920</v>
      </c>
      <c r="O119" s="1" t="s">
        <v>921</v>
      </c>
      <c r="P119" s="1"/>
      <c r="Q119" s="1" t="s">
        <v>92</v>
      </c>
      <c r="R119" s="1" t="s">
        <v>544</v>
      </c>
      <c r="S119" s="1" t="s">
        <v>545</v>
      </c>
      <c r="T119" s="1"/>
      <c r="U119" s="1"/>
      <c r="V119" s="1" t="s">
        <v>1260</v>
      </c>
      <c r="W119" s="1" t="s">
        <v>1006</v>
      </c>
      <c r="X119" s="1"/>
      <c r="Y119" s="25">
        <v>43395.655266203707</v>
      </c>
      <c r="Z119" s="106" t="s">
        <v>548</v>
      </c>
      <c r="AA119" s="1" t="str">
        <f>IF(ISNA(VLOOKUP(C119,'Extract -prev'!C:I,6,0)),"Yes",IF(OR(VLOOKUP(C119,'Extract -prev'!C:I,6,0)="Closed",VLOOKUP(C119,'Extract -prev'!C:I,6,0)="Resolved"),"No","Yes"))</f>
        <v>No</v>
      </c>
      <c r="AB119" s="1" t="s">
        <v>548</v>
      </c>
      <c r="AC119" s="1"/>
      <c r="AD119" s="1"/>
    </row>
    <row r="120" spans="1:30" x14ac:dyDescent="0.25">
      <c r="A120" s="1" t="s">
        <v>676</v>
      </c>
      <c r="B120" s="1" t="s">
        <v>562</v>
      </c>
      <c r="C120" s="1" t="s">
        <v>4364</v>
      </c>
      <c r="D120" s="25">
        <v>43391.049780092595</v>
      </c>
      <c r="E120" s="25">
        <v>43395.66002314815</v>
      </c>
      <c r="F120" s="1" t="s">
        <v>910</v>
      </c>
      <c r="G120" s="1" t="s">
        <v>90</v>
      </c>
      <c r="H120" s="1" t="s">
        <v>1341</v>
      </c>
      <c r="I120" s="1" t="s">
        <v>91</v>
      </c>
      <c r="J120" s="1" t="s">
        <v>1118</v>
      </c>
      <c r="K120" s="1" t="s">
        <v>4365</v>
      </c>
      <c r="L120" s="1" t="s">
        <v>4574</v>
      </c>
      <c r="M120" s="1" t="s">
        <v>793</v>
      </c>
      <c r="N120" s="1" t="s">
        <v>40</v>
      </c>
      <c r="O120" s="1" t="s">
        <v>932</v>
      </c>
      <c r="P120" s="1"/>
      <c r="Q120" s="1" t="s">
        <v>92</v>
      </c>
      <c r="R120" s="1" t="s">
        <v>544</v>
      </c>
      <c r="S120" s="1" t="s">
        <v>545</v>
      </c>
      <c r="T120" s="1"/>
      <c r="U120" s="1"/>
      <c r="V120" s="1" t="s">
        <v>1344</v>
      </c>
      <c r="W120" s="1" t="s">
        <v>1345</v>
      </c>
      <c r="X120" s="1"/>
      <c r="Y120" s="25">
        <v>43395.660300925927</v>
      </c>
      <c r="Z120" s="106" t="s">
        <v>548</v>
      </c>
      <c r="AA120" s="1" t="str">
        <f>IF(ISNA(VLOOKUP(C120,'Extract -prev'!C:I,6,0)),"Yes",IF(OR(VLOOKUP(C120,'Extract -prev'!C:I,6,0)="Closed",VLOOKUP(C120,'Extract -prev'!C:I,6,0)="Resolved"),"No","Yes"))</f>
        <v>No</v>
      </c>
      <c r="AB120" s="1" t="s">
        <v>548</v>
      </c>
      <c r="AC120" s="1"/>
      <c r="AD120" s="1"/>
    </row>
    <row r="121" spans="1:30" x14ac:dyDescent="0.25">
      <c r="A121" s="1" t="s">
        <v>676</v>
      </c>
      <c r="B121" s="1" t="s">
        <v>562</v>
      </c>
      <c r="C121" s="1" t="s">
        <v>4382</v>
      </c>
      <c r="D121" s="25">
        <v>43390.986932870372</v>
      </c>
      <c r="E121" s="25">
        <v>43395.661412037036</v>
      </c>
      <c r="F121" s="1" t="s">
        <v>830</v>
      </c>
      <c r="G121" s="1" t="s">
        <v>90</v>
      </c>
      <c r="H121" s="1" t="s">
        <v>1341</v>
      </c>
      <c r="I121" s="1" t="s">
        <v>91</v>
      </c>
      <c r="J121" s="1" t="s">
        <v>1118</v>
      </c>
      <c r="K121" s="1" t="s">
        <v>4383</v>
      </c>
      <c r="L121" s="1" t="s">
        <v>4578</v>
      </c>
      <c r="M121" s="1" t="s">
        <v>793</v>
      </c>
      <c r="N121" s="1" t="s">
        <v>41</v>
      </c>
      <c r="O121" s="1" t="s">
        <v>934</v>
      </c>
      <c r="P121" s="1"/>
      <c r="Q121" s="1" t="s">
        <v>92</v>
      </c>
      <c r="R121" s="1" t="s">
        <v>544</v>
      </c>
      <c r="S121" s="1" t="s">
        <v>545</v>
      </c>
      <c r="T121" s="1"/>
      <c r="U121" s="1"/>
      <c r="V121" s="1" t="s">
        <v>1254</v>
      </c>
      <c r="W121" s="1" t="s">
        <v>1255</v>
      </c>
      <c r="X121" s="1"/>
      <c r="Y121" s="25">
        <v>43395.66170138889</v>
      </c>
      <c r="Z121" s="106" t="s">
        <v>548</v>
      </c>
      <c r="AA121" s="1" t="str">
        <f>IF(ISNA(VLOOKUP(C121,'Extract -prev'!C:I,6,0)),"Yes",IF(OR(VLOOKUP(C121,'Extract -prev'!C:I,6,0)="Closed",VLOOKUP(C121,'Extract -prev'!C:I,6,0)="Resolved"),"No","Yes"))</f>
        <v>No</v>
      </c>
      <c r="AB121" s="1" t="s">
        <v>548</v>
      </c>
      <c r="AC121" s="1"/>
      <c r="AD121" s="1"/>
    </row>
    <row r="122" spans="1:30" x14ac:dyDescent="0.25">
      <c r="A122" s="1" t="s">
        <v>676</v>
      </c>
      <c r="B122" s="1" t="s">
        <v>562</v>
      </c>
      <c r="C122" s="1" t="s">
        <v>4344</v>
      </c>
      <c r="D122" s="25">
        <v>43391.757314814815</v>
      </c>
      <c r="E122" s="25">
        <v>43395.664120370369</v>
      </c>
      <c r="F122" s="1" t="s">
        <v>933</v>
      </c>
      <c r="G122" s="1" t="s">
        <v>90</v>
      </c>
      <c r="H122" s="1" t="s">
        <v>1341</v>
      </c>
      <c r="I122" s="1" t="s">
        <v>91</v>
      </c>
      <c r="J122" s="1" t="s">
        <v>1118</v>
      </c>
      <c r="K122" s="1" t="s">
        <v>4345</v>
      </c>
      <c r="L122" s="1" t="s">
        <v>4567</v>
      </c>
      <c r="M122" s="1" t="s">
        <v>793</v>
      </c>
      <c r="N122" s="1" t="s">
        <v>3365</v>
      </c>
      <c r="O122" s="1" t="s">
        <v>3366</v>
      </c>
      <c r="P122" s="1"/>
      <c r="Q122" s="1" t="s">
        <v>92</v>
      </c>
      <c r="R122" s="1" t="s">
        <v>544</v>
      </c>
      <c r="S122" s="1" t="s">
        <v>545</v>
      </c>
      <c r="T122" s="1"/>
      <c r="U122" s="1"/>
      <c r="V122" s="1" t="s">
        <v>1260</v>
      </c>
      <c r="W122" s="1" t="s">
        <v>1006</v>
      </c>
      <c r="X122" s="1"/>
      <c r="Y122" s="25">
        <v>43395.66443287037</v>
      </c>
      <c r="Z122" s="106" t="s">
        <v>548</v>
      </c>
      <c r="AA122" s="1" t="str">
        <f>IF(ISNA(VLOOKUP(C122,'Extract -prev'!C:I,6,0)),"Yes",IF(OR(VLOOKUP(C122,'Extract -prev'!C:I,6,0)="Closed",VLOOKUP(C122,'Extract -prev'!C:I,6,0)="Resolved"),"No","Yes"))</f>
        <v>No</v>
      </c>
      <c r="AB122" s="1" t="s">
        <v>548</v>
      </c>
      <c r="AC122" s="1"/>
      <c r="AD122" s="1"/>
    </row>
    <row r="123" spans="1:30" x14ac:dyDescent="0.25">
      <c r="A123" s="1" t="s">
        <v>676</v>
      </c>
      <c r="B123" s="1" t="s">
        <v>562</v>
      </c>
      <c r="C123" s="1" t="s">
        <v>4522</v>
      </c>
      <c r="D123" s="25">
        <v>43393.136250000003</v>
      </c>
      <c r="E123" s="25">
        <v>43395.666956018518</v>
      </c>
      <c r="F123" s="1" t="s">
        <v>1196</v>
      </c>
      <c r="G123" s="1" t="s">
        <v>90</v>
      </c>
      <c r="H123" s="1" t="s">
        <v>1341</v>
      </c>
      <c r="I123" s="1" t="s">
        <v>91</v>
      </c>
      <c r="J123" s="1" t="s">
        <v>1118</v>
      </c>
      <c r="K123" s="1" t="s">
        <v>4523</v>
      </c>
      <c r="L123" s="1" t="s">
        <v>2164</v>
      </c>
      <c r="M123" s="1" t="s">
        <v>793</v>
      </c>
      <c r="N123" s="1" t="s">
        <v>41</v>
      </c>
      <c r="O123" s="1" t="s">
        <v>934</v>
      </c>
      <c r="P123" s="1"/>
      <c r="Q123" s="1" t="s">
        <v>92</v>
      </c>
      <c r="R123" s="1" t="s">
        <v>544</v>
      </c>
      <c r="S123" s="1" t="s">
        <v>545</v>
      </c>
      <c r="T123" s="1"/>
      <c r="U123" s="1"/>
      <c r="V123" s="1" t="s">
        <v>1252</v>
      </c>
      <c r="W123" s="1" t="s">
        <v>1253</v>
      </c>
      <c r="X123" s="1"/>
      <c r="Y123" s="25">
        <v>43395.667256944442</v>
      </c>
      <c r="Z123" s="106" t="s">
        <v>548</v>
      </c>
      <c r="AA123" s="1" t="str">
        <f>IF(ISNA(VLOOKUP(C123,'Extract -prev'!C:I,6,0)),"Yes",IF(OR(VLOOKUP(C123,'Extract -prev'!C:I,6,0)="Closed",VLOOKUP(C123,'Extract -prev'!C:I,6,0)="Resolved"),"No","Yes"))</f>
        <v>No</v>
      </c>
      <c r="AB123" s="1" t="s">
        <v>548</v>
      </c>
      <c r="AC123" s="1"/>
      <c r="AD123" s="1"/>
    </row>
    <row r="124" spans="1:30" x14ac:dyDescent="0.25">
      <c r="A124" s="1" t="s">
        <v>676</v>
      </c>
      <c r="B124" s="1" t="s">
        <v>562</v>
      </c>
      <c r="C124" s="1" t="s">
        <v>4396</v>
      </c>
      <c r="D124" s="25">
        <v>43390.953043981484</v>
      </c>
      <c r="E124" s="25">
        <v>43395.668622685182</v>
      </c>
      <c r="F124" s="1" t="s">
        <v>830</v>
      </c>
      <c r="G124" s="1" t="s">
        <v>90</v>
      </c>
      <c r="H124" s="1" t="s">
        <v>1341</v>
      </c>
      <c r="I124" s="1" t="s">
        <v>91</v>
      </c>
      <c r="J124" s="1" t="s">
        <v>1118</v>
      </c>
      <c r="K124" s="1" t="s">
        <v>4397</v>
      </c>
      <c r="L124" s="1" t="s">
        <v>4581</v>
      </c>
      <c r="M124" s="1" t="s">
        <v>793</v>
      </c>
      <c r="N124" s="1" t="s">
        <v>929</v>
      </c>
      <c r="O124" s="1" t="s">
        <v>2152</v>
      </c>
      <c r="P124" s="1"/>
      <c r="Q124" s="1" t="s">
        <v>92</v>
      </c>
      <c r="R124" s="1" t="s">
        <v>544</v>
      </c>
      <c r="S124" s="1" t="s">
        <v>545</v>
      </c>
      <c r="T124" s="1"/>
      <c r="U124" s="1"/>
      <c r="V124" s="1" t="s">
        <v>1458</v>
      </c>
      <c r="W124" s="1" t="s">
        <v>1459</v>
      </c>
      <c r="X124" s="1"/>
      <c r="Y124" s="25">
        <v>43395.668888888889</v>
      </c>
      <c r="Z124" s="106" t="s">
        <v>548</v>
      </c>
      <c r="AA124" s="1" t="str">
        <f>IF(ISNA(VLOOKUP(C124,'Extract -prev'!C:I,6,0)),"Yes",IF(OR(VLOOKUP(C124,'Extract -prev'!C:I,6,0)="Closed",VLOOKUP(C124,'Extract -prev'!C:I,6,0)="Resolved"),"No","Yes"))</f>
        <v>No</v>
      </c>
      <c r="AB124" s="1" t="s">
        <v>548</v>
      </c>
      <c r="AC124" s="1"/>
      <c r="AD124" s="1"/>
    </row>
    <row r="125" spans="1:30" x14ac:dyDescent="0.25">
      <c r="A125" s="1" t="s">
        <v>676</v>
      </c>
      <c r="B125" s="1" t="s">
        <v>562</v>
      </c>
      <c r="C125" s="1" t="s">
        <v>4530</v>
      </c>
      <c r="D125" s="25">
        <v>43393.084143518521</v>
      </c>
      <c r="E125" s="25">
        <v>43395.668692129628</v>
      </c>
      <c r="F125" s="1" t="s">
        <v>1192</v>
      </c>
      <c r="G125" s="1" t="s">
        <v>90</v>
      </c>
      <c r="H125" s="1" t="s">
        <v>1341</v>
      </c>
      <c r="I125" s="1" t="s">
        <v>91</v>
      </c>
      <c r="J125" s="1" t="s">
        <v>1118</v>
      </c>
      <c r="K125" s="1" t="s">
        <v>4531</v>
      </c>
      <c r="L125" s="1" t="s">
        <v>4532</v>
      </c>
      <c r="M125" s="1" t="s">
        <v>793</v>
      </c>
      <c r="N125" s="1" t="s">
        <v>929</v>
      </c>
      <c r="O125" s="1" t="s">
        <v>948</v>
      </c>
      <c r="P125" s="1"/>
      <c r="Q125" s="1" t="s">
        <v>92</v>
      </c>
      <c r="R125" s="1" t="s">
        <v>544</v>
      </c>
      <c r="S125" s="1" t="s">
        <v>545</v>
      </c>
      <c r="T125" s="1"/>
      <c r="U125" s="1"/>
      <c r="V125" s="1" t="s">
        <v>966</v>
      </c>
      <c r="W125" s="1" t="s">
        <v>967</v>
      </c>
      <c r="X125" s="1"/>
      <c r="Y125" s="25">
        <v>43395.668981481482</v>
      </c>
      <c r="Z125" s="106" t="s">
        <v>548</v>
      </c>
      <c r="AA125" s="1" t="str">
        <f>IF(ISNA(VLOOKUP(C125,'Extract -prev'!C:I,6,0)),"Yes",IF(OR(VLOOKUP(C125,'Extract -prev'!C:I,6,0)="Closed",VLOOKUP(C125,'Extract -prev'!C:I,6,0)="Resolved"),"No","Yes"))</f>
        <v>No</v>
      </c>
      <c r="AB125" s="1" t="s">
        <v>548</v>
      </c>
      <c r="AC125" s="1"/>
      <c r="AD125" s="1"/>
    </row>
    <row r="126" spans="1:30" x14ac:dyDescent="0.25">
      <c r="A126" s="1" t="s">
        <v>676</v>
      </c>
      <c r="B126" s="1" t="s">
        <v>562</v>
      </c>
      <c r="C126" s="1" t="s">
        <v>4536</v>
      </c>
      <c r="D126" s="25">
        <v>43392.956608796296</v>
      </c>
      <c r="E126" s="25">
        <v>43395.669386574074</v>
      </c>
      <c r="F126" s="1" t="s">
        <v>1196</v>
      </c>
      <c r="G126" s="1" t="s">
        <v>90</v>
      </c>
      <c r="H126" s="1" t="s">
        <v>1341</v>
      </c>
      <c r="I126" s="1" t="s">
        <v>91</v>
      </c>
      <c r="J126" s="1" t="s">
        <v>1118</v>
      </c>
      <c r="K126" s="1" t="s">
        <v>4537</v>
      </c>
      <c r="L126" s="1" t="s">
        <v>4538</v>
      </c>
      <c r="M126" s="1" t="s">
        <v>793</v>
      </c>
      <c r="N126" s="1" t="s">
        <v>40</v>
      </c>
      <c r="O126" s="1" t="s">
        <v>2197</v>
      </c>
      <c r="P126" s="1"/>
      <c r="Q126" s="1" t="s">
        <v>92</v>
      </c>
      <c r="R126" s="1" t="s">
        <v>544</v>
      </c>
      <c r="S126" s="1" t="s">
        <v>545</v>
      </c>
      <c r="T126" s="1"/>
      <c r="U126" s="1"/>
      <c r="V126" s="1" t="s">
        <v>966</v>
      </c>
      <c r="W126" s="1" t="s">
        <v>967</v>
      </c>
      <c r="X126" s="1"/>
      <c r="Y126" s="25">
        <v>43395.669652777775</v>
      </c>
      <c r="Z126" s="106" t="s">
        <v>548</v>
      </c>
      <c r="AA126" s="1" t="str">
        <f>IF(ISNA(VLOOKUP(C126,'Extract -prev'!C:I,6,0)),"Yes",IF(OR(VLOOKUP(C126,'Extract -prev'!C:I,6,0)="Closed",VLOOKUP(C126,'Extract -prev'!C:I,6,0)="Resolved"),"No","Yes"))</f>
        <v>No</v>
      </c>
      <c r="AB126" s="1" t="s">
        <v>548</v>
      </c>
      <c r="AC126" s="1"/>
      <c r="AD126" s="1"/>
    </row>
    <row r="127" spans="1:30" x14ac:dyDescent="0.25">
      <c r="A127" s="1" t="s">
        <v>676</v>
      </c>
      <c r="B127" s="1" t="s">
        <v>562</v>
      </c>
      <c r="C127" s="1" t="s">
        <v>4376</v>
      </c>
      <c r="D127" s="25">
        <v>43390.979027777779</v>
      </c>
      <c r="E127" s="25">
        <v>43395.672534722224</v>
      </c>
      <c r="F127" s="1" t="s">
        <v>910</v>
      </c>
      <c r="G127" s="1" t="s">
        <v>90</v>
      </c>
      <c r="H127" s="1" t="s">
        <v>1341</v>
      </c>
      <c r="I127" s="1" t="s">
        <v>91</v>
      </c>
      <c r="J127" s="1" t="s">
        <v>1118</v>
      </c>
      <c r="K127" s="1" t="s">
        <v>4377</v>
      </c>
      <c r="L127" s="1" t="s">
        <v>4576</v>
      </c>
      <c r="M127" s="1" t="s">
        <v>793</v>
      </c>
      <c r="N127" s="1" t="s">
        <v>1372</v>
      </c>
      <c r="O127" s="1" t="s">
        <v>41</v>
      </c>
      <c r="P127" s="1"/>
      <c r="Q127" s="1" t="s">
        <v>92</v>
      </c>
      <c r="R127" s="1" t="s">
        <v>544</v>
      </c>
      <c r="S127" s="1" t="s">
        <v>545</v>
      </c>
      <c r="T127" s="1"/>
      <c r="U127" s="1"/>
      <c r="V127" s="1" t="s">
        <v>1167</v>
      </c>
      <c r="W127" s="1" t="s">
        <v>1168</v>
      </c>
      <c r="X127" s="1"/>
      <c r="Y127" s="25">
        <v>43395.672789351855</v>
      </c>
      <c r="Z127" s="106" t="s">
        <v>548</v>
      </c>
      <c r="AA127" s="1" t="str">
        <f>IF(ISNA(VLOOKUP(C127,'Extract -prev'!C:I,6,0)),"Yes",IF(OR(VLOOKUP(C127,'Extract -prev'!C:I,6,0)="Closed",VLOOKUP(C127,'Extract -prev'!C:I,6,0)="Resolved"),"No","Yes"))</f>
        <v>No</v>
      </c>
      <c r="AB127" s="1" t="s">
        <v>548</v>
      </c>
      <c r="AC127" s="1"/>
      <c r="AD127" s="1"/>
    </row>
    <row r="128" spans="1:30" x14ac:dyDescent="0.25">
      <c r="A128" s="1" t="s">
        <v>676</v>
      </c>
      <c r="B128" s="1" t="s">
        <v>562</v>
      </c>
      <c r="C128" s="1" t="s">
        <v>4360</v>
      </c>
      <c r="D128" s="25">
        <v>43391.174375000002</v>
      </c>
      <c r="E128" s="25">
        <v>43395.673321759263</v>
      </c>
      <c r="F128" s="1" t="s">
        <v>1419</v>
      </c>
      <c r="G128" s="1" t="s">
        <v>90</v>
      </c>
      <c r="H128" s="1" t="s">
        <v>1341</v>
      </c>
      <c r="I128" s="1" t="s">
        <v>91</v>
      </c>
      <c r="J128" s="1" t="s">
        <v>1118</v>
      </c>
      <c r="K128" s="1" t="s">
        <v>4361</v>
      </c>
      <c r="L128" s="1" t="s">
        <v>4573</v>
      </c>
      <c r="M128" s="1" t="s">
        <v>793</v>
      </c>
      <c r="N128" s="1" t="s">
        <v>929</v>
      </c>
      <c r="O128" s="1" t="s">
        <v>1214</v>
      </c>
      <c r="P128" s="1"/>
      <c r="Q128" s="1" t="s">
        <v>92</v>
      </c>
      <c r="R128" s="1" t="s">
        <v>544</v>
      </c>
      <c r="S128" s="1" t="s">
        <v>545</v>
      </c>
      <c r="T128" s="1"/>
      <c r="U128" s="1"/>
      <c r="V128" s="1" t="s">
        <v>1321</v>
      </c>
      <c r="W128" s="1" t="s">
        <v>964</v>
      </c>
      <c r="X128" s="1"/>
      <c r="Y128" s="25">
        <v>43395.673587962963</v>
      </c>
      <c r="Z128" s="106" t="s">
        <v>548</v>
      </c>
      <c r="AA128" s="1" t="str">
        <f>IF(ISNA(VLOOKUP(C128,'Extract -prev'!C:I,6,0)),"Yes",IF(OR(VLOOKUP(C128,'Extract -prev'!C:I,6,0)="Closed",VLOOKUP(C128,'Extract -prev'!C:I,6,0)="Resolved"),"No","Yes"))</f>
        <v>No</v>
      </c>
      <c r="AB128" s="1" t="s">
        <v>548</v>
      </c>
      <c r="AC128" s="1"/>
      <c r="AD128" s="1"/>
    </row>
    <row r="129" spans="1:30" x14ac:dyDescent="0.25">
      <c r="A129" s="1" t="s">
        <v>676</v>
      </c>
      <c r="B129" s="1" t="s">
        <v>562</v>
      </c>
      <c r="C129" s="1" t="s">
        <v>4378</v>
      </c>
      <c r="D129" s="25">
        <v>43390.974999999999</v>
      </c>
      <c r="E129" s="25">
        <v>43395.681840277779</v>
      </c>
      <c r="F129" s="1" t="s">
        <v>872</v>
      </c>
      <c r="G129" s="1" t="s">
        <v>90</v>
      </c>
      <c r="H129" s="1" t="s">
        <v>1341</v>
      </c>
      <c r="I129" s="1" t="s">
        <v>91</v>
      </c>
      <c r="J129" s="1" t="s">
        <v>1118</v>
      </c>
      <c r="K129" s="1" t="s">
        <v>4379</v>
      </c>
      <c r="L129" s="1" t="s">
        <v>4577</v>
      </c>
      <c r="M129" s="1" t="s">
        <v>793</v>
      </c>
      <c r="N129" s="1" t="s">
        <v>41</v>
      </c>
      <c r="O129" s="1" t="s">
        <v>1115</v>
      </c>
      <c r="P129" s="1"/>
      <c r="Q129" s="1" t="s">
        <v>92</v>
      </c>
      <c r="R129" s="1" t="s">
        <v>544</v>
      </c>
      <c r="S129" s="1" t="s">
        <v>545</v>
      </c>
      <c r="T129" s="1"/>
      <c r="U129" s="1"/>
      <c r="V129" s="1" t="s">
        <v>1254</v>
      </c>
      <c r="W129" s="1" t="s">
        <v>1255</v>
      </c>
      <c r="X129" s="1"/>
      <c r="Y129" s="25">
        <v>43395.682129629633</v>
      </c>
      <c r="Z129" s="106" t="s">
        <v>548</v>
      </c>
      <c r="AA129" s="1" t="str">
        <f>IF(ISNA(VLOOKUP(C129,'Extract -prev'!C:I,6,0)),"Yes",IF(OR(VLOOKUP(C129,'Extract -prev'!C:I,6,0)="Closed",VLOOKUP(C129,'Extract -prev'!C:I,6,0)="Resolved"),"No","Yes"))</f>
        <v>No</v>
      </c>
      <c r="AB129" s="1" t="s">
        <v>548</v>
      </c>
      <c r="AC129" s="1"/>
      <c r="AD129" s="1"/>
    </row>
    <row r="130" spans="1:30" x14ac:dyDescent="0.25">
      <c r="A130" s="1" t="s">
        <v>676</v>
      </c>
      <c r="B130" s="1" t="s">
        <v>562</v>
      </c>
      <c r="C130" s="1" t="s">
        <v>4322</v>
      </c>
      <c r="D130" s="25">
        <v>43391.994710648149</v>
      </c>
      <c r="E130" s="25">
        <v>43395.684062499997</v>
      </c>
      <c r="F130" s="1" t="s">
        <v>872</v>
      </c>
      <c r="G130" s="1" t="s">
        <v>90</v>
      </c>
      <c r="H130" s="1" t="s">
        <v>1341</v>
      </c>
      <c r="I130" s="1" t="s">
        <v>91</v>
      </c>
      <c r="J130" s="1" t="s">
        <v>1118</v>
      </c>
      <c r="K130" s="1" t="s">
        <v>4323</v>
      </c>
      <c r="L130" s="1" t="s">
        <v>4562</v>
      </c>
      <c r="M130" s="1" t="s">
        <v>793</v>
      </c>
      <c r="N130" s="1" t="s">
        <v>41</v>
      </c>
      <c r="O130" s="1" t="s">
        <v>1115</v>
      </c>
      <c r="P130" s="1"/>
      <c r="Q130" s="1" t="s">
        <v>92</v>
      </c>
      <c r="R130" s="1" t="s">
        <v>544</v>
      </c>
      <c r="S130" s="1" t="s">
        <v>545</v>
      </c>
      <c r="T130" s="1"/>
      <c r="U130" s="1"/>
      <c r="V130" s="1" t="s">
        <v>1254</v>
      </c>
      <c r="W130" s="1" t="s">
        <v>1255</v>
      </c>
      <c r="X130" s="1"/>
      <c r="Y130" s="25">
        <v>43395.684351851851</v>
      </c>
      <c r="Z130" s="106" t="s">
        <v>548</v>
      </c>
      <c r="AA130" s="1" t="str">
        <f>IF(ISNA(VLOOKUP(C130,'Extract -prev'!C:I,6,0)),"Yes",IF(OR(VLOOKUP(C130,'Extract -prev'!C:I,6,0)="Closed",VLOOKUP(C130,'Extract -prev'!C:I,6,0)="Resolved"),"No","Yes"))</f>
        <v>No</v>
      </c>
      <c r="AB130" s="1" t="s">
        <v>548</v>
      </c>
      <c r="AC130" s="1"/>
      <c r="AD130" s="1"/>
    </row>
    <row r="131" spans="1:30" x14ac:dyDescent="0.25">
      <c r="A131" s="1" t="s">
        <v>676</v>
      </c>
      <c r="B131" s="1" t="s">
        <v>562</v>
      </c>
      <c r="C131" s="1" t="s">
        <v>4342</v>
      </c>
      <c r="D131" s="25">
        <v>43391.760625000003</v>
      </c>
      <c r="E131" s="25">
        <v>43395.68509259259</v>
      </c>
      <c r="F131" s="1" t="s">
        <v>833</v>
      </c>
      <c r="G131" s="1" t="s">
        <v>90</v>
      </c>
      <c r="H131" s="1" t="s">
        <v>1341</v>
      </c>
      <c r="I131" s="1" t="s">
        <v>91</v>
      </c>
      <c r="J131" s="1" t="s">
        <v>1118</v>
      </c>
      <c r="K131" s="1" t="s">
        <v>4343</v>
      </c>
      <c r="L131" s="1" t="s">
        <v>4566</v>
      </c>
      <c r="M131" s="1" t="s">
        <v>793</v>
      </c>
      <c r="N131" s="1" t="s">
        <v>41</v>
      </c>
      <c r="O131" s="1" t="s">
        <v>1005</v>
      </c>
      <c r="P131" s="1"/>
      <c r="Q131" s="1" t="s">
        <v>92</v>
      </c>
      <c r="R131" s="1" t="s">
        <v>544</v>
      </c>
      <c r="S131" s="1" t="s">
        <v>545</v>
      </c>
      <c r="T131" s="1"/>
      <c r="U131" s="1"/>
      <c r="V131" s="1" t="s">
        <v>2293</v>
      </c>
      <c r="W131" s="1" t="s">
        <v>2294</v>
      </c>
      <c r="X131" s="1"/>
      <c r="Y131" s="25">
        <v>43395.685358796298</v>
      </c>
      <c r="Z131" s="106" t="s">
        <v>548</v>
      </c>
      <c r="AA131" s="1" t="str">
        <f>IF(ISNA(VLOOKUP(C131,'Extract -prev'!C:I,6,0)),"Yes",IF(OR(VLOOKUP(C131,'Extract -prev'!C:I,6,0)="Closed",VLOOKUP(C131,'Extract -prev'!C:I,6,0)="Resolved"),"No","Yes"))</f>
        <v>No</v>
      </c>
      <c r="AB131" s="1" t="s">
        <v>548</v>
      </c>
      <c r="AC131" s="1"/>
      <c r="AD131" s="1"/>
    </row>
    <row r="132" spans="1:30" x14ac:dyDescent="0.25">
      <c r="A132" s="1" t="s">
        <v>676</v>
      </c>
      <c r="B132" s="1" t="s">
        <v>562</v>
      </c>
      <c r="C132" s="1" t="s">
        <v>4311</v>
      </c>
      <c r="D132" s="25">
        <v>43391.990520833337</v>
      </c>
      <c r="E132" s="25">
        <v>43395.686909722222</v>
      </c>
      <c r="F132" s="1" t="s">
        <v>872</v>
      </c>
      <c r="G132" s="1" t="s">
        <v>90</v>
      </c>
      <c r="H132" s="1" t="s">
        <v>1341</v>
      </c>
      <c r="I132" s="1" t="s">
        <v>91</v>
      </c>
      <c r="J132" s="1" t="s">
        <v>1118</v>
      </c>
      <c r="K132" s="1" t="s">
        <v>4312</v>
      </c>
      <c r="L132" s="1" t="s">
        <v>4557</v>
      </c>
      <c r="M132" s="1" t="s">
        <v>793</v>
      </c>
      <c r="N132" s="1" t="s">
        <v>41</v>
      </c>
      <c r="O132" s="1" t="s">
        <v>1115</v>
      </c>
      <c r="P132" s="1"/>
      <c r="Q132" s="1" t="s">
        <v>92</v>
      </c>
      <c r="R132" s="1" t="s">
        <v>544</v>
      </c>
      <c r="S132" s="1" t="s">
        <v>545</v>
      </c>
      <c r="T132" s="1"/>
      <c r="U132" s="1"/>
      <c r="V132" s="1" t="s">
        <v>966</v>
      </c>
      <c r="W132" s="1" t="s">
        <v>967</v>
      </c>
      <c r="X132" s="1"/>
      <c r="Y132" s="25">
        <v>43395.687199074076</v>
      </c>
      <c r="Z132" s="106" t="s">
        <v>548</v>
      </c>
      <c r="AA132" s="1" t="str">
        <f>IF(ISNA(VLOOKUP(C132,'Extract -prev'!C:I,6,0)),"Yes",IF(OR(VLOOKUP(C132,'Extract -prev'!C:I,6,0)="Closed",VLOOKUP(C132,'Extract -prev'!C:I,6,0)="Resolved"),"No","Yes"))</f>
        <v>No</v>
      </c>
      <c r="AB132" s="1" t="s">
        <v>548</v>
      </c>
      <c r="AC132" s="1"/>
      <c r="AD132" s="1"/>
    </row>
    <row r="133" spans="1:30" x14ac:dyDescent="0.25">
      <c r="A133" s="1" t="s">
        <v>676</v>
      </c>
      <c r="B133" s="1" t="s">
        <v>562</v>
      </c>
      <c r="C133" s="1" t="s">
        <v>4390</v>
      </c>
      <c r="D133" s="25">
        <v>43390.932812500003</v>
      </c>
      <c r="E133" s="25">
        <v>43395.699664351851</v>
      </c>
      <c r="F133" s="1" t="s">
        <v>910</v>
      </c>
      <c r="G133" s="1" t="s">
        <v>90</v>
      </c>
      <c r="H133" s="1" t="s">
        <v>1341</v>
      </c>
      <c r="I133" s="1" t="s">
        <v>91</v>
      </c>
      <c r="J133" s="1" t="s">
        <v>1118</v>
      </c>
      <c r="K133" s="1" t="s">
        <v>4391</v>
      </c>
      <c r="L133" s="1" t="s">
        <v>4580</v>
      </c>
      <c r="M133" s="1" t="s">
        <v>793</v>
      </c>
      <c r="N133" s="1" t="s">
        <v>929</v>
      </c>
      <c r="O133" s="1" t="s">
        <v>948</v>
      </c>
      <c r="P133" s="1"/>
      <c r="Q133" s="1" t="s">
        <v>92</v>
      </c>
      <c r="R133" s="1" t="s">
        <v>544</v>
      </c>
      <c r="S133" s="1" t="s">
        <v>545</v>
      </c>
      <c r="T133" s="1"/>
      <c r="U133" s="1"/>
      <c r="V133" s="1" t="s">
        <v>1300</v>
      </c>
      <c r="W133" s="1" t="s">
        <v>1301</v>
      </c>
      <c r="X133" s="1"/>
      <c r="Y133" s="25">
        <v>43395.699930555558</v>
      </c>
      <c r="Z133" s="106" t="s">
        <v>548</v>
      </c>
      <c r="AA133" s="1" t="str">
        <f>IF(ISNA(VLOOKUP(C133,'Extract -prev'!C:I,6,0)),"Yes",IF(OR(VLOOKUP(C133,'Extract -prev'!C:I,6,0)="Closed",VLOOKUP(C133,'Extract -prev'!C:I,6,0)="Resolved"),"No","Yes"))</f>
        <v>No</v>
      </c>
      <c r="AB133" s="1" t="s">
        <v>548</v>
      </c>
      <c r="AC133" s="1"/>
      <c r="AD133" s="1"/>
    </row>
    <row r="134" spans="1:30" x14ac:dyDescent="0.25">
      <c r="A134" s="1" t="s">
        <v>676</v>
      </c>
      <c r="B134" s="1" t="s">
        <v>562</v>
      </c>
      <c r="C134" s="1" t="s">
        <v>4305</v>
      </c>
      <c r="D134" s="25">
        <v>43392.004629629628</v>
      </c>
      <c r="E134" s="25">
        <v>43395.703101851854</v>
      </c>
      <c r="F134" s="1" t="s">
        <v>1196</v>
      </c>
      <c r="G134" s="1" t="s">
        <v>90</v>
      </c>
      <c r="H134" s="1" t="s">
        <v>1341</v>
      </c>
      <c r="I134" s="1" t="s">
        <v>91</v>
      </c>
      <c r="J134" s="1" t="s">
        <v>1118</v>
      </c>
      <c r="K134" s="1" t="s">
        <v>4306</v>
      </c>
      <c r="L134" s="1" t="s">
        <v>4554</v>
      </c>
      <c r="M134" s="1" t="s">
        <v>793</v>
      </c>
      <c r="N134" s="1" t="s">
        <v>41</v>
      </c>
      <c r="O134" s="1" t="s">
        <v>928</v>
      </c>
      <c r="P134" s="1"/>
      <c r="Q134" s="1" t="s">
        <v>92</v>
      </c>
      <c r="R134" s="1" t="s">
        <v>544</v>
      </c>
      <c r="S134" s="1" t="s">
        <v>545</v>
      </c>
      <c r="T134" s="1"/>
      <c r="U134" s="1"/>
      <c r="V134" s="1" t="s">
        <v>966</v>
      </c>
      <c r="W134" s="1" t="s">
        <v>967</v>
      </c>
      <c r="X134" s="1"/>
      <c r="Y134" s="25">
        <v>43395.703402777777</v>
      </c>
      <c r="Z134" s="106" t="s">
        <v>548</v>
      </c>
      <c r="AA134" s="1" t="str">
        <f>IF(ISNA(VLOOKUP(C134,'Extract -prev'!C:I,6,0)),"Yes",IF(OR(VLOOKUP(C134,'Extract -prev'!C:I,6,0)="Closed",VLOOKUP(C134,'Extract -prev'!C:I,6,0)="Resolved"),"No","Yes"))</f>
        <v>No</v>
      </c>
      <c r="AB134" s="1" t="s">
        <v>548</v>
      </c>
      <c r="AC134" s="1"/>
      <c r="AD134" s="1"/>
    </row>
    <row r="135" spans="1:30" x14ac:dyDescent="0.25">
      <c r="A135" s="1" t="s">
        <v>676</v>
      </c>
      <c r="B135" s="1" t="s">
        <v>562</v>
      </c>
      <c r="C135" s="1" t="s">
        <v>4527</v>
      </c>
      <c r="D135" s="25">
        <v>43393.093252314815</v>
      </c>
      <c r="E135" s="25">
        <v>43395.715451388889</v>
      </c>
      <c r="F135" s="1" t="s">
        <v>1196</v>
      </c>
      <c r="G135" s="1" t="s">
        <v>90</v>
      </c>
      <c r="H135" s="1" t="s">
        <v>1341</v>
      </c>
      <c r="I135" s="1" t="s">
        <v>91</v>
      </c>
      <c r="J135" s="1" t="s">
        <v>1118</v>
      </c>
      <c r="K135" s="1" t="s">
        <v>4528</v>
      </c>
      <c r="L135" s="1" t="s">
        <v>4529</v>
      </c>
      <c r="M135" s="1" t="s">
        <v>793</v>
      </c>
      <c r="N135" s="1" t="s">
        <v>41</v>
      </c>
      <c r="O135" s="1" t="s">
        <v>928</v>
      </c>
      <c r="P135" s="1"/>
      <c r="Q135" s="1" t="s">
        <v>92</v>
      </c>
      <c r="R135" s="1" t="s">
        <v>544</v>
      </c>
      <c r="S135" s="1" t="s">
        <v>545</v>
      </c>
      <c r="T135" s="1"/>
      <c r="U135" s="1"/>
      <c r="V135" s="1" t="s">
        <v>966</v>
      </c>
      <c r="W135" s="1" t="s">
        <v>967</v>
      </c>
      <c r="X135" s="1"/>
      <c r="Y135" s="25">
        <v>43395.715717592589</v>
      </c>
      <c r="Z135" s="106" t="s">
        <v>548</v>
      </c>
      <c r="AA135" s="1" t="str">
        <f>IF(ISNA(VLOOKUP(C135,'Extract -prev'!C:I,6,0)),"Yes",IF(OR(VLOOKUP(C135,'Extract -prev'!C:I,6,0)="Closed",VLOOKUP(C135,'Extract -prev'!C:I,6,0)="Resolved"),"No","Yes"))</f>
        <v>No</v>
      </c>
      <c r="AB135" s="1" t="s">
        <v>548</v>
      </c>
      <c r="AC135" s="1"/>
      <c r="AD135" s="1"/>
    </row>
    <row r="136" spans="1:30" x14ac:dyDescent="0.25">
      <c r="A136" s="1" t="s">
        <v>676</v>
      </c>
      <c r="B136" s="1" t="s">
        <v>562</v>
      </c>
      <c r="C136" s="1" t="s">
        <v>4408</v>
      </c>
      <c r="D136" s="25">
        <v>43390.797615740739</v>
      </c>
      <c r="E136" s="25">
        <v>43395.729398148149</v>
      </c>
      <c r="F136" s="1" t="s">
        <v>1100</v>
      </c>
      <c r="G136" s="1" t="s">
        <v>90</v>
      </c>
      <c r="H136" s="1" t="s">
        <v>1341</v>
      </c>
      <c r="I136" s="1" t="s">
        <v>91</v>
      </c>
      <c r="J136" s="1" t="s">
        <v>1118</v>
      </c>
      <c r="K136" s="1" t="s">
        <v>4409</v>
      </c>
      <c r="L136" s="1" t="s">
        <v>4762</v>
      </c>
      <c r="M136" s="1" t="s">
        <v>793</v>
      </c>
      <c r="N136" s="1" t="s">
        <v>41</v>
      </c>
      <c r="O136" s="1" t="s">
        <v>944</v>
      </c>
      <c r="P136" s="1"/>
      <c r="Q136" s="1" t="s">
        <v>92</v>
      </c>
      <c r="R136" s="1" t="s">
        <v>544</v>
      </c>
      <c r="S136" s="1" t="s">
        <v>545</v>
      </c>
      <c r="T136" s="1"/>
      <c r="U136" s="1"/>
      <c r="V136" s="1" t="s">
        <v>966</v>
      </c>
      <c r="W136" s="1" t="s">
        <v>967</v>
      </c>
      <c r="X136" s="1"/>
      <c r="Y136" s="25">
        <v>43395.729675925926</v>
      </c>
      <c r="Z136" s="106" t="s">
        <v>548</v>
      </c>
      <c r="AA136" s="1" t="str">
        <f>IF(ISNA(VLOOKUP(C136,'Extract -prev'!C:I,6,0)),"Yes",IF(OR(VLOOKUP(C136,'Extract -prev'!C:I,6,0)="Closed",VLOOKUP(C136,'Extract -prev'!C:I,6,0)="Resolved"),"No","Yes"))</f>
        <v>No</v>
      </c>
      <c r="AB136" s="1" t="s">
        <v>548</v>
      </c>
      <c r="AC136" s="1"/>
      <c r="AD136" s="1"/>
    </row>
    <row r="137" spans="1:30" x14ac:dyDescent="0.25">
      <c r="A137" s="1" t="s">
        <v>676</v>
      </c>
      <c r="B137" s="1" t="s">
        <v>562</v>
      </c>
      <c r="C137" s="1" t="s">
        <v>4394</v>
      </c>
      <c r="D137" s="25">
        <v>43390.91479166667</v>
      </c>
      <c r="E137" s="25">
        <v>43395.732800925929</v>
      </c>
      <c r="F137" s="1" t="s">
        <v>1100</v>
      </c>
      <c r="G137" s="1" t="s">
        <v>90</v>
      </c>
      <c r="H137" s="1" t="s">
        <v>1341</v>
      </c>
      <c r="I137" s="1" t="s">
        <v>91</v>
      </c>
      <c r="J137" s="1" t="s">
        <v>1118</v>
      </c>
      <c r="K137" s="1" t="s">
        <v>4395</v>
      </c>
      <c r="L137" s="1" t="s">
        <v>4760</v>
      </c>
      <c r="M137" s="1" t="s">
        <v>793</v>
      </c>
      <c r="N137" s="1" t="s">
        <v>41</v>
      </c>
      <c r="O137" s="1" t="s">
        <v>934</v>
      </c>
      <c r="P137" s="1"/>
      <c r="Q137" s="1" t="s">
        <v>92</v>
      </c>
      <c r="R137" s="1" t="s">
        <v>544</v>
      </c>
      <c r="S137" s="1" t="s">
        <v>545</v>
      </c>
      <c r="T137" s="1"/>
      <c r="U137" s="1"/>
      <c r="V137" s="1" t="s">
        <v>1458</v>
      </c>
      <c r="W137" s="1" t="s">
        <v>1459</v>
      </c>
      <c r="X137" s="1"/>
      <c r="Y137" s="25">
        <v>43395.733067129629</v>
      </c>
      <c r="Z137" s="106" t="s">
        <v>548</v>
      </c>
      <c r="AA137" s="1" t="str">
        <f>IF(ISNA(VLOOKUP(C137,'Extract -prev'!C:I,6,0)),"Yes",IF(OR(VLOOKUP(C137,'Extract -prev'!C:I,6,0)="Closed",VLOOKUP(C137,'Extract -prev'!C:I,6,0)="Resolved"),"No","Yes"))</f>
        <v>No</v>
      </c>
      <c r="AB137" s="1" t="s">
        <v>548</v>
      </c>
      <c r="AC137" s="1"/>
      <c r="AD137" s="1"/>
    </row>
    <row r="138" spans="1:30" x14ac:dyDescent="0.25">
      <c r="A138" s="1" t="s">
        <v>676</v>
      </c>
      <c r="B138" s="1" t="s">
        <v>562</v>
      </c>
      <c r="C138" s="1" t="s">
        <v>4630</v>
      </c>
      <c r="D138" s="25">
        <v>43393.062997685185</v>
      </c>
      <c r="E138" s="25">
        <v>43395.732916666668</v>
      </c>
      <c r="F138" s="1" t="s">
        <v>916</v>
      </c>
      <c r="G138" s="1" t="s">
        <v>90</v>
      </c>
      <c r="H138" s="1" t="s">
        <v>1341</v>
      </c>
      <c r="I138" s="1" t="s">
        <v>91</v>
      </c>
      <c r="J138" s="1" t="s">
        <v>1118</v>
      </c>
      <c r="K138" s="1" t="s">
        <v>4631</v>
      </c>
      <c r="L138" s="1" t="s">
        <v>4564</v>
      </c>
      <c r="M138" s="1"/>
      <c r="N138" s="1"/>
      <c r="O138" s="1"/>
      <c r="P138" s="1"/>
      <c r="Q138" s="1" t="s">
        <v>92</v>
      </c>
      <c r="R138" s="1" t="s">
        <v>544</v>
      </c>
      <c r="S138" s="1" t="s">
        <v>545</v>
      </c>
      <c r="T138" s="1"/>
      <c r="U138" s="1"/>
      <c r="V138" s="1" t="s">
        <v>966</v>
      </c>
      <c r="W138" s="1" t="s">
        <v>967</v>
      </c>
      <c r="X138" s="1"/>
      <c r="Y138" s="25">
        <v>43395.733182870368</v>
      </c>
      <c r="Z138" s="106" t="s">
        <v>548</v>
      </c>
      <c r="AA138" s="1" t="str">
        <f>IF(ISNA(VLOOKUP(C138,'Extract -prev'!C:I,6,0)),"Yes",IF(OR(VLOOKUP(C138,'Extract -prev'!C:I,6,0)="Closed",VLOOKUP(C138,'Extract -prev'!C:I,6,0)="Resolved"),"No","Yes"))</f>
        <v>No</v>
      </c>
      <c r="AB138" s="1" t="s">
        <v>548</v>
      </c>
      <c r="AC138" s="1"/>
      <c r="AD138" s="1"/>
    </row>
    <row r="139" spans="1:30" x14ac:dyDescent="0.25">
      <c r="A139" s="1" t="s">
        <v>676</v>
      </c>
      <c r="B139" s="1" t="s">
        <v>562</v>
      </c>
      <c r="C139" s="1" t="s">
        <v>4624</v>
      </c>
      <c r="D139" s="25">
        <v>43393.075787037036</v>
      </c>
      <c r="E139" s="25">
        <v>43395.734409722223</v>
      </c>
      <c r="F139" s="1" t="s">
        <v>911</v>
      </c>
      <c r="G139" s="1" t="s">
        <v>90</v>
      </c>
      <c r="H139" s="1" t="s">
        <v>1341</v>
      </c>
      <c r="I139" s="1" t="s">
        <v>91</v>
      </c>
      <c r="J139" s="1" t="s">
        <v>1118</v>
      </c>
      <c r="K139" s="1" t="s">
        <v>4625</v>
      </c>
      <c r="L139" s="1" t="s">
        <v>4743</v>
      </c>
      <c r="M139" s="1" t="s">
        <v>793</v>
      </c>
      <c r="N139" s="1" t="s">
        <v>929</v>
      </c>
      <c r="O139" s="1" t="s">
        <v>948</v>
      </c>
      <c r="P139" s="1"/>
      <c r="Q139" s="1" t="s">
        <v>92</v>
      </c>
      <c r="R139" s="1" t="s">
        <v>544</v>
      </c>
      <c r="S139" s="1" t="s">
        <v>545</v>
      </c>
      <c r="T139" s="1"/>
      <c r="U139" s="1"/>
      <c r="V139" s="1" t="s">
        <v>966</v>
      </c>
      <c r="W139" s="1" t="s">
        <v>967</v>
      </c>
      <c r="X139" s="1"/>
      <c r="Y139" s="25">
        <v>43395.734675925924</v>
      </c>
      <c r="Z139" s="106" t="s">
        <v>548</v>
      </c>
      <c r="AA139" s="1" t="str">
        <f>IF(ISNA(VLOOKUP(C139,'Extract -prev'!C:I,6,0)),"Yes",IF(OR(VLOOKUP(C139,'Extract -prev'!C:I,6,0)="Closed",VLOOKUP(C139,'Extract -prev'!C:I,6,0)="Resolved"),"No","Yes"))</f>
        <v>No</v>
      </c>
      <c r="AB139" s="1" t="s">
        <v>548</v>
      </c>
      <c r="AC139" s="1"/>
      <c r="AD139" s="1"/>
    </row>
    <row r="140" spans="1:30" x14ac:dyDescent="0.25">
      <c r="A140" s="1" t="s">
        <v>676</v>
      </c>
      <c r="B140" s="1" t="s">
        <v>562</v>
      </c>
      <c r="C140" s="1" t="s">
        <v>4644</v>
      </c>
      <c r="D140" s="25">
        <v>43392.86614583333</v>
      </c>
      <c r="E140" s="25">
        <v>43395.736562500002</v>
      </c>
      <c r="F140" s="1" t="s">
        <v>916</v>
      </c>
      <c r="G140" s="1" t="s">
        <v>90</v>
      </c>
      <c r="H140" s="1" t="s">
        <v>1341</v>
      </c>
      <c r="I140" s="1" t="s">
        <v>91</v>
      </c>
      <c r="J140" s="1" t="s">
        <v>1118</v>
      </c>
      <c r="K140" s="1" t="s">
        <v>4645</v>
      </c>
      <c r="L140" s="1" t="s">
        <v>921</v>
      </c>
      <c r="M140" s="1" t="s">
        <v>793</v>
      </c>
      <c r="N140" s="1" t="s">
        <v>920</v>
      </c>
      <c r="O140" s="1" t="s">
        <v>921</v>
      </c>
      <c r="P140" s="1"/>
      <c r="Q140" s="1" t="s">
        <v>92</v>
      </c>
      <c r="R140" s="1" t="s">
        <v>544</v>
      </c>
      <c r="S140" s="1" t="s">
        <v>545</v>
      </c>
      <c r="T140" s="1"/>
      <c r="U140" s="1"/>
      <c r="V140" s="1" t="s">
        <v>1458</v>
      </c>
      <c r="W140" s="1" t="s">
        <v>1459</v>
      </c>
      <c r="X140" s="1"/>
      <c r="Y140" s="25">
        <v>43395.736840277779</v>
      </c>
      <c r="Z140" s="106" t="s">
        <v>548</v>
      </c>
      <c r="AA140" s="1" t="str">
        <f>IF(ISNA(VLOOKUP(C140,'Extract -prev'!C:I,6,0)),"Yes",IF(OR(VLOOKUP(C140,'Extract -prev'!C:I,6,0)="Closed",VLOOKUP(C140,'Extract -prev'!C:I,6,0)="Resolved"),"No","Yes"))</f>
        <v>No</v>
      </c>
      <c r="AB140" s="1" t="s">
        <v>548</v>
      </c>
      <c r="AC140" s="1"/>
      <c r="AD140" s="1"/>
    </row>
    <row r="141" spans="1:30" x14ac:dyDescent="0.25">
      <c r="A141" s="1" t="s">
        <v>676</v>
      </c>
      <c r="B141" s="1" t="s">
        <v>562</v>
      </c>
      <c r="C141" s="1" t="s">
        <v>4632</v>
      </c>
      <c r="D141" s="25">
        <v>43393.014201388891</v>
      </c>
      <c r="E141" s="25">
        <v>43395.737025462964</v>
      </c>
      <c r="F141" s="1" t="s">
        <v>1100</v>
      </c>
      <c r="G141" s="1" t="s">
        <v>90</v>
      </c>
      <c r="H141" s="1" t="s">
        <v>1341</v>
      </c>
      <c r="I141" s="1" t="s">
        <v>91</v>
      </c>
      <c r="J141" s="1" t="s">
        <v>1118</v>
      </c>
      <c r="K141" s="1" t="s">
        <v>4633</v>
      </c>
      <c r="L141" s="1" t="s">
        <v>4744</v>
      </c>
      <c r="M141" s="1" t="s">
        <v>793</v>
      </c>
      <c r="N141" s="1" t="s">
        <v>40</v>
      </c>
      <c r="O141" s="1" t="s">
        <v>1093</v>
      </c>
      <c r="P141" s="1"/>
      <c r="Q141" s="1" t="s">
        <v>92</v>
      </c>
      <c r="R141" s="1" t="s">
        <v>544</v>
      </c>
      <c r="S141" s="1" t="s">
        <v>545</v>
      </c>
      <c r="T141" s="1"/>
      <c r="U141" s="1"/>
      <c r="V141" s="1" t="s">
        <v>1260</v>
      </c>
      <c r="W141" s="1" t="s">
        <v>1006</v>
      </c>
      <c r="X141" s="1"/>
      <c r="Y141" s="25">
        <v>43395.737326388888</v>
      </c>
      <c r="Z141" s="106" t="s">
        <v>548</v>
      </c>
      <c r="AA141" s="1" t="str">
        <f>IF(ISNA(VLOOKUP(C141,'Extract -prev'!C:I,6,0)),"Yes",IF(OR(VLOOKUP(C141,'Extract -prev'!C:I,6,0)="Closed",VLOOKUP(C141,'Extract -prev'!C:I,6,0)="Resolved"),"No","Yes"))</f>
        <v>No</v>
      </c>
      <c r="AB141" s="1" t="s">
        <v>548</v>
      </c>
      <c r="AC141" s="1"/>
      <c r="AD141" s="1"/>
    </row>
    <row r="142" spans="1:30" x14ac:dyDescent="0.25">
      <c r="A142" s="1" t="s">
        <v>676</v>
      </c>
      <c r="B142" s="1" t="s">
        <v>562</v>
      </c>
      <c r="C142" s="1" t="s">
        <v>4618</v>
      </c>
      <c r="D142" s="25">
        <v>43393.108402777776</v>
      </c>
      <c r="E142" s="25">
        <v>43395.741747685184</v>
      </c>
      <c r="F142" s="1" t="s">
        <v>1100</v>
      </c>
      <c r="G142" s="1" t="s">
        <v>90</v>
      </c>
      <c r="H142" s="1" t="s">
        <v>1341</v>
      </c>
      <c r="I142" s="1" t="s">
        <v>91</v>
      </c>
      <c r="J142" s="1" t="s">
        <v>1118</v>
      </c>
      <c r="K142" s="1" t="s">
        <v>4619</v>
      </c>
      <c r="L142" s="1" t="s">
        <v>4741</v>
      </c>
      <c r="M142" s="1" t="s">
        <v>793</v>
      </c>
      <c r="N142" s="1" t="s">
        <v>41</v>
      </c>
      <c r="O142" s="1" t="s">
        <v>2886</v>
      </c>
      <c r="P142" s="1"/>
      <c r="Q142" s="1" t="s">
        <v>92</v>
      </c>
      <c r="R142" s="1" t="s">
        <v>544</v>
      </c>
      <c r="S142" s="1" t="s">
        <v>545</v>
      </c>
      <c r="T142" s="1"/>
      <c r="U142" s="1"/>
      <c r="V142" s="1" t="s">
        <v>4602</v>
      </c>
      <c r="W142" s="1" t="s">
        <v>4603</v>
      </c>
      <c r="X142" s="1"/>
      <c r="Y142" s="25">
        <v>43395.742025462961</v>
      </c>
      <c r="Z142" s="106" t="s">
        <v>548</v>
      </c>
      <c r="AA142" s="1" t="str">
        <f>IF(ISNA(VLOOKUP(C142,'Extract -prev'!C:I,6,0)),"Yes",IF(OR(VLOOKUP(C142,'Extract -prev'!C:I,6,0)="Closed",VLOOKUP(C142,'Extract -prev'!C:I,6,0)="Resolved"),"No","Yes"))</f>
        <v>No</v>
      </c>
      <c r="AB142" s="1" t="s">
        <v>548</v>
      </c>
      <c r="AC142" s="1"/>
      <c r="AD142" s="1"/>
    </row>
    <row r="143" spans="1:30" x14ac:dyDescent="0.25">
      <c r="A143" s="1" t="s">
        <v>676</v>
      </c>
      <c r="B143" s="1" t="s">
        <v>562</v>
      </c>
      <c r="C143" s="1" t="s">
        <v>4289</v>
      </c>
      <c r="D143" s="25">
        <v>43392.063900462963</v>
      </c>
      <c r="E143" s="25">
        <v>43395.742199074077</v>
      </c>
      <c r="F143" s="1" t="s">
        <v>1440</v>
      </c>
      <c r="G143" s="1" t="s">
        <v>90</v>
      </c>
      <c r="H143" s="1" t="s">
        <v>1341</v>
      </c>
      <c r="I143" s="1" t="s">
        <v>91</v>
      </c>
      <c r="J143" s="1" t="s">
        <v>1118</v>
      </c>
      <c r="K143" s="1" t="s">
        <v>4290</v>
      </c>
      <c r="L143" s="1" t="s">
        <v>4751</v>
      </c>
      <c r="M143" s="1"/>
      <c r="N143" s="1"/>
      <c r="O143" s="1"/>
      <c r="P143" s="1"/>
      <c r="Q143" s="1" t="s">
        <v>92</v>
      </c>
      <c r="R143" s="1" t="s">
        <v>544</v>
      </c>
      <c r="S143" s="1" t="s">
        <v>545</v>
      </c>
      <c r="T143" s="1"/>
      <c r="U143" s="1"/>
      <c r="V143" s="1" t="s">
        <v>966</v>
      </c>
      <c r="W143" s="1" t="s">
        <v>967</v>
      </c>
      <c r="X143" s="1"/>
      <c r="Y143" s="25">
        <v>43395.742465277777</v>
      </c>
      <c r="Z143" s="106" t="s">
        <v>548</v>
      </c>
      <c r="AA143" s="1" t="str">
        <f>IF(ISNA(VLOOKUP(C143,'Extract -prev'!C:I,6,0)),"Yes",IF(OR(VLOOKUP(C143,'Extract -prev'!C:I,6,0)="Closed",VLOOKUP(C143,'Extract -prev'!C:I,6,0)="Resolved"),"No","Yes"))</f>
        <v>No</v>
      </c>
      <c r="AB143" s="1" t="s">
        <v>548</v>
      </c>
      <c r="AC143" s="1"/>
      <c r="AD143" s="1"/>
    </row>
    <row r="144" spans="1:30" x14ac:dyDescent="0.25">
      <c r="A144" s="1" t="s">
        <v>676</v>
      </c>
      <c r="B144" s="1" t="s">
        <v>562</v>
      </c>
      <c r="C144" s="1" t="s">
        <v>4406</v>
      </c>
      <c r="D144" s="25">
        <v>43390.829189814816</v>
      </c>
      <c r="E144" s="25">
        <v>43395.745162037034</v>
      </c>
      <c r="F144" s="1" t="s">
        <v>910</v>
      </c>
      <c r="G144" s="1" t="s">
        <v>90</v>
      </c>
      <c r="H144" s="1" t="s">
        <v>1341</v>
      </c>
      <c r="I144" s="1" t="s">
        <v>91</v>
      </c>
      <c r="J144" s="1" t="s">
        <v>1118</v>
      </c>
      <c r="K144" s="1" t="s">
        <v>4407</v>
      </c>
      <c r="L144" s="1" t="s">
        <v>4761</v>
      </c>
      <c r="M144" s="1" t="s">
        <v>793</v>
      </c>
      <c r="N144" s="1" t="s">
        <v>41</v>
      </c>
      <c r="O144" s="1" t="s">
        <v>944</v>
      </c>
      <c r="P144" s="1"/>
      <c r="Q144" s="1" t="s">
        <v>92</v>
      </c>
      <c r="R144" s="1" t="s">
        <v>544</v>
      </c>
      <c r="S144" s="1" t="s">
        <v>545</v>
      </c>
      <c r="T144" s="1"/>
      <c r="U144" s="1"/>
      <c r="V144" s="1" t="s">
        <v>1307</v>
      </c>
      <c r="W144" s="1" t="s">
        <v>1308</v>
      </c>
      <c r="X144" s="1"/>
      <c r="Y144" s="25">
        <v>43395.745428240742</v>
      </c>
      <c r="Z144" s="106" t="s">
        <v>548</v>
      </c>
      <c r="AA144" s="1" t="str">
        <f>IF(ISNA(VLOOKUP(C144,'Extract -prev'!C:I,6,0)),"Yes",IF(OR(VLOOKUP(C144,'Extract -prev'!C:I,6,0)="Closed",VLOOKUP(C144,'Extract -prev'!C:I,6,0)="Resolved"),"No","Yes"))</f>
        <v>No</v>
      </c>
      <c r="AB144" s="1" t="s">
        <v>548</v>
      </c>
      <c r="AC144" s="1"/>
      <c r="AD144" s="1"/>
    </row>
    <row r="145" spans="1:30" x14ac:dyDescent="0.25">
      <c r="A145" s="1" t="s">
        <v>676</v>
      </c>
      <c r="B145" s="1" t="s">
        <v>562</v>
      </c>
      <c r="C145" s="1" t="s">
        <v>4422</v>
      </c>
      <c r="D145" s="25">
        <v>43390.777442129627</v>
      </c>
      <c r="E145" s="25">
        <v>43395.759282407409</v>
      </c>
      <c r="F145" s="1" t="s">
        <v>910</v>
      </c>
      <c r="G145" s="1" t="s">
        <v>90</v>
      </c>
      <c r="H145" s="1" t="s">
        <v>1341</v>
      </c>
      <c r="I145" s="1" t="s">
        <v>91</v>
      </c>
      <c r="J145" s="1" t="s">
        <v>1118</v>
      </c>
      <c r="K145" s="1" t="s">
        <v>4423</v>
      </c>
      <c r="L145" s="1" t="s">
        <v>4764</v>
      </c>
      <c r="M145" s="1" t="s">
        <v>793</v>
      </c>
      <c r="N145" s="1" t="s">
        <v>41</v>
      </c>
      <c r="O145" s="1" t="s">
        <v>934</v>
      </c>
      <c r="P145" s="1"/>
      <c r="Q145" s="1" t="s">
        <v>92</v>
      </c>
      <c r="R145" s="1" t="s">
        <v>544</v>
      </c>
      <c r="S145" s="1" t="s">
        <v>545</v>
      </c>
      <c r="T145" s="1"/>
      <c r="U145" s="1"/>
      <c r="V145" s="1" t="s">
        <v>923</v>
      </c>
      <c r="W145" s="1" t="s">
        <v>2335</v>
      </c>
      <c r="X145" s="1"/>
      <c r="Y145" s="25">
        <v>43395.759571759256</v>
      </c>
      <c r="Z145" s="106" t="s">
        <v>548</v>
      </c>
      <c r="AA145" s="1" t="str">
        <f>IF(ISNA(VLOOKUP(C145,'Extract -prev'!C:I,6,0)),"Yes",IF(OR(VLOOKUP(C145,'Extract -prev'!C:I,6,0)="Closed",VLOOKUP(C145,'Extract -prev'!C:I,6,0)="Resolved"),"No","Yes"))</f>
        <v>No</v>
      </c>
      <c r="AB145" s="1" t="s">
        <v>548</v>
      </c>
      <c r="AC145" s="1"/>
      <c r="AD145" s="1"/>
    </row>
    <row r="146" spans="1:30" x14ac:dyDescent="0.25">
      <c r="A146" s="1" t="s">
        <v>676</v>
      </c>
      <c r="B146" s="1" t="s">
        <v>562</v>
      </c>
      <c r="C146" s="1" t="s">
        <v>4299</v>
      </c>
      <c r="D146" s="25">
        <v>43392.054236111115</v>
      </c>
      <c r="E146" s="25">
        <v>43395.759826388887</v>
      </c>
      <c r="F146" s="1" t="s">
        <v>1192</v>
      </c>
      <c r="G146" s="1" t="s">
        <v>90</v>
      </c>
      <c r="H146" s="1" t="s">
        <v>1341</v>
      </c>
      <c r="I146" s="1" t="s">
        <v>91</v>
      </c>
      <c r="J146" s="1" t="s">
        <v>1118</v>
      </c>
      <c r="K146" s="1" t="s">
        <v>4300</v>
      </c>
      <c r="L146" s="1" t="s">
        <v>4754</v>
      </c>
      <c r="M146" s="1" t="s">
        <v>793</v>
      </c>
      <c r="N146" s="1" t="s">
        <v>40</v>
      </c>
      <c r="O146" s="1" t="s">
        <v>732</v>
      </c>
      <c r="P146" s="1"/>
      <c r="Q146" s="1" t="s">
        <v>92</v>
      </c>
      <c r="R146" s="1" t="s">
        <v>544</v>
      </c>
      <c r="S146" s="1" t="s">
        <v>545</v>
      </c>
      <c r="T146" s="1"/>
      <c r="U146" s="1"/>
      <c r="V146" s="1" t="s">
        <v>966</v>
      </c>
      <c r="W146" s="1" t="s">
        <v>967</v>
      </c>
      <c r="X146" s="1"/>
      <c r="Y146" s="25">
        <v>43395.760115740741</v>
      </c>
      <c r="Z146" s="106" t="s">
        <v>548</v>
      </c>
      <c r="AA146" s="1" t="str">
        <f>IF(ISNA(VLOOKUP(C146,'Extract -prev'!C:I,6,0)),"Yes",IF(OR(VLOOKUP(C146,'Extract -prev'!C:I,6,0)="Closed",VLOOKUP(C146,'Extract -prev'!C:I,6,0)="Resolved"),"No","Yes"))</f>
        <v>No</v>
      </c>
      <c r="AB146" s="1" t="s">
        <v>548</v>
      </c>
      <c r="AC146" s="1"/>
      <c r="AD146" s="1"/>
    </row>
    <row r="147" spans="1:30" x14ac:dyDescent="0.25">
      <c r="A147" s="1" t="s">
        <v>676</v>
      </c>
      <c r="B147" s="1" t="s">
        <v>562</v>
      </c>
      <c r="C147" s="1" t="s">
        <v>4414</v>
      </c>
      <c r="D147" s="25">
        <v>43390.806238425925</v>
      </c>
      <c r="E147" s="25">
        <v>43395.766250000001</v>
      </c>
      <c r="F147" s="1" t="s">
        <v>833</v>
      </c>
      <c r="G147" s="1" t="s">
        <v>90</v>
      </c>
      <c r="H147" s="1" t="s">
        <v>1341</v>
      </c>
      <c r="I147" s="1" t="s">
        <v>91</v>
      </c>
      <c r="J147" s="1" t="s">
        <v>1118</v>
      </c>
      <c r="K147" s="1" t="s">
        <v>4415</v>
      </c>
      <c r="L147" s="1" t="s">
        <v>3550</v>
      </c>
      <c r="M147" s="1" t="s">
        <v>793</v>
      </c>
      <c r="N147" s="1" t="s">
        <v>3365</v>
      </c>
      <c r="O147" s="1" t="s">
        <v>3366</v>
      </c>
      <c r="P147" s="1"/>
      <c r="Q147" s="1" t="s">
        <v>92</v>
      </c>
      <c r="R147" s="1" t="s">
        <v>544</v>
      </c>
      <c r="S147" s="1" t="s">
        <v>545</v>
      </c>
      <c r="T147" s="1"/>
      <c r="U147" s="1"/>
      <c r="V147" s="1" t="s">
        <v>1412</v>
      </c>
      <c r="W147" s="1" t="s">
        <v>1413</v>
      </c>
      <c r="X147" s="1"/>
      <c r="Y147" s="25">
        <v>43395.766516203701</v>
      </c>
      <c r="Z147" s="106" t="s">
        <v>548</v>
      </c>
      <c r="AA147" s="1" t="str">
        <f>IF(ISNA(VLOOKUP(C147,'Extract -prev'!C:I,6,0)),"Yes",IF(OR(VLOOKUP(C147,'Extract -prev'!C:I,6,0)="Closed",VLOOKUP(C147,'Extract -prev'!C:I,6,0)="Resolved"),"No","Yes"))</f>
        <v>No</v>
      </c>
      <c r="AB147" s="1" t="s">
        <v>548</v>
      </c>
      <c r="AC147" s="1"/>
      <c r="AD147" s="1"/>
    </row>
    <row r="148" spans="1:30" x14ac:dyDescent="0.25">
      <c r="A148" s="1" t="s">
        <v>676</v>
      </c>
      <c r="B148" s="1" t="s">
        <v>562</v>
      </c>
      <c r="C148" s="1" t="s">
        <v>3996</v>
      </c>
      <c r="D148" s="25">
        <v>43389.956747685188</v>
      </c>
      <c r="E148" s="25">
        <v>43395.772407407407</v>
      </c>
      <c r="F148" s="1" t="s">
        <v>833</v>
      </c>
      <c r="G148" s="1" t="s">
        <v>90</v>
      </c>
      <c r="H148" s="1" t="s">
        <v>1341</v>
      </c>
      <c r="I148" s="1" t="s">
        <v>91</v>
      </c>
      <c r="J148" s="1" t="s">
        <v>1118</v>
      </c>
      <c r="K148" s="1" t="s">
        <v>3997</v>
      </c>
      <c r="L148" s="1" t="s">
        <v>3550</v>
      </c>
      <c r="M148" s="1" t="s">
        <v>793</v>
      </c>
      <c r="N148" s="1" t="s">
        <v>3365</v>
      </c>
      <c r="O148" s="1" t="s">
        <v>3366</v>
      </c>
      <c r="P148" s="1"/>
      <c r="Q148" s="1" t="s">
        <v>92</v>
      </c>
      <c r="R148" s="1" t="s">
        <v>544</v>
      </c>
      <c r="S148" s="1" t="s">
        <v>545</v>
      </c>
      <c r="T148" s="1"/>
      <c r="U148" s="1"/>
      <c r="V148" s="1" t="s">
        <v>1260</v>
      </c>
      <c r="W148" s="1" t="s">
        <v>1006</v>
      </c>
      <c r="X148" s="1"/>
      <c r="Y148" s="25">
        <v>43395.772673611114</v>
      </c>
      <c r="Z148" s="106" t="s">
        <v>548</v>
      </c>
      <c r="AA148" s="1" t="str">
        <f>IF(ISNA(VLOOKUP(C148,'Extract -prev'!C:I,6,0)),"Yes",IF(OR(VLOOKUP(C148,'Extract -prev'!C:I,6,0)="Closed",VLOOKUP(C148,'Extract -prev'!C:I,6,0)="Resolved"),"No","Yes"))</f>
        <v>No</v>
      </c>
      <c r="AB148" s="1" t="s">
        <v>548</v>
      </c>
      <c r="AC148" s="1"/>
      <c r="AD148" s="1"/>
    </row>
    <row r="149" spans="1:30" x14ac:dyDescent="0.25">
      <c r="A149" s="1" t="s">
        <v>676</v>
      </c>
      <c r="B149" s="1" t="s">
        <v>562</v>
      </c>
      <c r="C149" s="1" t="s">
        <v>4610</v>
      </c>
      <c r="D149" s="25">
        <v>43393.042905092596</v>
      </c>
      <c r="E149" s="25">
        <v>43395.790347222224</v>
      </c>
      <c r="F149" s="1" t="s">
        <v>833</v>
      </c>
      <c r="G149" s="1" t="s">
        <v>90</v>
      </c>
      <c r="H149" s="1" t="s">
        <v>1341</v>
      </c>
      <c r="I149" s="1" t="s">
        <v>91</v>
      </c>
      <c r="J149" s="1" t="s">
        <v>1118</v>
      </c>
      <c r="K149" s="1" t="s">
        <v>4611</v>
      </c>
      <c r="L149" s="1" t="s">
        <v>4740</v>
      </c>
      <c r="M149" s="1" t="s">
        <v>793</v>
      </c>
      <c r="N149" s="1" t="s">
        <v>41</v>
      </c>
      <c r="O149" s="1" t="s">
        <v>1115</v>
      </c>
      <c r="P149" s="1"/>
      <c r="Q149" s="1" t="s">
        <v>92</v>
      </c>
      <c r="R149" s="1" t="s">
        <v>544</v>
      </c>
      <c r="S149" s="1" t="s">
        <v>545</v>
      </c>
      <c r="T149" s="1"/>
      <c r="U149" s="1"/>
      <c r="V149" s="1" t="s">
        <v>1252</v>
      </c>
      <c r="W149" s="1" t="s">
        <v>1253</v>
      </c>
      <c r="X149" s="1"/>
      <c r="Y149" s="25">
        <v>43395.790613425925</v>
      </c>
      <c r="Z149" s="106" t="s">
        <v>548</v>
      </c>
      <c r="AA149" s="1" t="str">
        <f>IF(ISNA(VLOOKUP(C149,'Extract -prev'!C:I,6,0)),"Yes",IF(OR(VLOOKUP(C149,'Extract -prev'!C:I,6,0)="Closed",VLOOKUP(C149,'Extract -prev'!C:I,6,0)="Resolved"),"No","Yes"))</f>
        <v>No</v>
      </c>
      <c r="AB149" s="1" t="s">
        <v>548</v>
      </c>
      <c r="AC149" s="1"/>
      <c r="AD149" s="1"/>
    </row>
    <row r="150" spans="1:30" x14ac:dyDescent="0.25">
      <c r="A150" s="1" t="s">
        <v>676</v>
      </c>
      <c r="B150" s="1" t="s">
        <v>562</v>
      </c>
      <c r="C150" s="1" t="s">
        <v>4293</v>
      </c>
      <c r="D150" s="25">
        <v>43392.104351851849</v>
      </c>
      <c r="E150" s="25">
        <v>43395.808807870373</v>
      </c>
      <c r="F150" s="1" t="s">
        <v>833</v>
      </c>
      <c r="G150" s="1" t="s">
        <v>90</v>
      </c>
      <c r="H150" s="1" t="s">
        <v>1341</v>
      </c>
      <c r="I150" s="1" t="s">
        <v>91</v>
      </c>
      <c r="J150" s="1" t="s">
        <v>1118</v>
      </c>
      <c r="K150" s="1" t="s">
        <v>4294</v>
      </c>
      <c r="L150" s="1" t="s">
        <v>4752</v>
      </c>
      <c r="M150" s="1" t="s">
        <v>793</v>
      </c>
      <c r="N150" s="1" t="s">
        <v>41</v>
      </c>
      <c r="O150" s="1" t="s">
        <v>928</v>
      </c>
      <c r="P150" s="1"/>
      <c r="Q150" s="1" t="s">
        <v>92</v>
      </c>
      <c r="R150" s="1" t="s">
        <v>544</v>
      </c>
      <c r="S150" s="1" t="s">
        <v>545</v>
      </c>
      <c r="T150" s="1"/>
      <c r="U150" s="1"/>
      <c r="V150" s="1" t="s">
        <v>966</v>
      </c>
      <c r="W150" s="1" t="s">
        <v>967</v>
      </c>
      <c r="X150" s="1"/>
      <c r="Y150" s="25">
        <v>43395.809062499997</v>
      </c>
      <c r="Z150" s="106" t="s">
        <v>548</v>
      </c>
      <c r="AA150" s="1" t="str">
        <f>IF(ISNA(VLOOKUP(C150,'Extract -prev'!C:I,6,0)),"Yes",IF(OR(VLOOKUP(C150,'Extract -prev'!C:I,6,0)="Closed",VLOOKUP(C150,'Extract -prev'!C:I,6,0)="Resolved"),"No","Yes"))</f>
        <v>No</v>
      </c>
      <c r="AB150" s="1" t="s">
        <v>548</v>
      </c>
      <c r="AC150" s="1"/>
      <c r="AD150" s="1"/>
    </row>
    <row r="151" spans="1:30" x14ac:dyDescent="0.25">
      <c r="A151" s="1" t="s">
        <v>676</v>
      </c>
      <c r="B151" s="1" t="s">
        <v>562</v>
      </c>
      <c r="C151" s="1" t="s">
        <v>4268</v>
      </c>
      <c r="D151" s="25">
        <v>43392.736828703702</v>
      </c>
      <c r="E151" s="25">
        <v>43395.817453703705</v>
      </c>
      <c r="F151" s="1" t="s">
        <v>833</v>
      </c>
      <c r="G151" s="1" t="s">
        <v>90</v>
      </c>
      <c r="H151" s="1" t="s">
        <v>1341</v>
      </c>
      <c r="I151" s="1" t="s">
        <v>91</v>
      </c>
      <c r="J151" s="1" t="s">
        <v>1118</v>
      </c>
      <c r="K151" s="1" t="s">
        <v>4269</v>
      </c>
      <c r="L151" s="1" t="s">
        <v>3548</v>
      </c>
      <c r="M151" s="1" t="s">
        <v>793</v>
      </c>
      <c r="N151" s="1" t="s">
        <v>41</v>
      </c>
      <c r="O151" s="1" t="s">
        <v>934</v>
      </c>
      <c r="P151" s="1"/>
      <c r="Q151" s="1" t="s">
        <v>92</v>
      </c>
      <c r="R151" s="1" t="s">
        <v>544</v>
      </c>
      <c r="S151" s="1" t="s">
        <v>545</v>
      </c>
      <c r="T151" s="1"/>
      <c r="U151" s="1"/>
      <c r="V151" s="1" t="s">
        <v>1326</v>
      </c>
      <c r="W151" s="1" t="s">
        <v>1327</v>
      </c>
      <c r="X151" s="1"/>
      <c r="Y151" s="25">
        <v>43395.817731481482</v>
      </c>
      <c r="Z151" s="106" t="s">
        <v>548</v>
      </c>
      <c r="AA151" s="1" t="str">
        <f>IF(ISNA(VLOOKUP(C151,'Extract -prev'!C:I,6,0)),"Yes",IF(OR(VLOOKUP(C151,'Extract -prev'!C:I,6,0)="Closed",VLOOKUP(C151,'Extract -prev'!C:I,6,0)="Resolved"),"No","Yes"))</f>
        <v>No</v>
      </c>
      <c r="AB151" s="1" t="s">
        <v>548</v>
      </c>
      <c r="AC151" s="1"/>
      <c r="AD151" s="1"/>
    </row>
    <row r="152" spans="1:30" x14ac:dyDescent="0.25">
      <c r="A152" s="1" t="s">
        <v>676</v>
      </c>
      <c r="B152" s="1" t="s">
        <v>562</v>
      </c>
      <c r="C152" s="1" t="s">
        <v>4640</v>
      </c>
      <c r="D152" s="25">
        <v>43392.890370370369</v>
      </c>
      <c r="E152" s="25">
        <v>43395.823136574072</v>
      </c>
      <c r="F152" s="1" t="s">
        <v>1100</v>
      </c>
      <c r="G152" s="1" t="s">
        <v>90</v>
      </c>
      <c r="H152" s="1" t="s">
        <v>1341</v>
      </c>
      <c r="I152" s="1" t="s">
        <v>91</v>
      </c>
      <c r="J152" s="1" t="s">
        <v>1118</v>
      </c>
      <c r="K152" s="1" t="s">
        <v>4641</v>
      </c>
      <c r="L152" s="1" t="s">
        <v>4746</v>
      </c>
      <c r="M152" s="1" t="s">
        <v>793</v>
      </c>
      <c r="N152" s="1" t="s">
        <v>929</v>
      </c>
      <c r="O152" s="1" t="s">
        <v>2152</v>
      </c>
      <c r="P152" s="1"/>
      <c r="Q152" s="1" t="s">
        <v>92</v>
      </c>
      <c r="R152" s="1" t="s">
        <v>544</v>
      </c>
      <c r="S152" s="1" t="s">
        <v>545</v>
      </c>
      <c r="T152" s="1"/>
      <c r="U152" s="1"/>
      <c r="V152" s="1" t="s">
        <v>1307</v>
      </c>
      <c r="W152" s="1" t="s">
        <v>1308</v>
      </c>
      <c r="X152" s="1"/>
      <c r="Y152" s="25">
        <v>43395.823414351849</v>
      </c>
      <c r="Z152" s="106" t="s">
        <v>548</v>
      </c>
      <c r="AA152" s="1" t="str">
        <f>IF(ISNA(VLOOKUP(C152,'Extract -prev'!C:I,6,0)),"Yes",IF(OR(VLOOKUP(C152,'Extract -prev'!C:I,6,0)="Closed",VLOOKUP(C152,'Extract -prev'!C:I,6,0)="Resolved"),"No","Yes"))</f>
        <v>No</v>
      </c>
      <c r="AB152" s="1" t="s">
        <v>548</v>
      </c>
      <c r="AC152" s="1"/>
      <c r="AD152" s="1"/>
    </row>
    <row r="153" spans="1:30" x14ac:dyDescent="0.25">
      <c r="A153" s="1" t="s">
        <v>676</v>
      </c>
      <c r="B153" s="1" t="s">
        <v>562</v>
      </c>
      <c r="C153" s="1" t="s">
        <v>4380</v>
      </c>
      <c r="D153" s="25">
        <v>43390.972407407404</v>
      </c>
      <c r="E153" s="25">
        <v>43395.829363425924</v>
      </c>
      <c r="F153" s="1" t="s">
        <v>1100</v>
      </c>
      <c r="G153" s="1" t="s">
        <v>90</v>
      </c>
      <c r="H153" s="1" t="s">
        <v>1341</v>
      </c>
      <c r="I153" s="1" t="s">
        <v>91</v>
      </c>
      <c r="J153" s="1" t="s">
        <v>1118</v>
      </c>
      <c r="K153" s="1" t="s">
        <v>4381</v>
      </c>
      <c r="L153" s="1" t="s">
        <v>4757</v>
      </c>
      <c r="M153" s="1" t="s">
        <v>793</v>
      </c>
      <c r="N153" s="1" t="s">
        <v>40</v>
      </c>
      <c r="O153" s="1" t="s">
        <v>941</v>
      </c>
      <c r="P153" s="1"/>
      <c r="Q153" s="1" t="s">
        <v>92</v>
      </c>
      <c r="R153" s="1" t="s">
        <v>544</v>
      </c>
      <c r="S153" s="1" t="s">
        <v>545</v>
      </c>
      <c r="T153" s="1"/>
      <c r="U153" s="1"/>
      <c r="V153" s="1" t="s">
        <v>923</v>
      </c>
      <c r="W153" s="1" t="s">
        <v>2335</v>
      </c>
      <c r="X153" s="1"/>
      <c r="Y153" s="25">
        <v>43395.829641203702</v>
      </c>
      <c r="Z153" s="106" t="s">
        <v>548</v>
      </c>
      <c r="AA153" s="1" t="str">
        <f>IF(ISNA(VLOOKUP(C153,'Extract -prev'!C:I,6,0)),"Yes",IF(OR(VLOOKUP(C153,'Extract -prev'!C:I,6,0)="Closed",VLOOKUP(C153,'Extract -prev'!C:I,6,0)="Resolved"),"No","Yes"))</f>
        <v>No</v>
      </c>
      <c r="AB153" s="1" t="s">
        <v>548</v>
      </c>
      <c r="AC153" s="1"/>
      <c r="AD153" s="1"/>
    </row>
    <row r="154" spans="1:30" x14ac:dyDescent="0.25">
      <c r="A154" s="1" t="s">
        <v>676</v>
      </c>
      <c r="B154" s="1" t="s">
        <v>562</v>
      </c>
      <c r="C154" s="1" t="s">
        <v>4604</v>
      </c>
      <c r="D154" s="25">
        <v>43393.058136574073</v>
      </c>
      <c r="E154" s="25">
        <v>43395.831516203703</v>
      </c>
      <c r="F154" s="1" t="s">
        <v>910</v>
      </c>
      <c r="G154" s="1" t="s">
        <v>90</v>
      </c>
      <c r="H154" s="1" t="s">
        <v>1341</v>
      </c>
      <c r="I154" s="1" t="s">
        <v>91</v>
      </c>
      <c r="J154" s="1" t="s">
        <v>1118</v>
      </c>
      <c r="K154" s="1" t="s">
        <v>4605</v>
      </c>
      <c r="L154" s="1" t="s">
        <v>4738</v>
      </c>
      <c r="M154" s="1" t="s">
        <v>793</v>
      </c>
      <c r="N154" s="1" t="s">
        <v>929</v>
      </c>
      <c r="O154" s="1" t="s">
        <v>948</v>
      </c>
      <c r="P154" s="1"/>
      <c r="Q154" s="1" t="s">
        <v>92</v>
      </c>
      <c r="R154" s="1" t="s">
        <v>544</v>
      </c>
      <c r="S154" s="1" t="s">
        <v>545</v>
      </c>
      <c r="T154" s="1"/>
      <c r="U154" s="1"/>
      <c r="V154" s="1" t="s">
        <v>966</v>
      </c>
      <c r="W154" s="1" t="s">
        <v>967</v>
      </c>
      <c r="X154" s="1"/>
      <c r="Y154" s="25">
        <v>43396.718935185185</v>
      </c>
      <c r="Z154" s="106" t="s">
        <v>548</v>
      </c>
      <c r="AA154" s="1" t="str">
        <f>IF(ISNA(VLOOKUP(C154,'Extract -prev'!C:I,6,0)),"Yes",IF(OR(VLOOKUP(C154,'Extract -prev'!C:I,6,0)="Closed",VLOOKUP(C154,'Extract -prev'!C:I,6,0)="Resolved"),"No","Yes"))</f>
        <v>No</v>
      </c>
      <c r="AB154" s="1" t="s">
        <v>548</v>
      </c>
      <c r="AC154" s="1"/>
      <c r="AD154" s="1"/>
    </row>
    <row r="155" spans="1:30" x14ac:dyDescent="0.25">
      <c r="A155" s="1" t="s">
        <v>676</v>
      </c>
      <c r="B155" s="1" t="s">
        <v>562</v>
      </c>
      <c r="C155" s="1" t="s">
        <v>4622</v>
      </c>
      <c r="D155" s="25">
        <v>43393.079062500001</v>
      </c>
      <c r="E155" s="25">
        <v>43395.885370370372</v>
      </c>
      <c r="F155" s="1" t="s">
        <v>910</v>
      </c>
      <c r="G155" s="1" t="s">
        <v>90</v>
      </c>
      <c r="H155" s="1" t="s">
        <v>1341</v>
      </c>
      <c r="I155" s="1" t="s">
        <v>91</v>
      </c>
      <c r="J155" s="1" t="s">
        <v>1118</v>
      </c>
      <c r="K155" s="1" t="s">
        <v>4623</v>
      </c>
      <c r="L155" s="1" t="s">
        <v>4742</v>
      </c>
      <c r="M155" s="1" t="s">
        <v>793</v>
      </c>
      <c r="N155" s="1" t="s">
        <v>929</v>
      </c>
      <c r="O155" s="1" t="s">
        <v>1214</v>
      </c>
      <c r="P155" s="1"/>
      <c r="Q155" s="1" t="s">
        <v>92</v>
      </c>
      <c r="R155" s="1" t="s">
        <v>544</v>
      </c>
      <c r="S155" s="1" t="s">
        <v>545</v>
      </c>
      <c r="T155" s="1"/>
      <c r="U155" s="1"/>
      <c r="V155" s="1" t="s">
        <v>966</v>
      </c>
      <c r="W155" s="1" t="s">
        <v>967</v>
      </c>
      <c r="X155" s="1"/>
      <c r="Y155" s="25">
        <v>43396.718946759262</v>
      </c>
      <c r="Z155" s="106" t="s">
        <v>548</v>
      </c>
      <c r="AA155" s="1" t="str">
        <f>IF(ISNA(VLOOKUP(C155,'Extract -prev'!C:I,6,0)),"Yes",IF(OR(VLOOKUP(C155,'Extract -prev'!C:I,6,0)="Closed",VLOOKUP(C155,'Extract -prev'!C:I,6,0)="Resolved"),"No","Yes"))</f>
        <v>No</v>
      </c>
      <c r="AB155" s="1" t="s">
        <v>548</v>
      </c>
      <c r="AC155" s="1"/>
      <c r="AD155" s="1"/>
    </row>
    <row r="156" spans="1:30" x14ac:dyDescent="0.25">
      <c r="A156" s="1" t="s">
        <v>676</v>
      </c>
      <c r="B156" s="1" t="s">
        <v>562</v>
      </c>
      <c r="C156" s="1" t="s">
        <v>4636</v>
      </c>
      <c r="D156" s="25">
        <v>43392.949791666666</v>
      </c>
      <c r="E156" s="25">
        <v>43396.489363425928</v>
      </c>
      <c r="F156" s="1" t="s">
        <v>910</v>
      </c>
      <c r="G156" s="1" t="s">
        <v>90</v>
      </c>
      <c r="H156" s="1" t="s">
        <v>1341</v>
      </c>
      <c r="I156" s="1" t="s">
        <v>91</v>
      </c>
      <c r="J156" s="1" t="s">
        <v>1118</v>
      </c>
      <c r="K156" s="1" t="s">
        <v>4637</v>
      </c>
      <c r="L156" s="1" t="s">
        <v>4745</v>
      </c>
      <c r="M156" s="1" t="s">
        <v>793</v>
      </c>
      <c r="N156" s="1" t="s">
        <v>41</v>
      </c>
      <c r="O156" s="1" t="s">
        <v>944</v>
      </c>
      <c r="P156" s="1"/>
      <c r="Q156" s="1" t="s">
        <v>92</v>
      </c>
      <c r="R156" s="1" t="s">
        <v>544</v>
      </c>
      <c r="S156" s="1" t="s">
        <v>545</v>
      </c>
      <c r="T156" s="1"/>
      <c r="U156" s="1"/>
      <c r="V156" s="1" t="s">
        <v>966</v>
      </c>
      <c r="W156" s="1" t="s">
        <v>967</v>
      </c>
      <c r="X156" s="1"/>
      <c r="Y156" s="25">
        <v>43396.718946759262</v>
      </c>
      <c r="Z156" s="106" t="s">
        <v>548</v>
      </c>
      <c r="AA156" s="1" t="str">
        <f>IF(ISNA(VLOOKUP(C156,'Extract -prev'!C:I,6,0)),"Yes",IF(OR(VLOOKUP(C156,'Extract -prev'!C:I,6,0)="Closed",VLOOKUP(C156,'Extract -prev'!C:I,6,0)="Resolved"),"No","Yes"))</f>
        <v>No</v>
      </c>
      <c r="AB156" s="1" t="s">
        <v>548</v>
      </c>
      <c r="AC156" s="1"/>
      <c r="AD156" s="1"/>
    </row>
    <row r="157" spans="1:30" x14ac:dyDescent="0.25">
      <c r="A157" s="1" t="s">
        <v>676</v>
      </c>
      <c r="B157" s="1" t="s">
        <v>562</v>
      </c>
      <c r="C157" s="1" t="s">
        <v>4384</v>
      </c>
      <c r="D157" s="25">
        <v>43390.984224537038</v>
      </c>
      <c r="E157" s="25">
        <v>43396.589039351849</v>
      </c>
      <c r="F157" s="1" t="s">
        <v>1440</v>
      </c>
      <c r="G157" s="1" t="s">
        <v>90</v>
      </c>
      <c r="H157" s="1" t="s">
        <v>1341</v>
      </c>
      <c r="I157" s="1" t="s">
        <v>91</v>
      </c>
      <c r="J157" s="1" t="s">
        <v>1118</v>
      </c>
      <c r="K157" s="1" t="s">
        <v>4385</v>
      </c>
      <c r="L157" s="1" t="s">
        <v>4758</v>
      </c>
      <c r="M157" s="1"/>
      <c r="N157" s="1"/>
      <c r="O157" s="1"/>
      <c r="P157" s="1"/>
      <c r="Q157" s="1" t="s">
        <v>92</v>
      </c>
      <c r="R157" s="1" t="s">
        <v>544</v>
      </c>
      <c r="S157" s="1" t="s">
        <v>545</v>
      </c>
      <c r="T157" s="1"/>
      <c r="U157" s="1"/>
      <c r="V157" s="1" t="s">
        <v>1254</v>
      </c>
      <c r="W157" s="1" t="s">
        <v>1255</v>
      </c>
      <c r="X157" s="1"/>
      <c r="Y157" s="25">
        <v>43396.58934027778</v>
      </c>
      <c r="Z157" s="106" t="s">
        <v>548</v>
      </c>
      <c r="AA157" s="1" t="str">
        <f>IF(ISNA(VLOOKUP(C157,'Extract -prev'!C:I,6,0)),"Yes",IF(OR(VLOOKUP(C157,'Extract -prev'!C:I,6,0)="Closed",VLOOKUP(C157,'Extract -prev'!C:I,6,0)="Resolved"),"No","Yes"))</f>
        <v>No</v>
      </c>
      <c r="AB157" s="1" t="s">
        <v>548</v>
      </c>
      <c r="AC157" s="1"/>
      <c r="AD157" s="1"/>
    </row>
    <row r="158" spans="1:30" x14ac:dyDescent="0.25">
      <c r="A158" s="1" t="s">
        <v>676</v>
      </c>
      <c r="B158" s="1" t="s">
        <v>562</v>
      </c>
      <c r="C158" s="1" t="s">
        <v>4691</v>
      </c>
      <c r="D158" s="25">
        <v>43396.138541666667</v>
      </c>
      <c r="E158" s="25">
        <v>43396.594930555555</v>
      </c>
      <c r="F158" s="1" t="s">
        <v>911</v>
      </c>
      <c r="G158" s="1" t="s">
        <v>90</v>
      </c>
      <c r="H158" s="1" t="s">
        <v>1341</v>
      </c>
      <c r="I158" s="1" t="s">
        <v>91</v>
      </c>
      <c r="J158" s="1" t="s">
        <v>1118</v>
      </c>
      <c r="K158" s="1" t="s">
        <v>4692</v>
      </c>
      <c r="L158" s="1" t="s">
        <v>4693</v>
      </c>
      <c r="M158" s="1" t="s">
        <v>793</v>
      </c>
      <c r="N158" s="1" t="s">
        <v>40</v>
      </c>
      <c r="O158" s="1" t="s">
        <v>932</v>
      </c>
      <c r="P158" s="1"/>
      <c r="Q158" s="1" t="s">
        <v>92</v>
      </c>
      <c r="R158" s="1" t="s">
        <v>544</v>
      </c>
      <c r="S158" s="1" t="s">
        <v>545</v>
      </c>
      <c r="T158" s="1"/>
      <c r="U158" s="1"/>
      <c r="V158" s="1" t="s">
        <v>1260</v>
      </c>
      <c r="W158" s="1" t="s">
        <v>1006</v>
      </c>
      <c r="X158" s="1"/>
      <c r="Y158" s="25">
        <v>43396.595219907409</v>
      </c>
      <c r="Z158" s="106" t="s">
        <v>548</v>
      </c>
      <c r="AA158" s="1" t="str">
        <f>IF(ISNA(VLOOKUP(C158,'Extract -prev'!C:I,6,0)),"Yes",IF(OR(VLOOKUP(C158,'Extract -prev'!C:I,6,0)="Closed",VLOOKUP(C158,'Extract -prev'!C:I,6,0)="Resolved"),"No","Yes"))</f>
        <v>No</v>
      </c>
      <c r="AB158" s="1" t="s">
        <v>548</v>
      </c>
      <c r="AC158" s="1"/>
      <c r="AD158" s="1"/>
    </row>
    <row r="159" spans="1:30" x14ac:dyDescent="0.25">
      <c r="A159" s="1" t="s">
        <v>676</v>
      </c>
      <c r="B159" s="1" t="s">
        <v>562</v>
      </c>
      <c r="C159" s="1" t="s">
        <v>4374</v>
      </c>
      <c r="D159" s="25">
        <v>43391.023877314816</v>
      </c>
      <c r="E159" s="25">
        <v>43396.598819444444</v>
      </c>
      <c r="F159" s="1" t="s">
        <v>1419</v>
      </c>
      <c r="G159" s="1" t="s">
        <v>90</v>
      </c>
      <c r="H159" s="1" t="s">
        <v>1341</v>
      </c>
      <c r="I159" s="1" t="s">
        <v>91</v>
      </c>
      <c r="J159" s="1" t="s">
        <v>1118</v>
      </c>
      <c r="K159" s="1" t="s">
        <v>4375</v>
      </c>
      <c r="L159" s="1" t="s">
        <v>4756</v>
      </c>
      <c r="M159" s="1" t="s">
        <v>793</v>
      </c>
      <c r="N159" s="1" t="s">
        <v>929</v>
      </c>
      <c r="O159" s="1" t="s">
        <v>2152</v>
      </c>
      <c r="P159" s="1"/>
      <c r="Q159" s="1" t="s">
        <v>92</v>
      </c>
      <c r="R159" s="1" t="s">
        <v>544</v>
      </c>
      <c r="S159" s="1" t="s">
        <v>545</v>
      </c>
      <c r="T159" s="1"/>
      <c r="U159" s="1"/>
      <c r="V159" s="1" t="s">
        <v>1254</v>
      </c>
      <c r="W159" s="1" t="s">
        <v>1255</v>
      </c>
      <c r="X159" s="1"/>
      <c r="Y159" s="25">
        <v>43396.599085648151</v>
      </c>
      <c r="Z159" s="106" t="s">
        <v>548</v>
      </c>
      <c r="AA159" s="1" t="str">
        <f>IF(ISNA(VLOOKUP(C159,'Extract -prev'!C:I,6,0)),"Yes",IF(OR(VLOOKUP(C159,'Extract -prev'!C:I,6,0)="Closed",VLOOKUP(C159,'Extract -prev'!C:I,6,0)="Resolved"),"No","Yes"))</f>
        <v>No</v>
      </c>
      <c r="AB159" s="1" t="s">
        <v>548</v>
      </c>
      <c r="AC159" s="1"/>
      <c r="AD159" s="1"/>
    </row>
    <row r="160" spans="1:30" x14ac:dyDescent="0.25">
      <c r="A160" s="1" t="s">
        <v>676</v>
      </c>
      <c r="B160" s="1" t="s">
        <v>562</v>
      </c>
      <c r="C160" s="1" t="s">
        <v>4266</v>
      </c>
      <c r="D160" s="25">
        <v>43392.744664351849</v>
      </c>
      <c r="E160" s="25">
        <v>43396.601817129631</v>
      </c>
      <c r="F160" s="1" t="s">
        <v>843</v>
      </c>
      <c r="G160" s="1" t="s">
        <v>90</v>
      </c>
      <c r="H160" s="1" t="s">
        <v>1341</v>
      </c>
      <c r="I160" s="1" t="s">
        <v>91</v>
      </c>
      <c r="J160" s="1" t="s">
        <v>1118</v>
      </c>
      <c r="K160" s="1" t="s">
        <v>4267</v>
      </c>
      <c r="L160" s="1" t="s">
        <v>4748</v>
      </c>
      <c r="M160" s="1" t="s">
        <v>793</v>
      </c>
      <c r="N160" s="1" t="s">
        <v>40</v>
      </c>
      <c r="O160" s="1" t="s">
        <v>1093</v>
      </c>
      <c r="P160" s="1"/>
      <c r="Q160" s="1" t="s">
        <v>92</v>
      </c>
      <c r="R160" s="1" t="s">
        <v>544</v>
      </c>
      <c r="S160" s="1" t="s">
        <v>545</v>
      </c>
      <c r="T160" s="1"/>
      <c r="U160" s="1"/>
      <c r="V160" s="1" t="s">
        <v>3741</v>
      </c>
      <c r="W160" s="1" t="s">
        <v>3742</v>
      </c>
      <c r="X160" s="1"/>
      <c r="Y160" s="25">
        <v>43396.602083333331</v>
      </c>
      <c r="Z160" s="106" t="s">
        <v>548</v>
      </c>
      <c r="AA160" s="1" t="str">
        <f>IF(ISNA(VLOOKUP(C160,'Extract -prev'!C:I,6,0)),"Yes",IF(OR(VLOOKUP(C160,'Extract -prev'!C:I,6,0)="Closed",VLOOKUP(C160,'Extract -prev'!C:I,6,0)="Resolved"),"No","Yes"))</f>
        <v>No</v>
      </c>
      <c r="AB160" s="1" t="s">
        <v>548</v>
      </c>
      <c r="AC160" s="1"/>
      <c r="AD160" s="1"/>
    </row>
    <row r="161" spans="1:30" x14ac:dyDescent="0.25">
      <c r="A161" s="1" t="s">
        <v>676</v>
      </c>
      <c r="B161" s="1" t="s">
        <v>562</v>
      </c>
      <c r="C161" s="1" t="s">
        <v>4697</v>
      </c>
      <c r="D161" s="25">
        <v>43396.084374999999</v>
      </c>
      <c r="E161" s="25">
        <v>43396.605763888889</v>
      </c>
      <c r="F161" s="1" t="s">
        <v>911</v>
      </c>
      <c r="G161" s="1" t="s">
        <v>90</v>
      </c>
      <c r="H161" s="1" t="s">
        <v>1341</v>
      </c>
      <c r="I161" s="1" t="s">
        <v>91</v>
      </c>
      <c r="J161" s="1" t="s">
        <v>1118</v>
      </c>
      <c r="K161" s="1" t="s">
        <v>4698</v>
      </c>
      <c r="L161" s="1" t="s">
        <v>4699</v>
      </c>
      <c r="M161" s="1" t="s">
        <v>793</v>
      </c>
      <c r="N161" s="1" t="s">
        <v>40</v>
      </c>
      <c r="O161" s="1" t="s">
        <v>932</v>
      </c>
      <c r="P161" s="1"/>
      <c r="Q161" s="1" t="s">
        <v>92</v>
      </c>
      <c r="R161" s="1" t="s">
        <v>544</v>
      </c>
      <c r="S161" s="1" t="s">
        <v>545</v>
      </c>
      <c r="T161" s="1"/>
      <c r="U161" s="1"/>
      <c r="V161" s="1" t="s">
        <v>1415</v>
      </c>
      <c r="W161" s="1" t="s">
        <v>1416</v>
      </c>
      <c r="X161" s="1"/>
      <c r="Y161" s="25">
        <v>43396.606041666666</v>
      </c>
      <c r="Z161" s="106" t="s">
        <v>548</v>
      </c>
      <c r="AA161" s="1" t="str">
        <f>IF(ISNA(VLOOKUP(C161,'Extract -prev'!C:I,6,0)),"Yes",IF(OR(VLOOKUP(C161,'Extract -prev'!C:I,6,0)="Closed",VLOOKUP(C161,'Extract -prev'!C:I,6,0)="Resolved"),"No","Yes"))</f>
        <v>No</v>
      </c>
      <c r="AB161" s="1" t="s">
        <v>548</v>
      </c>
      <c r="AC161" s="1"/>
      <c r="AD161" s="1"/>
    </row>
    <row r="162" spans="1:30" x14ac:dyDescent="0.25">
      <c r="A162" s="1" t="s">
        <v>676</v>
      </c>
      <c r="B162" s="1" t="s">
        <v>562</v>
      </c>
      <c r="C162" s="1" t="s">
        <v>4685</v>
      </c>
      <c r="D162" s="25">
        <v>43396.126550925925</v>
      </c>
      <c r="E162" s="25">
        <v>43396.609872685185</v>
      </c>
      <c r="F162" s="1" t="s">
        <v>1196</v>
      </c>
      <c r="G162" s="1" t="s">
        <v>90</v>
      </c>
      <c r="H162" s="1" t="s">
        <v>1341</v>
      </c>
      <c r="I162" s="1" t="s">
        <v>91</v>
      </c>
      <c r="J162" s="1" t="s">
        <v>1118</v>
      </c>
      <c r="K162" s="1" t="s">
        <v>4686</v>
      </c>
      <c r="L162" s="1" t="s">
        <v>4687</v>
      </c>
      <c r="M162" s="1" t="s">
        <v>793</v>
      </c>
      <c r="N162" s="1" t="s">
        <v>40</v>
      </c>
      <c r="O162" s="1" t="s">
        <v>932</v>
      </c>
      <c r="P162" s="1"/>
      <c r="Q162" s="1" t="s">
        <v>92</v>
      </c>
      <c r="R162" s="1" t="s">
        <v>544</v>
      </c>
      <c r="S162" s="1" t="s">
        <v>545</v>
      </c>
      <c r="T162" s="1"/>
      <c r="U162" s="1"/>
      <c r="V162" s="1" t="s">
        <v>1260</v>
      </c>
      <c r="W162" s="1" t="s">
        <v>1006</v>
      </c>
      <c r="X162" s="1"/>
      <c r="Y162" s="25">
        <v>43396.610138888886</v>
      </c>
      <c r="Z162" s="106" t="s">
        <v>548</v>
      </c>
      <c r="AA162" s="1" t="str">
        <f>IF(ISNA(VLOOKUP(C162,'Extract -prev'!C:I,6,0)),"Yes",IF(OR(VLOOKUP(C162,'Extract -prev'!C:I,6,0)="Closed",VLOOKUP(C162,'Extract -prev'!C:I,6,0)="Resolved"),"No","Yes"))</f>
        <v>No</v>
      </c>
      <c r="AB162" s="1" t="s">
        <v>548</v>
      </c>
      <c r="AC162" s="1"/>
      <c r="AD162" s="1"/>
    </row>
    <row r="163" spans="1:30" x14ac:dyDescent="0.25">
      <c r="A163" s="1" t="s">
        <v>676</v>
      </c>
      <c r="B163" s="1" t="s">
        <v>562</v>
      </c>
      <c r="C163" s="1" t="s">
        <v>4700</v>
      </c>
      <c r="D163" s="25">
        <v>43396.098217592589</v>
      </c>
      <c r="E163" s="25">
        <v>43396.612222222226</v>
      </c>
      <c r="F163" s="1" t="s">
        <v>1196</v>
      </c>
      <c r="G163" s="1" t="s">
        <v>90</v>
      </c>
      <c r="H163" s="1" t="s">
        <v>1341</v>
      </c>
      <c r="I163" s="1" t="s">
        <v>91</v>
      </c>
      <c r="J163" s="1" t="s">
        <v>1118</v>
      </c>
      <c r="K163" s="1" t="s">
        <v>4701</v>
      </c>
      <c r="L163" s="1" t="s">
        <v>4702</v>
      </c>
      <c r="M163" s="1" t="s">
        <v>793</v>
      </c>
      <c r="N163" s="1" t="s">
        <v>40</v>
      </c>
      <c r="O163" s="1" t="s">
        <v>1256</v>
      </c>
      <c r="P163" s="1"/>
      <c r="Q163" s="1" t="s">
        <v>92</v>
      </c>
      <c r="R163" s="1" t="s">
        <v>544</v>
      </c>
      <c r="S163" s="1" t="s">
        <v>545</v>
      </c>
      <c r="T163" s="1"/>
      <c r="U163" s="1"/>
      <c r="V163" s="1" t="s">
        <v>1321</v>
      </c>
      <c r="W163" s="1" t="s">
        <v>964</v>
      </c>
      <c r="X163" s="1"/>
      <c r="Y163" s="25">
        <v>43396.612511574072</v>
      </c>
      <c r="Z163" s="106" t="s">
        <v>548</v>
      </c>
      <c r="AA163" s="1" t="str">
        <f>IF(ISNA(VLOOKUP(C163,'Extract -prev'!C:I,6,0)),"Yes",IF(OR(VLOOKUP(C163,'Extract -prev'!C:I,6,0)="Closed",VLOOKUP(C163,'Extract -prev'!C:I,6,0)="Resolved"),"No","Yes"))</f>
        <v>No</v>
      </c>
      <c r="AB163" s="1" t="s">
        <v>548</v>
      </c>
      <c r="AC163" s="1"/>
      <c r="AD163" s="1"/>
    </row>
    <row r="164" spans="1:30" x14ac:dyDescent="0.25">
      <c r="A164" s="1" t="s">
        <v>676</v>
      </c>
      <c r="B164" s="1" t="s">
        <v>562</v>
      </c>
      <c r="C164" s="1" t="s">
        <v>4262</v>
      </c>
      <c r="D164" s="25">
        <v>43392.770914351851</v>
      </c>
      <c r="E164" s="25">
        <v>43396.617604166669</v>
      </c>
      <c r="F164" s="1"/>
      <c r="G164" s="1" t="s">
        <v>90</v>
      </c>
      <c r="H164" s="1" t="s">
        <v>1341</v>
      </c>
      <c r="I164" s="1" t="s">
        <v>91</v>
      </c>
      <c r="J164" s="1" t="s">
        <v>1118</v>
      </c>
      <c r="K164" s="1" t="s">
        <v>4263</v>
      </c>
      <c r="L164" s="1" t="s">
        <v>4747</v>
      </c>
      <c r="M164" s="1" t="s">
        <v>793</v>
      </c>
      <c r="N164" s="1" t="s">
        <v>40</v>
      </c>
      <c r="O164" s="1" t="s">
        <v>1179</v>
      </c>
      <c r="P164" s="1"/>
      <c r="Q164" s="1" t="s">
        <v>92</v>
      </c>
      <c r="R164" s="1" t="s">
        <v>544</v>
      </c>
      <c r="S164" s="1" t="s">
        <v>545</v>
      </c>
      <c r="T164" s="1"/>
      <c r="U164" s="1"/>
      <c r="V164" s="1" t="s">
        <v>1260</v>
      </c>
      <c r="W164" s="1" t="s">
        <v>1006</v>
      </c>
      <c r="X164" s="1"/>
      <c r="Y164" s="25">
        <v>43396.719097222223</v>
      </c>
      <c r="Z164" s="106" t="s">
        <v>548</v>
      </c>
      <c r="AA164" s="1" t="str">
        <f>IF(ISNA(VLOOKUP(C164,'Extract -prev'!C:I,6,0)),"Yes",IF(OR(VLOOKUP(C164,'Extract -prev'!C:I,6,0)="Closed",VLOOKUP(C164,'Extract -prev'!C:I,6,0)="Resolved"),"No","Yes"))</f>
        <v>No</v>
      </c>
      <c r="AB164" s="1" t="s">
        <v>548</v>
      </c>
      <c r="AC164" s="1"/>
      <c r="AD164" s="1"/>
    </row>
    <row r="165" spans="1:30" x14ac:dyDescent="0.25">
      <c r="A165" s="1" t="s">
        <v>676</v>
      </c>
      <c r="B165" s="1" t="s">
        <v>562</v>
      </c>
      <c r="C165" s="1" t="s">
        <v>4712</v>
      </c>
      <c r="D165" s="25">
        <v>43395.948993055557</v>
      </c>
      <c r="E165" s="25">
        <v>43396.640775462962</v>
      </c>
      <c r="F165" s="1" t="s">
        <v>1196</v>
      </c>
      <c r="G165" s="1" t="s">
        <v>90</v>
      </c>
      <c r="H165" s="1" t="s">
        <v>1341</v>
      </c>
      <c r="I165" s="1" t="s">
        <v>91</v>
      </c>
      <c r="J165" s="1" t="s">
        <v>1118</v>
      </c>
      <c r="K165" s="1" t="s">
        <v>4713</v>
      </c>
      <c r="L165" s="1" t="s">
        <v>4714</v>
      </c>
      <c r="M165" s="1" t="s">
        <v>793</v>
      </c>
      <c r="N165" s="1" t="s">
        <v>929</v>
      </c>
      <c r="O165" s="1" t="s">
        <v>939</v>
      </c>
      <c r="P165" s="1"/>
      <c r="Q165" s="1" t="s">
        <v>92</v>
      </c>
      <c r="R165" s="1" t="s">
        <v>544</v>
      </c>
      <c r="S165" s="1" t="s">
        <v>545</v>
      </c>
      <c r="T165" s="1"/>
      <c r="U165" s="1"/>
      <c r="V165" s="1" t="s">
        <v>966</v>
      </c>
      <c r="W165" s="1" t="s">
        <v>967</v>
      </c>
      <c r="X165" s="1"/>
      <c r="Y165" s="25">
        <v>43396.641053240739</v>
      </c>
      <c r="Z165" s="106" t="s">
        <v>548</v>
      </c>
      <c r="AA165" s="1" t="str">
        <f>IF(ISNA(VLOOKUP(C165,'Extract -prev'!C:I,6,0)),"Yes",IF(OR(VLOOKUP(C165,'Extract -prev'!C:I,6,0)="Closed",VLOOKUP(C165,'Extract -prev'!C:I,6,0)="Resolved"),"No","Yes"))</f>
        <v>No</v>
      </c>
      <c r="AB165" s="1" t="s">
        <v>548</v>
      </c>
      <c r="AC165" s="1"/>
      <c r="AD165" s="1"/>
    </row>
    <row r="166" spans="1:30" x14ac:dyDescent="0.25">
      <c r="A166" s="1" t="s">
        <v>676</v>
      </c>
      <c r="B166" s="1" t="s">
        <v>562</v>
      </c>
      <c r="C166" s="1" t="s">
        <v>4729</v>
      </c>
      <c r="D166" s="25">
        <v>43395.863229166665</v>
      </c>
      <c r="E166" s="25">
        <v>43396.641550925924</v>
      </c>
      <c r="F166" s="1" t="s">
        <v>833</v>
      </c>
      <c r="G166" s="1" t="s">
        <v>90</v>
      </c>
      <c r="H166" s="1" t="s">
        <v>1341</v>
      </c>
      <c r="I166" s="1" t="s">
        <v>91</v>
      </c>
      <c r="J166" s="1" t="s">
        <v>1118</v>
      </c>
      <c r="K166" s="1" t="s">
        <v>4730</v>
      </c>
      <c r="L166" s="1" t="s">
        <v>4731</v>
      </c>
      <c r="M166" s="1" t="s">
        <v>793</v>
      </c>
      <c r="N166" s="1" t="s">
        <v>40</v>
      </c>
      <c r="O166" s="1" t="s">
        <v>1093</v>
      </c>
      <c r="P166" s="1"/>
      <c r="Q166" s="1" t="s">
        <v>92</v>
      </c>
      <c r="R166" s="1" t="s">
        <v>544</v>
      </c>
      <c r="S166" s="1" t="s">
        <v>545</v>
      </c>
      <c r="T166" s="1"/>
      <c r="U166" s="1"/>
      <c r="V166" s="1" t="s">
        <v>966</v>
      </c>
      <c r="W166" s="1" t="s">
        <v>967</v>
      </c>
      <c r="X166" s="1"/>
      <c r="Y166" s="25">
        <v>43396.641805555555</v>
      </c>
      <c r="Z166" s="106" t="s">
        <v>548</v>
      </c>
      <c r="AA166" s="1" t="str">
        <f>IF(ISNA(VLOOKUP(C166,'Extract -prev'!C:I,6,0)),"Yes",IF(OR(VLOOKUP(C166,'Extract -prev'!C:I,6,0)="Closed",VLOOKUP(C166,'Extract -prev'!C:I,6,0)="Resolved"),"No","Yes"))</f>
        <v>No</v>
      </c>
      <c r="AB166" s="1" t="s">
        <v>548</v>
      </c>
      <c r="AC166" s="1"/>
      <c r="AD166" s="1"/>
    </row>
    <row r="167" spans="1:30" x14ac:dyDescent="0.25">
      <c r="A167" s="1" t="s">
        <v>676</v>
      </c>
      <c r="B167" s="1" t="s">
        <v>562</v>
      </c>
      <c r="C167" s="1" t="s">
        <v>4354</v>
      </c>
      <c r="D167" s="25">
        <v>43391.216469907406</v>
      </c>
      <c r="E167" s="25">
        <v>43396.646689814814</v>
      </c>
      <c r="F167" s="1" t="s">
        <v>1419</v>
      </c>
      <c r="G167" s="1" t="s">
        <v>90</v>
      </c>
      <c r="H167" s="1" t="s">
        <v>1341</v>
      </c>
      <c r="I167" s="1" t="s">
        <v>91</v>
      </c>
      <c r="J167" s="1" t="s">
        <v>1118</v>
      </c>
      <c r="K167" s="1" t="s">
        <v>4355</v>
      </c>
      <c r="L167" s="1" t="s">
        <v>4756</v>
      </c>
      <c r="M167" s="1" t="s">
        <v>793</v>
      </c>
      <c r="N167" s="1" t="s">
        <v>929</v>
      </c>
      <c r="O167" s="1" t="s">
        <v>2152</v>
      </c>
      <c r="P167" s="1"/>
      <c r="Q167" s="1" t="s">
        <v>92</v>
      </c>
      <c r="R167" s="1" t="s">
        <v>544</v>
      </c>
      <c r="S167" s="1" t="s">
        <v>545</v>
      </c>
      <c r="T167" s="1"/>
      <c r="U167" s="1"/>
      <c r="V167" s="1" t="s">
        <v>1321</v>
      </c>
      <c r="W167" s="1" t="s">
        <v>964</v>
      </c>
      <c r="X167" s="1"/>
      <c r="Y167" s="25">
        <v>43396.646979166668</v>
      </c>
      <c r="Z167" s="106" t="s">
        <v>548</v>
      </c>
      <c r="AA167" s="1" t="str">
        <f>IF(ISNA(VLOOKUP(C167,'Extract -prev'!C:I,6,0)),"Yes",IF(OR(VLOOKUP(C167,'Extract -prev'!C:I,6,0)="Closed",VLOOKUP(C167,'Extract -prev'!C:I,6,0)="Resolved"),"No","Yes"))</f>
        <v>No</v>
      </c>
      <c r="AB167" s="1" t="s">
        <v>548</v>
      </c>
      <c r="AC167" s="1"/>
      <c r="AD167" s="1"/>
    </row>
    <row r="168" spans="1:30" x14ac:dyDescent="0.25">
      <c r="A168" s="1" t="s">
        <v>676</v>
      </c>
      <c r="B168" s="1" t="s">
        <v>562</v>
      </c>
      <c r="C168" s="1" t="s">
        <v>4703</v>
      </c>
      <c r="D168" s="25">
        <v>43396.008831018517</v>
      </c>
      <c r="E168" s="25">
        <v>43396.648865740739</v>
      </c>
      <c r="F168" s="1" t="s">
        <v>911</v>
      </c>
      <c r="G168" s="1" t="s">
        <v>90</v>
      </c>
      <c r="H168" s="1" t="s">
        <v>1341</v>
      </c>
      <c r="I168" s="1" t="s">
        <v>91</v>
      </c>
      <c r="J168" s="1" t="s">
        <v>1118</v>
      </c>
      <c r="K168" s="1" t="s">
        <v>4704</v>
      </c>
      <c r="L168" s="1" t="s">
        <v>4705</v>
      </c>
      <c r="M168" s="1" t="s">
        <v>793</v>
      </c>
      <c r="N168" s="1" t="s">
        <v>41</v>
      </c>
      <c r="O168" s="1" t="s">
        <v>934</v>
      </c>
      <c r="P168" s="1"/>
      <c r="Q168" s="1" t="s">
        <v>92</v>
      </c>
      <c r="R168" s="1" t="s">
        <v>544</v>
      </c>
      <c r="S168" s="1" t="s">
        <v>545</v>
      </c>
      <c r="T168" s="1"/>
      <c r="U168" s="1"/>
      <c r="V168" s="1" t="s">
        <v>946</v>
      </c>
      <c r="W168" s="1" t="s">
        <v>2923</v>
      </c>
      <c r="X168" s="1"/>
      <c r="Y168" s="25">
        <v>43396.649131944447</v>
      </c>
      <c r="Z168" s="106" t="s">
        <v>548</v>
      </c>
      <c r="AA168" s="1" t="str">
        <f>IF(ISNA(VLOOKUP(C168,'Extract -prev'!C:I,6,0)),"Yes",IF(OR(VLOOKUP(C168,'Extract -prev'!C:I,6,0)="Closed",VLOOKUP(C168,'Extract -prev'!C:I,6,0)="Resolved"),"No","Yes"))</f>
        <v>No</v>
      </c>
      <c r="AB168" s="1" t="s">
        <v>548</v>
      </c>
      <c r="AC168" s="1"/>
      <c r="AD168" s="1"/>
    </row>
    <row r="169" spans="1:30" x14ac:dyDescent="0.25">
      <c r="A169" s="1" t="s">
        <v>676</v>
      </c>
      <c r="B169" s="1" t="s">
        <v>562</v>
      </c>
      <c r="C169" s="1" t="s">
        <v>4732</v>
      </c>
      <c r="D169" s="25">
        <v>43395.850740740738</v>
      </c>
      <c r="E169" s="25">
        <v>43396.651400462964</v>
      </c>
      <c r="F169" s="1" t="s">
        <v>833</v>
      </c>
      <c r="G169" s="1" t="s">
        <v>90</v>
      </c>
      <c r="H169" s="1" t="s">
        <v>1341</v>
      </c>
      <c r="I169" s="1" t="s">
        <v>91</v>
      </c>
      <c r="J169" s="1" t="s">
        <v>1118</v>
      </c>
      <c r="K169" s="1" t="s">
        <v>4733</v>
      </c>
      <c r="L169" s="1" t="s">
        <v>4734</v>
      </c>
      <c r="M169" s="1" t="s">
        <v>793</v>
      </c>
      <c r="N169" s="1" t="s">
        <v>40</v>
      </c>
      <c r="O169" s="1" t="s">
        <v>1093</v>
      </c>
      <c r="P169" s="1"/>
      <c r="Q169" s="1" t="s">
        <v>92</v>
      </c>
      <c r="R169" s="1" t="s">
        <v>544</v>
      </c>
      <c r="S169" s="1" t="s">
        <v>545</v>
      </c>
      <c r="T169" s="1"/>
      <c r="U169" s="1"/>
      <c r="V169" s="1" t="s">
        <v>1260</v>
      </c>
      <c r="W169" s="1" t="s">
        <v>1006</v>
      </c>
      <c r="X169" s="1"/>
      <c r="Y169" s="25">
        <v>43396.651712962965</v>
      </c>
      <c r="Z169" s="106" t="s">
        <v>548</v>
      </c>
      <c r="AA169" s="1" t="str">
        <f>IF(ISNA(VLOOKUP(C169,'Extract -prev'!C:I,6,0)),"Yes",IF(OR(VLOOKUP(C169,'Extract -prev'!C:I,6,0)="Closed",VLOOKUP(C169,'Extract -prev'!C:I,6,0)="Resolved"),"No","Yes"))</f>
        <v>No</v>
      </c>
      <c r="AB169" s="1" t="s">
        <v>548</v>
      </c>
      <c r="AC169" s="1"/>
      <c r="AD169" s="1"/>
    </row>
    <row r="170" spans="1:30" x14ac:dyDescent="0.25">
      <c r="A170" s="1" t="s">
        <v>676</v>
      </c>
      <c r="B170" s="1" t="s">
        <v>562</v>
      </c>
      <c r="C170" s="1" t="s">
        <v>4694</v>
      </c>
      <c r="D170" s="25">
        <v>43396.12060185185</v>
      </c>
      <c r="E170" s="25">
        <v>43396.658888888887</v>
      </c>
      <c r="F170" s="1" t="s">
        <v>843</v>
      </c>
      <c r="G170" s="1" t="s">
        <v>90</v>
      </c>
      <c r="H170" s="1" t="s">
        <v>1341</v>
      </c>
      <c r="I170" s="1" t="s">
        <v>91</v>
      </c>
      <c r="J170" s="1" t="s">
        <v>1118</v>
      </c>
      <c r="K170" s="1" t="s">
        <v>4695</v>
      </c>
      <c r="L170" s="1" t="s">
        <v>4696</v>
      </c>
      <c r="M170" s="1" t="s">
        <v>793</v>
      </c>
      <c r="N170" s="1" t="s">
        <v>41</v>
      </c>
      <c r="O170" s="1" t="s">
        <v>934</v>
      </c>
      <c r="P170" s="1"/>
      <c r="Q170" s="1" t="s">
        <v>92</v>
      </c>
      <c r="R170" s="1" t="s">
        <v>544</v>
      </c>
      <c r="S170" s="1" t="s">
        <v>545</v>
      </c>
      <c r="T170" s="1"/>
      <c r="U170" s="1"/>
      <c r="V170" s="1" t="s">
        <v>1260</v>
      </c>
      <c r="W170" s="1" t="s">
        <v>1006</v>
      </c>
      <c r="X170" s="1"/>
      <c r="Y170" s="25">
        <v>43396.659166666665</v>
      </c>
      <c r="Z170" s="106" t="s">
        <v>548</v>
      </c>
      <c r="AA170" s="1" t="str">
        <f>IF(ISNA(VLOOKUP(C170,'Extract -prev'!C:I,6,0)),"Yes",IF(OR(VLOOKUP(C170,'Extract -prev'!C:I,6,0)="Closed",VLOOKUP(C170,'Extract -prev'!C:I,6,0)="Resolved"),"No","Yes"))</f>
        <v>No</v>
      </c>
      <c r="AB170" s="1" t="s">
        <v>548</v>
      </c>
      <c r="AC170" s="1"/>
      <c r="AD170" s="1"/>
    </row>
    <row r="171" spans="1:30" x14ac:dyDescent="0.25">
      <c r="A171" s="1" t="s">
        <v>676</v>
      </c>
      <c r="B171" s="1" t="s">
        <v>562</v>
      </c>
      <c r="C171" s="1" t="s">
        <v>4275</v>
      </c>
      <c r="D171" s="25">
        <v>43392.465219907404</v>
      </c>
      <c r="E171" s="25">
        <v>43396.659687500003</v>
      </c>
      <c r="F171" s="1" t="s">
        <v>910</v>
      </c>
      <c r="G171" s="1" t="s">
        <v>90</v>
      </c>
      <c r="H171" s="1" t="s">
        <v>1341</v>
      </c>
      <c r="I171" s="1" t="s">
        <v>91</v>
      </c>
      <c r="J171" s="1" t="s">
        <v>1118</v>
      </c>
      <c r="K171" s="1" t="s">
        <v>4276</v>
      </c>
      <c r="L171" s="1" t="s">
        <v>4749</v>
      </c>
      <c r="M171" s="1" t="s">
        <v>793</v>
      </c>
      <c r="N171" s="1" t="s">
        <v>41</v>
      </c>
      <c r="O171" s="1" t="s">
        <v>934</v>
      </c>
      <c r="P171" s="1"/>
      <c r="Q171" s="1" t="s">
        <v>92</v>
      </c>
      <c r="R171" s="1" t="s">
        <v>544</v>
      </c>
      <c r="S171" s="1" t="s">
        <v>545</v>
      </c>
      <c r="T171" s="1"/>
      <c r="U171" s="1"/>
      <c r="V171" s="1" t="s">
        <v>1326</v>
      </c>
      <c r="W171" s="1" t="s">
        <v>1327</v>
      </c>
      <c r="X171" s="1"/>
      <c r="Y171" s="25">
        <v>43396.719108796293</v>
      </c>
      <c r="Z171" s="106" t="s">
        <v>548</v>
      </c>
      <c r="AA171" s="1" t="str">
        <f>IF(ISNA(VLOOKUP(C171,'Extract -prev'!C:I,6,0)),"Yes",IF(OR(VLOOKUP(C171,'Extract -prev'!C:I,6,0)="Closed",VLOOKUP(C171,'Extract -prev'!C:I,6,0)="Resolved"),"No","Yes"))</f>
        <v>No</v>
      </c>
      <c r="AB171" s="1" t="s">
        <v>548</v>
      </c>
      <c r="AC171" s="1"/>
      <c r="AD171" s="1"/>
    </row>
    <row r="172" spans="1:30" x14ac:dyDescent="0.25">
      <c r="A172" s="1" t="s">
        <v>676</v>
      </c>
      <c r="B172" s="1" t="s">
        <v>562</v>
      </c>
      <c r="C172" s="1" t="s">
        <v>4715</v>
      </c>
      <c r="D172" s="25">
        <v>43395.968888888892</v>
      </c>
      <c r="E172" s="25">
        <v>43396.661956018521</v>
      </c>
      <c r="F172" s="1" t="s">
        <v>911</v>
      </c>
      <c r="G172" s="1" t="s">
        <v>90</v>
      </c>
      <c r="H172" s="1" t="s">
        <v>1341</v>
      </c>
      <c r="I172" s="1" t="s">
        <v>91</v>
      </c>
      <c r="J172" s="1" t="s">
        <v>1118</v>
      </c>
      <c r="K172" s="1" t="s">
        <v>4716</v>
      </c>
      <c r="L172" s="1" t="s">
        <v>4717</v>
      </c>
      <c r="M172" s="1"/>
      <c r="N172" s="1"/>
      <c r="O172" s="1"/>
      <c r="P172" s="1"/>
      <c r="Q172" s="1" t="s">
        <v>92</v>
      </c>
      <c r="R172" s="1" t="s">
        <v>544</v>
      </c>
      <c r="S172" s="1" t="s">
        <v>545</v>
      </c>
      <c r="T172" s="1"/>
      <c r="U172" s="1"/>
      <c r="V172" s="1" t="s">
        <v>1190</v>
      </c>
      <c r="W172" s="1" t="s">
        <v>1191</v>
      </c>
      <c r="X172" s="1"/>
      <c r="Y172" s="25">
        <v>43396.662233796298</v>
      </c>
      <c r="Z172" s="106" t="s">
        <v>548</v>
      </c>
      <c r="AA172" s="1" t="str">
        <f>IF(ISNA(VLOOKUP(C172,'Extract -prev'!C:I,6,0)),"Yes",IF(OR(VLOOKUP(C172,'Extract -prev'!C:I,6,0)="Closed",VLOOKUP(C172,'Extract -prev'!C:I,6,0)="Resolved"),"No","Yes"))</f>
        <v>No</v>
      </c>
      <c r="AB172" s="1" t="s">
        <v>548</v>
      </c>
      <c r="AC172" s="1"/>
      <c r="AD172" s="1"/>
    </row>
    <row r="173" spans="1:30" x14ac:dyDescent="0.25">
      <c r="A173" s="1" t="s">
        <v>676</v>
      </c>
      <c r="B173" s="1" t="s">
        <v>562</v>
      </c>
      <c r="C173" s="1" t="s">
        <v>4706</v>
      </c>
      <c r="D173" s="25">
        <v>43396.04005787037</v>
      </c>
      <c r="E173" s="25">
        <v>43396.668935185182</v>
      </c>
      <c r="F173" s="1" t="s">
        <v>830</v>
      </c>
      <c r="G173" s="1" t="s">
        <v>90</v>
      </c>
      <c r="H173" s="1" t="s">
        <v>1341</v>
      </c>
      <c r="I173" s="1" t="s">
        <v>91</v>
      </c>
      <c r="J173" s="1" t="s">
        <v>1118</v>
      </c>
      <c r="K173" s="1" t="s">
        <v>4707</v>
      </c>
      <c r="L173" s="1" t="s">
        <v>4708</v>
      </c>
      <c r="M173" s="1" t="s">
        <v>793</v>
      </c>
      <c r="N173" s="1" t="s">
        <v>41</v>
      </c>
      <c r="O173" s="1" t="s">
        <v>1571</v>
      </c>
      <c r="P173" s="1"/>
      <c r="Q173" s="1" t="s">
        <v>92</v>
      </c>
      <c r="R173" s="1" t="s">
        <v>544</v>
      </c>
      <c r="S173" s="1" t="s">
        <v>545</v>
      </c>
      <c r="T173" s="1"/>
      <c r="U173" s="1"/>
      <c r="V173" s="1" t="s">
        <v>966</v>
      </c>
      <c r="W173" s="1" t="s">
        <v>967</v>
      </c>
      <c r="X173" s="1"/>
      <c r="Y173" s="25">
        <v>43396.669224537036</v>
      </c>
      <c r="Z173" s="106" t="s">
        <v>548</v>
      </c>
      <c r="AA173" s="1" t="str">
        <f>IF(ISNA(VLOOKUP(C173,'Extract -prev'!C:I,6,0)),"Yes",IF(OR(VLOOKUP(C173,'Extract -prev'!C:I,6,0)="Closed",VLOOKUP(C173,'Extract -prev'!C:I,6,0)="Resolved"),"No","Yes"))</f>
        <v>No</v>
      </c>
      <c r="AB173" s="1" t="s">
        <v>548</v>
      </c>
      <c r="AC173" s="1"/>
      <c r="AD173" s="1"/>
    </row>
    <row r="174" spans="1:30" x14ac:dyDescent="0.25">
      <c r="A174" s="1" t="s">
        <v>676</v>
      </c>
      <c r="B174" s="1" t="s">
        <v>562</v>
      </c>
      <c r="C174" s="1" t="s">
        <v>4735</v>
      </c>
      <c r="D174" s="25">
        <v>43395.838958333334</v>
      </c>
      <c r="E174" s="25">
        <v>43396.673587962963</v>
      </c>
      <c r="F174" s="1" t="s">
        <v>833</v>
      </c>
      <c r="G174" s="1" t="s">
        <v>90</v>
      </c>
      <c r="H174" s="1" t="s">
        <v>1341</v>
      </c>
      <c r="I174" s="1" t="s">
        <v>91</v>
      </c>
      <c r="J174" s="1" t="s">
        <v>1118</v>
      </c>
      <c r="K174" s="1" t="s">
        <v>4736</v>
      </c>
      <c r="L174" s="1" t="s">
        <v>4737</v>
      </c>
      <c r="M174" s="1" t="s">
        <v>793</v>
      </c>
      <c r="N174" s="1" t="s">
        <v>40</v>
      </c>
      <c r="O174" s="1" t="s">
        <v>945</v>
      </c>
      <c r="P174" s="1"/>
      <c r="Q174" s="1" t="s">
        <v>92</v>
      </c>
      <c r="R174" s="1" t="s">
        <v>544</v>
      </c>
      <c r="S174" s="1" t="s">
        <v>545</v>
      </c>
      <c r="T174" s="1"/>
      <c r="U174" s="1"/>
      <c r="V174" s="1" t="s">
        <v>966</v>
      </c>
      <c r="W174" s="1" t="s">
        <v>967</v>
      </c>
      <c r="X174" s="1"/>
      <c r="Y174" s="25">
        <v>43396.673888888887</v>
      </c>
      <c r="Z174" s="106" t="s">
        <v>548</v>
      </c>
      <c r="AA174" s="1" t="str">
        <f>IF(ISNA(VLOOKUP(C174,'Extract -prev'!C:I,6,0)),"Yes",IF(OR(VLOOKUP(C174,'Extract -prev'!C:I,6,0)="Closed",VLOOKUP(C174,'Extract -prev'!C:I,6,0)="Resolved"),"No","Yes"))</f>
        <v>No</v>
      </c>
      <c r="AB174" s="1" t="s">
        <v>548</v>
      </c>
      <c r="AC174" s="1"/>
      <c r="AD174" s="1"/>
    </row>
    <row r="175" spans="1:30" x14ac:dyDescent="0.25">
      <c r="A175" s="1" t="s">
        <v>676</v>
      </c>
      <c r="B175" s="1" t="s">
        <v>562</v>
      </c>
      <c r="C175" s="1" t="s">
        <v>4727</v>
      </c>
      <c r="D175" s="25">
        <v>43395.857488425929</v>
      </c>
      <c r="E175" s="25">
        <v>43396.674189814818</v>
      </c>
      <c r="F175" s="1" t="s">
        <v>911</v>
      </c>
      <c r="G175" s="1" t="s">
        <v>90</v>
      </c>
      <c r="H175" s="1" t="s">
        <v>1341</v>
      </c>
      <c r="I175" s="1" t="s">
        <v>91</v>
      </c>
      <c r="J175" s="1" t="s">
        <v>1118</v>
      </c>
      <c r="K175" s="1" t="s">
        <v>4728</v>
      </c>
      <c r="L175" s="1" t="s">
        <v>3376</v>
      </c>
      <c r="M175" s="1" t="s">
        <v>793</v>
      </c>
      <c r="N175" s="1" t="s">
        <v>40</v>
      </c>
      <c r="O175" s="1" t="s">
        <v>932</v>
      </c>
      <c r="P175" s="1"/>
      <c r="Q175" s="1" t="s">
        <v>92</v>
      </c>
      <c r="R175" s="1" t="s">
        <v>544</v>
      </c>
      <c r="S175" s="1" t="s">
        <v>545</v>
      </c>
      <c r="T175" s="1"/>
      <c r="U175" s="1"/>
      <c r="V175" s="1" t="s">
        <v>966</v>
      </c>
      <c r="W175" s="1" t="s">
        <v>967</v>
      </c>
      <c r="X175" s="1"/>
      <c r="Y175" s="25">
        <v>43396.674456018518</v>
      </c>
      <c r="Z175" s="106" t="s">
        <v>548</v>
      </c>
      <c r="AA175" s="1" t="str">
        <f>IF(ISNA(VLOOKUP(C175,'Extract -prev'!C:I,6,0)),"Yes",IF(OR(VLOOKUP(C175,'Extract -prev'!C:I,6,0)="Closed",VLOOKUP(C175,'Extract -prev'!C:I,6,0)="Resolved"),"No","Yes"))</f>
        <v>No</v>
      </c>
      <c r="AB175" s="1" t="s">
        <v>548</v>
      </c>
      <c r="AC175" s="1"/>
      <c r="AD175" s="1"/>
    </row>
    <row r="176" spans="1:30" x14ac:dyDescent="0.25">
      <c r="A176" s="1" t="s">
        <v>676</v>
      </c>
      <c r="B176" s="1" t="s">
        <v>562</v>
      </c>
      <c r="C176" s="1" t="s">
        <v>4721</v>
      </c>
      <c r="D176" s="25">
        <v>43395.958472222221</v>
      </c>
      <c r="E176" s="25">
        <v>43396.675324074073</v>
      </c>
      <c r="F176" s="1" t="s">
        <v>830</v>
      </c>
      <c r="G176" s="1" t="s">
        <v>90</v>
      </c>
      <c r="H176" s="1" t="s">
        <v>1341</v>
      </c>
      <c r="I176" s="1" t="s">
        <v>91</v>
      </c>
      <c r="J176" s="1" t="s">
        <v>1118</v>
      </c>
      <c r="K176" s="1" t="s">
        <v>4722</v>
      </c>
      <c r="L176" s="1" t="s">
        <v>4723</v>
      </c>
      <c r="M176" s="1" t="s">
        <v>793</v>
      </c>
      <c r="N176" s="1" t="s">
        <v>41</v>
      </c>
      <c r="O176" s="1" t="s">
        <v>1571</v>
      </c>
      <c r="P176" s="1"/>
      <c r="Q176" s="1" t="s">
        <v>92</v>
      </c>
      <c r="R176" s="1" t="s">
        <v>544</v>
      </c>
      <c r="S176" s="1" t="s">
        <v>545</v>
      </c>
      <c r="T176" s="1"/>
      <c r="U176" s="1"/>
      <c r="V176" s="1" t="s">
        <v>966</v>
      </c>
      <c r="W176" s="1" t="s">
        <v>967</v>
      </c>
      <c r="X176" s="1"/>
      <c r="Y176" s="25">
        <v>43396.67560185185</v>
      </c>
      <c r="Z176" s="106" t="s">
        <v>548</v>
      </c>
      <c r="AA176" s="1" t="str">
        <f>IF(ISNA(VLOOKUP(C176,'Extract -prev'!C:I,6,0)),"Yes",IF(OR(VLOOKUP(C176,'Extract -prev'!C:I,6,0)="Closed",VLOOKUP(C176,'Extract -prev'!C:I,6,0)="Resolved"),"No","Yes"))</f>
        <v>No</v>
      </c>
      <c r="AB176" s="1" t="s">
        <v>548</v>
      </c>
      <c r="AC176" s="1"/>
      <c r="AD176" s="1"/>
    </row>
    <row r="177" spans="1:30" x14ac:dyDescent="0.25">
      <c r="A177" s="1" t="s">
        <v>676</v>
      </c>
      <c r="B177" s="1" t="s">
        <v>562</v>
      </c>
      <c r="C177" s="1" t="s">
        <v>4709</v>
      </c>
      <c r="D177" s="25">
        <v>43395.977210648147</v>
      </c>
      <c r="E177" s="25">
        <v>43396.678819444445</v>
      </c>
      <c r="F177" s="1" t="s">
        <v>843</v>
      </c>
      <c r="G177" s="1" t="s">
        <v>90</v>
      </c>
      <c r="H177" s="1" t="s">
        <v>1341</v>
      </c>
      <c r="I177" s="1" t="s">
        <v>91</v>
      </c>
      <c r="J177" s="1" t="s">
        <v>1118</v>
      </c>
      <c r="K177" s="1" t="s">
        <v>4710</v>
      </c>
      <c r="L177" s="1" t="s">
        <v>4711</v>
      </c>
      <c r="M177" s="1" t="s">
        <v>793</v>
      </c>
      <c r="N177" s="1" t="s">
        <v>929</v>
      </c>
      <c r="O177" s="1" t="s">
        <v>1214</v>
      </c>
      <c r="P177" s="1"/>
      <c r="Q177" s="1" t="s">
        <v>92</v>
      </c>
      <c r="R177" s="1" t="s">
        <v>544</v>
      </c>
      <c r="S177" s="1" t="s">
        <v>545</v>
      </c>
      <c r="T177" s="1"/>
      <c r="U177" s="1"/>
      <c r="V177" s="1" t="s">
        <v>966</v>
      </c>
      <c r="W177" s="1" t="s">
        <v>967</v>
      </c>
      <c r="X177" s="1"/>
      <c r="Y177" s="25">
        <v>43396.679085648146</v>
      </c>
      <c r="Z177" s="106" t="s">
        <v>548</v>
      </c>
      <c r="AA177" s="1" t="str">
        <f>IF(ISNA(VLOOKUP(C177,'Extract -prev'!C:I,6,0)),"Yes",IF(OR(VLOOKUP(C177,'Extract -prev'!C:I,6,0)="Closed",VLOOKUP(C177,'Extract -prev'!C:I,6,0)="Resolved"),"No","Yes"))</f>
        <v>No</v>
      </c>
      <c r="AB177" s="1" t="s">
        <v>548</v>
      </c>
      <c r="AC177" s="1"/>
      <c r="AD177" s="1"/>
    </row>
    <row r="178" spans="1:30" x14ac:dyDescent="0.25">
      <c r="A178" s="1" t="s">
        <v>676</v>
      </c>
      <c r="B178" s="1" t="s">
        <v>562</v>
      </c>
      <c r="C178" s="1" t="s">
        <v>4386</v>
      </c>
      <c r="D178" s="25">
        <v>43390.981145833335</v>
      </c>
      <c r="E178" s="25">
        <v>43396.682060185187</v>
      </c>
      <c r="F178" s="1" t="s">
        <v>1440</v>
      </c>
      <c r="G178" s="1" t="s">
        <v>90</v>
      </c>
      <c r="H178" s="1" t="s">
        <v>1341</v>
      </c>
      <c r="I178" s="1" t="s">
        <v>91</v>
      </c>
      <c r="J178" s="1" t="s">
        <v>1118</v>
      </c>
      <c r="K178" s="1" t="s">
        <v>4387</v>
      </c>
      <c r="L178" s="1" t="s">
        <v>4759</v>
      </c>
      <c r="M178" s="1"/>
      <c r="N178" s="1"/>
      <c r="O178" s="1"/>
      <c r="P178" s="1"/>
      <c r="Q178" s="1" t="s">
        <v>92</v>
      </c>
      <c r="R178" s="1" t="s">
        <v>544</v>
      </c>
      <c r="S178" s="1" t="s">
        <v>545</v>
      </c>
      <c r="T178" s="1"/>
      <c r="U178" s="1"/>
      <c r="V178" s="1" t="s">
        <v>1254</v>
      </c>
      <c r="W178" s="1" t="s">
        <v>1255</v>
      </c>
      <c r="X178" s="1"/>
      <c r="Y178" s="25">
        <v>43396.682349537034</v>
      </c>
      <c r="Z178" s="106" t="s">
        <v>548</v>
      </c>
      <c r="AA178" s="1" t="str">
        <f>IF(ISNA(VLOOKUP(C178,'Extract -prev'!C:I,6,0)),"Yes",IF(OR(VLOOKUP(C178,'Extract -prev'!C:I,6,0)="Closed",VLOOKUP(C178,'Extract -prev'!C:I,6,0)="Resolved"),"No","Yes"))</f>
        <v>No</v>
      </c>
      <c r="AB178" s="1" t="s">
        <v>548</v>
      </c>
      <c r="AC178" s="1"/>
      <c r="AD178" s="1"/>
    </row>
    <row r="179" spans="1:30" x14ac:dyDescent="0.25">
      <c r="A179" s="1" t="s">
        <v>676</v>
      </c>
      <c r="B179" s="1" t="s">
        <v>562</v>
      </c>
      <c r="C179" s="1" t="s">
        <v>4718</v>
      </c>
      <c r="D179" s="25">
        <v>43395.962060185186</v>
      </c>
      <c r="E179" s="25">
        <v>43396.687847222223</v>
      </c>
      <c r="F179" s="1" t="s">
        <v>843</v>
      </c>
      <c r="G179" s="1" t="s">
        <v>90</v>
      </c>
      <c r="H179" s="1" t="s">
        <v>1341</v>
      </c>
      <c r="I179" s="1" t="s">
        <v>91</v>
      </c>
      <c r="J179" s="1" t="s">
        <v>1118</v>
      </c>
      <c r="K179" s="1" t="s">
        <v>4719</v>
      </c>
      <c r="L179" s="1" t="s">
        <v>4720</v>
      </c>
      <c r="M179" s="1" t="s">
        <v>793</v>
      </c>
      <c r="N179" s="1" t="s">
        <v>41</v>
      </c>
      <c r="O179" s="1" t="s">
        <v>934</v>
      </c>
      <c r="P179" s="1"/>
      <c r="Q179" s="1" t="s">
        <v>92</v>
      </c>
      <c r="R179" s="1" t="s">
        <v>544</v>
      </c>
      <c r="S179" s="1" t="s">
        <v>545</v>
      </c>
      <c r="T179" s="1"/>
      <c r="U179" s="1"/>
      <c r="V179" s="1" t="s">
        <v>966</v>
      </c>
      <c r="W179" s="1" t="s">
        <v>967</v>
      </c>
      <c r="X179" s="1"/>
      <c r="Y179" s="25">
        <v>43396.688136574077</v>
      </c>
      <c r="Z179" s="106" t="s">
        <v>548</v>
      </c>
      <c r="AA179" s="1" t="str">
        <f>IF(ISNA(VLOOKUP(C179,'Extract -prev'!C:I,6,0)),"Yes",IF(OR(VLOOKUP(C179,'Extract -prev'!C:I,6,0)="Closed",VLOOKUP(C179,'Extract -prev'!C:I,6,0)="Resolved"),"No","Yes"))</f>
        <v>No</v>
      </c>
      <c r="AB179" s="1" t="s">
        <v>548</v>
      </c>
      <c r="AC179" s="1"/>
      <c r="AD179" s="1"/>
    </row>
    <row r="180" spans="1:30" x14ac:dyDescent="0.25">
      <c r="A180" s="1" t="s">
        <v>676</v>
      </c>
      <c r="B180" s="1" t="s">
        <v>562</v>
      </c>
      <c r="C180" s="1" t="s">
        <v>4594</v>
      </c>
      <c r="D180" s="25">
        <v>43395.554618055554</v>
      </c>
      <c r="E180" s="25">
        <v>43396.692835648151</v>
      </c>
      <c r="F180" s="1" t="s">
        <v>843</v>
      </c>
      <c r="G180" s="1" t="s">
        <v>90</v>
      </c>
      <c r="H180" s="1" t="s">
        <v>1341</v>
      </c>
      <c r="I180" s="1" t="s">
        <v>91</v>
      </c>
      <c r="J180" s="1" t="s">
        <v>1118</v>
      </c>
      <c r="K180" s="1" t="s">
        <v>4595</v>
      </c>
      <c r="L180" s="1" t="s">
        <v>3330</v>
      </c>
      <c r="M180" s="1" t="s">
        <v>793</v>
      </c>
      <c r="N180" s="1" t="s">
        <v>41</v>
      </c>
      <c r="O180" s="1" t="s">
        <v>934</v>
      </c>
      <c r="P180" s="1"/>
      <c r="Q180" s="1" t="s">
        <v>92</v>
      </c>
      <c r="R180" s="1" t="s">
        <v>544</v>
      </c>
      <c r="S180" s="1" t="s">
        <v>545</v>
      </c>
      <c r="T180" s="1"/>
      <c r="U180" s="1"/>
      <c r="V180" s="1" t="s">
        <v>1396</v>
      </c>
      <c r="W180" s="1" t="s">
        <v>1397</v>
      </c>
      <c r="X180" s="1"/>
      <c r="Y180" s="25">
        <v>43396.693113425928</v>
      </c>
      <c r="Z180" s="106" t="s">
        <v>548</v>
      </c>
      <c r="AA180" s="1" t="str">
        <f>IF(ISNA(VLOOKUP(C180,'Extract -prev'!C:I,6,0)),"Yes",IF(OR(VLOOKUP(C180,'Extract -prev'!C:I,6,0)="Closed",VLOOKUP(C180,'Extract -prev'!C:I,6,0)="Resolved"),"No","Yes"))</f>
        <v>No</v>
      </c>
      <c r="AB180" s="1" t="s">
        <v>548</v>
      </c>
      <c r="AC180" s="1"/>
      <c r="AD180" s="1"/>
    </row>
    <row r="181" spans="1:30" x14ac:dyDescent="0.25">
      <c r="A181" s="1" t="s">
        <v>676</v>
      </c>
      <c r="B181" s="1" t="s">
        <v>562</v>
      </c>
      <c r="C181" s="1" t="s">
        <v>4346</v>
      </c>
      <c r="D181" s="25">
        <v>43391.750555555554</v>
      </c>
      <c r="E181" s="25">
        <v>43396.695937500001</v>
      </c>
      <c r="F181" s="1" t="s">
        <v>1419</v>
      </c>
      <c r="G181" s="1" t="s">
        <v>90</v>
      </c>
      <c r="H181" s="1" t="s">
        <v>1341</v>
      </c>
      <c r="I181" s="1" t="s">
        <v>91</v>
      </c>
      <c r="J181" s="1" t="s">
        <v>1118</v>
      </c>
      <c r="K181" s="1" t="s">
        <v>4347</v>
      </c>
      <c r="L181" s="1" t="s">
        <v>4755</v>
      </c>
      <c r="M181" s="1" t="s">
        <v>793</v>
      </c>
      <c r="N181" s="1" t="s">
        <v>3365</v>
      </c>
      <c r="O181" s="1" t="s">
        <v>3366</v>
      </c>
      <c r="P181" s="1"/>
      <c r="Q181" s="1" t="s">
        <v>92</v>
      </c>
      <c r="R181" s="1" t="s">
        <v>544</v>
      </c>
      <c r="S181" s="1" t="s">
        <v>545</v>
      </c>
      <c r="T181" s="1"/>
      <c r="U181" s="1"/>
      <c r="V181" s="1" t="s">
        <v>1643</v>
      </c>
      <c r="W181" s="1" t="s">
        <v>1644</v>
      </c>
      <c r="X181" s="1"/>
      <c r="Y181" s="25">
        <v>43396.696192129632</v>
      </c>
      <c r="Z181" s="106" t="s">
        <v>548</v>
      </c>
      <c r="AA181" s="1" t="str">
        <f>IF(ISNA(VLOOKUP(C181,'Extract -prev'!C:I,6,0)),"Yes",IF(OR(VLOOKUP(C181,'Extract -prev'!C:I,6,0)="Closed",VLOOKUP(C181,'Extract -prev'!C:I,6,0)="Resolved"),"No","Yes"))</f>
        <v>No</v>
      </c>
      <c r="AB181" s="1" t="s">
        <v>548</v>
      </c>
      <c r="AC181" s="1"/>
      <c r="AD181" s="1"/>
    </row>
    <row r="182" spans="1:30" x14ac:dyDescent="0.25">
      <c r="A182" s="1" t="s">
        <v>676</v>
      </c>
      <c r="B182" s="1" t="s">
        <v>562</v>
      </c>
      <c r="C182" s="1" t="s">
        <v>4628</v>
      </c>
      <c r="D182" s="25">
        <v>43393.09716435185</v>
      </c>
      <c r="E182" s="25">
        <v>43396.706377314818</v>
      </c>
      <c r="F182" s="1" t="s">
        <v>833</v>
      </c>
      <c r="G182" s="1" t="s">
        <v>90</v>
      </c>
      <c r="H182" s="1" t="s">
        <v>1341</v>
      </c>
      <c r="I182" s="1" t="s">
        <v>91</v>
      </c>
      <c r="J182" s="1" t="s">
        <v>1118</v>
      </c>
      <c r="K182" s="1" t="s">
        <v>4629</v>
      </c>
      <c r="L182" s="1" t="s">
        <v>2239</v>
      </c>
      <c r="M182" s="1" t="s">
        <v>793</v>
      </c>
      <c r="N182" s="1" t="s">
        <v>929</v>
      </c>
      <c r="O182" s="1" t="s">
        <v>948</v>
      </c>
      <c r="P182" s="1"/>
      <c r="Q182" s="1" t="s">
        <v>92</v>
      </c>
      <c r="R182" s="1" t="s">
        <v>544</v>
      </c>
      <c r="S182" s="1" t="s">
        <v>545</v>
      </c>
      <c r="T182" s="1"/>
      <c r="U182" s="1"/>
      <c r="V182" s="1" t="s">
        <v>966</v>
      </c>
      <c r="W182" s="1" t="s">
        <v>967</v>
      </c>
      <c r="X182" s="1"/>
      <c r="Y182" s="25">
        <v>43396.706643518519</v>
      </c>
      <c r="Z182" s="106" t="s">
        <v>548</v>
      </c>
      <c r="AA182" s="1" t="str">
        <f>IF(ISNA(VLOOKUP(C182,'Extract -prev'!C:I,6,0)),"Yes",IF(OR(VLOOKUP(C182,'Extract -prev'!C:I,6,0)="Closed",VLOOKUP(C182,'Extract -prev'!C:I,6,0)="Resolved"),"No","Yes"))</f>
        <v>No</v>
      </c>
      <c r="AB182" s="1" t="s">
        <v>548</v>
      </c>
      <c r="AC182" s="1"/>
      <c r="AD182" s="1"/>
    </row>
    <row r="183" spans="1:30" x14ac:dyDescent="0.25">
      <c r="A183" s="1" t="s">
        <v>676</v>
      </c>
      <c r="B183" s="1" t="s">
        <v>562</v>
      </c>
      <c r="C183" s="1" t="s">
        <v>4606</v>
      </c>
      <c r="D183" s="25">
        <v>43393.047488425924</v>
      </c>
      <c r="E183" s="25">
        <v>43396.708495370367</v>
      </c>
      <c r="F183" s="1" t="s">
        <v>911</v>
      </c>
      <c r="G183" s="1" t="s">
        <v>90</v>
      </c>
      <c r="H183" s="1" t="s">
        <v>1341</v>
      </c>
      <c r="I183" s="1" t="s">
        <v>91</v>
      </c>
      <c r="J183" s="1" t="s">
        <v>1118</v>
      </c>
      <c r="K183" s="1" t="s">
        <v>4607</v>
      </c>
      <c r="L183" s="1" t="s">
        <v>4739</v>
      </c>
      <c r="M183" s="1" t="s">
        <v>793</v>
      </c>
      <c r="N183" s="1" t="s">
        <v>929</v>
      </c>
      <c r="O183" s="1" t="s">
        <v>2152</v>
      </c>
      <c r="P183" s="1"/>
      <c r="Q183" s="1" t="s">
        <v>92</v>
      </c>
      <c r="R183" s="1" t="s">
        <v>544</v>
      </c>
      <c r="S183" s="1" t="s">
        <v>545</v>
      </c>
      <c r="T183" s="1"/>
      <c r="U183" s="1"/>
      <c r="V183" s="1" t="s">
        <v>966</v>
      </c>
      <c r="W183" s="1" t="s">
        <v>967</v>
      </c>
      <c r="X183" s="1"/>
      <c r="Y183" s="25">
        <v>43396.708784722221</v>
      </c>
      <c r="Z183" s="106" t="s">
        <v>548</v>
      </c>
      <c r="AA183" s="1" t="str">
        <f>IF(ISNA(VLOOKUP(C183,'Extract -prev'!C:I,6,0)),"Yes",IF(OR(VLOOKUP(C183,'Extract -prev'!C:I,6,0)="Closed",VLOOKUP(C183,'Extract -prev'!C:I,6,0)="Resolved"),"No","Yes"))</f>
        <v>No</v>
      </c>
      <c r="AB183" s="1" t="s">
        <v>548</v>
      </c>
      <c r="AC183" s="1"/>
      <c r="AD183" s="1"/>
    </row>
    <row r="184" spans="1:30" x14ac:dyDescent="0.25">
      <c r="A184" s="1" t="s">
        <v>676</v>
      </c>
      <c r="B184" s="1" t="s">
        <v>562</v>
      </c>
      <c r="C184" s="1" t="s">
        <v>4283</v>
      </c>
      <c r="D184" s="25">
        <v>43392.095949074072</v>
      </c>
      <c r="E184" s="25">
        <v>43396.718043981484</v>
      </c>
      <c r="F184" s="1" t="s">
        <v>911</v>
      </c>
      <c r="G184" s="1" t="s">
        <v>90</v>
      </c>
      <c r="H184" s="1" t="s">
        <v>1341</v>
      </c>
      <c r="I184" s="1" t="s">
        <v>91</v>
      </c>
      <c r="J184" s="1" t="s">
        <v>1118</v>
      </c>
      <c r="K184" s="1" t="s">
        <v>4284</v>
      </c>
      <c r="L184" s="1" t="s">
        <v>4750</v>
      </c>
      <c r="M184" s="1" t="s">
        <v>793</v>
      </c>
      <c r="N184" s="1" t="s">
        <v>929</v>
      </c>
      <c r="O184" s="1" t="s">
        <v>1214</v>
      </c>
      <c r="P184" s="1"/>
      <c r="Q184" s="1" t="s">
        <v>92</v>
      </c>
      <c r="R184" s="1" t="s">
        <v>544</v>
      </c>
      <c r="S184" s="1" t="s">
        <v>545</v>
      </c>
      <c r="T184" s="1"/>
      <c r="U184" s="1"/>
      <c r="V184" s="1" t="s">
        <v>966</v>
      </c>
      <c r="W184" s="1" t="s">
        <v>967</v>
      </c>
      <c r="X184" s="1"/>
      <c r="Y184" s="25">
        <v>43396.718321759261</v>
      </c>
      <c r="Z184" s="106" t="s">
        <v>548</v>
      </c>
      <c r="AA184" s="1" t="str">
        <f>IF(ISNA(VLOOKUP(C184,'Extract -prev'!C:I,6,0)),"Yes",IF(OR(VLOOKUP(C184,'Extract -prev'!C:I,6,0)="Closed",VLOOKUP(C184,'Extract -prev'!C:I,6,0)="Resolved"),"No","Yes"))</f>
        <v>No</v>
      </c>
      <c r="AB184" s="1" t="s">
        <v>548</v>
      </c>
      <c r="AC184" s="1"/>
      <c r="AD184" s="1"/>
    </row>
    <row r="185" spans="1:30" x14ac:dyDescent="0.25">
      <c r="A185" s="1" t="s">
        <v>676</v>
      </c>
      <c r="B185" s="1" t="s">
        <v>562</v>
      </c>
      <c r="C185" s="1" t="s">
        <v>4297</v>
      </c>
      <c r="D185" s="25">
        <v>43392.09584490741</v>
      </c>
      <c r="E185" s="25">
        <v>43396.724444444444</v>
      </c>
      <c r="F185" s="1" t="s">
        <v>911</v>
      </c>
      <c r="G185" s="1" t="s">
        <v>90</v>
      </c>
      <c r="H185" s="1" t="s">
        <v>1341</v>
      </c>
      <c r="I185" s="1" t="s">
        <v>91</v>
      </c>
      <c r="J185" s="1" t="s">
        <v>1118</v>
      </c>
      <c r="K185" s="1" t="s">
        <v>4298</v>
      </c>
      <c r="L185" s="1" t="s">
        <v>4753</v>
      </c>
      <c r="M185" s="1" t="s">
        <v>793</v>
      </c>
      <c r="N185" s="1" t="s">
        <v>40</v>
      </c>
      <c r="O185" s="1" t="s">
        <v>1360</v>
      </c>
      <c r="P185" s="1"/>
      <c r="Q185" s="1" t="s">
        <v>92</v>
      </c>
      <c r="R185" s="1" t="s">
        <v>544</v>
      </c>
      <c r="S185" s="1" t="s">
        <v>545</v>
      </c>
      <c r="T185" s="1"/>
      <c r="U185" s="1"/>
      <c r="V185" s="1" t="s">
        <v>1190</v>
      </c>
      <c r="W185" s="1" t="s">
        <v>1191</v>
      </c>
      <c r="X185" s="1"/>
      <c r="Y185" s="25">
        <v>43396.724710648145</v>
      </c>
      <c r="Z185" s="106" t="s">
        <v>548</v>
      </c>
      <c r="AA185" s="1" t="str">
        <f>IF(ISNA(VLOOKUP(C185,'Extract -prev'!C:I,6,0)),"Yes",IF(OR(VLOOKUP(C185,'Extract -prev'!C:I,6,0)="Closed",VLOOKUP(C185,'Extract -prev'!C:I,6,0)="Resolved"),"No","Yes"))</f>
        <v>No</v>
      </c>
      <c r="AB185" s="1" t="s">
        <v>548</v>
      </c>
      <c r="AC185" s="1"/>
      <c r="AD185" s="1"/>
    </row>
    <row r="186" spans="1:30" x14ac:dyDescent="0.25">
      <c r="A186" s="1" t="s">
        <v>676</v>
      </c>
      <c r="B186" s="1" t="s">
        <v>562</v>
      </c>
      <c r="C186" s="1" t="s">
        <v>4688</v>
      </c>
      <c r="D186" s="25">
        <v>43396.176261574074</v>
      </c>
      <c r="E186" s="25">
        <v>43396.729386574072</v>
      </c>
      <c r="F186" s="1" t="s">
        <v>910</v>
      </c>
      <c r="G186" s="1" t="s">
        <v>90</v>
      </c>
      <c r="H186" s="1" t="s">
        <v>1341</v>
      </c>
      <c r="I186" s="1" t="s">
        <v>91</v>
      </c>
      <c r="J186" s="1" t="s">
        <v>1118</v>
      </c>
      <c r="K186" s="1" t="s">
        <v>4689</v>
      </c>
      <c r="L186" s="1" t="s">
        <v>4690</v>
      </c>
      <c r="M186" s="1" t="s">
        <v>793</v>
      </c>
      <c r="N186" s="1" t="s">
        <v>40</v>
      </c>
      <c r="O186" s="1" t="s">
        <v>2210</v>
      </c>
      <c r="P186" s="1"/>
      <c r="Q186" s="1" t="s">
        <v>92</v>
      </c>
      <c r="R186" s="1" t="s">
        <v>544</v>
      </c>
      <c r="S186" s="1" t="s">
        <v>545</v>
      </c>
      <c r="T186" s="1"/>
      <c r="U186" s="1"/>
      <c r="V186" s="1" t="s">
        <v>946</v>
      </c>
      <c r="W186" s="1" t="s">
        <v>2923</v>
      </c>
      <c r="X186" s="1"/>
      <c r="Y186" s="25">
        <v>43396.729675925926</v>
      </c>
      <c r="Z186" s="106" t="s">
        <v>548</v>
      </c>
      <c r="AA186" s="1" t="str">
        <f>IF(ISNA(VLOOKUP(C186,'Extract -prev'!C:I,6,0)),"Yes",IF(OR(VLOOKUP(C186,'Extract -prev'!C:I,6,0)="Closed",VLOOKUP(C186,'Extract -prev'!C:I,6,0)="Resolved"),"No","Yes"))</f>
        <v>No</v>
      </c>
      <c r="AB186" s="1" t="s">
        <v>548</v>
      </c>
      <c r="AC186" s="1"/>
      <c r="AD186" s="1"/>
    </row>
    <row r="187" spans="1:30" x14ac:dyDescent="0.25">
      <c r="A187" s="1" t="s">
        <v>676</v>
      </c>
      <c r="B187" s="1" t="s">
        <v>562</v>
      </c>
      <c r="C187" s="1" t="s">
        <v>4410</v>
      </c>
      <c r="D187" s="25">
        <v>43390.8278587963</v>
      </c>
      <c r="E187" s="25">
        <v>43396.731921296298</v>
      </c>
      <c r="F187" s="1" t="s">
        <v>1440</v>
      </c>
      <c r="G187" s="1" t="s">
        <v>90</v>
      </c>
      <c r="H187" s="1" t="s">
        <v>1341</v>
      </c>
      <c r="I187" s="1" t="s">
        <v>91</v>
      </c>
      <c r="J187" s="1" t="s">
        <v>1118</v>
      </c>
      <c r="K187" s="1" t="s">
        <v>4411</v>
      </c>
      <c r="L187" s="1" t="s">
        <v>4763</v>
      </c>
      <c r="M187" s="1"/>
      <c r="N187" s="1"/>
      <c r="O187" s="1"/>
      <c r="P187" s="1"/>
      <c r="Q187" s="1" t="s">
        <v>92</v>
      </c>
      <c r="R187" s="1" t="s">
        <v>544</v>
      </c>
      <c r="S187" s="1" t="s">
        <v>545</v>
      </c>
      <c r="T187" s="1"/>
      <c r="U187" s="1"/>
      <c r="V187" s="1" t="s">
        <v>1225</v>
      </c>
      <c r="W187" s="1" t="s">
        <v>963</v>
      </c>
      <c r="X187" s="1"/>
      <c r="Y187" s="25">
        <v>43396.732199074075</v>
      </c>
      <c r="Z187" s="106" t="s">
        <v>548</v>
      </c>
      <c r="AA187" s="1" t="str">
        <f>IF(ISNA(VLOOKUP(C187,'Extract -prev'!C:I,6,0)),"Yes",IF(OR(VLOOKUP(C187,'Extract -prev'!C:I,6,0)="Closed",VLOOKUP(C187,'Extract -prev'!C:I,6,0)="Resolved"),"No","Yes"))</f>
        <v>No</v>
      </c>
      <c r="AB187" s="1" t="s">
        <v>548</v>
      </c>
      <c r="AC187" s="1"/>
      <c r="AD187" s="1"/>
    </row>
    <row r="188" spans="1:30" x14ac:dyDescent="0.25">
      <c r="A188" s="1" t="s">
        <v>676</v>
      </c>
      <c r="B188" s="1" t="s">
        <v>562</v>
      </c>
      <c r="C188" s="1" t="s">
        <v>4724</v>
      </c>
      <c r="D188" s="25">
        <v>43395.883796296293</v>
      </c>
      <c r="E188" s="25">
        <v>43396.734479166669</v>
      </c>
      <c r="F188" s="1" t="s">
        <v>830</v>
      </c>
      <c r="G188" s="1" t="s">
        <v>90</v>
      </c>
      <c r="H188" s="1" t="s">
        <v>1341</v>
      </c>
      <c r="I188" s="1" t="s">
        <v>91</v>
      </c>
      <c r="J188" s="1" t="s">
        <v>1118</v>
      </c>
      <c r="K188" s="1" t="s">
        <v>4725</v>
      </c>
      <c r="L188" s="1" t="s">
        <v>4726</v>
      </c>
      <c r="M188" s="1" t="s">
        <v>793</v>
      </c>
      <c r="N188" s="1" t="s">
        <v>929</v>
      </c>
      <c r="O188" s="1" t="s">
        <v>948</v>
      </c>
      <c r="P188" s="1"/>
      <c r="Q188" s="1" t="s">
        <v>92</v>
      </c>
      <c r="R188" s="1" t="s">
        <v>544</v>
      </c>
      <c r="S188" s="1" t="s">
        <v>545</v>
      </c>
      <c r="T188" s="1"/>
      <c r="U188" s="1"/>
      <c r="V188" s="1" t="s">
        <v>966</v>
      </c>
      <c r="W188" s="1" t="s">
        <v>967</v>
      </c>
      <c r="X188" s="1"/>
      <c r="Y188" s="25">
        <v>43396.734756944446</v>
      </c>
      <c r="Z188" s="106" t="s">
        <v>548</v>
      </c>
      <c r="AA188" s="1" t="str">
        <f>IF(ISNA(VLOOKUP(C188,'Extract -prev'!C:I,6,0)),"Yes",IF(OR(VLOOKUP(C188,'Extract -prev'!C:I,6,0)="Closed",VLOOKUP(C188,'Extract -prev'!C:I,6,0)="Resolved"),"No","Yes"))</f>
        <v>No</v>
      </c>
      <c r="AB188" s="1" t="s">
        <v>548</v>
      </c>
      <c r="AC188" s="1"/>
      <c r="AD188" s="1"/>
    </row>
    <row r="189" spans="1:30" x14ac:dyDescent="0.25">
      <c r="A189" s="1" t="s">
        <v>676</v>
      </c>
      <c r="B189" s="1" t="s">
        <v>562</v>
      </c>
      <c r="C189" s="1" t="s">
        <v>4362</v>
      </c>
      <c r="D189" s="25">
        <v>43391.117523148147</v>
      </c>
      <c r="E189" s="25">
        <v>43396.763472222221</v>
      </c>
      <c r="F189" s="1" t="s">
        <v>911</v>
      </c>
      <c r="G189" s="1" t="s">
        <v>90</v>
      </c>
      <c r="H189" s="1" t="s">
        <v>1341</v>
      </c>
      <c r="I189" s="1" t="s">
        <v>91</v>
      </c>
      <c r="J189" s="1" t="s">
        <v>1118</v>
      </c>
      <c r="K189" s="1" t="s">
        <v>4363</v>
      </c>
      <c r="L189" s="1" t="s">
        <v>5022</v>
      </c>
      <c r="M189" s="1" t="s">
        <v>793</v>
      </c>
      <c r="N189" s="1" t="s">
        <v>40</v>
      </c>
      <c r="O189" s="1" t="s">
        <v>937</v>
      </c>
      <c r="P189" s="1"/>
      <c r="Q189" s="1" t="s">
        <v>92</v>
      </c>
      <c r="R189" s="1" t="s">
        <v>544</v>
      </c>
      <c r="S189" s="1" t="s">
        <v>545</v>
      </c>
      <c r="T189" s="1"/>
      <c r="U189" s="1"/>
      <c r="V189" s="1" t="s">
        <v>1321</v>
      </c>
      <c r="W189" s="1" t="s">
        <v>964</v>
      </c>
      <c r="X189" s="1"/>
      <c r="Y189" s="25">
        <v>43396.763761574075</v>
      </c>
      <c r="Z189" s="106" t="s">
        <v>548</v>
      </c>
      <c r="AA189" s="1" t="str">
        <f>IF(ISNA(VLOOKUP(C189,'Extract -prev'!C:I,6,0)),"Yes",IF(OR(VLOOKUP(C189,'Extract -prev'!C:I,6,0)="Closed",VLOOKUP(C189,'Extract -prev'!C:I,6,0)="Resolved"),"No","Yes"))</f>
        <v>No</v>
      </c>
      <c r="AB189" s="1" t="s">
        <v>548</v>
      </c>
      <c r="AC189" s="1"/>
      <c r="AD189" s="1"/>
    </row>
    <row r="190" spans="1:30" x14ac:dyDescent="0.25">
      <c r="A190" s="1" t="s">
        <v>676</v>
      </c>
      <c r="B190" s="1" t="s">
        <v>562</v>
      </c>
      <c r="C190" s="1" t="s">
        <v>4642</v>
      </c>
      <c r="D190" s="25">
        <v>43392.887384259258</v>
      </c>
      <c r="E190" s="25">
        <v>43396.776458333334</v>
      </c>
      <c r="F190" s="1" t="s">
        <v>833</v>
      </c>
      <c r="G190" s="1" t="s">
        <v>90</v>
      </c>
      <c r="H190" s="1" t="s">
        <v>1341</v>
      </c>
      <c r="I190" s="1" t="s">
        <v>91</v>
      </c>
      <c r="J190" s="1" t="s">
        <v>1118</v>
      </c>
      <c r="K190" s="1" t="s">
        <v>4643</v>
      </c>
      <c r="L190" s="1" t="s">
        <v>5018</v>
      </c>
      <c r="M190" s="1" t="s">
        <v>793</v>
      </c>
      <c r="N190" s="1" t="s">
        <v>41</v>
      </c>
      <c r="O190" s="1" t="s">
        <v>1115</v>
      </c>
      <c r="P190" s="1"/>
      <c r="Q190" s="1" t="s">
        <v>92</v>
      </c>
      <c r="R190" s="1" t="s">
        <v>544</v>
      </c>
      <c r="S190" s="1" t="s">
        <v>545</v>
      </c>
      <c r="T190" s="1"/>
      <c r="U190" s="1"/>
      <c r="V190" s="1" t="s">
        <v>946</v>
      </c>
      <c r="W190" s="1" t="s">
        <v>2923</v>
      </c>
      <c r="X190" s="1"/>
      <c r="Y190" s="25">
        <v>43396.776736111111</v>
      </c>
      <c r="Z190" s="106" t="s">
        <v>548</v>
      </c>
      <c r="AA190" s="1" t="str">
        <f>IF(ISNA(VLOOKUP(C190,'Extract -prev'!C:I,6,0)),"Yes",IF(OR(VLOOKUP(C190,'Extract -prev'!C:I,6,0)="Closed",VLOOKUP(C190,'Extract -prev'!C:I,6,0)="Resolved"),"No","Yes"))</f>
        <v>No</v>
      </c>
      <c r="AB190" s="1" t="s">
        <v>548</v>
      </c>
      <c r="AC190" s="1"/>
      <c r="AD190" s="1"/>
    </row>
    <row r="191" spans="1:30" x14ac:dyDescent="0.25">
      <c r="A191" s="1" t="s">
        <v>676</v>
      </c>
      <c r="B191" s="1" t="s">
        <v>562</v>
      </c>
      <c r="C191" s="1" t="s">
        <v>4772</v>
      </c>
      <c r="D191" s="25">
        <v>43396.125208333331</v>
      </c>
      <c r="E191" s="25">
        <v>43396.783171296294</v>
      </c>
      <c r="F191" s="1" t="s">
        <v>1192</v>
      </c>
      <c r="G191" s="1" t="s">
        <v>90</v>
      </c>
      <c r="H191" s="1" t="s">
        <v>1341</v>
      </c>
      <c r="I191" s="1" t="s">
        <v>91</v>
      </c>
      <c r="J191" s="1" t="s">
        <v>1118</v>
      </c>
      <c r="K191" s="1" t="s">
        <v>4773</v>
      </c>
      <c r="L191" s="1" t="s">
        <v>4996</v>
      </c>
      <c r="M191" s="1" t="s">
        <v>793</v>
      </c>
      <c r="N191" s="1" t="s">
        <v>40</v>
      </c>
      <c r="O191" s="1" t="s">
        <v>1093</v>
      </c>
      <c r="P191" s="1"/>
      <c r="Q191" s="1" t="s">
        <v>92</v>
      </c>
      <c r="R191" s="1" t="s">
        <v>544</v>
      </c>
      <c r="S191" s="1" t="s">
        <v>545</v>
      </c>
      <c r="T191" s="1"/>
      <c r="U191" s="1"/>
      <c r="V191" s="1" t="s">
        <v>1260</v>
      </c>
      <c r="W191" s="1" t="s">
        <v>1006</v>
      </c>
      <c r="X191" s="1"/>
      <c r="Y191" s="25">
        <v>43396.783449074072</v>
      </c>
      <c r="Z191" s="106" t="s">
        <v>548</v>
      </c>
      <c r="AA191" s="1" t="str">
        <f>IF(ISNA(VLOOKUP(C191,'Extract -prev'!C:I,6,0)),"Yes",IF(OR(VLOOKUP(C191,'Extract -prev'!C:I,6,0)="Closed",VLOOKUP(C191,'Extract -prev'!C:I,6,0)="Resolved"),"No","Yes"))</f>
        <v>No</v>
      </c>
      <c r="AB191" s="1" t="s">
        <v>548</v>
      </c>
      <c r="AC191" s="1"/>
      <c r="AD191" s="1"/>
    </row>
    <row r="192" spans="1:30" x14ac:dyDescent="0.25">
      <c r="A192" s="1" t="s">
        <v>676</v>
      </c>
      <c r="B192" s="1" t="s">
        <v>562</v>
      </c>
      <c r="C192" s="1" t="s">
        <v>4797</v>
      </c>
      <c r="D192" s="25">
        <v>43396.096180555556</v>
      </c>
      <c r="E192" s="25">
        <v>43396.785208333335</v>
      </c>
      <c r="F192" s="1" t="s">
        <v>1192</v>
      </c>
      <c r="G192" s="1" t="s">
        <v>90</v>
      </c>
      <c r="H192" s="1" t="s">
        <v>1341</v>
      </c>
      <c r="I192" s="1" t="s">
        <v>91</v>
      </c>
      <c r="J192" s="1" t="s">
        <v>1118</v>
      </c>
      <c r="K192" s="1" t="s">
        <v>4798</v>
      </c>
      <c r="L192" s="1" t="s">
        <v>5002</v>
      </c>
      <c r="M192" s="1" t="s">
        <v>793</v>
      </c>
      <c r="N192" s="1" t="s">
        <v>40</v>
      </c>
      <c r="O192" s="1" t="s">
        <v>1093</v>
      </c>
      <c r="P192" s="1"/>
      <c r="Q192" s="1" t="s">
        <v>92</v>
      </c>
      <c r="R192" s="1" t="s">
        <v>544</v>
      </c>
      <c r="S192" s="1" t="s">
        <v>545</v>
      </c>
      <c r="T192" s="1"/>
      <c r="U192" s="1"/>
      <c r="V192" s="1" t="s">
        <v>1260</v>
      </c>
      <c r="W192" s="1" t="s">
        <v>1006</v>
      </c>
      <c r="X192" s="1"/>
      <c r="Y192" s="25">
        <v>43396.785486111112</v>
      </c>
      <c r="Z192" s="106" t="s">
        <v>548</v>
      </c>
      <c r="AA192" s="1" t="str">
        <f>IF(ISNA(VLOOKUP(C192,'Extract -prev'!C:I,6,0)),"Yes",IF(OR(VLOOKUP(C192,'Extract -prev'!C:I,6,0)="Closed",VLOOKUP(C192,'Extract -prev'!C:I,6,0)="Resolved"),"No","Yes"))</f>
        <v>No</v>
      </c>
      <c r="AB192" s="1" t="s">
        <v>548</v>
      </c>
      <c r="AC192" s="1"/>
      <c r="AD192" s="1"/>
    </row>
    <row r="193" spans="1:30" x14ac:dyDescent="0.25">
      <c r="A193" s="1" t="s">
        <v>676</v>
      </c>
      <c r="B193" s="1" t="s">
        <v>562</v>
      </c>
      <c r="C193" s="1" t="s">
        <v>4809</v>
      </c>
      <c r="D193" s="25">
        <v>43396.088391203702</v>
      </c>
      <c r="E193" s="25">
        <v>43396.78837962963</v>
      </c>
      <c r="F193" s="1" t="s">
        <v>1192</v>
      </c>
      <c r="G193" s="1" t="s">
        <v>90</v>
      </c>
      <c r="H193" s="1" t="s">
        <v>1341</v>
      </c>
      <c r="I193" s="1" t="s">
        <v>91</v>
      </c>
      <c r="J193" s="1" t="s">
        <v>1118</v>
      </c>
      <c r="K193" s="1" t="s">
        <v>4810</v>
      </c>
      <c r="L193" s="1" t="s">
        <v>5005</v>
      </c>
      <c r="M193" s="1" t="s">
        <v>793</v>
      </c>
      <c r="N193" s="1" t="s">
        <v>41</v>
      </c>
      <c r="O193" s="1" t="s">
        <v>928</v>
      </c>
      <c r="P193" s="1"/>
      <c r="Q193" s="1" t="s">
        <v>92</v>
      </c>
      <c r="R193" s="1" t="s">
        <v>544</v>
      </c>
      <c r="S193" s="1" t="s">
        <v>545</v>
      </c>
      <c r="T193" s="1"/>
      <c r="U193" s="1"/>
      <c r="V193" s="1" t="s">
        <v>1202</v>
      </c>
      <c r="W193" s="1" t="s">
        <v>1203</v>
      </c>
      <c r="X193" s="1"/>
      <c r="Y193" s="25">
        <v>43396.788645833331</v>
      </c>
      <c r="Z193" s="106" t="s">
        <v>548</v>
      </c>
      <c r="AA193" s="1" t="str">
        <f>IF(ISNA(VLOOKUP(C193,'Extract -prev'!C:I,6,0)),"Yes",IF(OR(VLOOKUP(C193,'Extract -prev'!C:I,6,0)="Closed",VLOOKUP(C193,'Extract -prev'!C:I,6,0)="Resolved"),"No","Yes"))</f>
        <v>No</v>
      </c>
      <c r="AB193" s="1" t="s">
        <v>548</v>
      </c>
      <c r="AC193" s="1"/>
      <c r="AD193" s="1"/>
    </row>
    <row r="194" spans="1:30" x14ac:dyDescent="0.25">
      <c r="A194" s="1" t="s">
        <v>676</v>
      </c>
      <c r="B194" s="1" t="s">
        <v>562</v>
      </c>
      <c r="C194" s="1" t="s">
        <v>4799</v>
      </c>
      <c r="D194" s="25">
        <v>43396.101770833331</v>
      </c>
      <c r="E194" s="25">
        <v>43396.801122685189</v>
      </c>
      <c r="F194" s="1" t="s">
        <v>910</v>
      </c>
      <c r="G194" s="1" t="s">
        <v>90</v>
      </c>
      <c r="H194" s="1" t="s">
        <v>1341</v>
      </c>
      <c r="I194" s="1" t="s">
        <v>91</v>
      </c>
      <c r="J194" s="1" t="s">
        <v>1118</v>
      </c>
      <c r="K194" s="1" t="s">
        <v>4800</v>
      </c>
      <c r="L194" s="1" t="s">
        <v>5003</v>
      </c>
      <c r="M194" s="1" t="s">
        <v>793</v>
      </c>
      <c r="N194" s="1" t="s">
        <v>929</v>
      </c>
      <c r="O194" s="1" t="s">
        <v>1242</v>
      </c>
      <c r="P194" s="1"/>
      <c r="Q194" s="1" t="s">
        <v>92</v>
      </c>
      <c r="R194" s="1" t="s">
        <v>544</v>
      </c>
      <c r="S194" s="1" t="s">
        <v>545</v>
      </c>
      <c r="T194" s="1"/>
      <c r="U194" s="1"/>
      <c r="V194" s="1" t="s">
        <v>1258</v>
      </c>
      <c r="W194" s="1" t="s">
        <v>1259</v>
      </c>
      <c r="X194" s="1"/>
      <c r="Y194" s="25">
        <v>43396.801400462966</v>
      </c>
      <c r="Z194" s="106" t="s">
        <v>548</v>
      </c>
      <c r="AA194" s="1" t="str">
        <f>IF(ISNA(VLOOKUP(C194,'Extract -prev'!C:I,6,0)),"Yes",IF(OR(VLOOKUP(C194,'Extract -prev'!C:I,6,0)="Closed",VLOOKUP(C194,'Extract -prev'!C:I,6,0)="Resolved"),"No","Yes"))</f>
        <v>No</v>
      </c>
      <c r="AB194" s="1" t="s">
        <v>548</v>
      </c>
      <c r="AC194" s="1"/>
      <c r="AD194" s="1"/>
    </row>
    <row r="195" spans="1:30" x14ac:dyDescent="0.25">
      <c r="A195" s="1" t="s">
        <v>676</v>
      </c>
      <c r="B195" s="1" t="s">
        <v>562</v>
      </c>
      <c r="C195" s="1" t="s">
        <v>4295</v>
      </c>
      <c r="D195" s="25">
        <v>43392.101793981485</v>
      </c>
      <c r="E195" s="25">
        <v>43396.812418981484</v>
      </c>
      <c r="F195" s="1" t="s">
        <v>933</v>
      </c>
      <c r="G195" s="1" t="s">
        <v>90</v>
      </c>
      <c r="H195" s="1" t="s">
        <v>1341</v>
      </c>
      <c r="I195" s="1" t="s">
        <v>91</v>
      </c>
      <c r="J195" s="1" t="s">
        <v>1118</v>
      </c>
      <c r="K195" s="1" t="s">
        <v>4296</v>
      </c>
      <c r="L195" s="1" t="s">
        <v>5020</v>
      </c>
      <c r="M195" s="1" t="s">
        <v>793</v>
      </c>
      <c r="N195" s="1" t="s">
        <v>929</v>
      </c>
      <c r="O195" s="1" t="s">
        <v>1241</v>
      </c>
      <c r="P195" s="1"/>
      <c r="Q195" s="1" t="s">
        <v>92</v>
      </c>
      <c r="R195" s="1" t="s">
        <v>544</v>
      </c>
      <c r="S195" s="1" t="s">
        <v>545</v>
      </c>
      <c r="T195" s="1"/>
      <c r="U195" s="1"/>
      <c r="V195" s="1" t="s">
        <v>966</v>
      </c>
      <c r="W195" s="1" t="s">
        <v>967</v>
      </c>
      <c r="X195" s="1"/>
      <c r="Y195" s="25">
        <v>43396.812708333331</v>
      </c>
      <c r="Z195" s="106" t="s">
        <v>548</v>
      </c>
      <c r="AA195" s="1" t="str">
        <f>IF(ISNA(VLOOKUP(C195,'Extract -prev'!C:I,6,0)),"Yes",IF(OR(VLOOKUP(C195,'Extract -prev'!C:I,6,0)="Closed",VLOOKUP(C195,'Extract -prev'!C:I,6,0)="Resolved"),"No","Yes"))</f>
        <v>No</v>
      </c>
      <c r="AB195" s="1" t="s">
        <v>548</v>
      </c>
      <c r="AC195" s="1"/>
      <c r="AD195" s="1"/>
    </row>
    <row r="196" spans="1:30" x14ac:dyDescent="0.25">
      <c r="A196" s="1" t="s">
        <v>676</v>
      </c>
      <c r="B196" s="1" t="s">
        <v>562</v>
      </c>
      <c r="C196" s="1" t="s">
        <v>4837</v>
      </c>
      <c r="D196" s="25">
        <v>43395.841643518521</v>
      </c>
      <c r="E196" s="25">
        <v>43396.814143518517</v>
      </c>
      <c r="F196" s="1" t="s">
        <v>916</v>
      </c>
      <c r="G196" s="1" t="s">
        <v>90</v>
      </c>
      <c r="H196" s="1" t="s">
        <v>1341</v>
      </c>
      <c r="I196" s="1" t="s">
        <v>91</v>
      </c>
      <c r="J196" s="1" t="s">
        <v>1118</v>
      </c>
      <c r="K196" s="1" t="s">
        <v>4838</v>
      </c>
      <c r="L196" s="1" t="s">
        <v>5013</v>
      </c>
      <c r="M196" s="1" t="s">
        <v>793</v>
      </c>
      <c r="N196" s="1" t="s">
        <v>41</v>
      </c>
      <c r="O196" s="1" t="s">
        <v>928</v>
      </c>
      <c r="P196" s="1"/>
      <c r="Q196" s="1" t="s">
        <v>92</v>
      </c>
      <c r="R196" s="1" t="s">
        <v>544</v>
      </c>
      <c r="S196" s="1" t="s">
        <v>545</v>
      </c>
      <c r="T196" s="1"/>
      <c r="U196" s="1"/>
      <c r="V196" s="1" t="s">
        <v>966</v>
      </c>
      <c r="W196" s="1" t="s">
        <v>967</v>
      </c>
      <c r="X196" s="1"/>
      <c r="Y196" s="25">
        <v>43396.814444444448</v>
      </c>
      <c r="Z196" s="106" t="s">
        <v>548</v>
      </c>
      <c r="AA196" s="1" t="str">
        <f>IF(ISNA(VLOOKUP(C196,'Extract -prev'!C:I,6,0)),"Yes",IF(OR(VLOOKUP(C196,'Extract -prev'!C:I,6,0)="Closed",VLOOKUP(C196,'Extract -prev'!C:I,6,0)="Resolved"),"No","Yes"))</f>
        <v>No</v>
      </c>
      <c r="AB196" s="1" t="s">
        <v>548</v>
      </c>
      <c r="AC196" s="1"/>
      <c r="AD196" s="1"/>
    </row>
    <row r="197" spans="1:30" x14ac:dyDescent="0.25">
      <c r="A197" s="1" t="s">
        <v>676</v>
      </c>
      <c r="B197" s="1" t="s">
        <v>562</v>
      </c>
      <c r="C197" s="1" t="s">
        <v>4314</v>
      </c>
      <c r="D197" s="25">
        <v>43392.014363425929</v>
      </c>
      <c r="E197" s="25">
        <v>43396.814432870371</v>
      </c>
      <c r="F197" s="1" t="s">
        <v>933</v>
      </c>
      <c r="G197" s="1" t="s">
        <v>90</v>
      </c>
      <c r="H197" s="1" t="s">
        <v>1341</v>
      </c>
      <c r="I197" s="1" t="s">
        <v>91</v>
      </c>
      <c r="J197" s="1" t="s">
        <v>1118</v>
      </c>
      <c r="K197" s="1" t="s">
        <v>4315</v>
      </c>
      <c r="L197" s="1" t="s">
        <v>5021</v>
      </c>
      <c r="M197" s="1" t="s">
        <v>793</v>
      </c>
      <c r="N197" s="1" t="s">
        <v>929</v>
      </c>
      <c r="O197" s="1" t="s">
        <v>948</v>
      </c>
      <c r="P197" s="1"/>
      <c r="Q197" s="1" t="s">
        <v>92</v>
      </c>
      <c r="R197" s="1" t="s">
        <v>544</v>
      </c>
      <c r="S197" s="1" t="s">
        <v>545</v>
      </c>
      <c r="T197" s="1"/>
      <c r="U197" s="1"/>
      <c r="V197" s="1" t="s">
        <v>965</v>
      </c>
      <c r="W197" s="1" t="s">
        <v>962</v>
      </c>
      <c r="X197" s="1"/>
      <c r="Y197" s="25">
        <v>43397.769155092596</v>
      </c>
      <c r="Z197" s="106" t="s">
        <v>548</v>
      </c>
      <c r="AA197" s="1" t="str">
        <f>IF(ISNA(VLOOKUP(C197,'Extract -prev'!C:I,6,0)),"Yes",IF(OR(VLOOKUP(C197,'Extract -prev'!C:I,6,0)="Closed",VLOOKUP(C197,'Extract -prev'!C:I,6,0)="Resolved"),"No","Yes"))</f>
        <v>No</v>
      </c>
      <c r="AB197" s="1" t="s">
        <v>548</v>
      </c>
      <c r="AC197" s="1"/>
      <c r="AD197" s="1"/>
    </row>
    <row r="198" spans="1:30" x14ac:dyDescent="0.25">
      <c r="A198" s="1" t="s">
        <v>676</v>
      </c>
      <c r="B198" s="1" t="s">
        <v>562</v>
      </c>
      <c r="C198" s="1" t="s">
        <v>4805</v>
      </c>
      <c r="D198" s="25">
        <v>43396.099143518521</v>
      </c>
      <c r="E198" s="25">
        <v>43396.81490740741</v>
      </c>
      <c r="F198" s="1" t="s">
        <v>1100</v>
      </c>
      <c r="G198" s="1" t="s">
        <v>90</v>
      </c>
      <c r="H198" s="1" t="s">
        <v>1341</v>
      </c>
      <c r="I198" s="1" t="s">
        <v>91</v>
      </c>
      <c r="J198" s="1" t="s">
        <v>1118</v>
      </c>
      <c r="K198" s="1" t="s">
        <v>4806</v>
      </c>
      <c r="L198" s="1" t="s">
        <v>3120</v>
      </c>
      <c r="M198" s="1" t="s">
        <v>793</v>
      </c>
      <c r="N198" s="1" t="s">
        <v>41</v>
      </c>
      <c r="O198" s="1" t="s">
        <v>934</v>
      </c>
      <c r="P198" s="1"/>
      <c r="Q198" s="1" t="s">
        <v>92</v>
      </c>
      <c r="R198" s="1" t="s">
        <v>544</v>
      </c>
      <c r="S198" s="1" t="s">
        <v>545</v>
      </c>
      <c r="T198" s="1"/>
      <c r="U198" s="1"/>
      <c r="V198" s="1" t="s">
        <v>1260</v>
      </c>
      <c r="W198" s="1" t="s">
        <v>1006</v>
      </c>
      <c r="X198" s="1"/>
      <c r="Y198" s="25">
        <v>43396.81517361111</v>
      </c>
      <c r="Z198" s="106" t="s">
        <v>548</v>
      </c>
      <c r="AA198" s="1" t="str">
        <f>IF(ISNA(VLOOKUP(C198,'Extract -prev'!C:I,6,0)),"Yes",IF(OR(VLOOKUP(C198,'Extract -prev'!C:I,6,0)="Closed",VLOOKUP(C198,'Extract -prev'!C:I,6,0)="Resolved"),"No","Yes"))</f>
        <v>No</v>
      </c>
      <c r="AB198" s="1" t="s">
        <v>548</v>
      </c>
      <c r="AC198" s="1"/>
      <c r="AD198" s="1"/>
    </row>
    <row r="199" spans="1:30" x14ac:dyDescent="0.25">
      <c r="A199" s="1" t="s">
        <v>676</v>
      </c>
      <c r="B199" s="1" t="s">
        <v>562</v>
      </c>
      <c r="C199" s="1" t="s">
        <v>4600</v>
      </c>
      <c r="D199" s="25">
        <v>43393.11928240741</v>
      </c>
      <c r="E199" s="25">
        <v>43396.816261574073</v>
      </c>
      <c r="F199" s="1" t="s">
        <v>933</v>
      </c>
      <c r="G199" s="1" t="s">
        <v>90</v>
      </c>
      <c r="H199" s="1" t="s">
        <v>1341</v>
      </c>
      <c r="I199" s="1" t="s">
        <v>91</v>
      </c>
      <c r="J199" s="1" t="s">
        <v>1118</v>
      </c>
      <c r="K199" s="1" t="s">
        <v>4601</v>
      </c>
      <c r="L199" s="1" t="s">
        <v>5015</v>
      </c>
      <c r="M199" s="1" t="s">
        <v>793</v>
      </c>
      <c r="N199" s="1" t="s">
        <v>41</v>
      </c>
      <c r="O199" s="1" t="s">
        <v>927</v>
      </c>
      <c r="P199" s="1"/>
      <c r="Q199" s="1" t="s">
        <v>92</v>
      </c>
      <c r="R199" s="1" t="s">
        <v>544</v>
      </c>
      <c r="S199" s="1" t="s">
        <v>545</v>
      </c>
      <c r="T199" s="1"/>
      <c r="U199" s="1"/>
      <c r="V199" s="1" t="s">
        <v>4602</v>
      </c>
      <c r="W199" s="1" t="s">
        <v>4603</v>
      </c>
      <c r="X199" s="1"/>
      <c r="Y199" s="25">
        <v>43396.81653935185</v>
      </c>
      <c r="Z199" s="106" t="s">
        <v>548</v>
      </c>
      <c r="AA199" s="1" t="str">
        <f>IF(ISNA(VLOOKUP(C199,'Extract -prev'!C:I,6,0)),"Yes",IF(OR(VLOOKUP(C199,'Extract -prev'!C:I,6,0)="Closed",VLOOKUP(C199,'Extract -prev'!C:I,6,0)="Resolved"),"No","Yes"))</f>
        <v>No</v>
      </c>
      <c r="AB199" s="1" t="s">
        <v>548</v>
      </c>
      <c r="AC199" s="1"/>
      <c r="AD199" s="1"/>
    </row>
    <row r="200" spans="1:30" x14ac:dyDescent="0.25">
      <c r="A200" s="1" t="s">
        <v>676</v>
      </c>
      <c r="B200" s="1" t="s">
        <v>562</v>
      </c>
      <c r="C200" s="1" t="s">
        <v>4839</v>
      </c>
      <c r="D200" s="25">
        <v>43395.784502314818</v>
      </c>
      <c r="E200" s="25">
        <v>43396.816666666666</v>
      </c>
      <c r="F200" s="1" t="s">
        <v>916</v>
      </c>
      <c r="G200" s="1" t="s">
        <v>90</v>
      </c>
      <c r="H200" s="1" t="s">
        <v>1341</v>
      </c>
      <c r="I200" s="1" t="s">
        <v>91</v>
      </c>
      <c r="J200" s="1" t="s">
        <v>1118</v>
      </c>
      <c r="K200" s="1" t="s">
        <v>4840</v>
      </c>
      <c r="L200" s="1" t="s">
        <v>5014</v>
      </c>
      <c r="M200" s="1" t="s">
        <v>793</v>
      </c>
      <c r="N200" s="1" t="s">
        <v>41</v>
      </c>
      <c r="O200" s="1" t="s">
        <v>1442</v>
      </c>
      <c r="P200" s="1"/>
      <c r="Q200" s="1" t="s">
        <v>92</v>
      </c>
      <c r="R200" s="1" t="s">
        <v>544</v>
      </c>
      <c r="S200" s="1" t="s">
        <v>545</v>
      </c>
      <c r="T200" s="1"/>
      <c r="U200" s="1"/>
      <c r="V200" s="1" t="s">
        <v>923</v>
      </c>
      <c r="W200" s="1" t="s">
        <v>2335</v>
      </c>
      <c r="X200" s="1"/>
      <c r="Y200" s="25">
        <v>43396.816944444443</v>
      </c>
      <c r="Z200" s="106" t="s">
        <v>548</v>
      </c>
      <c r="AA200" s="1" t="str">
        <f>IF(ISNA(VLOOKUP(C200,'Extract -prev'!C:I,6,0)),"Yes",IF(OR(VLOOKUP(C200,'Extract -prev'!C:I,6,0)="Closed",VLOOKUP(C200,'Extract -prev'!C:I,6,0)="Resolved"),"No","Yes"))</f>
        <v>No</v>
      </c>
      <c r="AB200" s="1" t="s">
        <v>548</v>
      </c>
      <c r="AC200" s="1"/>
      <c r="AD200" s="1"/>
    </row>
    <row r="201" spans="1:30" x14ac:dyDescent="0.25">
      <c r="A201" s="1" t="s">
        <v>676</v>
      </c>
      <c r="B201" s="1" t="s">
        <v>562</v>
      </c>
      <c r="C201" s="1" t="s">
        <v>4620</v>
      </c>
      <c r="D201" s="25">
        <v>43393.089375000003</v>
      </c>
      <c r="E201" s="25">
        <v>43396.81827546296</v>
      </c>
      <c r="F201" s="1" t="s">
        <v>933</v>
      </c>
      <c r="G201" s="1" t="s">
        <v>90</v>
      </c>
      <c r="H201" s="1" t="s">
        <v>1341</v>
      </c>
      <c r="I201" s="1" t="s">
        <v>91</v>
      </c>
      <c r="J201" s="1" t="s">
        <v>1118</v>
      </c>
      <c r="K201" s="1" t="s">
        <v>4621</v>
      </c>
      <c r="L201" s="1" t="s">
        <v>5016</v>
      </c>
      <c r="M201" s="1" t="s">
        <v>793</v>
      </c>
      <c r="N201" s="1" t="s">
        <v>929</v>
      </c>
      <c r="O201" s="1" t="s">
        <v>948</v>
      </c>
      <c r="P201" s="1"/>
      <c r="Q201" s="1" t="s">
        <v>92</v>
      </c>
      <c r="R201" s="1" t="s">
        <v>544</v>
      </c>
      <c r="S201" s="1" t="s">
        <v>545</v>
      </c>
      <c r="T201" s="1"/>
      <c r="U201" s="1"/>
      <c r="V201" s="1" t="s">
        <v>966</v>
      </c>
      <c r="W201" s="1" t="s">
        <v>967</v>
      </c>
      <c r="X201" s="1"/>
      <c r="Y201" s="25">
        <v>43396.818541666667</v>
      </c>
      <c r="Z201" s="106" t="s">
        <v>548</v>
      </c>
      <c r="AA201" s="1" t="str">
        <f>IF(ISNA(VLOOKUP(C201,'Extract -prev'!C:I,6,0)),"Yes",IF(OR(VLOOKUP(C201,'Extract -prev'!C:I,6,0)="Closed",VLOOKUP(C201,'Extract -prev'!C:I,6,0)="Resolved"),"No","Yes"))</f>
        <v>No</v>
      </c>
      <c r="AB201" s="1" t="s">
        <v>548</v>
      </c>
      <c r="AC201" s="1"/>
      <c r="AD201" s="1"/>
    </row>
    <row r="202" spans="1:30" x14ac:dyDescent="0.25">
      <c r="A202" s="1" t="s">
        <v>676</v>
      </c>
      <c r="B202" s="1" t="s">
        <v>562</v>
      </c>
      <c r="C202" s="1" t="s">
        <v>4420</v>
      </c>
      <c r="D202" s="25">
        <v>43390.803842592592</v>
      </c>
      <c r="E202" s="25">
        <v>43396.819351851853</v>
      </c>
      <c r="F202" s="1" t="s">
        <v>911</v>
      </c>
      <c r="G202" s="1" t="s">
        <v>90</v>
      </c>
      <c r="H202" s="1" t="s">
        <v>1341</v>
      </c>
      <c r="I202" s="1" t="s">
        <v>91</v>
      </c>
      <c r="J202" s="1" t="s">
        <v>1118</v>
      </c>
      <c r="K202" s="1" t="s">
        <v>4421</v>
      </c>
      <c r="L202" s="1" t="s">
        <v>5023</v>
      </c>
      <c r="M202" s="1" t="s">
        <v>793</v>
      </c>
      <c r="N202" s="1" t="s">
        <v>40</v>
      </c>
      <c r="O202" s="1" t="s">
        <v>2197</v>
      </c>
      <c r="P202" s="1"/>
      <c r="Q202" s="1" t="s">
        <v>92</v>
      </c>
      <c r="R202" s="1" t="s">
        <v>544</v>
      </c>
      <c r="S202" s="1" t="s">
        <v>545</v>
      </c>
      <c r="T202" s="1"/>
      <c r="U202" s="1"/>
      <c r="V202" s="1" t="s">
        <v>966</v>
      </c>
      <c r="W202" s="1" t="s">
        <v>967</v>
      </c>
      <c r="X202" s="1"/>
      <c r="Y202" s="25">
        <v>43396.81962962963</v>
      </c>
      <c r="Z202" s="106" t="s">
        <v>548</v>
      </c>
      <c r="AA202" s="1" t="str">
        <f>IF(ISNA(VLOOKUP(C202,'Extract -prev'!C:I,6,0)),"Yes",IF(OR(VLOOKUP(C202,'Extract -prev'!C:I,6,0)="Closed",VLOOKUP(C202,'Extract -prev'!C:I,6,0)="Resolved"),"No","Yes"))</f>
        <v>No</v>
      </c>
      <c r="AB202" s="1" t="s">
        <v>548</v>
      </c>
      <c r="AC202" s="1"/>
      <c r="AD202" s="1"/>
    </row>
    <row r="203" spans="1:30" x14ac:dyDescent="0.25">
      <c r="A203" s="1" t="s">
        <v>676</v>
      </c>
      <c r="B203" s="1" t="s">
        <v>562</v>
      </c>
      <c r="C203" s="1" t="s">
        <v>4786</v>
      </c>
      <c r="D203" s="25">
        <v>43396.140856481485</v>
      </c>
      <c r="E203" s="25">
        <v>43396.821122685185</v>
      </c>
      <c r="F203" s="1" t="s">
        <v>1100</v>
      </c>
      <c r="G203" s="1" t="s">
        <v>90</v>
      </c>
      <c r="H203" s="1" t="s">
        <v>1341</v>
      </c>
      <c r="I203" s="1" t="s">
        <v>91</v>
      </c>
      <c r="J203" s="1" t="s">
        <v>1118</v>
      </c>
      <c r="K203" s="1" t="s">
        <v>4787</v>
      </c>
      <c r="L203" s="1" t="s">
        <v>4999</v>
      </c>
      <c r="M203" s="1" t="s">
        <v>793</v>
      </c>
      <c r="N203" s="1" t="s">
        <v>929</v>
      </c>
      <c r="O203" s="1" t="s">
        <v>948</v>
      </c>
      <c r="P203" s="1"/>
      <c r="Q203" s="1" t="s">
        <v>92</v>
      </c>
      <c r="R203" s="1" t="s">
        <v>544</v>
      </c>
      <c r="S203" s="1" t="s">
        <v>545</v>
      </c>
      <c r="T203" s="1"/>
      <c r="U203" s="1"/>
      <c r="V203" s="1" t="s">
        <v>1321</v>
      </c>
      <c r="W203" s="1" t="s">
        <v>964</v>
      </c>
      <c r="X203" s="1"/>
      <c r="Y203" s="25">
        <v>43396.821400462963</v>
      </c>
      <c r="Z203" s="106" t="s">
        <v>548</v>
      </c>
      <c r="AA203" s="1" t="str">
        <f>IF(ISNA(VLOOKUP(C203,'Extract -prev'!C:I,6,0)),"Yes",IF(OR(VLOOKUP(C203,'Extract -prev'!C:I,6,0)="Closed",VLOOKUP(C203,'Extract -prev'!C:I,6,0)="Resolved"),"No","Yes"))</f>
        <v>No</v>
      </c>
      <c r="AB203" s="1" t="s">
        <v>548</v>
      </c>
      <c r="AC203" s="1"/>
      <c r="AD203" s="1"/>
    </row>
    <row r="204" spans="1:30" x14ac:dyDescent="0.25">
      <c r="A204" s="1" t="s">
        <v>676</v>
      </c>
      <c r="B204" s="1" t="s">
        <v>562</v>
      </c>
      <c r="C204" s="1" t="s">
        <v>4811</v>
      </c>
      <c r="D204" s="25">
        <v>43396.052199074074</v>
      </c>
      <c r="E204" s="25">
        <v>43396.821655092594</v>
      </c>
      <c r="F204" s="1" t="s">
        <v>910</v>
      </c>
      <c r="G204" s="1" t="s">
        <v>90</v>
      </c>
      <c r="H204" s="1" t="s">
        <v>1341</v>
      </c>
      <c r="I204" s="1" t="s">
        <v>91</v>
      </c>
      <c r="J204" s="1" t="s">
        <v>1118</v>
      </c>
      <c r="K204" s="1" t="s">
        <v>4812</v>
      </c>
      <c r="L204" s="1" t="s">
        <v>5006</v>
      </c>
      <c r="M204" s="1" t="s">
        <v>793</v>
      </c>
      <c r="N204" s="1" t="s">
        <v>41</v>
      </c>
      <c r="O204" s="1" t="s">
        <v>944</v>
      </c>
      <c r="P204" s="1"/>
      <c r="Q204" s="1" t="s">
        <v>92</v>
      </c>
      <c r="R204" s="1" t="s">
        <v>544</v>
      </c>
      <c r="S204" s="1" t="s">
        <v>545</v>
      </c>
      <c r="T204" s="1"/>
      <c r="U204" s="1"/>
      <c r="V204" s="1" t="s">
        <v>1098</v>
      </c>
      <c r="W204" s="1" t="s">
        <v>1099</v>
      </c>
      <c r="X204" s="1"/>
      <c r="Y204" s="25">
        <v>43396.821921296294</v>
      </c>
      <c r="Z204" s="106" t="s">
        <v>548</v>
      </c>
      <c r="AA204" s="1" t="str">
        <f>IF(ISNA(VLOOKUP(C204,'Extract -prev'!C:I,6,0)),"Yes",IF(OR(VLOOKUP(C204,'Extract -prev'!C:I,6,0)="Closed",VLOOKUP(C204,'Extract -prev'!C:I,6,0)="Resolved"),"No","Yes"))</f>
        <v>No</v>
      </c>
      <c r="AB204" s="1" t="s">
        <v>548</v>
      </c>
      <c r="AC204" s="1"/>
      <c r="AD204" s="1"/>
    </row>
    <row r="205" spans="1:30" x14ac:dyDescent="0.25">
      <c r="A205" s="1" t="s">
        <v>676</v>
      </c>
      <c r="B205" s="1" t="s">
        <v>562</v>
      </c>
      <c r="C205" s="1" t="s">
        <v>4634</v>
      </c>
      <c r="D205" s="25">
        <v>43392.953912037039</v>
      </c>
      <c r="E205" s="25">
        <v>43396.822847222225</v>
      </c>
      <c r="F205" s="1" t="s">
        <v>933</v>
      </c>
      <c r="G205" s="1" t="s">
        <v>90</v>
      </c>
      <c r="H205" s="1" t="s">
        <v>1341</v>
      </c>
      <c r="I205" s="1" t="s">
        <v>91</v>
      </c>
      <c r="J205" s="1" t="s">
        <v>1118</v>
      </c>
      <c r="K205" s="1" t="s">
        <v>4635</v>
      </c>
      <c r="L205" s="1" t="s">
        <v>5017</v>
      </c>
      <c r="M205" s="1" t="s">
        <v>793</v>
      </c>
      <c r="N205" s="1" t="s">
        <v>40</v>
      </c>
      <c r="O205" s="1" t="s">
        <v>732</v>
      </c>
      <c r="P205" s="1"/>
      <c r="Q205" s="1" t="s">
        <v>92</v>
      </c>
      <c r="R205" s="1" t="s">
        <v>544</v>
      </c>
      <c r="S205" s="1" t="s">
        <v>545</v>
      </c>
      <c r="T205" s="1"/>
      <c r="U205" s="1"/>
      <c r="V205" s="1" t="s">
        <v>966</v>
      </c>
      <c r="W205" s="1" t="s">
        <v>967</v>
      </c>
      <c r="X205" s="1"/>
      <c r="Y205" s="25">
        <v>43396.823125000003</v>
      </c>
      <c r="Z205" s="106" t="s">
        <v>548</v>
      </c>
      <c r="AA205" s="1" t="str">
        <f>IF(ISNA(VLOOKUP(C205,'Extract -prev'!C:I,6,0)),"Yes",IF(OR(VLOOKUP(C205,'Extract -prev'!C:I,6,0)="Closed",VLOOKUP(C205,'Extract -prev'!C:I,6,0)="Resolved"),"No","Yes"))</f>
        <v>No</v>
      </c>
      <c r="AB205" s="1" t="s">
        <v>548</v>
      </c>
      <c r="AC205" s="1"/>
      <c r="AD205" s="1"/>
    </row>
    <row r="206" spans="1:30" x14ac:dyDescent="0.25">
      <c r="A206" s="1" t="s">
        <v>676</v>
      </c>
      <c r="B206" s="1" t="s">
        <v>562</v>
      </c>
      <c r="C206" s="1" t="s">
        <v>4990</v>
      </c>
      <c r="D206" s="25">
        <v>43396.819050925929</v>
      </c>
      <c r="E206" s="25">
        <v>43396.82366898148</v>
      </c>
      <c r="F206" s="1" t="s">
        <v>1100</v>
      </c>
      <c r="G206" s="1" t="s">
        <v>90</v>
      </c>
      <c r="H206" s="1" t="s">
        <v>1341</v>
      </c>
      <c r="I206" s="1" t="s">
        <v>91</v>
      </c>
      <c r="J206" s="1" t="s">
        <v>1118</v>
      </c>
      <c r="K206" s="1" t="s">
        <v>4991</v>
      </c>
      <c r="L206" s="1" t="s">
        <v>4992</v>
      </c>
      <c r="M206" s="1" t="s">
        <v>793</v>
      </c>
      <c r="N206" s="1" t="s">
        <v>41</v>
      </c>
      <c r="O206" s="1" t="s">
        <v>602</v>
      </c>
      <c r="P206" s="1"/>
      <c r="Q206" s="1" t="s">
        <v>92</v>
      </c>
      <c r="R206" s="1" t="s">
        <v>544</v>
      </c>
      <c r="S206" s="1" t="s">
        <v>545</v>
      </c>
      <c r="T206" s="1"/>
      <c r="U206" s="1"/>
      <c r="V206" s="1" t="s">
        <v>966</v>
      </c>
      <c r="W206" s="1" t="s">
        <v>967</v>
      </c>
      <c r="X206" s="1"/>
      <c r="Y206" s="25">
        <v>43396.823958333334</v>
      </c>
      <c r="Z206" s="106" t="s">
        <v>548</v>
      </c>
      <c r="AA206" s="1" t="str">
        <f>IF(ISNA(VLOOKUP(C206,'Extract -prev'!C:I,6,0)),"Yes",IF(OR(VLOOKUP(C206,'Extract -prev'!C:I,6,0)="Closed",VLOOKUP(C206,'Extract -prev'!C:I,6,0)="Resolved"),"No","Yes"))</f>
        <v>No</v>
      </c>
      <c r="AB206" s="1" t="s">
        <v>548</v>
      </c>
      <c r="AC206" s="1"/>
      <c r="AD206" s="1"/>
    </row>
    <row r="207" spans="1:30" x14ac:dyDescent="0.25">
      <c r="A207" s="1" t="s">
        <v>676</v>
      </c>
      <c r="B207" s="1" t="s">
        <v>562</v>
      </c>
      <c r="C207" s="1" t="s">
        <v>4821</v>
      </c>
      <c r="D207" s="25">
        <v>43395.939351851855</v>
      </c>
      <c r="E207" s="25">
        <v>43396.824317129627</v>
      </c>
      <c r="F207" s="1" t="s">
        <v>910</v>
      </c>
      <c r="G207" s="1" t="s">
        <v>90</v>
      </c>
      <c r="H207" s="1" t="s">
        <v>1341</v>
      </c>
      <c r="I207" s="1" t="s">
        <v>91</v>
      </c>
      <c r="J207" s="1" t="s">
        <v>1118</v>
      </c>
      <c r="K207" s="1" t="s">
        <v>4822</v>
      </c>
      <c r="L207" s="1" t="s">
        <v>5009</v>
      </c>
      <c r="M207" s="1" t="s">
        <v>793</v>
      </c>
      <c r="N207" s="1" t="s">
        <v>41</v>
      </c>
      <c r="O207" s="1" t="s">
        <v>934</v>
      </c>
      <c r="P207" s="1"/>
      <c r="Q207" s="1" t="s">
        <v>92</v>
      </c>
      <c r="R207" s="1" t="s">
        <v>544</v>
      </c>
      <c r="S207" s="1" t="s">
        <v>545</v>
      </c>
      <c r="T207" s="1"/>
      <c r="U207" s="1"/>
      <c r="V207" s="1" t="s">
        <v>966</v>
      </c>
      <c r="W207" s="1" t="s">
        <v>967</v>
      </c>
      <c r="X207" s="1"/>
      <c r="Y207" s="25">
        <v>43396.824594907404</v>
      </c>
      <c r="Z207" s="106" t="s">
        <v>548</v>
      </c>
      <c r="AA207" s="1" t="str">
        <f>IF(ISNA(VLOOKUP(C207,'Extract -prev'!C:I,6,0)),"Yes",IF(OR(VLOOKUP(C207,'Extract -prev'!C:I,6,0)="Closed",VLOOKUP(C207,'Extract -prev'!C:I,6,0)="Resolved"),"No","Yes"))</f>
        <v>No</v>
      </c>
      <c r="AB207" s="1" t="s">
        <v>548</v>
      </c>
      <c r="AC207" s="1"/>
      <c r="AD207" s="1"/>
    </row>
    <row r="208" spans="1:30" x14ac:dyDescent="0.25">
      <c r="A208" s="1" t="s">
        <v>676</v>
      </c>
      <c r="B208" s="1" t="s">
        <v>562</v>
      </c>
      <c r="C208" s="1" t="s">
        <v>4274</v>
      </c>
      <c r="D208" s="25">
        <v>43392.470231481479</v>
      </c>
      <c r="E208" s="25">
        <v>43396.824363425927</v>
      </c>
      <c r="F208" s="1" t="s">
        <v>933</v>
      </c>
      <c r="G208" s="1" t="s">
        <v>90</v>
      </c>
      <c r="H208" s="1" t="s">
        <v>1341</v>
      </c>
      <c r="I208" s="1" t="s">
        <v>91</v>
      </c>
      <c r="J208" s="1" t="s">
        <v>1118</v>
      </c>
      <c r="K208" s="1" t="s">
        <v>1414</v>
      </c>
      <c r="L208" s="1" t="s">
        <v>5019</v>
      </c>
      <c r="M208" s="1" t="s">
        <v>793</v>
      </c>
      <c r="N208" s="1" t="s">
        <v>40</v>
      </c>
      <c r="O208" s="1" t="s">
        <v>732</v>
      </c>
      <c r="P208" s="1"/>
      <c r="Q208" s="1" t="s">
        <v>92</v>
      </c>
      <c r="R208" s="1" t="s">
        <v>544</v>
      </c>
      <c r="S208" s="1" t="s">
        <v>545</v>
      </c>
      <c r="T208" s="1"/>
      <c r="U208" s="1"/>
      <c r="V208" s="1" t="s">
        <v>1358</v>
      </c>
      <c r="W208" s="1" t="s">
        <v>1359</v>
      </c>
      <c r="X208" s="1"/>
      <c r="Y208" s="25">
        <v>43396.824641203704</v>
      </c>
      <c r="Z208" s="106" t="s">
        <v>548</v>
      </c>
      <c r="AA208" s="1" t="str">
        <f>IF(ISNA(VLOOKUP(C208,'Extract -prev'!C:I,6,0)),"Yes",IF(OR(VLOOKUP(C208,'Extract -prev'!C:I,6,0)="Closed",VLOOKUP(C208,'Extract -prev'!C:I,6,0)="Resolved"),"No","Yes"))</f>
        <v>No</v>
      </c>
      <c r="AB208" s="1" t="s">
        <v>548</v>
      </c>
      <c r="AC208" s="1"/>
      <c r="AD208" s="1"/>
    </row>
    <row r="209" spans="1:30" x14ac:dyDescent="0.25">
      <c r="A209" s="1" t="s">
        <v>676</v>
      </c>
      <c r="B209" s="1" t="s">
        <v>562</v>
      </c>
      <c r="C209" s="1" t="s">
        <v>4770</v>
      </c>
      <c r="D209" s="25">
        <v>43396.125868055555</v>
      </c>
      <c r="E209" s="25">
        <v>43396.827696759261</v>
      </c>
      <c r="F209" s="1" t="s">
        <v>933</v>
      </c>
      <c r="G209" s="1" t="s">
        <v>90</v>
      </c>
      <c r="H209" s="1" t="s">
        <v>1341</v>
      </c>
      <c r="I209" s="1" t="s">
        <v>91</v>
      </c>
      <c r="J209" s="1" t="s">
        <v>1118</v>
      </c>
      <c r="K209" s="1" t="s">
        <v>4771</v>
      </c>
      <c r="L209" s="1" t="s">
        <v>4995</v>
      </c>
      <c r="M209" s="1" t="s">
        <v>793</v>
      </c>
      <c r="N209" s="1" t="s">
        <v>40</v>
      </c>
      <c r="O209" s="1" t="s">
        <v>732</v>
      </c>
      <c r="P209" s="1"/>
      <c r="Q209" s="1" t="s">
        <v>92</v>
      </c>
      <c r="R209" s="1" t="s">
        <v>544</v>
      </c>
      <c r="S209" s="1" t="s">
        <v>545</v>
      </c>
      <c r="T209" s="1"/>
      <c r="U209" s="1"/>
      <c r="V209" s="1" t="s">
        <v>966</v>
      </c>
      <c r="W209" s="1" t="s">
        <v>967</v>
      </c>
      <c r="X209" s="1"/>
      <c r="Y209" s="25">
        <v>43396.827986111108</v>
      </c>
      <c r="Z209" s="106" t="s">
        <v>548</v>
      </c>
      <c r="AA209" s="1" t="str">
        <f>IF(ISNA(VLOOKUP(C209,'Extract -prev'!C:I,6,0)),"Yes",IF(OR(VLOOKUP(C209,'Extract -prev'!C:I,6,0)="Closed",VLOOKUP(C209,'Extract -prev'!C:I,6,0)="Resolved"),"No","Yes"))</f>
        <v>No</v>
      </c>
      <c r="AB209" s="1" t="s">
        <v>548</v>
      </c>
      <c r="AC209" s="1"/>
      <c r="AD209" s="1"/>
    </row>
    <row r="210" spans="1:30" x14ac:dyDescent="0.25">
      <c r="A210" s="1" t="s">
        <v>676</v>
      </c>
      <c r="B210" s="1" t="s">
        <v>562</v>
      </c>
      <c r="C210" s="1" t="s">
        <v>4768</v>
      </c>
      <c r="D210" s="25">
        <v>43396.163113425922</v>
      </c>
      <c r="E210" s="25">
        <v>43396.829583333332</v>
      </c>
      <c r="F210" s="1" t="s">
        <v>1100</v>
      </c>
      <c r="G210" s="1" t="s">
        <v>90</v>
      </c>
      <c r="H210" s="1" t="s">
        <v>1341</v>
      </c>
      <c r="I210" s="1" t="s">
        <v>91</v>
      </c>
      <c r="J210" s="1" t="s">
        <v>1118</v>
      </c>
      <c r="K210" s="1" t="s">
        <v>4769</v>
      </c>
      <c r="L210" s="1" t="s">
        <v>4994</v>
      </c>
      <c r="M210" s="1" t="s">
        <v>793</v>
      </c>
      <c r="N210" s="1" t="s">
        <v>41</v>
      </c>
      <c r="O210" s="1" t="s">
        <v>1005</v>
      </c>
      <c r="P210" s="1"/>
      <c r="Q210" s="1" t="s">
        <v>92</v>
      </c>
      <c r="R210" s="1" t="s">
        <v>544</v>
      </c>
      <c r="S210" s="1" t="s">
        <v>545</v>
      </c>
      <c r="T210" s="1"/>
      <c r="U210" s="1"/>
      <c r="V210" s="1" t="s">
        <v>1307</v>
      </c>
      <c r="W210" s="1" t="s">
        <v>1308</v>
      </c>
      <c r="X210" s="1"/>
      <c r="Y210" s="25">
        <v>43396.829861111109</v>
      </c>
      <c r="Z210" s="106" t="s">
        <v>548</v>
      </c>
      <c r="AA210" s="1" t="str">
        <f>IF(ISNA(VLOOKUP(C210,'Extract -prev'!C:I,6,0)),"Yes",IF(OR(VLOOKUP(C210,'Extract -prev'!C:I,6,0)="Closed",VLOOKUP(C210,'Extract -prev'!C:I,6,0)="Resolved"),"No","Yes"))</f>
        <v>No</v>
      </c>
      <c r="AB210" s="1" t="s">
        <v>548</v>
      </c>
      <c r="AC210" s="1"/>
      <c r="AD210" s="1"/>
    </row>
    <row r="211" spans="1:30" x14ac:dyDescent="0.25">
      <c r="A211" s="1" t="s">
        <v>676</v>
      </c>
      <c r="B211" s="1" t="s">
        <v>562</v>
      </c>
      <c r="C211" s="1" t="s">
        <v>4795</v>
      </c>
      <c r="D211" s="25">
        <v>43396.097187500003</v>
      </c>
      <c r="E211" s="25">
        <v>43396.829687500001</v>
      </c>
      <c r="F211" s="1" t="s">
        <v>933</v>
      </c>
      <c r="G211" s="1" t="s">
        <v>90</v>
      </c>
      <c r="H211" s="1" t="s">
        <v>1341</v>
      </c>
      <c r="I211" s="1" t="s">
        <v>91</v>
      </c>
      <c r="J211" s="1" t="s">
        <v>1118</v>
      </c>
      <c r="K211" s="1" t="s">
        <v>4796</v>
      </c>
      <c r="L211" s="1" t="s">
        <v>5001</v>
      </c>
      <c r="M211" s="1" t="s">
        <v>793</v>
      </c>
      <c r="N211" s="1" t="s">
        <v>40</v>
      </c>
      <c r="O211" s="1" t="s">
        <v>932</v>
      </c>
      <c r="P211" s="1"/>
      <c r="Q211" s="1" t="s">
        <v>92</v>
      </c>
      <c r="R211" s="1" t="s">
        <v>544</v>
      </c>
      <c r="S211" s="1" t="s">
        <v>545</v>
      </c>
      <c r="T211" s="1"/>
      <c r="U211" s="1"/>
      <c r="V211" s="1" t="s">
        <v>1260</v>
      </c>
      <c r="W211" s="1" t="s">
        <v>1006</v>
      </c>
      <c r="X211" s="1"/>
      <c r="Y211" s="25">
        <v>43396.829965277779</v>
      </c>
      <c r="Z211" s="106" t="s">
        <v>548</v>
      </c>
      <c r="AA211" s="1" t="str">
        <f>IF(ISNA(VLOOKUP(C211,'Extract -prev'!C:I,6,0)),"Yes",IF(OR(VLOOKUP(C211,'Extract -prev'!C:I,6,0)="Closed",VLOOKUP(C211,'Extract -prev'!C:I,6,0)="Resolved"),"No","Yes"))</f>
        <v>No</v>
      </c>
      <c r="AB211" s="1" t="s">
        <v>548</v>
      </c>
      <c r="AC211" s="1"/>
      <c r="AD211" s="1"/>
    </row>
    <row r="212" spans="1:30" x14ac:dyDescent="0.25">
      <c r="A212" s="1" t="s">
        <v>676</v>
      </c>
      <c r="B212" s="1" t="s">
        <v>562</v>
      </c>
      <c r="C212" s="1" t="s">
        <v>4807</v>
      </c>
      <c r="D212" s="25">
        <v>43396.093090277776</v>
      </c>
      <c r="E212" s="25">
        <v>43396.832511574074</v>
      </c>
      <c r="F212" s="1" t="s">
        <v>933</v>
      </c>
      <c r="G212" s="1" t="s">
        <v>90</v>
      </c>
      <c r="H212" s="1" t="s">
        <v>1341</v>
      </c>
      <c r="I212" s="1" t="s">
        <v>91</v>
      </c>
      <c r="J212" s="1" t="s">
        <v>1118</v>
      </c>
      <c r="K212" s="1" t="s">
        <v>4808</v>
      </c>
      <c r="L212" s="1" t="s">
        <v>5004</v>
      </c>
      <c r="M212" s="1" t="s">
        <v>793</v>
      </c>
      <c r="N212" s="1" t="s">
        <v>40</v>
      </c>
      <c r="O212" s="1" t="s">
        <v>932</v>
      </c>
      <c r="P212" s="1"/>
      <c r="Q212" s="1" t="s">
        <v>92</v>
      </c>
      <c r="R212" s="1" t="s">
        <v>544</v>
      </c>
      <c r="S212" s="1" t="s">
        <v>545</v>
      </c>
      <c r="T212" s="1"/>
      <c r="U212" s="1"/>
      <c r="V212" s="1" t="s">
        <v>1260</v>
      </c>
      <c r="W212" s="1" t="s">
        <v>1006</v>
      </c>
      <c r="X212" s="1"/>
      <c r="Y212" s="25">
        <v>43396.832777777781</v>
      </c>
      <c r="Z212" s="106" t="s">
        <v>548</v>
      </c>
      <c r="AA212" s="1" t="str">
        <f>IF(ISNA(VLOOKUP(C212,'Extract -prev'!C:I,6,0)),"Yes",IF(OR(VLOOKUP(C212,'Extract -prev'!C:I,6,0)="Closed",VLOOKUP(C212,'Extract -prev'!C:I,6,0)="Resolved"),"No","Yes"))</f>
        <v>No</v>
      </c>
      <c r="AB212" s="1" t="s">
        <v>548</v>
      </c>
      <c r="AC212" s="1"/>
      <c r="AD212" s="1"/>
    </row>
    <row r="213" spans="1:30" x14ac:dyDescent="0.25">
      <c r="A213" s="1" t="s">
        <v>676</v>
      </c>
      <c r="B213" s="1" t="s">
        <v>562</v>
      </c>
      <c r="C213" s="1" t="s">
        <v>4817</v>
      </c>
      <c r="D213" s="25">
        <v>43395.945416666669</v>
      </c>
      <c r="E213" s="25">
        <v>43396.8358912037</v>
      </c>
      <c r="F213" s="1" t="s">
        <v>933</v>
      </c>
      <c r="G213" s="1" t="s">
        <v>90</v>
      </c>
      <c r="H213" s="1" t="s">
        <v>1341</v>
      </c>
      <c r="I213" s="1" t="s">
        <v>91</v>
      </c>
      <c r="J213" s="1" t="s">
        <v>1118</v>
      </c>
      <c r="K213" s="1" t="s">
        <v>4818</v>
      </c>
      <c r="L213" s="1" t="s">
        <v>5008</v>
      </c>
      <c r="M213" s="1" t="s">
        <v>793</v>
      </c>
      <c r="N213" s="1" t="s">
        <v>41</v>
      </c>
      <c r="O213" s="1" t="s">
        <v>1104</v>
      </c>
      <c r="P213" s="1"/>
      <c r="Q213" s="1" t="s">
        <v>92</v>
      </c>
      <c r="R213" s="1" t="s">
        <v>544</v>
      </c>
      <c r="S213" s="1" t="s">
        <v>545</v>
      </c>
      <c r="T213" s="1"/>
      <c r="U213" s="1"/>
      <c r="V213" s="1" t="s">
        <v>966</v>
      </c>
      <c r="W213" s="1" t="s">
        <v>967</v>
      </c>
      <c r="X213" s="1"/>
      <c r="Y213" s="25">
        <v>43396.836180555554</v>
      </c>
      <c r="Z213" s="106" t="s">
        <v>548</v>
      </c>
      <c r="AA213" s="1" t="str">
        <f>IF(ISNA(VLOOKUP(C213,'Extract -prev'!C:I,6,0)),"Yes",IF(OR(VLOOKUP(C213,'Extract -prev'!C:I,6,0)="Closed",VLOOKUP(C213,'Extract -prev'!C:I,6,0)="Resolved"),"No","Yes"))</f>
        <v>No</v>
      </c>
      <c r="AB213" s="1" t="s">
        <v>548</v>
      </c>
      <c r="AC213" s="1"/>
      <c r="AD213" s="1"/>
    </row>
    <row r="214" spans="1:30" x14ac:dyDescent="0.25">
      <c r="A214" s="1" t="s">
        <v>676</v>
      </c>
      <c r="B214" s="1" t="s">
        <v>562</v>
      </c>
      <c r="C214" s="1" t="s">
        <v>4829</v>
      </c>
      <c r="D214" s="25">
        <v>43395.881458333337</v>
      </c>
      <c r="E214" s="25">
        <v>43396.83934027778</v>
      </c>
      <c r="F214" s="1" t="s">
        <v>933</v>
      </c>
      <c r="G214" s="1" t="s">
        <v>90</v>
      </c>
      <c r="H214" s="1" t="s">
        <v>1341</v>
      </c>
      <c r="I214" s="1" t="s">
        <v>91</v>
      </c>
      <c r="J214" s="1" t="s">
        <v>1118</v>
      </c>
      <c r="K214" s="1" t="s">
        <v>4830</v>
      </c>
      <c r="L214" s="1" t="s">
        <v>5011</v>
      </c>
      <c r="M214" s="1" t="s">
        <v>793</v>
      </c>
      <c r="N214" s="1" t="s">
        <v>929</v>
      </c>
      <c r="O214" s="1" t="s">
        <v>1257</v>
      </c>
      <c r="P214" s="1"/>
      <c r="Q214" s="1" t="s">
        <v>92</v>
      </c>
      <c r="R214" s="1" t="s">
        <v>544</v>
      </c>
      <c r="S214" s="1" t="s">
        <v>545</v>
      </c>
      <c r="T214" s="1"/>
      <c r="U214" s="1"/>
      <c r="V214" s="1" t="s">
        <v>966</v>
      </c>
      <c r="W214" s="1" t="s">
        <v>967</v>
      </c>
      <c r="X214" s="1"/>
      <c r="Y214" s="25">
        <v>43396.839618055557</v>
      </c>
      <c r="Z214" s="106" t="s">
        <v>548</v>
      </c>
      <c r="AA214" s="1" t="str">
        <f>IF(ISNA(VLOOKUP(C214,'Extract -prev'!C:I,6,0)),"Yes",IF(OR(VLOOKUP(C214,'Extract -prev'!C:I,6,0)="Closed",VLOOKUP(C214,'Extract -prev'!C:I,6,0)="Resolved"),"No","Yes"))</f>
        <v>No</v>
      </c>
      <c r="AB214" s="1" t="s">
        <v>548</v>
      </c>
      <c r="AC214" s="1"/>
      <c r="AD214" s="1"/>
    </row>
    <row r="215" spans="1:30" x14ac:dyDescent="0.25">
      <c r="A215" s="1" t="s">
        <v>676</v>
      </c>
      <c r="B215" s="1" t="s">
        <v>562</v>
      </c>
      <c r="C215" s="1" t="s">
        <v>3966</v>
      </c>
      <c r="D215" s="25">
        <v>43390.680347222224</v>
      </c>
      <c r="E215" s="25">
        <v>43396.842546296299</v>
      </c>
      <c r="F215" s="1" t="s">
        <v>1100</v>
      </c>
      <c r="G215" s="1" t="s">
        <v>90</v>
      </c>
      <c r="H215" s="1" t="s">
        <v>1341</v>
      </c>
      <c r="I215" s="1" t="s">
        <v>91</v>
      </c>
      <c r="J215" s="1" t="s">
        <v>1118</v>
      </c>
      <c r="K215" s="1" t="s">
        <v>3967</v>
      </c>
      <c r="L215" s="1" t="s">
        <v>5024</v>
      </c>
      <c r="M215" s="1" t="s">
        <v>793</v>
      </c>
      <c r="N215" s="1" t="s">
        <v>41</v>
      </c>
      <c r="O215" s="1" t="s">
        <v>934</v>
      </c>
      <c r="P215" s="1"/>
      <c r="Q215" s="1" t="s">
        <v>92</v>
      </c>
      <c r="R215" s="1" t="s">
        <v>544</v>
      </c>
      <c r="S215" s="1" t="s">
        <v>545</v>
      </c>
      <c r="T215" s="1"/>
      <c r="U215" s="1"/>
      <c r="V215" s="1" t="s">
        <v>1633</v>
      </c>
      <c r="W215" s="1" t="s">
        <v>964</v>
      </c>
      <c r="X215" s="1"/>
      <c r="Y215" s="25">
        <v>43396.842824074076</v>
      </c>
      <c r="Z215" s="106" t="s">
        <v>548</v>
      </c>
      <c r="AA215" s="1" t="str">
        <f>IF(ISNA(VLOOKUP(C215,'Extract -prev'!C:I,6,0)),"Yes",IF(OR(VLOOKUP(C215,'Extract -prev'!C:I,6,0)="Closed",VLOOKUP(C215,'Extract -prev'!C:I,6,0)="Resolved"),"No","Yes"))</f>
        <v>No</v>
      </c>
      <c r="AB215" s="1" t="s">
        <v>548</v>
      </c>
      <c r="AC215" s="1"/>
      <c r="AD215" s="1"/>
    </row>
    <row r="216" spans="1:30" x14ac:dyDescent="0.25">
      <c r="A216" s="1" t="s">
        <v>676</v>
      </c>
      <c r="B216" s="1" t="s">
        <v>562</v>
      </c>
      <c r="C216" s="1" t="s">
        <v>4979</v>
      </c>
      <c r="D216" s="25">
        <v>43397.006990740738</v>
      </c>
      <c r="E216" s="25">
        <v>43397.008125</v>
      </c>
      <c r="F216" s="1"/>
      <c r="G216" s="1" t="s">
        <v>90</v>
      </c>
      <c r="H216" s="1" t="s">
        <v>943</v>
      </c>
      <c r="I216" s="1" t="s">
        <v>91</v>
      </c>
      <c r="J216" s="1" t="s">
        <v>1118</v>
      </c>
      <c r="K216" s="1" t="s">
        <v>4980</v>
      </c>
      <c r="L216" s="1"/>
      <c r="M216" s="1"/>
      <c r="N216" s="1"/>
      <c r="O216" s="1"/>
      <c r="P216" s="1"/>
      <c r="Q216" s="1" t="s">
        <v>92</v>
      </c>
      <c r="R216" s="1" t="s">
        <v>544</v>
      </c>
      <c r="S216" s="1" t="s">
        <v>545</v>
      </c>
      <c r="T216" s="1"/>
      <c r="U216" s="1"/>
      <c r="V216" s="1" t="s">
        <v>2628</v>
      </c>
      <c r="W216" s="1" t="s">
        <v>2629</v>
      </c>
      <c r="X216" s="1"/>
      <c r="Y216" s="25">
        <v>43397.008298611108</v>
      </c>
      <c r="Z216" s="106" t="s">
        <v>548</v>
      </c>
      <c r="AA216" s="1"/>
      <c r="AB216" s="1" t="s">
        <v>548</v>
      </c>
      <c r="AC216" s="1"/>
      <c r="AD216" s="1"/>
    </row>
    <row r="217" spans="1:30" x14ac:dyDescent="0.25">
      <c r="A217" s="1" t="s">
        <v>676</v>
      </c>
      <c r="B217" s="1" t="s">
        <v>562</v>
      </c>
      <c r="C217" s="1" t="s">
        <v>4833</v>
      </c>
      <c r="D217" s="25">
        <v>43395.860555555555</v>
      </c>
      <c r="E217" s="25">
        <v>43397.547361111108</v>
      </c>
      <c r="F217" s="1" t="s">
        <v>910</v>
      </c>
      <c r="G217" s="1" t="s">
        <v>90</v>
      </c>
      <c r="H217" s="1" t="s">
        <v>1341</v>
      </c>
      <c r="I217" s="1" t="s">
        <v>91</v>
      </c>
      <c r="J217" s="1" t="s">
        <v>1118</v>
      </c>
      <c r="K217" s="1" t="s">
        <v>4834</v>
      </c>
      <c r="L217" s="1" t="s">
        <v>5012</v>
      </c>
      <c r="M217" s="1" t="s">
        <v>793</v>
      </c>
      <c r="N217" s="1" t="s">
        <v>40</v>
      </c>
      <c r="O217" s="1" t="s">
        <v>1256</v>
      </c>
      <c r="P217" s="1"/>
      <c r="Q217" s="1" t="s">
        <v>92</v>
      </c>
      <c r="R217" s="1" t="s">
        <v>544</v>
      </c>
      <c r="S217" s="1" t="s">
        <v>545</v>
      </c>
      <c r="T217" s="1"/>
      <c r="U217" s="1"/>
      <c r="V217" s="1" t="s">
        <v>966</v>
      </c>
      <c r="W217" s="1" t="s">
        <v>967</v>
      </c>
      <c r="X217" s="1"/>
      <c r="Y217" s="25">
        <v>43397.547662037039</v>
      </c>
      <c r="Z217" s="106" t="s">
        <v>548</v>
      </c>
      <c r="AA217" s="1" t="str">
        <f>IF(ISNA(VLOOKUP(C217,'Extract -prev'!C:I,6,0)),"Yes",IF(OR(VLOOKUP(C217,'Extract -prev'!C:I,6,0)="Closed",VLOOKUP(C217,'Extract -prev'!C:I,6,0)="Resolved"),"No","Yes"))</f>
        <v>No</v>
      </c>
      <c r="AB217" s="1" t="s">
        <v>548</v>
      </c>
      <c r="AC217" s="1"/>
      <c r="AD217" s="1"/>
    </row>
    <row r="218" spans="1:30" x14ac:dyDescent="0.25">
      <c r="A218" s="1" t="s">
        <v>676</v>
      </c>
      <c r="B218" s="1" t="s">
        <v>562</v>
      </c>
      <c r="C218" s="1" t="s">
        <v>4987</v>
      </c>
      <c r="D218" s="25">
        <v>43396.944340277776</v>
      </c>
      <c r="E218" s="25">
        <v>43397.548298611109</v>
      </c>
      <c r="F218" s="1" t="s">
        <v>1100</v>
      </c>
      <c r="G218" s="1" t="s">
        <v>90</v>
      </c>
      <c r="H218" s="1" t="s">
        <v>1341</v>
      </c>
      <c r="I218" s="1" t="s">
        <v>91</v>
      </c>
      <c r="J218" s="1" t="s">
        <v>1118</v>
      </c>
      <c r="K218" s="1" t="s">
        <v>4988</v>
      </c>
      <c r="L218" s="1" t="s">
        <v>4989</v>
      </c>
      <c r="M218" s="1" t="s">
        <v>793</v>
      </c>
      <c r="N218" s="1" t="s">
        <v>41</v>
      </c>
      <c r="O218" s="1" t="s">
        <v>2886</v>
      </c>
      <c r="P218" s="1"/>
      <c r="Q218" s="1" t="s">
        <v>92</v>
      </c>
      <c r="R218" s="1" t="s">
        <v>544</v>
      </c>
      <c r="S218" s="1" t="s">
        <v>545</v>
      </c>
      <c r="T218" s="1"/>
      <c r="U218" s="1"/>
      <c r="V218" s="1" t="s">
        <v>922</v>
      </c>
      <c r="W218" s="1" t="s">
        <v>1371</v>
      </c>
      <c r="X218" s="1"/>
      <c r="Y218" s="25">
        <v>43397.743611111109</v>
      </c>
      <c r="Z218" s="106" t="s">
        <v>548</v>
      </c>
      <c r="AA218" s="1" t="str">
        <f>IF(ISNA(VLOOKUP(C218,'Extract -prev'!C:I,6,0)),"Yes",IF(OR(VLOOKUP(C218,'Extract -prev'!C:I,6,0)="Closed",VLOOKUP(C218,'Extract -prev'!C:I,6,0)="Resolved"),"No","Yes"))</f>
        <v>No</v>
      </c>
      <c r="AB218" s="1" t="s">
        <v>548</v>
      </c>
      <c r="AC218" s="1"/>
      <c r="AD218" s="1"/>
    </row>
    <row r="219" spans="1:30" x14ac:dyDescent="0.25">
      <c r="A219" s="1" t="s">
        <v>676</v>
      </c>
      <c r="B219" s="1" t="s">
        <v>562</v>
      </c>
      <c r="C219" s="1" t="s">
        <v>4981</v>
      </c>
      <c r="D219" s="25">
        <v>43397.010682870372</v>
      </c>
      <c r="E219" s="25">
        <v>43397.550046296295</v>
      </c>
      <c r="F219" s="1" t="s">
        <v>830</v>
      </c>
      <c r="G219" s="1" t="s">
        <v>90</v>
      </c>
      <c r="H219" s="1" t="s">
        <v>1341</v>
      </c>
      <c r="I219" s="1" t="s">
        <v>91</v>
      </c>
      <c r="J219" s="1" t="s">
        <v>1118</v>
      </c>
      <c r="K219" s="1" t="s">
        <v>4982</v>
      </c>
      <c r="L219" s="1" t="s">
        <v>4983</v>
      </c>
      <c r="M219" s="1" t="s">
        <v>793</v>
      </c>
      <c r="N219" s="1" t="s">
        <v>929</v>
      </c>
      <c r="O219" s="1" t="s">
        <v>948</v>
      </c>
      <c r="P219" s="1"/>
      <c r="Q219" s="1" t="s">
        <v>92</v>
      </c>
      <c r="R219" s="1" t="s">
        <v>544</v>
      </c>
      <c r="S219" s="1" t="s">
        <v>545</v>
      </c>
      <c r="T219" s="1"/>
      <c r="U219" s="1"/>
      <c r="V219" s="1" t="s">
        <v>2628</v>
      </c>
      <c r="W219" s="1" t="s">
        <v>2629</v>
      </c>
      <c r="X219" s="1"/>
      <c r="Y219" s="25">
        <v>43400.079583333332</v>
      </c>
      <c r="Z219" s="106" t="s">
        <v>548</v>
      </c>
      <c r="AA219" s="1" t="str">
        <f>IF(ISNA(VLOOKUP(C219,'Extract -prev'!C:I,6,0)),"Yes",IF(OR(VLOOKUP(C219,'Extract -prev'!C:I,6,0)="Closed",VLOOKUP(C219,'Extract -prev'!C:I,6,0)="Resolved"),"No","Yes"))</f>
        <v>No</v>
      </c>
      <c r="AB219" s="1" t="s">
        <v>548</v>
      </c>
      <c r="AC219" s="1"/>
      <c r="AD219" s="1"/>
    </row>
    <row r="220" spans="1:30" x14ac:dyDescent="0.25">
      <c r="A220" s="1" t="s">
        <v>676</v>
      </c>
      <c r="B220" s="1" t="s">
        <v>562</v>
      </c>
      <c r="C220" s="1" t="s">
        <v>4967</v>
      </c>
      <c r="D220" s="25">
        <v>43397.057986111111</v>
      </c>
      <c r="E220" s="25">
        <v>43397.55059027778</v>
      </c>
      <c r="F220" s="1" t="s">
        <v>1100</v>
      </c>
      <c r="G220" s="1" t="s">
        <v>90</v>
      </c>
      <c r="H220" s="1" t="s">
        <v>1341</v>
      </c>
      <c r="I220" s="1" t="s">
        <v>91</v>
      </c>
      <c r="J220" s="1" t="s">
        <v>1118</v>
      </c>
      <c r="K220" s="1" t="s">
        <v>4968</v>
      </c>
      <c r="L220" s="1" t="s">
        <v>4969</v>
      </c>
      <c r="M220" s="1" t="s">
        <v>793</v>
      </c>
      <c r="N220" s="1" t="s">
        <v>40</v>
      </c>
      <c r="O220" s="1" t="s">
        <v>941</v>
      </c>
      <c r="P220" s="1"/>
      <c r="Q220" s="1" t="s">
        <v>92</v>
      </c>
      <c r="R220" s="1" t="s">
        <v>544</v>
      </c>
      <c r="S220" s="1" t="s">
        <v>545</v>
      </c>
      <c r="T220" s="1"/>
      <c r="U220" s="1"/>
      <c r="V220" s="1" t="s">
        <v>1254</v>
      </c>
      <c r="W220" s="1" t="s">
        <v>1255</v>
      </c>
      <c r="X220" s="1"/>
      <c r="Y220" s="25">
        <v>43397.550868055558</v>
      </c>
      <c r="Z220" s="106" t="s">
        <v>548</v>
      </c>
      <c r="AA220" s="1" t="str">
        <f>IF(ISNA(VLOOKUP(C220,'Extract -prev'!C:I,6,0)),"Yes",IF(OR(VLOOKUP(C220,'Extract -prev'!C:I,6,0)="Closed",VLOOKUP(C220,'Extract -prev'!C:I,6,0)="Resolved"),"No","Yes"))</f>
        <v>No</v>
      </c>
      <c r="AB220" s="1" t="s">
        <v>548</v>
      </c>
      <c r="AC220" s="1"/>
      <c r="AD220" s="1"/>
    </row>
    <row r="221" spans="1:30" x14ac:dyDescent="0.25">
      <c r="A221" s="1" t="s">
        <v>676</v>
      </c>
      <c r="B221" s="1" t="s">
        <v>562</v>
      </c>
      <c r="C221" s="1" t="s">
        <v>4929</v>
      </c>
      <c r="D221" s="25">
        <v>43397.168888888889</v>
      </c>
      <c r="E221" s="25">
        <v>43397.552905092591</v>
      </c>
      <c r="F221" s="1" t="s">
        <v>843</v>
      </c>
      <c r="G221" s="1" t="s">
        <v>90</v>
      </c>
      <c r="H221" s="1" t="s">
        <v>1341</v>
      </c>
      <c r="I221" s="1" t="s">
        <v>91</v>
      </c>
      <c r="J221" s="1" t="s">
        <v>1118</v>
      </c>
      <c r="K221" s="1" t="s">
        <v>4930</v>
      </c>
      <c r="L221" s="1" t="s">
        <v>4931</v>
      </c>
      <c r="M221" s="1" t="s">
        <v>793</v>
      </c>
      <c r="N221" s="1" t="s">
        <v>41</v>
      </c>
      <c r="O221" s="1" t="s">
        <v>1215</v>
      </c>
      <c r="P221" s="1"/>
      <c r="Q221" s="1" t="s">
        <v>92</v>
      </c>
      <c r="R221" s="1" t="s">
        <v>544</v>
      </c>
      <c r="S221" s="1" t="s">
        <v>545</v>
      </c>
      <c r="T221" s="1"/>
      <c r="U221" s="1"/>
      <c r="V221" s="1" t="s">
        <v>1254</v>
      </c>
      <c r="W221" s="1" t="s">
        <v>1255</v>
      </c>
      <c r="X221" s="1"/>
      <c r="Y221" s="25">
        <v>43397.553171296298</v>
      </c>
      <c r="Z221" s="106" t="s">
        <v>548</v>
      </c>
      <c r="AA221" s="1" t="str">
        <f>IF(ISNA(VLOOKUP(C221,'Extract -prev'!C:I,6,0)),"Yes",IF(OR(VLOOKUP(C221,'Extract -prev'!C:I,6,0)="Closed",VLOOKUP(C221,'Extract -prev'!C:I,6,0)="Resolved"),"No","Yes"))</f>
        <v>No</v>
      </c>
      <c r="AB221" s="1" t="s">
        <v>548</v>
      </c>
      <c r="AC221" s="1"/>
      <c r="AD221" s="1"/>
    </row>
    <row r="222" spans="1:30" x14ac:dyDescent="0.25">
      <c r="A222" s="1" t="s">
        <v>676</v>
      </c>
      <c r="B222" s="1" t="s">
        <v>562</v>
      </c>
      <c r="C222" s="1" t="s">
        <v>4780</v>
      </c>
      <c r="D222" s="25">
        <v>43396.558368055557</v>
      </c>
      <c r="E222" s="25">
        <v>43397.553368055553</v>
      </c>
      <c r="F222" s="1" t="s">
        <v>1100</v>
      </c>
      <c r="G222" s="1" t="s">
        <v>90</v>
      </c>
      <c r="H222" s="1" t="s">
        <v>1341</v>
      </c>
      <c r="I222" s="1" t="s">
        <v>91</v>
      </c>
      <c r="J222" s="1" t="s">
        <v>1118</v>
      </c>
      <c r="K222" s="1" t="s">
        <v>4781</v>
      </c>
      <c r="L222" s="1" t="s">
        <v>2163</v>
      </c>
      <c r="M222" s="1" t="s">
        <v>793</v>
      </c>
      <c r="N222" s="1" t="s">
        <v>41</v>
      </c>
      <c r="O222" s="1" t="s">
        <v>934</v>
      </c>
      <c r="P222" s="1"/>
      <c r="Q222" s="1" t="s">
        <v>92</v>
      </c>
      <c r="R222" s="1" t="s">
        <v>544</v>
      </c>
      <c r="S222" s="1" t="s">
        <v>545</v>
      </c>
      <c r="T222" s="1"/>
      <c r="U222" s="1"/>
      <c r="V222" s="1" t="s">
        <v>1396</v>
      </c>
      <c r="W222" s="1" t="s">
        <v>1397</v>
      </c>
      <c r="X222" s="1"/>
      <c r="Y222" s="25">
        <v>43397.55364583333</v>
      </c>
      <c r="Z222" s="106" t="s">
        <v>548</v>
      </c>
      <c r="AA222" s="1" t="str">
        <f>IF(ISNA(VLOOKUP(C222,'Extract -prev'!C:I,6,0)),"Yes",IF(OR(VLOOKUP(C222,'Extract -prev'!C:I,6,0)="Closed",VLOOKUP(C222,'Extract -prev'!C:I,6,0)="Resolved"),"No","Yes"))</f>
        <v>No</v>
      </c>
      <c r="AB222" s="1" t="s">
        <v>548</v>
      </c>
      <c r="AC222" s="1"/>
      <c r="AD222" s="1"/>
    </row>
    <row r="223" spans="1:30" x14ac:dyDescent="0.25">
      <c r="A223" s="1" t="s">
        <v>676</v>
      </c>
      <c r="B223" s="1" t="s">
        <v>562</v>
      </c>
      <c r="C223" s="1" t="s">
        <v>4946</v>
      </c>
      <c r="D223" s="25">
        <v>43397.094236111108</v>
      </c>
      <c r="E223" s="25">
        <v>43397.557164351849</v>
      </c>
      <c r="F223" s="1" t="s">
        <v>843</v>
      </c>
      <c r="G223" s="1" t="s">
        <v>90</v>
      </c>
      <c r="H223" s="1" t="s">
        <v>1341</v>
      </c>
      <c r="I223" s="1" t="s">
        <v>91</v>
      </c>
      <c r="J223" s="1" t="s">
        <v>1118</v>
      </c>
      <c r="K223" s="1" t="s">
        <v>4947</v>
      </c>
      <c r="L223" s="1" t="s">
        <v>4948</v>
      </c>
      <c r="M223" s="1" t="s">
        <v>793</v>
      </c>
      <c r="N223" s="1" t="s">
        <v>41</v>
      </c>
      <c r="O223" s="1" t="s">
        <v>2834</v>
      </c>
      <c r="P223" s="1"/>
      <c r="Q223" s="1" t="s">
        <v>92</v>
      </c>
      <c r="R223" s="1" t="s">
        <v>544</v>
      </c>
      <c r="S223" s="1" t="s">
        <v>545</v>
      </c>
      <c r="T223" s="1"/>
      <c r="U223" s="1"/>
      <c r="V223" s="1" t="s">
        <v>1321</v>
      </c>
      <c r="W223" s="1" t="s">
        <v>964</v>
      </c>
      <c r="X223" s="1"/>
      <c r="Y223" s="25">
        <v>43397.55746527778</v>
      </c>
      <c r="Z223" s="106" t="s">
        <v>548</v>
      </c>
      <c r="AA223" s="1" t="str">
        <f>IF(ISNA(VLOOKUP(C223,'Extract -prev'!C:I,6,0)),"Yes",IF(OR(VLOOKUP(C223,'Extract -prev'!C:I,6,0)="Closed",VLOOKUP(C223,'Extract -prev'!C:I,6,0)="Resolved"),"No","Yes"))</f>
        <v>No</v>
      </c>
      <c r="AB223" s="1" t="s">
        <v>548</v>
      </c>
      <c r="AC223" s="1"/>
      <c r="AD223" s="1"/>
    </row>
    <row r="224" spans="1:30" x14ac:dyDescent="0.25">
      <c r="A224" s="1" t="s">
        <v>676</v>
      </c>
      <c r="B224" s="1" t="s">
        <v>562</v>
      </c>
      <c r="C224" s="1" t="s">
        <v>4961</v>
      </c>
      <c r="D224" s="25">
        <v>43397.060613425929</v>
      </c>
      <c r="E224" s="25">
        <v>43397.558240740742</v>
      </c>
      <c r="F224" s="1" t="s">
        <v>830</v>
      </c>
      <c r="G224" s="1" t="s">
        <v>90</v>
      </c>
      <c r="H224" s="1" t="s">
        <v>1341</v>
      </c>
      <c r="I224" s="1" t="s">
        <v>91</v>
      </c>
      <c r="J224" s="1" t="s">
        <v>1118</v>
      </c>
      <c r="K224" s="1" t="s">
        <v>4962</v>
      </c>
      <c r="L224" s="1" t="s">
        <v>4963</v>
      </c>
      <c r="M224" s="1" t="s">
        <v>793</v>
      </c>
      <c r="N224" s="1" t="s">
        <v>41</v>
      </c>
      <c r="O224" s="1" t="s">
        <v>934</v>
      </c>
      <c r="P224" s="1"/>
      <c r="Q224" s="1" t="s">
        <v>92</v>
      </c>
      <c r="R224" s="1" t="s">
        <v>544</v>
      </c>
      <c r="S224" s="1" t="s">
        <v>545</v>
      </c>
      <c r="T224" s="1"/>
      <c r="U224" s="1"/>
      <c r="V224" s="1" t="s">
        <v>1254</v>
      </c>
      <c r="W224" s="1" t="s">
        <v>1255</v>
      </c>
      <c r="X224" s="1"/>
      <c r="Y224" s="25">
        <v>43397.558530092596</v>
      </c>
      <c r="Z224" s="106" t="s">
        <v>548</v>
      </c>
      <c r="AA224" s="1" t="str">
        <f>IF(ISNA(VLOOKUP(C224,'Extract -prev'!C:I,6,0)),"Yes",IF(OR(VLOOKUP(C224,'Extract -prev'!C:I,6,0)="Closed",VLOOKUP(C224,'Extract -prev'!C:I,6,0)="Resolved"),"No","Yes"))</f>
        <v>No</v>
      </c>
      <c r="AB224" s="1" t="s">
        <v>548</v>
      </c>
      <c r="AC224" s="1"/>
      <c r="AD224" s="1"/>
    </row>
    <row r="225" spans="1:30" x14ac:dyDescent="0.25">
      <c r="A225" s="1" t="s">
        <v>676</v>
      </c>
      <c r="B225" s="1" t="s">
        <v>562</v>
      </c>
      <c r="C225" s="1" t="s">
        <v>4952</v>
      </c>
      <c r="D225" s="25">
        <v>43397.092291666668</v>
      </c>
      <c r="E225" s="25">
        <v>43397.562002314815</v>
      </c>
      <c r="F225" s="1" t="s">
        <v>843</v>
      </c>
      <c r="G225" s="1" t="s">
        <v>90</v>
      </c>
      <c r="H225" s="1" t="s">
        <v>1341</v>
      </c>
      <c r="I225" s="1" t="s">
        <v>91</v>
      </c>
      <c r="J225" s="1" t="s">
        <v>1118</v>
      </c>
      <c r="K225" s="1" t="s">
        <v>4953</v>
      </c>
      <c r="L225" s="1" t="s">
        <v>4954</v>
      </c>
      <c r="M225" s="1" t="s">
        <v>793</v>
      </c>
      <c r="N225" s="1" t="s">
        <v>41</v>
      </c>
      <c r="O225" s="1" t="s">
        <v>1215</v>
      </c>
      <c r="P225" s="1"/>
      <c r="Q225" s="1" t="s">
        <v>92</v>
      </c>
      <c r="R225" s="1" t="s">
        <v>544</v>
      </c>
      <c r="S225" s="1" t="s">
        <v>545</v>
      </c>
      <c r="T225" s="1"/>
      <c r="U225" s="1"/>
      <c r="V225" s="1" t="s">
        <v>1254</v>
      </c>
      <c r="W225" s="1" t="s">
        <v>1255</v>
      </c>
      <c r="X225" s="1"/>
      <c r="Y225" s="25">
        <v>43397.562268518515</v>
      </c>
      <c r="Z225" s="106" t="s">
        <v>548</v>
      </c>
      <c r="AA225" s="1" t="str">
        <f>IF(ISNA(VLOOKUP(C225,'Extract -prev'!C:I,6,0)),"Yes",IF(OR(VLOOKUP(C225,'Extract -prev'!C:I,6,0)="Closed",VLOOKUP(C225,'Extract -prev'!C:I,6,0)="Resolved"),"No","Yes"))</f>
        <v>No</v>
      </c>
      <c r="AB225" s="1" t="s">
        <v>548</v>
      </c>
      <c r="AC225" s="1"/>
      <c r="AD225" s="1"/>
    </row>
    <row r="226" spans="1:30" x14ac:dyDescent="0.25">
      <c r="A226" s="1" t="s">
        <v>676</v>
      </c>
      <c r="B226" s="1" t="s">
        <v>562</v>
      </c>
      <c r="C226" s="1" t="s">
        <v>4932</v>
      </c>
      <c r="D226" s="25">
        <v>43397.157800925925</v>
      </c>
      <c r="E226" s="25">
        <v>43397.56925925926</v>
      </c>
      <c r="F226" s="1" t="s">
        <v>1100</v>
      </c>
      <c r="G226" s="1" t="s">
        <v>90</v>
      </c>
      <c r="H226" s="1" t="s">
        <v>1341</v>
      </c>
      <c r="I226" s="1" t="s">
        <v>91</v>
      </c>
      <c r="J226" s="1" t="s">
        <v>1118</v>
      </c>
      <c r="K226" s="1" t="s">
        <v>4933</v>
      </c>
      <c r="L226" s="1" t="s">
        <v>4934</v>
      </c>
      <c r="M226" s="1" t="s">
        <v>793</v>
      </c>
      <c r="N226" s="1" t="s">
        <v>40</v>
      </c>
      <c r="O226" s="1" t="s">
        <v>2210</v>
      </c>
      <c r="P226" s="1"/>
      <c r="Q226" s="1" t="s">
        <v>92</v>
      </c>
      <c r="R226" s="1" t="s">
        <v>544</v>
      </c>
      <c r="S226" s="1" t="s">
        <v>545</v>
      </c>
      <c r="T226" s="1"/>
      <c r="U226" s="1"/>
      <c r="V226" s="1" t="s">
        <v>1254</v>
      </c>
      <c r="W226" s="1" t="s">
        <v>1255</v>
      </c>
      <c r="X226" s="1"/>
      <c r="Y226" s="25">
        <v>43397.569537037038</v>
      </c>
      <c r="Z226" s="106" t="s">
        <v>548</v>
      </c>
      <c r="AA226" s="1" t="str">
        <f>IF(ISNA(VLOOKUP(C226,'Extract -prev'!C:I,6,0)),"Yes",IF(OR(VLOOKUP(C226,'Extract -prev'!C:I,6,0)="Closed",VLOOKUP(C226,'Extract -prev'!C:I,6,0)="Resolved"),"No","Yes"))</f>
        <v>No</v>
      </c>
      <c r="AB226" s="1" t="s">
        <v>548</v>
      </c>
      <c r="AC226" s="1"/>
      <c r="AD226" s="1"/>
    </row>
    <row r="227" spans="1:30" x14ac:dyDescent="0.25">
      <c r="A227" s="1" t="s">
        <v>676</v>
      </c>
      <c r="B227" s="1" t="s">
        <v>562</v>
      </c>
      <c r="C227" s="1" t="s">
        <v>4964</v>
      </c>
      <c r="D227" s="25">
        <v>43397.059039351851</v>
      </c>
      <c r="E227" s="25">
        <v>43397.570856481485</v>
      </c>
      <c r="F227" s="1" t="s">
        <v>843</v>
      </c>
      <c r="G227" s="1" t="s">
        <v>90</v>
      </c>
      <c r="H227" s="1" t="s">
        <v>1341</v>
      </c>
      <c r="I227" s="1" t="s">
        <v>91</v>
      </c>
      <c r="J227" s="1" t="s">
        <v>1118</v>
      </c>
      <c r="K227" s="1" t="s">
        <v>4965</v>
      </c>
      <c r="L227" s="1" t="s">
        <v>4966</v>
      </c>
      <c r="M227" s="1" t="s">
        <v>793</v>
      </c>
      <c r="N227" s="1" t="s">
        <v>929</v>
      </c>
      <c r="O227" s="1" t="s">
        <v>1241</v>
      </c>
      <c r="P227" s="1"/>
      <c r="Q227" s="1" t="s">
        <v>92</v>
      </c>
      <c r="R227" s="1" t="s">
        <v>544</v>
      </c>
      <c r="S227" s="1" t="s">
        <v>545</v>
      </c>
      <c r="T227" s="1"/>
      <c r="U227" s="1"/>
      <c r="V227" s="1" t="s">
        <v>1190</v>
      </c>
      <c r="W227" s="1" t="s">
        <v>1191</v>
      </c>
      <c r="X227" s="1"/>
      <c r="Y227" s="25">
        <v>43397.571157407408</v>
      </c>
      <c r="Z227" s="106" t="s">
        <v>548</v>
      </c>
      <c r="AA227" s="1" t="str">
        <f>IF(ISNA(VLOOKUP(C227,'Extract -prev'!C:I,6,0)),"Yes",IF(OR(VLOOKUP(C227,'Extract -prev'!C:I,6,0)="Closed",VLOOKUP(C227,'Extract -prev'!C:I,6,0)="Resolved"),"No","Yes"))</f>
        <v>No</v>
      </c>
      <c r="AB227" s="1" t="s">
        <v>548</v>
      </c>
      <c r="AC227" s="1"/>
      <c r="AD227" s="1"/>
    </row>
    <row r="228" spans="1:30" x14ac:dyDescent="0.25">
      <c r="A228" s="1" t="s">
        <v>676</v>
      </c>
      <c r="B228" s="1" t="s">
        <v>562</v>
      </c>
      <c r="C228" s="1" t="s">
        <v>4943</v>
      </c>
      <c r="D228" s="25">
        <v>43397.139108796298</v>
      </c>
      <c r="E228" s="25">
        <v>43397.575532407405</v>
      </c>
      <c r="F228" s="1" t="s">
        <v>830</v>
      </c>
      <c r="G228" s="1" t="s">
        <v>90</v>
      </c>
      <c r="H228" s="1" t="s">
        <v>1341</v>
      </c>
      <c r="I228" s="1" t="s">
        <v>91</v>
      </c>
      <c r="J228" s="1" t="s">
        <v>1118</v>
      </c>
      <c r="K228" s="1" t="s">
        <v>4944</v>
      </c>
      <c r="L228" s="1" t="s">
        <v>4945</v>
      </c>
      <c r="M228" s="1" t="s">
        <v>793</v>
      </c>
      <c r="N228" s="1" t="s">
        <v>929</v>
      </c>
      <c r="O228" s="1" t="s">
        <v>948</v>
      </c>
      <c r="P228" s="1"/>
      <c r="Q228" s="1" t="s">
        <v>92</v>
      </c>
      <c r="R228" s="1" t="s">
        <v>544</v>
      </c>
      <c r="S228" s="1" t="s">
        <v>545</v>
      </c>
      <c r="T228" s="1"/>
      <c r="U228" s="1"/>
      <c r="V228" s="1" t="s">
        <v>1321</v>
      </c>
      <c r="W228" s="1" t="s">
        <v>964</v>
      </c>
      <c r="X228" s="1"/>
      <c r="Y228" s="25">
        <v>43397.575833333336</v>
      </c>
      <c r="Z228" s="106" t="s">
        <v>548</v>
      </c>
      <c r="AA228" s="1" t="str">
        <f>IF(ISNA(VLOOKUP(C228,'Extract -prev'!C:I,6,0)),"Yes",IF(OR(VLOOKUP(C228,'Extract -prev'!C:I,6,0)="Closed",VLOOKUP(C228,'Extract -prev'!C:I,6,0)="Resolved"),"No","Yes"))</f>
        <v>No</v>
      </c>
      <c r="AB228" s="1" t="s">
        <v>548</v>
      </c>
      <c r="AC228" s="1"/>
      <c r="AD228" s="1"/>
    </row>
    <row r="229" spans="1:30" x14ac:dyDescent="0.25">
      <c r="A229" s="1" t="s">
        <v>676</v>
      </c>
      <c r="B229" s="1" t="s">
        <v>562</v>
      </c>
      <c r="C229" s="1" t="s">
        <v>3979</v>
      </c>
      <c r="D229" s="25">
        <v>43390.062523148146</v>
      </c>
      <c r="E229" s="25">
        <v>43397.578206018516</v>
      </c>
      <c r="F229" s="1" t="s">
        <v>911</v>
      </c>
      <c r="G229" s="1" t="s">
        <v>90</v>
      </c>
      <c r="H229" s="1" t="s">
        <v>1341</v>
      </c>
      <c r="I229" s="1" t="s">
        <v>91</v>
      </c>
      <c r="J229" s="1" t="s">
        <v>1118</v>
      </c>
      <c r="K229" s="1" t="s">
        <v>3980</v>
      </c>
      <c r="L229" s="1" t="s">
        <v>5025</v>
      </c>
      <c r="M229" s="1" t="s">
        <v>793</v>
      </c>
      <c r="N229" s="1" t="s">
        <v>41</v>
      </c>
      <c r="O229" s="1" t="s">
        <v>927</v>
      </c>
      <c r="P229" s="1"/>
      <c r="Q229" s="1" t="s">
        <v>92</v>
      </c>
      <c r="R229" s="1" t="s">
        <v>544</v>
      </c>
      <c r="S229" s="1" t="s">
        <v>545</v>
      </c>
      <c r="T229" s="1"/>
      <c r="U229" s="1"/>
      <c r="V229" s="1" t="s">
        <v>1260</v>
      </c>
      <c r="W229" s="1" t="s">
        <v>1006</v>
      </c>
      <c r="X229" s="1"/>
      <c r="Y229" s="25">
        <v>43397.578506944446</v>
      </c>
      <c r="Z229" s="106" t="s">
        <v>548</v>
      </c>
      <c r="AA229" s="1" t="str">
        <f>IF(ISNA(VLOOKUP(C229,'Extract -prev'!C:I,6,0)),"Yes",IF(OR(VLOOKUP(C229,'Extract -prev'!C:I,6,0)="Closed",VLOOKUP(C229,'Extract -prev'!C:I,6,0)="Resolved"),"No","Yes"))</f>
        <v>No</v>
      </c>
      <c r="AB229" s="1" t="s">
        <v>548</v>
      </c>
      <c r="AC229" s="1"/>
      <c r="AD229" s="1"/>
    </row>
    <row r="230" spans="1:30" x14ac:dyDescent="0.25">
      <c r="A230" s="1" t="s">
        <v>676</v>
      </c>
      <c r="B230" s="1" t="s">
        <v>562</v>
      </c>
      <c r="C230" s="1" t="s">
        <v>4926</v>
      </c>
      <c r="D230" s="25">
        <v>43397.186041666668</v>
      </c>
      <c r="E230" s="25">
        <v>43397.580393518518</v>
      </c>
      <c r="F230" s="1" t="s">
        <v>830</v>
      </c>
      <c r="G230" s="1" t="s">
        <v>90</v>
      </c>
      <c r="H230" s="1" t="s">
        <v>1341</v>
      </c>
      <c r="I230" s="1" t="s">
        <v>91</v>
      </c>
      <c r="J230" s="1" t="s">
        <v>1118</v>
      </c>
      <c r="K230" s="1" t="s">
        <v>4927</v>
      </c>
      <c r="L230" s="1" t="s">
        <v>4928</v>
      </c>
      <c r="M230" s="1" t="s">
        <v>793</v>
      </c>
      <c r="N230" s="1" t="s">
        <v>41</v>
      </c>
      <c r="O230" s="1" t="s">
        <v>1115</v>
      </c>
      <c r="P230" s="1"/>
      <c r="Q230" s="1" t="s">
        <v>92</v>
      </c>
      <c r="R230" s="1" t="s">
        <v>544</v>
      </c>
      <c r="S230" s="1" t="s">
        <v>545</v>
      </c>
      <c r="T230" s="1"/>
      <c r="U230" s="1"/>
      <c r="V230" s="1" t="s">
        <v>1254</v>
      </c>
      <c r="W230" s="1" t="s">
        <v>1255</v>
      </c>
      <c r="X230" s="1"/>
      <c r="Y230" s="25">
        <v>43397.580671296295</v>
      </c>
      <c r="Z230" s="106" t="s">
        <v>548</v>
      </c>
      <c r="AA230" s="1" t="str">
        <f>IF(ISNA(VLOOKUP(C230,'Extract -prev'!C:I,6,0)),"Yes",IF(OR(VLOOKUP(C230,'Extract -prev'!C:I,6,0)="Closed",VLOOKUP(C230,'Extract -prev'!C:I,6,0)="Resolved"),"No","Yes"))</f>
        <v>No</v>
      </c>
      <c r="AB230" s="1" t="s">
        <v>548</v>
      </c>
      <c r="AC230" s="1"/>
      <c r="AD230" s="1"/>
    </row>
    <row r="231" spans="1:30" x14ac:dyDescent="0.25">
      <c r="A231" s="1" t="s">
        <v>676</v>
      </c>
      <c r="B231" s="1" t="s">
        <v>562</v>
      </c>
      <c r="C231" s="1" t="s">
        <v>4955</v>
      </c>
      <c r="D231" s="25">
        <v>43397.088472222225</v>
      </c>
      <c r="E231" s="25">
        <v>43397.58053240741</v>
      </c>
      <c r="F231" s="1" t="s">
        <v>911</v>
      </c>
      <c r="G231" s="1" t="s">
        <v>90</v>
      </c>
      <c r="H231" s="1" t="s">
        <v>1341</v>
      </c>
      <c r="I231" s="1" t="s">
        <v>91</v>
      </c>
      <c r="J231" s="1" t="s">
        <v>1118</v>
      </c>
      <c r="K231" s="1" t="s">
        <v>4956</v>
      </c>
      <c r="L231" s="1" t="s">
        <v>4957</v>
      </c>
      <c r="M231" s="1" t="s">
        <v>793</v>
      </c>
      <c r="N231" s="1" t="s">
        <v>40</v>
      </c>
      <c r="O231" s="1" t="s">
        <v>937</v>
      </c>
      <c r="P231" s="1"/>
      <c r="Q231" s="1" t="s">
        <v>92</v>
      </c>
      <c r="R231" s="1" t="s">
        <v>544</v>
      </c>
      <c r="S231" s="1" t="s">
        <v>545</v>
      </c>
      <c r="T231" s="1"/>
      <c r="U231" s="1"/>
      <c r="V231" s="1" t="s">
        <v>1254</v>
      </c>
      <c r="W231" s="1" t="s">
        <v>1255</v>
      </c>
      <c r="X231" s="1"/>
      <c r="Y231" s="25">
        <v>43398.973460648151</v>
      </c>
      <c r="Z231" s="106" t="s">
        <v>548</v>
      </c>
      <c r="AA231" s="1" t="str">
        <f>IF(ISNA(VLOOKUP(C231,'Extract -prev'!C:I,6,0)),"Yes",IF(OR(VLOOKUP(C231,'Extract -prev'!C:I,6,0)="Closed",VLOOKUP(C231,'Extract -prev'!C:I,6,0)="Resolved"),"No","Yes"))</f>
        <v>No</v>
      </c>
      <c r="AB231" s="1" t="s">
        <v>548</v>
      </c>
      <c r="AC231" s="1"/>
      <c r="AD231" s="1"/>
    </row>
    <row r="232" spans="1:30" x14ac:dyDescent="0.25">
      <c r="A232" s="1" t="s">
        <v>676</v>
      </c>
      <c r="B232" s="1" t="s">
        <v>562</v>
      </c>
      <c r="C232" s="1" t="s">
        <v>4984</v>
      </c>
      <c r="D232" s="25">
        <v>43396.939953703702</v>
      </c>
      <c r="E232" s="25">
        <v>43397.585810185185</v>
      </c>
      <c r="F232" s="1" t="s">
        <v>843</v>
      </c>
      <c r="G232" s="1" t="s">
        <v>90</v>
      </c>
      <c r="H232" s="1" t="s">
        <v>1341</v>
      </c>
      <c r="I232" s="1" t="s">
        <v>91</v>
      </c>
      <c r="J232" s="1" t="s">
        <v>1118</v>
      </c>
      <c r="K232" s="1" t="s">
        <v>4985</v>
      </c>
      <c r="L232" s="1" t="s">
        <v>4986</v>
      </c>
      <c r="M232" s="1" t="s">
        <v>793</v>
      </c>
      <c r="N232" s="1" t="s">
        <v>40</v>
      </c>
      <c r="O232" s="1" t="s">
        <v>2197</v>
      </c>
      <c r="P232" s="1"/>
      <c r="Q232" s="1" t="s">
        <v>92</v>
      </c>
      <c r="R232" s="1" t="s">
        <v>544</v>
      </c>
      <c r="S232" s="1" t="s">
        <v>545</v>
      </c>
      <c r="T232" s="1"/>
      <c r="U232" s="1"/>
      <c r="V232" s="1" t="s">
        <v>3012</v>
      </c>
      <c r="W232" s="1" t="s">
        <v>1345</v>
      </c>
      <c r="X232" s="1"/>
      <c r="Y232" s="25">
        <v>43397.586087962962</v>
      </c>
      <c r="Z232" s="106" t="s">
        <v>548</v>
      </c>
      <c r="AA232" s="1" t="str">
        <f>IF(ISNA(VLOOKUP(C232,'Extract -prev'!C:I,6,0)),"Yes",IF(OR(VLOOKUP(C232,'Extract -prev'!C:I,6,0)="Closed",VLOOKUP(C232,'Extract -prev'!C:I,6,0)="Resolved"),"No","Yes"))</f>
        <v>No</v>
      </c>
      <c r="AB232" s="1" t="s">
        <v>548</v>
      </c>
      <c r="AC232" s="1"/>
      <c r="AD232" s="1"/>
    </row>
    <row r="233" spans="1:30" x14ac:dyDescent="0.25">
      <c r="A233" s="1" t="s">
        <v>676</v>
      </c>
      <c r="B233" s="1" t="s">
        <v>562</v>
      </c>
      <c r="C233" s="1" t="s">
        <v>4778</v>
      </c>
      <c r="D233" s="25">
        <v>43396.56349537037</v>
      </c>
      <c r="E233" s="25">
        <v>43397.592083333337</v>
      </c>
      <c r="F233" s="1" t="s">
        <v>843</v>
      </c>
      <c r="G233" s="1" t="s">
        <v>90</v>
      </c>
      <c r="H233" s="1" t="s">
        <v>1341</v>
      </c>
      <c r="I233" s="1" t="s">
        <v>91</v>
      </c>
      <c r="J233" s="1" t="s">
        <v>1118</v>
      </c>
      <c r="K233" s="1" t="s">
        <v>4779</v>
      </c>
      <c r="L233" s="1" t="s">
        <v>4997</v>
      </c>
      <c r="M233" s="1" t="s">
        <v>793</v>
      </c>
      <c r="N233" s="1" t="s">
        <v>41</v>
      </c>
      <c r="O233" s="1" t="s">
        <v>934</v>
      </c>
      <c r="P233" s="1"/>
      <c r="Q233" s="1" t="s">
        <v>92</v>
      </c>
      <c r="R233" s="1" t="s">
        <v>544</v>
      </c>
      <c r="S233" s="1" t="s">
        <v>545</v>
      </c>
      <c r="T233" s="1"/>
      <c r="U233" s="1"/>
      <c r="V233" s="1" t="s">
        <v>1396</v>
      </c>
      <c r="W233" s="1" t="s">
        <v>1397</v>
      </c>
      <c r="X233" s="1"/>
      <c r="Y233" s="25">
        <v>43397.592372685183</v>
      </c>
      <c r="Z233" s="106" t="s">
        <v>548</v>
      </c>
      <c r="AA233" s="1" t="str">
        <f>IF(ISNA(VLOOKUP(C233,'Extract -prev'!C:I,6,0)),"Yes",IF(OR(VLOOKUP(C233,'Extract -prev'!C:I,6,0)="Closed",VLOOKUP(C233,'Extract -prev'!C:I,6,0)="Resolved"),"No","Yes"))</f>
        <v>No</v>
      </c>
      <c r="AB233" s="1" t="s">
        <v>548</v>
      </c>
      <c r="AC233" s="1"/>
      <c r="AD233" s="1"/>
    </row>
    <row r="234" spans="1:30" x14ac:dyDescent="0.25">
      <c r="A234" s="1" t="s">
        <v>676</v>
      </c>
      <c r="B234" s="1" t="s">
        <v>562</v>
      </c>
      <c r="C234" s="1" t="s">
        <v>4813</v>
      </c>
      <c r="D234" s="25">
        <v>43395.974027777775</v>
      </c>
      <c r="E234" s="25">
        <v>43397.597500000003</v>
      </c>
      <c r="F234" s="1" t="s">
        <v>911</v>
      </c>
      <c r="G234" s="1" t="s">
        <v>90</v>
      </c>
      <c r="H234" s="1" t="s">
        <v>1341</v>
      </c>
      <c r="I234" s="1" t="s">
        <v>91</v>
      </c>
      <c r="J234" s="1" t="s">
        <v>1118</v>
      </c>
      <c r="K234" s="1" t="s">
        <v>4814</v>
      </c>
      <c r="L234" s="1" t="s">
        <v>5007</v>
      </c>
      <c r="M234" s="1" t="s">
        <v>793</v>
      </c>
      <c r="N234" s="1" t="s">
        <v>40</v>
      </c>
      <c r="O234" s="1" t="s">
        <v>1360</v>
      </c>
      <c r="P234" s="1"/>
      <c r="Q234" s="1" t="s">
        <v>92</v>
      </c>
      <c r="R234" s="1" t="s">
        <v>544</v>
      </c>
      <c r="S234" s="1" t="s">
        <v>545</v>
      </c>
      <c r="T234" s="1"/>
      <c r="U234" s="1"/>
      <c r="V234" s="1" t="s">
        <v>966</v>
      </c>
      <c r="W234" s="1" t="s">
        <v>967</v>
      </c>
      <c r="X234" s="1"/>
      <c r="Y234" s="25">
        <v>43397.59778935185</v>
      </c>
      <c r="Z234" s="106" t="s">
        <v>548</v>
      </c>
      <c r="AA234" s="1" t="str">
        <f>IF(ISNA(VLOOKUP(C234,'Extract -prev'!C:I,6,0)),"Yes",IF(OR(VLOOKUP(C234,'Extract -prev'!C:I,6,0)="Closed",VLOOKUP(C234,'Extract -prev'!C:I,6,0)="Resolved"),"No","Yes"))</f>
        <v>No</v>
      </c>
      <c r="AB234" s="1" t="s">
        <v>548</v>
      </c>
      <c r="AC234" s="1"/>
      <c r="AD234" s="1"/>
    </row>
    <row r="235" spans="1:30" x14ac:dyDescent="0.25">
      <c r="A235" s="1" t="s">
        <v>676</v>
      </c>
      <c r="B235" s="1" t="s">
        <v>562</v>
      </c>
      <c r="C235" s="1" t="s">
        <v>4958</v>
      </c>
      <c r="D235" s="25">
        <v>43397.074525462966</v>
      </c>
      <c r="E235" s="25">
        <v>43397.611215277779</v>
      </c>
      <c r="F235" s="1" t="s">
        <v>833</v>
      </c>
      <c r="G235" s="1" t="s">
        <v>90</v>
      </c>
      <c r="H235" s="1" t="s">
        <v>1341</v>
      </c>
      <c r="I235" s="1" t="s">
        <v>91</v>
      </c>
      <c r="J235" s="1" t="s">
        <v>1118</v>
      </c>
      <c r="K235" s="1" t="s">
        <v>4959</v>
      </c>
      <c r="L235" s="1" t="s">
        <v>4960</v>
      </c>
      <c r="M235" s="1" t="s">
        <v>793</v>
      </c>
      <c r="N235" s="1" t="s">
        <v>40</v>
      </c>
      <c r="O235" s="1" t="s">
        <v>945</v>
      </c>
      <c r="P235" s="1"/>
      <c r="Q235" s="1" t="s">
        <v>92</v>
      </c>
      <c r="R235" s="1" t="s">
        <v>544</v>
      </c>
      <c r="S235" s="1" t="s">
        <v>545</v>
      </c>
      <c r="T235" s="1"/>
      <c r="U235" s="1"/>
      <c r="V235" s="1" t="s">
        <v>1254</v>
      </c>
      <c r="W235" s="1" t="s">
        <v>1255</v>
      </c>
      <c r="X235" s="1"/>
      <c r="Y235" s="25">
        <v>43397.611481481479</v>
      </c>
      <c r="Z235" s="106" t="s">
        <v>548</v>
      </c>
      <c r="AA235" s="1" t="str">
        <f>IF(ISNA(VLOOKUP(C235,'Extract -prev'!C:I,6,0)),"Yes",IF(OR(VLOOKUP(C235,'Extract -prev'!C:I,6,0)="Closed",VLOOKUP(C235,'Extract -prev'!C:I,6,0)="Resolved"),"No","Yes"))</f>
        <v>No</v>
      </c>
      <c r="AB235" s="1" t="s">
        <v>548</v>
      </c>
      <c r="AC235" s="1"/>
      <c r="AD235" s="1"/>
    </row>
    <row r="236" spans="1:30" x14ac:dyDescent="0.25">
      <c r="A236" s="1" t="s">
        <v>676</v>
      </c>
      <c r="B236" s="1" t="s">
        <v>562</v>
      </c>
      <c r="C236" s="1" t="s">
        <v>4973</v>
      </c>
      <c r="D236" s="25">
        <v>43397.047453703701</v>
      </c>
      <c r="E236" s="25">
        <v>43397.63354166667</v>
      </c>
      <c r="F236" s="1" t="s">
        <v>833</v>
      </c>
      <c r="G236" s="1" t="s">
        <v>90</v>
      </c>
      <c r="H236" s="1" t="s">
        <v>1341</v>
      </c>
      <c r="I236" s="1" t="s">
        <v>91</v>
      </c>
      <c r="J236" s="1" t="s">
        <v>1118</v>
      </c>
      <c r="K236" s="1" t="s">
        <v>4974</v>
      </c>
      <c r="L236" s="1" t="s">
        <v>4975</v>
      </c>
      <c r="M236" s="1" t="s">
        <v>793</v>
      </c>
      <c r="N236" s="1" t="s">
        <v>41</v>
      </c>
      <c r="O236" s="1" t="s">
        <v>602</v>
      </c>
      <c r="P236" s="1"/>
      <c r="Q236" s="1" t="s">
        <v>92</v>
      </c>
      <c r="R236" s="1" t="s">
        <v>544</v>
      </c>
      <c r="S236" s="1" t="s">
        <v>545</v>
      </c>
      <c r="T236" s="1"/>
      <c r="U236" s="1"/>
      <c r="V236" s="1" t="s">
        <v>1321</v>
      </c>
      <c r="W236" s="1" t="s">
        <v>964</v>
      </c>
      <c r="X236" s="1"/>
      <c r="Y236" s="25">
        <v>43397.633819444447</v>
      </c>
      <c r="Z236" s="106" t="s">
        <v>548</v>
      </c>
      <c r="AA236" s="1" t="str">
        <f>IF(ISNA(VLOOKUP(C236,'Extract -prev'!C:I,6,0)),"Yes",IF(OR(VLOOKUP(C236,'Extract -prev'!C:I,6,0)="Closed",VLOOKUP(C236,'Extract -prev'!C:I,6,0)="Resolved"),"No","Yes"))</f>
        <v>No</v>
      </c>
      <c r="AB236" s="1" t="s">
        <v>548</v>
      </c>
      <c r="AC236" s="1"/>
      <c r="AD236" s="1"/>
    </row>
    <row r="237" spans="1:30" x14ac:dyDescent="0.25">
      <c r="A237" s="1" t="s">
        <v>676</v>
      </c>
      <c r="B237" s="1" t="s">
        <v>562</v>
      </c>
      <c r="C237" s="1" t="s">
        <v>4784</v>
      </c>
      <c r="D237" s="25">
        <v>43396.17454861111</v>
      </c>
      <c r="E237" s="25">
        <v>43397.658946759257</v>
      </c>
      <c r="F237" s="1" t="s">
        <v>911</v>
      </c>
      <c r="G237" s="1" t="s">
        <v>90</v>
      </c>
      <c r="H237" s="1" t="s">
        <v>1341</v>
      </c>
      <c r="I237" s="1" t="s">
        <v>91</v>
      </c>
      <c r="J237" s="1" t="s">
        <v>1118</v>
      </c>
      <c r="K237" s="1" t="s">
        <v>4785</v>
      </c>
      <c r="L237" s="1" t="s">
        <v>4998</v>
      </c>
      <c r="M237" s="1" t="s">
        <v>793</v>
      </c>
      <c r="N237" s="1" t="s">
        <v>929</v>
      </c>
      <c r="O237" s="1" t="s">
        <v>2152</v>
      </c>
      <c r="P237" s="1"/>
      <c r="Q237" s="1" t="s">
        <v>92</v>
      </c>
      <c r="R237" s="1" t="s">
        <v>544</v>
      </c>
      <c r="S237" s="1" t="s">
        <v>545</v>
      </c>
      <c r="T237" s="1"/>
      <c r="U237" s="1"/>
      <c r="V237" s="1" t="s">
        <v>1321</v>
      </c>
      <c r="W237" s="1" t="s">
        <v>964</v>
      </c>
      <c r="X237" s="1"/>
      <c r="Y237" s="25">
        <v>43397.659236111111</v>
      </c>
      <c r="Z237" s="106" t="s">
        <v>548</v>
      </c>
      <c r="AA237" s="1" t="str">
        <f>IF(ISNA(VLOOKUP(C237,'Extract -prev'!C:I,6,0)),"Yes",IF(OR(VLOOKUP(C237,'Extract -prev'!C:I,6,0)="Closed",VLOOKUP(C237,'Extract -prev'!C:I,6,0)="Resolved"),"No","Yes"))</f>
        <v>No</v>
      </c>
      <c r="AB237" s="1" t="s">
        <v>548</v>
      </c>
      <c r="AC237" s="1"/>
      <c r="AD237" s="1"/>
    </row>
    <row r="238" spans="1:30" x14ac:dyDescent="0.25">
      <c r="A238" s="1" t="s">
        <v>676</v>
      </c>
      <c r="B238" s="1" t="s">
        <v>562</v>
      </c>
      <c r="C238" s="1" t="s">
        <v>4766</v>
      </c>
      <c r="D238" s="25">
        <v>43396.168946759259</v>
      </c>
      <c r="E238" s="25">
        <v>43397.661354166667</v>
      </c>
      <c r="F238" s="1" t="s">
        <v>830</v>
      </c>
      <c r="G238" s="1" t="s">
        <v>90</v>
      </c>
      <c r="H238" s="1" t="s">
        <v>1341</v>
      </c>
      <c r="I238" s="1" t="s">
        <v>91</v>
      </c>
      <c r="J238" s="1" t="s">
        <v>1118</v>
      </c>
      <c r="K238" s="1" t="s">
        <v>4767</v>
      </c>
      <c r="L238" s="1" t="s">
        <v>4993</v>
      </c>
      <c r="M238" s="1" t="s">
        <v>793</v>
      </c>
      <c r="N238" s="1" t="s">
        <v>40</v>
      </c>
      <c r="O238" s="1" t="s">
        <v>2210</v>
      </c>
      <c r="P238" s="1"/>
      <c r="Q238" s="1" t="s">
        <v>92</v>
      </c>
      <c r="R238" s="1" t="s">
        <v>544</v>
      </c>
      <c r="S238" s="1" t="s">
        <v>545</v>
      </c>
      <c r="T238" s="1"/>
      <c r="U238" s="1"/>
      <c r="V238" s="1" t="s">
        <v>1321</v>
      </c>
      <c r="W238" s="1" t="s">
        <v>964</v>
      </c>
      <c r="X238" s="1"/>
      <c r="Y238" s="25">
        <v>43397.66165509259</v>
      </c>
      <c r="Z238" s="106" t="s">
        <v>548</v>
      </c>
      <c r="AA238" s="1" t="str">
        <f>IF(ISNA(VLOOKUP(C238,'Extract -prev'!C:I,6,0)),"Yes",IF(OR(VLOOKUP(C238,'Extract -prev'!C:I,6,0)="Closed",VLOOKUP(C238,'Extract -prev'!C:I,6,0)="Resolved"),"No","Yes"))</f>
        <v>No</v>
      </c>
      <c r="AB238" s="1" t="s">
        <v>548</v>
      </c>
      <c r="AC238" s="1"/>
      <c r="AD238" s="1"/>
    </row>
    <row r="239" spans="1:30" x14ac:dyDescent="0.25">
      <c r="A239" s="1" t="s">
        <v>676</v>
      </c>
      <c r="B239" s="1" t="s">
        <v>562</v>
      </c>
      <c r="C239" s="1" t="s">
        <v>4940</v>
      </c>
      <c r="D239" s="25">
        <v>43397.161712962959</v>
      </c>
      <c r="E239" s="25">
        <v>43397.666886574072</v>
      </c>
      <c r="F239" s="1" t="s">
        <v>916</v>
      </c>
      <c r="G239" s="1" t="s">
        <v>90</v>
      </c>
      <c r="H239" s="1" t="s">
        <v>1341</v>
      </c>
      <c r="I239" s="1" t="s">
        <v>91</v>
      </c>
      <c r="J239" s="1" t="s">
        <v>1118</v>
      </c>
      <c r="K239" s="1" t="s">
        <v>4941</v>
      </c>
      <c r="L239" s="1" t="s">
        <v>4942</v>
      </c>
      <c r="M239" s="1" t="s">
        <v>793</v>
      </c>
      <c r="N239" s="1" t="s">
        <v>40</v>
      </c>
      <c r="O239" s="1" t="s">
        <v>602</v>
      </c>
      <c r="P239" s="1"/>
      <c r="Q239" s="1" t="s">
        <v>92</v>
      </c>
      <c r="R239" s="1" t="s">
        <v>544</v>
      </c>
      <c r="S239" s="1" t="s">
        <v>545</v>
      </c>
      <c r="T239" s="1"/>
      <c r="U239" s="1"/>
      <c r="V239" s="1" t="s">
        <v>1254</v>
      </c>
      <c r="W239" s="1" t="s">
        <v>1255</v>
      </c>
      <c r="X239" s="1"/>
      <c r="Y239" s="25">
        <v>43397.667175925926</v>
      </c>
      <c r="Z239" s="106" t="s">
        <v>548</v>
      </c>
      <c r="AA239" s="1" t="str">
        <f>IF(ISNA(VLOOKUP(C239,'Extract -prev'!C:I,6,0)),"Yes",IF(OR(VLOOKUP(C239,'Extract -prev'!C:I,6,0)="Closed",VLOOKUP(C239,'Extract -prev'!C:I,6,0)="Resolved"),"No","Yes"))</f>
        <v>No</v>
      </c>
      <c r="AB239" s="1" t="s">
        <v>548</v>
      </c>
      <c r="AC239" s="1"/>
      <c r="AD239" s="1"/>
    </row>
    <row r="240" spans="1:30" x14ac:dyDescent="0.25">
      <c r="A240" s="1" t="s">
        <v>676</v>
      </c>
      <c r="B240" s="1" t="s">
        <v>562</v>
      </c>
      <c r="C240" s="1" t="s">
        <v>4788</v>
      </c>
      <c r="D240" s="25">
        <v>43396.110868055555</v>
      </c>
      <c r="E240" s="25">
        <v>43397.676678240743</v>
      </c>
      <c r="F240" s="1" t="s">
        <v>1196</v>
      </c>
      <c r="G240" s="1" t="s">
        <v>90</v>
      </c>
      <c r="H240" s="1" t="s">
        <v>1341</v>
      </c>
      <c r="I240" s="1" t="s">
        <v>91</v>
      </c>
      <c r="J240" s="1" t="s">
        <v>1118</v>
      </c>
      <c r="K240" s="1" t="s">
        <v>4789</v>
      </c>
      <c r="L240" s="1" t="s">
        <v>5000</v>
      </c>
      <c r="M240" s="1" t="s">
        <v>793</v>
      </c>
      <c r="N240" s="1" t="s">
        <v>40</v>
      </c>
      <c r="O240" s="1" t="s">
        <v>1256</v>
      </c>
      <c r="P240" s="1"/>
      <c r="Q240" s="1" t="s">
        <v>92</v>
      </c>
      <c r="R240" s="1" t="s">
        <v>544</v>
      </c>
      <c r="S240" s="1" t="s">
        <v>545</v>
      </c>
      <c r="T240" s="1"/>
      <c r="U240" s="1"/>
      <c r="V240" s="1" t="s">
        <v>1436</v>
      </c>
      <c r="W240" s="1" t="s">
        <v>1437</v>
      </c>
      <c r="X240" s="1"/>
      <c r="Y240" s="25">
        <v>43397.67695601852</v>
      </c>
      <c r="Z240" s="106" t="s">
        <v>548</v>
      </c>
      <c r="AA240" s="1" t="str">
        <f>IF(ISNA(VLOOKUP(C240,'Extract -prev'!C:I,6,0)),"Yes",IF(OR(VLOOKUP(C240,'Extract -prev'!C:I,6,0)="Closed",VLOOKUP(C240,'Extract -prev'!C:I,6,0)="Resolved"),"No","Yes"))</f>
        <v>No</v>
      </c>
      <c r="AB240" s="1" t="s">
        <v>548</v>
      </c>
      <c r="AC240" s="1"/>
      <c r="AD240" s="1"/>
    </row>
    <row r="241" spans="1:30" x14ac:dyDescent="0.25">
      <c r="A241" s="1" t="s">
        <v>676</v>
      </c>
      <c r="B241" s="1" t="s">
        <v>562</v>
      </c>
      <c r="C241" s="1" t="s">
        <v>4976</v>
      </c>
      <c r="D241" s="25">
        <v>43397.040439814817</v>
      </c>
      <c r="E241" s="25">
        <v>43397.679039351853</v>
      </c>
      <c r="F241" s="1" t="s">
        <v>916</v>
      </c>
      <c r="G241" s="1" t="s">
        <v>90</v>
      </c>
      <c r="H241" s="1" t="s">
        <v>1341</v>
      </c>
      <c r="I241" s="1" t="s">
        <v>91</v>
      </c>
      <c r="J241" s="1" t="s">
        <v>1118</v>
      </c>
      <c r="K241" s="1" t="s">
        <v>4977</v>
      </c>
      <c r="L241" s="1" t="s">
        <v>4978</v>
      </c>
      <c r="M241" s="1" t="s">
        <v>793</v>
      </c>
      <c r="N241" s="1" t="s">
        <v>41</v>
      </c>
      <c r="O241" s="1" t="s">
        <v>928</v>
      </c>
      <c r="P241" s="1"/>
      <c r="Q241" s="1" t="s">
        <v>92</v>
      </c>
      <c r="R241" s="1" t="s">
        <v>544</v>
      </c>
      <c r="S241" s="1" t="s">
        <v>545</v>
      </c>
      <c r="T241" s="1"/>
      <c r="U241" s="1"/>
      <c r="V241" s="1" t="s">
        <v>966</v>
      </c>
      <c r="W241" s="1" t="s">
        <v>967</v>
      </c>
      <c r="X241" s="1"/>
      <c r="Y241" s="25">
        <v>43397.679328703707</v>
      </c>
      <c r="Z241" s="106" t="s">
        <v>548</v>
      </c>
      <c r="AA241" s="1" t="str">
        <f>IF(ISNA(VLOOKUP(C241,'Extract -prev'!C:I,6,0)),"Yes",IF(OR(VLOOKUP(C241,'Extract -prev'!C:I,6,0)="Closed",VLOOKUP(C241,'Extract -prev'!C:I,6,0)="Resolved"),"No","Yes"))</f>
        <v>No</v>
      </c>
      <c r="AB241" s="1" t="s">
        <v>548</v>
      </c>
      <c r="AC241" s="1"/>
      <c r="AD241" s="1"/>
    </row>
    <row r="242" spans="1:30" x14ac:dyDescent="0.25">
      <c r="A242" s="1" t="s">
        <v>676</v>
      </c>
      <c r="B242" s="1" t="s">
        <v>562</v>
      </c>
      <c r="C242" s="1" t="s">
        <v>4937</v>
      </c>
      <c r="D242" s="25">
        <v>43397.186597222222</v>
      </c>
      <c r="E242" s="25">
        <v>43397.680636574078</v>
      </c>
      <c r="F242" s="1" t="s">
        <v>910</v>
      </c>
      <c r="G242" s="1" t="s">
        <v>90</v>
      </c>
      <c r="H242" s="1" t="s">
        <v>1341</v>
      </c>
      <c r="I242" s="1" t="s">
        <v>91</v>
      </c>
      <c r="J242" s="1" t="s">
        <v>1118</v>
      </c>
      <c r="K242" s="1" t="s">
        <v>4938</v>
      </c>
      <c r="L242" s="1" t="s">
        <v>4939</v>
      </c>
      <c r="M242" s="1" t="s">
        <v>793</v>
      </c>
      <c r="N242" s="1" t="s">
        <v>929</v>
      </c>
      <c r="O242" s="1" t="s">
        <v>1242</v>
      </c>
      <c r="P242" s="1"/>
      <c r="Q242" s="1" t="s">
        <v>92</v>
      </c>
      <c r="R242" s="1" t="s">
        <v>544</v>
      </c>
      <c r="S242" s="1" t="s">
        <v>545</v>
      </c>
      <c r="T242" s="1"/>
      <c r="U242" s="1"/>
      <c r="V242" s="1" t="s">
        <v>1321</v>
      </c>
      <c r="W242" s="1" t="s">
        <v>964</v>
      </c>
      <c r="X242" s="1"/>
      <c r="Y242" s="25">
        <v>43397.680925925924</v>
      </c>
      <c r="Z242" s="106" t="s">
        <v>548</v>
      </c>
      <c r="AA242" s="1" t="str">
        <f>IF(ISNA(VLOOKUP(C242,'Extract -prev'!C:I,6,0)),"Yes",IF(OR(VLOOKUP(C242,'Extract -prev'!C:I,6,0)="Closed",VLOOKUP(C242,'Extract -prev'!C:I,6,0)="Resolved"),"No","Yes"))</f>
        <v>No</v>
      </c>
      <c r="AB242" s="1" t="s">
        <v>548</v>
      </c>
      <c r="AC242" s="1"/>
      <c r="AD242" s="1"/>
    </row>
    <row r="243" spans="1:30" x14ac:dyDescent="0.25">
      <c r="A243" s="1" t="s">
        <v>676</v>
      </c>
      <c r="B243" s="1" t="s">
        <v>562</v>
      </c>
      <c r="C243" s="1" t="s">
        <v>4949</v>
      </c>
      <c r="D243" s="25">
        <v>43397.096863425926</v>
      </c>
      <c r="E243" s="25">
        <v>43397.684884259259</v>
      </c>
      <c r="F243" s="1" t="s">
        <v>910</v>
      </c>
      <c r="G243" s="1" t="s">
        <v>90</v>
      </c>
      <c r="H243" s="1" t="s">
        <v>1341</v>
      </c>
      <c r="I243" s="1" t="s">
        <v>91</v>
      </c>
      <c r="J243" s="1" t="s">
        <v>1118</v>
      </c>
      <c r="K243" s="1" t="s">
        <v>4950</v>
      </c>
      <c r="L243" s="1" t="s">
        <v>4951</v>
      </c>
      <c r="M243" s="1" t="s">
        <v>793</v>
      </c>
      <c r="N243" s="1" t="s">
        <v>40</v>
      </c>
      <c r="O243" s="1" t="s">
        <v>1256</v>
      </c>
      <c r="P243" s="1"/>
      <c r="Q243" s="1" t="s">
        <v>92</v>
      </c>
      <c r="R243" s="1" t="s">
        <v>544</v>
      </c>
      <c r="S243" s="1" t="s">
        <v>545</v>
      </c>
      <c r="T243" s="1"/>
      <c r="U243" s="1"/>
      <c r="V243" s="1" t="s">
        <v>1254</v>
      </c>
      <c r="W243" s="1" t="s">
        <v>1255</v>
      </c>
      <c r="X243" s="1"/>
      <c r="Y243" s="25">
        <v>43397.685185185182</v>
      </c>
      <c r="Z243" s="106" t="s">
        <v>548</v>
      </c>
      <c r="AA243" s="1" t="str">
        <f>IF(ISNA(VLOOKUP(C243,'Extract -prev'!C:I,6,0)),"Yes",IF(OR(VLOOKUP(C243,'Extract -prev'!C:I,6,0)="Closed",VLOOKUP(C243,'Extract -prev'!C:I,6,0)="Resolved"),"No","Yes"))</f>
        <v>No</v>
      </c>
      <c r="AB243" s="1" t="s">
        <v>548</v>
      </c>
      <c r="AC243" s="1"/>
      <c r="AD243" s="1"/>
    </row>
    <row r="244" spans="1:30" x14ac:dyDescent="0.25">
      <c r="A244" s="1" t="s">
        <v>676</v>
      </c>
      <c r="B244" s="1" t="s">
        <v>562</v>
      </c>
      <c r="C244" s="1" t="s">
        <v>3984</v>
      </c>
      <c r="D244" s="25">
        <v>43390.014479166668</v>
      </c>
      <c r="E244" s="25">
        <v>43397.692071759258</v>
      </c>
      <c r="F244" s="1" t="s">
        <v>933</v>
      </c>
      <c r="G244" s="1" t="s">
        <v>90</v>
      </c>
      <c r="H244" s="1" t="s">
        <v>1341</v>
      </c>
      <c r="I244" s="1" t="s">
        <v>91</v>
      </c>
      <c r="J244" s="1" t="s">
        <v>1118</v>
      </c>
      <c r="K244" s="1" t="s">
        <v>3985</v>
      </c>
      <c r="L244" s="1" t="s">
        <v>5026</v>
      </c>
      <c r="M244" s="1" t="s">
        <v>793</v>
      </c>
      <c r="N244" s="1" t="s">
        <v>929</v>
      </c>
      <c r="O244" s="1" t="s">
        <v>939</v>
      </c>
      <c r="P244" s="1"/>
      <c r="Q244" s="1" t="s">
        <v>92</v>
      </c>
      <c r="R244" s="1" t="s">
        <v>544</v>
      </c>
      <c r="S244" s="1" t="s">
        <v>545</v>
      </c>
      <c r="T244" s="1"/>
      <c r="U244" s="1"/>
      <c r="V244" s="1" t="s">
        <v>1254</v>
      </c>
      <c r="W244" s="1" t="s">
        <v>1255</v>
      </c>
      <c r="X244" s="1"/>
      <c r="Y244" s="25">
        <v>43397.692337962966</v>
      </c>
      <c r="Z244" s="106" t="s">
        <v>548</v>
      </c>
      <c r="AA244" s="1" t="str">
        <f>IF(ISNA(VLOOKUP(C244,'Extract -prev'!C:I,6,0)),"Yes",IF(OR(VLOOKUP(C244,'Extract -prev'!C:I,6,0)="Closed",VLOOKUP(C244,'Extract -prev'!C:I,6,0)="Resolved"),"No","Yes"))</f>
        <v>No</v>
      </c>
      <c r="AB244" s="1" t="s">
        <v>548</v>
      </c>
      <c r="AC244" s="1"/>
      <c r="AD244" s="1"/>
    </row>
    <row r="245" spans="1:30" x14ac:dyDescent="0.25">
      <c r="A245" s="1" t="s">
        <v>676</v>
      </c>
      <c r="B245" s="1" t="s">
        <v>562</v>
      </c>
      <c r="C245" s="1" t="s">
        <v>4935</v>
      </c>
      <c r="D245" s="25">
        <v>43397.13653935185</v>
      </c>
      <c r="E245" s="25">
        <v>43397.708055555559</v>
      </c>
      <c r="F245" s="1" t="s">
        <v>1196</v>
      </c>
      <c r="G245" s="1" t="s">
        <v>90</v>
      </c>
      <c r="H245" s="1" t="s">
        <v>1341</v>
      </c>
      <c r="I245" s="1" t="s">
        <v>91</v>
      </c>
      <c r="J245" s="1" t="s">
        <v>1118</v>
      </c>
      <c r="K245" s="1" t="s">
        <v>4936</v>
      </c>
      <c r="L245" s="1" t="s">
        <v>4714</v>
      </c>
      <c r="M245" s="1" t="s">
        <v>793</v>
      </c>
      <c r="N245" s="1" t="s">
        <v>40</v>
      </c>
      <c r="O245" s="1" t="s">
        <v>1256</v>
      </c>
      <c r="P245" s="1"/>
      <c r="Q245" s="1" t="s">
        <v>92</v>
      </c>
      <c r="R245" s="1" t="s">
        <v>544</v>
      </c>
      <c r="S245" s="1" t="s">
        <v>545</v>
      </c>
      <c r="T245" s="1"/>
      <c r="U245" s="1"/>
      <c r="V245" s="1" t="s">
        <v>946</v>
      </c>
      <c r="W245" s="1" t="s">
        <v>2923</v>
      </c>
      <c r="X245" s="1"/>
      <c r="Y245" s="25">
        <v>43397.708321759259</v>
      </c>
      <c r="Z245" s="106" t="s">
        <v>548</v>
      </c>
      <c r="AA245" s="1" t="str">
        <f>IF(ISNA(VLOOKUP(C245,'Extract -prev'!C:I,6,0)),"Yes",IF(OR(VLOOKUP(C245,'Extract -prev'!C:I,6,0)="Closed",VLOOKUP(C245,'Extract -prev'!C:I,6,0)="Resolved"),"No","Yes"))</f>
        <v>No</v>
      </c>
      <c r="AB245" s="1" t="s">
        <v>548</v>
      </c>
      <c r="AC245" s="1"/>
      <c r="AD245" s="1"/>
    </row>
    <row r="246" spans="1:30" x14ac:dyDescent="0.25">
      <c r="A246" s="1" t="s">
        <v>676</v>
      </c>
      <c r="B246" s="1" t="s">
        <v>562</v>
      </c>
      <c r="C246" s="1" t="s">
        <v>4970</v>
      </c>
      <c r="D246" s="25">
        <v>43397.046678240738</v>
      </c>
      <c r="E246" s="25">
        <v>43397.710023148145</v>
      </c>
      <c r="F246" s="1" t="s">
        <v>1196</v>
      </c>
      <c r="G246" s="1" t="s">
        <v>90</v>
      </c>
      <c r="H246" s="1" t="s">
        <v>1341</v>
      </c>
      <c r="I246" s="1" t="s">
        <v>91</v>
      </c>
      <c r="J246" s="1" t="s">
        <v>1118</v>
      </c>
      <c r="K246" s="1" t="s">
        <v>4971</v>
      </c>
      <c r="L246" s="1" t="s">
        <v>4972</v>
      </c>
      <c r="M246" s="1" t="s">
        <v>793</v>
      </c>
      <c r="N246" s="1" t="s">
        <v>41</v>
      </c>
      <c r="O246" s="1" t="s">
        <v>944</v>
      </c>
      <c r="P246" s="1"/>
      <c r="Q246" s="1" t="s">
        <v>92</v>
      </c>
      <c r="R246" s="1" t="s">
        <v>544</v>
      </c>
      <c r="S246" s="1" t="s">
        <v>545</v>
      </c>
      <c r="T246" s="1"/>
      <c r="U246" s="1"/>
      <c r="V246" s="1" t="s">
        <v>966</v>
      </c>
      <c r="W246" s="1" t="s">
        <v>967</v>
      </c>
      <c r="X246" s="1"/>
      <c r="Y246" s="25">
        <v>43397.710289351853</v>
      </c>
      <c r="Z246" s="106" t="s">
        <v>548</v>
      </c>
      <c r="AA246" s="1" t="str">
        <f>IF(ISNA(VLOOKUP(C246,'Extract -prev'!C:I,6,0)),"Yes",IF(OR(VLOOKUP(C246,'Extract -prev'!C:I,6,0)="Closed",VLOOKUP(C246,'Extract -prev'!C:I,6,0)="Resolved"),"No","Yes"))</f>
        <v>No</v>
      </c>
      <c r="AB246" s="1" t="s">
        <v>548</v>
      </c>
      <c r="AC246" s="1"/>
      <c r="AD246" s="1"/>
    </row>
    <row r="247" spans="1:30" x14ac:dyDescent="0.25">
      <c r="A247" s="1" t="s">
        <v>676</v>
      </c>
      <c r="B247" s="1" t="s">
        <v>562</v>
      </c>
      <c r="C247" s="1" t="s">
        <v>4823</v>
      </c>
      <c r="D247" s="25">
        <v>43395.915902777779</v>
      </c>
      <c r="E247" s="25">
        <v>43397.731678240743</v>
      </c>
      <c r="F247" s="1" t="s">
        <v>833</v>
      </c>
      <c r="G247" s="1" t="s">
        <v>90</v>
      </c>
      <c r="H247" s="1" t="s">
        <v>1341</v>
      </c>
      <c r="I247" s="1" t="s">
        <v>91</v>
      </c>
      <c r="J247" s="1" t="s">
        <v>1118</v>
      </c>
      <c r="K247" s="1" t="s">
        <v>4824</v>
      </c>
      <c r="L247" s="1" t="s">
        <v>5010</v>
      </c>
      <c r="M247" s="1" t="s">
        <v>793</v>
      </c>
      <c r="N247" s="1" t="s">
        <v>41</v>
      </c>
      <c r="O247" s="1" t="s">
        <v>934</v>
      </c>
      <c r="P247" s="1"/>
      <c r="Q247" s="1" t="s">
        <v>92</v>
      </c>
      <c r="R247" s="1" t="s">
        <v>544</v>
      </c>
      <c r="S247" s="1" t="s">
        <v>545</v>
      </c>
      <c r="T247" s="1"/>
      <c r="U247" s="1"/>
      <c r="V247" s="1" t="s">
        <v>966</v>
      </c>
      <c r="W247" s="1" t="s">
        <v>967</v>
      </c>
      <c r="X247" s="1"/>
      <c r="Y247" s="25">
        <v>43397.731944444444</v>
      </c>
      <c r="Z247" s="106" t="s">
        <v>548</v>
      </c>
      <c r="AA247" s="1" t="str">
        <f>IF(ISNA(VLOOKUP(C247,'Extract -prev'!C:I,6,0)),"Yes",IF(OR(VLOOKUP(C247,'Extract -prev'!C:I,6,0)="Closed",VLOOKUP(C247,'Extract -prev'!C:I,6,0)="Resolved"),"No","Yes"))</f>
        <v>No</v>
      </c>
      <c r="AB247" s="1" t="s">
        <v>548</v>
      </c>
      <c r="AC247" s="1"/>
      <c r="AD247" s="1"/>
    </row>
    <row r="248" spans="1:30" x14ac:dyDescent="0.25">
      <c r="A248" s="1" t="s">
        <v>676</v>
      </c>
      <c r="B248" s="1" t="s">
        <v>562</v>
      </c>
      <c r="C248" s="1" t="s">
        <v>4827</v>
      </c>
      <c r="D248" s="25">
        <v>43395.886400462965</v>
      </c>
      <c r="E248" s="25">
        <v>43397.739444444444</v>
      </c>
      <c r="F248" s="1" t="s">
        <v>1100</v>
      </c>
      <c r="G248" s="1" t="s">
        <v>90</v>
      </c>
      <c r="H248" s="1" t="s">
        <v>1341</v>
      </c>
      <c r="I248" s="1" t="s">
        <v>91</v>
      </c>
      <c r="J248" s="1" t="s">
        <v>1118</v>
      </c>
      <c r="K248" s="1" t="s">
        <v>4828</v>
      </c>
      <c r="L248" s="1" t="s">
        <v>5202</v>
      </c>
      <c r="M248" s="1" t="s">
        <v>793</v>
      </c>
      <c r="N248" s="1" t="s">
        <v>929</v>
      </c>
      <c r="O248" s="1" t="s">
        <v>939</v>
      </c>
      <c r="P248" s="1"/>
      <c r="Q248" s="1" t="s">
        <v>92</v>
      </c>
      <c r="R248" s="1" t="s">
        <v>544</v>
      </c>
      <c r="S248" s="1" t="s">
        <v>545</v>
      </c>
      <c r="T248" s="1"/>
      <c r="U248" s="1"/>
      <c r="V248" s="1" t="s">
        <v>966</v>
      </c>
      <c r="W248" s="1" t="s">
        <v>967</v>
      </c>
      <c r="X248" s="1"/>
      <c r="Y248" s="25">
        <v>43397.739710648151</v>
      </c>
      <c r="Z248" s="106" t="s">
        <v>548</v>
      </c>
      <c r="AA248" s="1" t="str">
        <f>IF(ISNA(VLOOKUP(C248,'Extract -prev'!C:I,6,0)),"Yes",IF(OR(VLOOKUP(C248,'Extract -prev'!C:I,6,0)="Closed",VLOOKUP(C248,'Extract -prev'!C:I,6,0)="Resolved"),"No","Yes"))</f>
        <v>No</v>
      </c>
      <c r="AB248" s="1" t="s">
        <v>548</v>
      </c>
      <c r="AC248" s="1"/>
      <c r="AD248" s="1"/>
    </row>
    <row r="249" spans="1:30" x14ac:dyDescent="0.25">
      <c r="A249" s="1" t="s">
        <v>676</v>
      </c>
      <c r="B249" s="1" t="s">
        <v>562</v>
      </c>
      <c r="C249" s="1" t="s">
        <v>4008</v>
      </c>
      <c r="D249" s="25">
        <v>43389.879652777781</v>
      </c>
      <c r="E249" s="25">
        <v>43397.740717592591</v>
      </c>
      <c r="F249" s="1" t="s">
        <v>910</v>
      </c>
      <c r="G249" s="1" t="s">
        <v>90</v>
      </c>
      <c r="H249" s="1" t="s">
        <v>1341</v>
      </c>
      <c r="I249" s="1" t="s">
        <v>91</v>
      </c>
      <c r="J249" s="1" t="s">
        <v>1118</v>
      </c>
      <c r="K249" s="1" t="s">
        <v>4009</v>
      </c>
      <c r="L249" s="1" t="s">
        <v>5207</v>
      </c>
      <c r="M249" s="1" t="s">
        <v>793</v>
      </c>
      <c r="N249" s="1" t="s">
        <v>41</v>
      </c>
      <c r="O249" s="1" t="s">
        <v>934</v>
      </c>
      <c r="P249" s="1"/>
      <c r="Q249" s="1" t="s">
        <v>92</v>
      </c>
      <c r="R249" s="1" t="s">
        <v>544</v>
      </c>
      <c r="S249" s="1" t="s">
        <v>545</v>
      </c>
      <c r="T249" s="1"/>
      <c r="U249" s="1"/>
      <c r="V249" s="1" t="s">
        <v>4010</v>
      </c>
      <c r="W249" s="1" t="s">
        <v>4011</v>
      </c>
      <c r="X249" s="1"/>
      <c r="Y249" s="25">
        <v>43397.740995370368</v>
      </c>
      <c r="Z249" s="106" t="s">
        <v>548</v>
      </c>
      <c r="AA249" s="1" t="str">
        <f>IF(ISNA(VLOOKUP(C249,'Extract -prev'!C:I,6,0)),"Yes",IF(OR(VLOOKUP(C249,'Extract -prev'!C:I,6,0)="Closed",VLOOKUP(C249,'Extract -prev'!C:I,6,0)="Resolved"),"No","Yes"))</f>
        <v>No</v>
      </c>
      <c r="AB249" s="1" t="s">
        <v>548</v>
      </c>
      <c r="AC249" s="1"/>
      <c r="AD249" s="1"/>
    </row>
    <row r="250" spans="1:30" x14ac:dyDescent="0.25">
      <c r="A250" s="1" t="s">
        <v>676</v>
      </c>
      <c r="B250" s="1" t="s">
        <v>562</v>
      </c>
      <c r="C250" s="1" t="s">
        <v>4330</v>
      </c>
      <c r="D250" s="25">
        <v>43391.922893518517</v>
      </c>
      <c r="E250" s="25">
        <v>43397.741875</v>
      </c>
      <c r="F250" s="1" t="s">
        <v>933</v>
      </c>
      <c r="G250" s="1" t="s">
        <v>90</v>
      </c>
      <c r="H250" s="1" t="s">
        <v>1341</v>
      </c>
      <c r="I250" s="1" t="s">
        <v>91</v>
      </c>
      <c r="J250" s="1" t="s">
        <v>1118</v>
      </c>
      <c r="K250" s="1" t="s">
        <v>4331</v>
      </c>
      <c r="L250" s="1" t="s">
        <v>5205</v>
      </c>
      <c r="M250" s="1" t="s">
        <v>793</v>
      </c>
      <c r="N250" s="1" t="s">
        <v>929</v>
      </c>
      <c r="O250" s="1" t="s">
        <v>948</v>
      </c>
      <c r="P250" s="1"/>
      <c r="Q250" s="1" t="s">
        <v>92</v>
      </c>
      <c r="R250" s="1" t="s">
        <v>544</v>
      </c>
      <c r="S250" s="1" t="s">
        <v>545</v>
      </c>
      <c r="T250" s="1"/>
      <c r="U250" s="1"/>
      <c r="V250" s="1" t="s">
        <v>2628</v>
      </c>
      <c r="W250" s="1" t="s">
        <v>2629</v>
      </c>
      <c r="X250" s="1"/>
      <c r="Y250" s="25">
        <v>43397.742152777777</v>
      </c>
      <c r="Z250" s="106" t="s">
        <v>548</v>
      </c>
      <c r="AA250" s="1" t="str">
        <f>IF(ISNA(VLOOKUP(C250,'Extract -prev'!C:I,6,0)),"Yes",IF(OR(VLOOKUP(C250,'Extract -prev'!C:I,6,0)="Closed",VLOOKUP(C250,'Extract -prev'!C:I,6,0)="Resolved"),"No","Yes"))</f>
        <v>No</v>
      </c>
      <c r="AB250" s="1" t="s">
        <v>548</v>
      </c>
      <c r="AC250" s="1"/>
      <c r="AD250" s="1"/>
    </row>
    <row r="251" spans="1:30" x14ac:dyDescent="0.25">
      <c r="A251" s="1" t="s">
        <v>676</v>
      </c>
      <c r="B251" s="1" t="s">
        <v>562</v>
      </c>
      <c r="C251" s="1" t="s">
        <v>4831</v>
      </c>
      <c r="D251" s="25">
        <v>43395.877928240741</v>
      </c>
      <c r="E251" s="25">
        <v>43397.756909722222</v>
      </c>
      <c r="F251" s="1" t="s">
        <v>833</v>
      </c>
      <c r="G251" s="1" t="s">
        <v>90</v>
      </c>
      <c r="H251" s="1" t="s">
        <v>1341</v>
      </c>
      <c r="I251" s="1" t="s">
        <v>91</v>
      </c>
      <c r="J251" s="1" t="s">
        <v>1118</v>
      </c>
      <c r="K251" s="1" t="s">
        <v>4832</v>
      </c>
      <c r="L251" s="1" t="s">
        <v>5203</v>
      </c>
      <c r="M251" s="1" t="s">
        <v>793</v>
      </c>
      <c r="N251" s="1" t="s">
        <v>40</v>
      </c>
      <c r="O251" s="1" t="s">
        <v>2667</v>
      </c>
      <c r="P251" s="1"/>
      <c r="Q251" s="1" t="s">
        <v>92</v>
      </c>
      <c r="R251" s="1" t="s">
        <v>544</v>
      </c>
      <c r="S251" s="1" t="s">
        <v>545</v>
      </c>
      <c r="T251" s="1"/>
      <c r="U251" s="1"/>
      <c r="V251" s="1" t="s">
        <v>966</v>
      </c>
      <c r="W251" s="1" t="s">
        <v>967</v>
      </c>
      <c r="X251" s="1"/>
      <c r="Y251" s="25">
        <v>43397.757187499999</v>
      </c>
      <c r="Z251" s="106" t="s">
        <v>548</v>
      </c>
      <c r="AA251" s="1" t="str">
        <f>IF(ISNA(VLOOKUP(C251,'Extract -prev'!C:I,6,0)),"Yes",IF(OR(VLOOKUP(C251,'Extract -prev'!C:I,6,0)="Closed",VLOOKUP(C251,'Extract -prev'!C:I,6,0)="Resolved"),"No","Yes"))</f>
        <v>No</v>
      </c>
      <c r="AB251" s="1" t="s">
        <v>548</v>
      </c>
      <c r="AC251" s="1"/>
      <c r="AD251" s="1"/>
    </row>
    <row r="252" spans="1:30" x14ac:dyDescent="0.25">
      <c r="A252" s="1" t="s">
        <v>676</v>
      </c>
      <c r="B252" s="1" t="s">
        <v>562</v>
      </c>
      <c r="C252" s="1" t="s">
        <v>4782</v>
      </c>
      <c r="D252" s="25">
        <v>43396.549664351849</v>
      </c>
      <c r="E252" s="25">
        <v>43397.757245370369</v>
      </c>
      <c r="F252" s="1" t="s">
        <v>1196</v>
      </c>
      <c r="G252" s="1" t="s">
        <v>90</v>
      </c>
      <c r="H252" s="1" t="s">
        <v>1341</v>
      </c>
      <c r="I252" s="1" t="s">
        <v>91</v>
      </c>
      <c r="J252" s="1" t="s">
        <v>1118</v>
      </c>
      <c r="K252" s="1" t="s">
        <v>4783</v>
      </c>
      <c r="L252" s="1" t="s">
        <v>5200</v>
      </c>
      <c r="M252" s="1" t="s">
        <v>793</v>
      </c>
      <c r="N252" s="1" t="s">
        <v>40</v>
      </c>
      <c r="O252" s="1" t="s">
        <v>932</v>
      </c>
      <c r="P252" s="1"/>
      <c r="Q252" s="1" t="s">
        <v>92</v>
      </c>
      <c r="R252" s="1" t="s">
        <v>544</v>
      </c>
      <c r="S252" s="1" t="s">
        <v>545</v>
      </c>
      <c r="T252" s="1"/>
      <c r="U252" s="1"/>
      <c r="V252" s="1" t="s">
        <v>1396</v>
      </c>
      <c r="W252" s="1" t="s">
        <v>1397</v>
      </c>
      <c r="X252" s="1"/>
      <c r="Y252" s="25">
        <v>43397.757511574076</v>
      </c>
      <c r="Z252" s="106" t="s">
        <v>548</v>
      </c>
      <c r="AA252" s="1" t="str">
        <f>IF(ISNA(VLOOKUP(C252,'Extract -prev'!C:I,6,0)),"Yes",IF(OR(VLOOKUP(C252,'Extract -prev'!C:I,6,0)="Closed",VLOOKUP(C252,'Extract -prev'!C:I,6,0)="Resolved"),"No","Yes"))</f>
        <v>No</v>
      </c>
      <c r="AB252" s="1" t="s">
        <v>548</v>
      </c>
      <c r="AC252" s="1"/>
      <c r="AD252" s="1"/>
    </row>
    <row r="253" spans="1:30" x14ac:dyDescent="0.25">
      <c r="A253" s="1" t="s">
        <v>676</v>
      </c>
      <c r="B253" s="1" t="s">
        <v>562</v>
      </c>
      <c r="C253" s="1" t="s">
        <v>5066</v>
      </c>
      <c r="D253" s="25">
        <v>43396.896631944444</v>
      </c>
      <c r="E253" s="25">
        <v>43397.775231481479</v>
      </c>
      <c r="F253" s="1" t="s">
        <v>1196</v>
      </c>
      <c r="G253" s="1" t="s">
        <v>90</v>
      </c>
      <c r="H253" s="1" t="s">
        <v>1341</v>
      </c>
      <c r="I253" s="1" t="s">
        <v>91</v>
      </c>
      <c r="J253" s="1" t="s">
        <v>1118</v>
      </c>
      <c r="K253" s="1" t="s">
        <v>5067</v>
      </c>
      <c r="L253" s="1" t="s">
        <v>5198</v>
      </c>
      <c r="M253" s="1" t="s">
        <v>793</v>
      </c>
      <c r="N253" s="1" t="s">
        <v>41</v>
      </c>
      <c r="O253" s="1" t="s">
        <v>928</v>
      </c>
      <c r="P253" s="1"/>
      <c r="Q253" s="1" t="s">
        <v>92</v>
      </c>
      <c r="R253" s="1" t="s">
        <v>544</v>
      </c>
      <c r="S253" s="1" t="s">
        <v>545</v>
      </c>
      <c r="T253" s="1"/>
      <c r="U253" s="1"/>
      <c r="V253" s="1" t="s">
        <v>1222</v>
      </c>
      <c r="W253" s="1" t="s">
        <v>1428</v>
      </c>
      <c r="X253" s="1"/>
      <c r="Y253" s="25">
        <v>43397.775497685187</v>
      </c>
      <c r="Z253" s="106" t="s">
        <v>548</v>
      </c>
      <c r="AA253" s="1" t="str">
        <f>IF(ISNA(VLOOKUP(C253,'Extract -prev'!C:I,6,0)),"Yes",IF(OR(VLOOKUP(C253,'Extract -prev'!C:I,6,0)="Closed",VLOOKUP(C253,'Extract -prev'!C:I,6,0)="Resolved"),"No","Yes"))</f>
        <v>No</v>
      </c>
      <c r="AB253" s="1" t="s">
        <v>548</v>
      </c>
      <c r="AC253" s="1"/>
      <c r="AD253" s="1"/>
    </row>
    <row r="254" spans="1:30" x14ac:dyDescent="0.25">
      <c r="A254" s="1" t="s">
        <v>676</v>
      </c>
      <c r="B254" s="1" t="s">
        <v>562</v>
      </c>
      <c r="C254" s="1" t="s">
        <v>5058</v>
      </c>
      <c r="D254" s="25">
        <v>43397.059479166666</v>
      </c>
      <c r="E254" s="25">
        <v>43397.833564814813</v>
      </c>
      <c r="F254" s="1" t="s">
        <v>1192</v>
      </c>
      <c r="G254" s="1" t="s">
        <v>90</v>
      </c>
      <c r="H254" s="1" t="s">
        <v>1341</v>
      </c>
      <c r="I254" s="1" t="s">
        <v>91</v>
      </c>
      <c r="J254" s="1" t="s">
        <v>1118</v>
      </c>
      <c r="K254" s="1" t="s">
        <v>5059</v>
      </c>
      <c r="L254" s="1" t="s">
        <v>5196</v>
      </c>
      <c r="M254" s="1" t="s">
        <v>793</v>
      </c>
      <c r="N254" s="1" t="s">
        <v>40</v>
      </c>
      <c r="O254" s="1" t="s">
        <v>2210</v>
      </c>
      <c r="P254" s="1"/>
      <c r="Q254" s="1" t="s">
        <v>92</v>
      </c>
      <c r="R254" s="1" t="s">
        <v>544</v>
      </c>
      <c r="S254" s="1" t="s">
        <v>545</v>
      </c>
      <c r="T254" s="1"/>
      <c r="U254" s="1"/>
      <c r="V254" s="1" t="s">
        <v>2141</v>
      </c>
      <c r="W254" s="1" t="s">
        <v>2142</v>
      </c>
      <c r="X254" s="1"/>
      <c r="Y254" s="25">
        <v>43397.833831018521</v>
      </c>
      <c r="Z254" s="106" t="s">
        <v>548</v>
      </c>
      <c r="AA254" s="1" t="str">
        <f>IF(ISNA(VLOOKUP(C254,'Extract -prev'!C:I,6,0)),"Yes",IF(OR(VLOOKUP(C254,'Extract -prev'!C:I,6,0)="Closed",VLOOKUP(C254,'Extract -prev'!C:I,6,0)="Resolved"),"No","Yes"))</f>
        <v>No</v>
      </c>
      <c r="AB254" s="1" t="s">
        <v>548</v>
      </c>
      <c r="AC254" s="1"/>
      <c r="AD254" s="1"/>
    </row>
    <row r="255" spans="1:30" x14ac:dyDescent="0.25">
      <c r="A255" s="1" t="s">
        <v>676</v>
      </c>
      <c r="B255" s="1" t="s">
        <v>562</v>
      </c>
      <c r="C255" s="1" t="s">
        <v>4598</v>
      </c>
      <c r="D255" s="25">
        <v>43395.005682870367</v>
      </c>
      <c r="E255" s="25">
        <v>43397.83425925926</v>
      </c>
      <c r="F255" s="1" t="s">
        <v>1100</v>
      </c>
      <c r="G255" s="1" t="s">
        <v>90</v>
      </c>
      <c r="H255" s="1" t="s">
        <v>1341</v>
      </c>
      <c r="I255" s="1" t="s">
        <v>91</v>
      </c>
      <c r="J255" s="1" t="s">
        <v>1118</v>
      </c>
      <c r="K255" s="1" t="s">
        <v>4599</v>
      </c>
      <c r="L255" s="1" t="s">
        <v>5204</v>
      </c>
      <c r="M255" s="1" t="s">
        <v>793</v>
      </c>
      <c r="N255" s="1" t="s">
        <v>41</v>
      </c>
      <c r="O255" s="1" t="s">
        <v>1115</v>
      </c>
      <c r="P255" s="1"/>
      <c r="Q255" s="1" t="s">
        <v>92</v>
      </c>
      <c r="R255" s="1" t="s">
        <v>544</v>
      </c>
      <c r="S255" s="1" t="s">
        <v>545</v>
      </c>
      <c r="T255" s="1"/>
      <c r="U255" s="1"/>
      <c r="V255" s="1" t="s">
        <v>923</v>
      </c>
      <c r="W255" s="1" t="s">
        <v>1302</v>
      </c>
      <c r="X255" s="1"/>
      <c r="Y255" s="25">
        <v>43397.834537037037</v>
      </c>
      <c r="Z255" s="106" t="s">
        <v>548</v>
      </c>
      <c r="AA255" s="1" t="str">
        <f>IF(ISNA(VLOOKUP(C255,'Extract -prev'!C:I,6,0)),"Yes",IF(OR(VLOOKUP(C255,'Extract -prev'!C:I,6,0)="Closed",VLOOKUP(C255,'Extract -prev'!C:I,6,0)="Resolved"),"No","Yes"))</f>
        <v>No</v>
      </c>
      <c r="AB255" s="1" t="s">
        <v>548</v>
      </c>
      <c r="AC255" s="1"/>
      <c r="AD255" s="1"/>
    </row>
    <row r="256" spans="1:30" x14ac:dyDescent="0.25">
      <c r="A256" s="1" t="s">
        <v>676</v>
      </c>
      <c r="B256" s="1" t="s">
        <v>562</v>
      </c>
      <c r="C256" s="1" t="s">
        <v>4803</v>
      </c>
      <c r="D256" s="25">
        <v>43396.115393518521</v>
      </c>
      <c r="E256" s="25">
        <v>43397.838333333333</v>
      </c>
      <c r="F256" s="1" t="s">
        <v>1192</v>
      </c>
      <c r="G256" s="1" t="s">
        <v>90</v>
      </c>
      <c r="H256" s="1" t="s">
        <v>1341</v>
      </c>
      <c r="I256" s="1" t="s">
        <v>91</v>
      </c>
      <c r="J256" s="1" t="s">
        <v>1118</v>
      </c>
      <c r="K256" s="1" t="s">
        <v>4804</v>
      </c>
      <c r="L256" s="1" t="s">
        <v>5201</v>
      </c>
      <c r="M256" s="1" t="s">
        <v>793</v>
      </c>
      <c r="N256" s="1" t="s">
        <v>929</v>
      </c>
      <c r="O256" s="1" t="s">
        <v>940</v>
      </c>
      <c r="P256" s="1"/>
      <c r="Q256" s="1" t="s">
        <v>92</v>
      </c>
      <c r="R256" s="1" t="s">
        <v>544</v>
      </c>
      <c r="S256" s="1" t="s">
        <v>545</v>
      </c>
      <c r="T256" s="1"/>
      <c r="U256" s="1"/>
      <c r="V256" s="1" t="s">
        <v>1260</v>
      </c>
      <c r="W256" s="1" t="s">
        <v>1006</v>
      </c>
      <c r="X256" s="1"/>
      <c r="Y256" s="25">
        <v>43397.838599537034</v>
      </c>
      <c r="Z256" s="106" t="s">
        <v>548</v>
      </c>
      <c r="AA256" s="1" t="str">
        <f>IF(ISNA(VLOOKUP(C256,'Extract -prev'!C:I,6,0)),"Yes",IF(OR(VLOOKUP(C256,'Extract -prev'!C:I,6,0)="Closed",VLOOKUP(C256,'Extract -prev'!C:I,6,0)="Resolved"),"No","Yes"))</f>
        <v>No</v>
      </c>
      <c r="AB256" s="1" t="s">
        <v>548</v>
      </c>
      <c r="AC256" s="1"/>
      <c r="AD256" s="1"/>
    </row>
    <row r="257" spans="1:30" x14ac:dyDescent="0.25">
      <c r="A257" s="1" t="s">
        <v>676</v>
      </c>
      <c r="B257" s="1" t="s">
        <v>562</v>
      </c>
      <c r="C257" s="1" t="s">
        <v>5064</v>
      </c>
      <c r="D257" s="25">
        <v>43397.037002314813</v>
      </c>
      <c r="E257" s="25">
        <v>43397.864317129628</v>
      </c>
      <c r="F257" s="1" t="s">
        <v>1419</v>
      </c>
      <c r="G257" s="1" t="s">
        <v>90</v>
      </c>
      <c r="H257" s="1" t="s">
        <v>1341</v>
      </c>
      <c r="I257" s="1" t="s">
        <v>91</v>
      </c>
      <c r="J257" s="1" t="s">
        <v>1118</v>
      </c>
      <c r="K257" s="1" t="s">
        <v>5065</v>
      </c>
      <c r="L257" s="1" t="s">
        <v>5197</v>
      </c>
      <c r="M257" s="1" t="s">
        <v>793</v>
      </c>
      <c r="N257" s="1" t="s">
        <v>40</v>
      </c>
      <c r="O257" s="1" t="s">
        <v>1179</v>
      </c>
      <c r="P257" s="1"/>
      <c r="Q257" s="1" t="s">
        <v>92</v>
      </c>
      <c r="R257" s="1" t="s">
        <v>544</v>
      </c>
      <c r="S257" s="1" t="s">
        <v>545</v>
      </c>
      <c r="T257" s="1"/>
      <c r="U257" s="1"/>
      <c r="V257" s="1" t="s">
        <v>949</v>
      </c>
      <c r="W257" s="1" t="s">
        <v>1113</v>
      </c>
      <c r="X257" s="1"/>
      <c r="Y257" s="25">
        <v>43397.864618055559</v>
      </c>
      <c r="Z257" s="106" t="s">
        <v>548</v>
      </c>
      <c r="AA257" s="1" t="str">
        <f>IF(ISNA(VLOOKUP(C257,'Extract -prev'!C:I,6,0)),"Yes",IF(OR(VLOOKUP(C257,'Extract -prev'!C:I,6,0)="Closed",VLOOKUP(C257,'Extract -prev'!C:I,6,0)="Resolved"),"No","Yes"))</f>
        <v>No</v>
      </c>
      <c r="AB257" s="1" t="s">
        <v>548</v>
      </c>
      <c r="AC257" s="1"/>
      <c r="AD257" s="1"/>
    </row>
    <row r="258" spans="1:30" x14ac:dyDescent="0.25">
      <c r="A258" s="1" t="s">
        <v>676</v>
      </c>
      <c r="B258" s="1" t="s">
        <v>562</v>
      </c>
      <c r="C258" s="1" t="s">
        <v>5033</v>
      </c>
      <c r="D258" s="25">
        <v>43397.213194444441</v>
      </c>
      <c r="E258" s="25">
        <v>43397.867581018516</v>
      </c>
      <c r="F258" s="1" t="s">
        <v>1419</v>
      </c>
      <c r="G258" s="1" t="s">
        <v>90</v>
      </c>
      <c r="H258" s="1" t="s">
        <v>1341</v>
      </c>
      <c r="I258" s="1" t="s">
        <v>91</v>
      </c>
      <c r="J258" s="1" t="s">
        <v>1118</v>
      </c>
      <c r="K258" s="1" t="s">
        <v>5034</v>
      </c>
      <c r="L258" s="1" t="s">
        <v>5194</v>
      </c>
      <c r="M258" s="1" t="s">
        <v>793</v>
      </c>
      <c r="N258" s="1" t="s">
        <v>929</v>
      </c>
      <c r="O258" s="1" t="s">
        <v>948</v>
      </c>
      <c r="P258" s="1"/>
      <c r="Q258" s="1" t="s">
        <v>92</v>
      </c>
      <c r="R258" s="1" t="s">
        <v>544</v>
      </c>
      <c r="S258" s="1" t="s">
        <v>545</v>
      </c>
      <c r="T258" s="1"/>
      <c r="U258" s="1"/>
      <c r="V258" s="1" t="s">
        <v>1321</v>
      </c>
      <c r="W258" s="1" t="s">
        <v>964</v>
      </c>
      <c r="X258" s="1"/>
      <c r="Y258" s="25">
        <v>43397.867847222224</v>
      </c>
      <c r="Z258" s="106" t="s">
        <v>548</v>
      </c>
      <c r="AA258" s="1" t="str">
        <f>IF(ISNA(VLOOKUP(C258,'Extract -prev'!C:I,6,0)),"Yes",IF(OR(VLOOKUP(C258,'Extract -prev'!C:I,6,0)="Closed",VLOOKUP(C258,'Extract -prev'!C:I,6,0)="Resolved"),"No","Yes"))</f>
        <v>No</v>
      </c>
      <c r="AB258" s="1" t="s">
        <v>548</v>
      </c>
      <c r="AC258" s="1"/>
      <c r="AD258" s="1"/>
    </row>
    <row r="259" spans="1:30" x14ac:dyDescent="0.25">
      <c r="A259" s="1" t="s">
        <v>676</v>
      </c>
      <c r="B259" s="1" t="s">
        <v>562</v>
      </c>
      <c r="C259" s="1" t="s">
        <v>5183</v>
      </c>
      <c r="D259" s="25">
        <v>43397.867245370369</v>
      </c>
      <c r="E259" s="25">
        <v>43397.871423611112</v>
      </c>
      <c r="F259" s="1" t="s">
        <v>1100</v>
      </c>
      <c r="G259" s="1" t="s">
        <v>90</v>
      </c>
      <c r="H259" s="1" t="s">
        <v>1341</v>
      </c>
      <c r="I259" s="1" t="s">
        <v>91</v>
      </c>
      <c r="J259" s="1" t="s">
        <v>1118</v>
      </c>
      <c r="K259" s="1" t="s">
        <v>5184</v>
      </c>
      <c r="L259" s="1" t="s">
        <v>5185</v>
      </c>
      <c r="M259" s="1" t="s">
        <v>793</v>
      </c>
      <c r="N259" s="1" t="s">
        <v>41</v>
      </c>
      <c r="O259" s="1" t="s">
        <v>602</v>
      </c>
      <c r="P259" s="1"/>
      <c r="Q259" s="1" t="s">
        <v>92</v>
      </c>
      <c r="R259" s="1" t="s">
        <v>544</v>
      </c>
      <c r="S259" s="1" t="s">
        <v>545</v>
      </c>
      <c r="T259" s="1"/>
      <c r="U259" s="1"/>
      <c r="V259" s="1" t="s">
        <v>966</v>
      </c>
      <c r="W259" s="1" t="s">
        <v>967</v>
      </c>
      <c r="X259" s="1"/>
      <c r="Y259" s="25">
        <v>43397.871701388889</v>
      </c>
      <c r="Z259" s="106" t="s">
        <v>548</v>
      </c>
      <c r="AA259" s="1" t="str">
        <f>IF(ISNA(VLOOKUP(C259,'Extract -prev'!C:I,6,0)),"Yes",IF(OR(VLOOKUP(C259,'Extract -prev'!C:I,6,0)="Closed",VLOOKUP(C259,'Extract -prev'!C:I,6,0)="Resolved"),"No","Yes"))</f>
        <v>No</v>
      </c>
      <c r="AB259" s="1" t="s">
        <v>548</v>
      </c>
      <c r="AC259" s="1"/>
      <c r="AD259" s="1"/>
    </row>
    <row r="260" spans="1:30" x14ac:dyDescent="0.25">
      <c r="A260" s="1" t="s">
        <v>676</v>
      </c>
      <c r="B260" s="1" t="s">
        <v>562</v>
      </c>
      <c r="C260" s="1" t="s">
        <v>5052</v>
      </c>
      <c r="D260" s="25">
        <v>43397.063252314816</v>
      </c>
      <c r="E260" s="25">
        <v>43397.874826388892</v>
      </c>
      <c r="F260" s="1" t="s">
        <v>1419</v>
      </c>
      <c r="G260" s="1" t="s">
        <v>90</v>
      </c>
      <c r="H260" s="1" t="s">
        <v>1341</v>
      </c>
      <c r="I260" s="1" t="s">
        <v>91</v>
      </c>
      <c r="J260" s="1" t="s">
        <v>1118</v>
      </c>
      <c r="K260" s="1" t="s">
        <v>5053</v>
      </c>
      <c r="L260" s="1" t="s">
        <v>4213</v>
      </c>
      <c r="M260" s="1"/>
      <c r="N260" s="1"/>
      <c r="O260" s="1"/>
      <c r="P260" s="1"/>
      <c r="Q260" s="1" t="s">
        <v>92</v>
      </c>
      <c r="R260" s="1" t="s">
        <v>544</v>
      </c>
      <c r="S260" s="1" t="s">
        <v>545</v>
      </c>
      <c r="T260" s="1"/>
      <c r="U260" s="1"/>
      <c r="V260" s="1" t="s">
        <v>1254</v>
      </c>
      <c r="W260" s="1" t="s">
        <v>1255</v>
      </c>
      <c r="X260" s="1"/>
      <c r="Y260" s="25">
        <v>43397.875104166669</v>
      </c>
      <c r="Z260" s="106" t="s">
        <v>548</v>
      </c>
      <c r="AA260" s="1" t="str">
        <f>IF(ISNA(VLOOKUP(C260,'Extract -prev'!C:I,6,0)),"Yes",IF(OR(VLOOKUP(C260,'Extract -prev'!C:I,6,0)="Closed",VLOOKUP(C260,'Extract -prev'!C:I,6,0)="Resolved"),"No","Yes"))</f>
        <v>No</v>
      </c>
      <c r="AB260" s="1" t="s">
        <v>548</v>
      </c>
      <c r="AC260" s="1"/>
      <c r="AD260" s="1"/>
    </row>
    <row r="261" spans="1:30" x14ac:dyDescent="0.25">
      <c r="A261" s="1" t="s">
        <v>676</v>
      </c>
      <c r="B261" s="1" t="s">
        <v>562</v>
      </c>
      <c r="C261" s="1" t="s">
        <v>5170</v>
      </c>
      <c r="D261" s="25">
        <v>43398.040300925924</v>
      </c>
      <c r="E261" s="25">
        <v>43398.044166666667</v>
      </c>
      <c r="F261" s="1"/>
      <c r="G261" s="1" t="s">
        <v>90</v>
      </c>
      <c r="H261" s="1" t="s">
        <v>943</v>
      </c>
      <c r="I261" s="1" t="s">
        <v>91</v>
      </c>
      <c r="J261" s="1" t="s">
        <v>1118</v>
      </c>
      <c r="K261" s="1" t="s">
        <v>5168</v>
      </c>
      <c r="L261" s="1"/>
      <c r="M261" s="1"/>
      <c r="N261" s="1"/>
      <c r="O261" s="1"/>
      <c r="P261" s="1"/>
      <c r="Q261" s="1" t="s">
        <v>92</v>
      </c>
      <c r="R261" s="1" t="s">
        <v>544</v>
      </c>
      <c r="S261" s="1" t="s">
        <v>545</v>
      </c>
      <c r="T261" s="1"/>
      <c r="U261" s="1"/>
      <c r="V261" s="1" t="s">
        <v>966</v>
      </c>
      <c r="W261" s="1" t="s">
        <v>967</v>
      </c>
      <c r="X261" s="1"/>
      <c r="Y261" s="25">
        <v>43398.044340277775</v>
      </c>
      <c r="Z261" s="106" t="s">
        <v>548</v>
      </c>
      <c r="AA261" s="1"/>
      <c r="AB261" s="1" t="s">
        <v>548</v>
      </c>
      <c r="AC261" s="1"/>
      <c r="AD261" s="1"/>
    </row>
    <row r="262" spans="1:30" x14ac:dyDescent="0.25">
      <c r="A262" s="1" t="s">
        <v>676</v>
      </c>
      <c r="B262" s="1" t="s">
        <v>562</v>
      </c>
      <c r="C262" s="1" t="s">
        <v>5074</v>
      </c>
      <c r="D262" s="25">
        <v>43396.829745370371</v>
      </c>
      <c r="E262" s="25">
        <v>43398.535266203704</v>
      </c>
      <c r="F262" s="1" t="s">
        <v>833</v>
      </c>
      <c r="G262" s="1" t="s">
        <v>90</v>
      </c>
      <c r="H262" s="1" t="s">
        <v>1341</v>
      </c>
      <c r="I262" s="1" t="s">
        <v>91</v>
      </c>
      <c r="J262" s="1" t="s">
        <v>1118</v>
      </c>
      <c r="K262" s="1" t="s">
        <v>5075</v>
      </c>
      <c r="L262" s="1" t="s">
        <v>5199</v>
      </c>
      <c r="M262" s="1" t="s">
        <v>793</v>
      </c>
      <c r="N262" s="1" t="s">
        <v>929</v>
      </c>
      <c r="O262" s="1" t="s">
        <v>948</v>
      </c>
      <c r="P262" s="1"/>
      <c r="Q262" s="1" t="s">
        <v>92</v>
      </c>
      <c r="R262" s="1" t="s">
        <v>544</v>
      </c>
      <c r="S262" s="1" t="s">
        <v>545</v>
      </c>
      <c r="T262" s="1"/>
      <c r="U262" s="1"/>
      <c r="V262" s="1" t="s">
        <v>1098</v>
      </c>
      <c r="W262" s="1" t="s">
        <v>1099</v>
      </c>
      <c r="X262" s="1"/>
      <c r="Y262" s="25">
        <v>43398.535543981481</v>
      </c>
      <c r="Z262" s="106" t="s">
        <v>548</v>
      </c>
      <c r="AA262" s="1" t="str">
        <f>IF(ISNA(VLOOKUP(C262,'Extract -prev'!C:I,6,0)),"Yes",IF(OR(VLOOKUP(C262,'Extract -prev'!C:I,6,0)="Closed",VLOOKUP(C262,'Extract -prev'!C:I,6,0)="Resolved"),"No","Yes"))</f>
        <v>No</v>
      </c>
      <c r="AB262" s="1" t="s">
        <v>548</v>
      </c>
      <c r="AC262" s="1"/>
      <c r="AD262" s="1"/>
    </row>
    <row r="263" spans="1:30" x14ac:dyDescent="0.25">
      <c r="A263" s="1" t="s">
        <v>676</v>
      </c>
      <c r="B263" s="1" t="s">
        <v>562</v>
      </c>
      <c r="C263" s="1" t="s">
        <v>5062</v>
      </c>
      <c r="D263" s="25">
        <v>43397.049259259256</v>
      </c>
      <c r="E263" s="25">
        <v>43398.559467592589</v>
      </c>
      <c r="F263" s="1" t="s">
        <v>911</v>
      </c>
      <c r="G263" s="1" t="s">
        <v>90</v>
      </c>
      <c r="H263" s="1" t="s">
        <v>1341</v>
      </c>
      <c r="I263" s="1" t="s">
        <v>91</v>
      </c>
      <c r="J263" s="1" t="s">
        <v>1118</v>
      </c>
      <c r="K263" s="1" t="s">
        <v>5063</v>
      </c>
      <c r="L263" s="1" t="s">
        <v>1483</v>
      </c>
      <c r="M263" s="1" t="s">
        <v>793</v>
      </c>
      <c r="N263" s="1" t="s">
        <v>41</v>
      </c>
      <c r="O263" s="1" t="s">
        <v>1215</v>
      </c>
      <c r="P263" s="1"/>
      <c r="Q263" s="1" t="s">
        <v>92</v>
      </c>
      <c r="R263" s="1" t="s">
        <v>544</v>
      </c>
      <c r="S263" s="1" t="s">
        <v>545</v>
      </c>
      <c r="T263" s="1"/>
      <c r="U263" s="1"/>
      <c r="V263" s="1" t="s">
        <v>966</v>
      </c>
      <c r="W263" s="1" t="s">
        <v>967</v>
      </c>
      <c r="X263" s="1"/>
      <c r="Y263" s="25">
        <v>43398.559756944444</v>
      </c>
      <c r="Z263" s="106" t="s">
        <v>548</v>
      </c>
      <c r="AA263" s="1" t="str">
        <f>IF(ISNA(VLOOKUP(C263,'Extract -prev'!C:I,6,0)),"Yes",IF(OR(VLOOKUP(C263,'Extract -prev'!C:I,6,0)="Closed",VLOOKUP(C263,'Extract -prev'!C:I,6,0)="Resolved"),"No","Yes"))</f>
        <v>No</v>
      </c>
      <c r="AB263" s="1" t="s">
        <v>548</v>
      </c>
      <c r="AC263" s="1"/>
      <c r="AD263" s="1"/>
    </row>
    <row r="264" spans="1:30" x14ac:dyDescent="0.25">
      <c r="A264" s="1" t="s">
        <v>676</v>
      </c>
      <c r="B264" s="1" t="s">
        <v>562</v>
      </c>
      <c r="C264" s="1" t="s">
        <v>5132</v>
      </c>
      <c r="D264" s="25">
        <v>43398.143495370372</v>
      </c>
      <c r="E264" s="25">
        <v>43398.579062500001</v>
      </c>
      <c r="F264" s="1" t="s">
        <v>843</v>
      </c>
      <c r="G264" s="1" t="s">
        <v>90</v>
      </c>
      <c r="H264" s="1" t="s">
        <v>1341</v>
      </c>
      <c r="I264" s="1" t="s">
        <v>91</v>
      </c>
      <c r="J264" s="1" t="s">
        <v>1118</v>
      </c>
      <c r="K264" s="1" t="s">
        <v>5133</v>
      </c>
      <c r="L264" s="1" t="s">
        <v>5134</v>
      </c>
      <c r="M264" s="1" t="s">
        <v>793</v>
      </c>
      <c r="N264" s="1" t="s">
        <v>40</v>
      </c>
      <c r="O264" s="1" t="s">
        <v>732</v>
      </c>
      <c r="P264" s="1"/>
      <c r="Q264" s="1" t="s">
        <v>92</v>
      </c>
      <c r="R264" s="1" t="s">
        <v>544</v>
      </c>
      <c r="S264" s="1" t="s">
        <v>545</v>
      </c>
      <c r="T264" s="1"/>
      <c r="U264" s="1"/>
      <c r="V264" s="1" t="s">
        <v>1180</v>
      </c>
      <c r="W264" s="1" t="s">
        <v>963</v>
      </c>
      <c r="X264" s="1"/>
      <c r="Y264" s="25">
        <v>43398.579351851855</v>
      </c>
      <c r="Z264" s="106" t="s">
        <v>548</v>
      </c>
      <c r="AA264" s="1" t="str">
        <f>IF(ISNA(VLOOKUP(C264,'Extract -prev'!C:I,6,0)),"Yes",IF(OR(VLOOKUP(C264,'Extract -prev'!C:I,6,0)="Closed",VLOOKUP(C264,'Extract -prev'!C:I,6,0)="Resolved"),"No","Yes"))</f>
        <v>No</v>
      </c>
      <c r="AB264" s="1" t="s">
        <v>548</v>
      </c>
      <c r="AC264" s="1"/>
      <c r="AD264" s="1"/>
    </row>
    <row r="265" spans="1:30" x14ac:dyDescent="0.25">
      <c r="A265" s="1" t="s">
        <v>676</v>
      </c>
      <c r="B265" s="1" t="s">
        <v>562</v>
      </c>
      <c r="C265" s="1" t="s">
        <v>5160</v>
      </c>
      <c r="D265" s="25">
        <v>43398.058136574073</v>
      </c>
      <c r="E265" s="25">
        <v>43398.590740740743</v>
      </c>
      <c r="F265" s="1" t="s">
        <v>843</v>
      </c>
      <c r="G265" s="1" t="s">
        <v>90</v>
      </c>
      <c r="H265" s="1" t="s">
        <v>1341</v>
      </c>
      <c r="I265" s="1" t="s">
        <v>91</v>
      </c>
      <c r="J265" s="1" t="s">
        <v>1118</v>
      </c>
      <c r="K265" s="1" t="s">
        <v>5161</v>
      </c>
      <c r="L265" s="1" t="s">
        <v>5162</v>
      </c>
      <c r="M265" s="1" t="s">
        <v>793</v>
      </c>
      <c r="N265" s="1" t="s">
        <v>929</v>
      </c>
      <c r="O265" s="1" t="s">
        <v>948</v>
      </c>
      <c r="P265" s="1"/>
      <c r="Q265" s="1" t="s">
        <v>92</v>
      </c>
      <c r="R265" s="1" t="s">
        <v>544</v>
      </c>
      <c r="S265" s="1" t="s">
        <v>545</v>
      </c>
      <c r="T265" s="1"/>
      <c r="U265" s="1"/>
      <c r="V265" s="1" t="s">
        <v>1254</v>
      </c>
      <c r="W265" s="1" t="s">
        <v>1255</v>
      </c>
      <c r="X265" s="1"/>
      <c r="Y265" s="25">
        <v>43398.59101851852</v>
      </c>
      <c r="Z265" s="106" t="s">
        <v>548</v>
      </c>
      <c r="AA265" s="1" t="str">
        <f>IF(ISNA(VLOOKUP(C265,'Extract -prev'!C:I,6,0)),"Yes",IF(OR(VLOOKUP(C265,'Extract -prev'!C:I,6,0)="Closed",VLOOKUP(C265,'Extract -prev'!C:I,6,0)="Resolved"),"No","Yes"))</f>
        <v>No</v>
      </c>
      <c r="AB265" s="1" t="s">
        <v>548</v>
      </c>
      <c r="AC265" s="1"/>
      <c r="AD265" s="1"/>
    </row>
    <row r="266" spans="1:30" x14ac:dyDescent="0.25">
      <c r="A266" s="1" t="s">
        <v>676</v>
      </c>
      <c r="B266" s="1" t="s">
        <v>562</v>
      </c>
      <c r="C266" s="1" t="s">
        <v>5174</v>
      </c>
      <c r="D266" s="25">
        <v>43397.991736111115</v>
      </c>
      <c r="E266" s="25">
        <v>43398.595173611109</v>
      </c>
      <c r="F266" s="1" t="s">
        <v>843</v>
      </c>
      <c r="G266" s="1" t="s">
        <v>90</v>
      </c>
      <c r="H266" s="1" t="s">
        <v>1341</v>
      </c>
      <c r="I266" s="1" t="s">
        <v>91</v>
      </c>
      <c r="J266" s="1" t="s">
        <v>1118</v>
      </c>
      <c r="K266" s="1" t="s">
        <v>5175</v>
      </c>
      <c r="L266" s="1" t="s">
        <v>5176</v>
      </c>
      <c r="M266" s="1" t="s">
        <v>793</v>
      </c>
      <c r="N266" s="1" t="s">
        <v>40</v>
      </c>
      <c r="O266" s="1" t="s">
        <v>732</v>
      </c>
      <c r="P266" s="1"/>
      <c r="Q266" s="1" t="s">
        <v>92</v>
      </c>
      <c r="R266" s="1" t="s">
        <v>544</v>
      </c>
      <c r="S266" s="1" t="s">
        <v>545</v>
      </c>
      <c r="T266" s="1"/>
      <c r="U266" s="1"/>
      <c r="V266" s="1" t="s">
        <v>966</v>
      </c>
      <c r="W266" s="1" t="s">
        <v>967</v>
      </c>
      <c r="X266" s="1"/>
      <c r="Y266" s="25">
        <v>43398.595439814817</v>
      </c>
      <c r="Z266" s="106" t="s">
        <v>548</v>
      </c>
      <c r="AA266" s="1" t="str">
        <f>IF(ISNA(VLOOKUP(C266,'Extract -prev'!C:I,6,0)),"Yes",IF(OR(VLOOKUP(C266,'Extract -prev'!C:I,6,0)="Closed",VLOOKUP(C266,'Extract -prev'!C:I,6,0)="Resolved"),"No","Yes"))</f>
        <v>No</v>
      </c>
      <c r="AB266" s="1" t="s">
        <v>548</v>
      </c>
      <c r="AC266" s="1"/>
      <c r="AD266" s="1"/>
    </row>
    <row r="267" spans="1:30" x14ac:dyDescent="0.25">
      <c r="A267" s="1" t="s">
        <v>676</v>
      </c>
      <c r="B267" s="1" t="s">
        <v>562</v>
      </c>
      <c r="C267" s="1" t="s">
        <v>5180</v>
      </c>
      <c r="D267" s="25">
        <v>43397.926145833335</v>
      </c>
      <c r="E267" s="25">
        <v>43398.600497685184</v>
      </c>
      <c r="F267" s="1" t="s">
        <v>843</v>
      </c>
      <c r="G267" s="1" t="s">
        <v>90</v>
      </c>
      <c r="H267" s="1" t="s">
        <v>1341</v>
      </c>
      <c r="I267" s="1" t="s">
        <v>91</v>
      </c>
      <c r="J267" s="1" t="s">
        <v>1118</v>
      </c>
      <c r="K267" s="1" t="s">
        <v>5181</v>
      </c>
      <c r="L267" s="1" t="s">
        <v>5182</v>
      </c>
      <c r="M267" s="1" t="s">
        <v>793</v>
      </c>
      <c r="N267" s="1" t="s">
        <v>41</v>
      </c>
      <c r="O267" s="1" t="s">
        <v>934</v>
      </c>
      <c r="P267" s="1"/>
      <c r="Q267" s="1" t="s">
        <v>92</v>
      </c>
      <c r="R267" s="1" t="s">
        <v>544</v>
      </c>
      <c r="S267" s="1" t="s">
        <v>545</v>
      </c>
      <c r="T267" s="1"/>
      <c r="U267" s="1"/>
      <c r="V267" s="1" t="s">
        <v>1321</v>
      </c>
      <c r="W267" s="1" t="s">
        <v>964</v>
      </c>
      <c r="X267" s="1"/>
      <c r="Y267" s="25">
        <v>43398.600787037038</v>
      </c>
      <c r="Z267" s="106" t="s">
        <v>548</v>
      </c>
      <c r="AA267" s="1" t="str">
        <f>IF(ISNA(VLOOKUP(C267,'Extract -prev'!C:I,6,0)),"Yes",IF(OR(VLOOKUP(C267,'Extract -prev'!C:I,6,0)="Closed",VLOOKUP(C267,'Extract -prev'!C:I,6,0)="Resolved"),"No","Yes"))</f>
        <v>No</v>
      </c>
      <c r="AB267" s="1" t="s">
        <v>548</v>
      </c>
      <c r="AC267" s="1"/>
      <c r="AD267" s="1"/>
    </row>
    <row r="268" spans="1:30" x14ac:dyDescent="0.25">
      <c r="A268" s="1" t="s">
        <v>676</v>
      </c>
      <c r="B268" s="1" t="s">
        <v>562</v>
      </c>
      <c r="C268" s="1" t="s">
        <v>5153</v>
      </c>
      <c r="D268" s="25">
        <v>43398.051064814812</v>
      </c>
      <c r="E268" s="25">
        <v>43398.600729166668</v>
      </c>
      <c r="F268" s="1" t="s">
        <v>911</v>
      </c>
      <c r="G268" s="1" t="s">
        <v>90</v>
      </c>
      <c r="H268" s="1" t="s">
        <v>1341</v>
      </c>
      <c r="I268" s="1" t="s">
        <v>91</v>
      </c>
      <c r="J268" s="1" t="s">
        <v>1118</v>
      </c>
      <c r="K268" s="1" t="s">
        <v>5154</v>
      </c>
      <c r="L268" s="1" t="s">
        <v>5155</v>
      </c>
      <c r="M268" s="1" t="s">
        <v>793</v>
      </c>
      <c r="N268" s="1" t="s">
        <v>40</v>
      </c>
      <c r="O268" s="1" t="s">
        <v>932</v>
      </c>
      <c r="P268" s="1"/>
      <c r="Q268" s="1" t="s">
        <v>92</v>
      </c>
      <c r="R268" s="1" t="s">
        <v>544</v>
      </c>
      <c r="S268" s="1" t="s">
        <v>545</v>
      </c>
      <c r="T268" s="1"/>
      <c r="U268" s="1"/>
      <c r="V268" s="1" t="s">
        <v>5156</v>
      </c>
      <c r="W268" s="1" t="s">
        <v>5157</v>
      </c>
      <c r="X268" s="1"/>
      <c r="Y268" s="25">
        <v>43398.600995370369</v>
      </c>
      <c r="Z268" s="106" t="s">
        <v>548</v>
      </c>
      <c r="AA268" s="1" t="str">
        <f>IF(ISNA(VLOOKUP(C268,'Extract -prev'!C:I,6,0)),"Yes",IF(OR(VLOOKUP(C268,'Extract -prev'!C:I,6,0)="Closed",VLOOKUP(C268,'Extract -prev'!C:I,6,0)="Resolved"),"No","Yes"))</f>
        <v>No</v>
      </c>
      <c r="AB268" s="1" t="s">
        <v>548</v>
      </c>
      <c r="AC268" s="1"/>
      <c r="AD268" s="1"/>
    </row>
    <row r="269" spans="1:30" x14ac:dyDescent="0.25">
      <c r="A269" s="1" t="s">
        <v>676</v>
      </c>
      <c r="B269" s="1" t="s">
        <v>562</v>
      </c>
      <c r="C269" s="1" t="s">
        <v>5141</v>
      </c>
      <c r="D269" s="25">
        <v>43398.11546296296</v>
      </c>
      <c r="E269" s="25">
        <v>43398.606539351851</v>
      </c>
      <c r="F269" s="1" t="s">
        <v>833</v>
      </c>
      <c r="G269" s="1" t="s">
        <v>90</v>
      </c>
      <c r="H269" s="1" t="s">
        <v>1341</v>
      </c>
      <c r="I269" s="1" t="s">
        <v>91</v>
      </c>
      <c r="J269" s="1" t="s">
        <v>1118</v>
      </c>
      <c r="K269" s="1" t="s">
        <v>5142</v>
      </c>
      <c r="L269" s="1" t="s">
        <v>5143</v>
      </c>
      <c r="M269" s="1" t="s">
        <v>793</v>
      </c>
      <c r="N269" s="1" t="s">
        <v>41</v>
      </c>
      <c r="O269" s="1" t="s">
        <v>934</v>
      </c>
      <c r="P269" s="1"/>
      <c r="Q269" s="1" t="s">
        <v>92</v>
      </c>
      <c r="R269" s="1" t="s">
        <v>544</v>
      </c>
      <c r="S269" s="1" t="s">
        <v>545</v>
      </c>
      <c r="T269" s="1"/>
      <c r="U269" s="1"/>
      <c r="V269" s="1" t="s">
        <v>1254</v>
      </c>
      <c r="W269" s="1" t="s">
        <v>1255</v>
      </c>
      <c r="X269" s="1"/>
      <c r="Y269" s="25">
        <v>43399.601597222223</v>
      </c>
      <c r="Z269" s="106" t="s">
        <v>548</v>
      </c>
      <c r="AA269" s="1" t="str">
        <f>IF(ISNA(VLOOKUP(C269,'Extract -prev'!C:I,6,0)),"Yes",IF(OR(VLOOKUP(C269,'Extract -prev'!C:I,6,0)="Closed",VLOOKUP(C269,'Extract -prev'!C:I,6,0)="Resolved"),"No","Yes"))</f>
        <v>No</v>
      </c>
      <c r="AB269" s="1" t="s">
        <v>548</v>
      </c>
      <c r="AC269" s="1"/>
      <c r="AD269" s="1"/>
    </row>
    <row r="270" spans="1:30" x14ac:dyDescent="0.25">
      <c r="A270" s="1" t="s">
        <v>676</v>
      </c>
      <c r="B270" s="1" t="s">
        <v>562</v>
      </c>
      <c r="C270" s="1" t="s">
        <v>5158</v>
      </c>
      <c r="D270" s="25">
        <v>43398.097500000003</v>
      </c>
      <c r="E270" s="25">
        <v>43398.612337962964</v>
      </c>
      <c r="F270" s="1" t="s">
        <v>833</v>
      </c>
      <c r="G270" s="1" t="s">
        <v>90</v>
      </c>
      <c r="H270" s="1" t="s">
        <v>1341</v>
      </c>
      <c r="I270" s="1" t="s">
        <v>91</v>
      </c>
      <c r="J270" s="1" t="s">
        <v>1118</v>
      </c>
      <c r="K270" s="1" t="s">
        <v>5159</v>
      </c>
      <c r="L270" s="1" t="s">
        <v>4198</v>
      </c>
      <c r="M270" s="1" t="s">
        <v>793</v>
      </c>
      <c r="N270" s="1" t="s">
        <v>40</v>
      </c>
      <c r="O270" s="1" t="s">
        <v>1360</v>
      </c>
      <c r="P270" s="1"/>
      <c r="Q270" s="1" t="s">
        <v>92</v>
      </c>
      <c r="R270" s="1" t="s">
        <v>544</v>
      </c>
      <c r="S270" s="1" t="s">
        <v>545</v>
      </c>
      <c r="T270" s="1"/>
      <c r="U270" s="1"/>
      <c r="V270" s="1" t="s">
        <v>946</v>
      </c>
      <c r="W270" s="1" t="s">
        <v>1102</v>
      </c>
      <c r="X270" s="1"/>
      <c r="Y270" s="25">
        <v>43398.612615740742</v>
      </c>
      <c r="Z270" s="106" t="s">
        <v>548</v>
      </c>
      <c r="AA270" s="1" t="str">
        <f>IF(ISNA(VLOOKUP(C270,'Extract -prev'!C:I,6,0)),"Yes",IF(OR(VLOOKUP(C270,'Extract -prev'!C:I,6,0)="Closed",VLOOKUP(C270,'Extract -prev'!C:I,6,0)="Resolved"),"No","Yes"))</f>
        <v>No</v>
      </c>
      <c r="AB270" s="1" t="s">
        <v>548</v>
      </c>
      <c r="AC270" s="1"/>
      <c r="AD270" s="1"/>
    </row>
    <row r="271" spans="1:30" x14ac:dyDescent="0.25">
      <c r="A271" s="1" t="s">
        <v>676</v>
      </c>
      <c r="B271" s="1" t="s">
        <v>562</v>
      </c>
      <c r="C271" s="1" t="s">
        <v>5165</v>
      </c>
      <c r="D271" s="25">
        <v>43398.025300925925</v>
      </c>
      <c r="E271" s="25">
        <v>43398.622430555559</v>
      </c>
      <c r="F271" s="1" t="s">
        <v>833</v>
      </c>
      <c r="G271" s="1" t="s">
        <v>90</v>
      </c>
      <c r="H271" s="1" t="s">
        <v>1341</v>
      </c>
      <c r="I271" s="1" t="s">
        <v>91</v>
      </c>
      <c r="J271" s="1" t="s">
        <v>1118</v>
      </c>
      <c r="K271" s="1" t="s">
        <v>5166</v>
      </c>
      <c r="L271" s="1" t="s">
        <v>2651</v>
      </c>
      <c r="M271" s="1" t="s">
        <v>793</v>
      </c>
      <c r="N271" s="1" t="s">
        <v>40</v>
      </c>
      <c r="O271" s="1" t="s">
        <v>932</v>
      </c>
      <c r="P271" s="1"/>
      <c r="Q271" s="1" t="s">
        <v>92</v>
      </c>
      <c r="R271" s="1" t="s">
        <v>544</v>
      </c>
      <c r="S271" s="1" t="s">
        <v>545</v>
      </c>
      <c r="T271" s="1"/>
      <c r="U271" s="1"/>
      <c r="V271" s="1" t="s">
        <v>1252</v>
      </c>
      <c r="W271" s="1" t="s">
        <v>1253</v>
      </c>
      <c r="X271" s="1"/>
      <c r="Y271" s="25">
        <v>43398.622708333336</v>
      </c>
      <c r="Z271" s="106" t="s">
        <v>548</v>
      </c>
      <c r="AA271" s="1" t="str">
        <f>IF(ISNA(VLOOKUP(C271,'Extract -prev'!C:I,6,0)),"Yes",IF(OR(VLOOKUP(C271,'Extract -prev'!C:I,6,0)="Closed",VLOOKUP(C271,'Extract -prev'!C:I,6,0)="Resolved"),"No","Yes"))</f>
        <v>No</v>
      </c>
      <c r="AB271" s="1" t="s">
        <v>548</v>
      </c>
      <c r="AC271" s="1"/>
      <c r="AD271" s="1"/>
    </row>
    <row r="272" spans="1:30" x14ac:dyDescent="0.25">
      <c r="A272" s="1" t="s">
        <v>676</v>
      </c>
      <c r="B272" s="1" t="s">
        <v>562</v>
      </c>
      <c r="C272" s="1" t="s">
        <v>5135</v>
      </c>
      <c r="D272" s="25">
        <v>43398.486203703702</v>
      </c>
      <c r="E272" s="25">
        <v>43398.633159722223</v>
      </c>
      <c r="F272" s="1" t="s">
        <v>1196</v>
      </c>
      <c r="G272" s="1" t="s">
        <v>90</v>
      </c>
      <c r="H272" s="1" t="s">
        <v>1341</v>
      </c>
      <c r="I272" s="1" t="s">
        <v>91</v>
      </c>
      <c r="J272" s="1" t="s">
        <v>1118</v>
      </c>
      <c r="K272" s="1" t="s">
        <v>5136</v>
      </c>
      <c r="L272" s="1" t="s">
        <v>5137</v>
      </c>
      <c r="M272" s="1" t="s">
        <v>793</v>
      </c>
      <c r="N272" s="1" t="s">
        <v>40</v>
      </c>
      <c r="O272" s="1" t="s">
        <v>1256</v>
      </c>
      <c r="P272" s="1"/>
      <c r="Q272" s="1" t="s">
        <v>92</v>
      </c>
      <c r="R272" s="1" t="s">
        <v>544</v>
      </c>
      <c r="S272" s="1" t="s">
        <v>545</v>
      </c>
      <c r="T272" s="1"/>
      <c r="U272" s="1"/>
      <c r="V272" s="1" t="s">
        <v>1326</v>
      </c>
      <c r="W272" s="1" t="s">
        <v>1327</v>
      </c>
      <c r="X272" s="1"/>
      <c r="Y272" s="25">
        <v>43398.633425925924</v>
      </c>
      <c r="Z272" s="106" t="s">
        <v>548</v>
      </c>
      <c r="AA272" s="1" t="str">
        <f>IF(ISNA(VLOOKUP(C272,'Extract -prev'!C:I,6,0)),"Yes",IF(OR(VLOOKUP(C272,'Extract -prev'!C:I,6,0)="Closed",VLOOKUP(C272,'Extract -prev'!C:I,6,0)="Resolved"),"No","Yes"))</f>
        <v>No</v>
      </c>
      <c r="AB272" s="1" t="s">
        <v>548</v>
      </c>
      <c r="AC272" s="1"/>
      <c r="AD272" s="1"/>
    </row>
    <row r="273" spans="1:30" x14ac:dyDescent="0.25">
      <c r="A273" s="1" t="s">
        <v>676</v>
      </c>
      <c r="B273" s="1" t="s">
        <v>562</v>
      </c>
      <c r="C273" s="1" t="s">
        <v>5150</v>
      </c>
      <c r="D273" s="25">
        <v>43398.088194444441</v>
      </c>
      <c r="E273" s="25">
        <v>43398.635937500003</v>
      </c>
      <c r="F273" s="1" t="s">
        <v>1196</v>
      </c>
      <c r="G273" s="1" t="s">
        <v>90</v>
      </c>
      <c r="H273" s="1" t="s">
        <v>1341</v>
      </c>
      <c r="I273" s="1" t="s">
        <v>91</v>
      </c>
      <c r="J273" s="1" t="s">
        <v>1118</v>
      </c>
      <c r="K273" s="1" t="s">
        <v>5151</v>
      </c>
      <c r="L273" s="1" t="s">
        <v>5152</v>
      </c>
      <c r="M273" s="1" t="s">
        <v>793</v>
      </c>
      <c r="N273" s="1" t="s">
        <v>40</v>
      </c>
      <c r="O273" s="1" t="s">
        <v>1256</v>
      </c>
      <c r="P273" s="1"/>
      <c r="Q273" s="1" t="s">
        <v>92</v>
      </c>
      <c r="R273" s="1" t="s">
        <v>544</v>
      </c>
      <c r="S273" s="1" t="s">
        <v>545</v>
      </c>
      <c r="T273" s="1"/>
      <c r="U273" s="1"/>
      <c r="V273" s="1" t="s">
        <v>1254</v>
      </c>
      <c r="W273" s="1" t="s">
        <v>1255</v>
      </c>
      <c r="X273" s="1"/>
      <c r="Y273" s="25">
        <v>43398.636238425926</v>
      </c>
      <c r="Z273" s="106" t="s">
        <v>548</v>
      </c>
      <c r="AA273" s="1" t="str">
        <f>IF(ISNA(VLOOKUP(C273,'Extract -prev'!C:I,6,0)),"Yes",IF(OR(VLOOKUP(C273,'Extract -prev'!C:I,6,0)="Closed",VLOOKUP(C273,'Extract -prev'!C:I,6,0)="Resolved"),"No","Yes"))</f>
        <v>No</v>
      </c>
      <c r="AB273" s="1" t="s">
        <v>548</v>
      </c>
      <c r="AC273" s="1"/>
      <c r="AD273" s="1"/>
    </row>
    <row r="274" spans="1:30" x14ac:dyDescent="0.25">
      <c r="A274" s="1" t="s">
        <v>676</v>
      </c>
      <c r="B274" s="1" t="s">
        <v>562</v>
      </c>
      <c r="C274" s="1" t="s">
        <v>5167</v>
      </c>
      <c r="D274" s="25">
        <v>43398.045949074076</v>
      </c>
      <c r="E274" s="25">
        <v>43398.636238425926</v>
      </c>
      <c r="F274" s="1" t="s">
        <v>833</v>
      </c>
      <c r="G274" s="1" t="s">
        <v>90</v>
      </c>
      <c r="H274" s="1" t="s">
        <v>1341</v>
      </c>
      <c r="I274" s="1" t="s">
        <v>91</v>
      </c>
      <c r="J274" s="1" t="s">
        <v>1118</v>
      </c>
      <c r="K274" s="1" t="s">
        <v>5168</v>
      </c>
      <c r="L274" s="1" t="s">
        <v>5169</v>
      </c>
      <c r="M274" s="1" t="s">
        <v>793</v>
      </c>
      <c r="N274" s="1" t="s">
        <v>40</v>
      </c>
      <c r="O274" s="1" t="s">
        <v>1360</v>
      </c>
      <c r="P274" s="1"/>
      <c r="Q274" s="1" t="s">
        <v>92</v>
      </c>
      <c r="R274" s="1" t="s">
        <v>544</v>
      </c>
      <c r="S274" s="1" t="s">
        <v>545</v>
      </c>
      <c r="T274" s="1"/>
      <c r="U274" s="1"/>
      <c r="V274" s="1" t="s">
        <v>966</v>
      </c>
      <c r="W274" s="1" t="s">
        <v>967</v>
      </c>
      <c r="X274" s="1"/>
      <c r="Y274" s="25">
        <v>43398.63653935185</v>
      </c>
      <c r="Z274" s="106" t="s">
        <v>548</v>
      </c>
      <c r="AA274" s="1" t="str">
        <f>IF(ISNA(VLOOKUP(C274,'Extract -prev'!C:I,6,0)),"Yes",IF(OR(VLOOKUP(C274,'Extract -prev'!C:I,6,0)="Closed",VLOOKUP(C274,'Extract -prev'!C:I,6,0)="Resolved"),"No","Yes"))</f>
        <v>No</v>
      </c>
      <c r="AB274" s="1" t="s">
        <v>548</v>
      </c>
      <c r="AC274" s="1"/>
      <c r="AD274" s="1"/>
    </row>
    <row r="275" spans="1:30" x14ac:dyDescent="0.25">
      <c r="A275" s="1" t="s">
        <v>676</v>
      </c>
      <c r="B275" s="1" t="s">
        <v>562</v>
      </c>
      <c r="C275" s="1" t="s">
        <v>5163</v>
      </c>
      <c r="D275" s="25">
        <v>43398.055486111109</v>
      </c>
      <c r="E275" s="25">
        <v>43398.638182870367</v>
      </c>
      <c r="F275" s="1" t="s">
        <v>1196</v>
      </c>
      <c r="G275" s="1" t="s">
        <v>90</v>
      </c>
      <c r="H275" s="1" t="s">
        <v>1341</v>
      </c>
      <c r="I275" s="1" t="s">
        <v>91</v>
      </c>
      <c r="J275" s="1" t="s">
        <v>1118</v>
      </c>
      <c r="K275" s="1" t="s">
        <v>5164</v>
      </c>
      <c r="L275" s="1" t="s">
        <v>2164</v>
      </c>
      <c r="M275" s="1" t="s">
        <v>793</v>
      </c>
      <c r="N275" s="1" t="s">
        <v>41</v>
      </c>
      <c r="O275" s="1" t="s">
        <v>934</v>
      </c>
      <c r="P275" s="1"/>
      <c r="Q275" s="1" t="s">
        <v>92</v>
      </c>
      <c r="R275" s="1" t="s">
        <v>544</v>
      </c>
      <c r="S275" s="1" t="s">
        <v>545</v>
      </c>
      <c r="T275" s="1"/>
      <c r="U275" s="1"/>
      <c r="V275" s="1" t="s">
        <v>1254</v>
      </c>
      <c r="W275" s="1" t="s">
        <v>1255</v>
      </c>
      <c r="X275" s="1"/>
      <c r="Y275" s="25">
        <v>43398.638460648152</v>
      </c>
      <c r="Z275" s="106" t="s">
        <v>548</v>
      </c>
      <c r="AA275" s="1" t="str">
        <f>IF(ISNA(VLOOKUP(C275,'Extract -prev'!C:I,6,0)),"Yes",IF(OR(VLOOKUP(C275,'Extract -prev'!C:I,6,0)="Closed",VLOOKUP(C275,'Extract -prev'!C:I,6,0)="Resolved"),"No","Yes"))</f>
        <v>No</v>
      </c>
      <c r="AB275" s="1" t="s">
        <v>548</v>
      </c>
      <c r="AC275" s="1"/>
      <c r="AD275" s="1"/>
    </row>
    <row r="276" spans="1:30" x14ac:dyDescent="0.25">
      <c r="A276" s="1" t="s">
        <v>676</v>
      </c>
      <c r="B276" s="1" t="s">
        <v>562</v>
      </c>
      <c r="C276" s="1" t="s">
        <v>5171</v>
      </c>
      <c r="D276" s="25">
        <v>43398.001620370371</v>
      </c>
      <c r="E276" s="25">
        <v>43398.639826388891</v>
      </c>
      <c r="F276" s="1" t="s">
        <v>1196</v>
      </c>
      <c r="G276" s="1" t="s">
        <v>90</v>
      </c>
      <c r="H276" s="1" t="s">
        <v>1341</v>
      </c>
      <c r="I276" s="1" t="s">
        <v>91</v>
      </c>
      <c r="J276" s="1" t="s">
        <v>1118</v>
      </c>
      <c r="K276" s="1" t="s">
        <v>5172</v>
      </c>
      <c r="L276" s="1" t="s">
        <v>5173</v>
      </c>
      <c r="M276" s="1" t="s">
        <v>793</v>
      </c>
      <c r="N276" s="1" t="s">
        <v>40</v>
      </c>
      <c r="O276" s="1" t="s">
        <v>1256</v>
      </c>
      <c r="P276" s="1"/>
      <c r="Q276" s="1" t="s">
        <v>92</v>
      </c>
      <c r="R276" s="1" t="s">
        <v>544</v>
      </c>
      <c r="S276" s="1" t="s">
        <v>545</v>
      </c>
      <c r="T276" s="1"/>
      <c r="U276" s="1"/>
      <c r="V276" s="1" t="s">
        <v>1260</v>
      </c>
      <c r="W276" s="1" t="s">
        <v>1006</v>
      </c>
      <c r="X276" s="1"/>
      <c r="Y276" s="25">
        <v>43398.640092592592</v>
      </c>
      <c r="Z276" s="106" t="s">
        <v>548</v>
      </c>
      <c r="AA276" s="1" t="str">
        <f>IF(ISNA(VLOOKUP(C276,'Extract -prev'!C:I,6,0)),"Yes",IF(OR(VLOOKUP(C276,'Extract -prev'!C:I,6,0)="Closed",VLOOKUP(C276,'Extract -prev'!C:I,6,0)="Resolved"),"No","Yes"))</f>
        <v>No</v>
      </c>
      <c r="AB276" s="1" t="s">
        <v>548</v>
      </c>
      <c r="AC276" s="1"/>
      <c r="AD276" s="1"/>
    </row>
    <row r="277" spans="1:30" x14ac:dyDescent="0.25">
      <c r="A277" s="1" t="s">
        <v>676</v>
      </c>
      <c r="B277" s="1" t="s">
        <v>562</v>
      </c>
      <c r="C277" s="1" t="s">
        <v>5191</v>
      </c>
      <c r="D277" s="25">
        <v>43397.750717592593</v>
      </c>
      <c r="E277" s="25">
        <v>43398.644895833335</v>
      </c>
      <c r="F277" s="1" t="s">
        <v>843</v>
      </c>
      <c r="G277" s="1" t="s">
        <v>90</v>
      </c>
      <c r="H277" s="1" t="s">
        <v>1341</v>
      </c>
      <c r="I277" s="1" t="s">
        <v>91</v>
      </c>
      <c r="J277" s="1" t="s">
        <v>1118</v>
      </c>
      <c r="K277" s="1" t="s">
        <v>5192</v>
      </c>
      <c r="L277" s="1" t="s">
        <v>5193</v>
      </c>
      <c r="M277" s="1" t="s">
        <v>793</v>
      </c>
      <c r="N277" s="1" t="s">
        <v>41</v>
      </c>
      <c r="O277" s="1" t="s">
        <v>934</v>
      </c>
      <c r="P277" s="1"/>
      <c r="Q277" s="1" t="s">
        <v>92</v>
      </c>
      <c r="R277" s="1" t="s">
        <v>544</v>
      </c>
      <c r="S277" s="1" t="s">
        <v>545</v>
      </c>
      <c r="T277" s="1"/>
      <c r="U277" s="1"/>
      <c r="V277" s="1" t="s">
        <v>1260</v>
      </c>
      <c r="W277" s="1" t="s">
        <v>1006</v>
      </c>
      <c r="X277" s="1"/>
      <c r="Y277" s="25">
        <v>43398.645173611112</v>
      </c>
      <c r="Z277" s="106" t="s">
        <v>548</v>
      </c>
      <c r="AA277" s="1" t="str">
        <f>IF(ISNA(VLOOKUP(C277,'Extract -prev'!C:I,6,0)),"Yes",IF(OR(VLOOKUP(C277,'Extract -prev'!C:I,6,0)="Closed",VLOOKUP(C277,'Extract -prev'!C:I,6,0)="Resolved"),"No","Yes"))</f>
        <v>No</v>
      </c>
      <c r="AB277" s="1" t="s">
        <v>548</v>
      </c>
      <c r="AC277" s="1"/>
      <c r="AD277" s="1"/>
    </row>
    <row r="278" spans="1:30" x14ac:dyDescent="0.25">
      <c r="A278" s="1" t="s">
        <v>676</v>
      </c>
      <c r="B278" s="1" t="s">
        <v>562</v>
      </c>
      <c r="C278" s="1" t="s">
        <v>5189</v>
      </c>
      <c r="D278" s="25">
        <v>43397.849108796298</v>
      </c>
      <c r="E278" s="25">
        <v>43398.646481481483</v>
      </c>
      <c r="F278" s="1" t="s">
        <v>833</v>
      </c>
      <c r="G278" s="1" t="s">
        <v>90</v>
      </c>
      <c r="H278" s="1" t="s">
        <v>1341</v>
      </c>
      <c r="I278" s="1" t="s">
        <v>91</v>
      </c>
      <c r="J278" s="1" t="s">
        <v>1118</v>
      </c>
      <c r="K278" s="1" t="s">
        <v>5190</v>
      </c>
      <c r="L278" s="1" t="s">
        <v>4731</v>
      </c>
      <c r="M278" s="1" t="s">
        <v>793</v>
      </c>
      <c r="N278" s="1" t="s">
        <v>40</v>
      </c>
      <c r="O278" s="1" t="s">
        <v>932</v>
      </c>
      <c r="P278" s="1"/>
      <c r="Q278" s="1" t="s">
        <v>92</v>
      </c>
      <c r="R278" s="1" t="s">
        <v>544</v>
      </c>
      <c r="S278" s="1" t="s">
        <v>545</v>
      </c>
      <c r="T278" s="1"/>
      <c r="U278" s="1"/>
      <c r="V278" s="1" t="s">
        <v>946</v>
      </c>
      <c r="W278" s="1" t="s">
        <v>2923</v>
      </c>
      <c r="X278" s="1"/>
      <c r="Y278" s="25">
        <v>43398.64675925926</v>
      </c>
      <c r="Z278" s="106" t="s">
        <v>548</v>
      </c>
      <c r="AA278" s="1" t="str">
        <f>IF(ISNA(VLOOKUP(C278,'Extract -prev'!C:I,6,0)),"Yes",IF(OR(VLOOKUP(C278,'Extract -prev'!C:I,6,0)="Closed",VLOOKUP(C278,'Extract -prev'!C:I,6,0)="Resolved"),"No","Yes"))</f>
        <v>No</v>
      </c>
      <c r="AB278" s="1" t="s">
        <v>548</v>
      </c>
      <c r="AC278" s="1"/>
      <c r="AD278" s="1"/>
    </row>
    <row r="279" spans="1:30" x14ac:dyDescent="0.25">
      <c r="A279" s="1" t="s">
        <v>676</v>
      </c>
      <c r="B279" s="1" t="s">
        <v>562</v>
      </c>
      <c r="C279" s="1" t="s">
        <v>4334</v>
      </c>
      <c r="D279" s="25">
        <v>43391.854814814818</v>
      </c>
      <c r="E279" s="25">
        <v>43398.647916666669</v>
      </c>
      <c r="F279" s="1" t="s">
        <v>1192</v>
      </c>
      <c r="G279" s="1" t="s">
        <v>90</v>
      </c>
      <c r="H279" s="1" t="s">
        <v>1341</v>
      </c>
      <c r="I279" s="1" t="s">
        <v>91</v>
      </c>
      <c r="J279" s="1" t="s">
        <v>1118</v>
      </c>
      <c r="K279" s="1" t="s">
        <v>4335</v>
      </c>
      <c r="L279" s="1" t="s">
        <v>5206</v>
      </c>
      <c r="M279" s="1" t="s">
        <v>793</v>
      </c>
      <c r="N279" s="1" t="s">
        <v>929</v>
      </c>
      <c r="O279" s="1" t="s">
        <v>948</v>
      </c>
      <c r="P279" s="1"/>
      <c r="Q279" s="1" t="s">
        <v>92</v>
      </c>
      <c r="R279" s="1" t="s">
        <v>544</v>
      </c>
      <c r="S279" s="1" t="s">
        <v>545</v>
      </c>
      <c r="T279" s="1"/>
      <c r="U279" s="1"/>
      <c r="V279" s="1" t="s">
        <v>4010</v>
      </c>
      <c r="W279" s="1" t="s">
        <v>4011</v>
      </c>
      <c r="X279" s="1"/>
      <c r="Y279" s="25">
        <v>43398.648194444446</v>
      </c>
      <c r="Z279" s="106" t="s">
        <v>548</v>
      </c>
      <c r="AA279" s="1" t="str">
        <f>IF(ISNA(VLOOKUP(C279,'Extract -prev'!C:I,6,0)),"Yes",IF(OR(VLOOKUP(C279,'Extract -prev'!C:I,6,0)="Closed",VLOOKUP(C279,'Extract -prev'!C:I,6,0)="Resolved"),"No","Yes"))</f>
        <v>No</v>
      </c>
      <c r="AB279" s="1" t="s">
        <v>548</v>
      </c>
      <c r="AC279" s="1"/>
      <c r="AD279" s="1"/>
    </row>
    <row r="280" spans="1:30" x14ac:dyDescent="0.25">
      <c r="A280" s="1" t="s">
        <v>676</v>
      </c>
      <c r="B280" s="1" t="s">
        <v>562</v>
      </c>
      <c r="C280" s="1" t="s">
        <v>5048</v>
      </c>
      <c r="D280" s="25">
        <v>43397.069768518515</v>
      </c>
      <c r="E280" s="25">
        <v>43398.661168981482</v>
      </c>
      <c r="F280" s="1" t="s">
        <v>1192</v>
      </c>
      <c r="G280" s="1" t="s">
        <v>90</v>
      </c>
      <c r="H280" s="1" t="s">
        <v>1341</v>
      </c>
      <c r="I280" s="1" t="s">
        <v>91</v>
      </c>
      <c r="J280" s="1" t="s">
        <v>1118</v>
      </c>
      <c r="K280" s="1" t="s">
        <v>5049</v>
      </c>
      <c r="L280" s="1" t="s">
        <v>5195</v>
      </c>
      <c r="M280" s="1" t="s">
        <v>793</v>
      </c>
      <c r="N280" s="1" t="s">
        <v>40</v>
      </c>
      <c r="O280" s="1" t="s">
        <v>732</v>
      </c>
      <c r="P280" s="1"/>
      <c r="Q280" s="1" t="s">
        <v>92</v>
      </c>
      <c r="R280" s="1" t="s">
        <v>544</v>
      </c>
      <c r="S280" s="1" t="s">
        <v>545</v>
      </c>
      <c r="T280" s="1"/>
      <c r="U280" s="1"/>
      <c r="V280" s="1" t="s">
        <v>1254</v>
      </c>
      <c r="W280" s="1" t="s">
        <v>1255</v>
      </c>
      <c r="X280" s="1"/>
      <c r="Y280" s="25">
        <v>43398.661435185182</v>
      </c>
      <c r="Z280" s="106" t="s">
        <v>548</v>
      </c>
      <c r="AA280" s="1" t="str">
        <f>IF(ISNA(VLOOKUP(C280,'Extract -prev'!C:I,6,0)),"Yes",IF(OR(VLOOKUP(C280,'Extract -prev'!C:I,6,0)="Closed",VLOOKUP(C280,'Extract -prev'!C:I,6,0)="Resolved"),"No","Yes"))</f>
        <v>No</v>
      </c>
      <c r="AB280" s="1" t="s">
        <v>548</v>
      </c>
      <c r="AC280" s="1"/>
      <c r="AD280" s="1"/>
    </row>
    <row r="281" spans="1:30" x14ac:dyDescent="0.25">
      <c r="A281" s="1" t="s">
        <v>676</v>
      </c>
      <c r="B281" s="1" t="s">
        <v>562</v>
      </c>
      <c r="C281" s="1" t="s">
        <v>5138</v>
      </c>
      <c r="D281" s="25">
        <v>43398.123854166668</v>
      </c>
      <c r="E281" s="25">
        <v>43398.679050925923</v>
      </c>
      <c r="F281" s="1" t="s">
        <v>910</v>
      </c>
      <c r="G281" s="1" t="s">
        <v>90</v>
      </c>
      <c r="H281" s="1" t="s">
        <v>1341</v>
      </c>
      <c r="I281" s="1" t="s">
        <v>91</v>
      </c>
      <c r="J281" s="1" t="s">
        <v>1118</v>
      </c>
      <c r="K281" s="1" t="s">
        <v>5139</v>
      </c>
      <c r="L281" s="1" t="s">
        <v>5140</v>
      </c>
      <c r="M281" s="1" t="s">
        <v>793</v>
      </c>
      <c r="N281" s="1" t="s">
        <v>929</v>
      </c>
      <c r="O281" s="1" t="s">
        <v>2152</v>
      </c>
      <c r="P281" s="1"/>
      <c r="Q281" s="1" t="s">
        <v>92</v>
      </c>
      <c r="R281" s="1" t="s">
        <v>544</v>
      </c>
      <c r="S281" s="1" t="s">
        <v>545</v>
      </c>
      <c r="T281" s="1"/>
      <c r="U281" s="1"/>
      <c r="V281" s="1" t="s">
        <v>966</v>
      </c>
      <c r="W281" s="1" t="s">
        <v>967</v>
      </c>
      <c r="X281" s="1"/>
      <c r="Y281" s="25">
        <v>43398.67931712963</v>
      </c>
      <c r="Z281" s="106" t="s">
        <v>548</v>
      </c>
      <c r="AA281" s="1" t="str">
        <f>IF(ISNA(VLOOKUP(C281,'Extract -prev'!C:I,6,0)),"Yes",IF(OR(VLOOKUP(C281,'Extract -prev'!C:I,6,0)="Closed",VLOOKUP(C281,'Extract -prev'!C:I,6,0)="Resolved"),"No","Yes"))</f>
        <v>No</v>
      </c>
      <c r="AB281" s="1" t="s">
        <v>548</v>
      </c>
      <c r="AC281" s="1"/>
      <c r="AD281" s="1"/>
    </row>
    <row r="282" spans="1:30" x14ac:dyDescent="0.25">
      <c r="A282" s="1" t="s">
        <v>676</v>
      </c>
      <c r="B282" s="1" t="s">
        <v>562</v>
      </c>
      <c r="C282" s="1" t="s">
        <v>5186</v>
      </c>
      <c r="D282" s="25">
        <v>43397.883877314816</v>
      </c>
      <c r="E282" s="25">
        <v>43398.694120370368</v>
      </c>
      <c r="F282" s="1" t="s">
        <v>911</v>
      </c>
      <c r="G282" s="1" t="s">
        <v>90</v>
      </c>
      <c r="H282" s="1" t="s">
        <v>1341</v>
      </c>
      <c r="I282" s="1" t="s">
        <v>91</v>
      </c>
      <c r="J282" s="1" t="s">
        <v>1118</v>
      </c>
      <c r="K282" s="1" t="s">
        <v>5187</v>
      </c>
      <c r="L282" s="1" t="s">
        <v>5188</v>
      </c>
      <c r="M282" s="1" t="s">
        <v>793</v>
      </c>
      <c r="N282" s="1" t="s">
        <v>929</v>
      </c>
      <c r="O282" s="1" t="s">
        <v>1214</v>
      </c>
      <c r="P282" s="1"/>
      <c r="Q282" s="1" t="s">
        <v>92</v>
      </c>
      <c r="R282" s="1" t="s">
        <v>544</v>
      </c>
      <c r="S282" s="1" t="s">
        <v>545</v>
      </c>
      <c r="T282" s="1"/>
      <c r="U282" s="1"/>
      <c r="V282" s="1" t="s">
        <v>1311</v>
      </c>
      <c r="W282" s="1" t="s">
        <v>1312</v>
      </c>
      <c r="X282" s="1"/>
      <c r="Y282" s="25">
        <v>43398.694398148145</v>
      </c>
      <c r="Z282" s="106" t="s">
        <v>548</v>
      </c>
      <c r="AA282" s="1" t="str">
        <f>IF(ISNA(VLOOKUP(C282,'Extract -prev'!C:I,6,0)),"Yes",IF(OR(VLOOKUP(C282,'Extract -prev'!C:I,6,0)="Closed",VLOOKUP(C282,'Extract -prev'!C:I,6,0)="Resolved"),"No","Yes"))</f>
        <v>No</v>
      </c>
      <c r="AB282" s="1" t="s">
        <v>548</v>
      </c>
      <c r="AC282" s="1"/>
      <c r="AD282" s="1"/>
    </row>
    <row r="283" spans="1:30" x14ac:dyDescent="0.25">
      <c r="A283" s="1" t="s">
        <v>676</v>
      </c>
      <c r="B283" s="1" t="s">
        <v>562</v>
      </c>
      <c r="C283" s="1" t="s">
        <v>5177</v>
      </c>
      <c r="D283" s="25">
        <v>43397.959467592591</v>
      </c>
      <c r="E283" s="25">
        <v>43398.703009259261</v>
      </c>
      <c r="F283" s="1" t="s">
        <v>911</v>
      </c>
      <c r="G283" s="1" t="s">
        <v>90</v>
      </c>
      <c r="H283" s="1" t="s">
        <v>1341</v>
      </c>
      <c r="I283" s="1" t="s">
        <v>91</v>
      </c>
      <c r="J283" s="1" t="s">
        <v>1118</v>
      </c>
      <c r="K283" s="1" t="s">
        <v>5178</v>
      </c>
      <c r="L283" s="1" t="s">
        <v>5179</v>
      </c>
      <c r="M283" s="1" t="s">
        <v>793</v>
      </c>
      <c r="N283" s="1" t="s">
        <v>40</v>
      </c>
      <c r="O283" s="1" t="s">
        <v>932</v>
      </c>
      <c r="P283" s="1"/>
      <c r="Q283" s="1" t="s">
        <v>92</v>
      </c>
      <c r="R283" s="1" t="s">
        <v>544</v>
      </c>
      <c r="S283" s="1" t="s">
        <v>545</v>
      </c>
      <c r="T283" s="1"/>
      <c r="U283" s="1"/>
      <c r="V283" s="1" t="s">
        <v>1307</v>
      </c>
      <c r="W283" s="1" t="s">
        <v>1308</v>
      </c>
      <c r="X283" s="1"/>
      <c r="Y283" s="25">
        <v>43398.703298611108</v>
      </c>
      <c r="Z283" s="106" t="s">
        <v>548</v>
      </c>
      <c r="AA283" s="1" t="str">
        <f>IF(ISNA(VLOOKUP(C283,'Extract -prev'!C:I,6,0)),"Yes",IF(OR(VLOOKUP(C283,'Extract -prev'!C:I,6,0)="Closed",VLOOKUP(C283,'Extract -prev'!C:I,6,0)="Resolved"),"No","Yes"))</f>
        <v>No</v>
      </c>
      <c r="AB283" s="1" t="s">
        <v>548</v>
      </c>
      <c r="AC283" s="1"/>
      <c r="AD283" s="1"/>
    </row>
    <row r="284" spans="1:30" x14ac:dyDescent="0.25">
      <c r="A284" s="1" t="s">
        <v>676</v>
      </c>
      <c r="B284" s="1" t="s">
        <v>562</v>
      </c>
      <c r="C284" s="1" t="s">
        <v>5144</v>
      </c>
      <c r="D284" s="25">
        <v>43398.1093287037</v>
      </c>
      <c r="E284" s="25">
        <v>43398.713333333333</v>
      </c>
      <c r="F284" s="1" t="s">
        <v>1419</v>
      </c>
      <c r="G284" s="1" t="s">
        <v>90</v>
      </c>
      <c r="H284" s="1" t="s">
        <v>1341</v>
      </c>
      <c r="I284" s="1" t="s">
        <v>91</v>
      </c>
      <c r="J284" s="1" t="s">
        <v>1118</v>
      </c>
      <c r="K284" s="1" t="s">
        <v>5145</v>
      </c>
      <c r="L284" s="1" t="s">
        <v>5146</v>
      </c>
      <c r="M284" s="1" t="s">
        <v>793</v>
      </c>
      <c r="N284" s="1" t="s">
        <v>40</v>
      </c>
      <c r="O284" s="1" t="s">
        <v>602</v>
      </c>
      <c r="P284" s="1"/>
      <c r="Q284" s="1" t="s">
        <v>92</v>
      </c>
      <c r="R284" s="1" t="s">
        <v>544</v>
      </c>
      <c r="S284" s="1" t="s">
        <v>545</v>
      </c>
      <c r="T284" s="1"/>
      <c r="U284" s="1"/>
      <c r="V284" s="1" t="s">
        <v>1254</v>
      </c>
      <c r="W284" s="1" t="s">
        <v>1255</v>
      </c>
      <c r="X284" s="1"/>
      <c r="Y284" s="25">
        <v>43398.713622685187</v>
      </c>
      <c r="Z284" s="106" t="s">
        <v>548</v>
      </c>
      <c r="AA284" s="1" t="str">
        <f>IF(ISNA(VLOOKUP(C284,'Extract -prev'!C:I,6,0)),"Yes",IF(OR(VLOOKUP(C284,'Extract -prev'!C:I,6,0)="Closed",VLOOKUP(C284,'Extract -prev'!C:I,6,0)="Resolved"),"No","Yes"))</f>
        <v>No</v>
      </c>
      <c r="AB284" s="1" t="s">
        <v>548</v>
      </c>
      <c r="AC284" s="1"/>
      <c r="AD284" s="1"/>
    </row>
    <row r="285" spans="1:30" x14ac:dyDescent="0.25">
      <c r="A285" s="1" t="s">
        <v>676</v>
      </c>
      <c r="B285" s="1" t="s">
        <v>562</v>
      </c>
      <c r="C285" s="1" t="s">
        <v>5147</v>
      </c>
      <c r="D285" s="25">
        <v>43398.092407407406</v>
      </c>
      <c r="E285" s="25">
        <v>43398.72991898148</v>
      </c>
      <c r="F285" s="1" t="s">
        <v>911</v>
      </c>
      <c r="G285" s="1" t="s">
        <v>90</v>
      </c>
      <c r="H285" s="1" t="s">
        <v>1341</v>
      </c>
      <c r="I285" s="1" t="s">
        <v>91</v>
      </c>
      <c r="J285" s="1" t="s">
        <v>1118</v>
      </c>
      <c r="K285" s="1" t="s">
        <v>5148</v>
      </c>
      <c r="L285" s="1" t="s">
        <v>5149</v>
      </c>
      <c r="M285" s="1" t="s">
        <v>793</v>
      </c>
      <c r="N285" s="1" t="s">
        <v>41</v>
      </c>
      <c r="O285" s="1" t="s">
        <v>927</v>
      </c>
      <c r="P285" s="1"/>
      <c r="Q285" s="1" t="s">
        <v>92</v>
      </c>
      <c r="R285" s="1" t="s">
        <v>544</v>
      </c>
      <c r="S285" s="1" t="s">
        <v>545</v>
      </c>
      <c r="T285" s="1"/>
      <c r="U285" s="1"/>
      <c r="V285" s="1" t="s">
        <v>1254</v>
      </c>
      <c r="W285" s="1" t="s">
        <v>1255</v>
      </c>
      <c r="X285" s="1"/>
      <c r="Y285" s="25">
        <v>43398.730185185188</v>
      </c>
      <c r="Z285" s="106" t="s">
        <v>548</v>
      </c>
      <c r="AA285" s="1" t="str">
        <f>IF(ISNA(VLOOKUP(C285,'Extract -prev'!C:I,6,0)),"Yes",IF(OR(VLOOKUP(C285,'Extract -prev'!C:I,6,0)="Closed",VLOOKUP(C285,'Extract -prev'!C:I,6,0)="Resolved"),"No","Yes"))</f>
        <v>No</v>
      </c>
      <c r="AB285" s="1" t="s">
        <v>548</v>
      </c>
      <c r="AC285" s="1"/>
      <c r="AD285" s="1"/>
    </row>
    <row r="286" spans="1:30" x14ac:dyDescent="0.25">
      <c r="A286" s="1" t="s">
        <v>676</v>
      </c>
      <c r="B286" s="1" t="s">
        <v>562</v>
      </c>
      <c r="C286" s="1" t="s">
        <v>5228</v>
      </c>
      <c r="D286" s="25">
        <v>43398.127847222226</v>
      </c>
      <c r="E286" s="25">
        <v>43398.778773148151</v>
      </c>
      <c r="F286" s="1" t="s">
        <v>1192</v>
      </c>
      <c r="G286" s="1" t="s">
        <v>90</v>
      </c>
      <c r="H286" s="1" t="s">
        <v>1341</v>
      </c>
      <c r="I286" s="1" t="s">
        <v>91</v>
      </c>
      <c r="J286" s="1" t="s">
        <v>1118</v>
      </c>
      <c r="K286" s="1" t="s">
        <v>5229</v>
      </c>
      <c r="L286" s="1" t="s">
        <v>5422</v>
      </c>
      <c r="M286" s="1" t="s">
        <v>793</v>
      </c>
      <c r="N286" s="1" t="s">
        <v>41</v>
      </c>
      <c r="O286" s="1" t="s">
        <v>944</v>
      </c>
      <c r="P286" s="1"/>
      <c r="Q286" s="1" t="s">
        <v>92</v>
      </c>
      <c r="R286" s="1" t="s">
        <v>544</v>
      </c>
      <c r="S286" s="1" t="s">
        <v>545</v>
      </c>
      <c r="T286" s="1"/>
      <c r="U286" s="1"/>
      <c r="V286" s="1" t="s">
        <v>966</v>
      </c>
      <c r="W286" s="1" t="s">
        <v>967</v>
      </c>
      <c r="X286" s="1"/>
      <c r="Y286" s="25">
        <v>43398.779039351852</v>
      </c>
      <c r="Z286" s="106" t="s">
        <v>548</v>
      </c>
      <c r="AA286" s="1" t="str">
        <f>IF(ISNA(VLOOKUP(C286,'Extract -prev'!C:I,6,0)),"Yes",IF(OR(VLOOKUP(C286,'Extract -prev'!C:I,6,0)="Closed",VLOOKUP(C286,'Extract -prev'!C:I,6,0)="Resolved"),"No","Yes"))</f>
        <v>No</v>
      </c>
      <c r="AB286" s="1" t="s">
        <v>548</v>
      </c>
      <c r="AC286" s="1"/>
      <c r="AD286" s="1"/>
    </row>
    <row r="287" spans="1:30" x14ac:dyDescent="0.25">
      <c r="A287" s="1" t="s">
        <v>676</v>
      </c>
      <c r="B287" s="1" t="s">
        <v>562</v>
      </c>
      <c r="C287" s="1" t="s">
        <v>5042</v>
      </c>
      <c r="D287" s="25">
        <v>43397.165486111109</v>
      </c>
      <c r="E287" s="25">
        <v>43398.788969907408</v>
      </c>
      <c r="F287" s="1" t="s">
        <v>833</v>
      </c>
      <c r="G287" s="1" t="s">
        <v>90</v>
      </c>
      <c r="H287" s="1" t="s">
        <v>1341</v>
      </c>
      <c r="I287" s="1" t="s">
        <v>91</v>
      </c>
      <c r="J287" s="1" t="s">
        <v>1118</v>
      </c>
      <c r="K287" s="1" t="s">
        <v>5043</v>
      </c>
      <c r="L287" s="1" t="s">
        <v>2908</v>
      </c>
      <c r="M287" s="1" t="s">
        <v>793</v>
      </c>
      <c r="N287" s="1" t="s">
        <v>40</v>
      </c>
      <c r="O287" s="1" t="s">
        <v>1093</v>
      </c>
      <c r="P287" s="1"/>
      <c r="Q287" s="1" t="s">
        <v>92</v>
      </c>
      <c r="R287" s="1" t="s">
        <v>544</v>
      </c>
      <c r="S287" s="1" t="s">
        <v>545</v>
      </c>
      <c r="T287" s="1"/>
      <c r="U287" s="1"/>
      <c r="V287" s="1" t="s">
        <v>1254</v>
      </c>
      <c r="W287" s="1" t="s">
        <v>1255</v>
      </c>
      <c r="X287" s="1"/>
      <c r="Y287" s="25">
        <v>43398.789247685185</v>
      </c>
      <c r="Z287" s="106" t="s">
        <v>548</v>
      </c>
      <c r="AA287" s="1" t="str">
        <f>IF(ISNA(VLOOKUP(C287,'Extract -prev'!C:I,6,0)),"Yes",IF(OR(VLOOKUP(C287,'Extract -prev'!C:I,6,0)="Closed",VLOOKUP(C287,'Extract -prev'!C:I,6,0)="Resolved"),"No","Yes"))</f>
        <v>No</v>
      </c>
      <c r="AB287" s="1" t="s">
        <v>548</v>
      </c>
      <c r="AC287" s="1"/>
      <c r="AD287" s="1"/>
    </row>
    <row r="288" spans="1:30" x14ac:dyDescent="0.25">
      <c r="A288" s="1" t="s">
        <v>676</v>
      </c>
      <c r="B288" s="1" t="s">
        <v>562</v>
      </c>
      <c r="C288" s="1" t="s">
        <v>5236</v>
      </c>
      <c r="D288" s="25">
        <v>43398.118090277778</v>
      </c>
      <c r="E288" s="25">
        <v>43398.789722222224</v>
      </c>
      <c r="F288" s="1" t="s">
        <v>1192</v>
      </c>
      <c r="G288" s="1" t="s">
        <v>90</v>
      </c>
      <c r="H288" s="1" t="s">
        <v>1341</v>
      </c>
      <c r="I288" s="1" t="s">
        <v>91</v>
      </c>
      <c r="J288" s="1" t="s">
        <v>1118</v>
      </c>
      <c r="K288" s="1" t="s">
        <v>5237</v>
      </c>
      <c r="L288" s="1" t="s">
        <v>5425</v>
      </c>
      <c r="M288" s="1" t="s">
        <v>793</v>
      </c>
      <c r="N288" s="1" t="s">
        <v>41</v>
      </c>
      <c r="O288" s="1" t="s">
        <v>1115</v>
      </c>
      <c r="P288" s="1"/>
      <c r="Q288" s="1" t="s">
        <v>92</v>
      </c>
      <c r="R288" s="1" t="s">
        <v>544</v>
      </c>
      <c r="S288" s="1" t="s">
        <v>545</v>
      </c>
      <c r="T288" s="1"/>
      <c r="U288" s="1"/>
      <c r="V288" s="1" t="s">
        <v>1254</v>
      </c>
      <c r="W288" s="1" t="s">
        <v>1255</v>
      </c>
      <c r="X288" s="1"/>
      <c r="Y288" s="25">
        <v>43398.79</v>
      </c>
      <c r="Z288" s="106" t="s">
        <v>548</v>
      </c>
      <c r="AA288" s="1" t="str">
        <f>IF(ISNA(VLOOKUP(C288,'Extract -prev'!C:I,6,0)),"Yes",IF(OR(VLOOKUP(C288,'Extract -prev'!C:I,6,0)="Closed",VLOOKUP(C288,'Extract -prev'!C:I,6,0)="Resolved"),"No","Yes"))</f>
        <v>No</v>
      </c>
      <c r="AB288" s="1" t="s">
        <v>548</v>
      </c>
      <c r="AC288" s="1"/>
      <c r="AD288" s="1"/>
    </row>
    <row r="289" spans="1:30" x14ac:dyDescent="0.25">
      <c r="A289" s="1" t="s">
        <v>676</v>
      </c>
      <c r="B289" s="1" t="s">
        <v>562</v>
      </c>
      <c r="C289" s="1" t="s">
        <v>5267</v>
      </c>
      <c r="D289" s="25">
        <v>43397.970995370371</v>
      </c>
      <c r="E289" s="25">
        <v>43398.792974537035</v>
      </c>
      <c r="F289" s="1" t="s">
        <v>1192</v>
      </c>
      <c r="G289" s="1" t="s">
        <v>90</v>
      </c>
      <c r="H289" s="1" t="s">
        <v>1341</v>
      </c>
      <c r="I289" s="1" t="s">
        <v>91</v>
      </c>
      <c r="J289" s="1" t="s">
        <v>1118</v>
      </c>
      <c r="K289" s="1" t="s">
        <v>5268</v>
      </c>
      <c r="L289" s="1" t="s">
        <v>5434</v>
      </c>
      <c r="M289" s="1" t="s">
        <v>793</v>
      </c>
      <c r="N289" s="1" t="s">
        <v>40</v>
      </c>
      <c r="O289" s="1" t="s">
        <v>941</v>
      </c>
      <c r="P289" s="1"/>
      <c r="Q289" s="1" t="s">
        <v>92</v>
      </c>
      <c r="R289" s="1" t="s">
        <v>544</v>
      </c>
      <c r="S289" s="1" t="s">
        <v>545</v>
      </c>
      <c r="T289" s="1"/>
      <c r="U289" s="1"/>
      <c r="V289" s="1" t="s">
        <v>966</v>
      </c>
      <c r="W289" s="1" t="s">
        <v>967</v>
      </c>
      <c r="X289" s="1"/>
      <c r="Y289" s="25">
        <v>43398.793252314812</v>
      </c>
      <c r="Z289" s="106" t="s">
        <v>548</v>
      </c>
      <c r="AA289" s="1" t="str">
        <f>IF(ISNA(VLOOKUP(C289,'Extract -prev'!C:I,6,0)),"Yes",IF(OR(VLOOKUP(C289,'Extract -prev'!C:I,6,0)="Closed",VLOOKUP(C289,'Extract -prev'!C:I,6,0)="Resolved"),"No","Yes"))</f>
        <v>No</v>
      </c>
      <c r="AB289" s="1" t="s">
        <v>548</v>
      </c>
      <c r="AC289" s="1"/>
      <c r="AD289" s="1"/>
    </row>
    <row r="290" spans="1:30" x14ac:dyDescent="0.25">
      <c r="A290" s="1" t="s">
        <v>676</v>
      </c>
      <c r="B290" s="1" t="s">
        <v>562</v>
      </c>
      <c r="C290" s="1" t="s">
        <v>5252</v>
      </c>
      <c r="D290" s="25">
        <v>43398.050775462965</v>
      </c>
      <c r="E290" s="25">
        <v>43398.803206018521</v>
      </c>
      <c r="F290" s="1" t="s">
        <v>1192</v>
      </c>
      <c r="G290" s="1" t="s">
        <v>90</v>
      </c>
      <c r="H290" s="1" t="s">
        <v>1341</v>
      </c>
      <c r="I290" s="1" t="s">
        <v>91</v>
      </c>
      <c r="J290" s="1" t="s">
        <v>1118</v>
      </c>
      <c r="K290" s="1" t="s">
        <v>5253</v>
      </c>
      <c r="L290" s="1" t="s">
        <v>5428</v>
      </c>
      <c r="M290" s="1" t="s">
        <v>793</v>
      </c>
      <c r="N290" s="1" t="s">
        <v>41</v>
      </c>
      <c r="O290" s="1" t="s">
        <v>1115</v>
      </c>
      <c r="P290" s="1"/>
      <c r="Q290" s="1" t="s">
        <v>92</v>
      </c>
      <c r="R290" s="1" t="s">
        <v>544</v>
      </c>
      <c r="S290" s="1" t="s">
        <v>545</v>
      </c>
      <c r="T290" s="1"/>
      <c r="U290" s="1"/>
      <c r="V290" s="1" t="s">
        <v>1202</v>
      </c>
      <c r="W290" s="1" t="s">
        <v>5254</v>
      </c>
      <c r="X290" s="1"/>
      <c r="Y290" s="25">
        <v>43398.803483796299</v>
      </c>
      <c r="Z290" s="106" t="s">
        <v>548</v>
      </c>
      <c r="AA290" s="1" t="str">
        <f>IF(ISNA(VLOOKUP(C290,'Extract -prev'!C:I,6,0)),"Yes",IF(OR(VLOOKUP(C290,'Extract -prev'!C:I,6,0)="Closed",VLOOKUP(C290,'Extract -prev'!C:I,6,0)="Resolved"),"No","Yes"))</f>
        <v>No</v>
      </c>
      <c r="AB290" s="1" t="s">
        <v>548</v>
      </c>
      <c r="AC290" s="1"/>
      <c r="AD290" s="1"/>
    </row>
    <row r="291" spans="1:30" x14ac:dyDescent="0.25">
      <c r="A291" s="1" t="s">
        <v>676</v>
      </c>
      <c r="B291" s="1" t="s">
        <v>562</v>
      </c>
      <c r="C291" s="1" t="s">
        <v>5226</v>
      </c>
      <c r="D291" s="25">
        <v>43398.133009259262</v>
      </c>
      <c r="E291" s="25">
        <v>43398.81832175926</v>
      </c>
      <c r="F291" s="1" t="s">
        <v>933</v>
      </c>
      <c r="G291" s="1" t="s">
        <v>90</v>
      </c>
      <c r="H291" s="1" t="s">
        <v>1341</v>
      </c>
      <c r="I291" s="1" t="s">
        <v>91</v>
      </c>
      <c r="J291" s="1" t="s">
        <v>1118</v>
      </c>
      <c r="K291" s="1" t="s">
        <v>5227</v>
      </c>
      <c r="L291" s="1" t="s">
        <v>5421</v>
      </c>
      <c r="M291" s="1" t="s">
        <v>793</v>
      </c>
      <c r="N291" s="1" t="s">
        <v>41</v>
      </c>
      <c r="O291" s="1" t="s">
        <v>927</v>
      </c>
      <c r="P291" s="1"/>
      <c r="Q291" s="1" t="s">
        <v>92</v>
      </c>
      <c r="R291" s="1" t="s">
        <v>544</v>
      </c>
      <c r="S291" s="1" t="s">
        <v>545</v>
      </c>
      <c r="T291" s="1"/>
      <c r="U291" s="1"/>
      <c r="V291" s="1" t="s">
        <v>966</v>
      </c>
      <c r="W291" s="1" t="s">
        <v>967</v>
      </c>
      <c r="X291" s="1"/>
      <c r="Y291" s="25">
        <v>43398.818599537037</v>
      </c>
      <c r="Z291" s="106" t="s">
        <v>548</v>
      </c>
      <c r="AA291" s="1" t="str">
        <f>IF(ISNA(VLOOKUP(C291,'Extract -prev'!C:I,6,0)),"Yes",IF(OR(VLOOKUP(C291,'Extract -prev'!C:I,6,0)="Closed",VLOOKUP(C291,'Extract -prev'!C:I,6,0)="Resolved"),"No","Yes"))</f>
        <v>No</v>
      </c>
      <c r="AB291" s="1" t="s">
        <v>548</v>
      </c>
      <c r="AC291" s="1"/>
      <c r="AD291" s="1"/>
    </row>
    <row r="292" spans="1:30" x14ac:dyDescent="0.25">
      <c r="A292" s="1" t="s">
        <v>676</v>
      </c>
      <c r="B292" s="1" t="s">
        <v>562</v>
      </c>
      <c r="C292" s="1" t="s">
        <v>5255</v>
      </c>
      <c r="D292" s="25">
        <v>43398.026250000003</v>
      </c>
      <c r="E292" s="25">
        <v>43398.818726851852</v>
      </c>
      <c r="F292" s="1" t="s">
        <v>910</v>
      </c>
      <c r="G292" s="1" t="s">
        <v>90</v>
      </c>
      <c r="H292" s="1" t="s">
        <v>1341</v>
      </c>
      <c r="I292" s="1" t="s">
        <v>91</v>
      </c>
      <c r="J292" s="1" t="s">
        <v>1118</v>
      </c>
      <c r="K292" s="1" t="s">
        <v>5256</v>
      </c>
      <c r="L292" s="1" t="s">
        <v>5429</v>
      </c>
      <c r="M292" s="1" t="s">
        <v>793</v>
      </c>
      <c r="N292" s="1" t="s">
        <v>929</v>
      </c>
      <c r="O292" s="1" t="s">
        <v>1242</v>
      </c>
      <c r="P292" s="1"/>
      <c r="Q292" s="1" t="s">
        <v>92</v>
      </c>
      <c r="R292" s="1" t="s">
        <v>544</v>
      </c>
      <c r="S292" s="1" t="s">
        <v>545</v>
      </c>
      <c r="T292" s="1"/>
      <c r="U292" s="1"/>
      <c r="V292" s="1" t="s">
        <v>1254</v>
      </c>
      <c r="W292" s="1" t="s">
        <v>1255</v>
      </c>
      <c r="X292" s="1"/>
      <c r="Y292" s="25">
        <v>43398.818993055553</v>
      </c>
      <c r="Z292" s="106" t="s">
        <v>548</v>
      </c>
      <c r="AA292" s="1" t="str">
        <f>IF(ISNA(VLOOKUP(C292,'Extract -prev'!C:I,6,0)),"Yes",IF(OR(VLOOKUP(C292,'Extract -prev'!C:I,6,0)="Closed",VLOOKUP(C292,'Extract -prev'!C:I,6,0)="Resolved"),"No","Yes"))</f>
        <v>No</v>
      </c>
      <c r="AB292" s="1" t="s">
        <v>548</v>
      </c>
      <c r="AC292" s="1"/>
      <c r="AD292" s="1"/>
    </row>
    <row r="293" spans="1:30" x14ac:dyDescent="0.25">
      <c r="A293" s="1" t="s">
        <v>676</v>
      </c>
      <c r="B293" s="1" t="s">
        <v>562</v>
      </c>
      <c r="C293" s="1" t="s">
        <v>5240</v>
      </c>
      <c r="D293" s="25">
        <v>43398.072256944448</v>
      </c>
      <c r="E293" s="25">
        <v>43398.820208333331</v>
      </c>
      <c r="F293" s="1" t="s">
        <v>933</v>
      </c>
      <c r="G293" s="1" t="s">
        <v>90</v>
      </c>
      <c r="H293" s="1" t="s">
        <v>1341</v>
      </c>
      <c r="I293" s="1" t="s">
        <v>91</v>
      </c>
      <c r="J293" s="1" t="s">
        <v>1118</v>
      </c>
      <c r="K293" s="1" t="s">
        <v>5241</v>
      </c>
      <c r="L293" s="1" t="s">
        <v>5426</v>
      </c>
      <c r="M293" s="1" t="s">
        <v>793</v>
      </c>
      <c r="N293" s="1" t="s">
        <v>929</v>
      </c>
      <c r="O293" s="1" t="s">
        <v>948</v>
      </c>
      <c r="P293" s="1"/>
      <c r="Q293" s="1" t="s">
        <v>92</v>
      </c>
      <c r="R293" s="1" t="s">
        <v>544</v>
      </c>
      <c r="S293" s="1" t="s">
        <v>545</v>
      </c>
      <c r="T293" s="1"/>
      <c r="U293" s="1"/>
      <c r="V293" s="1" t="s">
        <v>966</v>
      </c>
      <c r="W293" s="1" t="s">
        <v>967</v>
      </c>
      <c r="X293" s="1"/>
      <c r="Y293" s="25">
        <v>43398.820486111108</v>
      </c>
      <c r="Z293" s="106" t="s">
        <v>548</v>
      </c>
      <c r="AA293" s="1" t="str">
        <f>IF(ISNA(VLOOKUP(C293,'Extract -prev'!C:I,6,0)),"Yes",IF(OR(VLOOKUP(C293,'Extract -prev'!C:I,6,0)="Closed",VLOOKUP(C293,'Extract -prev'!C:I,6,0)="Resolved"),"No","Yes"))</f>
        <v>No</v>
      </c>
      <c r="AB293" s="1" t="s">
        <v>548</v>
      </c>
      <c r="AC293" s="1"/>
      <c r="AD293" s="1"/>
    </row>
    <row r="294" spans="1:30" x14ac:dyDescent="0.25">
      <c r="A294" s="1" t="s">
        <v>676</v>
      </c>
      <c r="B294" s="1" t="s">
        <v>562</v>
      </c>
      <c r="C294" s="1" t="s">
        <v>5250</v>
      </c>
      <c r="D294" s="25">
        <v>43398.051215277781</v>
      </c>
      <c r="E294" s="25">
        <v>43398.822372685187</v>
      </c>
      <c r="F294" s="1" t="s">
        <v>933</v>
      </c>
      <c r="G294" s="1" t="s">
        <v>90</v>
      </c>
      <c r="H294" s="1" t="s">
        <v>1341</v>
      </c>
      <c r="I294" s="1" t="s">
        <v>91</v>
      </c>
      <c r="J294" s="1" t="s">
        <v>1118</v>
      </c>
      <c r="K294" s="1" t="s">
        <v>5251</v>
      </c>
      <c r="L294" s="1" t="s">
        <v>5427</v>
      </c>
      <c r="M294" s="1" t="s">
        <v>793</v>
      </c>
      <c r="N294" s="1" t="s">
        <v>929</v>
      </c>
      <c r="O294" s="1" t="s">
        <v>1241</v>
      </c>
      <c r="P294" s="1"/>
      <c r="Q294" s="1" t="s">
        <v>92</v>
      </c>
      <c r="R294" s="1" t="s">
        <v>544</v>
      </c>
      <c r="S294" s="1" t="s">
        <v>545</v>
      </c>
      <c r="T294" s="1"/>
      <c r="U294" s="1"/>
      <c r="V294" s="1" t="s">
        <v>966</v>
      </c>
      <c r="W294" s="1" t="s">
        <v>967</v>
      </c>
      <c r="X294" s="1"/>
      <c r="Y294" s="25">
        <v>43398.822650462964</v>
      </c>
      <c r="Z294" s="106" t="s">
        <v>548</v>
      </c>
      <c r="AA294" s="1" t="str">
        <f>IF(ISNA(VLOOKUP(C294,'Extract -prev'!C:I,6,0)),"Yes",IF(OR(VLOOKUP(C294,'Extract -prev'!C:I,6,0)="Closed",VLOOKUP(C294,'Extract -prev'!C:I,6,0)="Resolved"),"No","Yes"))</f>
        <v>No</v>
      </c>
      <c r="AB294" s="1" t="s">
        <v>548</v>
      </c>
      <c r="AC294" s="1"/>
      <c r="AD294" s="1"/>
    </row>
    <row r="295" spans="1:30" x14ac:dyDescent="0.25">
      <c r="A295" s="1" t="s">
        <v>676</v>
      </c>
      <c r="B295" s="1" t="s">
        <v>562</v>
      </c>
      <c r="C295" s="1" t="s">
        <v>5265</v>
      </c>
      <c r="D295" s="25">
        <v>43397.985775462963</v>
      </c>
      <c r="E295" s="25">
        <v>43398.824108796296</v>
      </c>
      <c r="F295" s="1" t="s">
        <v>933</v>
      </c>
      <c r="G295" s="1" t="s">
        <v>90</v>
      </c>
      <c r="H295" s="1" t="s">
        <v>1341</v>
      </c>
      <c r="I295" s="1" t="s">
        <v>91</v>
      </c>
      <c r="J295" s="1" t="s">
        <v>1118</v>
      </c>
      <c r="K295" s="1" t="s">
        <v>5266</v>
      </c>
      <c r="L295" s="1" t="s">
        <v>5433</v>
      </c>
      <c r="M295" s="1" t="s">
        <v>793</v>
      </c>
      <c r="N295" s="1" t="s">
        <v>40</v>
      </c>
      <c r="O295" s="1" t="s">
        <v>732</v>
      </c>
      <c r="P295" s="1"/>
      <c r="Q295" s="1" t="s">
        <v>92</v>
      </c>
      <c r="R295" s="1" t="s">
        <v>544</v>
      </c>
      <c r="S295" s="1" t="s">
        <v>545</v>
      </c>
      <c r="T295" s="1"/>
      <c r="U295" s="1"/>
      <c r="V295" s="1" t="s">
        <v>966</v>
      </c>
      <c r="W295" s="1" t="s">
        <v>967</v>
      </c>
      <c r="X295" s="1"/>
      <c r="Y295" s="25">
        <v>43398.82439814815</v>
      </c>
      <c r="Z295" s="106" t="s">
        <v>548</v>
      </c>
      <c r="AA295" s="1" t="str">
        <f>IF(ISNA(VLOOKUP(C295,'Extract -prev'!C:I,6,0)),"Yes",IF(OR(VLOOKUP(C295,'Extract -prev'!C:I,6,0)="Closed",VLOOKUP(C295,'Extract -prev'!C:I,6,0)="Resolved"),"No","Yes"))</f>
        <v>No</v>
      </c>
      <c r="AB295" s="1" t="s">
        <v>548</v>
      </c>
      <c r="AC295" s="1"/>
      <c r="AD295" s="1"/>
    </row>
    <row r="296" spans="1:30" x14ac:dyDescent="0.25">
      <c r="A296" s="1" t="s">
        <v>676</v>
      </c>
      <c r="B296" s="1" t="s">
        <v>562</v>
      </c>
      <c r="C296" s="1" t="s">
        <v>5279</v>
      </c>
      <c r="D296" s="25">
        <v>43397.894826388889</v>
      </c>
      <c r="E296" s="25">
        <v>43398.825787037036</v>
      </c>
      <c r="F296" s="1" t="s">
        <v>933</v>
      </c>
      <c r="G296" s="1" t="s">
        <v>90</v>
      </c>
      <c r="H296" s="1" t="s">
        <v>1341</v>
      </c>
      <c r="I296" s="1" t="s">
        <v>91</v>
      </c>
      <c r="J296" s="1" t="s">
        <v>1118</v>
      </c>
      <c r="K296" s="1" t="s">
        <v>5280</v>
      </c>
      <c r="L296" s="1" t="s">
        <v>5436</v>
      </c>
      <c r="M296" s="1" t="s">
        <v>793</v>
      </c>
      <c r="N296" s="1" t="s">
        <v>40</v>
      </c>
      <c r="O296" s="1" t="s">
        <v>732</v>
      </c>
      <c r="P296" s="1"/>
      <c r="Q296" s="1" t="s">
        <v>92</v>
      </c>
      <c r="R296" s="1" t="s">
        <v>544</v>
      </c>
      <c r="S296" s="1" t="s">
        <v>545</v>
      </c>
      <c r="T296" s="1"/>
      <c r="U296" s="1"/>
      <c r="V296" s="1" t="s">
        <v>966</v>
      </c>
      <c r="W296" s="1" t="s">
        <v>967</v>
      </c>
      <c r="X296" s="1"/>
      <c r="Y296" s="25">
        <v>43398.826064814813</v>
      </c>
      <c r="Z296" s="106" t="s">
        <v>548</v>
      </c>
      <c r="AA296" s="1" t="str">
        <f>IF(ISNA(VLOOKUP(C296,'Extract -prev'!C:I,6,0)),"Yes",IF(OR(VLOOKUP(C296,'Extract -prev'!C:I,6,0)="Closed",VLOOKUP(C296,'Extract -prev'!C:I,6,0)="Resolved"),"No","Yes"))</f>
        <v>No</v>
      </c>
      <c r="AB296" s="1" t="s">
        <v>548</v>
      </c>
      <c r="AC296" s="1"/>
      <c r="AD296" s="1"/>
    </row>
    <row r="297" spans="1:30" x14ac:dyDescent="0.25">
      <c r="A297" s="1" t="s">
        <v>676</v>
      </c>
      <c r="B297" s="1" t="s">
        <v>562</v>
      </c>
      <c r="C297" s="1" t="s">
        <v>5413</v>
      </c>
      <c r="D297" s="25">
        <v>43398.829976851855</v>
      </c>
      <c r="E297" s="25">
        <v>43398.840266203704</v>
      </c>
      <c r="F297" s="1" t="s">
        <v>1100</v>
      </c>
      <c r="G297" s="1" t="s">
        <v>90</v>
      </c>
      <c r="H297" s="1" t="s">
        <v>1341</v>
      </c>
      <c r="I297" s="1" t="s">
        <v>91</v>
      </c>
      <c r="J297" s="1" t="s">
        <v>1118</v>
      </c>
      <c r="K297" s="1" t="s">
        <v>5414</v>
      </c>
      <c r="L297" s="1" t="s">
        <v>5415</v>
      </c>
      <c r="M297" s="1" t="s">
        <v>793</v>
      </c>
      <c r="N297" s="1" t="s">
        <v>41</v>
      </c>
      <c r="O297" s="1" t="s">
        <v>2834</v>
      </c>
      <c r="P297" s="1"/>
      <c r="Q297" s="1" t="s">
        <v>92</v>
      </c>
      <c r="R297" s="1" t="s">
        <v>544</v>
      </c>
      <c r="S297" s="1" t="s">
        <v>545</v>
      </c>
      <c r="T297" s="1"/>
      <c r="U297" s="1"/>
      <c r="V297" s="1" t="s">
        <v>966</v>
      </c>
      <c r="W297" s="1" t="s">
        <v>967</v>
      </c>
      <c r="X297" s="1"/>
      <c r="Y297" s="25">
        <v>43398.840555555558</v>
      </c>
      <c r="Z297" s="106" t="s">
        <v>548</v>
      </c>
      <c r="AA297" s="1" t="str">
        <f>IF(ISNA(VLOOKUP(C297,'Extract -prev'!C:I,6,0)),"Yes",IF(OR(VLOOKUP(C297,'Extract -prev'!C:I,6,0)="Closed",VLOOKUP(C297,'Extract -prev'!C:I,6,0)="Resolved"),"No","Yes"))</f>
        <v>No</v>
      </c>
      <c r="AB297" s="1" t="s">
        <v>548</v>
      </c>
      <c r="AC297" s="1"/>
      <c r="AD297" s="1"/>
    </row>
    <row r="298" spans="1:30" x14ac:dyDescent="0.25">
      <c r="A298" s="1" t="s">
        <v>676</v>
      </c>
      <c r="B298" s="1" t="s">
        <v>562</v>
      </c>
      <c r="C298" s="1" t="s">
        <v>5261</v>
      </c>
      <c r="D298" s="25">
        <v>43398.022199074076</v>
      </c>
      <c r="E298" s="25">
        <v>43398.842662037037</v>
      </c>
      <c r="F298" s="1" t="s">
        <v>1100</v>
      </c>
      <c r="G298" s="1" t="s">
        <v>90</v>
      </c>
      <c r="H298" s="1" t="s">
        <v>1341</v>
      </c>
      <c r="I298" s="1" t="s">
        <v>91</v>
      </c>
      <c r="J298" s="1" t="s">
        <v>1118</v>
      </c>
      <c r="K298" s="1" t="s">
        <v>5262</v>
      </c>
      <c r="L298" s="1" t="s">
        <v>5430</v>
      </c>
      <c r="M298" s="1" t="s">
        <v>793</v>
      </c>
      <c r="N298" s="1" t="s">
        <v>40</v>
      </c>
      <c r="O298" s="1" t="s">
        <v>941</v>
      </c>
      <c r="P298" s="1"/>
      <c r="Q298" s="1" t="s">
        <v>92</v>
      </c>
      <c r="R298" s="1" t="s">
        <v>544</v>
      </c>
      <c r="S298" s="1" t="s">
        <v>545</v>
      </c>
      <c r="T298" s="1"/>
      <c r="U298" s="1"/>
      <c r="V298" s="1" t="s">
        <v>1254</v>
      </c>
      <c r="W298" s="1" t="s">
        <v>1255</v>
      </c>
      <c r="X298" s="1"/>
      <c r="Y298" s="25">
        <v>43398.842939814815</v>
      </c>
      <c r="Z298" s="106" t="s">
        <v>548</v>
      </c>
      <c r="AA298" s="1" t="str">
        <f>IF(ISNA(VLOOKUP(C298,'Extract -prev'!C:I,6,0)),"Yes",IF(OR(VLOOKUP(C298,'Extract -prev'!C:I,6,0)="Closed",VLOOKUP(C298,'Extract -prev'!C:I,6,0)="Resolved"),"No","Yes"))</f>
        <v>No</v>
      </c>
      <c r="AB298" s="1" t="s">
        <v>548</v>
      </c>
      <c r="AC298" s="1"/>
      <c r="AD298" s="1"/>
    </row>
    <row r="299" spans="1:30" x14ac:dyDescent="0.25">
      <c r="A299" s="1" t="s">
        <v>676</v>
      </c>
      <c r="B299" s="1" t="s">
        <v>562</v>
      </c>
      <c r="C299" s="1" t="s">
        <v>5257</v>
      </c>
      <c r="D299" s="25">
        <v>43398.068148148152</v>
      </c>
      <c r="E299" s="25">
        <v>43398.843831018516</v>
      </c>
      <c r="F299" s="1" t="s">
        <v>1100</v>
      </c>
      <c r="G299" s="1" t="s">
        <v>90</v>
      </c>
      <c r="H299" s="1" t="s">
        <v>1341</v>
      </c>
      <c r="I299" s="1" t="s">
        <v>91</v>
      </c>
      <c r="J299" s="1" t="s">
        <v>1118</v>
      </c>
      <c r="K299" s="1" t="s">
        <v>5258</v>
      </c>
      <c r="L299" s="1" t="s">
        <v>5430</v>
      </c>
      <c r="M299" s="1" t="s">
        <v>793</v>
      </c>
      <c r="N299" s="1" t="s">
        <v>40</v>
      </c>
      <c r="O299" s="1" t="s">
        <v>941</v>
      </c>
      <c r="P299" s="1"/>
      <c r="Q299" s="1" t="s">
        <v>92</v>
      </c>
      <c r="R299" s="1" t="s">
        <v>544</v>
      </c>
      <c r="S299" s="1" t="s">
        <v>545</v>
      </c>
      <c r="T299" s="1"/>
      <c r="U299" s="1"/>
      <c r="V299" s="1" t="s">
        <v>1254</v>
      </c>
      <c r="W299" s="1" t="s">
        <v>1255</v>
      </c>
      <c r="X299" s="1"/>
      <c r="Y299" s="25">
        <v>43398.84412037037</v>
      </c>
      <c r="Z299" s="106" t="s">
        <v>548</v>
      </c>
      <c r="AA299" s="1" t="str">
        <f>IF(ISNA(VLOOKUP(C299,'Extract -prev'!C:I,6,0)),"Yes",IF(OR(VLOOKUP(C299,'Extract -prev'!C:I,6,0)="Closed",VLOOKUP(C299,'Extract -prev'!C:I,6,0)="Resolved"),"No","Yes"))</f>
        <v>No</v>
      </c>
      <c r="AB299" s="1" t="s">
        <v>548</v>
      </c>
      <c r="AC299" s="1"/>
      <c r="AD299" s="1"/>
    </row>
    <row r="300" spans="1:30" x14ac:dyDescent="0.25">
      <c r="A300" s="1" t="s">
        <v>676</v>
      </c>
      <c r="B300" s="1" t="s">
        <v>562</v>
      </c>
      <c r="C300" s="1" t="s">
        <v>5232</v>
      </c>
      <c r="D300" s="25">
        <v>43398.102766203701</v>
      </c>
      <c r="E300" s="25">
        <v>43398.849953703706</v>
      </c>
      <c r="F300" s="1" t="s">
        <v>1100</v>
      </c>
      <c r="G300" s="1" t="s">
        <v>90</v>
      </c>
      <c r="H300" s="1" t="s">
        <v>1341</v>
      </c>
      <c r="I300" s="1" t="s">
        <v>91</v>
      </c>
      <c r="J300" s="1" t="s">
        <v>1118</v>
      </c>
      <c r="K300" s="1" t="s">
        <v>5233</v>
      </c>
      <c r="L300" s="1" t="s">
        <v>5423</v>
      </c>
      <c r="M300" s="1" t="s">
        <v>793</v>
      </c>
      <c r="N300" s="1" t="s">
        <v>41</v>
      </c>
      <c r="O300" s="1" t="s">
        <v>2886</v>
      </c>
      <c r="P300" s="1"/>
      <c r="Q300" s="1" t="s">
        <v>92</v>
      </c>
      <c r="R300" s="1" t="s">
        <v>544</v>
      </c>
      <c r="S300" s="1" t="s">
        <v>545</v>
      </c>
      <c r="T300" s="1"/>
      <c r="U300" s="1"/>
      <c r="V300" s="1" t="s">
        <v>1321</v>
      </c>
      <c r="W300" s="1" t="s">
        <v>964</v>
      </c>
      <c r="X300" s="1"/>
      <c r="Y300" s="25">
        <v>43398.850231481483</v>
      </c>
      <c r="Z300" s="106" t="s">
        <v>548</v>
      </c>
      <c r="AA300" s="1" t="str">
        <f>IF(ISNA(VLOOKUP(C300,'Extract -prev'!C:I,6,0)),"Yes",IF(OR(VLOOKUP(C300,'Extract -prev'!C:I,6,0)="Closed",VLOOKUP(C300,'Extract -prev'!C:I,6,0)="Resolved"),"No","Yes"))</f>
        <v>No</v>
      </c>
      <c r="AB300" s="1" t="s">
        <v>548</v>
      </c>
      <c r="AC300" s="1"/>
      <c r="AD300" s="1"/>
    </row>
    <row r="301" spans="1:30" x14ac:dyDescent="0.25">
      <c r="A301" s="1" t="s">
        <v>676</v>
      </c>
      <c r="B301" s="1" t="s">
        <v>562</v>
      </c>
      <c r="C301" s="1" t="s">
        <v>5411</v>
      </c>
      <c r="D301" s="25">
        <v>43398.864444444444</v>
      </c>
      <c r="E301" s="25">
        <v>43398.864768518521</v>
      </c>
      <c r="F301" s="1"/>
      <c r="G301" s="1" t="s">
        <v>90</v>
      </c>
      <c r="H301" s="1" t="s">
        <v>943</v>
      </c>
      <c r="I301" s="1" t="s">
        <v>91</v>
      </c>
      <c r="J301" s="1" t="s">
        <v>1118</v>
      </c>
      <c r="K301" s="1" t="s">
        <v>5412</v>
      </c>
      <c r="L301" s="1"/>
      <c r="M301" s="1"/>
      <c r="N301" s="1"/>
      <c r="O301" s="1"/>
      <c r="P301" s="1"/>
      <c r="Q301" s="1" t="s">
        <v>92</v>
      </c>
      <c r="R301" s="1" t="s">
        <v>544</v>
      </c>
      <c r="S301" s="1" t="s">
        <v>545</v>
      </c>
      <c r="T301" s="1"/>
      <c r="U301" s="1"/>
      <c r="V301" s="1" t="s">
        <v>4602</v>
      </c>
      <c r="W301" s="1" t="s">
        <v>4603</v>
      </c>
      <c r="X301" s="1"/>
      <c r="Y301" s="25">
        <v>43398.864942129629</v>
      </c>
      <c r="Z301" s="106" t="s">
        <v>548</v>
      </c>
      <c r="AA301" s="1"/>
      <c r="AB301" s="1" t="s">
        <v>548</v>
      </c>
      <c r="AC301" s="1"/>
      <c r="AD301" s="1"/>
    </row>
    <row r="302" spans="1:30" x14ac:dyDescent="0.25">
      <c r="A302" s="1" t="s">
        <v>676</v>
      </c>
      <c r="B302" s="1" t="s">
        <v>562</v>
      </c>
      <c r="C302" s="1" t="s">
        <v>4014</v>
      </c>
      <c r="D302" s="25">
        <v>43389.823692129627</v>
      </c>
      <c r="E302" s="25">
        <v>43398.86954861111</v>
      </c>
      <c r="F302" s="1" t="s">
        <v>1493</v>
      </c>
      <c r="G302" s="1" t="s">
        <v>90</v>
      </c>
      <c r="H302" s="1" t="s">
        <v>1341</v>
      </c>
      <c r="I302" s="1" t="s">
        <v>91</v>
      </c>
      <c r="J302" s="1" t="s">
        <v>1118</v>
      </c>
      <c r="K302" s="1" t="s">
        <v>4015</v>
      </c>
      <c r="L302" s="1" t="s">
        <v>5446</v>
      </c>
      <c r="M302" s="1" t="s">
        <v>793</v>
      </c>
      <c r="N302" s="1" t="s">
        <v>40</v>
      </c>
      <c r="O302" s="1" t="s">
        <v>937</v>
      </c>
      <c r="P302" s="1"/>
      <c r="Q302" s="1" t="s">
        <v>92</v>
      </c>
      <c r="R302" s="1" t="s">
        <v>544</v>
      </c>
      <c r="S302" s="1" t="s">
        <v>545</v>
      </c>
      <c r="T302" s="1"/>
      <c r="U302" s="1"/>
      <c r="V302" s="1" t="s">
        <v>1222</v>
      </c>
      <c r="W302" s="1" t="s">
        <v>1428</v>
      </c>
      <c r="X302" s="1"/>
      <c r="Y302" s="25">
        <v>43398.869837962964</v>
      </c>
      <c r="Z302" s="106" t="s">
        <v>548</v>
      </c>
      <c r="AA302" s="1" t="str">
        <f>IF(ISNA(VLOOKUP(C302,'Extract -prev'!C:I,6,0)),"Yes",IF(OR(VLOOKUP(C302,'Extract -prev'!C:I,6,0)="Closed",VLOOKUP(C302,'Extract -prev'!C:I,6,0)="Resolved"),"No","Yes"))</f>
        <v>No</v>
      </c>
      <c r="AB302" s="1" t="s">
        <v>548</v>
      </c>
      <c r="AC302" s="1"/>
      <c r="AD302" s="1"/>
    </row>
    <row r="303" spans="1:30" x14ac:dyDescent="0.25">
      <c r="A303" s="1" t="s">
        <v>676</v>
      </c>
      <c r="B303" s="1" t="s">
        <v>562</v>
      </c>
      <c r="C303" s="1" t="s">
        <v>4000</v>
      </c>
      <c r="D303" s="25">
        <v>43389.983043981483</v>
      </c>
      <c r="E303" s="25">
        <v>43398.986296296294</v>
      </c>
      <c r="F303" s="1" t="s">
        <v>1493</v>
      </c>
      <c r="G303" s="1" t="s">
        <v>90</v>
      </c>
      <c r="H303" s="1" t="s">
        <v>1341</v>
      </c>
      <c r="I303" s="1" t="s">
        <v>91</v>
      </c>
      <c r="J303" s="1" t="s">
        <v>1118</v>
      </c>
      <c r="K303" s="1" t="s">
        <v>4001</v>
      </c>
      <c r="L303" s="1" t="s">
        <v>5445</v>
      </c>
      <c r="M303" s="1" t="s">
        <v>793</v>
      </c>
      <c r="N303" s="1" t="s">
        <v>920</v>
      </c>
      <c r="O303" s="1" t="s">
        <v>921</v>
      </c>
      <c r="P303" s="1"/>
      <c r="Q303" s="1" t="s">
        <v>92</v>
      </c>
      <c r="R303" s="1" t="s">
        <v>544</v>
      </c>
      <c r="S303" s="1" t="s">
        <v>545</v>
      </c>
      <c r="T303" s="1"/>
      <c r="U303" s="1"/>
      <c r="V303" s="1" t="s">
        <v>1260</v>
      </c>
      <c r="W303" s="1" t="s">
        <v>1006</v>
      </c>
      <c r="X303" s="1"/>
      <c r="Y303" s="25">
        <v>43398.986562500002</v>
      </c>
      <c r="Z303" s="106" t="s">
        <v>548</v>
      </c>
      <c r="AA303" s="1" t="str">
        <f>IF(ISNA(VLOOKUP(C303,'Extract -prev'!C:I,6,0)),"Yes",IF(OR(VLOOKUP(C303,'Extract -prev'!C:I,6,0)="Closed",VLOOKUP(C303,'Extract -prev'!C:I,6,0)="Resolved"),"No","Yes"))</f>
        <v>No</v>
      </c>
      <c r="AB303" s="1" t="s">
        <v>548</v>
      </c>
      <c r="AC303" s="1"/>
      <c r="AD303" s="1"/>
    </row>
    <row r="304" spans="1:30" x14ac:dyDescent="0.25">
      <c r="A304" s="1" t="s">
        <v>676</v>
      </c>
      <c r="B304" s="1" t="s">
        <v>562</v>
      </c>
      <c r="C304" s="1" t="s">
        <v>5398</v>
      </c>
      <c r="D304" s="25">
        <v>43399.010185185187</v>
      </c>
      <c r="E304" s="25">
        <v>43399.010347222225</v>
      </c>
      <c r="F304" s="1"/>
      <c r="G304" s="1" t="s">
        <v>90</v>
      </c>
      <c r="H304" s="1" t="s">
        <v>943</v>
      </c>
      <c r="I304" s="1" t="s">
        <v>91</v>
      </c>
      <c r="J304" s="1" t="s">
        <v>1118</v>
      </c>
      <c r="K304" s="1" t="s">
        <v>5396</v>
      </c>
      <c r="L304" s="1"/>
      <c r="M304" s="1"/>
      <c r="N304" s="1"/>
      <c r="O304" s="1"/>
      <c r="P304" s="1"/>
      <c r="Q304" s="1" t="s">
        <v>92</v>
      </c>
      <c r="R304" s="1" t="s">
        <v>544</v>
      </c>
      <c r="S304" s="1" t="s">
        <v>545</v>
      </c>
      <c r="T304" s="1"/>
      <c r="U304" s="1"/>
      <c r="V304" s="1" t="s">
        <v>4602</v>
      </c>
      <c r="W304" s="1" t="s">
        <v>4603</v>
      </c>
      <c r="X304" s="1"/>
      <c r="Y304" s="25">
        <v>43399.010520833333</v>
      </c>
      <c r="Z304" s="106" t="s">
        <v>548</v>
      </c>
      <c r="AA304" s="1"/>
      <c r="AB304" s="1" t="s">
        <v>548</v>
      </c>
      <c r="AC304" s="1"/>
      <c r="AD304" s="1"/>
    </row>
    <row r="305" spans="1:30" x14ac:dyDescent="0.25">
      <c r="A305" s="1" t="s">
        <v>676</v>
      </c>
      <c r="B305" s="1" t="s">
        <v>562</v>
      </c>
      <c r="C305" s="1" t="s">
        <v>5263</v>
      </c>
      <c r="D305" s="25">
        <v>43397.991030092591</v>
      </c>
      <c r="E305" s="25">
        <v>43399.417303240742</v>
      </c>
      <c r="F305" s="1" t="s">
        <v>1196</v>
      </c>
      <c r="G305" s="1" t="s">
        <v>90</v>
      </c>
      <c r="H305" s="1" t="s">
        <v>1341</v>
      </c>
      <c r="I305" s="1" t="s">
        <v>91</v>
      </c>
      <c r="J305" s="1" t="s">
        <v>1118</v>
      </c>
      <c r="K305" s="1" t="s">
        <v>5264</v>
      </c>
      <c r="L305" s="1" t="s">
        <v>5432</v>
      </c>
      <c r="M305" s="1" t="s">
        <v>793</v>
      </c>
      <c r="N305" s="1" t="s">
        <v>41</v>
      </c>
      <c r="O305" s="1" t="s">
        <v>928</v>
      </c>
      <c r="P305" s="1"/>
      <c r="Q305" s="1" t="s">
        <v>92</v>
      </c>
      <c r="R305" s="1" t="s">
        <v>544</v>
      </c>
      <c r="S305" s="1" t="s">
        <v>545</v>
      </c>
      <c r="T305" s="1"/>
      <c r="U305" s="1"/>
      <c r="V305" s="1" t="s">
        <v>1202</v>
      </c>
      <c r="W305" s="1" t="s">
        <v>5254</v>
      </c>
      <c r="X305" s="1"/>
      <c r="Y305" s="25">
        <v>43399.417569444442</v>
      </c>
      <c r="Z305" s="106" t="s">
        <v>548</v>
      </c>
      <c r="AA305" s="1" t="str">
        <f>IF(ISNA(VLOOKUP(C305,'Extract -prev'!C:I,6,0)),"Yes",IF(OR(VLOOKUP(C305,'Extract -prev'!C:I,6,0)="Closed",VLOOKUP(C305,'Extract -prev'!C:I,6,0)="Resolved"),"No","Yes"))</f>
        <v>No</v>
      </c>
      <c r="AB305" s="1" t="s">
        <v>548</v>
      </c>
      <c r="AC305" s="1"/>
      <c r="AD305" s="1"/>
    </row>
    <row r="306" spans="1:30" x14ac:dyDescent="0.25">
      <c r="A306" s="1" t="s">
        <v>676</v>
      </c>
      <c r="B306" s="1" t="s">
        <v>562</v>
      </c>
      <c r="C306" s="1" t="s">
        <v>5380</v>
      </c>
      <c r="D306" s="25">
        <v>43399.062789351854</v>
      </c>
      <c r="E306" s="25">
        <v>43399.532627314817</v>
      </c>
      <c r="F306" s="1" t="s">
        <v>830</v>
      </c>
      <c r="G306" s="1" t="s">
        <v>90</v>
      </c>
      <c r="H306" s="1" t="s">
        <v>1341</v>
      </c>
      <c r="I306" s="1" t="s">
        <v>91</v>
      </c>
      <c r="J306" s="1" t="s">
        <v>1118</v>
      </c>
      <c r="K306" s="1" t="s">
        <v>5381</v>
      </c>
      <c r="L306" s="1" t="s">
        <v>5382</v>
      </c>
      <c r="M306" s="1" t="s">
        <v>793</v>
      </c>
      <c r="N306" s="1" t="s">
        <v>40</v>
      </c>
      <c r="O306" s="1" t="s">
        <v>2210</v>
      </c>
      <c r="P306" s="1"/>
      <c r="Q306" s="1" t="s">
        <v>92</v>
      </c>
      <c r="R306" s="1" t="s">
        <v>544</v>
      </c>
      <c r="S306" s="1" t="s">
        <v>545</v>
      </c>
      <c r="T306" s="1"/>
      <c r="U306" s="1"/>
      <c r="V306" s="1" t="s">
        <v>1252</v>
      </c>
      <c r="W306" s="1" t="s">
        <v>1253</v>
      </c>
      <c r="X306" s="1"/>
      <c r="Y306" s="25">
        <v>43399.533090277779</v>
      </c>
      <c r="Z306" s="106" t="s">
        <v>548</v>
      </c>
      <c r="AA306" s="1" t="str">
        <f>IF(ISNA(VLOOKUP(C306,'Extract -prev'!C:I,6,0)),"Yes",IF(OR(VLOOKUP(C306,'Extract -prev'!C:I,6,0)="Closed",VLOOKUP(C306,'Extract -prev'!C:I,6,0)="Resolved"),"No","Yes"))</f>
        <v>No</v>
      </c>
      <c r="AB306" s="1" t="s">
        <v>548</v>
      </c>
      <c r="AC306" s="1"/>
      <c r="AD306" s="1"/>
    </row>
    <row r="307" spans="1:30" x14ac:dyDescent="0.25">
      <c r="A307" s="1" t="s">
        <v>676</v>
      </c>
      <c r="B307" s="1" t="s">
        <v>562</v>
      </c>
      <c r="C307" s="1" t="s">
        <v>4418</v>
      </c>
      <c r="D307" s="25">
        <v>43390.808946759258</v>
      </c>
      <c r="E307" s="25">
        <v>43399.549398148149</v>
      </c>
      <c r="F307" s="1" t="s">
        <v>1419</v>
      </c>
      <c r="G307" s="1" t="s">
        <v>90</v>
      </c>
      <c r="H307" s="1" t="s">
        <v>1341</v>
      </c>
      <c r="I307" s="1" t="s">
        <v>91</v>
      </c>
      <c r="J307" s="1" t="s">
        <v>1118</v>
      </c>
      <c r="K307" s="1" t="s">
        <v>4419</v>
      </c>
      <c r="L307" s="1" t="s">
        <v>5444</v>
      </c>
      <c r="M307" s="1" t="s">
        <v>793</v>
      </c>
      <c r="N307" s="1" t="s">
        <v>40</v>
      </c>
      <c r="O307" s="1" t="s">
        <v>2210</v>
      </c>
      <c r="P307" s="1"/>
      <c r="Q307" s="1" t="s">
        <v>92</v>
      </c>
      <c r="R307" s="1" t="s">
        <v>544</v>
      </c>
      <c r="S307" s="1" t="s">
        <v>545</v>
      </c>
      <c r="T307" s="1"/>
      <c r="U307" s="1"/>
      <c r="V307" s="1" t="s">
        <v>1176</v>
      </c>
      <c r="W307" s="1" t="s">
        <v>1433</v>
      </c>
      <c r="X307" s="1"/>
      <c r="Y307" s="25">
        <v>43399.549675925926</v>
      </c>
      <c r="Z307" s="106" t="s">
        <v>548</v>
      </c>
      <c r="AA307" s="1" t="str">
        <f>IF(ISNA(VLOOKUP(C307,'Extract -prev'!C:I,6,0)),"Yes",IF(OR(VLOOKUP(C307,'Extract -prev'!C:I,6,0)="Closed",VLOOKUP(C307,'Extract -prev'!C:I,6,0)="Resolved"),"No","Yes"))</f>
        <v>No</v>
      </c>
      <c r="AB307" s="1" t="s">
        <v>548</v>
      </c>
      <c r="AC307" s="1"/>
      <c r="AD307" s="1"/>
    </row>
    <row r="308" spans="1:30" x14ac:dyDescent="0.25">
      <c r="A308" s="1" t="s">
        <v>676</v>
      </c>
      <c r="B308" s="1" t="s">
        <v>562</v>
      </c>
      <c r="C308" s="1" t="s">
        <v>4332</v>
      </c>
      <c r="D308" s="25">
        <v>43391.898252314815</v>
      </c>
      <c r="E308" s="25">
        <v>43399.555810185186</v>
      </c>
      <c r="F308" s="1" t="s">
        <v>1419</v>
      </c>
      <c r="G308" s="1" t="s">
        <v>90</v>
      </c>
      <c r="H308" s="1" t="s">
        <v>1341</v>
      </c>
      <c r="I308" s="1" t="s">
        <v>91</v>
      </c>
      <c r="J308" s="1" t="s">
        <v>1118</v>
      </c>
      <c r="K308" s="1" t="s">
        <v>4333</v>
      </c>
      <c r="L308" s="1" t="s">
        <v>5443</v>
      </c>
      <c r="M308" s="1" t="s">
        <v>793</v>
      </c>
      <c r="N308" s="1" t="s">
        <v>41</v>
      </c>
      <c r="O308" s="1" t="s">
        <v>2237</v>
      </c>
      <c r="P308" s="1"/>
      <c r="Q308" s="1" t="s">
        <v>92</v>
      </c>
      <c r="R308" s="1" t="s">
        <v>544</v>
      </c>
      <c r="S308" s="1" t="s">
        <v>545</v>
      </c>
      <c r="T308" s="1"/>
      <c r="U308" s="1"/>
      <c r="V308" s="1" t="s">
        <v>2293</v>
      </c>
      <c r="W308" s="1" t="s">
        <v>2294</v>
      </c>
      <c r="X308" s="1"/>
      <c r="Y308" s="25">
        <v>43399.556087962963</v>
      </c>
      <c r="Z308" s="106" t="s">
        <v>548</v>
      </c>
      <c r="AA308" s="1" t="str">
        <f>IF(ISNA(VLOOKUP(C308,'Extract -prev'!C:I,6,0)),"Yes",IF(OR(VLOOKUP(C308,'Extract -prev'!C:I,6,0)="Closed",VLOOKUP(C308,'Extract -prev'!C:I,6,0)="Resolved"),"No","Yes"))</f>
        <v>No</v>
      </c>
      <c r="AB308" s="1" t="s">
        <v>548</v>
      </c>
      <c r="AC308" s="1"/>
      <c r="AD308" s="1"/>
    </row>
    <row r="309" spans="1:30" x14ac:dyDescent="0.25">
      <c r="A309" s="1" t="s">
        <v>676</v>
      </c>
      <c r="B309" s="1" t="s">
        <v>562</v>
      </c>
      <c r="C309" s="1" t="s">
        <v>5371</v>
      </c>
      <c r="D309" s="25">
        <v>43399.230937499997</v>
      </c>
      <c r="E309" s="25">
        <v>43399.556180555555</v>
      </c>
      <c r="F309" s="1" t="s">
        <v>1100</v>
      </c>
      <c r="G309" s="1" t="s">
        <v>90</v>
      </c>
      <c r="H309" s="1" t="s">
        <v>1341</v>
      </c>
      <c r="I309" s="1" t="s">
        <v>91</v>
      </c>
      <c r="J309" s="1" t="s">
        <v>1118</v>
      </c>
      <c r="K309" s="1" t="s">
        <v>5372</v>
      </c>
      <c r="L309" s="1" t="s">
        <v>5373</v>
      </c>
      <c r="M309" s="1" t="s">
        <v>793</v>
      </c>
      <c r="N309" s="1" t="s">
        <v>41</v>
      </c>
      <c r="O309" s="1" t="s">
        <v>944</v>
      </c>
      <c r="P309" s="1"/>
      <c r="Q309" s="1" t="s">
        <v>92</v>
      </c>
      <c r="R309" s="1" t="s">
        <v>544</v>
      </c>
      <c r="S309" s="1" t="s">
        <v>545</v>
      </c>
      <c r="T309" s="1"/>
      <c r="U309" s="1"/>
      <c r="V309" s="1" t="s">
        <v>1321</v>
      </c>
      <c r="W309" s="1" t="s">
        <v>964</v>
      </c>
      <c r="X309" s="1"/>
      <c r="Y309" s="25">
        <v>43399.556446759256</v>
      </c>
      <c r="Z309" s="106" t="s">
        <v>548</v>
      </c>
      <c r="AA309" s="1" t="str">
        <f>IF(ISNA(VLOOKUP(C309,'Extract -prev'!C:I,6,0)),"Yes",IF(OR(VLOOKUP(C309,'Extract -prev'!C:I,6,0)="Closed",VLOOKUP(C309,'Extract -prev'!C:I,6,0)="Resolved"),"No","Yes"))</f>
        <v>No</v>
      </c>
      <c r="AB309" s="1" t="s">
        <v>548</v>
      </c>
      <c r="AC309" s="1"/>
      <c r="AD309" s="1"/>
    </row>
    <row r="310" spans="1:30" x14ac:dyDescent="0.25">
      <c r="A310" s="1" t="s">
        <v>676</v>
      </c>
      <c r="B310" s="1" t="s">
        <v>562</v>
      </c>
      <c r="C310" s="1" t="s">
        <v>5078</v>
      </c>
      <c r="D310" s="25">
        <v>43396.800104166665</v>
      </c>
      <c r="E310" s="25">
        <v>43399.556990740741</v>
      </c>
      <c r="F310" s="1" t="s">
        <v>1419</v>
      </c>
      <c r="G310" s="1" t="s">
        <v>90</v>
      </c>
      <c r="H310" s="1" t="s">
        <v>1341</v>
      </c>
      <c r="I310" s="1" t="s">
        <v>91</v>
      </c>
      <c r="J310" s="1" t="s">
        <v>1118</v>
      </c>
      <c r="K310" s="1" t="s">
        <v>5079</v>
      </c>
      <c r="L310" s="1" t="s">
        <v>5442</v>
      </c>
      <c r="M310" s="1" t="s">
        <v>793</v>
      </c>
      <c r="N310" s="1" t="s">
        <v>929</v>
      </c>
      <c r="O310" s="1" t="s">
        <v>2152</v>
      </c>
      <c r="P310" s="1"/>
      <c r="Q310" s="1" t="s">
        <v>92</v>
      </c>
      <c r="R310" s="1" t="s">
        <v>544</v>
      </c>
      <c r="S310" s="1" t="s">
        <v>545</v>
      </c>
      <c r="T310" s="1"/>
      <c r="U310" s="1"/>
      <c r="V310" s="1" t="s">
        <v>1311</v>
      </c>
      <c r="W310" s="1" t="s">
        <v>1312</v>
      </c>
      <c r="X310" s="1"/>
      <c r="Y310" s="25">
        <v>43399.557268518518</v>
      </c>
      <c r="Z310" s="106" t="s">
        <v>548</v>
      </c>
      <c r="AA310" s="1" t="str">
        <f>IF(ISNA(VLOOKUP(C310,'Extract -prev'!C:I,6,0)),"Yes",IF(OR(VLOOKUP(C310,'Extract -prev'!C:I,6,0)="Closed",VLOOKUP(C310,'Extract -prev'!C:I,6,0)="Resolved"),"No","Yes"))</f>
        <v>No</v>
      </c>
      <c r="AB310" s="1" t="s">
        <v>548</v>
      </c>
      <c r="AC310" s="1"/>
      <c r="AD310" s="1"/>
    </row>
    <row r="311" spans="1:30" x14ac:dyDescent="0.25">
      <c r="A311" s="1" t="s">
        <v>676</v>
      </c>
      <c r="B311" s="1" t="s">
        <v>562</v>
      </c>
      <c r="C311" s="1" t="s">
        <v>5368</v>
      </c>
      <c r="D311" s="25">
        <v>43399.083912037036</v>
      </c>
      <c r="E311" s="25">
        <v>43399.557025462964</v>
      </c>
      <c r="F311" s="1" t="s">
        <v>843</v>
      </c>
      <c r="G311" s="1" t="s">
        <v>90</v>
      </c>
      <c r="H311" s="1" t="s">
        <v>1341</v>
      </c>
      <c r="I311" s="1" t="s">
        <v>91</v>
      </c>
      <c r="J311" s="1" t="s">
        <v>1118</v>
      </c>
      <c r="K311" s="1" t="s">
        <v>5369</v>
      </c>
      <c r="L311" s="1" t="s">
        <v>5370</v>
      </c>
      <c r="M311" s="1" t="s">
        <v>793</v>
      </c>
      <c r="N311" s="1" t="s">
        <v>40</v>
      </c>
      <c r="O311" s="1" t="s">
        <v>2197</v>
      </c>
      <c r="P311" s="1"/>
      <c r="Q311" s="1" t="s">
        <v>92</v>
      </c>
      <c r="R311" s="1" t="s">
        <v>544</v>
      </c>
      <c r="S311" s="1" t="s">
        <v>545</v>
      </c>
      <c r="T311" s="1"/>
      <c r="U311" s="1"/>
      <c r="V311" s="1" t="s">
        <v>966</v>
      </c>
      <c r="W311" s="1" t="s">
        <v>967</v>
      </c>
      <c r="X311" s="1"/>
      <c r="Y311" s="25">
        <v>43399.557314814818</v>
      </c>
      <c r="Z311" s="106" t="s">
        <v>548</v>
      </c>
      <c r="AA311" s="1" t="str">
        <f>IF(ISNA(VLOOKUP(C311,'Extract -prev'!C:I,6,0)),"Yes",IF(OR(VLOOKUP(C311,'Extract -prev'!C:I,6,0)="Closed",VLOOKUP(C311,'Extract -prev'!C:I,6,0)="Resolved"),"No","Yes"))</f>
        <v>No</v>
      </c>
      <c r="AB311" s="1" t="s">
        <v>548</v>
      </c>
      <c r="AC311" s="1"/>
      <c r="AD311" s="1"/>
    </row>
    <row r="312" spans="1:30" x14ac:dyDescent="0.25">
      <c r="A312" s="1" t="s">
        <v>676</v>
      </c>
      <c r="B312" s="1" t="s">
        <v>562</v>
      </c>
      <c r="C312" s="1" t="s">
        <v>5416</v>
      </c>
      <c r="D312" s="25">
        <v>43398.769467592596</v>
      </c>
      <c r="E312" s="25">
        <v>43399.559293981481</v>
      </c>
      <c r="F312" s="1" t="s">
        <v>911</v>
      </c>
      <c r="G312" s="1" t="s">
        <v>90</v>
      </c>
      <c r="H312" s="1" t="s">
        <v>1341</v>
      </c>
      <c r="I312" s="1" t="s">
        <v>91</v>
      </c>
      <c r="J312" s="1" t="s">
        <v>1118</v>
      </c>
      <c r="K312" s="1" t="s">
        <v>5417</v>
      </c>
      <c r="L312" s="1" t="s">
        <v>5418</v>
      </c>
      <c r="M312" s="1" t="s">
        <v>793</v>
      </c>
      <c r="N312" s="1" t="s">
        <v>40</v>
      </c>
      <c r="O312" s="1" t="s">
        <v>932</v>
      </c>
      <c r="P312" s="1"/>
      <c r="Q312" s="1" t="s">
        <v>92</v>
      </c>
      <c r="R312" s="1" t="s">
        <v>544</v>
      </c>
      <c r="S312" s="1" t="s">
        <v>545</v>
      </c>
      <c r="T312" s="1"/>
      <c r="U312" s="1"/>
      <c r="V312" s="1" t="s">
        <v>1358</v>
      </c>
      <c r="W312" s="1" t="s">
        <v>1359</v>
      </c>
      <c r="X312" s="1"/>
      <c r="Y312" s="25">
        <v>43399.559571759259</v>
      </c>
      <c r="Z312" s="106" t="s">
        <v>548</v>
      </c>
      <c r="AA312" s="1" t="str">
        <f>IF(ISNA(VLOOKUP(C312,'Extract -prev'!C:I,6,0)),"Yes",IF(OR(VLOOKUP(C312,'Extract -prev'!C:I,6,0)="Closed",VLOOKUP(C312,'Extract -prev'!C:I,6,0)="Resolved"),"No","Yes"))</f>
        <v>No</v>
      </c>
      <c r="AB312" s="1" t="s">
        <v>548</v>
      </c>
      <c r="AC312" s="1"/>
      <c r="AD312" s="1"/>
    </row>
    <row r="313" spans="1:30" x14ac:dyDescent="0.25">
      <c r="A313" s="1" t="s">
        <v>676</v>
      </c>
      <c r="B313" s="1" t="s">
        <v>562</v>
      </c>
      <c r="C313" s="1" t="s">
        <v>5036</v>
      </c>
      <c r="D313" s="25">
        <v>43397.128576388888</v>
      </c>
      <c r="E313" s="25">
        <v>43399.55972222222</v>
      </c>
      <c r="F313" s="1" t="s">
        <v>933</v>
      </c>
      <c r="G313" s="1" t="s">
        <v>90</v>
      </c>
      <c r="H313" s="1" t="s">
        <v>1341</v>
      </c>
      <c r="I313" s="1" t="s">
        <v>91</v>
      </c>
      <c r="J313" s="1" t="s">
        <v>1118</v>
      </c>
      <c r="K313" s="1" t="s">
        <v>5037</v>
      </c>
      <c r="L313" s="1" t="s">
        <v>5438</v>
      </c>
      <c r="M313" s="1" t="s">
        <v>793</v>
      </c>
      <c r="N313" s="1" t="s">
        <v>929</v>
      </c>
      <c r="O313" s="1" t="s">
        <v>1242</v>
      </c>
      <c r="P313" s="1"/>
      <c r="Q313" s="1" t="s">
        <v>92</v>
      </c>
      <c r="R313" s="1" t="s">
        <v>544</v>
      </c>
      <c r="S313" s="1" t="s">
        <v>545</v>
      </c>
      <c r="T313" s="1"/>
      <c r="U313" s="1"/>
      <c r="V313" s="1" t="s">
        <v>1307</v>
      </c>
      <c r="W313" s="1" t="s">
        <v>1308</v>
      </c>
      <c r="X313" s="1"/>
      <c r="Y313" s="25">
        <v>43399.559988425928</v>
      </c>
      <c r="Z313" s="106" t="s">
        <v>548</v>
      </c>
      <c r="AA313" s="1" t="str">
        <f>IF(ISNA(VLOOKUP(C313,'Extract -prev'!C:I,6,0)),"Yes",IF(OR(VLOOKUP(C313,'Extract -prev'!C:I,6,0)="Closed",VLOOKUP(C313,'Extract -prev'!C:I,6,0)="Resolved"),"No","Yes"))</f>
        <v>No</v>
      </c>
      <c r="AB313" s="1" t="s">
        <v>548</v>
      </c>
      <c r="AC313" s="1"/>
      <c r="AD313" s="1"/>
    </row>
    <row r="314" spans="1:30" x14ac:dyDescent="0.25">
      <c r="A314" s="1" t="s">
        <v>676</v>
      </c>
      <c r="B314" s="1" t="s">
        <v>562</v>
      </c>
      <c r="C314" s="1" t="s">
        <v>5234</v>
      </c>
      <c r="D314" s="25">
        <v>43398.121562499997</v>
      </c>
      <c r="E314" s="25">
        <v>43399.56150462963</v>
      </c>
      <c r="F314" s="1" t="s">
        <v>916</v>
      </c>
      <c r="G314" s="1" t="s">
        <v>90</v>
      </c>
      <c r="H314" s="1" t="s">
        <v>1341</v>
      </c>
      <c r="I314" s="1" t="s">
        <v>91</v>
      </c>
      <c r="J314" s="1" t="s">
        <v>1118</v>
      </c>
      <c r="K314" s="1" t="s">
        <v>5235</v>
      </c>
      <c r="L314" s="1" t="s">
        <v>5424</v>
      </c>
      <c r="M314" s="1" t="s">
        <v>793</v>
      </c>
      <c r="N314" s="1" t="s">
        <v>929</v>
      </c>
      <c r="O314" s="1" t="s">
        <v>939</v>
      </c>
      <c r="P314" s="1"/>
      <c r="Q314" s="1" t="s">
        <v>92</v>
      </c>
      <c r="R314" s="1" t="s">
        <v>544</v>
      </c>
      <c r="S314" s="1" t="s">
        <v>545</v>
      </c>
      <c r="T314" s="1"/>
      <c r="U314" s="1"/>
      <c r="V314" s="1" t="s">
        <v>1254</v>
      </c>
      <c r="W314" s="1" t="s">
        <v>1255</v>
      </c>
      <c r="X314" s="1"/>
      <c r="Y314" s="25">
        <v>43399.561793981484</v>
      </c>
      <c r="Z314" s="106" t="s">
        <v>548</v>
      </c>
      <c r="AA314" s="1" t="str">
        <f>IF(ISNA(VLOOKUP(C314,'Extract -prev'!C:I,6,0)),"Yes",IF(OR(VLOOKUP(C314,'Extract -prev'!C:I,6,0)="Closed",VLOOKUP(C314,'Extract -prev'!C:I,6,0)="Resolved"),"No","Yes"))</f>
        <v>No</v>
      </c>
      <c r="AB314" s="1" t="s">
        <v>548</v>
      </c>
      <c r="AC314" s="1"/>
      <c r="AD314" s="1"/>
    </row>
    <row r="315" spans="1:30" x14ac:dyDescent="0.25">
      <c r="A315" s="1" t="s">
        <v>676</v>
      </c>
      <c r="B315" s="1" t="s">
        <v>562</v>
      </c>
      <c r="C315" s="1" t="s">
        <v>5383</v>
      </c>
      <c r="D315" s="25">
        <v>43399.042928240742</v>
      </c>
      <c r="E315" s="25">
        <v>43399.56449074074</v>
      </c>
      <c r="F315" s="1" t="s">
        <v>843</v>
      </c>
      <c r="G315" s="1" t="s">
        <v>90</v>
      </c>
      <c r="H315" s="1" t="s">
        <v>1341</v>
      </c>
      <c r="I315" s="1" t="s">
        <v>91</v>
      </c>
      <c r="J315" s="1" t="s">
        <v>1118</v>
      </c>
      <c r="K315" s="1" t="s">
        <v>5384</v>
      </c>
      <c r="L315" s="1" t="s">
        <v>4217</v>
      </c>
      <c r="M315" s="1" t="s">
        <v>793</v>
      </c>
      <c r="N315" s="1" t="s">
        <v>929</v>
      </c>
      <c r="O315" s="1" t="s">
        <v>1241</v>
      </c>
      <c r="P315" s="1"/>
      <c r="Q315" s="1" t="s">
        <v>92</v>
      </c>
      <c r="R315" s="1" t="s">
        <v>544</v>
      </c>
      <c r="S315" s="1" t="s">
        <v>545</v>
      </c>
      <c r="T315" s="1"/>
      <c r="U315" s="1"/>
      <c r="V315" s="1" t="s">
        <v>1098</v>
      </c>
      <c r="W315" s="1" t="s">
        <v>1099</v>
      </c>
      <c r="X315" s="1"/>
      <c r="Y315" s="25">
        <v>43399.564780092594</v>
      </c>
      <c r="Z315" s="106" t="s">
        <v>548</v>
      </c>
      <c r="AA315" s="1" t="str">
        <f>IF(ISNA(VLOOKUP(C315,'Extract -prev'!C:I,6,0)),"Yes",IF(OR(VLOOKUP(C315,'Extract -prev'!C:I,6,0)="Closed",VLOOKUP(C315,'Extract -prev'!C:I,6,0)="Resolved"),"No","Yes"))</f>
        <v>No</v>
      </c>
      <c r="AB315" s="1" t="s">
        <v>548</v>
      </c>
      <c r="AC315" s="1"/>
      <c r="AD315" s="1"/>
    </row>
    <row r="316" spans="1:30" x14ac:dyDescent="0.25">
      <c r="A316" s="1" t="s">
        <v>676</v>
      </c>
      <c r="B316" s="1" t="s">
        <v>562</v>
      </c>
      <c r="C316" s="1" t="s">
        <v>5046</v>
      </c>
      <c r="D316" s="25">
        <v>43397.083506944444</v>
      </c>
      <c r="E316" s="25">
        <v>43399.565266203703</v>
      </c>
      <c r="F316" s="1" t="s">
        <v>933</v>
      </c>
      <c r="G316" s="1" t="s">
        <v>90</v>
      </c>
      <c r="H316" s="1" t="s">
        <v>1341</v>
      </c>
      <c r="I316" s="1" t="s">
        <v>91</v>
      </c>
      <c r="J316" s="1" t="s">
        <v>1118</v>
      </c>
      <c r="K316" s="1" t="s">
        <v>5047</v>
      </c>
      <c r="L316" s="1" t="s">
        <v>5439</v>
      </c>
      <c r="M316" s="1" t="s">
        <v>793</v>
      </c>
      <c r="N316" s="1" t="s">
        <v>929</v>
      </c>
      <c r="O316" s="1" t="s">
        <v>1242</v>
      </c>
      <c r="P316" s="1"/>
      <c r="Q316" s="1" t="s">
        <v>92</v>
      </c>
      <c r="R316" s="1" t="s">
        <v>544</v>
      </c>
      <c r="S316" s="1" t="s">
        <v>545</v>
      </c>
      <c r="T316" s="1"/>
      <c r="U316" s="1"/>
      <c r="V316" s="1" t="s">
        <v>1254</v>
      </c>
      <c r="W316" s="1" t="s">
        <v>1255</v>
      </c>
      <c r="X316" s="1"/>
      <c r="Y316" s="25">
        <v>43399.565555555557</v>
      </c>
      <c r="Z316" s="106" t="s">
        <v>548</v>
      </c>
      <c r="AA316" s="1" t="str">
        <f>IF(ISNA(VLOOKUP(C316,'Extract -prev'!C:I,6,0)),"Yes",IF(OR(VLOOKUP(C316,'Extract -prev'!C:I,6,0)="Closed",VLOOKUP(C316,'Extract -prev'!C:I,6,0)="Resolved"),"No","Yes"))</f>
        <v>No</v>
      </c>
      <c r="AB316" s="1" t="s">
        <v>548</v>
      </c>
      <c r="AC316" s="1"/>
      <c r="AD316" s="1"/>
    </row>
    <row r="317" spans="1:30" x14ac:dyDescent="0.25">
      <c r="A317" s="1" t="s">
        <v>676</v>
      </c>
      <c r="B317" s="1" t="s">
        <v>562</v>
      </c>
      <c r="C317" s="1" t="s">
        <v>5056</v>
      </c>
      <c r="D317" s="25">
        <v>43397.023611111108</v>
      </c>
      <c r="E317" s="25">
        <v>43399.567187499997</v>
      </c>
      <c r="F317" s="1" t="s">
        <v>933</v>
      </c>
      <c r="G317" s="1" t="s">
        <v>90</v>
      </c>
      <c r="H317" s="1" t="s">
        <v>1341</v>
      </c>
      <c r="I317" s="1" t="s">
        <v>91</v>
      </c>
      <c r="J317" s="1" t="s">
        <v>1118</v>
      </c>
      <c r="K317" s="1" t="s">
        <v>5057</v>
      </c>
      <c r="L317" s="1" t="s">
        <v>5440</v>
      </c>
      <c r="M317" s="1" t="s">
        <v>793</v>
      </c>
      <c r="N317" s="1" t="s">
        <v>41</v>
      </c>
      <c r="O317" s="1" t="s">
        <v>934</v>
      </c>
      <c r="P317" s="1"/>
      <c r="Q317" s="1" t="s">
        <v>92</v>
      </c>
      <c r="R317" s="1" t="s">
        <v>544</v>
      </c>
      <c r="S317" s="1" t="s">
        <v>545</v>
      </c>
      <c r="T317" s="1"/>
      <c r="U317" s="1"/>
      <c r="V317" s="1" t="s">
        <v>925</v>
      </c>
      <c r="W317" s="1" t="s">
        <v>1114</v>
      </c>
      <c r="X317" s="1"/>
      <c r="Y317" s="25">
        <v>43399.567476851851</v>
      </c>
      <c r="Z317" s="106" t="s">
        <v>548</v>
      </c>
      <c r="AA317" s="1" t="str">
        <f>IF(ISNA(VLOOKUP(C317,'Extract -prev'!C:I,6,0)),"Yes",IF(OR(VLOOKUP(C317,'Extract -prev'!C:I,6,0)="Closed",VLOOKUP(C317,'Extract -prev'!C:I,6,0)="Resolved"),"No","Yes"))</f>
        <v>No</v>
      </c>
      <c r="AB317" s="1" t="s">
        <v>548</v>
      </c>
      <c r="AC317" s="1"/>
      <c r="AD317" s="1"/>
    </row>
    <row r="318" spans="1:30" x14ac:dyDescent="0.25">
      <c r="A318" s="1" t="s">
        <v>676</v>
      </c>
      <c r="B318" s="1" t="s">
        <v>562</v>
      </c>
      <c r="C318" s="1" t="s">
        <v>5224</v>
      </c>
      <c r="D318" s="25">
        <v>43398.53806712963</v>
      </c>
      <c r="E318" s="25">
        <v>43399.568113425928</v>
      </c>
      <c r="F318" s="1" t="s">
        <v>911</v>
      </c>
      <c r="G318" s="1" t="s">
        <v>90</v>
      </c>
      <c r="H318" s="1" t="s">
        <v>1341</v>
      </c>
      <c r="I318" s="1" t="s">
        <v>91</v>
      </c>
      <c r="J318" s="1" t="s">
        <v>1118</v>
      </c>
      <c r="K318" s="1" t="s">
        <v>5225</v>
      </c>
      <c r="L318" s="1" t="s">
        <v>1492</v>
      </c>
      <c r="M318" s="1" t="s">
        <v>793</v>
      </c>
      <c r="N318" s="1" t="s">
        <v>40</v>
      </c>
      <c r="O318" s="1" t="s">
        <v>932</v>
      </c>
      <c r="P318" s="1"/>
      <c r="Q318" s="1" t="s">
        <v>92</v>
      </c>
      <c r="R318" s="1" t="s">
        <v>544</v>
      </c>
      <c r="S318" s="1" t="s">
        <v>545</v>
      </c>
      <c r="T318" s="1"/>
      <c r="U318" s="1"/>
      <c r="V318" s="1" t="s">
        <v>1398</v>
      </c>
      <c r="W318" s="1" t="s">
        <v>1399</v>
      </c>
      <c r="X318" s="1"/>
      <c r="Y318" s="25">
        <v>43399.568391203706</v>
      </c>
      <c r="Z318" s="106" t="s">
        <v>548</v>
      </c>
      <c r="AA318" s="1" t="str">
        <f>IF(ISNA(VLOOKUP(C318,'Extract -prev'!C:I,6,0)),"Yes",IF(OR(VLOOKUP(C318,'Extract -prev'!C:I,6,0)="Closed",VLOOKUP(C318,'Extract -prev'!C:I,6,0)="Resolved"),"No","Yes"))</f>
        <v>No</v>
      </c>
      <c r="AB318" s="1" t="s">
        <v>548</v>
      </c>
      <c r="AC318" s="1"/>
      <c r="AD318" s="1"/>
    </row>
    <row r="319" spans="1:30" x14ac:dyDescent="0.25">
      <c r="A319" s="1" t="s">
        <v>676</v>
      </c>
      <c r="B319" s="1" t="s">
        <v>562</v>
      </c>
      <c r="C319" s="1" t="s">
        <v>5068</v>
      </c>
      <c r="D319" s="25">
        <v>43396.879108796296</v>
      </c>
      <c r="E319" s="25">
        <v>43399.569351851853</v>
      </c>
      <c r="F319" s="1" t="s">
        <v>933</v>
      </c>
      <c r="G319" s="1" t="s">
        <v>90</v>
      </c>
      <c r="H319" s="1" t="s">
        <v>1341</v>
      </c>
      <c r="I319" s="1" t="s">
        <v>91</v>
      </c>
      <c r="J319" s="1" t="s">
        <v>1118</v>
      </c>
      <c r="K319" s="1" t="s">
        <v>5069</v>
      </c>
      <c r="L319" s="1" t="s">
        <v>5441</v>
      </c>
      <c r="M319" s="1" t="s">
        <v>793</v>
      </c>
      <c r="N319" s="1" t="s">
        <v>929</v>
      </c>
      <c r="O319" s="1" t="s">
        <v>1242</v>
      </c>
      <c r="P319" s="1"/>
      <c r="Q319" s="1" t="s">
        <v>92</v>
      </c>
      <c r="R319" s="1" t="s">
        <v>544</v>
      </c>
      <c r="S319" s="1" t="s">
        <v>545</v>
      </c>
      <c r="T319" s="1"/>
      <c r="U319" s="1"/>
      <c r="V319" s="1" t="s">
        <v>966</v>
      </c>
      <c r="W319" s="1" t="s">
        <v>967</v>
      </c>
      <c r="X319" s="1"/>
      <c r="Y319" s="25">
        <v>43399.569652777776</v>
      </c>
      <c r="Z319" s="106" t="s">
        <v>548</v>
      </c>
      <c r="AA319" s="1" t="str">
        <f>IF(ISNA(VLOOKUP(C319,'Extract -prev'!C:I,6,0)),"Yes",IF(OR(VLOOKUP(C319,'Extract -prev'!C:I,6,0)="Closed",VLOOKUP(C319,'Extract -prev'!C:I,6,0)="Resolved"),"No","Yes"))</f>
        <v>No</v>
      </c>
      <c r="AB319" s="1" t="s">
        <v>548</v>
      </c>
      <c r="AC319" s="1"/>
      <c r="AD319" s="1"/>
    </row>
    <row r="320" spans="1:30" x14ac:dyDescent="0.25">
      <c r="A320" s="1" t="s">
        <v>676</v>
      </c>
      <c r="B320" s="1" t="s">
        <v>562</v>
      </c>
      <c r="C320" s="1" t="s">
        <v>5399</v>
      </c>
      <c r="D320" s="25">
        <v>43398.999537037038</v>
      </c>
      <c r="E320" s="25">
        <v>43399.576018518521</v>
      </c>
      <c r="F320" s="1" t="s">
        <v>843</v>
      </c>
      <c r="G320" s="1" t="s">
        <v>90</v>
      </c>
      <c r="H320" s="1" t="s">
        <v>1341</v>
      </c>
      <c r="I320" s="1" t="s">
        <v>91</v>
      </c>
      <c r="J320" s="1" t="s">
        <v>1118</v>
      </c>
      <c r="K320" s="1" t="s">
        <v>5400</v>
      </c>
      <c r="L320" s="1" t="s">
        <v>5401</v>
      </c>
      <c r="M320" s="1" t="s">
        <v>793</v>
      </c>
      <c r="N320" s="1" t="s">
        <v>40</v>
      </c>
      <c r="O320" s="1" t="s">
        <v>1093</v>
      </c>
      <c r="P320" s="1"/>
      <c r="Q320" s="1" t="s">
        <v>92</v>
      </c>
      <c r="R320" s="1" t="s">
        <v>544</v>
      </c>
      <c r="S320" s="1" t="s">
        <v>545</v>
      </c>
      <c r="T320" s="1"/>
      <c r="U320" s="1"/>
      <c r="V320" s="1" t="s">
        <v>5156</v>
      </c>
      <c r="W320" s="1" t="s">
        <v>5157</v>
      </c>
      <c r="X320" s="1"/>
      <c r="Y320" s="25">
        <v>43399.576307870368</v>
      </c>
      <c r="Z320" s="106" t="s">
        <v>548</v>
      </c>
      <c r="AA320" s="1" t="str">
        <f>IF(ISNA(VLOOKUP(C320,'Extract -prev'!C:I,6,0)),"Yes",IF(OR(VLOOKUP(C320,'Extract -prev'!C:I,6,0)="Closed",VLOOKUP(C320,'Extract -prev'!C:I,6,0)="Resolved"),"No","Yes"))</f>
        <v>No</v>
      </c>
      <c r="AB320" s="1" t="s">
        <v>548</v>
      </c>
      <c r="AC320" s="1"/>
      <c r="AD320" s="1"/>
    </row>
    <row r="321" spans="1:30" x14ac:dyDescent="0.25">
      <c r="A321" s="1" t="s">
        <v>676</v>
      </c>
      <c r="B321" s="1" t="s">
        <v>562</v>
      </c>
      <c r="C321" s="1" t="s">
        <v>5408</v>
      </c>
      <c r="D321" s="25">
        <v>43398.892175925925</v>
      </c>
      <c r="E321" s="25">
        <v>43399.583287037036</v>
      </c>
      <c r="F321" s="1" t="s">
        <v>1419</v>
      </c>
      <c r="G321" s="1" t="s">
        <v>90</v>
      </c>
      <c r="H321" s="1" t="s">
        <v>1341</v>
      </c>
      <c r="I321" s="1" t="s">
        <v>91</v>
      </c>
      <c r="J321" s="1" t="s">
        <v>1118</v>
      </c>
      <c r="K321" s="1" t="s">
        <v>5409</v>
      </c>
      <c r="L321" s="1" t="s">
        <v>5410</v>
      </c>
      <c r="M321" s="1" t="s">
        <v>793</v>
      </c>
      <c r="N321" s="1" t="s">
        <v>40</v>
      </c>
      <c r="O321" s="1" t="s">
        <v>1179</v>
      </c>
      <c r="P321" s="1"/>
      <c r="Q321" s="1" t="s">
        <v>92</v>
      </c>
      <c r="R321" s="1" t="s">
        <v>544</v>
      </c>
      <c r="S321" s="1" t="s">
        <v>545</v>
      </c>
      <c r="T321" s="1"/>
      <c r="U321" s="1"/>
      <c r="V321" s="1" t="s">
        <v>966</v>
      </c>
      <c r="W321" s="1" t="s">
        <v>967</v>
      </c>
      <c r="X321" s="1"/>
      <c r="Y321" s="25">
        <v>43399.583587962959</v>
      </c>
      <c r="Z321" s="106" t="s">
        <v>548</v>
      </c>
      <c r="AA321" s="1" t="str">
        <f>IF(ISNA(VLOOKUP(C321,'Extract -prev'!C:I,6,0)),"Yes",IF(OR(VLOOKUP(C321,'Extract -prev'!C:I,6,0)="Closed",VLOOKUP(C321,'Extract -prev'!C:I,6,0)="Resolved"),"No","Yes"))</f>
        <v>No</v>
      </c>
      <c r="AB321" s="1" t="s">
        <v>548</v>
      </c>
      <c r="AC321" s="1"/>
      <c r="AD321" s="1"/>
    </row>
    <row r="322" spans="1:30" x14ac:dyDescent="0.25">
      <c r="A322" s="1" t="s">
        <v>676</v>
      </c>
      <c r="B322" s="1" t="s">
        <v>562</v>
      </c>
      <c r="C322" s="1" t="s">
        <v>5377</v>
      </c>
      <c r="D322" s="25">
        <v>43399.064780092594</v>
      </c>
      <c r="E322" s="25">
        <v>43399.588969907411</v>
      </c>
      <c r="F322" s="1" t="s">
        <v>872</v>
      </c>
      <c r="G322" s="1" t="s">
        <v>90</v>
      </c>
      <c r="H322" s="1" t="s">
        <v>1341</v>
      </c>
      <c r="I322" s="1" t="s">
        <v>91</v>
      </c>
      <c r="J322" s="1" t="s">
        <v>1118</v>
      </c>
      <c r="K322" s="1" t="s">
        <v>5378</v>
      </c>
      <c r="L322" s="1" t="s">
        <v>5379</v>
      </c>
      <c r="M322" s="1" t="s">
        <v>793</v>
      </c>
      <c r="N322" s="1" t="s">
        <v>41</v>
      </c>
      <c r="O322" s="1" t="s">
        <v>1115</v>
      </c>
      <c r="P322" s="1"/>
      <c r="Q322" s="1" t="s">
        <v>92</v>
      </c>
      <c r="R322" s="1" t="s">
        <v>544</v>
      </c>
      <c r="S322" s="1" t="s">
        <v>545</v>
      </c>
      <c r="T322" s="1"/>
      <c r="U322" s="1"/>
      <c r="V322" s="1" t="s">
        <v>966</v>
      </c>
      <c r="W322" s="1" t="s">
        <v>967</v>
      </c>
      <c r="X322" s="1"/>
      <c r="Y322" s="25">
        <v>43399.589270833334</v>
      </c>
      <c r="Z322" s="106" t="s">
        <v>548</v>
      </c>
      <c r="AA322" s="1" t="str">
        <f>IF(ISNA(VLOOKUP(C322,'Extract -prev'!C:I,6,0)),"Yes",IF(OR(VLOOKUP(C322,'Extract -prev'!C:I,6,0)="Closed",VLOOKUP(C322,'Extract -prev'!C:I,6,0)="Resolved"),"No","Yes"))</f>
        <v>No</v>
      </c>
      <c r="AB322" s="1" t="s">
        <v>548</v>
      </c>
      <c r="AC322" s="1"/>
      <c r="AD322" s="1"/>
    </row>
    <row r="323" spans="1:30" x14ac:dyDescent="0.25">
      <c r="A323" s="1" t="s">
        <v>676</v>
      </c>
      <c r="B323" s="1" t="s">
        <v>562</v>
      </c>
      <c r="C323" s="1" t="s">
        <v>5259</v>
      </c>
      <c r="D323" s="25">
        <v>43398.06287037037</v>
      </c>
      <c r="E323" s="25">
        <v>43399.589791666665</v>
      </c>
      <c r="F323" s="1" t="s">
        <v>916</v>
      </c>
      <c r="G323" s="1" t="s">
        <v>90</v>
      </c>
      <c r="H323" s="1" t="s">
        <v>1341</v>
      </c>
      <c r="I323" s="1" t="s">
        <v>91</v>
      </c>
      <c r="J323" s="1" t="s">
        <v>1118</v>
      </c>
      <c r="K323" s="1" t="s">
        <v>5260</v>
      </c>
      <c r="L323" s="1" t="s">
        <v>5431</v>
      </c>
      <c r="M323" s="1" t="s">
        <v>793</v>
      </c>
      <c r="N323" s="1" t="s">
        <v>41</v>
      </c>
      <c r="O323" s="1" t="s">
        <v>1104</v>
      </c>
      <c r="P323" s="1"/>
      <c r="Q323" s="1" t="s">
        <v>92</v>
      </c>
      <c r="R323" s="1" t="s">
        <v>544</v>
      </c>
      <c r="S323" s="1" t="s">
        <v>545</v>
      </c>
      <c r="T323" s="1"/>
      <c r="U323" s="1"/>
      <c r="V323" s="1" t="s">
        <v>966</v>
      </c>
      <c r="W323" s="1" t="s">
        <v>967</v>
      </c>
      <c r="X323" s="1"/>
      <c r="Y323" s="25">
        <v>43399.590069444443</v>
      </c>
      <c r="Z323" s="106" t="s">
        <v>548</v>
      </c>
      <c r="AA323" s="1" t="str">
        <f>IF(ISNA(VLOOKUP(C323,'Extract -prev'!C:I,6,0)),"Yes",IF(OR(VLOOKUP(C323,'Extract -prev'!C:I,6,0)="Closed",VLOOKUP(C323,'Extract -prev'!C:I,6,0)="Resolved"),"No","Yes"))</f>
        <v>No</v>
      </c>
      <c r="AB323" s="1" t="s">
        <v>548</v>
      </c>
      <c r="AC323" s="1"/>
      <c r="AD323" s="1"/>
    </row>
    <row r="324" spans="1:30" x14ac:dyDescent="0.25">
      <c r="A324" s="1" t="s">
        <v>676</v>
      </c>
      <c r="B324" s="1" t="s">
        <v>562</v>
      </c>
      <c r="C324" s="1" t="s">
        <v>5222</v>
      </c>
      <c r="D324" s="25">
        <v>43398.503009259257</v>
      </c>
      <c r="E324" s="25">
        <v>43399.593819444446</v>
      </c>
      <c r="F324" s="1" t="s">
        <v>1493</v>
      </c>
      <c r="G324" s="1" t="s">
        <v>90</v>
      </c>
      <c r="H324" s="1" t="s">
        <v>1341</v>
      </c>
      <c r="I324" s="1" t="s">
        <v>91</v>
      </c>
      <c r="J324" s="1" t="s">
        <v>1118</v>
      </c>
      <c r="K324" s="1" t="s">
        <v>5223</v>
      </c>
      <c r="L324" s="1" t="s">
        <v>5420</v>
      </c>
      <c r="M324" s="1" t="s">
        <v>793</v>
      </c>
      <c r="N324" s="1" t="s">
        <v>41</v>
      </c>
      <c r="O324" s="1" t="s">
        <v>927</v>
      </c>
      <c r="P324" s="1"/>
      <c r="Q324" s="1" t="s">
        <v>92</v>
      </c>
      <c r="R324" s="1" t="s">
        <v>544</v>
      </c>
      <c r="S324" s="1" t="s">
        <v>545</v>
      </c>
      <c r="T324" s="1"/>
      <c r="U324" s="1"/>
      <c r="V324" s="1" t="s">
        <v>1326</v>
      </c>
      <c r="W324" s="1" t="s">
        <v>1327</v>
      </c>
      <c r="X324" s="1"/>
      <c r="Y324" s="25">
        <v>43399.643310185187</v>
      </c>
      <c r="Z324" s="106" t="s">
        <v>548</v>
      </c>
      <c r="AA324" s="1" t="str">
        <f>IF(ISNA(VLOOKUP(C324,'Extract -prev'!C:I,6,0)),"Yes",IF(OR(VLOOKUP(C324,'Extract -prev'!C:I,6,0)="Closed",VLOOKUP(C324,'Extract -prev'!C:I,6,0)="Resolved"),"No","Yes"))</f>
        <v>No</v>
      </c>
      <c r="AB324" s="1" t="s">
        <v>548</v>
      </c>
      <c r="AC324" s="1"/>
      <c r="AD324" s="1"/>
    </row>
    <row r="325" spans="1:30" x14ac:dyDescent="0.25">
      <c r="A325" s="1" t="s">
        <v>676</v>
      </c>
      <c r="B325" s="1" t="s">
        <v>562</v>
      </c>
      <c r="C325" s="1" t="s">
        <v>5273</v>
      </c>
      <c r="D325" s="25">
        <v>43397.963437500002</v>
      </c>
      <c r="E325" s="25">
        <v>43399.594166666669</v>
      </c>
      <c r="F325" s="1" t="s">
        <v>916</v>
      </c>
      <c r="G325" s="1" t="s">
        <v>90</v>
      </c>
      <c r="H325" s="1" t="s">
        <v>1341</v>
      </c>
      <c r="I325" s="1" t="s">
        <v>91</v>
      </c>
      <c r="J325" s="1" t="s">
        <v>1118</v>
      </c>
      <c r="K325" s="1" t="s">
        <v>5274</v>
      </c>
      <c r="L325" s="1" t="s">
        <v>5435</v>
      </c>
      <c r="M325" s="1" t="s">
        <v>793</v>
      </c>
      <c r="N325" s="1" t="s">
        <v>40</v>
      </c>
      <c r="O325" s="1" t="s">
        <v>941</v>
      </c>
      <c r="P325" s="1"/>
      <c r="Q325" s="1" t="s">
        <v>92</v>
      </c>
      <c r="R325" s="1" t="s">
        <v>544</v>
      </c>
      <c r="S325" s="1" t="s">
        <v>545</v>
      </c>
      <c r="T325" s="1"/>
      <c r="U325" s="1"/>
      <c r="V325" s="1" t="s">
        <v>1096</v>
      </c>
      <c r="W325" s="1" t="s">
        <v>1166</v>
      </c>
      <c r="X325" s="1"/>
      <c r="Y325" s="25">
        <v>43399.594456018516</v>
      </c>
      <c r="Z325" s="106" t="s">
        <v>548</v>
      </c>
      <c r="AA325" s="1" t="str">
        <f>IF(ISNA(VLOOKUP(C325,'Extract -prev'!C:I,6,0)),"Yes",IF(OR(VLOOKUP(C325,'Extract -prev'!C:I,6,0)="Closed",VLOOKUP(C325,'Extract -prev'!C:I,6,0)="Resolved"),"No","Yes"))</f>
        <v>No</v>
      </c>
      <c r="AB325" s="1" t="s">
        <v>548</v>
      </c>
      <c r="AC325" s="1"/>
      <c r="AD325" s="1"/>
    </row>
    <row r="326" spans="1:30" x14ac:dyDescent="0.25">
      <c r="A326" s="1" t="s">
        <v>676</v>
      </c>
      <c r="B326" s="1" t="s">
        <v>562</v>
      </c>
      <c r="C326" s="1" t="s">
        <v>5395</v>
      </c>
      <c r="D326" s="25">
        <v>43399.01158564815</v>
      </c>
      <c r="E326" s="25">
        <v>43399.596388888887</v>
      </c>
      <c r="F326" s="1" t="s">
        <v>872</v>
      </c>
      <c r="G326" s="1" t="s">
        <v>90</v>
      </c>
      <c r="H326" s="1" t="s">
        <v>1341</v>
      </c>
      <c r="I326" s="1" t="s">
        <v>91</v>
      </c>
      <c r="J326" s="1" t="s">
        <v>1118</v>
      </c>
      <c r="K326" s="1" t="s">
        <v>5396</v>
      </c>
      <c r="L326" s="1" t="s">
        <v>5397</v>
      </c>
      <c r="M326" s="1" t="s">
        <v>793</v>
      </c>
      <c r="N326" s="1" t="s">
        <v>1372</v>
      </c>
      <c r="O326" s="1" t="s">
        <v>932</v>
      </c>
      <c r="P326" s="1"/>
      <c r="Q326" s="1" t="s">
        <v>92</v>
      </c>
      <c r="R326" s="1" t="s">
        <v>544</v>
      </c>
      <c r="S326" s="1" t="s">
        <v>545</v>
      </c>
      <c r="T326" s="1"/>
      <c r="U326" s="1"/>
      <c r="V326" s="1" t="s">
        <v>4602</v>
      </c>
      <c r="W326" s="1" t="s">
        <v>4603</v>
      </c>
      <c r="X326" s="1"/>
      <c r="Y326" s="25">
        <v>43399.596666666665</v>
      </c>
      <c r="Z326" s="106" t="s">
        <v>548</v>
      </c>
      <c r="AA326" s="1" t="str">
        <f>IF(ISNA(VLOOKUP(C326,'Extract -prev'!C:I,6,0)),"Yes",IF(OR(VLOOKUP(C326,'Extract -prev'!C:I,6,0)="Closed",VLOOKUP(C326,'Extract -prev'!C:I,6,0)="Resolved"),"No","Yes"))</f>
        <v>No</v>
      </c>
      <c r="AB326" s="1" t="s">
        <v>548</v>
      </c>
      <c r="AC326" s="1"/>
      <c r="AD326" s="1"/>
    </row>
    <row r="327" spans="1:30" x14ac:dyDescent="0.25">
      <c r="A327" s="1" t="s">
        <v>676</v>
      </c>
      <c r="B327" s="1" t="s">
        <v>562</v>
      </c>
      <c r="C327" s="1" t="s">
        <v>5281</v>
      </c>
      <c r="D327" s="25">
        <v>43397.788263888891</v>
      </c>
      <c r="E327" s="25">
        <v>43399.597141203703</v>
      </c>
      <c r="F327" s="1" t="s">
        <v>916</v>
      </c>
      <c r="G327" s="1" t="s">
        <v>90</v>
      </c>
      <c r="H327" s="1" t="s">
        <v>1341</v>
      </c>
      <c r="I327" s="1" t="s">
        <v>91</v>
      </c>
      <c r="J327" s="1" t="s">
        <v>1118</v>
      </c>
      <c r="K327" s="1" t="s">
        <v>5282</v>
      </c>
      <c r="L327" s="1" t="s">
        <v>5437</v>
      </c>
      <c r="M327" s="1" t="s">
        <v>793</v>
      </c>
      <c r="N327" s="1" t="s">
        <v>920</v>
      </c>
      <c r="O327" s="1" t="s">
        <v>921</v>
      </c>
      <c r="P327" s="1"/>
      <c r="Q327" s="1" t="s">
        <v>92</v>
      </c>
      <c r="R327" s="1" t="s">
        <v>544</v>
      </c>
      <c r="S327" s="1" t="s">
        <v>545</v>
      </c>
      <c r="T327" s="1"/>
      <c r="U327" s="1"/>
      <c r="V327" s="1" t="s">
        <v>1326</v>
      </c>
      <c r="W327" s="1" t="s">
        <v>1327</v>
      </c>
      <c r="X327" s="1"/>
      <c r="Y327" s="25">
        <v>43399.597430555557</v>
      </c>
      <c r="Z327" s="106" t="s">
        <v>548</v>
      </c>
      <c r="AA327" s="1" t="str">
        <f>IF(ISNA(VLOOKUP(C327,'Extract -prev'!C:I,6,0)),"Yes",IF(OR(VLOOKUP(C327,'Extract -prev'!C:I,6,0)="Closed",VLOOKUP(C327,'Extract -prev'!C:I,6,0)="Resolved"),"No","Yes"))</f>
        <v>No</v>
      </c>
      <c r="AB327" s="1" t="s">
        <v>548</v>
      </c>
      <c r="AC327" s="1"/>
      <c r="AD327" s="1"/>
    </row>
    <row r="328" spans="1:30" x14ac:dyDescent="0.25">
      <c r="A328" s="1" t="s">
        <v>676</v>
      </c>
      <c r="B328" s="1" t="s">
        <v>562</v>
      </c>
      <c r="C328" s="1" t="s">
        <v>5216</v>
      </c>
      <c r="D328" s="25">
        <v>43398.5702662037</v>
      </c>
      <c r="E328" s="25">
        <v>43399.602453703701</v>
      </c>
      <c r="F328" s="1" t="s">
        <v>872</v>
      </c>
      <c r="G328" s="1" t="s">
        <v>90</v>
      </c>
      <c r="H328" s="1" t="s">
        <v>1341</v>
      </c>
      <c r="I328" s="1" t="s">
        <v>91</v>
      </c>
      <c r="J328" s="1" t="s">
        <v>1118</v>
      </c>
      <c r="K328" s="1" t="s">
        <v>5217</v>
      </c>
      <c r="L328" s="1" t="s">
        <v>5419</v>
      </c>
      <c r="M328" s="1" t="s">
        <v>793</v>
      </c>
      <c r="N328" s="1" t="s">
        <v>41</v>
      </c>
      <c r="O328" s="1" t="s">
        <v>934</v>
      </c>
      <c r="P328" s="1"/>
      <c r="Q328" s="1" t="s">
        <v>92</v>
      </c>
      <c r="R328" s="1" t="s">
        <v>544</v>
      </c>
      <c r="S328" s="1" t="s">
        <v>545</v>
      </c>
      <c r="T328" s="1"/>
      <c r="U328" s="1"/>
      <c r="V328" s="1" t="s">
        <v>1358</v>
      </c>
      <c r="W328" s="1" t="s">
        <v>1359</v>
      </c>
      <c r="X328" s="1"/>
      <c r="Y328" s="25">
        <v>43399.602731481478</v>
      </c>
      <c r="Z328" s="106" t="s">
        <v>548</v>
      </c>
      <c r="AA328" s="1" t="str">
        <f>IF(ISNA(VLOOKUP(C328,'Extract -prev'!C:I,6,0)),"Yes",IF(OR(VLOOKUP(C328,'Extract -prev'!C:I,6,0)="Closed",VLOOKUP(C328,'Extract -prev'!C:I,6,0)="Resolved"),"No","Yes"))</f>
        <v>No</v>
      </c>
      <c r="AB328" s="1" t="s">
        <v>548</v>
      </c>
      <c r="AC328" s="1"/>
      <c r="AD328" s="1"/>
    </row>
    <row r="329" spans="1:30" x14ac:dyDescent="0.25">
      <c r="A329" s="1" t="s">
        <v>676</v>
      </c>
      <c r="B329" s="1" t="s">
        <v>562</v>
      </c>
      <c r="C329" s="1" t="s">
        <v>5402</v>
      </c>
      <c r="D329" s="25">
        <v>43398.952326388891</v>
      </c>
      <c r="E329" s="25">
        <v>43399.637928240743</v>
      </c>
      <c r="F329" s="1" t="s">
        <v>1100</v>
      </c>
      <c r="G329" s="1" t="s">
        <v>90</v>
      </c>
      <c r="H329" s="1" t="s">
        <v>1341</v>
      </c>
      <c r="I329" s="1" t="s">
        <v>91</v>
      </c>
      <c r="J329" s="1" t="s">
        <v>1118</v>
      </c>
      <c r="K329" s="1" t="s">
        <v>5403</v>
      </c>
      <c r="L329" s="1" t="s">
        <v>5404</v>
      </c>
      <c r="M329" s="1" t="s">
        <v>793</v>
      </c>
      <c r="N329" s="1" t="s">
        <v>41</v>
      </c>
      <c r="O329" s="1" t="s">
        <v>1104</v>
      </c>
      <c r="P329" s="1"/>
      <c r="Q329" s="1" t="s">
        <v>92</v>
      </c>
      <c r="R329" s="1" t="s">
        <v>544</v>
      </c>
      <c r="S329" s="1" t="s">
        <v>545</v>
      </c>
      <c r="T329" s="1"/>
      <c r="U329" s="1"/>
      <c r="V329" s="1" t="s">
        <v>1321</v>
      </c>
      <c r="W329" s="1" t="s">
        <v>964</v>
      </c>
      <c r="X329" s="1"/>
      <c r="Y329" s="25">
        <v>43399.638229166667</v>
      </c>
      <c r="Z329" s="106" t="s">
        <v>548</v>
      </c>
      <c r="AA329" s="1" t="str">
        <f>IF(ISNA(VLOOKUP(C329,'Extract -prev'!C:I,6,0)),"Yes",IF(OR(VLOOKUP(C329,'Extract -prev'!C:I,6,0)="Closed",VLOOKUP(C329,'Extract -prev'!C:I,6,0)="Resolved"),"No","Yes"))</f>
        <v>No</v>
      </c>
      <c r="AB329" s="1" t="s">
        <v>548</v>
      </c>
      <c r="AC329" s="1"/>
      <c r="AD329" s="1"/>
    </row>
    <row r="330" spans="1:30" x14ac:dyDescent="0.25">
      <c r="A330" s="1" t="s">
        <v>676</v>
      </c>
      <c r="B330" s="1" t="s">
        <v>562</v>
      </c>
      <c r="C330" s="1" t="s">
        <v>5374</v>
      </c>
      <c r="D330" s="25">
        <v>43399.08693287037</v>
      </c>
      <c r="E330" s="25">
        <v>43399.643622685187</v>
      </c>
      <c r="F330" s="1" t="s">
        <v>833</v>
      </c>
      <c r="G330" s="1" t="s">
        <v>90</v>
      </c>
      <c r="H330" s="1" t="s">
        <v>1341</v>
      </c>
      <c r="I330" s="1" t="s">
        <v>91</v>
      </c>
      <c r="J330" s="1" t="s">
        <v>1118</v>
      </c>
      <c r="K330" s="1" t="s">
        <v>5375</v>
      </c>
      <c r="L330" s="1" t="s">
        <v>5376</v>
      </c>
      <c r="M330" s="1" t="s">
        <v>793</v>
      </c>
      <c r="N330" s="1" t="s">
        <v>40</v>
      </c>
      <c r="O330" s="1" t="s">
        <v>945</v>
      </c>
      <c r="P330" s="1"/>
      <c r="Q330" s="1" t="s">
        <v>92</v>
      </c>
      <c r="R330" s="1" t="s">
        <v>544</v>
      </c>
      <c r="S330" s="1" t="s">
        <v>545</v>
      </c>
      <c r="T330" s="1"/>
      <c r="U330" s="1"/>
      <c r="V330" s="1" t="s">
        <v>966</v>
      </c>
      <c r="W330" s="1" t="s">
        <v>967</v>
      </c>
      <c r="X330" s="1"/>
      <c r="Y330" s="25">
        <v>43399.643888888888</v>
      </c>
      <c r="Z330" s="106" t="s">
        <v>548</v>
      </c>
      <c r="AA330" s="1" t="str">
        <f>IF(ISNA(VLOOKUP(C330,'Extract -prev'!C:I,6,0)),"Yes",IF(OR(VLOOKUP(C330,'Extract -prev'!C:I,6,0)="Closed",VLOOKUP(C330,'Extract -prev'!C:I,6,0)="Resolved"),"No","Yes"))</f>
        <v>No</v>
      </c>
      <c r="AB330" s="1" t="s">
        <v>548</v>
      </c>
      <c r="AC330" s="1"/>
      <c r="AD330" s="1"/>
    </row>
    <row r="331" spans="1:30" x14ac:dyDescent="0.25">
      <c r="A331" s="1" t="s">
        <v>676</v>
      </c>
      <c r="B331" s="1" t="s">
        <v>562</v>
      </c>
      <c r="C331" s="1" t="s">
        <v>5385</v>
      </c>
      <c r="D331" s="25">
        <v>43399.035543981481</v>
      </c>
      <c r="E331" s="25">
        <v>43399.643912037034</v>
      </c>
      <c r="F331" s="1" t="s">
        <v>1192</v>
      </c>
      <c r="G331" s="1" t="s">
        <v>90</v>
      </c>
      <c r="H331" s="1" t="s">
        <v>1341</v>
      </c>
      <c r="I331" s="1" t="s">
        <v>91</v>
      </c>
      <c r="J331" s="1" t="s">
        <v>1118</v>
      </c>
      <c r="K331" s="1" t="s">
        <v>5386</v>
      </c>
      <c r="L331" s="1" t="s">
        <v>5387</v>
      </c>
      <c r="M331" s="1" t="s">
        <v>793</v>
      </c>
      <c r="N331" s="1" t="s">
        <v>41</v>
      </c>
      <c r="O331" s="1" t="s">
        <v>2177</v>
      </c>
      <c r="P331" s="1"/>
      <c r="Q331" s="1" t="s">
        <v>92</v>
      </c>
      <c r="R331" s="1" t="s">
        <v>544</v>
      </c>
      <c r="S331" s="1" t="s">
        <v>545</v>
      </c>
      <c r="T331" s="1"/>
      <c r="U331" s="1"/>
      <c r="V331" s="1" t="s">
        <v>4614</v>
      </c>
      <c r="W331" s="1" t="s">
        <v>4615</v>
      </c>
      <c r="X331" s="1"/>
      <c r="Y331" s="25">
        <v>43399.644178240742</v>
      </c>
      <c r="Z331" s="106" t="s">
        <v>548</v>
      </c>
      <c r="AA331" s="1" t="str">
        <f>IF(ISNA(VLOOKUP(C331,'Extract -prev'!C:I,6,0)),"Yes",IF(OR(VLOOKUP(C331,'Extract -prev'!C:I,6,0)="Closed",VLOOKUP(C331,'Extract -prev'!C:I,6,0)="Resolved"),"No","Yes"))</f>
        <v>No</v>
      </c>
      <c r="AB331" s="1" t="s">
        <v>548</v>
      </c>
      <c r="AC331" s="1"/>
      <c r="AD331" s="1"/>
    </row>
    <row r="332" spans="1:30" x14ac:dyDescent="0.25">
      <c r="A332" s="1" t="s">
        <v>676</v>
      </c>
      <c r="B332" s="1" t="s">
        <v>562</v>
      </c>
      <c r="C332" s="1" t="s">
        <v>5388</v>
      </c>
      <c r="D332" s="25">
        <v>43399.028993055559</v>
      </c>
      <c r="E332" s="25">
        <v>43399.74150462963</v>
      </c>
      <c r="F332" s="1" t="s">
        <v>911</v>
      </c>
      <c r="G332" s="1" t="s">
        <v>90</v>
      </c>
      <c r="H332" s="1" t="s">
        <v>1341</v>
      </c>
      <c r="I332" s="1" t="s">
        <v>91</v>
      </c>
      <c r="J332" s="1" t="s">
        <v>1118</v>
      </c>
      <c r="K332" s="1" t="s">
        <v>5389</v>
      </c>
      <c r="L332" s="1" t="s">
        <v>5390</v>
      </c>
      <c r="M332" s="1" t="s">
        <v>793</v>
      </c>
      <c r="N332" s="1" t="s">
        <v>40</v>
      </c>
      <c r="O332" s="1" t="s">
        <v>732</v>
      </c>
      <c r="P332" s="1"/>
      <c r="Q332" s="1" t="s">
        <v>92</v>
      </c>
      <c r="R332" s="1" t="s">
        <v>544</v>
      </c>
      <c r="S332" s="1" t="s">
        <v>545</v>
      </c>
      <c r="T332" s="1"/>
      <c r="U332" s="1"/>
      <c r="V332" s="1" t="s">
        <v>1307</v>
      </c>
      <c r="W332" s="1" t="s">
        <v>1308</v>
      </c>
      <c r="X332" s="1"/>
      <c r="Y332" s="25">
        <v>43399.939513888887</v>
      </c>
      <c r="Z332" s="106" t="s">
        <v>548</v>
      </c>
      <c r="AA332" s="1" t="str">
        <f>IF(ISNA(VLOOKUP(C332,'Extract -prev'!C:I,6,0)),"Yes",IF(OR(VLOOKUP(C332,'Extract -prev'!C:I,6,0)="Closed",VLOOKUP(C332,'Extract -prev'!C:I,6,0)="Resolved"),"No","Yes"))</f>
        <v>No</v>
      </c>
      <c r="AB332" s="1" t="s">
        <v>548</v>
      </c>
      <c r="AC332" s="1"/>
      <c r="AD332" s="1"/>
    </row>
    <row r="333" spans="1:30" x14ac:dyDescent="0.25">
      <c r="A333" s="1" t="s">
        <v>676</v>
      </c>
      <c r="B333" s="1" t="s">
        <v>562</v>
      </c>
      <c r="C333" s="1" t="s">
        <v>5405</v>
      </c>
      <c r="D333" s="25">
        <v>43398.877997685187</v>
      </c>
      <c r="E333" s="25">
        <v>43399.747662037036</v>
      </c>
      <c r="F333" s="1" t="s">
        <v>1192</v>
      </c>
      <c r="G333" s="1" t="s">
        <v>90</v>
      </c>
      <c r="H333" s="1" t="s">
        <v>1341</v>
      </c>
      <c r="I333" s="1" t="s">
        <v>91</v>
      </c>
      <c r="J333" s="1" t="s">
        <v>1118</v>
      </c>
      <c r="K333" s="1" t="s">
        <v>5406</v>
      </c>
      <c r="L333" s="1" t="s">
        <v>5407</v>
      </c>
      <c r="M333" s="1" t="s">
        <v>793</v>
      </c>
      <c r="N333" s="1" t="s">
        <v>929</v>
      </c>
      <c r="O333" s="1" t="s">
        <v>940</v>
      </c>
      <c r="P333" s="1"/>
      <c r="Q333" s="1" t="s">
        <v>92</v>
      </c>
      <c r="R333" s="1" t="s">
        <v>544</v>
      </c>
      <c r="S333" s="1" t="s">
        <v>545</v>
      </c>
      <c r="T333" s="1"/>
      <c r="U333" s="1"/>
      <c r="V333" s="1" t="s">
        <v>966</v>
      </c>
      <c r="W333" s="1" t="s">
        <v>967</v>
      </c>
      <c r="X333" s="1"/>
      <c r="Y333" s="25">
        <v>43399.747928240744</v>
      </c>
      <c r="Z333" s="106" t="s">
        <v>548</v>
      </c>
      <c r="AA333" s="1" t="str">
        <f>IF(ISNA(VLOOKUP(C333,'Extract -prev'!C:I,6,0)),"Yes",IF(OR(VLOOKUP(C333,'Extract -prev'!C:I,6,0)="Closed",VLOOKUP(C333,'Extract -prev'!C:I,6,0)="Resolved"),"No","Yes"))</f>
        <v>No</v>
      </c>
      <c r="AB333" s="1" t="s">
        <v>548</v>
      </c>
      <c r="AC333" s="1"/>
      <c r="AD333" s="1"/>
    </row>
    <row r="334" spans="1:30" x14ac:dyDescent="0.25">
      <c r="A334" s="1" t="s">
        <v>676</v>
      </c>
      <c r="B334" s="1" t="s">
        <v>562</v>
      </c>
      <c r="C334" s="1" t="s">
        <v>5391</v>
      </c>
      <c r="D334" s="25">
        <v>43399.014618055553</v>
      </c>
      <c r="E334" s="25">
        <v>43399.750625000001</v>
      </c>
      <c r="F334" s="1" t="s">
        <v>833</v>
      </c>
      <c r="G334" s="1" t="s">
        <v>90</v>
      </c>
      <c r="H334" s="1" t="s">
        <v>1341</v>
      </c>
      <c r="I334" s="1" t="s">
        <v>91</v>
      </c>
      <c r="J334" s="1" t="s">
        <v>1118</v>
      </c>
      <c r="K334" s="1" t="s">
        <v>5392</v>
      </c>
      <c r="L334" s="1" t="s">
        <v>5393</v>
      </c>
      <c r="M334" s="1" t="s">
        <v>793</v>
      </c>
      <c r="N334" s="1" t="s">
        <v>1372</v>
      </c>
      <c r="O334" s="1" t="s">
        <v>5394</v>
      </c>
      <c r="P334" s="1"/>
      <c r="Q334" s="1" t="s">
        <v>92</v>
      </c>
      <c r="R334" s="1" t="s">
        <v>544</v>
      </c>
      <c r="S334" s="1" t="s">
        <v>545</v>
      </c>
      <c r="T334" s="1"/>
      <c r="U334" s="1"/>
      <c r="V334" s="1" t="s">
        <v>5156</v>
      </c>
      <c r="W334" s="1" t="s">
        <v>5157</v>
      </c>
      <c r="X334" s="1"/>
      <c r="Y334" s="25">
        <v>43399.750914351855</v>
      </c>
      <c r="Z334" s="106" t="s">
        <v>548</v>
      </c>
      <c r="AA334" s="1" t="str">
        <f>IF(ISNA(VLOOKUP(C334,'Extract -prev'!C:I,6,0)),"Yes",IF(OR(VLOOKUP(C334,'Extract -prev'!C:I,6,0)="Closed",VLOOKUP(C334,'Extract -prev'!C:I,6,0)="Resolved"),"No","Yes"))</f>
        <v>No</v>
      </c>
      <c r="AB334" s="1" t="s">
        <v>548</v>
      </c>
      <c r="AC334" s="1"/>
      <c r="AD334" s="1"/>
    </row>
    <row r="335" spans="1:30" x14ac:dyDescent="0.25">
      <c r="A335" s="1" t="s">
        <v>676</v>
      </c>
      <c r="B335" s="1" t="s">
        <v>562</v>
      </c>
      <c r="C335" s="1" t="s">
        <v>5468</v>
      </c>
      <c r="D335" s="25">
        <v>43399.136053240742</v>
      </c>
      <c r="E335" s="25">
        <v>43399.755115740743</v>
      </c>
      <c r="F335" s="1" t="s">
        <v>1192</v>
      </c>
      <c r="G335" s="1" t="s">
        <v>90</v>
      </c>
      <c r="H335" s="1" t="s">
        <v>1341</v>
      </c>
      <c r="I335" s="1" t="s">
        <v>91</v>
      </c>
      <c r="J335" s="1" t="s">
        <v>1118</v>
      </c>
      <c r="K335" s="1" t="s">
        <v>5469</v>
      </c>
      <c r="L335" s="1" t="s">
        <v>5649</v>
      </c>
      <c r="M335" s="1" t="s">
        <v>793</v>
      </c>
      <c r="N335" s="1" t="s">
        <v>40</v>
      </c>
      <c r="O335" s="1" t="s">
        <v>1093</v>
      </c>
      <c r="P335" s="1"/>
      <c r="Q335" s="1" t="s">
        <v>92</v>
      </c>
      <c r="R335" s="1" t="s">
        <v>544</v>
      </c>
      <c r="S335" s="1" t="s">
        <v>545</v>
      </c>
      <c r="T335" s="1"/>
      <c r="U335" s="1"/>
      <c r="V335" s="1" t="s">
        <v>1260</v>
      </c>
      <c r="W335" s="1" t="s">
        <v>1006</v>
      </c>
      <c r="X335" s="1"/>
      <c r="Y335" s="25">
        <v>43399.75540509259</v>
      </c>
      <c r="Z335" s="106" t="s">
        <v>548</v>
      </c>
      <c r="AA335" s="1" t="str">
        <f>IF(ISNA(VLOOKUP(C335,'Extract -prev'!C:I,6,0)),"Yes",IF(OR(VLOOKUP(C335,'Extract -prev'!C:I,6,0)="Closed",VLOOKUP(C335,'Extract -prev'!C:I,6,0)="Resolved"),"No","Yes"))</f>
        <v>No</v>
      </c>
      <c r="AB335" s="1" t="s">
        <v>548</v>
      </c>
      <c r="AC335" s="1"/>
      <c r="AD335" s="1"/>
    </row>
    <row r="336" spans="1:30" x14ac:dyDescent="0.25">
      <c r="A336" s="1" t="s">
        <v>676</v>
      </c>
      <c r="B336" s="1" t="s">
        <v>562</v>
      </c>
      <c r="C336" s="1" t="s">
        <v>5517</v>
      </c>
      <c r="D336" s="25">
        <v>43398.810983796298</v>
      </c>
      <c r="E336" s="25">
        <v>43399.76190972222</v>
      </c>
      <c r="F336" s="1" t="s">
        <v>1192</v>
      </c>
      <c r="G336" s="1" t="s">
        <v>90</v>
      </c>
      <c r="H336" s="1" t="s">
        <v>1341</v>
      </c>
      <c r="I336" s="1" t="s">
        <v>91</v>
      </c>
      <c r="J336" s="1" t="s">
        <v>1118</v>
      </c>
      <c r="K336" s="1" t="s">
        <v>5518</v>
      </c>
      <c r="L336" s="1" t="s">
        <v>5590</v>
      </c>
      <c r="M336" s="1" t="s">
        <v>793</v>
      </c>
      <c r="N336" s="1" t="s">
        <v>41</v>
      </c>
      <c r="O336" s="1" t="s">
        <v>1215</v>
      </c>
      <c r="P336" s="1"/>
      <c r="Q336" s="1" t="s">
        <v>92</v>
      </c>
      <c r="R336" s="1" t="s">
        <v>544</v>
      </c>
      <c r="S336" s="1" t="s">
        <v>545</v>
      </c>
      <c r="T336" s="1"/>
      <c r="U336" s="1"/>
      <c r="V336" s="1" t="s">
        <v>966</v>
      </c>
      <c r="W336" s="1" t="s">
        <v>967</v>
      </c>
      <c r="X336" s="1"/>
      <c r="Y336" s="25">
        <v>43399.762175925927</v>
      </c>
      <c r="Z336" s="106" t="s">
        <v>548</v>
      </c>
      <c r="AA336" s="1" t="str">
        <f>IF(ISNA(VLOOKUP(C336,'Extract -prev'!C:I,6,0)),"Yes",IF(OR(VLOOKUP(C336,'Extract -prev'!C:I,6,0)="Closed",VLOOKUP(C336,'Extract -prev'!C:I,6,0)="Resolved"),"No","Yes"))</f>
        <v>No</v>
      </c>
      <c r="AB336" s="1" t="s">
        <v>548</v>
      </c>
      <c r="AC336" s="1"/>
      <c r="AD336" s="1"/>
    </row>
    <row r="337" spans="1:30" x14ac:dyDescent="0.25">
      <c r="A337" s="1" t="s">
        <v>676</v>
      </c>
      <c r="B337" s="1" t="s">
        <v>562</v>
      </c>
      <c r="C337" s="1" t="s">
        <v>5462</v>
      </c>
      <c r="D337" s="25">
        <v>43399.084745370368</v>
      </c>
      <c r="E337" s="25">
        <v>43399.838842592595</v>
      </c>
      <c r="F337" s="1" t="s">
        <v>1493</v>
      </c>
      <c r="G337" s="1" t="s">
        <v>90</v>
      </c>
      <c r="H337" s="1" t="s">
        <v>1341</v>
      </c>
      <c r="I337" s="1" t="s">
        <v>91</v>
      </c>
      <c r="J337" s="1" t="s">
        <v>1118</v>
      </c>
      <c r="K337" s="1" t="s">
        <v>5463</v>
      </c>
      <c r="L337" s="1" t="s">
        <v>5647</v>
      </c>
      <c r="M337" s="1" t="s">
        <v>793</v>
      </c>
      <c r="N337" s="1" t="s">
        <v>40</v>
      </c>
      <c r="O337" s="1" t="s">
        <v>602</v>
      </c>
      <c r="P337" s="1"/>
      <c r="Q337" s="1" t="s">
        <v>92</v>
      </c>
      <c r="R337" s="1" t="s">
        <v>544</v>
      </c>
      <c r="S337" s="1" t="s">
        <v>545</v>
      </c>
      <c r="T337" s="1"/>
      <c r="U337" s="1"/>
      <c r="V337" s="1" t="s">
        <v>1300</v>
      </c>
      <c r="W337" s="1" t="s">
        <v>1301</v>
      </c>
      <c r="X337" s="1"/>
      <c r="Y337" s="25">
        <v>43399.839120370372</v>
      </c>
      <c r="Z337" s="106" t="s">
        <v>548</v>
      </c>
      <c r="AA337" s="1" t="str">
        <f>IF(ISNA(VLOOKUP(C337,'Extract -prev'!C:I,6,0)),"Yes",IF(OR(VLOOKUP(C337,'Extract -prev'!C:I,6,0)="Closed",VLOOKUP(C337,'Extract -prev'!C:I,6,0)="Resolved"),"No","Yes"))</f>
        <v>No</v>
      </c>
      <c r="AB337" s="1" t="s">
        <v>548</v>
      </c>
      <c r="AC337" s="1"/>
      <c r="AD337" s="1"/>
    </row>
    <row r="338" spans="1:30" x14ac:dyDescent="0.25">
      <c r="A338" s="1" t="s">
        <v>676</v>
      </c>
      <c r="B338" s="1" t="s">
        <v>562</v>
      </c>
      <c r="C338" s="1" t="s">
        <v>5511</v>
      </c>
      <c r="D338" s="25">
        <v>43398.799814814818</v>
      </c>
      <c r="E338" s="25">
        <v>43399.840138888889</v>
      </c>
      <c r="F338" s="1" t="s">
        <v>1100</v>
      </c>
      <c r="G338" s="1" t="s">
        <v>90</v>
      </c>
      <c r="H338" s="1" t="s">
        <v>1341</v>
      </c>
      <c r="I338" s="1" t="s">
        <v>91</v>
      </c>
      <c r="J338" s="1" t="s">
        <v>1118</v>
      </c>
      <c r="K338" s="1" t="s">
        <v>5512</v>
      </c>
      <c r="L338" s="1" t="s">
        <v>5659</v>
      </c>
      <c r="M338" s="1" t="s">
        <v>793</v>
      </c>
      <c r="N338" s="1" t="s">
        <v>41</v>
      </c>
      <c r="O338" s="1" t="s">
        <v>602</v>
      </c>
      <c r="P338" s="1"/>
      <c r="Q338" s="1" t="s">
        <v>92</v>
      </c>
      <c r="R338" s="1" t="s">
        <v>544</v>
      </c>
      <c r="S338" s="1" t="s">
        <v>545</v>
      </c>
      <c r="T338" s="1"/>
      <c r="U338" s="1"/>
      <c r="V338" s="1" t="s">
        <v>975</v>
      </c>
      <c r="W338" s="1" t="s">
        <v>976</v>
      </c>
      <c r="X338" s="1"/>
      <c r="Y338" s="25">
        <v>43399.840613425928</v>
      </c>
      <c r="Z338" s="106" t="s">
        <v>548</v>
      </c>
      <c r="AA338" s="1" t="str">
        <f>IF(ISNA(VLOOKUP(C338,'Extract -prev'!C:I,6,0)),"Yes",IF(OR(VLOOKUP(C338,'Extract -prev'!C:I,6,0)="Closed",VLOOKUP(C338,'Extract -prev'!C:I,6,0)="Resolved"),"No","Yes"))</f>
        <v>No</v>
      </c>
      <c r="AB338" s="1" t="s">
        <v>548</v>
      </c>
      <c r="AC338" s="1"/>
      <c r="AD338" s="1"/>
    </row>
    <row r="339" spans="1:30" x14ac:dyDescent="0.25">
      <c r="A339" s="1" t="s">
        <v>676</v>
      </c>
      <c r="B339" s="1" t="s">
        <v>562</v>
      </c>
      <c r="C339" s="1" t="s">
        <v>5476</v>
      </c>
      <c r="D339" s="25">
        <v>43399.049467592595</v>
      </c>
      <c r="E339" s="25">
        <v>43399.856574074074</v>
      </c>
      <c r="F339" s="1" t="s">
        <v>1493</v>
      </c>
      <c r="G339" s="1" t="s">
        <v>90</v>
      </c>
      <c r="H339" s="1" t="s">
        <v>1341</v>
      </c>
      <c r="I339" s="1" t="s">
        <v>91</v>
      </c>
      <c r="J339" s="1" t="s">
        <v>1118</v>
      </c>
      <c r="K339" s="1" t="s">
        <v>5477</v>
      </c>
      <c r="L339" s="1" t="s">
        <v>5650</v>
      </c>
      <c r="M339" s="1" t="s">
        <v>793</v>
      </c>
      <c r="N339" s="1" t="s">
        <v>40</v>
      </c>
      <c r="O339" s="1" t="s">
        <v>602</v>
      </c>
      <c r="P339" s="1"/>
      <c r="Q339" s="1" t="s">
        <v>92</v>
      </c>
      <c r="R339" s="1" t="s">
        <v>544</v>
      </c>
      <c r="S339" s="1" t="s">
        <v>545</v>
      </c>
      <c r="T339" s="1"/>
      <c r="U339" s="1"/>
      <c r="V339" s="1" t="s">
        <v>4614</v>
      </c>
      <c r="W339" s="1" t="s">
        <v>4615</v>
      </c>
      <c r="X339" s="1"/>
      <c r="Y339" s="25">
        <v>43399.856851851851</v>
      </c>
      <c r="Z339" s="106" t="s">
        <v>548</v>
      </c>
      <c r="AA339" s="1" t="str">
        <f>IF(ISNA(VLOOKUP(C339,'Extract -prev'!C:I,6,0)),"Yes",IF(OR(VLOOKUP(C339,'Extract -prev'!C:I,6,0)="Closed",VLOOKUP(C339,'Extract -prev'!C:I,6,0)="Resolved"),"No","Yes"))</f>
        <v>No</v>
      </c>
      <c r="AB339" s="1" t="s">
        <v>548</v>
      </c>
      <c r="AC339" s="1"/>
      <c r="AD339" s="1"/>
    </row>
    <row r="340" spans="1:30" x14ac:dyDescent="0.25">
      <c r="A340" s="1" t="s">
        <v>676</v>
      </c>
      <c r="B340" s="1" t="s">
        <v>562</v>
      </c>
      <c r="C340" s="1" t="s">
        <v>4348</v>
      </c>
      <c r="D340" s="25">
        <v>43391.667395833334</v>
      </c>
      <c r="E340" s="25">
        <v>43399.86613425926</v>
      </c>
      <c r="F340" s="1" t="s">
        <v>1440</v>
      </c>
      <c r="G340" s="1" t="s">
        <v>90</v>
      </c>
      <c r="H340" s="1" t="s">
        <v>1341</v>
      </c>
      <c r="I340" s="1" t="s">
        <v>91</v>
      </c>
      <c r="J340" s="1" t="s">
        <v>1118</v>
      </c>
      <c r="K340" s="1" t="s">
        <v>4349</v>
      </c>
      <c r="L340" s="1" t="s">
        <v>5684</v>
      </c>
      <c r="M340" s="1"/>
      <c r="N340" s="1"/>
      <c r="O340" s="1"/>
      <c r="P340" s="1"/>
      <c r="Q340" s="1" t="s">
        <v>92</v>
      </c>
      <c r="R340" s="1" t="s">
        <v>544</v>
      </c>
      <c r="S340" s="1" t="s">
        <v>545</v>
      </c>
      <c r="T340" s="1"/>
      <c r="U340" s="1"/>
      <c r="V340" s="1" t="s">
        <v>1660</v>
      </c>
      <c r="W340" s="1" t="s">
        <v>800</v>
      </c>
      <c r="X340" s="1"/>
      <c r="Y340" s="25">
        <v>43399.866400462961</v>
      </c>
      <c r="Z340" s="106" t="s">
        <v>548</v>
      </c>
      <c r="AA340" s="1" t="str">
        <f>IF(ISNA(VLOOKUP(C340,'Extract -prev'!C:I,6,0)),"Yes",IF(OR(VLOOKUP(C340,'Extract -prev'!C:I,6,0)="Closed",VLOOKUP(C340,'Extract -prev'!C:I,6,0)="Resolved"),"No","Yes"))</f>
        <v>No</v>
      </c>
      <c r="AB340" s="1" t="s">
        <v>548</v>
      </c>
      <c r="AC340" s="1"/>
      <c r="AD340" s="1"/>
    </row>
    <row r="341" spans="1:30" x14ac:dyDescent="0.25">
      <c r="A341" s="1" t="s">
        <v>676</v>
      </c>
      <c r="B341" s="1" t="s">
        <v>562</v>
      </c>
      <c r="C341" s="1" t="s">
        <v>5488</v>
      </c>
      <c r="D341" s="25">
        <v>43398.988252314812</v>
      </c>
      <c r="E341" s="25">
        <v>43399.971759259257</v>
      </c>
      <c r="F341" s="1" t="s">
        <v>1493</v>
      </c>
      <c r="G341" s="1" t="s">
        <v>90</v>
      </c>
      <c r="H341" s="1" t="s">
        <v>1341</v>
      </c>
      <c r="I341" s="1" t="s">
        <v>91</v>
      </c>
      <c r="J341" s="1" t="s">
        <v>1118</v>
      </c>
      <c r="K341" s="1" t="s">
        <v>5489</v>
      </c>
      <c r="L341" s="1" t="s">
        <v>5653</v>
      </c>
      <c r="M341" s="1" t="s">
        <v>793</v>
      </c>
      <c r="N341" s="1" t="s">
        <v>40</v>
      </c>
      <c r="O341" s="1" t="s">
        <v>1093</v>
      </c>
      <c r="P341" s="1"/>
      <c r="Q341" s="1" t="s">
        <v>92</v>
      </c>
      <c r="R341" s="1" t="s">
        <v>544</v>
      </c>
      <c r="S341" s="1" t="s">
        <v>545</v>
      </c>
      <c r="T341" s="1"/>
      <c r="U341" s="1"/>
      <c r="V341" s="1" t="s">
        <v>1252</v>
      </c>
      <c r="W341" s="1" t="s">
        <v>1253</v>
      </c>
      <c r="X341" s="1"/>
      <c r="Y341" s="25">
        <v>43399.972037037034</v>
      </c>
      <c r="Z341" s="106" t="s">
        <v>548</v>
      </c>
      <c r="AA341" s="1" t="str">
        <f>IF(ISNA(VLOOKUP(C341,'Extract -prev'!C:I,6,0)),"Yes",IF(OR(VLOOKUP(C341,'Extract -prev'!C:I,6,0)="Closed",VLOOKUP(C341,'Extract -prev'!C:I,6,0)="Resolved"),"No","Yes"))</f>
        <v>No</v>
      </c>
      <c r="AB341" s="1" t="s">
        <v>548</v>
      </c>
      <c r="AC341" s="1"/>
      <c r="AD341" s="1"/>
    </row>
    <row r="342" spans="1:30" x14ac:dyDescent="0.25">
      <c r="A342" s="1" t="s">
        <v>676</v>
      </c>
      <c r="B342" s="1" t="s">
        <v>562</v>
      </c>
      <c r="C342" s="1" t="s">
        <v>5506</v>
      </c>
      <c r="D342" s="25">
        <v>43398.848981481482</v>
      </c>
      <c r="E342" s="25">
        <v>43399.999548611115</v>
      </c>
      <c r="F342" s="1" t="s">
        <v>1493</v>
      </c>
      <c r="G342" s="1" t="s">
        <v>90</v>
      </c>
      <c r="H342" s="1" t="s">
        <v>1341</v>
      </c>
      <c r="I342" s="1" t="s">
        <v>91</v>
      </c>
      <c r="J342" s="1" t="s">
        <v>1118</v>
      </c>
      <c r="K342" s="1" t="s">
        <v>5507</v>
      </c>
      <c r="L342" s="1" t="s">
        <v>5657</v>
      </c>
      <c r="M342" s="1" t="s">
        <v>793</v>
      </c>
      <c r="N342" s="1" t="s">
        <v>920</v>
      </c>
      <c r="O342" s="1" t="s">
        <v>921</v>
      </c>
      <c r="P342" s="1"/>
      <c r="Q342" s="1" t="s">
        <v>92</v>
      </c>
      <c r="R342" s="1" t="s">
        <v>544</v>
      </c>
      <c r="S342" s="1" t="s">
        <v>545</v>
      </c>
      <c r="T342" s="1"/>
      <c r="U342" s="1"/>
      <c r="V342" s="1" t="s">
        <v>2996</v>
      </c>
      <c r="W342" s="1" t="s">
        <v>2997</v>
      </c>
      <c r="X342" s="1"/>
      <c r="Y342" s="25">
        <v>43399.999837962961</v>
      </c>
      <c r="Z342" s="106" t="s">
        <v>548</v>
      </c>
      <c r="AA342" s="1" t="str">
        <f>IF(ISNA(VLOOKUP(C342,'Extract -prev'!C:I,6,0)),"Yes",IF(OR(VLOOKUP(C342,'Extract -prev'!C:I,6,0)="Closed",VLOOKUP(C342,'Extract -prev'!C:I,6,0)="Resolved"),"No","Yes"))</f>
        <v>No</v>
      </c>
      <c r="AB342" s="1" t="s">
        <v>548</v>
      </c>
      <c r="AC342" s="1"/>
      <c r="AD342" s="1"/>
    </row>
    <row r="343" spans="1:30" x14ac:dyDescent="0.25">
      <c r="A343" s="1" t="s">
        <v>676</v>
      </c>
      <c r="B343" s="1" t="s">
        <v>562</v>
      </c>
      <c r="C343" s="1" t="s">
        <v>5220</v>
      </c>
      <c r="D343" s="25">
        <v>43398.552187499998</v>
      </c>
      <c r="E343" s="25">
        <v>43400.025439814817</v>
      </c>
      <c r="F343" s="1" t="s">
        <v>1493</v>
      </c>
      <c r="G343" s="1" t="s">
        <v>90</v>
      </c>
      <c r="H343" s="1" t="s">
        <v>1341</v>
      </c>
      <c r="I343" s="1" t="s">
        <v>91</v>
      </c>
      <c r="J343" s="1" t="s">
        <v>1118</v>
      </c>
      <c r="K343" s="1" t="s">
        <v>5221</v>
      </c>
      <c r="L343" s="1" t="s">
        <v>5663</v>
      </c>
      <c r="M343" s="1" t="s">
        <v>793</v>
      </c>
      <c r="N343" s="1" t="s">
        <v>40</v>
      </c>
      <c r="O343" s="1" t="s">
        <v>602</v>
      </c>
      <c r="P343" s="1"/>
      <c r="Q343" s="1" t="s">
        <v>92</v>
      </c>
      <c r="R343" s="1" t="s">
        <v>544</v>
      </c>
      <c r="S343" s="1" t="s">
        <v>545</v>
      </c>
      <c r="T343" s="1"/>
      <c r="U343" s="1"/>
      <c r="V343" s="1" t="s">
        <v>1396</v>
      </c>
      <c r="W343" s="1" t="s">
        <v>1397</v>
      </c>
      <c r="X343" s="1"/>
      <c r="Y343" s="25">
        <v>43400.025717592594</v>
      </c>
      <c r="Z343" s="106" t="s">
        <v>548</v>
      </c>
      <c r="AA343" s="1" t="str">
        <f>IF(ISNA(VLOOKUP(C343,'Extract -prev'!C:I,6,0)),"Yes",IF(OR(VLOOKUP(C343,'Extract -prev'!C:I,6,0)="Closed",VLOOKUP(C343,'Extract -prev'!C:I,6,0)="Resolved"),"No","Yes"))</f>
        <v>No</v>
      </c>
      <c r="AB343" s="1" t="s">
        <v>548</v>
      </c>
      <c r="AC343" s="1"/>
      <c r="AD343" s="1"/>
    </row>
    <row r="344" spans="1:30" x14ac:dyDescent="0.25">
      <c r="A344" s="1" t="s">
        <v>676</v>
      </c>
      <c r="B344" s="1" t="s">
        <v>562</v>
      </c>
      <c r="C344" s="1" t="s">
        <v>5238</v>
      </c>
      <c r="D344" s="25">
        <v>43398.10052083333</v>
      </c>
      <c r="E344" s="25">
        <v>43400.027916666666</v>
      </c>
      <c r="F344" s="1" t="s">
        <v>1493</v>
      </c>
      <c r="G344" s="1" t="s">
        <v>90</v>
      </c>
      <c r="H344" s="1" t="s">
        <v>1341</v>
      </c>
      <c r="I344" s="1" t="s">
        <v>91</v>
      </c>
      <c r="J344" s="1" t="s">
        <v>1118</v>
      </c>
      <c r="K344" s="1" t="s">
        <v>5239</v>
      </c>
      <c r="L344" s="1" t="s">
        <v>5665</v>
      </c>
      <c r="M344" s="1" t="s">
        <v>793</v>
      </c>
      <c r="N344" s="1" t="s">
        <v>40</v>
      </c>
      <c r="O344" s="1" t="s">
        <v>602</v>
      </c>
      <c r="P344" s="1"/>
      <c r="Q344" s="1" t="s">
        <v>92</v>
      </c>
      <c r="R344" s="1" t="s">
        <v>544</v>
      </c>
      <c r="S344" s="1" t="s">
        <v>545</v>
      </c>
      <c r="T344" s="1"/>
      <c r="U344" s="1"/>
      <c r="V344" s="1" t="s">
        <v>1252</v>
      </c>
      <c r="W344" s="1" t="s">
        <v>1253</v>
      </c>
      <c r="X344" s="1"/>
      <c r="Y344" s="25">
        <v>43400.028194444443</v>
      </c>
      <c r="Z344" s="106" t="s">
        <v>548</v>
      </c>
      <c r="AA344" s="1" t="str">
        <f>IF(ISNA(VLOOKUP(C344,'Extract -prev'!C:I,6,0)),"Yes",IF(OR(VLOOKUP(C344,'Extract -prev'!C:I,6,0)="Closed",VLOOKUP(C344,'Extract -prev'!C:I,6,0)="Resolved"),"No","Yes"))</f>
        <v>No</v>
      </c>
      <c r="AB344" s="1" t="s">
        <v>548</v>
      </c>
      <c r="AC344" s="1"/>
      <c r="AD344" s="1"/>
    </row>
    <row r="345" spans="1:30" x14ac:dyDescent="0.25">
      <c r="A345" s="1" t="s">
        <v>676</v>
      </c>
      <c r="B345" s="1" t="s">
        <v>562</v>
      </c>
      <c r="C345" s="1" t="s">
        <v>5248</v>
      </c>
      <c r="D345" s="25">
        <v>43398.060578703706</v>
      </c>
      <c r="E345" s="25">
        <v>43400.035983796297</v>
      </c>
      <c r="F345" s="1" t="s">
        <v>1493</v>
      </c>
      <c r="G345" s="1" t="s">
        <v>90</v>
      </c>
      <c r="H345" s="1" t="s">
        <v>1341</v>
      </c>
      <c r="I345" s="1" t="s">
        <v>91</v>
      </c>
      <c r="J345" s="1" t="s">
        <v>1118</v>
      </c>
      <c r="K345" s="1" t="s">
        <v>5249</v>
      </c>
      <c r="L345" s="1" t="s">
        <v>5668</v>
      </c>
      <c r="M345" s="1" t="s">
        <v>793</v>
      </c>
      <c r="N345" s="1" t="s">
        <v>40</v>
      </c>
      <c r="O345" s="1" t="s">
        <v>1093</v>
      </c>
      <c r="P345" s="1"/>
      <c r="Q345" s="1" t="s">
        <v>92</v>
      </c>
      <c r="R345" s="1" t="s">
        <v>544</v>
      </c>
      <c r="S345" s="1" t="s">
        <v>545</v>
      </c>
      <c r="T345" s="1"/>
      <c r="U345" s="1"/>
      <c r="V345" s="1" t="s">
        <v>1254</v>
      </c>
      <c r="W345" s="1" t="s">
        <v>1255</v>
      </c>
      <c r="X345" s="1"/>
      <c r="Y345" s="25">
        <v>43400.037361111114</v>
      </c>
      <c r="Z345" s="106" t="s">
        <v>548</v>
      </c>
      <c r="AA345" s="1" t="str">
        <f>IF(ISNA(VLOOKUP(C345,'Extract -prev'!C:I,6,0)),"Yes",IF(OR(VLOOKUP(C345,'Extract -prev'!C:I,6,0)="Closed",VLOOKUP(C345,'Extract -prev'!C:I,6,0)="Resolved"),"No","Yes"))</f>
        <v>No</v>
      </c>
      <c r="AB345" s="1" t="s">
        <v>548</v>
      </c>
      <c r="AC345" s="1"/>
      <c r="AD345" s="1"/>
    </row>
    <row r="346" spans="1:30" x14ac:dyDescent="0.25">
      <c r="A346" s="1" t="s">
        <v>676</v>
      </c>
      <c r="B346" s="1" t="s">
        <v>562</v>
      </c>
      <c r="C346" s="1" t="s">
        <v>5271</v>
      </c>
      <c r="D346" s="25">
        <v>43397.966435185182</v>
      </c>
      <c r="E346" s="25">
        <v>43400.046435185184</v>
      </c>
      <c r="F346" s="1" t="s">
        <v>1493</v>
      </c>
      <c r="G346" s="1" t="s">
        <v>90</v>
      </c>
      <c r="H346" s="1" t="s">
        <v>1341</v>
      </c>
      <c r="I346" s="1" t="s">
        <v>91</v>
      </c>
      <c r="J346" s="1" t="s">
        <v>1118</v>
      </c>
      <c r="K346" s="1" t="s">
        <v>5272</v>
      </c>
      <c r="L346" s="1" t="s">
        <v>5669</v>
      </c>
      <c r="M346" s="1" t="s">
        <v>793</v>
      </c>
      <c r="N346" s="1" t="s">
        <v>2226</v>
      </c>
      <c r="O346" s="1" t="s">
        <v>5670</v>
      </c>
      <c r="P346" s="1"/>
      <c r="Q346" s="1" t="s">
        <v>92</v>
      </c>
      <c r="R346" s="1" t="s">
        <v>544</v>
      </c>
      <c r="S346" s="1" t="s">
        <v>545</v>
      </c>
      <c r="T346" s="1"/>
      <c r="U346" s="1"/>
      <c r="V346" s="1" t="s">
        <v>1258</v>
      </c>
      <c r="W346" s="1" t="s">
        <v>1259</v>
      </c>
      <c r="X346" s="1"/>
      <c r="Y346" s="25">
        <v>43400.046712962961</v>
      </c>
      <c r="Z346" s="106" t="s">
        <v>548</v>
      </c>
      <c r="AA346" s="1" t="str">
        <f>IF(ISNA(VLOOKUP(C346,'Extract -prev'!C:I,6,0)),"Yes",IF(OR(VLOOKUP(C346,'Extract -prev'!C:I,6,0)="Closed",VLOOKUP(C346,'Extract -prev'!C:I,6,0)="Resolved"),"No","Yes"))</f>
        <v>No</v>
      </c>
      <c r="AB346" s="1" t="s">
        <v>548</v>
      </c>
      <c r="AC346" s="1"/>
      <c r="AD346" s="1"/>
    </row>
    <row r="347" spans="1:30" x14ac:dyDescent="0.25">
      <c r="A347" s="1" t="s">
        <v>676</v>
      </c>
      <c r="B347" s="1" t="s">
        <v>562</v>
      </c>
      <c r="C347" s="1" t="s">
        <v>5277</v>
      </c>
      <c r="D347" s="25">
        <v>43397.942199074074</v>
      </c>
      <c r="E347" s="25">
        <v>43400.061412037037</v>
      </c>
      <c r="F347" s="1" t="s">
        <v>1493</v>
      </c>
      <c r="G347" s="1" t="s">
        <v>90</v>
      </c>
      <c r="H347" s="1" t="s">
        <v>1341</v>
      </c>
      <c r="I347" s="1" t="s">
        <v>91</v>
      </c>
      <c r="J347" s="1" t="s">
        <v>1118</v>
      </c>
      <c r="K347" s="1" t="s">
        <v>5278</v>
      </c>
      <c r="L347" s="1" t="s">
        <v>5671</v>
      </c>
      <c r="M347" s="1" t="s">
        <v>793</v>
      </c>
      <c r="N347" s="1" t="s">
        <v>41</v>
      </c>
      <c r="O347" s="1" t="s">
        <v>1104</v>
      </c>
      <c r="P347" s="1"/>
      <c r="Q347" s="1" t="s">
        <v>92</v>
      </c>
      <c r="R347" s="1" t="s">
        <v>544</v>
      </c>
      <c r="S347" s="1" t="s">
        <v>545</v>
      </c>
      <c r="T347" s="1"/>
      <c r="U347" s="1"/>
      <c r="V347" s="1" t="s">
        <v>966</v>
      </c>
      <c r="W347" s="1" t="s">
        <v>967</v>
      </c>
      <c r="X347" s="1"/>
      <c r="Y347" s="25">
        <v>43400.061678240738</v>
      </c>
      <c r="Z347" s="106" t="s">
        <v>548</v>
      </c>
      <c r="AA347" s="1" t="str">
        <f>IF(ISNA(VLOOKUP(C347,'Extract -prev'!C:I,6,0)),"Yes",IF(OR(VLOOKUP(C347,'Extract -prev'!C:I,6,0)="Closed",VLOOKUP(C347,'Extract -prev'!C:I,6,0)="Resolved"),"No","Yes"))</f>
        <v>No</v>
      </c>
      <c r="AB347" s="1" t="s">
        <v>548</v>
      </c>
      <c r="AC347" s="1"/>
      <c r="AD347" s="1"/>
    </row>
    <row r="348" spans="1:30" x14ac:dyDescent="0.25">
      <c r="A348" s="1" t="s">
        <v>676</v>
      </c>
      <c r="B348" s="1" t="s">
        <v>562</v>
      </c>
      <c r="C348" s="1" t="s">
        <v>5285</v>
      </c>
      <c r="D348" s="25">
        <v>43397.787430555552</v>
      </c>
      <c r="E348" s="25">
        <v>43400.104062500002</v>
      </c>
      <c r="F348" s="1" t="s">
        <v>1493</v>
      </c>
      <c r="G348" s="1" t="s">
        <v>90</v>
      </c>
      <c r="H348" s="1" t="s">
        <v>1341</v>
      </c>
      <c r="I348" s="1" t="s">
        <v>91</v>
      </c>
      <c r="J348" s="1" t="s">
        <v>1118</v>
      </c>
      <c r="K348" s="1" t="s">
        <v>5286</v>
      </c>
      <c r="L348" s="1" t="s">
        <v>5672</v>
      </c>
      <c r="M348" s="1" t="s">
        <v>793</v>
      </c>
      <c r="N348" s="1" t="s">
        <v>41</v>
      </c>
      <c r="O348" s="1" t="s">
        <v>1005</v>
      </c>
      <c r="P348" s="1"/>
      <c r="Q348" s="1" t="s">
        <v>92</v>
      </c>
      <c r="R348" s="1" t="s">
        <v>544</v>
      </c>
      <c r="S348" s="1" t="s">
        <v>545</v>
      </c>
      <c r="T348" s="1"/>
      <c r="U348" s="1"/>
      <c r="V348" s="1" t="s">
        <v>1569</v>
      </c>
      <c r="W348" s="1" t="s">
        <v>1570</v>
      </c>
      <c r="X348" s="1"/>
      <c r="Y348" s="25">
        <v>43400.121087962965</v>
      </c>
      <c r="Z348" s="106" t="s">
        <v>548</v>
      </c>
      <c r="AA348" s="1" t="str">
        <f>IF(ISNA(VLOOKUP(C348,'Extract -prev'!C:I,6,0)),"Yes",IF(OR(VLOOKUP(C348,'Extract -prev'!C:I,6,0)="Closed",VLOOKUP(C348,'Extract -prev'!C:I,6,0)="Resolved"),"No","Yes"))</f>
        <v>No</v>
      </c>
      <c r="AB348" s="1" t="s">
        <v>548</v>
      </c>
      <c r="AC348" s="1"/>
      <c r="AD348" s="1"/>
    </row>
    <row r="349" spans="1:30" x14ac:dyDescent="0.25">
      <c r="A349" s="1" t="s">
        <v>676</v>
      </c>
      <c r="B349" s="1" t="s">
        <v>562</v>
      </c>
      <c r="C349" s="1" t="s">
        <v>5035</v>
      </c>
      <c r="D349" s="25">
        <v>43397.180763888886</v>
      </c>
      <c r="E349" s="25">
        <v>43400.110219907408</v>
      </c>
      <c r="F349" s="1" t="s">
        <v>1493</v>
      </c>
      <c r="G349" s="1" t="s">
        <v>90</v>
      </c>
      <c r="H349" s="1" t="s">
        <v>1341</v>
      </c>
      <c r="I349" s="1" t="s">
        <v>91</v>
      </c>
      <c r="J349" s="1" t="s">
        <v>1118</v>
      </c>
      <c r="K349" s="1" t="s">
        <v>4938</v>
      </c>
      <c r="L349" s="1" t="s">
        <v>5673</v>
      </c>
      <c r="M349" s="1" t="s">
        <v>793</v>
      </c>
      <c r="N349" s="1" t="s">
        <v>929</v>
      </c>
      <c r="O349" s="1" t="s">
        <v>939</v>
      </c>
      <c r="P349" s="1"/>
      <c r="Q349" s="1" t="s">
        <v>92</v>
      </c>
      <c r="R349" s="1" t="s">
        <v>544</v>
      </c>
      <c r="S349" s="1" t="s">
        <v>545</v>
      </c>
      <c r="T349" s="1"/>
      <c r="U349" s="1"/>
      <c r="V349" s="1" t="s">
        <v>1321</v>
      </c>
      <c r="W349" s="1" t="s">
        <v>964</v>
      </c>
      <c r="X349" s="1"/>
      <c r="Y349" s="25">
        <v>43400.110497685186</v>
      </c>
      <c r="Z349" s="106" t="s">
        <v>548</v>
      </c>
      <c r="AA349" s="1" t="str">
        <f>IF(ISNA(VLOOKUP(C349,'Extract -prev'!C:I,6,0)),"Yes",IF(OR(VLOOKUP(C349,'Extract -prev'!C:I,6,0)="Closed",VLOOKUP(C349,'Extract -prev'!C:I,6,0)="Resolved"),"No","Yes"))</f>
        <v>No</v>
      </c>
      <c r="AB349" s="1" t="s">
        <v>548</v>
      </c>
      <c r="AC349" s="1"/>
      <c r="AD349" s="1"/>
    </row>
    <row r="350" spans="1:30" x14ac:dyDescent="0.25">
      <c r="A350" s="1" t="s">
        <v>676</v>
      </c>
      <c r="B350" s="1" t="s">
        <v>562</v>
      </c>
      <c r="C350" s="1" t="s">
        <v>5044</v>
      </c>
      <c r="D350" s="25">
        <v>43397.099687499998</v>
      </c>
      <c r="E350" s="25">
        <v>43400.115011574075</v>
      </c>
      <c r="F350" s="1" t="s">
        <v>1493</v>
      </c>
      <c r="G350" s="1" t="s">
        <v>90</v>
      </c>
      <c r="H350" s="1" t="s">
        <v>1341</v>
      </c>
      <c r="I350" s="1" t="s">
        <v>91</v>
      </c>
      <c r="J350" s="1" t="s">
        <v>1118</v>
      </c>
      <c r="K350" s="1" t="s">
        <v>5045</v>
      </c>
      <c r="L350" s="1" t="s">
        <v>5675</v>
      </c>
      <c r="M350" s="1" t="s">
        <v>793</v>
      </c>
      <c r="N350" s="1" t="s">
        <v>40</v>
      </c>
      <c r="O350" s="1" t="s">
        <v>932</v>
      </c>
      <c r="P350" s="1"/>
      <c r="Q350" s="1" t="s">
        <v>92</v>
      </c>
      <c r="R350" s="1" t="s">
        <v>544</v>
      </c>
      <c r="S350" s="1" t="s">
        <v>545</v>
      </c>
      <c r="T350" s="1"/>
      <c r="U350" s="1"/>
      <c r="V350" s="1" t="s">
        <v>2293</v>
      </c>
      <c r="W350" s="1" t="s">
        <v>2294</v>
      </c>
      <c r="X350" s="1"/>
      <c r="Y350" s="25">
        <v>43400.115300925929</v>
      </c>
      <c r="Z350" s="106" t="s">
        <v>548</v>
      </c>
      <c r="AA350" s="1" t="str">
        <f>IF(ISNA(VLOOKUP(C350,'Extract -prev'!C:I,6,0)),"Yes",IF(OR(VLOOKUP(C350,'Extract -prev'!C:I,6,0)="Closed",VLOOKUP(C350,'Extract -prev'!C:I,6,0)="Resolved"),"No","Yes"))</f>
        <v>No</v>
      </c>
      <c r="AB350" s="1" t="s">
        <v>548</v>
      </c>
      <c r="AC350" s="1"/>
      <c r="AD350" s="1"/>
    </row>
    <row r="351" spans="1:30" x14ac:dyDescent="0.25">
      <c r="A351" s="1" t="s">
        <v>676</v>
      </c>
      <c r="B351" s="1" t="s">
        <v>562</v>
      </c>
      <c r="C351" s="1" t="s">
        <v>4774</v>
      </c>
      <c r="D351" s="25">
        <v>43396.55609953704</v>
      </c>
      <c r="E351" s="25">
        <v>43400.123055555552</v>
      </c>
      <c r="F351" s="1" t="s">
        <v>1493</v>
      </c>
      <c r="G351" s="1" t="s">
        <v>90</v>
      </c>
      <c r="H351" s="1" t="s">
        <v>1341</v>
      </c>
      <c r="I351" s="1" t="s">
        <v>91</v>
      </c>
      <c r="J351" s="1" t="s">
        <v>1118</v>
      </c>
      <c r="K351" s="1" t="s">
        <v>4775</v>
      </c>
      <c r="L351" s="1" t="s">
        <v>5677</v>
      </c>
      <c r="M351" s="1" t="s">
        <v>793</v>
      </c>
      <c r="N351" s="1" t="s">
        <v>40</v>
      </c>
      <c r="O351" s="1" t="s">
        <v>602</v>
      </c>
      <c r="P351" s="1"/>
      <c r="Q351" s="1" t="s">
        <v>92</v>
      </c>
      <c r="R351" s="1" t="s">
        <v>544</v>
      </c>
      <c r="S351" s="1" t="s">
        <v>545</v>
      </c>
      <c r="T351" s="1"/>
      <c r="U351" s="1"/>
      <c r="V351" s="1" t="s">
        <v>1396</v>
      </c>
      <c r="W351" s="1" t="s">
        <v>1397</v>
      </c>
      <c r="X351" s="1"/>
      <c r="Y351" s="25">
        <v>43400.123310185183</v>
      </c>
      <c r="Z351" s="106" t="s">
        <v>548</v>
      </c>
      <c r="AA351" s="1" t="str">
        <f>IF(ISNA(VLOOKUP(C351,'Extract -prev'!C:I,6,0)),"Yes",IF(OR(VLOOKUP(C351,'Extract -prev'!C:I,6,0)="Closed",VLOOKUP(C351,'Extract -prev'!C:I,6,0)="Resolved"),"No","Yes"))</f>
        <v>No</v>
      </c>
      <c r="AB351" s="1" t="s">
        <v>548</v>
      </c>
      <c r="AC351" s="1"/>
      <c r="AD351" s="1"/>
    </row>
    <row r="352" spans="1:30" x14ac:dyDescent="0.25">
      <c r="A352" s="1" t="s">
        <v>676</v>
      </c>
      <c r="B352" s="1" t="s">
        <v>562</v>
      </c>
      <c r="C352" s="1" t="s">
        <v>4776</v>
      </c>
      <c r="D352" s="25">
        <v>43396.130462962959</v>
      </c>
      <c r="E352" s="25">
        <v>43400.130381944444</v>
      </c>
      <c r="F352" s="1" t="s">
        <v>1493</v>
      </c>
      <c r="G352" s="1" t="s">
        <v>90</v>
      </c>
      <c r="H352" s="1" t="s">
        <v>1341</v>
      </c>
      <c r="I352" s="1" t="s">
        <v>91</v>
      </c>
      <c r="J352" s="1" t="s">
        <v>1118</v>
      </c>
      <c r="K352" s="1" t="s">
        <v>4777</v>
      </c>
      <c r="L352" s="1" t="s">
        <v>5678</v>
      </c>
      <c r="M352" s="1" t="s">
        <v>793</v>
      </c>
      <c r="N352" s="1" t="s">
        <v>40</v>
      </c>
      <c r="O352" s="1" t="s">
        <v>1093</v>
      </c>
      <c r="P352" s="1"/>
      <c r="Q352" s="1" t="s">
        <v>92</v>
      </c>
      <c r="R352" s="1" t="s">
        <v>544</v>
      </c>
      <c r="S352" s="1" t="s">
        <v>545</v>
      </c>
      <c r="T352" s="1"/>
      <c r="U352" s="1"/>
      <c r="V352" s="1" t="s">
        <v>1252</v>
      </c>
      <c r="W352" s="1" t="s">
        <v>1253</v>
      </c>
      <c r="X352" s="1"/>
      <c r="Y352" s="25">
        <v>43400.130671296298</v>
      </c>
      <c r="Z352" s="106" t="s">
        <v>548</v>
      </c>
      <c r="AA352" s="1" t="str">
        <f>IF(ISNA(VLOOKUP(C352,'Extract -prev'!C:I,6,0)),"Yes",IF(OR(VLOOKUP(C352,'Extract -prev'!C:I,6,0)="Closed",VLOOKUP(C352,'Extract -prev'!C:I,6,0)="Resolved"),"No","Yes"))</f>
        <v>No</v>
      </c>
      <c r="AB352" s="1" t="s">
        <v>548</v>
      </c>
      <c r="AC352" s="1"/>
      <c r="AD352" s="1"/>
    </row>
    <row r="353" spans="1:30" x14ac:dyDescent="0.25">
      <c r="A353" s="1" t="s">
        <v>676</v>
      </c>
      <c r="B353" s="1" t="s">
        <v>562</v>
      </c>
      <c r="C353" s="1" t="s">
        <v>4801</v>
      </c>
      <c r="D353" s="25">
        <v>43396.123124999998</v>
      </c>
      <c r="E353" s="25">
        <v>43400.132986111108</v>
      </c>
      <c r="F353" s="1" t="s">
        <v>1493</v>
      </c>
      <c r="G353" s="1" t="s">
        <v>90</v>
      </c>
      <c r="H353" s="1" t="s">
        <v>1341</v>
      </c>
      <c r="I353" s="1" t="s">
        <v>91</v>
      </c>
      <c r="J353" s="1" t="s">
        <v>1118</v>
      </c>
      <c r="K353" s="1" t="s">
        <v>4802</v>
      </c>
      <c r="L353" s="1" t="s">
        <v>5679</v>
      </c>
      <c r="M353" s="1" t="s">
        <v>793</v>
      </c>
      <c r="N353" s="1" t="s">
        <v>40</v>
      </c>
      <c r="O353" s="1" t="s">
        <v>2197</v>
      </c>
      <c r="P353" s="1"/>
      <c r="Q353" s="1" t="s">
        <v>92</v>
      </c>
      <c r="R353" s="1" t="s">
        <v>544</v>
      </c>
      <c r="S353" s="1" t="s">
        <v>545</v>
      </c>
      <c r="T353" s="1"/>
      <c r="U353" s="1"/>
      <c r="V353" s="1" t="s">
        <v>966</v>
      </c>
      <c r="W353" s="1" t="s">
        <v>967</v>
      </c>
      <c r="X353" s="1"/>
      <c r="Y353" s="25">
        <v>43400.133252314816</v>
      </c>
      <c r="Z353" s="106" t="s">
        <v>548</v>
      </c>
      <c r="AA353" s="1" t="str">
        <f>IF(ISNA(VLOOKUP(C353,'Extract -prev'!C:I,6,0)),"Yes",IF(OR(VLOOKUP(C353,'Extract -prev'!C:I,6,0)="Closed",VLOOKUP(C353,'Extract -prev'!C:I,6,0)="Resolved"),"No","Yes"))</f>
        <v>No</v>
      </c>
      <c r="AB353" s="1" t="s">
        <v>548</v>
      </c>
      <c r="AC353" s="1"/>
      <c r="AD353" s="1"/>
    </row>
    <row r="354" spans="1:30" x14ac:dyDescent="0.25">
      <c r="A354" s="1" t="s">
        <v>676</v>
      </c>
      <c r="B354" s="1" t="s">
        <v>562</v>
      </c>
      <c r="C354" s="1" t="s">
        <v>4825</v>
      </c>
      <c r="D354" s="25">
        <v>43395.903020833335</v>
      </c>
      <c r="E354" s="25">
        <v>43400.135405092595</v>
      </c>
      <c r="F354" s="1" t="s">
        <v>1493</v>
      </c>
      <c r="G354" s="1" t="s">
        <v>90</v>
      </c>
      <c r="H354" s="1" t="s">
        <v>1341</v>
      </c>
      <c r="I354" s="1" t="s">
        <v>91</v>
      </c>
      <c r="J354" s="1" t="s">
        <v>1118</v>
      </c>
      <c r="K354" s="1" t="s">
        <v>4826</v>
      </c>
      <c r="L354" s="1" t="s">
        <v>5680</v>
      </c>
      <c r="M354" s="1" t="s">
        <v>793</v>
      </c>
      <c r="N354" s="1" t="s">
        <v>920</v>
      </c>
      <c r="O354" s="1" t="s">
        <v>5537</v>
      </c>
      <c r="P354" s="1"/>
      <c r="Q354" s="1" t="s">
        <v>92</v>
      </c>
      <c r="R354" s="1" t="s">
        <v>544</v>
      </c>
      <c r="S354" s="1" t="s">
        <v>545</v>
      </c>
      <c r="T354" s="1"/>
      <c r="U354" s="1"/>
      <c r="V354" s="1" t="s">
        <v>923</v>
      </c>
      <c r="W354" s="1" t="s">
        <v>2335</v>
      </c>
      <c r="X354" s="1"/>
      <c r="Y354" s="25">
        <v>43400.135694444441</v>
      </c>
      <c r="Z354" s="106" t="s">
        <v>548</v>
      </c>
      <c r="AA354" s="1" t="str">
        <f>IF(ISNA(VLOOKUP(C354,'Extract -prev'!C:I,6,0)),"Yes",IF(OR(VLOOKUP(C354,'Extract -prev'!C:I,6,0)="Closed",VLOOKUP(C354,'Extract -prev'!C:I,6,0)="Resolved"),"No","Yes"))</f>
        <v>No</v>
      </c>
      <c r="AB354" s="1" t="s">
        <v>548</v>
      </c>
      <c r="AC354" s="1"/>
      <c r="AD354" s="1"/>
    </row>
    <row r="355" spans="1:30" x14ac:dyDescent="0.25">
      <c r="A355" s="1" t="s">
        <v>676</v>
      </c>
      <c r="B355" s="1" t="s">
        <v>562</v>
      </c>
      <c r="C355" s="1" t="s">
        <v>4596</v>
      </c>
      <c r="D355" s="25">
        <v>43395.537395833337</v>
      </c>
      <c r="E355" s="25">
        <v>43400.137800925928</v>
      </c>
      <c r="F355" s="1" t="s">
        <v>1493</v>
      </c>
      <c r="G355" s="1" t="s">
        <v>90</v>
      </c>
      <c r="H355" s="1" t="s">
        <v>1341</v>
      </c>
      <c r="I355" s="1" t="s">
        <v>91</v>
      </c>
      <c r="J355" s="1" t="s">
        <v>1118</v>
      </c>
      <c r="K355" s="1" t="s">
        <v>4597</v>
      </c>
      <c r="L355" s="1" t="s">
        <v>5681</v>
      </c>
      <c r="M355" s="1" t="s">
        <v>793</v>
      </c>
      <c r="N355" s="1" t="s">
        <v>920</v>
      </c>
      <c r="O355" s="1" t="s">
        <v>921</v>
      </c>
      <c r="P355" s="1"/>
      <c r="Q355" s="1" t="s">
        <v>92</v>
      </c>
      <c r="R355" s="1" t="s">
        <v>544</v>
      </c>
      <c r="S355" s="1" t="s">
        <v>545</v>
      </c>
      <c r="T355" s="1"/>
      <c r="U355" s="1"/>
      <c r="V355" s="1" t="s">
        <v>1396</v>
      </c>
      <c r="W355" s="1" t="s">
        <v>1397</v>
      </c>
      <c r="X355" s="1"/>
      <c r="Y355" s="25">
        <v>43400.138090277775</v>
      </c>
      <c r="Z355" s="106" t="s">
        <v>548</v>
      </c>
      <c r="AA355" s="1" t="str">
        <f>IF(ISNA(VLOOKUP(C355,'Extract -prev'!C:I,6,0)),"Yes",IF(OR(VLOOKUP(C355,'Extract -prev'!C:I,6,0)="Closed",VLOOKUP(C355,'Extract -prev'!C:I,6,0)="Resolved"),"No","Yes"))</f>
        <v>No</v>
      </c>
      <c r="AB355" s="1" t="s">
        <v>548</v>
      </c>
      <c r="AC355" s="1"/>
      <c r="AD355" s="1"/>
    </row>
    <row r="356" spans="1:30" x14ac:dyDescent="0.25">
      <c r="A356" s="1" t="s">
        <v>676</v>
      </c>
      <c r="B356" s="1" t="s">
        <v>562</v>
      </c>
      <c r="C356" s="1" t="s">
        <v>4608</v>
      </c>
      <c r="D356" s="25">
        <v>43393.043946759259</v>
      </c>
      <c r="E356" s="25">
        <v>43400.143634259257</v>
      </c>
      <c r="F356" s="1" t="s">
        <v>1493</v>
      </c>
      <c r="G356" s="1" t="s">
        <v>90</v>
      </c>
      <c r="H356" s="1" t="s">
        <v>1341</v>
      </c>
      <c r="I356" s="1" t="s">
        <v>91</v>
      </c>
      <c r="J356" s="1" t="s">
        <v>1118</v>
      </c>
      <c r="K356" s="1" t="s">
        <v>4609</v>
      </c>
      <c r="L356" s="1" t="s">
        <v>5682</v>
      </c>
      <c r="M356" s="1" t="s">
        <v>793</v>
      </c>
      <c r="N356" s="1" t="s">
        <v>40</v>
      </c>
      <c r="O356" s="1" t="s">
        <v>602</v>
      </c>
      <c r="P356" s="1"/>
      <c r="Q356" s="1" t="s">
        <v>92</v>
      </c>
      <c r="R356" s="1" t="s">
        <v>544</v>
      </c>
      <c r="S356" s="1" t="s">
        <v>545</v>
      </c>
      <c r="T356" s="1"/>
      <c r="U356" s="1"/>
      <c r="V356" s="1" t="s">
        <v>966</v>
      </c>
      <c r="W356" s="1" t="s">
        <v>967</v>
      </c>
      <c r="X356" s="1"/>
      <c r="Y356" s="25">
        <v>43400.143923611111</v>
      </c>
      <c r="Z356" s="106" t="s">
        <v>548</v>
      </c>
      <c r="AA356" s="1" t="str">
        <f>IF(ISNA(VLOOKUP(C356,'Extract -prev'!C:I,6,0)),"Yes",IF(OR(VLOOKUP(C356,'Extract -prev'!C:I,6,0)="Closed",VLOOKUP(C356,'Extract -prev'!C:I,6,0)="Resolved"),"No","Yes"))</f>
        <v>No</v>
      </c>
      <c r="AB356" s="1" t="s">
        <v>548</v>
      </c>
      <c r="AC356" s="1"/>
      <c r="AD356" s="1"/>
    </row>
    <row r="357" spans="1:30" x14ac:dyDescent="0.25">
      <c r="A357" s="1" t="s">
        <v>676</v>
      </c>
      <c r="B357" s="1" t="s">
        <v>562</v>
      </c>
      <c r="C357" s="1" t="s">
        <v>4626</v>
      </c>
      <c r="D357" s="25">
        <v>43393.036793981482</v>
      </c>
      <c r="E357" s="25">
        <v>43400.149733796294</v>
      </c>
      <c r="F357" s="1" t="s">
        <v>1493</v>
      </c>
      <c r="G357" s="1" t="s">
        <v>90</v>
      </c>
      <c r="H357" s="1" t="s">
        <v>1341</v>
      </c>
      <c r="I357" s="1" t="s">
        <v>91</v>
      </c>
      <c r="J357" s="1" t="s">
        <v>1118</v>
      </c>
      <c r="K357" s="1" t="s">
        <v>4627</v>
      </c>
      <c r="L357" s="1" t="s">
        <v>5683</v>
      </c>
      <c r="M357" s="1" t="s">
        <v>793</v>
      </c>
      <c r="N357" s="1" t="s">
        <v>41</v>
      </c>
      <c r="O357" s="1" t="s">
        <v>1005</v>
      </c>
      <c r="P357" s="1"/>
      <c r="Q357" s="1" t="s">
        <v>92</v>
      </c>
      <c r="R357" s="1" t="s">
        <v>544</v>
      </c>
      <c r="S357" s="1" t="s">
        <v>545</v>
      </c>
      <c r="T357" s="1"/>
      <c r="U357" s="1"/>
      <c r="V357" s="1" t="s">
        <v>966</v>
      </c>
      <c r="W357" s="1" t="s">
        <v>967</v>
      </c>
      <c r="X357" s="1"/>
      <c r="Y357" s="25">
        <v>43400.150011574071</v>
      </c>
      <c r="Z357" s="106" t="s">
        <v>548</v>
      </c>
      <c r="AA357" s="1" t="str">
        <f>IF(ISNA(VLOOKUP(C357,'Extract -prev'!C:I,6,0)),"Yes",IF(OR(VLOOKUP(C357,'Extract -prev'!C:I,6,0)="Closed",VLOOKUP(C357,'Extract -prev'!C:I,6,0)="Resolved"),"No","Yes"))</f>
        <v>No</v>
      </c>
      <c r="AB357" s="1" t="s">
        <v>548</v>
      </c>
      <c r="AC357" s="1"/>
      <c r="AD357" s="1"/>
    </row>
    <row r="358" spans="1:30" x14ac:dyDescent="0.25">
      <c r="A358" s="1" t="s">
        <v>676</v>
      </c>
      <c r="B358" s="1" t="s">
        <v>562</v>
      </c>
      <c r="C358" s="1" t="s">
        <v>5496</v>
      </c>
      <c r="D358" s="25">
        <v>43398.894606481481</v>
      </c>
      <c r="E358" s="25">
        <v>43402.518703703703</v>
      </c>
      <c r="F358" s="1" t="s">
        <v>833</v>
      </c>
      <c r="G358" s="1" t="s">
        <v>90</v>
      </c>
      <c r="H358" s="1" t="s">
        <v>1341</v>
      </c>
      <c r="I358" s="1" t="s">
        <v>91</v>
      </c>
      <c r="J358" s="1" t="s">
        <v>1118</v>
      </c>
      <c r="K358" s="1" t="s">
        <v>5497</v>
      </c>
      <c r="L358" s="1" t="s">
        <v>5654</v>
      </c>
      <c r="M358" s="1" t="s">
        <v>793</v>
      </c>
      <c r="N358" s="1" t="s">
        <v>41</v>
      </c>
      <c r="O358" s="1" t="s">
        <v>1005</v>
      </c>
      <c r="P358" s="1"/>
      <c r="Q358" s="1" t="s">
        <v>92</v>
      </c>
      <c r="R358" s="1" t="s">
        <v>544</v>
      </c>
      <c r="S358" s="1" t="s">
        <v>545</v>
      </c>
      <c r="T358" s="1"/>
      <c r="U358" s="1"/>
      <c r="V358" s="1" t="s">
        <v>1096</v>
      </c>
      <c r="W358" s="1" t="s">
        <v>1166</v>
      </c>
      <c r="X358" s="1"/>
      <c r="Y358" s="25">
        <v>43402.51898148148</v>
      </c>
      <c r="Z358" s="106" t="s">
        <v>548</v>
      </c>
      <c r="AA358" s="1" t="str">
        <f>IF(ISNA(VLOOKUP(C358,'Extract -prev'!C:I,6,0)),"Yes",IF(OR(VLOOKUP(C358,'Extract -prev'!C:I,6,0)="Closed",VLOOKUP(C358,'Extract -prev'!C:I,6,0)="Resolved"),"No","Yes"))</f>
        <v>No</v>
      </c>
      <c r="AB358" s="1" t="s">
        <v>548</v>
      </c>
      <c r="AC358" s="1"/>
      <c r="AD358" s="1"/>
    </row>
    <row r="359" spans="1:30" x14ac:dyDescent="0.25">
      <c r="A359" s="1" t="s">
        <v>676</v>
      </c>
      <c r="B359" s="1" t="s">
        <v>562</v>
      </c>
      <c r="C359" s="1" t="s">
        <v>5508</v>
      </c>
      <c r="D359" s="25">
        <v>43398.807534722226</v>
      </c>
      <c r="E359" s="25">
        <v>43402.548645833333</v>
      </c>
      <c r="F359" s="1" t="s">
        <v>843</v>
      </c>
      <c r="G359" s="1" t="s">
        <v>90</v>
      </c>
      <c r="H359" s="1" t="s">
        <v>1341</v>
      </c>
      <c r="I359" s="1" t="s">
        <v>91</v>
      </c>
      <c r="J359" s="1" t="s">
        <v>5509</v>
      </c>
      <c r="K359" s="1" t="s">
        <v>5510</v>
      </c>
      <c r="L359" s="1" t="s">
        <v>5658</v>
      </c>
      <c r="M359" s="1" t="s">
        <v>793</v>
      </c>
      <c r="N359" s="1" t="s">
        <v>41</v>
      </c>
      <c r="O359" s="1" t="s">
        <v>934</v>
      </c>
      <c r="P359" s="1"/>
      <c r="Q359" s="1" t="s">
        <v>92</v>
      </c>
      <c r="R359" s="1" t="s">
        <v>544</v>
      </c>
      <c r="S359" s="1" t="s">
        <v>545</v>
      </c>
      <c r="T359" s="1"/>
      <c r="U359" s="1"/>
      <c r="V359" s="1" t="s">
        <v>2628</v>
      </c>
      <c r="W359" s="1" t="s">
        <v>2629</v>
      </c>
      <c r="X359" s="1"/>
      <c r="Y359" s="25">
        <v>43402.548958333333</v>
      </c>
      <c r="Z359" s="106" t="s">
        <v>548</v>
      </c>
      <c r="AA359" s="1" t="str">
        <f>IF(ISNA(VLOOKUP(C359,'Extract -prev'!C:I,6,0)),"Yes",IF(OR(VLOOKUP(C359,'Extract -prev'!C:I,6,0)="Closed",VLOOKUP(C359,'Extract -prev'!C:I,6,0)="Resolved"),"No","Yes"))</f>
        <v>No</v>
      </c>
      <c r="AB359" s="1" t="s">
        <v>548</v>
      </c>
      <c r="AC359" s="1"/>
      <c r="AD359" s="1"/>
    </row>
    <row r="360" spans="1:30" x14ac:dyDescent="0.25">
      <c r="A360" s="1" t="s">
        <v>676</v>
      </c>
      <c r="B360" s="1" t="s">
        <v>562</v>
      </c>
      <c r="C360" s="1" t="s">
        <v>5600</v>
      </c>
      <c r="D360" s="25">
        <v>43400.17119212963</v>
      </c>
      <c r="E360" s="25">
        <v>43402.55201388889</v>
      </c>
      <c r="F360" s="1" t="s">
        <v>911</v>
      </c>
      <c r="G360" s="1" t="s">
        <v>90</v>
      </c>
      <c r="H360" s="1" t="s">
        <v>1341</v>
      </c>
      <c r="I360" s="1" t="s">
        <v>91</v>
      </c>
      <c r="J360" s="1" t="s">
        <v>1118</v>
      </c>
      <c r="K360" s="1" t="s">
        <v>5601</v>
      </c>
      <c r="L360" s="1" t="s">
        <v>5602</v>
      </c>
      <c r="M360" s="1" t="s">
        <v>793</v>
      </c>
      <c r="N360" s="1" t="s">
        <v>40</v>
      </c>
      <c r="O360" s="1" t="s">
        <v>2210</v>
      </c>
      <c r="P360" s="1"/>
      <c r="Q360" s="1" t="s">
        <v>92</v>
      </c>
      <c r="R360" s="1" t="s">
        <v>544</v>
      </c>
      <c r="S360" s="1" t="s">
        <v>545</v>
      </c>
      <c r="T360" s="1"/>
      <c r="U360" s="1"/>
      <c r="V360" s="1" t="s">
        <v>1254</v>
      </c>
      <c r="W360" s="1" t="s">
        <v>1255</v>
      </c>
      <c r="X360" s="1"/>
      <c r="Y360" s="25">
        <v>43402.552291666667</v>
      </c>
      <c r="Z360" s="106" t="s">
        <v>548</v>
      </c>
      <c r="AA360" s="1" t="str">
        <f>IF(ISNA(VLOOKUP(C360,'Extract -prev'!C:I,6,0)),"Yes",IF(OR(VLOOKUP(C360,'Extract -prev'!C:I,6,0)="Closed",VLOOKUP(C360,'Extract -prev'!C:I,6,0)="Resolved"),"No","Yes"))</f>
        <v>No</v>
      </c>
      <c r="AB360" s="1" t="s">
        <v>548</v>
      </c>
      <c r="AC360" s="1"/>
      <c r="AD360" s="1"/>
    </row>
    <row r="361" spans="1:30" x14ac:dyDescent="0.25">
      <c r="A361" s="1" t="s">
        <v>676</v>
      </c>
      <c r="B361" s="1" t="s">
        <v>562</v>
      </c>
      <c r="C361" s="1" t="s">
        <v>5620</v>
      </c>
      <c r="D361" s="25">
        <v>43400.043194444443</v>
      </c>
      <c r="E361" s="25">
        <v>43402.555231481485</v>
      </c>
      <c r="F361" s="1" t="s">
        <v>911</v>
      </c>
      <c r="G361" s="1" t="s">
        <v>90</v>
      </c>
      <c r="H361" s="1" t="s">
        <v>1341</v>
      </c>
      <c r="I361" s="1" t="s">
        <v>91</v>
      </c>
      <c r="J361" s="1" t="s">
        <v>1118</v>
      </c>
      <c r="K361" s="1" t="s">
        <v>5621</v>
      </c>
      <c r="L361" s="1" t="s">
        <v>1492</v>
      </c>
      <c r="M361" s="1" t="s">
        <v>793</v>
      </c>
      <c r="N361" s="1" t="s">
        <v>40</v>
      </c>
      <c r="O361" s="1" t="s">
        <v>932</v>
      </c>
      <c r="P361" s="1"/>
      <c r="Q361" s="1" t="s">
        <v>92</v>
      </c>
      <c r="R361" s="1" t="s">
        <v>544</v>
      </c>
      <c r="S361" s="1" t="s">
        <v>545</v>
      </c>
      <c r="T361" s="1"/>
      <c r="U361" s="1"/>
      <c r="V361" s="1" t="s">
        <v>1180</v>
      </c>
      <c r="W361" s="1" t="s">
        <v>963</v>
      </c>
      <c r="X361" s="1"/>
      <c r="Y361" s="25">
        <v>43402.555509259262</v>
      </c>
      <c r="Z361" s="106" t="s">
        <v>548</v>
      </c>
      <c r="AA361" s="1" t="str">
        <f>IF(ISNA(VLOOKUP(C361,'Extract -prev'!C:I,6,0)),"Yes",IF(OR(VLOOKUP(C361,'Extract -prev'!C:I,6,0)="Closed",VLOOKUP(C361,'Extract -prev'!C:I,6,0)="Resolved"),"No","Yes"))</f>
        <v>No</v>
      </c>
      <c r="AB361" s="1" t="s">
        <v>548</v>
      </c>
      <c r="AC361" s="1"/>
      <c r="AD361" s="1"/>
    </row>
    <row r="362" spans="1:30" x14ac:dyDescent="0.25">
      <c r="A362" s="1" t="s">
        <v>676</v>
      </c>
      <c r="B362" s="1" t="s">
        <v>562</v>
      </c>
      <c r="C362" s="1" t="s">
        <v>5519</v>
      </c>
      <c r="D362" s="25">
        <v>43398.777083333334</v>
      </c>
      <c r="E362" s="25">
        <v>43402.559432870374</v>
      </c>
      <c r="F362" s="1" t="s">
        <v>916</v>
      </c>
      <c r="G362" s="1" t="s">
        <v>90</v>
      </c>
      <c r="H362" s="1" t="s">
        <v>1341</v>
      </c>
      <c r="I362" s="1" t="s">
        <v>91</v>
      </c>
      <c r="J362" s="1" t="s">
        <v>1118</v>
      </c>
      <c r="K362" s="1" t="s">
        <v>5520</v>
      </c>
      <c r="L362" s="1" t="s">
        <v>5660</v>
      </c>
      <c r="M362" s="1" t="s">
        <v>793</v>
      </c>
      <c r="N362" s="1" t="s">
        <v>41</v>
      </c>
      <c r="O362" s="1" t="s">
        <v>1104</v>
      </c>
      <c r="P362" s="1"/>
      <c r="Q362" s="1" t="s">
        <v>92</v>
      </c>
      <c r="R362" s="1" t="s">
        <v>544</v>
      </c>
      <c r="S362" s="1" t="s">
        <v>545</v>
      </c>
      <c r="T362" s="1"/>
      <c r="U362" s="1"/>
      <c r="V362" s="1" t="s">
        <v>1180</v>
      </c>
      <c r="W362" s="1" t="s">
        <v>963</v>
      </c>
      <c r="X362" s="1"/>
      <c r="Y362" s="25">
        <v>43402.559710648151</v>
      </c>
      <c r="Z362" s="106" t="s">
        <v>548</v>
      </c>
      <c r="AA362" s="1" t="str">
        <f>IF(ISNA(VLOOKUP(C362,'Extract -prev'!C:I,6,0)),"Yes",IF(OR(VLOOKUP(C362,'Extract -prev'!C:I,6,0)="Closed",VLOOKUP(C362,'Extract -prev'!C:I,6,0)="Resolved"),"No","Yes"))</f>
        <v>No</v>
      </c>
      <c r="AB362" s="1" t="s">
        <v>548</v>
      </c>
      <c r="AC362" s="1"/>
      <c r="AD362" s="1"/>
    </row>
    <row r="363" spans="1:30" x14ac:dyDescent="0.25">
      <c r="A363" s="1" t="s">
        <v>676</v>
      </c>
      <c r="B363" s="1" t="s">
        <v>562</v>
      </c>
      <c r="C363" s="1" t="s">
        <v>5464</v>
      </c>
      <c r="D363" s="25">
        <v>43399.144502314812</v>
      </c>
      <c r="E363" s="25">
        <v>43402.561365740738</v>
      </c>
      <c r="F363" s="1" t="s">
        <v>1196</v>
      </c>
      <c r="G363" s="1" t="s">
        <v>90</v>
      </c>
      <c r="H363" s="1" t="s">
        <v>1341</v>
      </c>
      <c r="I363" s="1" t="s">
        <v>91</v>
      </c>
      <c r="J363" s="1" t="s">
        <v>1118</v>
      </c>
      <c r="K363" s="1" t="s">
        <v>5465</v>
      </c>
      <c r="L363" s="1" t="s">
        <v>5648</v>
      </c>
      <c r="M363" s="1" t="s">
        <v>793</v>
      </c>
      <c r="N363" s="1" t="s">
        <v>40</v>
      </c>
      <c r="O363" s="1" t="s">
        <v>732</v>
      </c>
      <c r="P363" s="1"/>
      <c r="Q363" s="1" t="s">
        <v>92</v>
      </c>
      <c r="R363" s="1" t="s">
        <v>544</v>
      </c>
      <c r="S363" s="1" t="s">
        <v>545</v>
      </c>
      <c r="T363" s="1"/>
      <c r="U363" s="1"/>
      <c r="V363" s="1" t="s">
        <v>1427</v>
      </c>
      <c r="W363" s="1" t="s">
        <v>1428</v>
      </c>
      <c r="X363" s="1"/>
      <c r="Y363" s="25">
        <v>43402.561655092592</v>
      </c>
      <c r="Z363" s="106" t="s">
        <v>548</v>
      </c>
      <c r="AA363" s="1" t="str">
        <f>IF(ISNA(VLOOKUP(C363,'Extract -prev'!C:I,6,0)),"Yes",IF(OR(VLOOKUP(C363,'Extract -prev'!C:I,6,0)="Closed",VLOOKUP(C363,'Extract -prev'!C:I,6,0)="Resolved"),"No","Yes"))</f>
        <v>No</v>
      </c>
      <c r="AB363" s="1" t="s">
        <v>548</v>
      </c>
      <c r="AC363" s="1"/>
      <c r="AD363" s="1"/>
    </row>
    <row r="364" spans="1:30" x14ac:dyDescent="0.25">
      <c r="A364" s="1" t="s">
        <v>676</v>
      </c>
      <c r="B364" s="1" t="s">
        <v>562</v>
      </c>
      <c r="C364" s="1" t="s">
        <v>5586</v>
      </c>
      <c r="D364" s="25">
        <v>43400.717418981483</v>
      </c>
      <c r="E364" s="25">
        <v>43402.564467592594</v>
      </c>
      <c r="F364" s="1" t="s">
        <v>843</v>
      </c>
      <c r="G364" s="1" t="s">
        <v>90</v>
      </c>
      <c r="H364" s="1" t="s">
        <v>1341</v>
      </c>
      <c r="I364" s="1" t="s">
        <v>91</v>
      </c>
      <c r="J364" s="1" t="s">
        <v>1118</v>
      </c>
      <c r="K364" s="1" t="s">
        <v>5587</v>
      </c>
      <c r="L364" s="1" t="s">
        <v>5176</v>
      </c>
      <c r="M364" s="1" t="s">
        <v>793</v>
      </c>
      <c r="N364" s="1" t="s">
        <v>41</v>
      </c>
      <c r="O364" s="1" t="s">
        <v>1215</v>
      </c>
      <c r="P364" s="1"/>
      <c r="Q364" s="1" t="s">
        <v>92</v>
      </c>
      <c r="R364" s="1" t="s">
        <v>544</v>
      </c>
      <c r="S364" s="1" t="s">
        <v>545</v>
      </c>
      <c r="T364" s="1"/>
      <c r="U364" s="1"/>
      <c r="V364" s="1" t="s">
        <v>1223</v>
      </c>
      <c r="W364" s="1" t="s">
        <v>1224</v>
      </c>
      <c r="X364" s="1"/>
      <c r="Y364" s="25">
        <v>43402.564768518518</v>
      </c>
      <c r="Z364" s="106" t="s">
        <v>548</v>
      </c>
      <c r="AA364" s="1" t="str">
        <f>IF(ISNA(VLOOKUP(C364,'Extract -prev'!C:I,6,0)),"Yes",IF(OR(VLOOKUP(C364,'Extract -prev'!C:I,6,0)="Closed",VLOOKUP(C364,'Extract -prev'!C:I,6,0)="Resolved"),"No","Yes"))</f>
        <v>No</v>
      </c>
      <c r="AB364" s="1" t="s">
        <v>548</v>
      </c>
      <c r="AC364" s="1"/>
      <c r="AD364" s="1"/>
    </row>
    <row r="365" spans="1:30" x14ac:dyDescent="0.25">
      <c r="A365" s="1" t="s">
        <v>676</v>
      </c>
      <c r="B365" s="1" t="s">
        <v>562</v>
      </c>
      <c r="C365" s="1" t="s">
        <v>5504</v>
      </c>
      <c r="D365" s="25">
        <v>43398.881365740737</v>
      </c>
      <c r="E365" s="25">
        <v>43402.565578703703</v>
      </c>
      <c r="F365" s="1" t="s">
        <v>911</v>
      </c>
      <c r="G365" s="1" t="s">
        <v>90</v>
      </c>
      <c r="H365" s="1" t="s">
        <v>1341</v>
      </c>
      <c r="I365" s="1" t="s">
        <v>91</v>
      </c>
      <c r="J365" s="1" t="s">
        <v>1118</v>
      </c>
      <c r="K365" s="1" t="s">
        <v>5505</v>
      </c>
      <c r="L365" s="1" t="s">
        <v>5656</v>
      </c>
      <c r="M365" s="1" t="s">
        <v>793</v>
      </c>
      <c r="N365" s="1" t="s">
        <v>929</v>
      </c>
      <c r="O365" s="1" t="s">
        <v>1214</v>
      </c>
      <c r="P365" s="1"/>
      <c r="Q365" s="1" t="s">
        <v>92</v>
      </c>
      <c r="R365" s="1" t="s">
        <v>544</v>
      </c>
      <c r="S365" s="1" t="s">
        <v>545</v>
      </c>
      <c r="T365" s="1"/>
      <c r="U365" s="1"/>
      <c r="V365" s="1" t="s">
        <v>966</v>
      </c>
      <c r="W365" s="1" t="s">
        <v>967</v>
      </c>
      <c r="X365" s="1"/>
      <c r="Y365" s="25">
        <v>43402.565868055557</v>
      </c>
      <c r="Z365" s="106" t="s">
        <v>548</v>
      </c>
      <c r="AA365" s="1" t="str">
        <f>IF(ISNA(VLOOKUP(C365,'Extract -prev'!C:I,6,0)),"Yes",IF(OR(VLOOKUP(C365,'Extract -prev'!C:I,6,0)="Closed",VLOOKUP(C365,'Extract -prev'!C:I,6,0)="Resolved"),"No","Yes"))</f>
        <v>No</v>
      </c>
      <c r="AB365" s="1" t="s">
        <v>548</v>
      </c>
      <c r="AC365" s="1"/>
      <c r="AD365" s="1"/>
    </row>
    <row r="366" spans="1:30" x14ac:dyDescent="0.25">
      <c r="A366" s="1" t="s">
        <v>676</v>
      </c>
      <c r="B366" s="1" t="s">
        <v>562</v>
      </c>
      <c r="C366" s="1" t="s">
        <v>5484</v>
      </c>
      <c r="D366" s="25">
        <v>43399.03365740741</v>
      </c>
      <c r="E366" s="25">
        <v>43402.566643518519</v>
      </c>
      <c r="F366" s="1" t="s">
        <v>916</v>
      </c>
      <c r="G366" s="1" t="s">
        <v>90</v>
      </c>
      <c r="H366" s="1" t="s">
        <v>1341</v>
      </c>
      <c r="I366" s="1" t="s">
        <v>91</v>
      </c>
      <c r="J366" s="1" t="s">
        <v>1118</v>
      </c>
      <c r="K366" s="1" t="s">
        <v>5485</v>
      </c>
      <c r="L366" s="1" t="s">
        <v>5652</v>
      </c>
      <c r="M366" s="1" t="s">
        <v>793</v>
      </c>
      <c r="N366" s="1" t="s">
        <v>41</v>
      </c>
      <c r="O366" s="1" t="s">
        <v>928</v>
      </c>
      <c r="P366" s="1"/>
      <c r="Q366" s="1" t="s">
        <v>92</v>
      </c>
      <c r="R366" s="1" t="s">
        <v>544</v>
      </c>
      <c r="S366" s="1" t="s">
        <v>545</v>
      </c>
      <c r="T366" s="1"/>
      <c r="U366" s="1"/>
      <c r="V366" s="1" t="s">
        <v>1321</v>
      </c>
      <c r="W366" s="1" t="s">
        <v>964</v>
      </c>
      <c r="X366" s="1"/>
      <c r="Y366" s="25">
        <v>43402.566921296297</v>
      </c>
      <c r="Z366" s="106" t="s">
        <v>548</v>
      </c>
      <c r="AA366" s="1" t="str">
        <f>IF(ISNA(VLOOKUP(C366,'Extract -prev'!C:I,6,0)),"Yes",IF(OR(VLOOKUP(C366,'Extract -prev'!C:I,6,0)="Closed",VLOOKUP(C366,'Extract -prev'!C:I,6,0)="Resolved"),"No","Yes"))</f>
        <v>No</v>
      </c>
      <c r="AB366" s="1" t="s">
        <v>548</v>
      </c>
      <c r="AC366" s="1"/>
      <c r="AD366" s="1"/>
    </row>
    <row r="367" spans="1:30" x14ac:dyDescent="0.25">
      <c r="A367" s="1" t="s">
        <v>676</v>
      </c>
      <c r="B367" s="1" t="s">
        <v>562</v>
      </c>
      <c r="C367" s="1" t="s">
        <v>5609</v>
      </c>
      <c r="D367" s="25">
        <v>43400.152708333335</v>
      </c>
      <c r="E367" s="25">
        <v>43402.568784722222</v>
      </c>
      <c r="F367" s="1" t="s">
        <v>843</v>
      </c>
      <c r="G367" s="1" t="s">
        <v>90</v>
      </c>
      <c r="H367" s="1" t="s">
        <v>1341</v>
      </c>
      <c r="I367" s="1" t="s">
        <v>91</v>
      </c>
      <c r="J367" s="1" t="s">
        <v>1118</v>
      </c>
      <c r="K367" s="1" t="s">
        <v>5610</v>
      </c>
      <c r="L367" s="1" t="s">
        <v>5611</v>
      </c>
      <c r="M367" s="1" t="s">
        <v>793</v>
      </c>
      <c r="N367" s="1" t="s">
        <v>41</v>
      </c>
      <c r="O367" s="1" t="s">
        <v>1115</v>
      </c>
      <c r="P367" s="1"/>
      <c r="Q367" s="1" t="s">
        <v>92</v>
      </c>
      <c r="R367" s="1" t="s">
        <v>544</v>
      </c>
      <c r="S367" s="1" t="s">
        <v>545</v>
      </c>
      <c r="T367" s="1"/>
      <c r="U367" s="1"/>
      <c r="V367" s="1" t="s">
        <v>1254</v>
      </c>
      <c r="W367" s="1" t="s">
        <v>1255</v>
      </c>
      <c r="X367" s="1"/>
      <c r="Y367" s="25">
        <v>43402.569085648145</v>
      </c>
      <c r="Z367" s="106" t="s">
        <v>548</v>
      </c>
      <c r="AA367" s="1" t="str">
        <f>IF(ISNA(VLOOKUP(C367,'Extract -prev'!C:I,6,0)),"Yes",IF(OR(VLOOKUP(C367,'Extract -prev'!C:I,6,0)="Closed",VLOOKUP(C367,'Extract -prev'!C:I,6,0)="Resolved"),"No","Yes"))</f>
        <v>No</v>
      </c>
      <c r="AB367" s="1" t="s">
        <v>548</v>
      </c>
      <c r="AC367" s="1"/>
      <c r="AD367" s="1"/>
    </row>
    <row r="368" spans="1:30" x14ac:dyDescent="0.25">
      <c r="A368" s="1" t="s">
        <v>676</v>
      </c>
      <c r="B368" s="1" t="s">
        <v>562</v>
      </c>
      <c r="C368" s="1" t="s">
        <v>5472</v>
      </c>
      <c r="D368" s="25">
        <v>43399.066782407404</v>
      </c>
      <c r="E368" s="25">
        <v>43402.570717592593</v>
      </c>
      <c r="F368" s="1" t="s">
        <v>916</v>
      </c>
      <c r="G368" s="1" t="s">
        <v>90</v>
      </c>
      <c r="H368" s="1" t="s">
        <v>1341</v>
      </c>
      <c r="I368" s="1" t="s">
        <v>91</v>
      </c>
      <c r="J368" s="1" t="s">
        <v>1118</v>
      </c>
      <c r="K368" s="1" t="s">
        <v>5473</v>
      </c>
      <c r="L368" s="1" t="s">
        <v>3375</v>
      </c>
      <c r="M368" s="1" t="s">
        <v>793</v>
      </c>
      <c r="N368" s="1" t="s">
        <v>929</v>
      </c>
      <c r="O368" s="1" t="s">
        <v>939</v>
      </c>
      <c r="P368" s="1"/>
      <c r="Q368" s="1" t="s">
        <v>92</v>
      </c>
      <c r="R368" s="1" t="s">
        <v>544</v>
      </c>
      <c r="S368" s="1" t="s">
        <v>545</v>
      </c>
      <c r="T368" s="1"/>
      <c r="U368" s="1"/>
      <c r="V368" s="1" t="s">
        <v>1321</v>
      </c>
      <c r="W368" s="1" t="s">
        <v>964</v>
      </c>
      <c r="X368" s="1"/>
      <c r="Y368" s="25">
        <v>43402.57099537037</v>
      </c>
      <c r="Z368" s="106" t="s">
        <v>548</v>
      </c>
      <c r="AA368" s="1" t="str">
        <f>IF(ISNA(VLOOKUP(C368,'Extract -prev'!C:I,6,0)),"Yes",IF(OR(VLOOKUP(C368,'Extract -prev'!C:I,6,0)="Closed",VLOOKUP(C368,'Extract -prev'!C:I,6,0)="Resolved"),"No","Yes"))</f>
        <v>No</v>
      </c>
      <c r="AB368" s="1" t="s">
        <v>548</v>
      </c>
      <c r="AC368" s="1"/>
      <c r="AD368" s="1"/>
    </row>
    <row r="369" spans="1:30" x14ac:dyDescent="0.25">
      <c r="A369" s="1" t="s">
        <v>676</v>
      </c>
      <c r="B369" s="1" t="s">
        <v>562</v>
      </c>
      <c r="C369" s="1" t="s">
        <v>5636</v>
      </c>
      <c r="D369" s="25">
        <v>43399.890625</v>
      </c>
      <c r="E369" s="25">
        <v>43402.574687499997</v>
      </c>
      <c r="F369" s="1" t="s">
        <v>911</v>
      </c>
      <c r="G369" s="1" t="s">
        <v>90</v>
      </c>
      <c r="H369" s="1" t="s">
        <v>1341</v>
      </c>
      <c r="I369" s="1" t="s">
        <v>91</v>
      </c>
      <c r="J369" s="1" t="s">
        <v>1118</v>
      </c>
      <c r="K369" s="1" t="s">
        <v>5637</v>
      </c>
      <c r="L369" s="1" t="s">
        <v>5638</v>
      </c>
      <c r="M369" s="1" t="s">
        <v>793</v>
      </c>
      <c r="N369" s="1" t="s">
        <v>40</v>
      </c>
      <c r="O369" s="1" t="s">
        <v>937</v>
      </c>
      <c r="P369" s="1"/>
      <c r="Q369" s="1" t="s">
        <v>92</v>
      </c>
      <c r="R369" s="1" t="s">
        <v>544</v>
      </c>
      <c r="S369" s="1" t="s">
        <v>545</v>
      </c>
      <c r="T369" s="1"/>
      <c r="U369" s="1"/>
      <c r="V369" s="1" t="s">
        <v>1225</v>
      </c>
      <c r="W369" s="1" t="s">
        <v>963</v>
      </c>
      <c r="X369" s="1"/>
      <c r="Y369" s="25">
        <v>43402.574976851851</v>
      </c>
      <c r="Z369" s="106" t="s">
        <v>548</v>
      </c>
      <c r="AA369" s="1" t="str">
        <f>IF(ISNA(VLOOKUP(C369,'Extract -prev'!C:I,6,0)),"Yes",IF(OR(VLOOKUP(C369,'Extract -prev'!C:I,6,0)="Closed",VLOOKUP(C369,'Extract -prev'!C:I,6,0)="Resolved"),"No","Yes"))</f>
        <v>No</v>
      </c>
      <c r="AB369" s="1" t="s">
        <v>548</v>
      </c>
      <c r="AC369" s="1"/>
      <c r="AD369" s="1"/>
    </row>
    <row r="370" spans="1:30" x14ac:dyDescent="0.25">
      <c r="A370" s="1" t="s">
        <v>676</v>
      </c>
      <c r="B370" s="1" t="s">
        <v>562</v>
      </c>
      <c r="C370" s="1" t="s">
        <v>5594</v>
      </c>
      <c r="D370" s="25">
        <v>43400.182743055557</v>
      </c>
      <c r="E370" s="25">
        <v>43402.594837962963</v>
      </c>
      <c r="F370" s="1" t="s">
        <v>833</v>
      </c>
      <c r="G370" s="1" t="s">
        <v>90</v>
      </c>
      <c r="H370" s="1" t="s">
        <v>1341</v>
      </c>
      <c r="I370" s="1" t="s">
        <v>91</v>
      </c>
      <c r="J370" s="1" t="s">
        <v>1118</v>
      </c>
      <c r="K370" s="1" t="s">
        <v>5595</v>
      </c>
      <c r="L370" s="1" t="s">
        <v>5596</v>
      </c>
      <c r="M370" s="1" t="s">
        <v>793</v>
      </c>
      <c r="N370" s="1" t="s">
        <v>929</v>
      </c>
      <c r="O370" s="1" t="s">
        <v>948</v>
      </c>
      <c r="P370" s="1"/>
      <c r="Q370" s="1" t="s">
        <v>92</v>
      </c>
      <c r="R370" s="1" t="s">
        <v>544</v>
      </c>
      <c r="S370" s="1" t="s">
        <v>545</v>
      </c>
      <c r="T370" s="1"/>
      <c r="U370" s="1"/>
      <c r="V370" s="1" t="s">
        <v>946</v>
      </c>
      <c r="W370" s="1" t="s">
        <v>2923</v>
      </c>
      <c r="X370" s="1"/>
      <c r="Y370" s="25">
        <v>43402.59511574074</v>
      </c>
      <c r="Z370" s="106" t="s">
        <v>548</v>
      </c>
      <c r="AA370" s="1" t="str">
        <f>IF(ISNA(VLOOKUP(C370,'Extract -prev'!C:I,6,0)),"Yes",IF(OR(VLOOKUP(C370,'Extract -prev'!C:I,6,0)="Closed",VLOOKUP(C370,'Extract -prev'!C:I,6,0)="Resolved"),"No","Yes"))</f>
        <v>No</v>
      </c>
      <c r="AB370" s="1" t="s">
        <v>548</v>
      </c>
      <c r="AC370" s="1"/>
      <c r="AD370" s="1"/>
    </row>
    <row r="371" spans="1:30" x14ac:dyDescent="0.25">
      <c r="A371" s="1" t="s">
        <v>676</v>
      </c>
      <c r="B371" s="1" t="s">
        <v>562</v>
      </c>
      <c r="C371" s="1" t="s">
        <v>5618</v>
      </c>
      <c r="D371" s="25">
        <v>43400.036805555559</v>
      </c>
      <c r="E371" s="25">
        <v>43402.603750000002</v>
      </c>
      <c r="F371" s="1" t="s">
        <v>833</v>
      </c>
      <c r="G371" s="1" t="s">
        <v>90</v>
      </c>
      <c r="H371" s="1" t="s">
        <v>1341</v>
      </c>
      <c r="I371" s="1" t="s">
        <v>91</v>
      </c>
      <c r="J371" s="1" t="s">
        <v>1118</v>
      </c>
      <c r="K371" s="1" t="s">
        <v>5619</v>
      </c>
      <c r="L371" s="1" t="s">
        <v>4127</v>
      </c>
      <c r="M371" s="1" t="s">
        <v>793</v>
      </c>
      <c r="N371" s="1" t="s">
        <v>40</v>
      </c>
      <c r="O371" s="1" t="s">
        <v>1360</v>
      </c>
      <c r="P371" s="1"/>
      <c r="Q371" s="1" t="s">
        <v>92</v>
      </c>
      <c r="R371" s="1" t="s">
        <v>544</v>
      </c>
      <c r="S371" s="1" t="s">
        <v>545</v>
      </c>
      <c r="T371" s="1"/>
      <c r="U371" s="1"/>
      <c r="V371" s="1" t="s">
        <v>966</v>
      </c>
      <c r="W371" s="1" t="s">
        <v>967</v>
      </c>
      <c r="X371" s="1"/>
      <c r="Y371" s="25">
        <v>43402.604027777779</v>
      </c>
      <c r="Z371" s="106" t="s">
        <v>548</v>
      </c>
      <c r="AA371" s="1" t="str">
        <f>IF(ISNA(VLOOKUP(C371,'Extract -prev'!C:I,6,0)),"Yes",IF(OR(VLOOKUP(C371,'Extract -prev'!C:I,6,0)="Closed",VLOOKUP(C371,'Extract -prev'!C:I,6,0)="Resolved"),"No","Yes"))</f>
        <v>No</v>
      </c>
      <c r="AB371" s="1" t="s">
        <v>548</v>
      </c>
      <c r="AC371" s="1"/>
      <c r="AD371" s="1"/>
    </row>
    <row r="372" spans="1:30" x14ac:dyDescent="0.25">
      <c r="A372" s="1" t="s">
        <v>676</v>
      </c>
      <c r="B372" s="1" t="s">
        <v>562</v>
      </c>
      <c r="C372" s="1" t="s">
        <v>4392</v>
      </c>
      <c r="D372" s="25">
        <v>43390.932546296295</v>
      </c>
      <c r="E372" s="25">
        <v>43402.604687500003</v>
      </c>
      <c r="F372" s="1" t="s">
        <v>872</v>
      </c>
      <c r="G372" s="1" t="s">
        <v>90</v>
      </c>
      <c r="H372" s="1" t="s">
        <v>1341</v>
      </c>
      <c r="I372" s="1" t="s">
        <v>91</v>
      </c>
      <c r="J372" s="1" t="s">
        <v>1118</v>
      </c>
      <c r="K372" s="1" t="s">
        <v>4393</v>
      </c>
      <c r="L372" s="1" t="s">
        <v>5685</v>
      </c>
      <c r="M372" s="1" t="s">
        <v>793</v>
      </c>
      <c r="N372" s="1" t="s">
        <v>41</v>
      </c>
      <c r="O372" s="1" t="s">
        <v>1005</v>
      </c>
      <c r="P372" s="1"/>
      <c r="Q372" s="1" t="s">
        <v>92</v>
      </c>
      <c r="R372" s="1" t="s">
        <v>544</v>
      </c>
      <c r="S372" s="1" t="s">
        <v>545</v>
      </c>
      <c r="T372" s="1"/>
      <c r="U372" s="1"/>
      <c r="V372" s="1" t="s">
        <v>1094</v>
      </c>
      <c r="W372" s="1" t="s">
        <v>1095</v>
      </c>
      <c r="X372" s="1"/>
      <c r="Y372" s="25">
        <v>43402.60497685185</v>
      </c>
      <c r="Z372" s="106" t="s">
        <v>548</v>
      </c>
      <c r="AA372" s="1" t="str">
        <f>IF(ISNA(VLOOKUP(C372,'Extract -prev'!C:I,6,0)),"Yes",IF(OR(VLOOKUP(C372,'Extract -prev'!C:I,6,0)="Closed",VLOOKUP(C372,'Extract -prev'!C:I,6,0)="Resolved"),"No","Yes"))</f>
        <v>No</v>
      </c>
      <c r="AB372" s="1" t="s">
        <v>548</v>
      </c>
      <c r="AC372" s="1"/>
      <c r="AD372" s="1"/>
    </row>
    <row r="373" spans="1:30" x14ac:dyDescent="0.25">
      <c r="A373" s="1" t="s">
        <v>676</v>
      </c>
      <c r="B373" s="1" t="s">
        <v>562</v>
      </c>
      <c r="C373" s="1" t="s">
        <v>5480</v>
      </c>
      <c r="D373" s="25">
        <v>43399.045995370368</v>
      </c>
      <c r="E373" s="25">
        <v>43402.607881944445</v>
      </c>
      <c r="F373" s="1" t="s">
        <v>1196</v>
      </c>
      <c r="G373" s="1" t="s">
        <v>90</v>
      </c>
      <c r="H373" s="1" t="s">
        <v>1341</v>
      </c>
      <c r="I373" s="1" t="s">
        <v>91</v>
      </c>
      <c r="J373" s="1" t="s">
        <v>1118</v>
      </c>
      <c r="K373" s="1" t="s">
        <v>5481</v>
      </c>
      <c r="L373" s="1" t="s">
        <v>5651</v>
      </c>
      <c r="M373" s="1" t="s">
        <v>793</v>
      </c>
      <c r="N373" s="1" t="s">
        <v>40</v>
      </c>
      <c r="O373" s="1" t="s">
        <v>1256</v>
      </c>
      <c r="P373" s="1"/>
      <c r="Q373" s="1" t="s">
        <v>92</v>
      </c>
      <c r="R373" s="1" t="s">
        <v>544</v>
      </c>
      <c r="S373" s="1" t="s">
        <v>545</v>
      </c>
      <c r="T373" s="1"/>
      <c r="U373" s="1"/>
      <c r="V373" s="1" t="s">
        <v>1260</v>
      </c>
      <c r="W373" s="1" t="s">
        <v>1006</v>
      </c>
      <c r="X373" s="1"/>
      <c r="Y373" s="25">
        <v>43402.608182870368</v>
      </c>
      <c r="Z373" s="106" t="s">
        <v>548</v>
      </c>
      <c r="AA373" s="1" t="str">
        <f>IF(ISNA(VLOOKUP(C373,'Extract -prev'!C:I,6,0)),"Yes",IF(OR(VLOOKUP(C373,'Extract -prev'!C:I,6,0)="Closed",VLOOKUP(C373,'Extract -prev'!C:I,6,0)="Resolved"),"No","Yes"))</f>
        <v>No</v>
      </c>
      <c r="AB373" s="1" t="s">
        <v>548</v>
      </c>
      <c r="AC373" s="1"/>
      <c r="AD373" s="1"/>
    </row>
    <row r="374" spans="1:30" x14ac:dyDescent="0.25">
      <c r="A374" s="1" t="s">
        <v>676</v>
      </c>
      <c r="B374" s="1" t="s">
        <v>562</v>
      </c>
      <c r="C374" s="1" t="s">
        <v>5457</v>
      </c>
      <c r="D374" s="25">
        <v>43399.120104166665</v>
      </c>
      <c r="E374" s="25">
        <v>43402.608402777776</v>
      </c>
      <c r="F374" s="1" t="s">
        <v>872</v>
      </c>
      <c r="G374" s="1" t="s">
        <v>90</v>
      </c>
      <c r="H374" s="1" t="s">
        <v>1341</v>
      </c>
      <c r="I374" s="1" t="s">
        <v>91</v>
      </c>
      <c r="J374" s="1" t="s">
        <v>1118</v>
      </c>
      <c r="K374" s="1" t="s">
        <v>5458</v>
      </c>
      <c r="L374" s="1" t="s">
        <v>5646</v>
      </c>
      <c r="M374" s="1" t="s">
        <v>793</v>
      </c>
      <c r="N374" s="1" t="s">
        <v>41</v>
      </c>
      <c r="O374" s="1" t="s">
        <v>934</v>
      </c>
      <c r="P374" s="1"/>
      <c r="Q374" s="1" t="s">
        <v>92</v>
      </c>
      <c r="R374" s="1" t="s">
        <v>544</v>
      </c>
      <c r="S374" s="1" t="s">
        <v>545</v>
      </c>
      <c r="T374" s="1"/>
      <c r="U374" s="1"/>
      <c r="V374" s="1" t="s">
        <v>946</v>
      </c>
      <c r="W374" s="1" t="s">
        <v>2923</v>
      </c>
      <c r="X374" s="1"/>
      <c r="Y374" s="25">
        <v>43402.608715277776</v>
      </c>
      <c r="Z374" s="106" t="s">
        <v>548</v>
      </c>
      <c r="AA374" s="1" t="str">
        <f>IF(ISNA(VLOOKUP(C374,'Extract -prev'!C:I,6,0)),"Yes",IF(OR(VLOOKUP(C374,'Extract -prev'!C:I,6,0)="Closed",VLOOKUP(C374,'Extract -prev'!C:I,6,0)="Resolved"),"No","Yes"))</f>
        <v>No</v>
      </c>
      <c r="AB374" s="1" t="s">
        <v>548</v>
      </c>
      <c r="AC374" s="1"/>
      <c r="AD374" s="1"/>
    </row>
    <row r="375" spans="1:30" x14ac:dyDescent="0.25">
      <c r="A375" s="1" t="s">
        <v>676</v>
      </c>
      <c r="B375" s="1" t="s">
        <v>562</v>
      </c>
      <c r="C375" s="1" t="s">
        <v>5242</v>
      </c>
      <c r="D375" s="25">
        <v>43398.065752314818</v>
      </c>
      <c r="E375" s="25">
        <v>43402.614085648151</v>
      </c>
      <c r="F375" s="1" t="s">
        <v>1192</v>
      </c>
      <c r="G375" s="1" t="s">
        <v>90</v>
      </c>
      <c r="H375" s="1" t="s">
        <v>1341</v>
      </c>
      <c r="I375" s="1" t="s">
        <v>91</v>
      </c>
      <c r="J375" s="1" t="s">
        <v>1118</v>
      </c>
      <c r="K375" s="1" t="s">
        <v>5243</v>
      </c>
      <c r="L375" s="1" t="s">
        <v>5666</v>
      </c>
      <c r="M375" s="1" t="s">
        <v>793</v>
      </c>
      <c r="N375" s="1" t="s">
        <v>929</v>
      </c>
      <c r="O375" s="1" t="s">
        <v>940</v>
      </c>
      <c r="P375" s="1"/>
      <c r="Q375" s="1" t="s">
        <v>92</v>
      </c>
      <c r="R375" s="1" t="s">
        <v>544</v>
      </c>
      <c r="S375" s="1" t="s">
        <v>545</v>
      </c>
      <c r="T375" s="1"/>
      <c r="U375" s="1"/>
      <c r="V375" s="1" t="s">
        <v>966</v>
      </c>
      <c r="W375" s="1" t="s">
        <v>967</v>
      </c>
      <c r="X375" s="1"/>
      <c r="Y375" s="25">
        <v>43402.614398148151</v>
      </c>
      <c r="Z375" s="106" t="s">
        <v>548</v>
      </c>
      <c r="AA375" s="1" t="str">
        <f>IF(ISNA(VLOOKUP(C375,'Extract -prev'!C:I,6,0)),"Yes",IF(OR(VLOOKUP(C375,'Extract -prev'!C:I,6,0)="Closed",VLOOKUP(C375,'Extract -prev'!C:I,6,0)="Resolved"),"No","Yes"))</f>
        <v>No</v>
      </c>
      <c r="AB375" s="1" t="s">
        <v>548</v>
      </c>
      <c r="AC375" s="1"/>
      <c r="AD375" s="1"/>
    </row>
    <row r="376" spans="1:30" x14ac:dyDescent="0.25">
      <c r="A376" s="1" t="s">
        <v>676</v>
      </c>
      <c r="B376" s="1" t="s">
        <v>562</v>
      </c>
      <c r="C376" s="1" t="s">
        <v>5603</v>
      </c>
      <c r="D376" s="25">
        <v>43400.169421296298</v>
      </c>
      <c r="E376" s="25">
        <v>43402.621886574074</v>
      </c>
      <c r="F376" s="1" t="s">
        <v>872</v>
      </c>
      <c r="G376" s="1" t="s">
        <v>90</v>
      </c>
      <c r="H376" s="1" t="s">
        <v>1341</v>
      </c>
      <c r="I376" s="1" t="s">
        <v>91</v>
      </c>
      <c r="J376" s="1" t="s">
        <v>1118</v>
      </c>
      <c r="K376" s="1" t="s">
        <v>5604</v>
      </c>
      <c r="L376" s="1" t="s">
        <v>5605</v>
      </c>
      <c r="M376" s="1" t="s">
        <v>793</v>
      </c>
      <c r="N376" s="1" t="s">
        <v>41</v>
      </c>
      <c r="O376" s="1" t="s">
        <v>1457</v>
      </c>
      <c r="P376" s="1"/>
      <c r="Q376" s="1" t="s">
        <v>92</v>
      </c>
      <c r="R376" s="1" t="s">
        <v>544</v>
      </c>
      <c r="S376" s="1" t="s">
        <v>545</v>
      </c>
      <c r="T376" s="1"/>
      <c r="U376" s="1"/>
      <c r="V376" s="1" t="s">
        <v>1321</v>
      </c>
      <c r="W376" s="1" t="s">
        <v>964</v>
      </c>
      <c r="X376" s="1"/>
      <c r="Y376" s="25">
        <v>43402.622164351851</v>
      </c>
      <c r="Z376" s="106" t="s">
        <v>548</v>
      </c>
      <c r="AA376" s="1" t="str">
        <f>IF(ISNA(VLOOKUP(C376,'Extract -prev'!C:I,6,0)),"Yes",IF(OR(VLOOKUP(C376,'Extract -prev'!C:I,6,0)="Closed",VLOOKUP(C376,'Extract -prev'!C:I,6,0)="Resolved"),"No","Yes"))</f>
        <v>No</v>
      </c>
      <c r="AB376" s="1" t="s">
        <v>548</v>
      </c>
      <c r="AC376" s="1"/>
      <c r="AD376" s="1"/>
    </row>
    <row r="377" spans="1:30" x14ac:dyDescent="0.25">
      <c r="A377" s="1" t="s">
        <v>676</v>
      </c>
      <c r="B377" s="1" t="s">
        <v>562</v>
      </c>
      <c r="C377" s="1" t="s">
        <v>5591</v>
      </c>
      <c r="D377" s="25">
        <v>43400.147824074076</v>
      </c>
      <c r="E377" s="25">
        <v>43402.625752314816</v>
      </c>
      <c r="F377" s="1" t="s">
        <v>1100</v>
      </c>
      <c r="G377" s="1" t="s">
        <v>90</v>
      </c>
      <c r="H377" s="1" t="s">
        <v>1341</v>
      </c>
      <c r="I377" s="1" t="s">
        <v>91</v>
      </c>
      <c r="J377" s="1" t="s">
        <v>1118</v>
      </c>
      <c r="K377" s="1" t="s">
        <v>5592</v>
      </c>
      <c r="L377" s="1" t="s">
        <v>5593</v>
      </c>
      <c r="M377" s="1" t="s">
        <v>793</v>
      </c>
      <c r="N377" s="1" t="s">
        <v>40</v>
      </c>
      <c r="O377" s="1" t="s">
        <v>941</v>
      </c>
      <c r="P377" s="1"/>
      <c r="Q377" s="1" t="s">
        <v>92</v>
      </c>
      <c r="R377" s="1" t="s">
        <v>544</v>
      </c>
      <c r="S377" s="1" t="s">
        <v>545</v>
      </c>
      <c r="T377" s="1"/>
      <c r="U377" s="1"/>
      <c r="V377" s="1" t="s">
        <v>1321</v>
      </c>
      <c r="W377" s="1" t="s">
        <v>964</v>
      </c>
      <c r="X377" s="1"/>
      <c r="Y377" s="25">
        <v>43402.626030092593</v>
      </c>
      <c r="Z377" s="106" t="s">
        <v>548</v>
      </c>
      <c r="AA377" s="1" t="str">
        <f>IF(ISNA(VLOOKUP(C377,'Extract -prev'!C:I,6,0)),"Yes",IF(OR(VLOOKUP(C377,'Extract -prev'!C:I,6,0)="Closed",VLOOKUP(C377,'Extract -prev'!C:I,6,0)="Resolved"),"No","Yes"))</f>
        <v>No</v>
      </c>
      <c r="AB377" s="1" t="s">
        <v>548</v>
      </c>
      <c r="AC377" s="1"/>
      <c r="AD377" s="1"/>
    </row>
    <row r="378" spans="1:30" x14ac:dyDescent="0.25">
      <c r="A378" s="1" t="s">
        <v>676</v>
      </c>
      <c r="B378" s="1" t="s">
        <v>562</v>
      </c>
      <c r="C378" s="1" t="s">
        <v>5230</v>
      </c>
      <c r="D378" s="25">
        <v>43398.120405092595</v>
      </c>
      <c r="E378" s="25">
        <v>43402.626018518517</v>
      </c>
      <c r="F378" s="1" t="s">
        <v>911</v>
      </c>
      <c r="G378" s="1" t="s">
        <v>90</v>
      </c>
      <c r="H378" s="1" t="s">
        <v>1341</v>
      </c>
      <c r="I378" s="1" t="s">
        <v>91</v>
      </c>
      <c r="J378" s="1" t="s">
        <v>1118</v>
      </c>
      <c r="K378" s="1" t="s">
        <v>5231</v>
      </c>
      <c r="L378" s="1" t="s">
        <v>5664</v>
      </c>
      <c r="M378" s="1" t="s">
        <v>793</v>
      </c>
      <c r="N378" s="1" t="s">
        <v>41</v>
      </c>
      <c r="O378" s="1" t="s">
        <v>927</v>
      </c>
      <c r="P378" s="1"/>
      <c r="Q378" s="1" t="s">
        <v>92</v>
      </c>
      <c r="R378" s="1" t="s">
        <v>544</v>
      </c>
      <c r="S378" s="1" t="s">
        <v>545</v>
      </c>
      <c r="T378" s="1"/>
      <c r="U378" s="1"/>
      <c r="V378" s="1" t="s">
        <v>1180</v>
      </c>
      <c r="W378" s="1" t="s">
        <v>963</v>
      </c>
      <c r="X378" s="1"/>
      <c r="Y378" s="25">
        <v>43402.626296296294</v>
      </c>
      <c r="Z378" s="106" t="s">
        <v>548</v>
      </c>
      <c r="AA378" s="1" t="str">
        <f>IF(ISNA(VLOOKUP(C378,'Extract -prev'!C:I,6,0)),"Yes",IF(OR(VLOOKUP(C378,'Extract -prev'!C:I,6,0)="Closed",VLOOKUP(C378,'Extract -prev'!C:I,6,0)="Resolved"),"No","Yes"))</f>
        <v>No</v>
      </c>
      <c r="AB378" s="1" t="s">
        <v>548</v>
      </c>
      <c r="AC378" s="1"/>
      <c r="AD378" s="1"/>
    </row>
    <row r="379" spans="1:30" x14ac:dyDescent="0.25">
      <c r="A379" s="1" t="s">
        <v>676</v>
      </c>
      <c r="B379" s="1" t="s">
        <v>562</v>
      </c>
      <c r="C379" s="1" t="s">
        <v>5040</v>
      </c>
      <c r="D379" s="25">
        <v>43397.182349537034</v>
      </c>
      <c r="E379" s="25">
        <v>43402.629351851851</v>
      </c>
      <c r="F379" s="1" t="s">
        <v>911</v>
      </c>
      <c r="G379" s="1" t="s">
        <v>90</v>
      </c>
      <c r="H379" s="1" t="s">
        <v>1341</v>
      </c>
      <c r="I379" s="1" t="s">
        <v>91</v>
      </c>
      <c r="J379" s="1" t="s">
        <v>1118</v>
      </c>
      <c r="K379" s="1" t="s">
        <v>5041</v>
      </c>
      <c r="L379" s="1" t="s">
        <v>5674</v>
      </c>
      <c r="M379" s="1" t="s">
        <v>793</v>
      </c>
      <c r="N379" s="1" t="s">
        <v>41</v>
      </c>
      <c r="O379" s="1" t="s">
        <v>927</v>
      </c>
      <c r="P379" s="1"/>
      <c r="Q379" s="1" t="s">
        <v>92</v>
      </c>
      <c r="R379" s="1" t="s">
        <v>544</v>
      </c>
      <c r="S379" s="1" t="s">
        <v>545</v>
      </c>
      <c r="T379" s="1"/>
      <c r="U379" s="1"/>
      <c r="V379" s="1" t="s">
        <v>1254</v>
      </c>
      <c r="W379" s="1" t="s">
        <v>1255</v>
      </c>
      <c r="X379" s="1"/>
      <c r="Y379" s="25">
        <v>43402.629629629628</v>
      </c>
      <c r="Z379" s="106" t="s">
        <v>548</v>
      </c>
      <c r="AA379" s="1" t="str">
        <f>IF(ISNA(VLOOKUP(C379,'Extract -prev'!C:I,6,0)),"Yes",IF(OR(VLOOKUP(C379,'Extract -prev'!C:I,6,0)="Closed",VLOOKUP(C379,'Extract -prev'!C:I,6,0)="Resolved"),"No","Yes"))</f>
        <v>No</v>
      </c>
      <c r="AB379" s="1" t="s">
        <v>548</v>
      </c>
      <c r="AC379" s="1"/>
      <c r="AD379" s="1"/>
    </row>
    <row r="380" spans="1:30" x14ac:dyDescent="0.25">
      <c r="A380" s="1" t="s">
        <v>676</v>
      </c>
      <c r="B380" s="1" t="s">
        <v>562</v>
      </c>
      <c r="C380" s="1" t="s">
        <v>5622</v>
      </c>
      <c r="D380" s="25">
        <v>43400.027662037035</v>
      </c>
      <c r="E380" s="25">
        <v>43402.629756944443</v>
      </c>
      <c r="F380" s="1" t="s">
        <v>872</v>
      </c>
      <c r="G380" s="1" t="s">
        <v>90</v>
      </c>
      <c r="H380" s="1" t="s">
        <v>1341</v>
      </c>
      <c r="I380" s="1" t="s">
        <v>91</v>
      </c>
      <c r="J380" s="1" t="s">
        <v>1118</v>
      </c>
      <c r="K380" s="1" t="s">
        <v>5623</v>
      </c>
      <c r="L380" s="1" t="s">
        <v>5624</v>
      </c>
      <c r="M380" s="1" t="s">
        <v>793</v>
      </c>
      <c r="N380" s="1" t="s">
        <v>41</v>
      </c>
      <c r="O380" s="1" t="s">
        <v>1104</v>
      </c>
      <c r="P380" s="1"/>
      <c r="Q380" s="1" t="s">
        <v>92</v>
      </c>
      <c r="R380" s="1" t="s">
        <v>544</v>
      </c>
      <c r="S380" s="1" t="s">
        <v>545</v>
      </c>
      <c r="T380" s="1"/>
      <c r="U380" s="1"/>
      <c r="V380" s="1" t="s">
        <v>4614</v>
      </c>
      <c r="W380" s="1" t="s">
        <v>4615</v>
      </c>
      <c r="X380" s="1"/>
      <c r="Y380" s="25">
        <v>43402.630023148151</v>
      </c>
      <c r="Z380" s="106" t="s">
        <v>548</v>
      </c>
      <c r="AA380" s="1" t="str">
        <f>IF(ISNA(VLOOKUP(C380,'Extract -prev'!C:I,6,0)),"Yes",IF(OR(VLOOKUP(C380,'Extract -prev'!C:I,6,0)="Closed",VLOOKUP(C380,'Extract -prev'!C:I,6,0)="Resolved"),"No","Yes"))</f>
        <v>No</v>
      </c>
      <c r="AB380" s="1" t="s">
        <v>548</v>
      </c>
      <c r="AC380" s="1"/>
      <c r="AD380" s="1"/>
    </row>
    <row r="381" spans="1:30" x14ac:dyDescent="0.25">
      <c r="A381" s="1" t="s">
        <v>676</v>
      </c>
      <c r="B381" s="1" t="s">
        <v>562</v>
      </c>
      <c r="C381" s="1" t="s">
        <v>5612</v>
      </c>
      <c r="D381" s="25">
        <v>43400.144305555557</v>
      </c>
      <c r="E381" s="25">
        <v>43402.630150462966</v>
      </c>
      <c r="F381" s="1" t="s">
        <v>1100</v>
      </c>
      <c r="G381" s="1" t="s">
        <v>90</v>
      </c>
      <c r="H381" s="1" t="s">
        <v>1341</v>
      </c>
      <c r="I381" s="1" t="s">
        <v>91</v>
      </c>
      <c r="J381" s="1" t="s">
        <v>1118</v>
      </c>
      <c r="K381" s="1" t="s">
        <v>5613</v>
      </c>
      <c r="L381" s="1" t="s">
        <v>5614</v>
      </c>
      <c r="M381" s="1" t="s">
        <v>793</v>
      </c>
      <c r="N381" s="1" t="s">
        <v>40</v>
      </c>
      <c r="O381" s="1" t="s">
        <v>941</v>
      </c>
      <c r="P381" s="1"/>
      <c r="Q381" s="1" t="s">
        <v>92</v>
      </c>
      <c r="R381" s="1" t="s">
        <v>544</v>
      </c>
      <c r="S381" s="1" t="s">
        <v>545</v>
      </c>
      <c r="T381" s="1"/>
      <c r="U381" s="1"/>
      <c r="V381" s="1" t="s">
        <v>1331</v>
      </c>
      <c r="W381" s="1" t="s">
        <v>1332</v>
      </c>
      <c r="X381" s="1"/>
      <c r="Y381" s="25">
        <v>43402.630428240744</v>
      </c>
      <c r="Z381" s="106" t="s">
        <v>548</v>
      </c>
      <c r="AA381" s="1" t="str">
        <f>IF(ISNA(VLOOKUP(C381,'Extract -prev'!C:I,6,0)),"Yes",IF(OR(VLOOKUP(C381,'Extract -prev'!C:I,6,0)="Closed",VLOOKUP(C381,'Extract -prev'!C:I,6,0)="Resolved"),"No","Yes"))</f>
        <v>No</v>
      </c>
      <c r="AB381" s="1" t="s">
        <v>548</v>
      </c>
      <c r="AC381" s="1"/>
      <c r="AD381" s="1"/>
    </row>
    <row r="382" spans="1:30" x14ac:dyDescent="0.25">
      <c r="A382" s="1" t="s">
        <v>676</v>
      </c>
      <c r="B382" s="1" t="s">
        <v>562</v>
      </c>
      <c r="C382" s="1" t="s">
        <v>5478</v>
      </c>
      <c r="D382" s="25">
        <v>43399.047303240739</v>
      </c>
      <c r="E382" s="25">
        <v>43402.632939814815</v>
      </c>
      <c r="F382" s="1" t="s">
        <v>1100</v>
      </c>
      <c r="G382" s="1" t="s">
        <v>90</v>
      </c>
      <c r="H382" s="1" t="s">
        <v>1341</v>
      </c>
      <c r="I382" s="1" t="s">
        <v>91</v>
      </c>
      <c r="J382" s="1" t="s">
        <v>1118</v>
      </c>
      <c r="K382" s="1" t="s">
        <v>5479</v>
      </c>
      <c r="L382" s="1" t="s">
        <v>2163</v>
      </c>
      <c r="M382" s="1" t="s">
        <v>793</v>
      </c>
      <c r="N382" s="1" t="s">
        <v>41</v>
      </c>
      <c r="O382" s="1" t="s">
        <v>934</v>
      </c>
      <c r="P382" s="1"/>
      <c r="Q382" s="1" t="s">
        <v>92</v>
      </c>
      <c r="R382" s="1" t="s">
        <v>544</v>
      </c>
      <c r="S382" s="1" t="s">
        <v>545</v>
      </c>
      <c r="T382" s="1"/>
      <c r="U382" s="1"/>
      <c r="V382" s="1" t="s">
        <v>1260</v>
      </c>
      <c r="W382" s="1" t="s">
        <v>1006</v>
      </c>
      <c r="X382" s="1"/>
      <c r="Y382" s="25">
        <v>43402.633217592593</v>
      </c>
      <c r="Z382" s="106" t="s">
        <v>548</v>
      </c>
      <c r="AA382" s="1" t="str">
        <f>IF(ISNA(VLOOKUP(C382,'Extract -prev'!C:I,6,0)),"Yes",IF(OR(VLOOKUP(C382,'Extract -prev'!C:I,6,0)="Closed",VLOOKUP(C382,'Extract -prev'!C:I,6,0)="Resolved"),"No","Yes"))</f>
        <v>No</v>
      </c>
      <c r="AB382" s="1" t="s">
        <v>548</v>
      </c>
      <c r="AC382" s="1"/>
      <c r="AD382" s="1"/>
    </row>
    <row r="383" spans="1:30" x14ac:dyDescent="0.25">
      <c r="A383" s="1" t="s">
        <v>676</v>
      </c>
      <c r="B383" s="1" t="s">
        <v>562</v>
      </c>
      <c r="C383" s="1" t="s">
        <v>5628</v>
      </c>
      <c r="D383" s="25">
        <v>43399.925520833334</v>
      </c>
      <c r="E383" s="25">
        <v>43402.633912037039</v>
      </c>
      <c r="F383" s="1" t="s">
        <v>843</v>
      </c>
      <c r="G383" s="1" t="s">
        <v>90</v>
      </c>
      <c r="H383" s="1" t="s">
        <v>1341</v>
      </c>
      <c r="I383" s="1" t="s">
        <v>91</v>
      </c>
      <c r="J383" s="1" t="s">
        <v>1118</v>
      </c>
      <c r="K383" s="1" t="s">
        <v>5629</v>
      </c>
      <c r="L383" s="1" t="s">
        <v>5630</v>
      </c>
      <c r="M383" s="1" t="s">
        <v>793</v>
      </c>
      <c r="N383" s="1" t="s">
        <v>41</v>
      </c>
      <c r="O383" s="1" t="s">
        <v>1215</v>
      </c>
      <c r="P383" s="1"/>
      <c r="Q383" s="1" t="s">
        <v>92</v>
      </c>
      <c r="R383" s="1" t="s">
        <v>544</v>
      </c>
      <c r="S383" s="1" t="s">
        <v>545</v>
      </c>
      <c r="T383" s="1"/>
      <c r="U383" s="1"/>
      <c r="V383" s="1" t="s">
        <v>1321</v>
      </c>
      <c r="W383" s="1" t="s">
        <v>964</v>
      </c>
      <c r="X383" s="1"/>
      <c r="Y383" s="25">
        <v>43402.634201388886</v>
      </c>
      <c r="Z383" s="106" t="s">
        <v>548</v>
      </c>
      <c r="AA383" s="1" t="str">
        <f>IF(ISNA(VLOOKUP(C383,'Extract -prev'!C:I,6,0)),"Yes",IF(OR(VLOOKUP(C383,'Extract -prev'!C:I,6,0)="Closed",VLOOKUP(C383,'Extract -prev'!C:I,6,0)="Resolved"),"No","Yes"))</f>
        <v>No</v>
      </c>
      <c r="AB383" s="1" t="s">
        <v>548</v>
      </c>
      <c r="AC383" s="1"/>
      <c r="AD383" s="1"/>
    </row>
    <row r="384" spans="1:30" x14ac:dyDescent="0.25">
      <c r="A384" s="1" t="s">
        <v>676</v>
      </c>
      <c r="B384" s="1" t="s">
        <v>562</v>
      </c>
      <c r="C384" s="1" t="s">
        <v>5642</v>
      </c>
      <c r="D384" s="25">
        <v>43399.789918981478</v>
      </c>
      <c r="E384" s="25">
        <v>43402.644143518519</v>
      </c>
      <c r="F384" s="1" t="s">
        <v>843</v>
      </c>
      <c r="G384" s="1" t="s">
        <v>90</v>
      </c>
      <c r="H384" s="1" t="s">
        <v>1341</v>
      </c>
      <c r="I384" s="1" t="s">
        <v>91</v>
      </c>
      <c r="J384" s="1" t="s">
        <v>1118</v>
      </c>
      <c r="K384" s="1" t="s">
        <v>5643</v>
      </c>
      <c r="L384" s="1" t="s">
        <v>5630</v>
      </c>
      <c r="M384" s="1" t="s">
        <v>793</v>
      </c>
      <c r="N384" s="1" t="s">
        <v>41</v>
      </c>
      <c r="O384" s="1" t="s">
        <v>1215</v>
      </c>
      <c r="P384" s="1"/>
      <c r="Q384" s="1" t="s">
        <v>92</v>
      </c>
      <c r="R384" s="1" t="s">
        <v>544</v>
      </c>
      <c r="S384" s="1" t="s">
        <v>545</v>
      </c>
      <c r="T384" s="1"/>
      <c r="U384" s="1"/>
      <c r="V384" s="1" t="s">
        <v>966</v>
      </c>
      <c r="W384" s="1" t="s">
        <v>967</v>
      </c>
      <c r="X384" s="1"/>
      <c r="Y384" s="25">
        <v>43402.644432870373</v>
      </c>
      <c r="Z384" s="106" t="s">
        <v>548</v>
      </c>
      <c r="AA384" s="1" t="str">
        <f>IF(ISNA(VLOOKUP(C384,'Extract -prev'!C:I,6,0)),"Yes",IF(OR(VLOOKUP(C384,'Extract -prev'!C:I,6,0)="Closed",VLOOKUP(C384,'Extract -prev'!C:I,6,0)="Resolved"),"No","Yes"))</f>
        <v>No</v>
      </c>
      <c r="AB384" s="1" t="s">
        <v>548</v>
      </c>
      <c r="AC384" s="1"/>
      <c r="AD384" s="1"/>
    </row>
    <row r="385" spans="1:30" x14ac:dyDescent="0.25">
      <c r="A385" s="1" t="s">
        <v>676</v>
      </c>
      <c r="B385" s="1" t="s">
        <v>562</v>
      </c>
      <c r="C385" s="1" t="s">
        <v>5634</v>
      </c>
      <c r="D385" s="25">
        <v>43399.918078703704</v>
      </c>
      <c r="E385" s="25">
        <v>43402.646296296298</v>
      </c>
      <c r="F385" s="1" t="s">
        <v>833</v>
      </c>
      <c r="G385" s="1" t="s">
        <v>90</v>
      </c>
      <c r="H385" s="1" t="s">
        <v>1341</v>
      </c>
      <c r="I385" s="1" t="s">
        <v>91</v>
      </c>
      <c r="J385" s="1" t="s">
        <v>1118</v>
      </c>
      <c r="K385" s="1" t="s">
        <v>5635</v>
      </c>
      <c r="L385" s="1" t="s">
        <v>2239</v>
      </c>
      <c r="M385" s="1" t="s">
        <v>793</v>
      </c>
      <c r="N385" s="1" t="s">
        <v>929</v>
      </c>
      <c r="O385" s="1" t="s">
        <v>948</v>
      </c>
      <c r="P385" s="1"/>
      <c r="Q385" s="1" t="s">
        <v>92</v>
      </c>
      <c r="R385" s="1" t="s">
        <v>544</v>
      </c>
      <c r="S385" s="1" t="s">
        <v>545</v>
      </c>
      <c r="T385" s="1"/>
      <c r="U385" s="1"/>
      <c r="V385" s="1" t="s">
        <v>1321</v>
      </c>
      <c r="W385" s="1" t="s">
        <v>964</v>
      </c>
      <c r="X385" s="1"/>
      <c r="Y385" s="25">
        <v>43402.646608796298</v>
      </c>
      <c r="Z385" s="106" t="s">
        <v>548</v>
      </c>
      <c r="AA385" s="1" t="str">
        <f>IF(ISNA(VLOOKUP(C385,'Extract -prev'!C:I,6,0)),"Yes",IF(OR(VLOOKUP(C385,'Extract -prev'!C:I,6,0)="Closed",VLOOKUP(C385,'Extract -prev'!C:I,6,0)="Resolved"),"No","Yes"))</f>
        <v>No</v>
      </c>
      <c r="AB385" s="1" t="s">
        <v>548</v>
      </c>
      <c r="AC385" s="1"/>
      <c r="AD385" s="1"/>
    </row>
    <row r="386" spans="1:30" x14ac:dyDescent="0.25">
      <c r="A386" s="1" t="s">
        <v>676</v>
      </c>
      <c r="B386" s="1" t="s">
        <v>562</v>
      </c>
      <c r="C386" s="1" t="s">
        <v>5070</v>
      </c>
      <c r="D386" s="25">
        <v>43396.893692129626</v>
      </c>
      <c r="E386" s="25">
        <v>43402.651620370372</v>
      </c>
      <c r="F386" s="1" t="s">
        <v>1192</v>
      </c>
      <c r="G386" s="1" t="s">
        <v>90</v>
      </c>
      <c r="H386" s="1" t="s">
        <v>1341</v>
      </c>
      <c r="I386" s="1" t="s">
        <v>91</v>
      </c>
      <c r="J386" s="1" t="s">
        <v>1118</v>
      </c>
      <c r="K386" s="1" t="s">
        <v>5071</v>
      </c>
      <c r="L386" s="1" t="s">
        <v>5676</v>
      </c>
      <c r="M386" s="1" t="s">
        <v>793</v>
      </c>
      <c r="N386" s="1" t="s">
        <v>929</v>
      </c>
      <c r="O386" s="1" t="s">
        <v>948</v>
      </c>
      <c r="P386" s="1"/>
      <c r="Q386" s="1" t="s">
        <v>92</v>
      </c>
      <c r="R386" s="1" t="s">
        <v>544</v>
      </c>
      <c r="S386" s="1" t="s">
        <v>545</v>
      </c>
      <c r="T386" s="1"/>
      <c r="U386" s="1"/>
      <c r="V386" s="1" t="s">
        <v>1300</v>
      </c>
      <c r="W386" s="1" t="s">
        <v>1301</v>
      </c>
      <c r="X386" s="1"/>
      <c r="Y386" s="25">
        <v>43402.651932870373</v>
      </c>
      <c r="Z386" s="106" t="s">
        <v>548</v>
      </c>
      <c r="AA386" s="1" t="str">
        <f>IF(ISNA(VLOOKUP(C386,'Extract -prev'!C:I,6,0)),"Yes",IF(OR(VLOOKUP(C386,'Extract -prev'!C:I,6,0)="Closed",VLOOKUP(C386,'Extract -prev'!C:I,6,0)="Resolved"),"No","Yes"))</f>
        <v>No</v>
      </c>
      <c r="AB386" s="1" t="s">
        <v>548</v>
      </c>
      <c r="AC386" s="1"/>
      <c r="AD386" s="1"/>
    </row>
    <row r="387" spans="1:30" x14ac:dyDescent="0.25">
      <c r="A387" s="1" t="s">
        <v>676</v>
      </c>
      <c r="B387" s="1" t="s">
        <v>562</v>
      </c>
      <c r="C387" s="1" t="s">
        <v>5639</v>
      </c>
      <c r="D387" s="25">
        <v>43399.873923611114</v>
      </c>
      <c r="E387" s="25">
        <v>43402.667534722219</v>
      </c>
      <c r="F387" s="1" t="s">
        <v>1493</v>
      </c>
      <c r="G387" s="1" t="s">
        <v>90</v>
      </c>
      <c r="H387" s="1" t="s">
        <v>1341</v>
      </c>
      <c r="I387" s="1" t="s">
        <v>91</v>
      </c>
      <c r="J387" s="1" t="s">
        <v>1118</v>
      </c>
      <c r="K387" s="1" t="s">
        <v>5640</v>
      </c>
      <c r="L387" s="1" t="s">
        <v>5641</v>
      </c>
      <c r="M387" s="1" t="s">
        <v>793</v>
      </c>
      <c r="N387" s="1" t="s">
        <v>40</v>
      </c>
      <c r="O387" s="1" t="s">
        <v>937</v>
      </c>
      <c r="P387" s="1"/>
      <c r="Q387" s="1" t="s">
        <v>92</v>
      </c>
      <c r="R387" s="1" t="s">
        <v>544</v>
      </c>
      <c r="S387" s="1" t="s">
        <v>545</v>
      </c>
      <c r="T387" s="1"/>
      <c r="U387" s="1"/>
      <c r="V387" s="1" t="s">
        <v>1300</v>
      </c>
      <c r="W387" s="1" t="s">
        <v>1301</v>
      </c>
      <c r="X387" s="1"/>
      <c r="Y387" s="25">
        <v>43402.667824074073</v>
      </c>
      <c r="Z387" s="106" t="s">
        <v>548</v>
      </c>
      <c r="AA387" s="1" t="str">
        <f>IF(ISNA(VLOOKUP(C387,'Extract -prev'!C:I,6,0)),"Yes",IF(OR(VLOOKUP(C387,'Extract -prev'!C:I,6,0)="Closed",VLOOKUP(C387,'Extract -prev'!C:I,6,0)="Resolved"),"No","Yes"))</f>
        <v>No</v>
      </c>
      <c r="AB387" s="1" t="s">
        <v>548</v>
      </c>
      <c r="AC387" s="1"/>
      <c r="AD387" s="1"/>
    </row>
    <row r="388" spans="1:30" x14ac:dyDescent="0.25">
      <c r="A388" s="1" t="s">
        <v>676</v>
      </c>
      <c r="B388" s="1" t="s">
        <v>562</v>
      </c>
      <c r="C388" s="1" t="s">
        <v>5583</v>
      </c>
      <c r="D388" s="25">
        <v>43400.782430555555</v>
      </c>
      <c r="E388" s="25">
        <v>43402.723865740743</v>
      </c>
      <c r="F388" s="1" t="s">
        <v>1493</v>
      </c>
      <c r="G388" s="1" t="s">
        <v>90</v>
      </c>
      <c r="H388" s="1" t="s">
        <v>1341</v>
      </c>
      <c r="I388" s="1" t="s">
        <v>91</v>
      </c>
      <c r="J388" s="1" t="s">
        <v>1118</v>
      </c>
      <c r="K388" s="1" t="s">
        <v>5584</v>
      </c>
      <c r="L388" s="1" t="s">
        <v>5585</v>
      </c>
      <c r="M388" s="1" t="s">
        <v>793</v>
      </c>
      <c r="N388" s="1" t="s">
        <v>3365</v>
      </c>
      <c r="O388" s="1" t="s">
        <v>3396</v>
      </c>
      <c r="P388" s="1"/>
      <c r="Q388" s="1" t="s">
        <v>92</v>
      </c>
      <c r="R388" s="1" t="s">
        <v>544</v>
      </c>
      <c r="S388" s="1" t="s">
        <v>545</v>
      </c>
      <c r="T388" s="1"/>
      <c r="U388" s="1"/>
      <c r="V388" s="1" t="s">
        <v>1223</v>
      </c>
      <c r="W388" s="1" t="s">
        <v>1224</v>
      </c>
      <c r="X388" s="1"/>
      <c r="Y388" s="25">
        <v>43402.724143518521</v>
      </c>
      <c r="Z388" s="106" t="s">
        <v>548</v>
      </c>
      <c r="AA388" s="1" t="str">
        <f>IF(ISNA(VLOOKUP(C388,'Extract -prev'!C:I,6,0)),"Yes",IF(OR(VLOOKUP(C388,'Extract -prev'!C:I,6,0)="Closed",VLOOKUP(C388,'Extract -prev'!C:I,6,0)="Resolved"),"No","Yes"))</f>
        <v>No</v>
      </c>
      <c r="AB388" s="1" t="s">
        <v>548</v>
      </c>
      <c r="AC388" s="1"/>
      <c r="AD388" s="1"/>
    </row>
    <row r="389" spans="1:30" x14ac:dyDescent="0.25">
      <c r="A389" s="1" t="s">
        <v>676</v>
      </c>
      <c r="B389" s="1" t="s">
        <v>562</v>
      </c>
      <c r="C389" s="1" t="s">
        <v>5246</v>
      </c>
      <c r="D389" s="25">
        <v>43398.09615740741</v>
      </c>
      <c r="E389" s="25">
        <v>43402.735381944447</v>
      </c>
      <c r="F389" s="1" t="s">
        <v>1440</v>
      </c>
      <c r="G389" s="1" t="s">
        <v>90</v>
      </c>
      <c r="H389" s="1" t="s">
        <v>1341</v>
      </c>
      <c r="I389" s="1" t="s">
        <v>91</v>
      </c>
      <c r="J389" s="1" t="s">
        <v>1118</v>
      </c>
      <c r="K389" s="1" t="s">
        <v>5247</v>
      </c>
      <c r="L389" s="1" t="s">
        <v>5667</v>
      </c>
      <c r="M389" s="1"/>
      <c r="N389" s="1"/>
      <c r="O389" s="1"/>
      <c r="P389" s="1"/>
      <c r="Q389" s="1" t="s">
        <v>92</v>
      </c>
      <c r="R389" s="1" t="s">
        <v>544</v>
      </c>
      <c r="S389" s="1" t="s">
        <v>545</v>
      </c>
      <c r="T389" s="1"/>
      <c r="U389" s="1"/>
      <c r="V389" s="1" t="s">
        <v>1254</v>
      </c>
      <c r="W389" s="1" t="s">
        <v>1255</v>
      </c>
      <c r="X389" s="1"/>
      <c r="Y389" s="25">
        <v>43402.735659722224</v>
      </c>
      <c r="Z389" s="106" t="s">
        <v>548</v>
      </c>
      <c r="AA389" s="1" t="str">
        <f>IF(ISNA(VLOOKUP(C389,'Extract -prev'!C:I,6,0)),"Yes",IF(OR(VLOOKUP(C389,'Extract -prev'!C:I,6,0)="Closed",VLOOKUP(C389,'Extract -prev'!C:I,6,0)="Resolved"),"No","Yes"))</f>
        <v>No</v>
      </c>
      <c r="AB389" s="1" t="s">
        <v>548</v>
      </c>
      <c r="AC389" s="1"/>
      <c r="AD389" s="1"/>
    </row>
    <row r="390" spans="1:30" x14ac:dyDescent="0.25">
      <c r="A390" s="1" t="s">
        <v>676</v>
      </c>
      <c r="B390" s="1" t="s">
        <v>562</v>
      </c>
      <c r="C390" s="1" t="s">
        <v>5606</v>
      </c>
      <c r="D390" s="25">
        <v>43400.15896990741</v>
      </c>
      <c r="E390" s="25">
        <v>43402.736643518518</v>
      </c>
      <c r="F390" s="1" t="s">
        <v>1493</v>
      </c>
      <c r="G390" s="1" t="s">
        <v>90</v>
      </c>
      <c r="H390" s="1" t="s">
        <v>1341</v>
      </c>
      <c r="I390" s="1" t="s">
        <v>91</v>
      </c>
      <c r="J390" s="1" t="s">
        <v>1118</v>
      </c>
      <c r="K390" s="1" t="s">
        <v>5607</v>
      </c>
      <c r="L390" s="1" t="s">
        <v>5608</v>
      </c>
      <c r="M390" s="1" t="s">
        <v>793</v>
      </c>
      <c r="N390" s="1" t="s">
        <v>40</v>
      </c>
      <c r="O390" s="1" t="s">
        <v>937</v>
      </c>
      <c r="P390" s="1"/>
      <c r="Q390" s="1" t="s">
        <v>92</v>
      </c>
      <c r="R390" s="1" t="s">
        <v>544</v>
      </c>
      <c r="S390" s="1" t="s">
        <v>545</v>
      </c>
      <c r="T390" s="1"/>
      <c r="U390" s="1"/>
      <c r="V390" s="1" t="s">
        <v>1321</v>
      </c>
      <c r="W390" s="1" t="s">
        <v>964</v>
      </c>
      <c r="X390" s="1"/>
      <c r="Y390" s="25">
        <v>43402.736909722225</v>
      </c>
      <c r="Z390" s="106" t="s">
        <v>548</v>
      </c>
      <c r="AA390" s="1" t="str">
        <f>IF(ISNA(VLOOKUP(C390,'Extract -prev'!C:I,6,0)),"Yes",IF(OR(VLOOKUP(C390,'Extract -prev'!C:I,6,0)="Closed",VLOOKUP(C390,'Extract -prev'!C:I,6,0)="Resolved"),"No","Yes"))</f>
        <v>No</v>
      </c>
      <c r="AB390" s="1" t="s">
        <v>548</v>
      </c>
      <c r="AC390" s="1"/>
      <c r="AD390" s="1"/>
    </row>
    <row r="391" spans="1:30" x14ac:dyDescent="0.25">
      <c r="A391" s="1" t="s">
        <v>676</v>
      </c>
      <c r="B391" s="1" t="s">
        <v>562</v>
      </c>
      <c r="C391" s="1" t="s">
        <v>5218</v>
      </c>
      <c r="D391" s="25">
        <v>43398.501238425924</v>
      </c>
      <c r="E391" s="25">
        <v>43402.738981481481</v>
      </c>
      <c r="F391" s="1" t="s">
        <v>1440</v>
      </c>
      <c r="G391" s="1" t="s">
        <v>90</v>
      </c>
      <c r="H391" s="1" t="s">
        <v>1341</v>
      </c>
      <c r="I391" s="1" t="s">
        <v>91</v>
      </c>
      <c r="J391" s="1" t="s">
        <v>1118</v>
      </c>
      <c r="K391" s="1" t="s">
        <v>5219</v>
      </c>
      <c r="L391" s="1" t="s">
        <v>5662</v>
      </c>
      <c r="M391" s="1" t="s">
        <v>793</v>
      </c>
      <c r="N391" s="1" t="s">
        <v>40</v>
      </c>
      <c r="O391" s="1" t="s">
        <v>1256</v>
      </c>
      <c r="P391" s="1"/>
      <c r="Q391" s="1" t="s">
        <v>92</v>
      </c>
      <c r="R391" s="1" t="s">
        <v>544</v>
      </c>
      <c r="S391" s="1" t="s">
        <v>545</v>
      </c>
      <c r="T391" s="1"/>
      <c r="U391" s="1"/>
      <c r="V391" s="1" t="s">
        <v>1326</v>
      </c>
      <c r="W391" s="1" t="s">
        <v>1327</v>
      </c>
      <c r="X391" s="1"/>
      <c r="Y391" s="25">
        <v>43402.739259259259</v>
      </c>
      <c r="Z391" s="106" t="s">
        <v>548</v>
      </c>
      <c r="AA391" s="1" t="str">
        <f>IF(ISNA(VLOOKUP(C391,'Extract -prev'!C:I,6,0)),"Yes",IF(OR(VLOOKUP(C391,'Extract -prev'!C:I,6,0)="Closed",VLOOKUP(C391,'Extract -prev'!C:I,6,0)="Resolved"),"No","Yes"))</f>
        <v>No</v>
      </c>
      <c r="AB391" s="1" t="s">
        <v>548</v>
      </c>
      <c r="AC391" s="1"/>
      <c r="AD391" s="1"/>
    </row>
    <row r="392" spans="1:30" x14ac:dyDescent="0.25">
      <c r="A392" s="1" t="s">
        <v>676</v>
      </c>
      <c r="B392" s="1" t="s">
        <v>562</v>
      </c>
      <c r="C392" s="1" t="s">
        <v>5214</v>
      </c>
      <c r="D392" s="25">
        <v>43398.646747685183</v>
      </c>
      <c r="E392" s="25">
        <v>43402.742581018516</v>
      </c>
      <c r="F392" s="1" t="s">
        <v>1440</v>
      </c>
      <c r="G392" s="1" t="s">
        <v>90</v>
      </c>
      <c r="H392" s="1" t="s">
        <v>1341</v>
      </c>
      <c r="I392" s="1" t="s">
        <v>91</v>
      </c>
      <c r="J392" s="1" t="s">
        <v>1118</v>
      </c>
      <c r="K392" s="1" t="s">
        <v>5215</v>
      </c>
      <c r="L392" s="1" t="s">
        <v>5661</v>
      </c>
      <c r="M392" s="1"/>
      <c r="N392" s="1"/>
      <c r="O392" s="1"/>
      <c r="P392" s="1"/>
      <c r="Q392" s="1" t="s">
        <v>92</v>
      </c>
      <c r="R392" s="1" t="s">
        <v>544</v>
      </c>
      <c r="S392" s="1" t="s">
        <v>545</v>
      </c>
      <c r="T392" s="1"/>
      <c r="U392" s="1"/>
      <c r="V392" s="1" t="s">
        <v>1398</v>
      </c>
      <c r="W392" s="1" t="s">
        <v>1399</v>
      </c>
      <c r="X392" s="1"/>
      <c r="Y392" s="25">
        <v>43402.742858796293</v>
      </c>
      <c r="Z392" s="106" t="s">
        <v>548</v>
      </c>
      <c r="AA392" s="1" t="str">
        <f>IF(ISNA(VLOOKUP(C392,'Extract -prev'!C:I,6,0)),"Yes",IF(OR(VLOOKUP(C392,'Extract -prev'!C:I,6,0)="Closed",VLOOKUP(C392,'Extract -prev'!C:I,6,0)="Resolved"),"No","Yes"))</f>
        <v>No</v>
      </c>
      <c r="AB392" s="1" t="s">
        <v>548</v>
      </c>
      <c r="AC392" s="1"/>
      <c r="AD392" s="1"/>
    </row>
    <row r="393" spans="1:30" x14ac:dyDescent="0.25">
      <c r="A393" s="1" t="s">
        <v>676</v>
      </c>
      <c r="B393" s="1" t="s">
        <v>562</v>
      </c>
      <c r="C393" s="1" t="s">
        <v>5625</v>
      </c>
      <c r="D393" s="25">
        <v>43399.937824074077</v>
      </c>
      <c r="E393" s="25">
        <v>43402.746354166666</v>
      </c>
      <c r="F393" s="1" t="s">
        <v>1493</v>
      </c>
      <c r="G393" s="1" t="s">
        <v>90</v>
      </c>
      <c r="H393" s="1" t="s">
        <v>1341</v>
      </c>
      <c r="I393" s="1" t="s">
        <v>91</v>
      </c>
      <c r="J393" s="1" t="s">
        <v>1118</v>
      </c>
      <c r="K393" s="1" t="s">
        <v>5626</v>
      </c>
      <c r="L393" s="1" t="s">
        <v>5627</v>
      </c>
      <c r="M393" s="1" t="s">
        <v>793</v>
      </c>
      <c r="N393" s="1" t="s">
        <v>40</v>
      </c>
      <c r="O393" s="1" t="s">
        <v>602</v>
      </c>
      <c r="P393" s="1"/>
      <c r="Q393" s="1" t="s">
        <v>92</v>
      </c>
      <c r="R393" s="1" t="s">
        <v>544</v>
      </c>
      <c r="S393" s="1" t="s">
        <v>545</v>
      </c>
      <c r="T393" s="1"/>
      <c r="U393" s="1"/>
      <c r="V393" s="1" t="s">
        <v>1415</v>
      </c>
      <c r="W393" s="1" t="s">
        <v>1416</v>
      </c>
      <c r="X393" s="1"/>
      <c r="Y393" s="25">
        <v>43402.74664351852</v>
      </c>
      <c r="Z393" s="106" t="s">
        <v>548</v>
      </c>
      <c r="AA393" s="1" t="str">
        <f>IF(ISNA(VLOOKUP(C393,'Extract -prev'!C:I,6,0)),"Yes",IF(OR(VLOOKUP(C393,'Extract -prev'!C:I,6,0)="Closed",VLOOKUP(C393,'Extract -prev'!C:I,6,0)="Resolved"),"No","Yes"))</f>
        <v>No</v>
      </c>
      <c r="AB393" s="1" t="s">
        <v>548</v>
      </c>
      <c r="AC393" s="1"/>
      <c r="AD393" s="1"/>
    </row>
    <row r="394" spans="1:30" x14ac:dyDescent="0.25">
      <c r="A394" s="1" t="s">
        <v>676</v>
      </c>
      <c r="B394" s="1" t="s">
        <v>562</v>
      </c>
      <c r="C394" s="1" t="s">
        <v>5588</v>
      </c>
      <c r="D394" s="25">
        <v>43400.745300925926</v>
      </c>
      <c r="E394" s="25">
        <v>43402.768958333334</v>
      </c>
      <c r="F394" s="1" t="s">
        <v>1192</v>
      </c>
      <c r="G394" s="1" t="s">
        <v>90</v>
      </c>
      <c r="H394" s="1" t="s">
        <v>1341</v>
      </c>
      <c r="I394" s="1" t="s">
        <v>91</v>
      </c>
      <c r="J394" s="1" t="s">
        <v>1118</v>
      </c>
      <c r="K394" s="1" t="s">
        <v>5589</v>
      </c>
      <c r="L394" s="1" t="s">
        <v>5590</v>
      </c>
      <c r="M394" s="1" t="s">
        <v>793</v>
      </c>
      <c r="N394" s="1" t="s">
        <v>41</v>
      </c>
      <c r="O394" s="1" t="s">
        <v>1215</v>
      </c>
      <c r="P394" s="1"/>
      <c r="Q394" s="1" t="s">
        <v>92</v>
      </c>
      <c r="R394" s="1" t="s">
        <v>544</v>
      </c>
      <c r="S394" s="1" t="s">
        <v>545</v>
      </c>
      <c r="T394" s="1"/>
      <c r="U394" s="1"/>
      <c r="V394" s="1" t="s">
        <v>1223</v>
      </c>
      <c r="W394" s="1" t="s">
        <v>1224</v>
      </c>
      <c r="X394" s="1"/>
      <c r="Y394" s="25">
        <v>43402.769236111111</v>
      </c>
      <c r="Z394" s="106" t="s">
        <v>548</v>
      </c>
      <c r="AA394" s="1" t="str">
        <f>IF(ISNA(VLOOKUP(C394,'Extract -prev'!C:I,6,0)),"Yes",IF(OR(VLOOKUP(C394,'Extract -prev'!C:I,6,0)="Closed",VLOOKUP(C394,'Extract -prev'!C:I,6,0)="Resolved"),"No","Yes"))</f>
        <v>No</v>
      </c>
      <c r="AB394" s="1" t="s">
        <v>548</v>
      </c>
      <c r="AC394" s="1"/>
      <c r="AD394" s="1"/>
    </row>
    <row r="395" spans="1:30" x14ac:dyDescent="0.25">
      <c r="A395" s="1" t="s">
        <v>676</v>
      </c>
      <c r="B395" s="1" t="s">
        <v>562</v>
      </c>
      <c r="C395" s="1" t="s">
        <v>5615</v>
      </c>
      <c r="D395" s="25">
        <v>43400.155891203707</v>
      </c>
      <c r="E395" s="25">
        <v>43402.771736111114</v>
      </c>
      <c r="F395" s="1" t="s">
        <v>1192</v>
      </c>
      <c r="G395" s="1" t="s">
        <v>90</v>
      </c>
      <c r="H395" s="1" t="s">
        <v>1341</v>
      </c>
      <c r="I395" s="1" t="s">
        <v>91</v>
      </c>
      <c r="J395" s="1" t="s">
        <v>1118</v>
      </c>
      <c r="K395" s="1" t="s">
        <v>5616</v>
      </c>
      <c r="L395" s="1" t="s">
        <v>5617</v>
      </c>
      <c r="M395" s="1" t="s">
        <v>793</v>
      </c>
      <c r="N395" s="1" t="s">
        <v>41</v>
      </c>
      <c r="O395" s="1" t="s">
        <v>1005</v>
      </c>
      <c r="P395" s="1"/>
      <c r="Q395" s="1" t="s">
        <v>92</v>
      </c>
      <c r="R395" s="1" t="s">
        <v>544</v>
      </c>
      <c r="S395" s="1" t="s">
        <v>545</v>
      </c>
      <c r="T395" s="1"/>
      <c r="U395" s="1"/>
      <c r="V395" s="1" t="s">
        <v>1254</v>
      </c>
      <c r="W395" s="1" t="s">
        <v>1255</v>
      </c>
      <c r="X395" s="1"/>
      <c r="Y395" s="25">
        <v>43402.772013888891</v>
      </c>
      <c r="Z395" s="106" t="s">
        <v>548</v>
      </c>
      <c r="AA395" s="1" t="str">
        <f>IF(ISNA(VLOOKUP(C395,'Extract -prev'!C:I,6,0)),"Yes",IF(OR(VLOOKUP(C395,'Extract -prev'!C:I,6,0)="Closed",VLOOKUP(C395,'Extract -prev'!C:I,6,0)="Resolved"),"No","Yes"))</f>
        <v>No</v>
      </c>
      <c r="AB395" s="1" t="s">
        <v>548</v>
      </c>
      <c r="AC395" s="1"/>
      <c r="AD395" s="1"/>
    </row>
    <row r="396" spans="1:30" x14ac:dyDescent="0.25">
      <c r="A396" s="1" t="s">
        <v>676</v>
      </c>
      <c r="B396" s="1" t="s">
        <v>562</v>
      </c>
      <c r="C396" s="1" t="s">
        <v>5631</v>
      </c>
      <c r="D396" s="25">
        <v>43399.913877314815</v>
      </c>
      <c r="E396" s="25">
        <v>43402.774398148147</v>
      </c>
      <c r="F396" s="1" t="s">
        <v>1192</v>
      </c>
      <c r="G396" s="1" t="s">
        <v>90</v>
      </c>
      <c r="H396" s="1" t="s">
        <v>1341</v>
      </c>
      <c r="I396" s="1" t="s">
        <v>91</v>
      </c>
      <c r="J396" s="1" t="s">
        <v>1118</v>
      </c>
      <c r="K396" s="1" t="s">
        <v>5632</v>
      </c>
      <c r="L396" s="1" t="s">
        <v>5633</v>
      </c>
      <c r="M396" s="1" t="s">
        <v>793</v>
      </c>
      <c r="N396" s="1" t="s">
        <v>41</v>
      </c>
      <c r="O396" s="1" t="s">
        <v>934</v>
      </c>
      <c r="P396" s="1"/>
      <c r="Q396" s="1" t="s">
        <v>92</v>
      </c>
      <c r="R396" s="1" t="s">
        <v>544</v>
      </c>
      <c r="S396" s="1" t="s">
        <v>545</v>
      </c>
      <c r="T396" s="1"/>
      <c r="U396" s="1"/>
      <c r="V396" s="1" t="s">
        <v>1321</v>
      </c>
      <c r="W396" s="1" t="s">
        <v>964</v>
      </c>
      <c r="X396" s="1"/>
      <c r="Y396" s="25">
        <v>43402.774675925924</v>
      </c>
      <c r="Z396" s="106" t="s">
        <v>548</v>
      </c>
      <c r="AA396" s="1" t="str">
        <f>IF(ISNA(VLOOKUP(C396,'Extract -prev'!C:I,6,0)),"Yes",IF(OR(VLOOKUP(C396,'Extract -prev'!C:I,6,0)="Closed",VLOOKUP(C396,'Extract -prev'!C:I,6,0)="Resolved"),"No","Yes"))</f>
        <v>No</v>
      </c>
      <c r="AB396" s="1" t="s">
        <v>548</v>
      </c>
      <c r="AC396" s="1"/>
      <c r="AD396" s="1"/>
    </row>
    <row r="397" spans="1:30" x14ac:dyDescent="0.25">
      <c r="A397" s="1" t="s">
        <v>676</v>
      </c>
      <c r="B397" s="1" t="s">
        <v>562</v>
      </c>
      <c r="C397" s="1" t="s">
        <v>5447</v>
      </c>
      <c r="D397" s="25">
        <v>43399.562199074076</v>
      </c>
      <c r="E397" s="25">
        <v>43402.778194444443</v>
      </c>
      <c r="F397" s="1" t="s">
        <v>1192</v>
      </c>
      <c r="G397" s="1" t="s">
        <v>90</v>
      </c>
      <c r="H397" s="1" t="s">
        <v>1341</v>
      </c>
      <c r="I397" s="1" t="s">
        <v>91</v>
      </c>
      <c r="J397" s="1" t="s">
        <v>1118</v>
      </c>
      <c r="K397" s="1" t="s">
        <v>5448</v>
      </c>
      <c r="L397" s="1" t="s">
        <v>5644</v>
      </c>
      <c r="M397" s="1" t="s">
        <v>793</v>
      </c>
      <c r="N397" s="1" t="s">
        <v>41</v>
      </c>
      <c r="O397" s="1" t="s">
        <v>3374</v>
      </c>
      <c r="P397" s="1"/>
      <c r="Q397" s="1" t="s">
        <v>92</v>
      </c>
      <c r="R397" s="1" t="s">
        <v>544</v>
      </c>
      <c r="S397" s="1" t="s">
        <v>545</v>
      </c>
      <c r="T397" s="1"/>
      <c r="U397" s="1"/>
      <c r="V397" s="1" t="s">
        <v>1396</v>
      </c>
      <c r="W397" s="1" t="s">
        <v>1397</v>
      </c>
      <c r="X397" s="1"/>
      <c r="Y397" s="25">
        <v>43402.778495370374</v>
      </c>
      <c r="Z397" s="106" t="s">
        <v>548</v>
      </c>
      <c r="AA397" s="1" t="str">
        <f>IF(ISNA(VLOOKUP(C397,'Extract -prev'!C:I,6,0)),"Yes",IF(OR(VLOOKUP(C397,'Extract -prev'!C:I,6,0)="Closed",VLOOKUP(C397,'Extract -prev'!C:I,6,0)="Resolved"),"No","Yes"))</f>
        <v>No</v>
      </c>
      <c r="AB397" s="1" t="s">
        <v>548</v>
      </c>
      <c r="AC397" s="1"/>
      <c r="AD397" s="1"/>
    </row>
    <row r="398" spans="1:30" x14ac:dyDescent="0.25">
      <c r="A398" s="1" t="s">
        <v>676</v>
      </c>
      <c r="B398" s="1" t="s">
        <v>562</v>
      </c>
      <c r="C398" s="1" t="s">
        <v>5451</v>
      </c>
      <c r="D398" s="25">
        <v>43399.512326388889</v>
      </c>
      <c r="E398" s="25">
        <v>43402.79047453704</v>
      </c>
      <c r="F398" s="1" t="s">
        <v>833</v>
      </c>
      <c r="G398" s="1" t="s">
        <v>90</v>
      </c>
      <c r="H398" s="1" t="s">
        <v>1341</v>
      </c>
      <c r="I398" s="1" t="s">
        <v>91</v>
      </c>
      <c r="J398" s="1" t="s">
        <v>1118</v>
      </c>
      <c r="K398" s="1" t="s">
        <v>5452</v>
      </c>
      <c r="L398" s="1" t="s">
        <v>5645</v>
      </c>
      <c r="M398" s="1" t="s">
        <v>793</v>
      </c>
      <c r="N398" s="1" t="s">
        <v>41</v>
      </c>
      <c r="O398" s="1" t="s">
        <v>934</v>
      </c>
      <c r="P398" s="1"/>
      <c r="Q398" s="1" t="s">
        <v>92</v>
      </c>
      <c r="R398" s="1" t="s">
        <v>544</v>
      </c>
      <c r="S398" s="1" t="s">
        <v>545</v>
      </c>
      <c r="T398" s="1"/>
      <c r="U398" s="1"/>
      <c r="V398" s="1" t="s">
        <v>1326</v>
      </c>
      <c r="W398" s="1" t="s">
        <v>1327</v>
      </c>
      <c r="X398" s="1"/>
      <c r="Y398" s="25">
        <v>43402.790752314817</v>
      </c>
      <c r="Z398" s="106" t="s">
        <v>548</v>
      </c>
      <c r="AA398" s="1" t="str">
        <f>IF(ISNA(VLOOKUP(C398,'Extract -prev'!C:I,6,0)),"Yes",IF(OR(VLOOKUP(C398,'Extract -prev'!C:I,6,0)="Closed",VLOOKUP(C398,'Extract -prev'!C:I,6,0)="Resolved"),"No","Yes"))</f>
        <v>No</v>
      </c>
      <c r="AB398" s="1" t="s">
        <v>548</v>
      </c>
      <c r="AC398" s="1"/>
      <c r="AD398" s="1"/>
    </row>
    <row r="399" spans="1:30" x14ac:dyDescent="0.25">
      <c r="A399" s="1" t="s">
        <v>676</v>
      </c>
      <c r="B399" s="1" t="s">
        <v>562</v>
      </c>
      <c r="C399" s="1" t="s">
        <v>5597</v>
      </c>
      <c r="D399" s="25">
        <v>43400.174791666665</v>
      </c>
      <c r="E399" s="25">
        <v>43402.803993055553</v>
      </c>
      <c r="F399" s="1" t="s">
        <v>1196</v>
      </c>
      <c r="G399" s="1" t="s">
        <v>90</v>
      </c>
      <c r="H399" s="1" t="s">
        <v>1341</v>
      </c>
      <c r="I399" s="1" t="s">
        <v>91</v>
      </c>
      <c r="J399" s="1" t="s">
        <v>1118</v>
      </c>
      <c r="K399" s="1" t="s">
        <v>5598</v>
      </c>
      <c r="L399" s="1" t="s">
        <v>5599</v>
      </c>
      <c r="M399" s="1" t="s">
        <v>793</v>
      </c>
      <c r="N399" s="1" t="s">
        <v>40</v>
      </c>
      <c r="O399" s="1" t="s">
        <v>1256</v>
      </c>
      <c r="P399" s="1"/>
      <c r="Q399" s="1" t="s">
        <v>92</v>
      </c>
      <c r="R399" s="1" t="s">
        <v>544</v>
      </c>
      <c r="S399" s="1" t="s">
        <v>545</v>
      </c>
      <c r="T399" s="1"/>
      <c r="U399" s="1"/>
      <c r="V399" s="1" t="s">
        <v>1254</v>
      </c>
      <c r="W399" s="1" t="s">
        <v>1255</v>
      </c>
      <c r="X399" s="1"/>
      <c r="Y399" s="25">
        <v>43402.804270833331</v>
      </c>
      <c r="Z399" s="106" t="s">
        <v>548</v>
      </c>
      <c r="AA399" s="1" t="str">
        <f>IF(ISNA(VLOOKUP(C399,'Extract -prev'!C:I,6,0)),"Yes",IF(OR(VLOOKUP(C399,'Extract -prev'!C:I,6,0)="Closed",VLOOKUP(C399,'Extract -prev'!C:I,6,0)="Resolved"),"No","Yes"))</f>
        <v>No</v>
      </c>
      <c r="AB399" s="1" t="s">
        <v>548</v>
      </c>
      <c r="AC399" s="1"/>
      <c r="AD399" s="1"/>
    </row>
    <row r="400" spans="1:30" x14ac:dyDescent="0.25">
      <c r="A400" s="1" t="s">
        <v>676</v>
      </c>
      <c r="B400" s="1" t="s">
        <v>562</v>
      </c>
      <c r="C400" s="1" t="s">
        <v>5503</v>
      </c>
      <c r="D400" s="25">
        <v>43398.884317129632</v>
      </c>
      <c r="E400" s="25">
        <v>43402.807129629633</v>
      </c>
      <c r="F400" s="1" t="s">
        <v>1440</v>
      </c>
      <c r="G400" s="1" t="s">
        <v>90</v>
      </c>
      <c r="H400" s="1" t="s">
        <v>1341</v>
      </c>
      <c r="I400" s="1" t="s">
        <v>91</v>
      </c>
      <c r="J400" s="1" t="s">
        <v>1118</v>
      </c>
      <c r="K400" s="1" t="s">
        <v>5412</v>
      </c>
      <c r="L400" s="1" t="s">
        <v>5655</v>
      </c>
      <c r="M400" s="1"/>
      <c r="N400" s="1"/>
      <c r="O400" s="1"/>
      <c r="P400" s="1"/>
      <c r="Q400" s="1" t="s">
        <v>92</v>
      </c>
      <c r="R400" s="1" t="s">
        <v>544</v>
      </c>
      <c r="S400" s="1" t="s">
        <v>545</v>
      </c>
      <c r="T400" s="1"/>
      <c r="U400" s="1"/>
      <c r="V400" s="1" t="s">
        <v>4602</v>
      </c>
      <c r="W400" s="1" t="s">
        <v>4603</v>
      </c>
      <c r="X400" s="1"/>
      <c r="Y400" s="25">
        <v>43402.807430555556</v>
      </c>
      <c r="Z400" s="106" t="s">
        <v>548</v>
      </c>
      <c r="AA400" s="1" t="str">
        <f>IF(ISNA(VLOOKUP(C400,'Extract -prev'!C:I,6,0)),"Yes",IF(OR(VLOOKUP(C400,'Extract -prev'!C:I,6,0)="Closed",VLOOKUP(C400,'Extract -prev'!C:I,6,0)="Resolved"),"No","Yes"))</f>
        <v>No</v>
      </c>
      <c r="AB400" s="1" t="s">
        <v>548</v>
      </c>
      <c r="AC400" s="1"/>
      <c r="AD400" s="1"/>
    </row>
    <row r="401" spans="1:30" x14ac:dyDescent="0.25">
      <c r="A401" s="1" t="s">
        <v>676</v>
      </c>
      <c r="B401" s="1" t="s">
        <v>562</v>
      </c>
      <c r="C401" s="32" t="s">
        <v>5726</v>
      </c>
      <c r="D401" s="25">
        <v>43400.132349537038</v>
      </c>
      <c r="E401" s="25">
        <v>43402.809479166666</v>
      </c>
      <c r="F401" s="1" t="s">
        <v>1196</v>
      </c>
      <c r="G401" s="1" t="s">
        <v>90</v>
      </c>
      <c r="H401" s="1" t="s">
        <v>1341</v>
      </c>
      <c r="I401" s="1" t="s">
        <v>91</v>
      </c>
      <c r="J401" s="1" t="s">
        <v>1118</v>
      </c>
      <c r="K401" s="1" t="s">
        <v>5727</v>
      </c>
      <c r="L401" s="1" t="s">
        <v>5926</v>
      </c>
      <c r="M401" s="1" t="s">
        <v>793</v>
      </c>
      <c r="N401" s="1" t="s">
        <v>40</v>
      </c>
      <c r="O401" s="1" t="s">
        <v>1256</v>
      </c>
      <c r="P401" s="1"/>
      <c r="Q401" s="1" t="s">
        <v>92</v>
      </c>
      <c r="R401" s="1" t="s">
        <v>544</v>
      </c>
      <c r="S401" s="1" t="s">
        <v>545</v>
      </c>
      <c r="T401" s="1"/>
      <c r="U401" s="1"/>
      <c r="V401" s="1" t="s">
        <v>1254</v>
      </c>
      <c r="W401" s="1" t="s">
        <v>1255</v>
      </c>
      <c r="X401" s="1"/>
      <c r="Y401" s="25">
        <v>43402.80976851852</v>
      </c>
      <c r="Z401" s="106" t="s">
        <v>548</v>
      </c>
      <c r="AA401" s="1" t="str">
        <f>IF(ISNA(VLOOKUP(C401,'Extract -prev'!C:I,6,0)),"Yes",IF(OR(VLOOKUP(C401,'Extract -prev'!C:I,6,0)="Closed",VLOOKUP(C401,'Extract -prev'!C:I,6,0)="Resolved"),"No","Yes"))</f>
        <v>Yes</v>
      </c>
      <c r="AB401" s="1" t="s">
        <v>548</v>
      </c>
      <c r="AC401" s="1"/>
      <c r="AD401" s="1"/>
    </row>
    <row r="402" spans="1:30" x14ac:dyDescent="0.25">
      <c r="A402" s="1" t="s">
        <v>676</v>
      </c>
      <c r="B402" s="1" t="s">
        <v>562</v>
      </c>
      <c r="C402" s="32" t="s">
        <v>5736</v>
      </c>
      <c r="D402" s="25">
        <v>43399.92087962963</v>
      </c>
      <c r="E402" s="25">
        <v>43402.811493055553</v>
      </c>
      <c r="F402" s="1" t="s">
        <v>1196</v>
      </c>
      <c r="G402" s="1" t="s">
        <v>90</v>
      </c>
      <c r="H402" s="1" t="s">
        <v>1341</v>
      </c>
      <c r="I402" s="1" t="s">
        <v>91</v>
      </c>
      <c r="J402" s="1" t="s">
        <v>1118</v>
      </c>
      <c r="K402" s="1" t="s">
        <v>5737</v>
      </c>
      <c r="L402" s="1" t="s">
        <v>5000</v>
      </c>
      <c r="M402" s="1" t="s">
        <v>793</v>
      </c>
      <c r="N402" s="1" t="s">
        <v>40</v>
      </c>
      <c r="O402" s="1" t="s">
        <v>1256</v>
      </c>
      <c r="P402" s="1"/>
      <c r="Q402" s="1" t="s">
        <v>92</v>
      </c>
      <c r="R402" s="1" t="s">
        <v>544</v>
      </c>
      <c r="S402" s="1" t="s">
        <v>545</v>
      </c>
      <c r="T402" s="1"/>
      <c r="U402" s="1"/>
      <c r="V402" s="1" t="s">
        <v>2628</v>
      </c>
      <c r="W402" s="1" t="s">
        <v>2629</v>
      </c>
      <c r="X402" s="1"/>
      <c r="Y402" s="25">
        <v>43402.81177083333</v>
      </c>
      <c r="Z402" s="106" t="s">
        <v>548</v>
      </c>
      <c r="AA402" s="1" t="str">
        <f>IF(ISNA(VLOOKUP(C402,'Extract -prev'!C:I,6,0)),"Yes",IF(OR(VLOOKUP(C402,'Extract -prev'!C:I,6,0)="Closed",VLOOKUP(C402,'Extract -prev'!C:I,6,0)="Resolved"),"No","Yes"))</f>
        <v>Yes</v>
      </c>
      <c r="AB402" s="1" t="s">
        <v>548</v>
      </c>
      <c r="AC402" s="1"/>
      <c r="AD402" s="1"/>
    </row>
    <row r="403" spans="1:30" x14ac:dyDescent="0.25">
      <c r="A403" s="1" t="s">
        <v>676</v>
      </c>
      <c r="B403" s="1" t="s">
        <v>562</v>
      </c>
      <c r="C403" s="32" t="s">
        <v>5213</v>
      </c>
      <c r="D403" s="25">
        <v>43398.73709490741</v>
      </c>
      <c r="E403" s="25">
        <v>43402.820706018516</v>
      </c>
      <c r="F403" s="1" t="s">
        <v>833</v>
      </c>
      <c r="G403" s="1" t="s">
        <v>90</v>
      </c>
      <c r="H403" s="1" t="s">
        <v>1341</v>
      </c>
      <c r="I403" s="1" t="s">
        <v>91</v>
      </c>
      <c r="J403" s="1" t="s">
        <v>1118</v>
      </c>
      <c r="K403" s="1" t="s">
        <v>4276</v>
      </c>
      <c r="L403" s="1" t="s">
        <v>5936</v>
      </c>
      <c r="M403" s="1" t="s">
        <v>793</v>
      </c>
      <c r="N403" s="1" t="s">
        <v>41</v>
      </c>
      <c r="O403" s="1" t="s">
        <v>934</v>
      </c>
      <c r="P403" s="1"/>
      <c r="Q403" s="1" t="s">
        <v>92</v>
      </c>
      <c r="R403" s="1" t="s">
        <v>544</v>
      </c>
      <c r="S403" s="1" t="s">
        <v>545</v>
      </c>
      <c r="T403" s="1"/>
      <c r="U403" s="1"/>
      <c r="V403" s="1" t="s">
        <v>1326</v>
      </c>
      <c r="W403" s="1" t="s">
        <v>1327</v>
      </c>
      <c r="X403" s="1"/>
      <c r="Y403" s="25">
        <v>43402.820983796293</v>
      </c>
      <c r="Z403" s="106" t="s">
        <v>548</v>
      </c>
      <c r="AA403" s="1" t="str">
        <f>IF(ISNA(VLOOKUP(C403,'Extract -prev'!C:I,6,0)),"Yes",IF(OR(VLOOKUP(C403,'Extract -prev'!C:I,6,0)="Closed",VLOOKUP(C403,'Extract -prev'!C:I,6,0)="Resolved"),"No","Yes"))</f>
        <v>Yes</v>
      </c>
      <c r="AB403" s="1" t="s">
        <v>548</v>
      </c>
      <c r="AC403" s="1"/>
      <c r="AD403" s="1"/>
    </row>
    <row r="404" spans="1:30" x14ac:dyDescent="0.25">
      <c r="A404" s="1" t="s">
        <v>676</v>
      </c>
      <c r="B404" s="1" t="s">
        <v>562</v>
      </c>
      <c r="C404" s="37" t="s">
        <v>5797</v>
      </c>
      <c r="D404" s="25">
        <v>43397.815185185187</v>
      </c>
      <c r="E404" s="25">
        <v>43403.105682870373</v>
      </c>
      <c r="F404" s="1"/>
      <c r="G404" s="1" t="s">
        <v>90</v>
      </c>
      <c r="H404" s="1" t="s">
        <v>1341</v>
      </c>
      <c r="I404" s="1" t="s">
        <v>91</v>
      </c>
      <c r="J404" s="1" t="s">
        <v>1170</v>
      </c>
      <c r="K404" s="1" t="s">
        <v>5937</v>
      </c>
      <c r="L404" s="1" t="s">
        <v>5938</v>
      </c>
      <c r="M404" s="1"/>
      <c r="N404" s="1"/>
      <c r="O404" s="1"/>
      <c r="P404" s="1"/>
      <c r="Q404" s="1" t="s">
        <v>92</v>
      </c>
      <c r="R404" s="1" t="s">
        <v>544</v>
      </c>
      <c r="S404" s="1" t="s">
        <v>545</v>
      </c>
      <c r="T404" s="1"/>
      <c r="U404" s="1"/>
      <c r="V404" s="1" t="s">
        <v>5798</v>
      </c>
      <c r="W404" s="1" t="s">
        <v>2543</v>
      </c>
      <c r="X404" s="1"/>
      <c r="Y404" s="25">
        <v>43403.10596064815</v>
      </c>
      <c r="Z404" s="106" t="s">
        <v>549</v>
      </c>
      <c r="AA404" s="1" t="str">
        <f>IF(ISNA(VLOOKUP(C404,'Extract -prev'!C:I,6,0)),"Yes",IF(OR(VLOOKUP(C404,'Extract -prev'!C:I,6,0)="Closed",VLOOKUP(C404,'Extract -prev'!C:I,6,0)="Resolved"),"No","Yes"))</f>
        <v>Yes</v>
      </c>
      <c r="AB404" s="1" t="s">
        <v>549</v>
      </c>
      <c r="AC404" s="1"/>
      <c r="AD404" s="1"/>
    </row>
    <row r="405" spans="1:30" x14ac:dyDescent="0.25">
      <c r="A405" s="1" t="s">
        <v>676</v>
      </c>
      <c r="B405" s="1" t="s">
        <v>562</v>
      </c>
      <c r="C405" s="32" t="s">
        <v>5742</v>
      </c>
      <c r="D405" s="25">
        <v>43399.889513888891</v>
      </c>
      <c r="E405" s="25">
        <v>43403.456018518518</v>
      </c>
      <c r="F405" s="1" t="s">
        <v>872</v>
      </c>
      <c r="G405" s="1" t="s">
        <v>90</v>
      </c>
      <c r="H405" s="1" t="s">
        <v>1341</v>
      </c>
      <c r="I405" s="1" t="s">
        <v>91</v>
      </c>
      <c r="J405" s="1" t="s">
        <v>1118</v>
      </c>
      <c r="K405" s="1" t="s">
        <v>5743</v>
      </c>
      <c r="L405" s="1" t="s">
        <v>5930</v>
      </c>
      <c r="M405" s="1" t="s">
        <v>793</v>
      </c>
      <c r="N405" s="1" t="s">
        <v>41</v>
      </c>
      <c r="O405" s="1" t="s">
        <v>1005</v>
      </c>
      <c r="P405" s="1"/>
      <c r="Q405" s="1" t="s">
        <v>92</v>
      </c>
      <c r="R405" s="1" t="s">
        <v>544</v>
      </c>
      <c r="S405" s="1" t="s">
        <v>545</v>
      </c>
      <c r="T405" s="1"/>
      <c r="U405" s="1"/>
      <c r="V405" s="1" t="s">
        <v>1342</v>
      </c>
      <c r="W405" s="1" t="s">
        <v>1343</v>
      </c>
      <c r="X405" s="1"/>
      <c r="Y405" s="25">
        <v>43403.456307870372</v>
      </c>
      <c r="Z405" s="106" t="s">
        <v>548</v>
      </c>
      <c r="AA405" s="1" t="str">
        <f>IF(ISNA(VLOOKUP(C405,'Extract -prev'!C:I,6,0)),"Yes",IF(OR(VLOOKUP(C405,'Extract -prev'!C:I,6,0)="Closed",VLOOKUP(C405,'Extract -prev'!C:I,6,0)="Resolved"),"No","Yes"))</f>
        <v>Yes</v>
      </c>
      <c r="AB405" s="1" t="s">
        <v>548</v>
      </c>
      <c r="AC405" s="1"/>
      <c r="AD405" s="1"/>
    </row>
    <row r="406" spans="1:30" x14ac:dyDescent="0.25">
      <c r="A406" s="1" t="s">
        <v>676</v>
      </c>
      <c r="B406" s="1" t="s">
        <v>562</v>
      </c>
      <c r="C406" s="32" t="s">
        <v>5716</v>
      </c>
      <c r="D406" s="25">
        <v>43400.903101851851</v>
      </c>
      <c r="E406" s="25">
        <v>43403.46303240741</v>
      </c>
      <c r="F406" s="1" t="s">
        <v>872</v>
      </c>
      <c r="G406" s="1" t="s">
        <v>90</v>
      </c>
      <c r="H406" s="1" t="s">
        <v>1341</v>
      </c>
      <c r="I406" s="1" t="s">
        <v>91</v>
      </c>
      <c r="J406" s="1" t="s">
        <v>1118</v>
      </c>
      <c r="K406" s="1" t="s">
        <v>5717</v>
      </c>
      <c r="L406" s="1" t="s">
        <v>5922</v>
      </c>
      <c r="M406" s="1" t="s">
        <v>793</v>
      </c>
      <c r="N406" s="1" t="s">
        <v>41</v>
      </c>
      <c r="O406" s="1" t="s">
        <v>1005</v>
      </c>
      <c r="P406" s="1"/>
      <c r="Q406" s="1" t="s">
        <v>92</v>
      </c>
      <c r="R406" s="1" t="s">
        <v>544</v>
      </c>
      <c r="S406" s="1" t="s">
        <v>545</v>
      </c>
      <c r="T406" s="1"/>
      <c r="U406" s="1"/>
      <c r="V406" s="1" t="s">
        <v>2293</v>
      </c>
      <c r="W406" s="1" t="s">
        <v>2294</v>
      </c>
      <c r="X406" s="1"/>
      <c r="Y406" s="25">
        <v>43403.463321759256</v>
      </c>
      <c r="Z406" s="106" t="s">
        <v>548</v>
      </c>
      <c r="AA406" s="1" t="str">
        <f>IF(ISNA(VLOOKUP(C406,'Extract -prev'!C:I,6,0)),"Yes",IF(OR(VLOOKUP(C406,'Extract -prev'!C:I,6,0)="Closed",VLOOKUP(C406,'Extract -prev'!C:I,6,0)="Resolved"),"No","Yes"))</f>
        <v>Yes</v>
      </c>
      <c r="AB406" s="1" t="s">
        <v>548</v>
      </c>
      <c r="AC406" s="1"/>
      <c r="AD406" s="1"/>
    </row>
    <row r="407" spans="1:30" x14ac:dyDescent="0.25">
      <c r="A407" s="1" t="s">
        <v>676</v>
      </c>
      <c r="B407" s="1" t="s">
        <v>562</v>
      </c>
      <c r="C407" s="32" t="s">
        <v>5466</v>
      </c>
      <c r="D407" s="25">
        <v>43399.13721064815</v>
      </c>
      <c r="E407" s="25">
        <v>43403.475185185183</v>
      </c>
      <c r="F407" s="1" t="s">
        <v>933</v>
      </c>
      <c r="G407" s="1" t="s">
        <v>90</v>
      </c>
      <c r="H407" s="1" t="s">
        <v>1341</v>
      </c>
      <c r="I407" s="1" t="s">
        <v>91</v>
      </c>
      <c r="J407" s="1" t="s">
        <v>1118</v>
      </c>
      <c r="K407" s="1" t="s">
        <v>5467</v>
      </c>
      <c r="L407" s="1" t="s">
        <v>5932</v>
      </c>
      <c r="M407" s="1" t="s">
        <v>793</v>
      </c>
      <c r="N407" s="1" t="s">
        <v>40</v>
      </c>
      <c r="O407" s="1" t="s">
        <v>932</v>
      </c>
      <c r="P407" s="1"/>
      <c r="Q407" s="1" t="s">
        <v>92</v>
      </c>
      <c r="R407" s="1" t="s">
        <v>544</v>
      </c>
      <c r="S407" s="1" t="s">
        <v>545</v>
      </c>
      <c r="T407" s="1"/>
      <c r="U407" s="1"/>
      <c r="V407" s="1" t="s">
        <v>1260</v>
      </c>
      <c r="W407" s="1" t="s">
        <v>1006</v>
      </c>
      <c r="X407" s="1"/>
      <c r="Y407" s="25">
        <v>43403.475474537037</v>
      </c>
      <c r="Z407" s="106" t="s">
        <v>548</v>
      </c>
      <c r="AA407" s="1" t="str">
        <f>IF(ISNA(VLOOKUP(C407,'Extract -prev'!C:I,6,0)),"Yes",IF(OR(VLOOKUP(C407,'Extract -prev'!C:I,6,0)="Closed",VLOOKUP(C407,'Extract -prev'!C:I,6,0)="Resolved"),"No","Yes"))</f>
        <v>Yes</v>
      </c>
      <c r="AB407" s="1" t="s">
        <v>548</v>
      </c>
      <c r="AC407" s="1"/>
      <c r="AD407" s="1"/>
    </row>
    <row r="408" spans="1:30" x14ac:dyDescent="0.25">
      <c r="A408" s="1" t="s">
        <v>676</v>
      </c>
      <c r="B408" s="1" t="s">
        <v>562</v>
      </c>
      <c r="C408" s="32" t="s">
        <v>5482</v>
      </c>
      <c r="D408" s="25">
        <v>43399.042210648149</v>
      </c>
      <c r="E408" s="25">
        <v>43403.477002314816</v>
      </c>
      <c r="F408" s="1" t="s">
        <v>933</v>
      </c>
      <c r="G408" s="1" t="s">
        <v>90</v>
      </c>
      <c r="H408" s="1" t="s">
        <v>1341</v>
      </c>
      <c r="I408" s="1" t="s">
        <v>91</v>
      </c>
      <c r="J408" s="1" t="s">
        <v>1118</v>
      </c>
      <c r="K408" s="1" t="s">
        <v>5483</v>
      </c>
      <c r="L408" s="1" t="s">
        <v>5933</v>
      </c>
      <c r="M408" s="1" t="s">
        <v>793</v>
      </c>
      <c r="N408" s="1" t="s">
        <v>40</v>
      </c>
      <c r="O408" s="1" t="s">
        <v>932</v>
      </c>
      <c r="P408" s="1"/>
      <c r="Q408" s="1" t="s">
        <v>92</v>
      </c>
      <c r="R408" s="1" t="s">
        <v>544</v>
      </c>
      <c r="S408" s="1" t="s">
        <v>545</v>
      </c>
      <c r="T408" s="1"/>
      <c r="U408" s="1"/>
      <c r="V408" s="1" t="s">
        <v>5156</v>
      </c>
      <c r="W408" s="1" t="s">
        <v>5157</v>
      </c>
      <c r="X408" s="1"/>
      <c r="Y408" s="25">
        <v>43403.477280092593</v>
      </c>
      <c r="Z408" s="106" t="s">
        <v>548</v>
      </c>
      <c r="AA408" s="1" t="str">
        <f>IF(ISNA(VLOOKUP(C408,'Extract -prev'!C:I,6,0)),"Yes",IF(OR(VLOOKUP(C408,'Extract -prev'!C:I,6,0)="Closed",VLOOKUP(C408,'Extract -prev'!C:I,6,0)="Resolved"),"No","Yes"))</f>
        <v>Yes</v>
      </c>
      <c r="AB408" s="1" t="s">
        <v>548</v>
      </c>
      <c r="AC408" s="1"/>
      <c r="AD408" s="1"/>
    </row>
    <row r="409" spans="1:30" x14ac:dyDescent="0.25">
      <c r="A409" s="1" t="s">
        <v>676</v>
      </c>
      <c r="B409" s="1" t="s">
        <v>562</v>
      </c>
      <c r="C409" s="32" t="s">
        <v>5492</v>
      </c>
      <c r="D409" s="25">
        <v>43398.904988425929</v>
      </c>
      <c r="E409" s="25">
        <v>43403.478321759256</v>
      </c>
      <c r="F409" s="1" t="s">
        <v>933</v>
      </c>
      <c r="G409" s="1" t="s">
        <v>90</v>
      </c>
      <c r="H409" s="1" t="s">
        <v>1341</v>
      </c>
      <c r="I409" s="1" t="s">
        <v>91</v>
      </c>
      <c r="J409" s="1" t="s">
        <v>1118</v>
      </c>
      <c r="K409" s="1" t="s">
        <v>5493</v>
      </c>
      <c r="L409" s="1" t="s">
        <v>5934</v>
      </c>
      <c r="M409" s="1" t="s">
        <v>793</v>
      </c>
      <c r="N409" s="1" t="s">
        <v>40</v>
      </c>
      <c r="O409" s="1" t="s">
        <v>937</v>
      </c>
      <c r="P409" s="1"/>
      <c r="Q409" s="1" t="s">
        <v>92</v>
      </c>
      <c r="R409" s="1" t="s">
        <v>544</v>
      </c>
      <c r="S409" s="1" t="s">
        <v>545</v>
      </c>
      <c r="T409" s="1"/>
      <c r="U409" s="1"/>
      <c r="V409" s="1" t="s">
        <v>4614</v>
      </c>
      <c r="W409" s="1" t="s">
        <v>4615</v>
      </c>
      <c r="X409" s="1"/>
      <c r="Y409" s="25">
        <v>43403.478634259256</v>
      </c>
      <c r="Z409" s="106" t="s">
        <v>548</v>
      </c>
      <c r="AA409" s="1" t="str">
        <f>IF(ISNA(VLOOKUP(C409,'Extract -prev'!C:I,6,0)),"Yes",IF(OR(VLOOKUP(C409,'Extract -prev'!C:I,6,0)="Closed",VLOOKUP(C409,'Extract -prev'!C:I,6,0)="Resolved"),"No","Yes"))</f>
        <v>Yes</v>
      </c>
      <c r="AB409" s="1" t="s">
        <v>548</v>
      </c>
      <c r="AC409" s="1"/>
      <c r="AD409" s="1"/>
    </row>
    <row r="410" spans="1:30" x14ac:dyDescent="0.25">
      <c r="A410" s="1" t="s">
        <v>676</v>
      </c>
      <c r="B410" s="1" t="s">
        <v>562</v>
      </c>
      <c r="C410" s="32" t="s">
        <v>5515</v>
      </c>
      <c r="D410" s="25">
        <v>43398.805405092593</v>
      </c>
      <c r="E410" s="25">
        <v>43403.481087962966</v>
      </c>
      <c r="F410" s="1" t="s">
        <v>933</v>
      </c>
      <c r="G410" s="1" t="s">
        <v>90</v>
      </c>
      <c r="H410" s="1" t="s">
        <v>1341</v>
      </c>
      <c r="I410" s="1" t="s">
        <v>91</v>
      </c>
      <c r="J410" s="1" t="s">
        <v>1118</v>
      </c>
      <c r="K410" s="1" t="s">
        <v>5516</v>
      </c>
      <c r="L410" s="1" t="s">
        <v>5935</v>
      </c>
      <c r="M410" s="1" t="s">
        <v>793</v>
      </c>
      <c r="N410" s="1" t="s">
        <v>929</v>
      </c>
      <c r="O410" s="1" t="s">
        <v>948</v>
      </c>
      <c r="P410" s="1"/>
      <c r="Q410" s="1" t="s">
        <v>92</v>
      </c>
      <c r="R410" s="1" t="s">
        <v>544</v>
      </c>
      <c r="S410" s="1" t="s">
        <v>545</v>
      </c>
      <c r="T410" s="1"/>
      <c r="U410" s="1"/>
      <c r="V410" s="1" t="s">
        <v>1222</v>
      </c>
      <c r="W410" s="1" t="s">
        <v>1428</v>
      </c>
      <c r="X410" s="1"/>
      <c r="Y410" s="25">
        <v>43403.481377314813</v>
      </c>
      <c r="Z410" s="106" t="s">
        <v>548</v>
      </c>
      <c r="AA410" s="1" t="str">
        <f>IF(ISNA(VLOOKUP(C410,'Extract -prev'!C:I,6,0)),"Yes",IF(OR(VLOOKUP(C410,'Extract -prev'!C:I,6,0)="Closed",VLOOKUP(C410,'Extract -prev'!C:I,6,0)="Resolved"),"No","Yes"))</f>
        <v>Yes</v>
      </c>
      <c r="AB410" s="1" t="s">
        <v>548</v>
      </c>
      <c r="AC410" s="1"/>
      <c r="AD410" s="1"/>
    </row>
    <row r="411" spans="1:30" x14ac:dyDescent="0.25">
      <c r="A411" s="1" t="s">
        <v>676</v>
      </c>
      <c r="B411" s="1" t="s">
        <v>562</v>
      </c>
      <c r="C411" s="32" t="s">
        <v>5287</v>
      </c>
      <c r="D411" s="25">
        <v>43397.758576388886</v>
      </c>
      <c r="E411" s="25">
        <v>43403.482870370368</v>
      </c>
      <c r="F411" s="1" t="s">
        <v>933</v>
      </c>
      <c r="G411" s="1" t="s">
        <v>90</v>
      </c>
      <c r="H411" s="1" t="s">
        <v>1341</v>
      </c>
      <c r="I411" s="1" t="s">
        <v>91</v>
      </c>
      <c r="J411" s="1" t="s">
        <v>1118</v>
      </c>
      <c r="K411" s="1" t="s">
        <v>5288</v>
      </c>
      <c r="L411" s="1" t="s">
        <v>5939</v>
      </c>
      <c r="M411" s="1" t="s">
        <v>793</v>
      </c>
      <c r="N411" s="1" t="s">
        <v>40</v>
      </c>
      <c r="O411" s="1" t="s">
        <v>932</v>
      </c>
      <c r="P411" s="1"/>
      <c r="Q411" s="1" t="s">
        <v>92</v>
      </c>
      <c r="R411" s="1" t="s">
        <v>544</v>
      </c>
      <c r="S411" s="1" t="s">
        <v>545</v>
      </c>
      <c r="T411" s="1"/>
      <c r="U411" s="1"/>
      <c r="V411" s="1" t="s">
        <v>1326</v>
      </c>
      <c r="W411" s="1" t="s">
        <v>1327</v>
      </c>
      <c r="X411" s="1"/>
      <c r="Y411" s="25">
        <v>43403.483159722222</v>
      </c>
      <c r="Z411" s="106" t="s">
        <v>548</v>
      </c>
      <c r="AA411" s="1" t="str">
        <f>IF(ISNA(VLOOKUP(C411,'Extract -prev'!C:I,6,0)),"Yes",IF(OR(VLOOKUP(C411,'Extract -prev'!C:I,6,0)="Closed",VLOOKUP(C411,'Extract -prev'!C:I,6,0)="Resolved"),"No","Yes"))</f>
        <v>Yes</v>
      </c>
      <c r="AB411" s="1" t="s">
        <v>548</v>
      </c>
      <c r="AC411" s="1"/>
      <c r="AD411" s="1"/>
    </row>
    <row r="412" spans="1:30" x14ac:dyDescent="0.25">
      <c r="A412" s="1" t="s">
        <v>676</v>
      </c>
      <c r="B412" s="1" t="s">
        <v>562</v>
      </c>
      <c r="C412" s="32" t="s">
        <v>5722</v>
      </c>
      <c r="D412" s="25">
        <v>43400.134745370371</v>
      </c>
      <c r="E412" s="25">
        <v>43403.485023148147</v>
      </c>
      <c r="F412" s="1" t="s">
        <v>933</v>
      </c>
      <c r="G412" s="1" t="s">
        <v>90</v>
      </c>
      <c r="H412" s="1" t="s">
        <v>1341</v>
      </c>
      <c r="I412" s="1" t="s">
        <v>91</v>
      </c>
      <c r="J412" s="1" t="s">
        <v>1118</v>
      </c>
      <c r="K412" s="1" t="s">
        <v>5723</v>
      </c>
      <c r="L412" s="1" t="s">
        <v>5924</v>
      </c>
      <c r="M412" s="1" t="s">
        <v>793</v>
      </c>
      <c r="N412" s="1" t="s">
        <v>40</v>
      </c>
      <c r="O412" s="1" t="s">
        <v>732</v>
      </c>
      <c r="P412" s="1"/>
      <c r="Q412" s="1" t="s">
        <v>92</v>
      </c>
      <c r="R412" s="1" t="s">
        <v>544</v>
      </c>
      <c r="S412" s="1" t="s">
        <v>545</v>
      </c>
      <c r="T412" s="1"/>
      <c r="U412" s="1"/>
      <c r="V412" s="1" t="s">
        <v>966</v>
      </c>
      <c r="W412" s="1" t="s">
        <v>967</v>
      </c>
      <c r="X412" s="1"/>
      <c r="Y412" s="25">
        <v>43403.485289351855</v>
      </c>
      <c r="Z412" s="106" t="s">
        <v>548</v>
      </c>
      <c r="AA412" s="1" t="str">
        <f>IF(ISNA(VLOOKUP(C412,'Extract -prev'!C:I,6,0)),"Yes",IF(OR(VLOOKUP(C412,'Extract -prev'!C:I,6,0)="Closed",VLOOKUP(C412,'Extract -prev'!C:I,6,0)="Resolved"),"No","Yes"))</f>
        <v>Yes</v>
      </c>
      <c r="AB412" s="1" t="s">
        <v>548</v>
      </c>
      <c r="AC412" s="1"/>
      <c r="AD412" s="1"/>
    </row>
    <row r="413" spans="1:30" x14ac:dyDescent="0.25">
      <c r="A413" s="1" t="s">
        <v>676</v>
      </c>
      <c r="B413" s="1" t="s">
        <v>562</v>
      </c>
      <c r="C413" s="32" t="s">
        <v>5728</v>
      </c>
      <c r="D413" s="25">
        <v>43400.105428240742</v>
      </c>
      <c r="E413" s="25">
        <v>43403.486585648148</v>
      </c>
      <c r="F413" s="1" t="s">
        <v>933</v>
      </c>
      <c r="G413" s="1" t="s">
        <v>90</v>
      </c>
      <c r="H413" s="1" t="s">
        <v>1341</v>
      </c>
      <c r="I413" s="1" t="s">
        <v>91</v>
      </c>
      <c r="J413" s="1" t="s">
        <v>1118</v>
      </c>
      <c r="K413" s="1" t="s">
        <v>5729</v>
      </c>
      <c r="L413" s="1" t="s">
        <v>5927</v>
      </c>
      <c r="M413" s="1" t="s">
        <v>793</v>
      </c>
      <c r="N413" s="1" t="s">
        <v>40</v>
      </c>
      <c r="O413" s="1" t="s">
        <v>732</v>
      </c>
      <c r="P413" s="1"/>
      <c r="Q413" s="1" t="s">
        <v>92</v>
      </c>
      <c r="R413" s="1" t="s">
        <v>544</v>
      </c>
      <c r="S413" s="1" t="s">
        <v>545</v>
      </c>
      <c r="T413" s="1"/>
      <c r="U413" s="1"/>
      <c r="V413" s="1" t="s">
        <v>966</v>
      </c>
      <c r="W413" s="1" t="s">
        <v>967</v>
      </c>
      <c r="X413" s="1"/>
      <c r="Y413" s="25">
        <v>43403.486875000002</v>
      </c>
      <c r="Z413" s="106" t="s">
        <v>548</v>
      </c>
      <c r="AA413" s="1" t="str">
        <f>IF(ISNA(VLOOKUP(C413,'Extract -prev'!C:I,6,0)),"Yes",IF(OR(VLOOKUP(C413,'Extract -prev'!C:I,6,0)="Closed",VLOOKUP(C413,'Extract -prev'!C:I,6,0)="Resolved"),"No","Yes"))</f>
        <v>Yes</v>
      </c>
      <c r="AB413" s="1" t="s">
        <v>548</v>
      </c>
      <c r="AC413" s="1"/>
      <c r="AD413" s="1"/>
    </row>
    <row r="414" spans="1:30" x14ac:dyDescent="0.25">
      <c r="A414" s="1" t="s">
        <v>676</v>
      </c>
      <c r="B414" s="1" t="s">
        <v>562</v>
      </c>
      <c r="C414" s="32" t="s">
        <v>5449</v>
      </c>
      <c r="D414" s="25">
        <v>43399.546018518522</v>
      </c>
      <c r="E414" s="25">
        <v>43403.488391203704</v>
      </c>
      <c r="F414" s="1" t="s">
        <v>933</v>
      </c>
      <c r="G414" s="1" t="s">
        <v>90</v>
      </c>
      <c r="H414" s="1" t="s">
        <v>1341</v>
      </c>
      <c r="I414" s="1" t="s">
        <v>91</v>
      </c>
      <c r="J414" s="1" t="s">
        <v>1118</v>
      </c>
      <c r="K414" s="1" t="s">
        <v>5450</v>
      </c>
      <c r="L414" s="1" t="s">
        <v>5931</v>
      </c>
      <c r="M414" s="1" t="s">
        <v>793</v>
      </c>
      <c r="N414" s="1" t="s">
        <v>40</v>
      </c>
      <c r="O414" s="1" t="s">
        <v>732</v>
      </c>
      <c r="P414" s="1"/>
      <c r="Q414" s="1" t="s">
        <v>92</v>
      </c>
      <c r="R414" s="1" t="s">
        <v>544</v>
      </c>
      <c r="S414" s="1" t="s">
        <v>545</v>
      </c>
      <c r="T414" s="1"/>
      <c r="U414" s="1"/>
      <c r="V414" s="1" t="s">
        <v>1396</v>
      </c>
      <c r="W414" s="1" t="s">
        <v>1397</v>
      </c>
      <c r="X414" s="1"/>
      <c r="Y414" s="25">
        <v>43403.488668981481</v>
      </c>
      <c r="Z414" s="106" t="s">
        <v>548</v>
      </c>
      <c r="AA414" s="1" t="str">
        <f>IF(ISNA(VLOOKUP(C414,'Extract -prev'!C:I,6,0)),"Yes",IF(OR(VLOOKUP(C414,'Extract -prev'!C:I,6,0)="Closed",VLOOKUP(C414,'Extract -prev'!C:I,6,0)="Resolved"),"No","Yes"))</f>
        <v>Yes</v>
      </c>
      <c r="AB414" s="1" t="s">
        <v>548</v>
      </c>
      <c r="AC414" s="1"/>
      <c r="AD414" s="1"/>
    </row>
    <row r="415" spans="1:30" x14ac:dyDescent="0.25">
      <c r="A415" s="1" t="s">
        <v>676</v>
      </c>
      <c r="B415" s="1" t="s">
        <v>562</v>
      </c>
      <c r="C415" s="37" t="s">
        <v>5822</v>
      </c>
      <c r="D415" s="25">
        <v>43403.181157407409</v>
      </c>
      <c r="E415" s="25">
        <v>43403.523125</v>
      </c>
      <c r="F415" s="1" t="s">
        <v>843</v>
      </c>
      <c r="G415" s="1" t="s">
        <v>90</v>
      </c>
      <c r="H415" s="1" t="s">
        <v>1341</v>
      </c>
      <c r="I415" s="1" t="s">
        <v>91</v>
      </c>
      <c r="J415" s="1" t="s">
        <v>1118</v>
      </c>
      <c r="K415" s="1" t="s">
        <v>5823</v>
      </c>
      <c r="L415" s="1" t="s">
        <v>5824</v>
      </c>
      <c r="M415" s="1" t="s">
        <v>793</v>
      </c>
      <c r="N415" s="1" t="s">
        <v>40</v>
      </c>
      <c r="O415" s="1" t="s">
        <v>941</v>
      </c>
      <c r="P415" s="1"/>
      <c r="Q415" s="1" t="s">
        <v>92</v>
      </c>
      <c r="R415" s="1" t="s">
        <v>544</v>
      </c>
      <c r="S415" s="1" t="s">
        <v>545</v>
      </c>
      <c r="T415" s="1"/>
      <c r="U415" s="1"/>
      <c r="V415" s="1" t="s">
        <v>1254</v>
      </c>
      <c r="W415" s="1" t="s">
        <v>1255</v>
      </c>
      <c r="X415" s="1"/>
      <c r="Y415" s="25">
        <v>43403.5233912037</v>
      </c>
      <c r="Z415" s="106" t="s">
        <v>549</v>
      </c>
      <c r="AA415" s="1" t="str">
        <f>IF(ISNA(VLOOKUP(C415,'Extract -prev'!C:I,6,0)),"Yes",IF(OR(VLOOKUP(C415,'Extract -prev'!C:I,6,0)="Closed",VLOOKUP(C415,'Extract -prev'!C:I,6,0)="Resolved"),"No","Yes"))</f>
        <v>Yes</v>
      </c>
      <c r="AB415" s="1" t="s">
        <v>549</v>
      </c>
      <c r="AC415" s="1"/>
      <c r="AD415" s="1"/>
    </row>
    <row r="416" spans="1:30" x14ac:dyDescent="0.25">
      <c r="A416" s="1" t="s">
        <v>676</v>
      </c>
      <c r="B416" s="1" t="s">
        <v>562</v>
      </c>
      <c r="C416" s="37" t="s">
        <v>5837</v>
      </c>
      <c r="D416" s="25">
        <v>43403.107002314813</v>
      </c>
      <c r="E416" s="25">
        <v>43403.537638888891</v>
      </c>
      <c r="F416" s="1" t="s">
        <v>843</v>
      </c>
      <c r="G416" s="1" t="s">
        <v>90</v>
      </c>
      <c r="H416" s="1" t="s">
        <v>1341</v>
      </c>
      <c r="I416" s="1" t="s">
        <v>91</v>
      </c>
      <c r="J416" s="1" t="s">
        <v>1118</v>
      </c>
      <c r="K416" s="1" t="s">
        <v>5838</v>
      </c>
      <c r="L416" s="1" t="s">
        <v>5839</v>
      </c>
      <c r="M416" s="1" t="s">
        <v>793</v>
      </c>
      <c r="N416" s="1" t="s">
        <v>40</v>
      </c>
      <c r="O416" s="1" t="s">
        <v>2197</v>
      </c>
      <c r="P416" s="1"/>
      <c r="Q416" s="1" t="s">
        <v>92</v>
      </c>
      <c r="R416" s="1" t="s">
        <v>544</v>
      </c>
      <c r="S416" s="1" t="s">
        <v>545</v>
      </c>
      <c r="T416" s="1"/>
      <c r="U416" s="1"/>
      <c r="V416" s="1" t="s">
        <v>1254</v>
      </c>
      <c r="W416" s="1" t="s">
        <v>1255</v>
      </c>
      <c r="X416" s="1"/>
      <c r="Y416" s="25">
        <v>43403.537939814814</v>
      </c>
      <c r="Z416" s="106" t="s">
        <v>549</v>
      </c>
      <c r="AA416" s="1" t="str">
        <f>IF(ISNA(VLOOKUP(C416,'Extract -prev'!C:I,6,0)),"Yes",IF(OR(VLOOKUP(C416,'Extract -prev'!C:I,6,0)="Closed",VLOOKUP(C416,'Extract -prev'!C:I,6,0)="Resolved"),"No","Yes"))</f>
        <v>Yes</v>
      </c>
      <c r="AB416" s="1" t="s">
        <v>549</v>
      </c>
      <c r="AC416" s="1"/>
      <c r="AD416" s="1"/>
    </row>
    <row r="417" spans="1:30" x14ac:dyDescent="0.25">
      <c r="A417" s="1" t="s">
        <v>676</v>
      </c>
      <c r="B417" s="1" t="s">
        <v>562</v>
      </c>
      <c r="C417" s="37" t="s">
        <v>5848</v>
      </c>
      <c r="D417" s="25">
        <v>43403.10056712963</v>
      </c>
      <c r="E417" s="25">
        <v>43403.545208333337</v>
      </c>
      <c r="F417" s="1" t="s">
        <v>911</v>
      </c>
      <c r="G417" s="1" t="s">
        <v>90</v>
      </c>
      <c r="H417" s="1" t="s">
        <v>1341</v>
      </c>
      <c r="I417" s="1" t="s">
        <v>91</v>
      </c>
      <c r="J417" s="1" t="s">
        <v>1118</v>
      </c>
      <c r="K417" s="1" t="s">
        <v>5849</v>
      </c>
      <c r="L417" s="1" t="s">
        <v>5850</v>
      </c>
      <c r="M417" s="1" t="s">
        <v>793</v>
      </c>
      <c r="N417" s="1" t="s">
        <v>41</v>
      </c>
      <c r="O417" s="1" t="s">
        <v>1104</v>
      </c>
      <c r="P417" s="1"/>
      <c r="Q417" s="1" t="s">
        <v>92</v>
      </c>
      <c r="R417" s="1" t="s">
        <v>544</v>
      </c>
      <c r="S417" s="1" t="s">
        <v>545</v>
      </c>
      <c r="T417" s="1"/>
      <c r="U417" s="1"/>
      <c r="V417" s="1" t="s">
        <v>1254</v>
      </c>
      <c r="W417" s="1" t="s">
        <v>1255</v>
      </c>
      <c r="X417" s="1"/>
      <c r="Y417" s="25">
        <v>43403.545497685183</v>
      </c>
      <c r="Z417" s="106" t="s">
        <v>549</v>
      </c>
      <c r="AA417" s="1" t="str">
        <f>IF(ISNA(VLOOKUP(C417,'Extract -prev'!C:I,6,0)),"Yes",IF(OR(VLOOKUP(C417,'Extract -prev'!C:I,6,0)="Closed",VLOOKUP(C417,'Extract -prev'!C:I,6,0)="Resolved"),"No","Yes"))</f>
        <v>Yes</v>
      </c>
      <c r="AB417" s="1" t="s">
        <v>549</v>
      </c>
      <c r="AC417" s="1"/>
      <c r="AD417" s="1"/>
    </row>
    <row r="418" spans="1:30" x14ac:dyDescent="0.25">
      <c r="A418" s="1" t="s">
        <v>676</v>
      </c>
      <c r="B418" s="1" t="s">
        <v>562</v>
      </c>
      <c r="C418" s="37" t="s">
        <v>5845</v>
      </c>
      <c r="D418" s="25">
        <v>43403.112013888887</v>
      </c>
      <c r="E418" s="25">
        <v>43403.546400462961</v>
      </c>
      <c r="F418" s="1" t="s">
        <v>833</v>
      </c>
      <c r="G418" s="1" t="s">
        <v>90</v>
      </c>
      <c r="H418" s="1" t="s">
        <v>1341</v>
      </c>
      <c r="I418" s="1" t="s">
        <v>91</v>
      </c>
      <c r="J418" s="1" t="s">
        <v>1118</v>
      </c>
      <c r="K418" s="1" t="s">
        <v>5846</v>
      </c>
      <c r="L418" s="1" t="s">
        <v>5847</v>
      </c>
      <c r="M418" s="1" t="s">
        <v>793</v>
      </c>
      <c r="N418" s="1" t="s">
        <v>40</v>
      </c>
      <c r="O418" s="1" t="s">
        <v>1360</v>
      </c>
      <c r="P418" s="1"/>
      <c r="Q418" s="1" t="s">
        <v>92</v>
      </c>
      <c r="R418" s="1" t="s">
        <v>544</v>
      </c>
      <c r="S418" s="1" t="s">
        <v>545</v>
      </c>
      <c r="T418" s="1"/>
      <c r="U418" s="1"/>
      <c r="V418" s="1" t="s">
        <v>966</v>
      </c>
      <c r="W418" s="1" t="s">
        <v>967</v>
      </c>
      <c r="X418" s="1"/>
      <c r="Y418" s="25">
        <v>43403.546678240738</v>
      </c>
      <c r="Z418" s="106" t="s">
        <v>549</v>
      </c>
      <c r="AA418" s="1" t="str">
        <f>IF(ISNA(VLOOKUP(C418,'Extract -prev'!C:I,6,0)),"Yes",IF(OR(VLOOKUP(C418,'Extract -prev'!C:I,6,0)="Closed",VLOOKUP(C418,'Extract -prev'!C:I,6,0)="Resolved"),"No","Yes"))</f>
        <v>Yes</v>
      </c>
      <c r="AB418" s="1" t="s">
        <v>549</v>
      </c>
      <c r="AC418" s="1"/>
      <c r="AD418" s="1"/>
    </row>
    <row r="419" spans="1:30" x14ac:dyDescent="0.25">
      <c r="A419" s="1" t="s">
        <v>676</v>
      </c>
      <c r="B419" s="1" t="s">
        <v>562</v>
      </c>
      <c r="C419" s="37" t="s">
        <v>5825</v>
      </c>
      <c r="D419" s="25">
        <v>43403.243969907409</v>
      </c>
      <c r="E419" s="25">
        <v>43403.54859953704</v>
      </c>
      <c r="F419" s="1" t="s">
        <v>911</v>
      </c>
      <c r="G419" s="1" t="s">
        <v>90</v>
      </c>
      <c r="H419" s="1" t="s">
        <v>1341</v>
      </c>
      <c r="I419" s="1" t="s">
        <v>91</v>
      </c>
      <c r="J419" s="1" t="s">
        <v>1118</v>
      </c>
      <c r="K419" s="1" t="s">
        <v>5826</v>
      </c>
      <c r="L419" s="1" t="s">
        <v>5827</v>
      </c>
      <c r="M419" s="1" t="s">
        <v>793</v>
      </c>
      <c r="N419" s="1" t="s">
        <v>40</v>
      </c>
      <c r="O419" s="1" t="s">
        <v>2210</v>
      </c>
      <c r="P419" s="1"/>
      <c r="Q419" s="1" t="s">
        <v>92</v>
      </c>
      <c r="R419" s="1" t="s">
        <v>544</v>
      </c>
      <c r="S419" s="1" t="s">
        <v>545</v>
      </c>
      <c r="T419" s="1"/>
      <c r="U419" s="1"/>
      <c r="V419" s="1" t="s">
        <v>1321</v>
      </c>
      <c r="W419" s="1" t="s">
        <v>964</v>
      </c>
      <c r="X419" s="1"/>
      <c r="Y419" s="25">
        <v>43403.548877314817</v>
      </c>
      <c r="Z419" s="106" t="s">
        <v>549</v>
      </c>
      <c r="AA419" s="1" t="str">
        <f>IF(ISNA(VLOOKUP(C419,'Extract -prev'!C:I,6,0)),"Yes",IF(OR(VLOOKUP(C419,'Extract -prev'!C:I,6,0)="Closed",VLOOKUP(C419,'Extract -prev'!C:I,6,0)="Resolved"),"No","Yes"))</f>
        <v>Yes</v>
      </c>
      <c r="AB419" s="1" t="s">
        <v>549</v>
      </c>
      <c r="AC419" s="1"/>
      <c r="AD419" s="1"/>
    </row>
    <row r="420" spans="1:30" x14ac:dyDescent="0.25">
      <c r="A420" s="1" t="s">
        <v>676</v>
      </c>
      <c r="B420" s="1" t="s">
        <v>562</v>
      </c>
      <c r="C420" s="37" t="s">
        <v>5875</v>
      </c>
      <c r="D420" s="25">
        <v>43403.034629629627</v>
      </c>
      <c r="E420" s="25">
        <v>43403.559594907405</v>
      </c>
      <c r="F420" s="1" t="s">
        <v>911</v>
      </c>
      <c r="G420" s="1" t="s">
        <v>90</v>
      </c>
      <c r="H420" s="1" t="s">
        <v>1341</v>
      </c>
      <c r="I420" s="1" t="s">
        <v>91</v>
      </c>
      <c r="J420" s="1" t="s">
        <v>1118</v>
      </c>
      <c r="K420" s="1" t="s">
        <v>5876</v>
      </c>
      <c r="L420" s="1" t="s">
        <v>5877</v>
      </c>
      <c r="M420" s="1" t="s">
        <v>793</v>
      </c>
      <c r="N420" s="1" t="s">
        <v>41</v>
      </c>
      <c r="O420" s="1" t="s">
        <v>927</v>
      </c>
      <c r="P420" s="1"/>
      <c r="Q420" s="1" t="s">
        <v>92</v>
      </c>
      <c r="R420" s="1" t="s">
        <v>544</v>
      </c>
      <c r="S420" s="1" t="s">
        <v>545</v>
      </c>
      <c r="T420" s="1"/>
      <c r="U420" s="1"/>
      <c r="V420" s="1" t="s">
        <v>1321</v>
      </c>
      <c r="W420" s="1" t="s">
        <v>964</v>
      </c>
      <c r="X420" s="1"/>
      <c r="Y420" s="25">
        <v>43403.559861111113</v>
      </c>
      <c r="Z420" s="106" t="s">
        <v>549</v>
      </c>
      <c r="AA420" s="1" t="str">
        <f>IF(ISNA(VLOOKUP(C420,'Extract -prev'!C:I,6,0)),"Yes",IF(OR(VLOOKUP(C420,'Extract -prev'!C:I,6,0)="Closed",VLOOKUP(C420,'Extract -prev'!C:I,6,0)="Resolved"),"No","Yes"))</f>
        <v>Yes</v>
      </c>
      <c r="AB420" s="1" t="s">
        <v>549</v>
      </c>
      <c r="AC420" s="1"/>
      <c r="AD420" s="1"/>
    </row>
    <row r="421" spans="1:30" x14ac:dyDescent="0.25">
      <c r="A421" s="1" t="s">
        <v>676</v>
      </c>
      <c r="B421" s="1" t="s">
        <v>562</v>
      </c>
      <c r="C421" s="37" t="s">
        <v>5813</v>
      </c>
      <c r="D421" s="25">
        <v>43403.203865740739</v>
      </c>
      <c r="E421" s="25">
        <v>43403.560150462959</v>
      </c>
      <c r="F421" s="1" t="s">
        <v>830</v>
      </c>
      <c r="G421" s="1" t="s">
        <v>90</v>
      </c>
      <c r="H421" s="1" t="s">
        <v>1341</v>
      </c>
      <c r="I421" s="1" t="s">
        <v>91</v>
      </c>
      <c r="J421" s="1" t="s">
        <v>1118</v>
      </c>
      <c r="K421" s="1" t="s">
        <v>5814</v>
      </c>
      <c r="L421" s="1" t="s">
        <v>5815</v>
      </c>
      <c r="M421" s="1" t="s">
        <v>793</v>
      </c>
      <c r="N421" s="1" t="s">
        <v>929</v>
      </c>
      <c r="O421" s="1" t="s">
        <v>948</v>
      </c>
      <c r="P421" s="1"/>
      <c r="Q421" s="1" t="s">
        <v>92</v>
      </c>
      <c r="R421" s="1" t="s">
        <v>544</v>
      </c>
      <c r="S421" s="1" t="s">
        <v>545</v>
      </c>
      <c r="T421" s="1"/>
      <c r="U421" s="1"/>
      <c r="V421" s="1" t="s">
        <v>1254</v>
      </c>
      <c r="W421" s="1" t="s">
        <v>1255</v>
      </c>
      <c r="X421" s="1"/>
      <c r="Y421" s="25">
        <v>43403.560439814813</v>
      </c>
      <c r="Z421" s="106" t="s">
        <v>549</v>
      </c>
      <c r="AA421" s="1" t="str">
        <f>IF(ISNA(VLOOKUP(C421,'Extract -prev'!C:I,6,0)),"Yes",IF(OR(VLOOKUP(C421,'Extract -prev'!C:I,6,0)="Closed",VLOOKUP(C421,'Extract -prev'!C:I,6,0)="Resolved"),"No","Yes"))</f>
        <v>Yes</v>
      </c>
      <c r="AB421" s="1" t="s">
        <v>549</v>
      </c>
      <c r="AC421" s="1"/>
      <c r="AD421" s="1"/>
    </row>
    <row r="422" spans="1:30" x14ac:dyDescent="0.25">
      <c r="A422" s="1" t="s">
        <v>676</v>
      </c>
      <c r="B422" s="1" t="s">
        <v>562</v>
      </c>
      <c r="C422" s="32" t="s">
        <v>5718</v>
      </c>
      <c r="D422" s="25">
        <v>43400.758726851855</v>
      </c>
      <c r="E422" s="25">
        <v>43403.561122685183</v>
      </c>
      <c r="F422" s="1" t="s">
        <v>916</v>
      </c>
      <c r="G422" s="1" t="s">
        <v>90</v>
      </c>
      <c r="H422" s="1" t="s">
        <v>1341</v>
      </c>
      <c r="I422" s="1" t="s">
        <v>91</v>
      </c>
      <c r="J422" s="1" t="s">
        <v>1118</v>
      </c>
      <c r="K422" s="1" t="s">
        <v>5719</v>
      </c>
      <c r="L422" s="1" t="s">
        <v>5923</v>
      </c>
      <c r="M422" s="1" t="s">
        <v>793</v>
      </c>
      <c r="N422" s="1" t="s">
        <v>929</v>
      </c>
      <c r="O422" s="1" t="s">
        <v>939</v>
      </c>
      <c r="P422" s="1"/>
      <c r="Q422" s="1" t="s">
        <v>92</v>
      </c>
      <c r="R422" s="1" t="s">
        <v>544</v>
      </c>
      <c r="S422" s="1" t="s">
        <v>545</v>
      </c>
      <c r="T422" s="1"/>
      <c r="U422" s="1"/>
      <c r="V422" s="1" t="s">
        <v>1223</v>
      </c>
      <c r="W422" s="1" t="s">
        <v>1224</v>
      </c>
      <c r="X422" s="1"/>
      <c r="Y422" s="25">
        <v>43403.561400462961</v>
      </c>
      <c r="Z422" s="106" t="s">
        <v>548</v>
      </c>
      <c r="AA422" s="1" t="str">
        <f>IF(ISNA(VLOOKUP(C422,'Extract -prev'!C:I,6,0)),"Yes",IF(OR(VLOOKUP(C422,'Extract -prev'!C:I,6,0)="Closed",VLOOKUP(C422,'Extract -prev'!C:I,6,0)="Resolved"),"No","Yes"))</f>
        <v>Yes</v>
      </c>
      <c r="AB422" s="1" t="s">
        <v>548</v>
      </c>
      <c r="AC422" s="1"/>
      <c r="AD422" s="1"/>
    </row>
    <row r="423" spans="1:30" x14ac:dyDescent="0.25">
      <c r="A423" s="1" t="s">
        <v>676</v>
      </c>
      <c r="B423" s="1" t="s">
        <v>562</v>
      </c>
      <c r="C423" s="37" t="s">
        <v>5860</v>
      </c>
      <c r="D423" s="25">
        <v>43403.06763888889</v>
      </c>
      <c r="E423" s="25">
        <v>43403.561180555553</v>
      </c>
      <c r="F423" s="1" t="s">
        <v>843</v>
      </c>
      <c r="G423" s="1" t="s">
        <v>90</v>
      </c>
      <c r="H423" s="1" t="s">
        <v>1341</v>
      </c>
      <c r="I423" s="1" t="s">
        <v>91</v>
      </c>
      <c r="J423" s="1" t="s">
        <v>1118</v>
      </c>
      <c r="K423" s="1" t="s">
        <v>5861</v>
      </c>
      <c r="L423" s="1" t="s">
        <v>5862</v>
      </c>
      <c r="M423" s="1" t="s">
        <v>793</v>
      </c>
      <c r="N423" s="1" t="s">
        <v>40</v>
      </c>
      <c r="O423" s="1" t="s">
        <v>732</v>
      </c>
      <c r="P423" s="1"/>
      <c r="Q423" s="1" t="s">
        <v>92</v>
      </c>
      <c r="R423" s="1" t="s">
        <v>544</v>
      </c>
      <c r="S423" s="1" t="s">
        <v>545</v>
      </c>
      <c r="T423" s="1"/>
      <c r="U423" s="1"/>
      <c r="V423" s="1" t="s">
        <v>966</v>
      </c>
      <c r="W423" s="1" t="s">
        <v>967</v>
      </c>
      <c r="X423" s="1"/>
      <c r="Y423" s="25">
        <v>43403.56145833333</v>
      </c>
      <c r="Z423" s="106" t="s">
        <v>549</v>
      </c>
      <c r="AA423" s="1" t="str">
        <f>IF(ISNA(VLOOKUP(C423,'Extract -prev'!C:I,6,0)),"Yes",IF(OR(VLOOKUP(C423,'Extract -prev'!C:I,6,0)="Closed",VLOOKUP(C423,'Extract -prev'!C:I,6,0)="Resolved"),"No","Yes"))</f>
        <v>Yes</v>
      </c>
      <c r="AB423" s="1" t="s">
        <v>549</v>
      </c>
      <c r="AC423" s="1"/>
      <c r="AD423" s="1"/>
    </row>
    <row r="424" spans="1:30" x14ac:dyDescent="0.25">
      <c r="A424" s="1" t="s">
        <v>676</v>
      </c>
      <c r="B424" s="1" t="s">
        <v>562</v>
      </c>
      <c r="C424" s="37" t="s">
        <v>5828</v>
      </c>
      <c r="D424" s="25">
        <v>43403.218842592592</v>
      </c>
      <c r="E424" s="25">
        <v>43403.563796296294</v>
      </c>
      <c r="F424" s="1" t="s">
        <v>872</v>
      </c>
      <c r="G424" s="1" t="s">
        <v>90</v>
      </c>
      <c r="H424" s="1" t="s">
        <v>1341</v>
      </c>
      <c r="I424" s="1" t="s">
        <v>91</v>
      </c>
      <c r="J424" s="1" t="s">
        <v>1118</v>
      </c>
      <c r="K424" s="1" t="s">
        <v>5829</v>
      </c>
      <c r="L424" s="1" t="s">
        <v>5830</v>
      </c>
      <c r="M424" s="1" t="s">
        <v>793</v>
      </c>
      <c r="N424" s="1" t="s">
        <v>41</v>
      </c>
      <c r="O424" s="1" t="s">
        <v>1115</v>
      </c>
      <c r="P424" s="1"/>
      <c r="Q424" s="1" t="s">
        <v>92</v>
      </c>
      <c r="R424" s="1" t="s">
        <v>544</v>
      </c>
      <c r="S424" s="1" t="s">
        <v>545</v>
      </c>
      <c r="T424" s="1"/>
      <c r="U424" s="1"/>
      <c r="V424" s="1" t="s">
        <v>1321</v>
      </c>
      <c r="W424" s="1" t="s">
        <v>964</v>
      </c>
      <c r="X424" s="1"/>
      <c r="Y424" s="25">
        <v>43403.564097222225</v>
      </c>
      <c r="Z424" s="106" t="s">
        <v>549</v>
      </c>
      <c r="AA424" s="1" t="str">
        <f>IF(ISNA(VLOOKUP(C424,'Extract -prev'!C:I,6,0)),"Yes",IF(OR(VLOOKUP(C424,'Extract -prev'!C:I,6,0)="Closed",VLOOKUP(C424,'Extract -prev'!C:I,6,0)="Resolved"),"No","Yes"))</f>
        <v>Yes</v>
      </c>
      <c r="AB424" s="1" t="s">
        <v>549</v>
      </c>
      <c r="AC424" s="1"/>
      <c r="AD424" s="1"/>
    </row>
    <row r="425" spans="1:30" x14ac:dyDescent="0.25">
      <c r="A425" s="1" t="s">
        <v>676</v>
      </c>
      <c r="B425" s="1" t="s">
        <v>562</v>
      </c>
      <c r="C425" s="37" t="s">
        <v>5863</v>
      </c>
      <c r="D425" s="25">
        <v>43403.061701388891</v>
      </c>
      <c r="E425" s="25">
        <v>43403.566516203704</v>
      </c>
      <c r="F425" s="1" t="s">
        <v>843</v>
      </c>
      <c r="G425" s="1" t="s">
        <v>90</v>
      </c>
      <c r="H425" s="1" t="s">
        <v>1341</v>
      </c>
      <c r="I425" s="1" t="s">
        <v>91</v>
      </c>
      <c r="J425" s="1" t="s">
        <v>1118</v>
      </c>
      <c r="K425" s="1" t="s">
        <v>5864</v>
      </c>
      <c r="L425" s="1" t="s">
        <v>5865</v>
      </c>
      <c r="M425" s="1" t="s">
        <v>793</v>
      </c>
      <c r="N425" s="1" t="s">
        <v>41</v>
      </c>
      <c r="O425" s="1" t="s">
        <v>4231</v>
      </c>
      <c r="P425" s="1"/>
      <c r="Q425" s="1" t="s">
        <v>92</v>
      </c>
      <c r="R425" s="1" t="s">
        <v>544</v>
      </c>
      <c r="S425" s="1" t="s">
        <v>545</v>
      </c>
      <c r="T425" s="1"/>
      <c r="U425" s="1"/>
      <c r="V425" s="1" t="s">
        <v>966</v>
      </c>
      <c r="W425" s="1" t="s">
        <v>967</v>
      </c>
      <c r="X425" s="1"/>
      <c r="Y425" s="25">
        <v>43403.566817129627</v>
      </c>
      <c r="Z425" s="106" t="s">
        <v>549</v>
      </c>
      <c r="AA425" s="1" t="str">
        <f>IF(ISNA(VLOOKUP(C425,'Extract -prev'!C:I,6,0)),"Yes",IF(OR(VLOOKUP(C425,'Extract -prev'!C:I,6,0)="Closed",VLOOKUP(C425,'Extract -prev'!C:I,6,0)="Resolved"),"No","Yes"))</f>
        <v>Yes</v>
      </c>
      <c r="AB425" s="1" t="s">
        <v>549</v>
      </c>
      <c r="AC425" s="1"/>
      <c r="AD425" s="1"/>
    </row>
    <row r="426" spans="1:30" x14ac:dyDescent="0.25">
      <c r="A426" s="1" t="s">
        <v>676</v>
      </c>
      <c r="B426" s="1" t="s">
        <v>562</v>
      </c>
      <c r="C426" s="37" t="s">
        <v>5854</v>
      </c>
      <c r="D426" s="25">
        <v>43403.093645833331</v>
      </c>
      <c r="E426" s="25">
        <v>43403.568101851852</v>
      </c>
      <c r="F426" s="1" t="s">
        <v>830</v>
      </c>
      <c r="G426" s="1" t="s">
        <v>90</v>
      </c>
      <c r="H426" s="1" t="s">
        <v>1341</v>
      </c>
      <c r="I426" s="1" t="s">
        <v>91</v>
      </c>
      <c r="J426" s="1" t="s">
        <v>1118</v>
      </c>
      <c r="K426" s="1" t="s">
        <v>5855</v>
      </c>
      <c r="L426" s="1" t="s">
        <v>5856</v>
      </c>
      <c r="M426" s="1" t="s">
        <v>793</v>
      </c>
      <c r="N426" s="1" t="s">
        <v>929</v>
      </c>
      <c r="O426" s="1" t="s">
        <v>948</v>
      </c>
      <c r="P426" s="1"/>
      <c r="Q426" s="1" t="s">
        <v>92</v>
      </c>
      <c r="R426" s="1" t="s">
        <v>544</v>
      </c>
      <c r="S426" s="1" t="s">
        <v>545</v>
      </c>
      <c r="T426" s="1"/>
      <c r="U426" s="1"/>
      <c r="V426" s="1" t="s">
        <v>1254</v>
      </c>
      <c r="W426" s="1" t="s">
        <v>1255</v>
      </c>
      <c r="X426" s="1"/>
      <c r="Y426" s="25">
        <v>43403.568402777775</v>
      </c>
      <c r="Z426" s="106" t="s">
        <v>549</v>
      </c>
      <c r="AA426" s="1" t="str">
        <f>IF(ISNA(VLOOKUP(C426,'Extract -prev'!C:I,6,0)),"Yes",IF(OR(VLOOKUP(C426,'Extract -prev'!C:I,6,0)="Closed",VLOOKUP(C426,'Extract -prev'!C:I,6,0)="Resolved"),"No","Yes"))</f>
        <v>Yes</v>
      </c>
      <c r="AB426" s="1" t="s">
        <v>549</v>
      </c>
      <c r="AC426" s="1"/>
      <c r="AD426" s="1"/>
    </row>
    <row r="427" spans="1:30" x14ac:dyDescent="0.25">
      <c r="A427" s="1" t="s">
        <v>676</v>
      </c>
      <c r="B427" s="1" t="s">
        <v>562</v>
      </c>
      <c r="C427" s="37" t="s">
        <v>5901</v>
      </c>
      <c r="D427" s="25">
        <v>43402.835451388892</v>
      </c>
      <c r="E427" s="25">
        <v>43403.568773148145</v>
      </c>
      <c r="F427" s="1" t="s">
        <v>911</v>
      </c>
      <c r="G427" s="1" t="s">
        <v>90</v>
      </c>
      <c r="H427" s="1" t="s">
        <v>1341</v>
      </c>
      <c r="I427" s="1" t="s">
        <v>91</v>
      </c>
      <c r="J427" s="1" t="s">
        <v>1118</v>
      </c>
      <c r="K427" s="1" t="s">
        <v>5902</v>
      </c>
      <c r="L427" s="1" t="s">
        <v>3376</v>
      </c>
      <c r="M427" s="1" t="s">
        <v>793</v>
      </c>
      <c r="N427" s="1" t="s">
        <v>40</v>
      </c>
      <c r="O427" s="1" t="s">
        <v>932</v>
      </c>
      <c r="P427" s="1"/>
      <c r="Q427" s="1" t="s">
        <v>92</v>
      </c>
      <c r="R427" s="1" t="s">
        <v>544</v>
      </c>
      <c r="S427" s="1" t="s">
        <v>545</v>
      </c>
      <c r="T427" s="1"/>
      <c r="U427" s="1"/>
      <c r="V427" s="1" t="s">
        <v>966</v>
      </c>
      <c r="W427" s="1" t="s">
        <v>967</v>
      </c>
      <c r="X427" s="1"/>
      <c r="Y427" s="25">
        <v>43403.569050925929</v>
      </c>
      <c r="Z427" s="106" t="s">
        <v>549</v>
      </c>
      <c r="AA427" s="1" t="str">
        <f>IF(ISNA(VLOOKUP(C427,'Extract -prev'!C:I,6,0)),"Yes",IF(OR(VLOOKUP(C427,'Extract -prev'!C:I,6,0)="Closed",VLOOKUP(C427,'Extract -prev'!C:I,6,0)="Resolved"),"No","Yes"))</f>
        <v>Yes</v>
      </c>
      <c r="AB427" s="1" t="s">
        <v>549</v>
      </c>
      <c r="AC427" s="1"/>
      <c r="AD427" s="1"/>
    </row>
    <row r="428" spans="1:30" x14ac:dyDescent="0.25">
      <c r="A428" s="1" t="s">
        <v>676</v>
      </c>
      <c r="B428" s="1" t="s">
        <v>562</v>
      </c>
      <c r="C428" s="37" t="s">
        <v>5909</v>
      </c>
      <c r="D428" s="25">
        <v>43402.814768518518</v>
      </c>
      <c r="E428" s="25">
        <v>43403.576180555552</v>
      </c>
      <c r="F428" s="1" t="s">
        <v>843</v>
      </c>
      <c r="G428" s="1" t="s">
        <v>90</v>
      </c>
      <c r="H428" s="1" t="s">
        <v>1341</v>
      </c>
      <c r="I428" s="1" t="s">
        <v>91</v>
      </c>
      <c r="J428" s="1" t="s">
        <v>1118</v>
      </c>
      <c r="K428" s="1" t="s">
        <v>5910</v>
      </c>
      <c r="L428" s="1" t="s">
        <v>5911</v>
      </c>
      <c r="M428" s="1" t="s">
        <v>793</v>
      </c>
      <c r="N428" s="1" t="s">
        <v>40</v>
      </c>
      <c r="O428" s="1" t="s">
        <v>732</v>
      </c>
      <c r="P428" s="1"/>
      <c r="Q428" s="1" t="s">
        <v>92</v>
      </c>
      <c r="R428" s="1" t="s">
        <v>544</v>
      </c>
      <c r="S428" s="1" t="s">
        <v>545</v>
      </c>
      <c r="T428" s="1"/>
      <c r="U428" s="1"/>
      <c r="V428" s="1" t="s">
        <v>5912</v>
      </c>
      <c r="W428" s="1" t="s">
        <v>5913</v>
      </c>
      <c r="X428" s="1"/>
      <c r="Y428" s="25">
        <v>43403.576469907406</v>
      </c>
      <c r="Z428" s="106" t="s">
        <v>549</v>
      </c>
      <c r="AA428" s="1" t="str">
        <f>IF(ISNA(VLOOKUP(C428,'Extract -prev'!C:I,6,0)),"Yes",IF(OR(VLOOKUP(C428,'Extract -prev'!C:I,6,0)="Closed",VLOOKUP(C428,'Extract -prev'!C:I,6,0)="Resolved"),"No","Yes"))</f>
        <v>Yes</v>
      </c>
      <c r="AB428" s="1" t="s">
        <v>549</v>
      </c>
      <c r="AC428" s="1"/>
      <c r="AD428" s="1"/>
    </row>
    <row r="429" spans="1:30" x14ac:dyDescent="0.25">
      <c r="A429" s="1" t="s">
        <v>676</v>
      </c>
      <c r="B429" s="1" t="s">
        <v>562</v>
      </c>
      <c r="C429" s="32" t="s">
        <v>5698</v>
      </c>
      <c r="D429" s="25">
        <v>43402.718854166669</v>
      </c>
      <c r="E429" s="25">
        <v>43403.577291666668</v>
      </c>
      <c r="F429" s="1" t="s">
        <v>911</v>
      </c>
      <c r="G429" s="1" t="s">
        <v>90</v>
      </c>
      <c r="H429" s="1" t="s">
        <v>1341</v>
      </c>
      <c r="I429" s="1" t="s">
        <v>91</v>
      </c>
      <c r="J429" s="1" t="s">
        <v>1118</v>
      </c>
      <c r="K429" s="1" t="s">
        <v>5699</v>
      </c>
      <c r="L429" s="1" t="s">
        <v>5917</v>
      </c>
      <c r="M429" s="1" t="s">
        <v>793</v>
      </c>
      <c r="N429" s="1" t="s">
        <v>40</v>
      </c>
      <c r="O429" s="1" t="s">
        <v>932</v>
      </c>
      <c r="P429" s="1"/>
      <c r="Q429" s="1" t="s">
        <v>92</v>
      </c>
      <c r="R429" s="1" t="s">
        <v>544</v>
      </c>
      <c r="S429" s="1" t="s">
        <v>545</v>
      </c>
      <c r="T429" s="1"/>
      <c r="U429" s="1"/>
      <c r="V429" s="1" t="s">
        <v>1326</v>
      </c>
      <c r="W429" s="1" t="s">
        <v>1327</v>
      </c>
      <c r="X429" s="1"/>
      <c r="Y429" s="25">
        <v>43403.577569444446</v>
      </c>
      <c r="Z429" s="106" t="s">
        <v>548</v>
      </c>
      <c r="AA429" s="1" t="str">
        <f>IF(ISNA(VLOOKUP(C429,'Extract -prev'!C:I,6,0)),"Yes",IF(OR(VLOOKUP(C429,'Extract -prev'!C:I,6,0)="Closed",VLOOKUP(C429,'Extract -prev'!C:I,6,0)="Resolved"),"No","Yes"))</f>
        <v>Yes</v>
      </c>
      <c r="AB429" s="1" t="s">
        <v>548</v>
      </c>
      <c r="AC429" s="1"/>
      <c r="AD429" s="1"/>
    </row>
    <row r="430" spans="1:30" x14ac:dyDescent="0.25">
      <c r="A430" s="1" t="s">
        <v>676</v>
      </c>
      <c r="B430" s="1" t="s">
        <v>562</v>
      </c>
      <c r="C430" s="37" t="s">
        <v>5881</v>
      </c>
      <c r="D430" s="25">
        <v>43402.990902777776</v>
      </c>
      <c r="E430" s="25">
        <v>43403.579953703702</v>
      </c>
      <c r="F430" s="1" t="s">
        <v>830</v>
      </c>
      <c r="G430" s="1" t="s">
        <v>90</v>
      </c>
      <c r="H430" s="1" t="s">
        <v>1341</v>
      </c>
      <c r="I430" s="1" t="s">
        <v>91</v>
      </c>
      <c r="J430" s="1" t="s">
        <v>1118</v>
      </c>
      <c r="K430" s="1" t="s">
        <v>5882</v>
      </c>
      <c r="L430" s="1" t="s">
        <v>5883</v>
      </c>
      <c r="M430" s="1" t="s">
        <v>793</v>
      </c>
      <c r="N430" s="1" t="s">
        <v>41</v>
      </c>
      <c r="O430" s="1" t="s">
        <v>1115</v>
      </c>
      <c r="P430" s="1"/>
      <c r="Q430" s="1" t="s">
        <v>92</v>
      </c>
      <c r="R430" s="1" t="s">
        <v>544</v>
      </c>
      <c r="S430" s="1" t="s">
        <v>545</v>
      </c>
      <c r="T430" s="1"/>
      <c r="U430" s="1"/>
      <c r="V430" s="1" t="s">
        <v>1176</v>
      </c>
      <c r="W430" s="1" t="s">
        <v>1433</v>
      </c>
      <c r="X430" s="1"/>
      <c r="Y430" s="25">
        <v>43403.580243055556</v>
      </c>
      <c r="Z430" s="106" t="s">
        <v>549</v>
      </c>
      <c r="AA430" s="1" t="str">
        <f>IF(ISNA(VLOOKUP(C430,'Extract -prev'!C:I,6,0)),"Yes",IF(OR(VLOOKUP(C430,'Extract -prev'!C:I,6,0)="Closed",VLOOKUP(C430,'Extract -prev'!C:I,6,0)="Resolved"),"No","Yes"))</f>
        <v>Yes</v>
      </c>
      <c r="AB430" s="1" t="s">
        <v>549</v>
      </c>
      <c r="AC430" s="1"/>
      <c r="AD430" s="1"/>
    </row>
    <row r="431" spans="1:30" x14ac:dyDescent="0.25">
      <c r="A431" s="1" t="s">
        <v>676</v>
      </c>
      <c r="B431" s="1" t="s">
        <v>562</v>
      </c>
      <c r="C431" s="37" t="s">
        <v>5906</v>
      </c>
      <c r="D431" s="25">
        <v>43402.857488425929</v>
      </c>
      <c r="E431" s="25">
        <v>43403.58258101852</v>
      </c>
      <c r="F431" s="1" t="s">
        <v>830</v>
      </c>
      <c r="G431" s="1" t="s">
        <v>90</v>
      </c>
      <c r="H431" s="1" t="s">
        <v>1341</v>
      </c>
      <c r="I431" s="1" t="s">
        <v>91</v>
      </c>
      <c r="J431" s="1" t="s">
        <v>1118</v>
      </c>
      <c r="K431" s="1" t="s">
        <v>5907</v>
      </c>
      <c r="L431" s="1" t="s">
        <v>5908</v>
      </c>
      <c r="M431" s="1" t="s">
        <v>793</v>
      </c>
      <c r="N431" s="1" t="s">
        <v>41</v>
      </c>
      <c r="O431" s="1" t="s">
        <v>942</v>
      </c>
      <c r="P431" s="1"/>
      <c r="Q431" s="1" t="s">
        <v>92</v>
      </c>
      <c r="R431" s="1" t="s">
        <v>544</v>
      </c>
      <c r="S431" s="1" t="s">
        <v>545</v>
      </c>
      <c r="T431" s="1"/>
      <c r="U431" s="1"/>
      <c r="V431" s="1" t="s">
        <v>949</v>
      </c>
      <c r="W431" s="1" t="s">
        <v>2621</v>
      </c>
      <c r="X431" s="1"/>
      <c r="Y431" s="25">
        <v>43403.582870370374</v>
      </c>
      <c r="Z431" s="106" t="s">
        <v>549</v>
      </c>
      <c r="AA431" s="1" t="str">
        <f>IF(ISNA(VLOOKUP(C431,'Extract -prev'!C:I,6,0)),"Yes",IF(OR(VLOOKUP(C431,'Extract -prev'!C:I,6,0)="Closed",VLOOKUP(C431,'Extract -prev'!C:I,6,0)="Resolved"),"No","Yes"))</f>
        <v>Yes</v>
      </c>
      <c r="AB431" s="1" t="s">
        <v>549</v>
      </c>
      <c r="AC431" s="1"/>
      <c r="AD431" s="1"/>
    </row>
    <row r="432" spans="1:30" x14ac:dyDescent="0.25">
      <c r="A432" s="1" t="s">
        <v>676</v>
      </c>
      <c r="B432" s="1" t="s">
        <v>562</v>
      </c>
      <c r="C432" s="32" t="s">
        <v>5710</v>
      </c>
      <c r="D432" s="25">
        <v>43402.57172453704</v>
      </c>
      <c r="E432" s="25">
        <v>43403.582881944443</v>
      </c>
      <c r="F432" s="1" t="s">
        <v>843</v>
      </c>
      <c r="G432" s="1" t="s">
        <v>90</v>
      </c>
      <c r="H432" s="1" t="s">
        <v>1341</v>
      </c>
      <c r="I432" s="1" t="s">
        <v>91</v>
      </c>
      <c r="J432" s="1" t="s">
        <v>1118</v>
      </c>
      <c r="K432" s="1" t="s">
        <v>5711</v>
      </c>
      <c r="L432" s="1" t="s">
        <v>5920</v>
      </c>
      <c r="M432" s="1" t="s">
        <v>793</v>
      </c>
      <c r="N432" s="1" t="s">
        <v>41</v>
      </c>
      <c r="O432" s="1" t="s">
        <v>934</v>
      </c>
      <c r="P432" s="1"/>
      <c r="Q432" s="1" t="s">
        <v>92</v>
      </c>
      <c r="R432" s="1" t="s">
        <v>544</v>
      </c>
      <c r="S432" s="1" t="s">
        <v>545</v>
      </c>
      <c r="T432" s="1"/>
      <c r="U432" s="1"/>
      <c r="V432" s="1" t="s">
        <v>1398</v>
      </c>
      <c r="W432" s="1" t="s">
        <v>1399</v>
      </c>
      <c r="X432" s="1"/>
      <c r="Y432" s="25">
        <v>43403.58315972222</v>
      </c>
      <c r="Z432" s="106" t="s">
        <v>548</v>
      </c>
      <c r="AA432" s="1" t="str">
        <f>IF(ISNA(VLOOKUP(C432,'Extract -prev'!C:I,6,0)),"Yes",IF(OR(VLOOKUP(C432,'Extract -prev'!C:I,6,0)="Closed",VLOOKUP(C432,'Extract -prev'!C:I,6,0)="Resolved"),"No","Yes"))</f>
        <v>Yes</v>
      </c>
      <c r="AB432" s="1" t="s">
        <v>548</v>
      </c>
      <c r="AC432" s="1"/>
      <c r="AD432" s="1"/>
    </row>
    <row r="433" spans="1:30" x14ac:dyDescent="0.25">
      <c r="A433" s="1" t="s">
        <v>676</v>
      </c>
      <c r="B433" s="1" t="s">
        <v>562</v>
      </c>
      <c r="C433" s="37" t="s">
        <v>5840</v>
      </c>
      <c r="D433" s="25">
        <v>43403.169224537036</v>
      </c>
      <c r="E433" s="25">
        <v>43403.586180555554</v>
      </c>
      <c r="F433" s="1" t="s">
        <v>1100</v>
      </c>
      <c r="G433" s="1" t="s">
        <v>90</v>
      </c>
      <c r="H433" s="1" t="s">
        <v>1341</v>
      </c>
      <c r="I433" s="1" t="s">
        <v>91</v>
      </c>
      <c r="J433" s="1" t="s">
        <v>1118</v>
      </c>
      <c r="K433" s="1" t="s">
        <v>5841</v>
      </c>
      <c r="L433" s="1" t="s">
        <v>5842</v>
      </c>
      <c r="M433" s="1" t="s">
        <v>793</v>
      </c>
      <c r="N433" s="1" t="s">
        <v>41</v>
      </c>
      <c r="O433" s="1" t="s">
        <v>928</v>
      </c>
      <c r="P433" s="1"/>
      <c r="Q433" s="1" t="s">
        <v>92</v>
      </c>
      <c r="R433" s="1" t="s">
        <v>544</v>
      </c>
      <c r="S433" s="1" t="s">
        <v>545</v>
      </c>
      <c r="T433" s="1"/>
      <c r="U433" s="1"/>
      <c r="V433" s="1" t="s">
        <v>1254</v>
      </c>
      <c r="W433" s="1" t="s">
        <v>1255</v>
      </c>
      <c r="X433" s="1"/>
      <c r="Y433" s="25">
        <v>43403.586481481485</v>
      </c>
      <c r="Z433" s="106" t="s">
        <v>549</v>
      </c>
      <c r="AA433" s="1" t="str">
        <f>IF(ISNA(VLOOKUP(C433,'Extract -prev'!C:I,6,0)),"Yes",IF(OR(VLOOKUP(C433,'Extract -prev'!C:I,6,0)="Closed",VLOOKUP(C433,'Extract -prev'!C:I,6,0)="Resolved"),"No","Yes"))</f>
        <v>Yes</v>
      </c>
      <c r="AB433" s="1" t="s">
        <v>549</v>
      </c>
      <c r="AC433" s="1"/>
      <c r="AD433" s="1"/>
    </row>
    <row r="434" spans="1:30" x14ac:dyDescent="0.25">
      <c r="A434" s="1" t="s">
        <v>676</v>
      </c>
      <c r="B434" s="1" t="s">
        <v>562</v>
      </c>
      <c r="C434" s="37" t="s">
        <v>5890</v>
      </c>
      <c r="D434" s="25">
        <v>43402.927685185183</v>
      </c>
      <c r="E434" s="25">
        <v>43403.587835648148</v>
      </c>
      <c r="F434" s="1" t="s">
        <v>1100</v>
      </c>
      <c r="G434" s="1" t="s">
        <v>90</v>
      </c>
      <c r="H434" s="1" t="s">
        <v>1341</v>
      </c>
      <c r="I434" s="1" t="s">
        <v>91</v>
      </c>
      <c r="J434" s="1" t="s">
        <v>1118</v>
      </c>
      <c r="K434" s="1" t="s">
        <v>5891</v>
      </c>
      <c r="L434" s="1" t="s">
        <v>5892</v>
      </c>
      <c r="M434" s="1" t="s">
        <v>793</v>
      </c>
      <c r="N434" s="1" t="s">
        <v>41</v>
      </c>
      <c r="O434" s="1" t="s">
        <v>934</v>
      </c>
      <c r="P434" s="1"/>
      <c r="Q434" s="1" t="s">
        <v>92</v>
      </c>
      <c r="R434" s="1" t="s">
        <v>544</v>
      </c>
      <c r="S434" s="1" t="s">
        <v>545</v>
      </c>
      <c r="T434" s="1"/>
      <c r="U434" s="1"/>
      <c r="V434" s="1" t="s">
        <v>1094</v>
      </c>
      <c r="W434" s="1" t="s">
        <v>1095</v>
      </c>
      <c r="X434" s="1"/>
      <c r="Y434" s="25">
        <v>43403.588125000002</v>
      </c>
      <c r="Z434" s="106" t="s">
        <v>549</v>
      </c>
      <c r="AA434" s="1" t="str">
        <f>IF(ISNA(VLOOKUP(C434,'Extract -prev'!C:I,6,0)),"Yes",IF(OR(VLOOKUP(C434,'Extract -prev'!C:I,6,0)="Closed",VLOOKUP(C434,'Extract -prev'!C:I,6,0)="Resolved"),"No","Yes"))</f>
        <v>Yes</v>
      </c>
      <c r="AB434" s="1" t="s">
        <v>549</v>
      </c>
      <c r="AC434" s="1"/>
      <c r="AD434" s="1"/>
    </row>
    <row r="435" spans="1:30" x14ac:dyDescent="0.25">
      <c r="A435" s="1" t="s">
        <v>676</v>
      </c>
      <c r="B435" s="1" t="s">
        <v>562</v>
      </c>
      <c r="C435" s="37" t="s">
        <v>5896</v>
      </c>
      <c r="D435" s="25">
        <v>43402.889062499999</v>
      </c>
      <c r="E435" s="25">
        <v>43403.589432870373</v>
      </c>
      <c r="F435" s="1" t="s">
        <v>1100</v>
      </c>
      <c r="G435" s="1" t="s">
        <v>90</v>
      </c>
      <c r="H435" s="1" t="s">
        <v>1341</v>
      </c>
      <c r="I435" s="1" t="s">
        <v>91</v>
      </c>
      <c r="J435" s="1" t="s">
        <v>1118</v>
      </c>
      <c r="K435" s="1" t="s">
        <v>5897</v>
      </c>
      <c r="L435" s="1" t="s">
        <v>5898</v>
      </c>
      <c r="M435" s="1" t="s">
        <v>793</v>
      </c>
      <c r="N435" s="1" t="s">
        <v>41</v>
      </c>
      <c r="O435" s="1" t="s">
        <v>2834</v>
      </c>
      <c r="P435" s="1"/>
      <c r="Q435" s="1" t="s">
        <v>92</v>
      </c>
      <c r="R435" s="1" t="s">
        <v>544</v>
      </c>
      <c r="S435" s="1" t="s">
        <v>545</v>
      </c>
      <c r="T435" s="1"/>
      <c r="U435" s="1"/>
      <c r="V435" s="1" t="s">
        <v>966</v>
      </c>
      <c r="W435" s="1" t="s">
        <v>967</v>
      </c>
      <c r="X435" s="1"/>
      <c r="Y435" s="25">
        <v>43403.58971064815</v>
      </c>
      <c r="Z435" s="106" t="s">
        <v>549</v>
      </c>
      <c r="AA435" s="1" t="str">
        <f>IF(ISNA(VLOOKUP(C435,'Extract -prev'!C:I,6,0)),"Yes",IF(OR(VLOOKUP(C435,'Extract -prev'!C:I,6,0)="Closed",VLOOKUP(C435,'Extract -prev'!C:I,6,0)="Resolved"),"No","Yes"))</f>
        <v>Yes</v>
      </c>
      <c r="AB435" s="1" t="s">
        <v>549</v>
      </c>
      <c r="AC435" s="1"/>
      <c r="AD435" s="1"/>
    </row>
    <row r="436" spans="1:30" x14ac:dyDescent="0.25">
      <c r="A436" s="1" t="s">
        <v>676</v>
      </c>
      <c r="B436" s="1" t="s">
        <v>562</v>
      </c>
      <c r="C436" s="32" t="s">
        <v>5704</v>
      </c>
      <c r="D436" s="25">
        <v>43402.516053240739</v>
      </c>
      <c r="E436" s="25">
        <v>43403.589583333334</v>
      </c>
      <c r="F436" s="1" t="s">
        <v>830</v>
      </c>
      <c r="G436" s="1" t="s">
        <v>90</v>
      </c>
      <c r="H436" s="1" t="s">
        <v>1341</v>
      </c>
      <c r="I436" s="1" t="s">
        <v>91</v>
      </c>
      <c r="J436" s="1" t="s">
        <v>1118</v>
      </c>
      <c r="K436" s="1" t="s">
        <v>5705</v>
      </c>
      <c r="L436" s="1" t="s">
        <v>5919</v>
      </c>
      <c r="M436" s="1" t="s">
        <v>793</v>
      </c>
      <c r="N436" s="1" t="s">
        <v>41</v>
      </c>
      <c r="O436" s="1" t="s">
        <v>934</v>
      </c>
      <c r="P436" s="1"/>
      <c r="Q436" s="1" t="s">
        <v>92</v>
      </c>
      <c r="R436" s="1" t="s">
        <v>544</v>
      </c>
      <c r="S436" s="1" t="s">
        <v>545</v>
      </c>
      <c r="T436" s="1"/>
      <c r="U436" s="1"/>
      <c r="V436" s="1" t="s">
        <v>1396</v>
      </c>
      <c r="W436" s="1" t="s">
        <v>1397</v>
      </c>
      <c r="X436" s="1"/>
      <c r="Y436" s="25">
        <v>43403.589861111112</v>
      </c>
      <c r="Z436" s="106" t="s">
        <v>548</v>
      </c>
      <c r="AA436" s="1" t="str">
        <f>IF(ISNA(VLOOKUP(C436,'Extract -prev'!C:I,6,0)),"Yes",IF(OR(VLOOKUP(C436,'Extract -prev'!C:I,6,0)="Closed",VLOOKUP(C436,'Extract -prev'!C:I,6,0)="Resolved"),"No","Yes"))</f>
        <v>Yes</v>
      </c>
      <c r="AB436" s="1" t="s">
        <v>548</v>
      </c>
      <c r="AC436" s="1"/>
      <c r="AD436" s="1"/>
    </row>
    <row r="437" spans="1:30" x14ac:dyDescent="0.25">
      <c r="A437" s="1" t="s">
        <v>676</v>
      </c>
      <c r="B437" s="1" t="s">
        <v>562</v>
      </c>
      <c r="C437" s="32" t="s">
        <v>5687</v>
      </c>
      <c r="D437" s="25">
        <v>43402.799097222225</v>
      </c>
      <c r="E437" s="25">
        <v>43403.592372685183</v>
      </c>
      <c r="F437" s="1" t="s">
        <v>1100</v>
      </c>
      <c r="G437" s="1" t="s">
        <v>90</v>
      </c>
      <c r="H437" s="1" t="s">
        <v>1341</v>
      </c>
      <c r="I437" s="1" t="s">
        <v>91</v>
      </c>
      <c r="J437" s="1" t="s">
        <v>1118</v>
      </c>
      <c r="K437" s="1" t="s">
        <v>5688</v>
      </c>
      <c r="L437" s="1" t="s">
        <v>5914</v>
      </c>
      <c r="M437" s="1" t="s">
        <v>793</v>
      </c>
      <c r="N437" s="1" t="s">
        <v>40</v>
      </c>
      <c r="O437" s="1" t="s">
        <v>945</v>
      </c>
      <c r="P437" s="1"/>
      <c r="Q437" s="1" t="s">
        <v>92</v>
      </c>
      <c r="R437" s="1" t="s">
        <v>544</v>
      </c>
      <c r="S437" s="1" t="s">
        <v>545</v>
      </c>
      <c r="T437" s="1"/>
      <c r="U437" s="1"/>
      <c r="V437" s="1" t="s">
        <v>1098</v>
      </c>
      <c r="W437" s="1" t="s">
        <v>1099</v>
      </c>
      <c r="X437" s="1"/>
      <c r="Y437" s="25">
        <v>43403.592662037037</v>
      </c>
      <c r="Z437" s="106" t="s">
        <v>548</v>
      </c>
      <c r="AA437" s="1" t="str">
        <f>IF(ISNA(VLOOKUP(C437,'Extract -prev'!C:I,6,0)),"Yes",IF(OR(VLOOKUP(C437,'Extract -prev'!C:I,6,0)="Closed",VLOOKUP(C437,'Extract -prev'!C:I,6,0)="Resolved"),"No","Yes"))</f>
        <v>Yes</v>
      </c>
      <c r="AB437" s="1" t="s">
        <v>548</v>
      </c>
      <c r="AC437" s="1"/>
      <c r="AD437" s="1"/>
    </row>
    <row r="438" spans="1:30" x14ac:dyDescent="0.25">
      <c r="A438" s="1" t="s">
        <v>676</v>
      </c>
      <c r="B438" s="1" t="s">
        <v>562</v>
      </c>
      <c r="C438" s="32" t="s">
        <v>5712</v>
      </c>
      <c r="D438" s="25">
        <v>43402.54928240741</v>
      </c>
      <c r="E438" s="25">
        <v>43403.598449074074</v>
      </c>
      <c r="F438" s="1" t="s">
        <v>1100</v>
      </c>
      <c r="G438" s="1" t="s">
        <v>90</v>
      </c>
      <c r="H438" s="1" t="s">
        <v>1341</v>
      </c>
      <c r="I438" s="1" t="s">
        <v>91</v>
      </c>
      <c r="J438" s="1" t="s">
        <v>1118</v>
      </c>
      <c r="K438" s="1" t="s">
        <v>5713</v>
      </c>
      <c r="L438" s="1" t="s">
        <v>5921</v>
      </c>
      <c r="M438" s="1" t="s">
        <v>793</v>
      </c>
      <c r="N438" s="1" t="s">
        <v>41</v>
      </c>
      <c r="O438" s="1" t="s">
        <v>934</v>
      </c>
      <c r="P438" s="1"/>
      <c r="Q438" s="1" t="s">
        <v>92</v>
      </c>
      <c r="R438" s="1" t="s">
        <v>544</v>
      </c>
      <c r="S438" s="1" t="s">
        <v>545</v>
      </c>
      <c r="T438" s="1"/>
      <c r="U438" s="1"/>
      <c r="V438" s="1" t="s">
        <v>5702</v>
      </c>
      <c r="W438" s="1" t="s">
        <v>5703</v>
      </c>
      <c r="X438" s="1"/>
      <c r="Y438" s="25">
        <v>43403.598726851851</v>
      </c>
      <c r="Z438" s="106" t="s">
        <v>548</v>
      </c>
      <c r="AA438" s="1" t="str">
        <f>IF(ISNA(VLOOKUP(C438,'Extract -prev'!C:I,6,0)),"Yes",IF(OR(VLOOKUP(C438,'Extract -prev'!C:I,6,0)="Closed",VLOOKUP(C438,'Extract -prev'!C:I,6,0)="Resolved"),"No","Yes"))</f>
        <v>Yes</v>
      </c>
      <c r="AB438" s="1" t="s">
        <v>548</v>
      </c>
      <c r="AC438" s="1"/>
      <c r="AD438" s="1"/>
    </row>
    <row r="439" spans="1:30" x14ac:dyDescent="0.25">
      <c r="A439" s="1" t="s">
        <v>676</v>
      </c>
      <c r="B439" s="1" t="s">
        <v>562</v>
      </c>
      <c r="C439" s="32" t="s">
        <v>5724</v>
      </c>
      <c r="D439" s="25">
        <v>43400.158935185187</v>
      </c>
      <c r="E439" s="25">
        <v>43403.599236111113</v>
      </c>
      <c r="F439" s="1" t="s">
        <v>916</v>
      </c>
      <c r="G439" s="1" t="s">
        <v>90</v>
      </c>
      <c r="H439" s="1" t="s">
        <v>1341</v>
      </c>
      <c r="I439" s="1" t="s">
        <v>91</v>
      </c>
      <c r="J439" s="1" t="s">
        <v>1118</v>
      </c>
      <c r="K439" s="1" t="s">
        <v>5725</v>
      </c>
      <c r="L439" s="1" t="s">
        <v>5925</v>
      </c>
      <c r="M439" s="1" t="s">
        <v>793</v>
      </c>
      <c r="N439" s="1" t="s">
        <v>41</v>
      </c>
      <c r="O439" s="1" t="s">
        <v>928</v>
      </c>
      <c r="P439" s="1"/>
      <c r="Q439" s="1" t="s">
        <v>92</v>
      </c>
      <c r="R439" s="1" t="s">
        <v>544</v>
      </c>
      <c r="S439" s="1" t="s">
        <v>545</v>
      </c>
      <c r="T439" s="1"/>
      <c r="U439" s="1"/>
      <c r="V439" s="1" t="s">
        <v>1254</v>
      </c>
      <c r="W439" s="1" t="s">
        <v>1255</v>
      </c>
      <c r="X439" s="1"/>
      <c r="Y439" s="25">
        <v>43403.59951388889</v>
      </c>
      <c r="Z439" s="106" t="s">
        <v>548</v>
      </c>
      <c r="AA439" s="1" t="str">
        <f>IF(ISNA(VLOOKUP(C439,'Extract -prev'!C:I,6,0)),"Yes",IF(OR(VLOOKUP(C439,'Extract -prev'!C:I,6,0)="Closed",VLOOKUP(C439,'Extract -prev'!C:I,6,0)="Resolved"),"No","Yes"))</f>
        <v>Yes</v>
      </c>
      <c r="AB439" s="1" t="s">
        <v>548</v>
      </c>
      <c r="AC439" s="1"/>
      <c r="AD439" s="1"/>
    </row>
    <row r="440" spans="1:30" x14ac:dyDescent="0.25">
      <c r="A440" s="1" t="s">
        <v>676</v>
      </c>
      <c r="B440" s="1" t="s">
        <v>562</v>
      </c>
      <c r="C440" s="37" t="s">
        <v>5851</v>
      </c>
      <c r="D440" s="25">
        <v>43403.090405092589</v>
      </c>
      <c r="E440" s="25">
        <v>43403.600011574075</v>
      </c>
      <c r="F440" s="1" t="s">
        <v>872</v>
      </c>
      <c r="G440" s="1" t="s">
        <v>90</v>
      </c>
      <c r="H440" s="1" t="s">
        <v>1341</v>
      </c>
      <c r="I440" s="1" t="s">
        <v>91</v>
      </c>
      <c r="J440" s="1" t="s">
        <v>1118</v>
      </c>
      <c r="K440" s="1" t="s">
        <v>5852</v>
      </c>
      <c r="L440" s="1" t="s">
        <v>5853</v>
      </c>
      <c r="M440" s="1" t="s">
        <v>793</v>
      </c>
      <c r="N440" s="1" t="s">
        <v>41</v>
      </c>
      <c r="O440" s="1" t="s">
        <v>1005</v>
      </c>
      <c r="P440" s="1"/>
      <c r="Q440" s="1" t="s">
        <v>92</v>
      </c>
      <c r="R440" s="1" t="s">
        <v>544</v>
      </c>
      <c r="S440" s="1" t="s">
        <v>545</v>
      </c>
      <c r="T440" s="1"/>
      <c r="U440" s="1"/>
      <c r="V440" s="1" t="s">
        <v>1254</v>
      </c>
      <c r="W440" s="1" t="s">
        <v>1255</v>
      </c>
      <c r="X440" s="1"/>
      <c r="Y440" s="25">
        <v>43403.600289351853</v>
      </c>
      <c r="Z440" s="106" t="s">
        <v>549</v>
      </c>
      <c r="AA440" s="1" t="str">
        <f>IF(ISNA(VLOOKUP(C440,'Extract -prev'!C:I,6,0)),"Yes",IF(OR(VLOOKUP(C440,'Extract -prev'!C:I,6,0)="Closed",VLOOKUP(C440,'Extract -prev'!C:I,6,0)="Resolved"),"No","Yes"))</f>
        <v>Yes</v>
      </c>
      <c r="AB440" s="1" t="s">
        <v>549</v>
      </c>
      <c r="AC440" s="1"/>
      <c r="AD440" s="1"/>
    </row>
    <row r="441" spans="1:30" x14ac:dyDescent="0.25">
      <c r="A441" s="1" t="s">
        <v>676</v>
      </c>
      <c r="B441" s="1" t="s">
        <v>562</v>
      </c>
      <c r="C441" s="32" t="s">
        <v>5734</v>
      </c>
      <c r="D441" s="25">
        <v>43399.934166666666</v>
      </c>
      <c r="E441" s="25">
        <v>43403.601678240739</v>
      </c>
      <c r="F441" s="1" t="s">
        <v>1100</v>
      </c>
      <c r="G441" s="1" t="s">
        <v>90</v>
      </c>
      <c r="H441" s="1" t="s">
        <v>1341</v>
      </c>
      <c r="I441" s="1" t="s">
        <v>91</v>
      </c>
      <c r="J441" s="1" t="s">
        <v>1118</v>
      </c>
      <c r="K441" s="1" t="s">
        <v>5735</v>
      </c>
      <c r="L441" s="1" t="s">
        <v>5928</v>
      </c>
      <c r="M441" s="1" t="s">
        <v>793</v>
      </c>
      <c r="N441" s="1" t="s">
        <v>41</v>
      </c>
      <c r="O441" s="1" t="s">
        <v>934</v>
      </c>
      <c r="P441" s="1"/>
      <c r="Q441" s="1" t="s">
        <v>92</v>
      </c>
      <c r="R441" s="1" t="s">
        <v>544</v>
      </c>
      <c r="S441" s="1" t="s">
        <v>545</v>
      </c>
      <c r="T441" s="1"/>
      <c r="U441" s="1"/>
      <c r="V441" s="1" t="s">
        <v>1342</v>
      </c>
      <c r="W441" s="1" t="s">
        <v>1343</v>
      </c>
      <c r="X441" s="1"/>
      <c r="Y441" s="25">
        <v>43403.601979166669</v>
      </c>
      <c r="Z441" s="106" t="s">
        <v>548</v>
      </c>
      <c r="AA441" s="1" t="str">
        <f>IF(ISNA(VLOOKUP(C441,'Extract -prev'!C:I,6,0)),"Yes",IF(OR(VLOOKUP(C441,'Extract -prev'!C:I,6,0)="Closed",VLOOKUP(C441,'Extract -prev'!C:I,6,0)="Resolved"),"No","Yes"))</f>
        <v>Yes</v>
      </c>
      <c r="AB441" s="1" t="s">
        <v>548</v>
      </c>
      <c r="AC441" s="1"/>
      <c r="AD441" s="1"/>
    </row>
    <row r="442" spans="1:30" x14ac:dyDescent="0.25">
      <c r="A442" s="1" t="s">
        <v>676</v>
      </c>
      <c r="B442" s="1" t="s">
        <v>562</v>
      </c>
      <c r="C442" s="37" t="s">
        <v>5872</v>
      </c>
      <c r="D442" s="25">
        <v>43403.079560185186</v>
      </c>
      <c r="E442" s="25">
        <v>43403.607268518521</v>
      </c>
      <c r="F442" s="1" t="s">
        <v>833</v>
      </c>
      <c r="G442" s="1" t="s">
        <v>90</v>
      </c>
      <c r="H442" s="1" t="s">
        <v>1341</v>
      </c>
      <c r="I442" s="1" t="s">
        <v>91</v>
      </c>
      <c r="J442" s="1" t="s">
        <v>1118</v>
      </c>
      <c r="K442" s="1" t="s">
        <v>5873</v>
      </c>
      <c r="L442" s="1" t="s">
        <v>5874</v>
      </c>
      <c r="M442" s="1" t="s">
        <v>793</v>
      </c>
      <c r="N442" s="1" t="s">
        <v>40</v>
      </c>
      <c r="O442" s="1" t="s">
        <v>945</v>
      </c>
      <c r="P442" s="1"/>
      <c r="Q442" s="1" t="s">
        <v>92</v>
      </c>
      <c r="R442" s="1" t="s">
        <v>544</v>
      </c>
      <c r="S442" s="1" t="s">
        <v>545</v>
      </c>
      <c r="T442" s="1"/>
      <c r="U442" s="1"/>
      <c r="V442" s="1" t="s">
        <v>966</v>
      </c>
      <c r="W442" s="1" t="s">
        <v>967</v>
      </c>
      <c r="X442" s="1"/>
      <c r="Y442" s="25">
        <v>43403.607581018521</v>
      </c>
      <c r="Z442" s="106" t="s">
        <v>549</v>
      </c>
      <c r="AA442" s="1" t="str">
        <f>IF(ISNA(VLOOKUP(C442,'Extract -prev'!C:I,6,0)),"Yes",IF(OR(VLOOKUP(C442,'Extract -prev'!C:I,6,0)="Closed",VLOOKUP(C442,'Extract -prev'!C:I,6,0)="Resolved"),"No","Yes"))</f>
        <v>Yes</v>
      </c>
      <c r="AB442" s="1" t="s">
        <v>549</v>
      </c>
      <c r="AC442" s="1"/>
      <c r="AD442" s="1"/>
    </row>
    <row r="443" spans="1:30" x14ac:dyDescent="0.25">
      <c r="A443" s="1" t="s">
        <v>676</v>
      </c>
      <c r="B443" s="1" t="s">
        <v>562</v>
      </c>
      <c r="C443" s="37" t="s">
        <v>5878</v>
      </c>
      <c r="D443" s="25">
        <v>43402.994687500002</v>
      </c>
      <c r="E443" s="25">
        <v>43403.612384259257</v>
      </c>
      <c r="F443" s="1" t="s">
        <v>872</v>
      </c>
      <c r="G443" s="1" t="s">
        <v>90</v>
      </c>
      <c r="H443" s="1" t="s">
        <v>1341</v>
      </c>
      <c r="I443" s="1" t="s">
        <v>91</v>
      </c>
      <c r="J443" s="1" t="s">
        <v>1118</v>
      </c>
      <c r="K443" s="1" t="s">
        <v>5879</v>
      </c>
      <c r="L443" s="1" t="s">
        <v>5880</v>
      </c>
      <c r="M443" s="1" t="s">
        <v>793</v>
      </c>
      <c r="N443" s="1" t="s">
        <v>41</v>
      </c>
      <c r="O443" s="1" t="s">
        <v>1005</v>
      </c>
      <c r="P443" s="1"/>
      <c r="Q443" s="1" t="s">
        <v>92</v>
      </c>
      <c r="R443" s="1" t="s">
        <v>544</v>
      </c>
      <c r="S443" s="1" t="s">
        <v>545</v>
      </c>
      <c r="T443" s="1"/>
      <c r="U443" s="1"/>
      <c r="V443" s="1" t="s">
        <v>966</v>
      </c>
      <c r="W443" s="1" t="s">
        <v>967</v>
      </c>
      <c r="X443" s="1"/>
      <c r="Y443" s="25">
        <v>43403.612662037034</v>
      </c>
      <c r="Z443" s="106" t="s">
        <v>549</v>
      </c>
      <c r="AA443" s="1" t="str">
        <f>IF(ISNA(VLOOKUP(C443,'Extract -prev'!C:I,6,0)),"Yes",IF(OR(VLOOKUP(C443,'Extract -prev'!C:I,6,0)="Closed",VLOOKUP(C443,'Extract -prev'!C:I,6,0)="Resolved"),"No","Yes"))</f>
        <v>Yes</v>
      </c>
      <c r="AB443" s="1" t="s">
        <v>549</v>
      </c>
      <c r="AC443" s="1"/>
      <c r="AD443" s="1"/>
    </row>
    <row r="444" spans="1:30" x14ac:dyDescent="0.25">
      <c r="A444" s="1" t="s">
        <v>676</v>
      </c>
      <c r="B444" s="1" t="s">
        <v>562</v>
      </c>
      <c r="C444" s="37" t="s">
        <v>5903</v>
      </c>
      <c r="D444" s="25">
        <v>43402.826377314814</v>
      </c>
      <c r="E444" s="25">
        <v>43403.621168981481</v>
      </c>
      <c r="F444" s="1" t="s">
        <v>872</v>
      </c>
      <c r="G444" s="1" t="s">
        <v>90</v>
      </c>
      <c r="H444" s="1" t="s">
        <v>1341</v>
      </c>
      <c r="I444" s="1" t="s">
        <v>91</v>
      </c>
      <c r="J444" s="1" t="s">
        <v>1118</v>
      </c>
      <c r="K444" s="1" t="s">
        <v>5904</v>
      </c>
      <c r="L444" s="1" t="s">
        <v>5905</v>
      </c>
      <c r="M444" s="1" t="s">
        <v>793</v>
      </c>
      <c r="N444" s="1" t="s">
        <v>1372</v>
      </c>
      <c r="O444" s="1" t="s">
        <v>932</v>
      </c>
      <c r="P444" s="1"/>
      <c r="Q444" s="1" t="s">
        <v>92</v>
      </c>
      <c r="R444" s="1" t="s">
        <v>544</v>
      </c>
      <c r="S444" s="1" t="s">
        <v>545</v>
      </c>
      <c r="T444" s="1"/>
      <c r="U444" s="1"/>
      <c r="V444" s="1" t="s">
        <v>966</v>
      </c>
      <c r="W444" s="1" t="s">
        <v>967</v>
      </c>
      <c r="X444" s="1"/>
      <c r="Y444" s="25">
        <v>43403.621458333335</v>
      </c>
      <c r="Z444" s="106" t="s">
        <v>549</v>
      </c>
      <c r="AA444" s="1" t="str">
        <f>IF(ISNA(VLOOKUP(C444,'Extract -prev'!C:I,6,0)),"Yes",IF(OR(VLOOKUP(C444,'Extract -prev'!C:I,6,0)="Closed",VLOOKUP(C444,'Extract -prev'!C:I,6,0)="Resolved"),"No","Yes"))</f>
        <v>Yes</v>
      </c>
      <c r="AB444" s="1" t="s">
        <v>549</v>
      </c>
      <c r="AC444" s="1"/>
      <c r="AD444" s="1"/>
    </row>
    <row r="445" spans="1:30" x14ac:dyDescent="0.25">
      <c r="A445" s="1" t="s">
        <v>676</v>
      </c>
      <c r="B445" s="1" t="s">
        <v>562</v>
      </c>
      <c r="C445" s="32" t="s">
        <v>5700</v>
      </c>
      <c r="D445" s="25">
        <v>43402.536076388889</v>
      </c>
      <c r="E445" s="25">
        <v>43403.632997685185</v>
      </c>
      <c r="F445" s="1" t="s">
        <v>872</v>
      </c>
      <c r="G445" s="1" t="s">
        <v>90</v>
      </c>
      <c r="H445" s="1" t="s">
        <v>1341</v>
      </c>
      <c r="I445" s="1" t="s">
        <v>91</v>
      </c>
      <c r="J445" s="1" t="s">
        <v>1118</v>
      </c>
      <c r="K445" s="1" t="s">
        <v>5701</v>
      </c>
      <c r="L445" s="1" t="s">
        <v>5918</v>
      </c>
      <c r="M445" s="1" t="s">
        <v>793</v>
      </c>
      <c r="N445" s="1" t="s">
        <v>41</v>
      </c>
      <c r="O445" s="1" t="s">
        <v>1005</v>
      </c>
      <c r="P445" s="1"/>
      <c r="Q445" s="1" t="s">
        <v>92</v>
      </c>
      <c r="R445" s="1" t="s">
        <v>544</v>
      </c>
      <c r="S445" s="1" t="s">
        <v>545</v>
      </c>
      <c r="T445" s="1"/>
      <c r="U445" s="1"/>
      <c r="V445" s="1" t="s">
        <v>5702</v>
      </c>
      <c r="W445" s="1" t="s">
        <v>5703</v>
      </c>
      <c r="X445" s="1"/>
      <c r="Y445" s="25">
        <v>43403.633287037039</v>
      </c>
      <c r="Z445" s="106" t="s">
        <v>548</v>
      </c>
      <c r="AA445" s="1" t="str">
        <f>IF(ISNA(VLOOKUP(C445,'Extract -prev'!C:I,6,0)),"Yes",IF(OR(VLOOKUP(C445,'Extract -prev'!C:I,6,0)="Closed",VLOOKUP(C445,'Extract -prev'!C:I,6,0)="Resolved"),"No","Yes"))</f>
        <v>Yes</v>
      </c>
      <c r="AB445" s="1" t="s">
        <v>548</v>
      </c>
      <c r="AC445" s="1"/>
      <c r="AD445" s="1"/>
    </row>
    <row r="446" spans="1:30" x14ac:dyDescent="0.25">
      <c r="A446" s="1" t="s">
        <v>676</v>
      </c>
      <c r="B446" s="1" t="s">
        <v>562</v>
      </c>
      <c r="C446" s="37" t="s">
        <v>5899</v>
      </c>
      <c r="D446" s="25">
        <v>43402.836331018516</v>
      </c>
      <c r="E446" s="25">
        <v>43403.641643518517</v>
      </c>
      <c r="F446" s="1" t="s">
        <v>833</v>
      </c>
      <c r="G446" s="1" t="s">
        <v>90</v>
      </c>
      <c r="H446" s="1" t="s">
        <v>1341</v>
      </c>
      <c r="I446" s="1" t="s">
        <v>91</v>
      </c>
      <c r="J446" s="1" t="s">
        <v>1118</v>
      </c>
      <c r="K446" s="1" t="s">
        <v>5900</v>
      </c>
      <c r="L446" s="1" t="s">
        <v>4187</v>
      </c>
      <c r="M446" s="1" t="s">
        <v>793</v>
      </c>
      <c r="N446" s="1" t="s">
        <v>41</v>
      </c>
      <c r="O446" s="1" t="s">
        <v>934</v>
      </c>
      <c r="P446" s="1"/>
      <c r="Q446" s="1" t="s">
        <v>92</v>
      </c>
      <c r="R446" s="1" t="s">
        <v>544</v>
      </c>
      <c r="S446" s="1" t="s">
        <v>545</v>
      </c>
      <c r="T446" s="1"/>
      <c r="U446" s="1"/>
      <c r="V446" s="1" t="s">
        <v>1458</v>
      </c>
      <c r="W446" s="1" t="s">
        <v>1459</v>
      </c>
      <c r="X446" s="1"/>
      <c r="Y446" s="25">
        <v>43403.641932870371</v>
      </c>
      <c r="Z446" s="106" t="s">
        <v>549</v>
      </c>
      <c r="AA446" s="1" t="str">
        <f>IF(ISNA(VLOOKUP(C446,'Extract -prev'!C:I,6,0)),"Yes",IF(OR(VLOOKUP(C446,'Extract -prev'!C:I,6,0)="Closed",VLOOKUP(C446,'Extract -prev'!C:I,6,0)="Resolved"),"No","Yes"))</f>
        <v>Yes</v>
      </c>
      <c r="AB446" s="1" t="s">
        <v>549</v>
      </c>
      <c r="AC446" s="1"/>
      <c r="AD446" s="1"/>
    </row>
    <row r="447" spans="1:30" x14ac:dyDescent="0.25">
      <c r="A447" s="1" t="s">
        <v>676</v>
      </c>
      <c r="B447" s="1" t="s">
        <v>562</v>
      </c>
      <c r="C447" s="32" t="s">
        <v>4616</v>
      </c>
      <c r="D447" s="25">
        <v>43393.113530092596</v>
      </c>
      <c r="E447" s="25">
        <v>43403.673692129632</v>
      </c>
      <c r="F447" s="1" t="s">
        <v>872</v>
      </c>
      <c r="G447" s="1" t="s">
        <v>90</v>
      </c>
      <c r="H447" s="1" t="s">
        <v>1341</v>
      </c>
      <c r="I447" s="1" t="s">
        <v>91</v>
      </c>
      <c r="J447" s="1" t="s">
        <v>1118</v>
      </c>
      <c r="K447" s="1" t="s">
        <v>4617</v>
      </c>
      <c r="L447" s="1" t="s">
        <v>5940</v>
      </c>
      <c r="M447" s="1" t="s">
        <v>793</v>
      </c>
      <c r="N447" s="1" t="s">
        <v>41</v>
      </c>
      <c r="O447" s="1" t="s">
        <v>934</v>
      </c>
      <c r="P447" s="1"/>
      <c r="Q447" s="1" t="s">
        <v>92</v>
      </c>
      <c r="R447" s="1" t="s">
        <v>544</v>
      </c>
      <c r="S447" s="1" t="s">
        <v>545</v>
      </c>
      <c r="T447" s="1"/>
      <c r="U447" s="1"/>
      <c r="V447" s="1" t="s">
        <v>4602</v>
      </c>
      <c r="W447" s="1" t="s">
        <v>4603</v>
      </c>
      <c r="X447" s="1"/>
      <c r="Y447" s="25">
        <v>43403.673981481479</v>
      </c>
      <c r="Z447" s="106" t="s">
        <v>548</v>
      </c>
      <c r="AA447" s="1" t="str">
        <f>IF(ISNA(VLOOKUP(C447,'Extract -prev'!C:I,6,0)),"Yes",IF(OR(VLOOKUP(C447,'Extract -prev'!C:I,6,0)="Closed",VLOOKUP(C447,'Extract -prev'!C:I,6,0)="Resolved"),"No","Yes"))</f>
        <v>Yes</v>
      </c>
      <c r="AB447" s="1" t="s">
        <v>548</v>
      </c>
      <c r="AC447" s="1"/>
      <c r="AD447" s="1"/>
    </row>
    <row r="448" spans="1:30" x14ac:dyDescent="0.25">
      <c r="A448" s="1" t="s">
        <v>676</v>
      </c>
      <c r="B448" s="1" t="s">
        <v>562</v>
      </c>
      <c r="C448" s="37" t="s">
        <v>5893</v>
      </c>
      <c r="D448" s="25">
        <v>43402.902453703704</v>
      </c>
      <c r="E448" s="25">
        <v>43403.674178240741</v>
      </c>
      <c r="F448" s="1" t="s">
        <v>1192</v>
      </c>
      <c r="G448" s="1" t="s">
        <v>90</v>
      </c>
      <c r="H448" s="1" t="s">
        <v>1341</v>
      </c>
      <c r="I448" s="1" t="s">
        <v>91</v>
      </c>
      <c r="J448" s="1" t="s">
        <v>1118</v>
      </c>
      <c r="K448" s="1" t="s">
        <v>5894</v>
      </c>
      <c r="L448" s="1" t="s">
        <v>5895</v>
      </c>
      <c r="M448" s="1" t="s">
        <v>793</v>
      </c>
      <c r="N448" s="1" t="s">
        <v>929</v>
      </c>
      <c r="O448" s="1" t="s">
        <v>948</v>
      </c>
      <c r="P448" s="1"/>
      <c r="Q448" s="1" t="s">
        <v>92</v>
      </c>
      <c r="R448" s="1" t="s">
        <v>544</v>
      </c>
      <c r="S448" s="1" t="s">
        <v>545</v>
      </c>
      <c r="T448" s="1"/>
      <c r="U448" s="1"/>
      <c r="V448" s="1" t="s">
        <v>1167</v>
      </c>
      <c r="W448" s="1" t="s">
        <v>1168</v>
      </c>
      <c r="X448" s="1"/>
      <c r="Y448" s="25">
        <v>43403.674456018518</v>
      </c>
      <c r="Z448" s="106" t="s">
        <v>549</v>
      </c>
      <c r="AA448" s="1" t="str">
        <f>IF(ISNA(VLOOKUP(C448,'Extract -prev'!C:I,6,0)),"Yes",IF(OR(VLOOKUP(C448,'Extract -prev'!C:I,6,0)="Closed",VLOOKUP(C448,'Extract -prev'!C:I,6,0)="Resolved"),"No","Yes"))</f>
        <v>Yes</v>
      </c>
      <c r="AB448" s="1" t="s">
        <v>549</v>
      </c>
      <c r="AC448" s="1"/>
      <c r="AD448" s="1"/>
    </row>
    <row r="449" spans="1:30" x14ac:dyDescent="0.25">
      <c r="A449" s="1" t="s">
        <v>676</v>
      </c>
      <c r="B449" s="1" t="s">
        <v>562</v>
      </c>
      <c r="C449" s="37" t="s">
        <v>5816</v>
      </c>
      <c r="D449" s="25">
        <v>43403.186238425929</v>
      </c>
      <c r="E449" s="25">
        <v>43403.679490740738</v>
      </c>
      <c r="F449" s="1" t="s">
        <v>1493</v>
      </c>
      <c r="G449" s="1" t="s">
        <v>90</v>
      </c>
      <c r="H449" s="1" t="s">
        <v>1341</v>
      </c>
      <c r="I449" s="1" t="s">
        <v>91</v>
      </c>
      <c r="J449" s="1" t="s">
        <v>1118</v>
      </c>
      <c r="K449" s="1" t="s">
        <v>5817</v>
      </c>
      <c r="L449" s="1" t="s">
        <v>5818</v>
      </c>
      <c r="M449" s="1" t="s">
        <v>793</v>
      </c>
      <c r="N449" s="1" t="s">
        <v>40</v>
      </c>
      <c r="O449" s="1" t="s">
        <v>602</v>
      </c>
      <c r="P449" s="1"/>
      <c r="Q449" s="1" t="s">
        <v>92</v>
      </c>
      <c r="R449" s="1" t="s">
        <v>544</v>
      </c>
      <c r="S449" s="1" t="s">
        <v>545</v>
      </c>
      <c r="T449" s="1"/>
      <c r="U449" s="1"/>
      <c r="V449" s="1" t="s">
        <v>1254</v>
      </c>
      <c r="W449" s="1" t="s">
        <v>1255</v>
      </c>
      <c r="X449" s="1"/>
      <c r="Y449" s="25">
        <v>43403.679780092592</v>
      </c>
      <c r="Z449" s="106" t="s">
        <v>549</v>
      </c>
      <c r="AA449" s="1" t="str">
        <f>IF(ISNA(VLOOKUP(C449,'Extract -prev'!C:I,6,0)),"Yes",IF(OR(VLOOKUP(C449,'Extract -prev'!C:I,6,0)="Closed",VLOOKUP(C449,'Extract -prev'!C:I,6,0)="Resolved"),"No","Yes"))</f>
        <v>Yes</v>
      </c>
      <c r="AB449" s="1" t="s">
        <v>549</v>
      </c>
      <c r="AC449" s="1"/>
      <c r="AD449" s="1"/>
    </row>
    <row r="450" spans="1:30" x14ac:dyDescent="0.25">
      <c r="A450" s="1" t="s">
        <v>676</v>
      </c>
      <c r="B450" s="1" t="s">
        <v>562</v>
      </c>
      <c r="C450" s="37" t="s">
        <v>5831</v>
      </c>
      <c r="D450" s="25">
        <v>43403.177905092591</v>
      </c>
      <c r="E450" s="25">
        <v>43403.699560185189</v>
      </c>
      <c r="F450" s="1" t="s">
        <v>1493</v>
      </c>
      <c r="G450" s="1" t="s">
        <v>90</v>
      </c>
      <c r="H450" s="1" t="s">
        <v>1341</v>
      </c>
      <c r="I450" s="1" t="s">
        <v>91</v>
      </c>
      <c r="J450" s="1" t="s">
        <v>1118</v>
      </c>
      <c r="K450" s="1" t="s">
        <v>5832</v>
      </c>
      <c r="L450" s="1" t="s">
        <v>5833</v>
      </c>
      <c r="M450" s="1" t="s">
        <v>793</v>
      </c>
      <c r="N450" s="1" t="s">
        <v>40</v>
      </c>
      <c r="O450" s="1" t="s">
        <v>602</v>
      </c>
      <c r="P450" s="1"/>
      <c r="Q450" s="1" t="s">
        <v>92</v>
      </c>
      <c r="R450" s="1" t="s">
        <v>544</v>
      </c>
      <c r="S450" s="1" t="s">
        <v>545</v>
      </c>
      <c r="T450" s="1"/>
      <c r="U450" s="1"/>
      <c r="V450" s="1" t="s">
        <v>1254</v>
      </c>
      <c r="W450" s="1" t="s">
        <v>1255</v>
      </c>
      <c r="X450" s="1"/>
      <c r="Y450" s="25">
        <v>43403.699826388889</v>
      </c>
      <c r="Z450" s="106" t="s">
        <v>549</v>
      </c>
      <c r="AA450" s="1" t="str">
        <f>IF(ISNA(VLOOKUP(C450,'Extract -prev'!C:I,6,0)),"Yes",IF(OR(VLOOKUP(C450,'Extract -prev'!C:I,6,0)="Closed",VLOOKUP(C450,'Extract -prev'!C:I,6,0)="Resolved"),"No","Yes"))</f>
        <v>Yes</v>
      </c>
      <c r="AB450" s="1" t="s">
        <v>549</v>
      </c>
      <c r="AC450" s="1"/>
      <c r="AD450" s="1"/>
    </row>
    <row r="451" spans="1:30" x14ac:dyDescent="0.25">
      <c r="A451" s="100" t="s">
        <v>676</v>
      </c>
      <c r="B451" s="100" t="s">
        <v>562</v>
      </c>
      <c r="C451" s="102" t="s">
        <v>5866</v>
      </c>
      <c r="D451" s="101">
        <v>43403.109259259261</v>
      </c>
      <c r="E451" s="101">
        <v>43403.704965277779</v>
      </c>
      <c r="F451" s="100" t="s">
        <v>1192</v>
      </c>
      <c r="G451" s="100" t="s">
        <v>90</v>
      </c>
      <c r="H451" s="100" t="s">
        <v>1341</v>
      </c>
      <c r="I451" s="100" t="s">
        <v>91</v>
      </c>
      <c r="J451" s="100" t="s">
        <v>1118</v>
      </c>
      <c r="K451" s="100" t="s">
        <v>5867</v>
      </c>
      <c r="L451" s="100" t="s">
        <v>5868</v>
      </c>
      <c r="M451" s="100" t="s">
        <v>793</v>
      </c>
      <c r="N451" s="100" t="s">
        <v>41</v>
      </c>
      <c r="O451" s="100" t="s">
        <v>934</v>
      </c>
      <c r="P451" s="100"/>
      <c r="Q451" s="100" t="s">
        <v>92</v>
      </c>
      <c r="R451" s="100" t="s">
        <v>544</v>
      </c>
      <c r="S451" s="100" t="s">
        <v>545</v>
      </c>
      <c r="T451" s="100"/>
      <c r="U451" s="100"/>
      <c r="V451" s="100" t="s">
        <v>1254</v>
      </c>
      <c r="W451" s="100" t="s">
        <v>1255</v>
      </c>
      <c r="X451" s="100"/>
      <c r="Y451" s="101">
        <v>43403.705243055556</v>
      </c>
      <c r="Z451" s="106" t="s">
        <v>549</v>
      </c>
      <c r="AA451" s="1" t="str">
        <f>IF(ISNA(VLOOKUP(C451,'Extract -prev'!C:I,6,0)),"Yes",IF(OR(VLOOKUP(C451,'Extract -prev'!C:I,6,0)="Closed",VLOOKUP(C451,'Extract -prev'!C:I,6,0)="Resolved"),"No","Yes"))</f>
        <v>Yes</v>
      </c>
      <c r="AB451" s="1" t="s">
        <v>549</v>
      </c>
    </row>
    <row r="452" spans="1:30" x14ac:dyDescent="0.25">
      <c r="A452" s="100" t="s">
        <v>676</v>
      </c>
      <c r="B452" s="100" t="s">
        <v>562</v>
      </c>
      <c r="C452" s="102" t="s">
        <v>5843</v>
      </c>
      <c r="D452" s="101">
        <v>43403.117939814816</v>
      </c>
      <c r="E452" s="101">
        <v>43403.706909722219</v>
      </c>
      <c r="F452" s="100" t="s">
        <v>1192</v>
      </c>
      <c r="G452" s="100" t="s">
        <v>90</v>
      </c>
      <c r="H452" s="100" t="s">
        <v>1341</v>
      </c>
      <c r="I452" s="100" t="s">
        <v>91</v>
      </c>
      <c r="J452" s="100" t="s">
        <v>1118</v>
      </c>
      <c r="K452" s="100" t="s">
        <v>5844</v>
      </c>
      <c r="L452" s="100" t="s">
        <v>5407</v>
      </c>
      <c r="M452" s="100" t="s">
        <v>793</v>
      </c>
      <c r="N452" s="100" t="s">
        <v>929</v>
      </c>
      <c r="O452" s="100" t="s">
        <v>940</v>
      </c>
      <c r="P452" s="100"/>
      <c r="Q452" s="100" t="s">
        <v>92</v>
      </c>
      <c r="R452" s="100" t="s">
        <v>544</v>
      </c>
      <c r="S452" s="100" t="s">
        <v>545</v>
      </c>
      <c r="T452" s="100"/>
      <c r="U452" s="100"/>
      <c r="V452" s="100" t="s">
        <v>1254</v>
      </c>
      <c r="W452" s="100" t="s">
        <v>1255</v>
      </c>
      <c r="X452" s="100"/>
      <c r="Y452" s="101">
        <v>43403.707199074073</v>
      </c>
      <c r="Z452" s="106" t="s">
        <v>549</v>
      </c>
      <c r="AA452" s="1" t="str">
        <f>IF(ISNA(VLOOKUP(C452,'Extract -prev'!C:I,6,0)),"Yes",IF(OR(VLOOKUP(C452,'Extract -prev'!C:I,6,0)="Closed",VLOOKUP(C452,'Extract -prev'!C:I,6,0)="Resolved"),"No","Yes"))</f>
        <v>Yes</v>
      </c>
      <c r="AB452" s="1" t="s">
        <v>549</v>
      </c>
    </row>
    <row r="453" spans="1:30" x14ac:dyDescent="0.25">
      <c r="A453" s="100" t="s">
        <v>676</v>
      </c>
      <c r="B453" s="100" t="s">
        <v>562</v>
      </c>
      <c r="C453" s="103" t="s">
        <v>4646</v>
      </c>
      <c r="D453" s="101">
        <v>43392.777337962965</v>
      </c>
      <c r="E453" s="101">
        <v>43403.710023148145</v>
      </c>
      <c r="F453" s="100" t="s">
        <v>933</v>
      </c>
      <c r="G453" s="100" t="s">
        <v>90</v>
      </c>
      <c r="H453" s="100" t="s">
        <v>1341</v>
      </c>
      <c r="I453" s="100" t="s">
        <v>91</v>
      </c>
      <c r="J453" s="100" t="s">
        <v>1118</v>
      </c>
      <c r="K453" s="100" t="s">
        <v>4647</v>
      </c>
      <c r="L453" s="100" t="s">
        <v>5941</v>
      </c>
      <c r="M453" s="100" t="s">
        <v>793</v>
      </c>
      <c r="N453" s="100" t="s">
        <v>41</v>
      </c>
      <c r="O453" s="100" t="s">
        <v>934</v>
      </c>
      <c r="P453" s="100"/>
      <c r="Q453" s="100" t="s">
        <v>92</v>
      </c>
      <c r="R453" s="100" t="s">
        <v>544</v>
      </c>
      <c r="S453" s="100" t="s">
        <v>545</v>
      </c>
      <c r="T453" s="100"/>
      <c r="U453" s="100"/>
      <c r="V453" s="100" t="s">
        <v>946</v>
      </c>
      <c r="W453" s="100" t="s">
        <v>1102</v>
      </c>
      <c r="X453" s="100"/>
      <c r="Y453" s="101">
        <v>43403.710312499999</v>
      </c>
      <c r="Z453" s="106" t="s">
        <v>548</v>
      </c>
      <c r="AA453" s="1" t="str">
        <f>IF(ISNA(VLOOKUP(C453,'Extract -prev'!C:I,6,0)),"Yes",IF(OR(VLOOKUP(C453,'Extract -prev'!C:I,6,0)="Closed",VLOOKUP(C453,'Extract -prev'!C:I,6,0)="Resolved"),"No","Yes"))</f>
        <v>Yes</v>
      </c>
      <c r="AB453" s="1" t="s">
        <v>548</v>
      </c>
    </row>
    <row r="454" spans="1:30" x14ac:dyDescent="0.25">
      <c r="A454" s="100" t="s">
        <v>676</v>
      </c>
      <c r="B454" s="100" t="s">
        <v>562</v>
      </c>
      <c r="C454" s="103" t="s">
        <v>5693</v>
      </c>
      <c r="D454" s="101">
        <v>43402.749421296299</v>
      </c>
      <c r="E454" s="101">
        <v>43403.713773148149</v>
      </c>
      <c r="F454" s="100" t="s">
        <v>933</v>
      </c>
      <c r="G454" s="100" t="s">
        <v>90</v>
      </c>
      <c r="H454" s="100" t="s">
        <v>1341</v>
      </c>
      <c r="I454" s="100" t="s">
        <v>91</v>
      </c>
      <c r="J454" s="100" t="s">
        <v>1118</v>
      </c>
      <c r="K454" s="100" t="s">
        <v>5694</v>
      </c>
      <c r="L454" s="100" t="s">
        <v>5915</v>
      </c>
      <c r="M454" s="100" t="s">
        <v>793</v>
      </c>
      <c r="N454" s="100" t="s">
        <v>41</v>
      </c>
      <c r="O454" s="100" t="s">
        <v>934</v>
      </c>
      <c r="P454" s="100"/>
      <c r="Q454" s="100" t="s">
        <v>92</v>
      </c>
      <c r="R454" s="100" t="s">
        <v>544</v>
      </c>
      <c r="S454" s="100" t="s">
        <v>545</v>
      </c>
      <c r="T454" s="100"/>
      <c r="U454" s="100"/>
      <c r="V454" s="100" t="s">
        <v>1326</v>
      </c>
      <c r="W454" s="100" t="s">
        <v>1327</v>
      </c>
      <c r="X454" s="100"/>
      <c r="Y454" s="101">
        <v>43403.714039351849</v>
      </c>
      <c r="Z454" s="106" t="s">
        <v>548</v>
      </c>
      <c r="AA454" s="1" t="str">
        <f>IF(ISNA(VLOOKUP(C454,'Extract -prev'!C:I,6,0)),"Yes",IF(OR(VLOOKUP(C454,'Extract -prev'!C:I,6,0)="Closed",VLOOKUP(C454,'Extract -prev'!C:I,6,0)="Resolved"),"No","Yes"))</f>
        <v>Yes</v>
      </c>
      <c r="AB454" s="1" t="s">
        <v>548</v>
      </c>
    </row>
    <row r="455" spans="1:30" x14ac:dyDescent="0.25">
      <c r="A455" s="100" t="s">
        <v>676</v>
      </c>
      <c r="B455" s="100" t="s">
        <v>562</v>
      </c>
      <c r="C455" s="102" t="s">
        <v>5869</v>
      </c>
      <c r="D455" s="101">
        <v>43403.084803240738</v>
      </c>
      <c r="E455" s="101">
        <v>43403.71534722222</v>
      </c>
      <c r="F455" s="100" t="s">
        <v>933</v>
      </c>
      <c r="G455" s="100" t="s">
        <v>90</v>
      </c>
      <c r="H455" s="100" t="s">
        <v>1341</v>
      </c>
      <c r="I455" s="100" t="s">
        <v>91</v>
      </c>
      <c r="J455" s="100" t="s">
        <v>1118</v>
      </c>
      <c r="K455" s="100" t="s">
        <v>5870</v>
      </c>
      <c r="L455" s="100" t="s">
        <v>5871</v>
      </c>
      <c r="M455" s="100" t="s">
        <v>793</v>
      </c>
      <c r="N455" s="100" t="s">
        <v>929</v>
      </c>
      <c r="O455" s="100" t="s">
        <v>1214</v>
      </c>
      <c r="P455" s="100"/>
      <c r="Q455" s="100" t="s">
        <v>92</v>
      </c>
      <c r="R455" s="100" t="s">
        <v>544</v>
      </c>
      <c r="S455" s="100" t="s">
        <v>545</v>
      </c>
      <c r="T455" s="100"/>
      <c r="U455" s="100"/>
      <c r="V455" s="100" t="s">
        <v>966</v>
      </c>
      <c r="W455" s="100" t="s">
        <v>967</v>
      </c>
      <c r="X455" s="100"/>
      <c r="Y455" s="101">
        <v>43403.715648148151</v>
      </c>
      <c r="Z455" s="106" t="s">
        <v>549</v>
      </c>
      <c r="AA455" s="1" t="str">
        <f>IF(ISNA(VLOOKUP(C455,'Extract -prev'!C:I,6,0)),"Yes",IF(OR(VLOOKUP(C455,'Extract -prev'!C:I,6,0)="Closed",VLOOKUP(C455,'Extract -prev'!C:I,6,0)="Resolved"),"No","Yes"))</f>
        <v>Yes</v>
      </c>
      <c r="AB455" s="1" t="s">
        <v>549</v>
      </c>
    </row>
    <row r="456" spans="1:30" x14ac:dyDescent="0.25">
      <c r="A456" s="100" t="s">
        <v>676</v>
      </c>
      <c r="B456" s="100" t="s">
        <v>562</v>
      </c>
      <c r="C456" s="107" t="s">
        <v>5811</v>
      </c>
      <c r="D456" s="101">
        <v>43403.719166666669</v>
      </c>
      <c r="E456" s="101">
        <v>43403.721724537034</v>
      </c>
      <c r="F456" s="100"/>
      <c r="G456" s="100" t="s">
        <v>90</v>
      </c>
      <c r="H456" s="100" t="s">
        <v>943</v>
      </c>
      <c r="I456" s="100" t="s">
        <v>91</v>
      </c>
      <c r="J456" s="100" t="s">
        <v>1118</v>
      </c>
      <c r="K456" s="100" t="s">
        <v>5812</v>
      </c>
      <c r="L456" s="100"/>
      <c r="M456" s="100"/>
      <c r="N456" s="100"/>
      <c r="O456" s="100"/>
      <c r="P456" s="100"/>
      <c r="Q456" s="100" t="s">
        <v>92</v>
      </c>
      <c r="R456" s="100" t="s">
        <v>544</v>
      </c>
      <c r="S456" s="100" t="s">
        <v>545</v>
      </c>
      <c r="T456" s="100"/>
      <c r="U456" s="100"/>
      <c r="V456" s="100" t="s">
        <v>5798</v>
      </c>
      <c r="W456" s="100" t="s">
        <v>2543</v>
      </c>
      <c r="X456" s="100"/>
      <c r="Y456" s="101">
        <v>43403.721909722219</v>
      </c>
      <c r="Z456" s="106" t="s">
        <v>548</v>
      </c>
      <c r="AA456" s="1"/>
      <c r="AB456" s="1" t="s">
        <v>549</v>
      </c>
    </row>
    <row r="457" spans="1:30" x14ac:dyDescent="0.25">
      <c r="A457" s="100" t="s">
        <v>676</v>
      </c>
      <c r="B457" s="100" t="s">
        <v>562</v>
      </c>
      <c r="C457" s="103" t="s">
        <v>5498</v>
      </c>
      <c r="D457" s="101">
        <v>43398.891203703701</v>
      </c>
      <c r="E457" s="101">
        <v>43403.735347222224</v>
      </c>
      <c r="F457" s="100" t="s">
        <v>916</v>
      </c>
      <c r="G457" s="100" t="s">
        <v>90</v>
      </c>
      <c r="H457" s="100" t="s">
        <v>1341</v>
      </c>
      <c r="I457" s="100" t="s">
        <v>91</v>
      </c>
      <c r="J457" s="100" t="s">
        <v>5499</v>
      </c>
      <c r="K457" s="100" t="s">
        <v>5500</v>
      </c>
      <c r="L457" s="100" t="s">
        <v>921</v>
      </c>
      <c r="M457" s="100" t="s">
        <v>793</v>
      </c>
      <c r="N457" s="100" t="s">
        <v>920</v>
      </c>
      <c r="O457" s="100" t="s">
        <v>921</v>
      </c>
      <c r="P457" s="100"/>
      <c r="Q457" s="100" t="s">
        <v>92</v>
      </c>
      <c r="R457" s="100" t="s">
        <v>544</v>
      </c>
      <c r="S457" s="100" t="s">
        <v>545</v>
      </c>
      <c r="T457" s="100"/>
      <c r="U457" s="100"/>
      <c r="V457" s="100" t="s">
        <v>5501</v>
      </c>
      <c r="W457" s="100" t="s">
        <v>5502</v>
      </c>
      <c r="X457" s="100"/>
      <c r="Y457" s="101">
        <v>43403.735625000001</v>
      </c>
      <c r="Z457" s="106" t="s">
        <v>548</v>
      </c>
      <c r="AA457" s="1" t="str">
        <f>IF(ISNA(VLOOKUP(C457,'Extract -prev'!C:I,6,0)),"Yes",IF(OR(VLOOKUP(C457,'Extract -prev'!C:I,6,0)="Closed",VLOOKUP(C457,'Extract -prev'!C:I,6,0)="Resolved"),"No","Yes"))</f>
        <v>Yes</v>
      </c>
      <c r="AB457" s="1" t="s">
        <v>548</v>
      </c>
    </row>
    <row r="458" spans="1:30" x14ac:dyDescent="0.25">
      <c r="A458" s="100" t="s">
        <v>676</v>
      </c>
      <c r="B458" s="100" t="s">
        <v>562</v>
      </c>
      <c r="C458" s="102" t="s">
        <v>5819</v>
      </c>
      <c r="D458" s="101">
        <v>43403.183518518519</v>
      </c>
      <c r="E458" s="101">
        <v>43403.739166666666</v>
      </c>
      <c r="F458" s="100" t="s">
        <v>916</v>
      </c>
      <c r="G458" s="100" t="s">
        <v>90</v>
      </c>
      <c r="H458" s="100" t="s">
        <v>1341</v>
      </c>
      <c r="I458" s="100" t="s">
        <v>91</v>
      </c>
      <c r="J458" s="100" t="s">
        <v>1118</v>
      </c>
      <c r="K458" s="100" t="s">
        <v>5820</v>
      </c>
      <c r="L458" s="100" t="s">
        <v>5821</v>
      </c>
      <c r="M458" s="100" t="s">
        <v>793</v>
      </c>
      <c r="N458" s="100" t="s">
        <v>920</v>
      </c>
      <c r="O458" s="100" t="s">
        <v>921</v>
      </c>
      <c r="P458" s="100"/>
      <c r="Q458" s="100" t="s">
        <v>92</v>
      </c>
      <c r="R458" s="100" t="s">
        <v>544</v>
      </c>
      <c r="S458" s="100" t="s">
        <v>545</v>
      </c>
      <c r="T458" s="100"/>
      <c r="U458" s="100"/>
      <c r="V458" s="100" t="s">
        <v>1254</v>
      </c>
      <c r="W458" s="100" t="s">
        <v>1255</v>
      </c>
      <c r="X458" s="100"/>
      <c r="Y458" s="101">
        <v>43403.739432870374</v>
      </c>
      <c r="Z458" s="106" t="s">
        <v>549</v>
      </c>
      <c r="AA458" s="1" t="str">
        <f>IF(ISNA(VLOOKUP(C458,'Extract -prev'!C:I,6,0)),"Yes",IF(OR(VLOOKUP(C458,'Extract -prev'!C:I,6,0)="Closed",VLOOKUP(C458,'Extract -prev'!C:I,6,0)="Resolved"),"No","Yes"))</f>
        <v>Yes</v>
      </c>
      <c r="AB458" s="1" t="s">
        <v>549</v>
      </c>
    </row>
    <row r="459" spans="1:30" x14ac:dyDescent="0.25">
      <c r="A459" s="100" t="s">
        <v>676</v>
      </c>
      <c r="B459" s="100" t="s">
        <v>562</v>
      </c>
      <c r="C459" s="102" t="s">
        <v>5857</v>
      </c>
      <c r="D459" s="101">
        <v>43403.093298611115</v>
      </c>
      <c r="E459" s="101">
        <v>43403.740995370368</v>
      </c>
      <c r="F459" s="100" t="s">
        <v>1493</v>
      </c>
      <c r="G459" s="100" t="s">
        <v>90</v>
      </c>
      <c r="H459" s="100" t="s">
        <v>1341</v>
      </c>
      <c r="I459" s="100" t="s">
        <v>91</v>
      </c>
      <c r="J459" s="100" t="s">
        <v>1118</v>
      </c>
      <c r="K459" s="100" t="s">
        <v>5858</v>
      </c>
      <c r="L459" s="100" t="s">
        <v>5859</v>
      </c>
      <c r="M459" s="100" t="s">
        <v>793</v>
      </c>
      <c r="N459" s="100" t="s">
        <v>40</v>
      </c>
      <c r="O459" s="100" t="s">
        <v>602</v>
      </c>
      <c r="P459" s="100"/>
      <c r="Q459" s="100" t="s">
        <v>92</v>
      </c>
      <c r="R459" s="100" t="s">
        <v>544</v>
      </c>
      <c r="S459" s="100" t="s">
        <v>545</v>
      </c>
      <c r="T459" s="100"/>
      <c r="U459" s="100"/>
      <c r="V459" s="100" t="s">
        <v>966</v>
      </c>
      <c r="W459" s="100" t="s">
        <v>967</v>
      </c>
      <c r="X459" s="100"/>
      <c r="Y459" s="101">
        <v>43403.741261574076</v>
      </c>
      <c r="Z459" s="106" t="s">
        <v>549</v>
      </c>
      <c r="AA459" s="1" t="str">
        <f>IF(ISNA(VLOOKUP(C459,'Extract -prev'!C:I,6,0)),"Yes",IF(OR(VLOOKUP(C459,'Extract -prev'!C:I,6,0)="Closed",VLOOKUP(C459,'Extract -prev'!C:I,6,0)="Resolved"),"No","Yes"))</f>
        <v>Yes</v>
      </c>
      <c r="AB459" s="1" t="s">
        <v>549</v>
      </c>
    </row>
    <row r="460" spans="1:30" x14ac:dyDescent="0.25">
      <c r="A460" s="100" t="s">
        <v>676</v>
      </c>
      <c r="B460" s="100" t="s">
        <v>562</v>
      </c>
      <c r="C460" s="102" t="s">
        <v>5834</v>
      </c>
      <c r="D460" s="101">
        <v>43403.123796296299</v>
      </c>
      <c r="E460" s="101">
        <v>43403.742094907408</v>
      </c>
      <c r="F460" s="100" t="s">
        <v>916</v>
      </c>
      <c r="G460" s="100" t="s">
        <v>90</v>
      </c>
      <c r="H460" s="100" t="s">
        <v>1341</v>
      </c>
      <c r="I460" s="100" t="s">
        <v>91</v>
      </c>
      <c r="J460" s="100" t="s">
        <v>1118</v>
      </c>
      <c r="K460" s="100" t="s">
        <v>5835</v>
      </c>
      <c r="L460" s="100" t="s">
        <v>5836</v>
      </c>
      <c r="M460" s="100" t="s">
        <v>793</v>
      </c>
      <c r="N460" s="100" t="s">
        <v>929</v>
      </c>
      <c r="O460" s="100" t="s">
        <v>939</v>
      </c>
      <c r="P460" s="100"/>
      <c r="Q460" s="100" t="s">
        <v>92</v>
      </c>
      <c r="R460" s="100" t="s">
        <v>544</v>
      </c>
      <c r="S460" s="100" t="s">
        <v>545</v>
      </c>
      <c r="T460" s="100"/>
      <c r="U460" s="100"/>
      <c r="V460" s="100" t="s">
        <v>966</v>
      </c>
      <c r="W460" s="100" t="s">
        <v>967</v>
      </c>
      <c r="X460" s="100"/>
      <c r="Y460" s="101">
        <v>43403.742372685185</v>
      </c>
      <c r="Z460" s="106" t="s">
        <v>549</v>
      </c>
      <c r="AA460" s="1" t="str">
        <f>IF(ISNA(VLOOKUP(C460,'Extract -prev'!C:I,6,0)),"Yes",IF(OR(VLOOKUP(C460,'Extract -prev'!C:I,6,0)="Closed",VLOOKUP(C460,'Extract -prev'!C:I,6,0)="Resolved"),"No","Yes"))</f>
        <v>Yes</v>
      </c>
      <c r="AB460" s="1" t="s">
        <v>549</v>
      </c>
    </row>
    <row r="461" spans="1:30" x14ac:dyDescent="0.25">
      <c r="A461" s="100" t="s">
        <v>676</v>
      </c>
      <c r="B461" s="100" t="s">
        <v>562</v>
      </c>
      <c r="C461" s="102" t="s">
        <v>5884</v>
      </c>
      <c r="D461" s="101">
        <v>43402.974768518521</v>
      </c>
      <c r="E461" s="101">
        <v>43403.744108796294</v>
      </c>
      <c r="F461" s="100" t="s">
        <v>1493</v>
      </c>
      <c r="G461" s="100" t="s">
        <v>90</v>
      </c>
      <c r="H461" s="100" t="s">
        <v>1341</v>
      </c>
      <c r="I461" s="100" t="s">
        <v>91</v>
      </c>
      <c r="J461" s="100" t="s">
        <v>1118</v>
      </c>
      <c r="K461" s="100" t="s">
        <v>5885</v>
      </c>
      <c r="L461" s="100" t="s">
        <v>5886</v>
      </c>
      <c r="M461" s="100" t="s">
        <v>793</v>
      </c>
      <c r="N461" s="100" t="s">
        <v>920</v>
      </c>
      <c r="O461" s="100" t="s">
        <v>921</v>
      </c>
      <c r="P461" s="100"/>
      <c r="Q461" s="100" t="s">
        <v>92</v>
      </c>
      <c r="R461" s="100" t="s">
        <v>544</v>
      </c>
      <c r="S461" s="100" t="s">
        <v>545</v>
      </c>
      <c r="T461" s="100"/>
      <c r="U461" s="100"/>
      <c r="V461" s="100" t="s">
        <v>1167</v>
      </c>
      <c r="W461" s="100" t="s">
        <v>1168</v>
      </c>
      <c r="X461" s="100"/>
      <c r="Y461" s="101">
        <v>43403.744386574072</v>
      </c>
      <c r="Z461" s="106" t="s">
        <v>549</v>
      </c>
      <c r="AA461" s="1" t="str">
        <f>IF(ISNA(VLOOKUP(C461,'Extract -prev'!C:I,6,0)),"Yes",IF(OR(VLOOKUP(C461,'Extract -prev'!C:I,6,0)="Closed",VLOOKUP(C461,'Extract -prev'!C:I,6,0)="Resolved"),"No","Yes"))</f>
        <v>Yes</v>
      </c>
      <c r="AB461" s="1" t="s">
        <v>549</v>
      </c>
    </row>
    <row r="462" spans="1:30" x14ac:dyDescent="0.25">
      <c r="A462" s="100" t="s">
        <v>676</v>
      </c>
      <c r="B462" s="100" t="s">
        <v>562</v>
      </c>
      <c r="C462" s="103" t="s">
        <v>5740</v>
      </c>
      <c r="D462" s="101">
        <v>43399.902326388888</v>
      </c>
      <c r="E462" s="101">
        <v>43403.74559027778</v>
      </c>
      <c r="F462" s="100" t="s">
        <v>911</v>
      </c>
      <c r="G462" s="100" t="s">
        <v>90</v>
      </c>
      <c r="H462" s="100" t="s">
        <v>1341</v>
      </c>
      <c r="I462" s="100" t="s">
        <v>91</v>
      </c>
      <c r="J462" s="100" t="s">
        <v>1118</v>
      </c>
      <c r="K462" s="100" t="s">
        <v>5741</v>
      </c>
      <c r="L462" s="100" t="s">
        <v>5929</v>
      </c>
      <c r="M462" s="100" t="s">
        <v>793</v>
      </c>
      <c r="N462" s="100" t="s">
        <v>40</v>
      </c>
      <c r="O462" s="100" t="s">
        <v>2197</v>
      </c>
      <c r="P462" s="100"/>
      <c r="Q462" s="100" t="s">
        <v>92</v>
      </c>
      <c r="R462" s="100" t="s">
        <v>544</v>
      </c>
      <c r="S462" s="100" t="s">
        <v>545</v>
      </c>
      <c r="T462" s="100"/>
      <c r="U462" s="100"/>
      <c r="V462" s="100" t="s">
        <v>1180</v>
      </c>
      <c r="W462" s="100" t="s">
        <v>963</v>
      </c>
      <c r="X462" s="100"/>
      <c r="Y462" s="101">
        <v>43403.745868055557</v>
      </c>
      <c r="Z462" s="106" t="s">
        <v>548</v>
      </c>
      <c r="AA462" s="1" t="str">
        <f>IF(ISNA(VLOOKUP(C462,'Extract -prev'!C:I,6,0)),"Yes",IF(OR(VLOOKUP(C462,'Extract -prev'!C:I,6,0)="Closed",VLOOKUP(C462,'Extract -prev'!C:I,6,0)="Resolved"),"No","Yes"))</f>
        <v>Yes</v>
      </c>
      <c r="AB462" s="1" t="s">
        <v>548</v>
      </c>
    </row>
    <row r="463" spans="1:30" x14ac:dyDescent="0.25">
      <c r="A463" s="100" t="s">
        <v>676</v>
      </c>
      <c r="B463" s="100" t="s">
        <v>562</v>
      </c>
      <c r="C463" s="102" t="s">
        <v>5887</v>
      </c>
      <c r="D463" s="101">
        <v>43402.990624999999</v>
      </c>
      <c r="E463" s="101">
        <v>43403.746898148151</v>
      </c>
      <c r="F463" s="100" t="s">
        <v>916</v>
      </c>
      <c r="G463" s="100" t="s">
        <v>90</v>
      </c>
      <c r="H463" s="100" t="s">
        <v>1341</v>
      </c>
      <c r="I463" s="100" t="s">
        <v>91</v>
      </c>
      <c r="J463" s="100" t="s">
        <v>1118</v>
      </c>
      <c r="K463" s="100" t="s">
        <v>5888</v>
      </c>
      <c r="L463" s="100" t="s">
        <v>5889</v>
      </c>
      <c r="M463" s="100" t="s">
        <v>793</v>
      </c>
      <c r="N463" s="100" t="s">
        <v>929</v>
      </c>
      <c r="O463" s="100" t="s">
        <v>939</v>
      </c>
      <c r="P463" s="100"/>
      <c r="Q463" s="100" t="s">
        <v>92</v>
      </c>
      <c r="R463" s="100" t="s">
        <v>544</v>
      </c>
      <c r="S463" s="100" t="s">
        <v>545</v>
      </c>
      <c r="T463" s="100"/>
      <c r="U463" s="100"/>
      <c r="V463" s="100" t="s">
        <v>1096</v>
      </c>
      <c r="W463" s="100" t="s">
        <v>1166</v>
      </c>
      <c r="X463" s="100"/>
      <c r="Y463" s="101">
        <v>43403.747175925928</v>
      </c>
      <c r="Z463" s="106" t="s">
        <v>549</v>
      </c>
      <c r="AA463" s="1" t="str">
        <f>IF(ISNA(VLOOKUP(C463,'Extract -prev'!C:I,6,0)),"Yes",IF(OR(VLOOKUP(C463,'Extract -prev'!C:I,6,0)="Closed",VLOOKUP(C463,'Extract -prev'!C:I,6,0)="Resolved"),"No","Yes"))</f>
        <v>Yes</v>
      </c>
      <c r="AB463" s="1" t="s">
        <v>549</v>
      </c>
    </row>
    <row r="464" spans="1:30" x14ac:dyDescent="0.25">
      <c r="A464" s="100" t="s">
        <v>676</v>
      </c>
      <c r="B464" s="100" t="s">
        <v>562</v>
      </c>
      <c r="C464" s="103" t="s">
        <v>5695</v>
      </c>
      <c r="D464" s="101">
        <v>43402.746724537035</v>
      </c>
      <c r="E464" s="101">
        <v>43403.749918981484</v>
      </c>
      <c r="F464" s="100" t="s">
        <v>833</v>
      </c>
      <c r="G464" s="100" t="s">
        <v>90</v>
      </c>
      <c r="H464" s="100" t="s">
        <v>1341</v>
      </c>
      <c r="I464" s="100" t="s">
        <v>91</v>
      </c>
      <c r="J464" s="100" t="s">
        <v>1118</v>
      </c>
      <c r="K464" s="100" t="s">
        <v>1635</v>
      </c>
      <c r="L464" s="100" t="s">
        <v>5916</v>
      </c>
      <c r="M464" s="100" t="s">
        <v>793</v>
      </c>
      <c r="N464" s="100" t="s">
        <v>929</v>
      </c>
      <c r="O464" s="100" t="s">
        <v>1241</v>
      </c>
      <c r="P464" s="100"/>
      <c r="Q464" s="100" t="s">
        <v>92</v>
      </c>
      <c r="R464" s="100" t="s">
        <v>544</v>
      </c>
      <c r="S464" s="100" t="s">
        <v>545</v>
      </c>
      <c r="T464" s="100"/>
      <c r="U464" s="100"/>
      <c r="V464" s="100" t="s">
        <v>1326</v>
      </c>
      <c r="W464" s="100" t="s">
        <v>1327</v>
      </c>
      <c r="X464" s="100"/>
      <c r="Y464" s="101">
        <v>43403.750196759262</v>
      </c>
      <c r="Z464" s="106" t="s">
        <v>548</v>
      </c>
      <c r="AA464" s="1" t="str">
        <f>IF(ISNA(VLOOKUP(C464,'Extract -prev'!C:I,6,0)),"Yes",IF(OR(VLOOKUP(C464,'Extract -prev'!C:I,6,0)="Closed",VLOOKUP(C464,'Extract -prev'!C:I,6,0)="Resolved"),"No","Yes"))</f>
        <v>Yes</v>
      </c>
      <c r="AB464" s="1" t="s">
        <v>548</v>
      </c>
    </row>
    <row r="465" spans="1:28" x14ac:dyDescent="0.25">
      <c r="A465" s="98" t="s">
        <v>676</v>
      </c>
      <c r="B465" s="98" t="s">
        <v>562</v>
      </c>
      <c r="C465" s="98" t="s">
        <v>3735</v>
      </c>
      <c r="D465" s="99">
        <v>43389.595995370371</v>
      </c>
      <c r="E465" s="99">
        <v>43398.688888888886</v>
      </c>
      <c r="F465" s="98" t="s">
        <v>1493</v>
      </c>
      <c r="G465" s="98" t="s">
        <v>90</v>
      </c>
      <c r="H465" s="98" t="s">
        <v>1341</v>
      </c>
      <c r="I465" s="98" t="s">
        <v>91</v>
      </c>
      <c r="J465" s="98" t="s">
        <v>1118</v>
      </c>
      <c r="K465" s="98" t="s">
        <v>3736</v>
      </c>
      <c r="L465" s="98" t="s">
        <v>5208</v>
      </c>
      <c r="M465" s="98" t="s">
        <v>793</v>
      </c>
      <c r="N465" s="98" t="s">
        <v>40</v>
      </c>
      <c r="O465" s="98" t="s">
        <v>2667</v>
      </c>
      <c r="P465" s="98"/>
      <c r="Q465" s="98" t="s">
        <v>92</v>
      </c>
      <c r="R465" s="98" t="s">
        <v>544</v>
      </c>
      <c r="S465" s="98" t="s">
        <v>545</v>
      </c>
      <c r="T465" s="98"/>
      <c r="U465" s="98"/>
      <c r="V465" s="98" t="s">
        <v>1358</v>
      </c>
      <c r="W465" s="98" t="s">
        <v>1359</v>
      </c>
      <c r="X465" s="98"/>
      <c r="Y465" s="99">
        <v>43398.68917824074</v>
      </c>
      <c r="Z465" s="106" t="s">
        <v>548</v>
      </c>
      <c r="AA465" s="1" t="str">
        <f>IF(ISNA(VLOOKUP(C465,'Extract -prev'!C:I,6,0)),"Yes",IF(OR(VLOOKUP(C465,'Extract -prev'!C:I,6,0)="Closed",VLOOKUP(C465,'Extract -prev'!C:I,6,0)="Resolved"),"No","Yes"))</f>
        <v>No</v>
      </c>
      <c r="AB465" s="1" t="s">
        <v>548</v>
      </c>
    </row>
    <row r="466" spans="1:28" x14ac:dyDescent="0.25">
      <c r="A466" s="98" t="s">
        <v>676</v>
      </c>
      <c r="B466" s="98" t="s">
        <v>562</v>
      </c>
      <c r="C466" s="98" t="s">
        <v>3737</v>
      </c>
      <c r="D466" s="99">
        <v>43389.559270833335</v>
      </c>
      <c r="E466" s="99">
        <v>43390.711388888885</v>
      </c>
      <c r="F466" s="98" t="s">
        <v>916</v>
      </c>
      <c r="G466" s="98" t="s">
        <v>90</v>
      </c>
      <c r="H466" s="98" t="s">
        <v>573</v>
      </c>
      <c r="I466" s="98" t="s">
        <v>91</v>
      </c>
      <c r="J466" s="98" t="s">
        <v>1118</v>
      </c>
      <c r="K466" s="98" t="s">
        <v>3738</v>
      </c>
      <c r="L466" s="98" t="s">
        <v>3928</v>
      </c>
      <c r="M466" s="98" t="s">
        <v>793</v>
      </c>
      <c r="N466" s="98" t="s">
        <v>929</v>
      </c>
      <c r="O466" s="98" t="s">
        <v>1257</v>
      </c>
      <c r="P466" s="98"/>
      <c r="Q466" s="98" t="s">
        <v>92</v>
      </c>
      <c r="R466" s="98" t="s">
        <v>544</v>
      </c>
      <c r="S466" s="98" t="s">
        <v>545</v>
      </c>
      <c r="T466" s="98"/>
      <c r="U466" s="98"/>
      <c r="V466" s="98" t="s">
        <v>1396</v>
      </c>
      <c r="W466" s="98" t="s">
        <v>1397</v>
      </c>
      <c r="X466" s="98"/>
      <c r="Y466" s="99">
        <v>43401.517777777779</v>
      </c>
      <c r="Z466" s="106" t="s">
        <v>548</v>
      </c>
      <c r="AA466" s="1" t="str">
        <f>IF(ISNA(VLOOKUP(C466,'Extract -prev'!C:I,6,0)),"Yes",IF(OR(VLOOKUP(C466,'Extract -prev'!C:I,6,0)="Closed",VLOOKUP(C466,'Extract -prev'!C:I,6,0)="Resolved"),"No","Yes"))</f>
        <v>No</v>
      </c>
      <c r="AB466" s="1" t="s">
        <v>548</v>
      </c>
    </row>
    <row r="467" spans="1:28" x14ac:dyDescent="0.25">
      <c r="A467" s="98" t="s">
        <v>676</v>
      </c>
      <c r="B467" s="98" t="s">
        <v>562</v>
      </c>
      <c r="C467" s="98" t="s">
        <v>3739</v>
      </c>
      <c r="D467" s="99">
        <v>43389.598506944443</v>
      </c>
      <c r="E467" s="99">
        <v>43390.907638888886</v>
      </c>
      <c r="F467" s="98" t="s">
        <v>843</v>
      </c>
      <c r="G467" s="98" t="s">
        <v>90</v>
      </c>
      <c r="H467" s="98" t="s">
        <v>573</v>
      </c>
      <c r="I467" s="98" t="s">
        <v>91</v>
      </c>
      <c r="J467" s="98" t="s">
        <v>1118</v>
      </c>
      <c r="K467" s="98" t="s">
        <v>3740</v>
      </c>
      <c r="L467" s="98" t="s">
        <v>4222</v>
      </c>
      <c r="M467" s="98" t="s">
        <v>793</v>
      </c>
      <c r="N467" s="98" t="s">
        <v>40</v>
      </c>
      <c r="O467" s="98" t="s">
        <v>1093</v>
      </c>
      <c r="P467" s="98"/>
      <c r="Q467" s="98" t="s">
        <v>92</v>
      </c>
      <c r="R467" s="98" t="s">
        <v>544</v>
      </c>
      <c r="S467" s="98" t="s">
        <v>545</v>
      </c>
      <c r="T467" s="98"/>
      <c r="U467" s="98"/>
      <c r="V467" s="98" t="s">
        <v>3741</v>
      </c>
      <c r="W467" s="98" t="s">
        <v>3742</v>
      </c>
      <c r="X467" s="98"/>
      <c r="Y467" s="99">
        <v>43401.517060185186</v>
      </c>
      <c r="Z467" s="106" t="s">
        <v>548</v>
      </c>
      <c r="AA467" s="1" t="str">
        <f>IF(ISNA(VLOOKUP(C467,'Extract -prev'!C:I,6,0)),"Yes",IF(OR(VLOOKUP(C467,'Extract -prev'!C:I,6,0)="Closed",VLOOKUP(C467,'Extract -prev'!C:I,6,0)="Resolved"),"No","Yes"))</f>
        <v>No</v>
      </c>
      <c r="AB467" s="1" t="s">
        <v>548</v>
      </c>
    </row>
    <row r="468" spans="1:28" x14ac:dyDescent="0.25">
      <c r="A468" s="98" t="s">
        <v>676</v>
      </c>
      <c r="B468" s="98" t="s">
        <v>562</v>
      </c>
      <c r="C468" s="98" t="s">
        <v>3743</v>
      </c>
      <c r="D468" s="99">
        <v>43389.552754629629</v>
      </c>
      <c r="E468" s="99">
        <v>43392.845995370371</v>
      </c>
      <c r="F468" s="98" t="s">
        <v>933</v>
      </c>
      <c r="G468" s="98" t="s">
        <v>90</v>
      </c>
      <c r="H468" s="98" t="s">
        <v>573</v>
      </c>
      <c r="I468" s="98" t="s">
        <v>91</v>
      </c>
      <c r="J468" s="98" t="s">
        <v>1118</v>
      </c>
      <c r="K468" s="98" t="s">
        <v>3744</v>
      </c>
      <c r="L468" s="98" t="s">
        <v>4592</v>
      </c>
      <c r="M468" s="98" t="s">
        <v>793</v>
      </c>
      <c r="N468" s="98" t="s">
        <v>40</v>
      </c>
      <c r="O468" s="98" t="s">
        <v>732</v>
      </c>
      <c r="P468" s="98"/>
      <c r="Q468" s="98" t="s">
        <v>92</v>
      </c>
      <c r="R468" s="98" t="s">
        <v>544</v>
      </c>
      <c r="S468" s="98" t="s">
        <v>545</v>
      </c>
      <c r="T468" s="98"/>
      <c r="U468" s="98"/>
      <c r="V468" s="98" t="s">
        <v>1358</v>
      </c>
      <c r="W468" s="98" t="s">
        <v>1359</v>
      </c>
      <c r="X468" s="98"/>
      <c r="Y468" s="99">
        <v>43403.495092592595</v>
      </c>
      <c r="Z468" s="106" t="s">
        <v>548</v>
      </c>
      <c r="AA468" s="1" t="str">
        <f>IF(ISNA(VLOOKUP(C468,'Extract -prev'!C:I,6,0)),"Yes",IF(OR(VLOOKUP(C468,'Extract -prev'!C:I,6,0)="Closed",VLOOKUP(C468,'Extract -prev'!C:I,6,0)="Resolved"),"No","Yes"))</f>
        <v>No</v>
      </c>
      <c r="AB468" s="1" t="s">
        <v>548</v>
      </c>
    </row>
    <row r="469" spans="1:28" x14ac:dyDescent="0.25">
      <c r="A469" s="98" t="s">
        <v>676</v>
      </c>
      <c r="B469" s="98" t="s">
        <v>562</v>
      </c>
      <c r="C469" s="98" t="s">
        <v>3745</v>
      </c>
      <c r="D469" s="99">
        <v>43389.5309375</v>
      </c>
      <c r="E469" s="99">
        <v>43396.82503472222</v>
      </c>
      <c r="F469" s="98" t="s">
        <v>833</v>
      </c>
      <c r="G469" s="98" t="s">
        <v>90</v>
      </c>
      <c r="H469" s="98" t="s">
        <v>1341</v>
      </c>
      <c r="I469" s="98" t="s">
        <v>91</v>
      </c>
      <c r="J469" s="98" t="s">
        <v>1118</v>
      </c>
      <c r="K469" s="98" t="s">
        <v>1572</v>
      </c>
      <c r="L469" s="98" t="s">
        <v>5027</v>
      </c>
      <c r="M469" s="98" t="s">
        <v>793</v>
      </c>
      <c r="N469" s="98" t="s">
        <v>40</v>
      </c>
      <c r="O469" s="98" t="s">
        <v>732</v>
      </c>
      <c r="P469" s="98"/>
      <c r="Q469" s="98" t="s">
        <v>92</v>
      </c>
      <c r="R469" s="98" t="s">
        <v>544</v>
      </c>
      <c r="S469" s="98" t="s">
        <v>545</v>
      </c>
      <c r="T469" s="98"/>
      <c r="U469" s="98"/>
      <c r="V469" s="98" t="s">
        <v>1326</v>
      </c>
      <c r="W469" s="98" t="s">
        <v>1327</v>
      </c>
      <c r="X469" s="98"/>
      <c r="Y469" s="99">
        <v>43396.825312499997</v>
      </c>
      <c r="Z469" s="106" t="s">
        <v>548</v>
      </c>
      <c r="AA469" s="1" t="str">
        <f>IF(ISNA(VLOOKUP(C469,'Extract -prev'!C:I,6,0)),"Yes",IF(OR(VLOOKUP(C469,'Extract -prev'!C:I,6,0)="Closed",VLOOKUP(C469,'Extract -prev'!C:I,6,0)="Resolved"),"No","Yes"))</f>
        <v>No</v>
      </c>
      <c r="AB469" s="1" t="s">
        <v>548</v>
      </c>
    </row>
    <row r="470" spans="1:28" x14ac:dyDescent="0.25">
      <c r="A470" s="98" t="s">
        <v>676</v>
      </c>
      <c r="B470" s="98" t="s">
        <v>562</v>
      </c>
      <c r="C470" s="98" t="s">
        <v>3651</v>
      </c>
      <c r="D470" s="99">
        <v>43389.128553240742</v>
      </c>
      <c r="E470" s="99">
        <v>43389.595497685186</v>
      </c>
      <c r="F470" s="98" t="s">
        <v>872</v>
      </c>
      <c r="G470" s="98" t="s">
        <v>90</v>
      </c>
      <c r="H470" s="98" t="s">
        <v>573</v>
      </c>
      <c r="I470" s="98" t="s">
        <v>91</v>
      </c>
      <c r="J470" s="98" t="s">
        <v>1118</v>
      </c>
      <c r="K470" s="98" t="s">
        <v>3652</v>
      </c>
      <c r="L470" s="98" t="s">
        <v>3653</v>
      </c>
      <c r="M470" s="98" t="s">
        <v>793</v>
      </c>
      <c r="N470" s="98" t="s">
        <v>41</v>
      </c>
      <c r="O470" s="98" t="s">
        <v>1005</v>
      </c>
      <c r="P470" s="98"/>
      <c r="Q470" s="98" t="s">
        <v>92</v>
      </c>
      <c r="R470" s="98" t="s">
        <v>544</v>
      </c>
      <c r="S470" s="98" t="s">
        <v>545</v>
      </c>
      <c r="T470" s="98"/>
      <c r="U470" s="98"/>
      <c r="V470" s="98" t="s">
        <v>1254</v>
      </c>
      <c r="W470" s="98" t="s">
        <v>1255</v>
      </c>
      <c r="X470" s="98"/>
      <c r="Y470" s="99">
        <v>43400.526041666664</v>
      </c>
      <c r="Z470" s="106" t="s">
        <v>548</v>
      </c>
      <c r="AA470" s="1" t="str">
        <f>IF(ISNA(VLOOKUP(C470,'Extract -prev'!C:I,6,0)),"Yes",IF(OR(VLOOKUP(C470,'Extract -prev'!C:I,6,0)="Closed",VLOOKUP(C470,'Extract -prev'!C:I,6,0)="Resolved"),"No","Yes"))</f>
        <v>No</v>
      </c>
      <c r="AB470" s="1" t="s">
        <v>548</v>
      </c>
    </row>
    <row r="471" spans="1:28" x14ac:dyDescent="0.25">
      <c r="A471" s="98" t="s">
        <v>676</v>
      </c>
      <c r="B471" s="98" t="s">
        <v>562</v>
      </c>
      <c r="C471" s="98" t="s">
        <v>3746</v>
      </c>
      <c r="D471" s="99">
        <v>43389.133564814816</v>
      </c>
      <c r="E471" s="99">
        <v>43396.611076388886</v>
      </c>
      <c r="F471" s="98" t="s">
        <v>830</v>
      </c>
      <c r="G471" s="98" t="s">
        <v>90</v>
      </c>
      <c r="H471" s="98" t="s">
        <v>1341</v>
      </c>
      <c r="I471" s="98" t="s">
        <v>91</v>
      </c>
      <c r="J471" s="98" t="s">
        <v>1118</v>
      </c>
      <c r="K471" s="98" t="s">
        <v>3747</v>
      </c>
      <c r="L471" s="98" t="s">
        <v>4765</v>
      </c>
      <c r="M471" s="98" t="s">
        <v>793</v>
      </c>
      <c r="N471" s="98" t="s">
        <v>40</v>
      </c>
      <c r="O471" s="98" t="s">
        <v>1179</v>
      </c>
      <c r="P471" s="98"/>
      <c r="Q471" s="98" t="s">
        <v>92</v>
      </c>
      <c r="R471" s="98" t="s">
        <v>544</v>
      </c>
      <c r="S471" s="98" t="s">
        <v>545</v>
      </c>
      <c r="T471" s="98"/>
      <c r="U471" s="98"/>
      <c r="V471" s="98" t="s">
        <v>1254</v>
      </c>
      <c r="W471" s="98" t="s">
        <v>1255</v>
      </c>
      <c r="X471" s="98"/>
      <c r="Y471" s="99">
        <v>43396.611377314817</v>
      </c>
      <c r="Z471" s="106" t="s">
        <v>548</v>
      </c>
      <c r="AA471" s="1" t="str">
        <f>IF(ISNA(VLOOKUP(C471,'Extract -prev'!C:I,6,0)),"Yes",IF(OR(VLOOKUP(C471,'Extract -prev'!C:I,6,0)="Closed",VLOOKUP(C471,'Extract -prev'!C:I,6,0)="Resolved"),"No","Yes"))</f>
        <v>No</v>
      </c>
      <c r="AB471" s="1" t="s">
        <v>548</v>
      </c>
    </row>
    <row r="472" spans="1:28" x14ac:dyDescent="0.25">
      <c r="A472" s="98" t="s">
        <v>676</v>
      </c>
      <c r="B472" s="98" t="s">
        <v>562</v>
      </c>
      <c r="C472" s="98" t="s">
        <v>3748</v>
      </c>
      <c r="D472" s="99">
        <v>43389.133333333331</v>
      </c>
      <c r="E472" s="99">
        <v>43390.47929398148</v>
      </c>
      <c r="F472" s="98" t="s">
        <v>1192</v>
      </c>
      <c r="G472" s="98" t="s">
        <v>90</v>
      </c>
      <c r="H472" s="98" t="s">
        <v>573</v>
      </c>
      <c r="I472" s="98" t="s">
        <v>91</v>
      </c>
      <c r="J472" s="98" t="s">
        <v>1118</v>
      </c>
      <c r="K472" s="98" t="s">
        <v>3749</v>
      </c>
      <c r="L472" s="98" t="s">
        <v>3929</v>
      </c>
      <c r="M472" s="98" t="s">
        <v>793</v>
      </c>
      <c r="N472" s="98" t="s">
        <v>41</v>
      </c>
      <c r="O472" s="98" t="s">
        <v>934</v>
      </c>
      <c r="P472" s="98"/>
      <c r="Q472" s="98" t="s">
        <v>92</v>
      </c>
      <c r="R472" s="98" t="s">
        <v>544</v>
      </c>
      <c r="S472" s="98" t="s">
        <v>545</v>
      </c>
      <c r="T472" s="98"/>
      <c r="U472" s="98"/>
      <c r="V472" s="98" t="s">
        <v>1260</v>
      </c>
      <c r="W472" s="98" t="s">
        <v>1006</v>
      </c>
      <c r="X472" s="98"/>
      <c r="Y472" s="99">
        <v>43401.516643518517</v>
      </c>
      <c r="Z472" s="106" t="s">
        <v>548</v>
      </c>
      <c r="AA472" s="1" t="str">
        <f>IF(ISNA(VLOOKUP(C472,'Extract -prev'!C:I,6,0)),"Yes",IF(OR(VLOOKUP(C472,'Extract -prev'!C:I,6,0)="Closed",VLOOKUP(C472,'Extract -prev'!C:I,6,0)="Resolved"),"No","Yes"))</f>
        <v>No</v>
      </c>
      <c r="AB472" s="1" t="s">
        <v>548</v>
      </c>
    </row>
    <row r="473" spans="1:28" x14ac:dyDescent="0.25">
      <c r="A473" s="98" t="s">
        <v>676</v>
      </c>
      <c r="B473" s="98" t="s">
        <v>562</v>
      </c>
      <c r="C473" s="98" t="s">
        <v>3654</v>
      </c>
      <c r="D473" s="99">
        <v>43389.132604166669</v>
      </c>
      <c r="E473" s="99">
        <v>43389.683310185188</v>
      </c>
      <c r="F473" s="98" t="s">
        <v>1196</v>
      </c>
      <c r="G473" s="98" t="s">
        <v>90</v>
      </c>
      <c r="H473" s="98" t="s">
        <v>573</v>
      </c>
      <c r="I473" s="98" t="s">
        <v>91</v>
      </c>
      <c r="J473" s="98" t="s">
        <v>1118</v>
      </c>
      <c r="K473" s="98" t="s">
        <v>3655</v>
      </c>
      <c r="L473" s="98" t="s">
        <v>3656</v>
      </c>
      <c r="M473" s="98" t="s">
        <v>793</v>
      </c>
      <c r="N473" s="98" t="s">
        <v>40</v>
      </c>
      <c r="O473" s="98" t="s">
        <v>1256</v>
      </c>
      <c r="P473" s="98"/>
      <c r="Q473" s="98" t="s">
        <v>92</v>
      </c>
      <c r="R473" s="98" t="s">
        <v>544</v>
      </c>
      <c r="S473" s="98" t="s">
        <v>545</v>
      </c>
      <c r="T473" s="98"/>
      <c r="U473" s="98"/>
      <c r="V473" s="98" t="s">
        <v>966</v>
      </c>
      <c r="W473" s="98" t="s">
        <v>967</v>
      </c>
      <c r="X473" s="98"/>
      <c r="Y473" s="99">
        <v>43400.523622685185</v>
      </c>
      <c r="Z473" s="106" t="s">
        <v>548</v>
      </c>
      <c r="AA473" s="1" t="str">
        <f>IF(ISNA(VLOOKUP(C473,'Extract -prev'!C:I,6,0)),"Yes",IF(OR(VLOOKUP(C473,'Extract -prev'!C:I,6,0)="Closed",VLOOKUP(C473,'Extract -prev'!C:I,6,0)="Resolved"),"No","Yes"))</f>
        <v>No</v>
      </c>
      <c r="AB473" s="1" t="s">
        <v>548</v>
      </c>
    </row>
    <row r="474" spans="1:28" x14ac:dyDescent="0.25">
      <c r="A474" s="98" t="s">
        <v>676</v>
      </c>
      <c r="B474" s="98" t="s">
        <v>562</v>
      </c>
      <c r="C474" s="98" t="s">
        <v>3657</v>
      </c>
      <c r="D474" s="99">
        <v>43389.123020833336</v>
      </c>
      <c r="E474" s="99">
        <v>43389.591562499998</v>
      </c>
      <c r="F474" s="98" t="s">
        <v>1100</v>
      </c>
      <c r="G474" s="98" t="s">
        <v>90</v>
      </c>
      <c r="H474" s="98" t="s">
        <v>573</v>
      </c>
      <c r="I474" s="98" t="s">
        <v>91</v>
      </c>
      <c r="J474" s="98" t="s">
        <v>1118</v>
      </c>
      <c r="K474" s="98" t="s">
        <v>3658</v>
      </c>
      <c r="L474" s="98" t="s">
        <v>3659</v>
      </c>
      <c r="M474" s="98" t="s">
        <v>793</v>
      </c>
      <c r="N474" s="98" t="s">
        <v>929</v>
      </c>
      <c r="O474" s="98" t="s">
        <v>1241</v>
      </c>
      <c r="P474" s="98"/>
      <c r="Q474" s="98" t="s">
        <v>92</v>
      </c>
      <c r="R474" s="98" t="s">
        <v>544</v>
      </c>
      <c r="S474" s="98" t="s">
        <v>545</v>
      </c>
      <c r="T474" s="98"/>
      <c r="U474" s="98"/>
      <c r="V474" s="98" t="s">
        <v>966</v>
      </c>
      <c r="W474" s="98" t="s">
        <v>967</v>
      </c>
      <c r="X474" s="98"/>
      <c r="Y474" s="99">
        <v>43400.523321759261</v>
      </c>
      <c r="Z474" s="106" t="s">
        <v>548</v>
      </c>
      <c r="AA474" s="1" t="str">
        <f>IF(ISNA(VLOOKUP(C474,'Extract -prev'!C:I,6,0)),"Yes",IF(OR(VLOOKUP(C474,'Extract -prev'!C:I,6,0)="Closed",VLOOKUP(C474,'Extract -prev'!C:I,6,0)="Resolved"),"No","Yes"))</f>
        <v>No</v>
      </c>
      <c r="AB474" s="1" t="s">
        <v>548</v>
      </c>
    </row>
    <row r="475" spans="1:28" x14ac:dyDescent="0.25">
      <c r="A475" s="98" t="s">
        <v>676</v>
      </c>
      <c r="B475" s="98" t="s">
        <v>562</v>
      </c>
      <c r="C475" s="98" t="s">
        <v>3660</v>
      </c>
      <c r="D475" s="99">
        <v>43389.107407407406</v>
      </c>
      <c r="E475" s="99">
        <v>43389.692175925928</v>
      </c>
      <c r="F475" s="98" t="s">
        <v>1196</v>
      </c>
      <c r="G475" s="98" t="s">
        <v>90</v>
      </c>
      <c r="H475" s="98" t="s">
        <v>573</v>
      </c>
      <c r="I475" s="98" t="s">
        <v>91</v>
      </c>
      <c r="J475" s="98" t="s">
        <v>1118</v>
      </c>
      <c r="K475" s="98" t="s">
        <v>3661</v>
      </c>
      <c r="L475" s="98" t="s">
        <v>2164</v>
      </c>
      <c r="M475" s="98" t="s">
        <v>793</v>
      </c>
      <c r="N475" s="98" t="s">
        <v>41</v>
      </c>
      <c r="O475" s="98" t="s">
        <v>934</v>
      </c>
      <c r="P475" s="98"/>
      <c r="Q475" s="98" t="s">
        <v>92</v>
      </c>
      <c r="R475" s="98" t="s">
        <v>544</v>
      </c>
      <c r="S475" s="98" t="s">
        <v>545</v>
      </c>
      <c r="T475" s="98"/>
      <c r="U475" s="98"/>
      <c r="V475" s="98" t="s">
        <v>1260</v>
      </c>
      <c r="W475" s="98" t="s">
        <v>1006</v>
      </c>
      <c r="X475" s="98"/>
      <c r="Y475" s="99">
        <v>43400.523020833331</v>
      </c>
      <c r="Z475" s="106" t="s">
        <v>548</v>
      </c>
      <c r="AA475" s="1" t="str">
        <f>IF(ISNA(VLOOKUP(C475,'Extract -prev'!C:I,6,0)),"Yes",IF(OR(VLOOKUP(C475,'Extract -prev'!C:I,6,0)="Closed",VLOOKUP(C475,'Extract -prev'!C:I,6,0)="Resolved"),"No","Yes"))</f>
        <v>No</v>
      </c>
      <c r="AB475" s="1" t="s">
        <v>548</v>
      </c>
    </row>
    <row r="476" spans="1:28" x14ac:dyDescent="0.25">
      <c r="A476" s="98" t="s">
        <v>676</v>
      </c>
      <c r="B476" s="98" t="s">
        <v>562</v>
      </c>
      <c r="C476" s="98" t="s">
        <v>3750</v>
      </c>
      <c r="D476" s="99">
        <v>43389.095347222225</v>
      </c>
      <c r="E476" s="99">
        <v>43390.48364583333</v>
      </c>
      <c r="F476" s="98" t="s">
        <v>1192</v>
      </c>
      <c r="G476" s="98" t="s">
        <v>90</v>
      </c>
      <c r="H476" s="98" t="s">
        <v>573</v>
      </c>
      <c r="I476" s="98" t="s">
        <v>91</v>
      </c>
      <c r="J476" s="98" t="s">
        <v>1118</v>
      </c>
      <c r="K476" s="98" t="s">
        <v>3751</v>
      </c>
      <c r="L476" s="98" t="s">
        <v>3930</v>
      </c>
      <c r="M476" s="98" t="s">
        <v>793</v>
      </c>
      <c r="N476" s="98" t="s">
        <v>41</v>
      </c>
      <c r="O476" s="98" t="s">
        <v>1215</v>
      </c>
      <c r="P476" s="98"/>
      <c r="Q476" s="98" t="s">
        <v>92</v>
      </c>
      <c r="R476" s="98" t="s">
        <v>544</v>
      </c>
      <c r="S476" s="98" t="s">
        <v>545</v>
      </c>
      <c r="T476" s="98"/>
      <c r="U476" s="98"/>
      <c r="V476" s="98" t="s">
        <v>1254</v>
      </c>
      <c r="W476" s="98" t="s">
        <v>1255</v>
      </c>
      <c r="X476" s="98"/>
      <c r="Y476" s="99">
        <v>43401.516481481478</v>
      </c>
      <c r="Z476" s="106" t="s">
        <v>548</v>
      </c>
      <c r="AA476" s="1" t="str">
        <f>IF(ISNA(VLOOKUP(C476,'Extract -prev'!C:I,6,0)),"Yes",IF(OR(VLOOKUP(C476,'Extract -prev'!C:I,6,0)="Closed",VLOOKUP(C476,'Extract -prev'!C:I,6,0)="Resolved"),"No","Yes"))</f>
        <v>No</v>
      </c>
      <c r="AB476" s="1" t="s">
        <v>548</v>
      </c>
    </row>
    <row r="477" spans="1:28" x14ac:dyDescent="0.25">
      <c r="A477" s="98" t="s">
        <v>676</v>
      </c>
      <c r="B477" s="98" t="s">
        <v>562</v>
      </c>
      <c r="C477" s="98" t="s">
        <v>3662</v>
      </c>
      <c r="D477" s="99">
        <v>43389.173692129632</v>
      </c>
      <c r="E477" s="99">
        <v>43389.595219907409</v>
      </c>
      <c r="F477" s="98" t="s">
        <v>1100</v>
      </c>
      <c r="G477" s="98" t="s">
        <v>90</v>
      </c>
      <c r="H477" s="98" t="s">
        <v>573</v>
      </c>
      <c r="I477" s="98" t="s">
        <v>91</v>
      </c>
      <c r="J477" s="98" t="s">
        <v>1118</v>
      </c>
      <c r="K477" s="98" t="s">
        <v>3663</v>
      </c>
      <c r="L477" s="98" t="s">
        <v>3664</v>
      </c>
      <c r="M477" s="98" t="s">
        <v>793</v>
      </c>
      <c r="N477" s="98" t="s">
        <v>41</v>
      </c>
      <c r="O477" s="98" t="s">
        <v>944</v>
      </c>
      <c r="P477" s="98"/>
      <c r="Q477" s="98" t="s">
        <v>92</v>
      </c>
      <c r="R477" s="98" t="s">
        <v>544</v>
      </c>
      <c r="S477" s="98" t="s">
        <v>545</v>
      </c>
      <c r="T477" s="98"/>
      <c r="U477" s="98"/>
      <c r="V477" s="98" t="s">
        <v>1094</v>
      </c>
      <c r="W477" s="98" t="s">
        <v>1095</v>
      </c>
      <c r="X477" s="98"/>
      <c r="Y477" s="99">
        <v>43400.530648148146</v>
      </c>
      <c r="Z477" s="106" t="s">
        <v>548</v>
      </c>
      <c r="AA477" s="1" t="str">
        <f>IF(ISNA(VLOOKUP(C477,'Extract -prev'!C:I,6,0)),"Yes",IF(OR(VLOOKUP(C477,'Extract -prev'!C:I,6,0)="Closed",VLOOKUP(C477,'Extract -prev'!C:I,6,0)="Resolved"),"No","Yes"))</f>
        <v>No</v>
      </c>
      <c r="AB477" s="1" t="s">
        <v>548</v>
      </c>
    </row>
    <row r="478" spans="1:28" x14ac:dyDescent="0.25">
      <c r="A478" s="98" t="s">
        <v>676</v>
      </c>
      <c r="B478" s="98" t="s">
        <v>562</v>
      </c>
      <c r="C478" s="98" t="s">
        <v>3752</v>
      </c>
      <c r="D478" s="99">
        <v>43389.136747685188</v>
      </c>
      <c r="E478" s="99">
        <v>43390.761284722219</v>
      </c>
      <c r="F478" s="98" t="s">
        <v>1493</v>
      </c>
      <c r="G478" s="98" t="s">
        <v>90</v>
      </c>
      <c r="H478" s="98" t="s">
        <v>573</v>
      </c>
      <c r="I478" s="98" t="s">
        <v>91</v>
      </c>
      <c r="J478" s="98" t="s">
        <v>1118</v>
      </c>
      <c r="K478" s="98" t="s">
        <v>3753</v>
      </c>
      <c r="L478" s="98" t="s">
        <v>4223</v>
      </c>
      <c r="M478" s="98" t="s">
        <v>793</v>
      </c>
      <c r="N478" s="98" t="s">
        <v>41</v>
      </c>
      <c r="O478" s="98" t="s">
        <v>1104</v>
      </c>
      <c r="P478" s="98"/>
      <c r="Q478" s="98" t="s">
        <v>92</v>
      </c>
      <c r="R478" s="98" t="s">
        <v>544</v>
      </c>
      <c r="S478" s="98" t="s">
        <v>545</v>
      </c>
      <c r="T478" s="98"/>
      <c r="U478" s="98"/>
      <c r="V478" s="98" t="s">
        <v>966</v>
      </c>
      <c r="W478" s="98" t="s">
        <v>967</v>
      </c>
      <c r="X478" s="98"/>
      <c r="Y478" s="99">
        <v>43401.517395833333</v>
      </c>
      <c r="Z478" s="106" t="s">
        <v>548</v>
      </c>
      <c r="AA478" s="1" t="str">
        <f>IF(ISNA(VLOOKUP(C478,'Extract -prev'!C:I,6,0)),"Yes",IF(OR(VLOOKUP(C478,'Extract -prev'!C:I,6,0)="Closed",VLOOKUP(C478,'Extract -prev'!C:I,6,0)="Resolved"),"No","Yes"))</f>
        <v>No</v>
      </c>
      <c r="AB478" s="1" t="s">
        <v>548</v>
      </c>
    </row>
    <row r="479" spans="1:28" x14ac:dyDescent="0.25">
      <c r="A479" s="98" t="s">
        <v>676</v>
      </c>
      <c r="B479" s="98" t="s">
        <v>562</v>
      </c>
      <c r="C479" s="98" t="s">
        <v>3665</v>
      </c>
      <c r="D479" s="99">
        <v>43389.11681712963</v>
      </c>
      <c r="E479" s="99">
        <v>43389.599768518521</v>
      </c>
      <c r="F479" s="98" t="s">
        <v>1100</v>
      </c>
      <c r="G479" s="98" t="s">
        <v>90</v>
      </c>
      <c r="H479" s="98" t="s">
        <v>573</v>
      </c>
      <c r="I479" s="98" t="s">
        <v>91</v>
      </c>
      <c r="J479" s="98" t="s">
        <v>1118</v>
      </c>
      <c r="K479" s="98" t="s">
        <v>3666</v>
      </c>
      <c r="L479" s="98" t="s">
        <v>3120</v>
      </c>
      <c r="M479" s="98" t="s">
        <v>793</v>
      </c>
      <c r="N479" s="98" t="s">
        <v>41</v>
      </c>
      <c r="O479" s="98" t="s">
        <v>934</v>
      </c>
      <c r="P479" s="98"/>
      <c r="Q479" s="98" t="s">
        <v>92</v>
      </c>
      <c r="R479" s="98" t="s">
        <v>544</v>
      </c>
      <c r="S479" s="98" t="s">
        <v>545</v>
      </c>
      <c r="T479" s="98"/>
      <c r="U479" s="98"/>
      <c r="V479" s="98" t="s">
        <v>1252</v>
      </c>
      <c r="W479" s="98" t="s">
        <v>1253</v>
      </c>
      <c r="X479" s="98"/>
      <c r="Y479" s="99">
        <v>43400.529675925929</v>
      </c>
      <c r="Z479" s="106" t="s">
        <v>548</v>
      </c>
      <c r="AA479" s="1" t="str">
        <f>IF(ISNA(VLOOKUP(C479,'Extract -prev'!C:I,6,0)),"Yes",IF(OR(VLOOKUP(C479,'Extract -prev'!C:I,6,0)="Closed",VLOOKUP(C479,'Extract -prev'!C:I,6,0)="Resolved"),"No","Yes"))</f>
        <v>No</v>
      </c>
      <c r="AB479" s="1" t="s">
        <v>548</v>
      </c>
    </row>
    <row r="480" spans="1:28" x14ac:dyDescent="0.25">
      <c r="A480" s="98" t="s">
        <v>676</v>
      </c>
      <c r="B480" s="98" t="s">
        <v>562</v>
      </c>
      <c r="C480" s="98" t="s">
        <v>3754</v>
      </c>
      <c r="D480" s="99">
        <v>43389.101585648146</v>
      </c>
      <c r="E480" s="99">
        <v>43390.53802083333</v>
      </c>
      <c r="F480" s="98" t="s">
        <v>1192</v>
      </c>
      <c r="G480" s="98" t="s">
        <v>90</v>
      </c>
      <c r="H480" s="98" t="s">
        <v>573</v>
      </c>
      <c r="I480" s="98" t="s">
        <v>91</v>
      </c>
      <c r="J480" s="98" t="s">
        <v>1118</v>
      </c>
      <c r="K480" s="98" t="s">
        <v>3755</v>
      </c>
      <c r="L480" s="98" t="s">
        <v>3931</v>
      </c>
      <c r="M480" s="98" t="s">
        <v>793</v>
      </c>
      <c r="N480" s="98" t="s">
        <v>40</v>
      </c>
      <c r="O480" s="98" t="s">
        <v>941</v>
      </c>
      <c r="P480" s="98"/>
      <c r="Q480" s="98" t="s">
        <v>92</v>
      </c>
      <c r="R480" s="98" t="s">
        <v>544</v>
      </c>
      <c r="S480" s="98" t="s">
        <v>545</v>
      </c>
      <c r="T480" s="98"/>
      <c r="U480" s="98"/>
      <c r="V480" s="98" t="s">
        <v>1321</v>
      </c>
      <c r="W480" s="98" t="s">
        <v>964</v>
      </c>
      <c r="X480" s="98"/>
      <c r="Y480" s="99">
        <v>43401.517233796294</v>
      </c>
      <c r="Z480" s="106" t="s">
        <v>548</v>
      </c>
      <c r="AA480" s="1" t="str">
        <f>IF(ISNA(VLOOKUP(C480,'Extract -prev'!C:I,6,0)),"Yes",IF(OR(VLOOKUP(C480,'Extract -prev'!C:I,6,0)="Closed",VLOOKUP(C480,'Extract -prev'!C:I,6,0)="Resolved"),"No","Yes"))</f>
        <v>No</v>
      </c>
      <c r="AB480" s="1" t="s">
        <v>548</v>
      </c>
    </row>
    <row r="481" spans="1:28" x14ac:dyDescent="0.25">
      <c r="A481" s="98" t="s">
        <v>676</v>
      </c>
      <c r="B481" s="98" t="s">
        <v>562</v>
      </c>
      <c r="C481" s="98" t="s">
        <v>3756</v>
      </c>
      <c r="D481" s="99">
        <v>43389.110659722224</v>
      </c>
      <c r="E481" s="99">
        <v>43390.791643518518</v>
      </c>
      <c r="F481" s="98" t="s">
        <v>1196</v>
      </c>
      <c r="G481" s="98" t="s">
        <v>90</v>
      </c>
      <c r="H481" s="98" t="s">
        <v>573</v>
      </c>
      <c r="I481" s="98" t="s">
        <v>91</v>
      </c>
      <c r="J481" s="98" t="s">
        <v>1118</v>
      </c>
      <c r="K481" s="98" t="s">
        <v>3757</v>
      </c>
      <c r="L481" s="98" t="s">
        <v>4224</v>
      </c>
      <c r="M481" s="98" t="s">
        <v>793</v>
      </c>
      <c r="N481" s="98" t="s">
        <v>40</v>
      </c>
      <c r="O481" s="98" t="s">
        <v>2464</v>
      </c>
      <c r="P481" s="98"/>
      <c r="Q481" s="98" t="s">
        <v>92</v>
      </c>
      <c r="R481" s="98" t="s">
        <v>544</v>
      </c>
      <c r="S481" s="98" t="s">
        <v>545</v>
      </c>
      <c r="T481" s="98"/>
      <c r="U481" s="98"/>
      <c r="V481" s="98" t="s">
        <v>1260</v>
      </c>
      <c r="W481" s="98" t="s">
        <v>1006</v>
      </c>
      <c r="X481" s="98"/>
      <c r="Y481" s="99">
        <v>43401.516898148147</v>
      </c>
      <c r="Z481" s="106" t="s">
        <v>548</v>
      </c>
      <c r="AA481" s="1" t="str">
        <f>IF(ISNA(VLOOKUP(C481,'Extract -prev'!C:I,6,0)),"Yes",IF(OR(VLOOKUP(C481,'Extract -prev'!C:I,6,0)="Closed",VLOOKUP(C481,'Extract -prev'!C:I,6,0)="Resolved"),"No","Yes"))</f>
        <v>No</v>
      </c>
      <c r="AB481" s="1" t="s">
        <v>548</v>
      </c>
    </row>
    <row r="482" spans="1:28" x14ac:dyDescent="0.25">
      <c r="A482" s="98" t="s">
        <v>676</v>
      </c>
      <c r="B482" s="98" t="s">
        <v>562</v>
      </c>
      <c r="C482" s="98" t="s">
        <v>3758</v>
      </c>
      <c r="D482" s="99">
        <v>43389.099212962959</v>
      </c>
      <c r="E482" s="99">
        <v>43389.803842592592</v>
      </c>
      <c r="F482" s="98" t="s">
        <v>916</v>
      </c>
      <c r="G482" s="98" t="s">
        <v>90</v>
      </c>
      <c r="H482" s="98" t="s">
        <v>573</v>
      </c>
      <c r="I482" s="98" t="s">
        <v>91</v>
      </c>
      <c r="J482" s="98" t="s">
        <v>1118</v>
      </c>
      <c r="K482" s="98" t="s">
        <v>3759</v>
      </c>
      <c r="L482" s="98" t="s">
        <v>3932</v>
      </c>
      <c r="M482" s="98" t="s">
        <v>793</v>
      </c>
      <c r="N482" s="98" t="s">
        <v>40</v>
      </c>
      <c r="O482" s="98" t="s">
        <v>1179</v>
      </c>
      <c r="P482" s="98"/>
      <c r="Q482" s="98" t="s">
        <v>92</v>
      </c>
      <c r="R482" s="98" t="s">
        <v>544</v>
      </c>
      <c r="S482" s="98" t="s">
        <v>545</v>
      </c>
      <c r="T482" s="98"/>
      <c r="U482" s="98"/>
      <c r="V482" s="98" t="s">
        <v>966</v>
      </c>
      <c r="W482" s="98" t="s">
        <v>967</v>
      </c>
      <c r="X482" s="98"/>
      <c r="Y482" s="99">
        <v>43400.525509259256</v>
      </c>
      <c r="Z482" s="106" t="s">
        <v>548</v>
      </c>
      <c r="AA482" s="1" t="str">
        <f>IF(ISNA(VLOOKUP(C482,'Extract -prev'!C:I,6,0)),"Yes",IF(OR(VLOOKUP(C482,'Extract -prev'!C:I,6,0)="Closed",VLOOKUP(C482,'Extract -prev'!C:I,6,0)="Resolved"),"No","Yes"))</f>
        <v>No</v>
      </c>
      <c r="AB482" s="1" t="s">
        <v>548</v>
      </c>
    </row>
    <row r="483" spans="1:28" x14ac:dyDescent="0.25">
      <c r="A483" s="98" t="s">
        <v>676</v>
      </c>
      <c r="B483" s="98" t="s">
        <v>562</v>
      </c>
      <c r="C483" s="98" t="s">
        <v>3760</v>
      </c>
      <c r="D483" s="99">
        <v>43389.098622685182</v>
      </c>
      <c r="E483" s="99">
        <v>43390.596319444441</v>
      </c>
      <c r="F483" s="98" t="s">
        <v>1192</v>
      </c>
      <c r="G483" s="98" t="s">
        <v>90</v>
      </c>
      <c r="H483" s="98" t="s">
        <v>573</v>
      </c>
      <c r="I483" s="98" t="s">
        <v>91</v>
      </c>
      <c r="J483" s="98" t="s">
        <v>1118</v>
      </c>
      <c r="K483" s="98" t="s">
        <v>3761</v>
      </c>
      <c r="L483" s="98" t="s">
        <v>3933</v>
      </c>
      <c r="M483" s="98" t="s">
        <v>793</v>
      </c>
      <c r="N483" s="98" t="s">
        <v>41</v>
      </c>
      <c r="O483" s="98" t="s">
        <v>1215</v>
      </c>
      <c r="P483" s="98"/>
      <c r="Q483" s="98" t="s">
        <v>92</v>
      </c>
      <c r="R483" s="98" t="s">
        <v>544</v>
      </c>
      <c r="S483" s="98" t="s">
        <v>545</v>
      </c>
      <c r="T483" s="98"/>
      <c r="U483" s="98"/>
      <c r="V483" s="98" t="s">
        <v>1254</v>
      </c>
      <c r="W483" s="98" t="s">
        <v>1255</v>
      </c>
      <c r="X483" s="98"/>
      <c r="Y483" s="99">
        <v>43401.516817129632</v>
      </c>
      <c r="Z483" s="106" t="s">
        <v>548</v>
      </c>
      <c r="AA483" s="1" t="str">
        <f>IF(ISNA(VLOOKUP(C483,'Extract -prev'!C:I,6,0)),"Yes",IF(OR(VLOOKUP(C483,'Extract -prev'!C:I,6,0)="Closed",VLOOKUP(C483,'Extract -prev'!C:I,6,0)="Resolved"),"No","Yes"))</f>
        <v>No</v>
      </c>
      <c r="AB483" s="1" t="s">
        <v>548</v>
      </c>
    </row>
    <row r="484" spans="1:28" x14ac:dyDescent="0.25">
      <c r="A484" s="98" t="s">
        <v>676</v>
      </c>
      <c r="B484" s="98" t="s">
        <v>562</v>
      </c>
      <c r="C484" s="98" t="s">
        <v>3667</v>
      </c>
      <c r="D484" s="99">
        <v>43389.096608796295</v>
      </c>
      <c r="E484" s="99">
        <v>43389.602523148147</v>
      </c>
      <c r="F484" s="98" t="s">
        <v>1100</v>
      </c>
      <c r="G484" s="98" t="s">
        <v>90</v>
      </c>
      <c r="H484" s="98" t="s">
        <v>573</v>
      </c>
      <c r="I484" s="98" t="s">
        <v>91</v>
      </c>
      <c r="J484" s="98" t="s">
        <v>1118</v>
      </c>
      <c r="K484" s="98" t="s">
        <v>3668</v>
      </c>
      <c r="L484" s="98" t="s">
        <v>3669</v>
      </c>
      <c r="M484" s="98" t="s">
        <v>793</v>
      </c>
      <c r="N484" s="98" t="s">
        <v>40</v>
      </c>
      <c r="O484" s="98" t="s">
        <v>2197</v>
      </c>
      <c r="P484" s="98"/>
      <c r="Q484" s="98" t="s">
        <v>92</v>
      </c>
      <c r="R484" s="98" t="s">
        <v>544</v>
      </c>
      <c r="S484" s="98" t="s">
        <v>545</v>
      </c>
      <c r="T484" s="98"/>
      <c r="U484" s="98"/>
      <c r="V484" s="98" t="s">
        <v>966</v>
      </c>
      <c r="W484" s="98" t="s">
        <v>967</v>
      </c>
      <c r="X484" s="98"/>
      <c r="Y484" s="99">
        <v>43400.52542824074</v>
      </c>
      <c r="Z484" s="106" t="s">
        <v>548</v>
      </c>
      <c r="AA484" s="1" t="str">
        <f>IF(ISNA(VLOOKUP(C484,'Extract -prev'!C:I,6,0)),"Yes",IF(OR(VLOOKUP(C484,'Extract -prev'!C:I,6,0)="Closed",VLOOKUP(C484,'Extract -prev'!C:I,6,0)="Resolved"),"No","Yes"))</f>
        <v>No</v>
      </c>
      <c r="AB484" s="1" t="s">
        <v>548</v>
      </c>
    </row>
    <row r="485" spans="1:28" x14ac:dyDescent="0.25">
      <c r="A485" s="98" t="s">
        <v>676</v>
      </c>
      <c r="B485" s="98" t="s">
        <v>562</v>
      </c>
      <c r="C485" s="98" t="s">
        <v>3762</v>
      </c>
      <c r="D485" s="99">
        <v>43389.081018518518</v>
      </c>
      <c r="E485" s="99">
        <v>43390.472893518519</v>
      </c>
      <c r="F485" s="98" t="s">
        <v>1196</v>
      </c>
      <c r="G485" s="98" t="s">
        <v>90</v>
      </c>
      <c r="H485" s="98" t="s">
        <v>573</v>
      </c>
      <c r="I485" s="98" t="s">
        <v>91</v>
      </c>
      <c r="J485" s="98" t="s">
        <v>1118</v>
      </c>
      <c r="K485" s="98" t="s">
        <v>3763</v>
      </c>
      <c r="L485" s="98" t="s">
        <v>3934</v>
      </c>
      <c r="M485" s="98" t="s">
        <v>793</v>
      </c>
      <c r="N485" s="98" t="s">
        <v>40</v>
      </c>
      <c r="O485" s="98" t="s">
        <v>932</v>
      </c>
      <c r="P485" s="98"/>
      <c r="Q485" s="98" t="s">
        <v>92</v>
      </c>
      <c r="R485" s="98" t="s">
        <v>544</v>
      </c>
      <c r="S485" s="98" t="s">
        <v>545</v>
      </c>
      <c r="T485" s="98"/>
      <c r="U485" s="98"/>
      <c r="V485" s="98" t="s">
        <v>1252</v>
      </c>
      <c r="W485" s="98" t="s">
        <v>1253</v>
      </c>
      <c r="X485" s="98"/>
      <c r="Y485" s="99">
        <v>43400.52239583333</v>
      </c>
      <c r="Z485" s="106" t="s">
        <v>548</v>
      </c>
      <c r="AA485" s="1" t="str">
        <f>IF(ISNA(VLOOKUP(C485,'Extract -prev'!C:I,6,0)),"Yes",IF(OR(VLOOKUP(C485,'Extract -prev'!C:I,6,0)="Closed",VLOOKUP(C485,'Extract -prev'!C:I,6,0)="Resolved"),"No","Yes"))</f>
        <v>No</v>
      </c>
      <c r="AB485" s="1" t="s">
        <v>548</v>
      </c>
    </row>
    <row r="486" spans="1:28" x14ac:dyDescent="0.25">
      <c r="A486" s="98" t="s">
        <v>676</v>
      </c>
      <c r="B486" s="98" t="s">
        <v>562</v>
      </c>
      <c r="C486" s="98" t="s">
        <v>3764</v>
      </c>
      <c r="D486" s="99">
        <v>43389.066701388889</v>
      </c>
      <c r="E486" s="99">
        <v>43389.860949074071</v>
      </c>
      <c r="F486" s="98" t="s">
        <v>843</v>
      </c>
      <c r="G486" s="98" t="s">
        <v>90</v>
      </c>
      <c r="H486" s="98" t="s">
        <v>573</v>
      </c>
      <c r="I486" s="98" t="s">
        <v>91</v>
      </c>
      <c r="J486" s="98" t="s">
        <v>1118</v>
      </c>
      <c r="K486" s="98" t="s">
        <v>3765</v>
      </c>
      <c r="L486" s="98" t="s">
        <v>3935</v>
      </c>
      <c r="M486" s="98" t="s">
        <v>793</v>
      </c>
      <c r="N486" s="98" t="s">
        <v>41</v>
      </c>
      <c r="O486" s="98" t="s">
        <v>934</v>
      </c>
      <c r="P486" s="98"/>
      <c r="Q486" s="98" t="s">
        <v>92</v>
      </c>
      <c r="R486" s="98" t="s">
        <v>544</v>
      </c>
      <c r="S486" s="98" t="s">
        <v>545</v>
      </c>
      <c r="T486" s="98"/>
      <c r="U486" s="98"/>
      <c r="V486" s="98" t="s">
        <v>1254</v>
      </c>
      <c r="W486" s="98" t="s">
        <v>1255</v>
      </c>
      <c r="X486" s="98"/>
      <c r="Y486" s="99">
        <v>43400.521701388891</v>
      </c>
      <c r="Z486" s="106" t="s">
        <v>548</v>
      </c>
      <c r="AA486" s="1" t="str">
        <f>IF(ISNA(VLOOKUP(C486,'Extract -prev'!C:I,6,0)),"Yes",IF(OR(VLOOKUP(C486,'Extract -prev'!C:I,6,0)="Closed",VLOOKUP(C486,'Extract -prev'!C:I,6,0)="Resolved"),"No","Yes"))</f>
        <v>No</v>
      </c>
      <c r="AB486" s="1" t="s">
        <v>548</v>
      </c>
    </row>
    <row r="487" spans="1:28" x14ac:dyDescent="0.25">
      <c r="A487" s="98" t="s">
        <v>676</v>
      </c>
      <c r="B487" s="98" t="s">
        <v>562</v>
      </c>
      <c r="C487" s="98" t="s">
        <v>3766</v>
      </c>
      <c r="D487" s="99">
        <v>43389.036539351851</v>
      </c>
      <c r="E487" s="99">
        <v>43389.822604166664</v>
      </c>
      <c r="F487" s="98" t="s">
        <v>933</v>
      </c>
      <c r="G487" s="98" t="s">
        <v>90</v>
      </c>
      <c r="H487" s="98" t="s">
        <v>573</v>
      </c>
      <c r="I487" s="98" t="s">
        <v>91</v>
      </c>
      <c r="J487" s="98" t="s">
        <v>1118</v>
      </c>
      <c r="K487" s="98" t="s">
        <v>3767</v>
      </c>
      <c r="L487" s="98" t="s">
        <v>3936</v>
      </c>
      <c r="M487" s="98" t="s">
        <v>793</v>
      </c>
      <c r="N487" s="98" t="s">
        <v>40</v>
      </c>
      <c r="O487" s="98" t="s">
        <v>932</v>
      </c>
      <c r="P487" s="98"/>
      <c r="Q487" s="98" t="s">
        <v>92</v>
      </c>
      <c r="R487" s="98" t="s">
        <v>544</v>
      </c>
      <c r="S487" s="98" t="s">
        <v>545</v>
      </c>
      <c r="T487" s="98"/>
      <c r="U487" s="98"/>
      <c r="V487" s="98" t="s">
        <v>1260</v>
      </c>
      <c r="W487" s="98" t="s">
        <v>1006</v>
      </c>
      <c r="X487" s="98"/>
      <c r="Y487" s="99">
        <v>43400.521087962959</v>
      </c>
      <c r="Z487" s="106" t="s">
        <v>548</v>
      </c>
      <c r="AA487" s="1" t="str">
        <f>IF(ISNA(VLOOKUP(C487,'Extract -prev'!C:I,6,0)),"Yes",IF(OR(VLOOKUP(C487,'Extract -prev'!C:I,6,0)="Closed",VLOOKUP(C487,'Extract -prev'!C:I,6,0)="Resolved"),"No","Yes"))</f>
        <v>No</v>
      </c>
      <c r="AB487" s="1" t="s">
        <v>548</v>
      </c>
    </row>
    <row r="488" spans="1:28" x14ac:dyDescent="0.25">
      <c r="A488" s="98" t="s">
        <v>676</v>
      </c>
      <c r="B488" s="98" t="s">
        <v>562</v>
      </c>
      <c r="C488" s="98" t="s">
        <v>3670</v>
      </c>
      <c r="D488" s="99">
        <v>43389.030775462961</v>
      </c>
      <c r="E488" s="99">
        <v>43389.659791666665</v>
      </c>
      <c r="F488" s="98" t="s">
        <v>833</v>
      </c>
      <c r="G488" s="98" t="s">
        <v>90</v>
      </c>
      <c r="H488" s="98" t="s">
        <v>573</v>
      </c>
      <c r="I488" s="98" t="s">
        <v>91</v>
      </c>
      <c r="J488" s="98" t="s">
        <v>1118</v>
      </c>
      <c r="K488" s="98" t="s">
        <v>3671</v>
      </c>
      <c r="L488" s="98" t="s">
        <v>2651</v>
      </c>
      <c r="M488" s="98" t="s">
        <v>793</v>
      </c>
      <c r="N488" s="98" t="s">
        <v>40</v>
      </c>
      <c r="O488" s="98" t="s">
        <v>932</v>
      </c>
      <c r="P488" s="98"/>
      <c r="Q488" s="98" t="s">
        <v>92</v>
      </c>
      <c r="R488" s="98" t="s">
        <v>544</v>
      </c>
      <c r="S488" s="98" t="s">
        <v>545</v>
      </c>
      <c r="T488" s="98"/>
      <c r="U488" s="98"/>
      <c r="V488" s="98" t="s">
        <v>1252</v>
      </c>
      <c r="W488" s="98" t="s">
        <v>1253</v>
      </c>
      <c r="X488" s="98"/>
      <c r="Y488" s="99">
        <v>43400.521018518521</v>
      </c>
      <c r="Z488" s="106" t="s">
        <v>548</v>
      </c>
      <c r="AA488" s="1" t="str">
        <f>IF(ISNA(VLOOKUP(C488,'Extract -prev'!C:I,6,0)),"Yes",IF(OR(VLOOKUP(C488,'Extract -prev'!C:I,6,0)="Closed",VLOOKUP(C488,'Extract -prev'!C:I,6,0)="Resolved"),"No","Yes"))</f>
        <v>No</v>
      </c>
      <c r="AB488" s="1" t="s">
        <v>548</v>
      </c>
    </row>
    <row r="489" spans="1:28" x14ac:dyDescent="0.25">
      <c r="A489" s="98" t="s">
        <v>676</v>
      </c>
      <c r="B489" s="98" t="s">
        <v>562</v>
      </c>
      <c r="C489" s="98" t="s">
        <v>3672</v>
      </c>
      <c r="D489" s="99">
        <v>43389.075821759259</v>
      </c>
      <c r="E489" s="99">
        <v>43389.639131944445</v>
      </c>
      <c r="F489" s="98" t="s">
        <v>911</v>
      </c>
      <c r="G489" s="98" t="s">
        <v>90</v>
      </c>
      <c r="H489" s="98" t="s">
        <v>573</v>
      </c>
      <c r="I489" s="98" t="s">
        <v>91</v>
      </c>
      <c r="J489" s="98" t="s">
        <v>1118</v>
      </c>
      <c r="K489" s="98" t="s">
        <v>3673</v>
      </c>
      <c r="L489" s="98" t="s">
        <v>3674</v>
      </c>
      <c r="M489" s="98" t="s">
        <v>793</v>
      </c>
      <c r="N489" s="98" t="s">
        <v>40</v>
      </c>
      <c r="O489" s="98" t="s">
        <v>937</v>
      </c>
      <c r="P489" s="98"/>
      <c r="Q489" s="98" t="s">
        <v>92</v>
      </c>
      <c r="R489" s="98" t="s">
        <v>544</v>
      </c>
      <c r="S489" s="98" t="s">
        <v>545</v>
      </c>
      <c r="T489" s="98"/>
      <c r="U489" s="98"/>
      <c r="V489" s="98" t="s">
        <v>2141</v>
      </c>
      <c r="W489" s="98" t="s">
        <v>2142</v>
      </c>
      <c r="X489" s="98"/>
      <c r="Y489" s="99">
        <v>43400.519189814811</v>
      </c>
      <c r="Z489" s="106" t="s">
        <v>548</v>
      </c>
      <c r="AA489" s="1" t="str">
        <f>IF(ISNA(VLOOKUP(C489,'Extract -prev'!C:I,6,0)),"Yes",IF(OR(VLOOKUP(C489,'Extract -prev'!C:I,6,0)="Closed",VLOOKUP(C489,'Extract -prev'!C:I,6,0)="Resolved"),"No","Yes"))</f>
        <v>No</v>
      </c>
      <c r="AB489" s="1" t="s">
        <v>548</v>
      </c>
    </row>
    <row r="490" spans="1:28" x14ac:dyDescent="0.25">
      <c r="A490" s="98" t="s">
        <v>676</v>
      </c>
      <c r="B490" s="98" t="s">
        <v>562</v>
      </c>
      <c r="C490" s="98" t="s">
        <v>3675</v>
      </c>
      <c r="D490" s="99">
        <v>43389.074293981481</v>
      </c>
      <c r="E490" s="99">
        <v>43389.600821759261</v>
      </c>
      <c r="F490" s="98" t="s">
        <v>872</v>
      </c>
      <c r="G490" s="98" t="s">
        <v>90</v>
      </c>
      <c r="H490" s="98" t="s">
        <v>573</v>
      </c>
      <c r="I490" s="98" t="s">
        <v>91</v>
      </c>
      <c r="J490" s="98" t="s">
        <v>1118</v>
      </c>
      <c r="K490" s="98" t="s">
        <v>3676</v>
      </c>
      <c r="L490" s="98" t="s">
        <v>3677</v>
      </c>
      <c r="M490" s="98" t="s">
        <v>793</v>
      </c>
      <c r="N490" s="98" t="s">
        <v>41</v>
      </c>
      <c r="O490" s="98" t="s">
        <v>1115</v>
      </c>
      <c r="P490" s="98"/>
      <c r="Q490" s="98" t="s">
        <v>92</v>
      </c>
      <c r="R490" s="98" t="s">
        <v>544</v>
      </c>
      <c r="S490" s="98" t="s">
        <v>545</v>
      </c>
      <c r="T490" s="98"/>
      <c r="U490" s="98"/>
      <c r="V490" s="98" t="s">
        <v>1254</v>
      </c>
      <c r="W490" s="98" t="s">
        <v>1255</v>
      </c>
      <c r="X490" s="98"/>
      <c r="Y490" s="99">
        <v>43400.519108796296</v>
      </c>
      <c r="Z490" s="106" t="s">
        <v>548</v>
      </c>
      <c r="AA490" s="1" t="str">
        <f>IF(ISNA(VLOOKUP(C490,'Extract -prev'!C:I,6,0)),"Yes",IF(OR(VLOOKUP(C490,'Extract -prev'!C:I,6,0)="Closed",VLOOKUP(C490,'Extract -prev'!C:I,6,0)="Resolved"),"No","Yes"))</f>
        <v>No</v>
      </c>
      <c r="AB490" s="1" t="s">
        <v>548</v>
      </c>
    </row>
    <row r="491" spans="1:28" x14ac:dyDescent="0.25">
      <c r="A491" s="98" t="s">
        <v>676</v>
      </c>
      <c r="B491" s="98" t="s">
        <v>562</v>
      </c>
      <c r="C491" s="98" t="s">
        <v>3678</v>
      </c>
      <c r="D491" s="99">
        <v>43389.05505787037</v>
      </c>
      <c r="E491" s="99">
        <v>43389.622476851851</v>
      </c>
      <c r="F491" s="98" t="s">
        <v>830</v>
      </c>
      <c r="G491" s="98" t="s">
        <v>90</v>
      </c>
      <c r="H491" s="98" t="s">
        <v>573</v>
      </c>
      <c r="I491" s="98" t="s">
        <v>91</v>
      </c>
      <c r="J491" s="98" t="s">
        <v>1118</v>
      </c>
      <c r="K491" s="98" t="s">
        <v>3679</v>
      </c>
      <c r="L491" s="98" t="s">
        <v>3680</v>
      </c>
      <c r="M491" s="98" t="s">
        <v>793</v>
      </c>
      <c r="N491" s="98" t="s">
        <v>41</v>
      </c>
      <c r="O491" s="98" t="s">
        <v>934</v>
      </c>
      <c r="P491" s="98"/>
      <c r="Q491" s="98" t="s">
        <v>92</v>
      </c>
      <c r="R491" s="98" t="s">
        <v>544</v>
      </c>
      <c r="S491" s="98" t="s">
        <v>545</v>
      </c>
      <c r="T491" s="98"/>
      <c r="U491" s="98"/>
      <c r="V491" s="98" t="s">
        <v>1254</v>
      </c>
      <c r="W491" s="98" t="s">
        <v>1255</v>
      </c>
      <c r="X491" s="98"/>
      <c r="Y491" s="99">
        <v>43400.518958333334</v>
      </c>
      <c r="Z491" s="106" t="s">
        <v>548</v>
      </c>
      <c r="AA491" s="1" t="str">
        <f>IF(ISNA(VLOOKUP(C491,'Extract -prev'!C:I,6,0)),"Yes",IF(OR(VLOOKUP(C491,'Extract -prev'!C:I,6,0)="Closed",VLOOKUP(C491,'Extract -prev'!C:I,6,0)="Resolved"),"No","Yes"))</f>
        <v>No</v>
      </c>
      <c r="AB491" s="1" t="s">
        <v>548</v>
      </c>
    </row>
    <row r="492" spans="1:28" x14ac:dyDescent="0.25">
      <c r="A492" s="98" t="s">
        <v>676</v>
      </c>
      <c r="B492" s="98" t="s">
        <v>562</v>
      </c>
      <c r="C492" s="98" t="s">
        <v>3768</v>
      </c>
      <c r="D492" s="99">
        <v>43389.012557870374</v>
      </c>
      <c r="E492" s="99">
        <v>43390.589074074072</v>
      </c>
      <c r="F492" s="98" t="s">
        <v>1493</v>
      </c>
      <c r="G492" s="98" t="s">
        <v>90</v>
      </c>
      <c r="H492" s="98" t="s">
        <v>573</v>
      </c>
      <c r="I492" s="98" t="s">
        <v>91</v>
      </c>
      <c r="J492" s="98" t="s">
        <v>1118</v>
      </c>
      <c r="K492" s="98" t="s">
        <v>3769</v>
      </c>
      <c r="L492" s="98" t="s">
        <v>3937</v>
      </c>
      <c r="M492" s="98" t="s">
        <v>793</v>
      </c>
      <c r="N492" s="98" t="s">
        <v>40</v>
      </c>
      <c r="O492" s="98" t="s">
        <v>932</v>
      </c>
      <c r="P492" s="98"/>
      <c r="Q492" s="98" t="s">
        <v>92</v>
      </c>
      <c r="R492" s="98" t="s">
        <v>544</v>
      </c>
      <c r="S492" s="98" t="s">
        <v>545</v>
      </c>
      <c r="T492" s="98"/>
      <c r="U492" s="98"/>
      <c r="V492" s="98" t="s">
        <v>965</v>
      </c>
      <c r="W492" s="98" t="s">
        <v>962</v>
      </c>
      <c r="X492" s="98"/>
      <c r="Y492" s="99">
        <v>43401.515347222223</v>
      </c>
      <c r="Z492" s="106" t="s">
        <v>548</v>
      </c>
      <c r="AA492" s="1" t="str">
        <f>IF(ISNA(VLOOKUP(C492,'Extract -prev'!C:I,6,0)),"Yes",IF(OR(VLOOKUP(C492,'Extract -prev'!C:I,6,0)="Closed",VLOOKUP(C492,'Extract -prev'!C:I,6,0)="Resolved"),"No","Yes"))</f>
        <v>No</v>
      </c>
      <c r="AB492" s="1" t="s">
        <v>548</v>
      </c>
    </row>
    <row r="493" spans="1:28" x14ac:dyDescent="0.25">
      <c r="A493" s="98" t="s">
        <v>676</v>
      </c>
      <c r="B493" s="98" t="s">
        <v>562</v>
      </c>
      <c r="C493" s="98" t="s">
        <v>3770</v>
      </c>
      <c r="D493" s="99">
        <v>43389.009548611109</v>
      </c>
      <c r="E493" s="99">
        <v>43389.796585648146</v>
      </c>
      <c r="F493" s="98" t="s">
        <v>916</v>
      </c>
      <c r="G493" s="98" t="s">
        <v>90</v>
      </c>
      <c r="H493" s="98" t="s">
        <v>573</v>
      </c>
      <c r="I493" s="98" t="s">
        <v>91</v>
      </c>
      <c r="J493" s="98" t="s">
        <v>1118</v>
      </c>
      <c r="K493" s="98" t="s">
        <v>3771</v>
      </c>
      <c r="L493" s="98" t="s">
        <v>3938</v>
      </c>
      <c r="M493" s="98" t="s">
        <v>793</v>
      </c>
      <c r="N493" s="98" t="s">
        <v>920</v>
      </c>
      <c r="O493" s="98" t="s">
        <v>921</v>
      </c>
      <c r="P493" s="98"/>
      <c r="Q493" s="98" t="s">
        <v>92</v>
      </c>
      <c r="R493" s="98" t="s">
        <v>544</v>
      </c>
      <c r="S493" s="98" t="s">
        <v>545</v>
      </c>
      <c r="T493" s="98"/>
      <c r="U493" s="98"/>
      <c r="V493" s="98" t="s">
        <v>1222</v>
      </c>
      <c r="W493" s="98" t="s">
        <v>1428</v>
      </c>
      <c r="X493" s="98"/>
      <c r="Y493" s="99">
        <v>43400.518738425926</v>
      </c>
      <c r="Z493" s="106" t="s">
        <v>548</v>
      </c>
      <c r="AA493" s="1" t="str">
        <f>IF(ISNA(VLOOKUP(C493,'Extract -prev'!C:I,6,0)),"Yes",IF(OR(VLOOKUP(C493,'Extract -prev'!C:I,6,0)="Closed",VLOOKUP(C493,'Extract -prev'!C:I,6,0)="Resolved"),"No","Yes"))</f>
        <v>No</v>
      </c>
      <c r="AB493" s="1" t="s">
        <v>548</v>
      </c>
    </row>
    <row r="494" spans="1:28" x14ac:dyDescent="0.25">
      <c r="A494" s="98" t="s">
        <v>676</v>
      </c>
      <c r="B494" s="98" t="s">
        <v>562</v>
      </c>
      <c r="C494" s="98" t="s">
        <v>3772</v>
      </c>
      <c r="D494" s="99">
        <v>43389.003009259257</v>
      </c>
      <c r="E494" s="99">
        <v>43389.867418981485</v>
      </c>
      <c r="F494" s="98" t="s">
        <v>843</v>
      </c>
      <c r="G494" s="98" t="s">
        <v>90</v>
      </c>
      <c r="H494" s="98" t="s">
        <v>573</v>
      </c>
      <c r="I494" s="98" t="s">
        <v>91</v>
      </c>
      <c r="J494" s="98" t="s">
        <v>1118</v>
      </c>
      <c r="K494" s="98" t="s">
        <v>3773</v>
      </c>
      <c r="L494" s="98" t="s">
        <v>3939</v>
      </c>
      <c r="M494" s="98" t="s">
        <v>793</v>
      </c>
      <c r="N494" s="98" t="s">
        <v>41</v>
      </c>
      <c r="O494" s="98" t="s">
        <v>934</v>
      </c>
      <c r="P494" s="98"/>
      <c r="Q494" s="98" t="s">
        <v>92</v>
      </c>
      <c r="R494" s="98" t="s">
        <v>544</v>
      </c>
      <c r="S494" s="98" t="s">
        <v>545</v>
      </c>
      <c r="T494" s="98"/>
      <c r="U494" s="98"/>
      <c r="V494" s="98" t="s">
        <v>1412</v>
      </c>
      <c r="W494" s="98" t="s">
        <v>1413</v>
      </c>
      <c r="X494" s="98"/>
      <c r="Y494" s="99">
        <v>43400.518506944441</v>
      </c>
      <c r="Z494" s="106" t="s">
        <v>548</v>
      </c>
      <c r="AA494" s="1" t="str">
        <f>IF(ISNA(VLOOKUP(C494,'Extract -prev'!C:I,6,0)),"Yes",IF(OR(VLOOKUP(C494,'Extract -prev'!C:I,6,0)="Closed",VLOOKUP(C494,'Extract -prev'!C:I,6,0)="Resolved"),"No","Yes"))</f>
        <v>No</v>
      </c>
      <c r="AB494" s="1" t="s">
        <v>548</v>
      </c>
    </row>
    <row r="495" spans="1:28" x14ac:dyDescent="0.25">
      <c r="A495" s="98" t="s">
        <v>676</v>
      </c>
      <c r="B495" s="98" t="s">
        <v>562</v>
      </c>
      <c r="C495" s="98" t="s">
        <v>3774</v>
      </c>
      <c r="D495" s="99">
        <v>43389.035717592589</v>
      </c>
      <c r="E495" s="99">
        <v>43389.824999999997</v>
      </c>
      <c r="F495" s="98" t="s">
        <v>933</v>
      </c>
      <c r="G495" s="98" t="s">
        <v>90</v>
      </c>
      <c r="H495" s="98" t="s">
        <v>573</v>
      </c>
      <c r="I495" s="98" t="s">
        <v>91</v>
      </c>
      <c r="J495" s="98" t="s">
        <v>1118</v>
      </c>
      <c r="K495" s="98" t="s">
        <v>3775</v>
      </c>
      <c r="L495" s="98" t="s">
        <v>3940</v>
      </c>
      <c r="M495" s="98" t="s">
        <v>793</v>
      </c>
      <c r="N495" s="98" t="s">
        <v>929</v>
      </c>
      <c r="O495" s="98" t="s">
        <v>948</v>
      </c>
      <c r="P495" s="98"/>
      <c r="Q495" s="98" t="s">
        <v>92</v>
      </c>
      <c r="R495" s="98" t="s">
        <v>544</v>
      </c>
      <c r="S495" s="98" t="s">
        <v>545</v>
      </c>
      <c r="T495" s="98"/>
      <c r="U495" s="98"/>
      <c r="V495" s="98" t="s">
        <v>2141</v>
      </c>
      <c r="W495" s="98" t="s">
        <v>2142</v>
      </c>
      <c r="X495" s="98"/>
      <c r="Y495" s="99">
        <v>43400.519791666666</v>
      </c>
      <c r="Z495" s="106" t="s">
        <v>548</v>
      </c>
      <c r="AA495" s="1" t="str">
        <f>IF(ISNA(VLOOKUP(C495,'Extract -prev'!C:I,6,0)),"Yes",IF(OR(VLOOKUP(C495,'Extract -prev'!C:I,6,0)="Closed",VLOOKUP(C495,'Extract -prev'!C:I,6,0)="Resolved"),"No","Yes"))</f>
        <v>No</v>
      </c>
      <c r="AB495" s="1" t="s">
        <v>548</v>
      </c>
    </row>
    <row r="496" spans="1:28" x14ac:dyDescent="0.25">
      <c r="A496" s="98" t="s">
        <v>676</v>
      </c>
      <c r="B496" s="98" t="s">
        <v>562</v>
      </c>
      <c r="C496" s="98" t="s">
        <v>3681</v>
      </c>
      <c r="D496" s="99">
        <v>43389.032361111109</v>
      </c>
      <c r="E496" s="99">
        <v>43389.675312500003</v>
      </c>
      <c r="F496" s="98" t="s">
        <v>833</v>
      </c>
      <c r="G496" s="98" t="s">
        <v>90</v>
      </c>
      <c r="H496" s="98" t="s">
        <v>573</v>
      </c>
      <c r="I496" s="98" t="s">
        <v>91</v>
      </c>
      <c r="J496" s="98" t="s">
        <v>1118</v>
      </c>
      <c r="K496" s="98" t="s">
        <v>3682</v>
      </c>
      <c r="L496" s="98" t="s">
        <v>3519</v>
      </c>
      <c r="M496" s="98" t="s">
        <v>793</v>
      </c>
      <c r="N496" s="98" t="s">
        <v>40</v>
      </c>
      <c r="O496" s="98" t="s">
        <v>1360</v>
      </c>
      <c r="P496" s="98"/>
      <c r="Q496" s="98" t="s">
        <v>92</v>
      </c>
      <c r="R496" s="98" t="s">
        <v>544</v>
      </c>
      <c r="S496" s="98" t="s">
        <v>545</v>
      </c>
      <c r="T496" s="98"/>
      <c r="U496" s="98"/>
      <c r="V496" s="98" t="s">
        <v>1321</v>
      </c>
      <c r="W496" s="98" t="s">
        <v>964</v>
      </c>
      <c r="X496" s="98"/>
      <c r="Y496" s="99">
        <v>43400.51972222222</v>
      </c>
      <c r="Z496" s="106" t="s">
        <v>548</v>
      </c>
      <c r="AA496" s="1" t="str">
        <f>IF(ISNA(VLOOKUP(C496,'Extract -prev'!C:I,6,0)),"Yes",IF(OR(VLOOKUP(C496,'Extract -prev'!C:I,6,0)="Closed",VLOOKUP(C496,'Extract -prev'!C:I,6,0)="Resolved"),"No","Yes"))</f>
        <v>No</v>
      </c>
      <c r="AB496" s="1" t="s">
        <v>548</v>
      </c>
    </row>
    <row r="497" spans="1:28" x14ac:dyDescent="0.25">
      <c r="A497" s="98" t="s">
        <v>676</v>
      </c>
      <c r="B497" s="98" t="s">
        <v>562</v>
      </c>
      <c r="C497" s="98" t="s">
        <v>3683</v>
      </c>
      <c r="D497" s="99">
        <v>43389.025995370372</v>
      </c>
      <c r="E497" s="99">
        <v>43389.027071759258</v>
      </c>
      <c r="F497" s="98"/>
      <c r="G497" s="98" t="s">
        <v>90</v>
      </c>
      <c r="H497" s="98" t="s">
        <v>943</v>
      </c>
      <c r="I497" s="98" t="s">
        <v>91</v>
      </c>
      <c r="J497" s="98" t="s">
        <v>1118</v>
      </c>
      <c r="K497" s="98" t="s">
        <v>3684</v>
      </c>
      <c r="L497" s="98"/>
      <c r="M497" s="98"/>
      <c r="N497" s="98"/>
      <c r="O497" s="98"/>
      <c r="P497" s="98"/>
      <c r="Q497" s="98" t="s">
        <v>92</v>
      </c>
      <c r="R497" s="98" t="s">
        <v>544</v>
      </c>
      <c r="S497" s="98" t="s">
        <v>545</v>
      </c>
      <c r="T497" s="98"/>
      <c r="U497" s="98"/>
      <c r="V497" s="98" t="s">
        <v>1252</v>
      </c>
      <c r="W497" s="98" t="s">
        <v>1253</v>
      </c>
      <c r="X497" s="98"/>
      <c r="Y497" s="99">
        <v>43389.027245370373</v>
      </c>
      <c r="Z497" s="106" t="s">
        <v>548</v>
      </c>
      <c r="AA497" s="1"/>
      <c r="AB497" s="1" t="s">
        <v>548</v>
      </c>
    </row>
    <row r="498" spans="1:28" x14ac:dyDescent="0.25">
      <c r="A498" s="98" t="s">
        <v>676</v>
      </c>
      <c r="B498" s="98" t="s">
        <v>562</v>
      </c>
      <c r="C498" s="98" t="s">
        <v>3685</v>
      </c>
      <c r="D498" s="99">
        <v>43389.016099537039</v>
      </c>
      <c r="E498" s="99">
        <v>43389.55505787037</v>
      </c>
      <c r="F498" s="98" t="s">
        <v>911</v>
      </c>
      <c r="G498" s="98" t="s">
        <v>90</v>
      </c>
      <c r="H498" s="98" t="s">
        <v>573</v>
      </c>
      <c r="I498" s="98" t="s">
        <v>91</v>
      </c>
      <c r="J498" s="98" t="s">
        <v>1118</v>
      </c>
      <c r="K498" s="98" t="s">
        <v>3686</v>
      </c>
      <c r="L498" s="98" t="s">
        <v>3687</v>
      </c>
      <c r="M498" s="98" t="s">
        <v>793</v>
      </c>
      <c r="N498" s="98" t="s">
        <v>929</v>
      </c>
      <c r="O498" s="98" t="s">
        <v>2152</v>
      </c>
      <c r="P498" s="98"/>
      <c r="Q498" s="98" t="s">
        <v>92</v>
      </c>
      <c r="R498" s="98" t="s">
        <v>544</v>
      </c>
      <c r="S498" s="98" t="s">
        <v>545</v>
      </c>
      <c r="T498" s="98"/>
      <c r="U498" s="98"/>
      <c r="V498" s="98" t="s">
        <v>1321</v>
      </c>
      <c r="W498" s="98" t="s">
        <v>964</v>
      </c>
      <c r="X498" s="98"/>
      <c r="Y498" s="99">
        <v>43400.519490740742</v>
      </c>
      <c r="Z498" s="106" t="s">
        <v>548</v>
      </c>
      <c r="AA498" s="1" t="str">
        <f>IF(ISNA(VLOOKUP(C498,'Extract -prev'!C:I,6,0)),"Yes",IF(OR(VLOOKUP(C498,'Extract -prev'!C:I,6,0)="Closed",VLOOKUP(C498,'Extract -prev'!C:I,6,0)="Resolved"),"No","Yes"))</f>
        <v>No</v>
      </c>
      <c r="AB498" s="1" t="s">
        <v>548</v>
      </c>
    </row>
    <row r="499" spans="1:28" x14ac:dyDescent="0.25">
      <c r="A499" s="98" t="s">
        <v>676</v>
      </c>
      <c r="B499" s="98" t="s">
        <v>562</v>
      </c>
      <c r="C499" s="98" t="s">
        <v>3776</v>
      </c>
      <c r="D499" s="99">
        <v>43388.979351851849</v>
      </c>
      <c r="E499" s="99">
        <v>43390.492835648147</v>
      </c>
      <c r="F499" s="98" t="s">
        <v>872</v>
      </c>
      <c r="G499" s="98" t="s">
        <v>90</v>
      </c>
      <c r="H499" s="98" t="s">
        <v>573</v>
      </c>
      <c r="I499" s="98" t="s">
        <v>91</v>
      </c>
      <c r="J499" s="98" t="s">
        <v>1118</v>
      </c>
      <c r="K499" s="98" t="s">
        <v>3777</v>
      </c>
      <c r="L499" s="98" t="s">
        <v>3941</v>
      </c>
      <c r="M499" s="98" t="s">
        <v>793</v>
      </c>
      <c r="N499" s="98" t="s">
        <v>41</v>
      </c>
      <c r="O499" s="98" t="s">
        <v>1005</v>
      </c>
      <c r="P499" s="98"/>
      <c r="Q499" s="98" t="s">
        <v>92</v>
      </c>
      <c r="R499" s="98" t="s">
        <v>544</v>
      </c>
      <c r="S499" s="98" t="s">
        <v>545</v>
      </c>
      <c r="T499" s="98"/>
      <c r="U499" s="98"/>
      <c r="V499" s="98" t="s">
        <v>1344</v>
      </c>
      <c r="W499" s="98" t="s">
        <v>1345</v>
      </c>
      <c r="X499" s="98"/>
      <c r="Y499" s="99">
        <v>43401.515682870369</v>
      </c>
      <c r="Z499" s="106" t="s">
        <v>548</v>
      </c>
      <c r="AA499" s="1" t="str">
        <f>IF(ISNA(VLOOKUP(C499,'Extract -prev'!C:I,6,0)),"Yes",IF(OR(VLOOKUP(C499,'Extract -prev'!C:I,6,0)="Closed",VLOOKUP(C499,'Extract -prev'!C:I,6,0)="Resolved"),"No","Yes"))</f>
        <v>No</v>
      </c>
      <c r="AB499" s="1" t="s">
        <v>548</v>
      </c>
    </row>
    <row r="500" spans="1:28" x14ac:dyDescent="0.25">
      <c r="A500" s="98" t="s">
        <v>676</v>
      </c>
      <c r="B500" s="98" t="s">
        <v>562</v>
      </c>
      <c r="C500" s="98" t="s">
        <v>3688</v>
      </c>
      <c r="D500" s="99">
        <v>43389.01158564815</v>
      </c>
      <c r="E500" s="99">
        <v>43389.633784722224</v>
      </c>
      <c r="F500" s="98" t="s">
        <v>830</v>
      </c>
      <c r="G500" s="98" t="s">
        <v>90</v>
      </c>
      <c r="H500" s="98" t="s">
        <v>573</v>
      </c>
      <c r="I500" s="98" t="s">
        <v>91</v>
      </c>
      <c r="J500" s="98" t="s">
        <v>1118</v>
      </c>
      <c r="K500" s="98" t="s">
        <v>3689</v>
      </c>
      <c r="L500" s="98" t="s">
        <v>3690</v>
      </c>
      <c r="M500" s="98" t="s">
        <v>793</v>
      </c>
      <c r="N500" s="98" t="s">
        <v>41</v>
      </c>
      <c r="O500" s="98" t="s">
        <v>928</v>
      </c>
      <c r="P500" s="98"/>
      <c r="Q500" s="98" t="s">
        <v>92</v>
      </c>
      <c r="R500" s="98" t="s">
        <v>544</v>
      </c>
      <c r="S500" s="98" t="s">
        <v>545</v>
      </c>
      <c r="T500" s="98"/>
      <c r="U500" s="98"/>
      <c r="V500" s="98" t="s">
        <v>1412</v>
      </c>
      <c r="W500" s="98" t="s">
        <v>1413</v>
      </c>
      <c r="X500" s="98"/>
      <c r="Y500" s="99">
        <v>43400.520486111112</v>
      </c>
      <c r="Z500" s="106" t="s">
        <v>548</v>
      </c>
      <c r="AA500" s="1" t="str">
        <f>IF(ISNA(VLOOKUP(C500,'Extract -prev'!C:I,6,0)),"Yes",IF(OR(VLOOKUP(C500,'Extract -prev'!C:I,6,0)="Closed",VLOOKUP(C500,'Extract -prev'!C:I,6,0)="Resolved"),"No","Yes"))</f>
        <v>No</v>
      </c>
      <c r="AB500" s="1" t="s">
        <v>548</v>
      </c>
    </row>
    <row r="501" spans="1:28" x14ac:dyDescent="0.25">
      <c r="A501" s="98" t="s">
        <v>676</v>
      </c>
      <c r="B501" s="98" t="s">
        <v>562</v>
      </c>
      <c r="C501" s="98" t="s">
        <v>3778</v>
      </c>
      <c r="D501" s="99">
        <v>43388.987384259257</v>
      </c>
      <c r="E501" s="99">
        <v>43390.728344907409</v>
      </c>
      <c r="F501" s="98" t="s">
        <v>1493</v>
      </c>
      <c r="G501" s="98" t="s">
        <v>90</v>
      </c>
      <c r="H501" s="98" t="s">
        <v>573</v>
      </c>
      <c r="I501" s="98" t="s">
        <v>91</v>
      </c>
      <c r="J501" s="98" t="s">
        <v>1118</v>
      </c>
      <c r="K501" s="98" t="s">
        <v>3779</v>
      </c>
      <c r="L501" s="98" t="s">
        <v>4225</v>
      </c>
      <c r="M501" s="98" t="s">
        <v>793</v>
      </c>
      <c r="N501" s="98" t="s">
        <v>40</v>
      </c>
      <c r="O501" s="98" t="s">
        <v>732</v>
      </c>
      <c r="P501" s="98"/>
      <c r="Q501" s="98" t="s">
        <v>92</v>
      </c>
      <c r="R501" s="98" t="s">
        <v>544</v>
      </c>
      <c r="S501" s="98" t="s">
        <v>545</v>
      </c>
      <c r="T501" s="98"/>
      <c r="U501" s="98"/>
      <c r="V501" s="98" t="s">
        <v>1260</v>
      </c>
      <c r="W501" s="98" t="s">
        <v>1006</v>
      </c>
      <c r="X501" s="98"/>
      <c r="Y501" s="99">
        <v>43401.515162037038</v>
      </c>
      <c r="Z501" s="106" t="s">
        <v>548</v>
      </c>
      <c r="AA501" s="1" t="str">
        <f>IF(ISNA(VLOOKUP(C501,'Extract -prev'!C:I,6,0)),"Yes",IF(OR(VLOOKUP(C501,'Extract -prev'!C:I,6,0)="Closed",VLOOKUP(C501,'Extract -prev'!C:I,6,0)="Resolved"),"No","Yes"))</f>
        <v>No</v>
      </c>
      <c r="AB501" s="1" t="s">
        <v>548</v>
      </c>
    </row>
    <row r="502" spans="1:28" x14ac:dyDescent="0.25">
      <c r="A502" s="98" t="s">
        <v>676</v>
      </c>
      <c r="B502" s="98" t="s">
        <v>562</v>
      </c>
      <c r="C502" s="98" t="s">
        <v>3780</v>
      </c>
      <c r="D502" s="99">
        <v>43388.972881944443</v>
      </c>
      <c r="E502" s="99">
        <v>43389.754791666666</v>
      </c>
      <c r="F502" s="98" t="s">
        <v>916</v>
      </c>
      <c r="G502" s="98" t="s">
        <v>90</v>
      </c>
      <c r="H502" s="98" t="s">
        <v>573</v>
      </c>
      <c r="I502" s="98" t="s">
        <v>91</v>
      </c>
      <c r="J502" s="98" t="s">
        <v>1118</v>
      </c>
      <c r="K502" s="98" t="s">
        <v>3781</v>
      </c>
      <c r="L502" s="98" t="s">
        <v>3942</v>
      </c>
      <c r="M502" s="98" t="s">
        <v>793</v>
      </c>
      <c r="N502" s="98" t="s">
        <v>41</v>
      </c>
      <c r="O502" s="98" t="s">
        <v>928</v>
      </c>
      <c r="P502" s="98"/>
      <c r="Q502" s="98" t="s">
        <v>92</v>
      </c>
      <c r="R502" s="98" t="s">
        <v>544</v>
      </c>
      <c r="S502" s="98" t="s">
        <v>545</v>
      </c>
      <c r="T502" s="98"/>
      <c r="U502" s="98"/>
      <c r="V502" s="98" t="s">
        <v>1260</v>
      </c>
      <c r="W502" s="98" t="s">
        <v>1006</v>
      </c>
      <c r="X502" s="98"/>
      <c r="Y502" s="99">
        <v>43400.518055555556</v>
      </c>
      <c r="Z502" s="106" t="s">
        <v>548</v>
      </c>
      <c r="AA502" s="1" t="str">
        <f>IF(ISNA(VLOOKUP(C502,'Extract -prev'!C:I,6,0)),"Yes",IF(OR(VLOOKUP(C502,'Extract -prev'!C:I,6,0)="Closed",VLOOKUP(C502,'Extract -prev'!C:I,6,0)="Resolved"),"No","Yes"))</f>
        <v>No</v>
      </c>
      <c r="AB502" s="1" t="s">
        <v>548</v>
      </c>
    </row>
    <row r="503" spans="1:28" x14ac:dyDescent="0.25">
      <c r="A503" s="98" t="s">
        <v>676</v>
      </c>
      <c r="B503" s="98" t="s">
        <v>562</v>
      </c>
      <c r="C503" s="98" t="s">
        <v>3782</v>
      </c>
      <c r="D503" s="99">
        <v>43388.965046296296</v>
      </c>
      <c r="E503" s="99">
        <v>43389.899814814817</v>
      </c>
      <c r="F503" s="98" t="s">
        <v>843</v>
      </c>
      <c r="G503" s="98" t="s">
        <v>90</v>
      </c>
      <c r="H503" s="98" t="s">
        <v>573</v>
      </c>
      <c r="I503" s="98" t="s">
        <v>91</v>
      </c>
      <c r="J503" s="98" t="s">
        <v>1118</v>
      </c>
      <c r="K503" s="98" t="s">
        <v>3783</v>
      </c>
      <c r="L503" s="98" t="s">
        <v>3943</v>
      </c>
      <c r="M503" s="98" t="s">
        <v>793</v>
      </c>
      <c r="N503" s="98" t="s">
        <v>41</v>
      </c>
      <c r="O503" s="98" t="s">
        <v>934</v>
      </c>
      <c r="P503" s="98"/>
      <c r="Q503" s="98" t="s">
        <v>92</v>
      </c>
      <c r="R503" s="98" t="s">
        <v>544</v>
      </c>
      <c r="S503" s="98" t="s">
        <v>545</v>
      </c>
      <c r="T503" s="98"/>
      <c r="U503" s="98"/>
      <c r="V503" s="98" t="s">
        <v>1321</v>
      </c>
      <c r="W503" s="98" t="s">
        <v>964</v>
      </c>
      <c r="X503" s="98"/>
      <c r="Y503" s="99">
        <v>43400.517893518518</v>
      </c>
      <c r="Z503" s="106" t="s">
        <v>548</v>
      </c>
      <c r="AA503" s="1" t="str">
        <f>IF(ISNA(VLOOKUP(C503,'Extract -prev'!C:I,6,0)),"Yes",IF(OR(VLOOKUP(C503,'Extract -prev'!C:I,6,0)="Closed",VLOOKUP(C503,'Extract -prev'!C:I,6,0)="Resolved"),"No","Yes"))</f>
        <v>No</v>
      </c>
      <c r="AB503" s="1" t="s">
        <v>548</v>
      </c>
    </row>
    <row r="504" spans="1:28" x14ac:dyDescent="0.25">
      <c r="A504" s="98" t="s">
        <v>676</v>
      </c>
      <c r="B504" s="98" t="s">
        <v>562</v>
      </c>
      <c r="C504" s="98" t="s">
        <v>3784</v>
      </c>
      <c r="D504" s="99">
        <v>43388.923101851855</v>
      </c>
      <c r="E504" s="99">
        <v>43389.829652777778</v>
      </c>
      <c r="F504" s="98" t="s">
        <v>933</v>
      </c>
      <c r="G504" s="98" t="s">
        <v>90</v>
      </c>
      <c r="H504" s="98" t="s">
        <v>573</v>
      </c>
      <c r="I504" s="98" t="s">
        <v>91</v>
      </c>
      <c r="J504" s="98" t="s">
        <v>1118</v>
      </c>
      <c r="K504" s="98" t="s">
        <v>3785</v>
      </c>
      <c r="L504" s="98" t="s">
        <v>3944</v>
      </c>
      <c r="M504" s="98" t="s">
        <v>793</v>
      </c>
      <c r="N504" s="98" t="s">
        <v>41</v>
      </c>
      <c r="O504" s="98" t="s">
        <v>927</v>
      </c>
      <c r="P504" s="98"/>
      <c r="Q504" s="98" t="s">
        <v>92</v>
      </c>
      <c r="R504" s="98" t="s">
        <v>544</v>
      </c>
      <c r="S504" s="98" t="s">
        <v>545</v>
      </c>
      <c r="T504" s="98"/>
      <c r="U504" s="98"/>
      <c r="V504" s="98" t="s">
        <v>1307</v>
      </c>
      <c r="W504" s="98" t="s">
        <v>1308</v>
      </c>
      <c r="X504" s="98"/>
      <c r="Y504" s="99">
        <v>43400.517592592594</v>
      </c>
      <c r="Z504" s="106" t="s">
        <v>548</v>
      </c>
      <c r="AA504" s="1" t="str">
        <f>IF(ISNA(VLOOKUP(C504,'Extract -prev'!C:I,6,0)),"Yes",IF(OR(VLOOKUP(C504,'Extract -prev'!C:I,6,0)="Closed",VLOOKUP(C504,'Extract -prev'!C:I,6,0)="Resolved"),"No","Yes"))</f>
        <v>No</v>
      </c>
      <c r="AB504" s="1" t="s">
        <v>548</v>
      </c>
    </row>
    <row r="505" spans="1:28" x14ac:dyDescent="0.25">
      <c r="A505" s="98" t="s">
        <v>676</v>
      </c>
      <c r="B505" s="98" t="s">
        <v>562</v>
      </c>
      <c r="C505" s="98" t="s">
        <v>3786</v>
      </c>
      <c r="D505" s="99">
        <v>43388.904537037037</v>
      </c>
      <c r="E505" s="99">
        <v>43390.514456018522</v>
      </c>
      <c r="F505" s="98" t="s">
        <v>833</v>
      </c>
      <c r="G505" s="98" t="s">
        <v>90</v>
      </c>
      <c r="H505" s="98" t="s">
        <v>573</v>
      </c>
      <c r="I505" s="98" t="s">
        <v>91</v>
      </c>
      <c r="J505" s="98" t="s">
        <v>1118</v>
      </c>
      <c r="K505" s="98" t="s">
        <v>3787</v>
      </c>
      <c r="L505" s="98" t="s">
        <v>3945</v>
      </c>
      <c r="M505" s="98" t="s">
        <v>793</v>
      </c>
      <c r="N505" s="98" t="s">
        <v>2226</v>
      </c>
      <c r="O505" s="98" t="s">
        <v>3946</v>
      </c>
      <c r="P505" s="98"/>
      <c r="Q505" s="98" t="s">
        <v>92</v>
      </c>
      <c r="R505" s="98" t="s">
        <v>544</v>
      </c>
      <c r="S505" s="98" t="s">
        <v>545</v>
      </c>
      <c r="T505" s="98"/>
      <c r="U505" s="98"/>
      <c r="V505" s="98" t="s">
        <v>946</v>
      </c>
      <c r="W505" s="98" t="s">
        <v>1102</v>
      </c>
      <c r="X505" s="98"/>
      <c r="Y505" s="99">
        <v>43401.513912037037</v>
      </c>
      <c r="Z505" s="106" t="s">
        <v>548</v>
      </c>
      <c r="AA505" s="1" t="str">
        <f>IF(ISNA(VLOOKUP(C505,'Extract -prev'!C:I,6,0)),"Yes",IF(OR(VLOOKUP(C505,'Extract -prev'!C:I,6,0)="Closed",VLOOKUP(C505,'Extract -prev'!C:I,6,0)="Resolved"),"No","Yes"))</f>
        <v>No</v>
      </c>
      <c r="AB505" s="1" t="s">
        <v>548</v>
      </c>
    </row>
    <row r="506" spans="1:28" x14ac:dyDescent="0.25">
      <c r="A506" s="98" t="s">
        <v>676</v>
      </c>
      <c r="B506" s="98" t="s">
        <v>562</v>
      </c>
      <c r="C506" s="98" t="s">
        <v>3788</v>
      </c>
      <c r="D506" s="99">
        <v>43388.913275462961</v>
      </c>
      <c r="E506" s="99">
        <v>43389.864201388889</v>
      </c>
      <c r="F506" s="98" t="s">
        <v>910</v>
      </c>
      <c r="G506" s="98" t="s">
        <v>90</v>
      </c>
      <c r="H506" s="98" t="s">
        <v>573</v>
      </c>
      <c r="I506" s="98" t="s">
        <v>91</v>
      </c>
      <c r="J506" s="98" t="s">
        <v>1118</v>
      </c>
      <c r="K506" s="98" t="s">
        <v>3789</v>
      </c>
      <c r="L506" s="98" t="s">
        <v>3947</v>
      </c>
      <c r="M506" s="98" t="s">
        <v>793</v>
      </c>
      <c r="N506" s="98" t="s">
        <v>929</v>
      </c>
      <c r="O506" s="98" t="s">
        <v>948</v>
      </c>
      <c r="P506" s="98"/>
      <c r="Q506" s="98" t="s">
        <v>92</v>
      </c>
      <c r="R506" s="98" t="s">
        <v>544</v>
      </c>
      <c r="S506" s="98" t="s">
        <v>545</v>
      </c>
      <c r="T506" s="98"/>
      <c r="U506" s="98"/>
      <c r="V506" s="98" t="s">
        <v>1321</v>
      </c>
      <c r="W506" s="98" t="s">
        <v>964</v>
      </c>
      <c r="X506" s="98"/>
      <c r="Y506" s="99">
        <v>43400.516875000001</v>
      </c>
      <c r="Z506" s="106" t="s">
        <v>548</v>
      </c>
      <c r="AA506" s="1" t="str">
        <f>IF(ISNA(VLOOKUP(C506,'Extract -prev'!C:I,6,0)),"Yes",IF(OR(VLOOKUP(C506,'Extract -prev'!C:I,6,0)="Closed",VLOOKUP(C506,'Extract -prev'!C:I,6,0)="Resolved"),"No","Yes"))</f>
        <v>No</v>
      </c>
      <c r="AB506" s="1" t="s">
        <v>548</v>
      </c>
    </row>
    <row r="507" spans="1:28" x14ac:dyDescent="0.25">
      <c r="A507" s="98" t="s">
        <v>676</v>
      </c>
      <c r="B507" s="98" t="s">
        <v>562</v>
      </c>
      <c r="C507" s="98" t="s">
        <v>3691</v>
      </c>
      <c r="D507" s="99">
        <v>43388.883252314816</v>
      </c>
      <c r="E507" s="99">
        <v>43389.563564814816</v>
      </c>
      <c r="F507" s="98" t="s">
        <v>911</v>
      </c>
      <c r="G507" s="98" t="s">
        <v>90</v>
      </c>
      <c r="H507" s="98" t="s">
        <v>573</v>
      </c>
      <c r="I507" s="98" t="s">
        <v>91</v>
      </c>
      <c r="J507" s="98" t="s">
        <v>1118</v>
      </c>
      <c r="K507" s="98" t="s">
        <v>3692</v>
      </c>
      <c r="L507" s="98" t="s">
        <v>3693</v>
      </c>
      <c r="M507" s="98" t="s">
        <v>793</v>
      </c>
      <c r="N507" s="98" t="s">
        <v>41</v>
      </c>
      <c r="O507" s="98" t="s">
        <v>934</v>
      </c>
      <c r="P507" s="98"/>
      <c r="Q507" s="98" t="s">
        <v>92</v>
      </c>
      <c r="R507" s="98" t="s">
        <v>544</v>
      </c>
      <c r="S507" s="98" t="s">
        <v>545</v>
      </c>
      <c r="T507" s="98"/>
      <c r="U507" s="98"/>
      <c r="V507" s="98" t="s">
        <v>1167</v>
      </c>
      <c r="W507" s="98" t="s">
        <v>1168</v>
      </c>
      <c r="X507" s="98"/>
      <c r="Y507" s="99">
        <v>43400.517118055555</v>
      </c>
      <c r="Z507" s="106" t="s">
        <v>548</v>
      </c>
      <c r="AA507" s="1" t="str">
        <f>IF(ISNA(VLOOKUP(C507,'Extract -prev'!C:I,6,0)),"Yes",IF(OR(VLOOKUP(C507,'Extract -prev'!C:I,6,0)="Closed",VLOOKUP(C507,'Extract -prev'!C:I,6,0)="Resolved"),"No","Yes"))</f>
        <v>No</v>
      </c>
      <c r="AB507" s="1" t="s">
        <v>548</v>
      </c>
    </row>
    <row r="508" spans="1:28" x14ac:dyDescent="0.25">
      <c r="A508" s="98" t="s">
        <v>676</v>
      </c>
      <c r="B508" s="98" t="s">
        <v>562</v>
      </c>
      <c r="C508" s="98" t="s">
        <v>3790</v>
      </c>
      <c r="D508" s="99">
        <v>43388.863032407404</v>
      </c>
      <c r="E508" s="99">
        <v>43392.540995370371</v>
      </c>
      <c r="F508" s="98" t="s">
        <v>872</v>
      </c>
      <c r="G508" s="98" t="s">
        <v>90</v>
      </c>
      <c r="H508" s="98" t="s">
        <v>573</v>
      </c>
      <c r="I508" s="98" t="s">
        <v>91</v>
      </c>
      <c r="J508" s="98" t="s">
        <v>1118</v>
      </c>
      <c r="K508" s="98" t="s">
        <v>3791</v>
      </c>
      <c r="L508" s="98" t="s">
        <v>4226</v>
      </c>
      <c r="M508" s="98" t="s">
        <v>793</v>
      </c>
      <c r="N508" s="98" t="s">
        <v>41</v>
      </c>
      <c r="O508" s="98" t="s">
        <v>1005</v>
      </c>
      <c r="P508" s="98"/>
      <c r="Q508" s="98" t="s">
        <v>92</v>
      </c>
      <c r="R508" s="98" t="s">
        <v>544</v>
      </c>
      <c r="S508" s="98" t="s">
        <v>545</v>
      </c>
      <c r="T508" s="98"/>
      <c r="U508" s="98"/>
      <c r="V508" s="98" t="s">
        <v>1311</v>
      </c>
      <c r="W508" s="98" t="s">
        <v>1312</v>
      </c>
      <c r="X508" s="98"/>
      <c r="Y508" s="99">
        <v>43403.493344907409</v>
      </c>
      <c r="Z508" s="106" t="s">
        <v>548</v>
      </c>
      <c r="AA508" s="1" t="str">
        <f>IF(ISNA(VLOOKUP(C508,'Extract -prev'!C:I,6,0)),"Yes",IF(OR(VLOOKUP(C508,'Extract -prev'!C:I,6,0)="Closed",VLOOKUP(C508,'Extract -prev'!C:I,6,0)="Resolved"),"No","Yes"))</f>
        <v>No</v>
      </c>
      <c r="AB508" s="1" t="s">
        <v>548</v>
      </c>
    </row>
    <row r="509" spans="1:28" x14ac:dyDescent="0.25">
      <c r="A509" s="98" t="s">
        <v>676</v>
      </c>
      <c r="B509" s="98" t="s">
        <v>562</v>
      </c>
      <c r="C509" s="98" t="s">
        <v>3694</v>
      </c>
      <c r="D509" s="99">
        <v>43388.880914351852</v>
      </c>
      <c r="E509" s="99">
        <v>43389.638194444444</v>
      </c>
      <c r="F509" s="98" t="s">
        <v>830</v>
      </c>
      <c r="G509" s="98" t="s">
        <v>90</v>
      </c>
      <c r="H509" s="98" t="s">
        <v>573</v>
      </c>
      <c r="I509" s="98" t="s">
        <v>91</v>
      </c>
      <c r="J509" s="98" t="s">
        <v>1118</v>
      </c>
      <c r="K509" s="98" t="s">
        <v>3695</v>
      </c>
      <c r="L509" s="98" t="s">
        <v>3696</v>
      </c>
      <c r="M509" s="98" t="s">
        <v>793</v>
      </c>
      <c r="N509" s="98" t="s">
        <v>41</v>
      </c>
      <c r="O509" s="98" t="s">
        <v>934</v>
      </c>
      <c r="P509" s="98"/>
      <c r="Q509" s="98" t="s">
        <v>92</v>
      </c>
      <c r="R509" s="98" t="s">
        <v>544</v>
      </c>
      <c r="S509" s="98" t="s">
        <v>545</v>
      </c>
      <c r="T509" s="98"/>
      <c r="U509" s="98"/>
      <c r="V509" s="98" t="s">
        <v>1311</v>
      </c>
      <c r="W509" s="98" t="s">
        <v>1312</v>
      </c>
      <c r="X509" s="98"/>
      <c r="Y509" s="99">
        <v>43400.516724537039</v>
      </c>
      <c r="Z509" s="106" t="s">
        <v>548</v>
      </c>
      <c r="AA509" s="1" t="str">
        <f>IF(ISNA(VLOOKUP(C509,'Extract -prev'!C:I,6,0)),"Yes",IF(OR(VLOOKUP(C509,'Extract -prev'!C:I,6,0)="Closed",VLOOKUP(C509,'Extract -prev'!C:I,6,0)="Resolved"),"No","Yes"))</f>
        <v>No</v>
      </c>
      <c r="AB509" s="1" t="s">
        <v>548</v>
      </c>
    </row>
    <row r="510" spans="1:28" x14ac:dyDescent="0.25">
      <c r="A510" s="98" t="s">
        <v>676</v>
      </c>
      <c r="B510" s="98" t="s">
        <v>562</v>
      </c>
      <c r="C510" s="98" t="s">
        <v>3792</v>
      </c>
      <c r="D510" s="99">
        <v>43388.878923611112</v>
      </c>
      <c r="E510" s="99">
        <v>43390.913287037038</v>
      </c>
      <c r="F510" s="98" t="s">
        <v>1493</v>
      </c>
      <c r="G510" s="98" t="s">
        <v>90</v>
      </c>
      <c r="H510" s="98" t="s">
        <v>573</v>
      </c>
      <c r="I510" s="98" t="s">
        <v>91</v>
      </c>
      <c r="J510" s="98" t="s">
        <v>1118</v>
      </c>
      <c r="K510" s="98" t="s">
        <v>3793</v>
      </c>
      <c r="L510" s="98" t="s">
        <v>4227</v>
      </c>
      <c r="M510" s="98" t="s">
        <v>793</v>
      </c>
      <c r="N510" s="98" t="s">
        <v>41</v>
      </c>
      <c r="O510" s="98" t="s">
        <v>934</v>
      </c>
      <c r="P510" s="98"/>
      <c r="Q510" s="98" t="s">
        <v>92</v>
      </c>
      <c r="R510" s="98" t="s">
        <v>544</v>
      </c>
      <c r="S510" s="98" t="s">
        <v>545</v>
      </c>
      <c r="T510" s="98"/>
      <c r="U510" s="98"/>
      <c r="V510" s="98" t="s">
        <v>1094</v>
      </c>
      <c r="W510" s="98" t="s">
        <v>1095</v>
      </c>
      <c r="X510" s="98"/>
      <c r="Y510" s="99">
        <v>43401.514224537037</v>
      </c>
      <c r="Z510" s="106" t="s">
        <v>548</v>
      </c>
      <c r="AA510" s="1" t="str">
        <f>IF(ISNA(VLOOKUP(C510,'Extract -prev'!C:I,6,0)),"Yes",IF(OR(VLOOKUP(C510,'Extract -prev'!C:I,6,0)="Closed",VLOOKUP(C510,'Extract -prev'!C:I,6,0)="Resolved"),"No","Yes"))</f>
        <v>No</v>
      </c>
      <c r="AB510" s="1" t="s">
        <v>548</v>
      </c>
    </row>
    <row r="511" spans="1:28" x14ac:dyDescent="0.25">
      <c r="A511" s="98" t="s">
        <v>676</v>
      </c>
      <c r="B511" s="98" t="s">
        <v>562</v>
      </c>
      <c r="C511" s="98" t="s">
        <v>3794</v>
      </c>
      <c r="D511" s="99">
        <v>43388.874131944445</v>
      </c>
      <c r="E511" s="99">
        <v>43389.750520833331</v>
      </c>
      <c r="F511" s="98" t="s">
        <v>916</v>
      </c>
      <c r="G511" s="98" t="s">
        <v>90</v>
      </c>
      <c r="H511" s="98" t="s">
        <v>573</v>
      </c>
      <c r="I511" s="98" t="s">
        <v>91</v>
      </c>
      <c r="J511" s="98" t="s">
        <v>1118</v>
      </c>
      <c r="K511" s="98" t="s">
        <v>3795</v>
      </c>
      <c r="L511" s="98" t="s">
        <v>2810</v>
      </c>
      <c r="M511" s="98" t="s">
        <v>793</v>
      </c>
      <c r="N511" s="98" t="s">
        <v>40</v>
      </c>
      <c r="O511" s="98" t="s">
        <v>945</v>
      </c>
      <c r="P511" s="98"/>
      <c r="Q511" s="98" t="s">
        <v>92</v>
      </c>
      <c r="R511" s="98" t="s">
        <v>544</v>
      </c>
      <c r="S511" s="98" t="s">
        <v>545</v>
      </c>
      <c r="T511" s="98"/>
      <c r="U511" s="98"/>
      <c r="V511" s="98" t="s">
        <v>1094</v>
      </c>
      <c r="W511" s="98" t="s">
        <v>1095</v>
      </c>
      <c r="X511" s="98"/>
      <c r="Y511" s="99">
        <v>43400.516435185185</v>
      </c>
      <c r="Z511" s="106" t="s">
        <v>548</v>
      </c>
      <c r="AA511" s="1" t="str">
        <f>IF(ISNA(VLOOKUP(C511,'Extract -prev'!C:I,6,0)),"Yes",IF(OR(VLOOKUP(C511,'Extract -prev'!C:I,6,0)="Closed",VLOOKUP(C511,'Extract -prev'!C:I,6,0)="Resolved"),"No","Yes"))</f>
        <v>No</v>
      </c>
      <c r="AB511" s="1" t="s">
        <v>548</v>
      </c>
    </row>
    <row r="512" spans="1:28" x14ac:dyDescent="0.25">
      <c r="A512" s="98" t="s">
        <v>676</v>
      </c>
      <c r="B512" s="98" t="s">
        <v>562</v>
      </c>
      <c r="C512" s="98" t="s">
        <v>3796</v>
      </c>
      <c r="D512" s="99">
        <v>43388.849710648145</v>
      </c>
      <c r="E512" s="99">
        <v>43389.912187499998</v>
      </c>
      <c r="F512" s="98" t="s">
        <v>843</v>
      </c>
      <c r="G512" s="98" t="s">
        <v>90</v>
      </c>
      <c r="H512" s="98" t="s">
        <v>573</v>
      </c>
      <c r="I512" s="98" t="s">
        <v>91</v>
      </c>
      <c r="J512" s="98" t="s">
        <v>1118</v>
      </c>
      <c r="K512" s="98" t="s">
        <v>3797</v>
      </c>
      <c r="L512" s="98" t="s">
        <v>3948</v>
      </c>
      <c r="M512" s="98" t="s">
        <v>793</v>
      </c>
      <c r="N512" s="98" t="s">
        <v>41</v>
      </c>
      <c r="O512" s="98" t="s">
        <v>934</v>
      </c>
      <c r="P512" s="98"/>
      <c r="Q512" s="98" t="s">
        <v>92</v>
      </c>
      <c r="R512" s="98" t="s">
        <v>544</v>
      </c>
      <c r="S512" s="98" t="s">
        <v>545</v>
      </c>
      <c r="T512" s="98"/>
      <c r="U512" s="98"/>
      <c r="V512" s="98" t="s">
        <v>1222</v>
      </c>
      <c r="W512" s="98" t="s">
        <v>1428</v>
      </c>
      <c r="X512" s="98"/>
      <c r="Y512" s="99">
        <v>43400.515115740738</v>
      </c>
      <c r="Z512" s="106" t="s">
        <v>548</v>
      </c>
      <c r="AA512" s="1" t="str">
        <f>IF(ISNA(VLOOKUP(C512,'Extract -prev'!C:I,6,0)),"Yes",IF(OR(VLOOKUP(C512,'Extract -prev'!C:I,6,0)="Closed",VLOOKUP(C512,'Extract -prev'!C:I,6,0)="Resolved"),"No","Yes"))</f>
        <v>No</v>
      </c>
      <c r="AB512" s="1" t="s">
        <v>548</v>
      </c>
    </row>
    <row r="513" spans="1:28" x14ac:dyDescent="0.25">
      <c r="A513" s="98" t="s">
        <v>676</v>
      </c>
      <c r="B513" s="98" t="s">
        <v>562</v>
      </c>
      <c r="C513" s="98" t="s">
        <v>3798</v>
      </c>
      <c r="D513" s="99">
        <v>43388.848263888889</v>
      </c>
      <c r="E513" s="99">
        <v>43389.832615740743</v>
      </c>
      <c r="F513" s="98" t="s">
        <v>933</v>
      </c>
      <c r="G513" s="98" t="s">
        <v>90</v>
      </c>
      <c r="H513" s="98" t="s">
        <v>573</v>
      </c>
      <c r="I513" s="98" t="s">
        <v>91</v>
      </c>
      <c r="J513" s="98" t="s">
        <v>1118</v>
      </c>
      <c r="K513" s="98" t="s">
        <v>3799</v>
      </c>
      <c r="L513" s="98" t="s">
        <v>3949</v>
      </c>
      <c r="M513" s="98" t="s">
        <v>793</v>
      </c>
      <c r="N513" s="98" t="s">
        <v>40</v>
      </c>
      <c r="O513" s="98" t="s">
        <v>732</v>
      </c>
      <c r="P513" s="98"/>
      <c r="Q513" s="98" t="s">
        <v>92</v>
      </c>
      <c r="R513" s="98" t="s">
        <v>544</v>
      </c>
      <c r="S513" s="98" t="s">
        <v>545</v>
      </c>
      <c r="T513" s="98"/>
      <c r="U513" s="98"/>
      <c r="V513" s="98" t="s">
        <v>966</v>
      </c>
      <c r="W513" s="98" t="s">
        <v>967</v>
      </c>
      <c r="X513" s="98"/>
      <c r="Y513" s="99">
        <v>43400.514328703706</v>
      </c>
      <c r="Z513" s="106" t="s">
        <v>548</v>
      </c>
      <c r="AA513" s="1" t="str">
        <f>IF(ISNA(VLOOKUP(C513,'Extract -prev'!C:I,6,0)),"Yes",IF(OR(VLOOKUP(C513,'Extract -prev'!C:I,6,0)="Closed",VLOOKUP(C513,'Extract -prev'!C:I,6,0)="Resolved"),"No","Yes"))</f>
        <v>No</v>
      </c>
      <c r="AB513" s="1" t="s">
        <v>548</v>
      </c>
    </row>
    <row r="514" spans="1:28" x14ac:dyDescent="0.25">
      <c r="A514" s="98" t="s">
        <v>676</v>
      </c>
      <c r="B514" s="98" t="s">
        <v>562</v>
      </c>
      <c r="C514" s="98" t="s">
        <v>3800</v>
      </c>
      <c r="D514" s="99">
        <v>43388.841365740744</v>
      </c>
      <c r="E514" s="99">
        <v>43390.519166666665</v>
      </c>
      <c r="F514" s="98" t="s">
        <v>833</v>
      </c>
      <c r="G514" s="98" t="s">
        <v>90</v>
      </c>
      <c r="H514" s="98" t="s">
        <v>573</v>
      </c>
      <c r="I514" s="98" t="s">
        <v>91</v>
      </c>
      <c r="J514" s="98" t="s">
        <v>1118</v>
      </c>
      <c r="K514" s="98" t="s">
        <v>3801</v>
      </c>
      <c r="L514" s="98" t="s">
        <v>3950</v>
      </c>
      <c r="M514" s="98" t="s">
        <v>793</v>
      </c>
      <c r="N514" s="98" t="s">
        <v>41</v>
      </c>
      <c r="O514" s="98" t="s">
        <v>928</v>
      </c>
      <c r="P514" s="98"/>
      <c r="Q514" s="98" t="s">
        <v>92</v>
      </c>
      <c r="R514" s="98" t="s">
        <v>544</v>
      </c>
      <c r="S514" s="98" t="s">
        <v>545</v>
      </c>
      <c r="T514" s="98"/>
      <c r="U514" s="98"/>
      <c r="V514" s="98" t="s">
        <v>1331</v>
      </c>
      <c r="W514" s="98" t="s">
        <v>1332</v>
      </c>
      <c r="X514" s="98"/>
      <c r="Y514" s="99">
        <v>43401.513171296298</v>
      </c>
      <c r="Z514" s="106" t="s">
        <v>548</v>
      </c>
      <c r="AA514" s="1" t="str">
        <f>IF(ISNA(VLOOKUP(C514,'Extract -prev'!C:I,6,0)),"Yes",IF(OR(VLOOKUP(C514,'Extract -prev'!C:I,6,0)="Closed",VLOOKUP(C514,'Extract -prev'!C:I,6,0)="Resolved"),"No","Yes"))</f>
        <v>No</v>
      </c>
      <c r="AB514" s="1" t="s">
        <v>548</v>
      </c>
    </row>
    <row r="515" spans="1:28" x14ac:dyDescent="0.25">
      <c r="A515" s="98" t="s">
        <v>676</v>
      </c>
      <c r="B515" s="98" t="s">
        <v>562</v>
      </c>
      <c r="C515" s="98" t="s">
        <v>3802</v>
      </c>
      <c r="D515" s="99">
        <v>43388.829097222224</v>
      </c>
      <c r="E515" s="99">
        <v>43390.587847222225</v>
      </c>
      <c r="F515" s="98" t="s">
        <v>910</v>
      </c>
      <c r="G515" s="98" t="s">
        <v>90</v>
      </c>
      <c r="H515" s="98" t="s">
        <v>573</v>
      </c>
      <c r="I515" s="98" t="s">
        <v>91</v>
      </c>
      <c r="J515" s="98" t="s">
        <v>1118</v>
      </c>
      <c r="K515" s="98" t="s">
        <v>3803</v>
      </c>
      <c r="L515" s="98" t="s">
        <v>3951</v>
      </c>
      <c r="M515" s="98" t="s">
        <v>793</v>
      </c>
      <c r="N515" s="98" t="s">
        <v>41</v>
      </c>
      <c r="O515" s="98" t="s">
        <v>934</v>
      </c>
      <c r="P515" s="98"/>
      <c r="Q515" s="98" t="s">
        <v>92</v>
      </c>
      <c r="R515" s="98" t="s">
        <v>544</v>
      </c>
      <c r="S515" s="98" t="s">
        <v>545</v>
      </c>
      <c r="T515" s="98"/>
      <c r="U515" s="98"/>
      <c r="V515" s="98" t="s">
        <v>1307</v>
      </c>
      <c r="W515" s="98" t="s">
        <v>1308</v>
      </c>
      <c r="X515" s="98"/>
      <c r="Y515" s="99">
        <v>43401.513622685183</v>
      </c>
      <c r="Z515" s="106" t="s">
        <v>548</v>
      </c>
      <c r="AA515" s="1" t="str">
        <f>IF(ISNA(VLOOKUP(C515,'Extract -prev'!C:I,6,0)),"Yes",IF(OR(VLOOKUP(C515,'Extract -prev'!C:I,6,0)="Closed",VLOOKUP(C515,'Extract -prev'!C:I,6,0)="Resolved"),"No","Yes"))</f>
        <v>No</v>
      </c>
      <c r="AB515" s="1" t="s">
        <v>548</v>
      </c>
    </row>
    <row r="516" spans="1:28" x14ac:dyDescent="0.25">
      <c r="A516" s="98" t="s">
        <v>676</v>
      </c>
      <c r="B516" s="98" t="s">
        <v>562</v>
      </c>
      <c r="C516" s="98" t="s">
        <v>3697</v>
      </c>
      <c r="D516" s="99">
        <v>43388.827361111114</v>
      </c>
      <c r="E516" s="99">
        <v>43389.584270833337</v>
      </c>
      <c r="F516" s="98" t="s">
        <v>911</v>
      </c>
      <c r="G516" s="98" t="s">
        <v>90</v>
      </c>
      <c r="H516" s="98" t="s">
        <v>573</v>
      </c>
      <c r="I516" s="98" t="s">
        <v>91</v>
      </c>
      <c r="J516" s="98" t="s">
        <v>1118</v>
      </c>
      <c r="K516" s="98" t="s">
        <v>3698</v>
      </c>
      <c r="L516" s="98" t="s">
        <v>3699</v>
      </c>
      <c r="M516" s="98" t="s">
        <v>793</v>
      </c>
      <c r="N516" s="98" t="s">
        <v>929</v>
      </c>
      <c r="O516" s="98" t="s">
        <v>1214</v>
      </c>
      <c r="P516" s="98"/>
      <c r="Q516" s="98" t="s">
        <v>92</v>
      </c>
      <c r="R516" s="98" t="s">
        <v>544</v>
      </c>
      <c r="S516" s="98" t="s">
        <v>545</v>
      </c>
      <c r="T516" s="98"/>
      <c r="U516" s="98"/>
      <c r="V516" s="98" t="s">
        <v>966</v>
      </c>
      <c r="W516" s="98" t="s">
        <v>967</v>
      </c>
      <c r="X516" s="98"/>
      <c r="Y516" s="99">
        <v>43400.514791666668</v>
      </c>
      <c r="Z516" s="106" t="s">
        <v>548</v>
      </c>
      <c r="AA516" s="1" t="str">
        <f>IF(ISNA(VLOOKUP(C516,'Extract -prev'!C:I,6,0)),"Yes",IF(OR(VLOOKUP(C516,'Extract -prev'!C:I,6,0)="Closed",VLOOKUP(C516,'Extract -prev'!C:I,6,0)="Resolved"),"No","Yes"))</f>
        <v>No</v>
      </c>
      <c r="AB516" s="1" t="s">
        <v>548</v>
      </c>
    </row>
    <row r="517" spans="1:28" x14ac:dyDescent="0.25">
      <c r="A517" s="98" t="s">
        <v>676</v>
      </c>
      <c r="B517" s="98" t="s">
        <v>562</v>
      </c>
      <c r="C517" s="98" t="s">
        <v>3700</v>
      </c>
      <c r="D517" s="99">
        <v>43388.844363425924</v>
      </c>
      <c r="E517" s="99">
        <v>43389.644479166665</v>
      </c>
      <c r="F517" s="98" t="s">
        <v>872</v>
      </c>
      <c r="G517" s="98" t="s">
        <v>90</v>
      </c>
      <c r="H517" s="98" t="s">
        <v>573</v>
      </c>
      <c r="I517" s="98" t="s">
        <v>91</v>
      </c>
      <c r="J517" s="98" t="s">
        <v>1118</v>
      </c>
      <c r="K517" s="98" t="s">
        <v>3701</v>
      </c>
      <c r="L517" s="98" t="s">
        <v>3702</v>
      </c>
      <c r="M517" s="98" t="s">
        <v>793</v>
      </c>
      <c r="N517" s="98" t="s">
        <v>41</v>
      </c>
      <c r="O517" s="98" t="s">
        <v>1115</v>
      </c>
      <c r="P517" s="98"/>
      <c r="Q517" s="98" t="s">
        <v>92</v>
      </c>
      <c r="R517" s="98" t="s">
        <v>544</v>
      </c>
      <c r="S517" s="98" t="s">
        <v>545</v>
      </c>
      <c r="T517" s="98"/>
      <c r="U517" s="98"/>
      <c r="V517" s="98" t="s">
        <v>1260</v>
      </c>
      <c r="W517" s="98" t="s">
        <v>1006</v>
      </c>
      <c r="X517" s="98"/>
      <c r="Y517" s="99">
        <v>43400.5156712963</v>
      </c>
      <c r="Z517" s="106" t="s">
        <v>548</v>
      </c>
      <c r="AA517" s="1" t="str">
        <f>IF(ISNA(VLOOKUP(C517,'Extract -prev'!C:I,6,0)),"Yes",IF(OR(VLOOKUP(C517,'Extract -prev'!C:I,6,0)="Closed",VLOOKUP(C517,'Extract -prev'!C:I,6,0)="Resolved"),"No","Yes"))</f>
        <v>No</v>
      </c>
      <c r="AB517" s="1" t="s">
        <v>548</v>
      </c>
    </row>
    <row r="518" spans="1:28" x14ac:dyDescent="0.25">
      <c r="A518" s="98" t="s">
        <v>676</v>
      </c>
      <c r="B518" s="98" t="s">
        <v>562</v>
      </c>
      <c r="C518" s="98" t="s">
        <v>3703</v>
      </c>
      <c r="D518" s="99">
        <v>43388.821145833332</v>
      </c>
      <c r="E518" s="99">
        <v>43389.644259259258</v>
      </c>
      <c r="F518" s="98" t="s">
        <v>830</v>
      </c>
      <c r="G518" s="98" t="s">
        <v>90</v>
      </c>
      <c r="H518" s="98" t="s">
        <v>573</v>
      </c>
      <c r="I518" s="98" t="s">
        <v>91</v>
      </c>
      <c r="J518" s="98" t="s">
        <v>1118</v>
      </c>
      <c r="K518" s="98" t="s">
        <v>3704</v>
      </c>
      <c r="L518" s="98" t="s">
        <v>3705</v>
      </c>
      <c r="M518" s="98" t="s">
        <v>793</v>
      </c>
      <c r="N518" s="98" t="s">
        <v>40</v>
      </c>
      <c r="O518" s="98" t="s">
        <v>732</v>
      </c>
      <c r="P518" s="98"/>
      <c r="Q518" s="98" t="s">
        <v>92</v>
      </c>
      <c r="R518" s="98" t="s">
        <v>544</v>
      </c>
      <c r="S518" s="98" t="s">
        <v>545</v>
      </c>
      <c r="T518" s="98"/>
      <c r="U518" s="98"/>
      <c r="V518" s="98" t="s">
        <v>966</v>
      </c>
      <c r="W518" s="98" t="s">
        <v>967</v>
      </c>
      <c r="X518" s="98"/>
      <c r="Y518" s="99">
        <v>43400.513738425929</v>
      </c>
      <c r="Z518" s="106" t="s">
        <v>548</v>
      </c>
      <c r="AA518" s="1" t="str">
        <f>IF(ISNA(VLOOKUP(C518,'Extract -prev'!C:I,6,0)),"Yes",IF(OR(VLOOKUP(C518,'Extract -prev'!C:I,6,0)="Closed",VLOOKUP(C518,'Extract -prev'!C:I,6,0)="Resolved"),"No","Yes"))</f>
        <v>No</v>
      </c>
      <c r="AB518" s="1" t="s">
        <v>548</v>
      </c>
    </row>
    <row r="519" spans="1:28" x14ac:dyDescent="0.25">
      <c r="A519" s="98" t="s">
        <v>676</v>
      </c>
      <c r="B519" s="98" t="s">
        <v>562</v>
      </c>
      <c r="C519" s="98" t="s">
        <v>3804</v>
      </c>
      <c r="D519" s="99">
        <v>43388.810347222221</v>
      </c>
      <c r="E519" s="99">
        <v>43392.855416666665</v>
      </c>
      <c r="F519" s="98" t="s">
        <v>1493</v>
      </c>
      <c r="G519" s="98" t="s">
        <v>90</v>
      </c>
      <c r="H519" s="98" t="s">
        <v>573</v>
      </c>
      <c r="I519" s="98" t="s">
        <v>91</v>
      </c>
      <c r="J519" s="98" t="s">
        <v>1118</v>
      </c>
      <c r="K519" s="98" t="s">
        <v>3805</v>
      </c>
      <c r="L519" s="98" t="s">
        <v>4593</v>
      </c>
      <c r="M519" s="98" t="s">
        <v>793</v>
      </c>
      <c r="N519" s="98" t="s">
        <v>40</v>
      </c>
      <c r="O519" s="98" t="s">
        <v>732</v>
      </c>
      <c r="P519" s="98"/>
      <c r="Q519" s="98" t="s">
        <v>92</v>
      </c>
      <c r="R519" s="98" t="s">
        <v>544</v>
      </c>
      <c r="S519" s="98" t="s">
        <v>545</v>
      </c>
      <c r="T519" s="98"/>
      <c r="U519" s="98"/>
      <c r="V519" s="98" t="s">
        <v>1252</v>
      </c>
      <c r="W519" s="98" t="s">
        <v>1253</v>
      </c>
      <c r="X519" s="98"/>
      <c r="Y519" s="99">
        <v>43403.493020833332</v>
      </c>
      <c r="Z519" s="106" t="s">
        <v>548</v>
      </c>
      <c r="AA519" s="1" t="str">
        <f>IF(ISNA(VLOOKUP(C519,'Extract -prev'!C:I,6,0)),"Yes",IF(OR(VLOOKUP(C519,'Extract -prev'!C:I,6,0)="Closed",VLOOKUP(C519,'Extract -prev'!C:I,6,0)="Resolved"),"No","Yes"))</f>
        <v>No</v>
      </c>
      <c r="AB519" s="1" t="s">
        <v>548</v>
      </c>
    </row>
    <row r="520" spans="1:28" x14ac:dyDescent="0.25">
      <c r="A520" s="98" t="s">
        <v>676</v>
      </c>
      <c r="B520" s="98" t="s">
        <v>562</v>
      </c>
      <c r="C520" s="98" t="s">
        <v>3806</v>
      </c>
      <c r="D520" s="99">
        <v>43388.824918981481</v>
      </c>
      <c r="E520" s="99">
        <v>43389.74590277778</v>
      </c>
      <c r="F520" s="98" t="s">
        <v>916</v>
      </c>
      <c r="G520" s="98" t="s">
        <v>90</v>
      </c>
      <c r="H520" s="98" t="s">
        <v>573</v>
      </c>
      <c r="I520" s="98" t="s">
        <v>91</v>
      </c>
      <c r="J520" s="98" t="s">
        <v>1118</v>
      </c>
      <c r="K520" s="98" t="s">
        <v>3807</v>
      </c>
      <c r="L520" s="98" t="s">
        <v>3721</v>
      </c>
      <c r="M520" s="98" t="s">
        <v>793</v>
      </c>
      <c r="N520" s="98" t="s">
        <v>920</v>
      </c>
      <c r="O520" s="98" t="s">
        <v>921</v>
      </c>
      <c r="P520" s="98"/>
      <c r="Q520" s="98" t="s">
        <v>92</v>
      </c>
      <c r="R520" s="98" t="s">
        <v>544</v>
      </c>
      <c r="S520" s="98" t="s">
        <v>545</v>
      </c>
      <c r="T520" s="98"/>
      <c r="U520" s="98"/>
      <c r="V520" s="98" t="s">
        <v>1222</v>
      </c>
      <c r="W520" s="98" t="s">
        <v>1428</v>
      </c>
      <c r="X520" s="98"/>
      <c r="Y520" s="99">
        <v>43400.514027777775</v>
      </c>
      <c r="Z520" s="106" t="s">
        <v>548</v>
      </c>
      <c r="AA520" s="1" t="str">
        <f>IF(ISNA(VLOOKUP(C520,'Extract -prev'!C:I,6,0)),"Yes",IF(OR(VLOOKUP(C520,'Extract -prev'!C:I,6,0)="Closed",VLOOKUP(C520,'Extract -prev'!C:I,6,0)="Resolved"),"No","Yes"))</f>
        <v>No</v>
      </c>
      <c r="AB520" s="1" t="s">
        <v>548</v>
      </c>
    </row>
    <row r="521" spans="1:28" x14ac:dyDescent="0.25">
      <c r="A521" s="98" t="s">
        <v>676</v>
      </c>
      <c r="B521" s="98" t="s">
        <v>562</v>
      </c>
      <c r="C521" s="98" t="s">
        <v>3808</v>
      </c>
      <c r="D521" s="99">
        <v>43388.806574074071</v>
      </c>
      <c r="E521" s="99">
        <v>43389.924664351849</v>
      </c>
      <c r="F521" s="98" t="s">
        <v>843</v>
      </c>
      <c r="G521" s="98" t="s">
        <v>90</v>
      </c>
      <c r="H521" s="98" t="s">
        <v>573</v>
      </c>
      <c r="I521" s="98" t="s">
        <v>91</v>
      </c>
      <c r="J521" s="98" t="s">
        <v>1118</v>
      </c>
      <c r="K521" s="98" t="s">
        <v>3809</v>
      </c>
      <c r="L521" s="98" t="s">
        <v>2148</v>
      </c>
      <c r="M521" s="98" t="s">
        <v>793</v>
      </c>
      <c r="N521" s="98" t="s">
        <v>41</v>
      </c>
      <c r="O521" s="98" t="s">
        <v>934</v>
      </c>
      <c r="P521" s="98"/>
      <c r="Q521" s="98" t="s">
        <v>92</v>
      </c>
      <c r="R521" s="98" t="s">
        <v>544</v>
      </c>
      <c r="S521" s="98" t="s">
        <v>545</v>
      </c>
      <c r="T521" s="98"/>
      <c r="U521" s="98"/>
      <c r="V521" s="98" t="s">
        <v>1331</v>
      </c>
      <c r="W521" s="98" t="s">
        <v>1332</v>
      </c>
      <c r="X521" s="98"/>
      <c r="Y521" s="99">
        <v>43400.51462962963</v>
      </c>
      <c r="Z521" s="106" t="s">
        <v>548</v>
      </c>
      <c r="AA521" s="1" t="str">
        <f>IF(ISNA(VLOOKUP(C521,'Extract -prev'!C:I,6,0)),"Yes",IF(OR(VLOOKUP(C521,'Extract -prev'!C:I,6,0)="Closed",VLOOKUP(C521,'Extract -prev'!C:I,6,0)="Resolved"),"No","Yes"))</f>
        <v>No</v>
      </c>
      <c r="AB521" s="1" t="s">
        <v>548</v>
      </c>
    </row>
    <row r="522" spans="1:28" x14ac:dyDescent="0.25">
      <c r="A522" s="98" t="s">
        <v>676</v>
      </c>
      <c r="B522" s="98" t="s">
        <v>562</v>
      </c>
      <c r="C522" s="98" t="s">
        <v>3810</v>
      </c>
      <c r="D522" s="99">
        <v>43388.789548611108</v>
      </c>
      <c r="E522" s="99">
        <v>43389.838310185187</v>
      </c>
      <c r="F522" s="98" t="s">
        <v>933</v>
      </c>
      <c r="G522" s="98" t="s">
        <v>90</v>
      </c>
      <c r="H522" s="98" t="s">
        <v>573</v>
      </c>
      <c r="I522" s="98" t="s">
        <v>91</v>
      </c>
      <c r="J522" s="98" t="s">
        <v>1118</v>
      </c>
      <c r="K522" s="98" t="s">
        <v>3811</v>
      </c>
      <c r="L522" s="98" t="s">
        <v>3952</v>
      </c>
      <c r="M522" s="98" t="s">
        <v>793</v>
      </c>
      <c r="N522" s="98" t="s">
        <v>41</v>
      </c>
      <c r="O522" s="98" t="s">
        <v>1104</v>
      </c>
      <c r="P522" s="98"/>
      <c r="Q522" s="98" t="s">
        <v>92</v>
      </c>
      <c r="R522" s="98" t="s">
        <v>544</v>
      </c>
      <c r="S522" s="98" t="s">
        <v>545</v>
      </c>
      <c r="T522" s="98"/>
      <c r="U522" s="98"/>
      <c r="V522" s="98" t="s">
        <v>1096</v>
      </c>
      <c r="W522" s="98" t="s">
        <v>1166</v>
      </c>
      <c r="X522" s="98"/>
      <c r="Y522" s="99">
        <v>43400.513368055559</v>
      </c>
      <c r="Z522" s="106" t="s">
        <v>548</v>
      </c>
      <c r="AA522" s="1" t="str">
        <f>IF(ISNA(VLOOKUP(C522,'Extract -prev'!C:I,6,0)),"Yes",IF(OR(VLOOKUP(C522,'Extract -prev'!C:I,6,0)="Closed",VLOOKUP(C522,'Extract -prev'!C:I,6,0)="Resolved"),"No","Yes"))</f>
        <v>No</v>
      </c>
      <c r="AB522" s="1" t="s">
        <v>548</v>
      </c>
    </row>
    <row r="523" spans="1:28" x14ac:dyDescent="0.25">
      <c r="A523" s="98" t="s">
        <v>676</v>
      </c>
      <c r="B523" s="98" t="s">
        <v>562</v>
      </c>
      <c r="C523" s="98" t="s">
        <v>3812</v>
      </c>
      <c r="D523" s="99">
        <v>43388.784780092596</v>
      </c>
      <c r="E523" s="99">
        <v>43390.537256944444</v>
      </c>
      <c r="F523" s="98" t="s">
        <v>833</v>
      </c>
      <c r="G523" s="98" t="s">
        <v>90</v>
      </c>
      <c r="H523" s="98" t="s">
        <v>573</v>
      </c>
      <c r="I523" s="98" t="s">
        <v>91</v>
      </c>
      <c r="J523" s="98" t="s">
        <v>1118</v>
      </c>
      <c r="K523" s="98" t="s">
        <v>3813</v>
      </c>
      <c r="L523" s="98" t="s">
        <v>2238</v>
      </c>
      <c r="M523" s="98" t="s">
        <v>793</v>
      </c>
      <c r="N523" s="98" t="s">
        <v>40</v>
      </c>
      <c r="O523" s="98" t="s">
        <v>932</v>
      </c>
      <c r="P523" s="98"/>
      <c r="Q523" s="98" t="s">
        <v>92</v>
      </c>
      <c r="R523" s="98" t="s">
        <v>544</v>
      </c>
      <c r="S523" s="98" t="s">
        <v>545</v>
      </c>
      <c r="T523" s="98"/>
      <c r="U523" s="98"/>
      <c r="V523" s="98" t="s">
        <v>1261</v>
      </c>
      <c r="W523" s="98" t="s">
        <v>3814</v>
      </c>
      <c r="X523" s="98"/>
      <c r="Y523" s="99">
        <v>43401.512662037036</v>
      </c>
      <c r="Z523" s="106" t="s">
        <v>548</v>
      </c>
      <c r="AA523" s="1" t="str">
        <f>IF(ISNA(VLOOKUP(C523,'Extract -prev'!C:I,6,0)),"Yes",IF(OR(VLOOKUP(C523,'Extract -prev'!C:I,6,0)="Closed",VLOOKUP(C523,'Extract -prev'!C:I,6,0)="Resolved"),"No","Yes"))</f>
        <v>No</v>
      </c>
      <c r="AB523" s="1" t="s">
        <v>548</v>
      </c>
    </row>
    <row r="524" spans="1:28" x14ac:dyDescent="0.25">
      <c r="A524" s="98" t="s">
        <v>676</v>
      </c>
      <c r="B524" s="98" t="s">
        <v>562</v>
      </c>
      <c r="C524" s="98" t="s">
        <v>3706</v>
      </c>
      <c r="D524" s="99">
        <v>43388.762870370374</v>
      </c>
      <c r="E524" s="99">
        <v>43389.587905092594</v>
      </c>
      <c r="F524" s="98" t="s">
        <v>911</v>
      </c>
      <c r="G524" s="98" t="s">
        <v>90</v>
      </c>
      <c r="H524" s="98" t="s">
        <v>573</v>
      </c>
      <c r="I524" s="98" t="s">
        <v>91</v>
      </c>
      <c r="J524" s="98" t="s">
        <v>1118</v>
      </c>
      <c r="K524" s="98" t="s">
        <v>3707</v>
      </c>
      <c r="L524" s="98" t="s">
        <v>3708</v>
      </c>
      <c r="M524" s="98" t="s">
        <v>793</v>
      </c>
      <c r="N524" s="98" t="s">
        <v>41</v>
      </c>
      <c r="O524" s="98" t="s">
        <v>934</v>
      </c>
      <c r="P524" s="98"/>
      <c r="Q524" s="98" t="s">
        <v>92</v>
      </c>
      <c r="R524" s="98" t="s">
        <v>544</v>
      </c>
      <c r="S524" s="98" t="s">
        <v>545</v>
      </c>
      <c r="T524" s="98"/>
      <c r="U524" s="98"/>
      <c r="V524" s="98" t="s">
        <v>946</v>
      </c>
      <c r="W524" s="98" t="s">
        <v>1102</v>
      </c>
      <c r="X524" s="98"/>
      <c r="Y524" s="99">
        <v>43400.513136574074</v>
      </c>
      <c r="Z524" s="106" t="s">
        <v>548</v>
      </c>
      <c r="AA524" s="1" t="str">
        <f>IF(ISNA(VLOOKUP(C524,'Extract -prev'!C:I,6,0)),"Yes",IF(OR(VLOOKUP(C524,'Extract -prev'!C:I,6,0)="Closed",VLOOKUP(C524,'Extract -prev'!C:I,6,0)="Resolved"),"No","Yes"))</f>
        <v>No</v>
      </c>
      <c r="AB524" s="1" t="s">
        <v>548</v>
      </c>
    </row>
    <row r="525" spans="1:28" x14ac:dyDescent="0.25">
      <c r="A525" s="98" t="s">
        <v>676</v>
      </c>
      <c r="B525" s="98" t="s">
        <v>562</v>
      </c>
      <c r="C525" s="98" t="s">
        <v>3709</v>
      </c>
      <c r="D525" s="99">
        <v>43388.747013888889</v>
      </c>
      <c r="E525" s="99">
        <v>43389.651585648149</v>
      </c>
      <c r="F525" s="98" t="s">
        <v>872</v>
      </c>
      <c r="G525" s="98" t="s">
        <v>90</v>
      </c>
      <c r="H525" s="98" t="s">
        <v>573</v>
      </c>
      <c r="I525" s="98" t="s">
        <v>91</v>
      </c>
      <c r="J525" s="98" t="s">
        <v>1118</v>
      </c>
      <c r="K525" s="98" t="s">
        <v>3710</v>
      </c>
      <c r="L525" s="98" t="s">
        <v>3711</v>
      </c>
      <c r="M525" s="98" t="s">
        <v>793</v>
      </c>
      <c r="N525" s="98" t="s">
        <v>41</v>
      </c>
      <c r="O525" s="98" t="s">
        <v>3374</v>
      </c>
      <c r="P525" s="98"/>
      <c r="Q525" s="98" t="s">
        <v>92</v>
      </c>
      <c r="R525" s="98" t="s">
        <v>544</v>
      </c>
      <c r="S525" s="98" t="s">
        <v>545</v>
      </c>
      <c r="T525" s="98"/>
      <c r="U525" s="98"/>
      <c r="V525" s="98" t="s">
        <v>1260</v>
      </c>
      <c r="W525" s="98" t="s">
        <v>1006</v>
      </c>
      <c r="X525" s="98"/>
      <c r="Y525" s="99">
        <v>43400.51289351852</v>
      </c>
      <c r="Z525" s="106" t="s">
        <v>548</v>
      </c>
      <c r="AA525" s="1" t="str">
        <f>IF(ISNA(VLOOKUP(C525,'Extract -prev'!C:I,6,0)),"Yes",IF(OR(VLOOKUP(C525,'Extract -prev'!C:I,6,0)="Closed",VLOOKUP(C525,'Extract -prev'!C:I,6,0)="Resolved"),"No","Yes"))</f>
        <v>No</v>
      </c>
      <c r="AB525" s="1" t="s">
        <v>548</v>
      </c>
    </row>
    <row r="526" spans="1:28" x14ac:dyDescent="0.25">
      <c r="A526" s="98" t="s">
        <v>676</v>
      </c>
      <c r="B526" s="98" t="s">
        <v>562</v>
      </c>
      <c r="C526" s="98" t="s">
        <v>3566</v>
      </c>
      <c r="D526" s="99">
        <v>43388.585428240738</v>
      </c>
      <c r="E526" s="99">
        <v>43389.647233796299</v>
      </c>
      <c r="F526" s="98" t="s">
        <v>830</v>
      </c>
      <c r="G526" s="98" t="s">
        <v>90</v>
      </c>
      <c r="H526" s="98" t="s">
        <v>573</v>
      </c>
      <c r="I526" s="98" t="s">
        <v>91</v>
      </c>
      <c r="J526" s="98" t="s">
        <v>1118</v>
      </c>
      <c r="K526" s="98" t="s">
        <v>3567</v>
      </c>
      <c r="L526" s="98" t="s">
        <v>3712</v>
      </c>
      <c r="M526" s="98" t="s">
        <v>793</v>
      </c>
      <c r="N526" s="98" t="s">
        <v>41</v>
      </c>
      <c r="O526" s="98" t="s">
        <v>1005</v>
      </c>
      <c r="P526" s="98"/>
      <c r="Q526" s="98" t="s">
        <v>92</v>
      </c>
      <c r="R526" s="98" t="s">
        <v>544</v>
      </c>
      <c r="S526" s="98" t="s">
        <v>545</v>
      </c>
      <c r="T526" s="98"/>
      <c r="U526" s="98"/>
      <c r="V526" s="98" t="s">
        <v>1216</v>
      </c>
      <c r="W526" s="98" t="s">
        <v>1217</v>
      </c>
      <c r="X526" s="98"/>
      <c r="Y526" s="99">
        <v>43400.508275462962</v>
      </c>
      <c r="Z526" s="106" t="s">
        <v>548</v>
      </c>
      <c r="AA526" s="1" t="str">
        <f>IF(ISNA(VLOOKUP(C526,'Extract -prev'!C:I,6,0)),"Yes",IF(OR(VLOOKUP(C526,'Extract -prev'!C:I,6,0)="Closed",VLOOKUP(C526,'Extract -prev'!C:I,6,0)="Resolved"),"No","Yes"))</f>
        <v>No</v>
      </c>
      <c r="AB526" s="1" t="s">
        <v>548</v>
      </c>
    </row>
    <row r="527" spans="1:28" x14ac:dyDescent="0.25">
      <c r="A527" s="98" t="s">
        <v>676</v>
      </c>
      <c r="B527" s="98" t="s">
        <v>562</v>
      </c>
      <c r="C527" s="98" t="s">
        <v>3498</v>
      </c>
      <c r="D527" s="99">
        <v>43386.297986111109</v>
      </c>
      <c r="E527" s="99">
        <v>43386.339490740742</v>
      </c>
      <c r="F527" s="98" t="s">
        <v>915</v>
      </c>
      <c r="G527" s="98" t="s">
        <v>586</v>
      </c>
      <c r="H527" s="98" t="s">
        <v>573</v>
      </c>
      <c r="I527" s="98" t="s">
        <v>91</v>
      </c>
      <c r="J527" s="98" t="s">
        <v>3499</v>
      </c>
      <c r="K527" s="98" t="s">
        <v>3500</v>
      </c>
      <c r="L527" s="98" t="s">
        <v>3501</v>
      </c>
      <c r="M527" s="98"/>
      <c r="N527" s="98"/>
      <c r="O527" s="98"/>
      <c r="P527" s="98"/>
      <c r="Q527" s="98" t="s">
        <v>92</v>
      </c>
      <c r="R527" s="98" t="s">
        <v>544</v>
      </c>
      <c r="S527" s="98" t="s">
        <v>545</v>
      </c>
      <c r="T527" s="99">
        <v>43386.297986111109</v>
      </c>
      <c r="U527" s="99">
        <v>43386.297997685186</v>
      </c>
      <c r="V527" s="98" t="s">
        <v>2317</v>
      </c>
      <c r="W527" s="98" t="s">
        <v>2318</v>
      </c>
      <c r="X527" s="98"/>
      <c r="Y527" s="99">
        <v>43397.539675925924</v>
      </c>
      <c r="Z527" s="106" t="s">
        <v>548</v>
      </c>
      <c r="AA527" s="1" t="str">
        <f>IF(ISNA(VLOOKUP(C527,'Extract -prev'!C:I,6,0)),"Yes",IF(OR(VLOOKUP(C527,'Extract -prev'!C:I,6,0)="Closed",VLOOKUP(C527,'Extract -prev'!C:I,6,0)="Resolved"),"No","Yes"))</f>
        <v>No</v>
      </c>
      <c r="AB527" s="1" t="s">
        <v>548</v>
      </c>
    </row>
    <row r="528" spans="1:28" x14ac:dyDescent="0.25">
      <c r="A528" s="98" t="s">
        <v>676</v>
      </c>
      <c r="B528" s="98" t="s">
        <v>562</v>
      </c>
      <c r="C528" s="98" t="s">
        <v>3502</v>
      </c>
      <c r="D528" s="99">
        <v>43386.297638888886</v>
      </c>
      <c r="E528" s="99">
        <v>43386.340844907405</v>
      </c>
      <c r="F528" s="98" t="s">
        <v>915</v>
      </c>
      <c r="G528" s="98" t="s">
        <v>586</v>
      </c>
      <c r="H528" s="98" t="s">
        <v>573</v>
      </c>
      <c r="I528" s="98" t="s">
        <v>91</v>
      </c>
      <c r="J528" s="98" t="s">
        <v>3503</v>
      </c>
      <c r="K528" s="98" t="s">
        <v>3504</v>
      </c>
      <c r="L528" s="98" t="s">
        <v>3501</v>
      </c>
      <c r="M528" s="98"/>
      <c r="N528" s="98"/>
      <c r="O528" s="98"/>
      <c r="P528" s="98"/>
      <c r="Q528" s="98" t="s">
        <v>92</v>
      </c>
      <c r="R528" s="98" t="s">
        <v>544</v>
      </c>
      <c r="S528" s="98" t="s">
        <v>545</v>
      </c>
      <c r="T528" s="99">
        <v>43386.297638888886</v>
      </c>
      <c r="U528" s="99">
        <v>43386.297650462962</v>
      </c>
      <c r="V528" s="98" t="s">
        <v>2317</v>
      </c>
      <c r="W528" s="98" t="s">
        <v>2318</v>
      </c>
      <c r="X528" s="98"/>
      <c r="Y528" s="99">
        <v>43397.539606481485</v>
      </c>
      <c r="Z528" s="106" t="s">
        <v>548</v>
      </c>
      <c r="AA528" s="1" t="str">
        <f>IF(ISNA(VLOOKUP(C528,'Extract -prev'!C:I,6,0)),"Yes",IF(OR(VLOOKUP(C528,'Extract -prev'!C:I,6,0)="Closed",VLOOKUP(C528,'Extract -prev'!C:I,6,0)="Resolved"),"No","Yes"))</f>
        <v>No</v>
      </c>
      <c r="AB528" s="1" t="s">
        <v>548</v>
      </c>
    </row>
    <row r="529" spans="1:28" x14ac:dyDescent="0.25">
      <c r="A529" s="98" t="s">
        <v>676</v>
      </c>
      <c r="B529" s="98" t="s">
        <v>562</v>
      </c>
      <c r="C529" s="98" t="s">
        <v>3505</v>
      </c>
      <c r="D529" s="99">
        <v>43386.297129629631</v>
      </c>
      <c r="E529" s="99">
        <v>43386.342615740738</v>
      </c>
      <c r="F529" s="98" t="s">
        <v>915</v>
      </c>
      <c r="G529" s="98" t="s">
        <v>586</v>
      </c>
      <c r="H529" s="98" t="s">
        <v>573</v>
      </c>
      <c r="I529" s="98" t="s">
        <v>91</v>
      </c>
      <c r="J529" s="98" t="s">
        <v>3506</v>
      </c>
      <c r="K529" s="98" t="s">
        <v>3507</v>
      </c>
      <c r="L529" s="98" t="s">
        <v>3501</v>
      </c>
      <c r="M529" s="98"/>
      <c r="N529" s="98"/>
      <c r="O529" s="98"/>
      <c r="P529" s="98"/>
      <c r="Q529" s="98" t="s">
        <v>92</v>
      </c>
      <c r="R529" s="98" t="s">
        <v>544</v>
      </c>
      <c r="S529" s="98" t="s">
        <v>545</v>
      </c>
      <c r="T529" s="99">
        <v>43386.297129629631</v>
      </c>
      <c r="U529" s="99">
        <v>43386.2971412037</v>
      </c>
      <c r="V529" s="98" t="s">
        <v>2317</v>
      </c>
      <c r="W529" s="98" t="s">
        <v>2318</v>
      </c>
      <c r="X529" s="98"/>
      <c r="Y529" s="99">
        <v>43397.539525462962</v>
      </c>
      <c r="Z529" s="106" t="s">
        <v>548</v>
      </c>
      <c r="AA529" s="1" t="str">
        <f>IF(ISNA(VLOOKUP(C529,'Extract -prev'!C:I,6,0)),"Yes",IF(OR(VLOOKUP(C529,'Extract -prev'!C:I,6,0)="Closed",VLOOKUP(C529,'Extract -prev'!C:I,6,0)="Resolved"),"No","Yes"))</f>
        <v>No</v>
      </c>
      <c r="AB529" s="1" t="s">
        <v>548</v>
      </c>
    </row>
    <row r="530" spans="1:28" x14ac:dyDescent="0.25">
      <c r="A530" s="98" t="s">
        <v>676</v>
      </c>
      <c r="B530" s="98" t="s">
        <v>562</v>
      </c>
      <c r="C530" s="98" t="s">
        <v>3508</v>
      </c>
      <c r="D530" s="99">
        <v>43386.133946759262</v>
      </c>
      <c r="E530" s="99">
        <v>43388.646354166667</v>
      </c>
      <c r="F530" s="98" t="s">
        <v>830</v>
      </c>
      <c r="G530" s="98" t="s">
        <v>90</v>
      </c>
      <c r="H530" s="98" t="s">
        <v>573</v>
      </c>
      <c r="I530" s="98" t="s">
        <v>91</v>
      </c>
      <c r="J530" s="98" t="s">
        <v>1118</v>
      </c>
      <c r="K530" s="98" t="s">
        <v>3509</v>
      </c>
      <c r="L530" s="98" t="s">
        <v>3510</v>
      </c>
      <c r="M530" s="98" t="s">
        <v>793</v>
      </c>
      <c r="N530" s="98" t="s">
        <v>40</v>
      </c>
      <c r="O530" s="98" t="s">
        <v>945</v>
      </c>
      <c r="P530" s="98"/>
      <c r="Q530" s="98" t="s">
        <v>92</v>
      </c>
      <c r="R530" s="98" t="s">
        <v>544</v>
      </c>
      <c r="S530" s="98" t="s">
        <v>545</v>
      </c>
      <c r="T530" s="98"/>
      <c r="U530" s="98"/>
      <c r="V530" s="98" t="s">
        <v>1321</v>
      </c>
      <c r="W530" s="98" t="s">
        <v>964</v>
      </c>
      <c r="X530" s="98"/>
      <c r="Y530" s="99">
        <v>43399.515011574076</v>
      </c>
      <c r="Z530" s="106" t="s">
        <v>548</v>
      </c>
      <c r="AA530" s="1" t="str">
        <f>IF(ISNA(VLOOKUP(C530,'Extract -prev'!C:I,6,0)),"Yes",IF(OR(VLOOKUP(C530,'Extract -prev'!C:I,6,0)="Closed",VLOOKUP(C530,'Extract -prev'!C:I,6,0)="Resolved"),"No","Yes"))</f>
        <v>No</v>
      </c>
      <c r="AB530" s="1" t="s">
        <v>548</v>
      </c>
    </row>
    <row r="531" spans="1:28" x14ac:dyDescent="0.25">
      <c r="A531" s="98" t="s">
        <v>676</v>
      </c>
      <c r="B531" s="98" t="s">
        <v>562</v>
      </c>
      <c r="C531" s="98" t="s">
        <v>3568</v>
      </c>
      <c r="D531" s="99">
        <v>43386.10428240741</v>
      </c>
      <c r="E531" s="99">
        <v>43389.745648148149</v>
      </c>
      <c r="F531" s="98" t="s">
        <v>911</v>
      </c>
      <c r="G531" s="98" t="s">
        <v>90</v>
      </c>
      <c r="H531" s="98" t="s">
        <v>573</v>
      </c>
      <c r="I531" s="98" t="s">
        <v>91</v>
      </c>
      <c r="J531" s="98" t="s">
        <v>1118</v>
      </c>
      <c r="K531" s="98" t="s">
        <v>3569</v>
      </c>
      <c r="L531" s="98" t="s">
        <v>3953</v>
      </c>
      <c r="M531" s="98" t="s">
        <v>793</v>
      </c>
      <c r="N531" s="98" t="s">
        <v>41</v>
      </c>
      <c r="O531" s="98" t="s">
        <v>927</v>
      </c>
      <c r="P531" s="98"/>
      <c r="Q531" s="98" t="s">
        <v>92</v>
      </c>
      <c r="R531" s="98" t="s">
        <v>544</v>
      </c>
      <c r="S531" s="98" t="s">
        <v>545</v>
      </c>
      <c r="T531" s="98"/>
      <c r="U531" s="98"/>
      <c r="V531" s="98" t="s">
        <v>1167</v>
      </c>
      <c r="W531" s="98" t="s">
        <v>1168</v>
      </c>
      <c r="X531" s="98"/>
      <c r="Y531" s="99">
        <v>43400.507141203707</v>
      </c>
      <c r="Z531" s="106" t="s">
        <v>548</v>
      </c>
      <c r="AA531" s="1" t="str">
        <f>IF(ISNA(VLOOKUP(C531,'Extract -prev'!C:I,6,0)),"Yes",IF(OR(VLOOKUP(C531,'Extract -prev'!C:I,6,0)="Closed",VLOOKUP(C531,'Extract -prev'!C:I,6,0)="Resolved"),"No","Yes"))</f>
        <v>No</v>
      </c>
      <c r="AB531" s="1" t="s">
        <v>548</v>
      </c>
    </row>
    <row r="532" spans="1:28" x14ac:dyDescent="0.25">
      <c r="A532" s="98" t="s">
        <v>676</v>
      </c>
      <c r="B532" s="98" t="s">
        <v>562</v>
      </c>
      <c r="C532" s="98" t="s">
        <v>3511</v>
      </c>
      <c r="D532" s="99">
        <v>43386.085011574076</v>
      </c>
      <c r="E532" s="99">
        <v>43388.613796296297</v>
      </c>
      <c r="F532" s="98" t="s">
        <v>1196</v>
      </c>
      <c r="G532" s="98" t="s">
        <v>90</v>
      </c>
      <c r="H532" s="98" t="s">
        <v>573</v>
      </c>
      <c r="I532" s="98" t="s">
        <v>91</v>
      </c>
      <c r="J532" s="98" t="s">
        <v>1118</v>
      </c>
      <c r="K532" s="98" t="s">
        <v>3512</v>
      </c>
      <c r="L532" s="98" t="s">
        <v>3513</v>
      </c>
      <c r="M532" s="98" t="s">
        <v>793</v>
      </c>
      <c r="N532" s="98" t="s">
        <v>41</v>
      </c>
      <c r="O532" s="98" t="s">
        <v>928</v>
      </c>
      <c r="P532" s="98"/>
      <c r="Q532" s="98" t="s">
        <v>92</v>
      </c>
      <c r="R532" s="98" t="s">
        <v>544</v>
      </c>
      <c r="S532" s="98" t="s">
        <v>545</v>
      </c>
      <c r="T532" s="98"/>
      <c r="U532" s="98"/>
      <c r="V532" s="98" t="s">
        <v>1307</v>
      </c>
      <c r="W532" s="98" t="s">
        <v>1308</v>
      </c>
      <c r="X532" s="98"/>
      <c r="Y532" s="99">
        <v>43399.515844907408</v>
      </c>
      <c r="Z532" s="106" t="s">
        <v>548</v>
      </c>
      <c r="AA532" s="1" t="str">
        <f>IF(ISNA(VLOOKUP(C532,'Extract -prev'!C:I,6,0)),"Yes",IF(OR(VLOOKUP(C532,'Extract -prev'!C:I,6,0)="Closed",VLOOKUP(C532,'Extract -prev'!C:I,6,0)="Resolved"),"No","Yes"))</f>
        <v>No</v>
      </c>
      <c r="AB532" s="1" t="s">
        <v>548</v>
      </c>
    </row>
    <row r="533" spans="1:28" x14ac:dyDescent="0.25">
      <c r="A533" s="98" t="s">
        <v>676</v>
      </c>
      <c r="B533" s="98" t="s">
        <v>562</v>
      </c>
      <c r="C533" s="98" t="s">
        <v>3572</v>
      </c>
      <c r="D533" s="99">
        <v>43386.112233796295</v>
      </c>
      <c r="E533" s="99">
        <v>43397.756712962961</v>
      </c>
      <c r="F533" s="98" t="s">
        <v>1100</v>
      </c>
      <c r="G533" s="98" t="s">
        <v>90</v>
      </c>
      <c r="H533" s="98" t="s">
        <v>1341</v>
      </c>
      <c r="I533" s="98" t="s">
        <v>91</v>
      </c>
      <c r="J533" s="98" t="s">
        <v>1118</v>
      </c>
      <c r="K533" s="98" t="s">
        <v>3573</v>
      </c>
      <c r="L533" s="98" t="s">
        <v>5209</v>
      </c>
      <c r="M533" s="98" t="s">
        <v>793</v>
      </c>
      <c r="N533" s="98" t="s">
        <v>41</v>
      </c>
      <c r="O533" s="98" t="s">
        <v>1005</v>
      </c>
      <c r="P533" s="98"/>
      <c r="Q533" s="98" t="s">
        <v>92</v>
      </c>
      <c r="R533" s="98" t="s">
        <v>544</v>
      </c>
      <c r="S533" s="98" t="s">
        <v>545</v>
      </c>
      <c r="T533" s="98"/>
      <c r="U533" s="98"/>
      <c r="V533" s="98" t="s">
        <v>2628</v>
      </c>
      <c r="W533" s="98" t="s">
        <v>2629</v>
      </c>
      <c r="X533" s="98"/>
      <c r="Y533" s="99">
        <v>43397.756990740738</v>
      </c>
      <c r="Z533" s="106" t="s">
        <v>548</v>
      </c>
      <c r="AA533" s="1" t="str">
        <f>IF(ISNA(VLOOKUP(C533,'Extract -prev'!C:I,6,0)),"Yes",IF(OR(VLOOKUP(C533,'Extract -prev'!C:I,6,0)="Closed",VLOOKUP(C533,'Extract -prev'!C:I,6,0)="Resolved"),"No","Yes"))</f>
        <v>No</v>
      </c>
      <c r="AB533" s="1" t="s">
        <v>548</v>
      </c>
    </row>
    <row r="534" spans="1:28" x14ac:dyDescent="0.25">
      <c r="A534" s="98" t="s">
        <v>676</v>
      </c>
      <c r="B534" s="98" t="s">
        <v>562</v>
      </c>
      <c r="C534" s="98" t="s">
        <v>3514</v>
      </c>
      <c r="D534" s="99">
        <v>43386.099942129629</v>
      </c>
      <c r="E534" s="99">
        <v>43388.598124999997</v>
      </c>
      <c r="F534" s="98" t="s">
        <v>1196</v>
      </c>
      <c r="G534" s="98" t="s">
        <v>90</v>
      </c>
      <c r="H534" s="98" t="s">
        <v>573</v>
      </c>
      <c r="I534" s="98" t="s">
        <v>91</v>
      </c>
      <c r="J534" s="98" t="s">
        <v>1118</v>
      </c>
      <c r="K534" s="98" t="s">
        <v>3515</v>
      </c>
      <c r="L534" s="98" t="s">
        <v>3516</v>
      </c>
      <c r="M534" s="98" t="s">
        <v>793</v>
      </c>
      <c r="N534" s="98" t="s">
        <v>41</v>
      </c>
      <c r="O534" s="98" t="s">
        <v>944</v>
      </c>
      <c r="P534" s="98"/>
      <c r="Q534" s="98" t="s">
        <v>92</v>
      </c>
      <c r="R534" s="98" t="s">
        <v>544</v>
      </c>
      <c r="S534" s="98" t="s">
        <v>545</v>
      </c>
      <c r="T534" s="98"/>
      <c r="U534" s="98"/>
      <c r="V534" s="98" t="s">
        <v>1321</v>
      </c>
      <c r="W534" s="98" t="s">
        <v>964</v>
      </c>
      <c r="X534" s="98"/>
      <c r="Y534" s="99">
        <v>43399.513657407406</v>
      </c>
      <c r="Z534" s="106" t="s">
        <v>548</v>
      </c>
      <c r="AA534" s="1" t="str">
        <f>IF(ISNA(VLOOKUP(C534,'Extract -prev'!C:I,6,0)),"Yes",IF(OR(VLOOKUP(C534,'Extract -prev'!C:I,6,0)="Closed",VLOOKUP(C534,'Extract -prev'!C:I,6,0)="Resolved"),"No","Yes"))</f>
        <v>No</v>
      </c>
      <c r="AB534" s="1" t="s">
        <v>548</v>
      </c>
    </row>
    <row r="535" spans="1:28" x14ac:dyDescent="0.25">
      <c r="A535" s="98" t="s">
        <v>676</v>
      </c>
      <c r="B535" s="98" t="s">
        <v>562</v>
      </c>
      <c r="C535" s="98" t="s">
        <v>3574</v>
      </c>
      <c r="D535" s="99">
        <v>43386.073645833334</v>
      </c>
      <c r="E535" s="99">
        <v>43389.454039351855</v>
      </c>
      <c r="F535" s="98" t="s">
        <v>1192</v>
      </c>
      <c r="G535" s="98" t="s">
        <v>90</v>
      </c>
      <c r="H535" s="98" t="s">
        <v>573</v>
      </c>
      <c r="I535" s="98" t="s">
        <v>91</v>
      </c>
      <c r="J535" s="98" t="s">
        <v>1118</v>
      </c>
      <c r="K535" s="98" t="s">
        <v>3575</v>
      </c>
      <c r="L535" s="98" t="s">
        <v>3713</v>
      </c>
      <c r="M535" s="98" t="s">
        <v>793</v>
      </c>
      <c r="N535" s="98" t="s">
        <v>929</v>
      </c>
      <c r="O535" s="98" t="s">
        <v>948</v>
      </c>
      <c r="P535" s="98"/>
      <c r="Q535" s="98" t="s">
        <v>92</v>
      </c>
      <c r="R535" s="98" t="s">
        <v>544</v>
      </c>
      <c r="S535" s="98" t="s">
        <v>545</v>
      </c>
      <c r="T535" s="98"/>
      <c r="U535" s="98"/>
      <c r="V535" s="98" t="s">
        <v>1321</v>
      </c>
      <c r="W535" s="98" t="s">
        <v>964</v>
      </c>
      <c r="X535" s="98"/>
      <c r="Y535" s="99">
        <v>43399.514641203707</v>
      </c>
      <c r="Z535" s="106" t="s">
        <v>548</v>
      </c>
      <c r="AA535" s="1" t="str">
        <f>IF(ISNA(VLOOKUP(C535,'Extract -prev'!C:I,6,0)),"Yes",IF(OR(VLOOKUP(C535,'Extract -prev'!C:I,6,0)="Closed",VLOOKUP(C535,'Extract -prev'!C:I,6,0)="Resolved"),"No","Yes"))</f>
        <v>No</v>
      </c>
      <c r="AB535" s="1" t="s">
        <v>548</v>
      </c>
    </row>
    <row r="536" spans="1:28" x14ac:dyDescent="0.25">
      <c r="A536" s="98" t="s">
        <v>676</v>
      </c>
      <c r="B536" s="98" t="s">
        <v>562</v>
      </c>
      <c r="C536" s="98" t="s">
        <v>3517</v>
      </c>
      <c r="D536" s="99">
        <v>43386.062280092592</v>
      </c>
      <c r="E536" s="99">
        <v>43388.697870370372</v>
      </c>
      <c r="F536" s="98" t="s">
        <v>833</v>
      </c>
      <c r="G536" s="98" t="s">
        <v>90</v>
      </c>
      <c r="H536" s="98" t="s">
        <v>573</v>
      </c>
      <c r="I536" s="98" t="s">
        <v>91</v>
      </c>
      <c r="J536" s="98" t="s">
        <v>1118</v>
      </c>
      <c r="K536" s="98" t="s">
        <v>3518</v>
      </c>
      <c r="L536" s="98" t="s">
        <v>3519</v>
      </c>
      <c r="M536" s="98" t="s">
        <v>793</v>
      </c>
      <c r="N536" s="98" t="s">
        <v>40</v>
      </c>
      <c r="O536" s="98" t="s">
        <v>1360</v>
      </c>
      <c r="P536" s="98"/>
      <c r="Q536" s="98" t="s">
        <v>92</v>
      </c>
      <c r="R536" s="98" t="s">
        <v>544</v>
      </c>
      <c r="S536" s="98" t="s">
        <v>545</v>
      </c>
      <c r="T536" s="98"/>
      <c r="U536" s="98"/>
      <c r="V536" s="98" t="s">
        <v>3520</v>
      </c>
      <c r="W536" s="98" t="s">
        <v>3521</v>
      </c>
      <c r="X536" s="98"/>
      <c r="Y536" s="99">
        <v>43399.514490740738</v>
      </c>
      <c r="Z536" s="106" t="s">
        <v>548</v>
      </c>
      <c r="AA536" s="1" t="str">
        <f>IF(ISNA(VLOOKUP(C536,'Extract -prev'!C:I,6,0)),"Yes",IF(OR(VLOOKUP(C536,'Extract -prev'!C:I,6,0)="Closed",VLOOKUP(C536,'Extract -prev'!C:I,6,0)="Resolved"),"No","Yes"))</f>
        <v>No</v>
      </c>
      <c r="AB536" s="1" t="s">
        <v>548</v>
      </c>
    </row>
    <row r="537" spans="1:28" x14ac:dyDescent="0.25">
      <c r="A537" s="98" t="s">
        <v>676</v>
      </c>
      <c r="B537" s="98" t="s">
        <v>562</v>
      </c>
      <c r="C537" s="98" t="s">
        <v>3576</v>
      </c>
      <c r="D537" s="99">
        <v>43386.052060185182</v>
      </c>
      <c r="E537" s="99">
        <v>43389.4687037037</v>
      </c>
      <c r="F537" s="98" t="s">
        <v>1192</v>
      </c>
      <c r="G537" s="98" t="s">
        <v>90</v>
      </c>
      <c r="H537" s="98" t="s">
        <v>573</v>
      </c>
      <c r="I537" s="98" t="s">
        <v>91</v>
      </c>
      <c r="J537" s="98" t="s">
        <v>1118</v>
      </c>
      <c r="K537" s="98" t="s">
        <v>3577</v>
      </c>
      <c r="L537" s="98" t="s">
        <v>3714</v>
      </c>
      <c r="M537" s="98" t="s">
        <v>793</v>
      </c>
      <c r="N537" s="98" t="s">
        <v>929</v>
      </c>
      <c r="O537" s="98" t="s">
        <v>948</v>
      </c>
      <c r="P537" s="98"/>
      <c r="Q537" s="98" t="s">
        <v>92</v>
      </c>
      <c r="R537" s="98" t="s">
        <v>544</v>
      </c>
      <c r="S537" s="98" t="s">
        <v>545</v>
      </c>
      <c r="T537" s="98"/>
      <c r="U537" s="98"/>
      <c r="V537" s="98" t="s">
        <v>1321</v>
      </c>
      <c r="W537" s="98" t="s">
        <v>964</v>
      </c>
      <c r="X537" s="98"/>
      <c r="Y537" s="99">
        <v>43399.514409722222</v>
      </c>
      <c r="Z537" s="106" t="s">
        <v>548</v>
      </c>
      <c r="AA537" s="1" t="str">
        <f>IF(ISNA(VLOOKUP(C537,'Extract -prev'!C:I,6,0)),"Yes",IF(OR(VLOOKUP(C537,'Extract -prev'!C:I,6,0)="Closed",VLOOKUP(C537,'Extract -prev'!C:I,6,0)="Resolved"),"No","Yes"))</f>
        <v>No</v>
      </c>
      <c r="AB537" s="1" t="s">
        <v>548</v>
      </c>
    </row>
    <row r="538" spans="1:28" x14ac:dyDescent="0.25">
      <c r="A538" s="98" t="s">
        <v>676</v>
      </c>
      <c r="B538" s="98" t="s">
        <v>562</v>
      </c>
      <c r="C538" s="98" t="s">
        <v>3578</v>
      </c>
      <c r="D538" s="99">
        <v>43386.082928240743</v>
      </c>
      <c r="E538" s="99">
        <v>43389.014270833337</v>
      </c>
      <c r="F538" s="98" t="s">
        <v>1493</v>
      </c>
      <c r="G538" s="98" t="s">
        <v>90</v>
      </c>
      <c r="H538" s="98" t="s">
        <v>573</v>
      </c>
      <c r="I538" s="98" t="s">
        <v>91</v>
      </c>
      <c r="J538" s="98" t="s">
        <v>1118</v>
      </c>
      <c r="K538" s="98" t="s">
        <v>3579</v>
      </c>
      <c r="L538" s="98" t="s">
        <v>3715</v>
      </c>
      <c r="M538" s="98"/>
      <c r="N538" s="98"/>
      <c r="O538" s="98"/>
      <c r="P538" s="98"/>
      <c r="Q538" s="98" t="s">
        <v>92</v>
      </c>
      <c r="R538" s="98" t="s">
        <v>544</v>
      </c>
      <c r="S538" s="98" t="s">
        <v>545</v>
      </c>
      <c r="T538" s="98"/>
      <c r="U538" s="98"/>
      <c r="V538" s="98" t="s">
        <v>1307</v>
      </c>
      <c r="W538" s="98" t="s">
        <v>1308</v>
      </c>
      <c r="X538" s="98"/>
      <c r="Y538" s="99">
        <v>43399.515763888892</v>
      </c>
      <c r="Z538" s="106" t="s">
        <v>548</v>
      </c>
      <c r="AA538" s="1" t="str">
        <f>IF(ISNA(VLOOKUP(C538,'Extract -prev'!C:I,6,0)),"Yes",IF(OR(VLOOKUP(C538,'Extract -prev'!C:I,6,0)="Closed",VLOOKUP(C538,'Extract -prev'!C:I,6,0)="Resolved"),"No","Yes"))</f>
        <v>No</v>
      </c>
      <c r="AB538" s="1" t="s">
        <v>548</v>
      </c>
    </row>
    <row r="539" spans="1:28" x14ac:dyDescent="0.25">
      <c r="A539" s="98" t="s">
        <v>676</v>
      </c>
      <c r="B539" s="98" t="s">
        <v>562</v>
      </c>
      <c r="C539" s="98" t="s">
        <v>3522</v>
      </c>
      <c r="D539" s="99">
        <v>43386.067106481481</v>
      </c>
      <c r="E539" s="99">
        <v>43388.667951388888</v>
      </c>
      <c r="F539" s="98" t="s">
        <v>910</v>
      </c>
      <c r="G539" s="98" t="s">
        <v>90</v>
      </c>
      <c r="H539" s="98" t="s">
        <v>573</v>
      </c>
      <c r="I539" s="98" t="s">
        <v>91</v>
      </c>
      <c r="J539" s="98" t="s">
        <v>1118</v>
      </c>
      <c r="K539" s="98" t="s">
        <v>3523</v>
      </c>
      <c r="L539" s="98" t="s">
        <v>3524</v>
      </c>
      <c r="M539" s="98" t="s">
        <v>793</v>
      </c>
      <c r="N539" s="98" t="s">
        <v>929</v>
      </c>
      <c r="O539" s="98" t="s">
        <v>1242</v>
      </c>
      <c r="P539" s="98"/>
      <c r="Q539" s="98" t="s">
        <v>92</v>
      </c>
      <c r="R539" s="98" t="s">
        <v>544</v>
      </c>
      <c r="S539" s="98" t="s">
        <v>545</v>
      </c>
      <c r="T539" s="98"/>
      <c r="U539" s="98"/>
      <c r="V539" s="98" t="s">
        <v>1321</v>
      </c>
      <c r="W539" s="98" t="s">
        <v>964</v>
      </c>
      <c r="X539" s="98"/>
      <c r="Y539" s="99">
        <v>43399.515625</v>
      </c>
      <c r="Z539" s="106" t="s">
        <v>548</v>
      </c>
      <c r="AA539" s="1" t="str">
        <f>IF(ISNA(VLOOKUP(C539,'Extract -prev'!C:I,6,0)),"Yes",IF(OR(VLOOKUP(C539,'Extract -prev'!C:I,6,0)="Closed",VLOOKUP(C539,'Extract -prev'!C:I,6,0)="Resolved"),"No","Yes"))</f>
        <v>No</v>
      </c>
      <c r="AB539" s="1" t="s">
        <v>548</v>
      </c>
    </row>
    <row r="540" spans="1:28" x14ac:dyDescent="0.25">
      <c r="A540" s="98" t="s">
        <v>676</v>
      </c>
      <c r="B540" s="98" t="s">
        <v>562</v>
      </c>
      <c r="C540" s="98" t="s">
        <v>3525</v>
      </c>
      <c r="D540" s="99">
        <v>43386.013101851851</v>
      </c>
      <c r="E540" s="99">
        <v>43388.615879629629</v>
      </c>
      <c r="F540" s="98" t="s">
        <v>1196</v>
      </c>
      <c r="G540" s="98" t="s">
        <v>90</v>
      </c>
      <c r="H540" s="98" t="s">
        <v>573</v>
      </c>
      <c r="I540" s="98" t="s">
        <v>91</v>
      </c>
      <c r="J540" s="98" t="s">
        <v>1118</v>
      </c>
      <c r="K540" s="98" t="s">
        <v>3526</v>
      </c>
      <c r="L540" s="98" t="s">
        <v>2164</v>
      </c>
      <c r="M540" s="98" t="s">
        <v>793</v>
      </c>
      <c r="N540" s="98" t="s">
        <v>41</v>
      </c>
      <c r="O540" s="98" t="s">
        <v>934</v>
      </c>
      <c r="P540" s="98"/>
      <c r="Q540" s="98" t="s">
        <v>92</v>
      </c>
      <c r="R540" s="98" t="s">
        <v>544</v>
      </c>
      <c r="S540" s="98" t="s">
        <v>545</v>
      </c>
      <c r="T540" s="98"/>
      <c r="U540" s="98"/>
      <c r="V540" s="98" t="s">
        <v>1254</v>
      </c>
      <c r="W540" s="98" t="s">
        <v>1255</v>
      </c>
      <c r="X540" s="98"/>
      <c r="Y540" s="99">
        <v>43399.513020833336</v>
      </c>
      <c r="Z540" s="106" t="s">
        <v>548</v>
      </c>
      <c r="AA540" s="1" t="str">
        <f>IF(ISNA(VLOOKUP(C540,'Extract -prev'!C:I,6,0)),"Yes",IF(OR(VLOOKUP(C540,'Extract -prev'!C:I,6,0)="Closed",VLOOKUP(C540,'Extract -prev'!C:I,6,0)="Resolved"),"No","Yes"))</f>
        <v>No</v>
      </c>
      <c r="AB540" s="1" t="s">
        <v>548</v>
      </c>
    </row>
    <row r="541" spans="1:28" x14ac:dyDescent="0.25">
      <c r="A541" s="98" t="s">
        <v>676</v>
      </c>
      <c r="B541" s="98" t="s">
        <v>562</v>
      </c>
      <c r="C541" s="98" t="s">
        <v>3582</v>
      </c>
      <c r="D541" s="99">
        <v>43386.011192129627</v>
      </c>
      <c r="E541" s="99">
        <v>43389.553240740737</v>
      </c>
      <c r="F541" s="98" t="s">
        <v>1192</v>
      </c>
      <c r="G541" s="98" t="s">
        <v>90</v>
      </c>
      <c r="H541" s="98" t="s">
        <v>573</v>
      </c>
      <c r="I541" s="98" t="s">
        <v>91</v>
      </c>
      <c r="J541" s="98" t="s">
        <v>1118</v>
      </c>
      <c r="K541" s="98" t="s">
        <v>3583</v>
      </c>
      <c r="L541" s="98" t="s">
        <v>2639</v>
      </c>
      <c r="M541" s="98" t="s">
        <v>793</v>
      </c>
      <c r="N541" s="98" t="s">
        <v>41</v>
      </c>
      <c r="O541" s="98" t="s">
        <v>934</v>
      </c>
      <c r="P541" s="98"/>
      <c r="Q541" s="98" t="s">
        <v>92</v>
      </c>
      <c r="R541" s="98" t="s">
        <v>544</v>
      </c>
      <c r="S541" s="98" t="s">
        <v>545</v>
      </c>
      <c r="T541" s="98"/>
      <c r="U541" s="98"/>
      <c r="V541" s="98" t="s">
        <v>1254</v>
      </c>
      <c r="W541" s="98" t="s">
        <v>1255</v>
      </c>
      <c r="X541" s="98"/>
      <c r="Y541" s="99">
        <v>43400.506539351853</v>
      </c>
      <c r="Z541" s="106" t="s">
        <v>548</v>
      </c>
      <c r="AA541" s="1" t="str">
        <f>IF(ISNA(VLOOKUP(C541,'Extract -prev'!C:I,6,0)),"Yes",IF(OR(VLOOKUP(C541,'Extract -prev'!C:I,6,0)="Closed",VLOOKUP(C541,'Extract -prev'!C:I,6,0)="Resolved"),"No","Yes"))</f>
        <v>No</v>
      </c>
      <c r="AB541" s="1" t="s">
        <v>548</v>
      </c>
    </row>
    <row r="542" spans="1:28" x14ac:dyDescent="0.25">
      <c r="A542" s="98" t="s">
        <v>676</v>
      </c>
      <c r="B542" s="98" t="s">
        <v>562</v>
      </c>
      <c r="C542" s="98" t="s">
        <v>3527</v>
      </c>
      <c r="D542" s="99">
        <v>43386.003182870372</v>
      </c>
      <c r="E542" s="99">
        <v>43388.655972222223</v>
      </c>
      <c r="F542" s="98" t="s">
        <v>830</v>
      </c>
      <c r="G542" s="98" t="s">
        <v>90</v>
      </c>
      <c r="H542" s="98" t="s">
        <v>573</v>
      </c>
      <c r="I542" s="98" t="s">
        <v>91</v>
      </c>
      <c r="J542" s="98" t="s">
        <v>1118</v>
      </c>
      <c r="K542" s="98" t="s">
        <v>3528</v>
      </c>
      <c r="L542" s="98" t="s">
        <v>3529</v>
      </c>
      <c r="M542" s="98" t="s">
        <v>793</v>
      </c>
      <c r="N542" s="98" t="s">
        <v>41</v>
      </c>
      <c r="O542" s="98" t="s">
        <v>934</v>
      </c>
      <c r="P542" s="98"/>
      <c r="Q542" s="98" t="s">
        <v>92</v>
      </c>
      <c r="R542" s="98" t="s">
        <v>544</v>
      </c>
      <c r="S542" s="98" t="s">
        <v>545</v>
      </c>
      <c r="T542" s="98"/>
      <c r="U542" s="98"/>
      <c r="V542" s="98" t="s">
        <v>1254</v>
      </c>
      <c r="W542" s="98" t="s">
        <v>1255</v>
      </c>
      <c r="X542" s="98"/>
      <c r="Y542" s="99">
        <v>43399.512939814813</v>
      </c>
      <c r="Z542" s="106" t="s">
        <v>548</v>
      </c>
      <c r="AA542" s="1" t="str">
        <f>IF(ISNA(VLOOKUP(C542,'Extract -prev'!C:I,6,0)),"Yes",IF(OR(VLOOKUP(C542,'Extract -prev'!C:I,6,0)="Closed",VLOOKUP(C542,'Extract -prev'!C:I,6,0)="Resolved"),"No","Yes"))</f>
        <v>No</v>
      </c>
      <c r="AB542" s="1" t="s">
        <v>548</v>
      </c>
    </row>
    <row r="543" spans="1:28" x14ac:dyDescent="0.25">
      <c r="A543" s="98" t="s">
        <v>676</v>
      </c>
      <c r="B543" s="98" t="s">
        <v>562</v>
      </c>
      <c r="C543" s="98" t="s">
        <v>3584</v>
      </c>
      <c r="D543" s="99">
        <v>43386.014953703707</v>
      </c>
      <c r="E543" s="99">
        <v>43390.490567129629</v>
      </c>
      <c r="F543" s="98" t="s">
        <v>872</v>
      </c>
      <c r="G543" s="98" t="s">
        <v>90</v>
      </c>
      <c r="H543" s="98" t="s">
        <v>573</v>
      </c>
      <c r="I543" s="98" t="s">
        <v>91</v>
      </c>
      <c r="J543" s="98" t="s">
        <v>1118</v>
      </c>
      <c r="K543" s="98" t="s">
        <v>3585</v>
      </c>
      <c r="L543" s="98" t="s">
        <v>3954</v>
      </c>
      <c r="M543" s="98" t="s">
        <v>793</v>
      </c>
      <c r="N543" s="98" t="s">
        <v>41</v>
      </c>
      <c r="O543" s="98" t="s">
        <v>1115</v>
      </c>
      <c r="P543" s="98"/>
      <c r="Q543" s="98" t="s">
        <v>92</v>
      </c>
      <c r="R543" s="98" t="s">
        <v>544</v>
      </c>
      <c r="S543" s="98" t="s">
        <v>545</v>
      </c>
      <c r="T543" s="98"/>
      <c r="U543" s="98"/>
      <c r="V543" s="98" t="s">
        <v>1307</v>
      </c>
      <c r="W543" s="98" t="s">
        <v>1308</v>
      </c>
      <c r="X543" s="98"/>
      <c r="Y543" s="99">
        <v>43401.508483796293</v>
      </c>
      <c r="Z543" s="106" t="s">
        <v>548</v>
      </c>
      <c r="AA543" s="1" t="str">
        <f>IF(ISNA(VLOOKUP(C543,'Extract -prev'!C:I,6,0)),"Yes",IF(OR(VLOOKUP(C543,'Extract -prev'!C:I,6,0)="Closed",VLOOKUP(C543,'Extract -prev'!C:I,6,0)="Resolved"),"No","Yes"))</f>
        <v>No</v>
      </c>
      <c r="AB543" s="1" t="s">
        <v>548</v>
      </c>
    </row>
    <row r="544" spans="1:28" x14ac:dyDescent="0.25">
      <c r="A544" s="98" t="s">
        <v>676</v>
      </c>
      <c r="B544" s="98" t="s">
        <v>562</v>
      </c>
      <c r="C544" s="98" t="s">
        <v>3586</v>
      </c>
      <c r="D544" s="99">
        <v>43386.00849537037</v>
      </c>
      <c r="E544" s="99">
        <v>43388.826550925929</v>
      </c>
      <c r="F544" s="98" t="s">
        <v>916</v>
      </c>
      <c r="G544" s="98" t="s">
        <v>90</v>
      </c>
      <c r="H544" s="98" t="s">
        <v>573</v>
      </c>
      <c r="I544" s="98" t="s">
        <v>91</v>
      </c>
      <c r="J544" s="98" t="s">
        <v>1118</v>
      </c>
      <c r="K544" s="98" t="s">
        <v>3587</v>
      </c>
      <c r="L544" s="98" t="s">
        <v>3716</v>
      </c>
      <c r="M544" s="98" t="s">
        <v>793</v>
      </c>
      <c r="N544" s="98" t="s">
        <v>920</v>
      </c>
      <c r="O544" s="98" t="s">
        <v>921</v>
      </c>
      <c r="P544" s="98"/>
      <c r="Q544" s="98" t="s">
        <v>92</v>
      </c>
      <c r="R544" s="98" t="s">
        <v>544</v>
      </c>
      <c r="S544" s="98" t="s">
        <v>545</v>
      </c>
      <c r="T544" s="98"/>
      <c r="U544" s="98"/>
      <c r="V544" s="98" t="s">
        <v>1254</v>
      </c>
      <c r="W544" s="98" t="s">
        <v>1255</v>
      </c>
      <c r="X544" s="98"/>
      <c r="Y544" s="99">
        <v>43399.512314814812</v>
      </c>
      <c r="Z544" s="106" t="s">
        <v>548</v>
      </c>
      <c r="AA544" s="1" t="str">
        <f>IF(ISNA(VLOOKUP(C544,'Extract -prev'!C:I,6,0)),"Yes",IF(OR(VLOOKUP(C544,'Extract -prev'!C:I,6,0)="Closed",VLOOKUP(C544,'Extract -prev'!C:I,6,0)="Resolved"),"No","Yes"))</f>
        <v>No</v>
      </c>
      <c r="AB544" s="1" t="s">
        <v>548</v>
      </c>
    </row>
    <row r="545" spans="1:28" x14ac:dyDescent="0.25">
      <c r="A545" s="98" t="s">
        <v>676</v>
      </c>
      <c r="B545" s="98" t="s">
        <v>562</v>
      </c>
      <c r="C545" s="98" t="s">
        <v>3588</v>
      </c>
      <c r="D545" s="99">
        <v>43385.983981481484</v>
      </c>
      <c r="E545" s="99">
        <v>43388.858854166669</v>
      </c>
      <c r="F545" s="98" t="s">
        <v>843</v>
      </c>
      <c r="G545" s="98" t="s">
        <v>90</v>
      </c>
      <c r="H545" s="98" t="s">
        <v>573</v>
      </c>
      <c r="I545" s="98" t="s">
        <v>91</v>
      </c>
      <c r="J545" s="98" t="s">
        <v>1118</v>
      </c>
      <c r="K545" s="98" t="s">
        <v>3589</v>
      </c>
      <c r="L545" s="98" t="s">
        <v>3717</v>
      </c>
      <c r="M545" s="98" t="s">
        <v>793</v>
      </c>
      <c r="N545" s="98" t="s">
        <v>41</v>
      </c>
      <c r="O545" s="98" t="s">
        <v>1215</v>
      </c>
      <c r="P545" s="98"/>
      <c r="Q545" s="98" t="s">
        <v>92</v>
      </c>
      <c r="R545" s="98" t="s">
        <v>544</v>
      </c>
      <c r="S545" s="98" t="s">
        <v>545</v>
      </c>
      <c r="T545" s="98"/>
      <c r="U545" s="98"/>
      <c r="V545" s="98" t="s">
        <v>1254</v>
      </c>
      <c r="W545" s="98" t="s">
        <v>1255</v>
      </c>
      <c r="X545" s="98"/>
      <c r="Y545" s="99">
        <v>43399.512233796297</v>
      </c>
      <c r="Z545" s="106" t="s">
        <v>548</v>
      </c>
      <c r="AA545" s="1" t="str">
        <f>IF(ISNA(VLOOKUP(C545,'Extract -prev'!C:I,6,0)),"Yes",IF(OR(VLOOKUP(C545,'Extract -prev'!C:I,6,0)="Closed",VLOOKUP(C545,'Extract -prev'!C:I,6,0)="Resolved"),"No","Yes"))</f>
        <v>No</v>
      </c>
      <c r="AB545" s="1" t="s">
        <v>548</v>
      </c>
    </row>
    <row r="546" spans="1:28" x14ac:dyDescent="0.25">
      <c r="A546" s="98" t="s">
        <v>676</v>
      </c>
      <c r="B546" s="98" t="s">
        <v>562</v>
      </c>
      <c r="C546" s="98" t="s">
        <v>3590</v>
      </c>
      <c r="D546" s="99">
        <v>43385.981412037036</v>
      </c>
      <c r="E546" s="99">
        <v>43388.759212962963</v>
      </c>
      <c r="F546" s="98" t="s">
        <v>833</v>
      </c>
      <c r="G546" s="98" t="s">
        <v>90</v>
      </c>
      <c r="H546" s="98" t="s">
        <v>573</v>
      </c>
      <c r="I546" s="98" t="s">
        <v>91</v>
      </c>
      <c r="J546" s="98" t="s">
        <v>1118</v>
      </c>
      <c r="K546" s="98" t="s">
        <v>3591</v>
      </c>
      <c r="L546" s="98" t="s">
        <v>3151</v>
      </c>
      <c r="M546" s="98" t="s">
        <v>793</v>
      </c>
      <c r="N546" s="98" t="s">
        <v>40</v>
      </c>
      <c r="O546" s="98" t="s">
        <v>2197</v>
      </c>
      <c r="P546" s="98"/>
      <c r="Q546" s="98" t="s">
        <v>92</v>
      </c>
      <c r="R546" s="98" t="s">
        <v>544</v>
      </c>
      <c r="S546" s="98" t="s">
        <v>545</v>
      </c>
      <c r="T546" s="98"/>
      <c r="U546" s="98"/>
      <c r="V546" s="98" t="s">
        <v>1254</v>
      </c>
      <c r="W546" s="98" t="s">
        <v>1255</v>
      </c>
      <c r="X546" s="98"/>
      <c r="Y546" s="99">
        <v>43399.512164351851</v>
      </c>
      <c r="Z546" s="106" t="s">
        <v>548</v>
      </c>
      <c r="AA546" s="1" t="str">
        <f>IF(ISNA(VLOOKUP(C546,'Extract -prev'!C:I,6,0)),"Yes",IF(OR(VLOOKUP(C546,'Extract -prev'!C:I,6,0)="Closed",VLOOKUP(C546,'Extract -prev'!C:I,6,0)="Resolved"),"No","Yes"))</f>
        <v>No</v>
      </c>
      <c r="AB546" s="1" t="s">
        <v>548</v>
      </c>
    </row>
    <row r="547" spans="1:28" x14ac:dyDescent="0.25">
      <c r="A547" s="98" t="s">
        <v>676</v>
      </c>
      <c r="B547" s="98" t="s">
        <v>562</v>
      </c>
      <c r="C547" s="98" t="s">
        <v>3592</v>
      </c>
      <c r="D547" s="99">
        <v>43385.998414351852</v>
      </c>
      <c r="E547" s="99">
        <v>43388.967569444445</v>
      </c>
      <c r="F547" s="98" t="s">
        <v>1493</v>
      </c>
      <c r="G547" s="98" t="s">
        <v>90</v>
      </c>
      <c r="H547" s="98" t="s">
        <v>573</v>
      </c>
      <c r="I547" s="98" t="s">
        <v>91</v>
      </c>
      <c r="J547" s="98" t="s">
        <v>1118</v>
      </c>
      <c r="K547" s="98" t="s">
        <v>3593</v>
      </c>
      <c r="L547" s="98" t="s">
        <v>3718</v>
      </c>
      <c r="M547" s="98" t="s">
        <v>793</v>
      </c>
      <c r="N547" s="98" t="s">
        <v>40</v>
      </c>
      <c r="O547" s="98" t="s">
        <v>602</v>
      </c>
      <c r="P547" s="98"/>
      <c r="Q547" s="98" t="s">
        <v>92</v>
      </c>
      <c r="R547" s="98" t="s">
        <v>544</v>
      </c>
      <c r="S547" s="98" t="s">
        <v>545</v>
      </c>
      <c r="T547" s="98"/>
      <c r="U547" s="98"/>
      <c r="V547" s="98" t="s">
        <v>1254</v>
      </c>
      <c r="W547" s="98" t="s">
        <v>1255</v>
      </c>
      <c r="X547" s="98"/>
      <c r="Y547" s="99">
        <v>43399.510208333333</v>
      </c>
      <c r="Z547" s="106" t="s">
        <v>548</v>
      </c>
      <c r="AA547" s="1" t="str">
        <f>IF(ISNA(VLOOKUP(C547,'Extract -prev'!C:I,6,0)),"Yes",IF(OR(VLOOKUP(C547,'Extract -prev'!C:I,6,0)="Closed",VLOOKUP(C547,'Extract -prev'!C:I,6,0)="Resolved"),"No","Yes"))</f>
        <v>No</v>
      </c>
      <c r="AB547" s="1" t="s">
        <v>548</v>
      </c>
    </row>
    <row r="548" spans="1:28" x14ac:dyDescent="0.25">
      <c r="A548" s="98" t="s">
        <v>676</v>
      </c>
      <c r="B548" s="98" t="s">
        <v>562</v>
      </c>
      <c r="C548" s="98" t="s">
        <v>3594</v>
      </c>
      <c r="D548" s="99">
        <v>43385.995393518519</v>
      </c>
      <c r="E548" s="99">
        <v>43388.825231481482</v>
      </c>
      <c r="F548" s="98" t="s">
        <v>933</v>
      </c>
      <c r="G548" s="98" t="s">
        <v>90</v>
      </c>
      <c r="H548" s="98" t="s">
        <v>573</v>
      </c>
      <c r="I548" s="98" t="s">
        <v>91</v>
      </c>
      <c r="J548" s="98" t="s">
        <v>1118</v>
      </c>
      <c r="K548" s="98" t="s">
        <v>3595</v>
      </c>
      <c r="L548" s="98" t="s">
        <v>3719</v>
      </c>
      <c r="M548" s="98" t="s">
        <v>793</v>
      </c>
      <c r="N548" s="98" t="s">
        <v>929</v>
      </c>
      <c r="O548" s="98" t="s">
        <v>1214</v>
      </c>
      <c r="P548" s="98"/>
      <c r="Q548" s="98" t="s">
        <v>92</v>
      </c>
      <c r="R548" s="98" t="s">
        <v>544</v>
      </c>
      <c r="S548" s="98" t="s">
        <v>545</v>
      </c>
      <c r="T548" s="98"/>
      <c r="U548" s="98"/>
      <c r="V548" s="98" t="s">
        <v>1254</v>
      </c>
      <c r="W548" s="98" t="s">
        <v>1255</v>
      </c>
      <c r="X548" s="98"/>
      <c r="Y548" s="99">
        <v>43399.510127314818</v>
      </c>
      <c r="Z548" s="106" t="s">
        <v>548</v>
      </c>
      <c r="AA548" s="1" t="str">
        <f>IF(ISNA(VLOOKUP(C548,'Extract -prev'!C:I,6,0)),"Yes",IF(OR(VLOOKUP(C548,'Extract -prev'!C:I,6,0)="Closed",VLOOKUP(C548,'Extract -prev'!C:I,6,0)="Resolved"),"No","Yes"))</f>
        <v>No</v>
      </c>
      <c r="AB548" s="1" t="s">
        <v>548</v>
      </c>
    </row>
    <row r="549" spans="1:28" x14ac:dyDescent="0.25">
      <c r="A549" s="98" t="s">
        <v>676</v>
      </c>
      <c r="B549" s="98" t="s">
        <v>562</v>
      </c>
      <c r="C549" s="98" t="s">
        <v>3596</v>
      </c>
      <c r="D549" s="99">
        <v>43385.969259259262</v>
      </c>
      <c r="E549" s="99">
        <v>43390.580196759256</v>
      </c>
      <c r="F549" s="98" t="s">
        <v>910</v>
      </c>
      <c r="G549" s="98" t="s">
        <v>90</v>
      </c>
      <c r="H549" s="98" t="s">
        <v>573</v>
      </c>
      <c r="I549" s="98" t="s">
        <v>91</v>
      </c>
      <c r="J549" s="98" t="s">
        <v>1118</v>
      </c>
      <c r="K549" s="98" t="s">
        <v>3597</v>
      </c>
      <c r="L549" s="98" t="s">
        <v>3955</v>
      </c>
      <c r="M549" s="98" t="s">
        <v>793</v>
      </c>
      <c r="N549" s="98" t="s">
        <v>41</v>
      </c>
      <c r="O549" s="98" t="s">
        <v>1005</v>
      </c>
      <c r="P549" s="98"/>
      <c r="Q549" s="98" t="s">
        <v>92</v>
      </c>
      <c r="R549" s="98" t="s">
        <v>544</v>
      </c>
      <c r="S549" s="98" t="s">
        <v>545</v>
      </c>
      <c r="T549" s="98"/>
      <c r="U549" s="98"/>
      <c r="V549" s="98" t="s">
        <v>1167</v>
      </c>
      <c r="W549" s="98" t="s">
        <v>1168</v>
      </c>
      <c r="X549" s="98"/>
      <c r="Y549" s="99">
        <v>43401.508252314816</v>
      </c>
      <c r="Z549" s="106" t="s">
        <v>548</v>
      </c>
      <c r="AA549" s="1" t="str">
        <f>IF(ISNA(VLOOKUP(C549,'Extract -prev'!C:I,6,0)),"Yes",IF(OR(VLOOKUP(C549,'Extract -prev'!C:I,6,0)="Closed",VLOOKUP(C549,'Extract -prev'!C:I,6,0)="Resolved"),"No","Yes"))</f>
        <v>No</v>
      </c>
      <c r="AB549" s="1" t="s">
        <v>548</v>
      </c>
    </row>
    <row r="550" spans="1:28" x14ac:dyDescent="0.25">
      <c r="A550" s="98" t="s">
        <v>676</v>
      </c>
      <c r="B550" s="98" t="s">
        <v>562</v>
      </c>
      <c r="C550" s="98" t="s">
        <v>3530</v>
      </c>
      <c r="D550" s="99">
        <v>43385.965405092589</v>
      </c>
      <c r="E550" s="99">
        <v>43388.687013888892</v>
      </c>
      <c r="F550" s="98" t="s">
        <v>1100</v>
      </c>
      <c r="G550" s="98" t="s">
        <v>90</v>
      </c>
      <c r="H550" s="98" t="s">
        <v>573</v>
      </c>
      <c r="I550" s="98" t="s">
        <v>91</v>
      </c>
      <c r="J550" s="98" t="s">
        <v>1118</v>
      </c>
      <c r="K550" s="98" t="s">
        <v>3531</v>
      </c>
      <c r="L550" s="98" t="s">
        <v>3532</v>
      </c>
      <c r="M550" s="98" t="s">
        <v>793</v>
      </c>
      <c r="N550" s="98" t="s">
        <v>40</v>
      </c>
      <c r="O550" s="98" t="s">
        <v>941</v>
      </c>
      <c r="P550" s="98"/>
      <c r="Q550" s="98" t="s">
        <v>92</v>
      </c>
      <c r="R550" s="98" t="s">
        <v>544</v>
      </c>
      <c r="S550" s="98" t="s">
        <v>545</v>
      </c>
      <c r="T550" s="98"/>
      <c r="U550" s="98"/>
      <c r="V550" s="98" t="s">
        <v>1098</v>
      </c>
      <c r="W550" s="98" t="s">
        <v>1099</v>
      </c>
      <c r="X550" s="98"/>
      <c r="Y550" s="99">
        <v>43399.509872685187</v>
      </c>
      <c r="Z550" s="106" t="s">
        <v>548</v>
      </c>
      <c r="AA550" s="1" t="str">
        <f>IF(ISNA(VLOOKUP(C550,'Extract -prev'!C:I,6,0)),"Yes",IF(OR(VLOOKUP(C550,'Extract -prev'!C:I,6,0)="Closed",VLOOKUP(C550,'Extract -prev'!C:I,6,0)="Resolved"),"No","Yes"))</f>
        <v>No</v>
      </c>
      <c r="AB550" s="1" t="s">
        <v>548</v>
      </c>
    </row>
    <row r="551" spans="1:28" x14ac:dyDescent="0.25">
      <c r="A551" s="98" t="s">
        <v>676</v>
      </c>
      <c r="B551" s="98" t="s">
        <v>562</v>
      </c>
      <c r="C551" s="98" t="s">
        <v>3598</v>
      </c>
      <c r="D551" s="99">
        <v>43385.976655092592</v>
      </c>
      <c r="E551" s="99">
        <v>43388.777743055558</v>
      </c>
      <c r="F551" s="98" t="s">
        <v>833</v>
      </c>
      <c r="G551" s="98" t="s">
        <v>90</v>
      </c>
      <c r="H551" s="98" t="s">
        <v>573</v>
      </c>
      <c r="I551" s="98" t="s">
        <v>91</v>
      </c>
      <c r="J551" s="98" t="s">
        <v>1118</v>
      </c>
      <c r="K551" s="98" t="s">
        <v>3599</v>
      </c>
      <c r="L551" s="98" t="s">
        <v>2239</v>
      </c>
      <c r="M551" s="98" t="s">
        <v>793</v>
      </c>
      <c r="N551" s="98" t="s">
        <v>929</v>
      </c>
      <c r="O551" s="98" t="s">
        <v>948</v>
      </c>
      <c r="P551" s="98"/>
      <c r="Q551" s="98" t="s">
        <v>92</v>
      </c>
      <c r="R551" s="98" t="s">
        <v>544</v>
      </c>
      <c r="S551" s="98" t="s">
        <v>545</v>
      </c>
      <c r="T551" s="98"/>
      <c r="U551" s="98"/>
      <c r="V551" s="98" t="s">
        <v>1254</v>
      </c>
      <c r="W551" s="98" t="s">
        <v>1255</v>
      </c>
      <c r="X551" s="98"/>
      <c r="Y551" s="99">
        <v>43399.512789351851</v>
      </c>
      <c r="Z551" s="106" t="s">
        <v>548</v>
      </c>
      <c r="AA551" s="1" t="str">
        <f>IF(ISNA(VLOOKUP(C551,'Extract -prev'!C:I,6,0)),"Yes",IF(OR(VLOOKUP(C551,'Extract -prev'!C:I,6,0)="Closed",VLOOKUP(C551,'Extract -prev'!C:I,6,0)="Resolved"),"No","Yes"))</f>
        <v>No</v>
      </c>
      <c r="AB551" s="1" t="s">
        <v>548</v>
      </c>
    </row>
    <row r="552" spans="1:28" x14ac:dyDescent="0.25">
      <c r="A552" s="98" t="s">
        <v>676</v>
      </c>
      <c r="B552" s="98" t="s">
        <v>562</v>
      </c>
      <c r="C552" s="98" t="s">
        <v>3600</v>
      </c>
      <c r="D552" s="99">
        <v>43385.973310185182</v>
      </c>
      <c r="E552" s="99">
        <v>43389.52375</v>
      </c>
      <c r="F552" s="98" t="s">
        <v>872</v>
      </c>
      <c r="G552" s="98" t="s">
        <v>90</v>
      </c>
      <c r="H552" s="98" t="s">
        <v>573</v>
      </c>
      <c r="I552" s="98" t="s">
        <v>91</v>
      </c>
      <c r="J552" s="98" t="s">
        <v>1118</v>
      </c>
      <c r="K552" s="98" t="s">
        <v>3601</v>
      </c>
      <c r="L552" s="98" t="s">
        <v>3720</v>
      </c>
      <c r="M552" s="98" t="s">
        <v>793</v>
      </c>
      <c r="N552" s="98" t="s">
        <v>41</v>
      </c>
      <c r="O552" s="98" t="s">
        <v>1005</v>
      </c>
      <c r="P552" s="98"/>
      <c r="Q552" s="98" t="s">
        <v>92</v>
      </c>
      <c r="R552" s="98" t="s">
        <v>544</v>
      </c>
      <c r="S552" s="98" t="s">
        <v>545</v>
      </c>
      <c r="T552" s="98"/>
      <c r="U552" s="98"/>
      <c r="V552" s="98" t="s">
        <v>1254</v>
      </c>
      <c r="W552" s="98" t="s">
        <v>1255</v>
      </c>
      <c r="X552" s="98"/>
      <c r="Y552" s="99">
        <v>43400.506458333337</v>
      </c>
      <c r="Z552" s="106" t="s">
        <v>548</v>
      </c>
      <c r="AA552" s="1" t="str">
        <f>IF(ISNA(VLOOKUP(C552,'Extract -prev'!C:I,6,0)),"Yes",IF(OR(VLOOKUP(C552,'Extract -prev'!C:I,6,0)="Closed",VLOOKUP(C552,'Extract -prev'!C:I,6,0)="Resolved"),"No","Yes"))</f>
        <v>No</v>
      </c>
      <c r="AB552" s="1" t="s">
        <v>548</v>
      </c>
    </row>
    <row r="553" spans="1:28" x14ac:dyDescent="0.25">
      <c r="A553" s="98" t="s">
        <v>676</v>
      </c>
      <c r="B553" s="98" t="s">
        <v>562</v>
      </c>
      <c r="C553" s="98" t="s">
        <v>3602</v>
      </c>
      <c r="D553" s="99">
        <v>43385.958877314813</v>
      </c>
      <c r="E553" s="99">
        <v>43388.828622685185</v>
      </c>
      <c r="F553" s="98" t="s">
        <v>916</v>
      </c>
      <c r="G553" s="98" t="s">
        <v>90</v>
      </c>
      <c r="H553" s="98" t="s">
        <v>573</v>
      </c>
      <c r="I553" s="98" t="s">
        <v>91</v>
      </c>
      <c r="J553" s="98" t="s">
        <v>1118</v>
      </c>
      <c r="K553" s="98" t="s">
        <v>3603</v>
      </c>
      <c r="L553" s="98" t="s">
        <v>3721</v>
      </c>
      <c r="M553" s="98" t="s">
        <v>793</v>
      </c>
      <c r="N553" s="98" t="s">
        <v>920</v>
      </c>
      <c r="O553" s="98" t="s">
        <v>921</v>
      </c>
      <c r="P553" s="98"/>
      <c r="Q553" s="98" t="s">
        <v>92</v>
      </c>
      <c r="R553" s="98" t="s">
        <v>544</v>
      </c>
      <c r="S553" s="98" t="s">
        <v>545</v>
      </c>
      <c r="T553" s="98"/>
      <c r="U553" s="98"/>
      <c r="V553" s="98" t="s">
        <v>3520</v>
      </c>
      <c r="W553" s="98" t="s">
        <v>2293</v>
      </c>
      <c r="X553" s="98"/>
      <c r="Y553" s="99">
        <v>43399.509525462963</v>
      </c>
      <c r="Z553" s="106" t="s">
        <v>548</v>
      </c>
      <c r="AA553" s="1" t="str">
        <f>IF(ISNA(VLOOKUP(C553,'Extract -prev'!C:I,6,0)),"Yes",IF(OR(VLOOKUP(C553,'Extract -prev'!C:I,6,0)="Closed",VLOOKUP(C553,'Extract -prev'!C:I,6,0)="Resolved"),"No","Yes"))</f>
        <v>No</v>
      </c>
      <c r="AB553" s="1" t="s">
        <v>548</v>
      </c>
    </row>
    <row r="554" spans="1:28" x14ac:dyDescent="0.25">
      <c r="A554" s="98" t="s">
        <v>676</v>
      </c>
      <c r="B554" s="98" t="s">
        <v>562</v>
      </c>
      <c r="C554" s="98" t="s">
        <v>3604</v>
      </c>
      <c r="D554" s="99">
        <v>43385.939502314817</v>
      </c>
      <c r="E554" s="99">
        <v>43388.876597222225</v>
      </c>
      <c r="F554" s="98" t="s">
        <v>843</v>
      </c>
      <c r="G554" s="98" t="s">
        <v>90</v>
      </c>
      <c r="H554" s="98" t="s">
        <v>573</v>
      </c>
      <c r="I554" s="98" t="s">
        <v>91</v>
      </c>
      <c r="J554" s="98" t="s">
        <v>1118</v>
      </c>
      <c r="K554" s="98" t="s">
        <v>3605</v>
      </c>
      <c r="L554" s="98" t="s">
        <v>3722</v>
      </c>
      <c r="M554" s="98" t="s">
        <v>793</v>
      </c>
      <c r="N554" s="98" t="s">
        <v>929</v>
      </c>
      <c r="O554" s="98" t="s">
        <v>948</v>
      </c>
      <c r="P554" s="98"/>
      <c r="Q554" s="98" t="s">
        <v>92</v>
      </c>
      <c r="R554" s="98" t="s">
        <v>544</v>
      </c>
      <c r="S554" s="98" t="s">
        <v>545</v>
      </c>
      <c r="T554" s="98"/>
      <c r="U554" s="98"/>
      <c r="V554" s="98" t="s">
        <v>1321</v>
      </c>
      <c r="W554" s="98" t="s">
        <v>964</v>
      </c>
      <c r="X554" s="98"/>
      <c r="Y554" s="99">
        <v>43399.509456018517</v>
      </c>
      <c r="Z554" s="106" t="s">
        <v>548</v>
      </c>
      <c r="AA554" s="1" t="str">
        <f>IF(ISNA(VLOOKUP(C554,'Extract -prev'!C:I,6,0)),"Yes",IF(OR(VLOOKUP(C554,'Extract -prev'!C:I,6,0)="Closed",VLOOKUP(C554,'Extract -prev'!C:I,6,0)="Resolved"),"No","Yes"))</f>
        <v>No</v>
      </c>
      <c r="AB554" s="1" t="s">
        <v>548</v>
      </c>
    </row>
    <row r="555" spans="1:28" x14ac:dyDescent="0.25">
      <c r="A555" s="98" t="s">
        <v>676</v>
      </c>
      <c r="B555" s="98" t="s">
        <v>562</v>
      </c>
      <c r="C555" s="98" t="s">
        <v>3606</v>
      </c>
      <c r="D555" s="99">
        <v>43385.969444444447</v>
      </c>
      <c r="E555" s="99">
        <v>43388.786956018521</v>
      </c>
      <c r="F555" s="98" t="s">
        <v>833</v>
      </c>
      <c r="G555" s="98" t="s">
        <v>90</v>
      </c>
      <c r="H555" s="98" t="s">
        <v>573</v>
      </c>
      <c r="I555" s="98" t="s">
        <v>91</v>
      </c>
      <c r="J555" s="98" t="s">
        <v>1118</v>
      </c>
      <c r="K555" s="98" t="s">
        <v>3607</v>
      </c>
      <c r="L555" s="98" t="s">
        <v>3723</v>
      </c>
      <c r="M555" s="98" t="s">
        <v>793</v>
      </c>
      <c r="N555" s="98" t="s">
        <v>41</v>
      </c>
      <c r="O555" s="98" t="s">
        <v>934</v>
      </c>
      <c r="P555" s="98"/>
      <c r="Q555" s="98" t="s">
        <v>92</v>
      </c>
      <c r="R555" s="98" t="s">
        <v>544</v>
      </c>
      <c r="S555" s="98" t="s">
        <v>545</v>
      </c>
      <c r="T555" s="98"/>
      <c r="U555" s="98"/>
      <c r="V555" s="98" t="s">
        <v>1307</v>
      </c>
      <c r="W555" s="98" t="s">
        <v>1308</v>
      </c>
      <c r="X555" s="98"/>
      <c r="Y555" s="99">
        <v>43399.511932870373</v>
      </c>
      <c r="Z555" s="106" t="s">
        <v>548</v>
      </c>
      <c r="AA555" s="1" t="str">
        <f>IF(ISNA(VLOOKUP(C555,'Extract -prev'!C:I,6,0)),"Yes",IF(OR(VLOOKUP(C555,'Extract -prev'!C:I,6,0)="Closed",VLOOKUP(C555,'Extract -prev'!C:I,6,0)="Resolved"),"No","Yes"))</f>
        <v>No</v>
      </c>
      <c r="AB555" s="1" t="s">
        <v>548</v>
      </c>
    </row>
    <row r="556" spans="1:28" x14ac:dyDescent="0.25">
      <c r="A556" s="98" t="s">
        <v>676</v>
      </c>
      <c r="B556" s="98" t="s">
        <v>562</v>
      </c>
      <c r="C556" s="98" t="s">
        <v>3608</v>
      </c>
      <c r="D556" s="99">
        <v>43385.969050925924</v>
      </c>
      <c r="E556" s="99">
        <v>43389.060659722221</v>
      </c>
      <c r="F556" s="98" t="s">
        <v>1493</v>
      </c>
      <c r="G556" s="98" t="s">
        <v>90</v>
      </c>
      <c r="H556" s="98" t="s">
        <v>573</v>
      </c>
      <c r="I556" s="98" t="s">
        <v>91</v>
      </c>
      <c r="J556" s="98" t="s">
        <v>1118</v>
      </c>
      <c r="K556" s="98" t="s">
        <v>3609</v>
      </c>
      <c r="L556" s="98" t="s">
        <v>3724</v>
      </c>
      <c r="M556" s="98" t="s">
        <v>793</v>
      </c>
      <c r="N556" s="98" t="s">
        <v>40</v>
      </c>
      <c r="O556" s="98" t="s">
        <v>602</v>
      </c>
      <c r="P556" s="98"/>
      <c r="Q556" s="98" t="s">
        <v>92</v>
      </c>
      <c r="R556" s="98" t="s">
        <v>544</v>
      </c>
      <c r="S556" s="98" t="s">
        <v>545</v>
      </c>
      <c r="T556" s="98"/>
      <c r="U556" s="98"/>
      <c r="V556" s="98" t="s">
        <v>1254</v>
      </c>
      <c r="W556" s="98" t="s">
        <v>1255</v>
      </c>
      <c r="X556" s="98"/>
      <c r="Y556" s="99">
        <v>43399.511863425927</v>
      </c>
      <c r="Z556" s="106" t="s">
        <v>548</v>
      </c>
      <c r="AA556" s="1" t="str">
        <f>IF(ISNA(VLOOKUP(C556,'Extract -prev'!C:I,6,0)),"Yes",IF(OR(VLOOKUP(C556,'Extract -prev'!C:I,6,0)="Closed",VLOOKUP(C556,'Extract -prev'!C:I,6,0)="Resolved"),"No","Yes"))</f>
        <v>No</v>
      </c>
      <c r="AB556" s="1" t="s">
        <v>548</v>
      </c>
    </row>
    <row r="557" spans="1:28" x14ac:dyDescent="0.25">
      <c r="A557" s="98" t="s">
        <v>676</v>
      </c>
      <c r="B557" s="98" t="s">
        <v>562</v>
      </c>
      <c r="C557" s="98" t="s">
        <v>3533</v>
      </c>
      <c r="D557" s="99">
        <v>43385.941701388889</v>
      </c>
      <c r="E557" s="99">
        <v>43388.689525462964</v>
      </c>
      <c r="F557" s="98" t="s">
        <v>910</v>
      </c>
      <c r="G557" s="98" t="s">
        <v>90</v>
      </c>
      <c r="H557" s="98" t="s">
        <v>573</v>
      </c>
      <c r="I557" s="98" t="s">
        <v>91</v>
      </c>
      <c r="J557" s="98" t="s">
        <v>1118</v>
      </c>
      <c r="K557" s="98" t="s">
        <v>3534</v>
      </c>
      <c r="L557" s="98" t="s">
        <v>3535</v>
      </c>
      <c r="M557" s="98" t="s">
        <v>793</v>
      </c>
      <c r="N557" s="98" t="s">
        <v>41</v>
      </c>
      <c r="O557" s="98" t="s">
        <v>934</v>
      </c>
      <c r="P557" s="98"/>
      <c r="Q557" s="98" t="s">
        <v>92</v>
      </c>
      <c r="R557" s="98" t="s">
        <v>544</v>
      </c>
      <c r="S557" s="98" t="s">
        <v>545</v>
      </c>
      <c r="T557" s="98"/>
      <c r="U557" s="98"/>
      <c r="V557" s="98" t="s">
        <v>1190</v>
      </c>
      <c r="W557" s="98" t="s">
        <v>1191</v>
      </c>
      <c r="X557" s="98"/>
      <c r="Y557" s="99">
        <v>43399.511712962965</v>
      </c>
      <c r="Z557" s="106" t="s">
        <v>548</v>
      </c>
      <c r="AA557" s="1" t="str">
        <f>IF(ISNA(VLOOKUP(C557,'Extract -prev'!C:I,6,0)),"Yes",IF(OR(VLOOKUP(C557,'Extract -prev'!C:I,6,0)="Closed",VLOOKUP(C557,'Extract -prev'!C:I,6,0)="Resolved"),"No","Yes"))</f>
        <v>No</v>
      </c>
      <c r="AB557" s="1" t="s">
        <v>548</v>
      </c>
    </row>
    <row r="558" spans="1:28" x14ac:dyDescent="0.25">
      <c r="A558" s="98" t="s">
        <v>676</v>
      </c>
      <c r="B558" s="98" t="s">
        <v>562</v>
      </c>
      <c r="C558" s="98" t="s">
        <v>3536</v>
      </c>
      <c r="D558" s="99">
        <v>43385.925046296295</v>
      </c>
      <c r="E558" s="99">
        <v>43388.694965277777</v>
      </c>
      <c r="F558" s="98" t="s">
        <v>1100</v>
      </c>
      <c r="G558" s="98" t="s">
        <v>90</v>
      </c>
      <c r="H558" s="98" t="s">
        <v>573</v>
      </c>
      <c r="I558" s="98" t="s">
        <v>91</v>
      </c>
      <c r="J558" s="98" t="s">
        <v>1118</v>
      </c>
      <c r="K558" s="98" t="s">
        <v>3537</v>
      </c>
      <c r="L558" s="98" t="s">
        <v>3538</v>
      </c>
      <c r="M558" s="98" t="s">
        <v>793</v>
      </c>
      <c r="N558" s="98" t="s">
        <v>40</v>
      </c>
      <c r="O558" s="98" t="s">
        <v>2210</v>
      </c>
      <c r="P558" s="98"/>
      <c r="Q558" s="98" t="s">
        <v>92</v>
      </c>
      <c r="R558" s="98" t="s">
        <v>544</v>
      </c>
      <c r="S558" s="98" t="s">
        <v>545</v>
      </c>
      <c r="T558" s="98"/>
      <c r="U558" s="98"/>
      <c r="V558" s="98" t="s">
        <v>966</v>
      </c>
      <c r="W558" s="98" t="s">
        <v>967</v>
      </c>
      <c r="X558" s="98"/>
      <c r="Y558" s="99">
        <v>43399.509293981479</v>
      </c>
      <c r="Z558" s="106" t="s">
        <v>548</v>
      </c>
      <c r="AA558" s="1" t="str">
        <f>IF(ISNA(VLOOKUP(C558,'Extract -prev'!C:I,6,0)),"Yes",IF(OR(VLOOKUP(C558,'Extract -prev'!C:I,6,0)="Closed",VLOOKUP(C558,'Extract -prev'!C:I,6,0)="Resolved"),"No","Yes"))</f>
        <v>No</v>
      </c>
      <c r="AB558" s="1" t="s">
        <v>548</v>
      </c>
    </row>
    <row r="559" spans="1:28" x14ac:dyDescent="0.25">
      <c r="A559" s="98" t="s">
        <v>676</v>
      </c>
      <c r="B559" s="98" t="s">
        <v>562</v>
      </c>
      <c r="C559" s="98" t="s">
        <v>3539</v>
      </c>
      <c r="D559" s="99">
        <v>43385.86246527778</v>
      </c>
      <c r="E559" s="99">
        <v>43388.676076388889</v>
      </c>
      <c r="F559" s="98" t="s">
        <v>830</v>
      </c>
      <c r="G559" s="98" t="s">
        <v>90</v>
      </c>
      <c r="H559" s="98" t="s">
        <v>573</v>
      </c>
      <c r="I559" s="98" t="s">
        <v>91</v>
      </c>
      <c r="J559" s="98" t="s">
        <v>1118</v>
      </c>
      <c r="K559" s="98" t="s">
        <v>3540</v>
      </c>
      <c r="L559" s="98" t="s">
        <v>3541</v>
      </c>
      <c r="M559" s="98" t="s">
        <v>793</v>
      </c>
      <c r="N559" s="98" t="s">
        <v>41</v>
      </c>
      <c r="O559" s="98" t="s">
        <v>934</v>
      </c>
      <c r="P559" s="98"/>
      <c r="Q559" s="98" t="s">
        <v>92</v>
      </c>
      <c r="R559" s="98" t="s">
        <v>544</v>
      </c>
      <c r="S559" s="98" t="s">
        <v>545</v>
      </c>
      <c r="T559" s="98"/>
      <c r="U559" s="98"/>
      <c r="V559" s="98" t="s">
        <v>966</v>
      </c>
      <c r="W559" s="98" t="s">
        <v>967</v>
      </c>
      <c r="X559" s="98"/>
      <c r="Y559" s="99">
        <v>43399.508993055555</v>
      </c>
      <c r="Z559" s="106" t="s">
        <v>548</v>
      </c>
      <c r="AA559" s="1" t="str">
        <f>IF(ISNA(VLOOKUP(C559,'Extract -prev'!C:I,6,0)),"Yes",IF(OR(VLOOKUP(C559,'Extract -prev'!C:I,6,0)="Closed",VLOOKUP(C559,'Extract -prev'!C:I,6,0)="Resolved"),"No","Yes"))</f>
        <v>No</v>
      </c>
      <c r="AB559" s="1" t="s">
        <v>548</v>
      </c>
    </row>
    <row r="560" spans="1:28" x14ac:dyDescent="0.25">
      <c r="A560" s="98" t="s">
        <v>676</v>
      </c>
      <c r="B560" s="98" t="s">
        <v>562</v>
      </c>
      <c r="C560" s="98" t="s">
        <v>3615</v>
      </c>
      <c r="D560" s="99">
        <v>43385.848541666666</v>
      </c>
      <c r="E560" s="99">
        <v>43392.703611111108</v>
      </c>
      <c r="F560" s="98" t="s">
        <v>911</v>
      </c>
      <c r="G560" s="98" t="s">
        <v>90</v>
      </c>
      <c r="H560" s="98" t="s">
        <v>573</v>
      </c>
      <c r="I560" s="98" t="s">
        <v>91</v>
      </c>
      <c r="J560" s="98" t="s">
        <v>1118</v>
      </c>
      <c r="K560" s="98" t="s">
        <v>3616</v>
      </c>
      <c r="L560" s="98" t="s">
        <v>4228</v>
      </c>
      <c r="M560" s="98" t="s">
        <v>793</v>
      </c>
      <c r="N560" s="98" t="s">
        <v>929</v>
      </c>
      <c r="O560" s="98" t="s">
        <v>2152</v>
      </c>
      <c r="P560" s="98"/>
      <c r="Q560" s="98" t="s">
        <v>92</v>
      </c>
      <c r="R560" s="98" t="s">
        <v>544</v>
      </c>
      <c r="S560" s="98" t="s">
        <v>545</v>
      </c>
      <c r="T560" s="98"/>
      <c r="U560" s="98"/>
      <c r="V560" s="98" t="s">
        <v>1094</v>
      </c>
      <c r="W560" s="98" t="s">
        <v>1095</v>
      </c>
      <c r="X560" s="98"/>
      <c r="Y560" s="99">
        <v>43403.4919212963</v>
      </c>
      <c r="Z560" s="106" t="s">
        <v>548</v>
      </c>
      <c r="AA560" s="1" t="str">
        <f>IF(ISNA(VLOOKUP(C560,'Extract -prev'!C:I,6,0)),"Yes",IF(OR(VLOOKUP(C560,'Extract -prev'!C:I,6,0)="Closed",VLOOKUP(C560,'Extract -prev'!C:I,6,0)="Resolved"),"No","Yes"))</f>
        <v>No</v>
      </c>
      <c r="AB560" s="1" t="s">
        <v>548</v>
      </c>
    </row>
    <row r="561" spans="1:28" x14ac:dyDescent="0.25">
      <c r="A561" s="98" t="s">
        <v>676</v>
      </c>
      <c r="B561" s="98" t="s">
        <v>562</v>
      </c>
      <c r="C561" s="98" t="s">
        <v>3617</v>
      </c>
      <c r="D561" s="99">
        <v>43385.839537037034</v>
      </c>
      <c r="E561" s="99">
        <v>43388.83021990741</v>
      </c>
      <c r="F561" s="98" t="s">
        <v>916</v>
      </c>
      <c r="G561" s="98" t="s">
        <v>90</v>
      </c>
      <c r="H561" s="98" t="s">
        <v>573</v>
      </c>
      <c r="I561" s="98" t="s">
        <v>91</v>
      </c>
      <c r="J561" s="98" t="s">
        <v>1118</v>
      </c>
      <c r="K561" s="98" t="s">
        <v>3618</v>
      </c>
      <c r="L561" s="98" t="s">
        <v>3721</v>
      </c>
      <c r="M561" s="98" t="s">
        <v>793</v>
      </c>
      <c r="N561" s="98" t="s">
        <v>920</v>
      </c>
      <c r="O561" s="98" t="s">
        <v>921</v>
      </c>
      <c r="P561" s="98"/>
      <c r="Q561" s="98" t="s">
        <v>92</v>
      </c>
      <c r="R561" s="98" t="s">
        <v>544</v>
      </c>
      <c r="S561" s="98" t="s">
        <v>545</v>
      </c>
      <c r="T561" s="98"/>
      <c r="U561" s="98"/>
      <c r="V561" s="98" t="s">
        <v>1190</v>
      </c>
      <c r="W561" s="98" t="s">
        <v>1191</v>
      </c>
      <c r="X561" s="98"/>
      <c r="Y561" s="99">
        <v>43399.509594907409</v>
      </c>
      <c r="Z561" s="106" t="s">
        <v>548</v>
      </c>
      <c r="AA561" s="1" t="str">
        <f>IF(ISNA(VLOOKUP(C561,'Extract -prev'!C:I,6,0)),"Yes",IF(OR(VLOOKUP(C561,'Extract -prev'!C:I,6,0)="Closed",VLOOKUP(C561,'Extract -prev'!C:I,6,0)="Resolved"),"No","Yes"))</f>
        <v>No</v>
      </c>
      <c r="AB561" s="1" t="s">
        <v>548</v>
      </c>
    </row>
    <row r="562" spans="1:28" x14ac:dyDescent="0.25">
      <c r="A562" s="98" t="s">
        <v>676</v>
      </c>
      <c r="B562" s="98" t="s">
        <v>562</v>
      </c>
      <c r="C562" s="98" t="s">
        <v>3398</v>
      </c>
      <c r="D562" s="99">
        <v>43385.798703703702</v>
      </c>
      <c r="E562" s="99">
        <v>43388.893148148149</v>
      </c>
      <c r="F562" s="98" t="s">
        <v>843</v>
      </c>
      <c r="G562" s="98" t="s">
        <v>90</v>
      </c>
      <c r="H562" s="98" t="s">
        <v>573</v>
      </c>
      <c r="I562" s="98" t="s">
        <v>91</v>
      </c>
      <c r="J562" s="98" t="s">
        <v>1118</v>
      </c>
      <c r="K562" s="98" t="s">
        <v>3399</v>
      </c>
      <c r="L562" s="98" t="s">
        <v>3725</v>
      </c>
      <c r="M562" s="98" t="s">
        <v>793</v>
      </c>
      <c r="N562" s="98" t="s">
        <v>40</v>
      </c>
      <c r="O562" s="98" t="s">
        <v>732</v>
      </c>
      <c r="P562" s="98"/>
      <c r="Q562" s="98" t="s">
        <v>92</v>
      </c>
      <c r="R562" s="98" t="s">
        <v>544</v>
      </c>
      <c r="S562" s="98" t="s">
        <v>545</v>
      </c>
      <c r="T562" s="98"/>
      <c r="U562" s="98"/>
      <c r="V562" s="98" t="s">
        <v>1176</v>
      </c>
      <c r="W562" s="98" t="s">
        <v>1433</v>
      </c>
      <c r="X562" s="98"/>
      <c r="Y562" s="99">
        <v>43399.507222222222</v>
      </c>
      <c r="Z562" s="106" t="s">
        <v>548</v>
      </c>
      <c r="AA562" s="1" t="str">
        <f>IF(ISNA(VLOOKUP(C562,'Extract -prev'!C:I,6,0)),"Yes",IF(OR(VLOOKUP(C562,'Extract -prev'!C:I,6,0)="Closed",VLOOKUP(C562,'Extract -prev'!C:I,6,0)="Resolved"),"No","Yes"))</f>
        <v>No</v>
      </c>
      <c r="AB562" s="1" t="s">
        <v>548</v>
      </c>
    </row>
    <row r="563" spans="1:28" x14ac:dyDescent="0.25">
      <c r="A563" s="98" t="s">
        <v>676</v>
      </c>
      <c r="B563" s="98" t="s">
        <v>562</v>
      </c>
      <c r="C563" s="98" t="s">
        <v>3400</v>
      </c>
      <c r="D563" s="99">
        <v>43385.779293981483</v>
      </c>
      <c r="E563" s="99">
        <v>43388.671168981484</v>
      </c>
      <c r="F563" s="98" t="s">
        <v>830</v>
      </c>
      <c r="G563" s="98" t="s">
        <v>90</v>
      </c>
      <c r="H563" s="98" t="s">
        <v>573</v>
      </c>
      <c r="I563" s="98" t="s">
        <v>91</v>
      </c>
      <c r="J563" s="98" t="s">
        <v>1118</v>
      </c>
      <c r="K563" s="98" t="s">
        <v>3401</v>
      </c>
      <c r="L563" s="98" t="s">
        <v>3542</v>
      </c>
      <c r="M563" s="98" t="s">
        <v>793</v>
      </c>
      <c r="N563" s="98" t="s">
        <v>40</v>
      </c>
      <c r="O563" s="98" t="s">
        <v>2210</v>
      </c>
      <c r="P563" s="98"/>
      <c r="Q563" s="98" t="s">
        <v>92</v>
      </c>
      <c r="R563" s="98" t="s">
        <v>544</v>
      </c>
      <c r="S563" s="98" t="s">
        <v>545</v>
      </c>
      <c r="T563" s="98"/>
      <c r="U563" s="98"/>
      <c r="V563" s="98" t="s">
        <v>1260</v>
      </c>
      <c r="W563" s="98" t="s">
        <v>1006</v>
      </c>
      <c r="X563" s="98"/>
      <c r="Y563" s="99">
        <v>43399.5075462963</v>
      </c>
      <c r="Z563" s="106" t="s">
        <v>548</v>
      </c>
      <c r="AA563" s="1" t="str">
        <f>IF(ISNA(VLOOKUP(C563,'Extract -prev'!C:I,6,0)),"Yes",IF(OR(VLOOKUP(C563,'Extract -prev'!C:I,6,0)="Closed",VLOOKUP(C563,'Extract -prev'!C:I,6,0)="Resolved"),"No","Yes"))</f>
        <v>No</v>
      </c>
      <c r="AB563" s="1" t="s">
        <v>548</v>
      </c>
    </row>
    <row r="564" spans="1:28" x14ac:dyDescent="0.25">
      <c r="A564" s="98" t="s">
        <v>676</v>
      </c>
      <c r="B564" s="98" t="s">
        <v>562</v>
      </c>
      <c r="C564" s="98" t="s">
        <v>3402</v>
      </c>
      <c r="D564" s="99">
        <v>43385.747164351851</v>
      </c>
      <c r="E564" s="99">
        <v>43398.65347222222</v>
      </c>
      <c r="F564" s="98" t="s">
        <v>1493</v>
      </c>
      <c r="G564" s="98" t="s">
        <v>90</v>
      </c>
      <c r="H564" s="98" t="s">
        <v>1341</v>
      </c>
      <c r="I564" s="98" t="s">
        <v>91</v>
      </c>
      <c r="J564" s="98" t="s">
        <v>1118</v>
      </c>
      <c r="K564" s="98" t="s">
        <v>3403</v>
      </c>
      <c r="L564" s="98" t="s">
        <v>5210</v>
      </c>
      <c r="M564" s="98" t="s">
        <v>793</v>
      </c>
      <c r="N564" s="98" t="s">
        <v>40</v>
      </c>
      <c r="O564" s="98" t="s">
        <v>602</v>
      </c>
      <c r="P564" s="98"/>
      <c r="Q564" s="98" t="s">
        <v>92</v>
      </c>
      <c r="R564" s="98" t="s">
        <v>544</v>
      </c>
      <c r="S564" s="98" t="s">
        <v>545</v>
      </c>
      <c r="T564" s="98"/>
      <c r="U564" s="98"/>
      <c r="V564" s="98" t="s">
        <v>1260</v>
      </c>
      <c r="W564" s="98" t="s">
        <v>1006</v>
      </c>
      <c r="X564" s="98"/>
      <c r="Y564" s="99">
        <v>43398.653749999998</v>
      </c>
      <c r="Z564" s="106" t="s">
        <v>548</v>
      </c>
      <c r="AA564" s="1" t="str">
        <f>IF(ISNA(VLOOKUP(C564,'Extract -prev'!C:I,6,0)),"Yes",IF(OR(VLOOKUP(C564,'Extract -prev'!C:I,6,0)="Closed",VLOOKUP(C564,'Extract -prev'!C:I,6,0)="Resolved"),"No","Yes"))</f>
        <v>No</v>
      </c>
      <c r="AB564" s="1" t="s">
        <v>548</v>
      </c>
    </row>
    <row r="565" spans="1:28" x14ac:dyDescent="0.25">
      <c r="A565" s="98" t="s">
        <v>676</v>
      </c>
      <c r="B565" s="98" t="s">
        <v>562</v>
      </c>
      <c r="C565" s="98" t="s">
        <v>3302</v>
      </c>
      <c r="D565" s="99">
        <v>43385.110451388886</v>
      </c>
      <c r="E565" s="99">
        <v>43385.784444444442</v>
      </c>
      <c r="F565" s="98" t="s">
        <v>916</v>
      </c>
      <c r="G565" s="98" t="s">
        <v>90</v>
      </c>
      <c r="H565" s="98" t="s">
        <v>573</v>
      </c>
      <c r="I565" s="98" t="s">
        <v>91</v>
      </c>
      <c r="J565" s="98" t="s">
        <v>1118</v>
      </c>
      <c r="K565" s="98" t="s">
        <v>3303</v>
      </c>
      <c r="L565" s="98" t="s">
        <v>3304</v>
      </c>
      <c r="M565" s="98" t="s">
        <v>793</v>
      </c>
      <c r="N565" s="98" t="s">
        <v>929</v>
      </c>
      <c r="O565" s="98" t="s">
        <v>939</v>
      </c>
      <c r="P565" s="98"/>
      <c r="Q565" s="98" t="s">
        <v>92</v>
      </c>
      <c r="R565" s="98" t="s">
        <v>544</v>
      </c>
      <c r="S565" s="98" t="s">
        <v>545</v>
      </c>
      <c r="T565" s="98"/>
      <c r="U565" s="98"/>
      <c r="V565" s="98" t="s">
        <v>966</v>
      </c>
      <c r="W565" s="98" t="s">
        <v>967</v>
      </c>
      <c r="X565" s="98"/>
      <c r="Y565" s="99">
        <v>43397.500960648147</v>
      </c>
      <c r="Z565" s="106" t="s">
        <v>548</v>
      </c>
      <c r="AA565" s="1" t="str">
        <f>IF(ISNA(VLOOKUP(C565,'Extract -prev'!C:I,6,0)),"Yes",IF(OR(VLOOKUP(C565,'Extract -prev'!C:I,6,0)="Closed",VLOOKUP(C565,'Extract -prev'!C:I,6,0)="Resolved"),"No","Yes"))</f>
        <v>No</v>
      </c>
      <c r="AB565" s="1" t="s">
        <v>548</v>
      </c>
    </row>
    <row r="566" spans="1:28" x14ac:dyDescent="0.25">
      <c r="A566" s="98" t="s">
        <v>676</v>
      </c>
      <c r="B566" s="98" t="s">
        <v>562</v>
      </c>
      <c r="C566" s="98" t="s">
        <v>3305</v>
      </c>
      <c r="D566" s="99">
        <v>43385.188287037039</v>
      </c>
      <c r="E566" s="99">
        <v>43385.593449074076</v>
      </c>
      <c r="F566" s="98" t="s">
        <v>872</v>
      </c>
      <c r="G566" s="98" t="s">
        <v>90</v>
      </c>
      <c r="H566" s="98" t="s">
        <v>573</v>
      </c>
      <c r="I566" s="98" t="s">
        <v>91</v>
      </c>
      <c r="J566" s="98" t="s">
        <v>1118</v>
      </c>
      <c r="K566" s="98" t="s">
        <v>3306</v>
      </c>
      <c r="L566" s="98" t="s">
        <v>3307</v>
      </c>
      <c r="M566" s="98" t="s">
        <v>793</v>
      </c>
      <c r="N566" s="98" t="s">
        <v>41</v>
      </c>
      <c r="O566" s="98" t="s">
        <v>1215</v>
      </c>
      <c r="P566" s="98"/>
      <c r="Q566" s="98" t="s">
        <v>92</v>
      </c>
      <c r="R566" s="98" t="s">
        <v>544</v>
      </c>
      <c r="S566" s="98" t="s">
        <v>545</v>
      </c>
      <c r="T566" s="98"/>
      <c r="U566" s="98"/>
      <c r="V566" s="98" t="s">
        <v>1321</v>
      </c>
      <c r="W566" s="98" t="s">
        <v>964</v>
      </c>
      <c r="X566" s="98"/>
      <c r="Y566" s="99">
        <v>43397.494328703702</v>
      </c>
      <c r="Z566" s="106" t="s">
        <v>548</v>
      </c>
      <c r="AA566" s="1" t="str">
        <f>IF(ISNA(VLOOKUP(C566,'Extract -prev'!C:I,6,0)),"Yes",IF(OR(VLOOKUP(C566,'Extract -prev'!C:I,6,0)="Closed",VLOOKUP(C566,'Extract -prev'!C:I,6,0)="Resolved"),"No","Yes"))</f>
        <v>No</v>
      </c>
      <c r="AB566" s="1" t="s">
        <v>548</v>
      </c>
    </row>
    <row r="567" spans="1:28" x14ac:dyDescent="0.25">
      <c r="A567" s="98" t="s">
        <v>676</v>
      </c>
      <c r="B567" s="98" t="s">
        <v>562</v>
      </c>
      <c r="C567" s="98" t="s">
        <v>3308</v>
      </c>
      <c r="D567" s="99">
        <v>43385.149212962962</v>
      </c>
      <c r="E567" s="99">
        <v>43385.635011574072</v>
      </c>
      <c r="F567" s="98" t="s">
        <v>1196</v>
      </c>
      <c r="G567" s="98" t="s">
        <v>90</v>
      </c>
      <c r="H567" s="98" t="s">
        <v>573</v>
      </c>
      <c r="I567" s="98" t="s">
        <v>91</v>
      </c>
      <c r="J567" s="98" t="s">
        <v>1118</v>
      </c>
      <c r="K567" s="98" t="s">
        <v>3309</v>
      </c>
      <c r="L567" s="98" t="s">
        <v>3310</v>
      </c>
      <c r="M567" s="98" t="s">
        <v>793</v>
      </c>
      <c r="N567" s="98" t="s">
        <v>41</v>
      </c>
      <c r="O567" s="98" t="s">
        <v>928</v>
      </c>
      <c r="P567" s="98"/>
      <c r="Q567" s="98" t="s">
        <v>92</v>
      </c>
      <c r="R567" s="98" t="s">
        <v>544</v>
      </c>
      <c r="S567" s="98" t="s">
        <v>545</v>
      </c>
      <c r="T567" s="98"/>
      <c r="U567" s="98"/>
      <c r="V567" s="98" t="s">
        <v>949</v>
      </c>
      <c r="W567" s="98" t="s">
        <v>2621</v>
      </c>
      <c r="X567" s="98"/>
      <c r="Y567" s="99">
        <v>43397.493634259263</v>
      </c>
      <c r="Z567" s="106" t="s">
        <v>548</v>
      </c>
      <c r="AA567" s="1" t="str">
        <f>IF(ISNA(VLOOKUP(C567,'Extract -prev'!C:I,6,0)),"Yes",IF(OR(VLOOKUP(C567,'Extract -prev'!C:I,6,0)="Closed",VLOOKUP(C567,'Extract -prev'!C:I,6,0)="Resolved"),"No","Yes"))</f>
        <v>No</v>
      </c>
      <c r="AB567" s="1" t="s">
        <v>548</v>
      </c>
    </row>
    <row r="568" spans="1:28" x14ac:dyDescent="0.25">
      <c r="A568" s="98" t="s">
        <v>676</v>
      </c>
      <c r="B568" s="98" t="s">
        <v>562</v>
      </c>
      <c r="C568" s="98" t="s">
        <v>3406</v>
      </c>
      <c r="D568" s="99">
        <v>43385.115335648145</v>
      </c>
      <c r="E568" s="99">
        <v>43388.612974537034</v>
      </c>
      <c r="F568" s="98" t="s">
        <v>833</v>
      </c>
      <c r="G568" s="98" t="s">
        <v>90</v>
      </c>
      <c r="H568" s="98" t="s">
        <v>573</v>
      </c>
      <c r="I568" s="98" t="s">
        <v>91</v>
      </c>
      <c r="J568" s="98" t="s">
        <v>1118</v>
      </c>
      <c r="K568" s="98" t="s">
        <v>3407</v>
      </c>
      <c r="L568" s="98" t="s">
        <v>2235</v>
      </c>
      <c r="M568" s="98" t="s">
        <v>793</v>
      </c>
      <c r="N568" s="98" t="s">
        <v>41</v>
      </c>
      <c r="O568" s="98" t="s">
        <v>1457</v>
      </c>
      <c r="P568" s="98"/>
      <c r="Q568" s="98" t="s">
        <v>92</v>
      </c>
      <c r="R568" s="98" t="s">
        <v>544</v>
      </c>
      <c r="S568" s="98" t="s">
        <v>545</v>
      </c>
      <c r="T568" s="98"/>
      <c r="U568" s="98"/>
      <c r="V568" s="98" t="s">
        <v>966</v>
      </c>
      <c r="W568" s="98" t="s">
        <v>967</v>
      </c>
      <c r="X568" s="98"/>
      <c r="Y568" s="99">
        <v>43399.504780092589</v>
      </c>
      <c r="Z568" s="106" t="s">
        <v>548</v>
      </c>
      <c r="AA568" s="1" t="str">
        <f>IF(ISNA(VLOOKUP(C568,'Extract -prev'!C:I,6,0)),"Yes",IF(OR(VLOOKUP(C568,'Extract -prev'!C:I,6,0)="Closed",VLOOKUP(C568,'Extract -prev'!C:I,6,0)="Resolved"),"No","Yes"))</f>
        <v>No</v>
      </c>
      <c r="AB568" s="1" t="s">
        <v>548</v>
      </c>
    </row>
    <row r="569" spans="1:28" x14ac:dyDescent="0.25">
      <c r="A569" s="98" t="s">
        <v>676</v>
      </c>
      <c r="B569" s="98" t="s">
        <v>562</v>
      </c>
      <c r="C569" s="98" t="s">
        <v>3408</v>
      </c>
      <c r="D569" s="99">
        <v>43385.106458333335</v>
      </c>
      <c r="E569" s="99">
        <v>43390.108611111114</v>
      </c>
      <c r="F569" s="98" t="s">
        <v>1493</v>
      </c>
      <c r="G569" s="98" t="s">
        <v>90</v>
      </c>
      <c r="H569" s="98" t="s">
        <v>573</v>
      </c>
      <c r="I569" s="98" t="s">
        <v>91</v>
      </c>
      <c r="J569" s="98" t="s">
        <v>1118</v>
      </c>
      <c r="K569" s="98" t="s">
        <v>3409</v>
      </c>
      <c r="L569" s="98" t="s">
        <v>3956</v>
      </c>
      <c r="M569" s="98" t="s">
        <v>793</v>
      </c>
      <c r="N569" s="98" t="s">
        <v>41</v>
      </c>
      <c r="O569" s="98" t="s">
        <v>1215</v>
      </c>
      <c r="P569" s="98"/>
      <c r="Q569" s="98" t="s">
        <v>92</v>
      </c>
      <c r="R569" s="98" t="s">
        <v>544</v>
      </c>
      <c r="S569" s="98" t="s">
        <v>545</v>
      </c>
      <c r="T569" s="98"/>
      <c r="U569" s="98"/>
      <c r="V569" s="98" t="s">
        <v>966</v>
      </c>
      <c r="W569" s="98" t="s">
        <v>967</v>
      </c>
      <c r="X569" s="98"/>
      <c r="Y569" s="99">
        <v>43400.504120370373</v>
      </c>
      <c r="Z569" s="106" t="s">
        <v>548</v>
      </c>
      <c r="AA569" s="1" t="str">
        <f>IF(ISNA(VLOOKUP(C569,'Extract -prev'!C:I,6,0)),"Yes",IF(OR(VLOOKUP(C569,'Extract -prev'!C:I,6,0)="Closed",VLOOKUP(C569,'Extract -prev'!C:I,6,0)="Resolved"),"No","Yes"))</f>
        <v>No</v>
      </c>
      <c r="AB569" s="1" t="s">
        <v>548</v>
      </c>
    </row>
    <row r="570" spans="1:28" x14ac:dyDescent="0.25">
      <c r="A570" s="98" t="s">
        <v>676</v>
      </c>
      <c r="B570" s="98" t="s">
        <v>562</v>
      </c>
      <c r="C570" s="98" t="s">
        <v>3311</v>
      </c>
      <c r="D570" s="99">
        <v>43385.102106481485</v>
      </c>
      <c r="E570" s="99">
        <v>43385.786469907405</v>
      </c>
      <c r="F570" s="98" t="s">
        <v>933</v>
      </c>
      <c r="G570" s="98" t="s">
        <v>90</v>
      </c>
      <c r="H570" s="98" t="s">
        <v>573</v>
      </c>
      <c r="I570" s="98" t="s">
        <v>91</v>
      </c>
      <c r="J570" s="98" t="s">
        <v>1118</v>
      </c>
      <c r="K570" s="98" t="s">
        <v>3312</v>
      </c>
      <c r="L570" s="98" t="s">
        <v>3313</v>
      </c>
      <c r="M570" s="98" t="s">
        <v>793</v>
      </c>
      <c r="N570" s="98" t="s">
        <v>929</v>
      </c>
      <c r="O570" s="98" t="s">
        <v>1241</v>
      </c>
      <c r="P570" s="98"/>
      <c r="Q570" s="98" t="s">
        <v>92</v>
      </c>
      <c r="R570" s="98" t="s">
        <v>544</v>
      </c>
      <c r="S570" s="98" t="s">
        <v>545</v>
      </c>
      <c r="T570" s="98"/>
      <c r="U570" s="98"/>
      <c r="V570" s="98" t="s">
        <v>1321</v>
      </c>
      <c r="W570" s="98" t="s">
        <v>964</v>
      </c>
      <c r="X570" s="98"/>
      <c r="Y570" s="99">
        <v>43397.493078703701</v>
      </c>
      <c r="Z570" s="106" t="s">
        <v>548</v>
      </c>
      <c r="AA570" s="1" t="str">
        <f>IF(ISNA(VLOOKUP(C570,'Extract -prev'!C:I,6,0)),"Yes",IF(OR(VLOOKUP(C570,'Extract -prev'!C:I,6,0)="Closed",VLOOKUP(C570,'Extract -prev'!C:I,6,0)="Resolved"),"No","Yes"))</f>
        <v>No</v>
      </c>
      <c r="AB570" s="1" t="s">
        <v>548</v>
      </c>
    </row>
    <row r="571" spans="1:28" x14ac:dyDescent="0.25">
      <c r="A571" s="98" t="s">
        <v>676</v>
      </c>
      <c r="B571" s="98" t="s">
        <v>562</v>
      </c>
      <c r="C571" s="98" t="s">
        <v>3314</v>
      </c>
      <c r="D571" s="99">
        <v>43385.104074074072</v>
      </c>
      <c r="E571" s="99">
        <v>43385.651180555556</v>
      </c>
      <c r="F571" s="98" t="s">
        <v>843</v>
      </c>
      <c r="G571" s="98" t="s">
        <v>90</v>
      </c>
      <c r="H571" s="98" t="s">
        <v>573</v>
      </c>
      <c r="I571" s="98" t="s">
        <v>91</v>
      </c>
      <c r="J571" s="98" t="s">
        <v>1118</v>
      </c>
      <c r="K571" s="98" t="s">
        <v>3315</v>
      </c>
      <c r="L571" s="98" t="s">
        <v>3316</v>
      </c>
      <c r="M571" s="98" t="s">
        <v>793</v>
      </c>
      <c r="N571" s="98" t="s">
        <v>929</v>
      </c>
      <c r="O571" s="98" t="s">
        <v>1241</v>
      </c>
      <c r="P571" s="98"/>
      <c r="Q571" s="98" t="s">
        <v>92</v>
      </c>
      <c r="R571" s="98" t="s">
        <v>544</v>
      </c>
      <c r="S571" s="98" t="s">
        <v>545</v>
      </c>
      <c r="T571" s="98"/>
      <c r="U571" s="98"/>
      <c r="V571" s="98" t="s">
        <v>966</v>
      </c>
      <c r="W571" s="98" t="s">
        <v>967</v>
      </c>
      <c r="X571" s="98"/>
      <c r="Y571" s="99">
        <v>43397.500810185185</v>
      </c>
      <c r="Z571" s="106" t="s">
        <v>548</v>
      </c>
      <c r="AA571" s="1" t="str">
        <f>IF(ISNA(VLOOKUP(C571,'Extract -prev'!C:I,6,0)),"Yes",IF(OR(VLOOKUP(C571,'Extract -prev'!C:I,6,0)="Closed",VLOOKUP(C571,'Extract -prev'!C:I,6,0)="Resolved"),"No","Yes"))</f>
        <v>No</v>
      </c>
      <c r="AB571" s="1" t="s">
        <v>548</v>
      </c>
    </row>
    <row r="572" spans="1:28" x14ac:dyDescent="0.25">
      <c r="A572" s="98" t="s">
        <v>676</v>
      </c>
      <c r="B572" s="98" t="s">
        <v>562</v>
      </c>
      <c r="C572" s="98" t="s">
        <v>3317</v>
      </c>
      <c r="D572" s="99">
        <v>43385.101307870369</v>
      </c>
      <c r="E572" s="99">
        <v>43385.101782407408</v>
      </c>
      <c r="F572" s="98"/>
      <c r="G572" s="98" t="s">
        <v>90</v>
      </c>
      <c r="H572" s="98" t="s">
        <v>943</v>
      </c>
      <c r="I572" s="98" t="s">
        <v>91</v>
      </c>
      <c r="J572" s="98" t="s">
        <v>1118</v>
      </c>
      <c r="K572" s="98" t="s">
        <v>3318</v>
      </c>
      <c r="L572" s="98"/>
      <c r="M572" s="98"/>
      <c r="N572" s="98"/>
      <c r="O572" s="98"/>
      <c r="P572" s="98"/>
      <c r="Q572" s="98" t="s">
        <v>92</v>
      </c>
      <c r="R572" s="98" t="s">
        <v>544</v>
      </c>
      <c r="S572" s="98" t="s">
        <v>545</v>
      </c>
      <c r="T572" s="98"/>
      <c r="U572" s="98"/>
      <c r="V572" s="98" t="s">
        <v>966</v>
      </c>
      <c r="W572" s="98" t="s">
        <v>967</v>
      </c>
      <c r="X572" s="98"/>
      <c r="Y572" s="99">
        <v>43385.101956018516</v>
      </c>
      <c r="Z572" s="106" t="s">
        <v>548</v>
      </c>
      <c r="AA572" s="1"/>
      <c r="AB572" s="1" t="s">
        <v>548</v>
      </c>
    </row>
    <row r="573" spans="1:28" x14ac:dyDescent="0.25">
      <c r="A573" s="98" t="s">
        <v>676</v>
      </c>
      <c r="B573" s="98" t="s">
        <v>562</v>
      </c>
      <c r="C573" s="98" t="s">
        <v>3319</v>
      </c>
      <c r="D573" s="99">
        <v>43385.081111111111</v>
      </c>
      <c r="E573" s="99">
        <v>43385.793043981481</v>
      </c>
      <c r="F573" s="98" t="s">
        <v>911</v>
      </c>
      <c r="G573" s="98" t="s">
        <v>90</v>
      </c>
      <c r="H573" s="98" t="s">
        <v>573</v>
      </c>
      <c r="I573" s="98" t="s">
        <v>91</v>
      </c>
      <c r="J573" s="98" t="s">
        <v>1118</v>
      </c>
      <c r="K573" s="98" t="s">
        <v>3320</v>
      </c>
      <c r="L573" s="98" t="s">
        <v>3321</v>
      </c>
      <c r="M573" s="98" t="s">
        <v>793</v>
      </c>
      <c r="N573" s="98" t="s">
        <v>40</v>
      </c>
      <c r="O573" s="98" t="s">
        <v>2210</v>
      </c>
      <c r="P573" s="98"/>
      <c r="Q573" s="98" t="s">
        <v>92</v>
      </c>
      <c r="R573" s="98" t="s">
        <v>544</v>
      </c>
      <c r="S573" s="98" t="s">
        <v>545</v>
      </c>
      <c r="T573" s="98"/>
      <c r="U573" s="98"/>
      <c r="V573" s="98" t="s">
        <v>1190</v>
      </c>
      <c r="W573" s="98" t="s">
        <v>1191</v>
      </c>
      <c r="X573" s="98"/>
      <c r="Y573" s="99">
        <v>43397.499791666669</v>
      </c>
      <c r="Z573" s="106" t="s">
        <v>548</v>
      </c>
      <c r="AA573" s="1" t="str">
        <f>IF(ISNA(VLOOKUP(C573,'Extract -prev'!C:I,6,0)),"Yes",IF(OR(VLOOKUP(C573,'Extract -prev'!C:I,6,0)="Closed",VLOOKUP(C573,'Extract -prev'!C:I,6,0)="Resolved"),"No","Yes"))</f>
        <v>No</v>
      </c>
      <c r="AB573" s="1" t="s">
        <v>548</v>
      </c>
    </row>
    <row r="574" spans="1:28" x14ac:dyDescent="0.25">
      <c r="A574" s="98" t="s">
        <v>676</v>
      </c>
      <c r="B574" s="98" t="s">
        <v>562</v>
      </c>
      <c r="C574" s="98" t="s">
        <v>3322</v>
      </c>
      <c r="D574" s="99">
        <v>43385.047349537039</v>
      </c>
      <c r="E574" s="99">
        <v>43385.798611111109</v>
      </c>
      <c r="F574" s="98" t="s">
        <v>911</v>
      </c>
      <c r="G574" s="98" t="s">
        <v>90</v>
      </c>
      <c r="H574" s="98" t="s">
        <v>573</v>
      </c>
      <c r="I574" s="98" t="s">
        <v>91</v>
      </c>
      <c r="J574" s="98" t="s">
        <v>1118</v>
      </c>
      <c r="K574" s="98" t="s">
        <v>3323</v>
      </c>
      <c r="L574" s="98" t="s">
        <v>3324</v>
      </c>
      <c r="M574" s="98" t="s">
        <v>793</v>
      </c>
      <c r="N574" s="98" t="s">
        <v>40</v>
      </c>
      <c r="O574" s="98" t="s">
        <v>1360</v>
      </c>
      <c r="P574" s="98"/>
      <c r="Q574" s="98" t="s">
        <v>92</v>
      </c>
      <c r="R574" s="98" t="s">
        <v>544</v>
      </c>
      <c r="S574" s="98" t="s">
        <v>545</v>
      </c>
      <c r="T574" s="98"/>
      <c r="U574" s="98"/>
      <c r="V574" s="98" t="s">
        <v>1254</v>
      </c>
      <c r="W574" s="98" t="s">
        <v>1255</v>
      </c>
      <c r="X574" s="98"/>
      <c r="Y574" s="99">
        <v>43397.498761574076</v>
      </c>
      <c r="Z574" s="106" t="s">
        <v>548</v>
      </c>
      <c r="AA574" s="1" t="str">
        <f>IF(ISNA(VLOOKUP(C574,'Extract -prev'!C:I,6,0)),"Yes",IF(OR(VLOOKUP(C574,'Extract -prev'!C:I,6,0)="Closed",VLOOKUP(C574,'Extract -prev'!C:I,6,0)="Resolved"),"No","Yes"))</f>
        <v>No</v>
      </c>
      <c r="AB574" s="1" t="s">
        <v>548</v>
      </c>
    </row>
    <row r="575" spans="1:28" x14ac:dyDescent="0.25">
      <c r="A575" s="98" t="s">
        <v>676</v>
      </c>
      <c r="B575" s="98" t="s">
        <v>562</v>
      </c>
      <c r="C575" s="98" t="s">
        <v>3412</v>
      </c>
      <c r="D575" s="99">
        <v>43385.202048611114</v>
      </c>
      <c r="E575" s="99">
        <v>43388.697476851848</v>
      </c>
      <c r="F575" s="98" t="s">
        <v>1100</v>
      </c>
      <c r="G575" s="98" t="s">
        <v>90</v>
      </c>
      <c r="H575" s="98" t="s">
        <v>573</v>
      </c>
      <c r="I575" s="98" t="s">
        <v>91</v>
      </c>
      <c r="J575" s="98" t="s">
        <v>1118</v>
      </c>
      <c r="K575" s="98" t="s">
        <v>3413</v>
      </c>
      <c r="L575" s="98" t="s">
        <v>3543</v>
      </c>
      <c r="M575" s="98" t="s">
        <v>793</v>
      </c>
      <c r="N575" s="98" t="s">
        <v>41</v>
      </c>
      <c r="O575" s="98" t="s">
        <v>1104</v>
      </c>
      <c r="P575" s="98"/>
      <c r="Q575" s="98" t="s">
        <v>92</v>
      </c>
      <c r="R575" s="98" t="s">
        <v>544</v>
      </c>
      <c r="S575" s="98" t="s">
        <v>545</v>
      </c>
      <c r="T575" s="98"/>
      <c r="U575" s="98"/>
      <c r="V575" s="98" t="s">
        <v>1321</v>
      </c>
      <c r="W575" s="98" t="s">
        <v>964</v>
      </c>
      <c r="X575" s="98"/>
      <c r="Y575" s="99">
        <v>43399.505844907406</v>
      </c>
      <c r="Z575" s="106" t="s">
        <v>548</v>
      </c>
      <c r="AA575" s="1" t="str">
        <f>IF(ISNA(VLOOKUP(C575,'Extract -prev'!C:I,6,0)),"Yes",IF(OR(VLOOKUP(C575,'Extract -prev'!C:I,6,0)="Closed",VLOOKUP(C575,'Extract -prev'!C:I,6,0)="Resolved"),"No","Yes"))</f>
        <v>No</v>
      </c>
      <c r="AB575" s="1" t="s">
        <v>548</v>
      </c>
    </row>
    <row r="576" spans="1:28" x14ac:dyDescent="0.25">
      <c r="A576" s="98" t="s">
        <v>676</v>
      </c>
      <c r="B576" s="98" t="s">
        <v>562</v>
      </c>
      <c r="C576" s="98" t="s">
        <v>3325</v>
      </c>
      <c r="D576" s="99">
        <v>43385.194456018522</v>
      </c>
      <c r="E576" s="99">
        <v>43385.598287037035</v>
      </c>
      <c r="F576" s="98" t="s">
        <v>872</v>
      </c>
      <c r="G576" s="98" t="s">
        <v>90</v>
      </c>
      <c r="H576" s="98" t="s">
        <v>573</v>
      </c>
      <c r="I576" s="98" t="s">
        <v>91</v>
      </c>
      <c r="J576" s="98" t="s">
        <v>1118</v>
      </c>
      <c r="K576" s="98" t="s">
        <v>3326</v>
      </c>
      <c r="L576" s="98" t="s">
        <v>3327</v>
      </c>
      <c r="M576" s="98" t="s">
        <v>793</v>
      </c>
      <c r="N576" s="98" t="s">
        <v>41</v>
      </c>
      <c r="O576" s="98" t="s">
        <v>1115</v>
      </c>
      <c r="P576" s="98"/>
      <c r="Q576" s="98" t="s">
        <v>92</v>
      </c>
      <c r="R576" s="98" t="s">
        <v>544</v>
      </c>
      <c r="S576" s="98" t="s">
        <v>545</v>
      </c>
      <c r="T576" s="98"/>
      <c r="U576" s="98"/>
      <c r="V576" s="98" t="s">
        <v>1321</v>
      </c>
      <c r="W576" s="98" t="s">
        <v>964</v>
      </c>
      <c r="X576" s="98"/>
      <c r="Y576" s="99">
        <v>43397.506145833337</v>
      </c>
      <c r="Z576" s="106" t="s">
        <v>548</v>
      </c>
      <c r="AA576" s="1" t="str">
        <f>IF(ISNA(VLOOKUP(C576,'Extract -prev'!C:I,6,0)),"Yes",IF(OR(VLOOKUP(C576,'Extract -prev'!C:I,6,0)="Closed",VLOOKUP(C576,'Extract -prev'!C:I,6,0)="Resolved"),"No","Yes"))</f>
        <v>No</v>
      </c>
      <c r="AB576" s="1" t="s">
        <v>548</v>
      </c>
    </row>
    <row r="577" spans="1:28" x14ac:dyDescent="0.25">
      <c r="A577" s="98" t="s">
        <v>676</v>
      </c>
      <c r="B577" s="98" t="s">
        <v>562</v>
      </c>
      <c r="C577" s="98" t="s">
        <v>3414</v>
      </c>
      <c r="D577" s="99">
        <v>43385.160671296297</v>
      </c>
      <c r="E577" s="99">
        <v>43390.121203703704</v>
      </c>
      <c r="F577" s="98" t="s">
        <v>1493</v>
      </c>
      <c r="G577" s="98" t="s">
        <v>90</v>
      </c>
      <c r="H577" s="98" t="s">
        <v>573</v>
      </c>
      <c r="I577" s="98" t="s">
        <v>91</v>
      </c>
      <c r="J577" s="98" t="s">
        <v>1118</v>
      </c>
      <c r="K577" s="98" t="s">
        <v>3415</v>
      </c>
      <c r="L577" s="98" t="s">
        <v>3957</v>
      </c>
      <c r="M577" s="98" t="s">
        <v>793</v>
      </c>
      <c r="N577" s="98" t="s">
        <v>41</v>
      </c>
      <c r="O577" s="98" t="s">
        <v>1115</v>
      </c>
      <c r="P577" s="98"/>
      <c r="Q577" s="98" t="s">
        <v>92</v>
      </c>
      <c r="R577" s="98" t="s">
        <v>544</v>
      </c>
      <c r="S577" s="98" t="s">
        <v>545</v>
      </c>
      <c r="T577" s="98"/>
      <c r="U577" s="98"/>
      <c r="V577" s="98" t="s">
        <v>1321</v>
      </c>
      <c r="W577" s="98" t="s">
        <v>964</v>
      </c>
      <c r="X577" s="98"/>
      <c r="Y577" s="99">
        <v>43400.504872685182</v>
      </c>
      <c r="Z577" s="106" t="s">
        <v>548</v>
      </c>
      <c r="AA577" s="1" t="str">
        <f>IF(ISNA(VLOOKUP(C577,'Extract -prev'!C:I,6,0)),"Yes",IF(OR(VLOOKUP(C577,'Extract -prev'!C:I,6,0)="Closed",VLOOKUP(C577,'Extract -prev'!C:I,6,0)="Resolved"),"No","Yes"))</f>
        <v>No</v>
      </c>
      <c r="AB577" s="1" t="s">
        <v>548</v>
      </c>
    </row>
    <row r="578" spans="1:28" x14ac:dyDescent="0.25">
      <c r="A578" s="98" t="s">
        <v>676</v>
      </c>
      <c r="B578" s="98" t="s">
        <v>562</v>
      </c>
      <c r="C578" s="98" t="s">
        <v>3416</v>
      </c>
      <c r="D578" s="99">
        <v>43385.101388888892</v>
      </c>
      <c r="E578" s="99">
        <v>43388.626793981479</v>
      </c>
      <c r="F578" s="98" t="s">
        <v>833</v>
      </c>
      <c r="G578" s="98" t="s">
        <v>90</v>
      </c>
      <c r="H578" s="98" t="s">
        <v>573</v>
      </c>
      <c r="I578" s="98" t="s">
        <v>91</v>
      </c>
      <c r="J578" s="98" t="s">
        <v>1118</v>
      </c>
      <c r="K578" s="98" t="s">
        <v>3417</v>
      </c>
      <c r="L578" s="98" t="s">
        <v>3544</v>
      </c>
      <c r="M578" s="98" t="s">
        <v>793</v>
      </c>
      <c r="N578" s="98" t="s">
        <v>40</v>
      </c>
      <c r="O578" s="98" t="s">
        <v>1360</v>
      </c>
      <c r="P578" s="98"/>
      <c r="Q578" s="98" t="s">
        <v>92</v>
      </c>
      <c r="R578" s="98" t="s">
        <v>544</v>
      </c>
      <c r="S578" s="98" t="s">
        <v>545</v>
      </c>
      <c r="T578" s="98"/>
      <c r="U578" s="98"/>
      <c r="V578" s="98" t="s">
        <v>2628</v>
      </c>
      <c r="W578" s="98" t="s">
        <v>2629</v>
      </c>
      <c r="X578" s="98"/>
      <c r="Y578" s="99">
        <v>43399.504479166666</v>
      </c>
      <c r="Z578" s="106" t="s">
        <v>548</v>
      </c>
      <c r="AA578" s="1" t="str">
        <f>IF(ISNA(VLOOKUP(C578,'Extract -prev'!C:I,6,0)),"Yes",IF(OR(VLOOKUP(C578,'Extract -prev'!C:I,6,0)="Closed",VLOOKUP(C578,'Extract -prev'!C:I,6,0)="Resolved"),"No","Yes"))</f>
        <v>No</v>
      </c>
      <c r="AB578" s="1" t="s">
        <v>548</v>
      </c>
    </row>
    <row r="579" spans="1:28" x14ac:dyDescent="0.25">
      <c r="A579" s="98" t="s">
        <v>676</v>
      </c>
      <c r="B579" s="98" t="s">
        <v>562</v>
      </c>
      <c r="C579" s="98" t="s">
        <v>3328</v>
      </c>
      <c r="D579" s="99">
        <v>43385.09847222222</v>
      </c>
      <c r="E579" s="99">
        <v>43385.659189814818</v>
      </c>
      <c r="F579" s="98" t="s">
        <v>843</v>
      </c>
      <c r="G579" s="98" t="s">
        <v>90</v>
      </c>
      <c r="H579" s="98" t="s">
        <v>573</v>
      </c>
      <c r="I579" s="98" t="s">
        <v>91</v>
      </c>
      <c r="J579" s="98" t="s">
        <v>1118</v>
      </c>
      <c r="K579" s="98" t="s">
        <v>3329</v>
      </c>
      <c r="L579" s="98" t="s">
        <v>3330</v>
      </c>
      <c r="M579" s="98" t="s">
        <v>793</v>
      </c>
      <c r="N579" s="98" t="s">
        <v>41</v>
      </c>
      <c r="O579" s="98" t="s">
        <v>934</v>
      </c>
      <c r="P579" s="98"/>
      <c r="Q579" s="98" t="s">
        <v>92</v>
      </c>
      <c r="R579" s="98" t="s">
        <v>544</v>
      </c>
      <c r="S579" s="98" t="s">
        <v>545</v>
      </c>
      <c r="T579" s="98"/>
      <c r="U579" s="98"/>
      <c r="V579" s="98" t="s">
        <v>966</v>
      </c>
      <c r="W579" s="98" t="s">
        <v>967</v>
      </c>
      <c r="X579" s="98"/>
      <c r="Y579" s="99">
        <v>43397.488981481481</v>
      </c>
      <c r="Z579" s="106" t="s">
        <v>548</v>
      </c>
      <c r="AA579" s="1" t="str">
        <f>IF(ISNA(VLOOKUP(C579,'Extract -prev'!C:I,6,0)),"Yes",IF(OR(VLOOKUP(C579,'Extract -prev'!C:I,6,0)="Closed",VLOOKUP(C579,'Extract -prev'!C:I,6,0)="Resolved"),"No","Yes"))</f>
        <v>No</v>
      </c>
      <c r="AB579" s="1" t="s">
        <v>548</v>
      </c>
    </row>
    <row r="580" spans="1:28" x14ac:dyDescent="0.25">
      <c r="A580" s="98" t="s">
        <v>676</v>
      </c>
      <c r="B580" s="98" t="s">
        <v>562</v>
      </c>
      <c r="C580" s="98" t="s">
        <v>3418</v>
      </c>
      <c r="D580" s="99">
        <v>43385.089548611111</v>
      </c>
      <c r="E580" s="99">
        <v>43389.623425925929</v>
      </c>
      <c r="F580" s="98" t="s">
        <v>1192</v>
      </c>
      <c r="G580" s="98" t="s">
        <v>90</v>
      </c>
      <c r="H580" s="98" t="s">
        <v>573</v>
      </c>
      <c r="I580" s="98" t="s">
        <v>91</v>
      </c>
      <c r="J580" s="98" t="s">
        <v>1118</v>
      </c>
      <c r="K580" s="98" t="s">
        <v>3419</v>
      </c>
      <c r="L580" s="98" t="s">
        <v>3726</v>
      </c>
      <c r="M580" s="98" t="s">
        <v>793</v>
      </c>
      <c r="N580" s="98" t="s">
        <v>41</v>
      </c>
      <c r="O580" s="98" t="s">
        <v>944</v>
      </c>
      <c r="P580" s="98"/>
      <c r="Q580" s="98" t="s">
        <v>92</v>
      </c>
      <c r="R580" s="98" t="s">
        <v>544</v>
      </c>
      <c r="S580" s="98" t="s">
        <v>545</v>
      </c>
      <c r="T580" s="98"/>
      <c r="U580" s="98"/>
      <c r="V580" s="98" t="s">
        <v>966</v>
      </c>
      <c r="W580" s="98" t="s">
        <v>967</v>
      </c>
      <c r="X580" s="98"/>
      <c r="Y580" s="99">
        <v>43400.503738425927</v>
      </c>
      <c r="Z580" s="106" t="s">
        <v>548</v>
      </c>
      <c r="AA580" s="1" t="str">
        <f>IF(ISNA(VLOOKUP(C580,'Extract -prev'!C:I,6,0)),"Yes",IF(OR(VLOOKUP(C580,'Extract -prev'!C:I,6,0)="Closed",VLOOKUP(C580,'Extract -prev'!C:I,6,0)="Resolved"),"No","Yes"))</f>
        <v>No</v>
      </c>
      <c r="AB580" s="1" t="s">
        <v>548</v>
      </c>
    </row>
    <row r="581" spans="1:28" x14ac:dyDescent="0.25">
      <c r="A581" s="98" t="s">
        <v>676</v>
      </c>
      <c r="B581" s="98" t="s">
        <v>562</v>
      </c>
      <c r="C581" s="98" t="s">
        <v>3331</v>
      </c>
      <c r="D581" s="99">
        <v>43385.082916666666</v>
      </c>
      <c r="E581" s="99">
        <v>43385.083402777775</v>
      </c>
      <c r="F581" s="98"/>
      <c r="G581" s="98" t="s">
        <v>90</v>
      </c>
      <c r="H581" s="98" t="s">
        <v>943</v>
      </c>
      <c r="I581" s="98" t="s">
        <v>91</v>
      </c>
      <c r="J581" s="98" t="s">
        <v>1118</v>
      </c>
      <c r="K581" s="98" t="s">
        <v>3332</v>
      </c>
      <c r="L581" s="98"/>
      <c r="M581" s="98"/>
      <c r="N581" s="98"/>
      <c r="O581" s="98"/>
      <c r="P581" s="98"/>
      <c r="Q581" s="98" t="s">
        <v>92</v>
      </c>
      <c r="R581" s="98" t="s">
        <v>544</v>
      </c>
      <c r="S581" s="98" t="s">
        <v>545</v>
      </c>
      <c r="T581" s="98"/>
      <c r="U581" s="98"/>
      <c r="V581" s="98" t="s">
        <v>966</v>
      </c>
      <c r="W581" s="98" t="s">
        <v>967</v>
      </c>
      <c r="X581" s="98"/>
      <c r="Y581" s="99">
        <v>43385.083587962959</v>
      </c>
      <c r="Z581" s="106" t="s">
        <v>548</v>
      </c>
      <c r="AA581" s="1"/>
      <c r="AB581" s="1" t="s">
        <v>548</v>
      </c>
    </row>
    <row r="582" spans="1:28" x14ac:dyDescent="0.25">
      <c r="A582" s="98" t="s">
        <v>676</v>
      </c>
      <c r="B582" s="98" t="s">
        <v>562</v>
      </c>
      <c r="C582" s="98" t="s">
        <v>3333</v>
      </c>
      <c r="D582" s="99">
        <v>43385.079560185186</v>
      </c>
      <c r="E582" s="99">
        <v>43385.639930555553</v>
      </c>
      <c r="F582" s="98" t="s">
        <v>1196</v>
      </c>
      <c r="G582" s="98" t="s">
        <v>90</v>
      </c>
      <c r="H582" s="98" t="s">
        <v>573</v>
      </c>
      <c r="I582" s="98" t="s">
        <v>91</v>
      </c>
      <c r="J582" s="98" t="s">
        <v>1118</v>
      </c>
      <c r="K582" s="98" t="s">
        <v>3334</v>
      </c>
      <c r="L582" s="98" t="s">
        <v>3335</v>
      </c>
      <c r="M582" s="98" t="s">
        <v>793</v>
      </c>
      <c r="N582" s="98" t="s">
        <v>41</v>
      </c>
      <c r="O582" s="98" t="s">
        <v>944</v>
      </c>
      <c r="P582" s="98"/>
      <c r="Q582" s="98" t="s">
        <v>92</v>
      </c>
      <c r="R582" s="98" t="s">
        <v>544</v>
      </c>
      <c r="S582" s="98" t="s">
        <v>545</v>
      </c>
      <c r="T582" s="98"/>
      <c r="U582" s="98"/>
      <c r="V582" s="98" t="s">
        <v>1321</v>
      </c>
      <c r="W582" s="98" t="s">
        <v>964</v>
      </c>
      <c r="X582" s="98"/>
      <c r="Y582" s="99">
        <v>43397.488668981481</v>
      </c>
      <c r="Z582" s="106" t="s">
        <v>548</v>
      </c>
      <c r="AA582" s="1" t="str">
        <f>IF(ISNA(VLOOKUP(C582,'Extract -prev'!C:I,6,0)),"Yes",IF(OR(VLOOKUP(C582,'Extract -prev'!C:I,6,0)="Closed",VLOOKUP(C582,'Extract -prev'!C:I,6,0)="Resolved"),"No","Yes"))</f>
        <v>No</v>
      </c>
      <c r="AB582" s="1" t="s">
        <v>548</v>
      </c>
    </row>
    <row r="583" spans="1:28" x14ac:dyDescent="0.25">
      <c r="A583" s="98" t="s">
        <v>676</v>
      </c>
      <c r="B583" s="98" t="s">
        <v>562</v>
      </c>
      <c r="C583" s="98" t="s">
        <v>3336</v>
      </c>
      <c r="D583" s="99">
        <v>43385.032777777778</v>
      </c>
      <c r="E583" s="99">
        <v>43385.788356481484</v>
      </c>
      <c r="F583" s="98" t="s">
        <v>933</v>
      </c>
      <c r="G583" s="98" t="s">
        <v>90</v>
      </c>
      <c r="H583" s="98" t="s">
        <v>573</v>
      </c>
      <c r="I583" s="98" t="s">
        <v>91</v>
      </c>
      <c r="J583" s="98" t="s">
        <v>1118</v>
      </c>
      <c r="K583" s="98" t="s">
        <v>3337</v>
      </c>
      <c r="L583" s="98" t="s">
        <v>3338</v>
      </c>
      <c r="M583" s="98" t="s">
        <v>793</v>
      </c>
      <c r="N583" s="98" t="s">
        <v>929</v>
      </c>
      <c r="O583" s="98" t="s">
        <v>948</v>
      </c>
      <c r="P583" s="98"/>
      <c r="Q583" s="98" t="s">
        <v>92</v>
      </c>
      <c r="R583" s="98" t="s">
        <v>544</v>
      </c>
      <c r="S583" s="98" t="s">
        <v>545</v>
      </c>
      <c r="T583" s="98"/>
      <c r="U583" s="98"/>
      <c r="V583" s="98" t="s">
        <v>1254</v>
      </c>
      <c r="W583" s="98" t="s">
        <v>1255</v>
      </c>
      <c r="X583" s="98"/>
      <c r="Y583" s="99">
        <v>43397.487708333334</v>
      </c>
      <c r="Z583" s="106" t="s">
        <v>548</v>
      </c>
      <c r="AA583" s="1" t="str">
        <f>IF(ISNA(VLOOKUP(C583,'Extract -prev'!C:I,6,0)),"Yes",IF(OR(VLOOKUP(C583,'Extract -prev'!C:I,6,0)="Closed",VLOOKUP(C583,'Extract -prev'!C:I,6,0)="Resolved"),"No","Yes"))</f>
        <v>No</v>
      </c>
      <c r="AB583" s="1" t="s">
        <v>548</v>
      </c>
    </row>
    <row r="584" spans="1:28" x14ac:dyDescent="0.25">
      <c r="A584" s="98" t="s">
        <v>676</v>
      </c>
      <c r="B584" s="98" t="s">
        <v>562</v>
      </c>
      <c r="C584" s="98" t="s">
        <v>3420</v>
      </c>
      <c r="D584" s="99">
        <v>43385.063287037039</v>
      </c>
      <c r="E584" s="99">
        <v>43389.59878472222</v>
      </c>
      <c r="F584" s="98" t="s">
        <v>833</v>
      </c>
      <c r="G584" s="98" t="s">
        <v>90</v>
      </c>
      <c r="H584" s="98" t="s">
        <v>573</v>
      </c>
      <c r="I584" s="98" t="s">
        <v>91</v>
      </c>
      <c r="J584" s="98" t="s">
        <v>1118</v>
      </c>
      <c r="K584" s="98" t="s">
        <v>3421</v>
      </c>
      <c r="L584" s="98" t="s">
        <v>2908</v>
      </c>
      <c r="M584" s="98" t="s">
        <v>793</v>
      </c>
      <c r="N584" s="98" t="s">
        <v>40</v>
      </c>
      <c r="O584" s="98" t="s">
        <v>1093</v>
      </c>
      <c r="P584" s="98"/>
      <c r="Q584" s="98" t="s">
        <v>92</v>
      </c>
      <c r="R584" s="98" t="s">
        <v>544</v>
      </c>
      <c r="S584" s="98" t="s">
        <v>545</v>
      </c>
      <c r="T584" s="98"/>
      <c r="U584" s="98"/>
      <c r="V584" s="98" t="s">
        <v>965</v>
      </c>
      <c r="W584" s="98" t="s">
        <v>962</v>
      </c>
      <c r="X584" s="98"/>
      <c r="Y584" s="99">
        <v>43400.504050925927</v>
      </c>
      <c r="Z584" s="106" t="s">
        <v>548</v>
      </c>
      <c r="AA584" s="1" t="str">
        <f>IF(ISNA(VLOOKUP(C584,'Extract -prev'!C:I,6,0)),"Yes",IF(OR(VLOOKUP(C584,'Extract -prev'!C:I,6,0)="Closed",VLOOKUP(C584,'Extract -prev'!C:I,6,0)="Resolved"),"No","Yes"))</f>
        <v>No</v>
      </c>
      <c r="AB584" s="1" t="s">
        <v>548</v>
      </c>
    </row>
    <row r="585" spans="1:28" x14ac:dyDescent="0.25">
      <c r="A585" s="98" t="s">
        <v>676</v>
      </c>
      <c r="B585" s="98" t="s">
        <v>562</v>
      </c>
      <c r="C585" s="98" t="s">
        <v>3422</v>
      </c>
      <c r="D585" s="99">
        <v>43385.062650462962</v>
      </c>
      <c r="E585" s="99">
        <v>43390.72315972222</v>
      </c>
      <c r="F585" s="98" t="s">
        <v>1192</v>
      </c>
      <c r="G585" s="98" t="s">
        <v>90</v>
      </c>
      <c r="H585" s="98" t="s">
        <v>573</v>
      </c>
      <c r="I585" s="98" t="s">
        <v>91</v>
      </c>
      <c r="J585" s="98" t="s">
        <v>1118</v>
      </c>
      <c r="K585" s="98" t="s">
        <v>3423</v>
      </c>
      <c r="L585" s="98" t="s">
        <v>4229</v>
      </c>
      <c r="M585" s="98" t="s">
        <v>793</v>
      </c>
      <c r="N585" s="98" t="s">
        <v>41</v>
      </c>
      <c r="O585" s="98" t="s">
        <v>3374</v>
      </c>
      <c r="P585" s="98"/>
      <c r="Q585" s="98" t="s">
        <v>92</v>
      </c>
      <c r="R585" s="98" t="s">
        <v>544</v>
      </c>
      <c r="S585" s="98" t="s">
        <v>545</v>
      </c>
      <c r="T585" s="98"/>
      <c r="U585" s="98"/>
      <c r="V585" s="98" t="s">
        <v>1427</v>
      </c>
      <c r="W585" s="98" t="s">
        <v>1428</v>
      </c>
      <c r="X585" s="98"/>
      <c r="Y585" s="99">
        <v>43401.506539351853</v>
      </c>
      <c r="Z585" s="106" t="s">
        <v>548</v>
      </c>
      <c r="AA585" s="1" t="str">
        <f>IF(ISNA(VLOOKUP(C585,'Extract -prev'!C:I,6,0)),"Yes",IF(OR(VLOOKUP(C585,'Extract -prev'!C:I,6,0)="Closed",VLOOKUP(C585,'Extract -prev'!C:I,6,0)="Resolved"),"No","Yes"))</f>
        <v>No</v>
      </c>
      <c r="AB585" s="1" t="s">
        <v>548</v>
      </c>
    </row>
    <row r="586" spans="1:28" x14ac:dyDescent="0.25">
      <c r="A586" s="98" t="s">
        <v>676</v>
      </c>
      <c r="B586" s="98" t="s">
        <v>562</v>
      </c>
      <c r="C586" s="98" t="s">
        <v>3339</v>
      </c>
      <c r="D586" s="99">
        <v>43385.049398148149</v>
      </c>
      <c r="E586" s="99">
        <v>43385.79351851852</v>
      </c>
      <c r="F586" s="98" t="s">
        <v>916</v>
      </c>
      <c r="G586" s="98" t="s">
        <v>90</v>
      </c>
      <c r="H586" s="98" t="s">
        <v>573</v>
      </c>
      <c r="I586" s="98" t="s">
        <v>91</v>
      </c>
      <c r="J586" s="98" t="s">
        <v>1118</v>
      </c>
      <c r="K586" s="98" t="s">
        <v>3340</v>
      </c>
      <c r="L586" s="98" t="s">
        <v>3341</v>
      </c>
      <c r="M586" s="98" t="s">
        <v>793</v>
      </c>
      <c r="N586" s="98" t="s">
        <v>40</v>
      </c>
      <c r="O586" s="98" t="s">
        <v>2197</v>
      </c>
      <c r="P586" s="98"/>
      <c r="Q586" s="98" t="s">
        <v>92</v>
      </c>
      <c r="R586" s="98" t="s">
        <v>544</v>
      </c>
      <c r="S586" s="98" t="s">
        <v>545</v>
      </c>
      <c r="T586" s="98"/>
      <c r="U586" s="98"/>
      <c r="V586" s="98" t="s">
        <v>1321</v>
      </c>
      <c r="W586" s="98" t="s">
        <v>964</v>
      </c>
      <c r="X586" s="98"/>
      <c r="Y586" s="99">
        <v>43397.491875</v>
      </c>
      <c r="Z586" s="106" t="s">
        <v>548</v>
      </c>
      <c r="AA586" s="1" t="str">
        <f>IF(ISNA(VLOOKUP(C586,'Extract -prev'!C:I,6,0)),"Yes",IF(OR(VLOOKUP(C586,'Extract -prev'!C:I,6,0)="Closed",VLOOKUP(C586,'Extract -prev'!C:I,6,0)="Resolved"),"No","Yes"))</f>
        <v>No</v>
      </c>
      <c r="AB586" s="1" t="s">
        <v>548</v>
      </c>
    </row>
    <row r="587" spans="1:28" x14ac:dyDescent="0.25">
      <c r="A587" s="98" t="s">
        <v>676</v>
      </c>
      <c r="B587" s="98" t="s">
        <v>562</v>
      </c>
      <c r="C587" s="98" t="s">
        <v>3424</v>
      </c>
      <c r="D587" s="99">
        <v>43385.022337962961</v>
      </c>
      <c r="E587" s="99">
        <v>43389.483206018522</v>
      </c>
      <c r="F587" s="98" t="s">
        <v>872</v>
      </c>
      <c r="G587" s="98" t="s">
        <v>90</v>
      </c>
      <c r="H587" s="98" t="s">
        <v>573</v>
      </c>
      <c r="I587" s="98" t="s">
        <v>91</v>
      </c>
      <c r="J587" s="98" t="s">
        <v>1118</v>
      </c>
      <c r="K587" s="98" t="s">
        <v>3425</v>
      </c>
      <c r="L587" s="98" t="s">
        <v>3727</v>
      </c>
      <c r="M587" s="98" t="s">
        <v>793</v>
      </c>
      <c r="N587" s="98" t="s">
        <v>41</v>
      </c>
      <c r="O587" s="98" t="s">
        <v>1005</v>
      </c>
      <c r="P587" s="98"/>
      <c r="Q587" s="98" t="s">
        <v>92</v>
      </c>
      <c r="R587" s="98" t="s">
        <v>544</v>
      </c>
      <c r="S587" s="98" t="s">
        <v>545</v>
      </c>
      <c r="T587" s="98"/>
      <c r="U587" s="98"/>
      <c r="V587" s="98" t="s">
        <v>1225</v>
      </c>
      <c r="W587" s="98" t="s">
        <v>963</v>
      </c>
      <c r="X587" s="98"/>
      <c r="Y587" s="99">
        <v>43400.503969907404</v>
      </c>
      <c r="Z587" s="106" t="s">
        <v>548</v>
      </c>
      <c r="AA587" s="1" t="str">
        <f>IF(ISNA(VLOOKUP(C587,'Extract -prev'!C:I,6,0)),"Yes",IF(OR(VLOOKUP(C587,'Extract -prev'!C:I,6,0)="Closed",VLOOKUP(C587,'Extract -prev'!C:I,6,0)="Resolved"),"No","Yes"))</f>
        <v>No</v>
      </c>
      <c r="AB587" s="1" t="s">
        <v>548</v>
      </c>
    </row>
    <row r="588" spans="1:28" x14ac:dyDescent="0.25">
      <c r="A588" s="98" t="s">
        <v>676</v>
      </c>
      <c r="B588" s="98" t="s">
        <v>562</v>
      </c>
      <c r="C588" s="98" t="s">
        <v>3342</v>
      </c>
      <c r="D588" s="99">
        <v>43385.033425925925</v>
      </c>
      <c r="E588" s="99">
        <v>43385.687592592592</v>
      </c>
      <c r="F588" s="98" t="s">
        <v>1196</v>
      </c>
      <c r="G588" s="98" t="s">
        <v>90</v>
      </c>
      <c r="H588" s="98" t="s">
        <v>573</v>
      </c>
      <c r="I588" s="98" t="s">
        <v>91</v>
      </c>
      <c r="J588" s="98" t="s">
        <v>1118</v>
      </c>
      <c r="K588" s="98" t="s">
        <v>3343</v>
      </c>
      <c r="L588" s="98" t="s">
        <v>2164</v>
      </c>
      <c r="M588" s="98" t="s">
        <v>793</v>
      </c>
      <c r="N588" s="98" t="s">
        <v>41</v>
      </c>
      <c r="O588" s="98" t="s">
        <v>934</v>
      </c>
      <c r="P588" s="98"/>
      <c r="Q588" s="98" t="s">
        <v>92</v>
      </c>
      <c r="R588" s="98" t="s">
        <v>544</v>
      </c>
      <c r="S588" s="98" t="s">
        <v>545</v>
      </c>
      <c r="T588" s="98"/>
      <c r="U588" s="98"/>
      <c r="V588" s="98" t="s">
        <v>965</v>
      </c>
      <c r="W588" s="98" t="s">
        <v>962</v>
      </c>
      <c r="X588" s="98"/>
      <c r="Y588" s="99">
        <v>43397.49832175926</v>
      </c>
      <c r="Z588" s="106" t="s">
        <v>548</v>
      </c>
      <c r="AA588" s="1" t="str">
        <f>IF(ISNA(VLOOKUP(C588,'Extract -prev'!C:I,6,0)),"Yes",IF(OR(VLOOKUP(C588,'Extract -prev'!C:I,6,0)="Closed",VLOOKUP(C588,'Extract -prev'!C:I,6,0)="Resolved"),"No","Yes"))</f>
        <v>No</v>
      </c>
      <c r="AB588" s="1" t="s">
        <v>548</v>
      </c>
    </row>
    <row r="589" spans="1:28" x14ac:dyDescent="0.25">
      <c r="A589" s="98" t="s">
        <v>676</v>
      </c>
      <c r="B589" s="98" t="s">
        <v>562</v>
      </c>
      <c r="C589" s="98" t="s">
        <v>3428</v>
      </c>
      <c r="D589" s="99">
        <v>43384.996377314812</v>
      </c>
      <c r="E589" s="99">
        <v>43390.124282407407</v>
      </c>
      <c r="F589" s="98" t="s">
        <v>1493</v>
      </c>
      <c r="G589" s="98" t="s">
        <v>90</v>
      </c>
      <c r="H589" s="98" t="s">
        <v>573</v>
      </c>
      <c r="I589" s="98" t="s">
        <v>91</v>
      </c>
      <c r="J589" s="98" t="s">
        <v>1118</v>
      </c>
      <c r="K589" s="98" t="s">
        <v>3345</v>
      </c>
      <c r="L589" s="98" t="s">
        <v>3958</v>
      </c>
      <c r="M589" s="98" t="s">
        <v>793</v>
      </c>
      <c r="N589" s="98" t="s">
        <v>40</v>
      </c>
      <c r="O589" s="98" t="s">
        <v>602</v>
      </c>
      <c r="P589" s="98"/>
      <c r="Q589" s="98" t="s">
        <v>92</v>
      </c>
      <c r="R589" s="98" t="s">
        <v>544</v>
      </c>
      <c r="S589" s="98" t="s">
        <v>545</v>
      </c>
      <c r="T589" s="98"/>
      <c r="U589" s="98"/>
      <c r="V589" s="98" t="s">
        <v>1254</v>
      </c>
      <c r="W589" s="98" t="s">
        <v>1255</v>
      </c>
      <c r="X589" s="98"/>
      <c r="Y589" s="99">
        <v>43400.503518518519</v>
      </c>
      <c r="Z589" s="106" t="s">
        <v>548</v>
      </c>
      <c r="AA589" s="1" t="str">
        <f>IF(ISNA(VLOOKUP(C589,'Extract -prev'!C:I,6,0)),"Yes",IF(OR(VLOOKUP(C589,'Extract -prev'!C:I,6,0)="Closed",VLOOKUP(C589,'Extract -prev'!C:I,6,0)="Resolved"),"No","Yes"))</f>
        <v>No</v>
      </c>
      <c r="AB589" s="1" t="s">
        <v>548</v>
      </c>
    </row>
    <row r="590" spans="1:28" x14ac:dyDescent="0.25">
      <c r="A590" s="98" t="s">
        <v>676</v>
      </c>
      <c r="B590" s="98" t="s">
        <v>562</v>
      </c>
      <c r="C590" s="98" t="s">
        <v>3344</v>
      </c>
      <c r="D590" s="99">
        <v>43384.999432870369</v>
      </c>
      <c r="E590" s="99">
        <v>43385.668657407405</v>
      </c>
      <c r="F590" s="98" t="s">
        <v>843</v>
      </c>
      <c r="G590" s="98" t="s">
        <v>90</v>
      </c>
      <c r="H590" s="98" t="s">
        <v>573</v>
      </c>
      <c r="I590" s="98" t="s">
        <v>91</v>
      </c>
      <c r="J590" s="98" t="s">
        <v>1118</v>
      </c>
      <c r="K590" s="98" t="s">
        <v>3345</v>
      </c>
      <c r="L590" s="98" t="s">
        <v>3346</v>
      </c>
      <c r="M590" s="98" t="s">
        <v>793</v>
      </c>
      <c r="N590" s="98" t="s">
        <v>929</v>
      </c>
      <c r="O590" s="98" t="s">
        <v>1241</v>
      </c>
      <c r="P590" s="98"/>
      <c r="Q590" s="98" t="s">
        <v>92</v>
      </c>
      <c r="R590" s="98" t="s">
        <v>544</v>
      </c>
      <c r="S590" s="98" t="s">
        <v>545</v>
      </c>
      <c r="T590" s="98"/>
      <c r="U590" s="98"/>
      <c r="V590" s="98" t="s">
        <v>1254</v>
      </c>
      <c r="W590" s="98" t="s">
        <v>1255</v>
      </c>
      <c r="X590" s="98"/>
      <c r="Y590" s="99">
        <v>43397.497060185182</v>
      </c>
      <c r="Z590" s="106" t="s">
        <v>548</v>
      </c>
      <c r="AA590" s="1" t="str">
        <f>IF(ISNA(VLOOKUP(C590,'Extract -prev'!C:I,6,0)),"Yes",IF(OR(VLOOKUP(C590,'Extract -prev'!C:I,6,0)="Closed",VLOOKUP(C590,'Extract -prev'!C:I,6,0)="Resolved"),"No","Yes"))</f>
        <v>No</v>
      </c>
      <c r="AB590" s="1" t="s">
        <v>548</v>
      </c>
    </row>
    <row r="591" spans="1:28" x14ac:dyDescent="0.25">
      <c r="A591" s="98" t="s">
        <v>676</v>
      </c>
      <c r="B591" s="98" t="s">
        <v>562</v>
      </c>
      <c r="C591" s="98" t="s">
        <v>3347</v>
      </c>
      <c r="D591" s="99">
        <v>43384.984884259262</v>
      </c>
      <c r="E591" s="99">
        <v>43385.79446759259</v>
      </c>
      <c r="F591" s="98" t="s">
        <v>933</v>
      </c>
      <c r="G591" s="98" t="s">
        <v>90</v>
      </c>
      <c r="H591" s="98" t="s">
        <v>573</v>
      </c>
      <c r="I591" s="98" t="s">
        <v>91</v>
      </c>
      <c r="J591" s="98" t="s">
        <v>1118</v>
      </c>
      <c r="K591" s="98" t="s">
        <v>3348</v>
      </c>
      <c r="L591" s="98" t="s">
        <v>3349</v>
      </c>
      <c r="M591" s="98" t="s">
        <v>793</v>
      </c>
      <c r="N591" s="98" t="s">
        <v>40</v>
      </c>
      <c r="O591" s="98" t="s">
        <v>2667</v>
      </c>
      <c r="P591" s="98"/>
      <c r="Q591" s="98" t="s">
        <v>92</v>
      </c>
      <c r="R591" s="98" t="s">
        <v>544</v>
      </c>
      <c r="S591" s="98" t="s">
        <v>545</v>
      </c>
      <c r="T591" s="98"/>
      <c r="U591" s="98"/>
      <c r="V591" s="98" t="s">
        <v>1254</v>
      </c>
      <c r="W591" s="98" t="s">
        <v>1255</v>
      </c>
      <c r="X591" s="98"/>
      <c r="Y591" s="99">
        <v>43397.496076388888</v>
      </c>
      <c r="Z591" s="106" t="s">
        <v>548</v>
      </c>
      <c r="AA591" s="1" t="str">
        <f>IF(ISNA(VLOOKUP(C591,'Extract -prev'!C:I,6,0)),"Yes",IF(OR(VLOOKUP(C591,'Extract -prev'!C:I,6,0)="Closed",VLOOKUP(C591,'Extract -prev'!C:I,6,0)="Resolved"),"No","Yes"))</f>
        <v>No</v>
      </c>
      <c r="AB591" s="1" t="s">
        <v>548</v>
      </c>
    </row>
    <row r="592" spans="1:28" x14ac:dyDescent="0.25">
      <c r="A592" s="98" t="s">
        <v>676</v>
      </c>
      <c r="B592" s="98" t="s">
        <v>562</v>
      </c>
      <c r="C592" s="98" t="s">
        <v>3429</v>
      </c>
      <c r="D592" s="99">
        <v>43384.980567129627</v>
      </c>
      <c r="E592" s="99">
        <v>43389.704560185186</v>
      </c>
      <c r="F592" s="98" t="s">
        <v>911</v>
      </c>
      <c r="G592" s="98" t="s">
        <v>90</v>
      </c>
      <c r="H592" s="98" t="s">
        <v>573</v>
      </c>
      <c r="I592" s="98" t="s">
        <v>91</v>
      </c>
      <c r="J592" s="98" t="s">
        <v>1118</v>
      </c>
      <c r="K592" s="98" t="s">
        <v>3430</v>
      </c>
      <c r="L592" s="98" t="s">
        <v>3728</v>
      </c>
      <c r="M592" s="98" t="s">
        <v>793</v>
      </c>
      <c r="N592" s="98" t="s">
        <v>41</v>
      </c>
      <c r="O592" s="98" t="s">
        <v>942</v>
      </c>
      <c r="P592" s="98"/>
      <c r="Q592" s="98" t="s">
        <v>92</v>
      </c>
      <c r="R592" s="98" t="s">
        <v>544</v>
      </c>
      <c r="S592" s="98" t="s">
        <v>545</v>
      </c>
      <c r="T592" s="98"/>
      <c r="U592" s="98"/>
      <c r="V592" s="98" t="s">
        <v>925</v>
      </c>
      <c r="W592" s="98" t="s">
        <v>1114</v>
      </c>
      <c r="X592" s="98"/>
      <c r="Y592" s="99">
        <v>43400.503368055557</v>
      </c>
      <c r="Z592" s="106" t="s">
        <v>548</v>
      </c>
      <c r="AA592" s="1" t="str">
        <f>IF(ISNA(VLOOKUP(C592,'Extract -prev'!C:I,6,0)),"Yes",IF(OR(VLOOKUP(C592,'Extract -prev'!C:I,6,0)="Closed",VLOOKUP(C592,'Extract -prev'!C:I,6,0)="Resolved"),"No","Yes"))</f>
        <v>No</v>
      </c>
      <c r="AB592" s="1" t="s">
        <v>548</v>
      </c>
    </row>
    <row r="593" spans="1:28" x14ac:dyDescent="0.25">
      <c r="A593" s="98" t="s">
        <v>676</v>
      </c>
      <c r="B593" s="98" t="s">
        <v>562</v>
      </c>
      <c r="C593" s="98" t="s">
        <v>3431</v>
      </c>
      <c r="D593" s="99">
        <v>43384.951249999998</v>
      </c>
      <c r="E593" s="99">
        <v>43385.840104166666</v>
      </c>
      <c r="F593" s="98" t="s">
        <v>910</v>
      </c>
      <c r="G593" s="98" t="s">
        <v>90</v>
      </c>
      <c r="H593" s="98" t="s">
        <v>573</v>
      </c>
      <c r="I593" s="98" t="s">
        <v>91</v>
      </c>
      <c r="J593" s="98" t="s">
        <v>1118</v>
      </c>
      <c r="K593" s="98" t="s">
        <v>3432</v>
      </c>
      <c r="L593" s="98" t="s">
        <v>3545</v>
      </c>
      <c r="M593" s="98" t="s">
        <v>793</v>
      </c>
      <c r="N593" s="98" t="s">
        <v>41</v>
      </c>
      <c r="O593" s="98" t="s">
        <v>934</v>
      </c>
      <c r="P593" s="98"/>
      <c r="Q593" s="98" t="s">
        <v>92</v>
      </c>
      <c r="R593" s="98" t="s">
        <v>544</v>
      </c>
      <c r="S593" s="98" t="s">
        <v>545</v>
      </c>
      <c r="T593" s="98"/>
      <c r="U593" s="98"/>
      <c r="V593" s="98" t="s">
        <v>1254</v>
      </c>
      <c r="W593" s="98" t="s">
        <v>1255</v>
      </c>
      <c r="X593" s="98"/>
      <c r="Y593" s="99">
        <v>43397.48542824074</v>
      </c>
      <c r="Z593" s="106" t="s">
        <v>548</v>
      </c>
      <c r="AA593" s="1" t="str">
        <f>IF(ISNA(VLOOKUP(C593,'Extract -prev'!C:I,6,0)),"Yes",IF(OR(VLOOKUP(C593,'Extract -prev'!C:I,6,0)="Closed",VLOOKUP(C593,'Extract -prev'!C:I,6,0)="Resolved"),"No","Yes"))</f>
        <v>No</v>
      </c>
      <c r="AB593" s="1" t="s">
        <v>548</v>
      </c>
    </row>
    <row r="594" spans="1:28" x14ac:dyDescent="0.25">
      <c r="A594" s="98" t="s">
        <v>676</v>
      </c>
      <c r="B594" s="98" t="s">
        <v>562</v>
      </c>
      <c r="C594" s="98" t="s">
        <v>3350</v>
      </c>
      <c r="D594" s="99">
        <v>43384.946458333332</v>
      </c>
      <c r="E594" s="99">
        <v>43385.679745370369</v>
      </c>
      <c r="F594" s="98" t="s">
        <v>843</v>
      </c>
      <c r="G594" s="98" t="s">
        <v>90</v>
      </c>
      <c r="H594" s="98" t="s">
        <v>573</v>
      </c>
      <c r="I594" s="98" t="s">
        <v>91</v>
      </c>
      <c r="J594" s="98" t="s">
        <v>1118</v>
      </c>
      <c r="K594" s="98" t="s">
        <v>3351</v>
      </c>
      <c r="L594" s="98" t="s">
        <v>3352</v>
      </c>
      <c r="M594" s="98" t="s">
        <v>793</v>
      </c>
      <c r="N594" s="98" t="s">
        <v>41</v>
      </c>
      <c r="O594" s="98" t="s">
        <v>1215</v>
      </c>
      <c r="P594" s="98"/>
      <c r="Q594" s="98" t="s">
        <v>92</v>
      </c>
      <c r="R594" s="98" t="s">
        <v>544</v>
      </c>
      <c r="S594" s="98" t="s">
        <v>545</v>
      </c>
      <c r="T594" s="98"/>
      <c r="U594" s="98"/>
      <c r="V594" s="98" t="s">
        <v>1254</v>
      </c>
      <c r="W594" s="98" t="s">
        <v>1255</v>
      </c>
      <c r="X594" s="98"/>
      <c r="Y594" s="99">
        <v>43397.485347222224</v>
      </c>
      <c r="Z594" s="106" t="s">
        <v>548</v>
      </c>
      <c r="AA594" s="1" t="str">
        <f>IF(ISNA(VLOOKUP(C594,'Extract -prev'!C:I,6,0)),"Yes",IF(OR(VLOOKUP(C594,'Extract -prev'!C:I,6,0)="Closed",VLOOKUP(C594,'Extract -prev'!C:I,6,0)="Resolved"),"No","Yes"))</f>
        <v>No</v>
      </c>
      <c r="AB594" s="1" t="s">
        <v>548</v>
      </c>
    </row>
    <row r="595" spans="1:28" x14ac:dyDescent="0.25">
      <c r="A595" s="98" t="s">
        <v>676</v>
      </c>
      <c r="B595" s="98" t="s">
        <v>562</v>
      </c>
      <c r="C595" s="98" t="s">
        <v>3353</v>
      </c>
      <c r="D595" s="99">
        <v>43384.949895833335</v>
      </c>
      <c r="E595" s="99">
        <v>43385.798611111109</v>
      </c>
      <c r="F595" s="98" t="s">
        <v>916</v>
      </c>
      <c r="G595" s="98" t="s">
        <v>90</v>
      </c>
      <c r="H595" s="98" t="s">
        <v>573</v>
      </c>
      <c r="I595" s="98" t="s">
        <v>91</v>
      </c>
      <c r="J595" s="98" t="s">
        <v>1118</v>
      </c>
      <c r="K595" s="98" t="s">
        <v>3354</v>
      </c>
      <c r="L595" s="98" t="s">
        <v>3355</v>
      </c>
      <c r="M595" s="98" t="s">
        <v>793</v>
      </c>
      <c r="N595" s="98" t="s">
        <v>41</v>
      </c>
      <c r="O595" s="98" t="s">
        <v>928</v>
      </c>
      <c r="P595" s="98"/>
      <c r="Q595" s="98" t="s">
        <v>92</v>
      </c>
      <c r="R595" s="98" t="s">
        <v>544</v>
      </c>
      <c r="S595" s="98" t="s">
        <v>545</v>
      </c>
      <c r="T595" s="98"/>
      <c r="U595" s="98"/>
      <c r="V595" s="98" t="s">
        <v>1321</v>
      </c>
      <c r="W595" s="98" t="s">
        <v>964</v>
      </c>
      <c r="X595" s="98"/>
      <c r="Y595" s="99">
        <v>43397.484571759262</v>
      </c>
      <c r="Z595" s="106" t="s">
        <v>548</v>
      </c>
      <c r="AA595" s="1" t="str">
        <f>IF(ISNA(VLOOKUP(C595,'Extract -prev'!C:I,6,0)),"Yes",IF(OR(VLOOKUP(C595,'Extract -prev'!C:I,6,0)="Closed",VLOOKUP(C595,'Extract -prev'!C:I,6,0)="Resolved"),"No","Yes"))</f>
        <v>No</v>
      </c>
      <c r="AB595" s="1" t="s">
        <v>548</v>
      </c>
    </row>
    <row r="596" spans="1:28" x14ac:dyDescent="0.25">
      <c r="A596" s="98" t="s">
        <v>676</v>
      </c>
      <c r="B596" s="98" t="s">
        <v>562</v>
      </c>
      <c r="C596" s="98" t="s">
        <v>3433</v>
      </c>
      <c r="D596" s="99">
        <v>43385.003020833334</v>
      </c>
      <c r="E596" s="99">
        <v>43392.517696759256</v>
      </c>
      <c r="F596" s="98" t="s">
        <v>872</v>
      </c>
      <c r="G596" s="98" t="s">
        <v>90</v>
      </c>
      <c r="H596" s="98" t="s">
        <v>573</v>
      </c>
      <c r="I596" s="98" t="s">
        <v>91</v>
      </c>
      <c r="J596" s="98" t="s">
        <v>1118</v>
      </c>
      <c r="K596" s="98" t="s">
        <v>3434</v>
      </c>
      <c r="L596" s="98" t="s">
        <v>4230</v>
      </c>
      <c r="M596" s="98" t="s">
        <v>793</v>
      </c>
      <c r="N596" s="98" t="s">
        <v>41</v>
      </c>
      <c r="O596" s="98" t="s">
        <v>4231</v>
      </c>
      <c r="P596" s="98"/>
      <c r="Q596" s="98" t="s">
        <v>92</v>
      </c>
      <c r="R596" s="98" t="s">
        <v>544</v>
      </c>
      <c r="S596" s="98" t="s">
        <v>545</v>
      </c>
      <c r="T596" s="98"/>
      <c r="U596" s="98"/>
      <c r="V596" s="98" t="s">
        <v>925</v>
      </c>
      <c r="W596" s="98" t="s">
        <v>1114</v>
      </c>
      <c r="X596" s="98"/>
      <c r="Y596" s="99">
        <v>43403.49114583333</v>
      </c>
      <c r="Z596" s="106" t="s">
        <v>548</v>
      </c>
      <c r="AA596" s="1" t="str">
        <f>IF(ISNA(VLOOKUP(C596,'Extract -prev'!C:I,6,0)),"Yes",IF(OR(VLOOKUP(C596,'Extract -prev'!C:I,6,0)="Closed",VLOOKUP(C596,'Extract -prev'!C:I,6,0)="Resolved"),"No","Yes"))</f>
        <v>No</v>
      </c>
      <c r="AB596" s="1" t="s">
        <v>548</v>
      </c>
    </row>
    <row r="597" spans="1:28" x14ac:dyDescent="0.25">
      <c r="A597" s="98" t="s">
        <v>676</v>
      </c>
      <c r="B597" s="98" t="s">
        <v>562</v>
      </c>
      <c r="C597" s="98" t="s">
        <v>3356</v>
      </c>
      <c r="D597" s="99">
        <v>43384.993101851855</v>
      </c>
      <c r="E597" s="99">
        <v>43385.809849537036</v>
      </c>
      <c r="F597" s="98" t="s">
        <v>911</v>
      </c>
      <c r="G597" s="98" t="s">
        <v>90</v>
      </c>
      <c r="H597" s="98" t="s">
        <v>573</v>
      </c>
      <c r="I597" s="98" t="s">
        <v>91</v>
      </c>
      <c r="J597" s="98" t="s">
        <v>1118</v>
      </c>
      <c r="K597" s="98" t="s">
        <v>3357</v>
      </c>
      <c r="L597" s="98" t="s">
        <v>3358</v>
      </c>
      <c r="M597" s="98" t="s">
        <v>793</v>
      </c>
      <c r="N597" s="98" t="s">
        <v>40</v>
      </c>
      <c r="O597" s="98" t="s">
        <v>2210</v>
      </c>
      <c r="P597" s="98"/>
      <c r="Q597" s="98" t="s">
        <v>92</v>
      </c>
      <c r="R597" s="98" t="s">
        <v>544</v>
      </c>
      <c r="S597" s="98" t="s">
        <v>545</v>
      </c>
      <c r="T597" s="98"/>
      <c r="U597" s="98"/>
      <c r="V597" s="98" t="s">
        <v>1254</v>
      </c>
      <c r="W597" s="98" t="s">
        <v>1255</v>
      </c>
      <c r="X597" s="98"/>
      <c r="Y597" s="99">
        <v>43397.490555555552</v>
      </c>
      <c r="Z597" s="106" t="s">
        <v>548</v>
      </c>
      <c r="AA597" s="1" t="str">
        <f>IF(ISNA(VLOOKUP(C597,'Extract -prev'!C:I,6,0)),"Yes",IF(OR(VLOOKUP(C597,'Extract -prev'!C:I,6,0)="Closed",VLOOKUP(C597,'Extract -prev'!C:I,6,0)="Resolved"),"No","Yes"))</f>
        <v>No</v>
      </c>
      <c r="AB597" s="1" t="s">
        <v>548</v>
      </c>
    </row>
    <row r="598" spans="1:28" x14ac:dyDescent="0.25">
      <c r="A598" s="98" t="s">
        <v>676</v>
      </c>
      <c r="B598" s="98" t="s">
        <v>562</v>
      </c>
      <c r="C598" s="98" t="s">
        <v>3435</v>
      </c>
      <c r="D598" s="99">
        <v>43384.943182870367</v>
      </c>
      <c r="E598" s="99">
        <v>43389.50582175926</v>
      </c>
      <c r="F598" s="98" t="s">
        <v>833</v>
      </c>
      <c r="G598" s="98" t="s">
        <v>90</v>
      </c>
      <c r="H598" s="98" t="s">
        <v>573</v>
      </c>
      <c r="I598" s="98" t="s">
        <v>91</v>
      </c>
      <c r="J598" s="98" t="s">
        <v>1118</v>
      </c>
      <c r="K598" s="98" t="s">
        <v>3436</v>
      </c>
      <c r="L598" s="98" t="s">
        <v>3729</v>
      </c>
      <c r="M598" s="98"/>
      <c r="N598" s="98"/>
      <c r="O598" s="98"/>
      <c r="P598" s="98"/>
      <c r="Q598" s="98" t="s">
        <v>92</v>
      </c>
      <c r="R598" s="98" t="s">
        <v>544</v>
      </c>
      <c r="S598" s="98" t="s">
        <v>545</v>
      </c>
      <c r="T598" s="98"/>
      <c r="U598" s="98"/>
      <c r="V598" s="98" t="s">
        <v>1436</v>
      </c>
      <c r="W598" s="98" t="s">
        <v>1437</v>
      </c>
      <c r="X598" s="98"/>
      <c r="Y598" s="99">
        <v>43400.502986111111</v>
      </c>
      <c r="Z598" s="106" t="s">
        <v>548</v>
      </c>
      <c r="AA598" s="1" t="str">
        <f>IF(ISNA(VLOOKUP(C598,'Extract -prev'!C:I,6,0)),"Yes",IF(OR(VLOOKUP(C598,'Extract -prev'!C:I,6,0)="Closed",VLOOKUP(C598,'Extract -prev'!C:I,6,0)="Resolved"),"No","Yes"))</f>
        <v>No</v>
      </c>
      <c r="AB598" s="1" t="s">
        <v>548</v>
      </c>
    </row>
    <row r="599" spans="1:28" x14ac:dyDescent="0.25">
      <c r="A599" s="98" t="s">
        <v>676</v>
      </c>
      <c r="B599" s="98" t="s">
        <v>562</v>
      </c>
      <c r="C599" s="98" t="s">
        <v>3437</v>
      </c>
      <c r="D599" s="99">
        <v>43384.937650462962</v>
      </c>
      <c r="E599" s="99">
        <v>43390.127766203703</v>
      </c>
      <c r="F599" s="98" t="s">
        <v>1493</v>
      </c>
      <c r="G599" s="98" t="s">
        <v>90</v>
      </c>
      <c r="H599" s="98" t="s">
        <v>573</v>
      </c>
      <c r="I599" s="98" t="s">
        <v>91</v>
      </c>
      <c r="J599" s="98" t="s">
        <v>1118</v>
      </c>
      <c r="K599" s="98" t="s">
        <v>3438</v>
      </c>
      <c r="L599" s="98" t="s">
        <v>3959</v>
      </c>
      <c r="M599" s="98" t="s">
        <v>793</v>
      </c>
      <c r="N599" s="98" t="s">
        <v>41</v>
      </c>
      <c r="O599" s="98" t="s">
        <v>928</v>
      </c>
      <c r="P599" s="98"/>
      <c r="Q599" s="98" t="s">
        <v>92</v>
      </c>
      <c r="R599" s="98" t="s">
        <v>544</v>
      </c>
      <c r="S599" s="98" t="s">
        <v>545</v>
      </c>
      <c r="T599" s="98"/>
      <c r="U599" s="98"/>
      <c r="V599" s="98" t="s">
        <v>1254</v>
      </c>
      <c r="W599" s="98" t="s">
        <v>1255</v>
      </c>
      <c r="X599" s="98"/>
      <c r="Y599" s="99">
        <v>43400.502905092595</v>
      </c>
      <c r="Z599" s="106" t="s">
        <v>548</v>
      </c>
      <c r="AA599" s="1" t="str">
        <f>IF(ISNA(VLOOKUP(C599,'Extract -prev'!C:I,6,0)),"Yes",IF(OR(VLOOKUP(C599,'Extract -prev'!C:I,6,0)="Closed",VLOOKUP(C599,'Extract -prev'!C:I,6,0)="Resolved"),"No","Yes"))</f>
        <v>No</v>
      </c>
      <c r="AB599" s="1" t="s">
        <v>548</v>
      </c>
    </row>
    <row r="600" spans="1:28" x14ac:dyDescent="0.25">
      <c r="A600" s="98" t="s">
        <v>676</v>
      </c>
      <c r="B600" s="98" t="s">
        <v>562</v>
      </c>
      <c r="C600" s="98" t="s">
        <v>3359</v>
      </c>
      <c r="D600" s="99">
        <v>43384.933125000003</v>
      </c>
      <c r="E600" s="99">
        <v>43385.722430555557</v>
      </c>
      <c r="F600" s="98" t="s">
        <v>1196</v>
      </c>
      <c r="G600" s="98" t="s">
        <v>90</v>
      </c>
      <c r="H600" s="98" t="s">
        <v>573</v>
      </c>
      <c r="I600" s="98" t="s">
        <v>91</v>
      </c>
      <c r="J600" s="98" t="s">
        <v>1118</v>
      </c>
      <c r="K600" s="98" t="s">
        <v>3360</v>
      </c>
      <c r="L600" s="98" t="s">
        <v>3361</v>
      </c>
      <c r="M600" s="98" t="s">
        <v>793</v>
      </c>
      <c r="N600" s="98" t="s">
        <v>40</v>
      </c>
      <c r="O600" s="98" t="s">
        <v>1256</v>
      </c>
      <c r="P600" s="98"/>
      <c r="Q600" s="98" t="s">
        <v>92</v>
      </c>
      <c r="R600" s="98" t="s">
        <v>544</v>
      </c>
      <c r="S600" s="98" t="s">
        <v>545</v>
      </c>
      <c r="T600" s="98"/>
      <c r="U600" s="98"/>
      <c r="V600" s="98" t="s">
        <v>1321</v>
      </c>
      <c r="W600" s="98" t="s">
        <v>964</v>
      </c>
      <c r="X600" s="98"/>
      <c r="Y600" s="99">
        <v>43396.563020833331</v>
      </c>
      <c r="Z600" s="106" t="s">
        <v>548</v>
      </c>
      <c r="AA600" s="1" t="str">
        <f>IF(ISNA(VLOOKUP(C600,'Extract -prev'!C:I,6,0)),"Yes",IF(OR(VLOOKUP(C600,'Extract -prev'!C:I,6,0)="Closed",VLOOKUP(C600,'Extract -prev'!C:I,6,0)="Resolved"),"No","Yes"))</f>
        <v>No</v>
      </c>
      <c r="AB600" s="1" t="s">
        <v>548</v>
      </c>
    </row>
    <row r="601" spans="1:28" x14ac:dyDescent="0.25">
      <c r="A601" s="98" t="s">
        <v>676</v>
      </c>
      <c r="B601" s="98" t="s">
        <v>562</v>
      </c>
      <c r="C601" s="98" t="s">
        <v>3439</v>
      </c>
      <c r="D601" s="99">
        <v>43384.924930555557</v>
      </c>
      <c r="E601" s="99">
        <v>43392.540949074071</v>
      </c>
      <c r="F601" s="98" t="s">
        <v>1192</v>
      </c>
      <c r="G601" s="98" t="s">
        <v>90</v>
      </c>
      <c r="H601" s="98" t="s">
        <v>573</v>
      </c>
      <c r="I601" s="98" t="s">
        <v>91</v>
      </c>
      <c r="J601" s="98" t="s">
        <v>1118</v>
      </c>
      <c r="K601" s="98" t="s">
        <v>3440</v>
      </c>
      <c r="L601" s="98" t="s">
        <v>4232</v>
      </c>
      <c r="M601" s="98" t="s">
        <v>793</v>
      </c>
      <c r="N601" s="98" t="s">
        <v>41</v>
      </c>
      <c r="O601" s="98" t="s">
        <v>2177</v>
      </c>
      <c r="P601" s="98"/>
      <c r="Q601" s="98" t="s">
        <v>92</v>
      </c>
      <c r="R601" s="98" t="s">
        <v>544</v>
      </c>
      <c r="S601" s="98" t="s">
        <v>545</v>
      </c>
      <c r="T601" s="98"/>
      <c r="U601" s="98"/>
      <c r="V601" s="98" t="s">
        <v>1254</v>
      </c>
      <c r="W601" s="98" t="s">
        <v>1255</v>
      </c>
      <c r="X601" s="98"/>
      <c r="Y601" s="99">
        <v>43403.490532407406</v>
      </c>
      <c r="Z601" s="106" t="s">
        <v>548</v>
      </c>
      <c r="AA601" s="1" t="str">
        <f>IF(ISNA(VLOOKUP(C601,'Extract -prev'!C:I,6,0)),"Yes",IF(OR(VLOOKUP(C601,'Extract -prev'!C:I,6,0)="Closed",VLOOKUP(C601,'Extract -prev'!C:I,6,0)="Resolved"),"No","Yes"))</f>
        <v>No</v>
      </c>
      <c r="AB601" s="1" t="s">
        <v>548</v>
      </c>
    </row>
    <row r="602" spans="1:28" x14ac:dyDescent="0.25">
      <c r="A602" s="98" t="s">
        <v>676</v>
      </c>
      <c r="B602" s="98" t="s">
        <v>562</v>
      </c>
      <c r="C602" s="98" t="s">
        <v>3441</v>
      </c>
      <c r="D602" s="99">
        <v>43384.921423611115</v>
      </c>
      <c r="E602" s="99">
        <v>43385.84883101852</v>
      </c>
      <c r="F602" s="98" t="s">
        <v>910</v>
      </c>
      <c r="G602" s="98" t="s">
        <v>90</v>
      </c>
      <c r="H602" s="98" t="s">
        <v>573</v>
      </c>
      <c r="I602" s="98" t="s">
        <v>91</v>
      </c>
      <c r="J602" s="98" t="s">
        <v>1118</v>
      </c>
      <c r="K602" s="98" t="s">
        <v>3442</v>
      </c>
      <c r="L602" s="98" t="s">
        <v>3546</v>
      </c>
      <c r="M602" s="98" t="s">
        <v>793</v>
      </c>
      <c r="N602" s="98" t="s">
        <v>40</v>
      </c>
      <c r="O602" s="98" t="s">
        <v>2210</v>
      </c>
      <c r="P602" s="98"/>
      <c r="Q602" s="98" t="s">
        <v>92</v>
      </c>
      <c r="R602" s="98" t="s">
        <v>544</v>
      </c>
      <c r="S602" s="98" t="s">
        <v>545</v>
      </c>
      <c r="T602" s="98"/>
      <c r="U602" s="98"/>
      <c r="V602" s="98" t="s">
        <v>2141</v>
      </c>
      <c r="W602" s="98" t="s">
        <v>2142</v>
      </c>
      <c r="X602" s="98"/>
      <c r="Y602" s="99">
        <v>43396.559733796297</v>
      </c>
      <c r="Z602" s="106" t="s">
        <v>548</v>
      </c>
      <c r="AA602" s="1" t="str">
        <f>IF(ISNA(VLOOKUP(C602,'Extract -prev'!C:I,6,0)),"Yes",IF(OR(VLOOKUP(C602,'Extract -prev'!C:I,6,0)="Closed",VLOOKUP(C602,'Extract -prev'!C:I,6,0)="Resolved"),"No","Yes"))</f>
        <v>No</v>
      </c>
      <c r="AB602" s="1" t="s">
        <v>548</v>
      </c>
    </row>
    <row r="603" spans="1:28" x14ac:dyDescent="0.25">
      <c r="A603" s="98" t="s">
        <v>676</v>
      </c>
      <c r="B603" s="98" t="s">
        <v>562</v>
      </c>
      <c r="C603" s="98" t="s">
        <v>3443</v>
      </c>
      <c r="D603" s="99">
        <v>43384.915520833332</v>
      </c>
      <c r="E603" s="99">
        <v>43388.712731481479</v>
      </c>
      <c r="F603" s="98" t="s">
        <v>1100</v>
      </c>
      <c r="G603" s="98" t="s">
        <v>90</v>
      </c>
      <c r="H603" s="98" t="s">
        <v>573</v>
      </c>
      <c r="I603" s="98" t="s">
        <v>91</v>
      </c>
      <c r="J603" s="98" t="s">
        <v>1118</v>
      </c>
      <c r="K603" s="98" t="s">
        <v>3444</v>
      </c>
      <c r="L603" s="98" t="s">
        <v>3547</v>
      </c>
      <c r="M603" s="98" t="s">
        <v>793</v>
      </c>
      <c r="N603" s="98" t="s">
        <v>40</v>
      </c>
      <c r="O603" s="98" t="s">
        <v>2210</v>
      </c>
      <c r="P603" s="98"/>
      <c r="Q603" s="98" t="s">
        <v>92</v>
      </c>
      <c r="R603" s="98" t="s">
        <v>544</v>
      </c>
      <c r="S603" s="98" t="s">
        <v>545</v>
      </c>
      <c r="T603" s="98"/>
      <c r="U603" s="98"/>
      <c r="V603" s="98" t="s">
        <v>2141</v>
      </c>
      <c r="W603" s="98" t="s">
        <v>2142</v>
      </c>
      <c r="X603" s="98"/>
      <c r="Y603" s="99">
        <v>43399.502476851849</v>
      </c>
      <c r="Z603" s="106" t="s">
        <v>548</v>
      </c>
      <c r="AA603" s="1" t="str">
        <f>IF(ISNA(VLOOKUP(C603,'Extract -prev'!C:I,6,0)),"Yes",IF(OR(VLOOKUP(C603,'Extract -prev'!C:I,6,0)="Closed",VLOOKUP(C603,'Extract -prev'!C:I,6,0)="Resolved"),"No","Yes"))</f>
        <v>No</v>
      </c>
      <c r="AB603" s="1" t="s">
        <v>548</v>
      </c>
    </row>
    <row r="604" spans="1:28" x14ac:dyDescent="0.25">
      <c r="A604" s="98" t="s">
        <v>676</v>
      </c>
      <c r="B604" s="98" t="s">
        <v>562</v>
      </c>
      <c r="C604" s="98" t="s">
        <v>3445</v>
      </c>
      <c r="D604" s="99">
        <v>43384.901087962964</v>
      </c>
      <c r="E604" s="99">
        <v>43397.580231481479</v>
      </c>
      <c r="F604" s="98" t="s">
        <v>933</v>
      </c>
      <c r="G604" s="98" t="s">
        <v>90</v>
      </c>
      <c r="H604" s="98" t="s">
        <v>1341</v>
      </c>
      <c r="I604" s="98" t="s">
        <v>91</v>
      </c>
      <c r="J604" s="98" t="s">
        <v>1118</v>
      </c>
      <c r="K604" s="98" t="s">
        <v>3446</v>
      </c>
      <c r="L604" s="98" t="s">
        <v>5028</v>
      </c>
      <c r="M604" s="98" t="s">
        <v>793</v>
      </c>
      <c r="N604" s="98" t="s">
        <v>40</v>
      </c>
      <c r="O604" s="98" t="s">
        <v>2464</v>
      </c>
      <c r="P604" s="98"/>
      <c r="Q604" s="98" t="s">
        <v>92</v>
      </c>
      <c r="R604" s="98" t="s">
        <v>544</v>
      </c>
      <c r="S604" s="98" t="s">
        <v>545</v>
      </c>
      <c r="T604" s="98"/>
      <c r="U604" s="98"/>
      <c r="V604" s="98" t="s">
        <v>922</v>
      </c>
      <c r="W604" s="98" t="s">
        <v>1371</v>
      </c>
      <c r="X604" s="98"/>
      <c r="Y604" s="99">
        <v>43397.580520833333</v>
      </c>
      <c r="Z604" s="106" t="s">
        <v>548</v>
      </c>
      <c r="AA604" s="1" t="str">
        <f>IF(ISNA(VLOOKUP(C604,'Extract -prev'!C:I,6,0)),"Yes",IF(OR(VLOOKUP(C604,'Extract -prev'!C:I,6,0)="Closed",VLOOKUP(C604,'Extract -prev'!C:I,6,0)="Resolved"),"No","Yes"))</f>
        <v>No</v>
      </c>
      <c r="AB604" s="1" t="s">
        <v>548</v>
      </c>
    </row>
    <row r="605" spans="1:28" x14ac:dyDescent="0.25">
      <c r="A605" s="98" t="s">
        <v>676</v>
      </c>
      <c r="B605" s="98" t="s">
        <v>562</v>
      </c>
      <c r="C605" s="98" t="s">
        <v>3362</v>
      </c>
      <c r="D605" s="99">
        <v>43384.794618055559</v>
      </c>
      <c r="E605" s="99">
        <v>43385.800775462965</v>
      </c>
      <c r="F605" s="98" t="s">
        <v>916</v>
      </c>
      <c r="G605" s="98" t="s">
        <v>90</v>
      </c>
      <c r="H605" s="98" t="s">
        <v>573</v>
      </c>
      <c r="I605" s="98" t="s">
        <v>91</v>
      </c>
      <c r="J605" s="98" t="s">
        <v>1118</v>
      </c>
      <c r="K605" s="98" t="s">
        <v>3363</v>
      </c>
      <c r="L605" s="98" t="s">
        <v>3364</v>
      </c>
      <c r="M605" s="98" t="s">
        <v>793</v>
      </c>
      <c r="N605" s="98" t="s">
        <v>3365</v>
      </c>
      <c r="O605" s="98" t="s">
        <v>3366</v>
      </c>
      <c r="P605" s="98"/>
      <c r="Q605" s="98" t="s">
        <v>92</v>
      </c>
      <c r="R605" s="98" t="s">
        <v>544</v>
      </c>
      <c r="S605" s="98" t="s">
        <v>545</v>
      </c>
      <c r="T605" s="98"/>
      <c r="U605" s="98"/>
      <c r="V605" s="98" t="s">
        <v>923</v>
      </c>
      <c r="W605" s="98" t="s">
        <v>2335</v>
      </c>
      <c r="X605" s="98"/>
      <c r="Y605" s="99">
        <v>43396.549016203702</v>
      </c>
      <c r="Z605" s="106" t="s">
        <v>548</v>
      </c>
      <c r="AA605" s="1" t="str">
        <f>IF(ISNA(VLOOKUP(C605,'Extract -prev'!C:I,6,0)),"Yes",IF(OR(VLOOKUP(C605,'Extract -prev'!C:I,6,0)="Closed",VLOOKUP(C605,'Extract -prev'!C:I,6,0)="Resolved"),"No","Yes"))</f>
        <v>No</v>
      </c>
      <c r="AB605" s="1" t="s">
        <v>548</v>
      </c>
    </row>
    <row r="606" spans="1:28" x14ac:dyDescent="0.25">
      <c r="A606" s="98" t="s">
        <v>676</v>
      </c>
      <c r="B606" s="98" t="s">
        <v>562</v>
      </c>
      <c r="C606" s="98" t="s">
        <v>3200</v>
      </c>
      <c r="D606" s="99">
        <v>43384.768831018519</v>
      </c>
      <c r="E606" s="99">
        <v>43385.607418981483</v>
      </c>
      <c r="F606" s="98" t="s">
        <v>872</v>
      </c>
      <c r="G606" s="98" t="s">
        <v>90</v>
      </c>
      <c r="H606" s="98" t="s">
        <v>573</v>
      </c>
      <c r="I606" s="98" t="s">
        <v>91</v>
      </c>
      <c r="J606" s="98" t="s">
        <v>1118</v>
      </c>
      <c r="K606" s="98" t="s">
        <v>3201</v>
      </c>
      <c r="L606" s="98" t="s">
        <v>3367</v>
      </c>
      <c r="M606" s="98" t="s">
        <v>793</v>
      </c>
      <c r="N606" s="98" t="s">
        <v>41</v>
      </c>
      <c r="O606" s="98" t="s">
        <v>934</v>
      </c>
      <c r="P606" s="98"/>
      <c r="Q606" s="98" t="s">
        <v>92</v>
      </c>
      <c r="R606" s="98" t="s">
        <v>544</v>
      </c>
      <c r="S606" s="98" t="s">
        <v>545</v>
      </c>
      <c r="T606" s="98"/>
      <c r="U606" s="98"/>
      <c r="V606" s="98" t="s">
        <v>1326</v>
      </c>
      <c r="W606" s="98" t="s">
        <v>1327</v>
      </c>
      <c r="X606" s="98"/>
      <c r="Y606" s="99">
        <v>43396.548263888886</v>
      </c>
      <c r="Z606" s="106" t="s">
        <v>548</v>
      </c>
      <c r="AA606" s="1" t="str">
        <f>IF(ISNA(VLOOKUP(C606,'Extract -prev'!C:I,6,0)),"Yes",IF(OR(VLOOKUP(C606,'Extract -prev'!C:I,6,0)="Closed",VLOOKUP(C606,'Extract -prev'!C:I,6,0)="Resolved"),"No","Yes"))</f>
        <v>No</v>
      </c>
      <c r="AB606" s="1" t="s">
        <v>548</v>
      </c>
    </row>
    <row r="607" spans="1:28" x14ac:dyDescent="0.25">
      <c r="A607" s="98" t="s">
        <v>676</v>
      </c>
      <c r="B607" s="98" t="s">
        <v>562</v>
      </c>
      <c r="C607" s="98" t="s">
        <v>3202</v>
      </c>
      <c r="D607" s="99">
        <v>43384.765393518515</v>
      </c>
      <c r="E607" s="99">
        <v>43385.72</v>
      </c>
      <c r="F607" s="98" t="s">
        <v>1196</v>
      </c>
      <c r="G607" s="98" t="s">
        <v>90</v>
      </c>
      <c r="H607" s="98" t="s">
        <v>573</v>
      </c>
      <c r="I607" s="98" t="s">
        <v>91</v>
      </c>
      <c r="J607" s="98" t="s">
        <v>1118</v>
      </c>
      <c r="K607" s="98" t="s">
        <v>3203</v>
      </c>
      <c r="L607" s="98" t="s">
        <v>3368</v>
      </c>
      <c r="M607" s="98" t="s">
        <v>793</v>
      </c>
      <c r="N607" s="98" t="s">
        <v>40</v>
      </c>
      <c r="O607" s="98" t="s">
        <v>932</v>
      </c>
      <c r="P607" s="98"/>
      <c r="Q607" s="98" t="s">
        <v>92</v>
      </c>
      <c r="R607" s="98" t="s">
        <v>544</v>
      </c>
      <c r="S607" s="98" t="s">
        <v>545</v>
      </c>
      <c r="T607" s="98"/>
      <c r="U607" s="98"/>
      <c r="V607" s="98" t="s">
        <v>1252</v>
      </c>
      <c r="W607" s="98" t="s">
        <v>1253</v>
      </c>
      <c r="X607" s="98"/>
      <c r="Y607" s="99">
        <v>43396.539224537039</v>
      </c>
      <c r="Z607" s="106" t="s">
        <v>548</v>
      </c>
      <c r="AA607" s="1" t="str">
        <f>IF(ISNA(VLOOKUP(C607,'Extract -prev'!C:I,6,0)),"Yes",IF(OR(VLOOKUP(C607,'Extract -prev'!C:I,6,0)="Closed",VLOOKUP(C607,'Extract -prev'!C:I,6,0)="Resolved"),"No","Yes"))</f>
        <v>No</v>
      </c>
      <c r="AB607" s="1" t="s">
        <v>548</v>
      </c>
    </row>
    <row r="608" spans="1:28" x14ac:dyDescent="0.25">
      <c r="A608" s="98" t="s">
        <v>676</v>
      </c>
      <c r="B608" s="98" t="s">
        <v>562</v>
      </c>
      <c r="C608" s="98" t="s">
        <v>3204</v>
      </c>
      <c r="D608" s="99">
        <v>43384.756724537037</v>
      </c>
      <c r="E608" s="99">
        <v>43388.642187500001</v>
      </c>
      <c r="F608" s="98" t="s">
        <v>833</v>
      </c>
      <c r="G608" s="98" t="s">
        <v>90</v>
      </c>
      <c r="H608" s="98" t="s">
        <v>573</v>
      </c>
      <c r="I608" s="98" t="s">
        <v>91</v>
      </c>
      <c r="J608" s="98" t="s">
        <v>1118</v>
      </c>
      <c r="K608" s="98" t="s">
        <v>3205</v>
      </c>
      <c r="L608" s="98" t="s">
        <v>3548</v>
      </c>
      <c r="M608" s="98" t="s">
        <v>793</v>
      </c>
      <c r="N608" s="98" t="s">
        <v>41</v>
      </c>
      <c r="O608" s="98" t="s">
        <v>934</v>
      </c>
      <c r="P608" s="98"/>
      <c r="Q608" s="98" t="s">
        <v>92</v>
      </c>
      <c r="R608" s="98" t="s">
        <v>544</v>
      </c>
      <c r="S608" s="98" t="s">
        <v>545</v>
      </c>
      <c r="T608" s="98"/>
      <c r="U608" s="98"/>
      <c r="V608" s="98" t="s">
        <v>1326</v>
      </c>
      <c r="W608" s="98" t="s">
        <v>1327</v>
      </c>
      <c r="X608" s="98"/>
      <c r="Y608" s="99">
        <v>43399.499930555554</v>
      </c>
      <c r="Z608" s="106" t="s">
        <v>548</v>
      </c>
      <c r="AA608" s="1" t="str">
        <f>IF(ISNA(VLOOKUP(C608,'Extract -prev'!C:I,6,0)),"Yes",IF(OR(VLOOKUP(C608,'Extract -prev'!C:I,6,0)="Closed",VLOOKUP(C608,'Extract -prev'!C:I,6,0)="Resolved"),"No","Yes"))</f>
        <v>No</v>
      </c>
      <c r="AB608" s="1" t="s">
        <v>548</v>
      </c>
    </row>
    <row r="609" spans="1:28" x14ac:dyDescent="0.25">
      <c r="A609" s="98" t="s">
        <v>676</v>
      </c>
      <c r="B609" s="98" t="s">
        <v>562</v>
      </c>
      <c r="C609" s="98" t="s">
        <v>3206</v>
      </c>
      <c r="D609" s="99">
        <v>43384.75953703704</v>
      </c>
      <c r="E609" s="99">
        <v>43390.165138888886</v>
      </c>
      <c r="F609" s="98" t="s">
        <v>1493</v>
      </c>
      <c r="G609" s="98" t="s">
        <v>90</v>
      </c>
      <c r="H609" s="98" t="s">
        <v>573</v>
      </c>
      <c r="I609" s="98" t="s">
        <v>91</v>
      </c>
      <c r="J609" s="98" t="s">
        <v>1118</v>
      </c>
      <c r="K609" s="98" t="s">
        <v>3207</v>
      </c>
      <c r="L609" s="98" t="s">
        <v>3960</v>
      </c>
      <c r="M609" s="98" t="s">
        <v>793</v>
      </c>
      <c r="N609" s="98" t="s">
        <v>40</v>
      </c>
      <c r="O609" s="98" t="s">
        <v>602</v>
      </c>
      <c r="P609" s="98"/>
      <c r="Q609" s="98" t="s">
        <v>92</v>
      </c>
      <c r="R609" s="98" t="s">
        <v>544</v>
      </c>
      <c r="S609" s="98" t="s">
        <v>545</v>
      </c>
      <c r="T609" s="98"/>
      <c r="U609" s="98"/>
      <c r="V609" s="98" t="s">
        <v>1326</v>
      </c>
      <c r="W609" s="98" t="s">
        <v>1327</v>
      </c>
      <c r="X609" s="98"/>
      <c r="Y609" s="99">
        <v>43400.502442129633</v>
      </c>
      <c r="Z609" s="106" t="s">
        <v>548</v>
      </c>
      <c r="AA609" s="1" t="str">
        <f>IF(ISNA(VLOOKUP(C609,'Extract -prev'!C:I,6,0)),"Yes",IF(OR(VLOOKUP(C609,'Extract -prev'!C:I,6,0)="Closed",VLOOKUP(C609,'Extract -prev'!C:I,6,0)="Resolved"),"No","Yes"))</f>
        <v>No</v>
      </c>
      <c r="AB609" s="1" t="s">
        <v>548</v>
      </c>
    </row>
    <row r="610" spans="1:28" x14ac:dyDescent="0.25">
      <c r="A610" s="98" t="s">
        <v>676</v>
      </c>
      <c r="B610" s="98" t="s">
        <v>562</v>
      </c>
      <c r="C610" s="98" t="s">
        <v>3208</v>
      </c>
      <c r="D610" s="99">
        <v>43384.714074074072</v>
      </c>
      <c r="E610" s="99">
        <v>43385.806516203702</v>
      </c>
      <c r="F610" s="98" t="s">
        <v>933</v>
      </c>
      <c r="G610" s="98" t="s">
        <v>90</v>
      </c>
      <c r="H610" s="98" t="s">
        <v>573</v>
      </c>
      <c r="I610" s="98" t="s">
        <v>91</v>
      </c>
      <c r="J610" s="98" t="s">
        <v>1118</v>
      </c>
      <c r="K610" s="98" t="s">
        <v>3209</v>
      </c>
      <c r="L610" s="98" t="s">
        <v>3369</v>
      </c>
      <c r="M610" s="98" t="s">
        <v>793</v>
      </c>
      <c r="N610" s="98" t="s">
        <v>41</v>
      </c>
      <c r="O610" s="98" t="s">
        <v>934</v>
      </c>
      <c r="P610" s="98"/>
      <c r="Q610" s="98" t="s">
        <v>92</v>
      </c>
      <c r="R610" s="98" t="s">
        <v>544</v>
      </c>
      <c r="S610" s="98" t="s">
        <v>545</v>
      </c>
      <c r="T610" s="98"/>
      <c r="U610" s="98"/>
      <c r="V610" s="98" t="s">
        <v>1326</v>
      </c>
      <c r="W610" s="98" t="s">
        <v>1327</v>
      </c>
      <c r="X610" s="98"/>
      <c r="Y610" s="99">
        <v>43396.545787037037</v>
      </c>
      <c r="Z610" s="106" t="s">
        <v>548</v>
      </c>
      <c r="AA610" s="1" t="str">
        <f>IF(ISNA(VLOOKUP(C610,'Extract -prev'!C:I,6,0)),"Yes",IF(OR(VLOOKUP(C610,'Extract -prev'!C:I,6,0)="Closed",VLOOKUP(C610,'Extract -prev'!C:I,6,0)="Resolved"),"No","Yes"))</f>
        <v>No</v>
      </c>
      <c r="AB610" s="1" t="s">
        <v>548</v>
      </c>
    </row>
    <row r="611" spans="1:28" x14ac:dyDescent="0.25">
      <c r="A611" s="98" t="s">
        <v>676</v>
      </c>
      <c r="B611" s="98" t="s">
        <v>562</v>
      </c>
      <c r="C611" s="98" t="s">
        <v>3210</v>
      </c>
      <c r="D611" s="99">
        <v>43384.708148148151</v>
      </c>
      <c r="E611" s="99">
        <v>43385.686111111114</v>
      </c>
      <c r="F611" s="98" t="s">
        <v>843</v>
      </c>
      <c r="G611" s="98" t="s">
        <v>90</v>
      </c>
      <c r="H611" s="98" t="s">
        <v>573</v>
      </c>
      <c r="I611" s="98" t="s">
        <v>91</v>
      </c>
      <c r="J611" s="98" t="s">
        <v>1118</v>
      </c>
      <c r="K611" s="98" t="s">
        <v>3211</v>
      </c>
      <c r="L611" s="98" t="s">
        <v>3370</v>
      </c>
      <c r="M611" s="98" t="s">
        <v>793</v>
      </c>
      <c r="N611" s="98" t="s">
        <v>41</v>
      </c>
      <c r="O611" s="98" t="s">
        <v>934</v>
      </c>
      <c r="P611" s="98"/>
      <c r="Q611" s="98" t="s">
        <v>92</v>
      </c>
      <c r="R611" s="98" t="s">
        <v>544</v>
      </c>
      <c r="S611" s="98" t="s">
        <v>545</v>
      </c>
      <c r="T611" s="98"/>
      <c r="U611" s="98"/>
      <c r="V611" s="98" t="s">
        <v>1326</v>
      </c>
      <c r="W611" s="98" t="s">
        <v>1327</v>
      </c>
      <c r="X611" s="98"/>
      <c r="Y611" s="99">
        <v>43396.550462962965</v>
      </c>
      <c r="Z611" s="106" t="s">
        <v>548</v>
      </c>
      <c r="AA611" s="1" t="str">
        <f>IF(ISNA(VLOOKUP(C611,'Extract -prev'!C:I,6,0)),"Yes",IF(OR(VLOOKUP(C611,'Extract -prev'!C:I,6,0)="Closed",VLOOKUP(C611,'Extract -prev'!C:I,6,0)="Resolved"),"No","Yes"))</f>
        <v>No</v>
      </c>
      <c r="AB611" s="1" t="s">
        <v>548</v>
      </c>
    </row>
    <row r="612" spans="1:28" x14ac:dyDescent="0.25">
      <c r="A612" s="98" t="s">
        <v>676</v>
      </c>
      <c r="B612" s="98" t="s">
        <v>562</v>
      </c>
      <c r="C612" s="98" t="s">
        <v>3212</v>
      </c>
      <c r="D612" s="99">
        <v>43384.604687500003</v>
      </c>
      <c r="E612" s="99">
        <v>43390.472893518519</v>
      </c>
      <c r="F612" s="98" t="s">
        <v>1192</v>
      </c>
      <c r="G612" s="98" t="s">
        <v>90</v>
      </c>
      <c r="H612" s="98" t="s">
        <v>573</v>
      </c>
      <c r="I612" s="98" t="s">
        <v>91</v>
      </c>
      <c r="J612" s="98" t="s">
        <v>1118</v>
      </c>
      <c r="K612" s="98" t="s">
        <v>3213</v>
      </c>
      <c r="L612" s="98" t="s">
        <v>3961</v>
      </c>
      <c r="M612" s="98" t="s">
        <v>793</v>
      </c>
      <c r="N612" s="98" t="s">
        <v>41</v>
      </c>
      <c r="O612" s="98" t="s">
        <v>1005</v>
      </c>
      <c r="P612" s="98"/>
      <c r="Q612" s="98" t="s">
        <v>92</v>
      </c>
      <c r="R612" s="98" t="s">
        <v>544</v>
      </c>
      <c r="S612" s="98" t="s">
        <v>545</v>
      </c>
      <c r="T612" s="98"/>
      <c r="U612" s="98"/>
      <c r="V612" s="98" t="s">
        <v>1252</v>
      </c>
      <c r="W612" s="98" t="s">
        <v>1253</v>
      </c>
      <c r="X612" s="98"/>
      <c r="Y612" s="99">
        <v>43400.500162037039</v>
      </c>
      <c r="Z612" s="106" t="s">
        <v>548</v>
      </c>
      <c r="AA612" s="1" t="str">
        <f>IF(ISNA(VLOOKUP(C612,'Extract -prev'!C:I,6,0)),"Yes",IF(OR(VLOOKUP(C612,'Extract -prev'!C:I,6,0)="Closed",VLOOKUP(C612,'Extract -prev'!C:I,6,0)="Resolved"),"No","Yes"))</f>
        <v>No</v>
      </c>
      <c r="AB612" s="1" t="s">
        <v>548</v>
      </c>
    </row>
    <row r="613" spans="1:28" x14ac:dyDescent="0.25">
      <c r="A613" s="98" t="s">
        <v>676</v>
      </c>
      <c r="B613" s="98" t="s">
        <v>562</v>
      </c>
      <c r="C613" s="98" t="s">
        <v>3214</v>
      </c>
      <c r="D613" s="99">
        <v>43384.568472222221</v>
      </c>
      <c r="E613" s="99">
        <v>43385.805983796294</v>
      </c>
      <c r="F613" s="98" t="s">
        <v>916</v>
      </c>
      <c r="G613" s="98" t="s">
        <v>90</v>
      </c>
      <c r="H613" s="98" t="s">
        <v>573</v>
      </c>
      <c r="I613" s="98" t="s">
        <v>91</v>
      </c>
      <c r="J613" s="98" t="s">
        <v>1118</v>
      </c>
      <c r="K613" s="98" t="s">
        <v>3215</v>
      </c>
      <c r="L613" s="98" t="s">
        <v>3371</v>
      </c>
      <c r="M613" s="98" t="s">
        <v>793</v>
      </c>
      <c r="N613" s="98" t="s">
        <v>40</v>
      </c>
      <c r="O613" s="98" t="s">
        <v>602</v>
      </c>
      <c r="P613" s="98"/>
      <c r="Q613" s="98" t="s">
        <v>92</v>
      </c>
      <c r="R613" s="98" t="s">
        <v>544</v>
      </c>
      <c r="S613" s="98" t="s">
        <v>545</v>
      </c>
      <c r="T613" s="98"/>
      <c r="U613" s="98"/>
      <c r="V613" s="98" t="s">
        <v>1260</v>
      </c>
      <c r="W613" s="98" t="s">
        <v>1006</v>
      </c>
      <c r="X613" s="98"/>
      <c r="Y613" s="99">
        <v>43396.535914351851</v>
      </c>
      <c r="Z613" s="106" t="s">
        <v>548</v>
      </c>
      <c r="AA613" s="1" t="str">
        <f>IF(ISNA(VLOOKUP(C613,'Extract -prev'!C:I,6,0)),"Yes",IF(OR(VLOOKUP(C613,'Extract -prev'!C:I,6,0)="Closed",VLOOKUP(C613,'Extract -prev'!C:I,6,0)="Resolved"),"No","Yes"))</f>
        <v>No</v>
      </c>
      <c r="AB613" s="1" t="s">
        <v>548</v>
      </c>
    </row>
    <row r="614" spans="1:28" x14ac:dyDescent="0.25">
      <c r="A614" s="98" t="s">
        <v>676</v>
      </c>
      <c r="B614" s="98" t="s">
        <v>562</v>
      </c>
      <c r="C614" s="98" t="s">
        <v>3216</v>
      </c>
      <c r="D614" s="99">
        <v>43384.183009259257</v>
      </c>
      <c r="E614" s="99">
        <v>43384.79896990741</v>
      </c>
      <c r="F614" s="98" t="s">
        <v>1100</v>
      </c>
      <c r="G614" s="98" t="s">
        <v>90</v>
      </c>
      <c r="H614" s="98" t="s">
        <v>573</v>
      </c>
      <c r="I614" s="98" t="s">
        <v>91</v>
      </c>
      <c r="J614" s="98" t="s">
        <v>1118</v>
      </c>
      <c r="K614" s="98" t="s">
        <v>3217</v>
      </c>
      <c r="L614" s="98" t="s">
        <v>3372</v>
      </c>
      <c r="M614" s="98" t="s">
        <v>793</v>
      </c>
      <c r="N614" s="98" t="s">
        <v>40</v>
      </c>
      <c r="O614" s="98" t="s">
        <v>1179</v>
      </c>
      <c r="P614" s="98"/>
      <c r="Q614" s="98" t="s">
        <v>92</v>
      </c>
      <c r="R614" s="98" t="s">
        <v>544</v>
      </c>
      <c r="S614" s="98" t="s">
        <v>545</v>
      </c>
      <c r="T614" s="98"/>
      <c r="U614" s="98"/>
      <c r="V614" s="98" t="s">
        <v>1094</v>
      </c>
      <c r="W614" s="98" t="s">
        <v>1095</v>
      </c>
      <c r="X614" s="98"/>
      <c r="Y614" s="99">
        <v>43396.535034722219</v>
      </c>
      <c r="Z614" s="106" t="s">
        <v>548</v>
      </c>
      <c r="AA614" s="1" t="str">
        <f>IF(ISNA(VLOOKUP(C614,'Extract -prev'!C:I,6,0)),"Yes",IF(OR(VLOOKUP(C614,'Extract -prev'!C:I,6,0)="Closed",VLOOKUP(C614,'Extract -prev'!C:I,6,0)="Resolved"),"No","Yes"))</f>
        <v>No</v>
      </c>
      <c r="AB614" s="1" t="s">
        <v>548</v>
      </c>
    </row>
    <row r="615" spans="1:28" x14ac:dyDescent="0.25">
      <c r="A615" s="98" t="s">
        <v>676</v>
      </c>
      <c r="B615" s="98" t="s">
        <v>562</v>
      </c>
      <c r="C615" s="98" t="s">
        <v>3218</v>
      </c>
      <c r="D615" s="99">
        <v>43384.125868055555</v>
      </c>
      <c r="E615" s="99">
        <v>43385.677881944444</v>
      </c>
      <c r="F615" s="98" t="s">
        <v>830</v>
      </c>
      <c r="G615" s="98" t="s">
        <v>90</v>
      </c>
      <c r="H615" s="98" t="s">
        <v>573</v>
      </c>
      <c r="I615" s="98" t="s">
        <v>91</v>
      </c>
      <c r="J615" s="98" t="s">
        <v>1118</v>
      </c>
      <c r="K615" s="98" t="s">
        <v>3219</v>
      </c>
      <c r="L615" s="98" t="s">
        <v>3373</v>
      </c>
      <c r="M615" s="98" t="s">
        <v>793</v>
      </c>
      <c r="N615" s="98" t="s">
        <v>41</v>
      </c>
      <c r="O615" s="98" t="s">
        <v>3374</v>
      </c>
      <c r="P615" s="98"/>
      <c r="Q615" s="98" t="s">
        <v>92</v>
      </c>
      <c r="R615" s="98" t="s">
        <v>544</v>
      </c>
      <c r="S615" s="98" t="s">
        <v>545</v>
      </c>
      <c r="T615" s="98"/>
      <c r="U615" s="98"/>
      <c r="V615" s="98" t="s">
        <v>966</v>
      </c>
      <c r="W615" s="98" t="s">
        <v>967</v>
      </c>
      <c r="X615" s="98"/>
      <c r="Y615" s="99">
        <v>43396.529143518521</v>
      </c>
      <c r="Z615" s="106" t="s">
        <v>548</v>
      </c>
      <c r="AA615" s="1" t="str">
        <f>IF(ISNA(VLOOKUP(C615,'Extract -prev'!C:I,6,0)),"Yes",IF(OR(VLOOKUP(C615,'Extract -prev'!C:I,6,0)="Closed",VLOOKUP(C615,'Extract -prev'!C:I,6,0)="Resolved"),"No","Yes"))</f>
        <v>No</v>
      </c>
      <c r="AB615" s="1" t="s">
        <v>548</v>
      </c>
    </row>
    <row r="616" spans="1:28" x14ac:dyDescent="0.25">
      <c r="A616" s="98" t="s">
        <v>676</v>
      </c>
      <c r="B616" s="98" t="s">
        <v>562</v>
      </c>
      <c r="C616" s="98" t="s">
        <v>3220</v>
      </c>
      <c r="D616" s="99">
        <v>43384.115844907406</v>
      </c>
      <c r="E616" s="99">
        <v>43389.47314814815</v>
      </c>
      <c r="F616" s="98" t="s">
        <v>872</v>
      </c>
      <c r="G616" s="98" t="s">
        <v>90</v>
      </c>
      <c r="H616" s="98" t="s">
        <v>573</v>
      </c>
      <c r="I616" s="98" t="s">
        <v>91</v>
      </c>
      <c r="J616" s="98" t="s">
        <v>1118</v>
      </c>
      <c r="K616" s="98" t="s">
        <v>3221</v>
      </c>
      <c r="L616" s="98" t="s">
        <v>3730</v>
      </c>
      <c r="M616" s="98" t="s">
        <v>793</v>
      </c>
      <c r="N616" s="98" t="s">
        <v>41</v>
      </c>
      <c r="O616" s="98" t="s">
        <v>934</v>
      </c>
      <c r="P616" s="98"/>
      <c r="Q616" s="98" t="s">
        <v>92</v>
      </c>
      <c r="R616" s="98" t="s">
        <v>544</v>
      </c>
      <c r="S616" s="98" t="s">
        <v>545</v>
      </c>
      <c r="T616" s="98"/>
      <c r="U616" s="98"/>
      <c r="V616" s="98" t="s">
        <v>2996</v>
      </c>
      <c r="W616" s="98" t="s">
        <v>2997</v>
      </c>
      <c r="X616" s="98"/>
      <c r="Y616" s="99">
        <v>43399.499548611115</v>
      </c>
      <c r="Z616" s="106" t="s">
        <v>548</v>
      </c>
      <c r="AA616" s="1" t="str">
        <f>IF(ISNA(VLOOKUP(C616,'Extract -prev'!C:I,6,0)),"Yes",IF(OR(VLOOKUP(C616,'Extract -prev'!C:I,6,0)="Closed",VLOOKUP(C616,'Extract -prev'!C:I,6,0)="Resolved"),"No","Yes"))</f>
        <v>No</v>
      </c>
      <c r="AB616" s="1" t="s">
        <v>548</v>
      </c>
    </row>
    <row r="617" spans="1:28" x14ac:dyDescent="0.25">
      <c r="A617" s="98" t="s">
        <v>676</v>
      </c>
      <c r="B617" s="98" t="s">
        <v>562</v>
      </c>
      <c r="C617" s="98" t="s">
        <v>3222</v>
      </c>
      <c r="D617" s="99">
        <v>43384.114930555559</v>
      </c>
      <c r="E617" s="99">
        <v>43385.656400462962</v>
      </c>
      <c r="F617" s="98" t="s">
        <v>916</v>
      </c>
      <c r="G617" s="98" t="s">
        <v>90</v>
      </c>
      <c r="H617" s="98" t="s">
        <v>573</v>
      </c>
      <c r="I617" s="98" t="s">
        <v>91</v>
      </c>
      <c r="J617" s="98" t="s">
        <v>1118</v>
      </c>
      <c r="K617" s="98" t="s">
        <v>3223</v>
      </c>
      <c r="L617" s="98" t="s">
        <v>3375</v>
      </c>
      <c r="M617" s="98" t="s">
        <v>793</v>
      </c>
      <c r="N617" s="98" t="s">
        <v>929</v>
      </c>
      <c r="O617" s="98" t="s">
        <v>939</v>
      </c>
      <c r="P617" s="98"/>
      <c r="Q617" s="98" t="s">
        <v>92</v>
      </c>
      <c r="R617" s="98" t="s">
        <v>544</v>
      </c>
      <c r="S617" s="98" t="s">
        <v>545</v>
      </c>
      <c r="T617" s="98"/>
      <c r="U617" s="98"/>
      <c r="V617" s="98" t="s">
        <v>966</v>
      </c>
      <c r="W617" s="98" t="s">
        <v>967</v>
      </c>
      <c r="X617" s="98"/>
      <c r="Y617" s="99">
        <v>43396.528854166667</v>
      </c>
      <c r="Z617" s="106" t="s">
        <v>548</v>
      </c>
      <c r="AA617" s="1" t="str">
        <f>IF(ISNA(VLOOKUP(C617,'Extract -prev'!C:I,6,0)),"Yes",IF(OR(VLOOKUP(C617,'Extract -prev'!C:I,6,0)="Closed",VLOOKUP(C617,'Extract -prev'!C:I,6,0)="Resolved"),"No","Yes"))</f>
        <v>No</v>
      </c>
      <c r="AB617" s="1" t="s">
        <v>548</v>
      </c>
    </row>
    <row r="618" spans="1:28" x14ac:dyDescent="0.25">
      <c r="A618" s="98" t="s">
        <v>676</v>
      </c>
      <c r="B618" s="98" t="s">
        <v>562</v>
      </c>
      <c r="C618" s="98" t="s">
        <v>3096</v>
      </c>
      <c r="D618" s="99">
        <v>43384.111597222225</v>
      </c>
      <c r="E618" s="99">
        <v>43384.690034722225</v>
      </c>
      <c r="F618" s="98" t="s">
        <v>843</v>
      </c>
      <c r="G618" s="98" t="s">
        <v>90</v>
      </c>
      <c r="H618" s="98" t="s">
        <v>573</v>
      </c>
      <c r="I618" s="98" t="s">
        <v>91</v>
      </c>
      <c r="J618" s="98" t="s">
        <v>1118</v>
      </c>
      <c r="K618" s="98" t="s">
        <v>3097</v>
      </c>
      <c r="L618" s="98" t="s">
        <v>3098</v>
      </c>
      <c r="M618" s="98" t="s">
        <v>793</v>
      </c>
      <c r="N618" s="98" t="s">
        <v>929</v>
      </c>
      <c r="O618" s="98" t="s">
        <v>1241</v>
      </c>
      <c r="P618" s="98"/>
      <c r="Q618" s="98" t="s">
        <v>92</v>
      </c>
      <c r="R618" s="98" t="s">
        <v>544</v>
      </c>
      <c r="S618" s="98" t="s">
        <v>545</v>
      </c>
      <c r="T618" s="98"/>
      <c r="U618" s="98"/>
      <c r="V618" s="98" t="s">
        <v>966</v>
      </c>
      <c r="W618" s="98" t="s">
        <v>967</v>
      </c>
      <c r="X618" s="98"/>
      <c r="Y618" s="99">
        <v>43396.528773148151</v>
      </c>
      <c r="Z618" s="106" t="s">
        <v>548</v>
      </c>
      <c r="AA618" s="1" t="str">
        <f>IF(ISNA(VLOOKUP(C618,'Extract -prev'!C:I,6,0)),"Yes",IF(OR(VLOOKUP(C618,'Extract -prev'!C:I,6,0)="Closed",VLOOKUP(C618,'Extract -prev'!C:I,6,0)="Resolved"),"No","Yes"))</f>
        <v>No</v>
      </c>
      <c r="AB618" s="1" t="s">
        <v>548</v>
      </c>
    </row>
    <row r="619" spans="1:28" x14ac:dyDescent="0.25">
      <c r="A619" s="98" t="s">
        <v>676</v>
      </c>
      <c r="B619" s="98" t="s">
        <v>562</v>
      </c>
      <c r="C619" s="98" t="s">
        <v>3099</v>
      </c>
      <c r="D619" s="99">
        <v>43384.107361111113</v>
      </c>
      <c r="E619" s="99">
        <v>43384.601504629631</v>
      </c>
      <c r="F619" s="98" t="s">
        <v>833</v>
      </c>
      <c r="G619" s="98" t="s">
        <v>90</v>
      </c>
      <c r="H619" s="98" t="s">
        <v>573</v>
      </c>
      <c r="I619" s="98" t="s">
        <v>91</v>
      </c>
      <c r="J619" s="98" t="s">
        <v>1118</v>
      </c>
      <c r="K619" s="98" t="s">
        <v>3100</v>
      </c>
      <c r="L619" s="98" t="s">
        <v>2236</v>
      </c>
      <c r="M619" s="98" t="s">
        <v>793</v>
      </c>
      <c r="N619" s="98" t="s">
        <v>40</v>
      </c>
      <c r="O619" s="98" t="s">
        <v>1360</v>
      </c>
      <c r="P619" s="98"/>
      <c r="Q619" s="98" t="s">
        <v>92</v>
      </c>
      <c r="R619" s="98" t="s">
        <v>544</v>
      </c>
      <c r="S619" s="98" t="s">
        <v>545</v>
      </c>
      <c r="T619" s="98"/>
      <c r="U619" s="98"/>
      <c r="V619" s="98" t="s">
        <v>966</v>
      </c>
      <c r="W619" s="98" t="s">
        <v>967</v>
      </c>
      <c r="X619" s="98"/>
      <c r="Y619" s="99">
        <v>43396.528634259259</v>
      </c>
      <c r="Z619" s="106" t="s">
        <v>548</v>
      </c>
      <c r="AA619" s="1" t="str">
        <f>IF(ISNA(VLOOKUP(C619,'Extract -prev'!C:I,6,0)),"Yes",IF(OR(VLOOKUP(C619,'Extract -prev'!C:I,6,0)="Closed",VLOOKUP(C619,'Extract -prev'!C:I,6,0)="Resolved"),"No","Yes"))</f>
        <v>No</v>
      </c>
      <c r="AB619" s="1" t="s">
        <v>548</v>
      </c>
    </row>
    <row r="620" spans="1:28" x14ac:dyDescent="0.25">
      <c r="A620" s="98" t="s">
        <v>676</v>
      </c>
      <c r="B620" s="98" t="s">
        <v>562</v>
      </c>
      <c r="C620" s="98" t="s">
        <v>3224</v>
      </c>
      <c r="D620" s="99">
        <v>43384.104837962965</v>
      </c>
      <c r="E620" s="99">
        <v>43391.250543981485</v>
      </c>
      <c r="F620" s="98" t="s">
        <v>1493</v>
      </c>
      <c r="G620" s="98" t="s">
        <v>90</v>
      </c>
      <c r="H620" s="98" t="s">
        <v>573</v>
      </c>
      <c r="I620" s="98" t="s">
        <v>91</v>
      </c>
      <c r="J620" s="98" t="s">
        <v>1118</v>
      </c>
      <c r="K620" s="98" t="s">
        <v>3225</v>
      </c>
      <c r="L620" s="98" t="s">
        <v>4233</v>
      </c>
      <c r="M620" s="98" t="s">
        <v>793</v>
      </c>
      <c r="N620" s="98" t="s">
        <v>40</v>
      </c>
      <c r="O620" s="98" t="s">
        <v>602</v>
      </c>
      <c r="P620" s="98"/>
      <c r="Q620" s="98" t="s">
        <v>92</v>
      </c>
      <c r="R620" s="98" t="s">
        <v>544</v>
      </c>
      <c r="S620" s="98" t="s">
        <v>545</v>
      </c>
      <c r="T620" s="98"/>
      <c r="U620" s="98"/>
      <c r="V620" s="98" t="s">
        <v>1222</v>
      </c>
      <c r="W620" s="98" t="s">
        <v>1428</v>
      </c>
      <c r="X620" s="98"/>
      <c r="Y620" s="99">
        <v>43401.504293981481</v>
      </c>
      <c r="Z620" s="106" t="s">
        <v>548</v>
      </c>
      <c r="AA620" s="1" t="str">
        <f>IF(ISNA(VLOOKUP(C620,'Extract -prev'!C:I,6,0)),"Yes",IF(OR(VLOOKUP(C620,'Extract -prev'!C:I,6,0)="Closed",VLOOKUP(C620,'Extract -prev'!C:I,6,0)="Resolved"),"No","Yes"))</f>
        <v>No</v>
      </c>
      <c r="AB620" s="1" t="s">
        <v>548</v>
      </c>
    </row>
    <row r="621" spans="1:28" x14ac:dyDescent="0.25">
      <c r="A621" s="98" t="s">
        <v>676</v>
      </c>
      <c r="B621" s="98" t="s">
        <v>562</v>
      </c>
      <c r="C621" s="98" t="s">
        <v>3226</v>
      </c>
      <c r="D621" s="99">
        <v>43384.584074074075</v>
      </c>
      <c r="E621" s="99">
        <v>43388.770694444444</v>
      </c>
      <c r="F621" s="98" t="s">
        <v>1192</v>
      </c>
      <c r="G621" s="98" t="s">
        <v>90</v>
      </c>
      <c r="H621" s="98" t="s">
        <v>573</v>
      </c>
      <c r="I621" s="98" t="s">
        <v>91</v>
      </c>
      <c r="J621" s="98" t="s">
        <v>1118</v>
      </c>
      <c r="K621" s="98" t="s">
        <v>3227</v>
      </c>
      <c r="L621" s="98" t="s">
        <v>3731</v>
      </c>
      <c r="M621" s="98" t="s">
        <v>793</v>
      </c>
      <c r="N621" s="98" t="s">
        <v>40</v>
      </c>
      <c r="O621" s="98" t="s">
        <v>2210</v>
      </c>
      <c r="P621" s="98"/>
      <c r="Q621" s="98" t="s">
        <v>92</v>
      </c>
      <c r="R621" s="98" t="s">
        <v>544</v>
      </c>
      <c r="S621" s="98" t="s">
        <v>545</v>
      </c>
      <c r="T621" s="98"/>
      <c r="U621" s="98"/>
      <c r="V621" s="98" t="s">
        <v>1260</v>
      </c>
      <c r="W621" s="98" t="s">
        <v>1006</v>
      </c>
      <c r="X621" s="98"/>
      <c r="Y621" s="99">
        <v>43399.499340277776</v>
      </c>
      <c r="Z621" s="106" t="s">
        <v>548</v>
      </c>
      <c r="AA621" s="1" t="str">
        <f>IF(ISNA(VLOOKUP(C621,'Extract -prev'!C:I,6,0)),"Yes",IF(OR(VLOOKUP(C621,'Extract -prev'!C:I,6,0)="Closed",VLOOKUP(C621,'Extract -prev'!C:I,6,0)="Resolved"),"No","Yes"))</f>
        <v>No</v>
      </c>
      <c r="AB621" s="1" t="s">
        <v>548</v>
      </c>
    </row>
    <row r="622" spans="1:28" x14ac:dyDescent="0.25">
      <c r="A622" s="98" t="s">
        <v>676</v>
      </c>
      <c r="B622" s="98" t="s">
        <v>562</v>
      </c>
      <c r="C622" s="98" t="s">
        <v>3101</v>
      </c>
      <c r="D622" s="99">
        <v>43384.421782407408</v>
      </c>
      <c r="E622" s="99">
        <v>43384.564074074071</v>
      </c>
      <c r="F622" s="98" t="s">
        <v>933</v>
      </c>
      <c r="G622" s="98" t="s">
        <v>90</v>
      </c>
      <c r="H622" s="98" t="s">
        <v>573</v>
      </c>
      <c r="I622" s="98" t="s">
        <v>91</v>
      </c>
      <c r="J622" s="98" t="s">
        <v>1118</v>
      </c>
      <c r="K622" s="98" t="s">
        <v>3102</v>
      </c>
      <c r="L622" s="98" t="s">
        <v>3103</v>
      </c>
      <c r="M622" s="98" t="s">
        <v>793</v>
      </c>
      <c r="N622" s="98" t="s">
        <v>41</v>
      </c>
      <c r="O622" s="98" t="s">
        <v>1005</v>
      </c>
      <c r="P622" s="98"/>
      <c r="Q622" s="98" t="s">
        <v>92</v>
      </c>
      <c r="R622" s="98" t="s">
        <v>544</v>
      </c>
      <c r="S622" s="98" t="s">
        <v>545</v>
      </c>
      <c r="T622" s="98"/>
      <c r="U622" s="98"/>
      <c r="V622" s="98" t="s">
        <v>1260</v>
      </c>
      <c r="W622" s="98" t="s">
        <v>1006</v>
      </c>
      <c r="X622" s="98"/>
      <c r="Y622" s="99">
        <v>43396.524027777778</v>
      </c>
      <c r="Z622" s="106" t="s">
        <v>548</v>
      </c>
      <c r="AA622" s="1" t="str">
        <f>IF(ISNA(VLOOKUP(C622,'Extract -prev'!C:I,6,0)),"Yes",IF(OR(VLOOKUP(C622,'Extract -prev'!C:I,6,0)="Closed",VLOOKUP(C622,'Extract -prev'!C:I,6,0)="Resolved"),"No","Yes"))</f>
        <v>No</v>
      </c>
      <c r="AB622" s="1" t="s">
        <v>548</v>
      </c>
    </row>
    <row r="623" spans="1:28" x14ac:dyDescent="0.25">
      <c r="A623" s="98" t="s">
        <v>676</v>
      </c>
      <c r="B623" s="98" t="s">
        <v>562</v>
      </c>
      <c r="C623" s="98" t="s">
        <v>3228</v>
      </c>
      <c r="D623" s="99">
        <v>43384.107048611113</v>
      </c>
      <c r="E623" s="99">
        <v>43385.621527777781</v>
      </c>
      <c r="F623" s="98" t="s">
        <v>1196</v>
      </c>
      <c r="G623" s="98" t="s">
        <v>90</v>
      </c>
      <c r="H623" s="98" t="s">
        <v>573</v>
      </c>
      <c r="I623" s="98" t="s">
        <v>91</v>
      </c>
      <c r="J623" s="98" t="s">
        <v>1118</v>
      </c>
      <c r="K623" s="98" t="s">
        <v>3229</v>
      </c>
      <c r="L623" s="98" t="s">
        <v>3160</v>
      </c>
      <c r="M623" s="98" t="s">
        <v>793</v>
      </c>
      <c r="N623" s="98" t="s">
        <v>41</v>
      </c>
      <c r="O623" s="98" t="s">
        <v>934</v>
      </c>
      <c r="P623" s="98"/>
      <c r="Q623" s="98" t="s">
        <v>92</v>
      </c>
      <c r="R623" s="98" t="s">
        <v>544</v>
      </c>
      <c r="S623" s="98" t="s">
        <v>545</v>
      </c>
      <c r="T623" s="98"/>
      <c r="U623" s="98"/>
      <c r="V623" s="98" t="s">
        <v>1313</v>
      </c>
      <c r="W623" s="98" t="s">
        <v>1314</v>
      </c>
      <c r="X623" s="98"/>
      <c r="Y623" s="99">
        <v>43396.522939814815</v>
      </c>
      <c r="Z623" s="106" t="s">
        <v>548</v>
      </c>
      <c r="AA623" s="1" t="str">
        <f>IF(ISNA(VLOOKUP(C623,'Extract -prev'!C:I,6,0)),"Yes",IF(OR(VLOOKUP(C623,'Extract -prev'!C:I,6,0)="Closed",VLOOKUP(C623,'Extract -prev'!C:I,6,0)="Resolved"),"No","Yes"))</f>
        <v>No</v>
      </c>
      <c r="AB623" s="1" t="s">
        <v>548</v>
      </c>
    </row>
    <row r="624" spans="1:28" x14ac:dyDescent="0.25">
      <c r="A624" s="98" t="s">
        <v>676</v>
      </c>
      <c r="B624" s="98" t="s">
        <v>562</v>
      </c>
      <c r="C624" s="98" t="s">
        <v>3230</v>
      </c>
      <c r="D624" s="99">
        <v>43384.164375</v>
      </c>
      <c r="E624" s="99">
        <v>43388.581597222219</v>
      </c>
      <c r="F624" s="98" t="s">
        <v>1192</v>
      </c>
      <c r="G624" s="98" t="s">
        <v>90</v>
      </c>
      <c r="H624" s="98" t="s">
        <v>573</v>
      </c>
      <c r="I624" s="98" t="s">
        <v>91</v>
      </c>
      <c r="J624" s="98" t="s">
        <v>1118</v>
      </c>
      <c r="K624" s="98" t="s">
        <v>3231</v>
      </c>
      <c r="L624" s="98" t="s">
        <v>3549</v>
      </c>
      <c r="M624" s="98" t="s">
        <v>793</v>
      </c>
      <c r="N624" s="98" t="s">
        <v>41</v>
      </c>
      <c r="O624" s="98" t="s">
        <v>934</v>
      </c>
      <c r="P624" s="98"/>
      <c r="Q624" s="98" t="s">
        <v>92</v>
      </c>
      <c r="R624" s="98" t="s">
        <v>544</v>
      </c>
      <c r="S624" s="98" t="s">
        <v>545</v>
      </c>
      <c r="T624" s="98"/>
      <c r="U624" s="98"/>
      <c r="V624" s="98" t="s">
        <v>1309</v>
      </c>
      <c r="W624" s="98" t="s">
        <v>1310</v>
      </c>
      <c r="X624" s="98"/>
      <c r="Y624" s="99">
        <v>43399.499618055554</v>
      </c>
      <c r="Z624" s="106" t="s">
        <v>548</v>
      </c>
      <c r="AA624" s="1" t="str">
        <f>IF(ISNA(VLOOKUP(C624,'Extract -prev'!C:I,6,0)),"Yes",IF(OR(VLOOKUP(C624,'Extract -prev'!C:I,6,0)="Closed",VLOOKUP(C624,'Extract -prev'!C:I,6,0)="Resolved"),"No","Yes"))</f>
        <v>No</v>
      </c>
      <c r="AB624" s="1" t="s">
        <v>548</v>
      </c>
    </row>
    <row r="625" spans="1:28" x14ac:dyDescent="0.25">
      <c r="A625" s="98" t="s">
        <v>676</v>
      </c>
      <c r="B625" s="98" t="s">
        <v>562</v>
      </c>
      <c r="C625" s="98" t="s">
        <v>3232</v>
      </c>
      <c r="D625" s="99">
        <v>43384.133287037039</v>
      </c>
      <c r="E625" s="99">
        <v>43384.812534722223</v>
      </c>
      <c r="F625" s="98" t="s">
        <v>911</v>
      </c>
      <c r="G625" s="98" t="s">
        <v>90</v>
      </c>
      <c r="H625" s="98" t="s">
        <v>573</v>
      </c>
      <c r="I625" s="98" t="s">
        <v>91</v>
      </c>
      <c r="J625" s="98" t="s">
        <v>1118</v>
      </c>
      <c r="K625" s="98" t="s">
        <v>3233</v>
      </c>
      <c r="L625" s="98" t="s">
        <v>3376</v>
      </c>
      <c r="M625" s="98" t="s">
        <v>793</v>
      </c>
      <c r="N625" s="98" t="s">
        <v>40</v>
      </c>
      <c r="O625" s="98" t="s">
        <v>932</v>
      </c>
      <c r="P625" s="98"/>
      <c r="Q625" s="98" t="s">
        <v>92</v>
      </c>
      <c r="R625" s="98" t="s">
        <v>544</v>
      </c>
      <c r="S625" s="98" t="s">
        <v>545</v>
      </c>
      <c r="T625" s="98"/>
      <c r="U625" s="98"/>
      <c r="V625" s="98" t="s">
        <v>966</v>
      </c>
      <c r="W625" s="98" t="s">
        <v>967</v>
      </c>
      <c r="X625" s="98"/>
      <c r="Y625" s="99">
        <v>43396.53334490741</v>
      </c>
      <c r="Z625" s="106" t="s">
        <v>548</v>
      </c>
      <c r="AA625" s="1" t="str">
        <f>IF(ISNA(VLOOKUP(C625,'Extract -prev'!C:I,6,0)),"Yes",IF(OR(VLOOKUP(C625,'Extract -prev'!C:I,6,0)="Closed",VLOOKUP(C625,'Extract -prev'!C:I,6,0)="Resolved"),"No","Yes"))</f>
        <v>No</v>
      </c>
      <c r="AB625" s="1" t="s">
        <v>548</v>
      </c>
    </row>
    <row r="626" spans="1:28" x14ac:dyDescent="0.25">
      <c r="A626" s="98" t="s">
        <v>676</v>
      </c>
      <c r="B626" s="98" t="s">
        <v>562</v>
      </c>
      <c r="C626" s="98" t="s">
        <v>3104</v>
      </c>
      <c r="D626" s="99">
        <v>43384.130694444444</v>
      </c>
      <c r="E626" s="99">
        <v>43384.695821759262</v>
      </c>
      <c r="F626" s="98" t="s">
        <v>843</v>
      </c>
      <c r="G626" s="98" t="s">
        <v>90</v>
      </c>
      <c r="H626" s="98" t="s">
        <v>573</v>
      </c>
      <c r="I626" s="98" t="s">
        <v>91</v>
      </c>
      <c r="J626" s="98" t="s">
        <v>1118</v>
      </c>
      <c r="K626" s="98" t="s">
        <v>3105</v>
      </c>
      <c r="L626" s="98" t="s">
        <v>3106</v>
      </c>
      <c r="M626" s="98" t="s">
        <v>793</v>
      </c>
      <c r="N626" s="98" t="s">
        <v>40</v>
      </c>
      <c r="O626" s="98" t="s">
        <v>732</v>
      </c>
      <c r="P626" s="98"/>
      <c r="Q626" s="98" t="s">
        <v>92</v>
      </c>
      <c r="R626" s="98" t="s">
        <v>544</v>
      </c>
      <c r="S626" s="98" t="s">
        <v>545</v>
      </c>
      <c r="T626" s="98"/>
      <c r="U626" s="98"/>
      <c r="V626" s="98" t="s">
        <v>966</v>
      </c>
      <c r="W626" s="98" t="s">
        <v>967</v>
      </c>
      <c r="X626" s="98"/>
      <c r="Y626" s="99">
        <v>43396.533263888887</v>
      </c>
      <c r="Z626" s="106" t="s">
        <v>548</v>
      </c>
      <c r="AA626" s="1" t="str">
        <f>IF(ISNA(VLOOKUP(C626,'Extract -prev'!C:I,6,0)),"Yes",IF(OR(VLOOKUP(C626,'Extract -prev'!C:I,6,0)="Closed",VLOOKUP(C626,'Extract -prev'!C:I,6,0)="Resolved"),"No","Yes"))</f>
        <v>No</v>
      </c>
      <c r="AB626" s="1" t="s">
        <v>548</v>
      </c>
    </row>
    <row r="627" spans="1:28" x14ac:dyDescent="0.25">
      <c r="A627" s="98" t="s">
        <v>676</v>
      </c>
      <c r="B627" s="98" t="s">
        <v>562</v>
      </c>
      <c r="C627" s="98" t="s">
        <v>3234</v>
      </c>
      <c r="D627" s="99">
        <v>43384.122511574074</v>
      </c>
      <c r="E627" s="99">
        <v>43385.685208333336</v>
      </c>
      <c r="F627" s="98" t="s">
        <v>830</v>
      </c>
      <c r="G627" s="98" t="s">
        <v>90</v>
      </c>
      <c r="H627" s="98" t="s">
        <v>573</v>
      </c>
      <c r="I627" s="98" t="s">
        <v>91</v>
      </c>
      <c r="J627" s="98" t="s">
        <v>1118</v>
      </c>
      <c r="K627" s="98" t="s">
        <v>3235</v>
      </c>
      <c r="L627" s="98" t="s">
        <v>3377</v>
      </c>
      <c r="M627" s="98" t="s">
        <v>793</v>
      </c>
      <c r="N627" s="98" t="s">
        <v>41</v>
      </c>
      <c r="O627" s="98" t="s">
        <v>1115</v>
      </c>
      <c r="P627" s="98"/>
      <c r="Q627" s="98" t="s">
        <v>92</v>
      </c>
      <c r="R627" s="98" t="s">
        <v>544</v>
      </c>
      <c r="S627" s="98" t="s">
        <v>545</v>
      </c>
      <c r="T627" s="98"/>
      <c r="U627" s="98"/>
      <c r="V627" s="98" t="s">
        <v>1321</v>
      </c>
      <c r="W627" s="98" t="s">
        <v>964</v>
      </c>
      <c r="X627" s="98"/>
      <c r="Y627" s="99">
        <v>43396.533113425925</v>
      </c>
      <c r="Z627" s="106" t="s">
        <v>548</v>
      </c>
      <c r="AA627" s="1" t="str">
        <f>IF(ISNA(VLOOKUP(C627,'Extract -prev'!C:I,6,0)),"Yes",IF(OR(VLOOKUP(C627,'Extract -prev'!C:I,6,0)="Closed",VLOOKUP(C627,'Extract -prev'!C:I,6,0)="Resolved"),"No","Yes"))</f>
        <v>No</v>
      </c>
      <c r="AB627" s="1" t="s">
        <v>548</v>
      </c>
    </row>
    <row r="628" spans="1:28" x14ac:dyDescent="0.25">
      <c r="A628" s="98" t="s">
        <v>676</v>
      </c>
      <c r="B628" s="98" t="s">
        <v>562</v>
      </c>
      <c r="C628" s="98" t="s">
        <v>3107</v>
      </c>
      <c r="D628" s="99">
        <v>43384.121574074074</v>
      </c>
      <c r="E628" s="99">
        <v>43384.707881944443</v>
      </c>
      <c r="F628" s="98" t="s">
        <v>872</v>
      </c>
      <c r="G628" s="98" t="s">
        <v>90</v>
      </c>
      <c r="H628" s="98" t="s">
        <v>573</v>
      </c>
      <c r="I628" s="98" t="s">
        <v>91</v>
      </c>
      <c r="J628" s="98" t="s">
        <v>1118</v>
      </c>
      <c r="K628" s="98" t="s">
        <v>3108</v>
      </c>
      <c r="L628" s="98" t="s">
        <v>3109</v>
      </c>
      <c r="M628" s="98" t="s">
        <v>793</v>
      </c>
      <c r="N628" s="98" t="s">
        <v>41</v>
      </c>
      <c r="O628" s="98" t="s">
        <v>1005</v>
      </c>
      <c r="P628" s="98"/>
      <c r="Q628" s="98" t="s">
        <v>92</v>
      </c>
      <c r="R628" s="98" t="s">
        <v>544</v>
      </c>
      <c r="S628" s="98" t="s">
        <v>545</v>
      </c>
      <c r="T628" s="98"/>
      <c r="U628" s="98"/>
      <c r="V628" s="98" t="s">
        <v>966</v>
      </c>
      <c r="W628" s="98" t="s">
        <v>967</v>
      </c>
      <c r="X628" s="98"/>
      <c r="Y628" s="99">
        <v>43396.533032407409</v>
      </c>
      <c r="Z628" s="106" t="s">
        <v>548</v>
      </c>
      <c r="AA628" s="1" t="str">
        <f>IF(ISNA(VLOOKUP(C628,'Extract -prev'!C:I,6,0)),"Yes",IF(OR(VLOOKUP(C628,'Extract -prev'!C:I,6,0)="Closed",VLOOKUP(C628,'Extract -prev'!C:I,6,0)="Resolved"),"No","Yes"))</f>
        <v>No</v>
      </c>
      <c r="AB628" s="1" t="s">
        <v>548</v>
      </c>
    </row>
    <row r="629" spans="1:28" x14ac:dyDescent="0.25">
      <c r="A629" s="98" t="s">
        <v>676</v>
      </c>
      <c r="B629" s="98" t="s">
        <v>562</v>
      </c>
      <c r="C629" s="98" t="s">
        <v>3236</v>
      </c>
      <c r="D629" s="99">
        <v>43384.118819444448</v>
      </c>
      <c r="E629" s="99">
        <v>43385.679745370369</v>
      </c>
      <c r="F629" s="98" t="s">
        <v>916</v>
      </c>
      <c r="G629" s="98" t="s">
        <v>90</v>
      </c>
      <c r="H629" s="98" t="s">
        <v>573</v>
      </c>
      <c r="I629" s="98" t="s">
        <v>91</v>
      </c>
      <c r="J629" s="98" t="s">
        <v>1118</v>
      </c>
      <c r="K629" s="98" t="s">
        <v>3237</v>
      </c>
      <c r="L629" s="98" t="s">
        <v>3378</v>
      </c>
      <c r="M629" s="98" t="s">
        <v>793</v>
      </c>
      <c r="N629" s="98" t="s">
        <v>929</v>
      </c>
      <c r="O629" s="98" t="s">
        <v>939</v>
      </c>
      <c r="P629" s="98"/>
      <c r="Q629" s="98" t="s">
        <v>92</v>
      </c>
      <c r="R629" s="98" t="s">
        <v>544</v>
      </c>
      <c r="S629" s="98" t="s">
        <v>545</v>
      </c>
      <c r="T629" s="98"/>
      <c r="U629" s="98"/>
      <c r="V629" s="98" t="s">
        <v>966</v>
      </c>
      <c r="W629" s="98" t="s">
        <v>967</v>
      </c>
      <c r="X629" s="98"/>
      <c r="Y629" s="99">
        <v>43396.532962962963</v>
      </c>
      <c r="Z629" s="106" t="s">
        <v>548</v>
      </c>
      <c r="AA629" s="1" t="str">
        <f>IF(ISNA(VLOOKUP(C629,'Extract -prev'!C:I,6,0)),"Yes",IF(OR(VLOOKUP(C629,'Extract -prev'!C:I,6,0)="Closed",VLOOKUP(C629,'Extract -prev'!C:I,6,0)="Resolved"),"No","Yes"))</f>
        <v>No</v>
      </c>
      <c r="AB629" s="1" t="s">
        <v>548</v>
      </c>
    </row>
    <row r="630" spans="1:28" x14ac:dyDescent="0.25">
      <c r="A630" s="98" t="s">
        <v>676</v>
      </c>
      <c r="B630" s="98" t="s">
        <v>562</v>
      </c>
      <c r="C630" s="98" t="s">
        <v>3110</v>
      </c>
      <c r="D630" s="99">
        <v>43384.108738425923</v>
      </c>
      <c r="E630" s="99">
        <v>43384.618622685186</v>
      </c>
      <c r="F630" s="98" t="s">
        <v>833</v>
      </c>
      <c r="G630" s="98" t="s">
        <v>90</v>
      </c>
      <c r="H630" s="98" t="s">
        <v>573</v>
      </c>
      <c r="I630" s="98" t="s">
        <v>91</v>
      </c>
      <c r="J630" s="98" t="s">
        <v>1118</v>
      </c>
      <c r="K630" s="98" t="s">
        <v>3111</v>
      </c>
      <c r="L630" s="98" t="s">
        <v>2239</v>
      </c>
      <c r="M630" s="98" t="s">
        <v>793</v>
      </c>
      <c r="N630" s="98" t="s">
        <v>929</v>
      </c>
      <c r="O630" s="98" t="s">
        <v>948</v>
      </c>
      <c r="P630" s="98"/>
      <c r="Q630" s="98" t="s">
        <v>92</v>
      </c>
      <c r="R630" s="98" t="s">
        <v>544</v>
      </c>
      <c r="S630" s="98" t="s">
        <v>545</v>
      </c>
      <c r="T630" s="98"/>
      <c r="U630" s="98"/>
      <c r="V630" s="98" t="s">
        <v>946</v>
      </c>
      <c r="W630" s="98" t="s">
        <v>1102</v>
      </c>
      <c r="X630" s="98"/>
      <c r="Y630" s="99">
        <v>43396.53266203704</v>
      </c>
      <c r="Z630" s="106" t="s">
        <v>548</v>
      </c>
      <c r="AA630" s="1" t="str">
        <f>IF(ISNA(VLOOKUP(C630,'Extract -prev'!C:I,6,0)),"Yes",IF(OR(VLOOKUP(C630,'Extract -prev'!C:I,6,0)="Closed",VLOOKUP(C630,'Extract -prev'!C:I,6,0)="Resolved"),"No","Yes"))</f>
        <v>No</v>
      </c>
      <c r="AB630" s="1" t="s">
        <v>548</v>
      </c>
    </row>
    <row r="631" spans="1:28" x14ac:dyDescent="0.25">
      <c r="A631" s="98" t="s">
        <v>676</v>
      </c>
      <c r="B631" s="98" t="s">
        <v>562</v>
      </c>
      <c r="C631" s="98" t="s">
        <v>3238</v>
      </c>
      <c r="D631" s="99">
        <v>43384.083321759259</v>
      </c>
      <c r="E631" s="99">
        <v>43391.248101851852</v>
      </c>
      <c r="F631" s="98" t="s">
        <v>1493</v>
      </c>
      <c r="G631" s="98" t="s">
        <v>90</v>
      </c>
      <c r="H631" s="98" t="s">
        <v>573</v>
      </c>
      <c r="I631" s="98" t="s">
        <v>91</v>
      </c>
      <c r="J631" s="98" t="s">
        <v>1118</v>
      </c>
      <c r="K631" s="98" t="s">
        <v>3239</v>
      </c>
      <c r="L631" s="98" t="s">
        <v>4234</v>
      </c>
      <c r="M631" s="98" t="s">
        <v>793</v>
      </c>
      <c r="N631" s="98" t="s">
        <v>40</v>
      </c>
      <c r="O631" s="98" t="s">
        <v>932</v>
      </c>
      <c r="P631" s="98"/>
      <c r="Q631" s="98" t="s">
        <v>92</v>
      </c>
      <c r="R631" s="98" t="s">
        <v>544</v>
      </c>
      <c r="S631" s="98" t="s">
        <v>545</v>
      </c>
      <c r="T631" s="98"/>
      <c r="U631" s="98"/>
      <c r="V631" s="98" t="s">
        <v>1313</v>
      </c>
      <c r="W631" s="98" t="s">
        <v>1314</v>
      </c>
      <c r="X631" s="98"/>
      <c r="Y631" s="99">
        <v>43401.504212962966</v>
      </c>
      <c r="Z631" s="106" t="s">
        <v>548</v>
      </c>
      <c r="AA631" s="1" t="str">
        <f>IF(ISNA(VLOOKUP(C631,'Extract -prev'!C:I,6,0)),"Yes",IF(OR(VLOOKUP(C631,'Extract -prev'!C:I,6,0)="Closed",VLOOKUP(C631,'Extract -prev'!C:I,6,0)="Resolved"),"No","Yes"))</f>
        <v>No</v>
      </c>
      <c r="AB631" s="1" t="s">
        <v>548</v>
      </c>
    </row>
    <row r="632" spans="1:28" x14ac:dyDescent="0.25">
      <c r="A632" s="98" t="s">
        <v>676</v>
      </c>
      <c r="B632" s="98" t="s">
        <v>562</v>
      </c>
      <c r="C632" s="98" t="s">
        <v>3112</v>
      </c>
      <c r="D632" s="99">
        <v>43384.077928240738</v>
      </c>
      <c r="E632" s="99">
        <v>43384.572233796294</v>
      </c>
      <c r="F632" s="98" t="s">
        <v>933</v>
      </c>
      <c r="G632" s="98" t="s">
        <v>90</v>
      </c>
      <c r="H632" s="98" t="s">
        <v>573</v>
      </c>
      <c r="I632" s="98" t="s">
        <v>91</v>
      </c>
      <c r="J632" s="98" t="s">
        <v>1118</v>
      </c>
      <c r="K632" s="98" t="s">
        <v>3113</v>
      </c>
      <c r="L632" s="98" t="s">
        <v>3114</v>
      </c>
      <c r="M632" s="98" t="s">
        <v>793</v>
      </c>
      <c r="N632" s="98" t="s">
        <v>40</v>
      </c>
      <c r="O632" s="98" t="s">
        <v>932</v>
      </c>
      <c r="P632" s="98"/>
      <c r="Q632" s="98" t="s">
        <v>92</v>
      </c>
      <c r="R632" s="98" t="s">
        <v>544</v>
      </c>
      <c r="S632" s="98" t="s">
        <v>545</v>
      </c>
      <c r="T632" s="98"/>
      <c r="U632" s="98"/>
      <c r="V632" s="98" t="s">
        <v>1313</v>
      </c>
      <c r="W632" s="98" t="s">
        <v>1314</v>
      </c>
      <c r="X632" s="98"/>
      <c r="Y632" s="99">
        <v>43396.526979166665</v>
      </c>
      <c r="Z632" s="106" t="s">
        <v>548</v>
      </c>
      <c r="AA632" s="1" t="str">
        <f>IF(ISNA(VLOOKUP(C632,'Extract -prev'!C:I,6,0)),"Yes",IF(OR(VLOOKUP(C632,'Extract -prev'!C:I,6,0)="Closed",VLOOKUP(C632,'Extract -prev'!C:I,6,0)="Resolved"),"No","Yes"))</f>
        <v>No</v>
      </c>
      <c r="AB632" s="1" t="s">
        <v>548</v>
      </c>
    </row>
    <row r="633" spans="1:28" x14ac:dyDescent="0.25">
      <c r="A633" s="98" t="s">
        <v>676</v>
      </c>
      <c r="B633" s="98" t="s">
        <v>562</v>
      </c>
      <c r="C633" s="98" t="s">
        <v>3115</v>
      </c>
      <c r="D633" s="99">
        <v>43384.090416666666</v>
      </c>
      <c r="E633" s="99">
        <v>43384.69158564815</v>
      </c>
      <c r="F633" s="98" t="s">
        <v>1100</v>
      </c>
      <c r="G633" s="98" t="s">
        <v>90</v>
      </c>
      <c r="H633" s="98" t="s">
        <v>573</v>
      </c>
      <c r="I633" s="98" t="s">
        <v>91</v>
      </c>
      <c r="J633" s="98" t="s">
        <v>1118</v>
      </c>
      <c r="K633" s="98" t="s">
        <v>3116</v>
      </c>
      <c r="L633" s="98" t="s">
        <v>3117</v>
      </c>
      <c r="M633" s="98" t="s">
        <v>793</v>
      </c>
      <c r="N633" s="98" t="s">
        <v>41</v>
      </c>
      <c r="O633" s="98" t="s">
        <v>2886</v>
      </c>
      <c r="P633" s="98"/>
      <c r="Q633" s="98" t="s">
        <v>92</v>
      </c>
      <c r="R633" s="98" t="s">
        <v>544</v>
      </c>
      <c r="S633" s="98" t="s">
        <v>545</v>
      </c>
      <c r="T633" s="98"/>
      <c r="U633" s="98"/>
      <c r="V633" s="98" t="s">
        <v>1313</v>
      </c>
      <c r="W633" s="98" t="s">
        <v>1314</v>
      </c>
      <c r="X633" s="98"/>
      <c r="Y633" s="99">
        <v>43396.522407407407</v>
      </c>
      <c r="Z633" s="106" t="s">
        <v>548</v>
      </c>
      <c r="AA633" s="1" t="str">
        <f>IF(ISNA(VLOOKUP(C633,'Extract -prev'!C:I,6,0)),"Yes",IF(OR(VLOOKUP(C633,'Extract -prev'!C:I,6,0)="Closed",VLOOKUP(C633,'Extract -prev'!C:I,6,0)="Resolved"),"No","Yes"))</f>
        <v>No</v>
      </c>
      <c r="AB633" s="1" t="s">
        <v>548</v>
      </c>
    </row>
    <row r="634" spans="1:28" x14ac:dyDescent="0.25">
      <c r="A634" s="98" t="s">
        <v>676</v>
      </c>
      <c r="B634" s="98" t="s">
        <v>562</v>
      </c>
      <c r="C634" s="98" t="s">
        <v>3240</v>
      </c>
      <c r="D634" s="99">
        <v>43384.07675925926</v>
      </c>
      <c r="E634" s="99">
        <v>43385.763645833336</v>
      </c>
      <c r="F634" s="98" t="s">
        <v>1192</v>
      </c>
      <c r="G634" s="98" t="s">
        <v>90</v>
      </c>
      <c r="H634" s="98" t="s">
        <v>573</v>
      </c>
      <c r="I634" s="98" t="s">
        <v>91</v>
      </c>
      <c r="J634" s="98" t="s">
        <v>1118</v>
      </c>
      <c r="K634" s="98" t="s">
        <v>3241</v>
      </c>
      <c r="L634" s="98" t="s">
        <v>3379</v>
      </c>
      <c r="M634" s="98" t="s">
        <v>793</v>
      </c>
      <c r="N634" s="98" t="s">
        <v>41</v>
      </c>
      <c r="O634" s="98" t="s">
        <v>1115</v>
      </c>
      <c r="P634" s="98"/>
      <c r="Q634" s="98" t="s">
        <v>92</v>
      </c>
      <c r="R634" s="98" t="s">
        <v>544</v>
      </c>
      <c r="S634" s="98" t="s">
        <v>545</v>
      </c>
      <c r="T634" s="98"/>
      <c r="U634" s="98"/>
      <c r="V634" s="98" t="s">
        <v>1098</v>
      </c>
      <c r="W634" s="98" t="s">
        <v>1099</v>
      </c>
      <c r="X634" s="98"/>
      <c r="Y634" s="99">
        <v>43396.521747685183</v>
      </c>
      <c r="Z634" s="106" t="s">
        <v>548</v>
      </c>
      <c r="AA634" s="1" t="str">
        <f>IF(ISNA(VLOOKUP(C634,'Extract -prev'!C:I,6,0)),"Yes",IF(OR(VLOOKUP(C634,'Extract -prev'!C:I,6,0)="Closed",VLOOKUP(C634,'Extract -prev'!C:I,6,0)="Resolved"),"No","Yes"))</f>
        <v>No</v>
      </c>
      <c r="AB634" s="1" t="s">
        <v>548</v>
      </c>
    </row>
    <row r="635" spans="1:28" x14ac:dyDescent="0.25">
      <c r="A635" s="98" t="s">
        <v>676</v>
      </c>
      <c r="B635" s="98" t="s">
        <v>562</v>
      </c>
      <c r="C635" s="98" t="s">
        <v>3242</v>
      </c>
      <c r="D635" s="99">
        <v>43384.042557870373</v>
      </c>
      <c r="E635" s="99">
        <v>43384.805405092593</v>
      </c>
      <c r="F635" s="98" t="s">
        <v>911</v>
      </c>
      <c r="G635" s="98" t="s">
        <v>90</v>
      </c>
      <c r="H635" s="98" t="s">
        <v>573</v>
      </c>
      <c r="I635" s="98" t="s">
        <v>91</v>
      </c>
      <c r="J635" s="98" t="s">
        <v>1118</v>
      </c>
      <c r="K635" s="98" t="s">
        <v>3243</v>
      </c>
      <c r="L635" s="98" t="s">
        <v>3380</v>
      </c>
      <c r="M635" s="98" t="s">
        <v>793</v>
      </c>
      <c r="N635" s="98" t="s">
        <v>41</v>
      </c>
      <c r="O635" s="98" t="s">
        <v>1215</v>
      </c>
      <c r="P635" s="98"/>
      <c r="Q635" s="98" t="s">
        <v>92</v>
      </c>
      <c r="R635" s="98" t="s">
        <v>544</v>
      </c>
      <c r="S635" s="98" t="s">
        <v>545</v>
      </c>
      <c r="T635" s="98"/>
      <c r="U635" s="98"/>
      <c r="V635" s="98" t="s">
        <v>1321</v>
      </c>
      <c r="W635" s="98" t="s">
        <v>964</v>
      </c>
      <c r="X635" s="98"/>
      <c r="Y635" s="99">
        <v>43396.525775462964</v>
      </c>
      <c r="Z635" s="106" t="s">
        <v>548</v>
      </c>
      <c r="AA635" s="1" t="str">
        <f>IF(ISNA(VLOOKUP(C635,'Extract -prev'!C:I,6,0)),"Yes",IF(OR(VLOOKUP(C635,'Extract -prev'!C:I,6,0)="Closed",VLOOKUP(C635,'Extract -prev'!C:I,6,0)="Resolved"),"No","Yes"))</f>
        <v>No</v>
      </c>
      <c r="AB635" s="1" t="s">
        <v>548</v>
      </c>
    </row>
    <row r="636" spans="1:28" x14ac:dyDescent="0.25">
      <c r="A636" s="98" t="s">
        <v>676</v>
      </c>
      <c r="B636" s="98" t="s">
        <v>562</v>
      </c>
      <c r="C636" s="98" t="s">
        <v>3118</v>
      </c>
      <c r="D636" s="99">
        <v>43384.016840277778</v>
      </c>
      <c r="E636" s="99">
        <v>43384.601712962962</v>
      </c>
      <c r="F636" s="98" t="s">
        <v>1100</v>
      </c>
      <c r="G636" s="98" t="s">
        <v>90</v>
      </c>
      <c r="H636" s="98" t="s">
        <v>573</v>
      </c>
      <c r="I636" s="98" t="s">
        <v>91</v>
      </c>
      <c r="J636" s="98" t="s">
        <v>1118</v>
      </c>
      <c r="K636" s="98" t="s">
        <v>3119</v>
      </c>
      <c r="L636" s="98" t="s">
        <v>3120</v>
      </c>
      <c r="M636" s="98" t="s">
        <v>793</v>
      </c>
      <c r="N636" s="98" t="s">
        <v>41</v>
      </c>
      <c r="O636" s="98" t="s">
        <v>934</v>
      </c>
      <c r="P636" s="98"/>
      <c r="Q636" s="98" t="s">
        <v>92</v>
      </c>
      <c r="R636" s="98" t="s">
        <v>544</v>
      </c>
      <c r="S636" s="98" t="s">
        <v>545</v>
      </c>
      <c r="T636" s="98"/>
      <c r="U636" s="98"/>
      <c r="V636" s="98" t="s">
        <v>1412</v>
      </c>
      <c r="W636" s="98" t="s">
        <v>1413</v>
      </c>
      <c r="X636" s="98"/>
      <c r="Y636" s="99">
        <v>43396.525011574071</v>
      </c>
      <c r="Z636" s="106" t="s">
        <v>548</v>
      </c>
      <c r="AA636" s="1" t="str">
        <f>IF(ISNA(VLOOKUP(C636,'Extract -prev'!C:I,6,0)),"Yes",IF(OR(VLOOKUP(C636,'Extract -prev'!C:I,6,0)="Closed",VLOOKUP(C636,'Extract -prev'!C:I,6,0)="Resolved"),"No","Yes"))</f>
        <v>No</v>
      </c>
      <c r="AB636" s="1" t="s">
        <v>548</v>
      </c>
    </row>
    <row r="637" spans="1:28" x14ac:dyDescent="0.25">
      <c r="A637" s="98" t="s">
        <v>676</v>
      </c>
      <c r="B637" s="98" t="s">
        <v>562</v>
      </c>
      <c r="C637" s="98" t="s">
        <v>3244</v>
      </c>
      <c r="D637" s="99">
        <v>43384.008067129631</v>
      </c>
      <c r="E637" s="99">
        <v>43385.694004629629</v>
      </c>
      <c r="F637" s="98" t="s">
        <v>830</v>
      </c>
      <c r="G637" s="98" t="s">
        <v>90</v>
      </c>
      <c r="H637" s="98" t="s">
        <v>573</v>
      </c>
      <c r="I637" s="98" t="s">
        <v>91</v>
      </c>
      <c r="J637" s="98" t="s">
        <v>1118</v>
      </c>
      <c r="K637" s="98" t="s">
        <v>3245</v>
      </c>
      <c r="L637" s="98" t="s">
        <v>3381</v>
      </c>
      <c r="M637" s="98" t="s">
        <v>793</v>
      </c>
      <c r="N637" s="98" t="s">
        <v>40</v>
      </c>
      <c r="O637" s="98" t="s">
        <v>2210</v>
      </c>
      <c r="P637" s="98"/>
      <c r="Q637" s="98" t="s">
        <v>92</v>
      </c>
      <c r="R637" s="98" t="s">
        <v>544</v>
      </c>
      <c r="S637" s="98" t="s">
        <v>545</v>
      </c>
      <c r="T637" s="98"/>
      <c r="U637" s="98"/>
      <c r="V637" s="98" t="s">
        <v>1254</v>
      </c>
      <c r="W637" s="98" t="s">
        <v>1255</v>
      </c>
      <c r="X637" s="98"/>
      <c r="Y637" s="99">
        <v>43396.524340277778</v>
      </c>
      <c r="Z637" s="106" t="s">
        <v>548</v>
      </c>
      <c r="AA637" s="1" t="str">
        <f>IF(ISNA(VLOOKUP(C637,'Extract -prev'!C:I,6,0)),"Yes",IF(OR(VLOOKUP(C637,'Extract -prev'!C:I,6,0)="Closed",VLOOKUP(C637,'Extract -prev'!C:I,6,0)="Resolved"),"No","Yes"))</f>
        <v>No</v>
      </c>
      <c r="AB637" s="1" t="s">
        <v>548</v>
      </c>
    </row>
    <row r="638" spans="1:28" x14ac:dyDescent="0.25">
      <c r="A638" s="98" t="s">
        <v>676</v>
      </c>
      <c r="B638" s="98" t="s">
        <v>562</v>
      </c>
      <c r="C638" s="98" t="s">
        <v>3121</v>
      </c>
      <c r="D638" s="99">
        <v>43384.005706018521</v>
      </c>
      <c r="E638" s="99">
        <v>43384.705057870371</v>
      </c>
      <c r="F638" s="98" t="s">
        <v>843</v>
      </c>
      <c r="G638" s="98" t="s">
        <v>90</v>
      </c>
      <c r="H638" s="98" t="s">
        <v>573</v>
      </c>
      <c r="I638" s="98" t="s">
        <v>91</v>
      </c>
      <c r="J638" s="98" t="s">
        <v>1118</v>
      </c>
      <c r="K638" s="98" t="s">
        <v>3122</v>
      </c>
      <c r="L638" s="98" t="s">
        <v>3123</v>
      </c>
      <c r="M638" s="98" t="s">
        <v>793</v>
      </c>
      <c r="N638" s="98" t="s">
        <v>929</v>
      </c>
      <c r="O638" s="98" t="s">
        <v>1257</v>
      </c>
      <c r="P638" s="98"/>
      <c r="Q638" s="98" t="s">
        <v>92</v>
      </c>
      <c r="R638" s="98" t="s">
        <v>544</v>
      </c>
      <c r="S638" s="98" t="s">
        <v>545</v>
      </c>
      <c r="T638" s="98"/>
      <c r="U638" s="98"/>
      <c r="V638" s="98" t="s">
        <v>1254</v>
      </c>
      <c r="W638" s="98" t="s">
        <v>1255</v>
      </c>
      <c r="X638" s="98"/>
      <c r="Y638" s="99">
        <v>43396.513275462959</v>
      </c>
      <c r="Z638" s="106" t="s">
        <v>548</v>
      </c>
      <c r="AA638" s="1" t="str">
        <f>IF(ISNA(VLOOKUP(C638,'Extract -prev'!C:I,6,0)),"Yes",IF(OR(VLOOKUP(C638,'Extract -prev'!C:I,6,0)="Closed",VLOOKUP(C638,'Extract -prev'!C:I,6,0)="Resolved"),"No","Yes"))</f>
        <v>No</v>
      </c>
      <c r="AB638" s="1" t="s">
        <v>548</v>
      </c>
    </row>
    <row r="639" spans="1:28" x14ac:dyDescent="0.25">
      <c r="A639" s="98" t="s">
        <v>676</v>
      </c>
      <c r="B639" s="98" t="s">
        <v>562</v>
      </c>
      <c r="C639" s="98" t="s">
        <v>3124</v>
      </c>
      <c r="D639" s="99">
        <v>43384.000856481478</v>
      </c>
      <c r="E639" s="99">
        <v>43384.693819444445</v>
      </c>
      <c r="F639" s="98" t="s">
        <v>1100</v>
      </c>
      <c r="G639" s="98" t="s">
        <v>90</v>
      </c>
      <c r="H639" s="98" t="s">
        <v>573</v>
      </c>
      <c r="I639" s="98" t="s">
        <v>91</v>
      </c>
      <c r="J639" s="98" t="s">
        <v>1118</v>
      </c>
      <c r="K639" s="98" t="s">
        <v>3125</v>
      </c>
      <c r="L639" s="98" t="s">
        <v>2163</v>
      </c>
      <c r="M639" s="98" t="s">
        <v>793</v>
      </c>
      <c r="N639" s="98" t="s">
        <v>40</v>
      </c>
      <c r="O639" s="98" t="s">
        <v>932</v>
      </c>
      <c r="P639" s="98"/>
      <c r="Q639" s="98" t="s">
        <v>92</v>
      </c>
      <c r="R639" s="98" t="s">
        <v>544</v>
      </c>
      <c r="S639" s="98" t="s">
        <v>545</v>
      </c>
      <c r="T639" s="98"/>
      <c r="U639" s="98"/>
      <c r="V639" s="98" t="s">
        <v>1412</v>
      </c>
      <c r="W639" s="98" t="s">
        <v>1413</v>
      </c>
      <c r="X639" s="98"/>
      <c r="Y639" s="99">
        <v>43396.513055555559</v>
      </c>
      <c r="Z639" s="106" t="s">
        <v>548</v>
      </c>
      <c r="AA639" s="1" t="str">
        <f>IF(ISNA(VLOOKUP(C639,'Extract -prev'!C:I,6,0)),"Yes",IF(OR(VLOOKUP(C639,'Extract -prev'!C:I,6,0)="Closed",VLOOKUP(C639,'Extract -prev'!C:I,6,0)="Resolved"),"No","Yes"))</f>
        <v>No</v>
      </c>
      <c r="AB639" s="1" t="s">
        <v>548</v>
      </c>
    </row>
    <row r="640" spans="1:28" x14ac:dyDescent="0.25">
      <c r="A640" s="98" t="s">
        <v>676</v>
      </c>
      <c r="B640" s="98" t="s">
        <v>562</v>
      </c>
      <c r="C640" s="98" t="s">
        <v>3126</v>
      </c>
      <c r="D640" s="99">
        <v>43384.00037037037</v>
      </c>
      <c r="E640" s="99">
        <v>43384.580509259256</v>
      </c>
      <c r="F640" s="98" t="s">
        <v>933</v>
      </c>
      <c r="G640" s="98" t="s">
        <v>90</v>
      </c>
      <c r="H640" s="98" t="s">
        <v>573</v>
      </c>
      <c r="I640" s="98" t="s">
        <v>91</v>
      </c>
      <c r="J640" s="98" t="s">
        <v>1118</v>
      </c>
      <c r="K640" s="98" t="s">
        <v>3127</v>
      </c>
      <c r="L640" s="98" t="s">
        <v>3128</v>
      </c>
      <c r="M640" s="98" t="s">
        <v>793</v>
      </c>
      <c r="N640" s="98" t="s">
        <v>41</v>
      </c>
      <c r="O640" s="98" t="s">
        <v>1104</v>
      </c>
      <c r="P640" s="98"/>
      <c r="Q640" s="98" t="s">
        <v>92</v>
      </c>
      <c r="R640" s="98" t="s">
        <v>544</v>
      </c>
      <c r="S640" s="98" t="s">
        <v>545</v>
      </c>
      <c r="T640" s="98"/>
      <c r="U640" s="98"/>
      <c r="V640" s="98" t="s">
        <v>949</v>
      </c>
      <c r="W640" s="98" t="s">
        <v>2621</v>
      </c>
      <c r="X640" s="98"/>
      <c r="Y640" s="99">
        <v>43396.512962962966</v>
      </c>
      <c r="Z640" s="106" t="s">
        <v>548</v>
      </c>
      <c r="AA640" s="1" t="str">
        <f>IF(ISNA(VLOOKUP(C640,'Extract -prev'!C:I,6,0)),"Yes",IF(OR(VLOOKUP(C640,'Extract -prev'!C:I,6,0)="Closed",VLOOKUP(C640,'Extract -prev'!C:I,6,0)="Resolved"),"No","Yes"))</f>
        <v>No</v>
      </c>
      <c r="AB640" s="1" t="s">
        <v>548</v>
      </c>
    </row>
    <row r="641" spans="1:28" x14ac:dyDescent="0.25">
      <c r="A641" s="98" t="s">
        <v>676</v>
      </c>
      <c r="B641" s="98" t="s">
        <v>562</v>
      </c>
      <c r="C641" s="98" t="s">
        <v>3246</v>
      </c>
      <c r="D641" s="99">
        <v>43383.986261574071</v>
      </c>
      <c r="E641" s="99">
        <v>43388.647418981483</v>
      </c>
      <c r="F641" s="98" t="s">
        <v>833</v>
      </c>
      <c r="G641" s="98" t="s">
        <v>90</v>
      </c>
      <c r="H641" s="98" t="s">
        <v>573</v>
      </c>
      <c r="I641" s="98" t="s">
        <v>91</v>
      </c>
      <c r="J641" s="98" t="s">
        <v>1118</v>
      </c>
      <c r="K641" s="98" t="s">
        <v>3247</v>
      </c>
      <c r="L641" s="98" t="s">
        <v>3550</v>
      </c>
      <c r="M641" s="98" t="s">
        <v>793</v>
      </c>
      <c r="N641" s="98" t="s">
        <v>3365</v>
      </c>
      <c r="O641" s="98" t="s">
        <v>3366</v>
      </c>
      <c r="P641" s="98"/>
      <c r="Q641" s="98" t="s">
        <v>92</v>
      </c>
      <c r="R641" s="98" t="s">
        <v>544</v>
      </c>
      <c r="S641" s="98" t="s">
        <v>545</v>
      </c>
      <c r="T641" s="98"/>
      <c r="U641" s="98"/>
      <c r="V641" s="98" t="s">
        <v>1216</v>
      </c>
      <c r="W641" s="98" t="s">
        <v>1217</v>
      </c>
      <c r="X641" s="98"/>
      <c r="Y641" s="99">
        <v>43399.498425925929</v>
      </c>
      <c r="Z641" s="106" t="s">
        <v>548</v>
      </c>
      <c r="AA641" s="1" t="str">
        <f>IF(ISNA(VLOOKUP(C641,'Extract -prev'!C:I,6,0)),"Yes",IF(OR(VLOOKUP(C641,'Extract -prev'!C:I,6,0)="Closed",VLOOKUP(C641,'Extract -prev'!C:I,6,0)="Resolved"),"No","Yes"))</f>
        <v>No</v>
      </c>
      <c r="AB641" s="1" t="s">
        <v>548</v>
      </c>
    </row>
    <row r="642" spans="1:28" x14ac:dyDescent="0.25">
      <c r="A642" s="98" t="s">
        <v>676</v>
      </c>
      <c r="B642" s="98" t="s">
        <v>562</v>
      </c>
      <c r="C642" s="98" t="s">
        <v>3248</v>
      </c>
      <c r="D642" s="99">
        <v>43384.028368055559</v>
      </c>
      <c r="E642" s="99">
        <v>43391.241539351853</v>
      </c>
      <c r="F642" s="98" t="s">
        <v>1493</v>
      </c>
      <c r="G642" s="98" t="s">
        <v>90</v>
      </c>
      <c r="H642" s="98" t="s">
        <v>573</v>
      </c>
      <c r="I642" s="98" t="s">
        <v>91</v>
      </c>
      <c r="J642" s="98" t="s">
        <v>1118</v>
      </c>
      <c r="K642" s="98" t="s">
        <v>3249</v>
      </c>
      <c r="L642" s="98" t="s">
        <v>4235</v>
      </c>
      <c r="M642" s="98" t="s">
        <v>793</v>
      </c>
      <c r="N642" s="98" t="s">
        <v>40</v>
      </c>
      <c r="O642" s="98" t="s">
        <v>602</v>
      </c>
      <c r="P642" s="98"/>
      <c r="Q642" s="98" t="s">
        <v>92</v>
      </c>
      <c r="R642" s="98" t="s">
        <v>544</v>
      </c>
      <c r="S642" s="98" t="s">
        <v>545</v>
      </c>
      <c r="T642" s="98"/>
      <c r="U642" s="98"/>
      <c r="V642" s="98" t="s">
        <v>1098</v>
      </c>
      <c r="W642" s="98" t="s">
        <v>1099</v>
      </c>
      <c r="X642" s="98"/>
      <c r="Y642" s="99">
        <v>43401.50372685185</v>
      </c>
      <c r="Z642" s="106" t="s">
        <v>548</v>
      </c>
      <c r="AA642" s="1" t="str">
        <f>IF(ISNA(VLOOKUP(C642,'Extract -prev'!C:I,6,0)),"Yes",IF(OR(VLOOKUP(C642,'Extract -prev'!C:I,6,0)="Closed",VLOOKUP(C642,'Extract -prev'!C:I,6,0)="Resolved"),"No","Yes"))</f>
        <v>No</v>
      </c>
      <c r="AB642" s="1" t="s">
        <v>548</v>
      </c>
    </row>
    <row r="643" spans="1:28" x14ac:dyDescent="0.25">
      <c r="A643" s="98" t="s">
        <v>676</v>
      </c>
      <c r="B643" s="98" t="s">
        <v>562</v>
      </c>
      <c r="C643" s="98" t="s">
        <v>3250</v>
      </c>
      <c r="D643" s="99">
        <v>43384.000509259262</v>
      </c>
      <c r="E643" s="99">
        <v>43388.614479166667</v>
      </c>
      <c r="F643" s="98" t="s">
        <v>1192</v>
      </c>
      <c r="G643" s="98" t="s">
        <v>90</v>
      </c>
      <c r="H643" s="98" t="s">
        <v>573</v>
      </c>
      <c r="I643" s="98" t="s">
        <v>91</v>
      </c>
      <c r="J643" s="98" t="s">
        <v>1118</v>
      </c>
      <c r="K643" s="98" t="s">
        <v>3251</v>
      </c>
      <c r="L643" s="98" t="s">
        <v>3551</v>
      </c>
      <c r="M643" s="98" t="s">
        <v>793</v>
      </c>
      <c r="N643" s="98" t="s">
        <v>929</v>
      </c>
      <c r="O643" s="98" t="s">
        <v>948</v>
      </c>
      <c r="P643" s="98"/>
      <c r="Q643" s="98" t="s">
        <v>92</v>
      </c>
      <c r="R643" s="98" t="s">
        <v>544</v>
      </c>
      <c r="S643" s="98" t="s">
        <v>545</v>
      </c>
      <c r="T643" s="98"/>
      <c r="U643" s="98"/>
      <c r="V643" s="98" t="s">
        <v>1254</v>
      </c>
      <c r="W643" s="98" t="s">
        <v>1255</v>
      </c>
      <c r="X643" s="98"/>
      <c r="Y643" s="99">
        <v>43399.498715277776</v>
      </c>
      <c r="Z643" s="106" t="s">
        <v>548</v>
      </c>
      <c r="AA643" s="1" t="str">
        <f>IF(ISNA(VLOOKUP(C643,'Extract -prev'!C:I,6,0)),"Yes",IF(OR(VLOOKUP(C643,'Extract -prev'!C:I,6,0)="Closed",VLOOKUP(C643,'Extract -prev'!C:I,6,0)="Resolved"),"No","Yes"))</f>
        <v>No</v>
      </c>
      <c r="AB643" s="1" t="s">
        <v>548</v>
      </c>
    </row>
    <row r="644" spans="1:28" x14ac:dyDescent="0.25">
      <c r="A644" s="98" t="s">
        <v>676</v>
      </c>
      <c r="B644" s="98" t="s">
        <v>562</v>
      </c>
      <c r="C644" s="98" t="s">
        <v>3129</v>
      </c>
      <c r="D644" s="99">
        <v>43383.993483796294</v>
      </c>
      <c r="E644" s="99">
        <v>43384.700983796298</v>
      </c>
      <c r="F644" s="98" t="s">
        <v>910</v>
      </c>
      <c r="G644" s="98" t="s">
        <v>90</v>
      </c>
      <c r="H644" s="98" t="s">
        <v>573</v>
      </c>
      <c r="I644" s="98" t="s">
        <v>91</v>
      </c>
      <c r="J644" s="98" t="s">
        <v>1118</v>
      </c>
      <c r="K644" s="98" t="s">
        <v>3130</v>
      </c>
      <c r="L644" s="98" t="s">
        <v>3131</v>
      </c>
      <c r="M644" s="98" t="s">
        <v>793</v>
      </c>
      <c r="N644" s="98" t="s">
        <v>40</v>
      </c>
      <c r="O644" s="98" t="s">
        <v>1256</v>
      </c>
      <c r="P644" s="98"/>
      <c r="Q644" s="98" t="s">
        <v>92</v>
      </c>
      <c r="R644" s="98" t="s">
        <v>544</v>
      </c>
      <c r="S644" s="98" t="s">
        <v>545</v>
      </c>
      <c r="T644" s="98"/>
      <c r="U644" s="98"/>
      <c r="V644" s="98" t="s">
        <v>1254</v>
      </c>
      <c r="W644" s="98" t="s">
        <v>1255</v>
      </c>
      <c r="X644" s="98"/>
      <c r="Y644" s="99">
        <v>43396.515879629631</v>
      </c>
      <c r="Z644" s="106" t="s">
        <v>548</v>
      </c>
      <c r="AA644" s="1" t="str">
        <f>IF(ISNA(VLOOKUP(C644,'Extract -prev'!C:I,6,0)),"Yes",IF(OR(VLOOKUP(C644,'Extract -prev'!C:I,6,0)="Closed",VLOOKUP(C644,'Extract -prev'!C:I,6,0)="Resolved"),"No","Yes"))</f>
        <v>No</v>
      </c>
      <c r="AB644" s="1" t="s">
        <v>548</v>
      </c>
    </row>
    <row r="645" spans="1:28" x14ac:dyDescent="0.25">
      <c r="A645" s="98" t="s">
        <v>676</v>
      </c>
      <c r="B645" s="98" t="s">
        <v>562</v>
      </c>
      <c r="C645" s="98" t="s">
        <v>3132</v>
      </c>
      <c r="D645" s="99">
        <v>43383.984143518515</v>
      </c>
      <c r="E645" s="99">
        <v>43384.694745370369</v>
      </c>
      <c r="F645" s="98" t="s">
        <v>1196</v>
      </c>
      <c r="G645" s="98" t="s">
        <v>90</v>
      </c>
      <c r="H645" s="98" t="s">
        <v>573</v>
      </c>
      <c r="I645" s="98" t="s">
        <v>91</v>
      </c>
      <c r="J645" s="98" t="s">
        <v>1118</v>
      </c>
      <c r="K645" s="98" t="s">
        <v>3133</v>
      </c>
      <c r="L645" s="98" t="s">
        <v>3134</v>
      </c>
      <c r="M645" s="98" t="s">
        <v>793</v>
      </c>
      <c r="N645" s="98" t="s">
        <v>41</v>
      </c>
      <c r="O645" s="98" t="s">
        <v>928</v>
      </c>
      <c r="P645" s="98"/>
      <c r="Q645" s="98" t="s">
        <v>92</v>
      </c>
      <c r="R645" s="98" t="s">
        <v>544</v>
      </c>
      <c r="S645" s="98" t="s">
        <v>545</v>
      </c>
      <c r="T645" s="98"/>
      <c r="U645" s="98"/>
      <c r="V645" s="98" t="s">
        <v>1254</v>
      </c>
      <c r="W645" s="98" t="s">
        <v>1255</v>
      </c>
      <c r="X645" s="98"/>
      <c r="Y645" s="99">
        <v>43396.515416666669</v>
      </c>
      <c r="Z645" s="106" t="s">
        <v>548</v>
      </c>
      <c r="AA645" s="1" t="str">
        <f>IF(ISNA(VLOOKUP(C645,'Extract -prev'!C:I,6,0)),"Yes",IF(OR(VLOOKUP(C645,'Extract -prev'!C:I,6,0)="Closed",VLOOKUP(C645,'Extract -prev'!C:I,6,0)="Resolved"),"No","Yes"))</f>
        <v>No</v>
      </c>
      <c r="AB645" s="1" t="s">
        <v>548</v>
      </c>
    </row>
    <row r="646" spans="1:28" x14ac:dyDescent="0.25">
      <c r="A646" s="98" t="s">
        <v>676</v>
      </c>
      <c r="B646" s="98" t="s">
        <v>562</v>
      </c>
      <c r="C646" s="98" t="s">
        <v>3135</v>
      </c>
      <c r="D646" s="99">
        <v>43383.983993055554</v>
      </c>
      <c r="E646" s="99">
        <v>43384.705208333333</v>
      </c>
      <c r="F646" s="98" t="s">
        <v>872</v>
      </c>
      <c r="G646" s="98" t="s">
        <v>90</v>
      </c>
      <c r="H646" s="98" t="s">
        <v>573</v>
      </c>
      <c r="I646" s="98" t="s">
        <v>91</v>
      </c>
      <c r="J646" s="98" t="s">
        <v>1118</v>
      </c>
      <c r="K646" s="98" t="s">
        <v>3136</v>
      </c>
      <c r="L646" s="98" t="s">
        <v>3137</v>
      </c>
      <c r="M646" s="98" t="s">
        <v>793</v>
      </c>
      <c r="N646" s="98" t="s">
        <v>41</v>
      </c>
      <c r="O646" s="98" t="s">
        <v>1115</v>
      </c>
      <c r="P646" s="98"/>
      <c r="Q646" s="98" t="s">
        <v>92</v>
      </c>
      <c r="R646" s="98" t="s">
        <v>544</v>
      </c>
      <c r="S646" s="98" t="s">
        <v>545</v>
      </c>
      <c r="T646" s="98"/>
      <c r="U646" s="98"/>
      <c r="V646" s="98" t="s">
        <v>1216</v>
      </c>
      <c r="W646" s="98" t="s">
        <v>1217</v>
      </c>
      <c r="X646" s="98"/>
      <c r="Y646" s="99">
        <v>43396.515347222223</v>
      </c>
      <c r="Z646" s="106" t="s">
        <v>548</v>
      </c>
      <c r="AA646" s="1" t="str">
        <f>IF(ISNA(VLOOKUP(C646,'Extract -prev'!C:I,6,0)),"Yes",IF(OR(VLOOKUP(C646,'Extract -prev'!C:I,6,0)="Closed",VLOOKUP(C646,'Extract -prev'!C:I,6,0)="Resolved"),"No","Yes"))</f>
        <v>No</v>
      </c>
      <c r="AB646" s="1" t="s">
        <v>548</v>
      </c>
    </row>
    <row r="647" spans="1:28" x14ac:dyDescent="0.25">
      <c r="A647" s="98" t="s">
        <v>676</v>
      </c>
      <c r="B647" s="98" t="s">
        <v>562</v>
      </c>
      <c r="C647" s="98" t="s">
        <v>3138</v>
      </c>
      <c r="D647" s="99">
        <v>43383.981527777774</v>
      </c>
      <c r="E647" s="99">
        <v>43384.577511574076</v>
      </c>
      <c r="F647" s="98" t="s">
        <v>911</v>
      </c>
      <c r="G647" s="98" t="s">
        <v>90</v>
      </c>
      <c r="H647" s="98" t="s">
        <v>573</v>
      </c>
      <c r="I647" s="98" t="s">
        <v>91</v>
      </c>
      <c r="J647" s="98" t="s">
        <v>1118</v>
      </c>
      <c r="K647" s="98" t="s">
        <v>3139</v>
      </c>
      <c r="L647" s="98" t="s">
        <v>3140</v>
      </c>
      <c r="M647" s="98" t="s">
        <v>793</v>
      </c>
      <c r="N647" s="98" t="s">
        <v>41</v>
      </c>
      <c r="O647" s="98" t="s">
        <v>934</v>
      </c>
      <c r="P647" s="98"/>
      <c r="Q647" s="98" t="s">
        <v>92</v>
      </c>
      <c r="R647" s="98" t="s">
        <v>544</v>
      </c>
      <c r="S647" s="98" t="s">
        <v>545</v>
      </c>
      <c r="T647" s="98"/>
      <c r="U647" s="98"/>
      <c r="V647" s="98" t="s">
        <v>1412</v>
      </c>
      <c r="W647" s="98" t="s">
        <v>1413</v>
      </c>
      <c r="X647" s="98"/>
      <c r="Y647" s="99">
        <v>43396.515196759261</v>
      </c>
      <c r="Z647" s="106" t="s">
        <v>548</v>
      </c>
      <c r="AA647" s="1" t="str">
        <f>IF(ISNA(VLOOKUP(C647,'Extract -prev'!C:I,6,0)),"Yes",IF(OR(VLOOKUP(C647,'Extract -prev'!C:I,6,0)="Closed",VLOOKUP(C647,'Extract -prev'!C:I,6,0)="Resolved"),"No","Yes"))</f>
        <v>No</v>
      </c>
      <c r="AB647" s="1" t="s">
        <v>548</v>
      </c>
    </row>
    <row r="648" spans="1:28" x14ac:dyDescent="0.25">
      <c r="A648" s="98" t="s">
        <v>676</v>
      </c>
      <c r="B648" s="98" t="s">
        <v>562</v>
      </c>
      <c r="C648" s="98" t="s">
        <v>3141</v>
      </c>
      <c r="D648" s="99">
        <v>43384.018738425926</v>
      </c>
      <c r="E648" s="99">
        <v>43384.695868055554</v>
      </c>
      <c r="F648" s="98" t="s">
        <v>1100</v>
      </c>
      <c r="G648" s="98" t="s">
        <v>90</v>
      </c>
      <c r="H648" s="98" t="s">
        <v>573</v>
      </c>
      <c r="I648" s="98" t="s">
        <v>91</v>
      </c>
      <c r="J648" s="98" t="s">
        <v>1118</v>
      </c>
      <c r="K648" s="98" t="s">
        <v>3142</v>
      </c>
      <c r="L648" s="98" t="s">
        <v>2163</v>
      </c>
      <c r="M648" s="98" t="s">
        <v>793</v>
      </c>
      <c r="N648" s="98" t="s">
        <v>40</v>
      </c>
      <c r="O648" s="98" t="s">
        <v>932</v>
      </c>
      <c r="P648" s="98"/>
      <c r="Q648" s="98" t="s">
        <v>92</v>
      </c>
      <c r="R648" s="98" t="s">
        <v>544</v>
      </c>
      <c r="S648" s="98" t="s">
        <v>545</v>
      </c>
      <c r="T648" s="98"/>
      <c r="U648" s="98"/>
      <c r="V648" s="98" t="s">
        <v>1412</v>
      </c>
      <c r="W648" s="98" t="s">
        <v>1413</v>
      </c>
      <c r="X648" s="98"/>
      <c r="Y648" s="99">
        <v>43396.519270833334</v>
      </c>
      <c r="Z648" s="106" t="s">
        <v>548</v>
      </c>
      <c r="AA648" s="1" t="str">
        <f>IF(ISNA(VLOOKUP(C648,'Extract -prev'!C:I,6,0)),"Yes",IF(OR(VLOOKUP(C648,'Extract -prev'!C:I,6,0)="Closed",VLOOKUP(C648,'Extract -prev'!C:I,6,0)="Resolved"),"No","Yes"))</f>
        <v>No</v>
      </c>
      <c r="AB648" s="1" t="s">
        <v>548</v>
      </c>
    </row>
    <row r="649" spans="1:28" x14ac:dyDescent="0.25">
      <c r="A649" s="98" t="s">
        <v>676</v>
      </c>
      <c r="B649" s="98" t="s">
        <v>562</v>
      </c>
      <c r="C649" s="98" t="s">
        <v>3252</v>
      </c>
      <c r="D649" s="99">
        <v>43384.003252314818</v>
      </c>
      <c r="E649" s="99">
        <v>43396.90824074074</v>
      </c>
      <c r="F649" s="98" t="s">
        <v>830</v>
      </c>
      <c r="G649" s="98" t="s">
        <v>90</v>
      </c>
      <c r="H649" s="98" t="s">
        <v>1341</v>
      </c>
      <c r="I649" s="98" t="s">
        <v>91</v>
      </c>
      <c r="J649" s="98" t="s">
        <v>1118</v>
      </c>
      <c r="K649" s="98" t="s">
        <v>3253</v>
      </c>
      <c r="L649" s="98" t="s">
        <v>5029</v>
      </c>
      <c r="M649" s="98" t="s">
        <v>793</v>
      </c>
      <c r="N649" s="98" t="s">
        <v>929</v>
      </c>
      <c r="O649" s="98" t="s">
        <v>948</v>
      </c>
      <c r="P649" s="98"/>
      <c r="Q649" s="98" t="s">
        <v>92</v>
      </c>
      <c r="R649" s="98" t="s">
        <v>544</v>
      </c>
      <c r="S649" s="98" t="s">
        <v>545</v>
      </c>
      <c r="T649" s="98"/>
      <c r="U649" s="98"/>
      <c r="V649" s="98" t="s">
        <v>1254</v>
      </c>
      <c r="W649" s="98" t="s">
        <v>1255</v>
      </c>
      <c r="X649" s="98"/>
      <c r="Y649" s="99">
        <v>43396.908506944441</v>
      </c>
      <c r="Z649" s="106" t="s">
        <v>548</v>
      </c>
      <c r="AA649" s="1" t="str">
        <f>IF(ISNA(VLOOKUP(C649,'Extract -prev'!C:I,6,0)),"Yes",IF(OR(VLOOKUP(C649,'Extract -prev'!C:I,6,0)="Closed",VLOOKUP(C649,'Extract -prev'!C:I,6,0)="Resolved"),"No","Yes"))</f>
        <v>No</v>
      </c>
      <c r="AB649" s="1" t="s">
        <v>548</v>
      </c>
    </row>
    <row r="650" spans="1:28" x14ac:dyDescent="0.25">
      <c r="A650" s="98" t="s">
        <v>676</v>
      </c>
      <c r="B650" s="98" t="s">
        <v>562</v>
      </c>
      <c r="C650" s="98" t="s">
        <v>3143</v>
      </c>
      <c r="D650" s="99">
        <v>43384.002592592595</v>
      </c>
      <c r="E650" s="99">
        <v>43384.703379629631</v>
      </c>
      <c r="F650" s="98" t="s">
        <v>872</v>
      </c>
      <c r="G650" s="98" t="s">
        <v>90</v>
      </c>
      <c r="H650" s="98" t="s">
        <v>573</v>
      </c>
      <c r="I650" s="98" t="s">
        <v>91</v>
      </c>
      <c r="J650" s="98" t="s">
        <v>1118</v>
      </c>
      <c r="K650" s="98" t="s">
        <v>3144</v>
      </c>
      <c r="L650" s="98" t="s">
        <v>3145</v>
      </c>
      <c r="M650" s="98" t="s">
        <v>793</v>
      </c>
      <c r="N650" s="98" t="s">
        <v>1372</v>
      </c>
      <c r="O650" s="98" t="s">
        <v>932</v>
      </c>
      <c r="P650" s="98"/>
      <c r="Q650" s="98" t="s">
        <v>92</v>
      </c>
      <c r="R650" s="98" t="s">
        <v>544</v>
      </c>
      <c r="S650" s="98" t="s">
        <v>545</v>
      </c>
      <c r="T650" s="98"/>
      <c r="U650" s="98"/>
      <c r="V650" s="98" t="s">
        <v>1412</v>
      </c>
      <c r="W650" s="98" t="s">
        <v>1413</v>
      </c>
      <c r="X650" s="98"/>
      <c r="Y650" s="99">
        <v>43396.518900462965</v>
      </c>
      <c r="Z650" s="106" t="s">
        <v>548</v>
      </c>
      <c r="AA650" s="1" t="str">
        <f>IF(ISNA(VLOOKUP(C650,'Extract -prev'!C:I,6,0)),"Yes",IF(OR(VLOOKUP(C650,'Extract -prev'!C:I,6,0)="Closed",VLOOKUP(C650,'Extract -prev'!C:I,6,0)="Resolved"),"No","Yes"))</f>
        <v>No</v>
      </c>
      <c r="AB650" s="1" t="s">
        <v>548</v>
      </c>
    </row>
    <row r="651" spans="1:28" x14ac:dyDescent="0.25">
      <c r="A651" s="98" t="s">
        <v>676</v>
      </c>
      <c r="B651" s="98" t="s">
        <v>562</v>
      </c>
      <c r="C651" s="98" t="s">
        <v>3254</v>
      </c>
      <c r="D651" s="99">
        <v>43383.991203703707</v>
      </c>
      <c r="E651" s="99">
        <v>43385.709756944445</v>
      </c>
      <c r="F651" s="98" t="s">
        <v>916</v>
      </c>
      <c r="G651" s="98" t="s">
        <v>90</v>
      </c>
      <c r="H651" s="98" t="s">
        <v>573</v>
      </c>
      <c r="I651" s="98" t="s">
        <v>91</v>
      </c>
      <c r="J651" s="98" t="s">
        <v>1118</v>
      </c>
      <c r="K651" s="98" t="s">
        <v>3255</v>
      </c>
      <c r="L651" s="98" t="s">
        <v>3382</v>
      </c>
      <c r="M651" s="98" t="s">
        <v>793</v>
      </c>
      <c r="N651" s="98" t="s">
        <v>920</v>
      </c>
      <c r="O651" s="98" t="s">
        <v>921</v>
      </c>
      <c r="P651" s="98"/>
      <c r="Q651" s="98" t="s">
        <v>92</v>
      </c>
      <c r="R651" s="98" t="s">
        <v>544</v>
      </c>
      <c r="S651" s="98" t="s">
        <v>545</v>
      </c>
      <c r="T651" s="98"/>
      <c r="U651" s="98"/>
      <c r="V651" s="98" t="s">
        <v>946</v>
      </c>
      <c r="W651" s="98" t="s">
        <v>1102</v>
      </c>
      <c r="X651" s="98"/>
      <c r="Y651" s="99">
        <v>43396.507962962962</v>
      </c>
      <c r="Z651" s="106" t="s">
        <v>548</v>
      </c>
      <c r="AA651" s="1" t="str">
        <f>IF(ISNA(VLOOKUP(C651,'Extract -prev'!C:I,6,0)),"Yes",IF(OR(VLOOKUP(C651,'Extract -prev'!C:I,6,0)="Closed",VLOOKUP(C651,'Extract -prev'!C:I,6,0)="Resolved"),"No","Yes"))</f>
        <v>No</v>
      </c>
      <c r="AB651" s="1" t="s">
        <v>548</v>
      </c>
    </row>
    <row r="652" spans="1:28" x14ac:dyDescent="0.25">
      <c r="A652" s="98" t="s">
        <v>676</v>
      </c>
      <c r="B652" s="98" t="s">
        <v>562</v>
      </c>
      <c r="C652" s="98" t="s">
        <v>3146</v>
      </c>
      <c r="D652" s="99">
        <v>43383.975023148145</v>
      </c>
      <c r="E652" s="99">
        <v>43384.70752314815</v>
      </c>
      <c r="F652" s="98" t="s">
        <v>910</v>
      </c>
      <c r="G652" s="98" t="s">
        <v>90</v>
      </c>
      <c r="H652" s="98" t="s">
        <v>573</v>
      </c>
      <c r="I652" s="98" t="s">
        <v>91</v>
      </c>
      <c r="J652" s="98" t="s">
        <v>1118</v>
      </c>
      <c r="K652" s="98" t="s">
        <v>3147</v>
      </c>
      <c r="L652" s="98" t="s">
        <v>3148</v>
      </c>
      <c r="M652" s="98" t="s">
        <v>793</v>
      </c>
      <c r="N652" s="98" t="s">
        <v>929</v>
      </c>
      <c r="O652" s="98" t="s">
        <v>948</v>
      </c>
      <c r="P652" s="98"/>
      <c r="Q652" s="98" t="s">
        <v>92</v>
      </c>
      <c r="R652" s="98" t="s">
        <v>544</v>
      </c>
      <c r="S652" s="98" t="s">
        <v>545</v>
      </c>
      <c r="T652" s="98"/>
      <c r="U652" s="98"/>
      <c r="V652" s="98" t="s">
        <v>1254</v>
      </c>
      <c r="W652" s="98" t="s">
        <v>1255</v>
      </c>
      <c r="X652" s="98"/>
      <c r="Y652" s="99">
        <v>43396.515115740738</v>
      </c>
      <c r="Z652" s="106" t="s">
        <v>548</v>
      </c>
      <c r="AA652" s="1" t="str">
        <f>IF(ISNA(VLOOKUP(C652,'Extract -prev'!C:I,6,0)),"Yes",IF(OR(VLOOKUP(C652,'Extract -prev'!C:I,6,0)="Closed",VLOOKUP(C652,'Extract -prev'!C:I,6,0)="Resolved"),"No","Yes"))</f>
        <v>No</v>
      </c>
      <c r="AB652" s="1" t="s">
        <v>548</v>
      </c>
    </row>
    <row r="653" spans="1:28" x14ac:dyDescent="0.25">
      <c r="A653" s="98" t="s">
        <v>676</v>
      </c>
      <c r="B653" s="98" t="s">
        <v>562</v>
      </c>
      <c r="C653" s="98" t="s">
        <v>3149</v>
      </c>
      <c r="D653" s="99">
        <v>43383.974756944444</v>
      </c>
      <c r="E653" s="99">
        <v>43384.679884259262</v>
      </c>
      <c r="F653" s="98" t="s">
        <v>833</v>
      </c>
      <c r="G653" s="98" t="s">
        <v>90</v>
      </c>
      <c r="H653" s="98" t="s">
        <v>573</v>
      </c>
      <c r="I653" s="98" t="s">
        <v>91</v>
      </c>
      <c r="J653" s="98" t="s">
        <v>1118</v>
      </c>
      <c r="K653" s="98" t="s">
        <v>3150</v>
      </c>
      <c r="L653" s="98" t="s">
        <v>3151</v>
      </c>
      <c r="M653" s="98" t="s">
        <v>793</v>
      </c>
      <c r="N653" s="98" t="s">
        <v>40</v>
      </c>
      <c r="O653" s="98" t="s">
        <v>2197</v>
      </c>
      <c r="P653" s="98"/>
      <c r="Q653" s="98" t="s">
        <v>92</v>
      </c>
      <c r="R653" s="98" t="s">
        <v>544</v>
      </c>
      <c r="S653" s="98" t="s">
        <v>545</v>
      </c>
      <c r="T653" s="98"/>
      <c r="U653" s="98"/>
      <c r="V653" s="98" t="s">
        <v>1307</v>
      </c>
      <c r="W653" s="98" t="s">
        <v>1308</v>
      </c>
      <c r="X653" s="98"/>
      <c r="Y653" s="99">
        <v>43396.515046296299</v>
      </c>
      <c r="Z653" s="106" t="s">
        <v>548</v>
      </c>
      <c r="AA653" s="1" t="str">
        <f>IF(ISNA(VLOOKUP(C653,'Extract -prev'!C:I,6,0)),"Yes",IF(OR(VLOOKUP(C653,'Extract -prev'!C:I,6,0)="Closed",VLOOKUP(C653,'Extract -prev'!C:I,6,0)="Resolved"),"No","Yes"))</f>
        <v>No</v>
      </c>
      <c r="AB653" s="1" t="s">
        <v>548</v>
      </c>
    </row>
    <row r="654" spans="1:28" x14ac:dyDescent="0.25">
      <c r="A654" s="98" t="s">
        <v>676</v>
      </c>
      <c r="B654" s="98" t="s">
        <v>562</v>
      </c>
      <c r="C654" s="98" t="s">
        <v>3256</v>
      </c>
      <c r="D654" s="99">
        <v>43383.979143518518</v>
      </c>
      <c r="E654" s="99">
        <v>43391.24009259259</v>
      </c>
      <c r="F654" s="98" t="s">
        <v>1493</v>
      </c>
      <c r="G654" s="98" t="s">
        <v>90</v>
      </c>
      <c r="H654" s="98" t="s">
        <v>573</v>
      </c>
      <c r="I654" s="98" t="s">
        <v>91</v>
      </c>
      <c r="J654" s="98" t="s">
        <v>1118</v>
      </c>
      <c r="K654" s="98" t="s">
        <v>3257</v>
      </c>
      <c r="L654" s="98" t="s">
        <v>4236</v>
      </c>
      <c r="M654" s="98" t="s">
        <v>793</v>
      </c>
      <c r="N654" s="98" t="s">
        <v>40</v>
      </c>
      <c r="O654" s="98" t="s">
        <v>602</v>
      </c>
      <c r="P654" s="98"/>
      <c r="Q654" s="98" t="s">
        <v>92</v>
      </c>
      <c r="R654" s="98" t="s">
        <v>544</v>
      </c>
      <c r="S654" s="98" t="s">
        <v>545</v>
      </c>
      <c r="T654" s="98"/>
      <c r="U654" s="98"/>
      <c r="V654" s="98" t="s">
        <v>1412</v>
      </c>
      <c r="W654" s="98" t="s">
        <v>1413</v>
      </c>
      <c r="X654" s="98"/>
      <c r="Y654" s="99">
        <v>43401.50341435185</v>
      </c>
      <c r="Z654" s="106" t="s">
        <v>548</v>
      </c>
      <c r="AA654" s="1" t="str">
        <f>IF(ISNA(VLOOKUP(C654,'Extract -prev'!C:I,6,0)),"Yes",IF(OR(VLOOKUP(C654,'Extract -prev'!C:I,6,0)="Closed",VLOOKUP(C654,'Extract -prev'!C:I,6,0)="Resolved"),"No","Yes"))</f>
        <v>No</v>
      </c>
      <c r="AB654" s="1" t="s">
        <v>548</v>
      </c>
    </row>
    <row r="655" spans="1:28" x14ac:dyDescent="0.25">
      <c r="A655" s="98" t="s">
        <v>676</v>
      </c>
      <c r="B655" s="98" t="s">
        <v>562</v>
      </c>
      <c r="C655" s="98" t="s">
        <v>3152</v>
      </c>
      <c r="D655" s="99">
        <v>43383.976712962962</v>
      </c>
      <c r="E655" s="99">
        <v>43384.593645833331</v>
      </c>
      <c r="F655" s="98" t="s">
        <v>933</v>
      </c>
      <c r="G655" s="98" t="s">
        <v>90</v>
      </c>
      <c r="H655" s="98" t="s">
        <v>573</v>
      </c>
      <c r="I655" s="98" t="s">
        <v>91</v>
      </c>
      <c r="J655" s="98" t="s">
        <v>1118</v>
      </c>
      <c r="K655" s="98" t="s">
        <v>3153</v>
      </c>
      <c r="L655" s="98" t="s">
        <v>3154</v>
      </c>
      <c r="M655" s="98" t="s">
        <v>793</v>
      </c>
      <c r="N655" s="98" t="s">
        <v>41</v>
      </c>
      <c r="O655" s="98" t="s">
        <v>1005</v>
      </c>
      <c r="P655" s="98"/>
      <c r="Q655" s="98" t="s">
        <v>92</v>
      </c>
      <c r="R655" s="98" t="s">
        <v>544</v>
      </c>
      <c r="S655" s="98" t="s">
        <v>545</v>
      </c>
      <c r="T655" s="98"/>
      <c r="U655" s="98"/>
      <c r="V655" s="98" t="s">
        <v>1222</v>
      </c>
      <c r="W655" s="98" t="s">
        <v>1428</v>
      </c>
      <c r="X655" s="98"/>
      <c r="Y655" s="99">
        <v>43396.512164351851</v>
      </c>
      <c r="Z655" s="106" t="s">
        <v>548</v>
      </c>
      <c r="AA655" s="1" t="str">
        <f>IF(ISNA(VLOOKUP(C655,'Extract -prev'!C:I,6,0)),"Yes",IF(OR(VLOOKUP(C655,'Extract -prev'!C:I,6,0)="Closed",VLOOKUP(C655,'Extract -prev'!C:I,6,0)="Resolved"),"No","Yes"))</f>
        <v>No</v>
      </c>
      <c r="AB655" s="1" t="s">
        <v>548</v>
      </c>
    </row>
    <row r="656" spans="1:28" x14ac:dyDescent="0.25">
      <c r="A656" s="98" t="s">
        <v>676</v>
      </c>
      <c r="B656" s="98" t="s">
        <v>562</v>
      </c>
      <c r="C656" s="98" t="s">
        <v>3155</v>
      </c>
      <c r="D656" s="99">
        <v>43383.947060185186</v>
      </c>
      <c r="E656" s="99">
        <v>43384.708657407406</v>
      </c>
      <c r="F656" s="98" t="s">
        <v>843</v>
      </c>
      <c r="G656" s="98" t="s">
        <v>90</v>
      </c>
      <c r="H656" s="98" t="s">
        <v>573</v>
      </c>
      <c r="I656" s="98" t="s">
        <v>91</v>
      </c>
      <c r="J656" s="98" t="s">
        <v>1118</v>
      </c>
      <c r="K656" s="98" t="s">
        <v>3156</v>
      </c>
      <c r="L656" s="98" t="s">
        <v>3157</v>
      </c>
      <c r="M656" s="98" t="s">
        <v>793</v>
      </c>
      <c r="N656" s="98" t="s">
        <v>40</v>
      </c>
      <c r="O656" s="98" t="s">
        <v>941</v>
      </c>
      <c r="P656" s="98"/>
      <c r="Q656" s="98" t="s">
        <v>92</v>
      </c>
      <c r="R656" s="98" t="s">
        <v>544</v>
      </c>
      <c r="S656" s="98" t="s">
        <v>545</v>
      </c>
      <c r="T656" s="98"/>
      <c r="U656" s="98"/>
      <c r="V656" s="98" t="s">
        <v>1254</v>
      </c>
      <c r="W656" s="98" t="s">
        <v>1255</v>
      </c>
      <c r="X656" s="98"/>
      <c r="Y656" s="99">
        <v>43396.511041666665</v>
      </c>
      <c r="Z656" s="106" t="s">
        <v>548</v>
      </c>
      <c r="AA656" s="1" t="str">
        <f>IF(ISNA(VLOOKUP(C656,'Extract -prev'!C:I,6,0)),"Yes",IF(OR(VLOOKUP(C656,'Extract -prev'!C:I,6,0)="Closed",VLOOKUP(C656,'Extract -prev'!C:I,6,0)="Resolved"),"No","Yes"))</f>
        <v>No</v>
      </c>
      <c r="AB656" s="1" t="s">
        <v>548</v>
      </c>
    </row>
    <row r="657" spans="1:28" x14ac:dyDescent="0.25">
      <c r="A657" s="98" t="s">
        <v>676</v>
      </c>
      <c r="B657" s="98" t="s">
        <v>562</v>
      </c>
      <c r="C657" s="98" t="s">
        <v>3158</v>
      </c>
      <c r="D657" s="99">
        <v>43383.944340277776</v>
      </c>
      <c r="E657" s="99">
        <v>43384.702581018515</v>
      </c>
      <c r="F657" s="98" t="s">
        <v>1196</v>
      </c>
      <c r="G657" s="98" t="s">
        <v>90</v>
      </c>
      <c r="H657" s="98" t="s">
        <v>573</v>
      </c>
      <c r="I657" s="98" t="s">
        <v>91</v>
      </c>
      <c r="J657" s="98" t="s">
        <v>1118</v>
      </c>
      <c r="K657" s="98" t="s">
        <v>3159</v>
      </c>
      <c r="L657" s="98" t="s">
        <v>3160</v>
      </c>
      <c r="M657" s="98" t="s">
        <v>793</v>
      </c>
      <c r="N657" s="98" t="s">
        <v>41</v>
      </c>
      <c r="O657" s="98" t="s">
        <v>934</v>
      </c>
      <c r="P657" s="98"/>
      <c r="Q657" s="98" t="s">
        <v>92</v>
      </c>
      <c r="R657" s="98" t="s">
        <v>544</v>
      </c>
      <c r="S657" s="98" t="s">
        <v>545</v>
      </c>
      <c r="T657" s="98"/>
      <c r="U657" s="98"/>
      <c r="V657" s="98" t="s">
        <v>1254</v>
      </c>
      <c r="W657" s="98" t="s">
        <v>1255</v>
      </c>
      <c r="X657" s="98"/>
      <c r="Y657" s="99">
        <v>43396.510740740741</v>
      </c>
      <c r="Z657" s="106" t="s">
        <v>548</v>
      </c>
      <c r="AA657" s="1" t="str">
        <f>IF(ISNA(VLOOKUP(C657,'Extract -prev'!C:I,6,0)),"Yes",IF(OR(VLOOKUP(C657,'Extract -prev'!C:I,6,0)="Closed",VLOOKUP(C657,'Extract -prev'!C:I,6,0)="Resolved"),"No","Yes"))</f>
        <v>No</v>
      </c>
      <c r="AB657" s="1" t="s">
        <v>548</v>
      </c>
    </row>
    <row r="658" spans="1:28" x14ac:dyDescent="0.25">
      <c r="A658" s="98" t="s">
        <v>676</v>
      </c>
      <c r="B658" s="98" t="s">
        <v>562</v>
      </c>
      <c r="C658" s="98" t="s">
        <v>3258</v>
      </c>
      <c r="D658" s="99">
        <v>43383.978101851855</v>
      </c>
      <c r="E658" s="99">
        <v>43388.634699074071</v>
      </c>
      <c r="F658" s="98" t="s">
        <v>1419</v>
      </c>
      <c r="G658" s="98" t="s">
        <v>90</v>
      </c>
      <c r="H658" s="98" t="s">
        <v>573</v>
      </c>
      <c r="I658" s="98" t="s">
        <v>91</v>
      </c>
      <c r="J658" s="98" t="s">
        <v>1118</v>
      </c>
      <c r="K658" s="98" t="s">
        <v>3259</v>
      </c>
      <c r="L658" s="98" t="s">
        <v>3552</v>
      </c>
      <c r="M658" s="98" t="s">
        <v>793</v>
      </c>
      <c r="N658" s="98" t="s">
        <v>3365</v>
      </c>
      <c r="O658" s="98" t="s">
        <v>3366</v>
      </c>
      <c r="P658" s="98"/>
      <c r="Q658" s="98" t="s">
        <v>92</v>
      </c>
      <c r="R658" s="98" t="s">
        <v>544</v>
      </c>
      <c r="S658" s="98" t="s">
        <v>545</v>
      </c>
      <c r="T658" s="98"/>
      <c r="U658" s="98"/>
      <c r="V658" s="98" t="s">
        <v>1216</v>
      </c>
      <c r="W658" s="98" t="s">
        <v>1217</v>
      </c>
      <c r="X658" s="98"/>
      <c r="Y658" s="99">
        <v>43399.497824074075</v>
      </c>
      <c r="Z658" s="106" t="s">
        <v>548</v>
      </c>
      <c r="AA658" s="1" t="str">
        <f>IF(ISNA(VLOOKUP(C658,'Extract -prev'!C:I,6,0)),"Yes",IF(OR(VLOOKUP(C658,'Extract -prev'!C:I,6,0)="Closed",VLOOKUP(C658,'Extract -prev'!C:I,6,0)="Resolved"),"No","Yes"))</f>
        <v>No</v>
      </c>
      <c r="AB658" s="1" t="s">
        <v>548</v>
      </c>
    </row>
    <row r="659" spans="1:28" x14ac:dyDescent="0.25">
      <c r="A659" s="98" t="s">
        <v>676</v>
      </c>
      <c r="B659" s="98" t="s">
        <v>562</v>
      </c>
      <c r="C659" s="98" t="s">
        <v>3260</v>
      </c>
      <c r="D659" s="99">
        <v>43383.974039351851</v>
      </c>
      <c r="E659" s="99">
        <v>43385.668437499997</v>
      </c>
      <c r="F659" s="98" t="s">
        <v>911</v>
      </c>
      <c r="G659" s="98" t="s">
        <v>90</v>
      </c>
      <c r="H659" s="98" t="s">
        <v>573</v>
      </c>
      <c r="I659" s="98" t="s">
        <v>91</v>
      </c>
      <c r="J659" s="98" t="s">
        <v>1118</v>
      </c>
      <c r="K659" s="98" t="s">
        <v>3261</v>
      </c>
      <c r="L659" s="98" t="s">
        <v>3383</v>
      </c>
      <c r="M659" s="98"/>
      <c r="N659" s="98"/>
      <c r="O659" s="98"/>
      <c r="P659" s="98"/>
      <c r="Q659" s="98" t="s">
        <v>92</v>
      </c>
      <c r="R659" s="98" t="s">
        <v>544</v>
      </c>
      <c r="S659" s="98" t="s">
        <v>545</v>
      </c>
      <c r="T659" s="98"/>
      <c r="U659" s="98"/>
      <c r="V659" s="98" t="s">
        <v>1216</v>
      </c>
      <c r="W659" s="98" t="s">
        <v>1217</v>
      </c>
      <c r="X659" s="98"/>
      <c r="Y659" s="99">
        <v>43396.506944444445</v>
      </c>
      <c r="Z659" s="106" t="s">
        <v>548</v>
      </c>
      <c r="AA659" s="1" t="str">
        <f>IF(ISNA(VLOOKUP(C659,'Extract -prev'!C:I,6,0)),"Yes",IF(OR(VLOOKUP(C659,'Extract -prev'!C:I,6,0)="Closed",VLOOKUP(C659,'Extract -prev'!C:I,6,0)="Resolved"),"No","Yes"))</f>
        <v>No</v>
      </c>
      <c r="AB659" s="1" t="s">
        <v>548</v>
      </c>
    </row>
    <row r="660" spans="1:28" x14ac:dyDescent="0.25">
      <c r="A660" s="98" t="s">
        <v>676</v>
      </c>
      <c r="B660" s="98" t="s">
        <v>562</v>
      </c>
      <c r="C660" s="98" t="s">
        <v>3262</v>
      </c>
      <c r="D660" s="99">
        <v>43383.963541666664</v>
      </c>
      <c r="E660" s="99">
        <v>43388.653935185182</v>
      </c>
      <c r="F660" s="98" t="s">
        <v>1440</v>
      </c>
      <c r="G660" s="98" t="s">
        <v>90</v>
      </c>
      <c r="H660" s="98" t="s">
        <v>573</v>
      </c>
      <c r="I660" s="98" t="s">
        <v>91</v>
      </c>
      <c r="J660" s="98" t="s">
        <v>1118</v>
      </c>
      <c r="K660" s="98" t="s">
        <v>3263</v>
      </c>
      <c r="L660" s="98" t="s">
        <v>3553</v>
      </c>
      <c r="M660" s="98"/>
      <c r="N660" s="98"/>
      <c r="O660" s="98"/>
      <c r="P660" s="98"/>
      <c r="Q660" s="98" t="s">
        <v>92</v>
      </c>
      <c r="R660" s="98" t="s">
        <v>544</v>
      </c>
      <c r="S660" s="98" t="s">
        <v>545</v>
      </c>
      <c r="T660" s="98"/>
      <c r="U660" s="98"/>
      <c r="V660" s="98" t="s">
        <v>1254</v>
      </c>
      <c r="W660" s="98" t="s">
        <v>1255</v>
      </c>
      <c r="X660" s="98"/>
      <c r="Y660" s="99">
        <v>43399.49759259259</v>
      </c>
      <c r="Z660" s="106" t="s">
        <v>548</v>
      </c>
      <c r="AA660" s="1" t="str">
        <f>IF(ISNA(VLOOKUP(C660,'Extract -prev'!C:I,6,0)),"Yes",IF(OR(VLOOKUP(C660,'Extract -prev'!C:I,6,0)="Closed",VLOOKUP(C660,'Extract -prev'!C:I,6,0)="Resolved"),"No","Yes"))</f>
        <v>No</v>
      </c>
      <c r="AB660" s="1" t="s">
        <v>548</v>
      </c>
    </row>
    <row r="661" spans="1:28" x14ac:dyDescent="0.25">
      <c r="A661" s="98" t="s">
        <v>676</v>
      </c>
      <c r="B661" s="98" t="s">
        <v>562</v>
      </c>
      <c r="C661" s="98" t="s">
        <v>3264</v>
      </c>
      <c r="D661" s="99">
        <v>43383.960428240738</v>
      </c>
      <c r="E661" s="99">
        <v>43385.626388888886</v>
      </c>
      <c r="F661" s="98" t="s">
        <v>1192</v>
      </c>
      <c r="G661" s="98" t="s">
        <v>90</v>
      </c>
      <c r="H661" s="98" t="s">
        <v>573</v>
      </c>
      <c r="I661" s="98" t="s">
        <v>91</v>
      </c>
      <c r="J661" s="98" t="s">
        <v>1118</v>
      </c>
      <c r="K661" s="98" t="s">
        <v>3265</v>
      </c>
      <c r="L661" s="98" t="s">
        <v>3384</v>
      </c>
      <c r="M661" s="98" t="s">
        <v>793</v>
      </c>
      <c r="N661" s="98" t="s">
        <v>41</v>
      </c>
      <c r="O661" s="98" t="s">
        <v>1104</v>
      </c>
      <c r="P661" s="98"/>
      <c r="Q661" s="98" t="s">
        <v>92</v>
      </c>
      <c r="R661" s="98" t="s">
        <v>544</v>
      </c>
      <c r="S661" s="98" t="s">
        <v>545</v>
      </c>
      <c r="T661" s="98"/>
      <c r="U661" s="98"/>
      <c r="V661" s="98" t="s">
        <v>1254</v>
      </c>
      <c r="W661" s="98" t="s">
        <v>1255</v>
      </c>
      <c r="X661" s="98"/>
      <c r="Y661" s="99">
        <v>43396.506238425929</v>
      </c>
      <c r="Z661" s="106" t="s">
        <v>548</v>
      </c>
      <c r="AA661" s="1" t="str">
        <f>IF(ISNA(VLOOKUP(C661,'Extract -prev'!C:I,6,0)),"Yes",IF(OR(VLOOKUP(C661,'Extract -prev'!C:I,6,0)="Closed",VLOOKUP(C661,'Extract -prev'!C:I,6,0)="Resolved"),"No","Yes"))</f>
        <v>No</v>
      </c>
      <c r="AB661" s="1" t="s">
        <v>548</v>
      </c>
    </row>
    <row r="662" spans="1:28" x14ac:dyDescent="0.25">
      <c r="A662" s="98" t="s">
        <v>676</v>
      </c>
      <c r="B662" s="98" t="s">
        <v>562</v>
      </c>
      <c r="C662" s="98" t="s">
        <v>3161</v>
      </c>
      <c r="D662" s="99">
        <v>43383.956273148149</v>
      </c>
      <c r="E662" s="99">
        <v>43384.592581018522</v>
      </c>
      <c r="F662" s="98" t="s">
        <v>1100</v>
      </c>
      <c r="G662" s="98" t="s">
        <v>90</v>
      </c>
      <c r="H662" s="98" t="s">
        <v>573</v>
      </c>
      <c r="I662" s="98" t="s">
        <v>91</v>
      </c>
      <c r="J662" s="98" t="s">
        <v>1118</v>
      </c>
      <c r="K662" s="98" t="s">
        <v>3162</v>
      </c>
      <c r="L662" s="98" t="s">
        <v>3163</v>
      </c>
      <c r="M662" s="98" t="s">
        <v>793</v>
      </c>
      <c r="N662" s="98" t="s">
        <v>41</v>
      </c>
      <c r="O662" s="98" t="s">
        <v>934</v>
      </c>
      <c r="P662" s="98"/>
      <c r="Q662" s="98" t="s">
        <v>92</v>
      </c>
      <c r="R662" s="98" t="s">
        <v>544</v>
      </c>
      <c r="S662" s="98" t="s">
        <v>545</v>
      </c>
      <c r="T662" s="98"/>
      <c r="U662" s="98"/>
      <c r="V662" s="98" t="s">
        <v>1222</v>
      </c>
      <c r="W662" s="98" t="s">
        <v>1428</v>
      </c>
      <c r="X662" s="98"/>
      <c r="Y662" s="99">
        <v>43396.506168981483</v>
      </c>
      <c r="Z662" s="106" t="s">
        <v>548</v>
      </c>
      <c r="AA662" s="1" t="str">
        <f>IF(ISNA(VLOOKUP(C662,'Extract -prev'!C:I,6,0)),"Yes",IF(OR(VLOOKUP(C662,'Extract -prev'!C:I,6,0)="Closed",VLOOKUP(C662,'Extract -prev'!C:I,6,0)="Resolved"),"No","Yes"))</f>
        <v>No</v>
      </c>
      <c r="AB662" s="1" t="s">
        <v>548</v>
      </c>
    </row>
    <row r="663" spans="1:28" x14ac:dyDescent="0.25">
      <c r="A663" s="98" t="s">
        <v>676</v>
      </c>
      <c r="B663" s="98" t="s">
        <v>562</v>
      </c>
      <c r="C663" s="98" t="s">
        <v>3266</v>
      </c>
      <c r="D663" s="99">
        <v>43383.93854166667</v>
      </c>
      <c r="E663" s="99">
        <v>43385.699907407405</v>
      </c>
      <c r="F663" s="98" t="s">
        <v>830</v>
      </c>
      <c r="G663" s="98" t="s">
        <v>90</v>
      </c>
      <c r="H663" s="98" t="s">
        <v>573</v>
      </c>
      <c r="I663" s="98" t="s">
        <v>91</v>
      </c>
      <c r="J663" s="98" t="s">
        <v>1118</v>
      </c>
      <c r="K663" s="98" t="s">
        <v>3267</v>
      </c>
      <c r="L663" s="98" t="s">
        <v>3385</v>
      </c>
      <c r="M663" s="98" t="s">
        <v>793</v>
      </c>
      <c r="N663" s="98" t="s">
        <v>41</v>
      </c>
      <c r="O663" s="98" t="s">
        <v>1571</v>
      </c>
      <c r="P663" s="98"/>
      <c r="Q663" s="98" t="s">
        <v>92</v>
      </c>
      <c r="R663" s="98" t="s">
        <v>544</v>
      </c>
      <c r="S663" s="98" t="s">
        <v>545</v>
      </c>
      <c r="T663" s="98"/>
      <c r="U663" s="98"/>
      <c r="V663" s="98" t="s">
        <v>1254</v>
      </c>
      <c r="W663" s="98" t="s">
        <v>1255</v>
      </c>
      <c r="X663" s="98"/>
      <c r="Y663" s="99">
        <v>43396.505648148152</v>
      </c>
      <c r="Z663" s="106" t="s">
        <v>548</v>
      </c>
      <c r="AA663" s="1" t="str">
        <f>IF(ISNA(VLOOKUP(C663,'Extract -prev'!C:I,6,0)),"Yes",IF(OR(VLOOKUP(C663,'Extract -prev'!C:I,6,0)="Closed",VLOOKUP(C663,'Extract -prev'!C:I,6,0)="Resolved"),"No","Yes"))</f>
        <v>No</v>
      </c>
      <c r="AB663" s="1" t="s">
        <v>548</v>
      </c>
    </row>
    <row r="664" spans="1:28" x14ac:dyDescent="0.25">
      <c r="A664" s="98" t="s">
        <v>676</v>
      </c>
      <c r="B664" s="98" t="s">
        <v>562</v>
      </c>
      <c r="C664" s="98" t="s">
        <v>3268</v>
      </c>
      <c r="D664" s="99">
        <v>43383.918402777781</v>
      </c>
      <c r="E664" s="99">
        <v>43385.694386574076</v>
      </c>
      <c r="F664" s="98" t="s">
        <v>916</v>
      </c>
      <c r="G664" s="98" t="s">
        <v>90</v>
      </c>
      <c r="H664" s="98" t="s">
        <v>573</v>
      </c>
      <c r="I664" s="98" t="s">
        <v>91</v>
      </c>
      <c r="J664" s="98" t="s">
        <v>1118</v>
      </c>
      <c r="K664" s="98" t="s">
        <v>3269</v>
      </c>
      <c r="L664" s="98" t="s">
        <v>3386</v>
      </c>
      <c r="M664" s="98" t="s">
        <v>793</v>
      </c>
      <c r="N664" s="98" t="s">
        <v>929</v>
      </c>
      <c r="O664" s="98" t="s">
        <v>939</v>
      </c>
      <c r="P664" s="98"/>
      <c r="Q664" s="98" t="s">
        <v>92</v>
      </c>
      <c r="R664" s="98" t="s">
        <v>544</v>
      </c>
      <c r="S664" s="98" t="s">
        <v>545</v>
      </c>
      <c r="T664" s="98"/>
      <c r="U664" s="98"/>
      <c r="V664" s="98" t="s">
        <v>1202</v>
      </c>
      <c r="W664" s="98" t="s">
        <v>1203</v>
      </c>
      <c r="X664" s="98"/>
      <c r="Y664" s="99">
        <v>43396.504976851851</v>
      </c>
      <c r="Z664" s="106" t="s">
        <v>548</v>
      </c>
      <c r="AA664" s="1" t="str">
        <f>IF(ISNA(VLOOKUP(C664,'Extract -prev'!C:I,6,0)),"Yes",IF(OR(VLOOKUP(C664,'Extract -prev'!C:I,6,0)="Closed",VLOOKUP(C664,'Extract -prev'!C:I,6,0)="Resolved"),"No","Yes"))</f>
        <v>No</v>
      </c>
      <c r="AB664" s="1" t="s">
        <v>548</v>
      </c>
    </row>
    <row r="665" spans="1:28" x14ac:dyDescent="0.25">
      <c r="A665" s="98" t="s">
        <v>676</v>
      </c>
      <c r="B665" s="98" t="s">
        <v>562</v>
      </c>
      <c r="C665" s="98" t="s">
        <v>3270</v>
      </c>
      <c r="D665" s="99">
        <v>43383.87572916667</v>
      </c>
      <c r="E665" s="99">
        <v>43388.538553240738</v>
      </c>
      <c r="F665" s="98" t="s">
        <v>833</v>
      </c>
      <c r="G665" s="98" t="s">
        <v>90</v>
      </c>
      <c r="H665" s="98" t="s">
        <v>573</v>
      </c>
      <c r="I665" s="98" t="s">
        <v>91</v>
      </c>
      <c r="J665" s="98" t="s">
        <v>1118</v>
      </c>
      <c r="K665" s="98" t="s">
        <v>3271</v>
      </c>
      <c r="L665" s="98" t="s">
        <v>3554</v>
      </c>
      <c r="M665" s="98" t="s">
        <v>793</v>
      </c>
      <c r="N665" s="98" t="s">
        <v>41</v>
      </c>
      <c r="O665" s="98" t="s">
        <v>928</v>
      </c>
      <c r="P665" s="98"/>
      <c r="Q665" s="98" t="s">
        <v>92</v>
      </c>
      <c r="R665" s="98" t="s">
        <v>544</v>
      </c>
      <c r="S665" s="98" t="s">
        <v>545</v>
      </c>
      <c r="T665" s="98"/>
      <c r="U665" s="98"/>
      <c r="V665" s="98" t="s">
        <v>946</v>
      </c>
      <c r="W665" s="98" t="s">
        <v>1102</v>
      </c>
      <c r="X665" s="98"/>
      <c r="Y665" s="99">
        <v>43399.497442129628</v>
      </c>
      <c r="Z665" s="106" t="s">
        <v>548</v>
      </c>
      <c r="AA665" s="1" t="str">
        <f>IF(ISNA(VLOOKUP(C665,'Extract -prev'!C:I,6,0)),"Yes",IF(OR(VLOOKUP(C665,'Extract -prev'!C:I,6,0)="Closed",VLOOKUP(C665,'Extract -prev'!C:I,6,0)="Resolved"),"No","Yes"))</f>
        <v>No</v>
      </c>
      <c r="AB665" s="1" t="s">
        <v>548</v>
      </c>
    </row>
    <row r="666" spans="1:28" x14ac:dyDescent="0.25">
      <c r="A666" s="98" t="s">
        <v>676</v>
      </c>
      <c r="B666" s="98" t="s">
        <v>562</v>
      </c>
      <c r="C666" s="98" t="s">
        <v>3164</v>
      </c>
      <c r="D666" s="99">
        <v>43383.941574074073</v>
      </c>
      <c r="E666" s="99">
        <v>43384.715520833335</v>
      </c>
      <c r="F666" s="98" t="s">
        <v>843</v>
      </c>
      <c r="G666" s="98" t="s">
        <v>90</v>
      </c>
      <c r="H666" s="98" t="s">
        <v>573</v>
      </c>
      <c r="I666" s="98" t="s">
        <v>91</v>
      </c>
      <c r="J666" s="98" t="s">
        <v>1118</v>
      </c>
      <c r="K666" s="98" t="s">
        <v>3165</v>
      </c>
      <c r="L666" s="98" t="s">
        <v>3166</v>
      </c>
      <c r="M666" s="98" t="s">
        <v>793</v>
      </c>
      <c r="N666" s="98" t="s">
        <v>929</v>
      </c>
      <c r="O666" s="98" t="s">
        <v>948</v>
      </c>
      <c r="P666" s="98"/>
      <c r="Q666" s="98" t="s">
        <v>92</v>
      </c>
      <c r="R666" s="98" t="s">
        <v>544</v>
      </c>
      <c r="S666" s="98" t="s">
        <v>545</v>
      </c>
      <c r="T666" s="98"/>
      <c r="U666" s="98"/>
      <c r="V666" s="98" t="s">
        <v>1254</v>
      </c>
      <c r="W666" s="98" t="s">
        <v>1255</v>
      </c>
      <c r="X666" s="98"/>
      <c r="Y666" s="99">
        <v>43396.513564814813</v>
      </c>
      <c r="Z666" s="106" t="s">
        <v>548</v>
      </c>
      <c r="AA666" s="1" t="str">
        <f>IF(ISNA(VLOOKUP(C666,'Extract -prev'!C:I,6,0)),"Yes",IF(OR(VLOOKUP(C666,'Extract -prev'!C:I,6,0)="Closed",VLOOKUP(C666,'Extract -prev'!C:I,6,0)="Resolved"),"No","Yes"))</f>
        <v>No</v>
      </c>
      <c r="AB666" s="1" t="s">
        <v>548</v>
      </c>
    </row>
    <row r="667" spans="1:28" x14ac:dyDescent="0.25">
      <c r="A667" s="98" t="s">
        <v>676</v>
      </c>
      <c r="B667" s="98" t="s">
        <v>562</v>
      </c>
      <c r="C667" s="98" t="s">
        <v>3167</v>
      </c>
      <c r="D667" s="99">
        <v>43383.920671296299</v>
      </c>
      <c r="E667" s="99">
        <v>43384.66128472222</v>
      </c>
      <c r="F667" s="98" t="s">
        <v>933</v>
      </c>
      <c r="G667" s="98" t="s">
        <v>90</v>
      </c>
      <c r="H667" s="98" t="s">
        <v>573</v>
      </c>
      <c r="I667" s="98" t="s">
        <v>91</v>
      </c>
      <c r="J667" s="98" t="s">
        <v>1118</v>
      </c>
      <c r="K667" s="98" t="s">
        <v>3168</v>
      </c>
      <c r="L667" s="98" t="s">
        <v>3169</v>
      </c>
      <c r="M667" s="98" t="s">
        <v>793</v>
      </c>
      <c r="N667" s="98" t="s">
        <v>929</v>
      </c>
      <c r="O667" s="98" t="s">
        <v>939</v>
      </c>
      <c r="P667" s="98"/>
      <c r="Q667" s="98" t="s">
        <v>92</v>
      </c>
      <c r="R667" s="98" t="s">
        <v>544</v>
      </c>
      <c r="S667" s="98" t="s">
        <v>545</v>
      </c>
      <c r="T667" s="98"/>
      <c r="U667" s="98"/>
      <c r="V667" s="98" t="s">
        <v>1321</v>
      </c>
      <c r="W667" s="98" t="s">
        <v>964</v>
      </c>
      <c r="X667" s="98"/>
      <c r="Y667" s="99">
        <v>43395.545624999999</v>
      </c>
      <c r="Z667" s="106" t="s">
        <v>548</v>
      </c>
      <c r="AA667" s="1" t="str">
        <f>IF(ISNA(VLOOKUP(C667,'Extract -prev'!C:I,6,0)),"Yes",IF(OR(VLOOKUP(C667,'Extract -prev'!C:I,6,0)="Closed",VLOOKUP(C667,'Extract -prev'!C:I,6,0)="Resolved"),"No","Yes"))</f>
        <v>No</v>
      </c>
      <c r="AB667" s="1" t="s">
        <v>548</v>
      </c>
    </row>
    <row r="668" spans="1:28" x14ac:dyDescent="0.25">
      <c r="A668" s="98" t="s">
        <v>676</v>
      </c>
      <c r="B668" s="98" t="s">
        <v>562</v>
      </c>
      <c r="C668" s="98" t="s">
        <v>3272</v>
      </c>
      <c r="D668" s="99">
        <v>43383.908958333333</v>
      </c>
      <c r="E668" s="99">
        <v>43391.238298611112</v>
      </c>
      <c r="F668" s="98" t="s">
        <v>1493</v>
      </c>
      <c r="G668" s="98" t="s">
        <v>90</v>
      </c>
      <c r="H668" s="98" t="s">
        <v>573</v>
      </c>
      <c r="I668" s="98" t="s">
        <v>91</v>
      </c>
      <c r="J668" s="98" t="s">
        <v>1118</v>
      </c>
      <c r="K668" s="98" t="s">
        <v>3273</v>
      </c>
      <c r="L668" s="98" t="s">
        <v>4237</v>
      </c>
      <c r="M668" s="98" t="s">
        <v>793</v>
      </c>
      <c r="N668" s="98" t="s">
        <v>40</v>
      </c>
      <c r="O668" s="98" t="s">
        <v>602</v>
      </c>
      <c r="P668" s="98"/>
      <c r="Q668" s="98" t="s">
        <v>92</v>
      </c>
      <c r="R668" s="98" t="s">
        <v>544</v>
      </c>
      <c r="S668" s="98" t="s">
        <v>545</v>
      </c>
      <c r="T668" s="98"/>
      <c r="U668" s="98"/>
      <c r="V668" s="98" t="s">
        <v>1321</v>
      </c>
      <c r="W668" s="98" t="s">
        <v>964</v>
      </c>
      <c r="X668" s="98"/>
      <c r="Y668" s="99">
        <v>43401.502847222226</v>
      </c>
      <c r="Z668" s="106" t="s">
        <v>548</v>
      </c>
      <c r="AA668" s="1" t="str">
        <f>IF(ISNA(VLOOKUP(C668,'Extract -prev'!C:I,6,0)),"Yes",IF(OR(VLOOKUP(C668,'Extract -prev'!C:I,6,0)="Closed",VLOOKUP(C668,'Extract -prev'!C:I,6,0)="Resolved"),"No","Yes"))</f>
        <v>No</v>
      </c>
      <c r="AB668" s="1" t="s">
        <v>548</v>
      </c>
    </row>
    <row r="669" spans="1:28" x14ac:dyDescent="0.25">
      <c r="A669" s="98" t="s">
        <v>676</v>
      </c>
      <c r="B669" s="98" t="s">
        <v>562</v>
      </c>
      <c r="C669" s="98" t="s">
        <v>3274</v>
      </c>
      <c r="D669" s="99">
        <v>43383.893564814818</v>
      </c>
      <c r="E669" s="99">
        <v>43392.692800925928</v>
      </c>
      <c r="F669" s="98" t="s">
        <v>1192</v>
      </c>
      <c r="G669" s="98" t="s">
        <v>90</v>
      </c>
      <c r="H669" s="98" t="s">
        <v>573</v>
      </c>
      <c r="I669" s="98" t="s">
        <v>91</v>
      </c>
      <c r="J669" s="98" t="s">
        <v>1118</v>
      </c>
      <c r="K669" s="98" t="s">
        <v>3275</v>
      </c>
      <c r="L669" s="98" t="s">
        <v>4238</v>
      </c>
      <c r="M669" s="98" t="s">
        <v>793</v>
      </c>
      <c r="N669" s="98" t="s">
        <v>41</v>
      </c>
      <c r="O669" s="98" t="s">
        <v>934</v>
      </c>
      <c r="P669" s="98"/>
      <c r="Q669" s="98" t="s">
        <v>92</v>
      </c>
      <c r="R669" s="98" t="s">
        <v>544</v>
      </c>
      <c r="S669" s="98" t="s">
        <v>545</v>
      </c>
      <c r="T669" s="98"/>
      <c r="U669" s="98"/>
      <c r="V669" s="98" t="s">
        <v>1300</v>
      </c>
      <c r="W669" s="98" t="s">
        <v>1301</v>
      </c>
      <c r="X669" s="98"/>
      <c r="Y669" s="99">
        <v>43403.489259259259</v>
      </c>
      <c r="Z669" s="106" t="s">
        <v>548</v>
      </c>
      <c r="AA669" s="1" t="str">
        <f>IF(ISNA(VLOOKUP(C669,'Extract -prev'!C:I,6,0)),"Yes",IF(OR(VLOOKUP(C669,'Extract -prev'!C:I,6,0)="Closed",VLOOKUP(C669,'Extract -prev'!C:I,6,0)="Resolved"),"No","Yes"))</f>
        <v>No</v>
      </c>
      <c r="AB669" s="1" t="s">
        <v>548</v>
      </c>
    </row>
    <row r="670" spans="1:28" x14ac:dyDescent="0.25">
      <c r="A670" s="98" t="s">
        <v>676</v>
      </c>
      <c r="B670" s="98" t="s">
        <v>562</v>
      </c>
      <c r="C670" s="98" t="s">
        <v>3276</v>
      </c>
      <c r="D670" s="99">
        <v>43383.880729166667</v>
      </c>
      <c r="E670" s="99">
        <v>43396.820324074077</v>
      </c>
      <c r="F670" s="98" t="s">
        <v>1419</v>
      </c>
      <c r="G670" s="98" t="s">
        <v>90</v>
      </c>
      <c r="H670" s="98" t="s">
        <v>1341</v>
      </c>
      <c r="I670" s="98" t="s">
        <v>91</v>
      </c>
      <c r="J670" s="98" t="s">
        <v>1118</v>
      </c>
      <c r="K670" s="98" t="s">
        <v>3277</v>
      </c>
      <c r="L670" s="98" t="s">
        <v>5030</v>
      </c>
      <c r="M670" s="98" t="s">
        <v>793</v>
      </c>
      <c r="N670" s="98" t="s">
        <v>40</v>
      </c>
      <c r="O670" s="98" t="s">
        <v>602</v>
      </c>
      <c r="P670" s="98"/>
      <c r="Q670" s="98" t="s">
        <v>92</v>
      </c>
      <c r="R670" s="98" t="s">
        <v>544</v>
      </c>
      <c r="S670" s="98" t="s">
        <v>545</v>
      </c>
      <c r="T670" s="98"/>
      <c r="U670" s="98"/>
      <c r="V670" s="98" t="s">
        <v>946</v>
      </c>
      <c r="W670" s="98" t="s">
        <v>1102</v>
      </c>
      <c r="X670" s="98"/>
      <c r="Y670" s="99">
        <v>43396.820613425924</v>
      </c>
      <c r="Z670" s="106" t="s">
        <v>548</v>
      </c>
      <c r="AA670" s="1" t="str">
        <f>IF(ISNA(VLOOKUP(C670,'Extract -prev'!C:I,6,0)),"Yes",IF(OR(VLOOKUP(C670,'Extract -prev'!C:I,6,0)="Closed",VLOOKUP(C670,'Extract -prev'!C:I,6,0)="Resolved"),"No","Yes"))</f>
        <v>No</v>
      </c>
      <c r="AB670" s="1" t="s">
        <v>548</v>
      </c>
    </row>
    <row r="671" spans="1:28" x14ac:dyDescent="0.25">
      <c r="A671" s="98" t="s">
        <v>676</v>
      </c>
      <c r="B671" s="98" t="s">
        <v>562</v>
      </c>
      <c r="C671" s="98" t="s">
        <v>2913</v>
      </c>
      <c r="D671" s="99">
        <v>43383.835335648146</v>
      </c>
      <c r="E671" s="99">
        <v>43384.715057870373</v>
      </c>
      <c r="F671" s="98" t="s">
        <v>911</v>
      </c>
      <c r="G671" s="98" t="s">
        <v>90</v>
      </c>
      <c r="H671" s="98" t="s">
        <v>573</v>
      </c>
      <c r="I671" s="98" t="s">
        <v>91</v>
      </c>
      <c r="J671" s="98" t="s">
        <v>1118</v>
      </c>
      <c r="K671" s="98" t="s">
        <v>2914</v>
      </c>
      <c r="L671" s="98" t="s">
        <v>3170</v>
      </c>
      <c r="M671" s="98" t="s">
        <v>793</v>
      </c>
      <c r="N671" s="98" t="s">
        <v>40</v>
      </c>
      <c r="O671" s="98" t="s">
        <v>2210</v>
      </c>
      <c r="P671" s="98"/>
      <c r="Q671" s="98" t="s">
        <v>92</v>
      </c>
      <c r="R671" s="98" t="s">
        <v>544</v>
      </c>
      <c r="S671" s="98" t="s">
        <v>545</v>
      </c>
      <c r="T671" s="98"/>
      <c r="U671" s="98"/>
      <c r="V671" s="98" t="s">
        <v>949</v>
      </c>
      <c r="W671" s="98" t="s">
        <v>1113</v>
      </c>
      <c r="X671" s="98"/>
      <c r="Y671" s="99">
        <v>43395.562349537038</v>
      </c>
      <c r="Z671" s="106" t="s">
        <v>548</v>
      </c>
      <c r="AA671" s="1" t="str">
        <f>IF(ISNA(VLOOKUP(C671,'Extract -prev'!C:I,6,0)),"Yes",IF(OR(VLOOKUP(C671,'Extract -prev'!C:I,6,0)="Closed",VLOOKUP(C671,'Extract -prev'!C:I,6,0)="Resolved"),"No","Yes"))</f>
        <v>No</v>
      </c>
      <c r="AB671" s="1" t="s">
        <v>548</v>
      </c>
    </row>
    <row r="672" spans="1:28" x14ac:dyDescent="0.25">
      <c r="A672" s="98" t="s">
        <v>676</v>
      </c>
      <c r="B672" s="98" t="s">
        <v>562</v>
      </c>
      <c r="C672" s="98" t="s">
        <v>2915</v>
      </c>
      <c r="D672" s="99">
        <v>43383.825439814813</v>
      </c>
      <c r="E672" s="99">
        <v>43384.708541666667</v>
      </c>
      <c r="F672" s="98" t="s">
        <v>1196</v>
      </c>
      <c r="G672" s="98" t="s">
        <v>90</v>
      </c>
      <c r="H672" s="98" t="s">
        <v>573</v>
      </c>
      <c r="I672" s="98" t="s">
        <v>91</v>
      </c>
      <c r="J672" s="98" t="s">
        <v>1118</v>
      </c>
      <c r="K672" s="98" t="s">
        <v>2916</v>
      </c>
      <c r="L672" s="98" t="s">
        <v>3171</v>
      </c>
      <c r="M672" s="98" t="s">
        <v>793</v>
      </c>
      <c r="N672" s="98" t="s">
        <v>41</v>
      </c>
      <c r="O672" s="98" t="s">
        <v>944</v>
      </c>
      <c r="P672" s="98"/>
      <c r="Q672" s="98" t="s">
        <v>92</v>
      </c>
      <c r="R672" s="98" t="s">
        <v>544</v>
      </c>
      <c r="S672" s="98" t="s">
        <v>545</v>
      </c>
      <c r="T672" s="98"/>
      <c r="U672" s="98"/>
      <c r="V672" s="98" t="s">
        <v>966</v>
      </c>
      <c r="W672" s="98" t="s">
        <v>967</v>
      </c>
      <c r="X672" s="98"/>
      <c r="Y672" s="99">
        <v>43395.561099537037</v>
      </c>
      <c r="Z672" s="106" t="s">
        <v>548</v>
      </c>
      <c r="AA672" s="1" t="str">
        <f>IF(ISNA(VLOOKUP(C672,'Extract -prev'!C:I,6,0)),"Yes",IF(OR(VLOOKUP(C672,'Extract -prev'!C:I,6,0)="Closed",VLOOKUP(C672,'Extract -prev'!C:I,6,0)="Resolved"),"No","Yes"))</f>
        <v>No</v>
      </c>
      <c r="AB672" s="1" t="s">
        <v>548</v>
      </c>
    </row>
    <row r="673" spans="1:28" x14ac:dyDescent="0.25">
      <c r="A673" s="98" t="s">
        <v>676</v>
      </c>
      <c r="B673" s="98" t="s">
        <v>562</v>
      </c>
      <c r="C673" s="98" t="s">
        <v>2917</v>
      </c>
      <c r="D673" s="99">
        <v>43383.845532407409</v>
      </c>
      <c r="E673" s="99">
        <v>43385.881249999999</v>
      </c>
      <c r="F673" s="98" t="s">
        <v>1440</v>
      </c>
      <c r="G673" s="98" t="s">
        <v>90</v>
      </c>
      <c r="H673" s="98" t="s">
        <v>573</v>
      </c>
      <c r="I673" s="98" t="s">
        <v>91</v>
      </c>
      <c r="J673" s="98" t="s">
        <v>1118</v>
      </c>
      <c r="K673" s="98" t="s">
        <v>2918</v>
      </c>
      <c r="L673" s="98" t="s">
        <v>3555</v>
      </c>
      <c r="M673" s="98"/>
      <c r="N673" s="98"/>
      <c r="O673" s="98"/>
      <c r="P673" s="98"/>
      <c r="Q673" s="98" t="s">
        <v>92</v>
      </c>
      <c r="R673" s="98" t="s">
        <v>544</v>
      </c>
      <c r="S673" s="98" t="s">
        <v>545</v>
      </c>
      <c r="T673" s="98"/>
      <c r="U673" s="98"/>
      <c r="V673" s="98" t="s">
        <v>1311</v>
      </c>
      <c r="W673" s="98" t="s">
        <v>1312</v>
      </c>
      <c r="X673" s="98"/>
      <c r="Y673" s="99">
        <v>43396.499699074076</v>
      </c>
      <c r="Z673" s="106" t="s">
        <v>548</v>
      </c>
      <c r="AA673" s="1" t="str">
        <f>IF(ISNA(VLOOKUP(C673,'Extract -prev'!C:I,6,0)),"Yes",IF(OR(VLOOKUP(C673,'Extract -prev'!C:I,6,0)="Closed",VLOOKUP(C673,'Extract -prev'!C:I,6,0)="Resolved"),"No","Yes"))</f>
        <v>No</v>
      </c>
      <c r="AB673" s="1" t="s">
        <v>548</v>
      </c>
    </row>
    <row r="674" spans="1:28" x14ac:dyDescent="0.25">
      <c r="A674" s="98" t="s">
        <v>676</v>
      </c>
      <c r="B674" s="98" t="s">
        <v>562</v>
      </c>
      <c r="C674" s="98" t="s">
        <v>2919</v>
      </c>
      <c r="D674" s="99">
        <v>43383.83666666667</v>
      </c>
      <c r="E674" s="99">
        <v>43384.586909722224</v>
      </c>
      <c r="F674" s="98" t="s">
        <v>1100</v>
      </c>
      <c r="G674" s="98" t="s">
        <v>90</v>
      </c>
      <c r="H674" s="98" t="s">
        <v>573</v>
      </c>
      <c r="I674" s="98" t="s">
        <v>91</v>
      </c>
      <c r="J674" s="98" t="s">
        <v>1118</v>
      </c>
      <c r="K674" s="98" t="s">
        <v>2920</v>
      </c>
      <c r="L674" s="98" t="s">
        <v>3172</v>
      </c>
      <c r="M674" s="98" t="s">
        <v>793</v>
      </c>
      <c r="N674" s="98" t="s">
        <v>41</v>
      </c>
      <c r="O674" s="98" t="s">
        <v>2886</v>
      </c>
      <c r="P674" s="98"/>
      <c r="Q674" s="98" t="s">
        <v>92</v>
      </c>
      <c r="R674" s="98" t="s">
        <v>544</v>
      </c>
      <c r="S674" s="98" t="s">
        <v>545</v>
      </c>
      <c r="T674" s="98"/>
      <c r="U674" s="98"/>
      <c r="V674" s="98" t="s">
        <v>966</v>
      </c>
      <c r="W674" s="98" t="s">
        <v>967</v>
      </c>
      <c r="X674" s="98"/>
      <c r="Y674" s="99">
        <v>43395.507939814815</v>
      </c>
      <c r="Z674" s="106" t="s">
        <v>548</v>
      </c>
      <c r="AA674" s="1" t="str">
        <f>IF(ISNA(VLOOKUP(C674,'Extract -prev'!C:I,6,0)),"Yes",IF(OR(VLOOKUP(C674,'Extract -prev'!C:I,6,0)="Closed",VLOOKUP(C674,'Extract -prev'!C:I,6,0)="Resolved"),"No","Yes"))</f>
        <v>No</v>
      </c>
      <c r="AB674" s="1" t="s">
        <v>548</v>
      </c>
    </row>
    <row r="675" spans="1:28" x14ac:dyDescent="0.25">
      <c r="A675" s="98" t="s">
        <v>676</v>
      </c>
      <c r="B675" s="98" t="s">
        <v>562</v>
      </c>
      <c r="C675" s="98" t="s">
        <v>2921</v>
      </c>
      <c r="D675" s="99">
        <v>43383.820937500001</v>
      </c>
      <c r="E675" s="99">
        <v>43385.70648148148</v>
      </c>
      <c r="F675" s="98" t="s">
        <v>830</v>
      </c>
      <c r="G675" s="98" t="s">
        <v>90</v>
      </c>
      <c r="H675" s="98" t="s">
        <v>573</v>
      </c>
      <c r="I675" s="98" t="s">
        <v>91</v>
      </c>
      <c r="J675" s="98" t="s">
        <v>1118</v>
      </c>
      <c r="K675" s="98" t="s">
        <v>2922</v>
      </c>
      <c r="L675" s="98" t="s">
        <v>3387</v>
      </c>
      <c r="M675" s="98" t="s">
        <v>793</v>
      </c>
      <c r="N675" s="98" t="s">
        <v>41</v>
      </c>
      <c r="O675" s="98" t="s">
        <v>942</v>
      </c>
      <c r="P675" s="98"/>
      <c r="Q675" s="98" t="s">
        <v>92</v>
      </c>
      <c r="R675" s="98" t="s">
        <v>544</v>
      </c>
      <c r="S675" s="98" t="s">
        <v>545</v>
      </c>
      <c r="T675" s="98"/>
      <c r="U675" s="98"/>
      <c r="V675" s="98" t="s">
        <v>946</v>
      </c>
      <c r="W675" s="98" t="s">
        <v>2923</v>
      </c>
      <c r="X675" s="98"/>
      <c r="Y675" s="99">
        <v>43396.500381944446</v>
      </c>
      <c r="Z675" s="106" t="s">
        <v>548</v>
      </c>
      <c r="AA675" s="1" t="str">
        <f>IF(ISNA(VLOOKUP(C675,'Extract -prev'!C:I,6,0)),"Yes",IF(OR(VLOOKUP(C675,'Extract -prev'!C:I,6,0)="Closed",VLOOKUP(C675,'Extract -prev'!C:I,6,0)="Resolved"),"No","Yes"))</f>
        <v>No</v>
      </c>
      <c r="AB675" s="1" t="s">
        <v>548</v>
      </c>
    </row>
    <row r="676" spans="1:28" x14ac:dyDescent="0.25">
      <c r="A676" s="98" t="s">
        <v>676</v>
      </c>
      <c r="B676" s="98" t="s">
        <v>562</v>
      </c>
      <c r="C676" s="98" t="s">
        <v>2924</v>
      </c>
      <c r="D676" s="99">
        <v>43383.813391203701</v>
      </c>
      <c r="E676" s="99">
        <v>43385.468576388892</v>
      </c>
      <c r="F676" s="98" t="s">
        <v>872</v>
      </c>
      <c r="G676" s="98" t="s">
        <v>90</v>
      </c>
      <c r="H676" s="98" t="s">
        <v>573</v>
      </c>
      <c r="I676" s="98" t="s">
        <v>91</v>
      </c>
      <c r="J676" s="98" t="s">
        <v>1118</v>
      </c>
      <c r="K676" s="98" t="s">
        <v>2925</v>
      </c>
      <c r="L676" s="98" t="s">
        <v>3388</v>
      </c>
      <c r="M676" s="98" t="s">
        <v>793</v>
      </c>
      <c r="N676" s="98" t="s">
        <v>41</v>
      </c>
      <c r="O676" s="98" t="s">
        <v>1005</v>
      </c>
      <c r="P676" s="98"/>
      <c r="Q676" s="98" t="s">
        <v>92</v>
      </c>
      <c r="R676" s="98" t="s">
        <v>544</v>
      </c>
      <c r="S676" s="98" t="s">
        <v>545</v>
      </c>
      <c r="T676" s="98"/>
      <c r="U676" s="98"/>
      <c r="V676" s="98" t="s">
        <v>1225</v>
      </c>
      <c r="W676" s="98" t="s">
        <v>963</v>
      </c>
      <c r="X676" s="98"/>
      <c r="Y676" s="99">
        <v>43395.555219907408</v>
      </c>
      <c r="Z676" s="106" t="s">
        <v>548</v>
      </c>
      <c r="AA676" s="1" t="str">
        <f>IF(ISNA(VLOOKUP(C676,'Extract -prev'!C:I,6,0)),"Yes",IF(OR(VLOOKUP(C676,'Extract -prev'!C:I,6,0)="Closed",VLOOKUP(C676,'Extract -prev'!C:I,6,0)="Resolved"),"No","Yes"))</f>
        <v>No</v>
      </c>
      <c r="AB676" s="1" t="s">
        <v>548</v>
      </c>
    </row>
    <row r="677" spans="1:28" x14ac:dyDescent="0.25">
      <c r="A677" s="98" t="s">
        <v>676</v>
      </c>
      <c r="B677" s="98" t="s">
        <v>562</v>
      </c>
      <c r="C677" s="98" t="s">
        <v>2926</v>
      </c>
      <c r="D677" s="99">
        <v>43383.801828703705</v>
      </c>
      <c r="E677" s="99">
        <v>43385.701631944445</v>
      </c>
      <c r="F677" s="98" t="s">
        <v>916</v>
      </c>
      <c r="G677" s="98" t="s">
        <v>90</v>
      </c>
      <c r="H677" s="98" t="s">
        <v>573</v>
      </c>
      <c r="I677" s="98" t="s">
        <v>91</v>
      </c>
      <c r="J677" s="98" t="s">
        <v>1118</v>
      </c>
      <c r="K677" s="98" t="s">
        <v>2927</v>
      </c>
      <c r="L677" s="98" t="s">
        <v>3389</v>
      </c>
      <c r="M677" s="98" t="s">
        <v>793</v>
      </c>
      <c r="N677" s="98" t="s">
        <v>41</v>
      </c>
      <c r="O677" s="98" t="s">
        <v>928</v>
      </c>
      <c r="P677" s="98"/>
      <c r="Q677" s="98" t="s">
        <v>92</v>
      </c>
      <c r="R677" s="98" t="s">
        <v>544</v>
      </c>
      <c r="S677" s="98" t="s">
        <v>545</v>
      </c>
      <c r="T677" s="98"/>
      <c r="U677" s="98"/>
      <c r="V677" s="98" t="s">
        <v>1427</v>
      </c>
      <c r="W677" s="98" t="s">
        <v>1428</v>
      </c>
      <c r="X677" s="98"/>
      <c r="Y677" s="99">
        <v>43396.5003125</v>
      </c>
      <c r="Z677" s="106" t="s">
        <v>548</v>
      </c>
      <c r="AA677" s="1" t="str">
        <f>IF(ISNA(VLOOKUP(C677,'Extract -prev'!C:I,6,0)),"Yes",IF(OR(VLOOKUP(C677,'Extract -prev'!C:I,6,0)="Closed",VLOOKUP(C677,'Extract -prev'!C:I,6,0)="Resolved"),"No","Yes"))</f>
        <v>No</v>
      </c>
      <c r="AB677" s="1" t="s">
        <v>548</v>
      </c>
    </row>
    <row r="678" spans="1:28" x14ac:dyDescent="0.25">
      <c r="A678" s="98" t="s">
        <v>676</v>
      </c>
      <c r="B678" s="98" t="s">
        <v>562</v>
      </c>
      <c r="C678" s="98" t="s">
        <v>2928</v>
      </c>
      <c r="D678" s="99">
        <v>43383.832986111112</v>
      </c>
      <c r="E678" s="99">
        <v>43384.715312499997</v>
      </c>
      <c r="F678" s="98" t="s">
        <v>910</v>
      </c>
      <c r="G678" s="98" t="s">
        <v>90</v>
      </c>
      <c r="H678" s="98" t="s">
        <v>573</v>
      </c>
      <c r="I678" s="98" t="s">
        <v>91</v>
      </c>
      <c r="J678" s="98" t="s">
        <v>1118</v>
      </c>
      <c r="K678" s="98" t="s">
        <v>2929</v>
      </c>
      <c r="L678" s="98" t="s">
        <v>3173</v>
      </c>
      <c r="M678" s="98" t="s">
        <v>793</v>
      </c>
      <c r="N678" s="98" t="s">
        <v>41</v>
      </c>
      <c r="O678" s="98" t="s">
        <v>928</v>
      </c>
      <c r="P678" s="98"/>
      <c r="Q678" s="98" t="s">
        <v>92</v>
      </c>
      <c r="R678" s="98" t="s">
        <v>544</v>
      </c>
      <c r="S678" s="98" t="s">
        <v>545</v>
      </c>
      <c r="T678" s="98"/>
      <c r="U678" s="98"/>
      <c r="V678" s="98" t="s">
        <v>966</v>
      </c>
      <c r="W678" s="98" t="s">
        <v>967</v>
      </c>
      <c r="X678" s="98"/>
      <c r="Y678" s="99">
        <v>43395.542071759257</v>
      </c>
      <c r="Z678" s="106" t="s">
        <v>548</v>
      </c>
      <c r="AA678" s="1" t="str">
        <f>IF(ISNA(VLOOKUP(C678,'Extract -prev'!C:I,6,0)),"Yes",IF(OR(VLOOKUP(C678,'Extract -prev'!C:I,6,0)="Closed",VLOOKUP(C678,'Extract -prev'!C:I,6,0)="Resolved"),"No","Yes"))</f>
        <v>No</v>
      </c>
      <c r="AB678" s="1" t="s">
        <v>548</v>
      </c>
    </row>
    <row r="679" spans="1:28" x14ac:dyDescent="0.25">
      <c r="A679" s="98" t="s">
        <v>676</v>
      </c>
      <c r="B679" s="98" t="s">
        <v>562</v>
      </c>
      <c r="C679" s="98" t="s">
        <v>2930</v>
      </c>
      <c r="D679" s="99">
        <v>43383.805474537039</v>
      </c>
      <c r="E679" s="99">
        <v>43384.710173611114</v>
      </c>
      <c r="F679" s="98" t="s">
        <v>1196</v>
      </c>
      <c r="G679" s="98" t="s">
        <v>90</v>
      </c>
      <c r="H679" s="98" t="s">
        <v>573</v>
      </c>
      <c r="I679" s="98" t="s">
        <v>91</v>
      </c>
      <c r="J679" s="98" t="s">
        <v>1118</v>
      </c>
      <c r="K679" s="98" t="s">
        <v>2931</v>
      </c>
      <c r="L679" s="98" t="s">
        <v>3174</v>
      </c>
      <c r="M679" s="98" t="s">
        <v>793</v>
      </c>
      <c r="N679" s="98" t="s">
        <v>41</v>
      </c>
      <c r="O679" s="98" t="s">
        <v>944</v>
      </c>
      <c r="P679" s="98"/>
      <c r="Q679" s="98" t="s">
        <v>92</v>
      </c>
      <c r="R679" s="98" t="s">
        <v>544</v>
      </c>
      <c r="S679" s="98" t="s">
        <v>545</v>
      </c>
      <c r="T679" s="98"/>
      <c r="U679" s="98"/>
      <c r="V679" s="98" t="s">
        <v>966</v>
      </c>
      <c r="W679" s="98" t="s">
        <v>967</v>
      </c>
      <c r="X679" s="98"/>
      <c r="Y679" s="99">
        <v>43395.541550925926</v>
      </c>
      <c r="Z679" s="106" t="s">
        <v>548</v>
      </c>
      <c r="AA679" s="1" t="str">
        <f>IF(ISNA(VLOOKUP(C679,'Extract -prev'!C:I,6,0)),"Yes",IF(OR(VLOOKUP(C679,'Extract -prev'!C:I,6,0)="Closed",VLOOKUP(C679,'Extract -prev'!C:I,6,0)="Resolved"),"No","Yes"))</f>
        <v>No</v>
      </c>
      <c r="AB679" s="1" t="s">
        <v>548</v>
      </c>
    </row>
    <row r="680" spans="1:28" x14ac:dyDescent="0.25">
      <c r="A680" s="98" t="s">
        <v>676</v>
      </c>
      <c r="B680" s="98" t="s">
        <v>562</v>
      </c>
      <c r="C680" s="98" t="s">
        <v>2932</v>
      </c>
      <c r="D680" s="99">
        <v>43383.800902777781</v>
      </c>
      <c r="E680" s="99">
        <v>43384.77070601852</v>
      </c>
      <c r="F680" s="98" t="s">
        <v>1192</v>
      </c>
      <c r="G680" s="98" t="s">
        <v>90</v>
      </c>
      <c r="H680" s="98" t="s">
        <v>573</v>
      </c>
      <c r="I680" s="98" t="s">
        <v>91</v>
      </c>
      <c r="J680" s="98" t="s">
        <v>1118</v>
      </c>
      <c r="K680" s="98" t="s">
        <v>2933</v>
      </c>
      <c r="L680" s="98" t="s">
        <v>3175</v>
      </c>
      <c r="M680" s="98" t="s">
        <v>793</v>
      </c>
      <c r="N680" s="98" t="s">
        <v>41</v>
      </c>
      <c r="O680" s="98" t="s">
        <v>1215</v>
      </c>
      <c r="P680" s="98"/>
      <c r="Q680" s="98" t="s">
        <v>92</v>
      </c>
      <c r="R680" s="98" t="s">
        <v>544</v>
      </c>
      <c r="S680" s="98" t="s">
        <v>545</v>
      </c>
      <c r="T680" s="98"/>
      <c r="U680" s="98"/>
      <c r="V680" s="98" t="s">
        <v>966</v>
      </c>
      <c r="W680" s="98" t="s">
        <v>967</v>
      </c>
      <c r="X680" s="98"/>
      <c r="Y680" s="99">
        <v>43395.547754629632</v>
      </c>
      <c r="Z680" s="106" t="s">
        <v>548</v>
      </c>
      <c r="AA680" s="1" t="str">
        <f>IF(ISNA(VLOOKUP(C680,'Extract -prev'!C:I,6,0)),"Yes",IF(OR(VLOOKUP(C680,'Extract -prev'!C:I,6,0)="Closed",VLOOKUP(C680,'Extract -prev'!C:I,6,0)="Resolved"),"No","Yes"))</f>
        <v>No</v>
      </c>
      <c r="AB680" s="1" t="s">
        <v>548</v>
      </c>
    </row>
    <row r="681" spans="1:28" x14ac:dyDescent="0.25">
      <c r="A681" s="98" t="s">
        <v>676</v>
      </c>
      <c r="B681" s="98" t="s">
        <v>562</v>
      </c>
      <c r="C681" s="98" t="s">
        <v>2936</v>
      </c>
      <c r="D681" s="99">
        <v>43383.808888888889</v>
      </c>
      <c r="E681" s="99">
        <v>43391.23364583333</v>
      </c>
      <c r="F681" s="98" t="s">
        <v>1493</v>
      </c>
      <c r="G681" s="98" t="s">
        <v>90</v>
      </c>
      <c r="H681" s="98" t="s">
        <v>573</v>
      </c>
      <c r="I681" s="98" t="s">
        <v>91</v>
      </c>
      <c r="J681" s="98" t="s">
        <v>1118</v>
      </c>
      <c r="K681" s="98" t="s">
        <v>2937</v>
      </c>
      <c r="L681" s="98" t="s">
        <v>4239</v>
      </c>
      <c r="M681" s="98" t="s">
        <v>793</v>
      </c>
      <c r="N681" s="98" t="s">
        <v>40</v>
      </c>
      <c r="O681" s="98" t="s">
        <v>602</v>
      </c>
      <c r="P681" s="98"/>
      <c r="Q681" s="98" t="s">
        <v>92</v>
      </c>
      <c r="R681" s="98" t="s">
        <v>544</v>
      </c>
      <c r="S681" s="98" t="s">
        <v>545</v>
      </c>
      <c r="T681" s="98"/>
      <c r="U681" s="98"/>
      <c r="V681" s="98" t="s">
        <v>966</v>
      </c>
      <c r="W681" s="98" t="s">
        <v>967</v>
      </c>
      <c r="X681" s="98"/>
      <c r="Y681" s="99">
        <v>43401.502384259256</v>
      </c>
      <c r="Z681" s="106" t="s">
        <v>548</v>
      </c>
      <c r="AA681" s="1" t="str">
        <f>IF(ISNA(VLOOKUP(C681,'Extract -prev'!C:I,6,0)),"Yes",IF(OR(VLOOKUP(C681,'Extract -prev'!C:I,6,0)="Closed",VLOOKUP(C681,'Extract -prev'!C:I,6,0)="Resolved"),"No","Yes"))</f>
        <v>No</v>
      </c>
      <c r="AB681" s="1" t="s">
        <v>548</v>
      </c>
    </row>
    <row r="682" spans="1:28" x14ac:dyDescent="0.25">
      <c r="A682" s="98" t="s">
        <v>676</v>
      </c>
      <c r="B682" s="98" t="s">
        <v>562</v>
      </c>
      <c r="C682" s="98" t="s">
        <v>2938</v>
      </c>
      <c r="D682" s="99">
        <v>43383.768495370372</v>
      </c>
      <c r="E682" s="99">
        <v>43384.725162037037</v>
      </c>
      <c r="F682" s="98" t="s">
        <v>843</v>
      </c>
      <c r="G682" s="98" t="s">
        <v>90</v>
      </c>
      <c r="H682" s="98" t="s">
        <v>573</v>
      </c>
      <c r="I682" s="98" t="s">
        <v>91</v>
      </c>
      <c r="J682" s="98" t="s">
        <v>1118</v>
      </c>
      <c r="K682" s="98" t="s">
        <v>2939</v>
      </c>
      <c r="L682" s="98" t="s">
        <v>3176</v>
      </c>
      <c r="M682" s="98" t="s">
        <v>793</v>
      </c>
      <c r="N682" s="98" t="s">
        <v>41</v>
      </c>
      <c r="O682" s="98" t="s">
        <v>934</v>
      </c>
      <c r="P682" s="98"/>
      <c r="Q682" s="98" t="s">
        <v>92</v>
      </c>
      <c r="R682" s="98" t="s">
        <v>544</v>
      </c>
      <c r="S682" s="98" t="s">
        <v>545</v>
      </c>
      <c r="T682" s="98"/>
      <c r="U682" s="98"/>
      <c r="V682" s="98" t="s">
        <v>1326</v>
      </c>
      <c r="W682" s="98" t="s">
        <v>1327</v>
      </c>
      <c r="X682" s="98"/>
      <c r="Y682" s="99">
        <v>43395.5231712963</v>
      </c>
      <c r="Z682" s="106" t="s">
        <v>548</v>
      </c>
      <c r="AA682" s="1" t="str">
        <f>IF(ISNA(VLOOKUP(C682,'Extract -prev'!C:I,6,0)),"Yes",IF(OR(VLOOKUP(C682,'Extract -prev'!C:I,6,0)="Closed",VLOOKUP(C682,'Extract -prev'!C:I,6,0)="Resolved"),"No","Yes"))</f>
        <v>No</v>
      </c>
      <c r="AB682" s="1" t="s">
        <v>548</v>
      </c>
    </row>
    <row r="683" spans="1:28" x14ac:dyDescent="0.25">
      <c r="A683" s="98" t="s">
        <v>676</v>
      </c>
      <c r="B683" s="98" t="s">
        <v>562</v>
      </c>
      <c r="C683" s="98" t="s">
        <v>2940</v>
      </c>
      <c r="D683" s="99">
        <v>43383.743888888886</v>
      </c>
      <c r="E683" s="99">
        <v>43397.465439814812</v>
      </c>
      <c r="F683" s="98" t="s">
        <v>1419</v>
      </c>
      <c r="G683" s="98" t="s">
        <v>90</v>
      </c>
      <c r="H683" s="98" t="s">
        <v>1341</v>
      </c>
      <c r="I683" s="98" t="s">
        <v>91</v>
      </c>
      <c r="J683" s="98" t="s">
        <v>1118</v>
      </c>
      <c r="K683" s="98" t="s">
        <v>2941</v>
      </c>
      <c r="L683" s="98" t="s">
        <v>5031</v>
      </c>
      <c r="M683" s="98" t="s">
        <v>793</v>
      </c>
      <c r="N683" s="98" t="s">
        <v>40</v>
      </c>
      <c r="O683" s="98" t="s">
        <v>1179</v>
      </c>
      <c r="P683" s="98"/>
      <c r="Q683" s="98" t="s">
        <v>92</v>
      </c>
      <c r="R683" s="98" t="s">
        <v>544</v>
      </c>
      <c r="S683" s="98" t="s">
        <v>545</v>
      </c>
      <c r="T683" s="98"/>
      <c r="U683" s="98"/>
      <c r="V683" s="98" t="s">
        <v>2141</v>
      </c>
      <c r="W683" s="98" t="s">
        <v>2142</v>
      </c>
      <c r="X683" s="98"/>
      <c r="Y683" s="99">
        <v>43397.465729166666</v>
      </c>
      <c r="Z683" s="106" t="s">
        <v>548</v>
      </c>
      <c r="AA683" s="1" t="str">
        <f>IF(ISNA(VLOOKUP(C683,'Extract -prev'!C:I,6,0)),"Yes",IF(OR(VLOOKUP(C683,'Extract -prev'!C:I,6,0)="Closed",VLOOKUP(C683,'Extract -prev'!C:I,6,0)="Resolved"),"No","Yes"))</f>
        <v>No</v>
      </c>
      <c r="AB683" s="1" t="s">
        <v>548</v>
      </c>
    </row>
    <row r="684" spans="1:28" x14ac:dyDescent="0.25">
      <c r="A684" s="98" t="s">
        <v>676</v>
      </c>
      <c r="B684" s="98" t="s">
        <v>562</v>
      </c>
      <c r="C684" s="98" t="s">
        <v>2942</v>
      </c>
      <c r="D684" s="99">
        <v>43383.767002314817</v>
      </c>
      <c r="E684" s="99">
        <v>43384.569108796299</v>
      </c>
      <c r="F684" s="98" t="s">
        <v>911</v>
      </c>
      <c r="G684" s="98" t="s">
        <v>90</v>
      </c>
      <c r="H684" s="98" t="s">
        <v>573</v>
      </c>
      <c r="I684" s="98" t="s">
        <v>91</v>
      </c>
      <c r="J684" s="98" t="s">
        <v>1118</v>
      </c>
      <c r="K684" s="98" t="s">
        <v>2943</v>
      </c>
      <c r="L684" s="98" t="s">
        <v>3177</v>
      </c>
      <c r="M684" s="98" t="s">
        <v>793</v>
      </c>
      <c r="N684" s="98" t="s">
        <v>40</v>
      </c>
      <c r="O684" s="98" t="s">
        <v>932</v>
      </c>
      <c r="P684" s="98"/>
      <c r="Q684" s="98" t="s">
        <v>92</v>
      </c>
      <c r="R684" s="98" t="s">
        <v>544</v>
      </c>
      <c r="S684" s="98" t="s">
        <v>545</v>
      </c>
      <c r="T684" s="98"/>
      <c r="U684" s="98"/>
      <c r="V684" s="98" t="s">
        <v>1326</v>
      </c>
      <c r="W684" s="98" t="s">
        <v>1327</v>
      </c>
      <c r="X684" s="98"/>
      <c r="Y684" s="99">
        <v>43395.507326388892</v>
      </c>
      <c r="Z684" s="106" t="s">
        <v>548</v>
      </c>
      <c r="AA684" s="1" t="str">
        <f>IF(ISNA(VLOOKUP(C684,'Extract -prev'!C:I,6,0)),"Yes",IF(OR(VLOOKUP(C684,'Extract -prev'!C:I,6,0)="Closed",VLOOKUP(C684,'Extract -prev'!C:I,6,0)="Resolved"),"No","Yes"))</f>
        <v>No</v>
      </c>
      <c r="AB684" s="1" t="s">
        <v>548</v>
      </c>
    </row>
    <row r="685" spans="1:28" x14ac:dyDescent="0.25">
      <c r="A685" s="98" t="s">
        <v>676</v>
      </c>
      <c r="B685" s="98" t="s">
        <v>562</v>
      </c>
      <c r="C685" s="98" t="s">
        <v>2944</v>
      </c>
      <c r="D685" s="99">
        <v>43383.764444444445</v>
      </c>
      <c r="E685" s="99">
        <v>43388.547222222223</v>
      </c>
      <c r="F685" s="98" t="s">
        <v>833</v>
      </c>
      <c r="G685" s="98" t="s">
        <v>90</v>
      </c>
      <c r="H685" s="98" t="s">
        <v>573</v>
      </c>
      <c r="I685" s="98" t="s">
        <v>91</v>
      </c>
      <c r="J685" s="98" t="s">
        <v>1118</v>
      </c>
      <c r="K685" s="98" t="s">
        <v>2945</v>
      </c>
      <c r="L685" s="98" t="s">
        <v>2651</v>
      </c>
      <c r="M685" s="98" t="s">
        <v>793</v>
      </c>
      <c r="N685" s="98" t="s">
        <v>40</v>
      </c>
      <c r="O685" s="98" t="s">
        <v>932</v>
      </c>
      <c r="P685" s="98"/>
      <c r="Q685" s="98" t="s">
        <v>92</v>
      </c>
      <c r="R685" s="98" t="s">
        <v>544</v>
      </c>
      <c r="S685" s="98" t="s">
        <v>545</v>
      </c>
      <c r="T685" s="98"/>
      <c r="U685" s="98"/>
      <c r="V685" s="98" t="s">
        <v>1326</v>
      </c>
      <c r="W685" s="98" t="s">
        <v>1327</v>
      </c>
      <c r="X685" s="98"/>
      <c r="Y685" s="99">
        <v>43399.495162037034</v>
      </c>
      <c r="Z685" s="106" t="s">
        <v>548</v>
      </c>
      <c r="AA685" s="1" t="str">
        <f>IF(ISNA(VLOOKUP(C685,'Extract -prev'!C:I,6,0)),"Yes",IF(OR(VLOOKUP(C685,'Extract -prev'!C:I,6,0)="Closed",VLOOKUP(C685,'Extract -prev'!C:I,6,0)="Resolved"),"No","Yes"))</f>
        <v>No</v>
      </c>
      <c r="AB685" s="1" t="s">
        <v>548</v>
      </c>
    </row>
    <row r="686" spans="1:28" x14ac:dyDescent="0.25">
      <c r="A686" s="98" t="s">
        <v>676</v>
      </c>
      <c r="B686" s="98" t="s">
        <v>562</v>
      </c>
      <c r="C686" s="98" t="s">
        <v>2946</v>
      </c>
      <c r="D686" s="99">
        <v>43383.744305555556</v>
      </c>
      <c r="E686" s="99">
        <v>43388.662152777775</v>
      </c>
      <c r="F686" s="98" t="s">
        <v>1440</v>
      </c>
      <c r="G686" s="98" t="s">
        <v>90</v>
      </c>
      <c r="H686" s="98" t="s">
        <v>573</v>
      </c>
      <c r="I686" s="98" t="s">
        <v>91</v>
      </c>
      <c r="J686" s="98" t="s">
        <v>1118</v>
      </c>
      <c r="K686" s="98" t="s">
        <v>2947</v>
      </c>
      <c r="L686" s="98" t="s">
        <v>3556</v>
      </c>
      <c r="M686" s="98"/>
      <c r="N686" s="98"/>
      <c r="O686" s="98"/>
      <c r="P686" s="98"/>
      <c r="Q686" s="98" t="s">
        <v>92</v>
      </c>
      <c r="R686" s="98" t="s">
        <v>544</v>
      </c>
      <c r="S686" s="98" t="s">
        <v>545</v>
      </c>
      <c r="T686" s="98"/>
      <c r="U686" s="98"/>
      <c r="V686" s="98" t="s">
        <v>1326</v>
      </c>
      <c r="W686" s="98" t="s">
        <v>1327</v>
      </c>
      <c r="X686" s="98"/>
      <c r="Y686" s="99">
        <v>43399.495081018518</v>
      </c>
      <c r="Z686" s="106" t="s">
        <v>548</v>
      </c>
      <c r="AA686" s="1" t="str">
        <f>IF(ISNA(VLOOKUP(C686,'Extract -prev'!C:I,6,0)),"Yes",IF(OR(VLOOKUP(C686,'Extract -prev'!C:I,6,0)="Closed",VLOOKUP(C686,'Extract -prev'!C:I,6,0)="Resolved"),"No","Yes"))</f>
        <v>No</v>
      </c>
      <c r="AB686" s="1" t="s">
        <v>548</v>
      </c>
    </row>
    <row r="687" spans="1:28" x14ac:dyDescent="0.25">
      <c r="A687" s="98" t="s">
        <v>676</v>
      </c>
      <c r="B687" s="98" t="s">
        <v>562</v>
      </c>
      <c r="C687" s="98" t="s">
        <v>2948</v>
      </c>
      <c r="D687" s="99">
        <v>43383.209756944445</v>
      </c>
      <c r="E687" s="99">
        <v>43384.577696759261</v>
      </c>
      <c r="F687" s="98" t="s">
        <v>1100</v>
      </c>
      <c r="G687" s="98" t="s">
        <v>90</v>
      </c>
      <c r="H687" s="98" t="s">
        <v>573</v>
      </c>
      <c r="I687" s="98" t="s">
        <v>91</v>
      </c>
      <c r="J687" s="98" t="s">
        <v>1118</v>
      </c>
      <c r="K687" s="98" t="s">
        <v>2949</v>
      </c>
      <c r="L687" s="98" t="s">
        <v>3178</v>
      </c>
      <c r="M687" s="98" t="s">
        <v>793</v>
      </c>
      <c r="N687" s="98" t="s">
        <v>41</v>
      </c>
      <c r="O687" s="98" t="s">
        <v>2886</v>
      </c>
      <c r="P687" s="98"/>
      <c r="Q687" s="98" t="s">
        <v>92</v>
      </c>
      <c r="R687" s="98" t="s">
        <v>544</v>
      </c>
      <c r="S687" s="98" t="s">
        <v>545</v>
      </c>
      <c r="T687" s="98"/>
      <c r="U687" s="98"/>
      <c r="V687" s="98" t="s">
        <v>1313</v>
      </c>
      <c r="W687" s="98" t="s">
        <v>1314</v>
      </c>
      <c r="X687" s="98"/>
      <c r="Y687" s="99">
        <v>43395.505740740744</v>
      </c>
      <c r="Z687" s="106" t="s">
        <v>548</v>
      </c>
      <c r="AA687" s="1" t="str">
        <f>IF(ISNA(VLOOKUP(C687,'Extract -prev'!C:I,6,0)),"Yes",IF(OR(VLOOKUP(C687,'Extract -prev'!C:I,6,0)="Closed",VLOOKUP(C687,'Extract -prev'!C:I,6,0)="Resolved"),"No","Yes"))</f>
        <v>No</v>
      </c>
      <c r="AB687" s="1" t="s">
        <v>548</v>
      </c>
    </row>
    <row r="688" spans="1:28" x14ac:dyDescent="0.25">
      <c r="A688" s="98" t="s">
        <v>676</v>
      </c>
      <c r="B688" s="98" t="s">
        <v>562</v>
      </c>
      <c r="C688" s="98" t="s">
        <v>2777</v>
      </c>
      <c r="D688" s="99">
        <v>43383.213495370372</v>
      </c>
      <c r="E688" s="99">
        <v>43383.825879629629</v>
      </c>
      <c r="F688" s="98" t="s">
        <v>830</v>
      </c>
      <c r="G688" s="98" t="s">
        <v>90</v>
      </c>
      <c r="H688" s="98" t="s">
        <v>573</v>
      </c>
      <c r="I688" s="98" t="s">
        <v>91</v>
      </c>
      <c r="J688" s="98" t="s">
        <v>1118</v>
      </c>
      <c r="K688" s="98" t="s">
        <v>2778</v>
      </c>
      <c r="L688" s="98" t="s">
        <v>2779</v>
      </c>
      <c r="M688" s="98" t="s">
        <v>793</v>
      </c>
      <c r="N688" s="98" t="s">
        <v>40</v>
      </c>
      <c r="O688" s="98" t="s">
        <v>2210</v>
      </c>
      <c r="P688" s="98"/>
      <c r="Q688" s="98" t="s">
        <v>92</v>
      </c>
      <c r="R688" s="98" t="s">
        <v>544</v>
      </c>
      <c r="S688" s="98" t="s">
        <v>545</v>
      </c>
      <c r="T688" s="98"/>
      <c r="U688" s="98"/>
      <c r="V688" s="98" t="s">
        <v>1313</v>
      </c>
      <c r="W688" s="98" t="s">
        <v>1314</v>
      </c>
      <c r="X688" s="98"/>
      <c r="Y688" s="99">
        <v>43394.536678240744</v>
      </c>
      <c r="Z688" s="106" t="s">
        <v>548</v>
      </c>
      <c r="AA688" s="1" t="str">
        <f>IF(ISNA(VLOOKUP(C688,'Extract -prev'!C:I,6,0)),"Yes",IF(OR(VLOOKUP(C688,'Extract -prev'!C:I,6,0)="Closed",VLOOKUP(C688,'Extract -prev'!C:I,6,0)="Resolved"),"No","Yes"))</f>
        <v>No</v>
      </c>
      <c r="AB688" s="1" t="s">
        <v>548</v>
      </c>
    </row>
    <row r="689" spans="1:28" x14ac:dyDescent="0.25">
      <c r="A689" s="98" t="s">
        <v>676</v>
      </c>
      <c r="B689" s="98" t="s">
        <v>562</v>
      </c>
      <c r="C689" s="98" t="s">
        <v>2950</v>
      </c>
      <c r="D689" s="99">
        <v>43383.141956018517</v>
      </c>
      <c r="E689" s="99">
        <v>43384.481724537036</v>
      </c>
      <c r="F689" s="98" t="s">
        <v>872</v>
      </c>
      <c r="G689" s="98" t="s">
        <v>90</v>
      </c>
      <c r="H689" s="98" t="s">
        <v>573</v>
      </c>
      <c r="I689" s="98" t="s">
        <v>91</v>
      </c>
      <c r="J689" s="98" t="s">
        <v>1118</v>
      </c>
      <c r="K689" s="98" t="s">
        <v>2951</v>
      </c>
      <c r="L689" s="98" t="s">
        <v>3179</v>
      </c>
      <c r="M689" s="98" t="s">
        <v>793</v>
      </c>
      <c r="N689" s="98" t="s">
        <v>41</v>
      </c>
      <c r="O689" s="98" t="s">
        <v>1005</v>
      </c>
      <c r="P689" s="98"/>
      <c r="Q689" s="98" t="s">
        <v>92</v>
      </c>
      <c r="R689" s="98" t="s">
        <v>544</v>
      </c>
      <c r="S689" s="98" t="s">
        <v>545</v>
      </c>
      <c r="T689" s="98"/>
      <c r="U689" s="98"/>
      <c r="V689" s="98" t="s">
        <v>1321</v>
      </c>
      <c r="W689" s="98" t="s">
        <v>964</v>
      </c>
      <c r="X689" s="98"/>
      <c r="Y689" s="99">
        <v>43395.506307870368</v>
      </c>
      <c r="Z689" s="106" t="s">
        <v>548</v>
      </c>
      <c r="AA689" s="1" t="str">
        <f>IF(ISNA(VLOOKUP(C689,'Extract -prev'!C:I,6,0)),"Yes",IF(OR(VLOOKUP(C689,'Extract -prev'!C:I,6,0)="Closed",VLOOKUP(C689,'Extract -prev'!C:I,6,0)="Resolved"),"No","Yes"))</f>
        <v>No</v>
      </c>
      <c r="AB689" s="1" t="s">
        <v>548</v>
      </c>
    </row>
    <row r="690" spans="1:28" x14ac:dyDescent="0.25">
      <c r="A690" s="98" t="s">
        <v>676</v>
      </c>
      <c r="B690" s="98" t="s">
        <v>562</v>
      </c>
      <c r="C690" s="98" t="s">
        <v>2952</v>
      </c>
      <c r="D690" s="99">
        <v>43383.106192129628</v>
      </c>
      <c r="E690" s="99">
        <v>43389.679699074077</v>
      </c>
      <c r="F690" s="98" t="s">
        <v>916</v>
      </c>
      <c r="G690" s="98" t="s">
        <v>90</v>
      </c>
      <c r="H690" s="98" t="s">
        <v>573</v>
      </c>
      <c r="I690" s="98" t="s">
        <v>91</v>
      </c>
      <c r="J690" s="98" t="s">
        <v>1118</v>
      </c>
      <c r="K690" s="98" t="s">
        <v>2953</v>
      </c>
      <c r="L690" s="98" t="s">
        <v>3732</v>
      </c>
      <c r="M690" s="98" t="s">
        <v>793</v>
      </c>
      <c r="N690" s="98" t="s">
        <v>40</v>
      </c>
      <c r="O690" s="98" t="s">
        <v>2667</v>
      </c>
      <c r="P690" s="98"/>
      <c r="Q690" s="98" t="s">
        <v>92</v>
      </c>
      <c r="R690" s="98" t="s">
        <v>544</v>
      </c>
      <c r="S690" s="98" t="s">
        <v>545</v>
      </c>
      <c r="T690" s="98"/>
      <c r="U690" s="98"/>
      <c r="V690" s="98" t="s">
        <v>1225</v>
      </c>
      <c r="W690" s="98" t="s">
        <v>963</v>
      </c>
      <c r="X690" s="98"/>
      <c r="Y690" s="99">
        <v>43400.498113425929</v>
      </c>
      <c r="Z690" s="106" t="s">
        <v>548</v>
      </c>
      <c r="AA690" s="1" t="str">
        <f>IF(ISNA(VLOOKUP(C690,'Extract -prev'!C:I,6,0)),"Yes",IF(OR(VLOOKUP(C690,'Extract -prev'!C:I,6,0)="Closed",VLOOKUP(C690,'Extract -prev'!C:I,6,0)="Resolved"),"No","Yes"))</f>
        <v>No</v>
      </c>
      <c r="AB690" s="1" t="s">
        <v>548</v>
      </c>
    </row>
    <row r="691" spans="1:28" x14ac:dyDescent="0.25">
      <c r="A691" s="98" t="s">
        <v>676</v>
      </c>
      <c r="B691" s="98" t="s">
        <v>562</v>
      </c>
      <c r="C691" s="98" t="s">
        <v>2780</v>
      </c>
      <c r="D691" s="99">
        <v>43383.129525462966</v>
      </c>
      <c r="E691" s="99">
        <v>43383.818067129629</v>
      </c>
      <c r="F691" s="98" t="s">
        <v>843</v>
      </c>
      <c r="G691" s="98" t="s">
        <v>90</v>
      </c>
      <c r="H691" s="98" t="s">
        <v>573</v>
      </c>
      <c r="I691" s="98" t="s">
        <v>91</v>
      </c>
      <c r="J691" s="98" t="s">
        <v>1118</v>
      </c>
      <c r="K691" s="98" t="s">
        <v>2781</v>
      </c>
      <c r="L691" s="98" t="s">
        <v>2782</v>
      </c>
      <c r="M691" s="98" t="s">
        <v>793</v>
      </c>
      <c r="N691" s="98" t="s">
        <v>41</v>
      </c>
      <c r="O691" s="98" t="s">
        <v>934</v>
      </c>
      <c r="P691" s="98"/>
      <c r="Q691" s="98" t="s">
        <v>92</v>
      </c>
      <c r="R691" s="98" t="s">
        <v>544</v>
      </c>
      <c r="S691" s="98" t="s">
        <v>545</v>
      </c>
      <c r="T691" s="98"/>
      <c r="U691" s="98"/>
      <c r="V691" s="98" t="s">
        <v>1313</v>
      </c>
      <c r="W691" s="98" t="s">
        <v>1314</v>
      </c>
      <c r="X691" s="98"/>
      <c r="Y691" s="99">
        <v>43394.531215277777</v>
      </c>
      <c r="Z691" s="106" t="s">
        <v>548</v>
      </c>
      <c r="AA691" s="1" t="str">
        <f>IF(ISNA(VLOOKUP(C691,'Extract -prev'!C:I,6,0)),"Yes",IF(OR(VLOOKUP(C691,'Extract -prev'!C:I,6,0)="Closed",VLOOKUP(C691,'Extract -prev'!C:I,6,0)="Resolved"),"No","Yes"))</f>
        <v>No</v>
      </c>
      <c r="AB691" s="1" t="s">
        <v>548</v>
      </c>
    </row>
    <row r="692" spans="1:28" x14ac:dyDescent="0.25">
      <c r="A692" s="98" t="s">
        <v>676</v>
      </c>
      <c r="B692" s="98" t="s">
        <v>562</v>
      </c>
      <c r="C692" s="98" t="s">
        <v>2954</v>
      </c>
      <c r="D692" s="99">
        <v>43383.123888888891</v>
      </c>
      <c r="E692" s="99">
        <v>43384.813356481478</v>
      </c>
      <c r="F692" s="98" t="s">
        <v>833</v>
      </c>
      <c r="G692" s="98" t="s">
        <v>90</v>
      </c>
      <c r="H692" s="98" t="s">
        <v>573</v>
      </c>
      <c r="I692" s="98" t="s">
        <v>91</v>
      </c>
      <c r="J692" s="98" t="s">
        <v>1118</v>
      </c>
      <c r="K692" s="98" t="s">
        <v>2955</v>
      </c>
      <c r="L692" s="98" t="s">
        <v>2239</v>
      </c>
      <c r="M692" s="98" t="s">
        <v>793</v>
      </c>
      <c r="N692" s="98" t="s">
        <v>929</v>
      </c>
      <c r="O692" s="98" t="s">
        <v>948</v>
      </c>
      <c r="P692" s="98"/>
      <c r="Q692" s="98" t="s">
        <v>92</v>
      </c>
      <c r="R692" s="98" t="s">
        <v>544</v>
      </c>
      <c r="S692" s="98" t="s">
        <v>545</v>
      </c>
      <c r="T692" s="98"/>
      <c r="U692" s="98"/>
      <c r="V692" s="98" t="s">
        <v>1458</v>
      </c>
      <c r="W692" s="98" t="s">
        <v>1459</v>
      </c>
      <c r="X692" s="98"/>
      <c r="Y692" s="99">
        <v>43395.505659722221</v>
      </c>
      <c r="Z692" s="106" t="s">
        <v>548</v>
      </c>
      <c r="AA692" s="1" t="str">
        <f>IF(ISNA(VLOOKUP(C692,'Extract -prev'!C:I,6,0)),"Yes",IF(OR(VLOOKUP(C692,'Extract -prev'!C:I,6,0)="Closed",VLOOKUP(C692,'Extract -prev'!C:I,6,0)="Resolved"),"No","Yes"))</f>
        <v>No</v>
      </c>
      <c r="AB692" s="1" t="s">
        <v>548</v>
      </c>
    </row>
    <row r="693" spans="1:28" x14ac:dyDescent="0.25">
      <c r="A693" s="98" t="s">
        <v>676</v>
      </c>
      <c r="B693" s="98" t="s">
        <v>562</v>
      </c>
      <c r="C693" s="98" t="s">
        <v>2956</v>
      </c>
      <c r="D693" s="99">
        <v>43383.217974537038</v>
      </c>
      <c r="E693" s="99">
        <v>43391.227511574078</v>
      </c>
      <c r="F693" s="98" t="s">
        <v>1493</v>
      </c>
      <c r="G693" s="98" t="s">
        <v>90</v>
      </c>
      <c r="H693" s="98" t="s">
        <v>573</v>
      </c>
      <c r="I693" s="98" t="s">
        <v>91</v>
      </c>
      <c r="J693" s="98" t="s">
        <v>1118</v>
      </c>
      <c r="K693" s="98" t="s">
        <v>2957</v>
      </c>
      <c r="L693" s="98" t="s">
        <v>4240</v>
      </c>
      <c r="M693" s="98" t="s">
        <v>793</v>
      </c>
      <c r="N693" s="98" t="s">
        <v>40</v>
      </c>
      <c r="O693" s="98" t="s">
        <v>602</v>
      </c>
      <c r="P693" s="98"/>
      <c r="Q693" s="98" t="s">
        <v>92</v>
      </c>
      <c r="R693" s="98" t="s">
        <v>544</v>
      </c>
      <c r="S693" s="98" t="s">
        <v>545</v>
      </c>
      <c r="T693" s="98"/>
      <c r="U693" s="98"/>
      <c r="V693" s="98" t="s">
        <v>1313</v>
      </c>
      <c r="W693" s="98" t="s">
        <v>1314</v>
      </c>
      <c r="X693" s="98"/>
      <c r="Y693" s="99">
        <v>43401.50199074074</v>
      </c>
      <c r="Z693" s="106" t="s">
        <v>548</v>
      </c>
      <c r="AA693" s="1" t="str">
        <f>IF(ISNA(VLOOKUP(C693,'Extract -prev'!C:I,6,0)),"Yes",IF(OR(VLOOKUP(C693,'Extract -prev'!C:I,6,0)="Closed",VLOOKUP(C693,'Extract -prev'!C:I,6,0)="Resolved"),"No","Yes"))</f>
        <v>No</v>
      </c>
      <c r="AB693" s="1" t="s">
        <v>548</v>
      </c>
    </row>
    <row r="694" spans="1:28" x14ac:dyDescent="0.25">
      <c r="A694" s="98" t="s">
        <v>676</v>
      </c>
      <c r="B694" s="98" t="s">
        <v>562</v>
      </c>
      <c r="C694" s="98" t="s">
        <v>2958</v>
      </c>
      <c r="D694" s="99">
        <v>43383.188391203701</v>
      </c>
      <c r="E694" s="99">
        <v>43395.466967592591</v>
      </c>
      <c r="F694" s="98" t="s">
        <v>1192</v>
      </c>
      <c r="G694" s="98" t="s">
        <v>90</v>
      </c>
      <c r="H694" s="98" t="s">
        <v>1341</v>
      </c>
      <c r="I694" s="98" t="s">
        <v>91</v>
      </c>
      <c r="J694" s="98" t="s">
        <v>1118</v>
      </c>
      <c r="K694" s="98" t="s">
        <v>2959</v>
      </c>
      <c r="L694" s="98" t="s">
        <v>3197</v>
      </c>
      <c r="M694" s="98" t="s">
        <v>793</v>
      </c>
      <c r="N694" s="98" t="s">
        <v>41</v>
      </c>
      <c r="O694" s="98" t="s">
        <v>1115</v>
      </c>
      <c r="P694" s="98"/>
      <c r="Q694" s="98" t="s">
        <v>92</v>
      </c>
      <c r="R694" s="98" t="s">
        <v>544</v>
      </c>
      <c r="S694" s="98" t="s">
        <v>545</v>
      </c>
      <c r="T694" s="98"/>
      <c r="U694" s="98"/>
      <c r="V694" s="98" t="s">
        <v>1313</v>
      </c>
      <c r="W694" s="98" t="s">
        <v>1314</v>
      </c>
      <c r="X694" s="98"/>
      <c r="Y694" s="99">
        <v>43395.467245370368</v>
      </c>
      <c r="Z694" s="106" t="s">
        <v>548</v>
      </c>
      <c r="AA694" s="1" t="str">
        <f>IF(ISNA(VLOOKUP(C694,'Extract -prev'!C:I,6,0)),"Yes",IF(OR(VLOOKUP(C694,'Extract -prev'!C:I,6,0)="Closed",VLOOKUP(C694,'Extract -prev'!C:I,6,0)="Resolved"),"No","Yes"))</f>
        <v>No</v>
      </c>
      <c r="AB694" s="1" t="s">
        <v>548</v>
      </c>
    </row>
    <row r="695" spans="1:28" x14ac:dyDescent="0.25">
      <c r="A695" s="98" t="s">
        <v>676</v>
      </c>
      <c r="B695" s="98" t="s">
        <v>562</v>
      </c>
      <c r="C695" s="98" t="s">
        <v>2783</v>
      </c>
      <c r="D695" s="99">
        <v>43383.183263888888</v>
      </c>
      <c r="E695" s="99">
        <v>43383.716585648152</v>
      </c>
      <c r="F695" s="98" t="s">
        <v>910</v>
      </c>
      <c r="G695" s="98" t="s">
        <v>90</v>
      </c>
      <c r="H695" s="98" t="s">
        <v>573</v>
      </c>
      <c r="I695" s="98" t="s">
        <v>91</v>
      </c>
      <c r="J695" s="98" t="s">
        <v>1118</v>
      </c>
      <c r="K695" s="98" t="s">
        <v>2784</v>
      </c>
      <c r="L695" s="98" t="s">
        <v>2785</v>
      </c>
      <c r="M695" s="98" t="s">
        <v>793</v>
      </c>
      <c r="N695" s="98" t="s">
        <v>929</v>
      </c>
      <c r="O695" s="98" t="s">
        <v>1214</v>
      </c>
      <c r="P695" s="98"/>
      <c r="Q695" s="98" t="s">
        <v>92</v>
      </c>
      <c r="R695" s="98" t="s">
        <v>544</v>
      </c>
      <c r="S695" s="98" t="s">
        <v>545</v>
      </c>
      <c r="T695" s="98"/>
      <c r="U695" s="98"/>
      <c r="V695" s="98" t="s">
        <v>1321</v>
      </c>
      <c r="W695" s="98" t="s">
        <v>964</v>
      </c>
      <c r="X695" s="98"/>
      <c r="Y695" s="99">
        <v>43394.527175925927</v>
      </c>
      <c r="Z695" s="106" t="s">
        <v>548</v>
      </c>
      <c r="AA695" s="1" t="str">
        <f>IF(ISNA(VLOOKUP(C695,'Extract -prev'!C:I,6,0)),"Yes",IF(OR(VLOOKUP(C695,'Extract -prev'!C:I,6,0)="Closed",VLOOKUP(C695,'Extract -prev'!C:I,6,0)="Resolved"),"No","Yes"))</f>
        <v>No</v>
      </c>
      <c r="AB695" s="1" t="s">
        <v>548</v>
      </c>
    </row>
    <row r="696" spans="1:28" x14ac:dyDescent="0.25">
      <c r="A696" s="98" t="s">
        <v>676</v>
      </c>
      <c r="B696" s="98" t="s">
        <v>562</v>
      </c>
      <c r="C696" s="98" t="s">
        <v>2960</v>
      </c>
      <c r="D696" s="99">
        <v>43383.165347222224</v>
      </c>
      <c r="E696" s="99">
        <v>43384.634282407409</v>
      </c>
      <c r="F696" s="98" t="s">
        <v>1196</v>
      </c>
      <c r="G696" s="98" t="s">
        <v>90</v>
      </c>
      <c r="H696" s="98" t="s">
        <v>573</v>
      </c>
      <c r="I696" s="98" t="s">
        <v>91</v>
      </c>
      <c r="J696" s="98" t="s">
        <v>1118</v>
      </c>
      <c r="K696" s="98" t="s">
        <v>2961</v>
      </c>
      <c r="L696" s="98" t="s">
        <v>3180</v>
      </c>
      <c r="M696" s="98" t="s">
        <v>793</v>
      </c>
      <c r="N696" s="98" t="s">
        <v>929</v>
      </c>
      <c r="O696" s="98" t="s">
        <v>1214</v>
      </c>
      <c r="P696" s="98"/>
      <c r="Q696" s="98" t="s">
        <v>92</v>
      </c>
      <c r="R696" s="98" t="s">
        <v>544</v>
      </c>
      <c r="S696" s="98" t="s">
        <v>545</v>
      </c>
      <c r="T696" s="98"/>
      <c r="U696" s="98"/>
      <c r="V696" s="98" t="s">
        <v>1321</v>
      </c>
      <c r="W696" s="98" t="s">
        <v>964</v>
      </c>
      <c r="X696" s="98"/>
      <c r="Y696" s="99">
        <v>43395.505381944444</v>
      </c>
      <c r="Z696" s="106" t="s">
        <v>548</v>
      </c>
      <c r="AA696" s="1" t="str">
        <f>IF(ISNA(VLOOKUP(C696,'Extract -prev'!C:I,6,0)),"Yes",IF(OR(VLOOKUP(C696,'Extract -prev'!C:I,6,0)="Closed",VLOOKUP(C696,'Extract -prev'!C:I,6,0)="Resolved"),"No","Yes"))</f>
        <v>No</v>
      </c>
      <c r="AB696" s="1" t="s">
        <v>548</v>
      </c>
    </row>
    <row r="697" spans="1:28" x14ac:dyDescent="0.25">
      <c r="A697" s="98" t="s">
        <v>676</v>
      </c>
      <c r="B697" s="98" t="s">
        <v>562</v>
      </c>
      <c r="C697" s="98" t="s">
        <v>2786</v>
      </c>
      <c r="D697" s="99">
        <v>43383.149027777778</v>
      </c>
      <c r="E697" s="99">
        <v>43383.149675925924</v>
      </c>
      <c r="F697" s="98"/>
      <c r="G697" s="98" t="s">
        <v>90</v>
      </c>
      <c r="H697" s="98" t="s">
        <v>943</v>
      </c>
      <c r="I697" s="98" t="s">
        <v>91</v>
      </c>
      <c r="J697" s="98" t="s">
        <v>1118</v>
      </c>
      <c r="K697" s="98" t="s">
        <v>2787</v>
      </c>
      <c r="L697" s="98"/>
      <c r="M697" s="98"/>
      <c r="N697" s="98"/>
      <c r="O697" s="98"/>
      <c r="P697" s="98"/>
      <c r="Q697" s="98" t="s">
        <v>92</v>
      </c>
      <c r="R697" s="98" t="s">
        <v>544</v>
      </c>
      <c r="S697" s="98" t="s">
        <v>545</v>
      </c>
      <c r="T697" s="98"/>
      <c r="U697" s="98"/>
      <c r="V697" s="98" t="s">
        <v>1321</v>
      </c>
      <c r="W697" s="98" t="s">
        <v>964</v>
      </c>
      <c r="X697" s="98"/>
      <c r="Y697" s="99">
        <v>43383.149872685186</v>
      </c>
      <c r="Z697" s="106" t="s">
        <v>548</v>
      </c>
      <c r="AA697" s="1"/>
      <c r="AB697" s="1" t="s">
        <v>548</v>
      </c>
    </row>
    <row r="698" spans="1:28" x14ac:dyDescent="0.25">
      <c r="A698" s="98" t="s">
        <v>676</v>
      </c>
      <c r="B698" s="98" t="s">
        <v>562</v>
      </c>
      <c r="C698" s="98" t="s">
        <v>2962</v>
      </c>
      <c r="D698" s="99">
        <v>43383.128240740742</v>
      </c>
      <c r="E698" s="99">
        <v>43388.718414351853</v>
      </c>
      <c r="F698" s="98" t="s">
        <v>933</v>
      </c>
      <c r="G698" s="98" t="s">
        <v>90</v>
      </c>
      <c r="H698" s="98" t="s">
        <v>573</v>
      </c>
      <c r="I698" s="98" t="s">
        <v>91</v>
      </c>
      <c r="J698" s="98" t="s">
        <v>1118</v>
      </c>
      <c r="K698" s="98" t="s">
        <v>2963</v>
      </c>
      <c r="L698" s="98" t="s">
        <v>3557</v>
      </c>
      <c r="M698" s="98" t="s">
        <v>793</v>
      </c>
      <c r="N698" s="98" t="s">
        <v>40</v>
      </c>
      <c r="O698" s="98" t="s">
        <v>941</v>
      </c>
      <c r="P698" s="98"/>
      <c r="Q698" s="98" t="s">
        <v>92</v>
      </c>
      <c r="R698" s="98" t="s">
        <v>544</v>
      </c>
      <c r="S698" s="98" t="s">
        <v>545</v>
      </c>
      <c r="T698" s="98"/>
      <c r="U698" s="98"/>
      <c r="V698" s="98" t="s">
        <v>1321</v>
      </c>
      <c r="W698" s="98" t="s">
        <v>964</v>
      </c>
      <c r="X698" s="98"/>
      <c r="Y698" s="99">
        <v>43399.494537037041</v>
      </c>
      <c r="Z698" s="106" t="s">
        <v>548</v>
      </c>
      <c r="AA698" s="1" t="str">
        <f>IF(ISNA(VLOOKUP(C698,'Extract -prev'!C:I,6,0)),"Yes",IF(OR(VLOOKUP(C698,'Extract -prev'!C:I,6,0)="Closed",VLOOKUP(C698,'Extract -prev'!C:I,6,0)="Resolved"),"No","Yes"))</f>
        <v>No</v>
      </c>
      <c r="AB698" s="1" t="s">
        <v>548</v>
      </c>
    </row>
    <row r="699" spans="1:28" x14ac:dyDescent="0.25">
      <c r="A699" s="98" t="s">
        <v>676</v>
      </c>
      <c r="B699" s="98" t="s">
        <v>562</v>
      </c>
      <c r="C699" s="98" t="s">
        <v>2964</v>
      </c>
      <c r="D699" s="99">
        <v>43383.084872685184</v>
      </c>
      <c r="E699" s="99">
        <v>43385.661666666667</v>
      </c>
      <c r="F699" s="98" t="s">
        <v>911</v>
      </c>
      <c r="G699" s="98" t="s">
        <v>90</v>
      </c>
      <c r="H699" s="98" t="s">
        <v>573</v>
      </c>
      <c r="I699" s="98" t="s">
        <v>91</v>
      </c>
      <c r="J699" s="98" t="s">
        <v>1118</v>
      </c>
      <c r="K699" s="98" t="s">
        <v>2965</v>
      </c>
      <c r="L699" s="98" t="s">
        <v>3390</v>
      </c>
      <c r="M699" s="98" t="s">
        <v>793</v>
      </c>
      <c r="N699" s="98" t="s">
        <v>41</v>
      </c>
      <c r="O699" s="98" t="s">
        <v>1104</v>
      </c>
      <c r="P699" s="98"/>
      <c r="Q699" s="98" t="s">
        <v>92</v>
      </c>
      <c r="R699" s="98" t="s">
        <v>544</v>
      </c>
      <c r="S699" s="98" t="s">
        <v>545</v>
      </c>
      <c r="T699" s="98"/>
      <c r="U699" s="98"/>
      <c r="V699" s="98" t="s">
        <v>1311</v>
      </c>
      <c r="W699" s="98" t="s">
        <v>1312</v>
      </c>
      <c r="X699" s="98"/>
      <c r="Y699" s="99">
        <v>43396.498784722222</v>
      </c>
      <c r="Z699" s="106" t="s">
        <v>548</v>
      </c>
      <c r="AA699" s="1" t="str">
        <f>IF(ISNA(VLOOKUP(C699,'Extract -prev'!C:I,6,0)),"Yes",IF(OR(VLOOKUP(C699,'Extract -prev'!C:I,6,0)="Closed",VLOOKUP(C699,'Extract -prev'!C:I,6,0)="Resolved"),"No","Yes"))</f>
        <v>No</v>
      </c>
      <c r="AB699" s="1" t="s">
        <v>548</v>
      </c>
    </row>
    <row r="700" spans="1:28" x14ac:dyDescent="0.25">
      <c r="A700" s="98" t="s">
        <v>676</v>
      </c>
      <c r="B700" s="98" t="s">
        <v>562</v>
      </c>
      <c r="C700" s="98" t="s">
        <v>2966</v>
      </c>
      <c r="D700" s="99">
        <v>43383.088807870372</v>
      </c>
      <c r="E700" s="99">
        <v>43384.569965277777</v>
      </c>
      <c r="F700" s="98" t="s">
        <v>1100</v>
      </c>
      <c r="G700" s="98" t="s">
        <v>90</v>
      </c>
      <c r="H700" s="98" t="s">
        <v>573</v>
      </c>
      <c r="I700" s="98" t="s">
        <v>91</v>
      </c>
      <c r="J700" s="98" t="s">
        <v>1118</v>
      </c>
      <c r="K700" s="98" t="s">
        <v>2967</v>
      </c>
      <c r="L700" s="98" t="s">
        <v>3181</v>
      </c>
      <c r="M700" s="98" t="s">
        <v>793</v>
      </c>
      <c r="N700" s="98" t="s">
        <v>41</v>
      </c>
      <c r="O700" s="98" t="s">
        <v>934</v>
      </c>
      <c r="P700" s="98"/>
      <c r="Q700" s="98" t="s">
        <v>92</v>
      </c>
      <c r="R700" s="98" t="s">
        <v>544</v>
      </c>
      <c r="S700" s="98" t="s">
        <v>545</v>
      </c>
      <c r="T700" s="98"/>
      <c r="U700" s="98"/>
      <c r="V700" s="98" t="s">
        <v>1094</v>
      </c>
      <c r="W700" s="98" t="s">
        <v>1095</v>
      </c>
      <c r="X700" s="98"/>
      <c r="Y700" s="99">
        <v>43395.504953703705</v>
      </c>
      <c r="Z700" s="106" t="s">
        <v>548</v>
      </c>
      <c r="AA700" s="1" t="str">
        <f>IF(ISNA(VLOOKUP(C700,'Extract -prev'!C:I,6,0)),"Yes",IF(OR(VLOOKUP(C700,'Extract -prev'!C:I,6,0)="Closed",VLOOKUP(C700,'Extract -prev'!C:I,6,0)="Resolved"),"No","Yes"))</f>
        <v>No</v>
      </c>
      <c r="AB700" s="1" t="s">
        <v>548</v>
      </c>
    </row>
    <row r="701" spans="1:28" x14ac:dyDescent="0.25">
      <c r="A701" s="98" t="s">
        <v>676</v>
      </c>
      <c r="B701" s="98" t="s">
        <v>562</v>
      </c>
      <c r="C701" s="98" t="s">
        <v>2968</v>
      </c>
      <c r="D701" s="99">
        <v>43383.056585648148</v>
      </c>
      <c r="E701" s="99">
        <v>43388.707997685182</v>
      </c>
      <c r="F701" s="98" t="s">
        <v>933</v>
      </c>
      <c r="G701" s="98" t="s">
        <v>90</v>
      </c>
      <c r="H701" s="98" t="s">
        <v>573</v>
      </c>
      <c r="I701" s="98" t="s">
        <v>91</v>
      </c>
      <c r="J701" s="98" t="s">
        <v>1118</v>
      </c>
      <c r="K701" s="98" t="s">
        <v>2969</v>
      </c>
      <c r="L701" s="98" t="s">
        <v>3558</v>
      </c>
      <c r="M701" s="98" t="s">
        <v>793</v>
      </c>
      <c r="N701" s="98" t="s">
        <v>929</v>
      </c>
      <c r="O701" s="98" t="s">
        <v>1257</v>
      </c>
      <c r="P701" s="98"/>
      <c r="Q701" s="98" t="s">
        <v>92</v>
      </c>
      <c r="R701" s="98" t="s">
        <v>544</v>
      </c>
      <c r="S701" s="98" t="s">
        <v>545</v>
      </c>
      <c r="T701" s="98"/>
      <c r="U701" s="98"/>
      <c r="V701" s="98" t="s">
        <v>1180</v>
      </c>
      <c r="W701" s="98" t="s">
        <v>963</v>
      </c>
      <c r="X701" s="98"/>
      <c r="Y701" s="99">
        <v>43399.494317129633</v>
      </c>
      <c r="Z701" s="106" t="s">
        <v>548</v>
      </c>
      <c r="AA701" s="1" t="str">
        <f>IF(ISNA(VLOOKUP(C701,'Extract -prev'!C:I,6,0)),"Yes",IF(OR(VLOOKUP(C701,'Extract -prev'!C:I,6,0)="Closed",VLOOKUP(C701,'Extract -prev'!C:I,6,0)="Resolved"),"No","Yes"))</f>
        <v>No</v>
      </c>
      <c r="AB701" s="1" t="s">
        <v>548</v>
      </c>
    </row>
    <row r="702" spans="1:28" x14ac:dyDescent="0.25">
      <c r="A702" s="98" t="s">
        <v>676</v>
      </c>
      <c r="B702" s="98" t="s">
        <v>562</v>
      </c>
      <c r="C702" s="98" t="s">
        <v>2970</v>
      </c>
      <c r="D702" s="99">
        <v>43383.044722222221</v>
      </c>
      <c r="E702" s="99">
        <v>43384.480324074073</v>
      </c>
      <c r="F702" s="98" t="s">
        <v>872</v>
      </c>
      <c r="G702" s="98" t="s">
        <v>90</v>
      </c>
      <c r="H702" s="98" t="s">
        <v>573</v>
      </c>
      <c r="I702" s="98" t="s">
        <v>91</v>
      </c>
      <c r="J702" s="98" t="s">
        <v>1118</v>
      </c>
      <c r="K702" s="98" t="s">
        <v>2971</v>
      </c>
      <c r="L702" s="98" t="s">
        <v>3182</v>
      </c>
      <c r="M702" s="98" t="s">
        <v>793</v>
      </c>
      <c r="N702" s="98" t="s">
        <v>41</v>
      </c>
      <c r="O702" s="98" t="s">
        <v>1115</v>
      </c>
      <c r="P702" s="98"/>
      <c r="Q702" s="98" t="s">
        <v>92</v>
      </c>
      <c r="R702" s="98" t="s">
        <v>544</v>
      </c>
      <c r="S702" s="98" t="s">
        <v>545</v>
      </c>
      <c r="T702" s="98"/>
      <c r="U702" s="98"/>
      <c r="V702" s="98" t="s">
        <v>1321</v>
      </c>
      <c r="W702" s="98" t="s">
        <v>964</v>
      </c>
      <c r="X702" s="98"/>
      <c r="Y702" s="99">
        <v>43395.504525462966</v>
      </c>
      <c r="Z702" s="106" t="s">
        <v>548</v>
      </c>
      <c r="AA702" s="1" t="str">
        <f>IF(ISNA(VLOOKUP(C702,'Extract -prev'!C:I,6,0)),"Yes",IF(OR(VLOOKUP(C702,'Extract -prev'!C:I,6,0)="Closed",VLOOKUP(C702,'Extract -prev'!C:I,6,0)="Resolved"),"No","Yes"))</f>
        <v>No</v>
      </c>
      <c r="AB702" s="1" t="s">
        <v>548</v>
      </c>
    </row>
    <row r="703" spans="1:28" x14ac:dyDescent="0.25">
      <c r="A703" s="98" t="s">
        <v>676</v>
      </c>
      <c r="B703" s="98" t="s">
        <v>562</v>
      </c>
      <c r="C703" s="98" t="s">
        <v>2972</v>
      </c>
      <c r="D703" s="99">
        <v>43383.015879629631</v>
      </c>
      <c r="E703" s="99">
        <v>43384.588541666664</v>
      </c>
      <c r="F703" s="98" t="s">
        <v>1192</v>
      </c>
      <c r="G703" s="98" t="s">
        <v>90</v>
      </c>
      <c r="H703" s="98" t="s">
        <v>573</v>
      </c>
      <c r="I703" s="98" t="s">
        <v>91</v>
      </c>
      <c r="J703" s="98" t="s">
        <v>1118</v>
      </c>
      <c r="K703" s="98" t="s">
        <v>2973</v>
      </c>
      <c r="L703" s="98" t="s">
        <v>3183</v>
      </c>
      <c r="M703" s="98" t="s">
        <v>793</v>
      </c>
      <c r="N703" s="98" t="s">
        <v>929</v>
      </c>
      <c r="O703" s="98" t="s">
        <v>948</v>
      </c>
      <c r="P703" s="98"/>
      <c r="Q703" s="98" t="s">
        <v>92</v>
      </c>
      <c r="R703" s="98" t="s">
        <v>544</v>
      </c>
      <c r="S703" s="98" t="s">
        <v>545</v>
      </c>
      <c r="T703" s="98"/>
      <c r="U703" s="98"/>
      <c r="V703" s="98" t="s">
        <v>1415</v>
      </c>
      <c r="W703" s="98" t="s">
        <v>1416</v>
      </c>
      <c r="X703" s="98"/>
      <c r="Y703" s="99">
        <v>43395.504444444443</v>
      </c>
      <c r="Z703" s="106" t="s">
        <v>548</v>
      </c>
      <c r="AA703" s="1" t="str">
        <f>IF(ISNA(VLOOKUP(C703,'Extract -prev'!C:I,6,0)),"Yes",IF(OR(VLOOKUP(C703,'Extract -prev'!C:I,6,0)="Closed",VLOOKUP(C703,'Extract -prev'!C:I,6,0)="Resolved"),"No","Yes"))</f>
        <v>No</v>
      </c>
      <c r="AB703" s="1" t="s">
        <v>548</v>
      </c>
    </row>
    <row r="704" spans="1:28" x14ac:dyDescent="0.25">
      <c r="A704" s="98" t="s">
        <v>676</v>
      </c>
      <c r="B704" s="98" t="s">
        <v>562</v>
      </c>
      <c r="C704" s="98" t="s">
        <v>2788</v>
      </c>
      <c r="D704" s="99">
        <v>43383.011840277781</v>
      </c>
      <c r="E704" s="99">
        <v>43383.824583333335</v>
      </c>
      <c r="F704" s="98" t="s">
        <v>843</v>
      </c>
      <c r="G704" s="98" t="s">
        <v>90</v>
      </c>
      <c r="H704" s="98" t="s">
        <v>573</v>
      </c>
      <c r="I704" s="98" t="s">
        <v>91</v>
      </c>
      <c r="J704" s="98" t="s">
        <v>1118</v>
      </c>
      <c r="K704" s="98" t="s">
        <v>2789</v>
      </c>
      <c r="L704" s="98" t="s">
        <v>2790</v>
      </c>
      <c r="M704" s="98" t="s">
        <v>793</v>
      </c>
      <c r="N704" s="98" t="s">
        <v>929</v>
      </c>
      <c r="O704" s="98" t="s">
        <v>948</v>
      </c>
      <c r="P704" s="98"/>
      <c r="Q704" s="98" t="s">
        <v>92</v>
      </c>
      <c r="R704" s="98" t="s">
        <v>544</v>
      </c>
      <c r="S704" s="98" t="s">
        <v>545</v>
      </c>
      <c r="T704" s="98"/>
      <c r="U704" s="98"/>
      <c r="V704" s="98" t="s">
        <v>1321</v>
      </c>
      <c r="W704" s="98" t="s">
        <v>964</v>
      </c>
      <c r="X704" s="98"/>
      <c r="Y704" s="99">
        <v>43394.518842592595</v>
      </c>
      <c r="Z704" s="106" t="s">
        <v>548</v>
      </c>
      <c r="AA704" s="1" t="str">
        <f>IF(ISNA(VLOOKUP(C704,'Extract -prev'!C:I,6,0)),"Yes",IF(OR(VLOOKUP(C704,'Extract -prev'!C:I,6,0)="Closed",VLOOKUP(C704,'Extract -prev'!C:I,6,0)="Resolved"),"No","Yes"))</f>
        <v>No</v>
      </c>
      <c r="AB704" s="1" t="s">
        <v>548</v>
      </c>
    </row>
    <row r="705" spans="1:28" x14ac:dyDescent="0.25">
      <c r="A705" s="98" t="s">
        <v>676</v>
      </c>
      <c r="B705" s="98" t="s">
        <v>562</v>
      </c>
      <c r="C705" s="98" t="s">
        <v>2974</v>
      </c>
      <c r="D705" s="99">
        <v>43383.024004629631</v>
      </c>
      <c r="E705" s="99">
        <v>43384.770370370374</v>
      </c>
      <c r="F705" s="98" t="s">
        <v>833</v>
      </c>
      <c r="G705" s="98" t="s">
        <v>90</v>
      </c>
      <c r="H705" s="98" t="s">
        <v>573</v>
      </c>
      <c r="I705" s="98" t="s">
        <v>91</v>
      </c>
      <c r="J705" s="98" t="s">
        <v>1118</v>
      </c>
      <c r="K705" s="98" t="s">
        <v>2975</v>
      </c>
      <c r="L705" s="98" t="s">
        <v>3184</v>
      </c>
      <c r="M705" s="98" t="s">
        <v>793</v>
      </c>
      <c r="N705" s="98" t="s">
        <v>41</v>
      </c>
      <c r="O705" s="98" t="s">
        <v>1115</v>
      </c>
      <c r="P705" s="98"/>
      <c r="Q705" s="98" t="s">
        <v>92</v>
      </c>
      <c r="R705" s="98" t="s">
        <v>544</v>
      </c>
      <c r="S705" s="98" t="s">
        <v>545</v>
      </c>
      <c r="T705" s="98"/>
      <c r="U705" s="98"/>
      <c r="V705" s="98" t="s">
        <v>1321</v>
      </c>
      <c r="W705" s="98" t="s">
        <v>964</v>
      </c>
      <c r="X705" s="98"/>
      <c r="Y705" s="99">
        <v>43395.504745370374</v>
      </c>
      <c r="Z705" s="106" t="s">
        <v>548</v>
      </c>
      <c r="AA705" s="1" t="str">
        <f>IF(ISNA(VLOOKUP(C705,'Extract -prev'!C:I,6,0)),"Yes",IF(OR(VLOOKUP(C705,'Extract -prev'!C:I,6,0)="Closed",VLOOKUP(C705,'Extract -prev'!C:I,6,0)="Resolved"),"No","Yes"))</f>
        <v>No</v>
      </c>
      <c r="AB705" s="1" t="s">
        <v>548</v>
      </c>
    </row>
    <row r="706" spans="1:28" x14ac:dyDescent="0.25">
      <c r="A706" s="98" t="s">
        <v>676</v>
      </c>
      <c r="B706" s="98" t="s">
        <v>562</v>
      </c>
      <c r="C706" s="98" t="s">
        <v>2976</v>
      </c>
      <c r="D706" s="99">
        <v>43382.986192129632</v>
      </c>
      <c r="E706" s="99">
        <v>43384.760925925926</v>
      </c>
      <c r="F706" s="98" t="s">
        <v>1192</v>
      </c>
      <c r="G706" s="98" t="s">
        <v>90</v>
      </c>
      <c r="H706" s="98" t="s">
        <v>573</v>
      </c>
      <c r="I706" s="98" t="s">
        <v>91</v>
      </c>
      <c r="J706" s="98" t="s">
        <v>1118</v>
      </c>
      <c r="K706" s="98" t="s">
        <v>2977</v>
      </c>
      <c r="L706" s="98" t="s">
        <v>3185</v>
      </c>
      <c r="M706" s="98" t="s">
        <v>793</v>
      </c>
      <c r="N706" s="98" t="s">
        <v>929</v>
      </c>
      <c r="O706" s="98" t="s">
        <v>1214</v>
      </c>
      <c r="P706" s="98"/>
      <c r="Q706" s="98" t="s">
        <v>92</v>
      </c>
      <c r="R706" s="98" t="s">
        <v>544</v>
      </c>
      <c r="S706" s="98" t="s">
        <v>545</v>
      </c>
      <c r="T706" s="98"/>
      <c r="U706" s="98"/>
      <c r="V706" s="98" t="s">
        <v>1300</v>
      </c>
      <c r="W706" s="98" t="s">
        <v>1301</v>
      </c>
      <c r="X706" s="98"/>
      <c r="Y706" s="99">
        <v>43395.504594907405</v>
      </c>
      <c r="Z706" s="106" t="s">
        <v>548</v>
      </c>
      <c r="AA706" s="1" t="str">
        <f>IF(ISNA(VLOOKUP(C706,'Extract -prev'!C:I,6,0)),"Yes",IF(OR(VLOOKUP(C706,'Extract -prev'!C:I,6,0)="Closed",VLOOKUP(C706,'Extract -prev'!C:I,6,0)="Resolved"),"No","Yes"))</f>
        <v>No</v>
      </c>
      <c r="AB706" s="1" t="s">
        <v>548</v>
      </c>
    </row>
    <row r="707" spans="1:28" x14ac:dyDescent="0.25">
      <c r="A707" s="98" t="s">
        <v>676</v>
      </c>
      <c r="B707" s="98" t="s">
        <v>562</v>
      </c>
      <c r="C707" s="98" t="s">
        <v>2978</v>
      </c>
      <c r="D707" s="99">
        <v>43382.986030092594</v>
      </c>
      <c r="E707" s="99">
        <v>43391.223900462966</v>
      </c>
      <c r="F707" s="98" t="s">
        <v>1493</v>
      </c>
      <c r="G707" s="98" t="s">
        <v>90</v>
      </c>
      <c r="H707" s="98" t="s">
        <v>573</v>
      </c>
      <c r="I707" s="98" t="s">
        <v>91</v>
      </c>
      <c r="J707" s="98" t="s">
        <v>1118</v>
      </c>
      <c r="K707" s="98" t="s">
        <v>2979</v>
      </c>
      <c r="L707" s="98" t="s">
        <v>4241</v>
      </c>
      <c r="M707" s="98" t="s">
        <v>793</v>
      </c>
      <c r="N707" s="98" t="s">
        <v>40</v>
      </c>
      <c r="O707" s="98" t="s">
        <v>602</v>
      </c>
      <c r="P707" s="98"/>
      <c r="Q707" s="98" t="s">
        <v>92</v>
      </c>
      <c r="R707" s="98" t="s">
        <v>544</v>
      </c>
      <c r="S707" s="98" t="s">
        <v>545</v>
      </c>
      <c r="T707" s="98"/>
      <c r="U707" s="98"/>
      <c r="V707" s="98" t="s">
        <v>1094</v>
      </c>
      <c r="W707" s="98" t="s">
        <v>1095</v>
      </c>
      <c r="X707" s="98"/>
      <c r="Y707" s="99">
        <v>43401.501909722225</v>
      </c>
      <c r="Z707" s="106" t="s">
        <v>548</v>
      </c>
      <c r="AA707" s="1" t="str">
        <f>IF(ISNA(VLOOKUP(C707,'Extract -prev'!C:I,6,0)),"Yes",IF(OR(VLOOKUP(C707,'Extract -prev'!C:I,6,0)="Closed",VLOOKUP(C707,'Extract -prev'!C:I,6,0)="Resolved"),"No","Yes"))</f>
        <v>No</v>
      </c>
      <c r="AB707" s="1" t="s">
        <v>548</v>
      </c>
    </row>
    <row r="708" spans="1:28" x14ac:dyDescent="0.25">
      <c r="A708" s="98" t="s">
        <v>676</v>
      </c>
      <c r="B708" s="98" t="s">
        <v>562</v>
      </c>
      <c r="C708" s="98" t="s">
        <v>2980</v>
      </c>
      <c r="D708" s="99">
        <v>43382.991574074076</v>
      </c>
      <c r="E708" s="99">
        <v>43391.221631944441</v>
      </c>
      <c r="F708" s="98" t="s">
        <v>1493</v>
      </c>
      <c r="G708" s="98" t="s">
        <v>90</v>
      </c>
      <c r="H708" s="98" t="s">
        <v>573</v>
      </c>
      <c r="I708" s="98" t="s">
        <v>91</v>
      </c>
      <c r="J708" s="98" t="s">
        <v>1118</v>
      </c>
      <c r="K708" s="98" t="s">
        <v>2981</v>
      </c>
      <c r="L708" s="98" t="s">
        <v>4242</v>
      </c>
      <c r="M708" s="98" t="s">
        <v>793</v>
      </c>
      <c r="N708" s="98" t="s">
        <v>41</v>
      </c>
      <c r="O708" s="98" t="s">
        <v>1005</v>
      </c>
      <c r="P708" s="98"/>
      <c r="Q708" s="98" t="s">
        <v>92</v>
      </c>
      <c r="R708" s="98" t="s">
        <v>544</v>
      </c>
      <c r="S708" s="98" t="s">
        <v>545</v>
      </c>
      <c r="T708" s="98"/>
      <c r="U708" s="98"/>
      <c r="V708" s="98" t="s">
        <v>1096</v>
      </c>
      <c r="W708" s="98" t="s">
        <v>1166</v>
      </c>
      <c r="X708" s="98"/>
      <c r="Y708" s="99">
        <v>43401.501759259256</v>
      </c>
      <c r="Z708" s="106" t="s">
        <v>548</v>
      </c>
      <c r="AA708" s="1" t="str">
        <f>IF(ISNA(VLOOKUP(C708,'Extract -prev'!C:I,6,0)),"Yes",IF(OR(VLOOKUP(C708,'Extract -prev'!C:I,6,0)="Closed",VLOOKUP(C708,'Extract -prev'!C:I,6,0)="Resolved"),"No","Yes"))</f>
        <v>No</v>
      </c>
      <c r="AB708" s="1" t="s">
        <v>548</v>
      </c>
    </row>
    <row r="709" spans="1:28" x14ac:dyDescent="0.25">
      <c r="A709" s="98" t="s">
        <v>676</v>
      </c>
      <c r="B709" s="98" t="s">
        <v>562</v>
      </c>
      <c r="C709" s="98" t="s">
        <v>2791</v>
      </c>
      <c r="D709" s="99">
        <v>43382.962071759262</v>
      </c>
      <c r="E709" s="99">
        <v>43383.832650462966</v>
      </c>
      <c r="F709" s="98" t="s">
        <v>830</v>
      </c>
      <c r="G709" s="98" t="s">
        <v>90</v>
      </c>
      <c r="H709" s="98" t="s">
        <v>573</v>
      </c>
      <c r="I709" s="98" t="s">
        <v>91</v>
      </c>
      <c r="J709" s="98" t="s">
        <v>1118</v>
      </c>
      <c r="K709" s="98" t="s">
        <v>2792</v>
      </c>
      <c r="L709" s="98" t="s">
        <v>2793</v>
      </c>
      <c r="M709" s="98" t="s">
        <v>793</v>
      </c>
      <c r="N709" s="98" t="s">
        <v>40</v>
      </c>
      <c r="O709" s="98" t="s">
        <v>2197</v>
      </c>
      <c r="P709" s="98"/>
      <c r="Q709" s="98" t="s">
        <v>92</v>
      </c>
      <c r="R709" s="98" t="s">
        <v>544</v>
      </c>
      <c r="S709" s="98" t="s">
        <v>545</v>
      </c>
      <c r="T709" s="98"/>
      <c r="U709" s="98"/>
      <c r="V709" s="98" t="s">
        <v>1321</v>
      </c>
      <c r="W709" s="98" t="s">
        <v>964</v>
      </c>
      <c r="X709" s="98"/>
      <c r="Y709" s="99">
        <v>43394.517118055555</v>
      </c>
      <c r="Z709" s="106" t="s">
        <v>548</v>
      </c>
      <c r="AA709" s="1" t="str">
        <f>IF(ISNA(VLOOKUP(C709,'Extract -prev'!C:I,6,0)),"Yes",IF(OR(VLOOKUP(C709,'Extract -prev'!C:I,6,0)="Closed",VLOOKUP(C709,'Extract -prev'!C:I,6,0)="Resolved"),"No","Yes"))</f>
        <v>No</v>
      </c>
      <c r="AB709" s="1" t="s">
        <v>548</v>
      </c>
    </row>
    <row r="710" spans="1:28" x14ac:dyDescent="0.25">
      <c r="A710" s="98" t="s">
        <v>676</v>
      </c>
      <c r="B710" s="98" t="s">
        <v>562</v>
      </c>
      <c r="C710" s="98" t="s">
        <v>2794</v>
      </c>
      <c r="D710" s="99">
        <v>43382.961099537039</v>
      </c>
      <c r="E710" s="99">
        <v>43383.8047337963</v>
      </c>
      <c r="F710" s="98" t="s">
        <v>911</v>
      </c>
      <c r="G710" s="98" t="s">
        <v>90</v>
      </c>
      <c r="H710" s="98" t="s">
        <v>573</v>
      </c>
      <c r="I710" s="98" t="s">
        <v>91</v>
      </c>
      <c r="J710" s="98" t="s">
        <v>1118</v>
      </c>
      <c r="K710" s="98" t="s">
        <v>2795</v>
      </c>
      <c r="L710" s="98" t="s">
        <v>2796</v>
      </c>
      <c r="M710" s="98" t="s">
        <v>793</v>
      </c>
      <c r="N710" s="98" t="s">
        <v>41</v>
      </c>
      <c r="O710" s="98" t="s">
        <v>934</v>
      </c>
      <c r="P710" s="98"/>
      <c r="Q710" s="98" t="s">
        <v>92</v>
      </c>
      <c r="R710" s="98" t="s">
        <v>544</v>
      </c>
      <c r="S710" s="98" t="s">
        <v>545</v>
      </c>
      <c r="T710" s="98"/>
      <c r="U710" s="98"/>
      <c r="V710" s="98" t="s">
        <v>1254</v>
      </c>
      <c r="W710" s="98" t="s">
        <v>1255</v>
      </c>
      <c r="X710" s="98"/>
      <c r="Y710" s="99">
        <v>43394.516967592594</v>
      </c>
      <c r="Z710" s="106" t="s">
        <v>548</v>
      </c>
      <c r="AA710" s="1" t="str">
        <f>IF(ISNA(VLOOKUP(C710,'Extract -prev'!C:I,6,0)),"Yes",IF(OR(VLOOKUP(C710,'Extract -prev'!C:I,6,0)="Closed",VLOOKUP(C710,'Extract -prev'!C:I,6,0)="Resolved"),"No","Yes"))</f>
        <v>No</v>
      </c>
      <c r="AB710" s="1" t="s">
        <v>548</v>
      </c>
    </row>
    <row r="711" spans="1:28" x14ac:dyDescent="0.25">
      <c r="A711" s="98" t="s">
        <v>676</v>
      </c>
      <c r="B711" s="98" t="s">
        <v>562</v>
      </c>
      <c r="C711" s="98" t="s">
        <v>2982</v>
      </c>
      <c r="D711" s="99">
        <v>43382.959097222221</v>
      </c>
      <c r="E711" s="99">
        <v>43384.565254629626</v>
      </c>
      <c r="F711" s="98" t="s">
        <v>1100</v>
      </c>
      <c r="G711" s="98" t="s">
        <v>90</v>
      </c>
      <c r="H711" s="98" t="s">
        <v>573</v>
      </c>
      <c r="I711" s="98" t="s">
        <v>91</v>
      </c>
      <c r="J711" s="98" t="s">
        <v>1118</v>
      </c>
      <c r="K711" s="98" t="s">
        <v>2983</v>
      </c>
      <c r="L711" s="98" t="s">
        <v>3186</v>
      </c>
      <c r="M711" s="98" t="s">
        <v>793</v>
      </c>
      <c r="N711" s="98" t="s">
        <v>40</v>
      </c>
      <c r="O711" s="98" t="s">
        <v>941</v>
      </c>
      <c r="P711" s="98"/>
      <c r="Q711" s="98" t="s">
        <v>92</v>
      </c>
      <c r="R711" s="98" t="s">
        <v>544</v>
      </c>
      <c r="S711" s="98" t="s">
        <v>545</v>
      </c>
      <c r="T711" s="98"/>
      <c r="U711" s="98"/>
      <c r="V711" s="98" t="s">
        <v>1254</v>
      </c>
      <c r="W711" s="98" t="s">
        <v>1255</v>
      </c>
      <c r="X711" s="98"/>
      <c r="Y711" s="99">
        <v>43395.504143518519</v>
      </c>
      <c r="Z711" s="106" t="s">
        <v>548</v>
      </c>
      <c r="AA711" s="1" t="str">
        <f>IF(ISNA(VLOOKUP(C711,'Extract -prev'!C:I,6,0)),"Yes",IF(OR(VLOOKUP(C711,'Extract -prev'!C:I,6,0)="Closed",VLOOKUP(C711,'Extract -prev'!C:I,6,0)="Resolved"),"No","Yes"))</f>
        <v>No</v>
      </c>
      <c r="AB711" s="1" t="s">
        <v>548</v>
      </c>
    </row>
    <row r="712" spans="1:28" x14ac:dyDescent="0.25">
      <c r="A712" s="98" t="s">
        <v>676</v>
      </c>
      <c r="B712" s="98" t="s">
        <v>562</v>
      </c>
      <c r="C712" s="98" t="s">
        <v>2797</v>
      </c>
      <c r="D712" s="99">
        <v>43382.95648148148</v>
      </c>
      <c r="E712" s="99">
        <v>43383.837812500002</v>
      </c>
      <c r="F712" s="98" t="s">
        <v>830</v>
      </c>
      <c r="G712" s="98" t="s">
        <v>90</v>
      </c>
      <c r="H712" s="98" t="s">
        <v>573</v>
      </c>
      <c r="I712" s="98" t="s">
        <v>91</v>
      </c>
      <c r="J712" s="98" t="s">
        <v>1118</v>
      </c>
      <c r="K712" s="98" t="s">
        <v>2798</v>
      </c>
      <c r="L712" s="98" t="s">
        <v>2799</v>
      </c>
      <c r="M712" s="98" t="s">
        <v>793</v>
      </c>
      <c r="N712" s="98" t="s">
        <v>929</v>
      </c>
      <c r="O712" s="98" t="s">
        <v>948</v>
      </c>
      <c r="P712" s="98"/>
      <c r="Q712" s="98" t="s">
        <v>92</v>
      </c>
      <c r="R712" s="98" t="s">
        <v>544</v>
      </c>
      <c r="S712" s="98" t="s">
        <v>545</v>
      </c>
      <c r="T712" s="98"/>
      <c r="U712" s="98"/>
      <c r="V712" s="98" t="s">
        <v>1254</v>
      </c>
      <c r="W712" s="98" t="s">
        <v>1255</v>
      </c>
      <c r="X712" s="98"/>
      <c r="Y712" s="99">
        <v>43394.516736111109</v>
      </c>
      <c r="Z712" s="106" t="s">
        <v>548</v>
      </c>
      <c r="AA712" s="1" t="str">
        <f>IF(ISNA(VLOOKUP(C712,'Extract -prev'!C:I,6,0)),"Yes",IF(OR(VLOOKUP(C712,'Extract -prev'!C:I,6,0)="Closed",VLOOKUP(C712,'Extract -prev'!C:I,6,0)="Resolved"),"No","Yes"))</f>
        <v>No</v>
      </c>
      <c r="AB712" s="1" t="s">
        <v>548</v>
      </c>
    </row>
    <row r="713" spans="1:28" x14ac:dyDescent="0.25">
      <c r="A713" s="98" t="s">
        <v>676</v>
      </c>
      <c r="B713" s="98" t="s">
        <v>562</v>
      </c>
      <c r="C713" s="98" t="s">
        <v>2984</v>
      </c>
      <c r="D713" s="99">
        <v>43382.943773148145</v>
      </c>
      <c r="E713" s="99">
        <v>43384.478495370371</v>
      </c>
      <c r="F713" s="98" t="s">
        <v>872</v>
      </c>
      <c r="G713" s="98" t="s">
        <v>90</v>
      </c>
      <c r="H713" s="98" t="s">
        <v>573</v>
      </c>
      <c r="I713" s="98" t="s">
        <v>91</v>
      </c>
      <c r="J713" s="98" t="s">
        <v>1118</v>
      </c>
      <c r="K713" s="98" t="s">
        <v>2985</v>
      </c>
      <c r="L713" s="98" t="s">
        <v>3187</v>
      </c>
      <c r="M713" s="98" t="s">
        <v>793</v>
      </c>
      <c r="N713" s="98" t="s">
        <v>41</v>
      </c>
      <c r="O713" s="98" t="s">
        <v>1215</v>
      </c>
      <c r="P713" s="98"/>
      <c r="Q713" s="98" t="s">
        <v>92</v>
      </c>
      <c r="R713" s="98" t="s">
        <v>544</v>
      </c>
      <c r="S713" s="98" t="s">
        <v>545</v>
      </c>
      <c r="T713" s="98"/>
      <c r="U713" s="98"/>
      <c r="V713" s="98" t="s">
        <v>1180</v>
      </c>
      <c r="W713" s="98" t="s">
        <v>963</v>
      </c>
      <c r="X713" s="98"/>
      <c r="Y713" s="99">
        <v>43394.516203703701</v>
      </c>
      <c r="Z713" s="106" t="s">
        <v>548</v>
      </c>
      <c r="AA713" s="1" t="str">
        <f>IF(ISNA(VLOOKUP(C713,'Extract -prev'!C:I,6,0)),"Yes",IF(OR(VLOOKUP(C713,'Extract -prev'!C:I,6,0)="Closed",VLOOKUP(C713,'Extract -prev'!C:I,6,0)="Resolved"),"No","Yes"))</f>
        <v>No</v>
      </c>
      <c r="AB713" s="1" t="s">
        <v>548</v>
      </c>
    </row>
    <row r="714" spans="1:28" x14ac:dyDescent="0.25">
      <c r="A714" s="98" t="s">
        <v>676</v>
      </c>
      <c r="B714" s="98" t="s">
        <v>562</v>
      </c>
      <c r="C714" s="98" t="s">
        <v>2986</v>
      </c>
      <c r="D714" s="99">
        <v>43382.940381944441</v>
      </c>
      <c r="E714" s="99">
        <v>43385.713761574072</v>
      </c>
      <c r="F714" s="98" t="s">
        <v>916</v>
      </c>
      <c r="G714" s="98" t="s">
        <v>90</v>
      </c>
      <c r="H714" s="98" t="s">
        <v>573</v>
      </c>
      <c r="I714" s="98" t="s">
        <v>91</v>
      </c>
      <c r="J714" s="98" t="s">
        <v>1118</v>
      </c>
      <c r="K714" s="98" t="s">
        <v>2987</v>
      </c>
      <c r="L714" s="98" t="s">
        <v>3391</v>
      </c>
      <c r="M714" s="98" t="s">
        <v>793</v>
      </c>
      <c r="N714" s="98" t="s">
        <v>3365</v>
      </c>
      <c r="O714" s="98" t="s">
        <v>3366</v>
      </c>
      <c r="P714" s="98"/>
      <c r="Q714" s="98" t="s">
        <v>92</v>
      </c>
      <c r="R714" s="98" t="s">
        <v>544</v>
      </c>
      <c r="S714" s="98" t="s">
        <v>545</v>
      </c>
      <c r="T714" s="98"/>
      <c r="U714" s="98"/>
      <c r="V714" s="98" t="s">
        <v>1098</v>
      </c>
      <c r="W714" s="98" t="s">
        <v>1099</v>
      </c>
      <c r="X714" s="98"/>
      <c r="Y714" s="99">
        <v>43396.498090277775</v>
      </c>
      <c r="Z714" s="106" t="s">
        <v>548</v>
      </c>
      <c r="AA714" s="1" t="str">
        <f>IF(ISNA(VLOOKUP(C714,'Extract -prev'!C:I,6,0)),"Yes",IF(OR(VLOOKUP(C714,'Extract -prev'!C:I,6,0)="Closed",VLOOKUP(C714,'Extract -prev'!C:I,6,0)="Resolved"),"No","Yes"))</f>
        <v>No</v>
      </c>
      <c r="AB714" s="1" t="s">
        <v>548</v>
      </c>
    </row>
    <row r="715" spans="1:28" x14ac:dyDescent="0.25">
      <c r="A715" s="98" t="s">
        <v>676</v>
      </c>
      <c r="B715" s="98" t="s">
        <v>562</v>
      </c>
      <c r="C715" s="98" t="s">
        <v>2988</v>
      </c>
      <c r="D715" s="99">
        <v>43382.923946759256</v>
      </c>
      <c r="E715" s="99">
        <v>43385.779236111113</v>
      </c>
      <c r="F715" s="98" t="s">
        <v>1196</v>
      </c>
      <c r="G715" s="98" t="s">
        <v>90</v>
      </c>
      <c r="H715" s="98" t="s">
        <v>573</v>
      </c>
      <c r="I715" s="98" t="s">
        <v>91</v>
      </c>
      <c r="J715" s="98" t="s">
        <v>1118</v>
      </c>
      <c r="K715" s="98" t="s">
        <v>2989</v>
      </c>
      <c r="L715" s="98" t="s">
        <v>3392</v>
      </c>
      <c r="M715" s="98" t="s">
        <v>793</v>
      </c>
      <c r="N715" s="98" t="s">
        <v>41</v>
      </c>
      <c r="O715" s="98" t="s">
        <v>928</v>
      </c>
      <c r="P715" s="98"/>
      <c r="Q715" s="98" t="s">
        <v>92</v>
      </c>
      <c r="R715" s="98" t="s">
        <v>544</v>
      </c>
      <c r="S715" s="98" t="s">
        <v>545</v>
      </c>
      <c r="T715" s="98"/>
      <c r="U715" s="98"/>
      <c r="V715" s="98" t="s">
        <v>1098</v>
      </c>
      <c r="W715" s="98" t="s">
        <v>1099</v>
      </c>
      <c r="X715" s="98"/>
      <c r="Y715" s="99">
        <v>43396.497002314813</v>
      </c>
      <c r="Z715" s="106" t="s">
        <v>548</v>
      </c>
      <c r="AA715" s="1" t="str">
        <f>IF(ISNA(VLOOKUP(C715,'Extract -prev'!C:I,6,0)),"Yes",IF(OR(VLOOKUP(C715,'Extract -prev'!C:I,6,0)="Closed",VLOOKUP(C715,'Extract -prev'!C:I,6,0)="Resolved"),"No","Yes"))</f>
        <v>No</v>
      </c>
      <c r="AB715" s="1" t="s">
        <v>548</v>
      </c>
    </row>
    <row r="716" spans="1:28" x14ac:dyDescent="0.25">
      <c r="A716" s="98" t="s">
        <v>676</v>
      </c>
      <c r="B716" s="98" t="s">
        <v>562</v>
      </c>
      <c r="C716" s="98" t="s">
        <v>2990</v>
      </c>
      <c r="D716" s="99">
        <v>43382.947141203702</v>
      </c>
      <c r="E716" s="99">
        <v>43389.630810185183</v>
      </c>
      <c r="F716" s="98" t="s">
        <v>833</v>
      </c>
      <c r="G716" s="98" t="s">
        <v>90</v>
      </c>
      <c r="H716" s="98" t="s">
        <v>573</v>
      </c>
      <c r="I716" s="98" t="s">
        <v>91</v>
      </c>
      <c r="J716" s="98" t="s">
        <v>1118</v>
      </c>
      <c r="K716" s="98" t="s">
        <v>2991</v>
      </c>
      <c r="L716" s="98" t="s">
        <v>3733</v>
      </c>
      <c r="M716" s="98" t="s">
        <v>793</v>
      </c>
      <c r="N716" s="98" t="s">
        <v>41</v>
      </c>
      <c r="O716" s="98" t="s">
        <v>934</v>
      </c>
      <c r="P716" s="98"/>
      <c r="Q716" s="98" t="s">
        <v>92</v>
      </c>
      <c r="R716" s="98" t="s">
        <v>544</v>
      </c>
      <c r="S716" s="98" t="s">
        <v>545</v>
      </c>
      <c r="T716" s="98"/>
      <c r="U716" s="98"/>
      <c r="V716" s="98" t="s">
        <v>1254</v>
      </c>
      <c r="W716" s="98" t="s">
        <v>1255</v>
      </c>
      <c r="X716" s="98"/>
      <c r="Y716" s="99">
        <v>43400.497881944444</v>
      </c>
      <c r="Z716" s="106" t="s">
        <v>548</v>
      </c>
      <c r="AA716" s="1" t="str">
        <f>IF(ISNA(VLOOKUP(C716,'Extract -prev'!C:I,6,0)),"Yes",IF(OR(VLOOKUP(C716,'Extract -prev'!C:I,6,0)="Closed",VLOOKUP(C716,'Extract -prev'!C:I,6,0)="Resolved"),"No","Yes"))</f>
        <v>No</v>
      </c>
      <c r="AB716" s="1" t="s">
        <v>548</v>
      </c>
    </row>
    <row r="717" spans="1:28" x14ac:dyDescent="0.25">
      <c r="A717" s="98" t="s">
        <v>676</v>
      </c>
      <c r="B717" s="98" t="s">
        <v>562</v>
      </c>
      <c r="C717" s="98" t="s">
        <v>2800</v>
      </c>
      <c r="D717" s="99">
        <v>43382.943518518521</v>
      </c>
      <c r="E717" s="99">
        <v>43383.814131944448</v>
      </c>
      <c r="F717" s="98" t="s">
        <v>1196</v>
      </c>
      <c r="G717" s="98" t="s">
        <v>90</v>
      </c>
      <c r="H717" s="98" t="s">
        <v>573</v>
      </c>
      <c r="I717" s="98" t="s">
        <v>91</v>
      </c>
      <c r="J717" s="98" t="s">
        <v>1118</v>
      </c>
      <c r="K717" s="98" t="s">
        <v>2801</v>
      </c>
      <c r="L717" s="98" t="s">
        <v>2164</v>
      </c>
      <c r="M717" s="98" t="s">
        <v>793</v>
      </c>
      <c r="N717" s="98" t="s">
        <v>41</v>
      </c>
      <c r="O717" s="98" t="s">
        <v>934</v>
      </c>
      <c r="P717" s="98"/>
      <c r="Q717" s="98" t="s">
        <v>92</v>
      </c>
      <c r="R717" s="98" t="s">
        <v>544</v>
      </c>
      <c r="S717" s="98" t="s">
        <v>545</v>
      </c>
      <c r="T717" s="98"/>
      <c r="U717" s="98"/>
      <c r="V717" s="98" t="s">
        <v>1254</v>
      </c>
      <c r="W717" s="98" t="s">
        <v>1255</v>
      </c>
      <c r="X717" s="98"/>
      <c r="Y717" s="99">
        <v>43394.509756944448</v>
      </c>
      <c r="Z717" s="106" t="s">
        <v>548</v>
      </c>
      <c r="AA717" s="1" t="str">
        <f>IF(ISNA(VLOOKUP(C717,'Extract -prev'!C:I,6,0)),"Yes",IF(OR(VLOOKUP(C717,'Extract -prev'!C:I,6,0)="Closed",VLOOKUP(C717,'Extract -prev'!C:I,6,0)="Resolved"),"No","Yes"))</f>
        <v>No</v>
      </c>
      <c r="AB717" s="1" t="s">
        <v>548</v>
      </c>
    </row>
    <row r="718" spans="1:28" x14ac:dyDescent="0.25">
      <c r="A718" s="98" t="s">
        <v>676</v>
      </c>
      <c r="B718" s="98" t="s">
        <v>562</v>
      </c>
      <c r="C718" s="98" t="s">
        <v>2992</v>
      </c>
      <c r="D718" s="99">
        <v>43382.941817129627</v>
      </c>
      <c r="E718" s="99">
        <v>43384.544432870367</v>
      </c>
      <c r="F718" s="98" t="s">
        <v>933</v>
      </c>
      <c r="G718" s="98" t="s">
        <v>90</v>
      </c>
      <c r="H718" s="98" t="s">
        <v>573</v>
      </c>
      <c r="I718" s="98" t="s">
        <v>91</v>
      </c>
      <c r="J718" s="98" t="s">
        <v>1118</v>
      </c>
      <c r="K718" s="98" t="s">
        <v>2993</v>
      </c>
      <c r="L718" s="98" t="s">
        <v>3188</v>
      </c>
      <c r="M718" s="98" t="s">
        <v>793</v>
      </c>
      <c r="N718" s="98" t="s">
        <v>41</v>
      </c>
      <c r="O718" s="98" t="s">
        <v>934</v>
      </c>
      <c r="P718" s="98"/>
      <c r="Q718" s="98" t="s">
        <v>92</v>
      </c>
      <c r="R718" s="98" t="s">
        <v>544</v>
      </c>
      <c r="S718" s="98" t="s">
        <v>545</v>
      </c>
      <c r="T718" s="98"/>
      <c r="U718" s="98"/>
      <c r="V718" s="98" t="s">
        <v>1311</v>
      </c>
      <c r="W718" s="98" t="s">
        <v>1312</v>
      </c>
      <c r="X718" s="98"/>
      <c r="Y718" s="99">
        <v>43395.503252314818</v>
      </c>
      <c r="Z718" s="106" t="s">
        <v>548</v>
      </c>
      <c r="AA718" s="1" t="str">
        <f>IF(ISNA(VLOOKUP(C718,'Extract -prev'!C:I,6,0)),"Yes",IF(OR(VLOOKUP(C718,'Extract -prev'!C:I,6,0)="Closed",VLOOKUP(C718,'Extract -prev'!C:I,6,0)="Resolved"),"No","Yes"))</f>
        <v>No</v>
      </c>
      <c r="AB718" s="1" t="s">
        <v>548</v>
      </c>
    </row>
    <row r="719" spans="1:28" x14ac:dyDescent="0.25">
      <c r="A719" s="98" t="s">
        <v>676</v>
      </c>
      <c r="B719" s="98" t="s">
        <v>562</v>
      </c>
      <c r="C719" s="98" t="s">
        <v>2994</v>
      </c>
      <c r="D719" s="99">
        <v>43382.91982638889</v>
      </c>
      <c r="E719" s="99">
        <v>43384.584432870368</v>
      </c>
      <c r="F719" s="98" t="s">
        <v>910</v>
      </c>
      <c r="G719" s="98" t="s">
        <v>90</v>
      </c>
      <c r="H719" s="98" t="s">
        <v>573</v>
      </c>
      <c r="I719" s="98" t="s">
        <v>91</v>
      </c>
      <c r="J719" s="98" t="s">
        <v>1118</v>
      </c>
      <c r="K719" s="98" t="s">
        <v>2995</v>
      </c>
      <c r="L719" s="98" t="s">
        <v>3189</v>
      </c>
      <c r="M719" s="98" t="s">
        <v>793</v>
      </c>
      <c r="N719" s="98" t="s">
        <v>41</v>
      </c>
      <c r="O719" s="98" t="s">
        <v>934</v>
      </c>
      <c r="P719" s="98"/>
      <c r="Q719" s="98" t="s">
        <v>92</v>
      </c>
      <c r="R719" s="98" t="s">
        <v>544</v>
      </c>
      <c r="S719" s="98" t="s">
        <v>545</v>
      </c>
      <c r="T719" s="98"/>
      <c r="U719" s="98"/>
      <c r="V719" s="98" t="s">
        <v>2996</v>
      </c>
      <c r="W719" s="98" t="s">
        <v>2997</v>
      </c>
      <c r="X719" s="98"/>
      <c r="Y719" s="99">
        <v>43395.50309027778</v>
      </c>
      <c r="Z719" s="106" t="s">
        <v>548</v>
      </c>
      <c r="AA719" s="1" t="str">
        <f>IF(ISNA(VLOOKUP(C719,'Extract -prev'!C:I,6,0)),"Yes",IF(OR(VLOOKUP(C719,'Extract -prev'!C:I,6,0)="Closed",VLOOKUP(C719,'Extract -prev'!C:I,6,0)="Resolved"),"No","Yes"))</f>
        <v>No</v>
      </c>
      <c r="AB719" s="1" t="s">
        <v>548</v>
      </c>
    </row>
    <row r="720" spans="1:28" x14ac:dyDescent="0.25">
      <c r="A720" s="98" t="s">
        <v>676</v>
      </c>
      <c r="B720" s="98" t="s">
        <v>562</v>
      </c>
      <c r="C720" s="98" t="s">
        <v>2802</v>
      </c>
      <c r="D720" s="99">
        <v>43382.952881944446</v>
      </c>
      <c r="E720" s="99">
        <v>43383.828668981485</v>
      </c>
      <c r="F720" s="98" t="s">
        <v>843</v>
      </c>
      <c r="G720" s="98" t="s">
        <v>90</v>
      </c>
      <c r="H720" s="98" t="s">
        <v>573</v>
      </c>
      <c r="I720" s="98" t="s">
        <v>91</v>
      </c>
      <c r="J720" s="98" t="s">
        <v>1118</v>
      </c>
      <c r="K720" s="98" t="s">
        <v>2803</v>
      </c>
      <c r="L720" s="98" t="s">
        <v>2804</v>
      </c>
      <c r="M720" s="98" t="s">
        <v>793</v>
      </c>
      <c r="N720" s="98" t="s">
        <v>41</v>
      </c>
      <c r="O720" s="98" t="s">
        <v>1115</v>
      </c>
      <c r="P720" s="98"/>
      <c r="Q720" s="98" t="s">
        <v>92</v>
      </c>
      <c r="R720" s="98" t="s">
        <v>544</v>
      </c>
      <c r="S720" s="98" t="s">
        <v>545</v>
      </c>
      <c r="T720" s="98"/>
      <c r="U720" s="98"/>
      <c r="V720" s="98" t="s">
        <v>1254</v>
      </c>
      <c r="W720" s="98" t="s">
        <v>1255</v>
      </c>
      <c r="X720" s="98"/>
      <c r="Y720" s="99">
        <v>43394.51153935185</v>
      </c>
      <c r="Z720" s="106" t="s">
        <v>548</v>
      </c>
      <c r="AA720" s="1" t="str">
        <f>IF(ISNA(VLOOKUP(C720,'Extract -prev'!C:I,6,0)),"Yes",IF(OR(VLOOKUP(C720,'Extract -prev'!C:I,6,0)="Closed",VLOOKUP(C720,'Extract -prev'!C:I,6,0)="Resolved"),"No","Yes"))</f>
        <v>No</v>
      </c>
      <c r="AB720" s="1" t="s">
        <v>548</v>
      </c>
    </row>
    <row r="721" spans="1:28" x14ac:dyDescent="0.25">
      <c r="A721" s="98" t="s">
        <v>676</v>
      </c>
      <c r="B721" s="98" t="s">
        <v>562</v>
      </c>
      <c r="C721" s="98" t="s">
        <v>2998</v>
      </c>
      <c r="D721" s="99">
        <v>43382.937407407408</v>
      </c>
      <c r="E721" s="99">
        <v>43390.56821759259</v>
      </c>
      <c r="F721" s="98" t="s">
        <v>910</v>
      </c>
      <c r="G721" s="98" t="s">
        <v>90</v>
      </c>
      <c r="H721" s="98" t="s">
        <v>573</v>
      </c>
      <c r="I721" s="98" t="s">
        <v>91</v>
      </c>
      <c r="J721" s="98" t="s">
        <v>1118</v>
      </c>
      <c r="K721" s="98" t="s">
        <v>2999</v>
      </c>
      <c r="L721" s="98" t="s">
        <v>3962</v>
      </c>
      <c r="M721" s="98" t="s">
        <v>793</v>
      </c>
      <c r="N721" s="98" t="s">
        <v>41</v>
      </c>
      <c r="O721" s="98" t="s">
        <v>934</v>
      </c>
      <c r="P721" s="98"/>
      <c r="Q721" s="98" t="s">
        <v>92</v>
      </c>
      <c r="R721" s="98" t="s">
        <v>544</v>
      </c>
      <c r="S721" s="98" t="s">
        <v>545</v>
      </c>
      <c r="T721" s="98"/>
      <c r="U721" s="98"/>
      <c r="V721" s="98" t="s">
        <v>1436</v>
      </c>
      <c r="W721" s="98" t="s">
        <v>1437</v>
      </c>
      <c r="X721" s="98"/>
      <c r="Y721" s="99">
        <v>43401.50167824074</v>
      </c>
      <c r="Z721" s="106" t="s">
        <v>548</v>
      </c>
      <c r="AA721" s="1" t="str">
        <f>IF(ISNA(VLOOKUP(C721,'Extract -prev'!C:I,6,0)),"Yes",IF(OR(VLOOKUP(C721,'Extract -prev'!C:I,6,0)="Closed",VLOOKUP(C721,'Extract -prev'!C:I,6,0)="Resolved"),"No","Yes"))</f>
        <v>No</v>
      </c>
      <c r="AB721" s="1" t="s">
        <v>548</v>
      </c>
    </row>
    <row r="722" spans="1:28" x14ac:dyDescent="0.25">
      <c r="A722" s="98" t="s">
        <v>676</v>
      </c>
      <c r="B722" s="98" t="s">
        <v>562</v>
      </c>
      <c r="C722" s="98" t="s">
        <v>3000</v>
      </c>
      <c r="D722" s="99">
        <v>43382.909050925926</v>
      </c>
      <c r="E722" s="99">
        <v>43385.676006944443</v>
      </c>
      <c r="F722" s="98" t="s">
        <v>911</v>
      </c>
      <c r="G722" s="98" t="s">
        <v>90</v>
      </c>
      <c r="H722" s="98" t="s">
        <v>573</v>
      </c>
      <c r="I722" s="98" t="s">
        <v>91</v>
      </c>
      <c r="J722" s="98" t="s">
        <v>1118</v>
      </c>
      <c r="K722" s="98" t="s">
        <v>3001</v>
      </c>
      <c r="L722" s="98" t="s">
        <v>3393</v>
      </c>
      <c r="M722" s="98" t="s">
        <v>793</v>
      </c>
      <c r="N722" s="98" t="s">
        <v>41</v>
      </c>
      <c r="O722" s="98" t="s">
        <v>927</v>
      </c>
      <c r="P722" s="98"/>
      <c r="Q722" s="98" t="s">
        <v>92</v>
      </c>
      <c r="R722" s="98" t="s">
        <v>544</v>
      </c>
      <c r="S722" s="98" t="s">
        <v>545</v>
      </c>
      <c r="T722" s="98"/>
      <c r="U722" s="98"/>
      <c r="V722" s="98" t="s">
        <v>949</v>
      </c>
      <c r="W722" s="98" t="s">
        <v>1113</v>
      </c>
      <c r="X722" s="98"/>
      <c r="Y722" s="99">
        <v>43396.496921296297</v>
      </c>
      <c r="Z722" s="106" t="s">
        <v>548</v>
      </c>
      <c r="AA722" s="1" t="str">
        <f>IF(ISNA(VLOOKUP(C722,'Extract -prev'!C:I,6,0)),"Yes",IF(OR(VLOOKUP(C722,'Extract -prev'!C:I,6,0)="Closed",VLOOKUP(C722,'Extract -prev'!C:I,6,0)="Resolved"),"No","Yes"))</f>
        <v>No</v>
      </c>
      <c r="AB722" s="1" t="s">
        <v>548</v>
      </c>
    </row>
    <row r="723" spans="1:28" x14ac:dyDescent="0.25">
      <c r="A723" s="98" t="s">
        <v>676</v>
      </c>
      <c r="B723" s="98" t="s">
        <v>562</v>
      </c>
      <c r="C723" s="98" t="s">
        <v>2805</v>
      </c>
      <c r="D723" s="99">
        <v>43382.898229166669</v>
      </c>
      <c r="E723" s="99">
        <v>43383.809374999997</v>
      </c>
      <c r="F723" s="98" t="s">
        <v>1196</v>
      </c>
      <c r="G723" s="98" t="s">
        <v>90</v>
      </c>
      <c r="H723" s="98" t="s">
        <v>573</v>
      </c>
      <c r="I723" s="98" t="s">
        <v>91</v>
      </c>
      <c r="J723" s="98" t="s">
        <v>1118</v>
      </c>
      <c r="K723" s="98" t="s">
        <v>2806</v>
      </c>
      <c r="L723" s="98" t="s">
        <v>2807</v>
      </c>
      <c r="M723" s="98" t="s">
        <v>793</v>
      </c>
      <c r="N723" s="98" t="s">
        <v>41</v>
      </c>
      <c r="O723" s="98" t="s">
        <v>944</v>
      </c>
      <c r="P723" s="98"/>
      <c r="Q723" s="98" t="s">
        <v>92</v>
      </c>
      <c r="R723" s="98" t="s">
        <v>544</v>
      </c>
      <c r="S723" s="98" t="s">
        <v>545</v>
      </c>
      <c r="T723" s="98"/>
      <c r="U723" s="98"/>
      <c r="V723" s="98" t="s">
        <v>949</v>
      </c>
      <c r="W723" s="98" t="s">
        <v>1113</v>
      </c>
      <c r="X723" s="98"/>
      <c r="Y723" s="99">
        <v>43394.508773148147</v>
      </c>
      <c r="Z723" s="106" t="s">
        <v>548</v>
      </c>
      <c r="AA723" s="1" t="str">
        <f>IF(ISNA(VLOOKUP(C723,'Extract -prev'!C:I,6,0)),"Yes",IF(OR(VLOOKUP(C723,'Extract -prev'!C:I,6,0)="Closed",VLOOKUP(C723,'Extract -prev'!C:I,6,0)="Resolved"),"No","Yes"))</f>
        <v>No</v>
      </c>
      <c r="AB723" s="1" t="s">
        <v>548</v>
      </c>
    </row>
    <row r="724" spans="1:28" x14ac:dyDescent="0.25">
      <c r="A724" s="98" t="s">
        <v>676</v>
      </c>
      <c r="B724" s="98" t="s">
        <v>562</v>
      </c>
      <c r="C724" s="98" t="s">
        <v>3002</v>
      </c>
      <c r="D724" s="99">
        <v>43382.883136574077</v>
      </c>
      <c r="E724" s="99">
        <v>43384.547152777777</v>
      </c>
      <c r="F724" s="98" t="s">
        <v>933</v>
      </c>
      <c r="G724" s="98" t="s">
        <v>90</v>
      </c>
      <c r="H724" s="98" t="s">
        <v>573</v>
      </c>
      <c r="I724" s="98" t="s">
        <v>91</v>
      </c>
      <c r="J724" s="98" t="s">
        <v>1118</v>
      </c>
      <c r="K724" s="98" t="s">
        <v>3003</v>
      </c>
      <c r="L724" s="98" t="s">
        <v>3190</v>
      </c>
      <c r="M724" s="98" t="s">
        <v>793</v>
      </c>
      <c r="N724" s="98" t="s">
        <v>929</v>
      </c>
      <c r="O724" s="98" t="s">
        <v>1257</v>
      </c>
      <c r="P724" s="98"/>
      <c r="Q724" s="98" t="s">
        <v>92</v>
      </c>
      <c r="R724" s="98" t="s">
        <v>544</v>
      </c>
      <c r="S724" s="98" t="s">
        <v>545</v>
      </c>
      <c r="T724" s="98"/>
      <c r="U724" s="98"/>
      <c r="V724" s="98" t="s">
        <v>2293</v>
      </c>
      <c r="W724" s="98" t="s">
        <v>2294</v>
      </c>
      <c r="X724" s="98"/>
      <c r="Y724" s="99">
        <v>43395.502858796295</v>
      </c>
      <c r="Z724" s="106" t="s">
        <v>548</v>
      </c>
      <c r="AA724" s="1" t="str">
        <f>IF(ISNA(VLOOKUP(C724,'Extract -prev'!C:I,6,0)),"Yes",IF(OR(VLOOKUP(C724,'Extract -prev'!C:I,6,0)="Closed",VLOOKUP(C724,'Extract -prev'!C:I,6,0)="Resolved"),"No","Yes"))</f>
        <v>No</v>
      </c>
      <c r="AB724" s="1" t="s">
        <v>548</v>
      </c>
    </row>
    <row r="725" spans="1:28" x14ac:dyDescent="0.25">
      <c r="A725" s="98" t="s">
        <v>676</v>
      </c>
      <c r="B725" s="98" t="s">
        <v>562</v>
      </c>
      <c r="C725" s="98" t="s">
        <v>3004</v>
      </c>
      <c r="D725" s="99">
        <v>43382.876423611109</v>
      </c>
      <c r="E725" s="99">
        <v>43384.475231481483</v>
      </c>
      <c r="F725" s="98" t="s">
        <v>872</v>
      </c>
      <c r="G725" s="98" t="s">
        <v>90</v>
      </c>
      <c r="H725" s="98" t="s">
        <v>573</v>
      </c>
      <c r="I725" s="98" t="s">
        <v>91</v>
      </c>
      <c r="J725" s="98" t="s">
        <v>1118</v>
      </c>
      <c r="K725" s="98" t="s">
        <v>3005</v>
      </c>
      <c r="L725" s="98" t="s">
        <v>3191</v>
      </c>
      <c r="M725" s="98" t="s">
        <v>793</v>
      </c>
      <c r="N725" s="98" t="s">
        <v>41</v>
      </c>
      <c r="O725" s="98" t="s">
        <v>1115</v>
      </c>
      <c r="P725" s="98"/>
      <c r="Q725" s="98" t="s">
        <v>92</v>
      </c>
      <c r="R725" s="98" t="s">
        <v>544</v>
      </c>
      <c r="S725" s="98" t="s">
        <v>545</v>
      </c>
      <c r="T725" s="98"/>
      <c r="U725" s="98"/>
      <c r="V725" s="98" t="s">
        <v>2628</v>
      </c>
      <c r="W725" s="98" t="s">
        <v>2629</v>
      </c>
      <c r="X725" s="98"/>
      <c r="Y725" s="99">
        <v>43394.507789351854</v>
      </c>
      <c r="Z725" s="106" t="s">
        <v>548</v>
      </c>
      <c r="AA725" s="1" t="str">
        <f>IF(ISNA(VLOOKUP(C725,'Extract -prev'!C:I,6,0)),"Yes",IF(OR(VLOOKUP(C725,'Extract -prev'!C:I,6,0)="Closed",VLOOKUP(C725,'Extract -prev'!C:I,6,0)="Resolved"),"No","Yes"))</f>
        <v>No</v>
      </c>
      <c r="AB725" s="1" t="s">
        <v>548</v>
      </c>
    </row>
    <row r="726" spans="1:28" x14ac:dyDescent="0.25">
      <c r="A726" s="98" t="s">
        <v>676</v>
      </c>
      <c r="B726" s="98" t="s">
        <v>562</v>
      </c>
      <c r="C726" s="98" t="s">
        <v>2808</v>
      </c>
      <c r="D726" s="99">
        <v>43382.80027777778</v>
      </c>
      <c r="E726" s="99">
        <v>43383.823344907411</v>
      </c>
      <c r="F726" s="98" t="s">
        <v>916</v>
      </c>
      <c r="G726" s="98" t="s">
        <v>90</v>
      </c>
      <c r="H726" s="98" t="s">
        <v>573</v>
      </c>
      <c r="I726" s="98" t="s">
        <v>91</v>
      </c>
      <c r="J726" s="98" t="s">
        <v>1118</v>
      </c>
      <c r="K726" s="98" t="s">
        <v>2809</v>
      </c>
      <c r="L726" s="98" t="s">
        <v>2810</v>
      </c>
      <c r="M726" s="98" t="s">
        <v>793</v>
      </c>
      <c r="N726" s="98" t="s">
        <v>41</v>
      </c>
      <c r="O726" s="98" t="s">
        <v>1104</v>
      </c>
      <c r="P726" s="98"/>
      <c r="Q726" s="98" t="s">
        <v>92</v>
      </c>
      <c r="R726" s="98" t="s">
        <v>544</v>
      </c>
      <c r="S726" s="98" t="s">
        <v>545</v>
      </c>
      <c r="T726" s="98"/>
      <c r="U726" s="98"/>
      <c r="V726" s="98" t="s">
        <v>949</v>
      </c>
      <c r="W726" s="98" t="s">
        <v>1113</v>
      </c>
      <c r="X726" s="98"/>
      <c r="Y726" s="99">
        <v>43394.504016203704</v>
      </c>
      <c r="Z726" s="106" t="s">
        <v>548</v>
      </c>
      <c r="AA726" s="1" t="str">
        <f>IF(ISNA(VLOOKUP(C726,'Extract -prev'!C:I,6,0)),"Yes",IF(OR(VLOOKUP(C726,'Extract -prev'!C:I,6,0)="Closed",VLOOKUP(C726,'Extract -prev'!C:I,6,0)="Resolved"),"No","Yes"))</f>
        <v>No</v>
      </c>
      <c r="AB726" s="1" t="s">
        <v>548</v>
      </c>
    </row>
    <row r="727" spans="1:28" x14ac:dyDescent="0.25">
      <c r="A727" s="98" t="s">
        <v>676</v>
      </c>
      <c r="B727" s="98" t="s">
        <v>562</v>
      </c>
      <c r="C727" s="98" t="s">
        <v>3006</v>
      </c>
      <c r="D727" s="99">
        <v>43382.827222222222</v>
      </c>
      <c r="E727" s="99">
        <v>43388.625937500001</v>
      </c>
      <c r="F727" s="98" t="s">
        <v>830</v>
      </c>
      <c r="G727" s="98" t="s">
        <v>90</v>
      </c>
      <c r="H727" s="98" t="s">
        <v>573</v>
      </c>
      <c r="I727" s="98" t="s">
        <v>91</v>
      </c>
      <c r="J727" s="98" t="s">
        <v>1118</v>
      </c>
      <c r="K727" s="98" t="s">
        <v>3007</v>
      </c>
      <c r="L727" s="98" t="s">
        <v>3559</v>
      </c>
      <c r="M727" s="98" t="s">
        <v>793</v>
      </c>
      <c r="N727" s="98" t="s">
        <v>929</v>
      </c>
      <c r="O727" s="98" t="s">
        <v>948</v>
      </c>
      <c r="P727" s="98"/>
      <c r="Q727" s="98" t="s">
        <v>92</v>
      </c>
      <c r="R727" s="98" t="s">
        <v>544</v>
      </c>
      <c r="S727" s="98" t="s">
        <v>545</v>
      </c>
      <c r="T727" s="98"/>
      <c r="U727" s="98"/>
      <c r="V727" s="98" t="s">
        <v>2996</v>
      </c>
      <c r="W727" s="98" t="s">
        <v>2997</v>
      </c>
      <c r="X727" s="98"/>
      <c r="Y727" s="99">
        <v>43399.493020833332</v>
      </c>
      <c r="Z727" s="106" t="s">
        <v>548</v>
      </c>
      <c r="AA727" s="1" t="str">
        <f>IF(ISNA(VLOOKUP(C727,'Extract -prev'!C:I,6,0)),"Yes",IF(OR(VLOOKUP(C727,'Extract -prev'!C:I,6,0)="Closed",VLOOKUP(C727,'Extract -prev'!C:I,6,0)="Resolved"),"No","Yes"))</f>
        <v>No</v>
      </c>
      <c r="AB727" s="1" t="s">
        <v>548</v>
      </c>
    </row>
    <row r="728" spans="1:28" x14ac:dyDescent="0.25">
      <c r="A728" s="98" t="s">
        <v>676</v>
      </c>
      <c r="B728" s="98" t="s">
        <v>562</v>
      </c>
      <c r="C728" s="98" t="s">
        <v>2811</v>
      </c>
      <c r="D728" s="99">
        <v>43382.791759259257</v>
      </c>
      <c r="E728" s="99">
        <v>43383.811747685184</v>
      </c>
      <c r="F728" s="98" t="s">
        <v>833</v>
      </c>
      <c r="G728" s="98" t="s">
        <v>90</v>
      </c>
      <c r="H728" s="98" t="s">
        <v>573</v>
      </c>
      <c r="I728" s="98" t="s">
        <v>91</v>
      </c>
      <c r="J728" s="98" t="s">
        <v>1320</v>
      </c>
      <c r="K728" s="98" t="s">
        <v>2812</v>
      </c>
      <c r="L728" s="98" t="s">
        <v>2813</v>
      </c>
      <c r="M728" s="98" t="s">
        <v>793</v>
      </c>
      <c r="N728" s="98" t="s">
        <v>41</v>
      </c>
      <c r="O728" s="98" t="s">
        <v>928</v>
      </c>
      <c r="P728" s="98"/>
      <c r="Q728" s="98" t="s">
        <v>92</v>
      </c>
      <c r="R728" s="98" t="s">
        <v>544</v>
      </c>
      <c r="S728" s="98" t="s">
        <v>545</v>
      </c>
      <c r="T728" s="98"/>
      <c r="U728" s="98"/>
      <c r="V728" s="98" t="s">
        <v>1056</v>
      </c>
      <c r="W728" s="98" t="s">
        <v>2814</v>
      </c>
      <c r="X728" s="98"/>
      <c r="Y728" s="99">
        <v>43394.507187499999</v>
      </c>
      <c r="Z728" s="106" t="s">
        <v>548</v>
      </c>
      <c r="AA728" s="1" t="str">
        <f>IF(ISNA(VLOOKUP(C728,'Extract -prev'!C:I,6,0)),"Yes",IF(OR(VLOOKUP(C728,'Extract -prev'!C:I,6,0)="Closed",VLOOKUP(C728,'Extract -prev'!C:I,6,0)="Resolved"),"No","Yes"))</f>
        <v>No</v>
      </c>
      <c r="AB728" s="1" t="s">
        <v>548</v>
      </c>
    </row>
    <row r="729" spans="1:28" x14ac:dyDescent="0.25">
      <c r="A729" s="98" t="s">
        <v>676</v>
      </c>
      <c r="B729" s="98" t="s">
        <v>562</v>
      </c>
      <c r="C729" s="98" t="s">
        <v>3008</v>
      </c>
      <c r="D729" s="99">
        <v>43382.771805555552</v>
      </c>
      <c r="E729" s="99">
        <v>43398.063946759263</v>
      </c>
      <c r="F729" s="98" t="s">
        <v>1493</v>
      </c>
      <c r="G729" s="98" t="s">
        <v>90</v>
      </c>
      <c r="H729" s="98" t="s">
        <v>1341</v>
      </c>
      <c r="I729" s="98" t="s">
        <v>91</v>
      </c>
      <c r="J729" s="98" t="s">
        <v>1118</v>
      </c>
      <c r="K729" s="98" t="s">
        <v>3009</v>
      </c>
      <c r="L729" s="98" t="s">
        <v>5211</v>
      </c>
      <c r="M729" s="98" t="s">
        <v>793</v>
      </c>
      <c r="N729" s="98" t="s">
        <v>40</v>
      </c>
      <c r="O729" s="98" t="s">
        <v>2667</v>
      </c>
      <c r="P729" s="98"/>
      <c r="Q729" s="98" t="s">
        <v>92</v>
      </c>
      <c r="R729" s="98" t="s">
        <v>544</v>
      </c>
      <c r="S729" s="98" t="s">
        <v>545</v>
      </c>
      <c r="T729" s="98"/>
      <c r="U729" s="98"/>
      <c r="V729" s="98" t="s">
        <v>1103</v>
      </c>
      <c r="W729" s="98" t="s">
        <v>1361</v>
      </c>
      <c r="X729" s="98"/>
      <c r="Y729" s="99">
        <v>43398.064386574071</v>
      </c>
      <c r="Z729" s="106" t="s">
        <v>548</v>
      </c>
      <c r="AA729" s="1" t="str">
        <f>IF(ISNA(VLOOKUP(C729,'Extract -prev'!C:I,6,0)),"Yes",IF(OR(VLOOKUP(C729,'Extract -prev'!C:I,6,0)="Closed",VLOOKUP(C729,'Extract -prev'!C:I,6,0)="Resolved"),"No","Yes"))</f>
        <v>No</v>
      </c>
      <c r="AB729" s="1" t="s">
        <v>548</v>
      </c>
    </row>
    <row r="730" spans="1:28" x14ac:dyDescent="0.25">
      <c r="A730" s="98" t="s">
        <v>676</v>
      </c>
      <c r="B730" s="98" t="s">
        <v>562</v>
      </c>
      <c r="C730" s="98" t="s">
        <v>3010</v>
      </c>
      <c r="D730" s="99">
        <v>43382.764456018522</v>
      </c>
      <c r="E730" s="99">
        <v>43385.476481481484</v>
      </c>
      <c r="F730" s="98" t="s">
        <v>1100</v>
      </c>
      <c r="G730" s="98" t="s">
        <v>90</v>
      </c>
      <c r="H730" s="98" t="s">
        <v>573</v>
      </c>
      <c r="I730" s="98" t="s">
        <v>91</v>
      </c>
      <c r="J730" s="98" t="s">
        <v>1118</v>
      </c>
      <c r="K730" s="98" t="s">
        <v>3011</v>
      </c>
      <c r="L730" s="98" t="s">
        <v>3394</v>
      </c>
      <c r="M730" s="98" t="s">
        <v>793</v>
      </c>
      <c r="N730" s="98" t="s">
        <v>41</v>
      </c>
      <c r="O730" s="98" t="s">
        <v>1104</v>
      </c>
      <c r="P730" s="98"/>
      <c r="Q730" s="98" t="s">
        <v>92</v>
      </c>
      <c r="R730" s="98" t="s">
        <v>544</v>
      </c>
      <c r="S730" s="98" t="s">
        <v>545</v>
      </c>
      <c r="T730" s="98"/>
      <c r="U730" s="98"/>
      <c r="V730" s="98" t="s">
        <v>3012</v>
      </c>
      <c r="W730" s="98" t="s">
        <v>1345</v>
      </c>
      <c r="X730" s="98"/>
      <c r="Y730" s="99">
        <v>43395.499594907407</v>
      </c>
      <c r="Z730" s="106" t="s">
        <v>548</v>
      </c>
      <c r="AA730" s="1" t="str">
        <f>IF(ISNA(VLOOKUP(C730,'Extract -prev'!C:I,6,0)),"Yes",IF(OR(VLOOKUP(C730,'Extract -prev'!C:I,6,0)="Closed",VLOOKUP(C730,'Extract -prev'!C:I,6,0)="Resolved"),"No","Yes"))</f>
        <v>No</v>
      </c>
      <c r="AB730" s="1" t="s">
        <v>548</v>
      </c>
    </row>
    <row r="731" spans="1:28" x14ac:dyDescent="0.25">
      <c r="A731" s="98" t="s">
        <v>676</v>
      </c>
      <c r="B731" s="98" t="s">
        <v>562</v>
      </c>
      <c r="C731" s="98" t="s">
        <v>3013</v>
      </c>
      <c r="D731" s="99">
        <v>43382.761342592596</v>
      </c>
      <c r="E731" s="99">
        <v>43389.842118055552</v>
      </c>
      <c r="F731" s="98" t="s">
        <v>916</v>
      </c>
      <c r="G731" s="98" t="s">
        <v>90</v>
      </c>
      <c r="H731" s="98" t="s">
        <v>573</v>
      </c>
      <c r="I731" s="98" t="s">
        <v>91</v>
      </c>
      <c r="J731" s="98" t="s">
        <v>1118</v>
      </c>
      <c r="K731" s="98" t="s">
        <v>3014</v>
      </c>
      <c r="L731" s="98" t="s">
        <v>3963</v>
      </c>
      <c r="M731" s="98" t="s">
        <v>793</v>
      </c>
      <c r="N731" s="98" t="s">
        <v>41</v>
      </c>
      <c r="O731" s="98" t="s">
        <v>927</v>
      </c>
      <c r="P731" s="98"/>
      <c r="Q731" s="98" t="s">
        <v>92</v>
      </c>
      <c r="R731" s="98" t="s">
        <v>544</v>
      </c>
      <c r="S731" s="98" t="s">
        <v>545</v>
      </c>
      <c r="T731" s="98"/>
      <c r="U731" s="98"/>
      <c r="V731" s="98" t="s">
        <v>3012</v>
      </c>
      <c r="W731" s="98" t="s">
        <v>1345</v>
      </c>
      <c r="X731" s="98"/>
      <c r="Y731" s="99">
        <v>43400.497106481482</v>
      </c>
      <c r="Z731" s="106" t="s">
        <v>548</v>
      </c>
      <c r="AA731" s="1" t="str">
        <f>IF(ISNA(VLOOKUP(C731,'Extract -prev'!C:I,6,0)),"Yes",IF(OR(VLOOKUP(C731,'Extract -prev'!C:I,6,0)="Closed",VLOOKUP(C731,'Extract -prev'!C:I,6,0)="Resolved"),"No","Yes"))</f>
        <v>No</v>
      </c>
      <c r="AB731" s="1" t="s">
        <v>548</v>
      </c>
    </row>
    <row r="732" spans="1:28" x14ac:dyDescent="0.25">
      <c r="A732" s="98" t="s">
        <v>676</v>
      </c>
      <c r="B732" s="98" t="s">
        <v>562</v>
      </c>
      <c r="C732" s="98" t="s">
        <v>3015</v>
      </c>
      <c r="D732" s="99">
        <v>43382.705000000002</v>
      </c>
      <c r="E732" s="99">
        <v>43388.590196759258</v>
      </c>
      <c r="F732" s="98" t="s">
        <v>1192</v>
      </c>
      <c r="G732" s="98" t="s">
        <v>90</v>
      </c>
      <c r="H732" s="98" t="s">
        <v>573</v>
      </c>
      <c r="I732" s="98" t="s">
        <v>91</v>
      </c>
      <c r="J732" s="98" t="s">
        <v>1118</v>
      </c>
      <c r="K732" s="98" t="s">
        <v>3016</v>
      </c>
      <c r="L732" s="98" t="s">
        <v>3560</v>
      </c>
      <c r="M732" s="98" t="s">
        <v>793</v>
      </c>
      <c r="N732" s="98" t="s">
        <v>41</v>
      </c>
      <c r="O732" s="98" t="s">
        <v>3465</v>
      </c>
      <c r="P732" s="98"/>
      <c r="Q732" s="98" t="s">
        <v>92</v>
      </c>
      <c r="R732" s="98" t="s">
        <v>544</v>
      </c>
      <c r="S732" s="98" t="s">
        <v>545</v>
      </c>
      <c r="T732" s="98"/>
      <c r="U732" s="98"/>
      <c r="V732" s="98" t="s">
        <v>1252</v>
      </c>
      <c r="W732" s="98" t="s">
        <v>1253</v>
      </c>
      <c r="X732" s="98"/>
      <c r="Y732" s="99">
        <v>43399.491909722223</v>
      </c>
      <c r="Z732" s="106" t="s">
        <v>548</v>
      </c>
      <c r="AA732" s="1" t="str">
        <f>IF(ISNA(VLOOKUP(C732,'Extract -prev'!C:I,6,0)),"Yes",IF(OR(VLOOKUP(C732,'Extract -prev'!C:I,6,0)="Closed",VLOOKUP(C732,'Extract -prev'!C:I,6,0)="Resolved"),"No","Yes"))</f>
        <v>No</v>
      </c>
      <c r="AB732" s="1" t="s">
        <v>548</v>
      </c>
    </row>
    <row r="733" spans="1:28" x14ac:dyDescent="0.25">
      <c r="A733" s="98" t="s">
        <v>676</v>
      </c>
      <c r="B733" s="98" t="s">
        <v>562</v>
      </c>
      <c r="C733" s="98" t="s">
        <v>2815</v>
      </c>
      <c r="D733" s="99">
        <v>43382.143483796295</v>
      </c>
      <c r="E733" s="99">
        <v>43382.671701388892</v>
      </c>
      <c r="F733" s="98" t="s">
        <v>843</v>
      </c>
      <c r="G733" s="98" t="s">
        <v>90</v>
      </c>
      <c r="H733" s="98" t="s">
        <v>573</v>
      </c>
      <c r="I733" s="98" t="s">
        <v>91</v>
      </c>
      <c r="J733" s="98" t="s">
        <v>1118</v>
      </c>
      <c r="K733" s="98" t="s">
        <v>2816</v>
      </c>
      <c r="L733" s="98" t="s">
        <v>2817</v>
      </c>
      <c r="M733" s="98" t="s">
        <v>793</v>
      </c>
      <c r="N733" s="98" t="s">
        <v>41</v>
      </c>
      <c r="O733" s="98" t="s">
        <v>934</v>
      </c>
      <c r="P733" s="98"/>
      <c r="Q733" s="98" t="s">
        <v>92</v>
      </c>
      <c r="R733" s="98" t="s">
        <v>544</v>
      </c>
      <c r="S733" s="98" t="s">
        <v>545</v>
      </c>
      <c r="T733" s="98"/>
      <c r="U733" s="98"/>
      <c r="V733" s="98" t="s">
        <v>1633</v>
      </c>
      <c r="W733" s="98" t="s">
        <v>964</v>
      </c>
      <c r="X733" s="98"/>
      <c r="Y733" s="99">
        <v>43393.519583333335</v>
      </c>
      <c r="Z733" s="106" t="s">
        <v>548</v>
      </c>
      <c r="AA733" s="1" t="str">
        <f>IF(ISNA(VLOOKUP(C733,'Extract -prev'!C:I,6,0)),"Yes",IF(OR(VLOOKUP(C733,'Extract -prev'!C:I,6,0)="Closed",VLOOKUP(C733,'Extract -prev'!C:I,6,0)="Resolved"),"No","Yes"))</f>
        <v>No</v>
      </c>
      <c r="AB733" s="1" t="s">
        <v>548</v>
      </c>
    </row>
    <row r="734" spans="1:28" x14ac:dyDescent="0.25">
      <c r="A734" s="98" t="s">
        <v>676</v>
      </c>
      <c r="B734" s="98" t="s">
        <v>562</v>
      </c>
      <c r="C734" s="98" t="s">
        <v>2818</v>
      </c>
      <c r="D734" s="99">
        <v>43382.571539351855</v>
      </c>
      <c r="E734" s="99">
        <v>43383.83625</v>
      </c>
      <c r="F734" s="98" t="s">
        <v>843</v>
      </c>
      <c r="G734" s="98" t="s">
        <v>90</v>
      </c>
      <c r="H734" s="98" t="s">
        <v>573</v>
      </c>
      <c r="I734" s="98" t="s">
        <v>91</v>
      </c>
      <c r="J734" s="98" t="s">
        <v>1118</v>
      </c>
      <c r="K734" s="98" t="s">
        <v>1482</v>
      </c>
      <c r="L734" s="98" t="s">
        <v>2819</v>
      </c>
      <c r="M734" s="98" t="s">
        <v>793</v>
      </c>
      <c r="N734" s="98" t="s">
        <v>41</v>
      </c>
      <c r="O734" s="98" t="s">
        <v>934</v>
      </c>
      <c r="P734" s="98"/>
      <c r="Q734" s="98" t="s">
        <v>92</v>
      </c>
      <c r="R734" s="98" t="s">
        <v>544</v>
      </c>
      <c r="S734" s="98" t="s">
        <v>545</v>
      </c>
      <c r="T734" s="98"/>
      <c r="U734" s="98"/>
      <c r="V734" s="98" t="s">
        <v>1260</v>
      </c>
      <c r="W734" s="98" t="s">
        <v>1006</v>
      </c>
      <c r="X734" s="98"/>
      <c r="Y734" s="99">
        <v>43394.502812500003</v>
      </c>
      <c r="Z734" s="106" t="s">
        <v>548</v>
      </c>
      <c r="AA734" s="1" t="str">
        <f>IF(ISNA(VLOOKUP(C734,'Extract -prev'!C:I,6,0)),"Yes",IF(OR(VLOOKUP(C734,'Extract -prev'!C:I,6,0)="Closed",VLOOKUP(C734,'Extract -prev'!C:I,6,0)="Resolved"),"No","Yes"))</f>
        <v>No</v>
      </c>
      <c r="AB734" s="1" t="s">
        <v>548</v>
      </c>
    </row>
    <row r="735" spans="1:28" x14ac:dyDescent="0.25">
      <c r="A735" s="98" t="s">
        <v>676</v>
      </c>
      <c r="B735" s="98" t="s">
        <v>562</v>
      </c>
      <c r="C735" s="98" t="s">
        <v>2820</v>
      </c>
      <c r="D735" s="99">
        <v>43382.550798611112</v>
      </c>
      <c r="E735" s="99">
        <v>43383.800439814811</v>
      </c>
      <c r="F735" s="98" t="s">
        <v>911</v>
      </c>
      <c r="G735" s="98" t="s">
        <v>90</v>
      </c>
      <c r="H735" s="98" t="s">
        <v>573</v>
      </c>
      <c r="I735" s="98" t="s">
        <v>91</v>
      </c>
      <c r="J735" s="98" t="s">
        <v>1118</v>
      </c>
      <c r="K735" s="98" t="s">
        <v>1482</v>
      </c>
      <c r="L735" s="98" t="s">
        <v>2821</v>
      </c>
      <c r="M735" s="98" t="s">
        <v>793</v>
      </c>
      <c r="N735" s="98" t="s">
        <v>41</v>
      </c>
      <c r="O735" s="98" t="s">
        <v>942</v>
      </c>
      <c r="P735" s="98"/>
      <c r="Q735" s="98" t="s">
        <v>92</v>
      </c>
      <c r="R735" s="98" t="s">
        <v>544</v>
      </c>
      <c r="S735" s="98" t="s">
        <v>545</v>
      </c>
      <c r="T735" s="98"/>
      <c r="U735" s="98"/>
      <c r="V735" s="98" t="s">
        <v>1260</v>
      </c>
      <c r="W735" s="98" t="s">
        <v>1006</v>
      </c>
      <c r="X735" s="98"/>
      <c r="Y735" s="99">
        <v>43394.502662037034</v>
      </c>
      <c r="Z735" s="106" t="s">
        <v>548</v>
      </c>
      <c r="AA735" s="1" t="str">
        <f>IF(ISNA(VLOOKUP(C735,'Extract -prev'!C:I,6,0)),"Yes",IF(OR(VLOOKUP(C735,'Extract -prev'!C:I,6,0)="Closed",VLOOKUP(C735,'Extract -prev'!C:I,6,0)="Resolved"),"No","Yes"))</f>
        <v>No</v>
      </c>
      <c r="AB735" s="1" t="s">
        <v>548</v>
      </c>
    </row>
    <row r="736" spans="1:28" x14ac:dyDescent="0.25">
      <c r="A736" s="98" t="s">
        <v>676</v>
      </c>
      <c r="B736" s="98" t="s">
        <v>562</v>
      </c>
      <c r="C736" s="98" t="s">
        <v>2822</v>
      </c>
      <c r="D736" s="99">
        <v>43382.127546296295</v>
      </c>
      <c r="E736" s="99">
        <v>43382.721886574072</v>
      </c>
      <c r="F736" s="98" t="s">
        <v>830</v>
      </c>
      <c r="G736" s="98" t="s">
        <v>90</v>
      </c>
      <c r="H736" s="98" t="s">
        <v>573</v>
      </c>
      <c r="I736" s="98" t="s">
        <v>91</v>
      </c>
      <c r="J736" s="98" t="s">
        <v>1118</v>
      </c>
      <c r="K736" s="98" t="s">
        <v>2823</v>
      </c>
      <c r="L736" s="98" t="s">
        <v>2824</v>
      </c>
      <c r="M736" s="98" t="s">
        <v>793</v>
      </c>
      <c r="N736" s="98" t="s">
        <v>929</v>
      </c>
      <c r="O736" s="98" t="s">
        <v>1214</v>
      </c>
      <c r="P736" s="98"/>
      <c r="Q736" s="98" t="s">
        <v>92</v>
      </c>
      <c r="R736" s="98" t="s">
        <v>544</v>
      </c>
      <c r="S736" s="98" t="s">
        <v>545</v>
      </c>
      <c r="T736" s="98"/>
      <c r="U736" s="98"/>
      <c r="V736" s="98" t="s">
        <v>1321</v>
      </c>
      <c r="W736" s="98" t="s">
        <v>964</v>
      </c>
      <c r="X736" s="98"/>
      <c r="Y736" s="99">
        <v>43393.516898148147</v>
      </c>
      <c r="Z736" s="106" t="s">
        <v>548</v>
      </c>
      <c r="AA736" s="1" t="str">
        <f>IF(ISNA(VLOOKUP(C736,'Extract -prev'!C:I,6,0)),"Yes",IF(OR(VLOOKUP(C736,'Extract -prev'!C:I,6,0)="Closed",VLOOKUP(C736,'Extract -prev'!C:I,6,0)="Resolved"),"No","Yes"))</f>
        <v>No</v>
      </c>
      <c r="AB736" s="1" t="s">
        <v>548</v>
      </c>
    </row>
    <row r="737" spans="1:28" x14ac:dyDescent="0.25">
      <c r="A737" s="98" t="s">
        <v>676</v>
      </c>
      <c r="B737" s="98" t="s">
        <v>562</v>
      </c>
      <c r="C737" s="98" t="s">
        <v>2825</v>
      </c>
      <c r="D737" s="99">
        <v>43382.124849537038</v>
      </c>
      <c r="E737" s="99">
        <v>43382.690115740741</v>
      </c>
      <c r="F737" s="98" t="s">
        <v>1196</v>
      </c>
      <c r="G737" s="98" t="s">
        <v>90</v>
      </c>
      <c r="H737" s="98" t="s">
        <v>573</v>
      </c>
      <c r="I737" s="98" t="s">
        <v>91</v>
      </c>
      <c r="J737" s="98" t="s">
        <v>1118</v>
      </c>
      <c r="K737" s="98" t="s">
        <v>2826</v>
      </c>
      <c r="L737" s="98" t="s">
        <v>2827</v>
      </c>
      <c r="M737" s="98" t="s">
        <v>793</v>
      </c>
      <c r="N737" s="98" t="s">
        <v>40</v>
      </c>
      <c r="O737" s="98" t="s">
        <v>1179</v>
      </c>
      <c r="P737" s="98"/>
      <c r="Q737" s="98" t="s">
        <v>92</v>
      </c>
      <c r="R737" s="98" t="s">
        <v>544</v>
      </c>
      <c r="S737" s="98" t="s">
        <v>545</v>
      </c>
      <c r="T737" s="98"/>
      <c r="U737" s="98"/>
      <c r="V737" s="98" t="s">
        <v>1180</v>
      </c>
      <c r="W737" s="98" t="s">
        <v>963</v>
      </c>
      <c r="X737" s="98"/>
      <c r="Y737" s="99">
        <v>43393.516817129632</v>
      </c>
      <c r="Z737" s="106" t="s">
        <v>548</v>
      </c>
      <c r="AA737" s="1" t="str">
        <f>IF(ISNA(VLOOKUP(C737,'Extract -prev'!C:I,6,0)),"Yes",IF(OR(VLOOKUP(C737,'Extract -prev'!C:I,6,0)="Closed",VLOOKUP(C737,'Extract -prev'!C:I,6,0)="Resolved"),"No","Yes"))</f>
        <v>No</v>
      </c>
      <c r="AB737" s="1" t="s">
        <v>548</v>
      </c>
    </row>
    <row r="738" spans="1:28" x14ac:dyDescent="0.25">
      <c r="A738" s="98" t="s">
        <v>676</v>
      </c>
      <c r="B738" s="98" t="s">
        <v>562</v>
      </c>
      <c r="C738" s="98" t="s">
        <v>2828</v>
      </c>
      <c r="D738" s="99">
        <v>43382.093842592592</v>
      </c>
      <c r="E738" s="99">
        <v>43383.562314814815</v>
      </c>
      <c r="F738" s="98" t="s">
        <v>916</v>
      </c>
      <c r="G738" s="98" t="s">
        <v>90</v>
      </c>
      <c r="H738" s="98" t="s">
        <v>573</v>
      </c>
      <c r="I738" s="98" t="s">
        <v>91</v>
      </c>
      <c r="J738" s="98" t="s">
        <v>1118</v>
      </c>
      <c r="K738" s="98" t="s">
        <v>2829</v>
      </c>
      <c r="L738" s="98" t="s">
        <v>2830</v>
      </c>
      <c r="M738" s="98" t="s">
        <v>793</v>
      </c>
      <c r="N738" s="98" t="s">
        <v>929</v>
      </c>
      <c r="O738" s="98" t="s">
        <v>1257</v>
      </c>
      <c r="P738" s="98"/>
      <c r="Q738" s="98" t="s">
        <v>92</v>
      </c>
      <c r="R738" s="98" t="s">
        <v>544</v>
      </c>
      <c r="S738" s="98" t="s">
        <v>545</v>
      </c>
      <c r="T738" s="98"/>
      <c r="U738" s="98"/>
      <c r="V738" s="98" t="s">
        <v>1307</v>
      </c>
      <c r="W738" s="98" t="s">
        <v>1308</v>
      </c>
      <c r="X738" s="98"/>
      <c r="Y738" s="99">
        <v>43394.50105324074</v>
      </c>
      <c r="Z738" s="106" t="s">
        <v>548</v>
      </c>
      <c r="AA738" s="1" t="str">
        <f>IF(ISNA(VLOOKUP(C738,'Extract -prev'!C:I,6,0)),"Yes",IF(OR(VLOOKUP(C738,'Extract -prev'!C:I,6,0)="Closed",VLOOKUP(C738,'Extract -prev'!C:I,6,0)="Resolved"),"No","Yes"))</f>
        <v>No</v>
      </c>
      <c r="AB738" s="1" t="s">
        <v>548</v>
      </c>
    </row>
    <row r="739" spans="1:28" x14ac:dyDescent="0.25">
      <c r="A739" s="98" t="s">
        <v>676</v>
      </c>
      <c r="B739" s="98" t="s">
        <v>562</v>
      </c>
      <c r="C739" s="98" t="s">
        <v>2831</v>
      </c>
      <c r="D739" s="99">
        <v>43382.062604166669</v>
      </c>
      <c r="E739" s="99">
        <v>43382.708321759259</v>
      </c>
      <c r="F739" s="98" t="s">
        <v>1100</v>
      </c>
      <c r="G739" s="98" t="s">
        <v>90</v>
      </c>
      <c r="H739" s="98" t="s">
        <v>573</v>
      </c>
      <c r="I739" s="98" t="s">
        <v>91</v>
      </c>
      <c r="J739" s="98" t="s">
        <v>1118</v>
      </c>
      <c r="K739" s="98" t="s">
        <v>2832</v>
      </c>
      <c r="L739" s="98" t="s">
        <v>2833</v>
      </c>
      <c r="M739" s="98" t="s">
        <v>793</v>
      </c>
      <c r="N739" s="98" t="s">
        <v>41</v>
      </c>
      <c r="O739" s="98" t="s">
        <v>2834</v>
      </c>
      <c r="P739" s="98"/>
      <c r="Q739" s="98" t="s">
        <v>92</v>
      </c>
      <c r="R739" s="98" t="s">
        <v>544</v>
      </c>
      <c r="S739" s="98" t="s">
        <v>545</v>
      </c>
      <c r="T739" s="98"/>
      <c r="U739" s="98"/>
      <c r="V739" s="98" t="s">
        <v>1321</v>
      </c>
      <c r="W739" s="98" t="s">
        <v>964</v>
      </c>
      <c r="X739" s="98"/>
      <c r="Y739" s="99">
        <v>43393.518275462964</v>
      </c>
      <c r="Z739" s="106" t="s">
        <v>548</v>
      </c>
      <c r="AA739" s="1" t="str">
        <f>IF(ISNA(VLOOKUP(C739,'Extract -prev'!C:I,6,0)),"Yes",IF(OR(VLOOKUP(C739,'Extract -prev'!C:I,6,0)="Closed",VLOOKUP(C739,'Extract -prev'!C:I,6,0)="Resolved"),"No","Yes"))</f>
        <v>No</v>
      </c>
      <c r="AB739" s="1" t="s">
        <v>548</v>
      </c>
    </row>
    <row r="740" spans="1:28" x14ac:dyDescent="0.25">
      <c r="A740" s="98" t="s">
        <v>676</v>
      </c>
      <c r="B740" s="98" t="s">
        <v>562</v>
      </c>
      <c r="C740" s="98" t="s">
        <v>2835</v>
      </c>
      <c r="D740" s="99">
        <v>43382.013437499998</v>
      </c>
      <c r="E740" s="99">
        <v>43383.472326388888</v>
      </c>
      <c r="F740" s="98" t="s">
        <v>872</v>
      </c>
      <c r="G740" s="98" t="s">
        <v>90</v>
      </c>
      <c r="H740" s="98" t="s">
        <v>573</v>
      </c>
      <c r="I740" s="98" t="s">
        <v>91</v>
      </c>
      <c r="J740" s="98" t="s">
        <v>1118</v>
      </c>
      <c r="K740" s="98" t="s">
        <v>2836</v>
      </c>
      <c r="L740" s="98" t="s">
        <v>2837</v>
      </c>
      <c r="M740" s="98" t="s">
        <v>793</v>
      </c>
      <c r="N740" s="98" t="s">
        <v>41</v>
      </c>
      <c r="O740" s="98" t="s">
        <v>1005</v>
      </c>
      <c r="P740" s="98"/>
      <c r="Q740" s="98" t="s">
        <v>92</v>
      </c>
      <c r="R740" s="98" t="s">
        <v>544</v>
      </c>
      <c r="S740" s="98" t="s">
        <v>545</v>
      </c>
      <c r="T740" s="98"/>
      <c r="U740" s="98"/>
      <c r="V740" s="98" t="s">
        <v>1321</v>
      </c>
      <c r="W740" s="98" t="s">
        <v>964</v>
      </c>
      <c r="X740" s="98"/>
      <c r="Y740" s="99">
        <v>43393.511631944442</v>
      </c>
      <c r="Z740" s="106" t="s">
        <v>548</v>
      </c>
      <c r="AA740" s="1" t="str">
        <f>IF(ISNA(VLOOKUP(C740,'Extract -prev'!C:I,6,0)),"Yes",IF(OR(VLOOKUP(C740,'Extract -prev'!C:I,6,0)="Closed",VLOOKUP(C740,'Extract -prev'!C:I,6,0)="Resolved"),"No","Yes"))</f>
        <v>No</v>
      </c>
      <c r="AB740" s="1" t="s">
        <v>548</v>
      </c>
    </row>
    <row r="741" spans="1:28" x14ac:dyDescent="0.25">
      <c r="A741" s="98" t="s">
        <v>676</v>
      </c>
      <c r="B741" s="98" t="s">
        <v>562</v>
      </c>
      <c r="C741" s="98" t="s">
        <v>2838</v>
      </c>
      <c r="D741" s="99">
        <v>43382.041944444441</v>
      </c>
      <c r="E741" s="99">
        <v>43382.688784722224</v>
      </c>
      <c r="F741" s="98" t="s">
        <v>1493</v>
      </c>
      <c r="G741" s="98" t="s">
        <v>90</v>
      </c>
      <c r="H741" s="98" t="s">
        <v>573</v>
      </c>
      <c r="I741" s="98" t="s">
        <v>91</v>
      </c>
      <c r="J741" s="98" t="s">
        <v>1118</v>
      </c>
      <c r="K741" s="98" t="s">
        <v>2839</v>
      </c>
      <c r="L741" s="98" t="s">
        <v>2840</v>
      </c>
      <c r="M741" s="98" t="s">
        <v>793</v>
      </c>
      <c r="N741" s="98" t="s">
        <v>41</v>
      </c>
      <c r="O741" s="98" t="s">
        <v>928</v>
      </c>
      <c r="P741" s="98"/>
      <c r="Q741" s="98" t="s">
        <v>92</v>
      </c>
      <c r="R741" s="98" t="s">
        <v>544</v>
      </c>
      <c r="S741" s="98" t="s">
        <v>545</v>
      </c>
      <c r="T741" s="98"/>
      <c r="U741" s="98"/>
      <c r="V741" s="98" t="s">
        <v>2628</v>
      </c>
      <c r="W741" s="98" t="s">
        <v>2629</v>
      </c>
      <c r="X741" s="98"/>
      <c r="Y741" s="99">
        <v>43393.516087962962</v>
      </c>
      <c r="Z741" s="106" t="s">
        <v>548</v>
      </c>
      <c r="AA741" s="1" t="str">
        <f>IF(ISNA(VLOOKUP(C741,'Extract -prev'!C:I,6,0)),"Yes",IF(OR(VLOOKUP(C741,'Extract -prev'!C:I,6,0)="Closed",VLOOKUP(C741,'Extract -prev'!C:I,6,0)="Resolved"),"No","Yes"))</f>
        <v>No</v>
      </c>
      <c r="AB741" s="1" t="s">
        <v>548</v>
      </c>
    </row>
    <row r="742" spans="1:28" x14ac:dyDescent="0.25">
      <c r="A742" s="98" t="s">
        <v>676</v>
      </c>
      <c r="B742" s="98" t="s">
        <v>562</v>
      </c>
      <c r="C742" s="98" t="s">
        <v>2841</v>
      </c>
      <c r="D742" s="99">
        <v>43382.041319444441</v>
      </c>
      <c r="E742" s="99">
        <v>43382.734594907408</v>
      </c>
      <c r="F742" s="98" t="s">
        <v>933</v>
      </c>
      <c r="G742" s="98" t="s">
        <v>90</v>
      </c>
      <c r="H742" s="98" t="s">
        <v>573</v>
      </c>
      <c r="I742" s="98" t="s">
        <v>91</v>
      </c>
      <c r="J742" s="98" t="s">
        <v>1118</v>
      </c>
      <c r="K742" s="98" t="s">
        <v>2842</v>
      </c>
      <c r="L742" s="98" t="s">
        <v>2843</v>
      </c>
      <c r="M742" s="98" t="s">
        <v>793</v>
      </c>
      <c r="N742" s="98" t="s">
        <v>40</v>
      </c>
      <c r="O742" s="98" t="s">
        <v>945</v>
      </c>
      <c r="P742" s="98"/>
      <c r="Q742" s="98" t="s">
        <v>92</v>
      </c>
      <c r="R742" s="98" t="s">
        <v>544</v>
      </c>
      <c r="S742" s="98" t="s">
        <v>545</v>
      </c>
      <c r="T742" s="98"/>
      <c r="U742" s="98"/>
      <c r="V742" s="98" t="s">
        <v>1321</v>
      </c>
      <c r="W742" s="98" t="s">
        <v>964</v>
      </c>
      <c r="X742" s="98"/>
      <c r="Y742" s="99">
        <v>43393.516018518516</v>
      </c>
      <c r="Z742" s="106" t="s">
        <v>548</v>
      </c>
      <c r="AA742" s="1" t="str">
        <f>IF(ISNA(VLOOKUP(C742,'Extract -prev'!C:I,6,0)),"Yes",IF(OR(VLOOKUP(C742,'Extract -prev'!C:I,6,0)="Closed",VLOOKUP(C742,'Extract -prev'!C:I,6,0)="Resolved"),"No","Yes"))</f>
        <v>No</v>
      </c>
      <c r="AB742" s="1" t="s">
        <v>548</v>
      </c>
    </row>
    <row r="743" spans="1:28" x14ac:dyDescent="0.25">
      <c r="A743" s="98" t="s">
        <v>676</v>
      </c>
      <c r="B743" s="98" t="s">
        <v>562</v>
      </c>
      <c r="C743" s="98" t="s">
        <v>2844</v>
      </c>
      <c r="D743" s="99">
        <v>43381.96197916667</v>
      </c>
      <c r="E743" s="99">
        <v>43382.697766203702</v>
      </c>
      <c r="F743" s="98" t="s">
        <v>833</v>
      </c>
      <c r="G743" s="98" t="s">
        <v>90</v>
      </c>
      <c r="H743" s="98" t="s">
        <v>573</v>
      </c>
      <c r="I743" s="98" t="s">
        <v>91</v>
      </c>
      <c r="J743" s="98" t="s">
        <v>1118</v>
      </c>
      <c r="K743" s="98" t="s">
        <v>2845</v>
      </c>
      <c r="L743" s="98" t="s">
        <v>2229</v>
      </c>
      <c r="M743" s="98" t="s">
        <v>793</v>
      </c>
      <c r="N743" s="98" t="s">
        <v>41</v>
      </c>
      <c r="O743" s="98" t="s">
        <v>1457</v>
      </c>
      <c r="P743" s="98"/>
      <c r="Q743" s="98" t="s">
        <v>92</v>
      </c>
      <c r="R743" s="98" t="s">
        <v>544</v>
      </c>
      <c r="S743" s="98" t="s">
        <v>545</v>
      </c>
      <c r="T743" s="98"/>
      <c r="U743" s="98"/>
      <c r="V743" s="98" t="s">
        <v>1321</v>
      </c>
      <c r="W743" s="98" t="s">
        <v>964</v>
      </c>
      <c r="X743" s="98"/>
      <c r="Y743" s="99">
        <v>43393.512835648151</v>
      </c>
      <c r="Z743" s="106" t="s">
        <v>548</v>
      </c>
      <c r="AA743" s="1" t="str">
        <f>IF(ISNA(VLOOKUP(C743,'Extract -prev'!C:I,6,0)),"Yes",IF(OR(VLOOKUP(C743,'Extract -prev'!C:I,6,0)="Closed",VLOOKUP(C743,'Extract -prev'!C:I,6,0)="Resolved"),"No","Yes"))</f>
        <v>No</v>
      </c>
      <c r="AB743" s="1" t="s">
        <v>548</v>
      </c>
    </row>
    <row r="744" spans="1:28" x14ac:dyDescent="0.25">
      <c r="A744" s="98" t="s">
        <v>676</v>
      </c>
      <c r="B744" s="98" t="s">
        <v>562</v>
      </c>
      <c r="C744" s="98" t="s">
        <v>2846</v>
      </c>
      <c r="D744" s="99">
        <v>43381.954826388886</v>
      </c>
      <c r="E744" s="99">
        <v>43383.570671296293</v>
      </c>
      <c r="F744" s="98" t="s">
        <v>830</v>
      </c>
      <c r="G744" s="98" t="s">
        <v>90</v>
      </c>
      <c r="H744" s="98" t="s">
        <v>573</v>
      </c>
      <c r="I744" s="98" t="s">
        <v>91</v>
      </c>
      <c r="J744" s="98" t="s">
        <v>1118</v>
      </c>
      <c r="K744" s="98" t="s">
        <v>2847</v>
      </c>
      <c r="L744" s="98" t="s">
        <v>2848</v>
      </c>
      <c r="M744" s="98" t="s">
        <v>793</v>
      </c>
      <c r="N744" s="98" t="s">
        <v>929</v>
      </c>
      <c r="O744" s="98" t="s">
        <v>1241</v>
      </c>
      <c r="P744" s="98"/>
      <c r="Q744" s="98" t="s">
        <v>92</v>
      </c>
      <c r="R744" s="98" t="s">
        <v>544</v>
      </c>
      <c r="S744" s="98" t="s">
        <v>545</v>
      </c>
      <c r="T744" s="98"/>
      <c r="U744" s="98"/>
      <c r="V744" s="98" t="s">
        <v>1254</v>
      </c>
      <c r="W744" s="98" t="s">
        <v>1255</v>
      </c>
      <c r="X744" s="98"/>
      <c r="Y744" s="99">
        <v>43394.500081018516</v>
      </c>
      <c r="Z744" s="106" t="s">
        <v>548</v>
      </c>
      <c r="AA744" s="1" t="str">
        <f>IF(ISNA(VLOOKUP(C744,'Extract -prev'!C:I,6,0)),"Yes",IF(OR(VLOOKUP(C744,'Extract -prev'!C:I,6,0)="Closed",VLOOKUP(C744,'Extract -prev'!C:I,6,0)="Resolved"),"No","Yes"))</f>
        <v>No</v>
      </c>
      <c r="AB744" s="1" t="s">
        <v>548</v>
      </c>
    </row>
    <row r="745" spans="1:28" x14ac:dyDescent="0.25">
      <c r="A745" s="98" t="s">
        <v>676</v>
      </c>
      <c r="B745" s="98" t="s">
        <v>562</v>
      </c>
      <c r="C745" s="98" t="s">
        <v>2849</v>
      </c>
      <c r="D745" s="99">
        <v>43381.951932870368</v>
      </c>
      <c r="E745" s="99">
        <v>43382.564016203702</v>
      </c>
      <c r="F745" s="98" t="s">
        <v>911</v>
      </c>
      <c r="G745" s="98" t="s">
        <v>90</v>
      </c>
      <c r="H745" s="98" t="s">
        <v>573</v>
      </c>
      <c r="I745" s="98" t="s">
        <v>91</v>
      </c>
      <c r="J745" s="98" t="s">
        <v>1118</v>
      </c>
      <c r="K745" s="98" t="s">
        <v>2850</v>
      </c>
      <c r="L745" s="98" t="s">
        <v>2851</v>
      </c>
      <c r="M745" s="98" t="s">
        <v>793</v>
      </c>
      <c r="N745" s="98" t="s">
        <v>40</v>
      </c>
      <c r="O745" s="98" t="s">
        <v>937</v>
      </c>
      <c r="P745" s="98"/>
      <c r="Q745" s="98" t="s">
        <v>92</v>
      </c>
      <c r="R745" s="98" t="s">
        <v>544</v>
      </c>
      <c r="S745" s="98" t="s">
        <v>545</v>
      </c>
      <c r="T745" s="98"/>
      <c r="U745" s="98"/>
      <c r="V745" s="98" t="s">
        <v>1254</v>
      </c>
      <c r="W745" s="98" t="s">
        <v>1255</v>
      </c>
      <c r="X745" s="98"/>
      <c r="Y745" s="99">
        <v>43393.512673611112</v>
      </c>
      <c r="Z745" s="106" t="s">
        <v>548</v>
      </c>
      <c r="AA745" s="1" t="str">
        <f>IF(ISNA(VLOOKUP(C745,'Extract -prev'!C:I,6,0)),"Yes",IF(OR(VLOOKUP(C745,'Extract -prev'!C:I,6,0)="Closed",VLOOKUP(C745,'Extract -prev'!C:I,6,0)="Resolved"),"No","Yes"))</f>
        <v>No</v>
      </c>
      <c r="AB745" s="1" t="s">
        <v>548</v>
      </c>
    </row>
    <row r="746" spans="1:28" x14ac:dyDescent="0.25">
      <c r="A746" s="98" t="s">
        <v>676</v>
      </c>
      <c r="B746" s="98" t="s">
        <v>562</v>
      </c>
      <c r="C746" s="98" t="s">
        <v>2852</v>
      </c>
      <c r="D746" s="99">
        <v>43381.939652777779</v>
      </c>
      <c r="E746" s="99">
        <v>43382.740104166667</v>
      </c>
      <c r="F746" s="98"/>
      <c r="G746" s="98" t="s">
        <v>90</v>
      </c>
      <c r="H746" s="98" t="s">
        <v>573</v>
      </c>
      <c r="I746" s="98" t="s">
        <v>91</v>
      </c>
      <c r="J746" s="98" t="s">
        <v>1118</v>
      </c>
      <c r="K746" s="98" t="s">
        <v>2853</v>
      </c>
      <c r="L746" s="98" t="s">
        <v>2854</v>
      </c>
      <c r="M746" s="98" t="s">
        <v>793</v>
      </c>
      <c r="N746" s="98" t="s">
        <v>929</v>
      </c>
      <c r="O746" s="98" t="s">
        <v>1214</v>
      </c>
      <c r="P746" s="98"/>
      <c r="Q746" s="98" t="s">
        <v>92</v>
      </c>
      <c r="R746" s="98" t="s">
        <v>544</v>
      </c>
      <c r="S746" s="98" t="s">
        <v>545</v>
      </c>
      <c r="T746" s="98"/>
      <c r="U746" s="98"/>
      <c r="V746" s="98" t="s">
        <v>1254</v>
      </c>
      <c r="W746" s="98" t="s">
        <v>1255</v>
      </c>
      <c r="X746" s="98"/>
      <c r="Y746" s="99">
        <v>43393.512592592589</v>
      </c>
      <c r="Z746" s="106" t="s">
        <v>548</v>
      </c>
      <c r="AA746" s="1" t="str">
        <f>IF(ISNA(VLOOKUP(C746,'Extract -prev'!C:I,6,0)),"Yes",IF(OR(VLOOKUP(C746,'Extract -prev'!C:I,6,0)="Closed",VLOOKUP(C746,'Extract -prev'!C:I,6,0)="Resolved"),"No","Yes"))</f>
        <v>No</v>
      </c>
      <c r="AB746" s="1" t="s">
        <v>548</v>
      </c>
    </row>
    <row r="747" spans="1:28" x14ac:dyDescent="0.25">
      <c r="A747" s="98" t="s">
        <v>676</v>
      </c>
      <c r="B747" s="98" t="s">
        <v>562</v>
      </c>
      <c r="C747" s="98" t="s">
        <v>2855</v>
      </c>
      <c r="D747" s="99">
        <v>43381.947870370372</v>
      </c>
      <c r="E747" s="99">
        <v>43382.678657407407</v>
      </c>
      <c r="F747" s="98" t="s">
        <v>843</v>
      </c>
      <c r="G747" s="98" t="s">
        <v>90</v>
      </c>
      <c r="H747" s="98" t="s">
        <v>573</v>
      </c>
      <c r="I747" s="98" t="s">
        <v>91</v>
      </c>
      <c r="J747" s="98" t="s">
        <v>1118</v>
      </c>
      <c r="K747" s="98" t="s">
        <v>2856</v>
      </c>
      <c r="L747" s="98" t="s">
        <v>2857</v>
      </c>
      <c r="M747" s="98" t="s">
        <v>793</v>
      </c>
      <c r="N747" s="98" t="s">
        <v>41</v>
      </c>
      <c r="O747" s="98" t="s">
        <v>927</v>
      </c>
      <c r="P747" s="98"/>
      <c r="Q747" s="98" t="s">
        <v>92</v>
      </c>
      <c r="R747" s="98" t="s">
        <v>544</v>
      </c>
      <c r="S747" s="98" t="s">
        <v>545</v>
      </c>
      <c r="T747" s="98"/>
      <c r="U747" s="98"/>
      <c r="V747" s="98" t="s">
        <v>1254</v>
      </c>
      <c r="W747" s="98" t="s">
        <v>1255</v>
      </c>
      <c r="X747" s="98"/>
      <c r="Y747" s="99">
        <v>43393.513738425929</v>
      </c>
      <c r="Z747" s="106" t="s">
        <v>548</v>
      </c>
      <c r="AA747" s="1" t="str">
        <f>IF(ISNA(VLOOKUP(C747,'Extract -prev'!C:I,6,0)),"Yes",IF(OR(VLOOKUP(C747,'Extract -prev'!C:I,6,0)="Closed",VLOOKUP(C747,'Extract -prev'!C:I,6,0)="Resolved"),"No","Yes"))</f>
        <v>No</v>
      </c>
      <c r="AB747" s="1" t="s">
        <v>548</v>
      </c>
    </row>
    <row r="748" spans="1:28" x14ac:dyDescent="0.25">
      <c r="A748" s="98" t="s">
        <v>676</v>
      </c>
      <c r="B748" s="98" t="s">
        <v>562</v>
      </c>
      <c r="C748" s="98" t="s">
        <v>2858</v>
      </c>
      <c r="D748" s="99">
        <v>43381.943483796298</v>
      </c>
      <c r="E748" s="99">
        <v>43382.746423611112</v>
      </c>
      <c r="F748" s="98" t="s">
        <v>916</v>
      </c>
      <c r="G748" s="98" t="s">
        <v>90</v>
      </c>
      <c r="H748" s="98" t="s">
        <v>573</v>
      </c>
      <c r="I748" s="98" t="s">
        <v>91</v>
      </c>
      <c r="J748" s="98" t="s">
        <v>1118</v>
      </c>
      <c r="K748" s="98" t="s">
        <v>2859</v>
      </c>
      <c r="L748" s="98" t="s">
        <v>2860</v>
      </c>
      <c r="M748" s="98" t="s">
        <v>793</v>
      </c>
      <c r="N748" s="98" t="s">
        <v>40</v>
      </c>
      <c r="O748" s="98" t="s">
        <v>602</v>
      </c>
      <c r="P748" s="98"/>
      <c r="Q748" s="98" t="s">
        <v>92</v>
      </c>
      <c r="R748" s="98" t="s">
        <v>544</v>
      </c>
      <c r="S748" s="98" t="s">
        <v>545</v>
      </c>
      <c r="T748" s="98"/>
      <c r="U748" s="98"/>
      <c r="V748" s="98" t="s">
        <v>1254</v>
      </c>
      <c r="W748" s="98" t="s">
        <v>1255</v>
      </c>
      <c r="X748" s="98"/>
      <c r="Y748" s="99">
        <v>43393.513668981483</v>
      </c>
      <c r="Z748" s="106" t="s">
        <v>548</v>
      </c>
      <c r="AA748" s="1" t="str">
        <f>IF(ISNA(VLOOKUP(C748,'Extract -prev'!C:I,6,0)),"Yes",IF(OR(VLOOKUP(C748,'Extract -prev'!C:I,6,0)="Closed",VLOOKUP(C748,'Extract -prev'!C:I,6,0)="Resolved"),"No","Yes"))</f>
        <v>No</v>
      </c>
      <c r="AB748" s="1" t="s">
        <v>548</v>
      </c>
    </row>
    <row r="749" spans="1:28" x14ac:dyDescent="0.25">
      <c r="A749" s="98" t="s">
        <v>676</v>
      </c>
      <c r="B749" s="98" t="s">
        <v>562</v>
      </c>
      <c r="C749" s="98" t="s">
        <v>2861</v>
      </c>
      <c r="D749" s="99">
        <v>43381.943437499998</v>
      </c>
      <c r="E749" s="99">
        <v>43382.741342592592</v>
      </c>
      <c r="F749" s="98" t="s">
        <v>1100</v>
      </c>
      <c r="G749" s="98" t="s">
        <v>90</v>
      </c>
      <c r="H749" s="98" t="s">
        <v>573</v>
      </c>
      <c r="I749" s="98" t="s">
        <v>91</v>
      </c>
      <c r="J749" s="98" t="s">
        <v>1118</v>
      </c>
      <c r="K749" s="98" t="s">
        <v>2862</v>
      </c>
      <c r="L749" s="98" t="s">
        <v>2863</v>
      </c>
      <c r="M749" s="98" t="s">
        <v>793</v>
      </c>
      <c r="N749" s="98" t="s">
        <v>929</v>
      </c>
      <c r="O749" s="98" t="s">
        <v>2152</v>
      </c>
      <c r="P749" s="98"/>
      <c r="Q749" s="98" t="s">
        <v>92</v>
      </c>
      <c r="R749" s="98" t="s">
        <v>544</v>
      </c>
      <c r="S749" s="98" t="s">
        <v>545</v>
      </c>
      <c r="T749" s="98"/>
      <c r="U749" s="98"/>
      <c r="V749" s="98" t="s">
        <v>2864</v>
      </c>
      <c r="W749" s="98" t="s">
        <v>2865</v>
      </c>
      <c r="X749" s="98"/>
      <c r="Y749" s="99">
        <v>43393.51116898148</v>
      </c>
      <c r="Z749" s="106" t="s">
        <v>548</v>
      </c>
      <c r="AA749" s="1" t="str">
        <f>IF(ISNA(VLOOKUP(C749,'Extract -prev'!C:I,6,0)),"Yes",IF(OR(VLOOKUP(C749,'Extract -prev'!C:I,6,0)="Closed",VLOOKUP(C749,'Extract -prev'!C:I,6,0)="Resolved"),"No","Yes"))</f>
        <v>No</v>
      </c>
      <c r="AB749" s="1" t="s">
        <v>548</v>
      </c>
    </row>
    <row r="750" spans="1:28" x14ac:dyDescent="0.25">
      <c r="A750" s="98" t="s">
        <v>676</v>
      </c>
      <c r="B750" s="98" t="s">
        <v>562</v>
      </c>
      <c r="C750" s="98" t="s">
        <v>2866</v>
      </c>
      <c r="D750" s="99">
        <v>43381.936828703707</v>
      </c>
      <c r="E750" s="99">
        <v>43382.672719907408</v>
      </c>
      <c r="F750" s="98" t="s">
        <v>872</v>
      </c>
      <c r="G750" s="98" t="s">
        <v>90</v>
      </c>
      <c r="H750" s="98" t="s">
        <v>573</v>
      </c>
      <c r="I750" s="98" t="s">
        <v>91</v>
      </c>
      <c r="J750" s="98" t="s">
        <v>1118</v>
      </c>
      <c r="K750" s="98" t="s">
        <v>2867</v>
      </c>
      <c r="L750" s="98" t="s">
        <v>2868</v>
      </c>
      <c r="M750" s="98" t="s">
        <v>793</v>
      </c>
      <c r="N750" s="98" t="s">
        <v>41</v>
      </c>
      <c r="O750" s="98" t="s">
        <v>1005</v>
      </c>
      <c r="P750" s="98"/>
      <c r="Q750" s="98" t="s">
        <v>92</v>
      </c>
      <c r="R750" s="98" t="s">
        <v>544</v>
      </c>
      <c r="S750" s="98" t="s">
        <v>545</v>
      </c>
      <c r="T750" s="98"/>
      <c r="U750" s="98"/>
      <c r="V750" s="98" t="s">
        <v>1254</v>
      </c>
      <c r="W750" s="98" t="s">
        <v>1255</v>
      </c>
      <c r="X750" s="98"/>
      <c r="Y750" s="99">
        <v>43393.512523148151</v>
      </c>
      <c r="Z750" s="106" t="s">
        <v>548</v>
      </c>
      <c r="AA750" s="1" t="str">
        <f>IF(ISNA(VLOOKUP(C750,'Extract -prev'!C:I,6,0)),"Yes",IF(OR(VLOOKUP(C750,'Extract -prev'!C:I,6,0)="Closed",VLOOKUP(C750,'Extract -prev'!C:I,6,0)="Resolved"),"No","Yes"))</f>
        <v>No</v>
      </c>
      <c r="AB750" s="1" t="s">
        <v>548</v>
      </c>
    </row>
    <row r="751" spans="1:28" x14ac:dyDescent="0.25">
      <c r="A751" s="98" t="s">
        <v>676</v>
      </c>
      <c r="B751" s="98" t="s">
        <v>562</v>
      </c>
      <c r="C751" s="98" t="s">
        <v>2869</v>
      </c>
      <c r="D751" s="99">
        <v>43381.933680555558</v>
      </c>
      <c r="E751" s="99">
        <v>43382.971342592595</v>
      </c>
      <c r="F751" s="98" t="s">
        <v>1493</v>
      </c>
      <c r="G751" s="98" t="s">
        <v>90</v>
      </c>
      <c r="H751" s="98" t="s">
        <v>573</v>
      </c>
      <c r="I751" s="98" t="s">
        <v>91</v>
      </c>
      <c r="J751" s="98" t="s">
        <v>1118</v>
      </c>
      <c r="K751" s="98" t="s">
        <v>2870</v>
      </c>
      <c r="L751" s="98" t="s">
        <v>2871</v>
      </c>
      <c r="M751" s="98" t="s">
        <v>793</v>
      </c>
      <c r="N751" s="98" t="s">
        <v>40</v>
      </c>
      <c r="O751" s="98" t="s">
        <v>602</v>
      </c>
      <c r="P751" s="98"/>
      <c r="Q751" s="98" t="s">
        <v>92</v>
      </c>
      <c r="R751" s="98" t="s">
        <v>544</v>
      </c>
      <c r="S751" s="98" t="s">
        <v>545</v>
      </c>
      <c r="T751" s="98"/>
      <c r="U751" s="98"/>
      <c r="V751" s="98" t="s">
        <v>2872</v>
      </c>
      <c r="W751" s="98" t="s">
        <v>2873</v>
      </c>
      <c r="X751" s="98"/>
      <c r="Y751" s="99">
        <v>43393.512442129628</v>
      </c>
      <c r="Z751" s="106" t="s">
        <v>548</v>
      </c>
      <c r="AA751" s="1" t="str">
        <f>IF(ISNA(VLOOKUP(C751,'Extract -prev'!C:I,6,0)),"Yes",IF(OR(VLOOKUP(C751,'Extract -prev'!C:I,6,0)="Closed",VLOOKUP(C751,'Extract -prev'!C:I,6,0)="Resolved"),"No","Yes"))</f>
        <v>No</v>
      </c>
      <c r="AB751" s="1" t="s">
        <v>548</v>
      </c>
    </row>
    <row r="752" spans="1:28" x14ac:dyDescent="0.25">
      <c r="A752" s="98" t="s">
        <v>676</v>
      </c>
      <c r="B752" s="98" t="s">
        <v>562</v>
      </c>
      <c r="C752" s="98" t="s">
        <v>2874</v>
      </c>
      <c r="D752" s="99">
        <v>43381.871099537035</v>
      </c>
      <c r="E752" s="99">
        <v>43382.736840277779</v>
      </c>
      <c r="F752" s="98" t="s">
        <v>933</v>
      </c>
      <c r="G752" s="98" t="s">
        <v>90</v>
      </c>
      <c r="H752" s="98" t="s">
        <v>573</v>
      </c>
      <c r="I752" s="98" t="s">
        <v>91</v>
      </c>
      <c r="J752" s="98" t="s">
        <v>1118</v>
      </c>
      <c r="K752" s="98" t="s">
        <v>2875</v>
      </c>
      <c r="L752" s="98" t="s">
        <v>2876</v>
      </c>
      <c r="M752" s="98" t="s">
        <v>793</v>
      </c>
      <c r="N752" s="98" t="s">
        <v>40</v>
      </c>
      <c r="O752" s="98" t="s">
        <v>945</v>
      </c>
      <c r="P752" s="98"/>
      <c r="Q752" s="98" t="s">
        <v>92</v>
      </c>
      <c r="R752" s="98" t="s">
        <v>544</v>
      </c>
      <c r="S752" s="98" t="s">
        <v>545</v>
      </c>
      <c r="T752" s="98"/>
      <c r="U752" s="98"/>
      <c r="V752" s="98" t="s">
        <v>1342</v>
      </c>
      <c r="W752" s="98" t="s">
        <v>1343</v>
      </c>
      <c r="X752" s="98"/>
      <c r="Y752" s="99">
        <v>43393.510069444441</v>
      </c>
      <c r="Z752" s="106" t="s">
        <v>548</v>
      </c>
      <c r="AA752" s="1" t="str">
        <f>IF(ISNA(VLOOKUP(C752,'Extract -prev'!C:I,6,0)),"Yes",IF(OR(VLOOKUP(C752,'Extract -prev'!C:I,6,0)="Closed",VLOOKUP(C752,'Extract -prev'!C:I,6,0)="Resolved"),"No","Yes"))</f>
        <v>No</v>
      </c>
      <c r="AB752" s="1" t="s">
        <v>548</v>
      </c>
    </row>
    <row r="753" spans="1:28" x14ac:dyDescent="0.25">
      <c r="A753" s="98" t="s">
        <v>676</v>
      </c>
      <c r="B753" s="98" t="s">
        <v>562</v>
      </c>
      <c r="C753" s="98" t="s">
        <v>3017</v>
      </c>
      <c r="D753" s="99">
        <v>43381.874305555553</v>
      </c>
      <c r="E753" s="99">
        <v>43384.533530092594</v>
      </c>
      <c r="F753" s="98" t="s">
        <v>833</v>
      </c>
      <c r="G753" s="98" t="s">
        <v>90</v>
      </c>
      <c r="H753" s="98" t="s">
        <v>573</v>
      </c>
      <c r="I753" s="98" t="s">
        <v>91</v>
      </c>
      <c r="J753" s="98" t="s">
        <v>1118</v>
      </c>
      <c r="K753" s="98" t="s">
        <v>3018</v>
      </c>
      <c r="L753" s="98" t="s">
        <v>3192</v>
      </c>
      <c r="M753" s="98" t="s">
        <v>793</v>
      </c>
      <c r="N753" s="98" t="s">
        <v>40</v>
      </c>
      <c r="O753" s="98" t="s">
        <v>2667</v>
      </c>
      <c r="P753" s="98"/>
      <c r="Q753" s="98" t="s">
        <v>92</v>
      </c>
      <c r="R753" s="98" t="s">
        <v>544</v>
      </c>
      <c r="S753" s="98" t="s">
        <v>545</v>
      </c>
      <c r="T753" s="98"/>
      <c r="U753" s="98"/>
      <c r="V753" s="98" t="s">
        <v>1103</v>
      </c>
      <c r="W753" s="98" t="s">
        <v>1361</v>
      </c>
      <c r="X753" s="98"/>
      <c r="Y753" s="99">
        <v>43395.49726851852</v>
      </c>
      <c r="Z753" s="106" t="s">
        <v>548</v>
      </c>
      <c r="AA753" s="1" t="str">
        <f>IF(ISNA(VLOOKUP(C753,'Extract -prev'!C:I,6,0)),"Yes",IF(OR(VLOOKUP(C753,'Extract -prev'!C:I,6,0)="Closed",VLOOKUP(C753,'Extract -prev'!C:I,6,0)="Resolved"),"No","Yes"))</f>
        <v>No</v>
      </c>
      <c r="AB753" s="1" t="s">
        <v>548</v>
      </c>
    </row>
    <row r="754" spans="1:28" x14ac:dyDescent="0.25">
      <c r="A754" s="98" t="s">
        <v>676</v>
      </c>
      <c r="B754" s="98" t="s">
        <v>562</v>
      </c>
      <c r="C754" s="98" t="s">
        <v>2668</v>
      </c>
      <c r="D754" s="99">
        <v>43381.841851851852</v>
      </c>
      <c r="E754" s="99">
        <v>43382.645266203705</v>
      </c>
      <c r="F754" s="98" t="s">
        <v>1196</v>
      </c>
      <c r="G754" s="98" t="s">
        <v>90</v>
      </c>
      <c r="H754" s="98" t="s">
        <v>573</v>
      </c>
      <c r="I754" s="98" t="s">
        <v>91</v>
      </c>
      <c r="J754" s="98" t="s">
        <v>1118</v>
      </c>
      <c r="K754" s="98" t="s">
        <v>2669</v>
      </c>
      <c r="L754" s="98" t="s">
        <v>2877</v>
      </c>
      <c r="M754" s="98" t="s">
        <v>793</v>
      </c>
      <c r="N754" s="98" t="s">
        <v>41</v>
      </c>
      <c r="O754" s="98" t="s">
        <v>927</v>
      </c>
      <c r="P754" s="98"/>
      <c r="Q754" s="98" t="s">
        <v>92</v>
      </c>
      <c r="R754" s="98" t="s">
        <v>544</v>
      </c>
      <c r="S754" s="98" t="s">
        <v>545</v>
      </c>
      <c r="T754" s="98"/>
      <c r="U754" s="98"/>
      <c r="V754" s="98" t="s">
        <v>1098</v>
      </c>
      <c r="W754" s="98" t="s">
        <v>1099</v>
      </c>
      <c r="X754" s="98"/>
      <c r="Y754" s="99">
        <v>43393.508043981485</v>
      </c>
      <c r="Z754" s="106" t="s">
        <v>548</v>
      </c>
      <c r="AA754" s="1" t="str">
        <f>IF(ISNA(VLOOKUP(C754,'Extract -prev'!C:I,6,0)),"Yes",IF(OR(VLOOKUP(C754,'Extract -prev'!C:I,6,0)="Closed",VLOOKUP(C754,'Extract -prev'!C:I,6,0)="Resolved"),"No","Yes"))</f>
        <v>No</v>
      </c>
      <c r="AB754" s="1" t="s">
        <v>548</v>
      </c>
    </row>
    <row r="755" spans="1:28" x14ac:dyDescent="0.25">
      <c r="A755" s="98" t="s">
        <v>676</v>
      </c>
      <c r="B755" s="98" t="s">
        <v>562</v>
      </c>
      <c r="C755" s="98" t="s">
        <v>2670</v>
      </c>
      <c r="D755" s="99">
        <v>43381.851979166669</v>
      </c>
      <c r="E755" s="99">
        <v>43382.552916666667</v>
      </c>
      <c r="F755" s="98" t="s">
        <v>911</v>
      </c>
      <c r="G755" s="98" t="s">
        <v>90</v>
      </c>
      <c r="H755" s="98" t="s">
        <v>573</v>
      </c>
      <c r="I755" s="98" t="s">
        <v>91</v>
      </c>
      <c r="J755" s="98" t="s">
        <v>1118</v>
      </c>
      <c r="K755" s="98" t="s">
        <v>2671</v>
      </c>
      <c r="L755" s="98" t="s">
        <v>2878</v>
      </c>
      <c r="M755" s="98"/>
      <c r="N755" s="98"/>
      <c r="O755" s="98"/>
      <c r="P755" s="98"/>
      <c r="Q755" s="98" t="s">
        <v>92</v>
      </c>
      <c r="R755" s="98" t="s">
        <v>544</v>
      </c>
      <c r="S755" s="98" t="s">
        <v>545</v>
      </c>
      <c r="T755" s="98"/>
      <c r="U755" s="98"/>
      <c r="V755" s="98" t="s">
        <v>1429</v>
      </c>
      <c r="W755" s="98" t="s">
        <v>1430</v>
      </c>
      <c r="X755" s="98"/>
      <c r="Y755" s="99">
        <v>43393.509768518517</v>
      </c>
      <c r="Z755" s="106" t="s">
        <v>548</v>
      </c>
      <c r="AA755" s="1" t="str">
        <f>IF(ISNA(VLOOKUP(C755,'Extract -prev'!C:I,6,0)),"Yes",IF(OR(VLOOKUP(C755,'Extract -prev'!C:I,6,0)="Closed",VLOOKUP(C755,'Extract -prev'!C:I,6,0)="Resolved"),"No","Yes"))</f>
        <v>No</v>
      </c>
      <c r="AB755" s="1" t="s">
        <v>548</v>
      </c>
    </row>
    <row r="756" spans="1:28" x14ac:dyDescent="0.25">
      <c r="A756" s="98" t="s">
        <v>676</v>
      </c>
      <c r="B756" s="98" t="s">
        <v>562</v>
      </c>
      <c r="C756" s="98" t="s">
        <v>2672</v>
      </c>
      <c r="D756" s="99">
        <v>43381.841157407405</v>
      </c>
      <c r="E756" s="99">
        <v>43382.549062500002</v>
      </c>
      <c r="F756" s="98" t="s">
        <v>911</v>
      </c>
      <c r="G756" s="98" t="s">
        <v>90</v>
      </c>
      <c r="H756" s="98" t="s">
        <v>573</v>
      </c>
      <c r="I756" s="98" t="s">
        <v>91</v>
      </c>
      <c r="J756" s="98" t="s">
        <v>1118</v>
      </c>
      <c r="K756" s="98" t="s">
        <v>2673</v>
      </c>
      <c r="L756" s="98" t="s">
        <v>2879</v>
      </c>
      <c r="M756" s="98" t="s">
        <v>793</v>
      </c>
      <c r="N756" s="98" t="s">
        <v>41</v>
      </c>
      <c r="O756" s="98" t="s">
        <v>934</v>
      </c>
      <c r="P756" s="98"/>
      <c r="Q756" s="98" t="s">
        <v>92</v>
      </c>
      <c r="R756" s="98" t="s">
        <v>544</v>
      </c>
      <c r="S756" s="98" t="s">
        <v>545</v>
      </c>
      <c r="T756" s="98"/>
      <c r="U756" s="98"/>
      <c r="V756" s="98" t="s">
        <v>1311</v>
      </c>
      <c r="W756" s="98" t="s">
        <v>1312</v>
      </c>
      <c r="X756" s="98"/>
      <c r="Y756" s="99">
        <v>43393.509629629632</v>
      </c>
      <c r="Z756" s="106" t="s">
        <v>548</v>
      </c>
      <c r="AA756" s="1" t="str">
        <f>IF(ISNA(VLOOKUP(C756,'Extract -prev'!C:I,6,0)),"Yes",IF(OR(VLOOKUP(C756,'Extract -prev'!C:I,6,0)="Closed",VLOOKUP(C756,'Extract -prev'!C:I,6,0)="Resolved"),"No","Yes"))</f>
        <v>No</v>
      </c>
      <c r="AB756" s="1" t="s">
        <v>548</v>
      </c>
    </row>
    <row r="757" spans="1:28" x14ac:dyDescent="0.25">
      <c r="A757" s="98" t="s">
        <v>676</v>
      </c>
      <c r="B757" s="98" t="s">
        <v>562</v>
      </c>
      <c r="C757" s="98" t="s">
        <v>2674</v>
      </c>
      <c r="D757" s="99">
        <v>43381.819328703707</v>
      </c>
      <c r="E757" s="99">
        <v>43382.748912037037</v>
      </c>
      <c r="F757" s="98"/>
      <c r="G757" s="98" t="s">
        <v>90</v>
      </c>
      <c r="H757" s="98" t="s">
        <v>573</v>
      </c>
      <c r="I757" s="98" t="s">
        <v>91</v>
      </c>
      <c r="J757" s="98" t="s">
        <v>1118</v>
      </c>
      <c r="K757" s="98" t="s">
        <v>2675</v>
      </c>
      <c r="L757" s="98" t="s">
        <v>2880</v>
      </c>
      <c r="M757" s="98" t="s">
        <v>793</v>
      </c>
      <c r="N757" s="98" t="s">
        <v>41</v>
      </c>
      <c r="O757" s="98" t="s">
        <v>934</v>
      </c>
      <c r="P757" s="98"/>
      <c r="Q757" s="98" t="s">
        <v>92</v>
      </c>
      <c r="R757" s="98" t="s">
        <v>544</v>
      </c>
      <c r="S757" s="98" t="s">
        <v>545</v>
      </c>
      <c r="T757" s="98"/>
      <c r="U757" s="98"/>
      <c r="V757" s="98" t="s">
        <v>966</v>
      </c>
      <c r="W757" s="98" t="s">
        <v>967</v>
      </c>
      <c r="X757" s="98"/>
      <c r="Y757" s="99">
        <v>43393.509317129632</v>
      </c>
      <c r="Z757" s="106" t="s">
        <v>548</v>
      </c>
      <c r="AA757" s="1" t="str">
        <f>IF(ISNA(VLOOKUP(C757,'Extract -prev'!C:I,6,0)),"Yes",IF(OR(VLOOKUP(C757,'Extract -prev'!C:I,6,0)="Closed",VLOOKUP(C757,'Extract -prev'!C:I,6,0)="Resolved"),"No","Yes"))</f>
        <v>No</v>
      </c>
      <c r="AB757" s="1" t="s">
        <v>548</v>
      </c>
    </row>
    <row r="758" spans="1:28" x14ac:dyDescent="0.25">
      <c r="A758" s="98" t="s">
        <v>676</v>
      </c>
      <c r="B758" s="98" t="s">
        <v>562</v>
      </c>
      <c r="C758" s="98" t="s">
        <v>2676</v>
      </c>
      <c r="D758" s="99">
        <v>43381.832175925927</v>
      </c>
      <c r="E758" s="99">
        <v>43382.623553240737</v>
      </c>
      <c r="F758" s="98" t="s">
        <v>910</v>
      </c>
      <c r="G758" s="98" t="s">
        <v>90</v>
      </c>
      <c r="H758" s="98" t="s">
        <v>573</v>
      </c>
      <c r="I758" s="98" t="s">
        <v>91</v>
      </c>
      <c r="J758" s="98" t="s">
        <v>1118</v>
      </c>
      <c r="K758" s="98" t="s">
        <v>2677</v>
      </c>
      <c r="L758" s="98" t="s">
        <v>2881</v>
      </c>
      <c r="M758" s="98" t="s">
        <v>793</v>
      </c>
      <c r="N758" s="98" t="s">
        <v>40</v>
      </c>
      <c r="O758" s="98" t="s">
        <v>932</v>
      </c>
      <c r="P758" s="98"/>
      <c r="Q758" s="98" t="s">
        <v>92</v>
      </c>
      <c r="R758" s="98" t="s">
        <v>544</v>
      </c>
      <c r="S758" s="98" t="s">
        <v>545</v>
      </c>
      <c r="T758" s="98"/>
      <c r="U758" s="98"/>
      <c r="V758" s="98" t="s">
        <v>1180</v>
      </c>
      <c r="W758" s="98" t="s">
        <v>963</v>
      </c>
      <c r="X758" s="98"/>
      <c r="Y758" s="99">
        <v>43393.507893518516</v>
      </c>
      <c r="Z758" s="106" t="s">
        <v>548</v>
      </c>
      <c r="AA758" s="1" t="str">
        <f>IF(ISNA(VLOOKUP(C758,'Extract -prev'!C:I,6,0)),"Yes",IF(OR(VLOOKUP(C758,'Extract -prev'!C:I,6,0)="Closed",VLOOKUP(C758,'Extract -prev'!C:I,6,0)="Resolved"),"No","Yes"))</f>
        <v>No</v>
      </c>
      <c r="AB758" s="1" t="s">
        <v>548</v>
      </c>
    </row>
    <row r="759" spans="1:28" x14ac:dyDescent="0.25">
      <c r="A759" s="98" t="s">
        <v>676</v>
      </c>
      <c r="B759" s="98" t="s">
        <v>562</v>
      </c>
      <c r="C759" s="98" t="s">
        <v>2589</v>
      </c>
      <c r="D759" s="99">
        <v>43381.83011574074</v>
      </c>
      <c r="E759" s="99">
        <v>43381.831655092596</v>
      </c>
      <c r="F759" s="98"/>
      <c r="G759" s="98" t="s">
        <v>90</v>
      </c>
      <c r="H759" s="98" t="s">
        <v>943</v>
      </c>
      <c r="I759" s="98" t="s">
        <v>91</v>
      </c>
      <c r="J759" s="98" t="s">
        <v>1118</v>
      </c>
      <c r="K759" s="98" t="s">
        <v>2590</v>
      </c>
      <c r="L759" s="98"/>
      <c r="M759" s="98"/>
      <c r="N759" s="98"/>
      <c r="O759" s="98"/>
      <c r="P759" s="98"/>
      <c r="Q759" s="98" t="s">
        <v>92</v>
      </c>
      <c r="R759" s="98" t="s">
        <v>544</v>
      </c>
      <c r="S759" s="98" t="s">
        <v>545</v>
      </c>
      <c r="T759" s="98"/>
      <c r="U759" s="98"/>
      <c r="V759" s="98" t="s">
        <v>966</v>
      </c>
      <c r="W759" s="98" t="s">
        <v>967</v>
      </c>
      <c r="X759" s="98"/>
      <c r="Y759" s="99">
        <v>43381.83184027778</v>
      </c>
      <c r="Z759" s="106" t="s">
        <v>548</v>
      </c>
      <c r="AA759" s="1"/>
      <c r="AB759" s="1" t="s">
        <v>548</v>
      </c>
    </row>
    <row r="760" spans="1:28" x14ac:dyDescent="0.25">
      <c r="A760" s="98" t="s">
        <v>676</v>
      </c>
      <c r="B760" s="98" t="s">
        <v>562</v>
      </c>
      <c r="C760" s="98" t="s">
        <v>2678</v>
      </c>
      <c r="D760" s="99">
        <v>43381.823865740742</v>
      </c>
      <c r="E760" s="99">
        <v>43382.692256944443</v>
      </c>
      <c r="F760" s="98" t="s">
        <v>843</v>
      </c>
      <c r="G760" s="98" t="s">
        <v>90</v>
      </c>
      <c r="H760" s="98" t="s">
        <v>573</v>
      </c>
      <c r="I760" s="98" t="s">
        <v>91</v>
      </c>
      <c r="J760" s="98" t="s">
        <v>1118</v>
      </c>
      <c r="K760" s="98" t="s">
        <v>2679</v>
      </c>
      <c r="L760" s="98" t="s">
        <v>2882</v>
      </c>
      <c r="M760" s="98" t="s">
        <v>793</v>
      </c>
      <c r="N760" s="98" t="s">
        <v>40</v>
      </c>
      <c r="O760" s="98" t="s">
        <v>732</v>
      </c>
      <c r="P760" s="98"/>
      <c r="Q760" s="98" t="s">
        <v>92</v>
      </c>
      <c r="R760" s="98" t="s">
        <v>544</v>
      </c>
      <c r="S760" s="98" t="s">
        <v>545</v>
      </c>
      <c r="T760" s="98"/>
      <c r="U760" s="98"/>
      <c r="V760" s="98" t="s">
        <v>966</v>
      </c>
      <c r="W760" s="98" t="s">
        <v>967</v>
      </c>
      <c r="X760" s="98"/>
      <c r="Y760" s="99">
        <v>43393.507824074077</v>
      </c>
      <c r="Z760" s="106" t="s">
        <v>548</v>
      </c>
      <c r="AA760" s="1" t="str">
        <f>IF(ISNA(VLOOKUP(C760,'Extract -prev'!C:I,6,0)),"Yes",IF(OR(VLOOKUP(C760,'Extract -prev'!C:I,6,0)="Closed",VLOOKUP(C760,'Extract -prev'!C:I,6,0)="Resolved"),"No","Yes"))</f>
        <v>No</v>
      </c>
      <c r="AB760" s="1" t="s">
        <v>548</v>
      </c>
    </row>
    <row r="761" spans="1:28" x14ac:dyDescent="0.25">
      <c r="A761" s="98" t="s">
        <v>676</v>
      </c>
      <c r="B761" s="98" t="s">
        <v>562</v>
      </c>
      <c r="C761" s="98" t="s">
        <v>2883</v>
      </c>
      <c r="D761" s="99">
        <v>43381.888229166667</v>
      </c>
      <c r="E761" s="99">
        <v>43382.705138888887</v>
      </c>
      <c r="F761" s="98" t="s">
        <v>1100</v>
      </c>
      <c r="G761" s="98" t="s">
        <v>90</v>
      </c>
      <c r="H761" s="98" t="s">
        <v>573</v>
      </c>
      <c r="I761" s="98" t="s">
        <v>91</v>
      </c>
      <c r="J761" s="98" t="s">
        <v>1118</v>
      </c>
      <c r="K761" s="98" t="s">
        <v>2884</v>
      </c>
      <c r="L761" s="98" t="s">
        <v>2885</v>
      </c>
      <c r="M761" s="98" t="s">
        <v>793</v>
      </c>
      <c r="N761" s="98" t="s">
        <v>41</v>
      </c>
      <c r="O761" s="98" t="s">
        <v>2886</v>
      </c>
      <c r="P761" s="98"/>
      <c r="Q761" s="98" t="s">
        <v>92</v>
      </c>
      <c r="R761" s="98" t="s">
        <v>544</v>
      </c>
      <c r="S761" s="98" t="s">
        <v>545</v>
      </c>
      <c r="T761" s="98"/>
      <c r="U761" s="98"/>
      <c r="V761" s="98" t="s">
        <v>1254</v>
      </c>
      <c r="W761" s="98" t="s">
        <v>1255</v>
      </c>
      <c r="X761" s="98"/>
      <c r="Y761" s="99">
        <v>43393.512002314812</v>
      </c>
      <c r="Z761" s="106" t="s">
        <v>548</v>
      </c>
      <c r="AA761" s="1" t="str">
        <f>IF(ISNA(VLOOKUP(C761,'Extract -prev'!C:I,6,0)),"Yes",IF(OR(VLOOKUP(C761,'Extract -prev'!C:I,6,0)="Closed",VLOOKUP(C761,'Extract -prev'!C:I,6,0)="Resolved"),"No","Yes"))</f>
        <v>No</v>
      </c>
      <c r="AB761" s="1" t="s">
        <v>548</v>
      </c>
    </row>
    <row r="762" spans="1:28" x14ac:dyDescent="0.25">
      <c r="A762" s="98" t="s">
        <v>676</v>
      </c>
      <c r="B762" s="98" t="s">
        <v>562</v>
      </c>
      <c r="C762" s="98" t="s">
        <v>2887</v>
      </c>
      <c r="D762" s="99">
        <v>43381.885474537034</v>
      </c>
      <c r="E762" s="99">
        <v>43382.605196759258</v>
      </c>
      <c r="F762" s="98" t="s">
        <v>872</v>
      </c>
      <c r="G762" s="98" t="s">
        <v>90</v>
      </c>
      <c r="H762" s="98" t="s">
        <v>573</v>
      </c>
      <c r="I762" s="98" t="s">
        <v>91</v>
      </c>
      <c r="J762" s="98" t="s">
        <v>1118</v>
      </c>
      <c r="K762" s="98" t="s">
        <v>2888</v>
      </c>
      <c r="L762" s="98" t="s">
        <v>2889</v>
      </c>
      <c r="M762" s="98" t="s">
        <v>793</v>
      </c>
      <c r="N762" s="98" t="s">
        <v>1372</v>
      </c>
      <c r="O762" s="98" t="s">
        <v>932</v>
      </c>
      <c r="P762" s="98"/>
      <c r="Q762" s="98" t="s">
        <v>92</v>
      </c>
      <c r="R762" s="98" t="s">
        <v>544</v>
      </c>
      <c r="S762" s="98" t="s">
        <v>545</v>
      </c>
      <c r="T762" s="98"/>
      <c r="U762" s="98"/>
      <c r="V762" s="98" t="s">
        <v>1254</v>
      </c>
      <c r="W762" s="98" t="s">
        <v>1255</v>
      </c>
      <c r="X762" s="98"/>
      <c r="Y762" s="99">
        <v>43393.511921296296</v>
      </c>
      <c r="Z762" s="106" t="s">
        <v>548</v>
      </c>
      <c r="AA762" s="1" t="str">
        <f>IF(ISNA(VLOOKUP(C762,'Extract -prev'!C:I,6,0)),"Yes",IF(OR(VLOOKUP(C762,'Extract -prev'!C:I,6,0)="Closed",VLOOKUP(C762,'Extract -prev'!C:I,6,0)="Resolved"),"No","Yes"))</f>
        <v>No</v>
      </c>
      <c r="AB762" s="1" t="s">
        <v>548</v>
      </c>
    </row>
    <row r="763" spans="1:28" x14ac:dyDescent="0.25">
      <c r="A763" s="98" t="s">
        <v>676</v>
      </c>
      <c r="B763" s="98" t="s">
        <v>562</v>
      </c>
      <c r="C763" s="98" t="s">
        <v>2890</v>
      </c>
      <c r="D763" s="99">
        <v>43381.882581018515</v>
      </c>
      <c r="E763" s="99">
        <v>43382.740219907406</v>
      </c>
      <c r="F763" s="98" t="s">
        <v>933</v>
      </c>
      <c r="G763" s="98" t="s">
        <v>90</v>
      </c>
      <c r="H763" s="98" t="s">
        <v>573</v>
      </c>
      <c r="I763" s="98" t="s">
        <v>91</v>
      </c>
      <c r="J763" s="98" t="s">
        <v>1118</v>
      </c>
      <c r="K763" s="98" t="s">
        <v>2891</v>
      </c>
      <c r="L763" s="98" t="s">
        <v>2892</v>
      </c>
      <c r="M763" s="98" t="s">
        <v>793</v>
      </c>
      <c r="N763" s="98" t="s">
        <v>929</v>
      </c>
      <c r="O763" s="98" t="s">
        <v>939</v>
      </c>
      <c r="P763" s="98"/>
      <c r="Q763" s="98" t="s">
        <v>92</v>
      </c>
      <c r="R763" s="98" t="s">
        <v>544</v>
      </c>
      <c r="S763" s="98" t="s">
        <v>545</v>
      </c>
      <c r="T763" s="98"/>
      <c r="U763" s="98"/>
      <c r="V763" s="98" t="s">
        <v>1254</v>
      </c>
      <c r="W763" s="98" t="s">
        <v>1255</v>
      </c>
      <c r="X763" s="98"/>
      <c r="Y763" s="99">
        <v>43393.511782407404</v>
      </c>
      <c r="Z763" s="106" t="s">
        <v>548</v>
      </c>
      <c r="AA763" s="1" t="str">
        <f>IF(ISNA(VLOOKUP(C763,'Extract -prev'!C:I,6,0)),"Yes",IF(OR(VLOOKUP(C763,'Extract -prev'!C:I,6,0)="Closed",VLOOKUP(C763,'Extract -prev'!C:I,6,0)="Resolved"),"No","Yes"))</f>
        <v>No</v>
      </c>
      <c r="AB763" s="1" t="s">
        <v>548</v>
      </c>
    </row>
    <row r="764" spans="1:28" x14ac:dyDescent="0.25">
      <c r="A764" s="98" t="s">
        <v>676</v>
      </c>
      <c r="B764" s="98" t="s">
        <v>562</v>
      </c>
      <c r="C764" s="98" t="s">
        <v>3019</v>
      </c>
      <c r="D764" s="99">
        <v>43381.871863425928</v>
      </c>
      <c r="E764" s="99">
        <v>43391.213310185187</v>
      </c>
      <c r="F764" s="98" t="s">
        <v>1493</v>
      </c>
      <c r="G764" s="98" t="s">
        <v>90</v>
      </c>
      <c r="H764" s="98" t="s">
        <v>573</v>
      </c>
      <c r="I764" s="98" t="s">
        <v>91</v>
      </c>
      <c r="J764" s="98" t="s">
        <v>1118</v>
      </c>
      <c r="K764" s="98" t="s">
        <v>3020</v>
      </c>
      <c r="L764" s="98" t="s">
        <v>4243</v>
      </c>
      <c r="M764" s="98" t="s">
        <v>793</v>
      </c>
      <c r="N764" s="98" t="s">
        <v>41</v>
      </c>
      <c r="O764" s="98" t="s">
        <v>4244</v>
      </c>
      <c r="P764" s="98"/>
      <c r="Q764" s="98" t="s">
        <v>92</v>
      </c>
      <c r="R764" s="98" t="s">
        <v>544</v>
      </c>
      <c r="S764" s="98" t="s">
        <v>545</v>
      </c>
      <c r="T764" s="98"/>
      <c r="U764" s="98"/>
      <c r="V764" s="98" t="s">
        <v>1254</v>
      </c>
      <c r="W764" s="98" t="s">
        <v>1255</v>
      </c>
      <c r="X764" s="98"/>
      <c r="Y764" s="99">
        <v>43401.499513888892</v>
      </c>
      <c r="Z764" s="106" t="s">
        <v>548</v>
      </c>
      <c r="AA764" s="1" t="str">
        <f>IF(ISNA(VLOOKUP(C764,'Extract -prev'!C:I,6,0)),"Yes",IF(OR(VLOOKUP(C764,'Extract -prev'!C:I,6,0)="Closed",VLOOKUP(C764,'Extract -prev'!C:I,6,0)="Resolved"),"No","Yes"))</f>
        <v>No</v>
      </c>
      <c r="AB764" s="1" t="s">
        <v>548</v>
      </c>
    </row>
    <row r="765" spans="1:28" x14ac:dyDescent="0.25">
      <c r="A765" s="98" t="s">
        <v>676</v>
      </c>
      <c r="B765" s="98" t="s">
        <v>562</v>
      </c>
      <c r="C765" s="98" t="s">
        <v>2893</v>
      </c>
      <c r="D765" s="99">
        <v>43381.870370370372</v>
      </c>
      <c r="E765" s="99">
        <v>43382.647083333337</v>
      </c>
      <c r="F765" s="98" t="s">
        <v>1196</v>
      </c>
      <c r="G765" s="98" t="s">
        <v>90</v>
      </c>
      <c r="H765" s="98" t="s">
        <v>573</v>
      </c>
      <c r="I765" s="98" t="s">
        <v>91</v>
      </c>
      <c r="J765" s="98" t="s">
        <v>1118</v>
      </c>
      <c r="K765" s="98" t="s">
        <v>2894</v>
      </c>
      <c r="L765" s="98" t="s">
        <v>2164</v>
      </c>
      <c r="M765" s="98" t="s">
        <v>793</v>
      </c>
      <c r="N765" s="98" t="s">
        <v>41</v>
      </c>
      <c r="O765" s="98" t="s">
        <v>934</v>
      </c>
      <c r="P765" s="98"/>
      <c r="Q765" s="98" t="s">
        <v>92</v>
      </c>
      <c r="R765" s="98" t="s">
        <v>544</v>
      </c>
      <c r="S765" s="98" t="s">
        <v>545</v>
      </c>
      <c r="T765" s="98"/>
      <c r="U765" s="98"/>
      <c r="V765" s="98" t="s">
        <v>1342</v>
      </c>
      <c r="W765" s="98" t="s">
        <v>1343</v>
      </c>
      <c r="X765" s="98"/>
      <c r="Y765" s="99">
        <v>43393.509247685186</v>
      </c>
      <c r="Z765" s="106" t="s">
        <v>548</v>
      </c>
      <c r="AA765" s="1" t="str">
        <f>IF(ISNA(VLOOKUP(C765,'Extract -prev'!C:I,6,0)),"Yes",IF(OR(VLOOKUP(C765,'Extract -prev'!C:I,6,0)="Closed",VLOOKUP(C765,'Extract -prev'!C:I,6,0)="Resolved"),"No","Yes"))</f>
        <v>No</v>
      </c>
      <c r="AB765" s="1" t="s">
        <v>548</v>
      </c>
    </row>
    <row r="766" spans="1:28" x14ac:dyDescent="0.25">
      <c r="A766" s="98" t="s">
        <v>676</v>
      </c>
      <c r="B766" s="98" t="s">
        <v>562</v>
      </c>
      <c r="C766" s="98" t="s">
        <v>2680</v>
      </c>
      <c r="D766" s="99">
        <v>43381.853622685187</v>
      </c>
      <c r="E766" s="99">
        <v>43382.653391203705</v>
      </c>
      <c r="F766" s="98" t="s">
        <v>910</v>
      </c>
      <c r="G766" s="98" t="s">
        <v>90</v>
      </c>
      <c r="H766" s="98" t="s">
        <v>573</v>
      </c>
      <c r="I766" s="98" t="s">
        <v>91</v>
      </c>
      <c r="J766" s="98" t="s">
        <v>1118</v>
      </c>
      <c r="K766" s="98" t="s">
        <v>2681</v>
      </c>
      <c r="L766" s="98" t="s">
        <v>2895</v>
      </c>
      <c r="M766" s="98" t="s">
        <v>793</v>
      </c>
      <c r="N766" s="98" t="s">
        <v>40</v>
      </c>
      <c r="O766" s="98" t="s">
        <v>1093</v>
      </c>
      <c r="P766" s="98"/>
      <c r="Q766" s="98" t="s">
        <v>92</v>
      </c>
      <c r="R766" s="98" t="s">
        <v>544</v>
      </c>
      <c r="S766" s="98" t="s">
        <v>545</v>
      </c>
      <c r="T766" s="98"/>
      <c r="U766" s="98"/>
      <c r="V766" s="98" t="s">
        <v>1098</v>
      </c>
      <c r="W766" s="98" t="s">
        <v>1099</v>
      </c>
      <c r="X766" s="98"/>
      <c r="Y766" s="99">
        <v>43393.50886574074</v>
      </c>
      <c r="Z766" s="106" t="s">
        <v>548</v>
      </c>
      <c r="AA766" s="1" t="str">
        <f>IF(ISNA(VLOOKUP(C766,'Extract -prev'!C:I,6,0)),"Yes",IF(OR(VLOOKUP(C766,'Extract -prev'!C:I,6,0)="Closed",VLOOKUP(C766,'Extract -prev'!C:I,6,0)="Resolved"),"No","Yes"))</f>
        <v>No</v>
      </c>
      <c r="AB766" s="1" t="s">
        <v>548</v>
      </c>
    </row>
    <row r="767" spans="1:28" x14ac:dyDescent="0.25">
      <c r="A767" s="98" t="s">
        <v>676</v>
      </c>
      <c r="B767" s="98" t="s">
        <v>562</v>
      </c>
      <c r="C767" s="98" t="s">
        <v>2682</v>
      </c>
      <c r="D767" s="99">
        <v>43381.812523148146</v>
      </c>
      <c r="E767" s="99">
        <v>43382.660092592596</v>
      </c>
      <c r="F767" s="98" t="s">
        <v>843</v>
      </c>
      <c r="G767" s="98" t="s">
        <v>90</v>
      </c>
      <c r="H767" s="98" t="s">
        <v>573</v>
      </c>
      <c r="I767" s="98" t="s">
        <v>91</v>
      </c>
      <c r="J767" s="98" t="s">
        <v>1118</v>
      </c>
      <c r="K767" s="98" t="s">
        <v>2683</v>
      </c>
      <c r="L767" s="98" t="s">
        <v>2896</v>
      </c>
      <c r="M767" s="98" t="s">
        <v>793</v>
      </c>
      <c r="N767" s="98" t="s">
        <v>41</v>
      </c>
      <c r="O767" s="98" t="s">
        <v>934</v>
      </c>
      <c r="P767" s="98"/>
      <c r="Q767" s="98" t="s">
        <v>92</v>
      </c>
      <c r="R767" s="98" t="s">
        <v>544</v>
      </c>
      <c r="S767" s="98" t="s">
        <v>545</v>
      </c>
      <c r="T767" s="98"/>
      <c r="U767" s="98"/>
      <c r="V767" s="98" t="s">
        <v>966</v>
      </c>
      <c r="W767" s="98" t="s">
        <v>967</v>
      </c>
      <c r="X767" s="98"/>
      <c r="Y767" s="99">
        <v>43393.508564814816</v>
      </c>
      <c r="Z767" s="106" t="s">
        <v>548</v>
      </c>
      <c r="AA767" s="1" t="str">
        <f>IF(ISNA(VLOOKUP(C767,'Extract -prev'!C:I,6,0)),"Yes",IF(OR(VLOOKUP(C767,'Extract -prev'!C:I,6,0)="Closed",VLOOKUP(C767,'Extract -prev'!C:I,6,0)="Resolved"),"No","Yes"))</f>
        <v>No</v>
      </c>
      <c r="AB767" s="1" t="s">
        <v>548</v>
      </c>
    </row>
    <row r="768" spans="1:28" x14ac:dyDescent="0.25">
      <c r="A768" s="98" t="s">
        <v>676</v>
      </c>
      <c r="B768" s="98" t="s">
        <v>562</v>
      </c>
      <c r="C768" s="98" t="s">
        <v>2684</v>
      </c>
      <c r="D768" s="99">
        <v>43381.783043981479</v>
      </c>
      <c r="E768" s="99">
        <v>43382.752280092594</v>
      </c>
      <c r="F768" s="98" t="s">
        <v>916</v>
      </c>
      <c r="G768" s="98" t="s">
        <v>90</v>
      </c>
      <c r="H768" s="98" t="s">
        <v>573</v>
      </c>
      <c r="I768" s="98" t="s">
        <v>91</v>
      </c>
      <c r="J768" s="98" t="s">
        <v>1118</v>
      </c>
      <c r="K768" s="98" t="s">
        <v>2685</v>
      </c>
      <c r="L768" s="98" t="s">
        <v>2897</v>
      </c>
      <c r="M768" s="98" t="s">
        <v>793</v>
      </c>
      <c r="N768" s="98" t="s">
        <v>40</v>
      </c>
      <c r="O768" s="98" t="s">
        <v>941</v>
      </c>
      <c r="P768" s="98"/>
      <c r="Q768" s="98" t="s">
        <v>92</v>
      </c>
      <c r="R768" s="98" t="s">
        <v>544</v>
      </c>
      <c r="S768" s="98" t="s">
        <v>545</v>
      </c>
      <c r="T768" s="98"/>
      <c r="U768" s="98"/>
      <c r="V768" s="98" t="s">
        <v>1300</v>
      </c>
      <c r="W768" s="98" t="s">
        <v>1301</v>
      </c>
      <c r="X768" s="98"/>
      <c r="Y768" s="99">
        <v>43393.508344907408</v>
      </c>
      <c r="Z768" s="106" t="s">
        <v>548</v>
      </c>
      <c r="AA768" s="1" t="str">
        <f>IF(ISNA(VLOOKUP(C768,'Extract -prev'!C:I,6,0)),"Yes",IF(OR(VLOOKUP(C768,'Extract -prev'!C:I,6,0)="Closed",VLOOKUP(C768,'Extract -prev'!C:I,6,0)="Resolved"),"No","Yes"))</f>
        <v>No</v>
      </c>
      <c r="AB768" s="1" t="s">
        <v>548</v>
      </c>
    </row>
    <row r="769" spans="1:28" x14ac:dyDescent="0.25">
      <c r="A769" s="98" t="s">
        <v>676</v>
      </c>
      <c r="B769" s="98" t="s">
        <v>562</v>
      </c>
      <c r="C769" s="98" t="s">
        <v>2686</v>
      </c>
      <c r="D769" s="99">
        <v>43381.80741898148</v>
      </c>
      <c r="E769" s="99">
        <v>43382.648969907408</v>
      </c>
      <c r="F769" s="98" t="s">
        <v>1196</v>
      </c>
      <c r="G769" s="98" t="s">
        <v>90</v>
      </c>
      <c r="H769" s="98" t="s">
        <v>573</v>
      </c>
      <c r="I769" s="98" t="s">
        <v>91</v>
      </c>
      <c r="J769" s="98" t="s">
        <v>1118</v>
      </c>
      <c r="K769" s="98" t="s">
        <v>2687</v>
      </c>
      <c r="L769" s="98" t="s">
        <v>2898</v>
      </c>
      <c r="M769" s="98" t="s">
        <v>793</v>
      </c>
      <c r="N769" s="98" t="s">
        <v>41</v>
      </c>
      <c r="O769" s="98" t="s">
        <v>944</v>
      </c>
      <c r="P769" s="98"/>
      <c r="Q769" s="98" t="s">
        <v>92</v>
      </c>
      <c r="R769" s="98" t="s">
        <v>544</v>
      </c>
      <c r="S769" s="98" t="s">
        <v>545</v>
      </c>
      <c r="T769" s="98"/>
      <c r="U769" s="98"/>
      <c r="V769" s="98" t="s">
        <v>966</v>
      </c>
      <c r="W769" s="98" t="s">
        <v>967</v>
      </c>
      <c r="X769" s="98"/>
      <c r="Y769" s="99">
        <v>43393.507361111115</v>
      </c>
      <c r="Z769" s="106" t="s">
        <v>548</v>
      </c>
      <c r="AA769" s="1" t="str">
        <f>IF(ISNA(VLOOKUP(C769,'Extract -prev'!C:I,6,0)),"Yes",IF(OR(VLOOKUP(C769,'Extract -prev'!C:I,6,0)="Closed",VLOOKUP(C769,'Extract -prev'!C:I,6,0)="Resolved"),"No","Yes"))</f>
        <v>No</v>
      </c>
      <c r="AB769" s="1" t="s">
        <v>548</v>
      </c>
    </row>
    <row r="770" spans="1:28" x14ac:dyDescent="0.25">
      <c r="A770" s="98" t="s">
        <v>676</v>
      </c>
      <c r="B770" s="98" t="s">
        <v>562</v>
      </c>
      <c r="C770" s="98" t="s">
        <v>2688</v>
      </c>
      <c r="D770" s="99">
        <v>43381.773472222223</v>
      </c>
      <c r="E770" s="99">
        <v>43382.770960648151</v>
      </c>
      <c r="F770" s="98" t="s">
        <v>833</v>
      </c>
      <c r="G770" s="98" t="s">
        <v>90</v>
      </c>
      <c r="H770" s="98" t="s">
        <v>573</v>
      </c>
      <c r="I770" s="98" t="s">
        <v>91</v>
      </c>
      <c r="J770" s="98" t="s">
        <v>1118</v>
      </c>
      <c r="K770" s="98" t="s">
        <v>2689</v>
      </c>
      <c r="L770" s="98" t="s">
        <v>2899</v>
      </c>
      <c r="M770" s="98" t="s">
        <v>793</v>
      </c>
      <c r="N770" s="98" t="s">
        <v>41</v>
      </c>
      <c r="O770" s="98" t="s">
        <v>934</v>
      </c>
      <c r="P770" s="98"/>
      <c r="Q770" s="98" t="s">
        <v>92</v>
      </c>
      <c r="R770" s="98" t="s">
        <v>544</v>
      </c>
      <c r="S770" s="98" t="s">
        <v>545</v>
      </c>
      <c r="T770" s="98"/>
      <c r="U770" s="98"/>
      <c r="V770" s="98" t="s">
        <v>2690</v>
      </c>
      <c r="W770" s="98" t="s">
        <v>2691</v>
      </c>
      <c r="X770" s="98"/>
      <c r="Y770" s="99">
        <v>43393.507060185184</v>
      </c>
      <c r="Z770" s="106" t="s">
        <v>548</v>
      </c>
      <c r="AA770" s="1" t="str">
        <f>IF(ISNA(VLOOKUP(C770,'Extract -prev'!C:I,6,0)),"Yes",IF(OR(VLOOKUP(C770,'Extract -prev'!C:I,6,0)="Closed",VLOOKUP(C770,'Extract -prev'!C:I,6,0)="Resolved"),"No","Yes"))</f>
        <v>No</v>
      </c>
      <c r="AB770" s="1" t="s">
        <v>548</v>
      </c>
    </row>
    <row r="771" spans="1:28" x14ac:dyDescent="0.25">
      <c r="A771" s="98" t="s">
        <v>676</v>
      </c>
      <c r="B771" s="98" t="s">
        <v>562</v>
      </c>
      <c r="C771" s="98" t="s">
        <v>2692</v>
      </c>
      <c r="D771" s="99">
        <v>43381.757152777776</v>
      </c>
      <c r="E771" s="99">
        <v>43382.789386574077</v>
      </c>
      <c r="F771" s="98" t="s">
        <v>916</v>
      </c>
      <c r="G771" s="98" t="s">
        <v>90</v>
      </c>
      <c r="H771" s="98" t="s">
        <v>573</v>
      </c>
      <c r="I771" s="98" t="s">
        <v>91</v>
      </c>
      <c r="J771" s="98" t="s">
        <v>1118</v>
      </c>
      <c r="K771" s="98" t="s">
        <v>2693</v>
      </c>
      <c r="L771" s="98" t="s">
        <v>2900</v>
      </c>
      <c r="M771" s="98" t="s">
        <v>793</v>
      </c>
      <c r="N771" s="98" t="s">
        <v>929</v>
      </c>
      <c r="O771" s="98" t="s">
        <v>940</v>
      </c>
      <c r="P771" s="98"/>
      <c r="Q771" s="98" t="s">
        <v>92</v>
      </c>
      <c r="R771" s="98" t="s">
        <v>544</v>
      </c>
      <c r="S771" s="98" t="s">
        <v>545</v>
      </c>
      <c r="T771" s="98"/>
      <c r="U771" s="98"/>
      <c r="V771" s="98" t="s">
        <v>1098</v>
      </c>
      <c r="W771" s="98" t="s">
        <v>1099</v>
      </c>
      <c r="X771" s="98"/>
      <c r="Y771" s="99">
        <v>43393.506990740738</v>
      </c>
      <c r="Z771" s="106" t="s">
        <v>548</v>
      </c>
      <c r="AA771" s="1" t="str">
        <f>IF(ISNA(VLOOKUP(C771,'Extract -prev'!C:I,6,0)),"Yes",IF(OR(VLOOKUP(C771,'Extract -prev'!C:I,6,0)="Closed",VLOOKUP(C771,'Extract -prev'!C:I,6,0)="Resolved"),"No","Yes"))</f>
        <v>No</v>
      </c>
      <c r="AB771" s="1" t="s">
        <v>548</v>
      </c>
    </row>
    <row r="772" spans="1:28" x14ac:dyDescent="0.25">
      <c r="A772" s="98" t="s">
        <v>676</v>
      </c>
      <c r="B772" s="98" t="s">
        <v>562</v>
      </c>
      <c r="C772" s="98" t="s">
        <v>2694</v>
      </c>
      <c r="D772" s="99">
        <v>43381.756701388891</v>
      </c>
      <c r="E772" s="99">
        <v>43391.208124999997</v>
      </c>
      <c r="F772" s="98" t="s">
        <v>1493</v>
      </c>
      <c r="G772" s="98" t="s">
        <v>90</v>
      </c>
      <c r="H772" s="98" t="s">
        <v>573</v>
      </c>
      <c r="I772" s="98" t="s">
        <v>91</v>
      </c>
      <c r="J772" s="98" t="s">
        <v>1118</v>
      </c>
      <c r="K772" s="98" t="s">
        <v>2695</v>
      </c>
      <c r="L772" s="98" t="s">
        <v>4245</v>
      </c>
      <c r="M772" s="98" t="s">
        <v>793</v>
      </c>
      <c r="N772" s="98" t="s">
        <v>40</v>
      </c>
      <c r="O772" s="98" t="s">
        <v>602</v>
      </c>
      <c r="P772" s="98"/>
      <c r="Q772" s="98" t="s">
        <v>92</v>
      </c>
      <c r="R772" s="98" t="s">
        <v>544</v>
      </c>
      <c r="S772" s="98" t="s">
        <v>545</v>
      </c>
      <c r="T772" s="98"/>
      <c r="U772" s="98"/>
      <c r="V772" s="98" t="s">
        <v>1300</v>
      </c>
      <c r="W772" s="98" t="s">
        <v>1301</v>
      </c>
      <c r="X772" s="98"/>
      <c r="Y772" s="99">
        <v>43401.498877314814</v>
      </c>
      <c r="Z772" s="106" t="s">
        <v>548</v>
      </c>
      <c r="AA772" s="1" t="str">
        <f>IF(ISNA(VLOOKUP(C772,'Extract -prev'!C:I,6,0)),"Yes",IF(OR(VLOOKUP(C772,'Extract -prev'!C:I,6,0)="Closed",VLOOKUP(C772,'Extract -prev'!C:I,6,0)="Resolved"),"No","Yes"))</f>
        <v>No</v>
      </c>
      <c r="AB772" s="1" t="s">
        <v>548</v>
      </c>
    </row>
    <row r="773" spans="1:28" x14ac:dyDescent="0.25">
      <c r="A773" s="98" t="s">
        <v>676</v>
      </c>
      <c r="B773" s="98" t="s">
        <v>562</v>
      </c>
      <c r="C773" s="98" t="s">
        <v>2696</v>
      </c>
      <c r="D773" s="99">
        <v>43380.04347222222</v>
      </c>
      <c r="E773" s="99">
        <v>43382.46266203704</v>
      </c>
      <c r="F773" s="98" t="s">
        <v>872</v>
      </c>
      <c r="G773" s="98" t="s">
        <v>90</v>
      </c>
      <c r="H773" s="98" t="s">
        <v>573</v>
      </c>
      <c r="I773" s="98" t="s">
        <v>91</v>
      </c>
      <c r="J773" s="98" t="s">
        <v>1118</v>
      </c>
      <c r="K773" s="98" t="s">
        <v>2697</v>
      </c>
      <c r="L773" s="98" t="s">
        <v>2901</v>
      </c>
      <c r="M773" s="98" t="s">
        <v>793</v>
      </c>
      <c r="N773" s="98" t="s">
        <v>41</v>
      </c>
      <c r="O773" s="98" t="s">
        <v>1005</v>
      </c>
      <c r="P773" s="98"/>
      <c r="Q773" s="98" t="s">
        <v>92</v>
      </c>
      <c r="R773" s="98" t="s">
        <v>544</v>
      </c>
      <c r="S773" s="98" t="s">
        <v>545</v>
      </c>
      <c r="T773" s="98"/>
      <c r="U773" s="98"/>
      <c r="V773" s="98" t="s">
        <v>965</v>
      </c>
      <c r="W773" s="98" t="s">
        <v>962</v>
      </c>
      <c r="X773" s="98"/>
      <c r="Y773" s="99">
        <v>43392.517465277779</v>
      </c>
      <c r="Z773" s="106" t="s">
        <v>548</v>
      </c>
      <c r="AA773" s="1" t="str">
        <f>IF(ISNA(VLOOKUP(C773,'Extract -prev'!C:I,6,0)),"Yes",IF(OR(VLOOKUP(C773,'Extract -prev'!C:I,6,0)="Closed",VLOOKUP(C773,'Extract -prev'!C:I,6,0)="Resolved"),"No","Yes"))</f>
        <v>No</v>
      </c>
      <c r="AB773" s="1" t="s">
        <v>548</v>
      </c>
    </row>
    <row r="774" spans="1:28" x14ac:dyDescent="0.25">
      <c r="A774" s="98" t="s">
        <v>676</v>
      </c>
      <c r="B774" s="98" t="s">
        <v>562</v>
      </c>
      <c r="C774" s="98" t="s">
        <v>2591</v>
      </c>
      <c r="D774" s="99">
        <v>43379.992731481485</v>
      </c>
      <c r="E774" s="99">
        <v>43381.80259259259</v>
      </c>
      <c r="F774" s="98" t="s">
        <v>1196</v>
      </c>
      <c r="G774" s="98" t="s">
        <v>90</v>
      </c>
      <c r="H774" s="98" t="s">
        <v>573</v>
      </c>
      <c r="I774" s="98" t="s">
        <v>91</v>
      </c>
      <c r="J774" s="98" t="s">
        <v>1118</v>
      </c>
      <c r="K774" s="98" t="s">
        <v>2592</v>
      </c>
      <c r="L774" s="98" t="s">
        <v>2593</v>
      </c>
      <c r="M774" s="98" t="s">
        <v>793</v>
      </c>
      <c r="N774" s="98" t="s">
        <v>40</v>
      </c>
      <c r="O774" s="98" t="s">
        <v>945</v>
      </c>
      <c r="P774" s="98"/>
      <c r="Q774" s="98" t="s">
        <v>92</v>
      </c>
      <c r="R774" s="98" t="s">
        <v>544</v>
      </c>
      <c r="S774" s="98" t="s">
        <v>545</v>
      </c>
      <c r="T774" s="98"/>
      <c r="U774" s="98"/>
      <c r="V774" s="98" t="s">
        <v>1103</v>
      </c>
      <c r="W774" s="98" t="s">
        <v>1361</v>
      </c>
      <c r="X774" s="98"/>
      <c r="Y774" s="99">
        <v>43392.513958333337</v>
      </c>
      <c r="Z774" s="106" t="s">
        <v>548</v>
      </c>
      <c r="AA774" s="1" t="str">
        <f>IF(ISNA(VLOOKUP(C774,'Extract -prev'!C:I,6,0)),"Yes",IF(OR(VLOOKUP(C774,'Extract -prev'!C:I,6,0)="Closed",VLOOKUP(C774,'Extract -prev'!C:I,6,0)="Resolved"),"No","Yes"))</f>
        <v>No</v>
      </c>
      <c r="AB774" s="1" t="s">
        <v>548</v>
      </c>
    </row>
    <row r="775" spans="1:28" x14ac:dyDescent="0.25">
      <c r="A775" s="98" t="s">
        <v>676</v>
      </c>
      <c r="B775" s="98" t="s">
        <v>562</v>
      </c>
      <c r="C775" s="98" t="s">
        <v>2594</v>
      </c>
      <c r="D775" s="99">
        <v>43379.848761574074</v>
      </c>
      <c r="E775" s="99">
        <v>43381.727662037039</v>
      </c>
      <c r="F775" s="98" t="s">
        <v>916</v>
      </c>
      <c r="G775" s="98" t="s">
        <v>90</v>
      </c>
      <c r="H775" s="98" t="s">
        <v>573</v>
      </c>
      <c r="I775" s="98" t="s">
        <v>91</v>
      </c>
      <c r="J775" s="98" t="s">
        <v>1118</v>
      </c>
      <c r="K775" s="98" t="s">
        <v>1204</v>
      </c>
      <c r="L775" s="98" t="s">
        <v>2595</v>
      </c>
      <c r="M775" s="98" t="s">
        <v>793</v>
      </c>
      <c r="N775" s="98" t="s">
        <v>920</v>
      </c>
      <c r="O775" s="98" t="s">
        <v>921</v>
      </c>
      <c r="P775" s="98"/>
      <c r="Q775" s="98" t="s">
        <v>92</v>
      </c>
      <c r="R775" s="98" t="s">
        <v>544</v>
      </c>
      <c r="S775" s="98" t="s">
        <v>545</v>
      </c>
      <c r="T775" s="98"/>
      <c r="U775" s="98"/>
      <c r="V775" s="98" t="s">
        <v>1202</v>
      </c>
      <c r="W775" s="98" t="s">
        <v>1203</v>
      </c>
      <c r="X775" s="98"/>
      <c r="Y775" s="99">
        <v>43392.513738425929</v>
      </c>
      <c r="Z775" s="106" t="s">
        <v>548</v>
      </c>
      <c r="AA775" s="1" t="str">
        <f>IF(ISNA(VLOOKUP(C775,'Extract -prev'!C:I,6,0)),"Yes",IF(OR(VLOOKUP(C775,'Extract -prev'!C:I,6,0)="Closed",VLOOKUP(C775,'Extract -prev'!C:I,6,0)="Resolved"),"No","Yes"))</f>
        <v>No</v>
      </c>
      <c r="AB775" s="1" t="s">
        <v>548</v>
      </c>
    </row>
    <row r="776" spans="1:28" x14ac:dyDescent="0.25">
      <c r="A776" s="98" t="s">
        <v>676</v>
      </c>
      <c r="B776" s="98" t="s">
        <v>562</v>
      </c>
      <c r="C776" s="98" t="s">
        <v>2596</v>
      </c>
      <c r="D776" s="99">
        <v>43379.831365740742</v>
      </c>
      <c r="E776" s="99">
        <v>43381.828206018516</v>
      </c>
      <c r="F776" s="98" t="s">
        <v>1100</v>
      </c>
      <c r="G776" s="98" t="s">
        <v>90</v>
      </c>
      <c r="H776" s="98" t="s">
        <v>573</v>
      </c>
      <c r="I776" s="98" t="s">
        <v>91</v>
      </c>
      <c r="J776" s="98" t="s">
        <v>1118</v>
      </c>
      <c r="K776" s="98" t="s">
        <v>2597</v>
      </c>
      <c r="L776" s="98" t="s">
        <v>2598</v>
      </c>
      <c r="M776" s="98" t="s">
        <v>793</v>
      </c>
      <c r="N776" s="98" t="s">
        <v>41</v>
      </c>
      <c r="O776" s="98" t="s">
        <v>1104</v>
      </c>
      <c r="P776" s="98"/>
      <c r="Q776" s="98" t="s">
        <v>92</v>
      </c>
      <c r="R776" s="98" t="s">
        <v>544</v>
      </c>
      <c r="S776" s="98" t="s">
        <v>545</v>
      </c>
      <c r="T776" s="98"/>
      <c r="U776" s="98"/>
      <c r="V776" s="98" t="s">
        <v>1098</v>
      </c>
      <c r="W776" s="98" t="s">
        <v>1099</v>
      </c>
      <c r="X776" s="98"/>
      <c r="Y776" s="99">
        <v>43392.51357638889</v>
      </c>
      <c r="Z776" s="106" t="s">
        <v>548</v>
      </c>
      <c r="AA776" s="1" t="str">
        <f>IF(ISNA(VLOOKUP(C776,'Extract -prev'!C:I,6,0)),"Yes",IF(OR(VLOOKUP(C776,'Extract -prev'!C:I,6,0)="Closed",VLOOKUP(C776,'Extract -prev'!C:I,6,0)="Resolved"),"No","Yes"))</f>
        <v>No</v>
      </c>
      <c r="AB776" s="1" t="s">
        <v>548</v>
      </c>
    </row>
    <row r="777" spans="1:28" x14ac:dyDescent="0.25">
      <c r="A777" s="98" t="s">
        <v>676</v>
      </c>
      <c r="B777" s="98" t="s">
        <v>562</v>
      </c>
      <c r="C777" s="98" t="s">
        <v>2599</v>
      </c>
      <c r="D777" s="99">
        <v>43379.827164351853</v>
      </c>
      <c r="E777" s="99">
        <v>43379.848912037036</v>
      </c>
      <c r="F777" s="98"/>
      <c r="G777" s="98" t="s">
        <v>90</v>
      </c>
      <c r="H777" s="98" t="s">
        <v>943</v>
      </c>
      <c r="I777" s="98" t="s">
        <v>91</v>
      </c>
      <c r="J777" s="98" t="s">
        <v>1118</v>
      </c>
      <c r="K777" s="98" t="s">
        <v>2600</v>
      </c>
      <c r="L777" s="98"/>
      <c r="M777" s="98"/>
      <c r="N777" s="98"/>
      <c r="O777" s="98"/>
      <c r="P777" s="98"/>
      <c r="Q777" s="98" t="s">
        <v>92</v>
      </c>
      <c r="R777" s="98" t="s">
        <v>544</v>
      </c>
      <c r="S777" s="98" t="s">
        <v>545</v>
      </c>
      <c r="T777" s="98"/>
      <c r="U777" s="98"/>
      <c r="V777" s="98" t="s">
        <v>1202</v>
      </c>
      <c r="W777" s="98" t="s">
        <v>1203</v>
      </c>
      <c r="X777" s="98"/>
      <c r="Y777" s="99">
        <v>43379.849097222221</v>
      </c>
      <c r="Z777" s="106" t="s">
        <v>548</v>
      </c>
      <c r="AA777" s="1"/>
      <c r="AB777" s="1" t="s">
        <v>548</v>
      </c>
    </row>
    <row r="778" spans="1:28" x14ac:dyDescent="0.25">
      <c r="A778" s="98" t="s">
        <v>676</v>
      </c>
      <c r="B778" s="98" t="s">
        <v>562</v>
      </c>
      <c r="C778" s="98" t="s">
        <v>2601</v>
      </c>
      <c r="D778" s="99">
        <v>43379.22724537037</v>
      </c>
      <c r="E778" s="99">
        <v>43381.583275462966</v>
      </c>
      <c r="F778" s="98" t="s">
        <v>843</v>
      </c>
      <c r="G778" s="98" t="s">
        <v>90</v>
      </c>
      <c r="H778" s="98" t="s">
        <v>573</v>
      </c>
      <c r="I778" s="98" t="s">
        <v>91</v>
      </c>
      <c r="J778" s="98" t="s">
        <v>1118</v>
      </c>
      <c r="K778" s="98" t="s">
        <v>2602</v>
      </c>
      <c r="L778" s="98" t="s">
        <v>2603</v>
      </c>
      <c r="M778" s="98" t="s">
        <v>793</v>
      </c>
      <c r="N778" s="98" t="s">
        <v>41</v>
      </c>
      <c r="O778" s="98" t="s">
        <v>934</v>
      </c>
      <c r="P778" s="98"/>
      <c r="Q778" s="98" t="s">
        <v>92</v>
      </c>
      <c r="R778" s="98" t="s">
        <v>544</v>
      </c>
      <c r="S778" s="98" t="s">
        <v>545</v>
      </c>
      <c r="T778" s="98"/>
      <c r="U778" s="98"/>
      <c r="V778" s="98" t="s">
        <v>1321</v>
      </c>
      <c r="W778" s="98" t="s">
        <v>964</v>
      </c>
      <c r="X778" s="98"/>
      <c r="Y778" s="99">
        <v>43392.510474537034</v>
      </c>
      <c r="Z778" s="106" t="s">
        <v>548</v>
      </c>
      <c r="AA778" s="1" t="str">
        <f>IF(ISNA(VLOOKUP(C778,'Extract -prev'!C:I,6,0)),"Yes",IF(OR(VLOOKUP(C778,'Extract -prev'!C:I,6,0)="Closed",VLOOKUP(C778,'Extract -prev'!C:I,6,0)="Resolved"),"No","Yes"))</f>
        <v>No</v>
      </c>
      <c r="AB778" s="1" t="s">
        <v>548</v>
      </c>
    </row>
    <row r="779" spans="1:28" x14ac:dyDescent="0.25">
      <c r="A779" s="98" t="s">
        <v>676</v>
      </c>
      <c r="B779" s="98" t="s">
        <v>562</v>
      </c>
      <c r="C779" s="98" t="s">
        <v>2698</v>
      </c>
      <c r="D779" s="99">
        <v>43379.120925925927</v>
      </c>
      <c r="E779" s="99">
        <v>43391.205104166664</v>
      </c>
      <c r="F779" s="98" t="s">
        <v>1493</v>
      </c>
      <c r="G779" s="98" t="s">
        <v>90</v>
      </c>
      <c r="H779" s="98" t="s">
        <v>573</v>
      </c>
      <c r="I779" s="98" t="s">
        <v>91</v>
      </c>
      <c r="J779" s="98" t="s">
        <v>1118</v>
      </c>
      <c r="K779" s="98" t="s">
        <v>2699</v>
      </c>
      <c r="L779" s="98" t="s">
        <v>4246</v>
      </c>
      <c r="M779" s="98" t="s">
        <v>793</v>
      </c>
      <c r="N779" s="98" t="s">
        <v>40</v>
      </c>
      <c r="O779" s="98" t="s">
        <v>732</v>
      </c>
      <c r="P779" s="98"/>
      <c r="Q779" s="98" t="s">
        <v>92</v>
      </c>
      <c r="R779" s="98" t="s">
        <v>544</v>
      </c>
      <c r="S779" s="98" t="s">
        <v>545</v>
      </c>
      <c r="T779" s="98"/>
      <c r="U779" s="98"/>
      <c r="V779" s="98" t="s">
        <v>1321</v>
      </c>
      <c r="W779" s="98" t="s">
        <v>964</v>
      </c>
      <c r="X779" s="98"/>
      <c r="Y779" s="99">
        <v>43401.497696759259</v>
      </c>
      <c r="Z779" s="106" t="s">
        <v>548</v>
      </c>
      <c r="AA779" s="1" t="str">
        <f>IF(ISNA(VLOOKUP(C779,'Extract -prev'!C:I,6,0)),"Yes",IF(OR(VLOOKUP(C779,'Extract -prev'!C:I,6,0)="Closed",VLOOKUP(C779,'Extract -prev'!C:I,6,0)="Resolved"),"No","Yes"))</f>
        <v>No</v>
      </c>
      <c r="AB779" s="1" t="s">
        <v>548</v>
      </c>
    </row>
    <row r="780" spans="1:28" x14ac:dyDescent="0.25">
      <c r="A780" s="98" t="s">
        <v>676</v>
      </c>
      <c r="B780" s="98" t="s">
        <v>562</v>
      </c>
      <c r="C780" s="98" t="s">
        <v>2604</v>
      </c>
      <c r="D780" s="99">
        <v>43379.201678240737</v>
      </c>
      <c r="E780" s="99">
        <v>43381.843831018516</v>
      </c>
      <c r="F780" s="98" t="s">
        <v>933</v>
      </c>
      <c r="G780" s="98" t="s">
        <v>90</v>
      </c>
      <c r="H780" s="98" t="s">
        <v>573</v>
      </c>
      <c r="I780" s="98" t="s">
        <v>91</v>
      </c>
      <c r="J780" s="98" t="s">
        <v>1118</v>
      </c>
      <c r="K780" s="98" t="s">
        <v>2605</v>
      </c>
      <c r="L780" s="98" t="s">
        <v>2606</v>
      </c>
      <c r="M780" s="98" t="s">
        <v>793</v>
      </c>
      <c r="N780" s="98" t="s">
        <v>41</v>
      </c>
      <c r="O780" s="98" t="s">
        <v>1104</v>
      </c>
      <c r="P780" s="98"/>
      <c r="Q780" s="98" t="s">
        <v>92</v>
      </c>
      <c r="R780" s="98" t="s">
        <v>544</v>
      </c>
      <c r="S780" s="98" t="s">
        <v>545</v>
      </c>
      <c r="T780" s="98"/>
      <c r="U780" s="98"/>
      <c r="V780" s="98" t="s">
        <v>1321</v>
      </c>
      <c r="W780" s="98" t="s">
        <v>964</v>
      </c>
      <c r="X780" s="98"/>
      <c r="Y780" s="99">
        <v>43392.511412037034</v>
      </c>
      <c r="Z780" s="106" t="s">
        <v>548</v>
      </c>
      <c r="AA780" s="1" t="str">
        <f>IF(ISNA(VLOOKUP(C780,'Extract -prev'!C:I,6,0)),"Yes",IF(OR(VLOOKUP(C780,'Extract -prev'!C:I,6,0)="Closed",VLOOKUP(C780,'Extract -prev'!C:I,6,0)="Resolved"),"No","Yes"))</f>
        <v>No</v>
      </c>
      <c r="AB780" s="1" t="s">
        <v>548</v>
      </c>
    </row>
    <row r="781" spans="1:28" x14ac:dyDescent="0.25">
      <c r="A781" s="98" t="s">
        <v>676</v>
      </c>
      <c r="B781" s="98" t="s">
        <v>562</v>
      </c>
      <c r="C781" s="98" t="s">
        <v>2700</v>
      </c>
      <c r="D781" s="99">
        <v>43379.095856481479</v>
      </c>
      <c r="E781" s="99">
        <v>43384.649502314816</v>
      </c>
      <c r="F781" s="98" t="s">
        <v>1192</v>
      </c>
      <c r="G781" s="98" t="s">
        <v>90</v>
      </c>
      <c r="H781" s="98" t="s">
        <v>573</v>
      </c>
      <c r="I781" s="98" t="s">
        <v>91</v>
      </c>
      <c r="J781" s="98" t="s">
        <v>1118</v>
      </c>
      <c r="K781" s="98" t="s">
        <v>2701</v>
      </c>
      <c r="L781" s="98" t="s">
        <v>3193</v>
      </c>
      <c r="M781" s="98" t="s">
        <v>793</v>
      </c>
      <c r="N781" s="98" t="s">
        <v>41</v>
      </c>
      <c r="O781" s="98" t="s">
        <v>1215</v>
      </c>
      <c r="P781" s="98"/>
      <c r="Q781" s="98" t="s">
        <v>92</v>
      </c>
      <c r="R781" s="98" t="s">
        <v>544</v>
      </c>
      <c r="S781" s="98" t="s">
        <v>545</v>
      </c>
      <c r="T781" s="98"/>
      <c r="U781" s="98"/>
      <c r="V781" s="98" t="s">
        <v>1321</v>
      </c>
      <c r="W781" s="98" t="s">
        <v>964</v>
      </c>
      <c r="X781" s="98"/>
      <c r="Y781" s="99">
        <v>43395.495208333334</v>
      </c>
      <c r="Z781" s="106" t="s">
        <v>548</v>
      </c>
      <c r="AA781" s="1" t="str">
        <f>IF(ISNA(VLOOKUP(C781,'Extract -prev'!C:I,6,0)),"Yes",IF(OR(VLOOKUP(C781,'Extract -prev'!C:I,6,0)="Closed",VLOOKUP(C781,'Extract -prev'!C:I,6,0)="Resolved"),"No","Yes"))</f>
        <v>No</v>
      </c>
      <c r="AB781" s="1" t="s">
        <v>548</v>
      </c>
    </row>
    <row r="782" spans="1:28" x14ac:dyDescent="0.25">
      <c r="A782" s="98" t="s">
        <v>676</v>
      </c>
      <c r="B782" s="98" t="s">
        <v>562</v>
      </c>
      <c r="C782" s="98" t="s">
        <v>2607</v>
      </c>
      <c r="D782" s="99">
        <v>43379.091493055559</v>
      </c>
      <c r="E782" s="99">
        <v>43381.60796296296</v>
      </c>
      <c r="F782" s="98" t="s">
        <v>833</v>
      </c>
      <c r="G782" s="98" t="s">
        <v>90</v>
      </c>
      <c r="H782" s="98" t="s">
        <v>573</v>
      </c>
      <c r="I782" s="98" t="s">
        <v>91</v>
      </c>
      <c r="J782" s="98" t="s">
        <v>1118</v>
      </c>
      <c r="K782" s="98" t="s">
        <v>2608</v>
      </c>
      <c r="L782" s="98" t="s">
        <v>2236</v>
      </c>
      <c r="M782" s="98" t="s">
        <v>793</v>
      </c>
      <c r="N782" s="98" t="s">
        <v>40</v>
      </c>
      <c r="O782" s="98" t="s">
        <v>1360</v>
      </c>
      <c r="P782" s="98"/>
      <c r="Q782" s="98" t="s">
        <v>92</v>
      </c>
      <c r="R782" s="98" t="s">
        <v>544</v>
      </c>
      <c r="S782" s="98" t="s">
        <v>545</v>
      </c>
      <c r="T782" s="98"/>
      <c r="U782" s="98"/>
      <c r="V782" s="98" t="s">
        <v>966</v>
      </c>
      <c r="W782" s="98" t="s">
        <v>967</v>
      </c>
      <c r="X782" s="98"/>
      <c r="Y782" s="99">
        <v>43392.510937500003</v>
      </c>
      <c r="Z782" s="106" t="s">
        <v>548</v>
      </c>
      <c r="AA782" s="1" t="str">
        <f>IF(ISNA(VLOOKUP(C782,'Extract -prev'!C:I,6,0)),"Yes",IF(OR(VLOOKUP(C782,'Extract -prev'!C:I,6,0)="Closed",VLOOKUP(C782,'Extract -prev'!C:I,6,0)="Resolved"),"No","Yes"))</f>
        <v>No</v>
      </c>
      <c r="AB782" s="1" t="s">
        <v>548</v>
      </c>
    </row>
    <row r="783" spans="1:28" x14ac:dyDescent="0.25">
      <c r="A783" s="98" t="s">
        <v>676</v>
      </c>
      <c r="B783" s="98" t="s">
        <v>562</v>
      </c>
      <c r="C783" s="98" t="s">
        <v>2609</v>
      </c>
      <c r="D783" s="99">
        <v>43379.08766203704</v>
      </c>
      <c r="E783" s="99">
        <v>43381.571018518516</v>
      </c>
      <c r="F783" s="98" t="s">
        <v>911</v>
      </c>
      <c r="G783" s="98" t="s">
        <v>90</v>
      </c>
      <c r="H783" s="98" t="s">
        <v>573</v>
      </c>
      <c r="I783" s="98" t="s">
        <v>91</v>
      </c>
      <c r="J783" s="98" t="s">
        <v>1118</v>
      </c>
      <c r="K783" s="98" t="s">
        <v>2610</v>
      </c>
      <c r="L783" s="98" t="s">
        <v>2611</v>
      </c>
      <c r="M783" s="98" t="s">
        <v>793</v>
      </c>
      <c r="N783" s="98" t="s">
        <v>41</v>
      </c>
      <c r="O783" s="98" t="s">
        <v>2156</v>
      </c>
      <c r="P783" s="98"/>
      <c r="Q783" s="98" t="s">
        <v>92</v>
      </c>
      <c r="R783" s="98" t="s">
        <v>544</v>
      </c>
      <c r="S783" s="98" t="s">
        <v>545</v>
      </c>
      <c r="T783" s="98"/>
      <c r="U783" s="98"/>
      <c r="V783" s="98" t="s">
        <v>966</v>
      </c>
      <c r="W783" s="98" t="s">
        <v>967</v>
      </c>
      <c r="X783" s="98"/>
      <c r="Y783" s="99">
        <v>43392.510775462964</v>
      </c>
      <c r="Z783" s="106" t="s">
        <v>548</v>
      </c>
      <c r="AA783" s="1" t="str">
        <f>IF(ISNA(VLOOKUP(C783,'Extract -prev'!C:I,6,0)),"Yes",IF(OR(VLOOKUP(C783,'Extract -prev'!C:I,6,0)="Closed",VLOOKUP(C783,'Extract -prev'!C:I,6,0)="Resolved"),"No","Yes"))</f>
        <v>No</v>
      </c>
      <c r="AB783" s="1" t="s">
        <v>548</v>
      </c>
    </row>
    <row r="784" spans="1:28" x14ac:dyDescent="0.25">
      <c r="A784" s="98" t="s">
        <v>676</v>
      </c>
      <c r="B784" s="98" t="s">
        <v>562</v>
      </c>
      <c r="C784" s="98" t="s">
        <v>2702</v>
      </c>
      <c r="D784" s="99">
        <v>43379.082395833335</v>
      </c>
      <c r="E784" s="99">
        <v>43382.464479166665</v>
      </c>
      <c r="F784" s="98" t="s">
        <v>872</v>
      </c>
      <c r="G784" s="98" t="s">
        <v>90</v>
      </c>
      <c r="H784" s="98" t="s">
        <v>573</v>
      </c>
      <c r="I784" s="98" t="s">
        <v>91</v>
      </c>
      <c r="J784" s="98" t="s">
        <v>1118</v>
      </c>
      <c r="K784" s="98" t="s">
        <v>2703</v>
      </c>
      <c r="L784" s="98" t="s">
        <v>2902</v>
      </c>
      <c r="M784" s="98" t="s">
        <v>793</v>
      </c>
      <c r="N784" s="98" t="s">
        <v>41</v>
      </c>
      <c r="O784" s="98" t="s">
        <v>1115</v>
      </c>
      <c r="P784" s="98"/>
      <c r="Q784" s="98" t="s">
        <v>92</v>
      </c>
      <c r="R784" s="98" t="s">
        <v>544</v>
      </c>
      <c r="S784" s="98" t="s">
        <v>545</v>
      </c>
      <c r="T784" s="98"/>
      <c r="U784" s="98"/>
      <c r="V784" s="98" t="s">
        <v>966</v>
      </c>
      <c r="W784" s="98" t="s">
        <v>967</v>
      </c>
      <c r="X784" s="98"/>
      <c r="Y784" s="99">
        <v>43392.510625000003</v>
      </c>
      <c r="Z784" s="106" t="s">
        <v>548</v>
      </c>
      <c r="AA784" s="1" t="str">
        <f>IF(ISNA(VLOOKUP(C784,'Extract -prev'!C:I,6,0)),"Yes",IF(OR(VLOOKUP(C784,'Extract -prev'!C:I,6,0)="Closed",VLOOKUP(C784,'Extract -prev'!C:I,6,0)="Resolved"),"No","Yes"))</f>
        <v>No</v>
      </c>
      <c r="AB784" s="1" t="s">
        <v>548</v>
      </c>
    </row>
    <row r="785" spans="1:28" x14ac:dyDescent="0.25">
      <c r="A785" s="98" t="s">
        <v>676</v>
      </c>
      <c r="B785" s="98" t="s">
        <v>562</v>
      </c>
      <c r="C785" s="98" t="s">
        <v>2704</v>
      </c>
      <c r="D785" s="99">
        <v>43379.077627314815</v>
      </c>
      <c r="E785" s="99">
        <v>43384.540034722224</v>
      </c>
      <c r="F785" s="98" t="s">
        <v>833</v>
      </c>
      <c r="G785" s="98" t="s">
        <v>90</v>
      </c>
      <c r="H785" s="98" t="s">
        <v>573</v>
      </c>
      <c r="I785" s="98" t="s">
        <v>91</v>
      </c>
      <c r="J785" s="98" t="s">
        <v>1118</v>
      </c>
      <c r="K785" s="98" t="s">
        <v>2705</v>
      </c>
      <c r="L785" s="98" t="s">
        <v>3194</v>
      </c>
      <c r="M785" s="98" t="s">
        <v>793</v>
      </c>
      <c r="N785" s="98" t="s">
        <v>41</v>
      </c>
      <c r="O785" s="98" t="s">
        <v>928</v>
      </c>
      <c r="P785" s="98"/>
      <c r="Q785" s="98" t="s">
        <v>92</v>
      </c>
      <c r="R785" s="98" t="s">
        <v>544</v>
      </c>
      <c r="S785" s="98" t="s">
        <v>545</v>
      </c>
      <c r="T785" s="98"/>
      <c r="U785" s="98"/>
      <c r="V785" s="98" t="s">
        <v>1311</v>
      </c>
      <c r="W785" s="98" t="s">
        <v>1312</v>
      </c>
      <c r="X785" s="98"/>
      <c r="Y785" s="99">
        <v>43395.495046296295</v>
      </c>
      <c r="Z785" s="106" t="s">
        <v>548</v>
      </c>
      <c r="AA785" s="1" t="str">
        <f>IF(ISNA(VLOOKUP(C785,'Extract -prev'!C:I,6,0)),"Yes",IF(OR(VLOOKUP(C785,'Extract -prev'!C:I,6,0)="Closed",VLOOKUP(C785,'Extract -prev'!C:I,6,0)="Resolved"),"No","Yes"))</f>
        <v>No</v>
      </c>
      <c r="AB785" s="1" t="s">
        <v>548</v>
      </c>
    </row>
    <row r="786" spans="1:28" x14ac:dyDescent="0.25">
      <c r="A786" s="98" t="s">
        <v>676</v>
      </c>
      <c r="B786" s="98" t="s">
        <v>562</v>
      </c>
      <c r="C786" s="98" t="s">
        <v>2612</v>
      </c>
      <c r="D786" s="99">
        <v>43379.085590277777</v>
      </c>
      <c r="E786" s="99">
        <v>43381.641643518517</v>
      </c>
      <c r="F786" s="98" t="s">
        <v>843</v>
      </c>
      <c r="G786" s="98" t="s">
        <v>90</v>
      </c>
      <c r="H786" s="98" t="s">
        <v>573</v>
      </c>
      <c r="I786" s="98" t="s">
        <v>91</v>
      </c>
      <c r="J786" s="98" t="s">
        <v>1118</v>
      </c>
      <c r="K786" s="98" t="s">
        <v>2613</v>
      </c>
      <c r="L786" s="98" t="s">
        <v>2614</v>
      </c>
      <c r="M786" s="98" t="s">
        <v>793</v>
      </c>
      <c r="N786" s="98" t="s">
        <v>40</v>
      </c>
      <c r="O786" s="98" t="s">
        <v>732</v>
      </c>
      <c r="P786" s="98"/>
      <c r="Q786" s="98" t="s">
        <v>92</v>
      </c>
      <c r="R786" s="98" t="s">
        <v>544</v>
      </c>
      <c r="S786" s="98" t="s">
        <v>545</v>
      </c>
      <c r="T786" s="98"/>
      <c r="U786" s="98"/>
      <c r="V786" s="98" t="s">
        <v>966</v>
      </c>
      <c r="W786" s="98" t="s">
        <v>967</v>
      </c>
      <c r="X786" s="98"/>
      <c r="Y786" s="99">
        <v>43392.510011574072</v>
      </c>
      <c r="Z786" s="106" t="s">
        <v>548</v>
      </c>
      <c r="AA786" s="1" t="str">
        <f>IF(ISNA(VLOOKUP(C786,'Extract -prev'!C:I,6,0)),"Yes",IF(OR(VLOOKUP(C786,'Extract -prev'!C:I,6,0)="Closed",VLOOKUP(C786,'Extract -prev'!C:I,6,0)="Resolved"),"No","Yes"))</f>
        <v>No</v>
      </c>
      <c r="AB786" s="1" t="s">
        <v>548</v>
      </c>
    </row>
    <row r="787" spans="1:28" x14ac:dyDescent="0.25">
      <c r="A787" s="98" t="s">
        <v>676</v>
      </c>
      <c r="B787" s="98" t="s">
        <v>562</v>
      </c>
      <c r="C787" s="98" t="s">
        <v>2706</v>
      </c>
      <c r="D787" s="99">
        <v>43379.185381944444</v>
      </c>
      <c r="E787" s="99">
        <v>43385.764548611114</v>
      </c>
      <c r="F787" s="98" t="s">
        <v>916</v>
      </c>
      <c r="G787" s="98" t="s">
        <v>90</v>
      </c>
      <c r="H787" s="98" t="s">
        <v>573</v>
      </c>
      <c r="I787" s="98" t="s">
        <v>91</v>
      </c>
      <c r="J787" s="98" t="s">
        <v>1118</v>
      </c>
      <c r="K787" s="98" t="s">
        <v>2707</v>
      </c>
      <c r="L787" s="98" t="s">
        <v>921</v>
      </c>
      <c r="M787" s="98" t="s">
        <v>793</v>
      </c>
      <c r="N787" s="98" t="s">
        <v>920</v>
      </c>
      <c r="O787" s="98" t="s">
        <v>921</v>
      </c>
      <c r="P787" s="98"/>
      <c r="Q787" s="98" t="s">
        <v>92</v>
      </c>
      <c r="R787" s="98" t="s">
        <v>544</v>
      </c>
      <c r="S787" s="98" t="s">
        <v>545</v>
      </c>
      <c r="T787" s="98"/>
      <c r="U787" s="98"/>
      <c r="V787" s="98" t="s">
        <v>1321</v>
      </c>
      <c r="W787" s="98" t="s">
        <v>964</v>
      </c>
      <c r="X787" s="98"/>
      <c r="Y787" s="99">
        <v>43396.492546296293</v>
      </c>
      <c r="Z787" s="106" t="s">
        <v>548</v>
      </c>
      <c r="AA787" s="1" t="str">
        <f>IF(ISNA(VLOOKUP(C787,'Extract -prev'!C:I,6,0)),"Yes",IF(OR(VLOOKUP(C787,'Extract -prev'!C:I,6,0)="Closed",VLOOKUP(C787,'Extract -prev'!C:I,6,0)="Resolved"),"No","Yes"))</f>
        <v>No</v>
      </c>
      <c r="AB787" s="1" t="s">
        <v>548</v>
      </c>
    </row>
    <row r="788" spans="1:28" x14ac:dyDescent="0.25">
      <c r="A788" s="98" t="s">
        <v>676</v>
      </c>
      <c r="B788" s="98" t="s">
        <v>562</v>
      </c>
      <c r="C788" s="98" t="s">
        <v>2615</v>
      </c>
      <c r="D788" s="99">
        <v>43379.16946759259</v>
      </c>
      <c r="E788" s="99">
        <v>43381.804976851854</v>
      </c>
      <c r="F788" s="98" t="s">
        <v>1100</v>
      </c>
      <c r="G788" s="98" t="s">
        <v>90</v>
      </c>
      <c r="H788" s="98" t="s">
        <v>573</v>
      </c>
      <c r="I788" s="98" t="s">
        <v>91</v>
      </c>
      <c r="J788" s="98" t="s">
        <v>1118</v>
      </c>
      <c r="K788" s="98" t="s">
        <v>2616</v>
      </c>
      <c r="L788" s="98" t="s">
        <v>2617</v>
      </c>
      <c r="M788" s="98" t="s">
        <v>793</v>
      </c>
      <c r="N788" s="98" t="s">
        <v>40</v>
      </c>
      <c r="O788" s="98" t="s">
        <v>2210</v>
      </c>
      <c r="P788" s="98"/>
      <c r="Q788" s="98" t="s">
        <v>92</v>
      </c>
      <c r="R788" s="98" t="s">
        <v>544</v>
      </c>
      <c r="S788" s="98" t="s">
        <v>545</v>
      </c>
      <c r="T788" s="98"/>
      <c r="U788" s="98"/>
      <c r="V788" s="98" t="s">
        <v>2272</v>
      </c>
      <c r="W788" s="98" t="s">
        <v>2273</v>
      </c>
      <c r="X788" s="98"/>
      <c r="Y788" s="99">
        <v>43392.509386574071</v>
      </c>
      <c r="Z788" s="106" t="s">
        <v>548</v>
      </c>
      <c r="AA788" s="1" t="str">
        <f>IF(ISNA(VLOOKUP(C788,'Extract -prev'!C:I,6,0)),"Yes",IF(OR(VLOOKUP(C788,'Extract -prev'!C:I,6,0)="Closed",VLOOKUP(C788,'Extract -prev'!C:I,6,0)="Resolved"),"No","Yes"))</f>
        <v>No</v>
      </c>
      <c r="AB788" s="1" t="s">
        <v>548</v>
      </c>
    </row>
    <row r="789" spans="1:28" x14ac:dyDescent="0.25">
      <c r="A789" s="98" t="s">
        <v>676</v>
      </c>
      <c r="B789" s="98" t="s">
        <v>562</v>
      </c>
      <c r="C789" s="98" t="s">
        <v>2708</v>
      </c>
      <c r="D789" s="99">
        <v>43379.144988425927</v>
      </c>
      <c r="E789" s="99">
        <v>43388.741469907407</v>
      </c>
      <c r="F789" s="98" t="s">
        <v>933</v>
      </c>
      <c r="G789" s="98" t="s">
        <v>90</v>
      </c>
      <c r="H789" s="98" t="s">
        <v>573</v>
      </c>
      <c r="I789" s="98" t="s">
        <v>91</v>
      </c>
      <c r="J789" s="98" t="s">
        <v>1118</v>
      </c>
      <c r="K789" s="98" t="s">
        <v>2709</v>
      </c>
      <c r="L789" s="98" t="s">
        <v>3561</v>
      </c>
      <c r="M789" s="98" t="s">
        <v>793</v>
      </c>
      <c r="N789" s="98" t="s">
        <v>40</v>
      </c>
      <c r="O789" s="98" t="s">
        <v>2464</v>
      </c>
      <c r="P789" s="98"/>
      <c r="Q789" s="98" t="s">
        <v>92</v>
      </c>
      <c r="R789" s="98" t="s">
        <v>544</v>
      </c>
      <c r="S789" s="98" t="s">
        <v>545</v>
      </c>
      <c r="T789" s="98"/>
      <c r="U789" s="98"/>
      <c r="V789" s="98" t="s">
        <v>1321</v>
      </c>
      <c r="W789" s="98" t="s">
        <v>964</v>
      </c>
      <c r="X789" s="98"/>
      <c r="Y789" s="99">
        <v>43399.489953703705</v>
      </c>
      <c r="Z789" s="106" t="s">
        <v>548</v>
      </c>
      <c r="AA789" s="1" t="str">
        <f>IF(ISNA(VLOOKUP(C789,'Extract -prev'!C:I,6,0)),"Yes",IF(OR(VLOOKUP(C789,'Extract -prev'!C:I,6,0)="Closed",VLOOKUP(C789,'Extract -prev'!C:I,6,0)="Resolved"),"No","Yes"))</f>
        <v>No</v>
      </c>
      <c r="AB789" s="1" t="s">
        <v>548</v>
      </c>
    </row>
    <row r="790" spans="1:28" x14ac:dyDescent="0.25">
      <c r="A790" s="98" t="s">
        <v>676</v>
      </c>
      <c r="B790" s="98" t="s">
        <v>562</v>
      </c>
      <c r="C790" s="98" t="s">
        <v>2710</v>
      </c>
      <c r="D790" s="99">
        <v>43379.108425925922</v>
      </c>
      <c r="E790" s="99">
        <v>43391.196701388886</v>
      </c>
      <c r="F790" s="98" t="s">
        <v>1493</v>
      </c>
      <c r="G790" s="98" t="s">
        <v>90</v>
      </c>
      <c r="H790" s="98" t="s">
        <v>573</v>
      </c>
      <c r="I790" s="98" t="s">
        <v>91</v>
      </c>
      <c r="J790" s="98" t="s">
        <v>1118</v>
      </c>
      <c r="K790" s="98" t="s">
        <v>2711</v>
      </c>
      <c r="L790" s="98" t="s">
        <v>4247</v>
      </c>
      <c r="M790" s="98" t="s">
        <v>793</v>
      </c>
      <c r="N790" s="98" t="s">
        <v>40</v>
      </c>
      <c r="O790" s="98" t="s">
        <v>602</v>
      </c>
      <c r="P790" s="98"/>
      <c r="Q790" s="98" t="s">
        <v>92</v>
      </c>
      <c r="R790" s="98" t="s">
        <v>544</v>
      </c>
      <c r="S790" s="98" t="s">
        <v>545</v>
      </c>
      <c r="T790" s="98"/>
      <c r="U790" s="98"/>
      <c r="V790" s="98" t="s">
        <v>966</v>
      </c>
      <c r="W790" s="98" t="s">
        <v>967</v>
      </c>
      <c r="X790" s="98"/>
      <c r="Y790" s="99">
        <v>43401.497546296298</v>
      </c>
      <c r="Z790" s="106" t="s">
        <v>548</v>
      </c>
      <c r="AA790" s="1" t="str">
        <f>IF(ISNA(VLOOKUP(C790,'Extract -prev'!C:I,6,0)),"Yes",IF(OR(VLOOKUP(C790,'Extract -prev'!C:I,6,0)="Closed",VLOOKUP(C790,'Extract -prev'!C:I,6,0)="Resolved"),"No","Yes"))</f>
        <v>No</v>
      </c>
      <c r="AB790" s="1" t="s">
        <v>548</v>
      </c>
    </row>
    <row r="791" spans="1:28" x14ac:dyDescent="0.25">
      <c r="A791" s="98" t="s">
        <v>676</v>
      </c>
      <c r="B791" s="98" t="s">
        <v>562</v>
      </c>
      <c r="C791" s="98" t="s">
        <v>2714</v>
      </c>
      <c r="D791" s="99">
        <v>43379.044166666667</v>
      </c>
      <c r="E791" s="99">
        <v>43384.75712962963</v>
      </c>
      <c r="F791" s="98" t="s">
        <v>1192</v>
      </c>
      <c r="G791" s="98" t="s">
        <v>90</v>
      </c>
      <c r="H791" s="98" t="s">
        <v>573</v>
      </c>
      <c r="I791" s="98" t="s">
        <v>91</v>
      </c>
      <c r="J791" s="98" t="s">
        <v>1118</v>
      </c>
      <c r="K791" s="98" t="s">
        <v>2715</v>
      </c>
      <c r="L791" s="98" t="s">
        <v>3195</v>
      </c>
      <c r="M791" s="98" t="s">
        <v>793</v>
      </c>
      <c r="N791" s="98" t="s">
        <v>41</v>
      </c>
      <c r="O791" s="98" t="s">
        <v>1104</v>
      </c>
      <c r="P791" s="98"/>
      <c r="Q791" s="98" t="s">
        <v>92</v>
      </c>
      <c r="R791" s="98" t="s">
        <v>544</v>
      </c>
      <c r="S791" s="98" t="s">
        <v>545</v>
      </c>
      <c r="T791" s="98"/>
      <c r="U791" s="98"/>
      <c r="V791" s="98" t="s">
        <v>2272</v>
      </c>
      <c r="W791" s="98" t="s">
        <v>2273</v>
      </c>
      <c r="X791" s="98"/>
      <c r="Y791" s="99">
        <v>43395.494722222225</v>
      </c>
      <c r="Z791" s="106" t="s">
        <v>548</v>
      </c>
      <c r="AA791" s="1" t="str">
        <f>IF(ISNA(VLOOKUP(C791,'Extract -prev'!C:I,6,0)),"Yes",IF(OR(VLOOKUP(C791,'Extract -prev'!C:I,6,0)="Closed",VLOOKUP(C791,'Extract -prev'!C:I,6,0)="Resolved"),"No","Yes"))</f>
        <v>No</v>
      </c>
      <c r="AB791" s="1" t="s">
        <v>548</v>
      </c>
    </row>
    <row r="792" spans="1:28" x14ac:dyDescent="0.25">
      <c r="A792" s="98" t="s">
        <v>676</v>
      </c>
      <c r="B792" s="98" t="s">
        <v>562</v>
      </c>
      <c r="C792" s="98" t="s">
        <v>2618</v>
      </c>
      <c r="D792" s="99">
        <v>43379.012002314812</v>
      </c>
      <c r="E792" s="99">
        <v>43381.573750000003</v>
      </c>
      <c r="F792" s="98" t="s">
        <v>911</v>
      </c>
      <c r="G792" s="98" t="s">
        <v>90</v>
      </c>
      <c r="H792" s="98" t="s">
        <v>573</v>
      </c>
      <c r="I792" s="98" t="s">
        <v>91</v>
      </c>
      <c r="J792" s="98" t="s">
        <v>1118</v>
      </c>
      <c r="K792" s="98" t="s">
        <v>2619</v>
      </c>
      <c r="L792" s="98" t="s">
        <v>2620</v>
      </c>
      <c r="M792" s="98" t="s">
        <v>793</v>
      </c>
      <c r="N792" s="98" t="s">
        <v>41</v>
      </c>
      <c r="O792" s="98" t="s">
        <v>942</v>
      </c>
      <c r="P792" s="98"/>
      <c r="Q792" s="98" t="s">
        <v>92</v>
      </c>
      <c r="R792" s="98" t="s">
        <v>544</v>
      </c>
      <c r="S792" s="98" t="s">
        <v>545</v>
      </c>
      <c r="T792" s="98"/>
      <c r="U792" s="98"/>
      <c r="V792" s="98" t="s">
        <v>949</v>
      </c>
      <c r="W792" s="98" t="s">
        <v>2621</v>
      </c>
      <c r="X792" s="98"/>
      <c r="Y792" s="99">
        <v>43392.508587962962</v>
      </c>
      <c r="Z792" s="106" t="s">
        <v>548</v>
      </c>
      <c r="AA792" s="1" t="str">
        <f>IF(ISNA(VLOOKUP(C792,'Extract -prev'!C:I,6,0)),"Yes",IF(OR(VLOOKUP(C792,'Extract -prev'!C:I,6,0)="Closed",VLOOKUP(C792,'Extract -prev'!C:I,6,0)="Resolved"),"No","Yes"))</f>
        <v>No</v>
      </c>
      <c r="AB792" s="1" t="s">
        <v>548</v>
      </c>
    </row>
    <row r="793" spans="1:28" x14ac:dyDescent="0.25">
      <c r="A793" s="98" t="s">
        <v>676</v>
      </c>
      <c r="B793" s="98" t="s">
        <v>562</v>
      </c>
      <c r="C793" s="98" t="s">
        <v>2716</v>
      </c>
      <c r="D793" s="99">
        <v>43379.030057870368</v>
      </c>
      <c r="E793" s="99">
        <v>43383.516273148147</v>
      </c>
      <c r="F793" s="98" t="s">
        <v>1196</v>
      </c>
      <c r="G793" s="98" t="s">
        <v>90</v>
      </c>
      <c r="H793" s="98" t="s">
        <v>573</v>
      </c>
      <c r="I793" s="98" t="s">
        <v>91</v>
      </c>
      <c r="J793" s="98" t="s">
        <v>1320</v>
      </c>
      <c r="K793" s="98" t="s">
        <v>2717</v>
      </c>
      <c r="L793" s="98" t="s">
        <v>2718</v>
      </c>
      <c r="M793" s="98" t="s">
        <v>793</v>
      </c>
      <c r="N793" s="98" t="s">
        <v>41</v>
      </c>
      <c r="O793" s="98" t="s">
        <v>602</v>
      </c>
      <c r="P793" s="98"/>
      <c r="Q793" s="98" t="s">
        <v>92</v>
      </c>
      <c r="R793" s="98" t="s">
        <v>544</v>
      </c>
      <c r="S793" s="98" t="s">
        <v>545</v>
      </c>
      <c r="T793" s="98"/>
      <c r="U793" s="98"/>
      <c r="V793" s="98" t="s">
        <v>2719</v>
      </c>
      <c r="W793" s="98" t="s">
        <v>2720</v>
      </c>
      <c r="X793" s="98"/>
      <c r="Y793" s="99">
        <v>43394.495162037034</v>
      </c>
      <c r="Z793" s="106" t="s">
        <v>548</v>
      </c>
      <c r="AA793" s="1" t="str">
        <f>IF(ISNA(VLOOKUP(C793,'Extract -prev'!C:I,6,0)),"Yes",IF(OR(VLOOKUP(C793,'Extract -prev'!C:I,6,0)="Closed",VLOOKUP(C793,'Extract -prev'!C:I,6,0)="Resolved"),"No","Yes"))</f>
        <v>No</v>
      </c>
      <c r="AB793" s="1" t="s">
        <v>548</v>
      </c>
    </row>
    <row r="794" spans="1:28" x14ac:dyDescent="0.25">
      <c r="A794" s="98" t="s">
        <v>676</v>
      </c>
      <c r="B794" s="98" t="s">
        <v>562</v>
      </c>
      <c r="C794" s="98" t="s">
        <v>2622</v>
      </c>
      <c r="D794" s="99">
        <v>43378.969768518517</v>
      </c>
      <c r="E794" s="99">
        <v>43381.638807870368</v>
      </c>
      <c r="F794" s="98" t="s">
        <v>1100</v>
      </c>
      <c r="G794" s="98" t="s">
        <v>90</v>
      </c>
      <c r="H794" s="98" t="s">
        <v>573</v>
      </c>
      <c r="I794" s="98" t="s">
        <v>91</v>
      </c>
      <c r="J794" s="98" t="s">
        <v>1118</v>
      </c>
      <c r="K794" s="98" t="s">
        <v>2623</v>
      </c>
      <c r="L794" s="98" t="s">
        <v>2624</v>
      </c>
      <c r="M794" s="98" t="s">
        <v>793</v>
      </c>
      <c r="N794" s="98" t="s">
        <v>41</v>
      </c>
      <c r="O794" s="98" t="s">
        <v>944</v>
      </c>
      <c r="P794" s="98"/>
      <c r="Q794" s="98" t="s">
        <v>92</v>
      </c>
      <c r="R794" s="98" t="s">
        <v>544</v>
      </c>
      <c r="S794" s="98" t="s">
        <v>545</v>
      </c>
      <c r="T794" s="98"/>
      <c r="U794" s="98"/>
      <c r="V794" s="98" t="s">
        <v>1321</v>
      </c>
      <c r="W794" s="98" t="s">
        <v>964</v>
      </c>
      <c r="X794" s="98"/>
      <c r="Y794" s="99">
        <v>43392.5078587963</v>
      </c>
      <c r="Z794" s="106" t="s">
        <v>548</v>
      </c>
      <c r="AA794" s="1" t="str">
        <f>IF(ISNA(VLOOKUP(C794,'Extract -prev'!C:I,6,0)),"Yes",IF(OR(VLOOKUP(C794,'Extract -prev'!C:I,6,0)="Closed",VLOOKUP(C794,'Extract -prev'!C:I,6,0)="Resolved"),"No","Yes"))</f>
        <v>No</v>
      </c>
      <c r="AB794" s="1" t="s">
        <v>548</v>
      </c>
    </row>
    <row r="795" spans="1:28" x14ac:dyDescent="0.25">
      <c r="A795" s="98" t="s">
        <v>676</v>
      </c>
      <c r="B795" s="98" t="s">
        <v>562</v>
      </c>
      <c r="C795" s="98" t="s">
        <v>2721</v>
      </c>
      <c r="D795" s="99">
        <v>43378.924849537034</v>
      </c>
      <c r="E795" s="99">
        <v>43391.194212962961</v>
      </c>
      <c r="F795" s="98" t="s">
        <v>1493</v>
      </c>
      <c r="G795" s="98" t="s">
        <v>90</v>
      </c>
      <c r="H795" s="98" t="s">
        <v>573</v>
      </c>
      <c r="I795" s="98" t="s">
        <v>91</v>
      </c>
      <c r="J795" s="98" t="s">
        <v>1118</v>
      </c>
      <c r="K795" s="98" t="s">
        <v>2722</v>
      </c>
      <c r="L795" s="98" t="s">
        <v>4248</v>
      </c>
      <c r="M795" s="98" t="s">
        <v>793</v>
      </c>
      <c r="N795" s="98" t="s">
        <v>41</v>
      </c>
      <c r="O795" s="98" t="s">
        <v>3374</v>
      </c>
      <c r="P795" s="98"/>
      <c r="Q795" s="98" t="s">
        <v>92</v>
      </c>
      <c r="R795" s="98" t="s">
        <v>544</v>
      </c>
      <c r="S795" s="98" t="s">
        <v>545</v>
      </c>
      <c r="T795" s="98"/>
      <c r="U795" s="98"/>
      <c r="V795" s="98" t="s">
        <v>1254</v>
      </c>
      <c r="W795" s="98" t="s">
        <v>1255</v>
      </c>
      <c r="X795" s="98"/>
      <c r="Y795" s="99">
        <v>43401.496851851851</v>
      </c>
      <c r="Z795" s="106" t="s">
        <v>548</v>
      </c>
      <c r="AA795" s="1" t="str">
        <f>IF(ISNA(VLOOKUP(C795,'Extract -prev'!C:I,6,0)),"Yes",IF(OR(VLOOKUP(C795,'Extract -prev'!C:I,6,0)="Closed",VLOOKUP(C795,'Extract -prev'!C:I,6,0)="Resolved"),"No","Yes"))</f>
        <v>No</v>
      </c>
      <c r="AB795" s="1" t="s">
        <v>548</v>
      </c>
    </row>
    <row r="796" spans="1:28" x14ac:dyDescent="0.25">
      <c r="A796" s="98" t="s">
        <v>676</v>
      </c>
      <c r="B796" s="98" t="s">
        <v>562</v>
      </c>
      <c r="C796" s="98" t="s">
        <v>2625</v>
      </c>
      <c r="D796" s="99">
        <v>43378.92050925926</v>
      </c>
      <c r="E796" s="99">
        <v>43381.801377314812</v>
      </c>
      <c r="F796" s="98" t="s">
        <v>916</v>
      </c>
      <c r="G796" s="98" t="s">
        <v>90</v>
      </c>
      <c r="H796" s="98" t="s">
        <v>573</v>
      </c>
      <c r="I796" s="98" t="s">
        <v>91</v>
      </c>
      <c r="J796" s="98" t="s">
        <v>1118</v>
      </c>
      <c r="K796" s="98" t="s">
        <v>2626</v>
      </c>
      <c r="L796" s="98" t="s">
        <v>2627</v>
      </c>
      <c r="M796" s="98" t="s">
        <v>793</v>
      </c>
      <c r="N796" s="98" t="s">
        <v>40</v>
      </c>
      <c r="O796" s="98" t="s">
        <v>1179</v>
      </c>
      <c r="P796" s="98"/>
      <c r="Q796" s="98" t="s">
        <v>92</v>
      </c>
      <c r="R796" s="98" t="s">
        <v>544</v>
      </c>
      <c r="S796" s="98" t="s">
        <v>545</v>
      </c>
      <c r="T796" s="98"/>
      <c r="U796" s="98"/>
      <c r="V796" s="98" t="s">
        <v>2628</v>
      </c>
      <c r="W796" s="98" t="s">
        <v>2629</v>
      </c>
      <c r="X796" s="98"/>
      <c r="Y796" s="99">
        <v>43392.507638888892</v>
      </c>
      <c r="Z796" s="106" t="s">
        <v>548</v>
      </c>
      <c r="AA796" s="1" t="str">
        <f>IF(ISNA(VLOOKUP(C796,'Extract -prev'!C:I,6,0)),"Yes",IF(OR(VLOOKUP(C796,'Extract -prev'!C:I,6,0)="Closed",VLOOKUP(C796,'Extract -prev'!C:I,6,0)="Resolved"),"No","Yes"))</f>
        <v>No</v>
      </c>
      <c r="AB796" s="1" t="s">
        <v>548</v>
      </c>
    </row>
    <row r="797" spans="1:28" x14ac:dyDescent="0.25">
      <c r="A797" s="98" t="s">
        <v>676</v>
      </c>
      <c r="B797" s="98" t="s">
        <v>562</v>
      </c>
      <c r="C797" s="98" t="s">
        <v>2630</v>
      </c>
      <c r="D797" s="99">
        <v>43378.933240740742</v>
      </c>
      <c r="E797" s="99">
        <v>43381.658449074072</v>
      </c>
      <c r="F797" s="98" t="s">
        <v>843</v>
      </c>
      <c r="G797" s="98" t="s">
        <v>90</v>
      </c>
      <c r="H797" s="98" t="s">
        <v>573</v>
      </c>
      <c r="I797" s="98" t="s">
        <v>91</v>
      </c>
      <c r="J797" s="98" t="s">
        <v>1118</v>
      </c>
      <c r="K797" s="98" t="s">
        <v>2631</v>
      </c>
      <c r="L797" s="98" t="s">
        <v>2632</v>
      </c>
      <c r="M797" s="98" t="s">
        <v>793</v>
      </c>
      <c r="N797" s="98" t="s">
        <v>41</v>
      </c>
      <c r="O797" s="98" t="s">
        <v>927</v>
      </c>
      <c r="P797" s="98"/>
      <c r="Q797" s="98" t="s">
        <v>92</v>
      </c>
      <c r="R797" s="98" t="s">
        <v>544</v>
      </c>
      <c r="S797" s="98" t="s">
        <v>545</v>
      </c>
      <c r="T797" s="98"/>
      <c r="U797" s="98"/>
      <c r="V797" s="98" t="s">
        <v>1254</v>
      </c>
      <c r="W797" s="98" t="s">
        <v>1255</v>
      </c>
      <c r="X797" s="98"/>
      <c r="Y797" s="99">
        <v>43392.505162037036</v>
      </c>
      <c r="Z797" s="106" t="s">
        <v>548</v>
      </c>
      <c r="AA797" s="1" t="str">
        <f>IF(ISNA(VLOOKUP(C797,'Extract -prev'!C:I,6,0)),"Yes",IF(OR(VLOOKUP(C797,'Extract -prev'!C:I,6,0)="Closed",VLOOKUP(C797,'Extract -prev'!C:I,6,0)="Resolved"),"No","Yes"))</f>
        <v>No</v>
      </c>
      <c r="AB797" s="1" t="s">
        <v>548</v>
      </c>
    </row>
    <row r="798" spans="1:28" x14ac:dyDescent="0.25">
      <c r="A798" s="98" t="s">
        <v>676</v>
      </c>
      <c r="B798" s="98" t="s">
        <v>562</v>
      </c>
      <c r="C798" s="98" t="s">
        <v>2723</v>
      </c>
      <c r="D798" s="99">
        <v>43378.931111111109</v>
      </c>
      <c r="E798" s="99">
        <v>43384.472187500003</v>
      </c>
      <c r="F798" s="98" t="s">
        <v>872</v>
      </c>
      <c r="G798" s="98" t="s">
        <v>90</v>
      </c>
      <c r="H798" s="98" t="s">
        <v>573</v>
      </c>
      <c r="I798" s="98" t="s">
        <v>91</v>
      </c>
      <c r="J798" s="98" t="s">
        <v>1118</v>
      </c>
      <c r="K798" s="98" t="s">
        <v>2724</v>
      </c>
      <c r="L798" s="98" t="s">
        <v>3196</v>
      </c>
      <c r="M798" s="98" t="s">
        <v>793</v>
      </c>
      <c r="N798" s="98" t="s">
        <v>40</v>
      </c>
      <c r="O798" s="98" t="s">
        <v>2197</v>
      </c>
      <c r="P798" s="98"/>
      <c r="Q798" s="98" t="s">
        <v>92</v>
      </c>
      <c r="R798" s="98" t="s">
        <v>544</v>
      </c>
      <c r="S798" s="98" t="s">
        <v>545</v>
      </c>
      <c r="T798" s="98"/>
      <c r="U798" s="98"/>
      <c r="V798" s="98" t="s">
        <v>1190</v>
      </c>
      <c r="W798" s="98" t="s">
        <v>1191</v>
      </c>
      <c r="X798" s="98"/>
      <c r="Y798" s="99">
        <v>43394.494733796295</v>
      </c>
      <c r="Z798" s="106" t="s">
        <v>548</v>
      </c>
      <c r="AA798" s="1" t="str">
        <f>IF(ISNA(VLOOKUP(C798,'Extract -prev'!C:I,6,0)),"Yes",IF(OR(VLOOKUP(C798,'Extract -prev'!C:I,6,0)="Closed",VLOOKUP(C798,'Extract -prev'!C:I,6,0)="Resolved"),"No","Yes"))</f>
        <v>No</v>
      </c>
      <c r="AB798" s="1" t="s">
        <v>548</v>
      </c>
    </row>
    <row r="799" spans="1:28" x14ac:dyDescent="0.25">
      <c r="A799" s="98" t="s">
        <v>676</v>
      </c>
      <c r="B799" s="98" t="s">
        <v>562</v>
      </c>
      <c r="C799" s="98" t="s">
        <v>2725</v>
      </c>
      <c r="D799" s="99">
        <v>43378.929131944446</v>
      </c>
      <c r="E799" s="99">
        <v>43384.651608796295</v>
      </c>
      <c r="F799" s="98" t="s">
        <v>1192</v>
      </c>
      <c r="G799" s="98" t="s">
        <v>90</v>
      </c>
      <c r="H799" s="98" t="s">
        <v>573</v>
      </c>
      <c r="I799" s="98" t="s">
        <v>91</v>
      </c>
      <c r="J799" s="98" t="s">
        <v>1118</v>
      </c>
      <c r="K799" s="98" t="s">
        <v>2726</v>
      </c>
      <c r="L799" s="98" t="s">
        <v>3197</v>
      </c>
      <c r="M799" s="98" t="s">
        <v>793</v>
      </c>
      <c r="N799" s="98" t="s">
        <v>41</v>
      </c>
      <c r="O799" s="98" t="s">
        <v>934</v>
      </c>
      <c r="P799" s="98"/>
      <c r="Q799" s="98" t="s">
        <v>92</v>
      </c>
      <c r="R799" s="98" t="s">
        <v>544</v>
      </c>
      <c r="S799" s="98" t="s">
        <v>545</v>
      </c>
      <c r="T799" s="98"/>
      <c r="U799" s="98"/>
      <c r="V799" s="98" t="s">
        <v>1254</v>
      </c>
      <c r="W799" s="98" t="s">
        <v>1255</v>
      </c>
      <c r="X799" s="98"/>
      <c r="Y799" s="99">
        <v>43395.494560185187</v>
      </c>
      <c r="Z799" s="106" t="s">
        <v>548</v>
      </c>
      <c r="AA799" s="1" t="str">
        <f>IF(ISNA(VLOOKUP(C799,'Extract -prev'!C:I,6,0)),"Yes",IF(OR(VLOOKUP(C799,'Extract -prev'!C:I,6,0)="Closed",VLOOKUP(C799,'Extract -prev'!C:I,6,0)="Resolved"),"No","Yes"))</f>
        <v>No</v>
      </c>
      <c r="AB799" s="1" t="s">
        <v>548</v>
      </c>
    </row>
    <row r="800" spans="1:28" x14ac:dyDescent="0.25">
      <c r="A800" s="98" t="s">
        <v>676</v>
      </c>
      <c r="B800" s="98" t="s">
        <v>562</v>
      </c>
      <c r="C800" s="98" t="s">
        <v>2633</v>
      </c>
      <c r="D800" s="99">
        <v>43378.878807870373</v>
      </c>
      <c r="E800" s="99">
        <v>43381.633888888886</v>
      </c>
      <c r="F800" s="98" t="s">
        <v>833</v>
      </c>
      <c r="G800" s="98" t="s">
        <v>90</v>
      </c>
      <c r="H800" s="98" t="s">
        <v>573</v>
      </c>
      <c r="I800" s="98" t="s">
        <v>91</v>
      </c>
      <c r="J800" s="98" t="s">
        <v>1118</v>
      </c>
      <c r="K800" s="98" t="s">
        <v>2634</v>
      </c>
      <c r="L800" s="98" t="s">
        <v>2635</v>
      </c>
      <c r="M800" s="98" t="s">
        <v>793</v>
      </c>
      <c r="N800" s="98" t="s">
        <v>41</v>
      </c>
      <c r="O800" s="98" t="s">
        <v>934</v>
      </c>
      <c r="P800" s="98"/>
      <c r="Q800" s="98" t="s">
        <v>92</v>
      </c>
      <c r="R800" s="98" t="s">
        <v>544</v>
      </c>
      <c r="S800" s="98" t="s">
        <v>545</v>
      </c>
      <c r="T800" s="98"/>
      <c r="U800" s="98"/>
      <c r="V800" s="98" t="s">
        <v>1254</v>
      </c>
      <c r="W800" s="98" t="s">
        <v>1255</v>
      </c>
      <c r="X800" s="98"/>
      <c r="Y800" s="99">
        <v>43392.507245370369</v>
      </c>
      <c r="Z800" s="106" t="s">
        <v>548</v>
      </c>
      <c r="AA800" s="1" t="str">
        <f>IF(ISNA(VLOOKUP(C800,'Extract -prev'!C:I,6,0)),"Yes",IF(OR(VLOOKUP(C800,'Extract -prev'!C:I,6,0)="Closed",VLOOKUP(C800,'Extract -prev'!C:I,6,0)="Resolved"),"No","Yes"))</f>
        <v>No</v>
      </c>
      <c r="AB800" s="1" t="s">
        <v>548</v>
      </c>
    </row>
    <row r="801" spans="1:28" x14ac:dyDescent="0.25">
      <c r="A801" s="98" t="s">
        <v>676</v>
      </c>
      <c r="B801" s="98" t="s">
        <v>562</v>
      </c>
      <c r="C801" s="98" t="s">
        <v>2636</v>
      </c>
      <c r="D801" s="99">
        <v>43378.873032407406</v>
      </c>
      <c r="E801" s="99">
        <v>43381.689004629632</v>
      </c>
      <c r="F801" s="98" t="s">
        <v>910</v>
      </c>
      <c r="G801" s="98" t="s">
        <v>90</v>
      </c>
      <c r="H801" s="98" t="s">
        <v>573</v>
      </c>
      <c r="I801" s="98" t="s">
        <v>91</v>
      </c>
      <c r="J801" s="98" t="s">
        <v>1118</v>
      </c>
      <c r="K801" s="98" t="s">
        <v>2637</v>
      </c>
      <c r="L801" s="98" t="s">
        <v>2638</v>
      </c>
      <c r="M801" s="98" t="s">
        <v>793</v>
      </c>
      <c r="N801" s="98" t="s">
        <v>41</v>
      </c>
      <c r="O801" s="98" t="s">
        <v>1215</v>
      </c>
      <c r="P801" s="98"/>
      <c r="Q801" s="98" t="s">
        <v>92</v>
      </c>
      <c r="R801" s="98" t="s">
        <v>544</v>
      </c>
      <c r="S801" s="98" t="s">
        <v>545</v>
      </c>
      <c r="T801" s="98"/>
      <c r="U801" s="98"/>
      <c r="V801" s="98" t="s">
        <v>1254</v>
      </c>
      <c r="W801" s="98" t="s">
        <v>1255</v>
      </c>
      <c r="X801" s="98"/>
      <c r="Y801" s="99">
        <v>43392.504872685182</v>
      </c>
      <c r="Z801" s="106" t="s">
        <v>548</v>
      </c>
      <c r="AA801" s="1" t="str">
        <f>IF(ISNA(VLOOKUP(C801,'Extract -prev'!C:I,6,0)),"Yes",IF(OR(VLOOKUP(C801,'Extract -prev'!C:I,6,0)="Closed",VLOOKUP(C801,'Extract -prev'!C:I,6,0)="Resolved"),"No","Yes"))</f>
        <v>No</v>
      </c>
      <c r="AB801" s="1" t="s">
        <v>548</v>
      </c>
    </row>
    <row r="802" spans="1:28" x14ac:dyDescent="0.25">
      <c r="A802" s="98" t="s">
        <v>676</v>
      </c>
      <c r="B802" s="98" t="s">
        <v>562</v>
      </c>
      <c r="C802" s="98" t="s">
        <v>2481</v>
      </c>
      <c r="D802" s="99">
        <v>43378.794895833336</v>
      </c>
      <c r="E802" s="99">
        <v>43381.560833333337</v>
      </c>
      <c r="F802" s="98" t="s">
        <v>911</v>
      </c>
      <c r="G802" s="98" t="s">
        <v>90</v>
      </c>
      <c r="H802" s="98" t="s">
        <v>573</v>
      </c>
      <c r="I802" s="98" t="s">
        <v>91</v>
      </c>
      <c r="J802" s="98" t="s">
        <v>1118</v>
      </c>
      <c r="K802" s="98" t="s">
        <v>2482</v>
      </c>
      <c r="L802" s="98" t="s">
        <v>2639</v>
      </c>
      <c r="M802" s="98" t="s">
        <v>793</v>
      </c>
      <c r="N802" s="98" t="s">
        <v>41</v>
      </c>
      <c r="O802" s="98" t="s">
        <v>942</v>
      </c>
      <c r="P802" s="98"/>
      <c r="Q802" s="98" t="s">
        <v>92</v>
      </c>
      <c r="R802" s="98" t="s">
        <v>544</v>
      </c>
      <c r="S802" s="98" t="s">
        <v>545</v>
      </c>
      <c r="T802" s="98"/>
      <c r="U802" s="98"/>
      <c r="V802" s="98" t="s">
        <v>1307</v>
      </c>
      <c r="W802" s="98" t="s">
        <v>1308</v>
      </c>
      <c r="X802" s="98"/>
      <c r="Y802" s="99">
        <v>43392.500162037039</v>
      </c>
      <c r="Z802" s="106" t="s">
        <v>548</v>
      </c>
      <c r="AA802" s="1" t="str">
        <f>IF(ISNA(VLOOKUP(C802,'Extract -prev'!C:I,6,0)),"Yes",IF(OR(VLOOKUP(C802,'Extract -prev'!C:I,6,0)="Closed",VLOOKUP(C802,'Extract -prev'!C:I,6,0)="Resolved"),"No","Yes"))</f>
        <v>No</v>
      </c>
      <c r="AB802" s="1" t="s">
        <v>548</v>
      </c>
    </row>
    <row r="803" spans="1:28" x14ac:dyDescent="0.25">
      <c r="A803" s="98" t="s">
        <v>676</v>
      </c>
      <c r="B803" s="98" t="s">
        <v>562</v>
      </c>
      <c r="C803" s="98" t="s">
        <v>2483</v>
      </c>
      <c r="D803" s="99">
        <v>43378.796631944446</v>
      </c>
      <c r="E803" s="99">
        <v>43382.712268518517</v>
      </c>
      <c r="F803" s="98" t="s">
        <v>1196</v>
      </c>
      <c r="G803" s="98" t="s">
        <v>90</v>
      </c>
      <c r="H803" s="98" t="s">
        <v>573</v>
      </c>
      <c r="I803" s="98" t="s">
        <v>91</v>
      </c>
      <c r="J803" s="98" t="s">
        <v>1118</v>
      </c>
      <c r="K803" s="98" t="s">
        <v>2484</v>
      </c>
      <c r="L803" s="98" t="s">
        <v>2903</v>
      </c>
      <c r="M803" s="98" t="s">
        <v>793</v>
      </c>
      <c r="N803" s="98" t="s">
        <v>40</v>
      </c>
      <c r="O803" s="98" t="s">
        <v>732</v>
      </c>
      <c r="P803" s="98"/>
      <c r="Q803" s="98" t="s">
        <v>92</v>
      </c>
      <c r="R803" s="98" t="s">
        <v>544</v>
      </c>
      <c r="S803" s="98" t="s">
        <v>545</v>
      </c>
      <c r="T803" s="98"/>
      <c r="U803" s="98"/>
      <c r="V803" s="98" t="s">
        <v>1307</v>
      </c>
      <c r="W803" s="98" t="s">
        <v>1308</v>
      </c>
      <c r="X803" s="98"/>
      <c r="Y803" s="99">
        <v>43393.499386574076</v>
      </c>
      <c r="Z803" s="106" t="s">
        <v>548</v>
      </c>
      <c r="AA803" s="1" t="str">
        <f>IF(ISNA(VLOOKUP(C803,'Extract -prev'!C:I,6,0)),"Yes",IF(OR(VLOOKUP(C803,'Extract -prev'!C:I,6,0)="Closed",VLOOKUP(C803,'Extract -prev'!C:I,6,0)="Resolved"),"No","Yes"))</f>
        <v>No</v>
      </c>
      <c r="AB803" s="1" t="s">
        <v>548</v>
      </c>
    </row>
    <row r="804" spans="1:28" x14ac:dyDescent="0.25">
      <c r="A804" s="98" t="s">
        <v>676</v>
      </c>
      <c r="B804" s="98" t="s">
        <v>562</v>
      </c>
      <c r="C804" s="98" t="s">
        <v>2485</v>
      </c>
      <c r="D804" s="99">
        <v>43378.808668981481</v>
      </c>
      <c r="E804" s="99">
        <v>43391.181875000002</v>
      </c>
      <c r="F804" s="98" t="s">
        <v>1493</v>
      </c>
      <c r="G804" s="98" t="s">
        <v>90</v>
      </c>
      <c r="H804" s="98" t="s">
        <v>573</v>
      </c>
      <c r="I804" s="98" t="s">
        <v>91</v>
      </c>
      <c r="J804" s="98" t="s">
        <v>1118</v>
      </c>
      <c r="K804" s="98" t="s">
        <v>2486</v>
      </c>
      <c r="L804" s="98" t="s">
        <v>4249</v>
      </c>
      <c r="M804" s="98" t="s">
        <v>793</v>
      </c>
      <c r="N804" s="98" t="s">
        <v>41</v>
      </c>
      <c r="O804" s="98" t="s">
        <v>1115</v>
      </c>
      <c r="P804" s="98"/>
      <c r="Q804" s="98" t="s">
        <v>92</v>
      </c>
      <c r="R804" s="98" t="s">
        <v>544</v>
      </c>
      <c r="S804" s="98" t="s">
        <v>545</v>
      </c>
      <c r="T804" s="98"/>
      <c r="U804" s="98"/>
      <c r="V804" s="98" t="s">
        <v>1190</v>
      </c>
      <c r="W804" s="98" t="s">
        <v>1191</v>
      </c>
      <c r="X804" s="98"/>
      <c r="Y804" s="99">
        <v>43401.496469907404</v>
      </c>
      <c r="Z804" s="106" t="s">
        <v>548</v>
      </c>
      <c r="AA804" s="1" t="str">
        <f>IF(ISNA(VLOOKUP(C804,'Extract -prev'!C:I,6,0)),"Yes",IF(OR(VLOOKUP(C804,'Extract -prev'!C:I,6,0)="Closed",VLOOKUP(C804,'Extract -prev'!C:I,6,0)="Resolved"),"No","Yes"))</f>
        <v>No</v>
      </c>
      <c r="AB804" s="1" t="s">
        <v>548</v>
      </c>
    </row>
    <row r="805" spans="1:28" x14ac:dyDescent="0.25">
      <c r="A805" s="98" t="s">
        <v>676</v>
      </c>
      <c r="B805" s="98" t="s">
        <v>562</v>
      </c>
      <c r="C805" s="98" t="s">
        <v>2487</v>
      </c>
      <c r="D805" s="99">
        <v>43378.128900462965</v>
      </c>
      <c r="E805" s="99">
        <v>43381.551319444443</v>
      </c>
      <c r="F805" s="98" t="s">
        <v>872</v>
      </c>
      <c r="G805" s="98" t="s">
        <v>90</v>
      </c>
      <c r="H805" s="98" t="s">
        <v>573</v>
      </c>
      <c r="I805" s="98" t="s">
        <v>91</v>
      </c>
      <c r="J805" s="98" t="s">
        <v>1118</v>
      </c>
      <c r="K805" s="98" t="s">
        <v>2488</v>
      </c>
      <c r="L805" s="98" t="s">
        <v>2640</v>
      </c>
      <c r="M805" s="98" t="s">
        <v>793</v>
      </c>
      <c r="N805" s="98" t="s">
        <v>41</v>
      </c>
      <c r="O805" s="98" t="s">
        <v>1005</v>
      </c>
      <c r="P805" s="98"/>
      <c r="Q805" s="98" t="s">
        <v>92</v>
      </c>
      <c r="R805" s="98" t="s">
        <v>544</v>
      </c>
      <c r="S805" s="98" t="s">
        <v>545</v>
      </c>
      <c r="T805" s="98"/>
      <c r="U805" s="98"/>
      <c r="V805" s="98" t="s">
        <v>1190</v>
      </c>
      <c r="W805" s="98" t="s">
        <v>1191</v>
      </c>
      <c r="X805" s="98"/>
      <c r="Y805" s="99">
        <v>43392.499027777776</v>
      </c>
      <c r="Z805" s="106" t="s">
        <v>548</v>
      </c>
      <c r="AA805" s="1" t="str">
        <f>IF(ISNA(VLOOKUP(C805,'Extract -prev'!C:I,6,0)),"Yes",IF(OR(VLOOKUP(C805,'Extract -prev'!C:I,6,0)="Closed",VLOOKUP(C805,'Extract -prev'!C:I,6,0)="Resolved"),"No","Yes"))</f>
        <v>No</v>
      </c>
      <c r="AB805" s="1" t="s">
        <v>548</v>
      </c>
    </row>
    <row r="806" spans="1:28" x14ac:dyDescent="0.25">
      <c r="A806" s="98" t="s">
        <v>676</v>
      </c>
      <c r="B806" s="98" t="s">
        <v>562</v>
      </c>
      <c r="C806" s="98" t="s">
        <v>2489</v>
      </c>
      <c r="D806" s="99">
        <v>43378.10701388889</v>
      </c>
      <c r="E806" s="99">
        <v>43391.175879629627</v>
      </c>
      <c r="F806" s="98" t="s">
        <v>1493</v>
      </c>
      <c r="G806" s="98" t="s">
        <v>90</v>
      </c>
      <c r="H806" s="98" t="s">
        <v>573</v>
      </c>
      <c r="I806" s="98" t="s">
        <v>91</v>
      </c>
      <c r="J806" s="98" t="s">
        <v>1118</v>
      </c>
      <c r="K806" s="98" t="s">
        <v>2490</v>
      </c>
      <c r="L806" s="98" t="s">
        <v>4250</v>
      </c>
      <c r="M806" s="98" t="s">
        <v>793</v>
      </c>
      <c r="N806" s="98" t="s">
        <v>920</v>
      </c>
      <c r="O806" s="98" t="s">
        <v>921</v>
      </c>
      <c r="P806" s="98"/>
      <c r="Q806" s="98" t="s">
        <v>92</v>
      </c>
      <c r="R806" s="98" t="s">
        <v>544</v>
      </c>
      <c r="S806" s="98" t="s">
        <v>545</v>
      </c>
      <c r="T806" s="98"/>
      <c r="U806" s="98"/>
      <c r="V806" s="98" t="s">
        <v>966</v>
      </c>
      <c r="W806" s="98" t="s">
        <v>967</v>
      </c>
      <c r="X806" s="98"/>
      <c r="Y806" s="99">
        <v>43401.496215277781</v>
      </c>
      <c r="Z806" s="106" t="s">
        <v>548</v>
      </c>
      <c r="AA806" s="1" t="str">
        <f>IF(ISNA(VLOOKUP(C806,'Extract -prev'!C:I,6,0)),"Yes",IF(OR(VLOOKUP(C806,'Extract -prev'!C:I,6,0)="Closed",VLOOKUP(C806,'Extract -prev'!C:I,6,0)="Resolved"),"No","Yes"))</f>
        <v>No</v>
      </c>
      <c r="AB806" s="1" t="s">
        <v>548</v>
      </c>
    </row>
    <row r="807" spans="1:28" x14ac:dyDescent="0.25">
      <c r="A807" s="98" t="s">
        <v>676</v>
      </c>
      <c r="B807" s="98" t="s">
        <v>562</v>
      </c>
      <c r="C807" s="98" t="s">
        <v>2387</v>
      </c>
      <c r="D807" s="99">
        <v>43378.105555555558</v>
      </c>
      <c r="E807" s="99">
        <v>43378.7578125</v>
      </c>
      <c r="F807" s="98" t="s">
        <v>916</v>
      </c>
      <c r="G807" s="98" t="s">
        <v>90</v>
      </c>
      <c r="H807" s="98" t="s">
        <v>573</v>
      </c>
      <c r="I807" s="98" t="s">
        <v>91</v>
      </c>
      <c r="J807" s="98" t="s">
        <v>1118</v>
      </c>
      <c r="K807" s="98" t="s">
        <v>2388</v>
      </c>
      <c r="L807" s="98" t="s">
        <v>2389</v>
      </c>
      <c r="M807" s="98" t="s">
        <v>793</v>
      </c>
      <c r="N807" s="98" t="s">
        <v>41</v>
      </c>
      <c r="O807" s="98" t="s">
        <v>927</v>
      </c>
      <c r="P807" s="98"/>
      <c r="Q807" s="98" t="s">
        <v>92</v>
      </c>
      <c r="R807" s="98" t="s">
        <v>544</v>
      </c>
      <c r="S807" s="98" t="s">
        <v>545</v>
      </c>
      <c r="T807" s="98"/>
      <c r="U807" s="98"/>
      <c r="V807" s="98" t="s">
        <v>1429</v>
      </c>
      <c r="W807" s="98" t="s">
        <v>1430</v>
      </c>
      <c r="X807" s="98"/>
      <c r="Y807" s="99">
        <v>43389.54583333333</v>
      </c>
      <c r="Z807" s="106" t="s">
        <v>548</v>
      </c>
      <c r="AA807" s="1" t="str">
        <f>IF(ISNA(VLOOKUP(C807,'Extract -prev'!C:I,6,0)),"Yes",IF(OR(VLOOKUP(C807,'Extract -prev'!C:I,6,0)="Closed",VLOOKUP(C807,'Extract -prev'!C:I,6,0)="Resolved"),"No","Yes"))</f>
        <v>No</v>
      </c>
      <c r="AB807" s="1" t="s">
        <v>548</v>
      </c>
    </row>
    <row r="808" spans="1:28" x14ac:dyDescent="0.25">
      <c r="A808" s="98" t="s">
        <v>676</v>
      </c>
      <c r="B808" s="98" t="s">
        <v>562</v>
      </c>
      <c r="C808" s="98" t="s">
        <v>2390</v>
      </c>
      <c r="D808" s="99">
        <v>43378.091099537036</v>
      </c>
      <c r="E808" s="99">
        <v>43378.5780787037</v>
      </c>
      <c r="F808" s="98" t="s">
        <v>843</v>
      </c>
      <c r="G808" s="98" t="s">
        <v>90</v>
      </c>
      <c r="H808" s="98" t="s">
        <v>573</v>
      </c>
      <c r="I808" s="98" t="s">
        <v>91</v>
      </c>
      <c r="J808" s="98" t="s">
        <v>1118</v>
      </c>
      <c r="K808" s="98" t="s">
        <v>2391</v>
      </c>
      <c r="L808" s="98" t="s">
        <v>2392</v>
      </c>
      <c r="M808" s="98" t="s">
        <v>793</v>
      </c>
      <c r="N808" s="98" t="s">
        <v>40</v>
      </c>
      <c r="O808" s="98" t="s">
        <v>732</v>
      </c>
      <c r="P808" s="98"/>
      <c r="Q808" s="98" t="s">
        <v>92</v>
      </c>
      <c r="R808" s="98" t="s">
        <v>544</v>
      </c>
      <c r="S808" s="98" t="s">
        <v>545</v>
      </c>
      <c r="T808" s="98"/>
      <c r="U808" s="98"/>
      <c r="V808" s="98" t="s">
        <v>966</v>
      </c>
      <c r="W808" s="98" t="s">
        <v>967</v>
      </c>
      <c r="X808" s="98"/>
      <c r="Y808" s="99">
        <v>43389.545543981483</v>
      </c>
      <c r="Z808" s="106" t="s">
        <v>548</v>
      </c>
      <c r="AA808" s="1" t="str">
        <f>IF(ISNA(VLOOKUP(C808,'Extract -prev'!C:I,6,0)),"Yes",IF(OR(VLOOKUP(C808,'Extract -prev'!C:I,6,0)="Closed",VLOOKUP(C808,'Extract -prev'!C:I,6,0)="Resolved"),"No","Yes"))</f>
        <v>No</v>
      </c>
      <c r="AB808" s="1" t="s">
        <v>548</v>
      </c>
    </row>
    <row r="809" spans="1:28" x14ac:dyDescent="0.25">
      <c r="A809" s="98" t="s">
        <v>676</v>
      </c>
      <c r="B809" s="98" t="s">
        <v>562</v>
      </c>
      <c r="C809" s="98" t="s">
        <v>2393</v>
      </c>
      <c r="D809" s="99">
        <v>43378.088148148148</v>
      </c>
      <c r="E809" s="99">
        <v>43378.551550925928</v>
      </c>
      <c r="F809" s="98" t="s">
        <v>911</v>
      </c>
      <c r="G809" s="98" t="s">
        <v>90</v>
      </c>
      <c r="H809" s="98" t="s">
        <v>573</v>
      </c>
      <c r="I809" s="98" t="s">
        <v>91</v>
      </c>
      <c r="J809" s="98" t="s">
        <v>1118</v>
      </c>
      <c r="K809" s="98" t="s">
        <v>2394</v>
      </c>
      <c r="L809" s="98" t="s">
        <v>1483</v>
      </c>
      <c r="M809" s="98" t="s">
        <v>793</v>
      </c>
      <c r="N809" s="98" t="s">
        <v>41</v>
      </c>
      <c r="O809" s="98" t="s">
        <v>1215</v>
      </c>
      <c r="P809" s="98"/>
      <c r="Q809" s="98" t="s">
        <v>92</v>
      </c>
      <c r="R809" s="98" t="s">
        <v>544</v>
      </c>
      <c r="S809" s="98" t="s">
        <v>545</v>
      </c>
      <c r="T809" s="98"/>
      <c r="U809" s="98"/>
      <c r="V809" s="98" t="s">
        <v>966</v>
      </c>
      <c r="W809" s="98" t="s">
        <v>967</v>
      </c>
      <c r="X809" s="98"/>
      <c r="Y809" s="99">
        <v>43389.545474537037</v>
      </c>
      <c r="Z809" s="106" t="s">
        <v>548</v>
      </c>
      <c r="AA809" s="1" t="str">
        <f>IF(ISNA(VLOOKUP(C809,'Extract -prev'!C:I,6,0)),"Yes",IF(OR(VLOOKUP(C809,'Extract -prev'!C:I,6,0)="Closed",VLOOKUP(C809,'Extract -prev'!C:I,6,0)="Resolved"),"No","Yes"))</f>
        <v>No</v>
      </c>
      <c r="AB809" s="1" t="s">
        <v>548</v>
      </c>
    </row>
    <row r="810" spans="1:28" x14ac:dyDescent="0.25">
      <c r="A810" s="98" t="s">
        <v>676</v>
      </c>
      <c r="B810" s="98" t="s">
        <v>562</v>
      </c>
      <c r="C810" s="98" t="s">
        <v>2395</v>
      </c>
      <c r="D810" s="99">
        <v>43378.085810185185</v>
      </c>
      <c r="E810" s="99">
        <v>43378.641956018517</v>
      </c>
      <c r="F810" s="98" t="s">
        <v>1196</v>
      </c>
      <c r="G810" s="98" t="s">
        <v>90</v>
      </c>
      <c r="H810" s="98" t="s">
        <v>573</v>
      </c>
      <c r="I810" s="98" t="s">
        <v>91</v>
      </c>
      <c r="J810" s="98" t="s">
        <v>1118</v>
      </c>
      <c r="K810" s="98" t="s">
        <v>2396</v>
      </c>
      <c r="L810" s="98" t="s">
        <v>2397</v>
      </c>
      <c r="M810" s="98" t="s">
        <v>793</v>
      </c>
      <c r="N810" s="98" t="s">
        <v>41</v>
      </c>
      <c r="O810" s="98" t="s">
        <v>944</v>
      </c>
      <c r="P810" s="98"/>
      <c r="Q810" s="98" t="s">
        <v>92</v>
      </c>
      <c r="R810" s="98" t="s">
        <v>544</v>
      </c>
      <c r="S810" s="98" t="s">
        <v>545</v>
      </c>
      <c r="T810" s="98"/>
      <c r="U810" s="98"/>
      <c r="V810" s="98" t="s">
        <v>966</v>
      </c>
      <c r="W810" s="98" t="s">
        <v>967</v>
      </c>
      <c r="X810" s="98"/>
      <c r="Y810" s="99">
        <v>43389.545335648145</v>
      </c>
      <c r="Z810" s="106" t="s">
        <v>548</v>
      </c>
      <c r="AA810" s="1" t="str">
        <f>IF(ISNA(VLOOKUP(C810,'Extract -prev'!C:I,6,0)),"Yes",IF(OR(VLOOKUP(C810,'Extract -prev'!C:I,6,0)="Closed",VLOOKUP(C810,'Extract -prev'!C:I,6,0)="Resolved"),"No","Yes"))</f>
        <v>No</v>
      </c>
      <c r="AB810" s="1" t="s">
        <v>548</v>
      </c>
    </row>
    <row r="811" spans="1:28" x14ac:dyDescent="0.25">
      <c r="A811" s="98" t="s">
        <v>676</v>
      </c>
      <c r="B811" s="98" t="s">
        <v>562</v>
      </c>
      <c r="C811" s="98" t="s">
        <v>2491</v>
      </c>
      <c r="D811" s="99">
        <v>43378.083611111113</v>
      </c>
      <c r="E811" s="99">
        <v>43381.596863425926</v>
      </c>
      <c r="F811" s="98" t="s">
        <v>1192</v>
      </c>
      <c r="G811" s="98" t="s">
        <v>90</v>
      </c>
      <c r="H811" s="98" t="s">
        <v>573</v>
      </c>
      <c r="I811" s="98" t="s">
        <v>91</v>
      </c>
      <c r="J811" s="98" t="s">
        <v>1118</v>
      </c>
      <c r="K811" s="98" t="s">
        <v>2492</v>
      </c>
      <c r="L811" s="98" t="s">
        <v>2641</v>
      </c>
      <c r="M811" s="98" t="s">
        <v>793</v>
      </c>
      <c r="N811" s="98" t="s">
        <v>41</v>
      </c>
      <c r="O811" s="98" t="s">
        <v>1115</v>
      </c>
      <c r="P811" s="98"/>
      <c r="Q811" s="98" t="s">
        <v>92</v>
      </c>
      <c r="R811" s="98" t="s">
        <v>544</v>
      </c>
      <c r="S811" s="98" t="s">
        <v>545</v>
      </c>
      <c r="T811" s="98"/>
      <c r="U811" s="98"/>
      <c r="V811" s="98" t="s">
        <v>966</v>
      </c>
      <c r="W811" s="98" t="s">
        <v>967</v>
      </c>
      <c r="X811" s="98"/>
      <c r="Y811" s="99">
        <v>43392.498796296299</v>
      </c>
      <c r="Z811" s="106" t="s">
        <v>548</v>
      </c>
      <c r="AA811" s="1" t="str">
        <f>IF(ISNA(VLOOKUP(C811,'Extract -prev'!C:I,6,0)),"Yes",IF(OR(VLOOKUP(C811,'Extract -prev'!C:I,6,0)="Closed",VLOOKUP(C811,'Extract -prev'!C:I,6,0)="Resolved"),"No","Yes"))</f>
        <v>No</v>
      </c>
      <c r="AB811" s="1" t="s">
        <v>548</v>
      </c>
    </row>
    <row r="812" spans="1:28" x14ac:dyDescent="0.25">
      <c r="A812" s="98" t="s">
        <v>676</v>
      </c>
      <c r="B812" s="98" t="s">
        <v>562</v>
      </c>
      <c r="C812" s="98" t="s">
        <v>2493</v>
      </c>
      <c r="D812" s="99">
        <v>43378.072164351855</v>
      </c>
      <c r="E812" s="99">
        <v>43381.469907407409</v>
      </c>
      <c r="F812" s="98" t="s">
        <v>933</v>
      </c>
      <c r="G812" s="98" t="s">
        <v>90</v>
      </c>
      <c r="H812" s="98" t="s">
        <v>573</v>
      </c>
      <c r="I812" s="98" t="s">
        <v>91</v>
      </c>
      <c r="J812" s="98" t="s">
        <v>1118</v>
      </c>
      <c r="K812" s="98" t="s">
        <v>2494</v>
      </c>
      <c r="L812" s="98" t="s">
        <v>2642</v>
      </c>
      <c r="M812" s="98" t="s">
        <v>793</v>
      </c>
      <c r="N812" s="98" t="s">
        <v>40</v>
      </c>
      <c r="O812" s="98" t="s">
        <v>732</v>
      </c>
      <c r="P812" s="98"/>
      <c r="Q812" s="98" t="s">
        <v>92</v>
      </c>
      <c r="R812" s="98" t="s">
        <v>544</v>
      </c>
      <c r="S812" s="98" t="s">
        <v>545</v>
      </c>
      <c r="T812" s="98"/>
      <c r="U812" s="98"/>
      <c r="V812" s="98" t="s">
        <v>966</v>
      </c>
      <c r="W812" s="98" t="s">
        <v>967</v>
      </c>
      <c r="X812" s="98"/>
      <c r="Y812" s="99">
        <v>43391.480115740742</v>
      </c>
      <c r="Z812" s="106" t="s">
        <v>548</v>
      </c>
      <c r="AA812" s="1" t="str">
        <f>IF(ISNA(VLOOKUP(C812,'Extract -prev'!C:I,6,0)),"Yes",IF(OR(VLOOKUP(C812,'Extract -prev'!C:I,6,0)="Closed",VLOOKUP(C812,'Extract -prev'!C:I,6,0)="Resolved"),"No","Yes"))</f>
        <v>No</v>
      </c>
      <c r="AB812" s="1" t="s">
        <v>548</v>
      </c>
    </row>
    <row r="813" spans="1:28" x14ac:dyDescent="0.25">
      <c r="A813" s="98" t="s">
        <v>676</v>
      </c>
      <c r="B813" s="98" t="s">
        <v>562</v>
      </c>
      <c r="C813" s="98" t="s">
        <v>2398</v>
      </c>
      <c r="D813" s="99">
        <v>43378.179409722223</v>
      </c>
      <c r="E813" s="99">
        <v>43378.604988425926</v>
      </c>
      <c r="F813" s="98" t="s">
        <v>833</v>
      </c>
      <c r="G813" s="98" t="s">
        <v>90</v>
      </c>
      <c r="H813" s="98" t="s">
        <v>573</v>
      </c>
      <c r="I813" s="98" t="s">
        <v>91</v>
      </c>
      <c r="J813" s="98" t="s">
        <v>1118</v>
      </c>
      <c r="K813" s="98" t="s">
        <v>2399</v>
      </c>
      <c r="L813" s="98" t="s">
        <v>2400</v>
      </c>
      <c r="M813" s="98" t="s">
        <v>793</v>
      </c>
      <c r="N813" s="98" t="s">
        <v>41</v>
      </c>
      <c r="O813" s="98" t="s">
        <v>928</v>
      </c>
      <c r="P813" s="98"/>
      <c r="Q813" s="98" t="s">
        <v>92</v>
      </c>
      <c r="R813" s="98" t="s">
        <v>544</v>
      </c>
      <c r="S813" s="98" t="s">
        <v>545</v>
      </c>
      <c r="T813" s="98"/>
      <c r="U813" s="98"/>
      <c r="V813" s="98" t="s">
        <v>2272</v>
      </c>
      <c r="W813" s="98" t="s">
        <v>2273</v>
      </c>
      <c r="X813" s="98"/>
      <c r="Y813" s="99">
        <v>43389.556435185186</v>
      </c>
      <c r="Z813" s="106" t="s">
        <v>548</v>
      </c>
      <c r="AA813" s="1" t="str">
        <f>IF(ISNA(VLOOKUP(C813,'Extract -prev'!C:I,6,0)),"Yes",IF(OR(VLOOKUP(C813,'Extract -prev'!C:I,6,0)="Closed",VLOOKUP(C813,'Extract -prev'!C:I,6,0)="Resolved"),"No","Yes"))</f>
        <v>No</v>
      </c>
      <c r="AB813" s="1" t="s">
        <v>548</v>
      </c>
    </row>
    <row r="814" spans="1:28" x14ac:dyDescent="0.25">
      <c r="A814" s="98" t="s">
        <v>676</v>
      </c>
      <c r="B814" s="98" t="s">
        <v>562</v>
      </c>
      <c r="C814" s="98" t="s">
        <v>2401</v>
      </c>
      <c r="D814" s="99">
        <v>43378.074293981481</v>
      </c>
      <c r="E814" s="99">
        <v>43378.772094907406</v>
      </c>
      <c r="F814" s="98" t="s">
        <v>910</v>
      </c>
      <c r="G814" s="98" t="s">
        <v>90</v>
      </c>
      <c r="H814" s="98" t="s">
        <v>573</v>
      </c>
      <c r="I814" s="98" t="s">
        <v>91</v>
      </c>
      <c r="J814" s="98" t="s">
        <v>1118</v>
      </c>
      <c r="K814" s="98" t="s">
        <v>2402</v>
      </c>
      <c r="L814" s="98" t="s">
        <v>2403</v>
      </c>
      <c r="M814" s="98" t="s">
        <v>793</v>
      </c>
      <c r="N814" s="98" t="s">
        <v>40</v>
      </c>
      <c r="O814" s="98" t="s">
        <v>2210</v>
      </c>
      <c r="P814" s="98"/>
      <c r="Q814" s="98" t="s">
        <v>92</v>
      </c>
      <c r="R814" s="98" t="s">
        <v>544</v>
      </c>
      <c r="S814" s="98" t="s">
        <v>545</v>
      </c>
      <c r="T814" s="98"/>
      <c r="U814" s="98"/>
      <c r="V814" s="98" t="s">
        <v>966</v>
      </c>
      <c r="W814" s="98" t="s">
        <v>967</v>
      </c>
      <c r="X814" s="98"/>
      <c r="Y814" s="99">
        <v>43389.542650462965</v>
      </c>
      <c r="Z814" s="106" t="s">
        <v>548</v>
      </c>
      <c r="AA814" s="1" t="str">
        <f>IF(ISNA(VLOOKUP(C814,'Extract -prev'!C:I,6,0)),"Yes",IF(OR(VLOOKUP(C814,'Extract -prev'!C:I,6,0)="Closed",VLOOKUP(C814,'Extract -prev'!C:I,6,0)="Resolved"),"No","Yes"))</f>
        <v>No</v>
      </c>
      <c r="AB814" s="1" t="s">
        <v>548</v>
      </c>
    </row>
    <row r="815" spans="1:28" x14ac:dyDescent="0.25">
      <c r="A815" s="98" t="s">
        <v>676</v>
      </c>
      <c r="B815" s="98" t="s">
        <v>562</v>
      </c>
      <c r="C815" s="98" t="s">
        <v>2404</v>
      </c>
      <c r="D815" s="99">
        <v>43378.071469907409</v>
      </c>
      <c r="E815" s="99">
        <v>43378.554085648146</v>
      </c>
      <c r="F815" s="98" t="s">
        <v>911</v>
      </c>
      <c r="G815" s="98" t="s">
        <v>90</v>
      </c>
      <c r="H815" s="98" t="s">
        <v>573</v>
      </c>
      <c r="I815" s="98" t="s">
        <v>91</v>
      </c>
      <c r="J815" s="98" t="s">
        <v>1118</v>
      </c>
      <c r="K815" s="98" t="s">
        <v>2405</v>
      </c>
      <c r="L815" s="98" t="s">
        <v>2406</v>
      </c>
      <c r="M815" s="98" t="s">
        <v>793</v>
      </c>
      <c r="N815" s="98" t="s">
        <v>41</v>
      </c>
      <c r="O815" s="98" t="s">
        <v>1215</v>
      </c>
      <c r="P815" s="98"/>
      <c r="Q815" s="98" t="s">
        <v>92</v>
      </c>
      <c r="R815" s="98" t="s">
        <v>544</v>
      </c>
      <c r="S815" s="98" t="s">
        <v>545</v>
      </c>
      <c r="T815" s="98"/>
      <c r="U815" s="98"/>
      <c r="V815" s="98" t="s">
        <v>1254</v>
      </c>
      <c r="W815" s="98" t="s">
        <v>1255</v>
      </c>
      <c r="X815" s="98"/>
      <c r="Y815" s="99">
        <v>43389.542500000003</v>
      </c>
      <c r="Z815" s="106" t="s">
        <v>548</v>
      </c>
      <c r="AA815" s="1" t="str">
        <f>IF(ISNA(VLOOKUP(C815,'Extract -prev'!C:I,6,0)),"Yes",IF(OR(VLOOKUP(C815,'Extract -prev'!C:I,6,0)="Closed",VLOOKUP(C815,'Extract -prev'!C:I,6,0)="Resolved"),"No","Yes"))</f>
        <v>No</v>
      </c>
      <c r="AB815" s="1" t="s">
        <v>548</v>
      </c>
    </row>
    <row r="816" spans="1:28" x14ac:dyDescent="0.25">
      <c r="A816" s="98" t="s">
        <v>676</v>
      </c>
      <c r="B816" s="98" t="s">
        <v>562</v>
      </c>
      <c r="C816" s="98" t="s">
        <v>2495</v>
      </c>
      <c r="D816" s="99">
        <v>43378.06925925926</v>
      </c>
      <c r="E816" s="99">
        <v>43381.549490740741</v>
      </c>
      <c r="F816" s="98" t="s">
        <v>872</v>
      </c>
      <c r="G816" s="98" t="s">
        <v>90</v>
      </c>
      <c r="H816" s="98" t="s">
        <v>573</v>
      </c>
      <c r="I816" s="98" t="s">
        <v>91</v>
      </c>
      <c r="J816" s="98" t="s">
        <v>1118</v>
      </c>
      <c r="K816" s="98" t="s">
        <v>2496</v>
      </c>
      <c r="L816" s="98" t="s">
        <v>2643</v>
      </c>
      <c r="M816" s="98" t="s">
        <v>793</v>
      </c>
      <c r="N816" s="98" t="s">
        <v>41</v>
      </c>
      <c r="O816" s="98" t="s">
        <v>1005</v>
      </c>
      <c r="P816" s="98"/>
      <c r="Q816" s="98" t="s">
        <v>92</v>
      </c>
      <c r="R816" s="98" t="s">
        <v>544</v>
      </c>
      <c r="S816" s="98" t="s">
        <v>545</v>
      </c>
      <c r="T816" s="98"/>
      <c r="U816" s="98"/>
      <c r="V816" s="98" t="s">
        <v>1254</v>
      </c>
      <c r="W816" s="98" t="s">
        <v>1255</v>
      </c>
      <c r="X816" s="98"/>
      <c r="Y816" s="99">
        <v>43392.49863425926</v>
      </c>
      <c r="Z816" s="106" t="s">
        <v>548</v>
      </c>
      <c r="AA816" s="1" t="str">
        <f>IF(ISNA(VLOOKUP(C816,'Extract -prev'!C:I,6,0)),"Yes",IF(OR(VLOOKUP(C816,'Extract -prev'!C:I,6,0)="Closed",VLOOKUP(C816,'Extract -prev'!C:I,6,0)="Resolved"),"No","Yes"))</f>
        <v>No</v>
      </c>
      <c r="AB816" s="1" t="s">
        <v>548</v>
      </c>
    </row>
    <row r="817" spans="1:28" x14ac:dyDescent="0.25">
      <c r="A817" s="98" t="s">
        <v>676</v>
      </c>
      <c r="B817" s="98" t="s">
        <v>562</v>
      </c>
      <c r="C817" s="98" t="s">
        <v>2497</v>
      </c>
      <c r="D817" s="99">
        <v>43378.056504629632</v>
      </c>
      <c r="E817" s="99">
        <v>43391.174375000002</v>
      </c>
      <c r="F817" s="98" t="s">
        <v>1493</v>
      </c>
      <c r="G817" s="98" t="s">
        <v>90</v>
      </c>
      <c r="H817" s="98" t="s">
        <v>573</v>
      </c>
      <c r="I817" s="98" t="s">
        <v>91</v>
      </c>
      <c r="J817" s="98" t="s">
        <v>1118</v>
      </c>
      <c r="K817" s="98" t="s">
        <v>2498</v>
      </c>
      <c r="L817" s="98" t="s">
        <v>4251</v>
      </c>
      <c r="M817" s="98" t="s">
        <v>793</v>
      </c>
      <c r="N817" s="98" t="s">
        <v>41</v>
      </c>
      <c r="O817" s="98" t="s">
        <v>2156</v>
      </c>
      <c r="P817" s="98"/>
      <c r="Q817" s="98" t="s">
        <v>92</v>
      </c>
      <c r="R817" s="98" t="s">
        <v>544</v>
      </c>
      <c r="S817" s="98" t="s">
        <v>545</v>
      </c>
      <c r="T817" s="98"/>
      <c r="U817" s="98"/>
      <c r="V817" s="98" t="s">
        <v>1254</v>
      </c>
      <c r="W817" s="98" t="s">
        <v>1255</v>
      </c>
      <c r="X817" s="98"/>
      <c r="Y817" s="99">
        <v>43401.495972222219</v>
      </c>
      <c r="Z817" s="106" t="s">
        <v>548</v>
      </c>
      <c r="AA817" s="1" t="str">
        <f>IF(ISNA(VLOOKUP(C817,'Extract -prev'!C:I,6,0)),"Yes",IF(OR(VLOOKUP(C817,'Extract -prev'!C:I,6,0)="Closed",VLOOKUP(C817,'Extract -prev'!C:I,6,0)="Resolved"),"No","Yes"))</f>
        <v>No</v>
      </c>
      <c r="AB817" s="1" t="s">
        <v>548</v>
      </c>
    </row>
    <row r="818" spans="1:28" x14ac:dyDescent="0.25">
      <c r="A818" s="98" t="s">
        <v>676</v>
      </c>
      <c r="B818" s="98" t="s">
        <v>562</v>
      </c>
      <c r="C818" s="98" t="s">
        <v>2407</v>
      </c>
      <c r="D818" s="99">
        <v>43378.044849537036</v>
      </c>
      <c r="E818" s="99">
        <v>43378.806932870371</v>
      </c>
      <c r="F818" s="98" t="s">
        <v>916</v>
      </c>
      <c r="G818" s="98" t="s">
        <v>90</v>
      </c>
      <c r="H818" s="98" t="s">
        <v>573</v>
      </c>
      <c r="I818" s="98" t="s">
        <v>91</v>
      </c>
      <c r="J818" s="98" t="s">
        <v>1118</v>
      </c>
      <c r="K818" s="98" t="s">
        <v>2408</v>
      </c>
      <c r="L818" s="98" t="s">
        <v>2409</v>
      </c>
      <c r="M818" s="98" t="s">
        <v>793</v>
      </c>
      <c r="N818" s="98" t="s">
        <v>40</v>
      </c>
      <c r="O818" s="98" t="s">
        <v>1179</v>
      </c>
      <c r="P818" s="98"/>
      <c r="Q818" s="98" t="s">
        <v>92</v>
      </c>
      <c r="R818" s="98" t="s">
        <v>544</v>
      </c>
      <c r="S818" s="98" t="s">
        <v>545</v>
      </c>
      <c r="T818" s="98"/>
      <c r="U818" s="98"/>
      <c r="V818" s="98" t="s">
        <v>1254</v>
      </c>
      <c r="W818" s="98" t="s">
        <v>1255</v>
      </c>
      <c r="X818" s="98"/>
      <c r="Y818" s="99">
        <v>43389.544293981482</v>
      </c>
      <c r="Z818" s="106" t="s">
        <v>548</v>
      </c>
      <c r="AA818" s="1" t="str">
        <f>IF(ISNA(VLOOKUP(C818,'Extract -prev'!C:I,6,0)),"Yes",IF(OR(VLOOKUP(C818,'Extract -prev'!C:I,6,0)="Closed",VLOOKUP(C818,'Extract -prev'!C:I,6,0)="Resolved"),"No","Yes"))</f>
        <v>No</v>
      </c>
      <c r="AB818" s="1" t="s">
        <v>548</v>
      </c>
    </row>
    <row r="819" spans="1:28" x14ac:dyDescent="0.25">
      <c r="A819" s="98" t="s">
        <v>676</v>
      </c>
      <c r="B819" s="98" t="s">
        <v>562</v>
      </c>
      <c r="C819" s="98" t="s">
        <v>2410</v>
      </c>
      <c r="D819" s="99">
        <v>43378.080462962964</v>
      </c>
      <c r="E819" s="99">
        <v>43378.743692129632</v>
      </c>
      <c r="F819" s="98" t="s">
        <v>843</v>
      </c>
      <c r="G819" s="98" t="s">
        <v>90</v>
      </c>
      <c r="H819" s="98" t="s">
        <v>573</v>
      </c>
      <c r="I819" s="98" t="s">
        <v>91</v>
      </c>
      <c r="J819" s="98" t="s">
        <v>1118</v>
      </c>
      <c r="K819" s="98" t="s">
        <v>2411</v>
      </c>
      <c r="L819" s="98" t="s">
        <v>2412</v>
      </c>
      <c r="M819" s="98" t="s">
        <v>793</v>
      </c>
      <c r="N819" s="98" t="s">
        <v>41</v>
      </c>
      <c r="O819" s="98" t="s">
        <v>934</v>
      </c>
      <c r="P819" s="98"/>
      <c r="Q819" s="98" t="s">
        <v>92</v>
      </c>
      <c r="R819" s="98" t="s">
        <v>544</v>
      </c>
      <c r="S819" s="98" t="s">
        <v>545</v>
      </c>
      <c r="T819" s="98"/>
      <c r="U819" s="98"/>
      <c r="V819" s="98" t="s">
        <v>966</v>
      </c>
      <c r="W819" s="98" t="s">
        <v>967</v>
      </c>
      <c r="X819" s="98"/>
      <c r="Y819" s="99">
        <v>43389.548888888887</v>
      </c>
      <c r="Z819" s="106" t="s">
        <v>548</v>
      </c>
      <c r="AA819" s="1" t="str">
        <f>IF(ISNA(VLOOKUP(C819,'Extract -prev'!C:I,6,0)),"Yes",IF(OR(VLOOKUP(C819,'Extract -prev'!C:I,6,0)="Closed",VLOOKUP(C819,'Extract -prev'!C:I,6,0)="Resolved"),"No","Yes"))</f>
        <v>No</v>
      </c>
      <c r="AB819" s="1" t="s">
        <v>548</v>
      </c>
    </row>
    <row r="820" spans="1:28" x14ac:dyDescent="0.25">
      <c r="A820" s="98" t="s">
        <v>676</v>
      </c>
      <c r="B820" s="98" t="s">
        <v>562</v>
      </c>
      <c r="C820" s="98" t="s">
        <v>2413</v>
      </c>
      <c r="D820" s="99">
        <v>43378.078275462962</v>
      </c>
      <c r="E820" s="99">
        <v>43378.546550925923</v>
      </c>
      <c r="F820" s="98" t="s">
        <v>1100</v>
      </c>
      <c r="G820" s="98" t="s">
        <v>90</v>
      </c>
      <c r="H820" s="98" t="s">
        <v>573</v>
      </c>
      <c r="I820" s="98" t="s">
        <v>91</v>
      </c>
      <c r="J820" s="98" t="s">
        <v>1118</v>
      </c>
      <c r="K820" s="98" t="s">
        <v>2414</v>
      </c>
      <c r="L820" s="98" t="s">
        <v>2415</v>
      </c>
      <c r="M820" s="98" t="s">
        <v>793</v>
      </c>
      <c r="N820" s="98" t="s">
        <v>41</v>
      </c>
      <c r="O820" s="98" t="s">
        <v>944</v>
      </c>
      <c r="P820" s="98"/>
      <c r="Q820" s="98" t="s">
        <v>92</v>
      </c>
      <c r="R820" s="98" t="s">
        <v>544</v>
      </c>
      <c r="S820" s="98" t="s">
        <v>545</v>
      </c>
      <c r="T820" s="98"/>
      <c r="U820" s="98"/>
      <c r="V820" s="98" t="s">
        <v>966</v>
      </c>
      <c r="W820" s="98" t="s">
        <v>967</v>
      </c>
      <c r="X820" s="98"/>
      <c r="Y820" s="99">
        <v>43389.548680555556</v>
      </c>
      <c r="Z820" s="106" t="s">
        <v>548</v>
      </c>
      <c r="AA820" s="1" t="str">
        <f>IF(ISNA(VLOOKUP(C820,'Extract -prev'!C:I,6,0)),"Yes",IF(OR(VLOOKUP(C820,'Extract -prev'!C:I,6,0)="Closed",VLOOKUP(C820,'Extract -prev'!C:I,6,0)="Resolved"),"No","Yes"))</f>
        <v>No</v>
      </c>
      <c r="AB820" s="1" t="s">
        <v>548</v>
      </c>
    </row>
    <row r="821" spans="1:28" x14ac:dyDescent="0.25">
      <c r="A821" s="98" t="s">
        <v>676</v>
      </c>
      <c r="B821" s="98" t="s">
        <v>562</v>
      </c>
      <c r="C821" s="98" t="s">
        <v>2416</v>
      </c>
      <c r="D821" s="99">
        <v>43378.064560185187</v>
      </c>
      <c r="E821" s="99">
        <v>43378.643877314818</v>
      </c>
      <c r="F821" s="98" t="s">
        <v>1196</v>
      </c>
      <c r="G821" s="98" t="s">
        <v>90</v>
      </c>
      <c r="H821" s="98" t="s">
        <v>573</v>
      </c>
      <c r="I821" s="98" t="s">
        <v>91</v>
      </c>
      <c r="J821" s="98" t="s">
        <v>1118</v>
      </c>
      <c r="K821" s="98" t="s">
        <v>2417</v>
      </c>
      <c r="L821" s="98" t="s">
        <v>2418</v>
      </c>
      <c r="M821" s="98" t="s">
        <v>793</v>
      </c>
      <c r="N821" s="98" t="s">
        <v>40</v>
      </c>
      <c r="O821" s="98" t="s">
        <v>732</v>
      </c>
      <c r="P821" s="98"/>
      <c r="Q821" s="98" t="s">
        <v>92</v>
      </c>
      <c r="R821" s="98" t="s">
        <v>544</v>
      </c>
      <c r="S821" s="98" t="s">
        <v>545</v>
      </c>
      <c r="T821" s="98"/>
      <c r="U821" s="98"/>
      <c r="V821" s="98" t="s">
        <v>1254</v>
      </c>
      <c r="W821" s="98" t="s">
        <v>1255</v>
      </c>
      <c r="X821" s="98"/>
      <c r="Y821" s="99">
        <v>43389.537951388891</v>
      </c>
      <c r="Z821" s="106" t="s">
        <v>548</v>
      </c>
      <c r="AA821" s="1" t="str">
        <f>IF(ISNA(VLOOKUP(C821,'Extract -prev'!C:I,6,0)),"Yes",IF(OR(VLOOKUP(C821,'Extract -prev'!C:I,6,0)="Closed",VLOOKUP(C821,'Extract -prev'!C:I,6,0)="Resolved"),"No","Yes"))</f>
        <v>No</v>
      </c>
      <c r="AB821" s="1" t="s">
        <v>548</v>
      </c>
    </row>
    <row r="822" spans="1:28" x14ac:dyDescent="0.25">
      <c r="A822" s="98" t="s">
        <v>676</v>
      </c>
      <c r="B822" s="98" t="s">
        <v>562</v>
      </c>
      <c r="C822" s="98" t="s">
        <v>2499</v>
      </c>
      <c r="D822" s="99">
        <v>43378.062361111108</v>
      </c>
      <c r="E822" s="99">
        <v>43389.662557870368</v>
      </c>
      <c r="F822" s="98" t="s">
        <v>1192</v>
      </c>
      <c r="G822" s="98" t="s">
        <v>90</v>
      </c>
      <c r="H822" s="98" t="s">
        <v>573</v>
      </c>
      <c r="I822" s="98" t="s">
        <v>91</v>
      </c>
      <c r="J822" s="98" t="s">
        <v>1118</v>
      </c>
      <c r="K822" s="98" t="s">
        <v>2500</v>
      </c>
      <c r="L822" s="98" t="s">
        <v>3734</v>
      </c>
      <c r="M822" s="98" t="s">
        <v>793</v>
      </c>
      <c r="N822" s="98" t="s">
        <v>929</v>
      </c>
      <c r="O822" s="98" t="s">
        <v>948</v>
      </c>
      <c r="P822" s="98"/>
      <c r="Q822" s="98" t="s">
        <v>92</v>
      </c>
      <c r="R822" s="98" t="s">
        <v>544</v>
      </c>
      <c r="S822" s="98" t="s">
        <v>545</v>
      </c>
      <c r="T822" s="98"/>
      <c r="U822" s="98"/>
      <c r="V822" s="98" t="s">
        <v>1254</v>
      </c>
      <c r="W822" s="98" t="s">
        <v>1255</v>
      </c>
      <c r="X822" s="98"/>
      <c r="Y822" s="99">
        <v>43400.491678240738</v>
      </c>
      <c r="Z822" s="106" t="s">
        <v>548</v>
      </c>
      <c r="AA822" s="1" t="str">
        <f>IF(ISNA(VLOOKUP(C822,'Extract -prev'!C:I,6,0)),"Yes",IF(OR(VLOOKUP(C822,'Extract -prev'!C:I,6,0)="Closed",VLOOKUP(C822,'Extract -prev'!C:I,6,0)="Resolved"),"No","Yes"))</f>
        <v>No</v>
      </c>
      <c r="AB822" s="1" t="s">
        <v>548</v>
      </c>
    </row>
    <row r="823" spans="1:28" x14ac:dyDescent="0.25">
      <c r="A823" s="98" t="s">
        <v>676</v>
      </c>
      <c r="B823" s="98" t="s">
        <v>562</v>
      </c>
      <c r="C823" s="98" t="s">
        <v>2501</v>
      </c>
      <c r="D823" s="99">
        <v>43378.059259259258</v>
      </c>
      <c r="E823" s="99">
        <v>43388.690196759257</v>
      </c>
      <c r="F823" s="98" t="s">
        <v>933</v>
      </c>
      <c r="G823" s="98" t="s">
        <v>90</v>
      </c>
      <c r="H823" s="98" t="s">
        <v>573</v>
      </c>
      <c r="I823" s="98" t="s">
        <v>91</v>
      </c>
      <c r="J823" s="98" t="s">
        <v>1118</v>
      </c>
      <c r="K823" s="98" t="s">
        <v>2502</v>
      </c>
      <c r="L823" s="98" t="s">
        <v>3562</v>
      </c>
      <c r="M823" s="98" t="s">
        <v>793</v>
      </c>
      <c r="N823" s="98" t="s">
        <v>41</v>
      </c>
      <c r="O823" s="98" t="s">
        <v>934</v>
      </c>
      <c r="P823" s="98"/>
      <c r="Q823" s="98" t="s">
        <v>92</v>
      </c>
      <c r="R823" s="98" t="s">
        <v>544</v>
      </c>
      <c r="S823" s="98" t="s">
        <v>545</v>
      </c>
      <c r="T823" s="98"/>
      <c r="U823" s="98"/>
      <c r="V823" s="98" t="s">
        <v>1254</v>
      </c>
      <c r="W823" s="98" t="s">
        <v>1255</v>
      </c>
      <c r="X823" s="98"/>
      <c r="Y823" s="99">
        <v>43399.488946759258</v>
      </c>
      <c r="Z823" s="106" t="s">
        <v>548</v>
      </c>
      <c r="AA823" s="1" t="str">
        <f>IF(ISNA(VLOOKUP(C823,'Extract -prev'!C:I,6,0)),"Yes",IF(OR(VLOOKUP(C823,'Extract -prev'!C:I,6,0)="Closed",VLOOKUP(C823,'Extract -prev'!C:I,6,0)="Resolved"),"No","Yes"))</f>
        <v>No</v>
      </c>
      <c r="AB823" s="1" t="s">
        <v>548</v>
      </c>
    </row>
    <row r="824" spans="1:28" x14ac:dyDescent="0.25">
      <c r="A824" s="98" t="s">
        <v>676</v>
      </c>
      <c r="B824" s="98" t="s">
        <v>562</v>
      </c>
      <c r="C824" s="98" t="s">
        <v>2419</v>
      </c>
      <c r="D824" s="99">
        <v>43378.054062499999</v>
      </c>
      <c r="E824" s="99">
        <v>43378.642476851855</v>
      </c>
      <c r="F824" s="98" t="s">
        <v>833</v>
      </c>
      <c r="G824" s="98" t="s">
        <v>90</v>
      </c>
      <c r="H824" s="98" t="s">
        <v>573</v>
      </c>
      <c r="I824" s="98" t="s">
        <v>91</v>
      </c>
      <c r="J824" s="98" t="s">
        <v>1118</v>
      </c>
      <c r="K824" s="98" t="s">
        <v>2420</v>
      </c>
      <c r="L824" s="98" t="s">
        <v>2421</v>
      </c>
      <c r="M824" s="98" t="s">
        <v>793</v>
      </c>
      <c r="N824" s="98" t="s">
        <v>41</v>
      </c>
      <c r="O824" s="98" t="s">
        <v>1215</v>
      </c>
      <c r="P824" s="98"/>
      <c r="Q824" s="98" t="s">
        <v>92</v>
      </c>
      <c r="R824" s="98" t="s">
        <v>544</v>
      </c>
      <c r="S824" s="98" t="s">
        <v>545</v>
      </c>
      <c r="T824" s="98"/>
      <c r="U824" s="98"/>
      <c r="V824" s="98" t="s">
        <v>1254</v>
      </c>
      <c r="W824" s="98" t="s">
        <v>1255</v>
      </c>
      <c r="X824" s="98"/>
      <c r="Y824" s="99">
        <v>43389.537569444445</v>
      </c>
      <c r="Z824" s="106" t="s">
        <v>548</v>
      </c>
      <c r="AA824" s="1" t="str">
        <f>IF(ISNA(VLOOKUP(C824,'Extract -prev'!C:I,6,0)),"Yes",IF(OR(VLOOKUP(C824,'Extract -prev'!C:I,6,0)="Closed",VLOOKUP(C824,'Extract -prev'!C:I,6,0)="Resolved"),"No","Yes"))</f>
        <v>No</v>
      </c>
      <c r="AB824" s="1" t="s">
        <v>548</v>
      </c>
    </row>
    <row r="825" spans="1:28" x14ac:dyDescent="0.25">
      <c r="A825" s="98" t="s">
        <v>676</v>
      </c>
      <c r="B825" s="98" t="s">
        <v>562</v>
      </c>
      <c r="C825" s="98" t="s">
        <v>2422</v>
      </c>
      <c r="D825" s="99">
        <v>43378.009212962963</v>
      </c>
      <c r="E825" s="99">
        <v>43378.775277777779</v>
      </c>
      <c r="F825" s="98" t="s">
        <v>910</v>
      </c>
      <c r="G825" s="98" t="s">
        <v>90</v>
      </c>
      <c r="H825" s="98" t="s">
        <v>573</v>
      </c>
      <c r="I825" s="98" t="s">
        <v>91</v>
      </c>
      <c r="J825" s="98" t="s">
        <v>1118</v>
      </c>
      <c r="K825" s="98" t="s">
        <v>2423</v>
      </c>
      <c r="L825" s="98" t="s">
        <v>2424</v>
      </c>
      <c r="M825" s="98" t="s">
        <v>793</v>
      </c>
      <c r="N825" s="98" t="s">
        <v>41</v>
      </c>
      <c r="O825" s="98" t="s">
        <v>934</v>
      </c>
      <c r="P825" s="98"/>
      <c r="Q825" s="98" t="s">
        <v>92</v>
      </c>
      <c r="R825" s="98" t="s">
        <v>544</v>
      </c>
      <c r="S825" s="98" t="s">
        <v>545</v>
      </c>
      <c r="T825" s="98"/>
      <c r="U825" s="98"/>
      <c r="V825" s="98" t="s">
        <v>1254</v>
      </c>
      <c r="W825" s="98" t="s">
        <v>1255</v>
      </c>
      <c r="X825" s="98"/>
      <c r="Y825" s="99">
        <v>43389.536030092589</v>
      </c>
      <c r="Z825" s="106" t="s">
        <v>548</v>
      </c>
      <c r="AA825" s="1" t="str">
        <f>IF(ISNA(VLOOKUP(C825,'Extract -prev'!C:I,6,0)),"Yes",IF(OR(VLOOKUP(C825,'Extract -prev'!C:I,6,0)="Closed",VLOOKUP(C825,'Extract -prev'!C:I,6,0)="Resolved"),"No","Yes"))</f>
        <v>No</v>
      </c>
      <c r="AB825" s="1" t="s">
        <v>548</v>
      </c>
    </row>
    <row r="826" spans="1:28" x14ac:dyDescent="0.25">
      <c r="A826" s="98" t="s">
        <v>676</v>
      </c>
      <c r="B826" s="98" t="s">
        <v>562</v>
      </c>
      <c r="C826" s="98" t="s">
        <v>2503</v>
      </c>
      <c r="D826" s="99">
        <v>43378.007152777776</v>
      </c>
      <c r="E826" s="99">
        <v>43385.680879629632</v>
      </c>
      <c r="F826" s="98" t="s">
        <v>911</v>
      </c>
      <c r="G826" s="98" t="s">
        <v>90</v>
      </c>
      <c r="H826" s="98" t="s">
        <v>573</v>
      </c>
      <c r="I826" s="98" t="s">
        <v>91</v>
      </c>
      <c r="J826" s="98" t="s">
        <v>1118</v>
      </c>
      <c r="K826" s="98" t="s">
        <v>2504</v>
      </c>
      <c r="L826" s="98" t="s">
        <v>3395</v>
      </c>
      <c r="M826" s="98" t="s">
        <v>793</v>
      </c>
      <c r="N826" s="98" t="s">
        <v>3365</v>
      </c>
      <c r="O826" s="98" t="s">
        <v>3396</v>
      </c>
      <c r="P826" s="98"/>
      <c r="Q826" s="98" t="s">
        <v>92</v>
      </c>
      <c r="R826" s="98" t="s">
        <v>544</v>
      </c>
      <c r="S826" s="98" t="s">
        <v>545</v>
      </c>
      <c r="T826" s="98"/>
      <c r="U826" s="98"/>
      <c r="V826" s="98" t="s">
        <v>1254</v>
      </c>
      <c r="W826" s="98" t="s">
        <v>1255</v>
      </c>
      <c r="X826" s="98"/>
      <c r="Y826" s="99">
        <v>43396.490706018521</v>
      </c>
      <c r="Z826" s="106" t="s">
        <v>548</v>
      </c>
      <c r="AA826" s="1" t="str">
        <f>IF(ISNA(VLOOKUP(C826,'Extract -prev'!C:I,6,0)),"Yes",IF(OR(VLOOKUP(C826,'Extract -prev'!C:I,6,0)="Closed",VLOOKUP(C826,'Extract -prev'!C:I,6,0)="Resolved"),"No","Yes"))</f>
        <v>No</v>
      </c>
      <c r="AB826" s="1" t="s">
        <v>548</v>
      </c>
    </row>
    <row r="827" spans="1:28" x14ac:dyDescent="0.25">
      <c r="A827" s="98" t="s">
        <v>676</v>
      </c>
      <c r="B827" s="98" t="s">
        <v>562</v>
      </c>
      <c r="C827" s="98" t="s">
        <v>2425</v>
      </c>
      <c r="D827" s="99">
        <v>43378.018136574072</v>
      </c>
      <c r="E827" s="99">
        <v>43378.718206018515</v>
      </c>
      <c r="F827" s="98" t="s">
        <v>872</v>
      </c>
      <c r="G827" s="98" t="s">
        <v>90</v>
      </c>
      <c r="H827" s="98" t="s">
        <v>573</v>
      </c>
      <c r="I827" s="98" t="s">
        <v>91</v>
      </c>
      <c r="J827" s="98" t="s">
        <v>1118</v>
      </c>
      <c r="K827" s="98" t="s">
        <v>2426</v>
      </c>
      <c r="L827" s="98" t="s">
        <v>2427</v>
      </c>
      <c r="M827" s="98" t="s">
        <v>793</v>
      </c>
      <c r="N827" s="98" t="s">
        <v>41</v>
      </c>
      <c r="O827" s="98" t="s">
        <v>1005</v>
      </c>
      <c r="P827" s="98"/>
      <c r="Q827" s="98" t="s">
        <v>92</v>
      </c>
      <c r="R827" s="98" t="s">
        <v>544</v>
      </c>
      <c r="S827" s="98" t="s">
        <v>545</v>
      </c>
      <c r="T827" s="98"/>
      <c r="U827" s="98"/>
      <c r="V827" s="98" t="s">
        <v>1254</v>
      </c>
      <c r="W827" s="98" t="s">
        <v>1255</v>
      </c>
      <c r="X827" s="98"/>
      <c r="Y827" s="99">
        <v>43389.540682870371</v>
      </c>
      <c r="Z827" s="106" t="s">
        <v>548</v>
      </c>
      <c r="AA827" s="1" t="str">
        <f>IF(ISNA(VLOOKUP(C827,'Extract -prev'!C:I,6,0)),"Yes",IF(OR(VLOOKUP(C827,'Extract -prev'!C:I,6,0)="Closed",VLOOKUP(C827,'Extract -prev'!C:I,6,0)="Resolved"),"No","Yes"))</f>
        <v>No</v>
      </c>
      <c r="AB827" s="1" t="s">
        <v>548</v>
      </c>
    </row>
    <row r="828" spans="1:28" x14ac:dyDescent="0.25">
      <c r="A828" s="98" t="s">
        <v>676</v>
      </c>
      <c r="B828" s="98" t="s">
        <v>562</v>
      </c>
      <c r="C828" s="98" t="s">
        <v>2505</v>
      </c>
      <c r="D828" s="99">
        <v>43378.012997685182</v>
      </c>
      <c r="E828" s="99">
        <v>43391.155682870369</v>
      </c>
      <c r="F828" s="98" t="s">
        <v>1493</v>
      </c>
      <c r="G828" s="98" t="s">
        <v>90</v>
      </c>
      <c r="H828" s="98" t="s">
        <v>573</v>
      </c>
      <c r="I828" s="98" t="s">
        <v>91</v>
      </c>
      <c r="J828" s="98" t="s">
        <v>1118</v>
      </c>
      <c r="K828" s="98" t="s">
        <v>2506</v>
      </c>
      <c r="L828" s="98" t="s">
        <v>4252</v>
      </c>
      <c r="M828" s="98" t="s">
        <v>793</v>
      </c>
      <c r="N828" s="98" t="s">
        <v>40</v>
      </c>
      <c r="O828" s="98" t="s">
        <v>732</v>
      </c>
      <c r="P828" s="98"/>
      <c r="Q828" s="98" t="s">
        <v>92</v>
      </c>
      <c r="R828" s="98" t="s">
        <v>544</v>
      </c>
      <c r="S828" s="98" t="s">
        <v>545</v>
      </c>
      <c r="T828" s="98"/>
      <c r="U828" s="98"/>
      <c r="V828" s="98" t="s">
        <v>1254</v>
      </c>
      <c r="W828" s="98" t="s">
        <v>1255</v>
      </c>
      <c r="X828" s="98"/>
      <c r="Y828" s="99">
        <v>43401.495891203704</v>
      </c>
      <c r="Z828" s="106" t="s">
        <v>548</v>
      </c>
      <c r="AA828" s="1" t="str">
        <f>IF(ISNA(VLOOKUP(C828,'Extract -prev'!C:I,6,0)),"Yes",IF(OR(VLOOKUP(C828,'Extract -prev'!C:I,6,0)="Closed",VLOOKUP(C828,'Extract -prev'!C:I,6,0)="Resolved"),"No","Yes"))</f>
        <v>No</v>
      </c>
      <c r="AB828" s="1" t="s">
        <v>548</v>
      </c>
    </row>
    <row r="829" spans="1:28" x14ac:dyDescent="0.25">
      <c r="A829" s="98" t="s">
        <v>676</v>
      </c>
      <c r="B829" s="98" t="s">
        <v>562</v>
      </c>
      <c r="C829" s="98" t="s">
        <v>2428</v>
      </c>
      <c r="D829" s="99">
        <v>43377.98605324074</v>
      </c>
      <c r="E829" s="99">
        <v>43378.810173611113</v>
      </c>
      <c r="F829" s="98" t="s">
        <v>916</v>
      </c>
      <c r="G829" s="98" t="s">
        <v>90</v>
      </c>
      <c r="H829" s="98" t="s">
        <v>573</v>
      </c>
      <c r="I829" s="98" t="s">
        <v>91</v>
      </c>
      <c r="J829" s="98" t="s">
        <v>1118</v>
      </c>
      <c r="K829" s="98" t="s">
        <v>2429</v>
      </c>
      <c r="L829" s="98" t="s">
        <v>2430</v>
      </c>
      <c r="M829" s="98" t="s">
        <v>793</v>
      </c>
      <c r="N829" s="98" t="s">
        <v>40</v>
      </c>
      <c r="O829" s="98" t="s">
        <v>602</v>
      </c>
      <c r="P829" s="98"/>
      <c r="Q829" s="98" t="s">
        <v>92</v>
      </c>
      <c r="R829" s="98" t="s">
        <v>544</v>
      </c>
      <c r="S829" s="98" t="s">
        <v>545</v>
      </c>
      <c r="T829" s="98"/>
      <c r="U829" s="98"/>
      <c r="V829" s="98" t="s">
        <v>1254</v>
      </c>
      <c r="W829" s="98" t="s">
        <v>1255</v>
      </c>
      <c r="X829" s="98"/>
      <c r="Y829" s="99">
        <v>43389.539675925924</v>
      </c>
      <c r="Z829" s="106" t="s">
        <v>548</v>
      </c>
      <c r="AA829" s="1" t="str">
        <f>IF(ISNA(VLOOKUP(C829,'Extract -prev'!C:I,6,0)),"Yes",IF(OR(VLOOKUP(C829,'Extract -prev'!C:I,6,0)="Closed",VLOOKUP(C829,'Extract -prev'!C:I,6,0)="Resolved"),"No","Yes"))</f>
        <v>No</v>
      </c>
      <c r="AB829" s="1" t="s">
        <v>548</v>
      </c>
    </row>
    <row r="830" spans="1:28" x14ac:dyDescent="0.25">
      <c r="A830" s="98" t="s">
        <v>676</v>
      </c>
      <c r="B830" s="98" t="s">
        <v>562</v>
      </c>
      <c r="C830" s="98" t="s">
        <v>2507</v>
      </c>
      <c r="D830" s="99">
        <v>43377.962002314816</v>
      </c>
      <c r="E830" s="99">
        <v>43378.831296296295</v>
      </c>
      <c r="F830" s="98" t="s">
        <v>1100</v>
      </c>
      <c r="G830" s="98" t="s">
        <v>90</v>
      </c>
      <c r="H830" s="98" t="s">
        <v>573</v>
      </c>
      <c r="I830" s="98" t="s">
        <v>91</v>
      </c>
      <c r="J830" s="98" t="s">
        <v>1118</v>
      </c>
      <c r="K830" s="98" t="s">
        <v>2508</v>
      </c>
      <c r="L830" s="98" t="s">
        <v>2644</v>
      </c>
      <c r="M830" s="98" t="s">
        <v>793</v>
      </c>
      <c r="N830" s="98" t="s">
        <v>929</v>
      </c>
      <c r="O830" s="98" t="s">
        <v>1241</v>
      </c>
      <c r="P830" s="98"/>
      <c r="Q830" s="98" t="s">
        <v>92</v>
      </c>
      <c r="R830" s="98" t="s">
        <v>544</v>
      </c>
      <c r="S830" s="98" t="s">
        <v>545</v>
      </c>
      <c r="T830" s="98"/>
      <c r="U830" s="98"/>
      <c r="V830" s="98" t="s">
        <v>1254</v>
      </c>
      <c r="W830" s="98" t="s">
        <v>1255</v>
      </c>
      <c r="X830" s="98"/>
      <c r="Y830" s="99">
        <v>43389.539074074077</v>
      </c>
      <c r="Z830" s="106" t="s">
        <v>548</v>
      </c>
      <c r="AA830" s="1" t="str">
        <f>IF(ISNA(VLOOKUP(C830,'Extract -prev'!C:I,6,0)),"Yes",IF(OR(VLOOKUP(C830,'Extract -prev'!C:I,6,0)="Closed",VLOOKUP(C830,'Extract -prev'!C:I,6,0)="Resolved"),"No","Yes"))</f>
        <v>No</v>
      </c>
      <c r="AB830" s="1" t="s">
        <v>548</v>
      </c>
    </row>
    <row r="831" spans="1:28" x14ac:dyDescent="0.25">
      <c r="A831" s="98" t="s">
        <v>676</v>
      </c>
      <c r="B831" s="98" t="s">
        <v>562</v>
      </c>
      <c r="C831" s="98" t="s">
        <v>2509</v>
      </c>
      <c r="D831" s="99">
        <v>43377.989039351851</v>
      </c>
      <c r="E831" s="99">
        <v>43381.570069444446</v>
      </c>
      <c r="F831" s="98" t="s">
        <v>1100</v>
      </c>
      <c r="G831" s="98" t="s">
        <v>90</v>
      </c>
      <c r="H831" s="98" t="s">
        <v>573</v>
      </c>
      <c r="I831" s="98" t="s">
        <v>91</v>
      </c>
      <c r="J831" s="98" t="s">
        <v>1118</v>
      </c>
      <c r="K831" s="98" t="s">
        <v>2510</v>
      </c>
      <c r="L831" s="98" t="s">
        <v>2645</v>
      </c>
      <c r="M831" s="98" t="s">
        <v>793</v>
      </c>
      <c r="N831" s="98" t="s">
        <v>40</v>
      </c>
      <c r="O831" s="98" t="s">
        <v>941</v>
      </c>
      <c r="P831" s="98"/>
      <c r="Q831" s="98" t="s">
        <v>92</v>
      </c>
      <c r="R831" s="98" t="s">
        <v>544</v>
      </c>
      <c r="S831" s="98" t="s">
        <v>545</v>
      </c>
      <c r="T831" s="98"/>
      <c r="U831" s="98"/>
      <c r="V831" s="98" t="s">
        <v>1254</v>
      </c>
      <c r="W831" s="98" t="s">
        <v>1255</v>
      </c>
      <c r="X831" s="98"/>
      <c r="Y831" s="99">
        <v>43392.497777777775</v>
      </c>
      <c r="Z831" s="106" t="s">
        <v>548</v>
      </c>
      <c r="AA831" s="1" t="str">
        <f>IF(ISNA(VLOOKUP(C831,'Extract -prev'!C:I,6,0)),"Yes",IF(OR(VLOOKUP(C831,'Extract -prev'!C:I,6,0)="Closed",VLOOKUP(C831,'Extract -prev'!C:I,6,0)="Resolved"),"No","Yes"))</f>
        <v>No</v>
      </c>
      <c r="AB831" s="1" t="s">
        <v>548</v>
      </c>
    </row>
    <row r="832" spans="1:28" x14ac:dyDescent="0.25">
      <c r="A832" s="98" t="s">
        <v>676</v>
      </c>
      <c r="B832" s="98" t="s">
        <v>562</v>
      </c>
      <c r="C832" s="98" t="s">
        <v>2431</v>
      </c>
      <c r="D832" s="99">
        <v>43377.966168981482</v>
      </c>
      <c r="E832" s="99">
        <v>43378.645972222221</v>
      </c>
      <c r="F832" s="98" t="s">
        <v>1196</v>
      </c>
      <c r="G832" s="98" t="s">
        <v>90</v>
      </c>
      <c r="H832" s="98" t="s">
        <v>573</v>
      </c>
      <c r="I832" s="98" t="s">
        <v>91</v>
      </c>
      <c r="J832" s="98" t="s">
        <v>1118</v>
      </c>
      <c r="K832" s="98" t="s">
        <v>2432</v>
      </c>
      <c r="L832" s="98" t="s">
        <v>2433</v>
      </c>
      <c r="M832" s="98" t="s">
        <v>793</v>
      </c>
      <c r="N832" s="98" t="s">
        <v>41</v>
      </c>
      <c r="O832" s="98" t="s">
        <v>1104</v>
      </c>
      <c r="P832" s="98"/>
      <c r="Q832" s="98" t="s">
        <v>92</v>
      </c>
      <c r="R832" s="98" t="s">
        <v>544</v>
      </c>
      <c r="S832" s="98" t="s">
        <v>545</v>
      </c>
      <c r="T832" s="98"/>
      <c r="U832" s="98"/>
      <c r="V832" s="98" t="s">
        <v>1254</v>
      </c>
      <c r="W832" s="98" t="s">
        <v>1255</v>
      </c>
      <c r="X832" s="98"/>
      <c r="Y832" s="99">
        <v>43389.534907407404</v>
      </c>
      <c r="Z832" s="106" t="s">
        <v>548</v>
      </c>
      <c r="AA832" s="1" t="str">
        <f>IF(ISNA(VLOOKUP(C832,'Extract -prev'!C:I,6,0)),"Yes",IF(OR(VLOOKUP(C832,'Extract -prev'!C:I,6,0)="Closed",VLOOKUP(C832,'Extract -prev'!C:I,6,0)="Resolved"),"No","Yes"))</f>
        <v>No</v>
      </c>
      <c r="AB832" s="1" t="s">
        <v>548</v>
      </c>
    </row>
    <row r="833" spans="1:28" x14ac:dyDescent="0.25">
      <c r="A833" s="98" t="s">
        <v>676</v>
      </c>
      <c r="B833" s="98" t="s">
        <v>562</v>
      </c>
      <c r="C833" s="98" t="s">
        <v>2511</v>
      </c>
      <c r="D833" s="99">
        <v>43377.959039351852</v>
      </c>
      <c r="E833" s="99">
        <v>43381.575115740743</v>
      </c>
      <c r="F833" s="98" t="s">
        <v>1192</v>
      </c>
      <c r="G833" s="98" t="s">
        <v>90</v>
      </c>
      <c r="H833" s="98" t="s">
        <v>573</v>
      </c>
      <c r="I833" s="98" t="s">
        <v>91</v>
      </c>
      <c r="J833" s="98" t="s">
        <v>1118</v>
      </c>
      <c r="K833" s="98" t="s">
        <v>2512</v>
      </c>
      <c r="L833" s="98" t="s">
        <v>2641</v>
      </c>
      <c r="M833" s="98" t="s">
        <v>793</v>
      </c>
      <c r="N833" s="98" t="s">
        <v>41</v>
      </c>
      <c r="O833" s="98" t="s">
        <v>1115</v>
      </c>
      <c r="P833" s="98"/>
      <c r="Q833" s="98" t="s">
        <v>92</v>
      </c>
      <c r="R833" s="98" t="s">
        <v>544</v>
      </c>
      <c r="S833" s="98" t="s">
        <v>545</v>
      </c>
      <c r="T833" s="98"/>
      <c r="U833" s="98"/>
      <c r="V833" s="98" t="s">
        <v>1254</v>
      </c>
      <c r="W833" s="98" t="s">
        <v>1255</v>
      </c>
      <c r="X833" s="98"/>
      <c r="Y833" s="99">
        <v>43392.497615740744</v>
      </c>
      <c r="Z833" s="106" t="s">
        <v>548</v>
      </c>
      <c r="AA833" s="1" t="str">
        <f>IF(ISNA(VLOOKUP(C833,'Extract -prev'!C:I,6,0)),"Yes",IF(OR(VLOOKUP(C833,'Extract -prev'!C:I,6,0)="Closed",VLOOKUP(C833,'Extract -prev'!C:I,6,0)="Resolved"),"No","Yes"))</f>
        <v>No</v>
      </c>
      <c r="AB833" s="1" t="s">
        <v>548</v>
      </c>
    </row>
    <row r="834" spans="1:28" x14ac:dyDescent="0.25">
      <c r="A834" s="98" t="s">
        <v>676</v>
      </c>
      <c r="B834" s="98" t="s">
        <v>562</v>
      </c>
      <c r="C834" s="98" t="s">
        <v>2513</v>
      </c>
      <c r="D834" s="99">
        <v>43377.944930555554</v>
      </c>
      <c r="E834" s="99">
        <v>43381.648449074077</v>
      </c>
      <c r="F834" s="98" t="s">
        <v>933</v>
      </c>
      <c r="G834" s="98" t="s">
        <v>90</v>
      </c>
      <c r="H834" s="98" t="s">
        <v>573</v>
      </c>
      <c r="I834" s="98" t="s">
        <v>91</v>
      </c>
      <c r="J834" s="98" t="s">
        <v>1118</v>
      </c>
      <c r="K834" s="98" t="s">
        <v>2514</v>
      </c>
      <c r="L834" s="98" t="s">
        <v>2646</v>
      </c>
      <c r="M834" s="98" t="s">
        <v>793</v>
      </c>
      <c r="N834" s="98" t="s">
        <v>40</v>
      </c>
      <c r="O834" s="98" t="s">
        <v>732</v>
      </c>
      <c r="P834" s="98"/>
      <c r="Q834" s="98" t="s">
        <v>92</v>
      </c>
      <c r="R834" s="98" t="s">
        <v>544</v>
      </c>
      <c r="S834" s="98" t="s">
        <v>545</v>
      </c>
      <c r="T834" s="98"/>
      <c r="U834" s="98"/>
      <c r="V834" s="98" t="s">
        <v>1254</v>
      </c>
      <c r="W834" s="98" t="s">
        <v>1255</v>
      </c>
      <c r="X834" s="98"/>
      <c r="Y834" s="99">
        <v>43392.498344907406</v>
      </c>
      <c r="Z834" s="106" t="s">
        <v>548</v>
      </c>
      <c r="AA834" s="1" t="str">
        <f>IF(ISNA(VLOOKUP(C834,'Extract -prev'!C:I,6,0)),"Yes",IF(OR(VLOOKUP(C834,'Extract -prev'!C:I,6,0)="Closed",VLOOKUP(C834,'Extract -prev'!C:I,6,0)="Resolved"),"No","Yes"))</f>
        <v>No</v>
      </c>
      <c r="AB834" s="1" t="s">
        <v>548</v>
      </c>
    </row>
    <row r="835" spans="1:28" x14ac:dyDescent="0.25">
      <c r="A835" s="98" t="s">
        <v>676</v>
      </c>
      <c r="B835" s="98" t="s">
        <v>562</v>
      </c>
      <c r="C835" s="98" t="s">
        <v>2434</v>
      </c>
      <c r="D835" s="99">
        <v>43377.942777777775</v>
      </c>
      <c r="E835" s="99">
        <v>43378.779074074075</v>
      </c>
      <c r="F835" s="98" t="s">
        <v>833</v>
      </c>
      <c r="G835" s="98" t="s">
        <v>90</v>
      </c>
      <c r="H835" s="98" t="s">
        <v>573</v>
      </c>
      <c r="I835" s="98" t="s">
        <v>91</v>
      </c>
      <c r="J835" s="98" t="s">
        <v>1118</v>
      </c>
      <c r="K835" s="98" t="s">
        <v>2435</v>
      </c>
      <c r="L835" s="98" t="s">
        <v>2436</v>
      </c>
      <c r="M835" s="98" t="s">
        <v>793</v>
      </c>
      <c r="N835" s="98" t="s">
        <v>929</v>
      </c>
      <c r="O835" s="98" t="s">
        <v>1214</v>
      </c>
      <c r="P835" s="98"/>
      <c r="Q835" s="98" t="s">
        <v>92</v>
      </c>
      <c r="R835" s="98" t="s">
        <v>544</v>
      </c>
      <c r="S835" s="98" t="s">
        <v>545</v>
      </c>
      <c r="T835" s="98"/>
      <c r="U835" s="98"/>
      <c r="V835" s="98" t="s">
        <v>1254</v>
      </c>
      <c r="W835" s="98" t="s">
        <v>1255</v>
      </c>
      <c r="X835" s="98"/>
      <c r="Y835" s="99">
        <v>43389.538611111115</v>
      </c>
      <c r="Z835" s="106" t="s">
        <v>548</v>
      </c>
      <c r="AA835" s="1" t="str">
        <f>IF(ISNA(VLOOKUP(C835,'Extract -prev'!C:I,6,0)),"Yes",IF(OR(VLOOKUP(C835,'Extract -prev'!C:I,6,0)="Closed",VLOOKUP(C835,'Extract -prev'!C:I,6,0)="Resolved"),"No","Yes"))</f>
        <v>No</v>
      </c>
      <c r="AB835" s="1" t="s">
        <v>548</v>
      </c>
    </row>
    <row r="836" spans="1:28" x14ac:dyDescent="0.25">
      <c r="A836" s="98" t="s">
        <v>676</v>
      </c>
      <c r="B836" s="98" t="s">
        <v>562</v>
      </c>
      <c r="C836" s="98" t="s">
        <v>2437</v>
      </c>
      <c r="D836" s="99">
        <v>43377.939560185187</v>
      </c>
      <c r="E836" s="99">
        <v>43378.80846064815</v>
      </c>
      <c r="F836" s="98" t="s">
        <v>910</v>
      </c>
      <c r="G836" s="98" t="s">
        <v>90</v>
      </c>
      <c r="H836" s="98" t="s">
        <v>573</v>
      </c>
      <c r="I836" s="98" t="s">
        <v>91</v>
      </c>
      <c r="J836" s="98" t="s">
        <v>1118</v>
      </c>
      <c r="K836" s="98" t="s">
        <v>2438</v>
      </c>
      <c r="L836" s="98" t="s">
        <v>2439</v>
      </c>
      <c r="M836" s="98" t="s">
        <v>793</v>
      </c>
      <c r="N836" s="98" t="s">
        <v>41</v>
      </c>
      <c r="O836" s="98" t="s">
        <v>934</v>
      </c>
      <c r="P836" s="98"/>
      <c r="Q836" s="98" t="s">
        <v>92</v>
      </c>
      <c r="R836" s="98" t="s">
        <v>544</v>
      </c>
      <c r="S836" s="98" t="s">
        <v>545</v>
      </c>
      <c r="T836" s="98"/>
      <c r="U836" s="98"/>
      <c r="V836" s="98" t="s">
        <v>1254</v>
      </c>
      <c r="W836" s="98" t="s">
        <v>1255</v>
      </c>
      <c r="X836" s="98"/>
      <c r="Y836" s="99">
        <v>43389.538460648146</v>
      </c>
      <c r="Z836" s="106" t="s">
        <v>548</v>
      </c>
      <c r="AA836" s="1" t="str">
        <f>IF(ISNA(VLOOKUP(C836,'Extract -prev'!C:I,6,0)),"Yes",IF(OR(VLOOKUP(C836,'Extract -prev'!C:I,6,0)="Closed",VLOOKUP(C836,'Extract -prev'!C:I,6,0)="Resolved"),"No","Yes"))</f>
        <v>No</v>
      </c>
      <c r="AB836" s="1" t="s">
        <v>548</v>
      </c>
    </row>
    <row r="837" spans="1:28" x14ac:dyDescent="0.25">
      <c r="A837" s="98" t="s">
        <v>676</v>
      </c>
      <c r="B837" s="98" t="s">
        <v>562</v>
      </c>
      <c r="C837" s="98" t="s">
        <v>2440</v>
      </c>
      <c r="D837" s="99">
        <v>43377.937280092592</v>
      </c>
      <c r="E837" s="99">
        <v>43378.572175925925</v>
      </c>
      <c r="F837" s="98" t="s">
        <v>911</v>
      </c>
      <c r="G837" s="98" t="s">
        <v>90</v>
      </c>
      <c r="H837" s="98" t="s">
        <v>573</v>
      </c>
      <c r="I837" s="98" t="s">
        <v>91</v>
      </c>
      <c r="J837" s="98" t="s">
        <v>1118</v>
      </c>
      <c r="K837" s="98" t="s">
        <v>2441</v>
      </c>
      <c r="L837" s="98" t="s">
        <v>2442</v>
      </c>
      <c r="M837" s="98" t="s">
        <v>793</v>
      </c>
      <c r="N837" s="98" t="s">
        <v>41</v>
      </c>
      <c r="O837" s="98" t="s">
        <v>934</v>
      </c>
      <c r="P837" s="98"/>
      <c r="Q837" s="98" t="s">
        <v>92</v>
      </c>
      <c r="R837" s="98" t="s">
        <v>544</v>
      </c>
      <c r="S837" s="98" t="s">
        <v>545</v>
      </c>
      <c r="T837" s="98"/>
      <c r="U837" s="98"/>
      <c r="V837" s="98" t="s">
        <v>1254</v>
      </c>
      <c r="W837" s="98" t="s">
        <v>1255</v>
      </c>
      <c r="X837" s="98"/>
      <c r="Y837" s="99">
        <v>43389.538310185184</v>
      </c>
      <c r="Z837" s="106" t="s">
        <v>548</v>
      </c>
      <c r="AA837" s="1" t="str">
        <f>IF(ISNA(VLOOKUP(C837,'Extract -prev'!C:I,6,0)),"Yes",IF(OR(VLOOKUP(C837,'Extract -prev'!C:I,6,0)="Closed",VLOOKUP(C837,'Extract -prev'!C:I,6,0)="Resolved"),"No","Yes"))</f>
        <v>No</v>
      </c>
      <c r="AB837" s="1" t="s">
        <v>548</v>
      </c>
    </row>
    <row r="838" spans="1:28" x14ac:dyDescent="0.25">
      <c r="A838" s="98" t="s">
        <v>676</v>
      </c>
      <c r="B838" s="98" t="s">
        <v>562</v>
      </c>
      <c r="C838" s="98" t="s">
        <v>2443</v>
      </c>
      <c r="D838" s="99">
        <v>43377.934999999998</v>
      </c>
      <c r="E838" s="99">
        <v>43378.716643518521</v>
      </c>
      <c r="F838" s="98" t="s">
        <v>872</v>
      </c>
      <c r="G838" s="98" t="s">
        <v>90</v>
      </c>
      <c r="H838" s="98" t="s">
        <v>573</v>
      </c>
      <c r="I838" s="98" t="s">
        <v>91</v>
      </c>
      <c r="J838" s="98" t="s">
        <v>1118</v>
      </c>
      <c r="K838" s="98" t="s">
        <v>2444</v>
      </c>
      <c r="L838" s="98" t="s">
        <v>2445</v>
      </c>
      <c r="M838" s="98" t="s">
        <v>793</v>
      </c>
      <c r="N838" s="98" t="s">
        <v>41</v>
      </c>
      <c r="O838" s="98" t="s">
        <v>1005</v>
      </c>
      <c r="P838" s="98"/>
      <c r="Q838" s="98" t="s">
        <v>92</v>
      </c>
      <c r="R838" s="98" t="s">
        <v>544</v>
      </c>
      <c r="S838" s="98" t="s">
        <v>545</v>
      </c>
      <c r="T838" s="98"/>
      <c r="U838" s="98"/>
      <c r="V838" s="98" t="s">
        <v>1254</v>
      </c>
      <c r="W838" s="98" t="s">
        <v>1255</v>
      </c>
      <c r="X838" s="98"/>
      <c r="Y838" s="99">
        <v>43389.538171296299</v>
      </c>
      <c r="Z838" s="106" t="s">
        <v>548</v>
      </c>
      <c r="AA838" s="1" t="str">
        <f>IF(ISNA(VLOOKUP(C838,'Extract -prev'!C:I,6,0)),"Yes",IF(OR(VLOOKUP(C838,'Extract -prev'!C:I,6,0)="Closed",VLOOKUP(C838,'Extract -prev'!C:I,6,0)="Resolved"),"No","Yes"))</f>
        <v>No</v>
      </c>
      <c r="AB838" s="1" t="s">
        <v>548</v>
      </c>
    </row>
    <row r="839" spans="1:28" x14ac:dyDescent="0.25">
      <c r="A839" s="98" t="s">
        <v>676</v>
      </c>
      <c r="B839" s="98" t="s">
        <v>562</v>
      </c>
      <c r="C839" s="98" t="s">
        <v>2515</v>
      </c>
      <c r="D839" s="99">
        <v>43377.928611111114</v>
      </c>
      <c r="E839" s="99">
        <v>43391.033194444448</v>
      </c>
      <c r="F839" s="98" t="s">
        <v>1493</v>
      </c>
      <c r="G839" s="98" t="s">
        <v>90</v>
      </c>
      <c r="H839" s="98" t="s">
        <v>573</v>
      </c>
      <c r="I839" s="98" t="s">
        <v>91</v>
      </c>
      <c r="J839" s="98" t="s">
        <v>1118</v>
      </c>
      <c r="K839" s="98" t="s">
        <v>2516</v>
      </c>
      <c r="L839" s="98" t="s">
        <v>4253</v>
      </c>
      <c r="M839" s="98" t="s">
        <v>793</v>
      </c>
      <c r="N839" s="98" t="s">
        <v>40</v>
      </c>
      <c r="O839" s="98" t="s">
        <v>602</v>
      </c>
      <c r="P839" s="98"/>
      <c r="Q839" s="98" t="s">
        <v>92</v>
      </c>
      <c r="R839" s="98" t="s">
        <v>544</v>
      </c>
      <c r="S839" s="98" t="s">
        <v>545</v>
      </c>
      <c r="T839" s="98"/>
      <c r="U839" s="98"/>
      <c r="V839" s="98" t="s">
        <v>1254</v>
      </c>
      <c r="W839" s="98" t="s">
        <v>1255</v>
      </c>
      <c r="X839" s="98"/>
      <c r="Y839" s="99">
        <v>43401.495335648149</v>
      </c>
      <c r="Z839" s="106" t="s">
        <v>548</v>
      </c>
      <c r="AA839" s="1" t="str">
        <f>IF(ISNA(VLOOKUP(C839,'Extract -prev'!C:I,6,0)),"Yes",IF(OR(VLOOKUP(C839,'Extract -prev'!C:I,6,0)="Closed",VLOOKUP(C839,'Extract -prev'!C:I,6,0)="Resolved"),"No","Yes"))</f>
        <v>No</v>
      </c>
      <c r="AB839" s="1" t="s">
        <v>548</v>
      </c>
    </row>
    <row r="840" spans="1:28" x14ac:dyDescent="0.25">
      <c r="A840" s="98" t="s">
        <v>676</v>
      </c>
      <c r="B840" s="98" t="s">
        <v>562</v>
      </c>
      <c r="C840" s="98" t="s">
        <v>2446</v>
      </c>
      <c r="D840" s="99">
        <v>43377.925439814811</v>
      </c>
      <c r="E840" s="99">
        <v>43378.820231481484</v>
      </c>
      <c r="F840" s="98" t="s">
        <v>916</v>
      </c>
      <c r="G840" s="98" t="s">
        <v>90</v>
      </c>
      <c r="H840" s="98" t="s">
        <v>573</v>
      </c>
      <c r="I840" s="98" t="s">
        <v>91</v>
      </c>
      <c r="J840" s="98" t="s">
        <v>1118</v>
      </c>
      <c r="K840" s="98" t="s">
        <v>2447</v>
      </c>
      <c r="L840" s="98" t="s">
        <v>2448</v>
      </c>
      <c r="M840" s="98" t="s">
        <v>793</v>
      </c>
      <c r="N840" s="98" t="s">
        <v>929</v>
      </c>
      <c r="O840" s="98" t="s">
        <v>939</v>
      </c>
      <c r="P840" s="98"/>
      <c r="Q840" s="98" t="s">
        <v>92</v>
      </c>
      <c r="R840" s="98" t="s">
        <v>544</v>
      </c>
      <c r="S840" s="98" t="s">
        <v>545</v>
      </c>
      <c r="T840" s="98"/>
      <c r="U840" s="98"/>
      <c r="V840" s="98" t="s">
        <v>1254</v>
      </c>
      <c r="W840" s="98" t="s">
        <v>1255</v>
      </c>
      <c r="X840" s="98"/>
      <c r="Y840" s="99">
        <v>43389.529479166667</v>
      </c>
      <c r="Z840" s="106" t="s">
        <v>548</v>
      </c>
      <c r="AA840" s="1" t="str">
        <f>IF(ISNA(VLOOKUP(C840,'Extract -prev'!C:I,6,0)),"Yes",IF(OR(VLOOKUP(C840,'Extract -prev'!C:I,6,0)="Closed",VLOOKUP(C840,'Extract -prev'!C:I,6,0)="Resolved"),"No","Yes"))</f>
        <v>No</v>
      </c>
      <c r="AB840" s="1" t="s">
        <v>548</v>
      </c>
    </row>
    <row r="841" spans="1:28" x14ac:dyDescent="0.25">
      <c r="A841" s="98" t="s">
        <v>676</v>
      </c>
      <c r="B841" s="98" t="s">
        <v>562</v>
      </c>
      <c r="C841" s="98" t="s">
        <v>2517</v>
      </c>
      <c r="D841" s="99">
        <v>43377.892071759263</v>
      </c>
      <c r="E841" s="99">
        <v>43383.855370370373</v>
      </c>
      <c r="F841" s="98" t="s">
        <v>1440</v>
      </c>
      <c r="G841" s="98" t="s">
        <v>90</v>
      </c>
      <c r="H841" s="98" t="s">
        <v>573</v>
      </c>
      <c r="I841" s="98" t="s">
        <v>91</v>
      </c>
      <c r="J841" s="98" t="s">
        <v>1118</v>
      </c>
      <c r="K841" s="98" t="s">
        <v>2518</v>
      </c>
      <c r="L841" s="98" t="s">
        <v>3198</v>
      </c>
      <c r="M841" s="98"/>
      <c r="N841" s="98"/>
      <c r="O841" s="98"/>
      <c r="P841" s="98"/>
      <c r="Q841" s="98" t="s">
        <v>92</v>
      </c>
      <c r="R841" s="98" t="s">
        <v>544</v>
      </c>
      <c r="S841" s="98" t="s">
        <v>545</v>
      </c>
      <c r="T841" s="98"/>
      <c r="U841" s="98"/>
      <c r="V841" s="98" t="s">
        <v>1258</v>
      </c>
      <c r="W841" s="98" t="s">
        <v>1259</v>
      </c>
      <c r="X841" s="98"/>
      <c r="Y841" s="99">
        <v>43394.491712962961</v>
      </c>
      <c r="Z841" s="106" t="s">
        <v>548</v>
      </c>
      <c r="AA841" s="1" t="str">
        <f>IF(ISNA(VLOOKUP(C841,'Extract -prev'!C:I,6,0)),"Yes",IF(OR(VLOOKUP(C841,'Extract -prev'!C:I,6,0)="Closed",VLOOKUP(C841,'Extract -prev'!C:I,6,0)="Resolved"),"No","Yes"))</f>
        <v>No</v>
      </c>
      <c r="AB841" s="1" t="s">
        <v>548</v>
      </c>
    </row>
    <row r="842" spans="1:28" x14ac:dyDescent="0.25">
      <c r="A842" s="98" t="s">
        <v>676</v>
      </c>
      <c r="B842" s="98" t="s">
        <v>562</v>
      </c>
      <c r="C842" s="98" t="s">
        <v>2449</v>
      </c>
      <c r="D842" s="99">
        <v>43377.956689814811</v>
      </c>
      <c r="E842" s="99">
        <v>43378.580439814818</v>
      </c>
      <c r="F842" s="98" t="s">
        <v>1100</v>
      </c>
      <c r="G842" s="98" t="s">
        <v>90</v>
      </c>
      <c r="H842" s="98" t="s">
        <v>573</v>
      </c>
      <c r="I842" s="98" t="s">
        <v>91</v>
      </c>
      <c r="J842" s="98" t="s">
        <v>1118</v>
      </c>
      <c r="K842" s="98" t="s">
        <v>2450</v>
      </c>
      <c r="L842" s="98" t="s">
        <v>2451</v>
      </c>
      <c r="M842" s="98" t="s">
        <v>793</v>
      </c>
      <c r="N842" s="98" t="s">
        <v>41</v>
      </c>
      <c r="O842" s="98" t="s">
        <v>944</v>
      </c>
      <c r="P842" s="98"/>
      <c r="Q842" s="98" t="s">
        <v>92</v>
      </c>
      <c r="R842" s="98" t="s">
        <v>544</v>
      </c>
      <c r="S842" s="98" t="s">
        <v>545</v>
      </c>
      <c r="T842" s="98"/>
      <c r="U842" s="98"/>
      <c r="V842" s="98" t="s">
        <v>1254</v>
      </c>
      <c r="W842" s="98" t="s">
        <v>1255</v>
      </c>
      <c r="X842" s="98"/>
      <c r="Y842" s="99">
        <v>43389.534409722219</v>
      </c>
      <c r="Z842" s="106" t="s">
        <v>548</v>
      </c>
      <c r="AA842" s="1" t="str">
        <f>IF(ISNA(VLOOKUP(C842,'Extract -prev'!C:I,6,0)),"Yes",IF(OR(VLOOKUP(C842,'Extract -prev'!C:I,6,0)="Closed",VLOOKUP(C842,'Extract -prev'!C:I,6,0)="Resolved"),"No","Yes"))</f>
        <v>No</v>
      </c>
      <c r="AB842" s="1" t="s">
        <v>548</v>
      </c>
    </row>
    <row r="843" spans="1:28" x14ac:dyDescent="0.25">
      <c r="A843" s="98" t="s">
        <v>676</v>
      </c>
      <c r="B843" s="98" t="s">
        <v>562</v>
      </c>
      <c r="C843" s="98" t="s">
        <v>2452</v>
      </c>
      <c r="D843" s="99">
        <v>43377.953009259261</v>
      </c>
      <c r="E843" s="99">
        <v>43378.647974537038</v>
      </c>
      <c r="F843" s="98" t="s">
        <v>1196</v>
      </c>
      <c r="G843" s="98" t="s">
        <v>90</v>
      </c>
      <c r="H843" s="98" t="s">
        <v>573</v>
      </c>
      <c r="I843" s="98" t="s">
        <v>91</v>
      </c>
      <c r="J843" s="98" t="s">
        <v>1118</v>
      </c>
      <c r="K843" s="98" t="s">
        <v>2453</v>
      </c>
      <c r="L843" s="98" t="s">
        <v>2164</v>
      </c>
      <c r="M843" s="98" t="s">
        <v>793</v>
      </c>
      <c r="N843" s="98" t="s">
        <v>41</v>
      </c>
      <c r="O843" s="98" t="s">
        <v>934</v>
      </c>
      <c r="P843" s="98"/>
      <c r="Q843" s="98" t="s">
        <v>92</v>
      </c>
      <c r="R843" s="98" t="s">
        <v>544</v>
      </c>
      <c r="S843" s="98" t="s">
        <v>545</v>
      </c>
      <c r="T843" s="98"/>
      <c r="U843" s="98"/>
      <c r="V843" s="98" t="s">
        <v>1254</v>
      </c>
      <c r="W843" s="98" t="s">
        <v>1255</v>
      </c>
      <c r="X843" s="98"/>
      <c r="Y843" s="99">
        <v>43389.534328703703</v>
      </c>
      <c r="Z843" s="106" t="s">
        <v>548</v>
      </c>
      <c r="AA843" s="1" t="str">
        <f>IF(ISNA(VLOOKUP(C843,'Extract -prev'!C:I,6,0)),"Yes",IF(OR(VLOOKUP(C843,'Extract -prev'!C:I,6,0)="Closed",VLOOKUP(C843,'Extract -prev'!C:I,6,0)="Resolved"),"No","Yes"))</f>
        <v>No</v>
      </c>
      <c r="AB843" s="1" t="s">
        <v>548</v>
      </c>
    </row>
    <row r="844" spans="1:28" x14ac:dyDescent="0.25">
      <c r="A844" s="98" t="s">
        <v>676</v>
      </c>
      <c r="B844" s="98" t="s">
        <v>562</v>
      </c>
      <c r="C844" s="98" t="s">
        <v>2519</v>
      </c>
      <c r="D844" s="99">
        <v>43377.948055555556</v>
      </c>
      <c r="E844" s="99">
        <v>43381.59375</v>
      </c>
      <c r="F844" s="98" t="s">
        <v>1192</v>
      </c>
      <c r="G844" s="98" t="s">
        <v>90</v>
      </c>
      <c r="H844" s="98" t="s">
        <v>573</v>
      </c>
      <c r="I844" s="98" t="s">
        <v>91</v>
      </c>
      <c r="J844" s="98" t="s">
        <v>1118</v>
      </c>
      <c r="K844" s="98" t="s">
        <v>2520</v>
      </c>
      <c r="L844" s="98" t="s">
        <v>2641</v>
      </c>
      <c r="M844" s="98" t="s">
        <v>793</v>
      </c>
      <c r="N844" s="98" t="s">
        <v>41</v>
      </c>
      <c r="O844" s="98" t="s">
        <v>1115</v>
      </c>
      <c r="P844" s="98"/>
      <c r="Q844" s="98" t="s">
        <v>92</v>
      </c>
      <c r="R844" s="98" t="s">
        <v>544</v>
      </c>
      <c r="S844" s="98" t="s">
        <v>545</v>
      </c>
      <c r="T844" s="98"/>
      <c r="U844" s="98"/>
      <c r="V844" s="98" t="s">
        <v>1254</v>
      </c>
      <c r="W844" s="98" t="s">
        <v>1255</v>
      </c>
      <c r="X844" s="98"/>
      <c r="Y844" s="99">
        <v>43392.497534722221</v>
      </c>
      <c r="Z844" s="106" t="s">
        <v>548</v>
      </c>
      <c r="AA844" s="1" t="str">
        <f>IF(ISNA(VLOOKUP(C844,'Extract -prev'!C:I,6,0)),"Yes",IF(OR(VLOOKUP(C844,'Extract -prev'!C:I,6,0)="Closed",VLOOKUP(C844,'Extract -prev'!C:I,6,0)="Resolved"),"No","Yes"))</f>
        <v>No</v>
      </c>
      <c r="AB844" s="1" t="s">
        <v>548</v>
      </c>
    </row>
    <row r="845" spans="1:28" x14ac:dyDescent="0.25">
      <c r="A845" s="98" t="s">
        <v>676</v>
      </c>
      <c r="B845" s="98" t="s">
        <v>562</v>
      </c>
      <c r="C845" s="98" t="s">
        <v>2521</v>
      </c>
      <c r="D845" s="99">
        <v>43377.855983796297</v>
      </c>
      <c r="E845" s="99">
        <v>43381.652812499997</v>
      </c>
      <c r="F845" s="98" t="s">
        <v>933</v>
      </c>
      <c r="G845" s="98" t="s">
        <v>90</v>
      </c>
      <c r="H845" s="98" t="s">
        <v>573</v>
      </c>
      <c r="I845" s="98" t="s">
        <v>91</v>
      </c>
      <c r="J845" s="98" t="s">
        <v>1118</v>
      </c>
      <c r="K845" s="98" t="s">
        <v>2522</v>
      </c>
      <c r="L845" s="98" t="s">
        <v>2647</v>
      </c>
      <c r="M845" s="98" t="s">
        <v>793</v>
      </c>
      <c r="N845" s="98" t="s">
        <v>929</v>
      </c>
      <c r="O845" s="98" t="s">
        <v>1241</v>
      </c>
      <c r="P845" s="98"/>
      <c r="Q845" s="98" t="s">
        <v>92</v>
      </c>
      <c r="R845" s="98" t="s">
        <v>544</v>
      </c>
      <c r="S845" s="98" t="s">
        <v>545</v>
      </c>
      <c r="T845" s="98"/>
      <c r="U845" s="98"/>
      <c r="V845" s="98" t="s">
        <v>946</v>
      </c>
      <c r="W845" s="98" t="s">
        <v>1102</v>
      </c>
      <c r="X845" s="98"/>
      <c r="Y845" s="99">
        <v>43392.496331018519</v>
      </c>
      <c r="Z845" s="106" t="s">
        <v>548</v>
      </c>
      <c r="AA845" s="1" t="str">
        <f>IF(ISNA(VLOOKUP(C845,'Extract -prev'!C:I,6,0)),"Yes",IF(OR(VLOOKUP(C845,'Extract -prev'!C:I,6,0)="Closed",VLOOKUP(C845,'Extract -prev'!C:I,6,0)="Resolved"),"No","Yes"))</f>
        <v>No</v>
      </c>
      <c r="AB845" s="1" t="s">
        <v>548</v>
      </c>
    </row>
    <row r="846" spans="1:28" x14ac:dyDescent="0.25">
      <c r="A846" s="98" t="s">
        <v>676</v>
      </c>
      <c r="B846" s="98" t="s">
        <v>562</v>
      </c>
      <c r="C846" s="98" t="s">
        <v>2454</v>
      </c>
      <c r="D846" s="99">
        <v>43377.838726851849</v>
      </c>
      <c r="E846" s="99">
        <v>43378.807500000003</v>
      </c>
      <c r="F846" s="98" t="s">
        <v>833</v>
      </c>
      <c r="G846" s="98" t="s">
        <v>90</v>
      </c>
      <c r="H846" s="98" t="s">
        <v>573</v>
      </c>
      <c r="I846" s="98" t="s">
        <v>91</v>
      </c>
      <c r="J846" s="98" t="s">
        <v>1118</v>
      </c>
      <c r="K846" s="98" t="s">
        <v>2455</v>
      </c>
      <c r="L846" s="98" t="s">
        <v>2456</v>
      </c>
      <c r="M846" s="98" t="s">
        <v>793</v>
      </c>
      <c r="N846" s="98" t="s">
        <v>929</v>
      </c>
      <c r="O846" s="98" t="s">
        <v>1456</v>
      </c>
      <c r="P846" s="98"/>
      <c r="Q846" s="98" t="s">
        <v>92</v>
      </c>
      <c r="R846" s="98" t="s">
        <v>544</v>
      </c>
      <c r="S846" s="98" t="s">
        <v>545</v>
      </c>
      <c r="T846" s="98"/>
      <c r="U846" s="98"/>
      <c r="V846" s="98" t="s">
        <v>1458</v>
      </c>
      <c r="W846" s="98" t="s">
        <v>1459</v>
      </c>
      <c r="X846" s="98"/>
      <c r="Y846" s="99">
        <v>43389.518784722219</v>
      </c>
      <c r="Z846" s="106" t="s">
        <v>548</v>
      </c>
      <c r="AA846" s="1" t="str">
        <f>IF(ISNA(VLOOKUP(C846,'Extract -prev'!C:I,6,0)),"Yes",IF(OR(VLOOKUP(C846,'Extract -prev'!C:I,6,0)="Closed",VLOOKUP(C846,'Extract -prev'!C:I,6,0)="Resolved"),"No","Yes"))</f>
        <v>No</v>
      </c>
      <c r="AB846" s="1" t="s">
        <v>548</v>
      </c>
    </row>
    <row r="847" spans="1:28" x14ac:dyDescent="0.25">
      <c r="A847" s="98" t="s">
        <v>676</v>
      </c>
      <c r="B847" s="98" t="s">
        <v>562</v>
      </c>
      <c r="C847" s="98" t="s">
        <v>2240</v>
      </c>
      <c r="D847" s="99">
        <v>43377.792546296296</v>
      </c>
      <c r="E847" s="99">
        <v>43378.826956018522</v>
      </c>
      <c r="F847" s="98" t="s">
        <v>910</v>
      </c>
      <c r="G847" s="98" t="s">
        <v>90</v>
      </c>
      <c r="H847" s="98" t="s">
        <v>573</v>
      </c>
      <c r="I847" s="98" t="s">
        <v>91</v>
      </c>
      <c r="J847" s="98" t="s">
        <v>1118</v>
      </c>
      <c r="K847" s="98" t="s">
        <v>2241</v>
      </c>
      <c r="L847" s="98" t="s">
        <v>2648</v>
      </c>
      <c r="M847" s="98" t="s">
        <v>793</v>
      </c>
      <c r="N847" s="98" t="s">
        <v>41</v>
      </c>
      <c r="O847" s="98" t="s">
        <v>1215</v>
      </c>
      <c r="P847" s="98"/>
      <c r="Q847" s="98" t="s">
        <v>92</v>
      </c>
      <c r="R847" s="98" t="s">
        <v>544</v>
      </c>
      <c r="S847" s="98" t="s">
        <v>545</v>
      </c>
      <c r="T847" s="98"/>
      <c r="U847" s="98"/>
      <c r="V847" s="98" t="s">
        <v>1311</v>
      </c>
      <c r="W847" s="98" t="s">
        <v>1312</v>
      </c>
      <c r="X847" s="98"/>
      <c r="Y847" s="99">
        <v>43389.516469907408</v>
      </c>
      <c r="Z847" s="106" t="s">
        <v>548</v>
      </c>
      <c r="AA847" s="1" t="str">
        <f>IF(ISNA(VLOOKUP(C847,'Extract -prev'!C:I,6,0)),"Yes",IF(OR(VLOOKUP(C847,'Extract -prev'!C:I,6,0)="Closed",VLOOKUP(C847,'Extract -prev'!C:I,6,0)="Resolved"),"No","Yes"))</f>
        <v>No</v>
      </c>
      <c r="AB847" s="1" t="s">
        <v>548</v>
      </c>
    </row>
    <row r="848" spans="1:28" x14ac:dyDescent="0.25">
      <c r="A848" s="98" t="s">
        <v>676</v>
      </c>
      <c r="B848" s="98" t="s">
        <v>562</v>
      </c>
      <c r="C848" s="98" t="s">
        <v>2242</v>
      </c>
      <c r="D848" s="99">
        <v>43377.77547453704</v>
      </c>
      <c r="E848" s="99">
        <v>43378.574849537035</v>
      </c>
      <c r="F848" s="98" t="s">
        <v>911</v>
      </c>
      <c r="G848" s="98" t="s">
        <v>90</v>
      </c>
      <c r="H848" s="98" t="s">
        <v>573</v>
      </c>
      <c r="I848" s="98" t="s">
        <v>91</v>
      </c>
      <c r="J848" s="98" t="s">
        <v>1118</v>
      </c>
      <c r="K848" s="98" t="s">
        <v>2243</v>
      </c>
      <c r="L848" s="98" t="s">
        <v>934</v>
      </c>
      <c r="M848" s="98" t="s">
        <v>793</v>
      </c>
      <c r="N848" s="98" t="s">
        <v>41</v>
      </c>
      <c r="O848" s="98" t="s">
        <v>934</v>
      </c>
      <c r="P848" s="98"/>
      <c r="Q848" s="98" t="s">
        <v>92</v>
      </c>
      <c r="R848" s="98" t="s">
        <v>544</v>
      </c>
      <c r="S848" s="98" t="s">
        <v>545</v>
      </c>
      <c r="T848" s="98"/>
      <c r="U848" s="98"/>
      <c r="V848" s="98" t="s">
        <v>1096</v>
      </c>
      <c r="W848" s="98" t="s">
        <v>1166</v>
      </c>
      <c r="X848" s="98"/>
      <c r="Y848" s="99">
        <v>43389.513935185183</v>
      </c>
      <c r="Z848" s="106" t="s">
        <v>548</v>
      </c>
      <c r="AA848" s="1" t="str">
        <f>IF(ISNA(VLOOKUP(C848,'Extract -prev'!C:I,6,0)),"Yes",IF(OR(VLOOKUP(C848,'Extract -prev'!C:I,6,0)="Closed",VLOOKUP(C848,'Extract -prev'!C:I,6,0)="Resolved"),"No","Yes"))</f>
        <v>No</v>
      </c>
      <c r="AB848" s="1" t="s">
        <v>548</v>
      </c>
    </row>
    <row r="849" spans="1:28" x14ac:dyDescent="0.25">
      <c r="A849" s="98" t="s">
        <v>676</v>
      </c>
      <c r="B849" s="98" t="s">
        <v>562</v>
      </c>
      <c r="C849" s="98" t="s">
        <v>2244</v>
      </c>
      <c r="D849" s="99">
        <v>43377.753182870372</v>
      </c>
      <c r="E849" s="99">
        <v>43378.721666666665</v>
      </c>
      <c r="F849" s="98" t="s">
        <v>872</v>
      </c>
      <c r="G849" s="98" t="s">
        <v>90</v>
      </c>
      <c r="H849" s="98" t="s">
        <v>573</v>
      </c>
      <c r="I849" s="98" t="s">
        <v>91</v>
      </c>
      <c r="J849" s="98" t="s">
        <v>1118</v>
      </c>
      <c r="K849" s="98" t="s">
        <v>2245</v>
      </c>
      <c r="L849" s="98" t="s">
        <v>2457</v>
      </c>
      <c r="M849" s="98" t="s">
        <v>793</v>
      </c>
      <c r="N849" s="98" t="s">
        <v>1372</v>
      </c>
      <c r="O849" s="98" t="s">
        <v>932</v>
      </c>
      <c r="P849" s="98"/>
      <c r="Q849" s="98" t="s">
        <v>92</v>
      </c>
      <c r="R849" s="98" t="s">
        <v>544</v>
      </c>
      <c r="S849" s="98" t="s">
        <v>545</v>
      </c>
      <c r="T849" s="98"/>
      <c r="U849" s="98"/>
      <c r="V849" s="98" t="s">
        <v>1326</v>
      </c>
      <c r="W849" s="98" t="s">
        <v>1327</v>
      </c>
      <c r="X849" s="98"/>
      <c r="Y849" s="99">
        <v>43389.513414351852</v>
      </c>
      <c r="Z849" s="106" t="s">
        <v>548</v>
      </c>
      <c r="AA849" s="1" t="str">
        <f>IF(ISNA(VLOOKUP(C849,'Extract -prev'!C:I,6,0)),"Yes",IF(OR(VLOOKUP(C849,'Extract -prev'!C:I,6,0)="Closed",VLOOKUP(C849,'Extract -prev'!C:I,6,0)="Resolved"),"No","Yes"))</f>
        <v>No</v>
      </c>
      <c r="AB849" s="1" t="s">
        <v>548</v>
      </c>
    </row>
    <row r="850" spans="1:28" x14ac:dyDescent="0.25">
      <c r="A850" s="98" t="s">
        <v>676</v>
      </c>
      <c r="B850" s="98" t="s">
        <v>562</v>
      </c>
      <c r="C850" s="98" t="s">
        <v>2246</v>
      </c>
      <c r="D850" s="99">
        <v>43377.582349537035</v>
      </c>
      <c r="E850" s="99">
        <v>43391.029456018521</v>
      </c>
      <c r="F850" s="98" t="s">
        <v>1493</v>
      </c>
      <c r="G850" s="98" t="s">
        <v>90</v>
      </c>
      <c r="H850" s="98" t="s">
        <v>573</v>
      </c>
      <c r="I850" s="98" t="s">
        <v>91</v>
      </c>
      <c r="J850" s="98" t="s">
        <v>1118</v>
      </c>
      <c r="K850" s="98" t="s">
        <v>2247</v>
      </c>
      <c r="L850" s="98" t="s">
        <v>4254</v>
      </c>
      <c r="M850" s="98" t="s">
        <v>793</v>
      </c>
      <c r="N850" s="98" t="s">
        <v>920</v>
      </c>
      <c r="O850" s="98" t="s">
        <v>921</v>
      </c>
      <c r="P850" s="98"/>
      <c r="Q850" s="98" t="s">
        <v>92</v>
      </c>
      <c r="R850" s="98" t="s">
        <v>544</v>
      </c>
      <c r="S850" s="98" t="s">
        <v>545</v>
      </c>
      <c r="T850" s="98"/>
      <c r="U850" s="98"/>
      <c r="V850" s="98" t="s">
        <v>1252</v>
      </c>
      <c r="W850" s="98" t="s">
        <v>1253</v>
      </c>
      <c r="X850" s="98"/>
      <c r="Y850" s="99">
        <v>43401.494363425925</v>
      </c>
      <c r="Z850" s="106" t="s">
        <v>548</v>
      </c>
      <c r="AA850" s="1" t="str">
        <f>IF(ISNA(VLOOKUP(C850,'Extract -prev'!C:I,6,0)),"Yes",IF(OR(VLOOKUP(C850,'Extract -prev'!C:I,6,0)="Closed",VLOOKUP(C850,'Extract -prev'!C:I,6,0)="Resolved"),"No","Yes"))</f>
        <v>No</v>
      </c>
      <c r="AB850" s="1" t="s">
        <v>548</v>
      </c>
    </row>
    <row r="851" spans="1:28" x14ac:dyDescent="0.25">
      <c r="A851" s="98" t="s">
        <v>676</v>
      </c>
      <c r="B851" s="98" t="s">
        <v>562</v>
      </c>
      <c r="C851" s="98" t="s">
        <v>2248</v>
      </c>
      <c r="D851" s="99">
        <v>43377.492152777777</v>
      </c>
      <c r="E851" s="99">
        <v>43378.826990740738</v>
      </c>
      <c r="F851" s="98" t="s">
        <v>916</v>
      </c>
      <c r="G851" s="98" t="s">
        <v>90</v>
      </c>
      <c r="H851" s="98" t="s">
        <v>573</v>
      </c>
      <c r="I851" s="98" t="s">
        <v>91</v>
      </c>
      <c r="J851" s="98" t="s">
        <v>1118</v>
      </c>
      <c r="K851" s="98" t="s">
        <v>2249</v>
      </c>
      <c r="L851" s="98" t="s">
        <v>2649</v>
      </c>
      <c r="M851" s="98" t="s">
        <v>793</v>
      </c>
      <c r="N851" s="98" t="s">
        <v>40</v>
      </c>
      <c r="O851" s="98" t="s">
        <v>602</v>
      </c>
      <c r="P851" s="98"/>
      <c r="Q851" s="98" t="s">
        <v>92</v>
      </c>
      <c r="R851" s="98" t="s">
        <v>544</v>
      </c>
      <c r="S851" s="98" t="s">
        <v>545</v>
      </c>
      <c r="T851" s="98"/>
      <c r="U851" s="98"/>
      <c r="V851" s="98" t="s">
        <v>1396</v>
      </c>
      <c r="W851" s="98" t="s">
        <v>1397</v>
      </c>
      <c r="X851" s="98"/>
      <c r="Y851" s="99">
        <v>43389.499398148146</v>
      </c>
      <c r="Z851" s="106" t="s">
        <v>548</v>
      </c>
      <c r="AA851" s="1" t="str">
        <f>IF(ISNA(VLOOKUP(C851,'Extract -prev'!C:I,6,0)),"Yes",IF(OR(VLOOKUP(C851,'Extract -prev'!C:I,6,0)="Closed",VLOOKUP(C851,'Extract -prev'!C:I,6,0)="Resolved"),"No","Yes"))</f>
        <v>No</v>
      </c>
      <c r="AB851" s="1" t="s">
        <v>548</v>
      </c>
    </row>
    <row r="852" spans="1:28" x14ac:dyDescent="0.25">
      <c r="A852" s="98" t="s">
        <v>676</v>
      </c>
      <c r="B852" s="98" t="s">
        <v>562</v>
      </c>
      <c r="C852" s="98" t="s">
        <v>2250</v>
      </c>
      <c r="D852" s="99">
        <v>43377.484317129631</v>
      </c>
      <c r="E852" s="99">
        <v>43378.664039351854</v>
      </c>
      <c r="F852" s="98" t="s">
        <v>843</v>
      </c>
      <c r="G852" s="98" t="s">
        <v>90</v>
      </c>
      <c r="H852" s="98" t="s">
        <v>573</v>
      </c>
      <c r="I852" s="98" t="s">
        <v>91</v>
      </c>
      <c r="J852" s="98" t="s">
        <v>1118</v>
      </c>
      <c r="K852" s="98" t="s">
        <v>1547</v>
      </c>
      <c r="L852" s="98" t="s">
        <v>2458</v>
      </c>
      <c r="M852" s="98" t="s">
        <v>793</v>
      </c>
      <c r="N852" s="98" t="s">
        <v>41</v>
      </c>
      <c r="O852" s="98" t="s">
        <v>934</v>
      </c>
      <c r="P852" s="98"/>
      <c r="Q852" s="98" t="s">
        <v>92</v>
      </c>
      <c r="R852" s="98" t="s">
        <v>544</v>
      </c>
      <c r="S852" s="98" t="s">
        <v>545</v>
      </c>
      <c r="T852" s="98"/>
      <c r="U852" s="98"/>
      <c r="V852" s="98" t="s">
        <v>1260</v>
      </c>
      <c r="W852" s="98" t="s">
        <v>1006</v>
      </c>
      <c r="X852" s="98"/>
      <c r="Y852" s="99">
        <v>43389.49931712963</v>
      </c>
      <c r="Z852" s="106" t="s">
        <v>548</v>
      </c>
      <c r="AA852" s="1" t="str">
        <f>IF(ISNA(VLOOKUP(C852,'Extract -prev'!C:I,6,0)),"Yes",IF(OR(VLOOKUP(C852,'Extract -prev'!C:I,6,0)="Closed",VLOOKUP(C852,'Extract -prev'!C:I,6,0)="Resolved"),"No","Yes"))</f>
        <v>No</v>
      </c>
      <c r="AB852" s="1" t="s">
        <v>548</v>
      </c>
    </row>
    <row r="853" spans="1:28" x14ac:dyDescent="0.25">
      <c r="A853" s="98" t="s">
        <v>676</v>
      </c>
      <c r="B853" s="98" t="s">
        <v>562</v>
      </c>
      <c r="C853" s="98" t="s">
        <v>2251</v>
      </c>
      <c r="D853" s="99">
        <v>43377.147175925929</v>
      </c>
      <c r="E853" s="99">
        <v>43388.687997685185</v>
      </c>
      <c r="F853" s="98" t="s">
        <v>1440</v>
      </c>
      <c r="G853" s="98" t="s">
        <v>90</v>
      </c>
      <c r="H853" s="98" t="s">
        <v>573</v>
      </c>
      <c r="I853" s="98" t="s">
        <v>91</v>
      </c>
      <c r="J853" s="98" t="s">
        <v>1118</v>
      </c>
      <c r="K853" s="98" t="s">
        <v>2252</v>
      </c>
      <c r="L853" s="98" t="s">
        <v>3563</v>
      </c>
      <c r="M853" s="98" t="s">
        <v>793</v>
      </c>
      <c r="N853" s="98" t="s">
        <v>41</v>
      </c>
      <c r="O853" s="98" t="s">
        <v>2886</v>
      </c>
      <c r="P853" s="98"/>
      <c r="Q853" s="98" t="s">
        <v>92</v>
      </c>
      <c r="R853" s="98" t="s">
        <v>544</v>
      </c>
      <c r="S853" s="98" t="s">
        <v>545</v>
      </c>
      <c r="T853" s="98"/>
      <c r="U853" s="98"/>
      <c r="V853" s="98" t="s">
        <v>1313</v>
      </c>
      <c r="W853" s="98" t="s">
        <v>1314</v>
      </c>
      <c r="X853" s="98"/>
      <c r="Y853" s="99">
        <v>43399.48810185185</v>
      </c>
      <c r="Z853" s="106" t="s">
        <v>548</v>
      </c>
      <c r="AA853" s="1" t="str">
        <f>IF(ISNA(VLOOKUP(C853,'Extract -prev'!C:I,6,0)),"Yes",IF(OR(VLOOKUP(C853,'Extract -prev'!C:I,6,0)="Closed",VLOOKUP(C853,'Extract -prev'!C:I,6,0)="Resolved"),"No","Yes"))</f>
        <v>No</v>
      </c>
      <c r="AB853" s="1" t="s">
        <v>548</v>
      </c>
    </row>
    <row r="854" spans="1:28" x14ac:dyDescent="0.25">
      <c r="A854" s="98" t="s">
        <v>676</v>
      </c>
      <c r="B854" s="98" t="s">
        <v>562</v>
      </c>
      <c r="C854" s="98" t="s">
        <v>2130</v>
      </c>
      <c r="D854" s="99">
        <v>43377.141203703701</v>
      </c>
      <c r="E854" s="99">
        <v>43377.59065972222</v>
      </c>
      <c r="F854" s="98" t="s">
        <v>872</v>
      </c>
      <c r="G854" s="98" t="s">
        <v>90</v>
      </c>
      <c r="H854" s="98" t="s">
        <v>573</v>
      </c>
      <c r="I854" s="98" t="s">
        <v>91</v>
      </c>
      <c r="J854" s="98" t="s">
        <v>1118</v>
      </c>
      <c r="K854" s="98" t="s">
        <v>2131</v>
      </c>
      <c r="L854" s="98" t="s">
        <v>2132</v>
      </c>
      <c r="M854" s="98" t="s">
        <v>793</v>
      </c>
      <c r="N854" s="98" t="s">
        <v>41</v>
      </c>
      <c r="O854" s="98" t="s">
        <v>1005</v>
      </c>
      <c r="P854" s="98"/>
      <c r="Q854" s="98" t="s">
        <v>92</v>
      </c>
      <c r="R854" s="98" t="s">
        <v>544</v>
      </c>
      <c r="S854" s="98" t="s">
        <v>545</v>
      </c>
      <c r="T854" s="98"/>
      <c r="U854" s="98"/>
      <c r="V854" s="98" t="s">
        <v>1313</v>
      </c>
      <c r="W854" s="98" t="s">
        <v>1314</v>
      </c>
      <c r="X854" s="98"/>
      <c r="Y854" s="99">
        <v>43388.522824074076</v>
      </c>
      <c r="Z854" s="106" t="s">
        <v>548</v>
      </c>
      <c r="AA854" s="1" t="str">
        <f>IF(ISNA(VLOOKUP(C854,'Extract -prev'!C:I,6,0)),"Yes",IF(OR(VLOOKUP(C854,'Extract -prev'!C:I,6,0)="Closed",VLOOKUP(C854,'Extract -prev'!C:I,6,0)="Resolved"),"No","Yes"))</f>
        <v>No</v>
      </c>
      <c r="AB854" s="1" t="s">
        <v>548</v>
      </c>
    </row>
    <row r="855" spans="1:28" x14ac:dyDescent="0.25">
      <c r="A855" s="98" t="s">
        <v>676</v>
      </c>
      <c r="B855" s="98" t="s">
        <v>562</v>
      </c>
      <c r="C855" s="98" t="s">
        <v>2253</v>
      </c>
      <c r="D855" s="99">
        <v>43377.154039351852</v>
      </c>
      <c r="E855" s="99">
        <v>43378.661099537036</v>
      </c>
      <c r="F855" s="98" t="s">
        <v>1196</v>
      </c>
      <c r="G855" s="98" t="s">
        <v>90</v>
      </c>
      <c r="H855" s="98" t="s">
        <v>573</v>
      </c>
      <c r="I855" s="98" t="s">
        <v>91</v>
      </c>
      <c r="J855" s="98" t="s">
        <v>1118</v>
      </c>
      <c r="K855" s="98" t="s">
        <v>2134</v>
      </c>
      <c r="L855" s="98" t="s">
        <v>2459</v>
      </c>
      <c r="M855" s="98" t="s">
        <v>793</v>
      </c>
      <c r="N855" s="98" t="s">
        <v>41</v>
      </c>
      <c r="O855" s="98" t="s">
        <v>928</v>
      </c>
      <c r="P855" s="98"/>
      <c r="Q855" s="98" t="s">
        <v>92</v>
      </c>
      <c r="R855" s="98" t="s">
        <v>544</v>
      </c>
      <c r="S855" s="98" t="s">
        <v>545</v>
      </c>
      <c r="T855" s="98"/>
      <c r="U855" s="98"/>
      <c r="V855" s="98" t="s">
        <v>1313</v>
      </c>
      <c r="W855" s="98" t="s">
        <v>1314</v>
      </c>
      <c r="X855" s="98"/>
      <c r="Y855" s="99">
        <v>43389.499108796299</v>
      </c>
      <c r="Z855" s="106" t="s">
        <v>548</v>
      </c>
      <c r="AA855" s="1" t="str">
        <f>IF(ISNA(VLOOKUP(C855,'Extract -prev'!C:I,6,0)),"Yes",IF(OR(VLOOKUP(C855,'Extract -prev'!C:I,6,0)="Closed",VLOOKUP(C855,'Extract -prev'!C:I,6,0)="Resolved"),"No","Yes"))</f>
        <v>No</v>
      </c>
      <c r="AB855" s="1" t="s">
        <v>548</v>
      </c>
    </row>
    <row r="856" spans="1:28" x14ac:dyDescent="0.25">
      <c r="A856" s="98" t="s">
        <v>676</v>
      </c>
      <c r="B856" s="98" t="s">
        <v>562</v>
      </c>
      <c r="C856" s="98" t="s">
        <v>2133</v>
      </c>
      <c r="D856" s="99">
        <v>43377.15121527778</v>
      </c>
      <c r="E856" s="99">
        <v>43377.157094907408</v>
      </c>
      <c r="F856" s="98"/>
      <c r="G856" s="98" t="s">
        <v>90</v>
      </c>
      <c r="H856" s="98" t="s">
        <v>943</v>
      </c>
      <c r="I856" s="98" t="s">
        <v>91</v>
      </c>
      <c r="J856" s="98" t="s">
        <v>1118</v>
      </c>
      <c r="K856" s="98" t="s">
        <v>2134</v>
      </c>
      <c r="L856" s="98"/>
      <c r="M856" s="98"/>
      <c r="N856" s="98"/>
      <c r="O856" s="98"/>
      <c r="P856" s="98"/>
      <c r="Q856" s="98" t="s">
        <v>92</v>
      </c>
      <c r="R856" s="98" t="s">
        <v>544</v>
      </c>
      <c r="S856" s="98" t="s">
        <v>545</v>
      </c>
      <c r="T856" s="98"/>
      <c r="U856" s="98"/>
      <c r="V856" s="98" t="s">
        <v>1313</v>
      </c>
      <c r="W856" s="98" t="s">
        <v>1314</v>
      </c>
      <c r="X856" s="98"/>
      <c r="Y856" s="99">
        <v>43377.157280092593</v>
      </c>
      <c r="Z856" s="106" t="s">
        <v>548</v>
      </c>
      <c r="AA856" s="1"/>
      <c r="AB856" s="1" t="s">
        <v>548</v>
      </c>
    </row>
    <row r="857" spans="1:28" x14ac:dyDescent="0.25">
      <c r="A857" s="98" t="s">
        <v>676</v>
      </c>
      <c r="B857" s="98" t="s">
        <v>562</v>
      </c>
      <c r="C857" s="98" t="s">
        <v>2254</v>
      </c>
      <c r="D857" s="99">
        <v>43377.613842592589</v>
      </c>
      <c r="E857" s="99">
        <v>43381.622349537036</v>
      </c>
      <c r="F857" s="98" t="s">
        <v>1192</v>
      </c>
      <c r="G857" s="98" t="s">
        <v>90</v>
      </c>
      <c r="H857" s="98" t="s">
        <v>573</v>
      </c>
      <c r="I857" s="98" t="s">
        <v>91</v>
      </c>
      <c r="J857" s="98" t="s">
        <v>1118</v>
      </c>
      <c r="K857" s="98" t="s">
        <v>2255</v>
      </c>
      <c r="L857" s="98" t="s">
        <v>2469</v>
      </c>
      <c r="M857" s="98" t="s">
        <v>793</v>
      </c>
      <c r="N857" s="98" t="s">
        <v>929</v>
      </c>
      <c r="O857" s="98" t="s">
        <v>940</v>
      </c>
      <c r="P857" s="98"/>
      <c r="Q857" s="98" t="s">
        <v>92</v>
      </c>
      <c r="R857" s="98" t="s">
        <v>544</v>
      </c>
      <c r="S857" s="98" t="s">
        <v>545</v>
      </c>
      <c r="T857" s="98"/>
      <c r="U857" s="98"/>
      <c r="V857" s="98" t="s">
        <v>1252</v>
      </c>
      <c r="W857" s="98" t="s">
        <v>1253</v>
      </c>
      <c r="X857" s="98"/>
      <c r="Y857" s="99">
        <v>43392.495289351849</v>
      </c>
      <c r="Z857" s="106" t="s">
        <v>548</v>
      </c>
      <c r="AA857" s="1" t="str">
        <f>IF(ISNA(VLOOKUP(C857,'Extract -prev'!C:I,6,0)),"Yes",IF(OR(VLOOKUP(C857,'Extract -prev'!C:I,6,0)="Closed",VLOOKUP(C857,'Extract -prev'!C:I,6,0)="Resolved"),"No","Yes"))</f>
        <v>No</v>
      </c>
      <c r="AB857" s="1" t="s">
        <v>548</v>
      </c>
    </row>
    <row r="858" spans="1:28" x14ac:dyDescent="0.25">
      <c r="A858" s="98" t="s">
        <v>676</v>
      </c>
      <c r="B858" s="98" t="s">
        <v>562</v>
      </c>
      <c r="C858" s="98" t="s">
        <v>2256</v>
      </c>
      <c r="D858" s="99">
        <v>43377.607662037037</v>
      </c>
      <c r="E858" s="99">
        <v>43381.657002314816</v>
      </c>
      <c r="F858" s="98" t="s">
        <v>933</v>
      </c>
      <c r="G858" s="98" t="s">
        <v>90</v>
      </c>
      <c r="H858" s="98" t="s">
        <v>573</v>
      </c>
      <c r="I858" s="98" t="s">
        <v>91</v>
      </c>
      <c r="J858" s="98" t="s">
        <v>1118</v>
      </c>
      <c r="K858" s="98" t="s">
        <v>2257</v>
      </c>
      <c r="L858" s="98" t="s">
        <v>2650</v>
      </c>
      <c r="M858" s="98" t="s">
        <v>793</v>
      </c>
      <c r="N858" s="98" t="s">
        <v>41</v>
      </c>
      <c r="O858" s="98" t="s">
        <v>1005</v>
      </c>
      <c r="P858" s="98"/>
      <c r="Q858" s="98" t="s">
        <v>92</v>
      </c>
      <c r="R858" s="98" t="s">
        <v>544</v>
      </c>
      <c r="S858" s="98" t="s">
        <v>545</v>
      </c>
      <c r="T858" s="98"/>
      <c r="U858" s="98"/>
      <c r="V858" s="98" t="s">
        <v>1252</v>
      </c>
      <c r="W858" s="98" t="s">
        <v>1253</v>
      </c>
      <c r="X858" s="98"/>
      <c r="Y858" s="99">
        <v>43392.495219907411</v>
      </c>
      <c r="Z858" s="106" t="s">
        <v>548</v>
      </c>
      <c r="AA858" s="1" t="str">
        <f>IF(ISNA(VLOOKUP(C858,'Extract -prev'!C:I,6,0)),"Yes",IF(OR(VLOOKUP(C858,'Extract -prev'!C:I,6,0)="Closed",VLOOKUP(C858,'Extract -prev'!C:I,6,0)="Resolved"),"No","Yes"))</f>
        <v>No</v>
      </c>
      <c r="AB858" s="1" t="s">
        <v>548</v>
      </c>
    </row>
    <row r="859" spans="1:28" x14ac:dyDescent="0.25">
      <c r="A859" s="98" t="s">
        <v>676</v>
      </c>
      <c r="B859" s="98" t="s">
        <v>562</v>
      </c>
      <c r="C859" s="98" t="s">
        <v>2258</v>
      </c>
      <c r="D859" s="99">
        <v>43377.542708333334</v>
      </c>
      <c r="E859" s="99">
        <v>43381.657557870371</v>
      </c>
      <c r="F859" s="98" t="s">
        <v>833</v>
      </c>
      <c r="G859" s="98" t="s">
        <v>90</v>
      </c>
      <c r="H859" s="98" t="s">
        <v>573</v>
      </c>
      <c r="I859" s="98" t="s">
        <v>91</v>
      </c>
      <c r="J859" s="98" t="s">
        <v>1118</v>
      </c>
      <c r="K859" s="98" t="s">
        <v>2259</v>
      </c>
      <c r="L859" s="98" t="s">
        <v>2651</v>
      </c>
      <c r="M859" s="98" t="s">
        <v>793</v>
      </c>
      <c r="N859" s="98" t="s">
        <v>40</v>
      </c>
      <c r="O859" s="98" t="s">
        <v>932</v>
      </c>
      <c r="P859" s="98"/>
      <c r="Q859" s="98" t="s">
        <v>92</v>
      </c>
      <c r="R859" s="98" t="s">
        <v>544</v>
      </c>
      <c r="S859" s="98" t="s">
        <v>545</v>
      </c>
      <c r="T859" s="98"/>
      <c r="U859" s="98"/>
      <c r="V859" s="98" t="s">
        <v>1260</v>
      </c>
      <c r="W859" s="98" t="s">
        <v>1006</v>
      </c>
      <c r="X859" s="98"/>
      <c r="Y859" s="99">
        <v>43392.495138888888</v>
      </c>
      <c r="Z859" s="106" t="s">
        <v>548</v>
      </c>
      <c r="AA859" s="1" t="str">
        <f>IF(ISNA(VLOOKUP(C859,'Extract -prev'!C:I,6,0)),"Yes",IF(OR(VLOOKUP(C859,'Extract -prev'!C:I,6,0)="Closed",VLOOKUP(C859,'Extract -prev'!C:I,6,0)="Resolved"),"No","Yes"))</f>
        <v>No</v>
      </c>
      <c r="AB859" s="1" t="s">
        <v>548</v>
      </c>
    </row>
    <row r="860" spans="1:28" x14ac:dyDescent="0.25">
      <c r="A860" s="98" t="s">
        <v>676</v>
      </c>
      <c r="B860" s="98" t="s">
        <v>562</v>
      </c>
      <c r="C860" s="98" t="s">
        <v>2260</v>
      </c>
      <c r="D860" s="99">
        <v>43377.518229166664</v>
      </c>
      <c r="E860" s="99">
        <v>43378.833449074074</v>
      </c>
      <c r="F860" s="98" t="s">
        <v>910</v>
      </c>
      <c r="G860" s="98" t="s">
        <v>90</v>
      </c>
      <c r="H860" s="98" t="s">
        <v>573</v>
      </c>
      <c r="I860" s="98" t="s">
        <v>91</v>
      </c>
      <c r="J860" s="98" t="s">
        <v>1118</v>
      </c>
      <c r="K860" s="98" t="s">
        <v>1547</v>
      </c>
      <c r="L860" s="98" t="s">
        <v>2652</v>
      </c>
      <c r="M860" s="98" t="s">
        <v>793</v>
      </c>
      <c r="N860" s="98" t="s">
        <v>41</v>
      </c>
      <c r="O860" s="98" t="s">
        <v>934</v>
      </c>
      <c r="P860" s="98"/>
      <c r="Q860" s="98" t="s">
        <v>92</v>
      </c>
      <c r="R860" s="98" t="s">
        <v>544</v>
      </c>
      <c r="S860" s="98" t="s">
        <v>545</v>
      </c>
      <c r="T860" s="98"/>
      <c r="U860" s="98"/>
      <c r="V860" s="98" t="s">
        <v>1260</v>
      </c>
      <c r="W860" s="98" t="s">
        <v>1006</v>
      </c>
      <c r="X860" s="98"/>
      <c r="Y860" s="99">
        <v>43389.500138888892</v>
      </c>
      <c r="Z860" s="106" t="s">
        <v>548</v>
      </c>
      <c r="AA860" s="1" t="str">
        <f>IF(ISNA(VLOOKUP(C860,'Extract -prev'!C:I,6,0)),"Yes",IF(OR(VLOOKUP(C860,'Extract -prev'!C:I,6,0)="Closed",VLOOKUP(C860,'Extract -prev'!C:I,6,0)="Resolved"),"No","Yes"))</f>
        <v>No</v>
      </c>
      <c r="AB860" s="1" t="s">
        <v>548</v>
      </c>
    </row>
    <row r="861" spans="1:28" x14ac:dyDescent="0.25">
      <c r="A861" s="98" t="s">
        <v>676</v>
      </c>
      <c r="B861" s="98" t="s">
        <v>562</v>
      </c>
      <c r="C861" s="98" t="s">
        <v>2261</v>
      </c>
      <c r="D861" s="99">
        <v>43377.397870370369</v>
      </c>
      <c r="E861" s="99">
        <v>43385.49658564815</v>
      </c>
      <c r="F861" s="98" t="s">
        <v>916</v>
      </c>
      <c r="G861" s="98" t="s">
        <v>90</v>
      </c>
      <c r="H861" s="98" t="s">
        <v>573</v>
      </c>
      <c r="I861" s="98" t="s">
        <v>91</v>
      </c>
      <c r="J861" s="98" t="s">
        <v>1118</v>
      </c>
      <c r="K861" s="98" t="s">
        <v>1635</v>
      </c>
      <c r="L861" s="98" t="s">
        <v>3397</v>
      </c>
      <c r="M861" s="98" t="s">
        <v>793</v>
      </c>
      <c r="N861" s="98" t="s">
        <v>41</v>
      </c>
      <c r="O861" s="98" t="s">
        <v>928</v>
      </c>
      <c r="P861" s="98"/>
      <c r="Q861" s="98" t="s">
        <v>92</v>
      </c>
      <c r="R861" s="98" t="s">
        <v>544</v>
      </c>
      <c r="S861" s="98" t="s">
        <v>545</v>
      </c>
      <c r="T861" s="98"/>
      <c r="U861" s="98"/>
      <c r="V861" s="98" t="s">
        <v>1326</v>
      </c>
      <c r="W861" s="98" t="s">
        <v>1327</v>
      </c>
      <c r="X861" s="98"/>
      <c r="Y861" s="99">
        <v>43396.489374999997</v>
      </c>
      <c r="Z861" s="106" t="s">
        <v>548</v>
      </c>
      <c r="AA861" s="1" t="str">
        <f>IF(ISNA(VLOOKUP(C861,'Extract -prev'!C:I,6,0)),"Yes",IF(OR(VLOOKUP(C861,'Extract -prev'!C:I,6,0)="Closed",VLOOKUP(C861,'Extract -prev'!C:I,6,0)="Resolved"),"No","Yes"))</f>
        <v>No</v>
      </c>
      <c r="AB861" s="1" t="s">
        <v>548</v>
      </c>
    </row>
    <row r="862" spans="1:28" x14ac:dyDescent="0.25">
      <c r="A862" s="98" t="s">
        <v>676</v>
      </c>
      <c r="B862" s="98" t="s">
        <v>562</v>
      </c>
      <c r="C862" s="98" t="s">
        <v>2135</v>
      </c>
      <c r="D862" s="99">
        <v>43377.163900462961</v>
      </c>
      <c r="E862" s="99">
        <v>43377.662303240744</v>
      </c>
      <c r="F862" s="98" t="s">
        <v>843</v>
      </c>
      <c r="G862" s="98" t="s">
        <v>90</v>
      </c>
      <c r="H862" s="98" t="s">
        <v>573</v>
      </c>
      <c r="I862" s="98" t="s">
        <v>91</v>
      </c>
      <c r="J862" s="98" t="s">
        <v>1118</v>
      </c>
      <c r="K862" s="98" t="s">
        <v>2136</v>
      </c>
      <c r="L862" s="98" t="s">
        <v>2137</v>
      </c>
      <c r="M862" s="98" t="s">
        <v>793</v>
      </c>
      <c r="N862" s="98" t="s">
        <v>41</v>
      </c>
      <c r="O862" s="98" t="s">
        <v>934</v>
      </c>
      <c r="P862" s="98"/>
      <c r="Q862" s="98" t="s">
        <v>92</v>
      </c>
      <c r="R862" s="98" t="s">
        <v>544</v>
      </c>
      <c r="S862" s="98" t="s">
        <v>545</v>
      </c>
      <c r="T862" s="98"/>
      <c r="U862" s="98"/>
      <c r="V862" s="98" t="s">
        <v>1313</v>
      </c>
      <c r="W862" s="98" t="s">
        <v>1314</v>
      </c>
      <c r="X862" s="98"/>
      <c r="Y862" s="99">
        <v>43388.526562500003</v>
      </c>
      <c r="Z862" s="106" t="s">
        <v>548</v>
      </c>
      <c r="AA862" s="1" t="str">
        <f>IF(ISNA(VLOOKUP(C862,'Extract -prev'!C:I,6,0)),"Yes",IF(OR(VLOOKUP(C862,'Extract -prev'!C:I,6,0)="Closed",VLOOKUP(C862,'Extract -prev'!C:I,6,0)="Resolved"),"No","Yes"))</f>
        <v>No</v>
      </c>
      <c r="AB862" s="1" t="s">
        <v>548</v>
      </c>
    </row>
    <row r="863" spans="1:28" x14ac:dyDescent="0.25">
      <c r="A863" s="98" t="s">
        <v>676</v>
      </c>
      <c r="B863" s="98" t="s">
        <v>562</v>
      </c>
      <c r="C863" s="98" t="s">
        <v>2138</v>
      </c>
      <c r="D863" s="99">
        <v>43377.114606481482</v>
      </c>
      <c r="E863" s="99">
        <v>43377.797592592593</v>
      </c>
      <c r="F863" s="98" t="s">
        <v>1100</v>
      </c>
      <c r="G863" s="98" t="s">
        <v>90</v>
      </c>
      <c r="H863" s="98" t="s">
        <v>573</v>
      </c>
      <c r="I863" s="98" t="s">
        <v>91</v>
      </c>
      <c r="J863" s="98" t="s">
        <v>1118</v>
      </c>
      <c r="K863" s="98" t="s">
        <v>2139</v>
      </c>
      <c r="L863" s="98" t="s">
        <v>2140</v>
      </c>
      <c r="M863" s="98" t="s">
        <v>793</v>
      </c>
      <c r="N863" s="98" t="s">
        <v>40</v>
      </c>
      <c r="O863" s="98" t="s">
        <v>941</v>
      </c>
      <c r="P863" s="98"/>
      <c r="Q863" s="98" t="s">
        <v>92</v>
      </c>
      <c r="R863" s="98" t="s">
        <v>544</v>
      </c>
      <c r="S863" s="98" t="s">
        <v>545</v>
      </c>
      <c r="T863" s="98"/>
      <c r="U863" s="98"/>
      <c r="V863" s="98" t="s">
        <v>2141</v>
      </c>
      <c r="W863" s="98" t="s">
        <v>2142</v>
      </c>
      <c r="X863" s="98"/>
      <c r="Y863" s="99">
        <v>43388.519467592596</v>
      </c>
      <c r="Z863" s="106" t="s">
        <v>548</v>
      </c>
      <c r="AA863" s="1" t="str">
        <f>IF(ISNA(VLOOKUP(C863,'Extract -prev'!C:I,6,0)),"Yes",IF(OR(VLOOKUP(C863,'Extract -prev'!C:I,6,0)="Closed",VLOOKUP(C863,'Extract -prev'!C:I,6,0)="Resolved"),"No","Yes"))</f>
        <v>No</v>
      </c>
      <c r="AB863" s="1" t="s">
        <v>548</v>
      </c>
    </row>
    <row r="864" spans="1:28" x14ac:dyDescent="0.25">
      <c r="A864" s="98" t="s">
        <v>676</v>
      </c>
      <c r="B864" s="98" t="s">
        <v>562</v>
      </c>
      <c r="C864" s="98" t="s">
        <v>2264</v>
      </c>
      <c r="D864" s="99">
        <v>43377.111944444441</v>
      </c>
      <c r="E864" s="99">
        <v>43378.837002314816</v>
      </c>
      <c r="F864" s="98" t="s">
        <v>910</v>
      </c>
      <c r="G864" s="98" t="s">
        <v>90</v>
      </c>
      <c r="H864" s="98" t="s">
        <v>573</v>
      </c>
      <c r="I864" s="98" t="s">
        <v>91</v>
      </c>
      <c r="J864" s="98" t="s">
        <v>1118</v>
      </c>
      <c r="K864" s="98" t="s">
        <v>2265</v>
      </c>
      <c r="L864" s="98" t="s">
        <v>2653</v>
      </c>
      <c r="M864" s="98" t="s">
        <v>793</v>
      </c>
      <c r="N864" s="98" t="s">
        <v>41</v>
      </c>
      <c r="O864" s="98" t="s">
        <v>934</v>
      </c>
      <c r="P864" s="98"/>
      <c r="Q864" s="98" t="s">
        <v>92</v>
      </c>
      <c r="R864" s="98" t="s">
        <v>544</v>
      </c>
      <c r="S864" s="98" t="s">
        <v>545</v>
      </c>
      <c r="T864" s="98"/>
      <c r="U864" s="98"/>
      <c r="V864" s="98" t="s">
        <v>2141</v>
      </c>
      <c r="W864" s="98" t="s">
        <v>2142</v>
      </c>
      <c r="X864" s="98"/>
      <c r="Y864" s="99">
        <v>43389.499247685184</v>
      </c>
      <c r="Z864" s="106" t="s">
        <v>548</v>
      </c>
      <c r="AA864" s="1" t="str">
        <f>IF(ISNA(VLOOKUP(C864,'Extract -prev'!C:I,6,0)),"Yes",IF(OR(VLOOKUP(C864,'Extract -prev'!C:I,6,0)="Closed",VLOOKUP(C864,'Extract -prev'!C:I,6,0)="Resolved"),"No","Yes"))</f>
        <v>No</v>
      </c>
      <c r="AB864" s="1" t="s">
        <v>548</v>
      </c>
    </row>
    <row r="865" spans="1:28" x14ac:dyDescent="0.25">
      <c r="A865" s="98" t="s">
        <v>676</v>
      </c>
      <c r="B865" s="98" t="s">
        <v>562</v>
      </c>
      <c r="C865" s="98" t="s">
        <v>2266</v>
      </c>
      <c r="D865" s="99">
        <v>43377.076307870368</v>
      </c>
      <c r="E865" s="99">
        <v>43377.828310185185</v>
      </c>
      <c r="F865" s="98" t="s">
        <v>933</v>
      </c>
      <c r="G865" s="98" t="s">
        <v>90</v>
      </c>
      <c r="H865" s="98" t="s">
        <v>573</v>
      </c>
      <c r="I865" s="98" t="s">
        <v>91</v>
      </c>
      <c r="J865" s="98" t="s">
        <v>1118</v>
      </c>
      <c r="K865" s="98" t="s">
        <v>2267</v>
      </c>
      <c r="L865" s="98" t="s">
        <v>2460</v>
      </c>
      <c r="M865" s="98" t="s">
        <v>793</v>
      </c>
      <c r="N865" s="98" t="s">
        <v>40</v>
      </c>
      <c r="O865" s="98" t="s">
        <v>732</v>
      </c>
      <c r="P865" s="98"/>
      <c r="Q865" s="98" t="s">
        <v>92</v>
      </c>
      <c r="R865" s="98" t="s">
        <v>544</v>
      </c>
      <c r="S865" s="98" t="s">
        <v>545</v>
      </c>
      <c r="T865" s="98"/>
      <c r="U865" s="98"/>
      <c r="V865" s="98" t="s">
        <v>946</v>
      </c>
      <c r="W865" s="98" t="s">
        <v>1102</v>
      </c>
      <c r="X865" s="98"/>
      <c r="Y865" s="99">
        <v>43388.519155092596</v>
      </c>
      <c r="Z865" s="106" t="s">
        <v>548</v>
      </c>
      <c r="AA865" s="1" t="str">
        <f>IF(ISNA(VLOOKUP(C865,'Extract -prev'!C:I,6,0)),"Yes",IF(OR(VLOOKUP(C865,'Extract -prev'!C:I,6,0)="Closed",VLOOKUP(C865,'Extract -prev'!C:I,6,0)="Resolved"),"No","Yes"))</f>
        <v>No</v>
      </c>
      <c r="AB865" s="1" t="s">
        <v>548</v>
      </c>
    </row>
    <row r="866" spans="1:28" x14ac:dyDescent="0.25">
      <c r="A866" s="98" t="s">
        <v>676</v>
      </c>
      <c r="B866" s="98" t="s">
        <v>562</v>
      </c>
      <c r="C866" s="98" t="s">
        <v>2268</v>
      </c>
      <c r="D866" s="99">
        <v>43377.052094907405</v>
      </c>
      <c r="E866" s="99">
        <v>43378.828865740739</v>
      </c>
      <c r="F866" s="98" t="s">
        <v>833</v>
      </c>
      <c r="G866" s="98" t="s">
        <v>90</v>
      </c>
      <c r="H866" s="98" t="s">
        <v>573</v>
      </c>
      <c r="I866" s="98" t="s">
        <v>91</v>
      </c>
      <c r="J866" s="98" t="s">
        <v>1118</v>
      </c>
      <c r="K866" s="98" t="s">
        <v>2269</v>
      </c>
      <c r="L866" s="98" t="s">
        <v>2654</v>
      </c>
      <c r="M866" s="98" t="s">
        <v>793</v>
      </c>
      <c r="N866" s="98" t="s">
        <v>40</v>
      </c>
      <c r="O866" s="98" t="s">
        <v>1179</v>
      </c>
      <c r="P866" s="98"/>
      <c r="Q866" s="98" t="s">
        <v>92</v>
      </c>
      <c r="R866" s="98" t="s">
        <v>544</v>
      </c>
      <c r="S866" s="98" t="s">
        <v>545</v>
      </c>
      <c r="T866" s="98"/>
      <c r="U866" s="98"/>
      <c r="V866" s="98" t="s">
        <v>2141</v>
      </c>
      <c r="W866" s="98" t="s">
        <v>2142</v>
      </c>
      <c r="X866" s="98"/>
      <c r="Y866" s="99">
        <v>43389.498726851853</v>
      </c>
      <c r="Z866" s="106" t="s">
        <v>548</v>
      </c>
      <c r="AA866" s="1" t="str">
        <f>IF(ISNA(VLOOKUP(C866,'Extract -prev'!C:I,6,0)),"Yes",IF(OR(VLOOKUP(C866,'Extract -prev'!C:I,6,0)="Closed",VLOOKUP(C866,'Extract -prev'!C:I,6,0)="Resolved"),"No","Yes"))</f>
        <v>No</v>
      </c>
      <c r="AB866" s="1" t="s">
        <v>548</v>
      </c>
    </row>
    <row r="867" spans="1:28" x14ac:dyDescent="0.25">
      <c r="A867" s="98" t="s">
        <v>676</v>
      </c>
      <c r="B867" s="98" t="s">
        <v>562</v>
      </c>
      <c r="C867" s="98" t="s">
        <v>2270</v>
      </c>
      <c r="D867" s="99">
        <v>43377.018796296295</v>
      </c>
      <c r="E867" s="99">
        <v>43378.84171296296</v>
      </c>
      <c r="F867" s="98" t="s">
        <v>910</v>
      </c>
      <c r="G867" s="98" t="s">
        <v>90</v>
      </c>
      <c r="H867" s="98" t="s">
        <v>573</v>
      </c>
      <c r="I867" s="98" t="s">
        <v>91</v>
      </c>
      <c r="J867" s="98" t="s">
        <v>1118</v>
      </c>
      <c r="K867" s="98" t="s">
        <v>2271</v>
      </c>
      <c r="L867" s="98" t="s">
        <v>2655</v>
      </c>
      <c r="M867" s="98" t="s">
        <v>793</v>
      </c>
      <c r="N867" s="98" t="s">
        <v>41</v>
      </c>
      <c r="O867" s="98" t="s">
        <v>942</v>
      </c>
      <c r="P867" s="98"/>
      <c r="Q867" s="98" t="s">
        <v>92</v>
      </c>
      <c r="R867" s="98" t="s">
        <v>544</v>
      </c>
      <c r="S867" s="98" t="s">
        <v>545</v>
      </c>
      <c r="T867" s="98"/>
      <c r="U867" s="98"/>
      <c r="V867" s="98" t="s">
        <v>2272</v>
      </c>
      <c r="W867" s="98" t="s">
        <v>2273</v>
      </c>
      <c r="X867" s="98"/>
      <c r="Y867" s="99">
        <v>43389.49763888889</v>
      </c>
      <c r="Z867" s="106" t="s">
        <v>548</v>
      </c>
      <c r="AA867" s="1" t="str">
        <f>IF(ISNA(VLOOKUP(C867,'Extract -prev'!C:I,6,0)),"Yes",IF(OR(VLOOKUP(C867,'Extract -prev'!C:I,6,0)="Closed",VLOOKUP(C867,'Extract -prev'!C:I,6,0)="Resolved"),"No","Yes"))</f>
        <v>No</v>
      </c>
      <c r="AB867" s="1" t="s">
        <v>548</v>
      </c>
    </row>
    <row r="868" spans="1:28" x14ac:dyDescent="0.25">
      <c r="A868" s="98" t="s">
        <v>676</v>
      </c>
      <c r="B868" s="98" t="s">
        <v>562</v>
      </c>
      <c r="C868" s="98" t="s">
        <v>2143</v>
      </c>
      <c r="D868" s="99">
        <v>43377.024097222224</v>
      </c>
      <c r="E868" s="99">
        <v>43377.808125000003</v>
      </c>
      <c r="F868" s="98" t="s">
        <v>911</v>
      </c>
      <c r="G868" s="98" t="s">
        <v>90</v>
      </c>
      <c r="H868" s="98" t="s">
        <v>573</v>
      </c>
      <c r="I868" s="98" t="s">
        <v>91</v>
      </c>
      <c r="J868" s="98" t="s">
        <v>1118</v>
      </c>
      <c r="K868" s="98" t="s">
        <v>2144</v>
      </c>
      <c r="L868" s="98" t="s">
        <v>2145</v>
      </c>
      <c r="M868" s="98" t="s">
        <v>793</v>
      </c>
      <c r="N868" s="98" t="s">
        <v>41</v>
      </c>
      <c r="O868" s="98" t="s">
        <v>934</v>
      </c>
      <c r="P868" s="98"/>
      <c r="Q868" s="98" t="s">
        <v>92</v>
      </c>
      <c r="R868" s="98" t="s">
        <v>544</v>
      </c>
      <c r="S868" s="98" t="s">
        <v>545</v>
      </c>
      <c r="T868" s="98"/>
      <c r="U868" s="98"/>
      <c r="V868" s="98" t="s">
        <v>1311</v>
      </c>
      <c r="W868" s="98" t="s">
        <v>1312</v>
      </c>
      <c r="X868" s="98"/>
      <c r="Y868" s="99">
        <v>43388.518680555557</v>
      </c>
      <c r="Z868" s="106" t="s">
        <v>548</v>
      </c>
      <c r="AA868" s="1" t="str">
        <f>IF(ISNA(VLOOKUP(C868,'Extract -prev'!C:I,6,0)),"Yes",IF(OR(VLOOKUP(C868,'Extract -prev'!C:I,6,0)="Closed",VLOOKUP(C868,'Extract -prev'!C:I,6,0)="Resolved"),"No","Yes"))</f>
        <v>No</v>
      </c>
      <c r="AB868" s="1" t="s">
        <v>548</v>
      </c>
    </row>
    <row r="869" spans="1:28" x14ac:dyDescent="0.25">
      <c r="A869" s="98" t="s">
        <v>676</v>
      </c>
      <c r="B869" s="98" t="s">
        <v>562</v>
      </c>
      <c r="C869" s="98" t="s">
        <v>2274</v>
      </c>
      <c r="D869" s="99">
        <v>43377.002175925925</v>
      </c>
      <c r="E869" s="99">
        <v>43383.815844907411</v>
      </c>
      <c r="F869" s="98" t="s">
        <v>1440</v>
      </c>
      <c r="G869" s="98" t="s">
        <v>90</v>
      </c>
      <c r="H869" s="98" t="s">
        <v>573</v>
      </c>
      <c r="I869" s="98" t="s">
        <v>91</v>
      </c>
      <c r="J869" s="98" t="s">
        <v>1118</v>
      </c>
      <c r="K869" s="98" t="s">
        <v>2275</v>
      </c>
      <c r="L869" s="98" t="s">
        <v>1751</v>
      </c>
      <c r="M869" s="98"/>
      <c r="N869" s="98"/>
      <c r="O869" s="98"/>
      <c r="P869" s="98"/>
      <c r="Q869" s="98" t="s">
        <v>92</v>
      </c>
      <c r="R869" s="98" t="s">
        <v>544</v>
      </c>
      <c r="S869" s="98" t="s">
        <v>545</v>
      </c>
      <c r="T869" s="98"/>
      <c r="U869" s="98"/>
      <c r="V869" s="98" t="s">
        <v>1331</v>
      </c>
      <c r="W869" s="98" t="s">
        <v>1332</v>
      </c>
      <c r="X869" s="98"/>
      <c r="Y869" s="99">
        <v>43394.490358796298</v>
      </c>
      <c r="Z869" s="106" t="s">
        <v>548</v>
      </c>
      <c r="AA869" s="1" t="str">
        <f>IF(ISNA(VLOOKUP(C869,'Extract -prev'!C:I,6,0)),"Yes",IF(OR(VLOOKUP(C869,'Extract -prev'!C:I,6,0)="Closed",VLOOKUP(C869,'Extract -prev'!C:I,6,0)="Resolved"),"No","Yes"))</f>
        <v>No</v>
      </c>
      <c r="AB869" s="1" t="s">
        <v>548</v>
      </c>
    </row>
    <row r="870" spans="1:28" x14ac:dyDescent="0.25">
      <c r="A870" s="98" t="s">
        <v>676</v>
      </c>
      <c r="B870" s="98" t="s">
        <v>562</v>
      </c>
      <c r="C870" s="98" t="s">
        <v>2276</v>
      </c>
      <c r="D870" s="99">
        <v>43376.993831018517</v>
      </c>
      <c r="E870" s="99">
        <v>43378.482581018521</v>
      </c>
      <c r="F870" s="98" t="s">
        <v>872</v>
      </c>
      <c r="G870" s="98" t="s">
        <v>90</v>
      </c>
      <c r="H870" s="98" t="s">
        <v>573</v>
      </c>
      <c r="I870" s="98" t="s">
        <v>91</v>
      </c>
      <c r="J870" s="98" t="s">
        <v>1118</v>
      </c>
      <c r="K870" s="98" t="s">
        <v>2277</v>
      </c>
      <c r="L870" s="98" t="s">
        <v>2461</v>
      </c>
      <c r="M870" s="98" t="s">
        <v>793</v>
      </c>
      <c r="N870" s="98" t="s">
        <v>41</v>
      </c>
      <c r="O870" s="98" t="s">
        <v>1005</v>
      </c>
      <c r="P870" s="98"/>
      <c r="Q870" s="98" t="s">
        <v>92</v>
      </c>
      <c r="R870" s="98" t="s">
        <v>544</v>
      </c>
      <c r="S870" s="98" t="s">
        <v>545</v>
      </c>
      <c r="T870" s="98"/>
      <c r="U870" s="98"/>
      <c r="V870" s="98" t="s">
        <v>1222</v>
      </c>
      <c r="W870" s="98" t="s">
        <v>1428</v>
      </c>
      <c r="X870" s="98"/>
      <c r="Y870" s="99">
        <v>43389.497858796298</v>
      </c>
      <c r="Z870" s="106" t="s">
        <v>548</v>
      </c>
      <c r="AA870" s="1" t="str">
        <f>IF(ISNA(VLOOKUP(C870,'Extract -prev'!C:I,6,0)),"Yes",IF(OR(VLOOKUP(C870,'Extract -prev'!C:I,6,0)="Closed",VLOOKUP(C870,'Extract -prev'!C:I,6,0)="Resolved"),"No","Yes"))</f>
        <v>No</v>
      </c>
      <c r="AB870" s="1" t="s">
        <v>548</v>
      </c>
    </row>
    <row r="871" spans="1:28" x14ac:dyDescent="0.25">
      <c r="A871" s="98" t="s">
        <v>676</v>
      </c>
      <c r="B871" s="98" t="s">
        <v>562</v>
      </c>
      <c r="C871" s="98" t="s">
        <v>2278</v>
      </c>
      <c r="D871" s="99">
        <v>43376.998090277775</v>
      </c>
      <c r="E871" s="99">
        <v>43391.019884259258</v>
      </c>
      <c r="F871" s="98" t="s">
        <v>1493</v>
      </c>
      <c r="G871" s="98" t="s">
        <v>90</v>
      </c>
      <c r="H871" s="98" t="s">
        <v>573</v>
      </c>
      <c r="I871" s="98" t="s">
        <v>91</v>
      </c>
      <c r="J871" s="98" t="s">
        <v>1118</v>
      </c>
      <c r="K871" s="98" t="s">
        <v>2279</v>
      </c>
      <c r="L871" s="98" t="s">
        <v>4255</v>
      </c>
      <c r="M871" s="98" t="s">
        <v>793</v>
      </c>
      <c r="N871" s="98" t="s">
        <v>920</v>
      </c>
      <c r="O871" s="98" t="s">
        <v>921</v>
      </c>
      <c r="P871" s="98"/>
      <c r="Q871" s="98" t="s">
        <v>92</v>
      </c>
      <c r="R871" s="98" t="s">
        <v>544</v>
      </c>
      <c r="S871" s="98" t="s">
        <v>545</v>
      </c>
      <c r="T871" s="98"/>
      <c r="U871" s="98"/>
      <c r="V871" s="98" t="s">
        <v>2141</v>
      </c>
      <c r="W871" s="98" t="s">
        <v>2142</v>
      </c>
      <c r="X871" s="98"/>
      <c r="Y871" s="99">
        <v>43401.493668981479</v>
      </c>
      <c r="Z871" s="106" t="s">
        <v>548</v>
      </c>
      <c r="AA871" s="1" t="str">
        <f>IF(ISNA(VLOOKUP(C871,'Extract -prev'!C:I,6,0)),"Yes",IF(OR(VLOOKUP(C871,'Extract -prev'!C:I,6,0)="Closed",VLOOKUP(C871,'Extract -prev'!C:I,6,0)="Resolved"),"No","Yes"))</f>
        <v>No</v>
      </c>
      <c r="AB871" s="1" t="s">
        <v>548</v>
      </c>
    </row>
    <row r="872" spans="1:28" x14ac:dyDescent="0.25">
      <c r="A872" s="98" t="s">
        <v>676</v>
      </c>
      <c r="B872" s="98" t="s">
        <v>562</v>
      </c>
      <c r="C872" s="98" t="s">
        <v>2280</v>
      </c>
      <c r="D872" s="99">
        <v>43376.932164351849</v>
      </c>
      <c r="E872" s="99">
        <v>43378.549155092594</v>
      </c>
      <c r="F872" s="98" t="s">
        <v>916</v>
      </c>
      <c r="G872" s="98" t="s">
        <v>90</v>
      </c>
      <c r="H872" s="98" t="s">
        <v>573</v>
      </c>
      <c r="I872" s="98" t="s">
        <v>91</v>
      </c>
      <c r="J872" s="98" t="s">
        <v>1118</v>
      </c>
      <c r="K872" s="98" t="s">
        <v>2281</v>
      </c>
      <c r="L872" s="98" t="s">
        <v>2462</v>
      </c>
      <c r="M872" s="98" t="s">
        <v>793</v>
      </c>
      <c r="N872" s="98" t="s">
        <v>920</v>
      </c>
      <c r="O872" s="98" t="s">
        <v>921</v>
      </c>
      <c r="P872" s="98"/>
      <c r="Q872" s="98" t="s">
        <v>92</v>
      </c>
      <c r="R872" s="98" t="s">
        <v>544</v>
      </c>
      <c r="S872" s="98" t="s">
        <v>545</v>
      </c>
      <c r="T872" s="98"/>
      <c r="U872" s="98"/>
      <c r="V872" s="98" t="s">
        <v>2282</v>
      </c>
      <c r="W872" s="98" t="s">
        <v>2283</v>
      </c>
      <c r="X872" s="98"/>
      <c r="Y872" s="99">
        <v>43389.49622685185</v>
      </c>
      <c r="Z872" s="106" t="s">
        <v>548</v>
      </c>
      <c r="AA872" s="1" t="str">
        <f>IF(ISNA(VLOOKUP(C872,'Extract -prev'!C:I,6,0)),"Yes",IF(OR(VLOOKUP(C872,'Extract -prev'!C:I,6,0)="Closed",VLOOKUP(C872,'Extract -prev'!C:I,6,0)="Resolved"),"No","Yes"))</f>
        <v>No</v>
      </c>
      <c r="AB872" s="1" t="s">
        <v>548</v>
      </c>
    </row>
    <row r="873" spans="1:28" x14ac:dyDescent="0.25">
      <c r="A873" s="98" t="s">
        <v>676</v>
      </c>
      <c r="B873" s="98" t="s">
        <v>562</v>
      </c>
      <c r="C873" s="98" t="s">
        <v>2146</v>
      </c>
      <c r="D873" s="99">
        <v>43376.928425925929</v>
      </c>
      <c r="E873" s="99">
        <v>43377.665937500002</v>
      </c>
      <c r="F873" s="98" t="s">
        <v>843</v>
      </c>
      <c r="G873" s="98" t="s">
        <v>90</v>
      </c>
      <c r="H873" s="98" t="s">
        <v>573</v>
      </c>
      <c r="I873" s="98" t="s">
        <v>91</v>
      </c>
      <c r="J873" s="98" t="s">
        <v>1118</v>
      </c>
      <c r="K873" s="98" t="s">
        <v>2147</v>
      </c>
      <c r="L873" s="98" t="s">
        <v>2148</v>
      </c>
      <c r="M873" s="98" t="s">
        <v>793</v>
      </c>
      <c r="N873" s="98" t="s">
        <v>41</v>
      </c>
      <c r="O873" s="98" t="s">
        <v>1215</v>
      </c>
      <c r="P873" s="98"/>
      <c r="Q873" s="98" t="s">
        <v>92</v>
      </c>
      <c r="R873" s="98" t="s">
        <v>544</v>
      </c>
      <c r="S873" s="98" t="s">
        <v>545</v>
      </c>
      <c r="T873" s="98"/>
      <c r="U873" s="98"/>
      <c r="V873" s="98" t="s">
        <v>1222</v>
      </c>
      <c r="W873" s="98" t="s">
        <v>1428</v>
      </c>
      <c r="X873" s="98"/>
      <c r="Y873" s="99">
        <v>43388.514432870368</v>
      </c>
      <c r="Z873" s="106" t="s">
        <v>548</v>
      </c>
      <c r="AA873" s="1" t="str">
        <f>IF(ISNA(VLOOKUP(C873,'Extract -prev'!C:I,6,0)),"Yes",IF(OR(VLOOKUP(C873,'Extract -prev'!C:I,6,0)="Closed",VLOOKUP(C873,'Extract -prev'!C:I,6,0)="Resolved"),"No","Yes"))</f>
        <v>No</v>
      </c>
      <c r="AB873" s="1" t="s">
        <v>548</v>
      </c>
    </row>
    <row r="874" spans="1:28" x14ac:dyDescent="0.25">
      <c r="A874" s="98" t="s">
        <v>676</v>
      </c>
      <c r="B874" s="98" t="s">
        <v>562</v>
      </c>
      <c r="C874" s="98" t="s">
        <v>2149</v>
      </c>
      <c r="D874" s="99">
        <v>43376.936805555553</v>
      </c>
      <c r="E874" s="99">
        <v>43377.79142361111</v>
      </c>
      <c r="F874" s="98" t="s">
        <v>1100</v>
      </c>
      <c r="G874" s="98" t="s">
        <v>90</v>
      </c>
      <c r="H874" s="98" t="s">
        <v>573</v>
      </c>
      <c r="I874" s="98" t="s">
        <v>91</v>
      </c>
      <c r="J874" s="98" t="s">
        <v>1118</v>
      </c>
      <c r="K874" s="98" t="s">
        <v>2150</v>
      </c>
      <c r="L874" s="98" t="s">
        <v>2151</v>
      </c>
      <c r="M874" s="98" t="s">
        <v>793</v>
      </c>
      <c r="N874" s="98" t="s">
        <v>929</v>
      </c>
      <c r="O874" s="98" t="s">
        <v>2152</v>
      </c>
      <c r="P874" s="98"/>
      <c r="Q874" s="98" t="s">
        <v>92</v>
      </c>
      <c r="R874" s="98" t="s">
        <v>544</v>
      </c>
      <c r="S874" s="98" t="s">
        <v>545</v>
      </c>
      <c r="T874" s="98"/>
      <c r="U874" s="98"/>
      <c r="V874" s="98" t="s">
        <v>1436</v>
      </c>
      <c r="W874" s="98" t="s">
        <v>1437</v>
      </c>
      <c r="X874" s="98"/>
      <c r="Y874" s="99">
        <v>43388.516469907408</v>
      </c>
      <c r="Z874" s="106" t="s">
        <v>548</v>
      </c>
      <c r="AA874" s="1" t="str">
        <f>IF(ISNA(VLOOKUP(C874,'Extract -prev'!C:I,6,0)),"Yes",IF(OR(VLOOKUP(C874,'Extract -prev'!C:I,6,0)="Closed",VLOOKUP(C874,'Extract -prev'!C:I,6,0)="Resolved"),"No","Yes"))</f>
        <v>No</v>
      </c>
      <c r="AB874" s="1" t="s">
        <v>548</v>
      </c>
    </row>
    <row r="875" spans="1:28" x14ac:dyDescent="0.25">
      <c r="A875" s="98" t="s">
        <v>676</v>
      </c>
      <c r="B875" s="98" t="s">
        <v>562</v>
      </c>
      <c r="C875" s="98" t="s">
        <v>2284</v>
      </c>
      <c r="D875" s="99">
        <v>43376.888113425928</v>
      </c>
      <c r="E875" s="99">
        <v>43384.736886574072</v>
      </c>
      <c r="F875" s="98" t="s">
        <v>1196</v>
      </c>
      <c r="G875" s="98" t="s">
        <v>90</v>
      </c>
      <c r="H875" s="98" t="s">
        <v>573</v>
      </c>
      <c r="I875" s="98" t="s">
        <v>91</v>
      </c>
      <c r="J875" s="98" t="s">
        <v>1118</v>
      </c>
      <c r="K875" s="98" t="s">
        <v>2285</v>
      </c>
      <c r="L875" s="98" t="s">
        <v>2164</v>
      </c>
      <c r="M875" s="98" t="s">
        <v>793</v>
      </c>
      <c r="N875" s="98" t="s">
        <v>41</v>
      </c>
      <c r="O875" s="98" t="s">
        <v>934</v>
      </c>
      <c r="P875" s="98"/>
      <c r="Q875" s="98" t="s">
        <v>92</v>
      </c>
      <c r="R875" s="98" t="s">
        <v>544</v>
      </c>
      <c r="S875" s="98" t="s">
        <v>545</v>
      </c>
      <c r="T875" s="98"/>
      <c r="U875" s="98"/>
      <c r="V875" s="98" t="s">
        <v>1300</v>
      </c>
      <c r="W875" s="98" t="s">
        <v>1301</v>
      </c>
      <c r="X875" s="98"/>
      <c r="Y875" s="99">
        <v>43395.490104166667</v>
      </c>
      <c r="Z875" s="106" t="s">
        <v>548</v>
      </c>
      <c r="AA875" s="1" t="str">
        <f>IF(ISNA(VLOOKUP(C875,'Extract -prev'!C:I,6,0)),"Yes",IF(OR(VLOOKUP(C875,'Extract -prev'!C:I,6,0)="Closed",VLOOKUP(C875,'Extract -prev'!C:I,6,0)="Resolved"),"No","Yes"))</f>
        <v>No</v>
      </c>
      <c r="AB875" s="1" t="s">
        <v>548</v>
      </c>
    </row>
    <row r="876" spans="1:28" x14ac:dyDescent="0.25">
      <c r="A876" s="98" t="s">
        <v>676</v>
      </c>
      <c r="B876" s="98" t="s">
        <v>562</v>
      </c>
      <c r="C876" s="98" t="s">
        <v>2286</v>
      </c>
      <c r="D876" s="99">
        <v>43376.875497685185</v>
      </c>
      <c r="E876" s="99">
        <v>43388.593877314815</v>
      </c>
      <c r="F876" s="98" t="s">
        <v>1192</v>
      </c>
      <c r="G876" s="98" t="s">
        <v>90</v>
      </c>
      <c r="H876" s="98" t="s">
        <v>573</v>
      </c>
      <c r="I876" s="98" t="s">
        <v>91</v>
      </c>
      <c r="J876" s="98" t="s">
        <v>2287</v>
      </c>
      <c r="K876" s="98" t="s">
        <v>2288</v>
      </c>
      <c r="L876" s="98" t="s">
        <v>3564</v>
      </c>
      <c r="M876" s="98" t="s">
        <v>793</v>
      </c>
      <c r="N876" s="98" t="s">
        <v>41</v>
      </c>
      <c r="O876" s="98" t="s">
        <v>928</v>
      </c>
      <c r="P876" s="98"/>
      <c r="Q876" s="98" t="s">
        <v>92</v>
      </c>
      <c r="R876" s="98" t="s">
        <v>544</v>
      </c>
      <c r="S876" s="98" t="s">
        <v>545</v>
      </c>
      <c r="T876" s="98"/>
      <c r="U876" s="98"/>
      <c r="V876" s="98" t="s">
        <v>2289</v>
      </c>
      <c r="W876" s="98" t="s">
        <v>2290</v>
      </c>
      <c r="X876" s="98"/>
      <c r="Y876" s="99">
        <v>43399.487800925926</v>
      </c>
      <c r="Z876" s="106" t="s">
        <v>548</v>
      </c>
      <c r="AA876" s="1" t="str">
        <f>IF(ISNA(VLOOKUP(C876,'Extract -prev'!C:I,6,0)),"Yes",IF(OR(VLOOKUP(C876,'Extract -prev'!C:I,6,0)="Closed",VLOOKUP(C876,'Extract -prev'!C:I,6,0)="Resolved"),"No","Yes"))</f>
        <v>No</v>
      </c>
      <c r="AB876" s="1" t="s">
        <v>548</v>
      </c>
    </row>
    <row r="877" spans="1:28" x14ac:dyDescent="0.25">
      <c r="A877" s="98" t="s">
        <v>676</v>
      </c>
      <c r="B877" s="98" t="s">
        <v>562</v>
      </c>
      <c r="C877" s="98" t="s">
        <v>2291</v>
      </c>
      <c r="D877" s="99">
        <v>43376.920219907406</v>
      </c>
      <c r="E877" s="99">
        <v>43377.830625000002</v>
      </c>
      <c r="F877" s="98" t="s">
        <v>933</v>
      </c>
      <c r="G877" s="98" t="s">
        <v>90</v>
      </c>
      <c r="H877" s="98" t="s">
        <v>573</v>
      </c>
      <c r="I877" s="98" t="s">
        <v>91</v>
      </c>
      <c r="J877" s="98" t="s">
        <v>1118</v>
      </c>
      <c r="K877" s="98" t="s">
        <v>2292</v>
      </c>
      <c r="L877" s="98" t="s">
        <v>2463</v>
      </c>
      <c r="M877" s="98" t="s">
        <v>793</v>
      </c>
      <c r="N877" s="98" t="s">
        <v>40</v>
      </c>
      <c r="O877" s="98" t="s">
        <v>2464</v>
      </c>
      <c r="P877" s="98"/>
      <c r="Q877" s="98" t="s">
        <v>92</v>
      </c>
      <c r="R877" s="98" t="s">
        <v>544</v>
      </c>
      <c r="S877" s="98" t="s">
        <v>545</v>
      </c>
      <c r="T877" s="98"/>
      <c r="U877" s="98"/>
      <c r="V877" s="98" t="s">
        <v>2293</v>
      </c>
      <c r="W877" s="98" t="s">
        <v>2294</v>
      </c>
      <c r="X877" s="98"/>
      <c r="Y877" s="99">
        <v>43388.514363425929</v>
      </c>
      <c r="Z877" s="106" t="s">
        <v>548</v>
      </c>
      <c r="AA877" s="1" t="str">
        <f>IF(ISNA(VLOOKUP(C877,'Extract -prev'!C:I,6,0)),"Yes",IF(OR(VLOOKUP(C877,'Extract -prev'!C:I,6,0)="Closed",VLOOKUP(C877,'Extract -prev'!C:I,6,0)="Resolved"),"No","Yes"))</f>
        <v>No</v>
      </c>
      <c r="AB877" s="1" t="s">
        <v>548</v>
      </c>
    </row>
    <row r="878" spans="1:28" x14ac:dyDescent="0.25">
      <c r="A878" s="98" t="s">
        <v>676</v>
      </c>
      <c r="B878" s="98" t="s">
        <v>562</v>
      </c>
      <c r="C878" s="98" t="s">
        <v>2295</v>
      </c>
      <c r="D878" s="99">
        <v>43376.895844907405</v>
      </c>
      <c r="E878" s="99">
        <v>43378.835810185185</v>
      </c>
      <c r="F878" s="98" t="s">
        <v>833</v>
      </c>
      <c r="G878" s="98" t="s">
        <v>90</v>
      </c>
      <c r="H878" s="98" t="s">
        <v>573</v>
      </c>
      <c r="I878" s="98" t="s">
        <v>91</v>
      </c>
      <c r="J878" s="98" t="s">
        <v>1118</v>
      </c>
      <c r="K878" s="98" t="s">
        <v>2296</v>
      </c>
      <c r="L878" s="98" t="s">
        <v>2656</v>
      </c>
      <c r="M878" s="98" t="s">
        <v>793</v>
      </c>
      <c r="N878" s="98" t="s">
        <v>41</v>
      </c>
      <c r="O878" s="98" t="s">
        <v>1457</v>
      </c>
      <c r="P878" s="98"/>
      <c r="Q878" s="98" t="s">
        <v>92</v>
      </c>
      <c r="R878" s="98" t="s">
        <v>544</v>
      </c>
      <c r="S878" s="98" t="s">
        <v>545</v>
      </c>
      <c r="T878" s="98"/>
      <c r="U878" s="98"/>
      <c r="V878" s="98" t="s">
        <v>2141</v>
      </c>
      <c r="W878" s="98" t="s">
        <v>2142</v>
      </c>
      <c r="X878" s="98"/>
      <c r="Y878" s="99">
        <v>43389.497025462966</v>
      </c>
      <c r="Z878" s="106" t="s">
        <v>548</v>
      </c>
      <c r="AA878" s="1" t="str">
        <f>IF(ISNA(VLOOKUP(C878,'Extract -prev'!C:I,6,0)),"Yes",IF(OR(VLOOKUP(C878,'Extract -prev'!C:I,6,0)="Closed",VLOOKUP(C878,'Extract -prev'!C:I,6,0)="Resolved"),"No","Yes"))</f>
        <v>No</v>
      </c>
      <c r="AB878" s="1" t="s">
        <v>548</v>
      </c>
    </row>
    <row r="879" spans="1:28" x14ac:dyDescent="0.25">
      <c r="A879" s="98" t="s">
        <v>676</v>
      </c>
      <c r="B879" s="98" t="s">
        <v>562</v>
      </c>
      <c r="C879" s="98" t="s">
        <v>2297</v>
      </c>
      <c r="D879" s="99">
        <v>43376.84851851852</v>
      </c>
      <c r="E879" s="99">
        <v>43382.895844907405</v>
      </c>
      <c r="F879" s="98" t="s">
        <v>910</v>
      </c>
      <c r="G879" s="98" t="s">
        <v>90</v>
      </c>
      <c r="H879" s="98" t="s">
        <v>573</v>
      </c>
      <c r="I879" s="98" t="s">
        <v>91</v>
      </c>
      <c r="J879" s="98" t="s">
        <v>1118</v>
      </c>
      <c r="K879" s="98" t="s">
        <v>2298</v>
      </c>
      <c r="L879" s="98" t="s">
        <v>2904</v>
      </c>
      <c r="M879" s="98" t="s">
        <v>793</v>
      </c>
      <c r="N879" s="98" t="s">
        <v>41</v>
      </c>
      <c r="O879" s="98" t="s">
        <v>1005</v>
      </c>
      <c r="P879" s="98"/>
      <c r="Q879" s="98" t="s">
        <v>92</v>
      </c>
      <c r="R879" s="98" t="s">
        <v>544</v>
      </c>
      <c r="S879" s="98" t="s">
        <v>545</v>
      </c>
      <c r="T879" s="98"/>
      <c r="U879" s="98"/>
      <c r="V879" s="98" t="s">
        <v>1174</v>
      </c>
      <c r="W879" s="98" t="s">
        <v>1175</v>
      </c>
      <c r="X879" s="98"/>
      <c r="Y879" s="99">
        <v>43393.493530092594</v>
      </c>
      <c r="Z879" s="106" t="s">
        <v>548</v>
      </c>
      <c r="AA879" s="1" t="str">
        <f>IF(ISNA(VLOOKUP(C879,'Extract -prev'!C:I,6,0)),"Yes",IF(OR(VLOOKUP(C879,'Extract -prev'!C:I,6,0)="Closed",VLOOKUP(C879,'Extract -prev'!C:I,6,0)="Resolved"),"No","Yes"))</f>
        <v>No</v>
      </c>
      <c r="AB879" s="1" t="s">
        <v>548</v>
      </c>
    </row>
    <row r="880" spans="1:28" x14ac:dyDescent="0.25">
      <c r="A880" s="98" t="s">
        <v>676</v>
      </c>
      <c r="B880" s="98" t="s">
        <v>562</v>
      </c>
      <c r="C880" s="98" t="s">
        <v>2153</v>
      </c>
      <c r="D880" s="99">
        <v>43376.821099537039</v>
      </c>
      <c r="E880" s="99">
        <v>43377.653437499997</v>
      </c>
      <c r="F880" s="98" t="s">
        <v>911</v>
      </c>
      <c r="G880" s="98" t="s">
        <v>90</v>
      </c>
      <c r="H880" s="98" t="s">
        <v>573</v>
      </c>
      <c r="I880" s="98" t="s">
        <v>91</v>
      </c>
      <c r="J880" s="98" t="s">
        <v>1118</v>
      </c>
      <c r="K880" s="98" t="s">
        <v>2154</v>
      </c>
      <c r="L880" s="98" t="s">
        <v>2155</v>
      </c>
      <c r="M880" s="98" t="s">
        <v>793</v>
      </c>
      <c r="N880" s="98" t="s">
        <v>41</v>
      </c>
      <c r="O880" s="98" t="s">
        <v>2156</v>
      </c>
      <c r="P880" s="98"/>
      <c r="Q880" s="98" t="s">
        <v>92</v>
      </c>
      <c r="R880" s="98" t="s">
        <v>544</v>
      </c>
      <c r="S880" s="98" t="s">
        <v>545</v>
      </c>
      <c r="T880" s="98"/>
      <c r="U880" s="98"/>
      <c r="V880" s="98" t="s">
        <v>1174</v>
      </c>
      <c r="W880" s="98" t="s">
        <v>1175</v>
      </c>
      <c r="X880" s="98"/>
      <c r="Y880" s="99">
        <v>43388.514664351853</v>
      </c>
      <c r="Z880" s="106" t="s">
        <v>548</v>
      </c>
      <c r="AA880" s="1" t="str">
        <f>IF(ISNA(VLOOKUP(C880,'Extract -prev'!C:I,6,0)),"Yes",IF(OR(VLOOKUP(C880,'Extract -prev'!C:I,6,0)="Closed",VLOOKUP(C880,'Extract -prev'!C:I,6,0)="Resolved"),"No","Yes"))</f>
        <v>No</v>
      </c>
      <c r="AB880" s="1" t="s">
        <v>548</v>
      </c>
    </row>
    <row r="881" spans="1:28" x14ac:dyDescent="0.25">
      <c r="A881" s="98" t="s">
        <v>676</v>
      </c>
      <c r="B881" s="98" t="s">
        <v>562</v>
      </c>
      <c r="C881" s="98" t="s">
        <v>2299</v>
      </c>
      <c r="D881" s="99">
        <v>43376.812141203707</v>
      </c>
      <c r="E881" s="99">
        <v>43383.811435185184</v>
      </c>
      <c r="F881" s="98" t="s">
        <v>1440</v>
      </c>
      <c r="G881" s="98" t="s">
        <v>90</v>
      </c>
      <c r="H881" s="98" t="s">
        <v>573</v>
      </c>
      <c r="I881" s="98" t="s">
        <v>91</v>
      </c>
      <c r="J881" s="98" t="s">
        <v>1118</v>
      </c>
      <c r="K881" s="98" t="s">
        <v>2300</v>
      </c>
      <c r="L881" s="98" t="s">
        <v>2905</v>
      </c>
      <c r="M881" s="98"/>
      <c r="N881" s="98"/>
      <c r="O881" s="98"/>
      <c r="P881" s="98"/>
      <c r="Q881" s="98" t="s">
        <v>92</v>
      </c>
      <c r="R881" s="98" t="s">
        <v>544</v>
      </c>
      <c r="S881" s="98" t="s">
        <v>545</v>
      </c>
      <c r="T881" s="98"/>
      <c r="U881" s="98"/>
      <c r="V881" s="98" t="s">
        <v>1174</v>
      </c>
      <c r="W881" s="98" t="s">
        <v>1175</v>
      </c>
      <c r="X881" s="98"/>
      <c r="Y881" s="99">
        <v>43394.489606481482</v>
      </c>
      <c r="Z881" s="106" t="s">
        <v>548</v>
      </c>
      <c r="AA881" s="1" t="str">
        <f>IF(ISNA(VLOOKUP(C881,'Extract -prev'!C:I,6,0)),"Yes",IF(OR(VLOOKUP(C881,'Extract -prev'!C:I,6,0)="Closed",VLOOKUP(C881,'Extract -prev'!C:I,6,0)="Resolved"),"No","Yes"))</f>
        <v>No</v>
      </c>
      <c r="AB881" s="1" t="s">
        <v>548</v>
      </c>
    </row>
    <row r="882" spans="1:28" x14ac:dyDescent="0.25">
      <c r="A882" s="98" t="s">
        <v>676</v>
      </c>
      <c r="B882" s="98" t="s">
        <v>562</v>
      </c>
      <c r="C882" s="98" t="s">
        <v>2301</v>
      </c>
      <c r="D882" s="99">
        <v>43376.807500000003</v>
      </c>
      <c r="E882" s="99">
        <v>43378.519444444442</v>
      </c>
      <c r="F882" s="98" t="s">
        <v>872</v>
      </c>
      <c r="G882" s="98" t="s">
        <v>90</v>
      </c>
      <c r="H882" s="98" t="s">
        <v>573</v>
      </c>
      <c r="I882" s="98" t="s">
        <v>91</v>
      </c>
      <c r="J882" s="98" t="s">
        <v>1118</v>
      </c>
      <c r="K882" s="98" t="s">
        <v>2302</v>
      </c>
      <c r="L882" s="98" t="s">
        <v>2465</v>
      </c>
      <c r="M882" s="98" t="s">
        <v>793</v>
      </c>
      <c r="N882" s="98" t="s">
        <v>41</v>
      </c>
      <c r="O882" s="98" t="s">
        <v>934</v>
      </c>
      <c r="P882" s="98"/>
      <c r="Q882" s="98" t="s">
        <v>92</v>
      </c>
      <c r="R882" s="98" t="s">
        <v>544</v>
      </c>
      <c r="S882" s="98" t="s">
        <v>545</v>
      </c>
      <c r="T882" s="98"/>
      <c r="U882" s="98"/>
      <c r="V882" s="98" t="s">
        <v>922</v>
      </c>
      <c r="W882" s="98" t="s">
        <v>1371</v>
      </c>
      <c r="X882" s="98"/>
      <c r="Y882" s="99">
        <v>43389.495763888888</v>
      </c>
      <c r="Z882" s="106" t="s">
        <v>548</v>
      </c>
      <c r="AA882" s="1" t="str">
        <f>IF(ISNA(VLOOKUP(C882,'Extract -prev'!C:I,6,0)),"Yes",IF(OR(VLOOKUP(C882,'Extract -prev'!C:I,6,0)="Closed",VLOOKUP(C882,'Extract -prev'!C:I,6,0)="Resolved"),"No","Yes"))</f>
        <v>No</v>
      </c>
      <c r="AB882" s="1" t="s">
        <v>548</v>
      </c>
    </row>
    <row r="883" spans="1:28" x14ac:dyDescent="0.25">
      <c r="A883" s="98" t="s">
        <v>676</v>
      </c>
      <c r="B883" s="98" t="s">
        <v>562</v>
      </c>
      <c r="C883" s="98" t="s">
        <v>2303</v>
      </c>
      <c r="D883" s="99">
        <v>43376.79482638889</v>
      </c>
      <c r="E883" s="99">
        <v>43391.014675925922</v>
      </c>
      <c r="F883" s="98" t="s">
        <v>1493</v>
      </c>
      <c r="G883" s="98" t="s">
        <v>90</v>
      </c>
      <c r="H883" s="98" t="s">
        <v>573</v>
      </c>
      <c r="I883" s="98" t="s">
        <v>91</v>
      </c>
      <c r="J883" s="98" t="s">
        <v>1118</v>
      </c>
      <c r="K883" s="98" t="s">
        <v>2304</v>
      </c>
      <c r="L883" s="98" t="s">
        <v>4256</v>
      </c>
      <c r="M883" s="98" t="s">
        <v>793</v>
      </c>
      <c r="N883" s="98" t="s">
        <v>40</v>
      </c>
      <c r="O883" s="98" t="s">
        <v>602</v>
      </c>
      <c r="P883" s="98"/>
      <c r="Q883" s="98" t="s">
        <v>92</v>
      </c>
      <c r="R883" s="98" t="s">
        <v>544</v>
      </c>
      <c r="S883" s="98" t="s">
        <v>545</v>
      </c>
      <c r="T883" s="98"/>
      <c r="U883" s="98"/>
      <c r="V883" s="98" t="s">
        <v>966</v>
      </c>
      <c r="W883" s="98" t="s">
        <v>967</v>
      </c>
      <c r="X883" s="98"/>
      <c r="Y883" s="99">
        <v>43401.493263888886</v>
      </c>
      <c r="Z883" s="106" t="s">
        <v>548</v>
      </c>
      <c r="AA883" s="1" t="str">
        <f>IF(ISNA(VLOOKUP(C883,'Extract -prev'!C:I,6,0)),"Yes",IF(OR(VLOOKUP(C883,'Extract -prev'!C:I,6,0)="Closed",VLOOKUP(C883,'Extract -prev'!C:I,6,0)="Resolved"),"No","Yes"))</f>
        <v>No</v>
      </c>
      <c r="AB883" s="1" t="s">
        <v>548</v>
      </c>
    </row>
    <row r="884" spans="1:28" x14ac:dyDescent="0.25">
      <c r="A884" s="98" t="s">
        <v>676</v>
      </c>
      <c r="B884" s="98" t="s">
        <v>562</v>
      </c>
      <c r="C884" s="98" t="s">
        <v>2157</v>
      </c>
      <c r="D884" s="99">
        <v>43376.79115740741</v>
      </c>
      <c r="E884" s="99">
        <v>43377.686655092592</v>
      </c>
      <c r="F884" s="98" t="s">
        <v>843</v>
      </c>
      <c r="G884" s="98" t="s">
        <v>90</v>
      </c>
      <c r="H884" s="98" t="s">
        <v>573</v>
      </c>
      <c r="I884" s="98" t="s">
        <v>91</v>
      </c>
      <c r="J884" s="98" t="s">
        <v>1118</v>
      </c>
      <c r="K884" s="98" t="s">
        <v>2158</v>
      </c>
      <c r="L884" s="98" t="s">
        <v>2159</v>
      </c>
      <c r="M884" s="98" t="s">
        <v>793</v>
      </c>
      <c r="N884" s="98" t="s">
        <v>41</v>
      </c>
      <c r="O884" s="98" t="s">
        <v>934</v>
      </c>
      <c r="P884" s="98"/>
      <c r="Q884" s="98" t="s">
        <v>92</v>
      </c>
      <c r="R884" s="98" t="s">
        <v>544</v>
      </c>
      <c r="S884" s="98" t="s">
        <v>545</v>
      </c>
      <c r="T884" s="98"/>
      <c r="U884" s="98"/>
      <c r="V884" s="98" t="s">
        <v>1216</v>
      </c>
      <c r="W884" s="98" t="s">
        <v>1217</v>
      </c>
      <c r="X884" s="98"/>
      <c r="Y884" s="99">
        <v>43388.511354166665</v>
      </c>
      <c r="Z884" s="106" t="s">
        <v>548</v>
      </c>
      <c r="AA884" s="1" t="str">
        <f>IF(ISNA(VLOOKUP(C884,'Extract -prev'!C:I,6,0)),"Yes",IF(OR(VLOOKUP(C884,'Extract -prev'!C:I,6,0)="Closed",VLOOKUP(C884,'Extract -prev'!C:I,6,0)="Resolved"),"No","Yes"))</f>
        <v>No</v>
      </c>
      <c r="AB884" s="1" t="s">
        <v>548</v>
      </c>
    </row>
    <row r="885" spans="1:28" x14ac:dyDescent="0.25">
      <c r="A885" s="98" t="s">
        <v>676</v>
      </c>
      <c r="B885" s="98" t="s">
        <v>562</v>
      </c>
      <c r="C885" s="98" t="s">
        <v>2160</v>
      </c>
      <c r="D885" s="99">
        <v>43376.785810185182</v>
      </c>
      <c r="E885" s="99">
        <v>43377.694363425922</v>
      </c>
      <c r="F885" s="98" t="s">
        <v>843</v>
      </c>
      <c r="G885" s="98" t="s">
        <v>90</v>
      </c>
      <c r="H885" s="98" t="s">
        <v>573</v>
      </c>
      <c r="I885" s="98" t="s">
        <v>91</v>
      </c>
      <c r="J885" s="98" t="s">
        <v>1118</v>
      </c>
      <c r="K885" s="98" t="s">
        <v>2161</v>
      </c>
      <c r="L885" s="98" t="s">
        <v>2162</v>
      </c>
      <c r="M885" s="98" t="s">
        <v>793</v>
      </c>
      <c r="N885" s="98" t="s">
        <v>1372</v>
      </c>
      <c r="O885" s="98" t="s">
        <v>932</v>
      </c>
      <c r="P885" s="98"/>
      <c r="Q885" s="98" t="s">
        <v>92</v>
      </c>
      <c r="R885" s="98" t="s">
        <v>544</v>
      </c>
      <c r="S885" s="98" t="s">
        <v>545</v>
      </c>
      <c r="T885" s="98"/>
      <c r="U885" s="98"/>
      <c r="V885" s="98" t="s">
        <v>1458</v>
      </c>
      <c r="W885" s="98" t="s">
        <v>1459</v>
      </c>
      <c r="X885" s="98"/>
      <c r="Y885" s="99">
        <v>43388.511284722219</v>
      </c>
      <c r="Z885" s="106" t="s">
        <v>548</v>
      </c>
      <c r="AA885" s="1" t="str">
        <f>IF(ISNA(VLOOKUP(C885,'Extract -prev'!C:I,6,0)),"Yes",IF(OR(VLOOKUP(C885,'Extract -prev'!C:I,6,0)="Closed",VLOOKUP(C885,'Extract -prev'!C:I,6,0)="Resolved"),"No","Yes"))</f>
        <v>No</v>
      </c>
      <c r="AB885" s="1" t="s">
        <v>548</v>
      </c>
    </row>
    <row r="886" spans="1:28" x14ac:dyDescent="0.25">
      <c r="A886" s="98" t="s">
        <v>676</v>
      </c>
      <c r="B886" s="98" t="s">
        <v>562</v>
      </c>
      <c r="C886" s="98" t="s">
        <v>1753</v>
      </c>
      <c r="D886" s="99">
        <v>43376.718877314815</v>
      </c>
      <c r="E886" s="99">
        <v>43377.645497685182</v>
      </c>
      <c r="F886" s="98" t="s">
        <v>1100</v>
      </c>
      <c r="G886" s="98" t="s">
        <v>90</v>
      </c>
      <c r="H886" s="98" t="s">
        <v>573</v>
      </c>
      <c r="I886" s="98" t="s">
        <v>91</v>
      </c>
      <c r="J886" s="98" t="s">
        <v>1118</v>
      </c>
      <c r="K886" s="98" t="s">
        <v>1754</v>
      </c>
      <c r="L886" s="98" t="s">
        <v>2163</v>
      </c>
      <c r="M886" s="98" t="s">
        <v>793</v>
      </c>
      <c r="N886" s="98" t="s">
        <v>41</v>
      </c>
      <c r="O886" s="98" t="s">
        <v>934</v>
      </c>
      <c r="P886" s="98"/>
      <c r="Q886" s="98" t="s">
        <v>92</v>
      </c>
      <c r="R886" s="98" t="s">
        <v>544</v>
      </c>
      <c r="S886" s="98" t="s">
        <v>545</v>
      </c>
      <c r="T886" s="98"/>
      <c r="U886" s="98"/>
      <c r="V886" s="98" t="s">
        <v>1326</v>
      </c>
      <c r="W886" s="98" t="s">
        <v>1327</v>
      </c>
      <c r="X886" s="98"/>
      <c r="Y886" s="99">
        <v>43388.511203703703</v>
      </c>
      <c r="Z886" s="106" t="s">
        <v>548</v>
      </c>
      <c r="AA886" s="1" t="str">
        <f>IF(ISNA(VLOOKUP(C886,'Extract -prev'!C:I,6,0)),"Yes",IF(OR(VLOOKUP(C886,'Extract -prev'!C:I,6,0)="Closed",VLOOKUP(C886,'Extract -prev'!C:I,6,0)="Resolved"),"No","Yes"))</f>
        <v>No</v>
      </c>
      <c r="AB886" s="1" t="s">
        <v>548</v>
      </c>
    </row>
    <row r="887" spans="1:28" x14ac:dyDescent="0.25">
      <c r="A887" s="98" t="s">
        <v>676</v>
      </c>
      <c r="B887" s="98" t="s">
        <v>562</v>
      </c>
      <c r="C887" s="98" t="s">
        <v>1755</v>
      </c>
      <c r="D887" s="99">
        <v>43376.645925925928</v>
      </c>
      <c r="E887" s="99">
        <v>43377.709490740737</v>
      </c>
      <c r="F887" s="98" t="s">
        <v>1196</v>
      </c>
      <c r="G887" s="98" t="s">
        <v>90</v>
      </c>
      <c r="H887" s="98" t="s">
        <v>573</v>
      </c>
      <c r="I887" s="98" t="s">
        <v>91</v>
      </c>
      <c r="J887" s="98" t="s">
        <v>1118</v>
      </c>
      <c r="K887" s="98" t="s">
        <v>1756</v>
      </c>
      <c r="L887" s="98" t="s">
        <v>2164</v>
      </c>
      <c r="M887" s="98" t="s">
        <v>793</v>
      </c>
      <c r="N887" s="98" t="s">
        <v>41</v>
      </c>
      <c r="O887" s="98" t="s">
        <v>934</v>
      </c>
      <c r="P887" s="98"/>
      <c r="Q887" s="98" t="s">
        <v>92</v>
      </c>
      <c r="R887" s="98" t="s">
        <v>544</v>
      </c>
      <c r="S887" s="98" t="s">
        <v>545</v>
      </c>
      <c r="T887" s="98"/>
      <c r="U887" s="98"/>
      <c r="V887" s="98" t="s">
        <v>1358</v>
      </c>
      <c r="W887" s="98" t="s">
        <v>1359</v>
      </c>
      <c r="X887" s="98"/>
      <c r="Y887" s="99">
        <v>43388.513287037036</v>
      </c>
      <c r="Z887" s="106" t="s">
        <v>548</v>
      </c>
      <c r="AA887" s="1" t="str">
        <f>IF(ISNA(VLOOKUP(C887,'Extract -prev'!C:I,6,0)),"Yes",IF(OR(VLOOKUP(C887,'Extract -prev'!C:I,6,0)="Closed",VLOOKUP(C887,'Extract -prev'!C:I,6,0)="Resolved"),"No","Yes"))</f>
        <v>No</v>
      </c>
      <c r="AB887" s="1" t="s">
        <v>548</v>
      </c>
    </row>
    <row r="888" spans="1:28" x14ac:dyDescent="0.25">
      <c r="A888" s="98" t="s">
        <v>676</v>
      </c>
      <c r="B888" s="98" t="s">
        <v>562</v>
      </c>
      <c r="C888" s="98" t="s">
        <v>1757</v>
      </c>
      <c r="D888" s="99">
        <v>43376.588009259256</v>
      </c>
      <c r="E888" s="99">
        <v>43378.524791666663</v>
      </c>
      <c r="F888" s="98" t="s">
        <v>1192</v>
      </c>
      <c r="G888" s="98" t="s">
        <v>90</v>
      </c>
      <c r="H888" s="98" t="s">
        <v>573</v>
      </c>
      <c r="I888" s="98" t="s">
        <v>91</v>
      </c>
      <c r="J888" s="98" t="s">
        <v>1118</v>
      </c>
      <c r="K888" s="98" t="s">
        <v>1482</v>
      </c>
      <c r="L888" s="98" t="s">
        <v>2466</v>
      </c>
      <c r="M888" s="98" t="s">
        <v>793</v>
      </c>
      <c r="N888" s="98" t="s">
        <v>41</v>
      </c>
      <c r="O888" s="98" t="s">
        <v>934</v>
      </c>
      <c r="P888" s="98"/>
      <c r="Q888" s="98" t="s">
        <v>92</v>
      </c>
      <c r="R888" s="98" t="s">
        <v>544</v>
      </c>
      <c r="S888" s="98" t="s">
        <v>545</v>
      </c>
      <c r="T888" s="98"/>
      <c r="U888" s="98"/>
      <c r="V888" s="98" t="s">
        <v>1260</v>
      </c>
      <c r="W888" s="98" t="s">
        <v>1006</v>
      </c>
      <c r="X888" s="98"/>
      <c r="Y888" s="99">
        <v>43389.494201388887</v>
      </c>
      <c r="Z888" s="106" t="s">
        <v>548</v>
      </c>
      <c r="AA888" s="1" t="str">
        <f>IF(ISNA(VLOOKUP(C888,'Extract -prev'!C:I,6,0)),"Yes",IF(OR(VLOOKUP(C888,'Extract -prev'!C:I,6,0)="Closed",VLOOKUP(C888,'Extract -prev'!C:I,6,0)="Resolved"),"No","Yes"))</f>
        <v>No</v>
      </c>
      <c r="AB888" s="1" t="s">
        <v>548</v>
      </c>
    </row>
    <row r="889" spans="1:28" x14ac:dyDescent="0.25">
      <c r="A889" s="98" t="s">
        <v>676</v>
      </c>
      <c r="B889" s="98" t="s">
        <v>562</v>
      </c>
      <c r="C889" s="98" t="s">
        <v>1758</v>
      </c>
      <c r="D889" s="99">
        <v>43376.582025462965</v>
      </c>
      <c r="E889" s="99">
        <v>43377.834120370368</v>
      </c>
      <c r="F889" s="98" t="s">
        <v>933</v>
      </c>
      <c r="G889" s="98" t="s">
        <v>90</v>
      </c>
      <c r="H889" s="98" t="s">
        <v>573</v>
      </c>
      <c r="I889" s="98" t="s">
        <v>91</v>
      </c>
      <c r="J889" s="98" t="s">
        <v>1118</v>
      </c>
      <c r="K889" s="98" t="s">
        <v>1482</v>
      </c>
      <c r="L889" s="98" t="s">
        <v>2467</v>
      </c>
      <c r="M889" s="98" t="s">
        <v>793</v>
      </c>
      <c r="N889" s="98" t="s">
        <v>40</v>
      </c>
      <c r="O889" s="98" t="s">
        <v>932</v>
      </c>
      <c r="P889" s="98"/>
      <c r="Q889" s="98" t="s">
        <v>92</v>
      </c>
      <c r="R889" s="98" t="s">
        <v>544</v>
      </c>
      <c r="S889" s="98" t="s">
        <v>545</v>
      </c>
      <c r="T889" s="98"/>
      <c r="U889" s="98"/>
      <c r="V889" s="98" t="s">
        <v>1260</v>
      </c>
      <c r="W889" s="98" t="s">
        <v>1006</v>
      </c>
      <c r="X889" s="98"/>
      <c r="Y889" s="99">
        <v>43388.511053240742</v>
      </c>
      <c r="Z889" s="106" t="s">
        <v>548</v>
      </c>
      <c r="AA889" s="1" t="str">
        <f>IF(ISNA(VLOOKUP(C889,'Extract -prev'!C:I,6,0)),"Yes",IF(OR(VLOOKUP(C889,'Extract -prev'!C:I,6,0)="Closed",VLOOKUP(C889,'Extract -prev'!C:I,6,0)="Resolved"),"No","Yes"))</f>
        <v>No</v>
      </c>
      <c r="AB889" s="1" t="s">
        <v>548</v>
      </c>
    </row>
    <row r="890" spans="1:28" x14ac:dyDescent="0.25">
      <c r="A890" s="98" t="s">
        <v>676</v>
      </c>
      <c r="B890" s="98" t="s">
        <v>562</v>
      </c>
      <c r="C890" s="98" t="s">
        <v>1759</v>
      </c>
      <c r="D890" s="99">
        <v>43376.54792824074</v>
      </c>
      <c r="E890" s="99">
        <v>43377.81417824074</v>
      </c>
      <c r="F890" s="98"/>
      <c r="G890" s="98" t="s">
        <v>90</v>
      </c>
      <c r="H890" s="98" t="s">
        <v>573</v>
      </c>
      <c r="I890" s="98" t="s">
        <v>91</v>
      </c>
      <c r="J890" s="98" t="s">
        <v>1118</v>
      </c>
      <c r="K890" s="98" t="s">
        <v>1621</v>
      </c>
      <c r="L890" s="98" t="s">
        <v>2176</v>
      </c>
      <c r="M890" s="98" t="s">
        <v>793</v>
      </c>
      <c r="N890" s="98" t="s">
        <v>41</v>
      </c>
      <c r="O890" s="98" t="s">
        <v>2177</v>
      </c>
      <c r="P890" s="98"/>
      <c r="Q890" s="98" t="s">
        <v>92</v>
      </c>
      <c r="R890" s="98" t="s">
        <v>544</v>
      </c>
      <c r="S890" s="98" t="s">
        <v>545</v>
      </c>
      <c r="T890" s="98"/>
      <c r="U890" s="98"/>
      <c r="V890" s="98" t="s">
        <v>1326</v>
      </c>
      <c r="W890" s="98" t="s">
        <v>1327</v>
      </c>
      <c r="X890" s="98"/>
      <c r="Y890" s="99">
        <v>43388.510983796295</v>
      </c>
      <c r="Z890" s="106" t="s">
        <v>548</v>
      </c>
      <c r="AA890" s="1" t="str">
        <f>IF(ISNA(VLOOKUP(C890,'Extract -prev'!C:I,6,0)),"Yes",IF(OR(VLOOKUP(C890,'Extract -prev'!C:I,6,0)="Closed",VLOOKUP(C890,'Extract -prev'!C:I,6,0)="Resolved"),"No","Yes"))</f>
        <v>No</v>
      </c>
      <c r="AB890" s="1" t="s">
        <v>548</v>
      </c>
    </row>
    <row r="891" spans="1:28" x14ac:dyDescent="0.25">
      <c r="A891" s="98" t="s">
        <v>676</v>
      </c>
      <c r="B891" s="98" t="s">
        <v>562</v>
      </c>
      <c r="C891" s="98" t="s">
        <v>1760</v>
      </c>
      <c r="D891" s="99">
        <v>43376.533368055556</v>
      </c>
      <c r="E891" s="99">
        <v>43378.872164351851</v>
      </c>
      <c r="F891" s="98" t="s">
        <v>910</v>
      </c>
      <c r="G891" s="98" t="s">
        <v>90</v>
      </c>
      <c r="H891" s="98" t="s">
        <v>573</v>
      </c>
      <c r="I891" s="98" t="s">
        <v>91</v>
      </c>
      <c r="J891" s="98" t="s">
        <v>1118</v>
      </c>
      <c r="K891" s="98" t="s">
        <v>1621</v>
      </c>
      <c r="L891" s="98" t="s">
        <v>2657</v>
      </c>
      <c r="M891" s="98" t="s">
        <v>793</v>
      </c>
      <c r="N891" s="98" t="s">
        <v>41</v>
      </c>
      <c r="O891" s="98" t="s">
        <v>934</v>
      </c>
      <c r="P891" s="98"/>
      <c r="Q891" s="98" t="s">
        <v>92</v>
      </c>
      <c r="R891" s="98" t="s">
        <v>544</v>
      </c>
      <c r="S891" s="98" t="s">
        <v>545</v>
      </c>
      <c r="T891" s="98"/>
      <c r="U891" s="98"/>
      <c r="V891" s="98" t="s">
        <v>1326</v>
      </c>
      <c r="W891" s="98" t="s">
        <v>1327</v>
      </c>
      <c r="X891" s="98"/>
      <c r="Y891" s="99">
        <v>43389.494120370371</v>
      </c>
      <c r="Z891" s="106" t="s">
        <v>548</v>
      </c>
      <c r="AA891" s="1" t="str">
        <f>IF(ISNA(VLOOKUP(C891,'Extract -prev'!C:I,6,0)),"Yes",IF(OR(VLOOKUP(C891,'Extract -prev'!C:I,6,0)="Closed",VLOOKUP(C891,'Extract -prev'!C:I,6,0)="Resolved"),"No","Yes"))</f>
        <v>No</v>
      </c>
      <c r="AB891" s="1" t="s">
        <v>548</v>
      </c>
    </row>
    <row r="892" spans="1:28" x14ac:dyDescent="0.25">
      <c r="A892" s="98" t="s">
        <v>676</v>
      </c>
      <c r="B892" s="98" t="s">
        <v>562</v>
      </c>
      <c r="C892" s="98" t="s">
        <v>1761</v>
      </c>
      <c r="D892" s="99">
        <v>43376.529988425929</v>
      </c>
      <c r="E892" s="99">
        <v>43377.638749999998</v>
      </c>
      <c r="F892" s="98" t="s">
        <v>911</v>
      </c>
      <c r="G892" s="98" t="s">
        <v>90</v>
      </c>
      <c r="H892" s="98" t="s">
        <v>573</v>
      </c>
      <c r="I892" s="98" t="s">
        <v>91</v>
      </c>
      <c r="J892" s="98" t="s">
        <v>1118</v>
      </c>
      <c r="K892" s="98" t="s">
        <v>1762</v>
      </c>
      <c r="L892" s="98" t="s">
        <v>1492</v>
      </c>
      <c r="M892" s="98" t="s">
        <v>793</v>
      </c>
      <c r="N892" s="98" t="s">
        <v>40</v>
      </c>
      <c r="O892" s="98" t="s">
        <v>932</v>
      </c>
      <c r="P892" s="98"/>
      <c r="Q892" s="98" t="s">
        <v>92</v>
      </c>
      <c r="R892" s="98" t="s">
        <v>544</v>
      </c>
      <c r="S892" s="98" t="s">
        <v>545</v>
      </c>
      <c r="T892" s="98"/>
      <c r="U892" s="98"/>
      <c r="V892" s="98" t="s">
        <v>1396</v>
      </c>
      <c r="W892" s="98" t="s">
        <v>1397</v>
      </c>
      <c r="X892" s="98"/>
      <c r="Y892" s="99">
        <v>43388.510914351849</v>
      </c>
      <c r="Z892" s="106" t="s">
        <v>548</v>
      </c>
      <c r="AA892" s="1" t="str">
        <f>IF(ISNA(VLOOKUP(C892,'Extract -prev'!C:I,6,0)),"Yes",IF(OR(VLOOKUP(C892,'Extract -prev'!C:I,6,0)="Closed",VLOOKUP(C892,'Extract -prev'!C:I,6,0)="Resolved"),"No","Yes"))</f>
        <v>No</v>
      </c>
      <c r="AB892" s="1" t="s">
        <v>548</v>
      </c>
    </row>
    <row r="893" spans="1:28" x14ac:dyDescent="0.25">
      <c r="A893" s="98" t="s">
        <v>676</v>
      </c>
      <c r="B893" s="98" t="s">
        <v>562</v>
      </c>
      <c r="C893" s="98" t="s">
        <v>1763</v>
      </c>
      <c r="D893" s="99">
        <v>43376.526354166665</v>
      </c>
      <c r="E893" s="99">
        <v>43383.807268518518</v>
      </c>
      <c r="F893" s="98" t="s">
        <v>1440</v>
      </c>
      <c r="G893" s="98" t="s">
        <v>90</v>
      </c>
      <c r="H893" s="98" t="s">
        <v>573</v>
      </c>
      <c r="I893" s="98" t="s">
        <v>91</v>
      </c>
      <c r="J893" s="98" t="s">
        <v>1118</v>
      </c>
      <c r="K893" s="98" t="s">
        <v>1482</v>
      </c>
      <c r="L893" s="98" t="s">
        <v>2906</v>
      </c>
      <c r="M893" s="98"/>
      <c r="N893" s="98"/>
      <c r="O893" s="98"/>
      <c r="P893" s="98"/>
      <c r="Q893" s="98" t="s">
        <v>92</v>
      </c>
      <c r="R893" s="98" t="s">
        <v>544</v>
      </c>
      <c r="S893" s="98" t="s">
        <v>545</v>
      </c>
      <c r="T893" s="98"/>
      <c r="U893" s="98"/>
      <c r="V893" s="98" t="s">
        <v>1260</v>
      </c>
      <c r="W893" s="98" t="s">
        <v>1006</v>
      </c>
      <c r="X893" s="98"/>
      <c r="Y893" s="99">
        <v>43394.489062499997</v>
      </c>
      <c r="Z893" s="106" t="s">
        <v>548</v>
      </c>
      <c r="AA893" s="1" t="str">
        <f>IF(ISNA(VLOOKUP(C893,'Extract -prev'!C:I,6,0)),"Yes",IF(OR(VLOOKUP(C893,'Extract -prev'!C:I,6,0)="Closed",VLOOKUP(C893,'Extract -prev'!C:I,6,0)="Resolved"),"No","Yes"))</f>
        <v>No</v>
      </c>
      <c r="AB893" s="1" t="s">
        <v>548</v>
      </c>
    </row>
    <row r="894" spans="1:28" x14ac:dyDescent="0.25">
      <c r="A894" s="98" t="s">
        <v>676</v>
      </c>
      <c r="B894" s="98" t="s">
        <v>562</v>
      </c>
      <c r="C894" s="98" t="s">
        <v>1764</v>
      </c>
      <c r="D894" s="99">
        <v>43376.522604166668</v>
      </c>
      <c r="E894" s="99">
        <v>43377.604756944442</v>
      </c>
      <c r="F894" s="98" t="s">
        <v>872</v>
      </c>
      <c r="G894" s="98" t="s">
        <v>90</v>
      </c>
      <c r="H894" s="98" t="s">
        <v>573</v>
      </c>
      <c r="I894" s="98" t="s">
        <v>91</v>
      </c>
      <c r="J894" s="98" t="s">
        <v>1118</v>
      </c>
      <c r="K894" s="98" t="s">
        <v>1765</v>
      </c>
      <c r="L894" s="98" t="s">
        <v>2165</v>
      </c>
      <c r="M894" s="98" t="s">
        <v>793</v>
      </c>
      <c r="N894" s="98" t="s">
        <v>41</v>
      </c>
      <c r="O894" s="98" t="s">
        <v>1005</v>
      </c>
      <c r="P894" s="98"/>
      <c r="Q894" s="98" t="s">
        <v>92</v>
      </c>
      <c r="R894" s="98" t="s">
        <v>544</v>
      </c>
      <c r="S894" s="98" t="s">
        <v>545</v>
      </c>
      <c r="T894" s="98"/>
      <c r="U894" s="98"/>
      <c r="V894" s="98" t="s">
        <v>1766</v>
      </c>
      <c r="W894" s="98" t="s">
        <v>1767</v>
      </c>
      <c r="X894" s="98"/>
      <c r="Y894" s="99">
        <v>43388.510752314818</v>
      </c>
      <c r="Z894" s="106" t="s">
        <v>548</v>
      </c>
      <c r="AA894" s="1" t="str">
        <f>IF(ISNA(VLOOKUP(C894,'Extract -prev'!C:I,6,0)),"Yes",IF(OR(VLOOKUP(C894,'Extract -prev'!C:I,6,0)="Closed",VLOOKUP(C894,'Extract -prev'!C:I,6,0)="Resolved"),"No","Yes"))</f>
        <v>No</v>
      </c>
      <c r="AB894" s="1" t="s">
        <v>548</v>
      </c>
    </row>
    <row r="895" spans="1:28" x14ac:dyDescent="0.25">
      <c r="A895" s="98" t="s">
        <v>676</v>
      </c>
      <c r="B895" s="98" t="s">
        <v>562</v>
      </c>
      <c r="C895" s="98" t="s">
        <v>1768</v>
      </c>
      <c r="D895" s="99">
        <v>43376.501863425925</v>
      </c>
      <c r="E895" s="99">
        <v>43384.67864583333</v>
      </c>
      <c r="F895" s="98" t="s">
        <v>1192</v>
      </c>
      <c r="G895" s="98" t="s">
        <v>90</v>
      </c>
      <c r="H895" s="98" t="s">
        <v>573</v>
      </c>
      <c r="I895" s="98" t="s">
        <v>91</v>
      </c>
      <c r="J895" s="98" t="s">
        <v>1118</v>
      </c>
      <c r="K895" s="98" t="s">
        <v>1621</v>
      </c>
      <c r="L895" s="98" t="s">
        <v>3199</v>
      </c>
      <c r="M895" s="98" t="s">
        <v>793</v>
      </c>
      <c r="N895" s="98" t="s">
        <v>41</v>
      </c>
      <c r="O895" s="98" t="s">
        <v>934</v>
      </c>
      <c r="P895" s="98"/>
      <c r="Q895" s="98" t="s">
        <v>92</v>
      </c>
      <c r="R895" s="98" t="s">
        <v>544</v>
      </c>
      <c r="S895" s="98" t="s">
        <v>545</v>
      </c>
      <c r="T895" s="98"/>
      <c r="U895" s="98"/>
      <c r="V895" s="98" t="s">
        <v>1326</v>
      </c>
      <c r="W895" s="98" t="s">
        <v>1327</v>
      </c>
      <c r="X895" s="98"/>
      <c r="Y895" s="99">
        <v>43395.489479166667</v>
      </c>
      <c r="Z895" s="106" t="s">
        <v>548</v>
      </c>
      <c r="AA895" s="1" t="str">
        <f>IF(ISNA(VLOOKUP(C895,'Extract -prev'!C:I,6,0)),"Yes",IF(OR(VLOOKUP(C895,'Extract -prev'!C:I,6,0)="Closed",VLOOKUP(C895,'Extract -prev'!C:I,6,0)="Resolved"),"No","Yes"))</f>
        <v>No</v>
      </c>
      <c r="AB895" s="1" t="s">
        <v>548</v>
      </c>
    </row>
    <row r="896" spans="1:28" x14ac:dyDescent="0.25">
      <c r="A896" s="98" t="s">
        <v>676</v>
      </c>
      <c r="B896" s="98" t="s">
        <v>562</v>
      </c>
      <c r="C896" s="98" t="s">
        <v>1769</v>
      </c>
      <c r="D896" s="99">
        <v>43376.463993055557</v>
      </c>
      <c r="E896" s="99">
        <v>43377.700416666667</v>
      </c>
      <c r="F896" s="98" t="s">
        <v>872</v>
      </c>
      <c r="G896" s="98" t="s">
        <v>90</v>
      </c>
      <c r="H896" s="98" t="s">
        <v>573</v>
      </c>
      <c r="I896" s="98" t="s">
        <v>91</v>
      </c>
      <c r="J896" s="98" t="s">
        <v>1118</v>
      </c>
      <c r="K896" s="98" t="s">
        <v>1414</v>
      </c>
      <c r="L896" s="98" t="s">
        <v>2166</v>
      </c>
      <c r="M896" s="98" t="s">
        <v>793</v>
      </c>
      <c r="N896" s="98" t="s">
        <v>41</v>
      </c>
      <c r="O896" s="98" t="s">
        <v>1115</v>
      </c>
      <c r="P896" s="98"/>
      <c r="Q896" s="98" t="s">
        <v>92</v>
      </c>
      <c r="R896" s="98" t="s">
        <v>544</v>
      </c>
      <c r="S896" s="98" t="s">
        <v>545</v>
      </c>
      <c r="T896" s="98"/>
      <c r="U896" s="98"/>
      <c r="V896" s="98" t="s">
        <v>1358</v>
      </c>
      <c r="W896" s="98" t="s">
        <v>1359</v>
      </c>
      <c r="X896" s="98"/>
      <c r="Y896" s="99">
        <v>43388.510601851849</v>
      </c>
      <c r="Z896" s="106" t="s">
        <v>548</v>
      </c>
      <c r="AA896" s="1" t="str">
        <f>IF(ISNA(VLOOKUP(C896,'Extract -prev'!C:I,6,0)),"Yes",IF(OR(VLOOKUP(C896,'Extract -prev'!C:I,6,0)="Closed",VLOOKUP(C896,'Extract -prev'!C:I,6,0)="Resolved"),"No","Yes"))</f>
        <v>No</v>
      </c>
      <c r="AB896" s="1" t="s">
        <v>548</v>
      </c>
    </row>
    <row r="897" spans="1:28" x14ac:dyDescent="0.25">
      <c r="A897" s="98" t="s">
        <v>676</v>
      </c>
      <c r="B897" s="98" t="s">
        <v>562</v>
      </c>
      <c r="C897" s="98" t="s">
        <v>1770</v>
      </c>
      <c r="D897" s="99">
        <v>43376.440983796296</v>
      </c>
      <c r="E897" s="99">
        <v>43377.842743055553</v>
      </c>
      <c r="F897" s="98" t="s">
        <v>1493</v>
      </c>
      <c r="G897" s="98" t="s">
        <v>90</v>
      </c>
      <c r="H897" s="98" t="s">
        <v>573</v>
      </c>
      <c r="I897" s="98" t="s">
        <v>91</v>
      </c>
      <c r="J897" s="98" t="s">
        <v>1118</v>
      </c>
      <c r="K897" s="98" t="s">
        <v>1771</v>
      </c>
      <c r="L897" s="98" t="s">
        <v>2468</v>
      </c>
      <c r="M897" s="98" t="s">
        <v>793</v>
      </c>
      <c r="N897" s="98" t="s">
        <v>40</v>
      </c>
      <c r="O897" s="98" t="s">
        <v>602</v>
      </c>
      <c r="P897" s="98"/>
      <c r="Q897" s="98" t="s">
        <v>92</v>
      </c>
      <c r="R897" s="98" t="s">
        <v>544</v>
      </c>
      <c r="S897" s="98" t="s">
        <v>545</v>
      </c>
      <c r="T897" s="98"/>
      <c r="U897" s="98"/>
      <c r="V897" s="98" t="s">
        <v>1326</v>
      </c>
      <c r="W897" s="98" t="s">
        <v>1327</v>
      </c>
      <c r="X897" s="98"/>
      <c r="Y897" s="99">
        <v>43388.510520833333</v>
      </c>
      <c r="Z897" s="106" t="s">
        <v>548</v>
      </c>
      <c r="AA897" s="1" t="str">
        <f>IF(ISNA(VLOOKUP(C897,'Extract -prev'!C:I,6,0)),"Yes",IF(OR(VLOOKUP(C897,'Extract -prev'!C:I,6,0)="Closed",VLOOKUP(C897,'Extract -prev'!C:I,6,0)="Resolved"),"No","Yes"))</f>
        <v>No</v>
      </c>
      <c r="AB897" s="1" t="s">
        <v>548</v>
      </c>
    </row>
    <row r="898" spans="1:28" x14ac:dyDescent="0.25">
      <c r="A898" s="98" t="s">
        <v>676</v>
      </c>
      <c r="B898" s="98" t="s">
        <v>562</v>
      </c>
      <c r="C898" s="98" t="s">
        <v>1772</v>
      </c>
      <c r="D898" s="99">
        <v>43376.404583333337</v>
      </c>
      <c r="E898" s="99">
        <v>43377.564351851855</v>
      </c>
      <c r="F898" s="98" t="s">
        <v>916</v>
      </c>
      <c r="G898" s="98" t="s">
        <v>90</v>
      </c>
      <c r="H898" s="98" t="s">
        <v>573</v>
      </c>
      <c r="I898" s="98" t="s">
        <v>91</v>
      </c>
      <c r="J898" s="98" t="s">
        <v>1118</v>
      </c>
      <c r="K898" s="98" t="s">
        <v>1635</v>
      </c>
      <c r="L898" s="98" t="s">
        <v>2167</v>
      </c>
      <c r="M898" s="98" t="s">
        <v>793</v>
      </c>
      <c r="N898" s="98" t="s">
        <v>41</v>
      </c>
      <c r="O898" s="98" t="s">
        <v>928</v>
      </c>
      <c r="P898" s="98"/>
      <c r="Q898" s="98" t="s">
        <v>92</v>
      </c>
      <c r="R898" s="98" t="s">
        <v>544</v>
      </c>
      <c r="S898" s="98" t="s">
        <v>545</v>
      </c>
      <c r="T898" s="98"/>
      <c r="U898" s="98"/>
      <c r="V898" s="98" t="s">
        <v>1326</v>
      </c>
      <c r="W898" s="98" t="s">
        <v>1327</v>
      </c>
      <c r="X898" s="98"/>
      <c r="Y898" s="99">
        <v>43388.510069444441</v>
      </c>
      <c r="Z898" s="106" t="s">
        <v>548</v>
      </c>
      <c r="AA898" s="1" t="str">
        <f>IF(ISNA(VLOOKUP(C898,'Extract -prev'!C:I,6,0)),"Yes",IF(OR(VLOOKUP(C898,'Extract -prev'!C:I,6,0)="Closed",VLOOKUP(C898,'Extract -prev'!C:I,6,0)="Resolved"),"No","Yes"))</f>
        <v>No</v>
      </c>
      <c r="AB898" s="1" t="s">
        <v>548</v>
      </c>
    </row>
    <row r="899" spans="1:28" x14ac:dyDescent="0.25">
      <c r="A899" s="98" t="s">
        <v>676</v>
      </c>
      <c r="B899" s="98" t="s">
        <v>562</v>
      </c>
      <c r="C899" s="98" t="s">
        <v>1620</v>
      </c>
      <c r="D899" s="99">
        <v>43376.390787037039</v>
      </c>
      <c r="E899" s="99">
        <v>43376.549907407411</v>
      </c>
      <c r="F899" s="98" t="s">
        <v>843</v>
      </c>
      <c r="G899" s="98" t="s">
        <v>90</v>
      </c>
      <c r="H899" s="98" t="s">
        <v>573</v>
      </c>
      <c r="I899" s="98" t="s">
        <v>91</v>
      </c>
      <c r="J899" s="98" t="s">
        <v>1118</v>
      </c>
      <c r="K899" s="98" t="s">
        <v>1621</v>
      </c>
      <c r="L899" s="98" t="s">
        <v>1622</v>
      </c>
      <c r="M899" s="98" t="s">
        <v>793</v>
      </c>
      <c r="N899" s="98" t="s">
        <v>41</v>
      </c>
      <c r="O899" s="98" t="s">
        <v>934</v>
      </c>
      <c r="P899" s="98"/>
      <c r="Q899" s="98" t="s">
        <v>92</v>
      </c>
      <c r="R899" s="98" t="s">
        <v>544</v>
      </c>
      <c r="S899" s="98" t="s">
        <v>545</v>
      </c>
      <c r="T899" s="98"/>
      <c r="U899" s="98"/>
      <c r="V899" s="98" t="s">
        <v>1326</v>
      </c>
      <c r="W899" s="98" t="s">
        <v>1327</v>
      </c>
      <c r="X899" s="98"/>
      <c r="Y899" s="99">
        <v>43387.523541666669</v>
      </c>
      <c r="Z899" s="106" t="s">
        <v>548</v>
      </c>
      <c r="AA899" s="1" t="str">
        <f>IF(ISNA(VLOOKUP(C899,'Extract -prev'!C:I,6,0)),"Yes",IF(OR(VLOOKUP(C899,'Extract -prev'!C:I,6,0)="Closed",VLOOKUP(C899,'Extract -prev'!C:I,6,0)="Resolved"),"No","Yes"))</f>
        <v>No</v>
      </c>
      <c r="AB899" s="1" t="s">
        <v>548</v>
      </c>
    </row>
    <row r="900" spans="1:28" x14ac:dyDescent="0.25">
      <c r="A900" s="98" t="s">
        <v>676</v>
      </c>
      <c r="B900" s="98" t="s">
        <v>562</v>
      </c>
      <c r="C900" s="98" t="s">
        <v>1773</v>
      </c>
      <c r="D900" s="99">
        <v>43376.520057870373</v>
      </c>
      <c r="E900" s="99">
        <v>43378.551863425928</v>
      </c>
      <c r="F900" s="98" t="s">
        <v>916</v>
      </c>
      <c r="G900" s="98" t="s">
        <v>90</v>
      </c>
      <c r="H900" s="98" t="s">
        <v>573</v>
      </c>
      <c r="I900" s="98" t="s">
        <v>91</v>
      </c>
      <c r="J900" s="98" t="s">
        <v>1118</v>
      </c>
      <c r="K900" s="98" t="s">
        <v>1774</v>
      </c>
      <c r="L900" s="98" t="s">
        <v>2190</v>
      </c>
      <c r="M900" s="98" t="s">
        <v>793</v>
      </c>
      <c r="N900" s="98" t="s">
        <v>929</v>
      </c>
      <c r="O900" s="98" t="s">
        <v>940</v>
      </c>
      <c r="P900" s="98"/>
      <c r="Q900" s="98" t="s">
        <v>92</v>
      </c>
      <c r="R900" s="98" t="s">
        <v>544</v>
      </c>
      <c r="S900" s="98" t="s">
        <v>545</v>
      </c>
      <c r="T900" s="98"/>
      <c r="U900" s="98"/>
      <c r="V900" s="98" t="s">
        <v>1396</v>
      </c>
      <c r="W900" s="98" t="s">
        <v>1397</v>
      </c>
      <c r="X900" s="98"/>
      <c r="Y900" s="99">
        <v>43389.494826388887</v>
      </c>
      <c r="Z900" s="106" t="s">
        <v>548</v>
      </c>
      <c r="AA900" s="1" t="str">
        <f>IF(ISNA(VLOOKUP(C900,'Extract -prev'!C:I,6,0)),"Yes",IF(OR(VLOOKUP(C900,'Extract -prev'!C:I,6,0)="Closed",VLOOKUP(C900,'Extract -prev'!C:I,6,0)="Resolved"),"No","Yes"))</f>
        <v>No</v>
      </c>
      <c r="AB900" s="1" t="s">
        <v>548</v>
      </c>
    </row>
    <row r="901" spans="1:28" x14ac:dyDescent="0.25">
      <c r="A901" s="98" t="s">
        <v>676</v>
      </c>
      <c r="B901" s="98" t="s">
        <v>562</v>
      </c>
      <c r="C901" s="98" t="s">
        <v>1775</v>
      </c>
      <c r="D901" s="99">
        <v>43376.519386574073</v>
      </c>
      <c r="E901" s="99">
        <v>43377.701724537037</v>
      </c>
      <c r="F901" s="98" t="s">
        <v>843</v>
      </c>
      <c r="G901" s="98" t="s">
        <v>90</v>
      </c>
      <c r="H901" s="98" t="s">
        <v>573</v>
      </c>
      <c r="I901" s="98" t="s">
        <v>91</v>
      </c>
      <c r="J901" s="98" t="s">
        <v>1118</v>
      </c>
      <c r="K901" s="98" t="s">
        <v>1482</v>
      </c>
      <c r="L901" s="98" t="s">
        <v>2168</v>
      </c>
      <c r="M901" s="98" t="s">
        <v>793</v>
      </c>
      <c r="N901" s="98" t="s">
        <v>41</v>
      </c>
      <c r="O901" s="98" t="s">
        <v>934</v>
      </c>
      <c r="P901" s="98"/>
      <c r="Q901" s="98" t="s">
        <v>92</v>
      </c>
      <c r="R901" s="98" t="s">
        <v>544</v>
      </c>
      <c r="S901" s="98" t="s">
        <v>545</v>
      </c>
      <c r="T901" s="98"/>
      <c r="U901" s="98"/>
      <c r="V901" s="98" t="s">
        <v>1260</v>
      </c>
      <c r="W901" s="98" t="s">
        <v>1006</v>
      </c>
      <c r="X901" s="98"/>
      <c r="Y901" s="99">
        <v>43388.512187499997</v>
      </c>
      <c r="Z901" s="106" t="s">
        <v>548</v>
      </c>
      <c r="AA901" s="1" t="str">
        <f>IF(ISNA(VLOOKUP(C901,'Extract -prev'!C:I,6,0)),"Yes",IF(OR(VLOOKUP(C901,'Extract -prev'!C:I,6,0)="Closed",VLOOKUP(C901,'Extract -prev'!C:I,6,0)="Resolved"),"No","Yes"))</f>
        <v>No</v>
      </c>
      <c r="AB901" s="1" t="s">
        <v>548</v>
      </c>
    </row>
    <row r="902" spans="1:28" x14ac:dyDescent="0.25">
      <c r="A902" s="98" t="s">
        <v>676</v>
      </c>
      <c r="B902" s="98" t="s">
        <v>562</v>
      </c>
      <c r="C902" s="98" t="s">
        <v>1776</v>
      </c>
      <c r="D902" s="99">
        <v>43376.516469907408</v>
      </c>
      <c r="E902" s="99">
        <v>43377.805960648147</v>
      </c>
      <c r="F902" s="98" t="s">
        <v>833</v>
      </c>
      <c r="G902" s="98" t="s">
        <v>90</v>
      </c>
      <c r="H902" s="98" t="s">
        <v>573</v>
      </c>
      <c r="I902" s="98" t="s">
        <v>91</v>
      </c>
      <c r="J902" s="98" t="s">
        <v>1118</v>
      </c>
      <c r="K902" s="98" t="s">
        <v>1777</v>
      </c>
      <c r="L902" s="98" t="s">
        <v>1723</v>
      </c>
      <c r="M902" s="98" t="s">
        <v>793</v>
      </c>
      <c r="N902" s="98" t="s">
        <v>40</v>
      </c>
      <c r="O902" s="98" t="s">
        <v>1093</v>
      </c>
      <c r="P902" s="98"/>
      <c r="Q902" s="98" t="s">
        <v>92</v>
      </c>
      <c r="R902" s="98" t="s">
        <v>544</v>
      </c>
      <c r="S902" s="98" t="s">
        <v>545</v>
      </c>
      <c r="T902" s="98"/>
      <c r="U902" s="98"/>
      <c r="V902" s="98" t="s">
        <v>1396</v>
      </c>
      <c r="W902" s="98" t="s">
        <v>1397</v>
      </c>
      <c r="X902" s="98"/>
      <c r="Y902" s="99">
        <v>43388.512106481481</v>
      </c>
      <c r="Z902" s="106" t="s">
        <v>548</v>
      </c>
      <c r="AA902" s="1" t="str">
        <f>IF(ISNA(VLOOKUP(C902,'Extract -prev'!C:I,6,0)),"Yes",IF(OR(VLOOKUP(C902,'Extract -prev'!C:I,6,0)="Closed",VLOOKUP(C902,'Extract -prev'!C:I,6,0)="Resolved"),"No","Yes"))</f>
        <v>No</v>
      </c>
      <c r="AB902" s="1" t="s">
        <v>548</v>
      </c>
    </row>
    <row r="903" spans="1:28" x14ac:dyDescent="0.25">
      <c r="A903" s="98" t="s">
        <v>676</v>
      </c>
      <c r="B903" s="98" t="s">
        <v>562</v>
      </c>
      <c r="C903" s="98" t="s">
        <v>1778</v>
      </c>
      <c r="D903" s="99">
        <v>43376.515694444446</v>
      </c>
      <c r="E903" s="99">
        <v>43377.724398148152</v>
      </c>
      <c r="F903" s="98" t="s">
        <v>1196</v>
      </c>
      <c r="G903" s="98" t="s">
        <v>90</v>
      </c>
      <c r="H903" s="98" t="s">
        <v>573</v>
      </c>
      <c r="I903" s="98" t="s">
        <v>91</v>
      </c>
      <c r="J903" s="98" t="s">
        <v>1118</v>
      </c>
      <c r="K903" s="98" t="s">
        <v>1756</v>
      </c>
      <c r="L903" s="98" t="s">
        <v>2169</v>
      </c>
      <c r="M903" s="98" t="s">
        <v>793</v>
      </c>
      <c r="N903" s="98" t="s">
        <v>41</v>
      </c>
      <c r="O903" s="98" t="s">
        <v>944</v>
      </c>
      <c r="P903" s="98"/>
      <c r="Q903" s="98" t="s">
        <v>92</v>
      </c>
      <c r="R903" s="98" t="s">
        <v>544</v>
      </c>
      <c r="S903" s="98" t="s">
        <v>545</v>
      </c>
      <c r="T903" s="98"/>
      <c r="U903" s="98"/>
      <c r="V903" s="98" t="s">
        <v>1358</v>
      </c>
      <c r="W903" s="98" t="s">
        <v>1359</v>
      </c>
      <c r="X903" s="98"/>
      <c r="Y903" s="99">
        <v>43388.512037037035</v>
      </c>
      <c r="Z903" s="106" t="s">
        <v>548</v>
      </c>
      <c r="AA903" s="1" t="str">
        <f>IF(ISNA(VLOOKUP(C903,'Extract -prev'!C:I,6,0)),"Yes",IF(OR(VLOOKUP(C903,'Extract -prev'!C:I,6,0)="Closed",VLOOKUP(C903,'Extract -prev'!C:I,6,0)="Resolved"),"No","Yes"))</f>
        <v>No</v>
      </c>
      <c r="AB903" s="1" t="s">
        <v>548</v>
      </c>
    </row>
    <row r="904" spans="1:28" x14ac:dyDescent="0.25">
      <c r="A904" s="98" t="s">
        <v>676</v>
      </c>
      <c r="B904" s="98" t="s">
        <v>562</v>
      </c>
      <c r="C904" s="98" t="s">
        <v>1779</v>
      </c>
      <c r="D904" s="99">
        <v>43376.514548611114</v>
      </c>
      <c r="E904" s="99">
        <v>43378.528449074074</v>
      </c>
      <c r="F904" s="98" t="s">
        <v>1192</v>
      </c>
      <c r="G904" s="98" t="s">
        <v>90</v>
      </c>
      <c r="H904" s="98" t="s">
        <v>573</v>
      </c>
      <c r="I904" s="98" t="s">
        <v>91</v>
      </c>
      <c r="J904" s="98" t="s">
        <v>1118</v>
      </c>
      <c r="K904" s="98" t="s">
        <v>1482</v>
      </c>
      <c r="L904" s="98" t="s">
        <v>2469</v>
      </c>
      <c r="M904" s="98" t="s">
        <v>793</v>
      </c>
      <c r="N904" s="98" t="s">
        <v>929</v>
      </c>
      <c r="O904" s="98" t="s">
        <v>940</v>
      </c>
      <c r="P904" s="98"/>
      <c r="Q904" s="98" t="s">
        <v>92</v>
      </c>
      <c r="R904" s="98" t="s">
        <v>544</v>
      </c>
      <c r="S904" s="98" t="s">
        <v>545</v>
      </c>
      <c r="T904" s="98"/>
      <c r="U904" s="98"/>
      <c r="V904" s="98" t="s">
        <v>1260</v>
      </c>
      <c r="W904" s="98" t="s">
        <v>1006</v>
      </c>
      <c r="X904" s="98"/>
      <c r="Y904" s="99">
        <v>43389.494745370372</v>
      </c>
      <c r="Z904" s="106" t="s">
        <v>548</v>
      </c>
      <c r="AA904" s="1" t="str">
        <f>IF(ISNA(VLOOKUP(C904,'Extract -prev'!C:I,6,0)),"Yes",IF(OR(VLOOKUP(C904,'Extract -prev'!C:I,6,0)="Closed",VLOOKUP(C904,'Extract -prev'!C:I,6,0)="Resolved"),"No","Yes"))</f>
        <v>No</v>
      </c>
      <c r="AB904" s="1" t="s">
        <v>548</v>
      </c>
    </row>
    <row r="905" spans="1:28" x14ac:dyDescent="0.25">
      <c r="A905" s="98" t="s">
        <v>676</v>
      </c>
      <c r="B905" s="98" t="s">
        <v>562</v>
      </c>
      <c r="C905" s="98" t="s">
        <v>1780</v>
      </c>
      <c r="D905" s="99">
        <v>43376.513460648152</v>
      </c>
      <c r="E905" s="99">
        <v>43377.84003472222</v>
      </c>
      <c r="F905" s="98" t="s">
        <v>933</v>
      </c>
      <c r="G905" s="98" t="s">
        <v>90</v>
      </c>
      <c r="H905" s="98" t="s">
        <v>573</v>
      </c>
      <c r="I905" s="98" t="s">
        <v>91</v>
      </c>
      <c r="J905" s="98" t="s">
        <v>1118</v>
      </c>
      <c r="K905" s="98" t="s">
        <v>1781</v>
      </c>
      <c r="L905" s="98" t="s">
        <v>2470</v>
      </c>
      <c r="M905" s="98" t="s">
        <v>793</v>
      </c>
      <c r="N905" s="98" t="s">
        <v>40</v>
      </c>
      <c r="O905" s="98" t="s">
        <v>932</v>
      </c>
      <c r="P905" s="98"/>
      <c r="Q905" s="98" t="s">
        <v>92</v>
      </c>
      <c r="R905" s="98" t="s">
        <v>544</v>
      </c>
      <c r="S905" s="98" t="s">
        <v>545</v>
      </c>
      <c r="T905" s="98"/>
      <c r="U905" s="98"/>
      <c r="V905" s="98" t="s">
        <v>1396</v>
      </c>
      <c r="W905" s="98" t="s">
        <v>1397</v>
      </c>
      <c r="X905" s="98"/>
      <c r="Y905" s="99">
        <v>43388.511967592596</v>
      </c>
      <c r="Z905" s="106" t="s">
        <v>548</v>
      </c>
      <c r="AA905" s="1" t="str">
        <f>IF(ISNA(VLOOKUP(C905,'Extract -prev'!C:I,6,0)),"Yes",IF(OR(VLOOKUP(C905,'Extract -prev'!C:I,6,0)="Closed",VLOOKUP(C905,'Extract -prev'!C:I,6,0)="Resolved"),"No","Yes"))</f>
        <v>No</v>
      </c>
      <c r="AB905" s="1" t="s">
        <v>548</v>
      </c>
    </row>
    <row r="906" spans="1:28" x14ac:dyDescent="0.25">
      <c r="A906" s="98" t="s">
        <v>676</v>
      </c>
      <c r="B906" s="98" t="s">
        <v>562</v>
      </c>
      <c r="C906" s="98" t="s">
        <v>1782</v>
      </c>
      <c r="D906" s="99">
        <v>43376.510011574072</v>
      </c>
      <c r="E906" s="99">
        <v>43377.800324074073</v>
      </c>
      <c r="F906" s="98" t="s">
        <v>833</v>
      </c>
      <c r="G906" s="98" t="s">
        <v>90</v>
      </c>
      <c r="H906" s="98" t="s">
        <v>573</v>
      </c>
      <c r="I906" s="98" t="s">
        <v>91</v>
      </c>
      <c r="J906" s="98" t="s">
        <v>1118</v>
      </c>
      <c r="K906" s="98" t="s">
        <v>1783</v>
      </c>
      <c r="L906" s="98" t="s">
        <v>1723</v>
      </c>
      <c r="M906" s="98" t="s">
        <v>793</v>
      </c>
      <c r="N906" s="98" t="s">
        <v>40</v>
      </c>
      <c r="O906" s="98" t="s">
        <v>1093</v>
      </c>
      <c r="P906" s="98"/>
      <c r="Q906" s="98" t="s">
        <v>92</v>
      </c>
      <c r="R906" s="98" t="s">
        <v>544</v>
      </c>
      <c r="S906" s="98" t="s">
        <v>545</v>
      </c>
      <c r="T906" s="98"/>
      <c r="U906" s="98"/>
      <c r="V906" s="98" t="s">
        <v>1396</v>
      </c>
      <c r="W906" s="98" t="s">
        <v>1397</v>
      </c>
      <c r="X906" s="98"/>
      <c r="Y906" s="99">
        <v>43388.511886574073</v>
      </c>
      <c r="Z906" s="106" t="s">
        <v>548</v>
      </c>
      <c r="AA906" s="1" t="str">
        <f>IF(ISNA(VLOOKUP(C906,'Extract -prev'!C:I,6,0)),"Yes",IF(OR(VLOOKUP(C906,'Extract -prev'!C:I,6,0)="Closed",VLOOKUP(C906,'Extract -prev'!C:I,6,0)="Resolved"),"No","Yes"))</f>
        <v>No</v>
      </c>
      <c r="AB906" s="1" t="s">
        <v>548</v>
      </c>
    </row>
    <row r="907" spans="1:28" x14ac:dyDescent="0.25">
      <c r="A907" s="98" t="s">
        <v>676</v>
      </c>
      <c r="B907" s="98" t="s">
        <v>562</v>
      </c>
      <c r="C907" s="98" t="s">
        <v>1784</v>
      </c>
      <c r="D907" s="99">
        <v>43376.501446759263</v>
      </c>
      <c r="E907" s="99">
        <v>43378.874895833331</v>
      </c>
      <c r="F907" s="98" t="s">
        <v>910</v>
      </c>
      <c r="G907" s="98" t="s">
        <v>90</v>
      </c>
      <c r="H907" s="98" t="s">
        <v>573</v>
      </c>
      <c r="I907" s="98" t="s">
        <v>91</v>
      </c>
      <c r="J907" s="98" t="s">
        <v>1118</v>
      </c>
      <c r="K907" s="98" t="s">
        <v>1785</v>
      </c>
      <c r="L907" s="98" t="s">
        <v>2658</v>
      </c>
      <c r="M907" s="98" t="s">
        <v>793</v>
      </c>
      <c r="N907" s="98" t="s">
        <v>41</v>
      </c>
      <c r="O907" s="98" t="s">
        <v>934</v>
      </c>
      <c r="P907" s="98"/>
      <c r="Q907" s="98" t="s">
        <v>92</v>
      </c>
      <c r="R907" s="98" t="s">
        <v>544</v>
      </c>
      <c r="S907" s="98" t="s">
        <v>545</v>
      </c>
      <c r="T907" s="98"/>
      <c r="U907" s="98"/>
      <c r="V907" s="98" t="s">
        <v>1364</v>
      </c>
      <c r="W907" s="98" t="s">
        <v>1400</v>
      </c>
      <c r="X907" s="98"/>
      <c r="Y907" s="99">
        <v>43389.494664351849</v>
      </c>
      <c r="Z907" s="106" t="s">
        <v>548</v>
      </c>
      <c r="AA907" s="1" t="str">
        <f>IF(ISNA(VLOOKUP(C907,'Extract -prev'!C:I,6,0)),"Yes",IF(OR(VLOOKUP(C907,'Extract -prev'!C:I,6,0)="Closed",VLOOKUP(C907,'Extract -prev'!C:I,6,0)="Resolved"),"No","Yes"))</f>
        <v>No</v>
      </c>
      <c r="AB907" s="1" t="s">
        <v>548</v>
      </c>
    </row>
    <row r="908" spans="1:28" x14ac:dyDescent="0.25">
      <c r="A908" s="98" t="s">
        <v>676</v>
      </c>
      <c r="B908" s="98" t="s">
        <v>562</v>
      </c>
      <c r="C908" s="98" t="s">
        <v>1786</v>
      </c>
      <c r="D908" s="99">
        <v>43376.496087962965</v>
      </c>
      <c r="E908" s="99">
        <v>43377.683761574073</v>
      </c>
      <c r="F908" s="98" t="s">
        <v>911</v>
      </c>
      <c r="G908" s="98" t="s">
        <v>90</v>
      </c>
      <c r="H908" s="98" t="s">
        <v>573</v>
      </c>
      <c r="I908" s="98" t="s">
        <v>91</v>
      </c>
      <c r="J908" s="98" t="s">
        <v>1118</v>
      </c>
      <c r="K908" s="98" t="s">
        <v>1787</v>
      </c>
      <c r="L908" s="98" t="s">
        <v>1492</v>
      </c>
      <c r="M908" s="98" t="s">
        <v>793</v>
      </c>
      <c r="N908" s="98" t="s">
        <v>40</v>
      </c>
      <c r="O908" s="98" t="s">
        <v>932</v>
      </c>
      <c r="P908" s="98"/>
      <c r="Q908" s="98" t="s">
        <v>92</v>
      </c>
      <c r="R908" s="98" t="s">
        <v>544</v>
      </c>
      <c r="S908" s="98" t="s">
        <v>545</v>
      </c>
      <c r="T908" s="98"/>
      <c r="U908" s="98"/>
      <c r="V908" s="98" t="s">
        <v>1364</v>
      </c>
      <c r="W908" s="98" t="s">
        <v>1400</v>
      </c>
      <c r="X908" s="98"/>
      <c r="Y908" s="99">
        <v>43388.511817129627</v>
      </c>
      <c r="Z908" s="106" t="s">
        <v>548</v>
      </c>
      <c r="AA908" s="1" t="str">
        <f>IF(ISNA(VLOOKUP(C908,'Extract -prev'!C:I,6,0)),"Yes",IF(OR(VLOOKUP(C908,'Extract -prev'!C:I,6,0)="Closed",VLOOKUP(C908,'Extract -prev'!C:I,6,0)="Resolved"),"No","Yes"))</f>
        <v>No</v>
      </c>
      <c r="AB908" s="1" t="s">
        <v>548</v>
      </c>
    </row>
    <row r="909" spans="1:28" x14ac:dyDescent="0.25">
      <c r="A909" s="98" t="s">
        <v>676</v>
      </c>
      <c r="B909" s="98" t="s">
        <v>562</v>
      </c>
      <c r="C909" s="98" t="s">
        <v>1788</v>
      </c>
      <c r="D909" s="99">
        <v>43376.491354166668</v>
      </c>
      <c r="E909" s="99">
        <v>43383.80201388889</v>
      </c>
      <c r="F909" s="98" t="s">
        <v>1440</v>
      </c>
      <c r="G909" s="98" t="s">
        <v>90</v>
      </c>
      <c r="H909" s="98" t="s">
        <v>573</v>
      </c>
      <c r="I909" s="98" t="s">
        <v>91</v>
      </c>
      <c r="J909" s="98" t="s">
        <v>1118</v>
      </c>
      <c r="K909" s="98" t="s">
        <v>1635</v>
      </c>
      <c r="L909" s="98" t="s">
        <v>2905</v>
      </c>
      <c r="M909" s="98" t="s">
        <v>793</v>
      </c>
      <c r="N909" s="98" t="s">
        <v>41</v>
      </c>
      <c r="O909" s="98" t="s">
        <v>942</v>
      </c>
      <c r="P909" s="98"/>
      <c r="Q909" s="98" t="s">
        <v>92</v>
      </c>
      <c r="R909" s="98" t="s">
        <v>544</v>
      </c>
      <c r="S909" s="98" t="s">
        <v>545</v>
      </c>
      <c r="T909" s="98"/>
      <c r="U909" s="98"/>
      <c r="V909" s="98" t="s">
        <v>1326</v>
      </c>
      <c r="W909" s="98" t="s">
        <v>1327</v>
      </c>
      <c r="X909" s="98"/>
      <c r="Y909" s="99">
        <v>43394.489131944443</v>
      </c>
      <c r="Z909" s="106" t="s">
        <v>548</v>
      </c>
      <c r="AA909" s="1" t="str">
        <f>IF(ISNA(VLOOKUP(C909,'Extract -prev'!C:I,6,0)),"Yes",IF(OR(VLOOKUP(C909,'Extract -prev'!C:I,6,0)="Closed",VLOOKUP(C909,'Extract -prev'!C:I,6,0)="Resolved"),"No","Yes"))</f>
        <v>No</v>
      </c>
      <c r="AB909" s="1" t="s">
        <v>548</v>
      </c>
    </row>
    <row r="910" spans="1:28" x14ac:dyDescent="0.25">
      <c r="A910" s="98" t="s">
        <v>676</v>
      </c>
      <c r="B910" s="98" t="s">
        <v>562</v>
      </c>
      <c r="C910" s="98" t="s">
        <v>1789</v>
      </c>
      <c r="D910" s="99">
        <v>43376.486828703702</v>
      </c>
      <c r="E910" s="99">
        <v>43377.608900462961</v>
      </c>
      <c r="F910" s="98" t="s">
        <v>872</v>
      </c>
      <c r="G910" s="98" t="s">
        <v>90</v>
      </c>
      <c r="H910" s="98" t="s">
        <v>573</v>
      </c>
      <c r="I910" s="98" t="s">
        <v>91</v>
      </c>
      <c r="J910" s="98" t="s">
        <v>1118</v>
      </c>
      <c r="K910" s="98" t="s">
        <v>1756</v>
      </c>
      <c r="L910" s="98" t="s">
        <v>2170</v>
      </c>
      <c r="M910" s="98" t="s">
        <v>793</v>
      </c>
      <c r="N910" s="98" t="s">
        <v>41</v>
      </c>
      <c r="O910" s="98" t="s">
        <v>934</v>
      </c>
      <c r="P910" s="98"/>
      <c r="Q910" s="98" t="s">
        <v>92</v>
      </c>
      <c r="R910" s="98" t="s">
        <v>544</v>
      </c>
      <c r="S910" s="98" t="s">
        <v>545</v>
      </c>
      <c r="T910" s="98"/>
      <c r="U910" s="98"/>
      <c r="V910" s="98" t="s">
        <v>1358</v>
      </c>
      <c r="W910" s="98" t="s">
        <v>1359</v>
      </c>
      <c r="X910" s="98"/>
      <c r="Y910" s="99">
        <v>43388.51158564815</v>
      </c>
      <c r="Z910" s="106" t="s">
        <v>548</v>
      </c>
      <c r="AA910" s="1" t="str">
        <f>IF(ISNA(VLOOKUP(C910,'Extract -prev'!C:I,6,0)),"Yes",IF(OR(VLOOKUP(C910,'Extract -prev'!C:I,6,0)="Closed",VLOOKUP(C910,'Extract -prev'!C:I,6,0)="Resolved"),"No","Yes"))</f>
        <v>No</v>
      </c>
      <c r="AB910" s="1" t="s">
        <v>548</v>
      </c>
    </row>
    <row r="911" spans="1:28" x14ac:dyDescent="0.25">
      <c r="A911" s="98" t="s">
        <v>676</v>
      </c>
      <c r="B911" s="98" t="s">
        <v>562</v>
      </c>
      <c r="C911" s="98" t="s">
        <v>1790</v>
      </c>
      <c r="D911" s="99">
        <v>43376.480694444443</v>
      </c>
      <c r="E911" s="99">
        <v>43391.008020833331</v>
      </c>
      <c r="F911" s="98" t="s">
        <v>1493</v>
      </c>
      <c r="G911" s="98" t="s">
        <v>90</v>
      </c>
      <c r="H911" s="98" t="s">
        <v>573</v>
      </c>
      <c r="I911" s="98" t="s">
        <v>91</v>
      </c>
      <c r="J911" s="98" t="s">
        <v>1118</v>
      </c>
      <c r="K911" s="98" t="s">
        <v>1635</v>
      </c>
      <c r="L911" s="98" t="s">
        <v>4257</v>
      </c>
      <c r="M911" s="98" t="s">
        <v>793</v>
      </c>
      <c r="N911" s="98" t="s">
        <v>40</v>
      </c>
      <c r="O911" s="98" t="s">
        <v>602</v>
      </c>
      <c r="P911" s="98"/>
      <c r="Q911" s="98" t="s">
        <v>92</v>
      </c>
      <c r="R911" s="98" t="s">
        <v>544</v>
      </c>
      <c r="S911" s="98" t="s">
        <v>545</v>
      </c>
      <c r="T911" s="98"/>
      <c r="U911" s="98"/>
      <c r="V911" s="98" t="s">
        <v>1326</v>
      </c>
      <c r="W911" s="98" t="s">
        <v>1327</v>
      </c>
      <c r="X911" s="98"/>
      <c r="Y911" s="99">
        <v>43401.493101851855</v>
      </c>
      <c r="Z911" s="106" t="s">
        <v>548</v>
      </c>
      <c r="AA911" s="1" t="str">
        <f>IF(ISNA(VLOOKUP(C911,'Extract -prev'!C:I,6,0)),"Yes",IF(OR(VLOOKUP(C911,'Extract -prev'!C:I,6,0)="Closed",VLOOKUP(C911,'Extract -prev'!C:I,6,0)="Resolved"),"No","Yes"))</f>
        <v>No</v>
      </c>
      <c r="AB911" s="1" t="s">
        <v>548</v>
      </c>
    </row>
    <row r="912" spans="1:28" x14ac:dyDescent="0.25">
      <c r="A912" s="98" t="s">
        <v>676</v>
      </c>
      <c r="B912" s="98" t="s">
        <v>562</v>
      </c>
      <c r="C912" s="98" t="s">
        <v>1791</v>
      </c>
      <c r="D912" s="99">
        <v>43376.47965277778</v>
      </c>
      <c r="E912" s="99">
        <v>43377.840509259258</v>
      </c>
      <c r="F912" s="98" t="s">
        <v>916</v>
      </c>
      <c r="G912" s="98" t="s">
        <v>90</v>
      </c>
      <c r="H912" s="98" t="s">
        <v>573</v>
      </c>
      <c r="I912" s="98" t="s">
        <v>91</v>
      </c>
      <c r="J912" s="98" t="s">
        <v>1118</v>
      </c>
      <c r="K912" s="98" t="s">
        <v>1414</v>
      </c>
      <c r="L912" s="98" t="s">
        <v>2173</v>
      </c>
      <c r="M912" s="98" t="s">
        <v>793</v>
      </c>
      <c r="N912" s="98" t="s">
        <v>929</v>
      </c>
      <c r="O912" s="98" t="s">
        <v>940</v>
      </c>
      <c r="P912" s="98"/>
      <c r="Q912" s="98" t="s">
        <v>92</v>
      </c>
      <c r="R912" s="98" t="s">
        <v>544</v>
      </c>
      <c r="S912" s="98" t="s">
        <v>545</v>
      </c>
      <c r="T912" s="98"/>
      <c r="U912" s="98"/>
      <c r="V912" s="98" t="s">
        <v>1358</v>
      </c>
      <c r="W912" s="98" t="s">
        <v>1359</v>
      </c>
      <c r="X912" s="98"/>
      <c r="Y912" s="99">
        <v>43388.509768518517</v>
      </c>
      <c r="Z912" s="106" t="s">
        <v>548</v>
      </c>
      <c r="AA912" s="1" t="str">
        <f>IF(ISNA(VLOOKUP(C912,'Extract -prev'!C:I,6,0)),"Yes",IF(OR(VLOOKUP(C912,'Extract -prev'!C:I,6,0)="Closed",VLOOKUP(C912,'Extract -prev'!C:I,6,0)="Resolved"),"No","Yes"))</f>
        <v>No</v>
      </c>
      <c r="AB912" s="1" t="s">
        <v>548</v>
      </c>
    </row>
    <row r="913" spans="1:28" x14ac:dyDescent="0.25">
      <c r="A913" s="98" t="s">
        <v>676</v>
      </c>
      <c r="B913" s="98" t="s">
        <v>562</v>
      </c>
      <c r="C913" s="98" t="s">
        <v>1792</v>
      </c>
      <c r="D913" s="99">
        <v>43376.472858796296</v>
      </c>
      <c r="E913" s="99">
        <v>43377.788275462961</v>
      </c>
      <c r="F913" s="98" t="s">
        <v>1100</v>
      </c>
      <c r="G913" s="98" t="s">
        <v>90</v>
      </c>
      <c r="H913" s="98" t="s">
        <v>573</v>
      </c>
      <c r="I913" s="98" t="s">
        <v>91</v>
      </c>
      <c r="J913" s="98" t="s">
        <v>1118</v>
      </c>
      <c r="K913" s="98" t="s">
        <v>1793</v>
      </c>
      <c r="L913" s="98" t="s">
        <v>2171</v>
      </c>
      <c r="M913" s="98" t="s">
        <v>793</v>
      </c>
      <c r="N913" s="98" t="s">
        <v>41</v>
      </c>
      <c r="O913" s="98" t="s">
        <v>1115</v>
      </c>
      <c r="P913" s="98"/>
      <c r="Q913" s="98" t="s">
        <v>92</v>
      </c>
      <c r="R913" s="98" t="s">
        <v>544</v>
      </c>
      <c r="S913" s="98" t="s">
        <v>545</v>
      </c>
      <c r="T913" s="98"/>
      <c r="U913" s="98"/>
      <c r="V913" s="98" t="s">
        <v>1364</v>
      </c>
      <c r="W913" s="98" t="s">
        <v>1400</v>
      </c>
      <c r="X913" s="98"/>
      <c r="Y913" s="99">
        <v>43388.509699074071</v>
      </c>
      <c r="Z913" s="106" t="s">
        <v>548</v>
      </c>
      <c r="AA913" s="1" t="str">
        <f>IF(ISNA(VLOOKUP(C913,'Extract -prev'!C:I,6,0)),"Yes",IF(OR(VLOOKUP(C913,'Extract -prev'!C:I,6,0)="Closed",VLOOKUP(C913,'Extract -prev'!C:I,6,0)="Resolved"),"No","Yes"))</f>
        <v>No</v>
      </c>
      <c r="AB913" s="1" t="s">
        <v>548</v>
      </c>
    </row>
    <row r="914" spans="1:28" x14ac:dyDescent="0.25">
      <c r="A914" s="98" t="s">
        <v>676</v>
      </c>
      <c r="B914" s="98" t="s">
        <v>562</v>
      </c>
      <c r="C914" s="98" t="s">
        <v>1794</v>
      </c>
      <c r="D914" s="99">
        <v>43376.469629629632</v>
      </c>
      <c r="E914" s="99">
        <v>43378.768923611111</v>
      </c>
      <c r="F914" s="98" t="s">
        <v>1196</v>
      </c>
      <c r="G914" s="98" t="s">
        <v>90</v>
      </c>
      <c r="H914" s="98" t="s">
        <v>573</v>
      </c>
      <c r="I914" s="98" t="s">
        <v>91</v>
      </c>
      <c r="J914" s="98" t="s">
        <v>1118</v>
      </c>
      <c r="K914" s="98" t="s">
        <v>1621</v>
      </c>
      <c r="L914" s="98" t="s">
        <v>2471</v>
      </c>
      <c r="M914" s="98" t="s">
        <v>793</v>
      </c>
      <c r="N914" s="98" t="s">
        <v>41</v>
      </c>
      <c r="O914" s="98" t="s">
        <v>1104</v>
      </c>
      <c r="P914" s="98"/>
      <c r="Q914" s="98" t="s">
        <v>92</v>
      </c>
      <c r="R914" s="98" t="s">
        <v>544</v>
      </c>
      <c r="S914" s="98" t="s">
        <v>545</v>
      </c>
      <c r="T914" s="98"/>
      <c r="U914" s="98"/>
      <c r="V914" s="98" t="s">
        <v>1326</v>
      </c>
      <c r="W914" s="98" t="s">
        <v>1327</v>
      </c>
      <c r="X914" s="98"/>
      <c r="Y914" s="99">
        <v>43389.493888888886</v>
      </c>
      <c r="Z914" s="106" t="s">
        <v>548</v>
      </c>
      <c r="AA914" s="1" t="str">
        <f>IF(ISNA(VLOOKUP(C914,'Extract -prev'!C:I,6,0)),"Yes",IF(OR(VLOOKUP(C914,'Extract -prev'!C:I,6,0)="Closed",VLOOKUP(C914,'Extract -prev'!C:I,6,0)="Resolved"),"No","Yes"))</f>
        <v>No</v>
      </c>
      <c r="AB914" s="1" t="s">
        <v>548</v>
      </c>
    </row>
    <row r="915" spans="1:28" x14ac:dyDescent="0.25">
      <c r="A915" s="98" t="s">
        <v>676</v>
      </c>
      <c r="B915" s="98" t="s">
        <v>562</v>
      </c>
      <c r="C915" s="98" t="s">
        <v>1623</v>
      </c>
      <c r="D915" s="99">
        <v>43376.467268518521</v>
      </c>
      <c r="E915" s="99">
        <v>43376.693368055552</v>
      </c>
      <c r="F915" s="98" t="s">
        <v>1192</v>
      </c>
      <c r="G915" s="98" t="s">
        <v>90</v>
      </c>
      <c r="H915" s="98" t="s">
        <v>573</v>
      </c>
      <c r="I915" s="98" t="s">
        <v>91</v>
      </c>
      <c r="J915" s="98" t="s">
        <v>1118</v>
      </c>
      <c r="K915" s="98" t="s">
        <v>1624</v>
      </c>
      <c r="L915" s="98" t="s">
        <v>1625</v>
      </c>
      <c r="M915" s="98" t="s">
        <v>793</v>
      </c>
      <c r="N915" s="98" t="s">
        <v>929</v>
      </c>
      <c r="O915" s="98" t="s">
        <v>940</v>
      </c>
      <c r="P915" s="98"/>
      <c r="Q915" s="98" t="s">
        <v>92</v>
      </c>
      <c r="R915" s="98" t="s">
        <v>544</v>
      </c>
      <c r="S915" s="98" t="s">
        <v>545</v>
      </c>
      <c r="T915" s="98"/>
      <c r="U915" s="98"/>
      <c r="V915" s="98" t="s">
        <v>1364</v>
      </c>
      <c r="W915" s="98" t="s">
        <v>1400</v>
      </c>
      <c r="X915" s="98"/>
      <c r="Y915" s="99">
        <v>43387.522627314815</v>
      </c>
      <c r="Z915" s="106" t="s">
        <v>548</v>
      </c>
      <c r="AA915" s="1" t="str">
        <f>IF(ISNA(VLOOKUP(C915,'Extract -prev'!C:I,6,0)),"Yes",IF(OR(VLOOKUP(C915,'Extract -prev'!C:I,6,0)="Closed",VLOOKUP(C915,'Extract -prev'!C:I,6,0)="Resolved"),"No","Yes"))</f>
        <v>No</v>
      </c>
      <c r="AB915" s="1" t="s">
        <v>548</v>
      </c>
    </row>
    <row r="916" spans="1:28" x14ac:dyDescent="0.25">
      <c r="A916" s="98" t="s">
        <v>676</v>
      </c>
      <c r="B916" s="98" t="s">
        <v>562</v>
      </c>
      <c r="C916" s="98" t="s">
        <v>1795</v>
      </c>
      <c r="D916" s="99">
        <v>43376.45648148148</v>
      </c>
      <c r="E916" s="99">
        <v>43388.686909722222</v>
      </c>
      <c r="F916" s="98" t="s">
        <v>933</v>
      </c>
      <c r="G916" s="98" t="s">
        <v>90</v>
      </c>
      <c r="H916" s="98" t="s">
        <v>573</v>
      </c>
      <c r="I916" s="98" t="s">
        <v>91</v>
      </c>
      <c r="J916" s="98" t="s">
        <v>1118</v>
      </c>
      <c r="K916" s="98" t="s">
        <v>1547</v>
      </c>
      <c r="L916" s="98" t="s">
        <v>3565</v>
      </c>
      <c r="M916" s="98" t="s">
        <v>793</v>
      </c>
      <c r="N916" s="98" t="s">
        <v>3365</v>
      </c>
      <c r="O916" s="98" t="s">
        <v>3366</v>
      </c>
      <c r="P916" s="98"/>
      <c r="Q916" s="98" t="s">
        <v>92</v>
      </c>
      <c r="R916" s="98" t="s">
        <v>544</v>
      </c>
      <c r="S916" s="98" t="s">
        <v>545</v>
      </c>
      <c r="T916" s="98"/>
      <c r="U916" s="98"/>
      <c r="V916" s="98" t="s">
        <v>1260</v>
      </c>
      <c r="W916" s="98" t="s">
        <v>1006</v>
      </c>
      <c r="X916" s="98"/>
      <c r="Y916" s="99">
        <v>43399.487627314818</v>
      </c>
      <c r="Z916" s="106" t="s">
        <v>548</v>
      </c>
      <c r="AA916" s="1" t="str">
        <f>IF(ISNA(VLOOKUP(C916,'Extract -prev'!C:I,6,0)),"Yes",IF(OR(VLOOKUP(C916,'Extract -prev'!C:I,6,0)="Closed",VLOOKUP(C916,'Extract -prev'!C:I,6,0)="Resolved"),"No","Yes"))</f>
        <v>No</v>
      </c>
      <c r="AB916" s="1" t="s">
        <v>548</v>
      </c>
    </row>
    <row r="917" spans="1:28" x14ac:dyDescent="0.25">
      <c r="A917" s="98" t="s">
        <v>676</v>
      </c>
      <c r="B917" s="98" t="s">
        <v>562</v>
      </c>
      <c r="C917" s="98" t="s">
        <v>1796</v>
      </c>
      <c r="D917" s="99">
        <v>43376.400405092594</v>
      </c>
      <c r="E917" s="99">
        <v>43388.649907407409</v>
      </c>
      <c r="F917" s="98" t="s">
        <v>833</v>
      </c>
      <c r="G917" s="98" t="s">
        <v>90</v>
      </c>
      <c r="H917" s="98" t="s">
        <v>573</v>
      </c>
      <c r="I917" s="98" t="s">
        <v>91</v>
      </c>
      <c r="J917" s="98" t="s">
        <v>1118</v>
      </c>
      <c r="K917" s="98" t="s">
        <v>1797</v>
      </c>
      <c r="L917" s="98" t="s">
        <v>3550</v>
      </c>
      <c r="M917" s="98" t="s">
        <v>793</v>
      </c>
      <c r="N917" s="98" t="s">
        <v>3365</v>
      </c>
      <c r="O917" s="98" t="s">
        <v>3366</v>
      </c>
      <c r="P917" s="98"/>
      <c r="Q917" s="98" t="s">
        <v>92</v>
      </c>
      <c r="R917" s="98" t="s">
        <v>544</v>
      </c>
      <c r="S917" s="98" t="s">
        <v>545</v>
      </c>
      <c r="T917" s="98"/>
      <c r="U917" s="98"/>
      <c r="V917" s="98" t="s">
        <v>1252</v>
      </c>
      <c r="W917" s="98" t="s">
        <v>1253</v>
      </c>
      <c r="X917" s="98"/>
      <c r="Y917" s="99">
        <v>43399.487557870372</v>
      </c>
      <c r="Z917" s="106" t="s">
        <v>548</v>
      </c>
      <c r="AA917" s="1" t="str">
        <f>IF(ISNA(VLOOKUP(C917,'Extract -prev'!C:I,6,0)),"Yes",IF(OR(VLOOKUP(C917,'Extract -prev'!C:I,6,0)="Closed",VLOOKUP(C917,'Extract -prev'!C:I,6,0)="Resolved"),"No","Yes"))</f>
        <v>No</v>
      </c>
      <c r="AB917" s="1" t="s">
        <v>548</v>
      </c>
    </row>
    <row r="918" spans="1:28" x14ac:dyDescent="0.25">
      <c r="A918" s="98" t="s">
        <v>676</v>
      </c>
      <c r="B918" s="98" t="s">
        <v>562</v>
      </c>
      <c r="C918" s="98" t="s">
        <v>1626</v>
      </c>
      <c r="D918" s="99">
        <v>43376.196597222224</v>
      </c>
      <c r="E918" s="99">
        <v>43376.556550925925</v>
      </c>
      <c r="F918" s="98" t="s">
        <v>911</v>
      </c>
      <c r="G918" s="98" t="s">
        <v>90</v>
      </c>
      <c r="H918" s="98" t="s">
        <v>573</v>
      </c>
      <c r="I918" s="98" t="s">
        <v>91</v>
      </c>
      <c r="J918" s="98" t="s">
        <v>1118</v>
      </c>
      <c r="K918" s="98" t="s">
        <v>1627</v>
      </c>
      <c r="L918" s="98" t="s">
        <v>1492</v>
      </c>
      <c r="M918" s="98" t="s">
        <v>793</v>
      </c>
      <c r="N918" s="98" t="s">
        <v>40</v>
      </c>
      <c r="O918" s="98" t="s">
        <v>932</v>
      </c>
      <c r="P918" s="98"/>
      <c r="Q918" s="98" t="s">
        <v>92</v>
      </c>
      <c r="R918" s="98" t="s">
        <v>544</v>
      </c>
      <c r="S918" s="98" t="s">
        <v>545</v>
      </c>
      <c r="T918" s="98"/>
      <c r="U918" s="98"/>
      <c r="V918" s="98" t="s">
        <v>1628</v>
      </c>
      <c r="W918" s="98" t="s">
        <v>1629</v>
      </c>
      <c r="X918" s="98"/>
      <c r="Y918" s="99">
        <v>43387.52175925926</v>
      </c>
      <c r="Z918" s="106" t="s">
        <v>548</v>
      </c>
      <c r="AA918" s="1" t="str">
        <f>IF(ISNA(VLOOKUP(C918,'Extract -prev'!C:I,6,0)),"Yes",IF(OR(VLOOKUP(C918,'Extract -prev'!C:I,6,0)="Closed",VLOOKUP(C918,'Extract -prev'!C:I,6,0)="Resolved"),"No","Yes"))</f>
        <v>No</v>
      </c>
      <c r="AB918" s="1" t="s">
        <v>548</v>
      </c>
    </row>
    <row r="919" spans="1:28" x14ac:dyDescent="0.25">
      <c r="A919" s="98" t="s">
        <v>676</v>
      </c>
      <c r="B919" s="98" t="s">
        <v>562</v>
      </c>
      <c r="C919" s="98" t="s">
        <v>1798</v>
      </c>
      <c r="D919" s="99">
        <v>43376.159525462965</v>
      </c>
      <c r="E919" s="99">
        <v>43378.551145833335</v>
      </c>
      <c r="F919" s="98" t="s">
        <v>1419</v>
      </c>
      <c r="G919" s="98" t="s">
        <v>90</v>
      </c>
      <c r="H919" s="98" t="s">
        <v>573</v>
      </c>
      <c r="I919" s="98" t="s">
        <v>91</v>
      </c>
      <c r="J919" s="98" t="s">
        <v>1118</v>
      </c>
      <c r="K919" s="98" t="s">
        <v>1799</v>
      </c>
      <c r="L919" s="98" t="s">
        <v>2472</v>
      </c>
      <c r="M919" s="98" t="s">
        <v>793</v>
      </c>
      <c r="N919" s="98" t="s">
        <v>929</v>
      </c>
      <c r="O919" s="98" t="s">
        <v>940</v>
      </c>
      <c r="P919" s="98"/>
      <c r="Q919" s="98" t="s">
        <v>92</v>
      </c>
      <c r="R919" s="98" t="s">
        <v>544</v>
      </c>
      <c r="S919" s="98" t="s">
        <v>545</v>
      </c>
      <c r="T919" s="98"/>
      <c r="U919" s="98"/>
      <c r="V919" s="98" t="s">
        <v>1309</v>
      </c>
      <c r="W919" s="98" t="s">
        <v>1310</v>
      </c>
      <c r="X919" s="98"/>
      <c r="Y919" s="99">
        <v>43389.493807870371</v>
      </c>
      <c r="Z919" s="106" t="s">
        <v>548</v>
      </c>
      <c r="AA919" s="1" t="str">
        <f>IF(ISNA(VLOOKUP(C919,'Extract -prev'!C:I,6,0)),"Yes",IF(OR(VLOOKUP(C919,'Extract -prev'!C:I,6,0)="Closed",VLOOKUP(C919,'Extract -prev'!C:I,6,0)="Resolved"),"No","Yes"))</f>
        <v>No</v>
      </c>
      <c r="AB919" s="1" t="s">
        <v>548</v>
      </c>
    </row>
    <row r="920" spans="1:28" x14ac:dyDescent="0.25">
      <c r="A920" s="98" t="s">
        <v>676</v>
      </c>
      <c r="B920" s="98" t="s">
        <v>562</v>
      </c>
      <c r="C920" s="98" t="s">
        <v>1800</v>
      </c>
      <c r="D920" s="99">
        <v>43376.145740740743</v>
      </c>
      <c r="E920" s="99">
        <v>43377.479432870372</v>
      </c>
      <c r="F920" s="98" t="s">
        <v>1440</v>
      </c>
      <c r="G920" s="98" t="s">
        <v>90</v>
      </c>
      <c r="H920" s="98" t="s">
        <v>573</v>
      </c>
      <c r="I920" s="98" t="s">
        <v>91</v>
      </c>
      <c r="J920" s="98" t="s">
        <v>1118</v>
      </c>
      <c r="K920" s="98" t="s">
        <v>1801</v>
      </c>
      <c r="L920" s="98" t="s">
        <v>2172</v>
      </c>
      <c r="M920" s="98"/>
      <c r="N920" s="98"/>
      <c r="O920" s="98"/>
      <c r="P920" s="98"/>
      <c r="Q920" s="98" t="s">
        <v>92</v>
      </c>
      <c r="R920" s="98" t="s">
        <v>544</v>
      </c>
      <c r="S920" s="98" t="s">
        <v>545</v>
      </c>
      <c r="T920" s="98"/>
      <c r="U920" s="98"/>
      <c r="V920" s="98" t="s">
        <v>1643</v>
      </c>
      <c r="W920" s="98" t="s">
        <v>1644</v>
      </c>
      <c r="X920" s="98"/>
      <c r="Y920" s="99">
        <v>43388.509247685186</v>
      </c>
      <c r="Z920" s="106" t="s">
        <v>548</v>
      </c>
      <c r="AA920" s="1" t="str">
        <f>IF(ISNA(VLOOKUP(C920,'Extract -prev'!C:I,6,0)),"Yes",IF(OR(VLOOKUP(C920,'Extract -prev'!C:I,6,0)="Closed",VLOOKUP(C920,'Extract -prev'!C:I,6,0)="Resolved"),"No","Yes"))</f>
        <v>No</v>
      </c>
      <c r="AB920" s="1" t="s">
        <v>548</v>
      </c>
    </row>
    <row r="921" spans="1:28" x14ac:dyDescent="0.25">
      <c r="A921" s="98" t="s">
        <v>676</v>
      </c>
      <c r="B921" s="98" t="s">
        <v>562</v>
      </c>
      <c r="C921" s="98" t="s">
        <v>1630</v>
      </c>
      <c r="D921" s="99">
        <v>43376.144432870373</v>
      </c>
      <c r="E921" s="99">
        <v>43376.659062500003</v>
      </c>
      <c r="F921" s="98" t="s">
        <v>872</v>
      </c>
      <c r="G921" s="98" t="s">
        <v>90</v>
      </c>
      <c r="H921" s="98" t="s">
        <v>573</v>
      </c>
      <c r="I921" s="98" t="s">
        <v>91</v>
      </c>
      <c r="J921" s="98" t="s">
        <v>1118</v>
      </c>
      <c r="K921" s="98" t="s">
        <v>1631</v>
      </c>
      <c r="L921" s="98" t="s">
        <v>1632</v>
      </c>
      <c r="M921" s="98" t="s">
        <v>793</v>
      </c>
      <c r="N921" s="98" t="s">
        <v>1372</v>
      </c>
      <c r="O921" s="98" t="s">
        <v>932</v>
      </c>
      <c r="P921" s="98"/>
      <c r="Q921" s="98" t="s">
        <v>92</v>
      </c>
      <c r="R921" s="98" t="s">
        <v>544</v>
      </c>
      <c r="S921" s="98" t="s">
        <v>545</v>
      </c>
      <c r="T921" s="98"/>
      <c r="U921" s="98"/>
      <c r="V921" s="98" t="s">
        <v>1633</v>
      </c>
      <c r="W921" s="98" t="s">
        <v>964</v>
      </c>
      <c r="X921" s="98"/>
      <c r="Y921" s="99">
        <v>43387.521527777775</v>
      </c>
      <c r="Z921" s="106" t="s">
        <v>548</v>
      </c>
      <c r="AA921" s="1" t="str">
        <f>IF(ISNA(VLOOKUP(C921,'Extract -prev'!C:I,6,0)),"Yes",IF(OR(VLOOKUP(C921,'Extract -prev'!C:I,6,0)="Closed",VLOOKUP(C921,'Extract -prev'!C:I,6,0)="Resolved"),"No","Yes"))</f>
        <v>No</v>
      </c>
      <c r="AB921" s="1" t="s">
        <v>548</v>
      </c>
    </row>
    <row r="922" spans="1:28" x14ac:dyDescent="0.25">
      <c r="A922" s="98" t="s">
        <v>676</v>
      </c>
      <c r="B922" s="98" t="s">
        <v>562</v>
      </c>
      <c r="C922" s="98" t="s">
        <v>1802</v>
      </c>
      <c r="D922" s="99">
        <v>43376.140266203707</v>
      </c>
      <c r="E922" s="99">
        <v>43377.845937500002</v>
      </c>
      <c r="F922" s="98" t="s">
        <v>1493</v>
      </c>
      <c r="G922" s="98" t="s">
        <v>90</v>
      </c>
      <c r="H922" s="98" t="s">
        <v>573</v>
      </c>
      <c r="I922" s="98" t="s">
        <v>91</v>
      </c>
      <c r="J922" s="98" t="s">
        <v>1118</v>
      </c>
      <c r="K922" s="98" t="s">
        <v>1803</v>
      </c>
      <c r="L922" s="98" t="s">
        <v>2473</v>
      </c>
      <c r="M922" s="98" t="s">
        <v>793</v>
      </c>
      <c r="N922" s="98" t="s">
        <v>40</v>
      </c>
      <c r="O922" s="98" t="s">
        <v>1256</v>
      </c>
      <c r="P922" s="98"/>
      <c r="Q922" s="98" t="s">
        <v>92</v>
      </c>
      <c r="R922" s="98" t="s">
        <v>544</v>
      </c>
      <c r="S922" s="98" t="s">
        <v>545</v>
      </c>
      <c r="T922" s="98"/>
      <c r="U922" s="98"/>
      <c r="V922" s="98" t="s">
        <v>1643</v>
      </c>
      <c r="W922" s="98" t="s">
        <v>1644</v>
      </c>
      <c r="X922" s="98"/>
      <c r="Y922" s="99">
        <v>43388.50917824074</v>
      </c>
      <c r="Z922" s="106" t="s">
        <v>548</v>
      </c>
      <c r="AA922" s="1" t="str">
        <f>IF(ISNA(VLOOKUP(C922,'Extract -prev'!C:I,6,0)),"Yes",IF(OR(VLOOKUP(C922,'Extract -prev'!C:I,6,0)="Closed",VLOOKUP(C922,'Extract -prev'!C:I,6,0)="Resolved"),"No","Yes"))</f>
        <v>No</v>
      </c>
      <c r="AB922" s="1" t="s">
        <v>548</v>
      </c>
    </row>
    <row r="923" spans="1:28" x14ac:dyDescent="0.25">
      <c r="A923" s="98" t="s">
        <v>676</v>
      </c>
      <c r="B923" s="98" t="s">
        <v>562</v>
      </c>
      <c r="C923" s="98" t="s">
        <v>1804</v>
      </c>
      <c r="D923" s="99">
        <v>43376.140138888892</v>
      </c>
      <c r="E923" s="99">
        <v>43377.576655092591</v>
      </c>
      <c r="F923" s="98" t="s">
        <v>916</v>
      </c>
      <c r="G923" s="98" t="s">
        <v>90</v>
      </c>
      <c r="H923" s="98" t="s">
        <v>573</v>
      </c>
      <c r="I923" s="98" t="s">
        <v>91</v>
      </c>
      <c r="J923" s="98" t="s">
        <v>1118</v>
      </c>
      <c r="K923" s="98" t="s">
        <v>1805</v>
      </c>
      <c r="L923" s="98" t="s">
        <v>2173</v>
      </c>
      <c r="M923" s="98" t="s">
        <v>793</v>
      </c>
      <c r="N923" s="98" t="s">
        <v>929</v>
      </c>
      <c r="O923" s="98" t="s">
        <v>940</v>
      </c>
      <c r="P923" s="98"/>
      <c r="Q923" s="98" t="s">
        <v>92</v>
      </c>
      <c r="R923" s="98" t="s">
        <v>544</v>
      </c>
      <c r="S923" s="98" t="s">
        <v>545</v>
      </c>
      <c r="T923" s="98"/>
      <c r="U923" s="98"/>
      <c r="V923" s="98" t="s">
        <v>1633</v>
      </c>
      <c r="W923" s="98" t="s">
        <v>964</v>
      </c>
      <c r="X923" s="98"/>
      <c r="Y923" s="99">
        <v>43388.509097222224</v>
      </c>
      <c r="Z923" s="106" t="s">
        <v>548</v>
      </c>
      <c r="AA923" s="1" t="str">
        <f>IF(ISNA(VLOOKUP(C923,'Extract -prev'!C:I,6,0)),"Yes",IF(OR(VLOOKUP(C923,'Extract -prev'!C:I,6,0)="Closed",VLOOKUP(C923,'Extract -prev'!C:I,6,0)="Resolved"),"No","Yes"))</f>
        <v>No</v>
      </c>
      <c r="AB923" s="1" t="s">
        <v>548</v>
      </c>
    </row>
    <row r="924" spans="1:28" x14ac:dyDescent="0.25">
      <c r="A924" s="98" t="s">
        <v>676</v>
      </c>
      <c r="B924" s="98" t="s">
        <v>562</v>
      </c>
      <c r="C924" s="98" t="s">
        <v>1806</v>
      </c>
      <c r="D924" s="99">
        <v>43376.583553240744</v>
      </c>
      <c r="E924" s="99">
        <v>43377.77239583333</v>
      </c>
      <c r="F924" s="98" t="s">
        <v>843</v>
      </c>
      <c r="G924" s="98" t="s">
        <v>90</v>
      </c>
      <c r="H924" s="98" t="s">
        <v>573</v>
      </c>
      <c r="I924" s="98" t="s">
        <v>91</v>
      </c>
      <c r="J924" s="98" t="s">
        <v>1118</v>
      </c>
      <c r="K924" s="98" t="s">
        <v>1807</v>
      </c>
      <c r="L924" s="98" t="s">
        <v>2174</v>
      </c>
      <c r="M924" s="98" t="s">
        <v>793</v>
      </c>
      <c r="N924" s="98" t="s">
        <v>41</v>
      </c>
      <c r="O924" s="98" t="s">
        <v>934</v>
      </c>
      <c r="P924" s="98"/>
      <c r="Q924" s="98" t="s">
        <v>92</v>
      </c>
      <c r="R924" s="98" t="s">
        <v>544</v>
      </c>
      <c r="S924" s="98" t="s">
        <v>545</v>
      </c>
      <c r="T924" s="98"/>
      <c r="U924" s="98"/>
      <c r="V924" s="98" t="s">
        <v>1766</v>
      </c>
      <c r="W924" s="98" t="s">
        <v>1767</v>
      </c>
      <c r="X924" s="98"/>
      <c r="Y924" s="99">
        <v>43388.508425925924</v>
      </c>
      <c r="Z924" s="106" t="s">
        <v>548</v>
      </c>
      <c r="AA924" s="1" t="str">
        <f>IF(ISNA(VLOOKUP(C924,'Extract -prev'!C:I,6,0)),"Yes",IF(OR(VLOOKUP(C924,'Extract -prev'!C:I,6,0)="Closed",VLOOKUP(C924,'Extract -prev'!C:I,6,0)="Resolved"),"No","Yes"))</f>
        <v>No</v>
      </c>
      <c r="AB924" s="1" t="s">
        <v>548</v>
      </c>
    </row>
    <row r="925" spans="1:28" x14ac:dyDescent="0.25">
      <c r="A925" s="98" t="s">
        <v>676</v>
      </c>
      <c r="B925" s="98" t="s">
        <v>562</v>
      </c>
      <c r="C925" s="98" t="s">
        <v>1808</v>
      </c>
      <c r="D925" s="99">
        <v>43376.550949074073</v>
      </c>
      <c r="E925" s="99">
        <v>43377.779456018521</v>
      </c>
      <c r="F925" s="98" t="s">
        <v>1100</v>
      </c>
      <c r="G925" s="98" t="s">
        <v>90</v>
      </c>
      <c r="H925" s="98" t="s">
        <v>573</v>
      </c>
      <c r="I925" s="98" t="s">
        <v>91</v>
      </c>
      <c r="J925" s="98" t="s">
        <v>1118</v>
      </c>
      <c r="K925" s="98" t="s">
        <v>1809</v>
      </c>
      <c r="L925" s="98" t="s">
        <v>2175</v>
      </c>
      <c r="M925" s="98" t="s">
        <v>793</v>
      </c>
      <c r="N925" s="98" t="s">
        <v>41</v>
      </c>
      <c r="O925" s="98" t="s">
        <v>934</v>
      </c>
      <c r="P925" s="98"/>
      <c r="Q925" s="98" t="s">
        <v>92</v>
      </c>
      <c r="R925" s="98" t="s">
        <v>544</v>
      </c>
      <c r="S925" s="98" t="s">
        <v>545</v>
      </c>
      <c r="T925" s="98"/>
      <c r="U925" s="98"/>
      <c r="V925" s="98" t="s">
        <v>1252</v>
      </c>
      <c r="W925" s="98" t="s">
        <v>1253</v>
      </c>
      <c r="X925" s="98"/>
      <c r="Y925" s="99">
        <v>43388.508344907408</v>
      </c>
      <c r="Z925" s="106" t="s">
        <v>548</v>
      </c>
      <c r="AA925" s="1" t="str">
        <f>IF(ISNA(VLOOKUP(C925,'Extract -prev'!C:I,6,0)),"Yes",IF(OR(VLOOKUP(C925,'Extract -prev'!C:I,6,0)="Closed",VLOOKUP(C925,'Extract -prev'!C:I,6,0)="Resolved"),"No","Yes"))</f>
        <v>No</v>
      </c>
      <c r="AB925" s="1" t="s">
        <v>548</v>
      </c>
    </row>
    <row r="926" spans="1:28" x14ac:dyDescent="0.25">
      <c r="A926" s="98" t="s">
        <v>676</v>
      </c>
      <c r="B926" s="98" t="s">
        <v>562</v>
      </c>
      <c r="C926" s="98" t="s">
        <v>1810</v>
      </c>
      <c r="D926" s="99">
        <v>43376.541134259256</v>
      </c>
      <c r="E926" s="99">
        <v>43377.686979166669</v>
      </c>
      <c r="F926" s="98" t="s">
        <v>911</v>
      </c>
      <c r="G926" s="98" t="s">
        <v>90</v>
      </c>
      <c r="H926" s="98" t="s">
        <v>573</v>
      </c>
      <c r="I926" s="98" t="s">
        <v>91</v>
      </c>
      <c r="J926" s="98" t="s">
        <v>1118</v>
      </c>
      <c r="K926" s="98" t="s">
        <v>1811</v>
      </c>
      <c r="L926" s="98" t="s">
        <v>1492</v>
      </c>
      <c r="M926" s="98" t="s">
        <v>793</v>
      </c>
      <c r="N926" s="98" t="s">
        <v>40</v>
      </c>
      <c r="O926" s="98" t="s">
        <v>932</v>
      </c>
      <c r="P926" s="98"/>
      <c r="Q926" s="98" t="s">
        <v>92</v>
      </c>
      <c r="R926" s="98" t="s">
        <v>544</v>
      </c>
      <c r="S926" s="98" t="s">
        <v>545</v>
      </c>
      <c r="T926" s="98"/>
      <c r="U926" s="98"/>
      <c r="V926" s="98" t="s">
        <v>1252</v>
      </c>
      <c r="W926" s="98" t="s">
        <v>1253</v>
      </c>
      <c r="X926" s="98"/>
      <c r="Y926" s="99">
        <v>43388.508263888885</v>
      </c>
      <c r="Z926" s="106" t="s">
        <v>548</v>
      </c>
      <c r="AA926" s="1" t="str">
        <f>IF(ISNA(VLOOKUP(C926,'Extract -prev'!C:I,6,0)),"Yes",IF(OR(VLOOKUP(C926,'Extract -prev'!C:I,6,0)="Closed",VLOOKUP(C926,'Extract -prev'!C:I,6,0)="Resolved"),"No","Yes"))</f>
        <v>No</v>
      </c>
      <c r="AB926" s="1" t="s">
        <v>548</v>
      </c>
    </row>
    <row r="927" spans="1:28" x14ac:dyDescent="0.25">
      <c r="A927" s="98" t="s">
        <v>676</v>
      </c>
      <c r="B927" s="98" t="s">
        <v>562</v>
      </c>
      <c r="C927" s="98" t="s">
        <v>1812</v>
      </c>
      <c r="D927" s="99">
        <v>43376.537094907406</v>
      </c>
      <c r="E927" s="99">
        <v>43378.530729166669</v>
      </c>
      <c r="F927" s="98" t="s">
        <v>1192</v>
      </c>
      <c r="G927" s="98" t="s">
        <v>90</v>
      </c>
      <c r="H927" s="98" t="s">
        <v>573</v>
      </c>
      <c r="I927" s="98" t="s">
        <v>91</v>
      </c>
      <c r="J927" s="98" t="s">
        <v>1118</v>
      </c>
      <c r="K927" s="98" t="s">
        <v>1813</v>
      </c>
      <c r="L927" s="98" t="s">
        <v>2469</v>
      </c>
      <c r="M927" s="98" t="s">
        <v>793</v>
      </c>
      <c r="N927" s="98" t="s">
        <v>929</v>
      </c>
      <c r="O927" s="98" t="s">
        <v>940</v>
      </c>
      <c r="P927" s="98"/>
      <c r="Q927" s="98" t="s">
        <v>92</v>
      </c>
      <c r="R927" s="98" t="s">
        <v>544</v>
      </c>
      <c r="S927" s="98" t="s">
        <v>545</v>
      </c>
      <c r="T927" s="98"/>
      <c r="U927" s="98"/>
      <c r="V927" s="98" t="s">
        <v>1398</v>
      </c>
      <c r="W927" s="98" t="s">
        <v>1399</v>
      </c>
      <c r="X927" s="98"/>
      <c r="Y927" s="99">
        <v>43389.493668981479</v>
      </c>
      <c r="Z927" s="106" t="s">
        <v>548</v>
      </c>
      <c r="AA927" s="1" t="str">
        <f>IF(ISNA(VLOOKUP(C927,'Extract -prev'!C:I,6,0)),"Yes",IF(OR(VLOOKUP(C927,'Extract -prev'!C:I,6,0)="Closed",VLOOKUP(C927,'Extract -prev'!C:I,6,0)="Resolved"),"No","Yes"))</f>
        <v>No</v>
      </c>
      <c r="AB927" s="1" t="s">
        <v>548</v>
      </c>
    </row>
    <row r="928" spans="1:28" x14ac:dyDescent="0.25">
      <c r="A928" s="98" t="s">
        <v>676</v>
      </c>
      <c r="B928" s="98" t="s">
        <v>562</v>
      </c>
      <c r="C928" s="98" t="s">
        <v>1814</v>
      </c>
      <c r="D928" s="99">
        <v>43376.536435185182</v>
      </c>
      <c r="E928" s="99">
        <v>43377.843078703707</v>
      </c>
      <c r="F928" s="98" t="s">
        <v>933</v>
      </c>
      <c r="G928" s="98" t="s">
        <v>90</v>
      </c>
      <c r="H928" s="98" t="s">
        <v>573</v>
      </c>
      <c r="I928" s="98" t="s">
        <v>91</v>
      </c>
      <c r="J928" s="98" t="s">
        <v>1118</v>
      </c>
      <c r="K928" s="98" t="s">
        <v>1482</v>
      </c>
      <c r="L928" s="98" t="s">
        <v>2467</v>
      </c>
      <c r="M928" s="98" t="s">
        <v>793</v>
      </c>
      <c r="N928" s="98" t="s">
        <v>40</v>
      </c>
      <c r="O928" s="98" t="s">
        <v>932</v>
      </c>
      <c r="P928" s="98"/>
      <c r="Q928" s="98" t="s">
        <v>92</v>
      </c>
      <c r="R928" s="98" t="s">
        <v>544</v>
      </c>
      <c r="S928" s="98" t="s">
        <v>545</v>
      </c>
      <c r="T928" s="98"/>
      <c r="U928" s="98"/>
      <c r="V928" s="98" t="s">
        <v>1260</v>
      </c>
      <c r="W928" s="98" t="s">
        <v>1006</v>
      </c>
      <c r="X928" s="98"/>
      <c r="Y928" s="99">
        <v>43388.508194444446</v>
      </c>
      <c r="Z928" s="106" t="s">
        <v>548</v>
      </c>
      <c r="AA928" s="1" t="str">
        <f>IF(ISNA(VLOOKUP(C928,'Extract -prev'!C:I,6,0)),"Yes",IF(OR(VLOOKUP(C928,'Extract -prev'!C:I,6,0)="Closed",VLOOKUP(C928,'Extract -prev'!C:I,6,0)="Resolved"),"No","Yes"))</f>
        <v>No</v>
      </c>
      <c r="AB928" s="1" t="s">
        <v>548</v>
      </c>
    </row>
    <row r="929" spans="1:28" x14ac:dyDescent="0.25">
      <c r="A929" s="98" t="s">
        <v>676</v>
      </c>
      <c r="B929" s="98" t="s">
        <v>562</v>
      </c>
      <c r="C929" s="98" t="s">
        <v>1815</v>
      </c>
      <c r="D929" s="99">
        <v>43376.532800925925</v>
      </c>
      <c r="E929" s="99">
        <v>43377.779745370368</v>
      </c>
      <c r="F929" s="98" t="s">
        <v>833</v>
      </c>
      <c r="G929" s="98" t="s">
        <v>90</v>
      </c>
      <c r="H929" s="98" t="s">
        <v>573</v>
      </c>
      <c r="I929" s="98" t="s">
        <v>91</v>
      </c>
      <c r="J929" s="98" t="s">
        <v>1118</v>
      </c>
      <c r="K929" s="98" t="s">
        <v>1756</v>
      </c>
      <c r="L929" s="98" t="s">
        <v>2176</v>
      </c>
      <c r="M929" s="98" t="s">
        <v>793</v>
      </c>
      <c r="N929" s="98" t="s">
        <v>41</v>
      </c>
      <c r="O929" s="98" t="s">
        <v>2177</v>
      </c>
      <c r="P929" s="98"/>
      <c r="Q929" s="98" t="s">
        <v>92</v>
      </c>
      <c r="R929" s="98" t="s">
        <v>544</v>
      </c>
      <c r="S929" s="98" t="s">
        <v>545</v>
      </c>
      <c r="T929" s="98"/>
      <c r="U929" s="98"/>
      <c r="V929" s="98" t="s">
        <v>1358</v>
      </c>
      <c r="W929" s="98" t="s">
        <v>1359</v>
      </c>
      <c r="X929" s="98"/>
      <c r="Y929" s="99">
        <v>43388.508113425924</v>
      </c>
      <c r="Z929" s="106" t="s">
        <v>548</v>
      </c>
      <c r="AA929" s="1" t="str">
        <f>IF(ISNA(VLOOKUP(C929,'Extract -prev'!C:I,6,0)),"Yes",IF(OR(VLOOKUP(C929,'Extract -prev'!C:I,6,0)="Closed",VLOOKUP(C929,'Extract -prev'!C:I,6,0)="Resolved"),"No","Yes"))</f>
        <v>No</v>
      </c>
      <c r="AB929" s="1" t="s">
        <v>548</v>
      </c>
    </row>
    <row r="930" spans="1:28" x14ac:dyDescent="0.25">
      <c r="A930" s="98" t="s">
        <v>676</v>
      </c>
      <c r="B930" s="98" t="s">
        <v>562</v>
      </c>
      <c r="C930" s="98" t="s">
        <v>1816</v>
      </c>
      <c r="D930" s="99">
        <v>43376.530231481483</v>
      </c>
      <c r="E930" s="99">
        <v>43381.801307870373</v>
      </c>
      <c r="F930" s="98" t="s">
        <v>910</v>
      </c>
      <c r="G930" s="98" t="s">
        <v>90</v>
      </c>
      <c r="H930" s="98" t="s">
        <v>573</v>
      </c>
      <c r="I930" s="98" t="s">
        <v>91</v>
      </c>
      <c r="J930" s="98" t="s">
        <v>1118</v>
      </c>
      <c r="K930" s="98" t="s">
        <v>1482</v>
      </c>
      <c r="L930" s="98" t="s">
        <v>2652</v>
      </c>
      <c r="M930" s="98" t="s">
        <v>793</v>
      </c>
      <c r="N930" s="98" t="s">
        <v>41</v>
      </c>
      <c r="O930" s="98" t="s">
        <v>934</v>
      </c>
      <c r="P930" s="98"/>
      <c r="Q930" s="98" t="s">
        <v>92</v>
      </c>
      <c r="R930" s="98" t="s">
        <v>544</v>
      </c>
      <c r="S930" s="98" t="s">
        <v>545</v>
      </c>
      <c r="T930" s="98"/>
      <c r="U930" s="98"/>
      <c r="V930" s="98" t="s">
        <v>1260</v>
      </c>
      <c r="W930" s="98" t="s">
        <v>1006</v>
      </c>
      <c r="X930" s="98"/>
      <c r="Y930" s="99">
        <v>43392.491284722222</v>
      </c>
      <c r="Z930" s="106" t="s">
        <v>548</v>
      </c>
      <c r="AA930" s="1" t="str">
        <f>IF(ISNA(VLOOKUP(C930,'Extract -prev'!C:I,6,0)),"Yes",IF(OR(VLOOKUP(C930,'Extract -prev'!C:I,6,0)="Closed",VLOOKUP(C930,'Extract -prev'!C:I,6,0)="Resolved"),"No","Yes"))</f>
        <v>No</v>
      </c>
      <c r="AB930" s="1" t="s">
        <v>548</v>
      </c>
    </row>
    <row r="931" spans="1:28" x14ac:dyDescent="0.25">
      <c r="A931" s="98" t="s">
        <v>676</v>
      </c>
      <c r="B931" s="98" t="s">
        <v>562</v>
      </c>
      <c r="C931" s="98" t="s">
        <v>1817</v>
      </c>
      <c r="D931" s="99">
        <v>43376.526643518519</v>
      </c>
      <c r="E931" s="99">
        <v>43377.68922453704</v>
      </c>
      <c r="F931" s="98" t="s">
        <v>911</v>
      </c>
      <c r="G931" s="98" t="s">
        <v>90</v>
      </c>
      <c r="H931" s="98" t="s">
        <v>573</v>
      </c>
      <c r="I931" s="98" t="s">
        <v>91</v>
      </c>
      <c r="J931" s="98" t="s">
        <v>1118</v>
      </c>
      <c r="K931" s="98" t="s">
        <v>1818</v>
      </c>
      <c r="L931" s="98" t="s">
        <v>1492</v>
      </c>
      <c r="M931" s="98" t="s">
        <v>793</v>
      </c>
      <c r="N931" s="98" t="s">
        <v>40</v>
      </c>
      <c r="O931" s="98" t="s">
        <v>932</v>
      </c>
      <c r="P931" s="98"/>
      <c r="Q931" s="98" t="s">
        <v>92</v>
      </c>
      <c r="R931" s="98" t="s">
        <v>544</v>
      </c>
      <c r="S931" s="98" t="s">
        <v>545</v>
      </c>
      <c r="T931" s="98"/>
      <c r="U931" s="98"/>
      <c r="V931" s="98" t="s">
        <v>1252</v>
      </c>
      <c r="W931" s="98" t="s">
        <v>1253</v>
      </c>
      <c r="X931" s="98"/>
      <c r="Y931" s="99">
        <v>43388.508032407408</v>
      </c>
      <c r="Z931" s="106" t="s">
        <v>548</v>
      </c>
      <c r="AA931" s="1" t="str">
        <f>IF(ISNA(VLOOKUP(C931,'Extract -prev'!C:I,6,0)),"Yes",IF(OR(VLOOKUP(C931,'Extract -prev'!C:I,6,0)="Closed",VLOOKUP(C931,'Extract -prev'!C:I,6,0)="Resolved"),"No","Yes"))</f>
        <v>No</v>
      </c>
      <c r="AB931" s="1" t="s">
        <v>548</v>
      </c>
    </row>
    <row r="932" spans="1:28" x14ac:dyDescent="0.25">
      <c r="A932" s="98" t="s">
        <v>676</v>
      </c>
      <c r="B932" s="98" t="s">
        <v>562</v>
      </c>
      <c r="C932" s="98" t="s">
        <v>1819</v>
      </c>
      <c r="D932" s="99">
        <v>43376.523402777777</v>
      </c>
      <c r="E932" s="99">
        <v>43383.79787037037</v>
      </c>
      <c r="F932" s="98" t="s">
        <v>1440</v>
      </c>
      <c r="G932" s="98" t="s">
        <v>90</v>
      </c>
      <c r="H932" s="98" t="s">
        <v>573</v>
      </c>
      <c r="I932" s="98" t="s">
        <v>91</v>
      </c>
      <c r="J932" s="98" t="s">
        <v>1118</v>
      </c>
      <c r="K932" s="98" t="s">
        <v>1820</v>
      </c>
      <c r="L932" s="98" t="s">
        <v>2907</v>
      </c>
      <c r="M932" s="98"/>
      <c r="N932" s="98"/>
      <c r="O932" s="98"/>
      <c r="P932" s="98"/>
      <c r="Q932" s="98" t="s">
        <v>92</v>
      </c>
      <c r="R932" s="98" t="s">
        <v>544</v>
      </c>
      <c r="S932" s="98" t="s">
        <v>545</v>
      </c>
      <c r="T932" s="98"/>
      <c r="U932" s="98"/>
      <c r="V932" s="98" t="s">
        <v>1396</v>
      </c>
      <c r="W932" s="98" t="s">
        <v>1397</v>
      </c>
      <c r="X932" s="98"/>
      <c r="Y932" s="99">
        <v>43394.488981481481</v>
      </c>
      <c r="Z932" s="106" t="s">
        <v>548</v>
      </c>
      <c r="AA932" s="1" t="str">
        <f>IF(ISNA(VLOOKUP(C932,'Extract -prev'!C:I,6,0)),"Yes",IF(OR(VLOOKUP(C932,'Extract -prev'!C:I,6,0)="Closed",VLOOKUP(C932,'Extract -prev'!C:I,6,0)="Resolved"),"No","Yes"))</f>
        <v>No</v>
      </c>
      <c r="AB932" s="1" t="s">
        <v>548</v>
      </c>
    </row>
    <row r="933" spans="1:28" x14ac:dyDescent="0.25">
      <c r="A933" s="98" t="s">
        <v>676</v>
      </c>
      <c r="B933" s="98" t="s">
        <v>562</v>
      </c>
      <c r="C933" s="98" t="s">
        <v>1821</v>
      </c>
      <c r="D933" s="99">
        <v>43376.508333333331</v>
      </c>
      <c r="E933" s="99">
        <v>43377.612847222219</v>
      </c>
      <c r="F933" s="98" t="s">
        <v>872</v>
      </c>
      <c r="G933" s="98" t="s">
        <v>90</v>
      </c>
      <c r="H933" s="98" t="s">
        <v>573</v>
      </c>
      <c r="I933" s="98" t="s">
        <v>91</v>
      </c>
      <c r="J933" s="98" t="s">
        <v>1118</v>
      </c>
      <c r="K933" s="98" t="s">
        <v>1621</v>
      </c>
      <c r="L933" s="98" t="s">
        <v>2178</v>
      </c>
      <c r="M933" s="98" t="s">
        <v>793</v>
      </c>
      <c r="N933" s="98" t="s">
        <v>41</v>
      </c>
      <c r="O933" s="98" t="s">
        <v>934</v>
      </c>
      <c r="P933" s="98"/>
      <c r="Q933" s="98" t="s">
        <v>92</v>
      </c>
      <c r="R933" s="98" t="s">
        <v>544</v>
      </c>
      <c r="S933" s="98" t="s">
        <v>545</v>
      </c>
      <c r="T933" s="98"/>
      <c r="U933" s="98"/>
      <c r="V933" s="98" t="s">
        <v>1326</v>
      </c>
      <c r="W933" s="98" t="s">
        <v>1327</v>
      </c>
      <c r="X933" s="98"/>
      <c r="Y933" s="99">
        <v>43388.507951388892</v>
      </c>
      <c r="Z933" s="106" t="s">
        <v>548</v>
      </c>
      <c r="AA933" s="1" t="str">
        <f>IF(ISNA(VLOOKUP(C933,'Extract -prev'!C:I,6,0)),"Yes",IF(OR(VLOOKUP(C933,'Extract -prev'!C:I,6,0)="Closed",VLOOKUP(C933,'Extract -prev'!C:I,6,0)="Resolved"),"No","Yes"))</f>
        <v>No</v>
      </c>
      <c r="AB933" s="1" t="s">
        <v>548</v>
      </c>
    </row>
    <row r="934" spans="1:28" x14ac:dyDescent="0.25">
      <c r="A934" s="98" t="s">
        <v>676</v>
      </c>
      <c r="B934" s="98" t="s">
        <v>562</v>
      </c>
      <c r="C934" s="98" t="s">
        <v>1822</v>
      </c>
      <c r="D934" s="99">
        <v>43376.476226851853</v>
      </c>
      <c r="E934" s="99">
        <v>43390.998368055552</v>
      </c>
      <c r="F934" s="98" t="s">
        <v>1493</v>
      </c>
      <c r="G934" s="98" t="s">
        <v>90</v>
      </c>
      <c r="H934" s="98" t="s">
        <v>573</v>
      </c>
      <c r="I934" s="98" t="s">
        <v>91</v>
      </c>
      <c r="J934" s="98" t="s">
        <v>1118</v>
      </c>
      <c r="K934" s="98" t="s">
        <v>1823</v>
      </c>
      <c r="L934" s="98" t="s">
        <v>4258</v>
      </c>
      <c r="M934" s="98" t="s">
        <v>793</v>
      </c>
      <c r="N934" s="98" t="s">
        <v>40</v>
      </c>
      <c r="O934" s="98" t="s">
        <v>602</v>
      </c>
      <c r="P934" s="98"/>
      <c r="Q934" s="98" t="s">
        <v>92</v>
      </c>
      <c r="R934" s="98" t="s">
        <v>544</v>
      </c>
      <c r="S934" s="98" t="s">
        <v>545</v>
      </c>
      <c r="T934" s="98"/>
      <c r="U934" s="98"/>
      <c r="V934" s="98" t="s">
        <v>1364</v>
      </c>
      <c r="W934" s="98" t="s">
        <v>1400</v>
      </c>
      <c r="X934" s="98"/>
      <c r="Y934" s="99">
        <v>43401.493020833332</v>
      </c>
      <c r="Z934" s="106" t="s">
        <v>548</v>
      </c>
      <c r="AA934" s="1" t="str">
        <f>IF(ISNA(VLOOKUP(C934,'Extract -prev'!C:I,6,0)),"Yes",IF(OR(VLOOKUP(C934,'Extract -prev'!C:I,6,0)="Closed",VLOOKUP(C934,'Extract -prev'!C:I,6,0)="Resolved"),"No","Yes"))</f>
        <v>No</v>
      </c>
      <c r="AB934" s="1" t="s">
        <v>548</v>
      </c>
    </row>
    <row r="935" spans="1:28" x14ac:dyDescent="0.25">
      <c r="A935" s="98" t="s">
        <v>676</v>
      </c>
      <c r="B935" s="98" t="s">
        <v>562</v>
      </c>
      <c r="C935" s="98" t="s">
        <v>1634</v>
      </c>
      <c r="D935" s="99">
        <v>43376.45144675926</v>
      </c>
      <c r="E935" s="99">
        <v>43376.556192129632</v>
      </c>
      <c r="F935" s="98" t="s">
        <v>843</v>
      </c>
      <c r="G935" s="98" t="s">
        <v>90</v>
      </c>
      <c r="H935" s="98" t="s">
        <v>573</v>
      </c>
      <c r="I935" s="98" t="s">
        <v>91</v>
      </c>
      <c r="J935" s="98" t="s">
        <v>1118</v>
      </c>
      <c r="K935" s="98" t="s">
        <v>1635</v>
      </c>
      <c r="L935" s="98" t="s">
        <v>1636</v>
      </c>
      <c r="M935" s="98" t="s">
        <v>793</v>
      </c>
      <c r="N935" s="98" t="s">
        <v>41</v>
      </c>
      <c r="O935" s="98" t="s">
        <v>934</v>
      </c>
      <c r="P935" s="98"/>
      <c r="Q935" s="98" t="s">
        <v>92</v>
      </c>
      <c r="R935" s="98" t="s">
        <v>544</v>
      </c>
      <c r="S935" s="98" t="s">
        <v>545</v>
      </c>
      <c r="T935" s="98"/>
      <c r="U935" s="98"/>
      <c r="V935" s="98" t="s">
        <v>1326</v>
      </c>
      <c r="W935" s="98" t="s">
        <v>1327</v>
      </c>
      <c r="X935" s="98"/>
      <c r="Y935" s="99">
        <v>43387.519178240742</v>
      </c>
      <c r="Z935" s="106" t="s">
        <v>548</v>
      </c>
      <c r="AA935" s="1" t="str">
        <f>IF(ISNA(VLOOKUP(C935,'Extract -prev'!C:I,6,0)),"Yes",IF(OR(VLOOKUP(C935,'Extract -prev'!C:I,6,0)="Closed",VLOOKUP(C935,'Extract -prev'!C:I,6,0)="Resolved"),"No","Yes"))</f>
        <v>No</v>
      </c>
      <c r="AB935" s="1" t="s">
        <v>548</v>
      </c>
    </row>
    <row r="936" spans="1:28" x14ac:dyDescent="0.25">
      <c r="A936" s="98" t="s">
        <v>676</v>
      </c>
      <c r="B936" s="98" t="s">
        <v>562</v>
      </c>
      <c r="C936" s="98" t="s">
        <v>1824</v>
      </c>
      <c r="D936" s="99">
        <v>43376.450416666667</v>
      </c>
      <c r="E936" s="99">
        <v>43381.662442129629</v>
      </c>
      <c r="F936" s="98" t="s">
        <v>1100</v>
      </c>
      <c r="G936" s="98" t="s">
        <v>90</v>
      </c>
      <c r="H936" s="98" t="s">
        <v>573</v>
      </c>
      <c r="I936" s="98" t="s">
        <v>91</v>
      </c>
      <c r="J936" s="98" t="s">
        <v>1118</v>
      </c>
      <c r="K936" s="98" t="s">
        <v>1547</v>
      </c>
      <c r="L936" s="98" t="s">
        <v>2659</v>
      </c>
      <c r="M936" s="98" t="s">
        <v>793</v>
      </c>
      <c r="N936" s="98" t="s">
        <v>40</v>
      </c>
      <c r="O936" s="98" t="s">
        <v>937</v>
      </c>
      <c r="P936" s="98"/>
      <c r="Q936" s="98" t="s">
        <v>92</v>
      </c>
      <c r="R936" s="98" t="s">
        <v>544</v>
      </c>
      <c r="S936" s="98" t="s">
        <v>545</v>
      </c>
      <c r="T936" s="98"/>
      <c r="U936" s="98"/>
      <c r="V936" s="98" t="s">
        <v>1260</v>
      </c>
      <c r="W936" s="98" t="s">
        <v>1006</v>
      </c>
      <c r="X936" s="98"/>
      <c r="Y936" s="99">
        <v>43392.491215277776</v>
      </c>
      <c r="Z936" s="106" t="s">
        <v>548</v>
      </c>
      <c r="AA936" s="1" t="str">
        <f>IF(ISNA(VLOOKUP(C936,'Extract -prev'!C:I,6,0)),"Yes",IF(OR(VLOOKUP(C936,'Extract -prev'!C:I,6,0)="Closed",VLOOKUP(C936,'Extract -prev'!C:I,6,0)="Resolved"),"No","Yes"))</f>
        <v>No</v>
      </c>
      <c r="AB936" s="1" t="s">
        <v>548</v>
      </c>
    </row>
    <row r="937" spans="1:28" x14ac:dyDescent="0.25">
      <c r="A937" s="98" t="s">
        <v>676</v>
      </c>
      <c r="B937" s="98" t="s">
        <v>562</v>
      </c>
      <c r="C937" s="98" t="s">
        <v>1825</v>
      </c>
      <c r="D937" s="99">
        <v>43376.209861111114</v>
      </c>
      <c r="E937" s="99">
        <v>43377.762997685182</v>
      </c>
      <c r="F937" s="98" t="s">
        <v>1196</v>
      </c>
      <c r="G937" s="98" t="s">
        <v>90</v>
      </c>
      <c r="H937" s="98" t="s">
        <v>573</v>
      </c>
      <c r="I937" s="98" t="s">
        <v>91</v>
      </c>
      <c r="J937" s="98" t="s">
        <v>1118</v>
      </c>
      <c r="K937" s="98" t="s">
        <v>1826</v>
      </c>
      <c r="L937" s="98" t="s">
        <v>2179</v>
      </c>
      <c r="M937" s="98" t="s">
        <v>793</v>
      </c>
      <c r="N937" s="98" t="s">
        <v>40</v>
      </c>
      <c r="O937" s="98" t="s">
        <v>932</v>
      </c>
      <c r="P937" s="98"/>
      <c r="Q937" s="98" t="s">
        <v>92</v>
      </c>
      <c r="R937" s="98" t="s">
        <v>544</v>
      </c>
      <c r="S937" s="98" t="s">
        <v>545</v>
      </c>
      <c r="T937" s="98"/>
      <c r="U937" s="98"/>
      <c r="V937" s="98" t="s">
        <v>1628</v>
      </c>
      <c r="W937" s="98" t="s">
        <v>1629</v>
      </c>
      <c r="X937" s="98"/>
      <c r="Y937" s="99">
        <v>43388.507789351854</v>
      </c>
      <c r="Z937" s="106" t="s">
        <v>548</v>
      </c>
      <c r="AA937" s="1" t="str">
        <f>IF(ISNA(VLOOKUP(C937,'Extract -prev'!C:I,6,0)),"Yes",IF(OR(VLOOKUP(C937,'Extract -prev'!C:I,6,0)="Closed",VLOOKUP(C937,'Extract -prev'!C:I,6,0)="Resolved"),"No","Yes"))</f>
        <v>No</v>
      </c>
      <c r="AB937" s="1" t="s">
        <v>548</v>
      </c>
    </row>
    <row r="938" spans="1:28" x14ac:dyDescent="0.25">
      <c r="A938" s="98" t="s">
        <v>676</v>
      </c>
      <c r="B938" s="98" t="s">
        <v>562</v>
      </c>
      <c r="C938" s="98" t="s">
        <v>1827</v>
      </c>
      <c r="D938" s="99">
        <v>43376.205034722225</v>
      </c>
      <c r="E938" s="99">
        <v>43377.619768518518</v>
      </c>
      <c r="F938" s="98" t="s">
        <v>1192</v>
      </c>
      <c r="G938" s="98" t="s">
        <v>90</v>
      </c>
      <c r="H938" s="98" t="s">
        <v>573</v>
      </c>
      <c r="I938" s="98" t="s">
        <v>91</v>
      </c>
      <c r="J938" s="98" t="s">
        <v>1118</v>
      </c>
      <c r="K938" s="98" t="s">
        <v>1828</v>
      </c>
      <c r="L938" s="98" t="s">
        <v>2180</v>
      </c>
      <c r="M938" s="98" t="s">
        <v>793</v>
      </c>
      <c r="N938" s="98" t="s">
        <v>41</v>
      </c>
      <c r="O938" s="98" t="s">
        <v>1115</v>
      </c>
      <c r="P938" s="98"/>
      <c r="Q938" s="98" t="s">
        <v>92</v>
      </c>
      <c r="R938" s="98" t="s">
        <v>544</v>
      </c>
      <c r="S938" s="98" t="s">
        <v>545</v>
      </c>
      <c r="T938" s="98"/>
      <c r="U938" s="98"/>
      <c r="V938" s="98" t="s">
        <v>1829</v>
      </c>
      <c r="W938" s="98" t="s">
        <v>1830</v>
      </c>
      <c r="X938" s="98"/>
      <c r="Y938" s="99">
        <v>43388.507708333331</v>
      </c>
      <c r="Z938" s="106" t="s">
        <v>548</v>
      </c>
      <c r="AA938" s="1" t="str">
        <f>IF(ISNA(VLOOKUP(C938,'Extract -prev'!C:I,6,0)),"Yes",IF(OR(VLOOKUP(C938,'Extract -prev'!C:I,6,0)="Closed",VLOOKUP(C938,'Extract -prev'!C:I,6,0)="Resolved"),"No","Yes"))</f>
        <v>No</v>
      </c>
      <c r="AB938" s="1" t="s">
        <v>548</v>
      </c>
    </row>
    <row r="939" spans="1:28" x14ac:dyDescent="0.25">
      <c r="A939" s="98" t="s">
        <v>676</v>
      </c>
      <c r="B939" s="98" t="s">
        <v>562</v>
      </c>
      <c r="C939" s="98" t="s">
        <v>1831</v>
      </c>
      <c r="D939" s="99">
        <v>43376.186747685184</v>
      </c>
      <c r="E939" s="99">
        <v>43376.803657407407</v>
      </c>
      <c r="F939" s="98" t="s">
        <v>933</v>
      </c>
      <c r="G939" s="98" t="s">
        <v>90</v>
      </c>
      <c r="H939" s="98" t="s">
        <v>573</v>
      </c>
      <c r="I939" s="98" t="s">
        <v>91</v>
      </c>
      <c r="J939" s="98" t="s">
        <v>1118</v>
      </c>
      <c r="K939" s="98" t="s">
        <v>1832</v>
      </c>
      <c r="L939" s="98" t="s">
        <v>2181</v>
      </c>
      <c r="M939" s="98" t="s">
        <v>793</v>
      </c>
      <c r="N939" s="98" t="s">
        <v>40</v>
      </c>
      <c r="O939" s="98" t="s">
        <v>732</v>
      </c>
      <c r="P939" s="98"/>
      <c r="Q939" s="98" t="s">
        <v>92</v>
      </c>
      <c r="R939" s="98" t="s">
        <v>544</v>
      </c>
      <c r="S939" s="98" t="s">
        <v>545</v>
      </c>
      <c r="T939" s="98"/>
      <c r="U939" s="98"/>
      <c r="V939" s="98" t="s">
        <v>1628</v>
      </c>
      <c r="W939" s="98" t="s">
        <v>1629</v>
      </c>
      <c r="X939" s="98"/>
      <c r="Y939" s="99">
        <v>43387.518796296295</v>
      </c>
      <c r="Z939" s="106" t="s">
        <v>548</v>
      </c>
      <c r="AA939" s="1" t="str">
        <f>IF(ISNA(VLOOKUP(C939,'Extract -prev'!C:I,6,0)),"Yes",IF(OR(VLOOKUP(C939,'Extract -prev'!C:I,6,0)="Closed",VLOOKUP(C939,'Extract -prev'!C:I,6,0)="Resolved"),"No","Yes"))</f>
        <v>No</v>
      </c>
      <c r="AB939" s="1" t="s">
        <v>548</v>
      </c>
    </row>
    <row r="940" spans="1:28" x14ac:dyDescent="0.25">
      <c r="A940" s="98" t="s">
        <v>676</v>
      </c>
      <c r="B940" s="98" t="s">
        <v>562</v>
      </c>
      <c r="C940" s="98" t="s">
        <v>1833</v>
      </c>
      <c r="D940" s="99">
        <v>43376.182986111111</v>
      </c>
      <c r="E940" s="99">
        <v>43377.494108796294</v>
      </c>
      <c r="F940" s="98" t="s">
        <v>833</v>
      </c>
      <c r="G940" s="98" t="s">
        <v>90</v>
      </c>
      <c r="H940" s="98" t="s">
        <v>573</v>
      </c>
      <c r="I940" s="98" t="s">
        <v>91</v>
      </c>
      <c r="J940" s="98" t="s">
        <v>1118</v>
      </c>
      <c r="K940" s="98" t="s">
        <v>1834</v>
      </c>
      <c r="L940" s="98" t="s">
        <v>2182</v>
      </c>
      <c r="M940" s="98" t="s">
        <v>793</v>
      </c>
      <c r="N940" s="98" t="s">
        <v>41</v>
      </c>
      <c r="O940" s="98" t="s">
        <v>1005</v>
      </c>
      <c r="P940" s="98"/>
      <c r="Q940" s="98" t="s">
        <v>92</v>
      </c>
      <c r="R940" s="98" t="s">
        <v>544</v>
      </c>
      <c r="S940" s="98" t="s">
        <v>545</v>
      </c>
      <c r="T940" s="98"/>
      <c r="U940" s="98"/>
      <c r="V940" s="98" t="s">
        <v>1628</v>
      </c>
      <c r="W940" s="98" t="s">
        <v>1629</v>
      </c>
      <c r="X940" s="98"/>
      <c r="Y940" s="99">
        <v>43388.507638888892</v>
      </c>
      <c r="Z940" s="106" t="s">
        <v>548</v>
      </c>
      <c r="AA940" s="1" t="str">
        <f>IF(ISNA(VLOOKUP(C940,'Extract -prev'!C:I,6,0)),"Yes",IF(OR(VLOOKUP(C940,'Extract -prev'!C:I,6,0)="Closed",VLOOKUP(C940,'Extract -prev'!C:I,6,0)="Resolved"),"No","Yes"))</f>
        <v>No</v>
      </c>
      <c r="AB940" s="1" t="s">
        <v>548</v>
      </c>
    </row>
    <row r="941" spans="1:28" x14ac:dyDescent="0.25">
      <c r="A941" s="98" t="s">
        <v>676</v>
      </c>
      <c r="B941" s="98" t="s">
        <v>562</v>
      </c>
      <c r="C941" s="98" t="s">
        <v>1835</v>
      </c>
      <c r="D941" s="99">
        <v>43376.129062499997</v>
      </c>
      <c r="E941" s="99">
        <v>43377.691643518519</v>
      </c>
      <c r="F941" s="98" t="s">
        <v>911</v>
      </c>
      <c r="G941" s="98" t="s">
        <v>90</v>
      </c>
      <c r="H941" s="98" t="s">
        <v>573</v>
      </c>
      <c r="I941" s="98" t="s">
        <v>91</v>
      </c>
      <c r="J941" s="98" t="s">
        <v>1118</v>
      </c>
      <c r="K941" s="98" t="s">
        <v>1836</v>
      </c>
      <c r="L941" s="98" t="s">
        <v>2183</v>
      </c>
      <c r="M941" s="98" t="s">
        <v>793</v>
      </c>
      <c r="N941" s="98" t="s">
        <v>40</v>
      </c>
      <c r="O941" s="98" t="s">
        <v>932</v>
      </c>
      <c r="P941" s="98"/>
      <c r="Q941" s="98" t="s">
        <v>92</v>
      </c>
      <c r="R941" s="98" t="s">
        <v>544</v>
      </c>
      <c r="S941" s="98" t="s">
        <v>545</v>
      </c>
      <c r="T941" s="98"/>
      <c r="U941" s="98"/>
      <c r="V941" s="98" t="s">
        <v>1633</v>
      </c>
      <c r="W941" s="98" t="s">
        <v>964</v>
      </c>
      <c r="X941" s="98"/>
      <c r="Y941" s="99">
        <v>43388.507465277777</v>
      </c>
      <c r="Z941" s="106" t="s">
        <v>548</v>
      </c>
      <c r="AA941" s="1" t="str">
        <f>IF(ISNA(VLOOKUP(C941,'Extract -prev'!C:I,6,0)),"Yes",IF(OR(VLOOKUP(C941,'Extract -prev'!C:I,6,0)="Closed",VLOOKUP(C941,'Extract -prev'!C:I,6,0)="Resolved"),"No","Yes"))</f>
        <v>No</v>
      </c>
      <c r="AB941" s="1" t="s">
        <v>548</v>
      </c>
    </row>
    <row r="942" spans="1:28" x14ac:dyDescent="0.25">
      <c r="A942" s="98" t="s">
        <v>676</v>
      </c>
      <c r="B942" s="98" t="s">
        <v>562</v>
      </c>
      <c r="C942" s="98" t="s">
        <v>1837</v>
      </c>
      <c r="D942" s="99">
        <v>43376.111921296295</v>
      </c>
      <c r="E942" s="99">
        <v>43392.577361111114</v>
      </c>
      <c r="F942" s="98" t="s">
        <v>1419</v>
      </c>
      <c r="G942" s="98" t="s">
        <v>90</v>
      </c>
      <c r="H942" s="98" t="s">
        <v>573</v>
      </c>
      <c r="I942" s="98" t="s">
        <v>91</v>
      </c>
      <c r="J942" s="98" t="s">
        <v>1118</v>
      </c>
      <c r="K942" s="98" t="s">
        <v>1838</v>
      </c>
      <c r="L942" s="98" t="s">
        <v>4259</v>
      </c>
      <c r="M942" s="98" t="s">
        <v>793</v>
      </c>
      <c r="N942" s="98" t="s">
        <v>929</v>
      </c>
      <c r="O942" s="98" t="s">
        <v>948</v>
      </c>
      <c r="P942" s="98"/>
      <c r="Q942" s="98" t="s">
        <v>92</v>
      </c>
      <c r="R942" s="98" t="s">
        <v>544</v>
      </c>
      <c r="S942" s="98" t="s">
        <v>545</v>
      </c>
      <c r="T942" s="98"/>
      <c r="U942" s="98"/>
      <c r="V942" s="98" t="s">
        <v>1307</v>
      </c>
      <c r="W942" s="98" t="s">
        <v>1308</v>
      </c>
      <c r="X942" s="98"/>
      <c r="Y942" s="99">
        <v>43403.483981481484</v>
      </c>
      <c r="Z942" s="106" t="s">
        <v>548</v>
      </c>
      <c r="AA942" s="1" t="str">
        <f>IF(ISNA(VLOOKUP(C942,'Extract -prev'!C:I,6,0)),"Yes",IF(OR(VLOOKUP(C942,'Extract -prev'!C:I,6,0)="Closed",VLOOKUP(C942,'Extract -prev'!C:I,6,0)="Resolved"),"No","Yes"))</f>
        <v>No</v>
      </c>
      <c r="AB942" s="1" t="s">
        <v>548</v>
      </c>
    </row>
    <row r="943" spans="1:28" x14ac:dyDescent="0.25">
      <c r="A943" s="98" t="s">
        <v>676</v>
      </c>
      <c r="B943" s="98" t="s">
        <v>562</v>
      </c>
      <c r="C943" s="98" t="s">
        <v>1839</v>
      </c>
      <c r="D943" s="99">
        <v>43376.135104166664</v>
      </c>
      <c r="E943" s="99">
        <v>43377.482685185183</v>
      </c>
      <c r="F943" s="98" t="s">
        <v>1440</v>
      </c>
      <c r="G943" s="98" t="s">
        <v>90</v>
      </c>
      <c r="H943" s="98" t="s">
        <v>573</v>
      </c>
      <c r="I943" s="98" t="s">
        <v>91</v>
      </c>
      <c r="J943" s="98" t="s">
        <v>1118</v>
      </c>
      <c r="K943" s="98" t="s">
        <v>1840</v>
      </c>
      <c r="L943" s="98" t="s">
        <v>2184</v>
      </c>
      <c r="M943" s="98"/>
      <c r="N943" s="98"/>
      <c r="O943" s="98"/>
      <c r="P943" s="98"/>
      <c r="Q943" s="98" t="s">
        <v>92</v>
      </c>
      <c r="R943" s="98" t="s">
        <v>544</v>
      </c>
      <c r="S943" s="98" t="s">
        <v>545</v>
      </c>
      <c r="T943" s="98"/>
      <c r="U943" s="98"/>
      <c r="V943" s="98" t="s">
        <v>1633</v>
      </c>
      <c r="W943" s="98" t="s">
        <v>964</v>
      </c>
      <c r="X943" s="98"/>
      <c r="Y943" s="99">
        <v>43388.508958333332</v>
      </c>
      <c r="Z943" s="106" t="s">
        <v>548</v>
      </c>
      <c r="AA943" s="1" t="str">
        <f>IF(ISNA(VLOOKUP(C943,'Extract -prev'!C:I,6,0)),"Yes",IF(OR(VLOOKUP(C943,'Extract -prev'!C:I,6,0)="Closed",VLOOKUP(C943,'Extract -prev'!C:I,6,0)="Resolved"),"No","Yes"))</f>
        <v>No</v>
      </c>
      <c r="AB943" s="1" t="s">
        <v>548</v>
      </c>
    </row>
    <row r="944" spans="1:28" x14ac:dyDescent="0.25">
      <c r="A944" s="98" t="s">
        <v>676</v>
      </c>
      <c r="B944" s="98" t="s">
        <v>562</v>
      </c>
      <c r="C944" s="98" t="s">
        <v>1637</v>
      </c>
      <c r="D944" s="99">
        <v>43376.106921296298</v>
      </c>
      <c r="E944" s="99">
        <v>43376.662222222221</v>
      </c>
      <c r="F944" s="98" t="s">
        <v>872</v>
      </c>
      <c r="G944" s="98" t="s">
        <v>90</v>
      </c>
      <c r="H944" s="98" t="s">
        <v>573</v>
      </c>
      <c r="I944" s="98" t="s">
        <v>91</v>
      </c>
      <c r="J944" s="98" t="s">
        <v>1118</v>
      </c>
      <c r="K944" s="98" t="s">
        <v>1638</v>
      </c>
      <c r="L944" s="98" t="s">
        <v>1639</v>
      </c>
      <c r="M944" s="98" t="s">
        <v>793</v>
      </c>
      <c r="N944" s="98" t="s">
        <v>1372</v>
      </c>
      <c r="O944" s="98" t="s">
        <v>932</v>
      </c>
      <c r="P944" s="98"/>
      <c r="Q944" s="98" t="s">
        <v>92</v>
      </c>
      <c r="R944" s="98" t="s">
        <v>544</v>
      </c>
      <c r="S944" s="98" t="s">
        <v>545</v>
      </c>
      <c r="T944" s="98"/>
      <c r="U944" s="98"/>
      <c r="V944" s="98" t="s">
        <v>1633</v>
      </c>
      <c r="W944" s="98" t="s">
        <v>964</v>
      </c>
      <c r="X944" s="98"/>
      <c r="Y944" s="99">
        <v>43387.520231481481</v>
      </c>
      <c r="Z944" s="106" t="s">
        <v>548</v>
      </c>
      <c r="AA944" s="1" t="str">
        <f>IF(ISNA(VLOOKUP(C944,'Extract -prev'!C:I,6,0)),"Yes",IF(OR(VLOOKUP(C944,'Extract -prev'!C:I,6,0)="Closed",VLOOKUP(C944,'Extract -prev'!C:I,6,0)="Resolved"),"No","Yes"))</f>
        <v>No</v>
      </c>
      <c r="AB944" s="1" t="s">
        <v>548</v>
      </c>
    </row>
    <row r="945" spans="1:28" x14ac:dyDescent="0.25">
      <c r="A945" s="98" t="s">
        <v>676</v>
      </c>
      <c r="B945" s="98" t="s">
        <v>562</v>
      </c>
      <c r="C945" s="98" t="s">
        <v>1841</v>
      </c>
      <c r="D945" s="99">
        <v>43376.106099537035</v>
      </c>
      <c r="E945" s="99">
        <v>43377.850891203707</v>
      </c>
      <c r="F945" s="98" t="s">
        <v>1493</v>
      </c>
      <c r="G945" s="98" t="s">
        <v>90</v>
      </c>
      <c r="H945" s="98" t="s">
        <v>573</v>
      </c>
      <c r="I945" s="98" t="s">
        <v>91</v>
      </c>
      <c r="J945" s="98" t="s">
        <v>1118</v>
      </c>
      <c r="K945" s="98" t="s">
        <v>1842</v>
      </c>
      <c r="L945" s="98" t="s">
        <v>2474</v>
      </c>
      <c r="M945" s="98" t="s">
        <v>793</v>
      </c>
      <c r="N945" s="98" t="s">
        <v>40</v>
      </c>
      <c r="O945" s="98" t="s">
        <v>932</v>
      </c>
      <c r="P945" s="98"/>
      <c r="Q945" s="98" t="s">
        <v>92</v>
      </c>
      <c r="R945" s="98" t="s">
        <v>544</v>
      </c>
      <c r="S945" s="98" t="s">
        <v>545</v>
      </c>
      <c r="T945" s="98"/>
      <c r="U945" s="98"/>
      <c r="V945" s="98" t="s">
        <v>1401</v>
      </c>
      <c r="W945" s="98" t="s">
        <v>1402</v>
      </c>
      <c r="X945" s="98"/>
      <c r="Y945" s="99">
        <v>43388.508877314816</v>
      </c>
      <c r="Z945" s="106" t="s">
        <v>548</v>
      </c>
      <c r="AA945" s="1" t="str">
        <f>IF(ISNA(VLOOKUP(C945,'Extract -prev'!C:I,6,0)),"Yes",IF(OR(VLOOKUP(C945,'Extract -prev'!C:I,6,0)="Closed",VLOOKUP(C945,'Extract -prev'!C:I,6,0)="Resolved"),"No","Yes"))</f>
        <v>No</v>
      </c>
      <c r="AB945" s="1" t="s">
        <v>548</v>
      </c>
    </row>
    <row r="946" spans="1:28" x14ac:dyDescent="0.25">
      <c r="A946" s="98" t="s">
        <v>676</v>
      </c>
      <c r="B946" s="98" t="s">
        <v>562</v>
      </c>
      <c r="C946" s="98" t="s">
        <v>1843</v>
      </c>
      <c r="D946" s="99">
        <v>43376.104247685187</v>
      </c>
      <c r="E946" s="99">
        <v>43377.629814814813</v>
      </c>
      <c r="F946" s="98" t="s">
        <v>916</v>
      </c>
      <c r="G946" s="98" t="s">
        <v>90</v>
      </c>
      <c r="H946" s="98" t="s">
        <v>573</v>
      </c>
      <c r="I946" s="98" t="s">
        <v>91</v>
      </c>
      <c r="J946" s="98" t="s">
        <v>1118</v>
      </c>
      <c r="K946" s="98" t="s">
        <v>1844</v>
      </c>
      <c r="L946" s="98" t="s">
        <v>2173</v>
      </c>
      <c r="M946" s="98" t="s">
        <v>793</v>
      </c>
      <c r="N946" s="98" t="s">
        <v>929</v>
      </c>
      <c r="O946" s="98" t="s">
        <v>940</v>
      </c>
      <c r="P946" s="98"/>
      <c r="Q946" s="98" t="s">
        <v>92</v>
      </c>
      <c r="R946" s="98" t="s">
        <v>544</v>
      </c>
      <c r="S946" s="98" t="s">
        <v>545</v>
      </c>
      <c r="T946" s="98"/>
      <c r="U946" s="98"/>
      <c r="V946" s="98" t="s">
        <v>1174</v>
      </c>
      <c r="W946" s="98" t="s">
        <v>1175</v>
      </c>
      <c r="X946" s="98"/>
      <c r="Y946" s="99">
        <v>43388.508796296293</v>
      </c>
      <c r="Z946" s="106" t="s">
        <v>548</v>
      </c>
      <c r="AA946" s="1" t="str">
        <f>IF(ISNA(VLOOKUP(C946,'Extract -prev'!C:I,6,0)),"Yes",IF(OR(VLOOKUP(C946,'Extract -prev'!C:I,6,0)="Closed",VLOOKUP(C946,'Extract -prev'!C:I,6,0)="Resolved"),"No","Yes"))</f>
        <v>No</v>
      </c>
      <c r="AB946" s="1" t="s">
        <v>548</v>
      </c>
    </row>
    <row r="947" spans="1:28" x14ac:dyDescent="0.25">
      <c r="A947" s="98" t="s">
        <v>676</v>
      </c>
      <c r="B947" s="98" t="s">
        <v>562</v>
      </c>
      <c r="C947" s="98" t="s">
        <v>1640</v>
      </c>
      <c r="D947" s="99">
        <v>43376.097141203703</v>
      </c>
      <c r="E947" s="99">
        <v>43376.56046296296</v>
      </c>
      <c r="F947" s="98" t="s">
        <v>843</v>
      </c>
      <c r="G947" s="98" t="s">
        <v>90</v>
      </c>
      <c r="H947" s="98" t="s">
        <v>573</v>
      </c>
      <c r="I947" s="98" t="s">
        <v>91</v>
      </c>
      <c r="J947" s="98" t="s">
        <v>1118</v>
      </c>
      <c r="K947" s="98" t="s">
        <v>1641</v>
      </c>
      <c r="L947" s="98" t="s">
        <v>1642</v>
      </c>
      <c r="M947" s="98" t="s">
        <v>793</v>
      </c>
      <c r="N947" s="98" t="s">
        <v>41</v>
      </c>
      <c r="O947" s="98" t="s">
        <v>934</v>
      </c>
      <c r="P947" s="98"/>
      <c r="Q947" s="98" t="s">
        <v>92</v>
      </c>
      <c r="R947" s="98" t="s">
        <v>544</v>
      </c>
      <c r="S947" s="98" t="s">
        <v>545</v>
      </c>
      <c r="T947" s="98"/>
      <c r="U947" s="98"/>
      <c r="V947" s="98" t="s">
        <v>1643</v>
      </c>
      <c r="W947" s="98" t="s">
        <v>1644</v>
      </c>
      <c r="X947" s="98"/>
      <c r="Y947" s="99">
        <v>43387.519999999997</v>
      </c>
      <c r="Z947" s="106" t="s">
        <v>548</v>
      </c>
      <c r="AA947" s="1" t="str">
        <f>IF(ISNA(VLOOKUP(C947,'Extract -prev'!C:I,6,0)),"Yes",IF(OR(VLOOKUP(C947,'Extract -prev'!C:I,6,0)="Closed",VLOOKUP(C947,'Extract -prev'!C:I,6,0)="Resolved"),"No","Yes"))</f>
        <v>No</v>
      </c>
      <c r="AB947" s="1" t="s">
        <v>548</v>
      </c>
    </row>
    <row r="948" spans="1:28" x14ac:dyDescent="0.25">
      <c r="A948" s="98" t="s">
        <v>676</v>
      </c>
      <c r="B948" s="98" t="s">
        <v>562</v>
      </c>
      <c r="C948" s="98" t="s">
        <v>1845</v>
      </c>
      <c r="D948" s="99">
        <v>43376.205023148148</v>
      </c>
      <c r="E948" s="99">
        <v>43377.619050925925</v>
      </c>
      <c r="F948" s="98" t="s">
        <v>1196</v>
      </c>
      <c r="G948" s="98" t="s">
        <v>90</v>
      </c>
      <c r="H948" s="98" t="s">
        <v>573</v>
      </c>
      <c r="I948" s="98" t="s">
        <v>91</v>
      </c>
      <c r="J948" s="98" t="s">
        <v>1118</v>
      </c>
      <c r="K948" s="98" t="s">
        <v>1846</v>
      </c>
      <c r="L948" s="98" t="s">
        <v>2164</v>
      </c>
      <c r="M948" s="98" t="s">
        <v>793</v>
      </c>
      <c r="N948" s="98" t="s">
        <v>41</v>
      </c>
      <c r="O948" s="98" t="s">
        <v>934</v>
      </c>
      <c r="P948" s="98"/>
      <c r="Q948" s="98" t="s">
        <v>92</v>
      </c>
      <c r="R948" s="98" t="s">
        <v>544</v>
      </c>
      <c r="S948" s="98" t="s">
        <v>545</v>
      </c>
      <c r="T948" s="98"/>
      <c r="U948" s="98"/>
      <c r="V948" s="98" t="s">
        <v>1628</v>
      </c>
      <c r="W948" s="98" t="s">
        <v>1629</v>
      </c>
      <c r="X948" s="98"/>
      <c r="Y948" s="99">
        <v>43388.509988425925</v>
      </c>
      <c r="Z948" s="106" t="s">
        <v>548</v>
      </c>
      <c r="AA948" s="1" t="str">
        <f>IF(ISNA(VLOOKUP(C948,'Extract -prev'!C:I,6,0)),"Yes",IF(OR(VLOOKUP(C948,'Extract -prev'!C:I,6,0)="Closed",VLOOKUP(C948,'Extract -prev'!C:I,6,0)="Resolved"),"No","Yes"))</f>
        <v>No</v>
      </c>
      <c r="AB948" s="1" t="s">
        <v>548</v>
      </c>
    </row>
    <row r="949" spans="1:28" x14ac:dyDescent="0.25">
      <c r="A949" s="98" t="s">
        <v>676</v>
      </c>
      <c r="B949" s="98" t="s">
        <v>562</v>
      </c>
      <c r="C949" s="98" t="s">
        <v>1645</v>
      </c>
      <c r="D949" s="99">
        <v>43376.174745370372</v>
      </c>
      <c r="E949" s="99">
        <v>43376.717453703706</v>
      </c>
      <c r="F949" s="98" t="s">
        <v>1192</v>
      </c>
      <c r="G949" s="98" t="s">
        <v>90</v>
      </c>
      <c r="H949" s="98" t="s">
        <v>573</v>
      </c>
      <c r="I949" s="98" t="s">
        <v>91</v>
      </c>
      <c r="J949" s="98" t="s">
        <v>1118</v>
      </c>
      <c r="K949" s="98" t="s">
        <v>1646</v>
      </c>
      <c r="L949" s="98" t="s">
        <v>1647</v>
      </c>
      <c r="M949" s="98" t="s">
        <v>793</v>
      </c>
      <c r="N949" s="98" t="s">
        <v>929</v>
      </c>
      <c r="O949" s="98" t="s">
        <v>940</v>
      </c>
      <c r="P949" s="98"/>
      <c r="Q949" s="98" t="s">
        <v>92</v>
      </c>
      <c r="R949" s="98" t="s">
        <v>544</v>
      </c>
      <c r="S949" s="98" t="s">
        <v>545</v>
      </c>
      <c r="T949" s="98"/>
      <c r="U949" s="98"/>
      <c r="V949" s="98" t="s">
        <v>1628</v>
      </c>
      <c r="W949" s="98" t="s">
        <v>1629</v>
      </c>
      <c r="X949" s="98"/>
      <c r="Y949" s="99">
        <v>43387.523009259261</v>
      </c>
      <c r="Z949" s="106" t="s">
        <v>548</v>
      </c>
      <c r="AA949" s="1" t="str">
        <f>IF(ISNA(VLOOKUP(C949,'Extract -prev'!C:I,6,0)),"Yes",IF(OR(VLOOKUP(C949,'Extract -prev'!C:I,6,0)="Closed",VLOOKUP(C949,'Extract -prev'!C:I,6,0)="Resolved"),"No","Yes"))</f>
        <v>No</v>
      </c>
      <c r="AB949" s="1" t="s">
        <v>548</v>
      </c>
    </row>
    <row r="950" spans="1:28" x14ac:dyDescent="0.25">
      <c r="A950" s="98" t="s">
        <v>676</v>
      </c>
      <c r="B950" s="98" t="s">
        <v>562</v>
      </c>
      <c r="C950" s="98" t="s">
        <v>1847</v>
      </c>
      <c r="D950" s="99">
        <v>43376.166944444441</v>
      </c>
      <c r="E950" s="99">
        <v>43376.805381944447</v>
      </c>
      <c r="F950" s="98" t="s">
        <v>933</v>
      </c>
      <c r="G950" s="98" t="s">
        <v>90</v>
      </c>
      <c r="H950" s="98" t="s">
        <v>573</v>
      </c>
      <c r="I950" s="98" t="s">
        <v>91</v>
      </c>
      <c r="J950" s="98" t="s">
        <v>1118</v>
      </c>
      <c r="K950" s="98" t="s">
        <v>1848</v>
      </c>
      <c r="L950" s="98" t="s">
        <v>2185</v>
      </c>
      <c r="M950" s="98" t="s">
        <v>793</v>
      </c>
      <c r="N950" s="98" t="s">
        <v>40</v>
      </c>
      <c r="O950" s="98" t="s">
        <v>932</v>
      </c>
      <c r="P950" s="98"/>
      <c r="Q950" s="98" t="s">
        <v>92</v>
      </c>
      <c r="R950" s="98" t="s">
        <v>544</v>
      </c>
      <c r="S950" s="98" t="s">
        <v>545</v>
      </c>
      <c r="T950" s="98"/>
      <c r="U950" s="98"/>
      <c r="V950" s="98" t="s">
        <v>1628</v>
      </c>
      <c r="W950" s="98" t="s">
        <v>1629</v>
      </c>
      <c r="X950" s="98"/>
      <c r="Y950" s="99">
        <v>43387.522939814815</v>
      </c>
      <c r="Z950" s="106" t="s">
        <v>548</v>
      </c>
      <c r="AA950" s="1" t="str">
        <f>IF(ISNA(VLOOKUP(C950,'Extract -prev'!C:I,6,0)),"Yes",IF(OR(VLOOKUP(C950,'Extract -prev'!C:I,6,0)="Closed",VLOOKUP(C950,'Extract -prev'!C:I,6,0)="Resolved"),"No","Yes"))</f>
        <v>No</v>
      </c>
      <c r="AB950" s="1" t="s">
        <v>548</v>
      </c>
    </row>
    <row r="951" spans="1:28" x14ac:dyDescent="0.25">
      <c r="A951" s="98" t="s">
        <v>676</v>
      </c>
      <c r="B951" s="98" t="s">
        <v>562</v>
      </c>
      <c r="C951" s="98" t="s">
        <v>1648</v>
      </c>
      <c r="D951" s="99">
        <v>43376.162581018521</v>
      </c>
      <c r="E951" s="99">
        <v>43376.647719907407</v>
      </c>
      <c r="F951" s="98" t="s">
        <v>833</v>
      </c>
      <c r="G951" s="98" t="s">
        <v>90</v>
      </c>
      <c r="H951" s="98" t="s">
        <v>573</v>
      </c>
      <c r="I951" s="98" t="s">
        <v>91</v>
      </c>
      <c r="J951" s="98" t="s">
        <v>1118</v>
      </c>
      <c r="K951" s="98" t="s">
        <v>1649</v>
      </c>
      <c r="L951" s="98" t="s">
        <v>1650</v>
      </c>
      <c r="M951" s="98" t="s">
        <v>793</v>
      </c>
      <c r="N951" s="98" t="s">
        <v>41</v>
      </c>
      <c r="O951" s="98" t="s">
        <v>928</v>
      </c>
      <c r="P951" s="98"/>
      <c r="Q951" s="98" t="s">
        <v>92</v>
      </c>
      <c r="R951" s="98" t="s">
        <v>544</v>
      </c>
      <c r="S951" s="98" t="s">
        <v>545</v>
      </c>
      <c r="T951" s="98"/>
      <c r="U951" s="98"/>
      <c r="V951" s="98" t="s">
        <v>1628</v>
      </c>
      <c r="W951" s="98" t="s">
        <v>1629</v>
      </c>
      <c r="X951" s="98"/>
      <c r="Y951" s="99">
        <v>43387.522858796299</v>
      </c>
      <c r="Z951" s="106" t="s">
        <v>548</v>
      </c>
      <c r="AA951" s="1" t="str">
        <f>IF(ISNA(VLOOKUP(C951,'Extract -prev'!C:I,6,0)),"Yes",IF(OR(VLOOKUP(C951,'Extract -prev'!C:I,6,0)="Closed",VLOOKUP(C951,'Extract -prev'!C:I,6,0)="Resolved"),"No","Yes"))</f>
        <v>No</v>
      </c>
      <c r="AB951" s="1" t="s">
        <v>548</v>
      </c>
    </row>
    <row r="952" spans="1:28" x14ac:dyDescent="0.25">
      <c r="A952" s="98" t="s">
        <v>676</v>
      </c>
      <c r="B952" s="98" t="s">
        <v>562</v>
      </c>
      <c r="C952" s="98" t="s">
        <v>1849</v>
      </c>
      <c r="D952" s="99">
        <v>43376.123564814814</v>
      </c>
      <c r="E952" s="99">
        <v>43377.693449074075</v>
      </c>
      <c r="F952" s="98" t="s">
        <v>911</v>
      </c>
      <c r="G952" s="98" t="s">
        <v>90</v>
      </c>
      <c r="H952" s="98" t="s">
        <v>573</v>
      </c>
      <c r="I952" s="98" t="s">
        <v>91</v>
      </c>
      <c r="J952" s="98" t="s">
        <v>1118</v>
      </c>
      <c r="K952" s="98" t="s">
        <v>1850</v>
      </c>
      <c r="L952" s="98" t="s">
        <v>2183</v>
      </c>
      <c r="M952" s="98" t="s">
        <v>793</v>
      </c>
      <c r="N952" s="98" t="s">
        <v>40</v>
      </c>
      <c r="O952" s="98" t="s">
        <v>932</v>
      </c>
      <c r="P952" s="98"/>
      <c r="Q952" s="98" t="s">
        <v>92</v>
      </c>
      <c r="R952" s="98" t="s">
        <v>544</v>
      </c>
      <c r="S952" s="98" t="s">
        <v>545</v>
      </c>
      <c r="T952" s="98"/>
      <c r="U952" s="98"/>
      <c r="V952" s="98" t="s">
        <v>1643</v>
      </c>
      <c r="W952" s="98" t="s">
        <v>1644</v>
      </c>
      <c r="X952" s="98"/>
      <c r="Y952" s="99">
        <v>43388.50644675926</v>
      </c>
      <c r="Z952" s="106" t="s">
        <v>548</v>
      </c>
      <c r="AA952" s="1" t="str">
        <f>IF(ISNA(VLOOKUP(C952,'Extract -prev'!C:I,6,0)),"Yes",IF(OR(VLOOKUP(C952,'Extract -prev'!C:I,6,0)="Closed",VLOOKUP(C952,'Extract -prev'!C:I,6,0)="Resolved"),"No","Yes"))</f>
        <v>No</v>
      </c>
      <c r="AB952" s="1" t="s">
        <v>548</v>
      </c>
    </row>
    <row r="953" spans="1:28" x14ac:dyDescent="0.25">
      <c r="A953" s="98" t="s">
        <v>676</v>
      </c>
      <c r="B953" s="98" t="s">
        <v>562</v>
      </c>
      <c r="C953" s="98" t="s">
        <v>1851</v>
      </c>
      <c r="D953" s="99">
        <v>43376.112951388888</v>
      </c>
      <c r="E953" s="99">
        <v>43377.486076388886</v>
      </c>
      <c r="F953" s="98" t="s">
        <v>1440</v>
      </c>
      <c r="G953" s="98" t="s">
        <v>90</v>
      </c>
      <c r="H953" s="98" t="s">
        <v>573</v>
      </c>
      <c r="I953" s="98" t="s">
        <v>91</v>
      </c>
      <c r="J953" s="98" t="s">
        <v>1118</v>
      </c>
      <c r="K953" s="98" t="s">
        <v>1852</v>
      </c>
      <c r="L953" s="98" t="s">
        <v>2186</v>
      </c>
      <c r="M953" s="98"/>
      <c r="N953" s="98"/>
      <c r="O953" s="98"/>
      <c r="P953" s="98"/>
      <c r="Q953" s="98" t="s">
        <v>92</v>
      </c>
      <c r="R953" s="98" t="s">
        <v>544</v>
      </c>
      <c r="S953" s="98" t="s">
        <v>545</v>
      </c>
      <c r="T953" s="98"/>
      <c r="U953" s="98"/>
      <c r="V953" s="98" t="s">
        <v>1633</v>
      </c>
      <c r="W953" s="98" t="s">
        <v>964</v>
      </c>
      <c r="X953" s="98"/>
      <c r="Y953" s="99">
        <v>43388.506296296298</v>
      </c>
      <c r="Z953" s="106" t="s">
        <v>548</v>
      </c>
      <c r="AA953" s="1" t="str">
        <f>IF(ISNA(VLOOKUP(C953,'Extract -prev'!C:I,6,0)),"Yes",IF(OR(VLOOKUP(C953,'Extract -prev'!C:I,6,0)="Closed",VLOOKUP(C953,'Extract -prev'!C:I,6,0)="Resolved"),"No","Yes"))</f>
        <v>No</v>
      </c>
      <c r="AB953" s="1" t="s">
        <v>548</v>
      </c>
    </row>
    <row r="954" spans="1:28" x14ac:dyDescent="0.25">
      <c r="A954" s="98" t="s">
        <v>676</v>
      </c>
      <c r="B954" s="98" t="s">
        <v>562</v>
      </c>
      <c r="C954" s="98" t="s">
        <v>1651</v>
      </c>
      <c r="D954" s="99">
        <v>43376.111886574072</v>
      </c>
      <c r="E954" s="99">
        <v>43376.667233796295</v>
      </c>
      <c r="F954" s="98" t="s">
        <v>872</v>
      </c>
      <c r="G954" s="98" t="s">
        <v>90</v>
      </c>
      <c r="H954" s="98" t="s">
        <v>573</v>
      </c>
      <c r="I954" s="98" t="s">
        <v>91</v>
      </c>
      <c r="J954" s="98" t="s">
        <v>1118</v>
      </c>
      <c r="K954" s="98" t="s">
        <v>1652</v>
      </c>
      <c r="L954" s="98" t="s">
        <v>1653</v>
      </c>
      <c r="M954" s="98" t="s">
        <v>793</v>
      </c>
      <c r="N954" s="98" t="s">
        <v>1372</v>
      </c>
      <c r="O954" s="98" t="s">
        <v>932</v>
      </c>
      <c r="P954" s="98"/>
      <c r="Q954" s="98" t="s">
        <v>92</v>
      </c>
      <c r="R954" s="98" t="s">
        <v>544</v>
      </c>
      <c r="S954" s="98" t="s">
        <v>545</v>
      </c>
      <c r="T954" s="98"/>
      <c r="U954" s="98"/>
      <c r="V954" s="98" t="s">
        <v>1643</v>
      </c>
      <c r="W954" s="98" t="s">
        <v>1644</v>
      </c>
      <c r="X954" s="98"/>
      <c r="Y954" s="99">
        <v>43387.516944444447</v>
      </c>
      <c r="Z954" s="106" t="s">
        <v>548</v>
      </c>
      <c r="AA954" s="1" t="str">
        <f>IF(ISNA(VLOOKUP(C954,'Extract -prev'!C:I,6,0)),"Yes",IF(OR(VLOOKUP(C954,'Extract -prev'!C:I,6,0)="Closed",VLOOKUP(C954,'Extract -prev'!C:I,6,0)="Resolved"),"No","Yes"))</f>
        <v>No</v>
      </c>
      <c r="AB954" s="1" t="s">
        <v>548</v>
      </c>
    </row>
    <row r="955" spans="1:28" x14ac:dyDescent="0.25">
      <c r="A955" s="98" t="s">
        <v>676</v>
      </c>
      <c r="B955" s="98" t="s">
        <v>562</v>
      </c>
      <c r="C955" s="98" t="s">
        <v>1853</v>
      </c>
      <c r="D955" s="99">
        <v>43376.101527777777</v>
      </c>
      <c r="E955" s="99">
        <v>43377.853067129632</v>
      </c>
      <c r="F955" s="98" t="s">
        <v>1493</v>
      </c>
      <c r="G955" s="98" t="s">
        <v>90</v>
      </c>
      <c r="H955" s="98" t="s">
        <v>573</v>
      </c>
      <c r="I955" s="98" t="s">
        <v>91</v>
      </c>
      <c r="J955" s="98" t="s">
        <v>1118</v>
      </c>
      <c r="K955" s="98" t="s">
        <v>1854</v>
      </c>
      <c r="L955" s="98" t="s">
        <v>2475</v>
      </c>
      <c r="M955" s="98" t="s">
        <v>793</v>
      </c>
      <c r="N955" s="98" t="s">
        <v>40</v>
      </c>
      <c r="O955" s="98" t="s">
        <v>932</v>
      </c>
      <c r="P955" s="98"/>
      <c r="Q955" s="98" t="s">
        <v>92</v>
      </c>
      <c r="R955" s="98" t="s">
        <v>544</v>
      </c>
      <c r="S955" s="98" t="s">
        <v>545</v>
      </c>
      <c r="T955" s="98"/>
      <c r="U955" s="98"/>
      <c r="V955" s="98" t="s">
        <v>1633</v>
      </c>
      <c r="W955" s="98" t="s">
        <v>964</v>
      </c>
      <c r="X955" s="98"/>
      <c r="Y955" s="99">
        <v>43388.506215277775</v>
      </c>
      <c r="Z955" s="106" t="s">
        <v>548</v>
      </c>
      <c r="AA955" s="1" t="str">
        <f>IF(ISNA(VLOOKUP(C955,'Extract -prev'!C:I,6,0)),"Yes",IF(OR(VLOOKUP(C955,'Extract -prev'!C:I,6,0)="Closed",VLOOKUP(C955,'Extract -prev'!C:I,6,0)="Resolved"),"No","Yes"))</f>
        <v>No</v>
      </c>
      <c r="AB955" s="1" t="s">
        <v>548</v>
      </c>
    </row>
    <row r="956" spans="1:28" x14ac:dyDescent="0.25">
      <c r="A956" s="98" t="s">
        <v>676</v>
      </c>
      <c r="B956" s="98" t="s">
        <v>562</v>
      </c>
      <c r="C956" s="98" t="s">
        <v>1855</v>
      </c>
      <c r="D956" s="99">
        <v>43376.10125</v>
      </c>
      <c r="E956" s="99">
        <v>43377.635636574072</v>
      </c>
      <c r="F956" s="98" t="s">
        <v>916</v>
      </c>
      <c r="G956" s="98" t="s">
        <v>90</v>
      </c>
      <c r="H956" s="98" t="s">
        <v>573</v>
      </c>
      <c r="I956" s="98" t="s">
        <v>91</v>
      </c>
      <c r="J956" s="98" t="s">
        <v>1118</v>
      </c>
      <c r="K956" s="98" t="s">
        <v>1856</v>
      </c>
      <c r="L956" s="98" t="s">
        <v>2173</v>
      </c>
      <c r="M956" s="98" t="s">
        <v>793</v>
      </c>
      <c r="N956" s="98" t="s">
        <v>929</v>
      </c>
      <c r="O956" s="98" t="s">
        <v>939</v>
      </c>
      <c r="P956" s="98"/>
      <c r="Q956" s="98" t="s">
        <v>92</v>
      </c>
      <c r="R956" s="98" t="s">
        <v>544</v>
      </c>
      <c r="S956" s="98" t="s">
        <v>545</v>
      </c>
      <c r="T956" s="98"/>
      <c r="U956" s="98"/>
      <c r="V956" s="98" t="s">
        <v>1174</v>
      </c>
      <c r="W956" s="98" t="s">
        <v>1175</v>
      </c>
      <c r="X956" s="98"/>
      <c r="Y956" s="99">
        <v>43388.50613425926</v>
      </c>
      <c r="Z956" s="106" t="s">
        <v>548</v>
      </c>
      <c r="AA956" s="1" t="str">
        <f>IF(ISNA(VLOOKUP(C956,'Extract -prev'!C:I,6,0)),"Yes",IF(OR(VLOOKUP(C956,'Extract -prev'!C:I,6,0)="Closed",VLOOKUP(C956,'Extract -prev'!C:I,6,0)="Resolved"),"No","Yes"))</f>
        <v>No</v>
      </c>
      <c r="AB956" s="1" t="s">
        <v>548</v>
      </c>
    </row>
    <row r="957" spans="1:28" x14ac:dyDescent="0.25">
      <c r="A957" s="98" t="s">
        <v>676</v>
      </c>
      <c r="B957" s="98" t="s">
        <v>562</v>
      </c>
      <c r="C957" s="98" t="s">
        <v>1654</v>
      </c>
      <c r="D957" s="99">
        <v>43376.090810185182</v>
      </c>
      <c r="E957" s="99">
        <v>43376.566678240742</v>
      </c>
      <c r="F957" s="98" t="s">
        <v>843</v>
      </c>
      <c r="G957" s="98" t="s">
        <v>90</v>
      </c>
      <c r="H957" s="98" t="s">
        <v>573</v>
      </c>
      <c r="I957" s="98" t="s">
        <v>91</v>
      </c>
      <c r="J957" s="98" t="s">
        <v>1118</v>
      </c>
      <c r="K957" s="98" t="s">
        <v>1655</v>
      </c>
      <c r="L957" s="98" t="s">
        <v>1656</v>
      </c>
      <c r="M957" s="98" t="s">
        <v>793</v>
      </c>
      <c r="N957" s="98" t="s">
        <v>40</v>
      </c>
      <c r="O957" s="98" t="s">
        <v>1093</v>
      </c>
      <c r="P957" s="98"/>
      <c r="Q957" s="98" t="s">
        <v>92</v>
      </c>
      <c r="R957" s="98" t="s">
        <v>544</v>
      </c>
      <c r="S957" s="98" t="s">
        <v>545</v>
      </c>
      <c r="T957" s="98"/>
      <c r="U957" s="98"/>
      <c r="V957" s="98" t="s">
        <v>1643</v>
      </c>
      <c r="W957" s="98" t="s">
        <v>1644</v>
      </c>
      <c r="X957" s="98"/>
      <c r="Y957" s="99">
        <v>43387.516724537039</v>
      </c>
      <c r="Z957" s="106" t="s">
        <v>548</v>
      </c>
      <c r="AA957" s="1" t="str">
        <f>IF(ISNA(VLOOKUP(C957,'Extract -prev'!C:I,6,0)),"Yes",IF(OR(VLOOKUP(C957,'Extract -prev'!C:I,6,0)="Closed",VLOOKUP(C957,'Extract -prev'!C:I,6,0)="Resolved"),"No","Yes"))</f>
        <v>No</v>
      </c>
      <c r="AB957" s="1" t="s">
        <v>548</v>
      </c>
    </row>
    <row r="958" spans="1:28" x14ac:dyDescent="0.25">
      <c r="A958" s="98" t="s">
        <v>676</v>
      </c>
      <c r="B958" s="98" t="s">
        <v>562</v>
      </c>
      <c r="C958" s="98" t="s">
        <v>1857</v>
      </c>
      <c r="D958" s="99">
        <v>43376.090266203704</v>
      </c>
      <c r="E958" s="99">
        <v>43377.739768518521</v>
      </c>
      <c r="F958" s="98" t="s">
        <v>1100</v>
      </c>
      <c r="G958" s="98" t="s">
        <v>90</v>
      </c>
      <c r="H958" s="98" t="s">
        <v>573</v>
      </c>
      <c r="I958" s="98" t="s">
        <v>91</v>
      </c>
      <c r="J958" s="98" t="s">
        <v>1118</v>
      </c>
      <c r="K958" s="98" t="s">
        <v>1858</v>
      </c>
      <c r="L958" s="98" t="s">
        <v>1356</v>
      </c>
      <c r="M958" s="98" t="s">
        <v>793</v>
      </c>
      <c r="N958" s="98" t="s">
        <v>40</v>
      </c>
      <c r="O958" s="98" t="s">
        <v>1093</v>
      </c>
      <c r="P958" s="98"/>
      <c r="Q958" s="98" t="s">
        <v>92</v>
      </c>
      <c r="R958" s="98" t="s">
        <v>544</v>
      </c>
      <c r="S958" s="98" t="s">
        <v>545</v>
      </c>
      <c r="T958" s="98"/>
      <c r="U958" s="98"/>
      <c r="V958" s="98" t="s">
        <v>1633</v>
      </c>
      <c r="W958" s="98" t="s">
        <v>964</v>
      </c>
      <c r="X958" s="98"/>
      <c r="Y958" s="99">
        <v>43388.506053240744</v>
      </c>
      <c r="Z958" s="106" t="s">
        <v>548</v>
      </c>
      <c r="AA958" s="1" t="str">
        <f>IF(ISNA(VLOOKUP(C958,'Extract -prev'!C:I,6,0)),"Yes",IF(OR(VLOOKUP(C958,'Extract -prev'!C:I,6,0)="Closed",VLOOKUP(C958,'Extract -prev'!C:I,6,0)="Resolved"),"No","Yes"))</f>
        <v>No</v>
      </c>
      <c r="AB958" s="1" t="s">
        <v>548</v>
      </c>
    </row>
    <row r="959" spans="1:28" x14ac:dyDescent="0.25">
      <c r="A959" s="98" t="s">
        <v>676</v>
      </c>
      <c r="B959" s="98" t="s">
        <v>562</v>
      </c>
      <c r="C959" s="98" t="s">
        <v>1859</v>
      </c>
      <c r="D959" s="99">
        <v>43376.081921296296</v>
      </c>
      <c r="E959" s="99">
        <v>43376.781145833331</v>
      </c>
      <c r="F959" s="98" t="s">
        <v>1196</v>
      </c>
      <c r="G959" s="98" t="s">
        <v>90</v>
      </c>
      <c r="H959" s="98" t="s">
        <v>573</v>
      </c>
      <c r="I959" s="98" t="s">
        <v>91</v>
      </c>
      <c r="J959" s="98" t="s">
        <v>1118</v>
      </c>
      <c r="K959" s="98" t="s">
        <v>1860</v>
      </c>
      <c r="L959" s="98" t="s">
        <v>2187</v>
      </c>
      <c r="M959" s="98" t="s">
        <v>793</v>
      </c>
      <c r="N959" s="98" t="s">
        <v>41</v>
      </c>
      <c r="O959" s="98" t="s">
        <v>1104</v>
      </c>
      <c r="P959" s="98"/>
      <c r="Q959" s="98" t="s">
        <v>92</v>
      </c>
      <c r="R959" s="98" t="s">
        <v>544</v>
      </c>
      <c r="S959" s="98" t="s">
        <v>545</v>
      </c>
      <c r="T959" s="98"/>
      <c r="U959" s="98"/>
      <c r="V959" s="98" t="s">
        <v>966</v>
      </c>
      <c r="W959" s="98" t="s">
        <v>967</v>
      </c>
      <c r="X959" s="98"/>
      <c r="Y959" s="99">
        <v>43387.516423611109</v>
      </c>
      <c r="Z959" s="106" t="s">
        <v>548</v>
      </c>
      <c r="AA959" s="1" t="str">
        <f>IF(ISNA(VLOOKUP(C959,'Extract -prev'!C:I,6,0)),"Yes",IF(OR(VLOOKUP(C959,'Extract -prev'!C:I,6,0)="Closed",VLOOKUP(C959,'Extract -prev'!C:I,6,0)="Resolved"),"No","Yes"))</f>
        <v>No</v>
      </c>
      <c r="AB959" s="1" t="s">
        <v>548</v>
      </c>
    </row>
    <row r="960" spans="1:28" x14ac:dyDescent="0.25">
      <c r="A960" s="98" t="s">
        <v>676</v>
      </c>
      <c r="B960" s="98" t="s">
        <v>562</v>
      </c>
      <c r="C960" s="98" t="s">
        <v>1861</v>
      </c>
      <c r="D960" s="99">
        <v>43376.079409722224</v>
      </c>
      <c r="E960" s="99">
        <v>43377.629004629627</v>
      </c>
      <c r="F960" s="98" t="s">
        <v>1192</v>
      </c>
      <c r="G960" s="98" t="s">
        <v>90</v>
      </c>
      <c r="H960" s="98" t="s">
        <v>573</v>
      </c>
      <c r="I960" s="98" t="s">
        <v>91</v>
      </c>
      <c r="J960" s="98" t="s">
        <v>1118</v>
      </c>
      <c r="K960" s="98" t="s">
        <v>1862</v>
      </c>
      <c r="L960" s="98" t="s">
        <v>2188</v>
      </c>
      <c r="M960" s="98" t="s">
        <v>793</v>
      </c>
      <c r="N960" s="98" t="s">
        <v>41</v>
      </c>
      <c r="O960" s="98" t="s">
        <v>1115</v>
      </c>
      <c r="P960" s="98"/>
      <c r="Q960" s="98" t="s">
        <v>92</v>
      </c>
      <c r="R960" s="98" t="s">
        <v>544</v>
      </c>
      <c r="S960" s="98" t="s">
        <v>545</v>
      </c>
      <c r="T960" s="98"/>
      <c r="U960" s="98"/>
      <c r="V960" s="98" t="s">
        <v>1633</v>
      </c>
      <c r="W960" s="98" t="s">
        <v>964</v>
      </c>
      <c r="X960" s="98"/>
      <c r="Y960" s="99">
        <v>43388.508576388886</v>
      </c>
      <c r="Z960" s="106" t="s">
        <v>548</v>
      </c>
      <c r="AA960" s="1" t="str">
        <f>IF(ISNA(VLOOKUP(C960,'Extract -prev'!C:I,6,0)),"Yes",IF(OR(VLOOKUP(C960,'Extract -prev'!C:I,6,0)="Closed",VLOOKUP(C960,'Extract -prev'!C:I,6,0)="Resolved"),"No","Yes"))</f>
        <v>No</v>
      </c>
      <c r="AB960" s="1" t="s">
        <v>548</v>
      </c>
    </row>
    <row r="961" spans="1:28" x14ac:dyDescent="0.25">
      <c r="A961" s="98" t="s">
        <v>676</v>
      </c>
      <c r="B961" s="98" t="s">
        <v>562</v>
      </c>
      <c r="C961" s="98" t="s">
        <v>1863</v>
      </c>
      <c r="D961" s="99">
        <v>43376.067118055558</v>
      </c>
      <c r="E961" s="99">
        <v>43376.806921296295</v>
      </c>
      <c r="F961" s="98" t="s">
        <v>933</v>
      </c>
      <c r="G961" s="98" t="s">
        <v>90</v>
      </c>
      <c r="H961" s="98" t="s">
        <v>573</v>
      </c>
      <c r="I961" s="98" t="s">
        <v>91</v>
      </c>
      <c r="J961" s="98" t="s">
        <v>1118</v>
      </c>
      <c r="K961" s="98" t="s">
        <v>1864</v>
      </c>
      <c r="L961" s="98" t="s">
        <v>2189</v>
      </c>
      <c r="M961" s="98" t="s">
        <v>793</v>
      </c>
      <c r="N961" s="98" t="s">
        <v>40</v>
      </c>
      <c r="O961" s="98" t="s">
        <v>932</v>
      </c>
      <c r="P961" s="98"/>
      <c r="Q961" s="98" t="s">
        <v>92</v>
      </c>
      <c r="R961" s="98" t="s">
        <v>544</v>
      </c>
      <c r="S961" s="98" t="s">
        <v>545</v>
      </c>
      <c r="T961" s="98"/>
      <c r="U961" s="98"/>
      <c r="V961" s="98" t="s">
        <v>1633</v>
      </c>
      <c r="W961" s="98" t="s">
        <v>964</v>
      </c>
      <c r="X961" s="98"/>
      <c r="Y961" s="99">
        <v>43387.515196759261</v>
      </c>
      <c r="Z961" s="106" t="s">
        <v>548</v>
      </c>
      <c r="AA961" s="1" t="str">
        <f>IF(ISNA(VLOOKUP(C961,'Extract -prev'!C:I,6,0)),"Yes",IF(OR(VLOOKUP(C961,'Extract -prev'!C:I,6,0)="Closed",VLOOKUP(C961,'Extract -prev'!C:I,6,0)="Resolved"),"No","Yes"))</f>
        <v>No</v>
      </c>
      <c r="AB961" s="1" t="s">
        <v>548</v>
      </c>
    </row>
    <row r="962" spans="1:28" x14ac:dyDescent="0.25">
      <c r="A962" s="98" t="s">
        <v>676</v>
      </c>
      <c r="B962" s="98" t="s">
        <v>562</v>
      </c>
      <c r="C962" s="98" t="s">
        <v>1865</v>
      </c>
      <c r="D962" s="99">
        <v>43376.066145833334</v>
      </c>
      <c r="E962" s="99">
        <v>43377.80263888889</v>
      </c>
      <c r="F962" s="98" t="s">
        <v>833</v>
      </c>
      <c r="G962" s="98" t="s">
        <v>90</v>
      </c>
      <c r="H962" s="98" t="s">
        <v>573</v>
      </c>
      <c r="I962" s="98" t="s">
        <v>91</v>
      </c>
      <c r="J962" s="98" t="s">
        <v>1118</v>
      </c>
      <c r="K962" s="98" t="s">
        <v>1866</v>
      </c>
      <c r="L962" s="98" t="s">
        <v>1723</v>
      </c>
      <c r="M962" s="98" t="s">
        <v>793</v>
      </c>
      <c r="N962" s="98" t="s">
        <v>40</v>
      </c>
      <c r="O962" s="98" t="s">
        <v>1093</v>
      </c>
      <c r="P962" s="98"/>
      <c r="Q962" s="98" t="s">
        <v>92</v>
      </c>
      <c r="R962" s="98" t="s">
        <v>544</v>
      </c>
      <c r="S962" s="98" t="s">
        <v>545</v>
      </c>
      <c r="T962" s="98"/>
      <c r="U962" s="98"/>
      <c r="V962" s="98" t="s">
        <v>1174</v>
      </c>
      <c r="W962" s="98" t="s">
        <v>1175</v>
      </c>
      <c r="X962" s="98"/>
      <c r="Y962" s="99">
        <v>43388.505578703705</v>
      </c>
      <c r="Z962" s="106" t="s">
        <v>548</v>
      </c>
      <c r="AA962" s="1" t="str">
        <f>IF(ISNA(VLOOKUP(C962,'Extract -prev'!C:I,6,0)),"Yes",IF(OR(VLOOKUP(C962,'Extract -prev'!C:I,6,0)="Closed",VLOOKUP(C962,'Extract -prev'!C:I,6,0)="Resolved"),"No","Yes"))</f>
        <v>No</v>
      </c>
      <c r="AB962" s="1" t="s">
        <v>548</v>
      </c>
    </row>
    <row r="963" spans="1:28" x14ac:dyDescent="0.25">
      <c r="A963" s="98" t="s">
        <v>676</v>
      </c>
      <c r="B963" s="98" t="s">
        <v>562</v>
      </c>
      <c r="C963" s="98" t="s">
        <v>1867</v>
      </c>
      <c r="D963" s="99">
        <v>43376.05740740741</v>
      </c>
      <c r="E963" s="99">
        <v>43377.810891203706</v>
      </c>
      <c r="F963" s="98" t="s">
        <v>916</v>
      </c>
      <c r="G963" s="98" t="s">
        <v>90</v>
      </c>
      <c r="H963" s="98" t="s">
        <v>573</v>
      </c>
      <c r="I963" s="98" t="s">
        <v>91</v>
      </c>
      <c r="J963" s="98" t="s">
        <v>1118</v>
      </c>
      <c r="K963" s="98" t="s">
        <v>1868</v>
      </c>
      <c r="L963" s="98" t="s">
        <v>2190</v>
      </c>
      <c r="M963" s="98" t="s">
        <v>793</v>
      </c>
      <c r="N963" s="98" t="s">
        <v>929</v>
      </c>
      <c r="O963" s="98" t="s">
        <v>940</v>
      </c>
      <c r="P963" s="98"/>
      <c r="Q963" s="98" t="s">
        <v>92</v>
      </c>
      <c r="R963" s="98" t="s">
        <v>544</v>
      </c>
      <c r="S963" s="98" t="s">
        <v>545</v>
      </c>
      <c r="T963" s="98"/>
      <c r="U963" s="98"/>
      <c r="V963" s="98" t="s">
        <v>1633</v>
      </c>
      <c r="W963" s="98" t="s">
        <v>964</v>
      </c>
      <c r="X963" s="98"/>
      <c r="Y963" s="99">
        <v>43388.505358796298</v>
      </c>
      <c r="Z963" s="106" t="s">
        <v>548</v>
      </c>
      <c r="AA963" s="1" t="str">
        <f>IF(ISNA(VLOOKUP(C963,'Extract -prev'!C:I,6,0)),"Yes",IF(OR(VLOOKUP(C963,'Extract -prev'!C:I,6,0)="Closed",VLOOKUP(C963,'Extract -prev'!C:I,6,0)="Resolved"),"No","Yes"))</f>
        <v>No</v>
      </c>
      <c r="AB963" s="1" t="s">
        <v>548</v>
      </c>
    </row>
    <row r="964" spans="1:28" x14ac:dyDescent="0.25">
      <c r="A964" s="98" t="s">
        <v>676</v>
      </c>
      <c r="B964" s="98" t="s">
        <v>562</v>
      </c>
      <c r="C964" s="98" t="s">
        <v>1657</v>
      </c>
      <c r="D964" s="99">
        <v>43376.052615740744</v>
      </c>
      <c r="E964" s="99">
        <v>43376.670682870368</v>
      </c>
      <c r="F964" s="98" t="s">
        <v>872</v>
      </c>
      <c r="G964" s="98" t="s">
        <v>90</v>
      </c>
      <c r="H964" s="98" t="s">
        <v>573</v>
      </c>
      <c r="I964" s="98" t="s">
        <v>91</v>
      </c>
      <c r="J964" s="98" t="s">
        <v>1118</v>
      </c>
      <c r="K964" s="98" t="s">
        <v>1658</v>
      </c>
      <c r="L964" s="98" t="s">
        <v>1659</v>
      </c>
      <c r="M964" s="98" t="s">
        <v>793</v>
      </c>
      <c r="N964" s="98" t="s">
        <v>1372</v>
      </c>
      <c r="O964" s="98" t="s">
        <v>932</v>
      </c>
      <c r="P964" s="98"/>
      <c r="Q964" s="98" t="s">
        <v>92</v>
      </c>
      <c r="R964" s="98" t="s">
        <v>544</v>
      </c>
      <c r="S964" s="98" t="s">
        <v>545</v>
      </c>
      <c r="T964" s="98"/>
      <c r="U964" s="98"/>
      <c r="V964" s="98" t="s">
        <v>1660</v>
      </c>
      <c r="W964" s="98" t="s">
        <v>800</v>
      </c>
      <c r="X964" s="98"/>
      <c r="Y964" s="99">
        <v>43387.514988425923</v>
      </c>
      <c r="Z964" s="106" t="s">
        <v>548</v>
      </c>
      <c r="AA964" s="1" t="str">
        <f>IF(ISNA(VLOOKUP(C964,'Extract -prev'!C:I,6,0)),"Yes",IF(OR(VLOOKUP(C964,'Extract -prev'!C:I,6,0)="Closed",VLOOKUP(C964,'Extract -prev'!C:I,6,0)="Resolved"),"No","Yes"))</f>
        <v>No</v>
      </c>
      <c r="AB964" s="1" t="s">
        <v>548</v>
      </c>
    </row>
    <row r="965" spans="1:28" x14ac:dyDescent="0.25">
      <c r="A965" s="98" t="s">
        <v>676</v>
      </c>
      <c r="B965" s="98" t="s">
        <v>562</v>
      </c>
      <c r="C965" s="98" t="s">
        <v>1871</v>
      </c>
      <c r="D965" s="99">
        <v>43376.049155092594</v>
      </c>
      <c r="E965" s="99">
        <v>43377.867152777777</v>
      </c>
      <c r="F965" s="98" t="s">
        <v>1493</v>
      </c>
      <c r="G965" s="98" t="s">
        <v>90</v>
      </c>
      <c r="H965" s="98" t="s">
        <v>573</v>
      </c>
      <c r="I965" s="98" t="s">
        <v>91</v>
      </c>
      <c r="J965" s="98" t="s">
        <v>1118</v>
      </c>
      <c r="K965" s="98" t="s">
        <v>1872</v>
      </c>
      <c r="L965" s="98" t="s">
        <v>2476</v>
      </c>
      <c r="M965" s="98" t="s">
        <v>793</v>
      </c>
      <c r="N965" s="98" t="s">
        <v>40</v>
      </c>
      <c r="O965" s="98" t="s">
        <v>602</v>
      </c>
      <c r="P965" s="98"/>
      <c r="Q965" s="98" t="s">
        <v>92</v>
      </c>
      <c r="R965" s="98" t="s">
        <v>544</v>
      </c>
      <c r="S965" s="98" t="s">
        <v>545</v>
      </c>
      <c r="T965" s="98"/>
      <c r="U965" s="98"/>
      <c r="V965" s="98" t="s">
        <v>1254</v>
      </c>
      <c r="W965" s="98" t="s">
        <v>1255</v>
      </c>
      <c r="X965" s="98"/>
      <c r="Y965" s="99">
        <v>43388.505289351851</v>
      </c>
      <c r="Z965" s="106" t="s">
        <v>548</v>
      </c>
      <c r="AA965" s="1" t="str">
        <f>IF(ISNA(VLOOKUP(C965,'Extract -prev'!C:I,6,0)),"Yes",IF(OR(VLOOKUP(C965,'Extract -prev'!C:I,6,0)="Closed",VLOOKUP(C965,'Extract -prev'!C:I,6,0)="Resolved"),"No","Yes"))</f>
        <v>No</v>
      </c>
      <c r="AB965" s="1" t="s">
        <v>548</v>
      </c>
    </row>
    <row r="966" spans="1:28" x14ac:dyDescent="0.25">
      <c r="A966" s="98" t="s">
        <v>676</v>
      </c>
      <c r="B966" s="98" t="s">
        <v>562</v>
      </c>
      <c r="C966" s="98" t="s">
        <v>1873</v>
      </c>
      <c r="D966" s="99">
        <v>43376.047083333331</v>
      </c>
      <c r="E966" s="99">
        <v>43377.637094907404</v>
      </c>
      <c r="F966" s="98" t="s">
        <v>916</v>
      </c>
      <c r="G966" s="98" t="s">
        <v>90</v>
      </c>
      <c r="H966" s="98" t="s">
        <v>573</v>
      </c>
      <c r="I966" s="98" t="s">
        <v>91</v>
      </c>
      <c r="J966" s="98" t="s">
        <v>1118</v>
      </c>
      <c r="K966" s="98" t="s">
        <v>1874</v>
      </c>
      <c r="L966" s="98" t="s">
        <v>2190</v>
      </c>
      <c r="M966" s="98" t="s">
        <v>793</v>
      </c>
      <c r="N966" s="98" t="s">
        <v>929</v>
      </c>
      <c r="O966" s="98" t="s">
        <v>940</v>
      </c>
      <c r="P966" s="98"/>
      <c r="Q966" s="98" t="s">
        <v>92</v>
      </c>
      <c r="R966" s="98" t="s">
        <v>544</v>
      </c>
      <c r="S966" s="98" t="s">
        <v>545</v>
      </c>
      <c r="T966" s="98"/>
      <c r="U966" s="98"/>
      <c r="V966" s="98" t="s">
        <v>1633</v>
      </c>
      <c r="W966" s="98" t="s">
        <v>964</v>
      </c>
      <c r="X966" s="98"/>
      <c r="Y966" s="99">
        <v>43388.505219907405</v>
      </c>
      <c r="Z966" s="106" t="s">
        <v>548</v>
      </c>
      <c r="AA966" s="1" t="str">
        <f>IF(ISNA(VLOOKUP(C966,'Extract -prev'!C:I,6,0)),"Yes",IF(OR(VLOOKUP(C966,'Extract -prev'!C:I,6,0)="Closed",VLOOKUP(C966,'Extract -prev'!C:I,6,0)="Resolved"),"No","Yes"))</f>
        <v>No</v>
      </c>
      <c r="AB966" s="1" t="s">
        <v>548</v>
      </c>
    </row>
    <row r="967" spans="1:28" x14ac:dyDescent="0.25">
      <c r="A967" s="98" t="s">
        <v>676</v>
      </c>
      <c r="B967" s="98" t="s">
        <v>562</v>
      </c>
      <c r="C967" s="98" t="s">
        <v>1661</v>
      </c>
      <c r="D967" s="99">
        <v>43376.046527777777</v>
      </c>
      <c r="E967" s="99">
        <v>43376.572210648148</v>
      </c>
      <c r="F967" s="98" t="s">
        <v>843</v>
      </c>
      <c r="G967" s="98" t="s">
        <v>90</v>
      </c>
      <c r="H967" s="98" t="s">
        <v>573</v>
      </c>
      <c r="I967" s="98" t="s">
        <v>91</v>
      </c>
      <c r="J967" s="98" t="s">
        <v>1118</v>
      </c>
      <c r="K967" s="98" t="s">
        <v>1662</v>
      </c>
      <c r="L967" s="98" t="s">
        <v>1663</v>
      </c>
      <c r="M967" s="98" t="s">
        <v>793</v>
      </c>
      <c r="N967" s="98" t="s">
        <v>40</v>
      </c>
      <c r="O967" s="98" t="s">
        <v>1093</v>
      </c>
      <c r="P967" s="98"/>
      <c r="Q967" s="98" t="s">
        <v>92</v>
      </c>
      <c r="R967" s="98" t="s">
        <v>544</v>
      </c>
      <c r="S967" s="98" t="s">
        <v>545</v>
      </c>
      <c r="T967" s="98"/>
      <c r="U967" s="98"/>
      <c r="V967" s="98" t="s">
        <v>1174</v>
      </c>
      <c r="W967" s="98" t="s">
        <v>1175</v>
      </c>
      <c r="X967" s="98"/>
      <c r="Y967" s="99">
        <v>43387.514687499999</v>
      </c>
      <c r="Z967" s="106" t="s">
        <v>548</v>
      </c>
      <c r="AA967" s="1" t="str">
        <f>IF(ISNA(VLOOKUP(C967,'Extract -prev'!C:I,6,0)),"Yes",IF(OR(VLOOKUP(C967,'Extract -prev'!C:I,6,0)="Closed",VLOOKUP(C967,'Extract -prev'!C:I,6,0)="Resolved"),"No","Yes"))</f>
        <v>No</v>
      </c>
      <c r="AB967" s="1" t="s">
        <v>548</v>
      </c>
    </row>
    <row r="968" spans="1:28" x14ac:dyDescent="0.25">
      <c r="A968" s="98" t="s">
        <v>676</v>
      </c>
      <c r="B968" s="98" t="s">
        <v>562</v>
      </c>
      <c r="C968" s="98" t="s">
        <v>1875</v>
      </c>
      <c r="D968" s="99">
        <v>43376.061608796299</v>
      </c>
      <c r="E968" s="99">
        <v>43377.731990740744</v>
      </c>
      <c r="F968" s="98" t="s">
        <v>1100</v>
      </c>
      <c r="G968" s="98" t="s">
        <v>90</v>
      </c>
      <c r="H968" s="98" t="s">
        <v>573</v>
      </c>
      <c r="I968" s="98" t="s">
        <v>91</v>
      </c>
      <c r="J968" s="98" t="s">
        <v>1118</v>
      </c>
      <c r="K968" s="98" t="s">
        <v>1876</v>
      </c>
      <c r="L968" s="98" t="s">
        <v>1356</v>
      </c>
      <c r="M968" s="98" t="s">
        <v>793</v>
      </c>
      <c r="N968" s="98" t="s">
        <v>40</v>
      </c>
      <c r="O968" s="98" t="s">
        <v>1093</v>
      </c>
      <c r="P968" s="98"/>
      <c r="Q968" s="98" t="s">
        <v>92</v>
      </c>
      <c r="R968" s="98" t="s">
        <v>544</v>
      </c>
      <c r="S968" s="98" t="s">
        <v>545</v>
      </c>
      <c r="T968" s="98"/>
      <c r="U968" s="98"/>
      <c r="V968" s="98" t="s">
        <v>1174</v>
      </c>
      <c r="W968" s="98" t="s">
        <v>1175</v>
      </c>
      <c r="X968" s="98"/>
      <c r="Y968" s="99">
        <v>43388.505879629629</v>
      </c>
      <c r="Z968" s="106" t="s">
        <v>548</v>
      </c>
      <c r="AA968" s="1" t="str">
        <f>IF(ISNA(VLOOKUP(C968,'Extract -prev'!C:I,6,0)),"Yes",IF(OR(VLOOKUP(C968,'Extract -prev'!C:I,6,0)="Closed",VLOOKUP(C968,'Extract -prev'!C:I,6,0)="Resolved"),"No","Yes"))</f>
        <v>No</v>
      </c>
      <c r="AB968" s="1" t="s">
        <v>548</v>
      </c>
    </row>
    <row r="969" spans="1:28" x14ac:dyDescent="0.25">
      <c r="A969" s="98" t="s">
        <v>676</v>
      </c>
      <c r="B969" s="98" t="s">
        <v>562</v>
      </c>
      <c r="C969" s="98" t="s">
        <v>1877</v>
      </c>
      <c r="D969" s="99">
        <v>43376.061203703706</v>
      </c>
      <c r="E969" s="99">
        <v>43376.784791666665</v>
      </c>
      <c r="F969" s="98" t="s">
        <v>1196</v>
      </c>
      <c r="G969" s="98" t="s">
        <v>90</v>
      </c>
      <c r="H969" s="98" t="s">
        <v>573</v>
      </c>
      <c r="I969" s="98" t="s">
        <v>91</v>
      </c>
      <c r="J969" s="98" t="s">
        <v>1118</v>
      </c>
      <c r="K969" s="98" t="s">
        <v>1878</v>
      </c>
      <c r="L969" s="98" t="s">
        <v>2191</v>
      </c>
      <c r="M969" s="98" t="s">
        <v>793</v>
      </c>
      <c r="N969" s="98" t="s">
        <v>40</v>
      </c>
      <c r="O969" s="98" t="s">
        <v>932</v>
      </c>
      <c r="P969" s="98"/>
      <c r="Q969" s="98" t="s">
        <v>92</v>
      </c>
      <c r="R969" s="98" t="s">
        <v>544</v>
      </c>
      <c r="S969" s="98" t="s">
        <v>545</v>
      </c>
      <c r="T969" s="98"/>
      <c r="U969" s="98"/>
      <c r="V969" s="98" t="s">
        <v>1643</v>
      </c>
      <c r="W969" s="98" t="s">
        <v>1644</v>
      </c>
      <c r="X969" s="98"/>
      <c r="Y969" s="99">
        <v>43387.516342592593</v>
      </c>
      <c r="Z969" s="106" t="s">
        <v>548</v>
      </c>
      <c r="AA969" s="1" t="str">
        <f>IF(ISNA(VLOOKUP(C969,'Extract -prev'!C:I,6,0)),"Yes",IF(OR(VLOOKUP(C969,'Extract -prev'!C:I,6,0)="Closed",VLOOKUP(C969,'Extract -prev'!C:I,6,0)="Resolved"),"No","Yes"))</f>
        <v>No</v>
      </c>
      <c r="AB969" s="1" t="s">
        <v>548</v>
      </c>
    </row>
    <row r="970" spans="1:28" x14ac:dyDescent="0.25">
      <c r="A970" s="98" t="s">
        <v>676</v>
      </c>
      <c r="B970" s="98" t="s">
        <v>562</v>
      </c>
      <c r="C970" s="98" t="s">
        <v>1879</v>
      </c>
      <c r="D970" s="99">
        <v>43376.048402777778</v>
      </c>
      <c r="E970" s="99">
        <v>43377.661111111112</v>
      </c>
      <c r="F970" s="98" t="s">
        <v>1192</v>
      </c>
      <c r="G970" s="98" t="s">
        <v>90</v>
      </c>
      <c r="H970" s="98" t="s">
        <v>573</v>
      </c>
      <c r="I970" s="98" t="s">
        <v>91</v>
      </c>
      <c r="J970" s="98" t="s">
        <v>1118</v>
      </c>
      <c r="K970" s="98" t="s">
        <v>1880</v>
      </c>
      <c r="L970" s="98" t="s">
        <v>2192</v>
      </c>
      <c r="M970" s="98" t="s">
        <v>793</v>
      </c>
      <c r="N970" s="98" t="s">
        <v>929</v>
      </c>
      <c r="O970" s="98" t="s">
        <v>948</v>
      </c>
      <c r="P970" s="98"/>
      <c r="Q970" s="98" t="s">
        <v>92</v>
      </c>
      <c r="R970" s="98" t="s">
        <v>544</v>
      </c>
      <c r="S970" s="98" t="s">
        <v>545</v>
      </c>
      <c r="T970" s="98"/>
      <c r="U970" s="98"/>
      <c r="V970" s="98" t="s">
        <v>1300</v>
      </c>
      <c r="W970" s="98" t="s">
        <v>1301</v>
      </c>
      <c r="X970" s="98"/>
      <c r="Y970" s="99">
        <v>43388.505798611113</v>
      </c>
      <c r="Z970" s="106" t="s">
        <v>548</v>
      </c>
      <c r="AA970" s="1" t="str">
        <f>IF(ISNA(VLOOKUP(C970,'Extract -prev'!C:I,6,0)),"Yes",IF(OR(VLOOKUP(C970,'Extract -prev'!C:I,6,0)="Closed",VLOOKUP(C970,'Extract -prev'!C:I,6,0)="Resolved"),"No","Yes"))</f>
        <v>No</v>
      </c>
      <c r="AB970" s="1" t="s">
        <v>548</v>
      </c>
    </row>
    <row r="971" spans="1:28" x14ac:dyDescent="0.25">
      <c r="A971" s="98" t="s">
        <v>676</v>
      </c>
      <c r="B971" s="98" t="s">
        <v>562</v>
      </c>
      <c r="C971" s="98" t="s">
        <v>1881</v>
      </c>
      <c r="D971" s="99">
        <v>43376.046342592592</v>
      </c>
      <c r="E971" s="99">
        <v>43376.808703703704</v>
      </c>
      <c r="F971" s="98" t="s">
        <v>933</v>
      </c>
      <c r="G971" s="98" t="s">
        <v>90</v>
      </c>
      <c r="H971" s="98" t="s">
        <v>573</v>
      </c>
      <c r="I971" s="98" t="s">
        <v>91</v>
      </c>
      <c r="J971" s="98" t="s">
        <v>1118</v>
      </c>
      <c r="K971" s="98" t="s">
        <v>1882</v>
      </c>
      <c r="L971" s="98" t="s">
        <v>2193</v>
      </c>
      <c r="M971" s="98" t="s">
        <v>793</v>
      </c>
      <c r="N971" s="98" t="s">
        <v>40</v>
      </c>
      <c r="O971" s="98" t="s">
        <v>732</v>
      </c>
      <c r="P971" s="98"/>
      <c r="Q971" s="98" t="s">
        <v>92</v>
      </c>
      <c r="R971" s="98" t="s">
        <v>544</v>
      </c>
      <c r="S971" s="98" t="s">
        <v>545</v>
      </c>
      <c r="T971" s="98"/>
      <c r="U971" s="98"/>
      <c r="V971" s="98" t="s">
        <v>1254</v>
      </c>
      <c r="W971" s="98" t="s">
        <v>1255</v>
      </c>
      <c r="X971" s="98"/>
      <c r="Y971" s="99">
        <v>43387.515879629631</v>
      </c>
      <c r="Z971" s="106" t="s">
        <v>548</v>
      </c>
      <c r="AA971" s="1" t="str">
        <f>IF(ISNA(VLOOKUP(C971,'Extract -prev'!C:I,6,0)),"Yes",IF(OR(VLOOKUP(C971,'Extract -prev'!C:I,6,0)="Closed",VLOOKUP(C971,'Extract -prev'!C:I,6,0)="Resolved"),"No","Yes"))</f>
        <v>No</v>
      </c>
      <c r="AB971" s="1" t="s">
        <v>548</v>
      </c>
    </row>
    <row r="972" spans="1:28" x14ac:dyDescent="0.25">
      <c r="A972" s="98" t="s">
        <v>676</v>
      </c>
      <c r="B972" s="98" t="s">
        <v>562</v>
      </c>
      <c r="C972" s="98" t="s">
        <v>1883</v>
      </c>
      <c r="D972" s="99">
        <v>43376.03396990741</v>
      </c>
      <c r="E972" s="99">
        <v>43382.622349537036</v>
      </c>
      <c r="F972" s="98" t="s">
        <v>833</v>
      </c>
      <c r="G972" s="98" t="s">
        <v>90</v>
      </c>
      <c r="H972" s="98" t="s">
        <v>573</v>
      </c>
      <c r="I972" s="98" t="s">
        <v>91</v>
      </c>
      <c r="J972" s="98" t="s">
        <v>1118</v>
      </c>
      <c r="K972" s="98" t="s">
        <v>1884</v>
      </c>
      <c r="L972" s="98" t="s">
        <v>2908</v>
      </c>
      <c r="M972" s="98" t="s">
        <v>793</v>
      </c>
      <c r="N972" s="98" t="s">
        <v>40</v>
      </c>
      <c r="O972" s="98" t="s">
        <v>1093</v>
      </c>
      <c r="P972" s="98"/>
      <c r="Q972" s="98" t="s">
        <v>92</v>
      </c>
      <c r="R972" s="98" t="s">
        <v>544</v>
      </c>
      <c r="S972" s="98" t="s">
        <v>545</v>
      </c>
      <c r="T972" s="98"/>
      <c r="U972" s="98"/>
      <c r="V972" s="98" t="s">
        <v>1254</v>
      </c>
      <c r="W972" s="98" t="s">
        <v>1255</v>
      </c>
      <c r="X972" s="98"/>
      <c r="Y972" s="99">
        <v>43393.492361111108</v>
      </c>
      <c r="Z972" s="106" t="s">
        <v>548</v>
      </c>
      <c r="AA972" s="1" t="str">
        <f>IF(ISNA(VLOOKUP(C972,'Extract -prev'!C:I,6,0)),"Yes",IF(OR(VLOOKUP(C972,'Extract -prev'!C:I,6,0)="Closed",VLOOKUP(C972,'Extract -prev'!C:I,6,0)="Resolved"),"No","Yes"))</f>
        <v>No</v>
      </c>
      <c r="AB972" s="1" t="s">
        <v>548</v>
      </c>
    </row>
    <row r="973" spans="1:28" x14ac:dyDescent="0.25">
      <c r="A973" s="98" t="s">
        <v>676</v>
      </c>
      <c r="B973" s="98" t="s">
        <v>562</v>
      </c>
      <c r="C973" s="98" t="s">
        <v>1885</v>
      </c>
      <c r="D973" s="99">
        <v>43376.0315162037</v>
      </c>
      <c r="E973" s="99">
        <v>43377.695185185185</v>
      </c>
      <c r="F973" s="98" t="s">
        <v>911</v>
      </c>
      <c r="G973" s="98" t="s">
        <v>90</v>
      </c>
      <c r="H973" s="98" t="s">
        <v>573</v>
      </c>
      <c r="I973" s="98" t="s">
        <v>91</v>
      </c>
      <c r="J973" s="98" t="s">
        <v>1118</v>
      </c>
      <c r="K973" s="98" t="s">
        <v>1886</v>
      </c>
      <c r="L973" s="98" t="s">
        <v>1492</v>
      </c>
      <c r="M973" s="98" t="s">
        <v>793</v>
      </c>
      <c r="N973" s="98" t="s">
        <v>40</v>
      </c>
      <c r="O973" s="98" t="s">
        <v>932</v>
      </c>
      <c r="P973" s="98"/>
      <c r="Q973" s="98" t="s">
        <v>92</v>
      </c>
      <c r="R973" s="98" t="s">
        <v>544</v>
      </c>
      <c r="S973" s="98" t="s">
        <v>545</v>
      </c>
      <c r="T973" s="98"/>
      <c r="U973" s="98"/>
      <c r="V973" s="98" t="s">
        <v>1313</v>
      </c>
      <c r="W973" s="98" t="s">
        <v>1314</v>
      </c>
      <c r="X973" s="98"/>
      <c r="Y973" s="99">
        <v>43388.505659722221</v>
      </c>
      <c r="Z973" s="106" t="s">
        <v>548</v>
      </c>
      <c r="AA973" s="1" t="str">
        <f>IF(ISNA(VLOOKUP(C973,'Extract -prev'!C:I,6,0)),"Yes",IF(OR(VLOOKUP(C973,'Extract -prev'!C:I,6,0)="Closed",VLOOKUP(C973,'Extract -prev'!C:I,6,0)="Resolved"),"No","Yes"))</f>
        <v>No</v>
      </c>
      <c r="AB973" s="1" t="s">
        <v>548</v>
      </c>
    </row>
    <row r="974" spans="1:28" x14ac:dyDescent="0.25">
      <c r="A974" s="98" t="s">
        <v>676</v>
      </c>
      <c r="B974" s="98" t="s">
        <v>562</v>
      </c>
      <c r="C974" s="98" t="s">
        <v>1887</v>
      </c>
      <c r="D974" s="99">
        <v>43376.097766203704</v>
      </c>
      <c r="E974" s="99">
        <v>43376.792962962965</v>
      </c>
      <c r="F974" s="98" t="s">
        <v>1419</v>
      </c>
      <c r="G974" s="98" t="s">
        <v>90</v>
      </c>
      <c r="H974" s="98" t="s">
        <v>573</v>
      </c>
      <c r="I974" s="98" t="s">
        <v>91</v>
      </c>
      <c r="J974" s="98" t="s">
        <v>1118</v>
      </c>
      <c r="K974" s="98" t="s">
        <v>1888</v>
      </c>
      <c r="L974" s="98" t="s">
        <v>2194</v>
      </c>
      <c r="M974" s="98" t="s">
        <v>793</v>
      </c>
      <c r="N974" s="98" t="s">
        <v>40</v>
      </c>
      <c r="O974" s="98" t="s">
        <v>932</v>
      </c>
      <c r="P974" s="98"/>
      <c r="Q974" s="98" t="s">
        <v>92</v>
      </c>
      <c r="R974" s="98" t="s">
        <v>544</v>
      </c>
      <c r="S974" s="98" t="s">
        <v>545</v>
      </c>
      <c r="T974" s="98"/>
      <c r="U974" s="98"/>
      <c r="V974" s="98" t="s">
        <v>1174</v>
      </c>
      <c r="W974" s="98" t="s">
        <v>1175</v>
      </c>
      <c r="X974" s="98"/>
      <c r="Y974" s="99">
        <v>43387.518576388888</v>
      </c>
      <c r="Z974" s="106" t="s">
        <v>548</v>
      </c>
      <c r="AA974" s="1" t="str">
        <f>IF(ISNA(VLOOKUP(C974,'Extract -prev'!C:I,6,0)),"Yes",IF(OR(VLOOKUP(C974,'Extract -prev'!C:I,6,0)="Closed",VLOOKUP(C974,'Extract -prev'!C:I,6,0)="Resolved"),"No","Yes"))</f>
        <v>No</v>
      </c>
      <c r="AB974" s="1" t="s">
        <v>548</v>
      </c>
    </row>
    <row r="975" spans="1:28" x14ac:dyDescent="0.25">
      <c r="A975" s="98" t="s">
        <v>676</v>
      </c>
      <c r="B975" s="98" t="s">
        <v>562</v>
      </c>
      <c r="C975" s="98" t="s">
        <v>1889</v>
      </c>
      <c r="D975" s="99">
        <v>43376.095960648148</v>
      </c>
      <c r="E975" s="99">
        <v>43377.491215277776</v>
      </c>
      <c r="F975" s="98" t="s">
        <v>1440</v>
      </c>
      <c r="G975" s="98" t="s">
        <v>90</v>
      </c>
      <c r="H975" s="98" t="s">
        <v>573</v>
      </c>
      <c r="I975" s="98" t="s">
        <v>91</v>
      </c>
      <c r="J975" s="98" t="s">
        <v>1118</v>
      </c>
      <c r="K975" s="98" t="s">
        <v>1890</v>
      </c>
      <c r="L975" s="98" t="s">
        <v>2195</v>
      </c>
      <c r="M975" s="98"/>
      <c r="N975" s="98"/>
      <c r="O975" s="98"/>
      <c r="P975" s="98"/>
      <c r="Q975" s="98" t="s">
        <v>92</v>
      </c>
      <c r="R975" s="98" t="s">
        <v>544</v>
      </c>
      <c r="S975" s="98" t="s">
        <v>545</v>
      </c>
      <c r="T975" s="98"/>
      <c r="U975" s="98"/>
      <c r="V975" s="98" t="s">
        <v>1633</v>
      </c>
      <c r="W975" s="98" t="s">
        <v>964</v>
      </c>
      <c r="X975" s="98"/>
      <c r="Y975" s="99">
        <v>43388.507152777776</v>
      </c>
      <c r="Z975" s="106" t="s">
        <v>548</v>
      </c>
      <c r="AA975" s="1" t="str">
        <f>IF(ISNA(VLOOKUP(C975,'Extract -prev'!C:I,6,0)),"Yes",IF(OR(VLOOKUP(C975,'Extract -prev'!C:I,6,0)="Closed",VLOOKUP(C975,'Extract -prev'!C:I,6,0)="Resolved"),"No","Yes"))</f>
        <v>No</v>
      </c>
      <c r="AB975" s="1" t="s">
        <v>548</v>
      </c>
    </row>
    <row r="976" spans="1:28" x14ac:dyDescent="0.25">
      <c r="A976" s="98" t="s">
        <v>676</v>
      </c>
      <c r="B976" s="98" t="s">
        <v>562</v>
      </c>
      <c r="C976" s="98" t="s">
        <v>1664</v>
      </c>
      <c r="D976" s="99">
        <v>43376.086261574077</v>
      </c>
      <c r="E976" s="99">
        <v>43376.598969907405</v>
      </c>
      <c r="F976" s="98" t="s">
        <v>872</v>
      </c>
      <c r="G976" s="98" t="s">
        <v>90</v>
      </c>
      <c r="H976" s="98" t="s">
        <v>573</v>
      </c>
      <c r="I976" s="98" t="s">
        <v>91</v>
      </c>
      <c r="J976" s="98" t="s">
        <v>1118</v>
      </c>
      <c r="K976" s="98" t="s">
        <v>1665</v>
      </c>
      <c r="L976" s="98" t="s">
        <v>1666</v>
      </c>
      <c r="M976" s="98" t="s">
        <v>793</v>
      </c>
      <c r="N976" s="98" t="s">
        <v>41</v>
      </c>
      <c r="O976" s="98" t="s">
        <v>1215</v>
      </c>
      <c r="P976" s="98"/>
      <c r="Q976" s="98" t="s">
        <v>92</v>
      </c>
      <c r="R976" s="98" t="s">
        <v>544</v>
      </c>
      <c r="S976" s="98" t="s">
        <v>545</v>
      </c>
      <c r="T976" s="98"/>
      <c r="U976" s="98"/>
      <c r="V976" s="98" t="s">
        <v>966</v>
      </c>
      <c r="W976" s="98" t="s">
        <v>967</v>
      </c>
      <c r="X976" s="98"/>
      <c r="Y976" s="99">
        <v>43387.518425925926</v>
      </c>
      <c r="Z976" s="106" t="s">
        <v>548</v>
      </c>
      <c r="AA976" s="1" t="str">
        <f>IF(ISNA(VLOOKUP(C976,'Extract -prev'!C:I,6,0)),"Yes",IF(OR(VLOOKUP(C976,'Extract -prev'!C:I,6,0)="Closed",VLOOKUP(C976,'Extract -prev'!C:I,6,0)="Resolved"),"No","Yes"))</f>
        <v>No</v>
      </c>
      <c r="AB976" s="1" t="s">
        <v>548</v>
      </c>
    </row>
    <row r="977" spans="1:28" x14ac:dyDescent="0.25">
      <c r="A977" s="98" t="s">
        <v>676</v>
      </c>
      <c r="B977" s="98" t="s">
        <v>562</v>
      </c>
      <c r="C977" s="98" t="s">
        <v>1891</v>
      </c>
      <c r="D977" s="99">
        <v>43376.073564814818</v>
      </c>
      <c r="E977" s="99">
        <v>43377.871481481481</v>
      </c>
      <c r="F977" s="98" t="s">
        <v>1493</v>
      </c>
      <c r="G977" s="98" t="s">
        <v>90</v>
      </c>
      <c r="H977" s="98" t="s">
        <v>573</v>
      </c>
      <c r="I977" s="98" t="s">
        <v>91</v>
      </c>
      <c r="J977" s="98" t="s">
        <v>1118</v>
      </c>
      <c r="K977" s="98" t="s">
        <v>1892</v>
      </c>
      <c r="L977" s="98" t="s">
        <v>2477</v>
      </c>
      <c r="M977" s="98" t="s">
        <v>793</v>
      </c>
      <c r="N977" s="98" t="s">
        <v>40</v>
      </c>
      <c r="O977" s="98" t="s">
        <v>932</v>
      </c>
      <c r="P977" s="98"/>
      <c r="Q977" s="98" t="s">
        <v>92</v>
      </c>
      <c r="R977" s="98" t="s">
        <v>544</v>
      </c>
      <c r="S977" s="98" t="s">
        <v>545</v>
      </c>
      <c r="T977" s="98"/>
      <c r="U977" s="98"/>
      <c r="V977" s="98" t="s">
        <v>1174</v>
      </c>
      <c r="W977" s="98" t="s">
        <v>1175</v>
      </c>
      <c r="X977" s="98"/>
      <c r="Y977" s="99">
        <v>43388.506921296299</v>
      </c>
      <c r="Z977" s="106" t="s">
        <v>548</v>
      </c>
      <c r="AA977" s="1" t="str">
        <f>IF(ISNA(VLOOKUP(C977,'Extract -prev'!C:I,6,0)),"Yes",IF(OR(VLOOKUP(C977,'Extract -prev'!C:I,6,0)="Closed",VLOOKUP(C977,'Extract -prev'!C:I,6,0)="Resolved"),"No","Yes"))</f>
        <v>No</v>
      </c>
      <c r="AB977" s="1" t="s">
        <v>548</v>
      </c>
    </row>
    <row r="978" spans="1:28" x14ac:dyDescent="0.25">
      <c r="A978" s="98" t="s">
        <v>676</v>
      </c>
      <c r="B978" s="98" t="s">
        <v>562</v>
      </c>
      <c r="C978" s="98" t="s">
        <v>1893</v>
      </c>
      <c r="D978" s="99">
        <v>43376.073287037034</v>
      </c>
      <c r="E978" s="99">
        <v>43376.840208333335</v>
      </c>
      <c r="F978" s="98" t="s">
        <v>916</v>
      </c>
      <c r="G978" s="98" t="s">
        <v>90</v>
      </c>
      <c r="H978" s="98" t="s">
        <v>573</v>
      </c>
      <c r="I978" s="98" t="s">
        <v>91</v>
      </c>
      <c r="J978" s="98" t="s">
        <v>1118</v>
      </c>
      <c r="K978" s="98" t="s">
        <v>1894</v>
      </c>
      <c r="L978" s="98" t="s">
        <v>2196</v>
      </c>
      <c r="M978" s="98" t="s">
        <v>793</v>
      </c>
      <c r="N978" s="98" t="s">
        <v>40</v>
      </c>
      <c r="O978" s="98" t="s">
        <v>2197</v>
      </c>
      <c r="P978" s="98"/>
      <c r="Q978" s="98" t="s">
        <v>92</v>
      </c>
      <c r="R978" s="98" t="s">
        <v>544</v>
      </c>
      <c r="S978" s="98" t="s">
        <v>545</v>
      </c>
      <c r="T978" s="98"/>
      <c r="U978" s="98"/>
      <c r="V978" s="98" t="s">
        <v>1401</v>
      </c>
      <c r="W978" s="98" t="s">
        <v>1402</v>
      </c>
      <c r="X978" s="98"/>
      <c r="Y978" s="99">
        <v>43387.517962962964</v>
      </c>
      <c r="Z978" s="106" t="s">
        <v>548</v>
      </c>
      <c r="AA978" s="1" t="str">
        <f>IF(ISNA(VLOOKUP(C978,'Extract -prev'!C:I,6,0)),"Yes",IF(OR(VLOOKUP(C978,'Extract -prev'!C:I,6,0)="Closed",VLOOKUP(C978,'Extract -prev'!C:I,6,0)="Resolved"),"No","Yes"))</f>
        <v>No</v>
      </c>
      <c r="AB978" s="1" t="s">
        <v>548</v>
      </c>
    </row>
    <row r="979" spans="1:28" x14ac:dyDescent="0.25">
      <c r="A979" s="98" t="s">
        <v>676</v>
      </c>
      <c r="B979" s="98" t="s">
        <v>562</v>
      </c>
      <c r="C979" s="98" t="s">
        <v>1667</v>
      </c>
      <c r="D979" s="99">
        <v>43376.070208333331</v>
      </c>
      <c r="E979" s="99">
        <v>43376.643217592595</v>
      </c>
      <c r="F979" s="98" t="s">
        <v>843</v>
      </c>
      <c r="G979" s="98" t="s">
        <v>90</v>
      </c>
      <c r="H979" s="98" t="s">
        <v>573</v>
      </c>
      <c r="I979" s="98" t="s">
        <v>91</v>
      </c>
      <c r="J979" s="98" t="s">
        <v>1118</v>
      </c>
      <c r="K979" s="98" t="s">
        <v>1668</v>
      </c>
      <c r="L979" s="98" t="s">
        <v>1669</v>
      </c>
      <c r="M979" s="98" t="s">
        <v>793</v>
      </c>
      <c r="N979" s="98" t="s">
        <v>40</v>
      </c>
      <c r="O979" s="98" t="s">
        <v>1093</v>
      </c>
      <c r="P979" s="98"/>
      <c r="Q979" s="98" t="s">
        <v>92</v>
      </c>
      <c r="R979" s="98" t="s">
        <v>544</v>
      </c>
      <c r="S979" s="98" t="s">
        <v>545</v>
      </c>
      <c r="T979" s="98"/>
      <c r="U979" s="98"/>
      <c r="V979" s="98" t="s">
        <v>1174</v>
      </c>
      <c r="W979" s="98" t="s">
        <v>1175</v>
      </c>
      <c r="X979" s="98"/>
      <c r="Y979" s="99">
        <v>43387.517893518518</v>
      </c>
      <c r="Z979" s="106" t="s">
        <v>548</v>
      </c>
      <c r="AA979" s="1" t="str">
        <f>IF(ISNA(VLOOKUP(C979,'Extract -prev'!C:I,6,0)),"Yes",IF(OR(VLOOKUP(C979,'Extract -prev'!C:I,6,0)="Closed",VLOOKUP(C979,'Extract -prev'!C:I,6,0)="Resolved"),"No","Yes"))</f>
        <v>No</v>
      </c>
      <c r="AB979" s="1" t="s">
        <v>548</v>
      </c>
    </row>
    <row r="980" spans="1:28" x14ac:dyDescent="0.25">
      <c r="A980" s="98" t="s">
        <v>676</v>
      </c>
      <c r="B980" s="98" t="s">
        <v>562</v>
      </c>
      <c r="C980" s="98" t="s">
        <v>1895</v>
      </c>
      <c r="D980" s="99">
        <v>43376.069884259261</v>
      </c>
      <c r="E980" s="99">
        <v>43377.735381944447</v>
      </c>
      <c r="F980" s="98" t="s">
        <v>1100</v>
      </c>
      <c r="G980" s="98" t="s">
        <v>90</v>
      </c>
      <c r="H980" s="98" t="s">
        <v>573</v>
      </c>
      <c r="I980" s="98" t="s">
        <v>91</v>
      </c>
      <c r="J980" s="98" t="s">
        <v>1118</v>
      </c>
      <c r="K980" s="98" t="s">
        <v>1896</v>
      </c>
      <c r="L980" s="98" t="s">
        <v>2198</v>
      </c>
      <c r="M980" s="98" t="s">
        <v>793</v>
      </c>
      <c r="N980" s="98" t="s">
        <v>929</v>
      </c>
      <c r="O980" s="98" t="s">
        <v>1242</v>
      </c>
      <c r="P980" s="98"/>
      <c r="Q980" s="98" t="s">
        <v>92</v>
      </c>
      <c r="R980" s="98" t="s">
        <v>544</v>
      </c>
      <c r="S980" s="98" t="s">
        <v>545</v>
      </c>
      <c r="T980" s="98"/>
      <c r="U980" s="98"/>
      <c r="V980" s="98" t="s">
        <v>1254</v>
      </c>
      <c r="W980" s="98" t="s">
        <v>1255</v>
      </c>
      <c r="X980" s="98"/>
      <c r="Y980" s="99">
        <v>43388.50675925926</v>
      </c>
      <c r="Z980" s="106" t="s">
        <v>548</v>
      </c>
      <c r="AA980" s="1" t="str">
        <f>IF(ISNA(VLOOKUP(C980,'Extract -prev'!C:I,6,0)),"Yes",IF(OR(VLOOKUP(C980,'Extract -prev'!C:I,6,0)="Closed",VLOOKUP(C980,'Extract -prev'!C:I,6,0)="Resolved"),"No","Yes"))</f>
        <v>No</v>
      </c>
      <c r="AB980" s="1" t="s">
        <v>548</v>
      </c>
    </row>
    <row r="981" spans="1:28" x14ac:dyDescent="0.25">
      <c r="A981" s="98" t="s">
        <v>676</v>
      </c>
      <c r="B981" s="98" t="s">
        <v>562</v>
      </c>
      <c r="C981" s="98" t="s">
        <v>1897</v>
      </c>
      <c r="D981" s="99">
        <v>43376.066793981481</v>
      </c>
      <c r="E981" s="99">
        <v>43376.786770833336</v>
      </c>
      <c r="F981" s="98" t="s">
        <v>1196</v>
      </c>
      <c r="G981" s="98" t="s">
        <v>90</v>
      </c>
      <c r="H981" s="98" t="s">
        <v>573</v>
      </c>
      <c r="I981" s="98" t="s">
        <v>91</v>
      </c>
      <c r="J981" s="98" t="s">
        <v>1118</v>
      </c>
      <c r="K981" s="98" t="s">
        <v>1898</v>
      </c>
      <c r="L981" s="98" t="s">
        <v>2199</v>
      </c>
      <c r="M981" s="98" t="s">
        <v>793</v>
      </c>
      <c r="N981" s="98" t="s">
        <v>40</v>
      </c>
      <c r="O981" s="98" t="s">
        <v>1179</v>
      </c>
      <c r="P981" s="98"/>
      <c r="Q981" s="98" t="s">
        <v>92</v>
      </c>
      <c r="R981" s="98" t="s">
        <v>544</v>
      </c>
      <c r="S981" s="98" t="s">
        <v>545</v>
      </c>
      <c r="T981" s="98"/>
      <c r="U981" s="98"/>
      <c r="V981" s="98" t="s">
        <v>1254</v>
      </c>
      <c r="W981" s="98" t="s">
        <v>1255</v>
      </c>
      <c r="X981" s="98"/>
      <c r="Y981" s="99">
        <v>43387.517824074072</v>
      </c>
      <c r="Z981" s="106" t="s">
        <v>548</v>
      </c>
      <c r="AA981" s="1" t="str">
        <f>IF(ISNA(VLOOKUP(C981,'Extract -prev'!C:I,6,0)),"Yes",IF(OR(VLOOKUP(C981,'Extract -prev'!C:I,6,0)="Closed",VLOOKUP(C981,'Extract -prev'!C:I,6,0)="Resolved"),"No","Yes"))</f>
        <v>No</v>
      </c>
      <c r="AB981" s="1" t="s">
        <v>548</v>
      </c>
    </row>
    <row r="982" spans="1:28" x14ac:dyDescent="0.25">
      <c r="A982" s="98" t="s">
        <v>676</v>
      </c>
      <c r="B982" s="98" t="s">
        <v>562</v>
      </c>
      <c r="C982" s="98" t="s">
        <v>1899</v>
      </c>
      <c r="D982" s="99">
        <v>43376.064583333333</v>
      </c>
      <c r="E982" s="99">
        <v>43377.668449074074</v>
      </c>
      <c r="F982" s="98" t="s">
        <v>1192</v>
      </c>
      <c r="G982" s="98" t="s">
        <v>90</v>
      </c>
      <c r="H982" s="98" t="s">
        <v>573</v>
      </c>
      <c r="I982" s="98" t="s">
        <v>91</v>
      </c>
      <c r="J982" s="98" t="s">
        <v>1118</v>
      </c>
      <c r="K982" s="98" t="s">
        <v>1900</v>
      </c>
      <c r="L982" s="98" t="s">
        <v>2200</v>
      </c>
      <c r="M982" s="98" t="s">
        <v>793</v>
      </c>
      <c r="N982" s="98" t="s">
        <v>41</v>
      </c>
      <c r="O982" s="98" t="s">
        <v>1005</v>
      </c>
      <c r="P982" s="98"/>
      <c r="Q982" s="98" t="s">
        <v>92</v>
      </c>
      <c r="R982" s="98" t="s">
        <v>544</v>
      </c>
      <c r="S982" s="98" t="s">
        <v>545</v>
      </c>
      <c r="T982" s="98"/>
      <c r="U982" s="98"/>
      <c r="V982" s="98" t="s">
        <v>1254</v>
      </c>
      <c r="W982" s="98" t="s">
        <v>1255</v>
      </c>
      <c r="X982" s="98"/>
      <c r="Y982" s="99">
        <v>43388.506608796299</v>
      </c>
      <c r="Z982" s="106" t="s">
        <v>548</v>
      </c>
      <c r="AA982" s="1" t="str">
        <f>IF(ISNA(VLOOKUP(C982,'Extract -prev'!C:I,6,0)),"Yes",IF(OR(VLOOKUP(C982,'Extract -prev'!C:I,6,0)="Closed",VLOOKUP(C982,'Extract -prev'!C:I,6,0)="Resolved"),"No","Yes"))</f>
        <v>No</v>
      </c>
      <c r="AB982" s="1" t="s">
        <v>548</v>
      </c>
    </row>
    <row r="983" spans="1:28" x14ac:dyDescent="0.25">
      <c r="A983" s="98" t="s">
        <v>676</v>
      </c>
      <c r="B983" s="98" t="s">
        <v>562</v>
      </c>
      <c r="C983" s="98" t="s">
        <v>1901</v>
      </c>
      <c r="D983" s="99">
        <v>43376.052754629629</v>
      </c>
      <c r="E983" s="99">
        <v>43376.811111111114</v>
      </c>
      <c r="F983" s="98" t="s">
        <v>933</v>
      </c>
      <c r="G983" s="98" t="s">
        <v>90</v>
      </c>
      <c r="H983" s="98" t="s">
        <v>573</v>
      </c>
      <c r="I983" s="98" t="s">
        <v>91</v>
      </c>
      <c r="J983" s="98" t="s">
        <v>1118</v>
      </c>
      <c r="K983" s="98" t="s">
        <v>1902</v>
      </c>
      <c r="L983" s="98" t="s">
        <v>2201</v>
      </c>
      <c r="M983" s="98" t="s">
        <v>793</v>
      </c>
      <c r="N983" s="98" t="s">
        <v>41</v>
      </c>
      <c r="O983" s="98" t="s">
        <v>934</v>
      </c>
      <c r="P983" s="98"/>
      <c r="Q983" s="98" t="s">
        <v>92</v>
      </c>
      <c r="R983" s="98" t="s">
        <v>544</v>
      </c>
      <c r="S983" s="98" t="s">
        <v>545</v>
      </c>
      <c r="T983" s="98"/>
      <c r="U983" s="98"/>
      <c r="V983" s="98" t="s">
        <v>1307</v>
      </c>
      <c r="W983" s="98" t="s">
        <v>1308</v>
      </c>
      <c r="X983" s="98"/>
      <c r="Y983" s="99">
        <v>43387.517384259256</v>
      </c>
      <c r="Z983" s="106" t="s">
        <v>548</v>
      </c>
      <c r="AA983" s="1" t="str">
        <f>IF(ISNA(VLOOKUP(C983,'Extract -prev'!C:I,6,0)),"Yes",IF(OR(VLOOKUP(C983,'Extract -prev'!C:I,6,0)="Closed",VLOOKUP(C983,'Extract -prev'!C:I,6,0)="Resolved"),"No","Yes"))</f>
        <v>No</v>
      </c>
      <c r="AB983" s="1" t="s">
        <v>548</v>
      </c>
    </row>
    <row r="984" spans="1:28" x14ac:dyDescent="0.25">
      <c r="A984" s="98" t="s">
        <v>676</v>
      </c>
      <c r="B984" s="98" t="s">
        <v>562</v>
      </c>
      <c r="C984" s="98" t="s">
        <v>1903</v>
      </c>
      <c r="D984" s="99">
        <v>43376.044062499997</v>
      </c>
      <c r="E984" s="99">
        <v>43377.786041666666</v>
      </c>
      <c r="F984" s="98" t="s">
        <v>833</v>
      </c>
      <c r="G984" s="98" t="s">
        <v>90</v>
      </c>
      <c r="H984" s="98" t="s">
        <v>573</v>
      </c>
      <c r="I984" s="98" t="s">
        <v>91</v>
      </c>
      <c r="J984" s="98" t="s">
        <v>1118</v>
      </c>
      <c r="K984" s="98" t="s">
        <v>1904</v>
      </c>
      <c r="L984" s="98" t="s">
        <v>2202</v>
      </c>
      <c r="M984" s="98" t="s">
        <v>793</v>
      </c>
      <c r="N984" s="98" t="s">
        <v>41</v>
      </c>
      <c r="O984" s="98" t="s">
        <v>928</v>
      </c>
      <c r="P984" s="98"/>
      <c r="Q984" s="98" t="s">
        <v>92</v>
      </c>
      <c r="R984" s="98" t="s">
        <v>544</v>
      </c>
      <c r="S984" s="98" t="s">
        <v>545</v>
      </c>
      <c r="T984" s="98"/>
      <c r="U984" s="98"/>
      <c r="V984" s="98" t="s">
        <v>1254</v>
      </c>
      <c r="W984" s="98" t="s">
        <v>1255</v>
      </c>
      <c r="X984" s="98"/>
      <c r="Y984" s="99">
        <v>43388.504340277781</v>
      </c>
      <c r="Z984" s="106" t="s">
        <v>548</v>
      </c>
      <c r="AA984" s="1" t="str">
        <f>IF(ISNA(VLOOKUP(C984,'Extract -prev'!C:I,6,0)),"Yes",IF(OR(VLOOKUP(C984,'Extract -prev'!C:I,6,0)="Closed",VLOOKUP(C984,'Extract -prev'!C:I,6,0)="Resolved"),"No","Yes"))</f>
        <v>No</v>
      </c>
      <c r="AB984" s="1" t="s">
        <v>548</v>
      </c>
    </row>
    <row r="985" spans="1:28" x14ac:dyDescent="0.25">
      <c r="A985" s="98" t="s">
        <v>676</v>
      </c>
      <c r="B985" s="98" t="s">
        <v>562</v>
      </c>
      <c r="C985" s="98" t="s">
        <v>1670</v>
      </c>
      <c r="D985" s="99">
        <v>43376.041354166664</v>
      </c>
      <c r="E985" s="99">
        <v>43376.642025462963</v>
      </c>
      <c r="F985" s="98" t="s">
        <v>911</v>
      </c>
      <c r="G985" s="98" t="s">
        <v>90</v>
      </c>
      <c r="H985" s="98" t="s">
        <v>573</v>
      </c>
      <c r="I985" s="98" t="s">
        <v>91</v>
      </c>
      <c r="J985" s="98" t="s">
        <v>1118</v>
      </c>
      <c r="K985" s="98" t="s">
        <v>1671</v>
      </c>
      <c r="L985" s="98" t="s">
        <v>1672</v>
      </c>
      <c r="M985" s="98" t="s">
        <v>793</v>
      </c>
      <c r="N985" s="98" t="s">
        <v>41</v>
      </c>
      <c r="O985" s="98" t="s">
        <v>934</v>
      </c>
      <c r="P985" s="98"/>
      <c r="Q985" s="98" t="s">
        <v>92</v>
      </c>
      <c r="R985" s="98" t="s">
        <v>544</v>
      </c>
      <c r="S985" s="98" t="s">
        <v>545</v>
      </c>
      <c r="T985" s="98"/>
      <c r="U985" s="98"/>
      <c r="V985" s="98" t="s">
        <v>1254</v>
      </c>
      <c r="W985" s="98" t="s">
        <v>1255</v>
      </c>
      <c r="X985" s="98"/>
      <c r="Y985" s="99">
        <v>43387.513182870367</v>
      </c>
      <c r="Z985" s="106" t="s">
        <v>548</v>
      </c>
      <c r="AA985" s="1" t="str">
        <f>IF(ISNA(VLOOKUP(C985,'Extract -prev'!C:I,6,0)),"Yes",IF(OR(VLOOKUP(C985,'Extract -prev'!C:I,6,0)="Closed",VLOOKUP(C985,'Extract -prev'!C:I,6,0)="Resolved"),"No","Yes"))</f>
        <v>No</v>
      </c>
      <c r="AB985" s="1" t="s">
        <v>548</v>
      </c>
    </row>
    <row r="986" spans="1:28" x14ac:dyDescent="0.25">
      <c r="A986" s="98" t="s">
        <v>676</v>
      </c>
      <c r="B986" s="98" t="s">
        <v>562</v>
      </c>
      <c r="C986" s="98" t="s">
        <v>1905</v>
      </c>
      <c r="D986" s="99">
        <v>43376.038969907408</v>
      </c>
      <c r="E986" s="99">
        <v>43377.493506944447</v>
      </c>
      <c r="F986" s="98" t="s">
        <v>1440</v>
      </c>
      <c r="G986" s="98" t="s">
        <v>90</v>
      </c>
      <c r="H986" s="98" t="s">
        <v>573</v>
      </c>
      <c r="I986" s="98" t="s">
        <v>91</v>
      </c>
      <c r="J986" s="98" t="s">
        <v>1118</v>
      </c>
      <c r="K986" s="98" t="s">
        <v>1906</v>
      </c>
      <c r="L986" s="98" t="s">
        <v>2203</v>
      </c>
      <c r="M986" s="98" t="s">
        <v>793</v>
      </c>
      <c r="N986" s="98" t="s">
        <v>41</v>
      </c>
      <c r="O986" s="98" t="s">
        <v>934</v>
      </c>
      <c r="P986" s="98"/>
      <c r="Q986" s="98" t="s">
        <v>92</v>
      </c>
      <c r="R986" s="98" t="s">
        <v>544</v>
      </c>
      <c r="S986" s="98" t="s">
        <v>545</v>
      </c>
      <c r="T986" s="98"/>
      <c r="U986" s="98"/>
      <c r="V986" s="98" t="s">
        <v>1313</v>
      </c>
      <c r="W986" s="98" t="s">
        <v>1314</v>
      </c>
      <c r="X986" s="98"/>
      <c r="Y986" s="99">
        <v>43388.504270833335</v>
      </c>
      <c r="Z986" s="106" t="s">
        <v>548</v>
      </c>
      <c r="AA986" s="1" t="str">
        <f>IF(ISNA(VLOOKUP(C986,'Extract -prev'!C:I,6,0)),"Yes",IF(OR(VLOOKUP(C986,'Extract -prev'!C:I,6,0)="Closed",VLOOKUP(C986,'Extract -prev'!C:I,6,0)="Resolved"),"No","Yes"))</f>
        <v>No</v>
      </c>
      <c r="AB986" s="1" t="s">
        <v>548</v>
      </c>
    </row>
    <row r="987" spans="1:28" x14ac:dyDescent="0.25">
      <c r="A987" s="98" t="s">
        <v>676</v>
      </c>
      <c r="B987" s="98" t="s">
        <v>562</v>
      </c>
      <c r="C987" s="98" t="s">
        <v>1673</v>
      </c>
      <c r="D987" s="99">
        <v>43376.038877314815</v>
      </c>
      <c r="E987" s="99">
        <v>43376.605914351851</v>
      </c>
      <c r="F987" s="98" t="s">
        <v>872</v>
      </c>
      <c r="G987" s="98" t="s">
        <v>90</v>
      </c>
      <c r="H987" s="98" t="s">
        <v>573</v>
      </c>
      <c r="I987" s="98" t="s">
        <v>91</v>
      </c>
      <c r="J987" s="98" t="s">
        <v>1118</v>
      </c>
      <c r="K987" s="98" t="s">
        <v>1674</v>
      </c>
      <c r="L987" s="98" t="s">
        <v>1675</v>
      </c>
      <c r="M987" s="98"/>
      <c r="N987" s="98"/>
      <c r="O987" s="98"/>
      <c r="P987" s="98"/>
      <c r="Q987" s="98" t="s">
        <v>92</v>
      </c>
      <c r="R987" s="98" t="s">
        <v>544</v>
      </c>
      <c r="S987" s="98" t="s">
        <v>545</v>
      </c>
      <c r="T987" s="98"/>
      <c r="U987" s="98"/>
      <c r="V987" s="98" t="s">
        <v>1254</v>
      </c>
      <c r="W987" s="98" t="s">
        <v>1255</v>
      </c>
      <c r="X987" s="98"/>
      <c r="Y987" s="99">
        <v>43387.513032407405</v>
      </c>
      <c r="Z987" s="106" t="s">
        <v>548</v>
      </c>
      <c r="AA987" s="1" t="str">
        <f>IF(ISNA(VLOOKUP(C987,'Extract -prev'!C:I,6,0)),"Yes",IF(OR(VLOOKUP(C987,'Extract -prev'!C:I,6,0)="Closed",VLOOKUP(C987,'Extract -prev'!C:I,6,0)="Resolved"),"No","Yes"))</f>
        <v>No</v>
      </c>
      <c r="AB987" s="1" t="s">
        <v>548</v>
      </c>
    </row>
    <row r="988" spans="1:28" x14ac:dyDescent="0.25">
      <c r="A988" s="98" t="s">
        <v>676</v>
      </c>
      <c r="B988" s="98" t="s">
        <v>562</v>
      </c>
      <c r="C988" s="98" t="s">
        <v>1907</v>
      </c>
      <c r="D988" s="99">
        <v>43376.037777777776</v>
      </c>
      <c r="E988" s="99">
        <v>43377.873425925929</v>
      </c>
      <c r="F988" s="98" t="s">
        <v>1493</v>
      </c>
      <c r="G988" s="98" t="s">
        <v>90</v>
      </c>
      <c r="H988" s="98" t="s">
        <v>573</v>
      </c>
      <c r="I988" s="98" t="s">
        <v>91</v>
      </c>
      <c r="J988" s="98" t="s">
        <v>1118</v>
      </c>
      <c r="K988" s="98" t="s">
        <v>1908</v>
      </c>
      <c r="L988" s="98" t="s">
        <v>2478</v>
      </c>
      <c r="M988" s="98" t="s">
        <v>793</v>
      </c>
      <c r="N988" s="98" t="s">
        <v>40</v>
      </c>
      <c r="O988" s="98" t="s">
        <v>932</v>
      </c>
      <c r="P988" s="98"/>
      <c r="Q988" s="98" t="s">
        <v>92</v>
      </c>
      <c r="R988" s="98" t="s">
        <v>544</v>
      </c>
      <c r="S988" s="98" t="s">
        <v>545</v>
      </c>
      <c r="T988" s="98"/>
      <c r="U988" s="98"/>
      <c r="V988" s="98" t="s">
        <v>1633</v>
      </c>
      <c r="W988" s="98" t="s">
        <v>964</v>
      </c>
      <c r="X988" s="98"/>
      <c r="Y988" s="99">
        <v>43388.504120370373</v>
      </c>
      <c r="Z988" s="106" t="s">
        <v>548</v>
      </c>
      <c r="AA988" s="1" t="str">
        <f>IF(ISNA(VLOOKUP(C988,'Extract -prev'!C:I,6,0)),"Yes",IF(OR(VLOOKUP(C988,'Extract -prev'!C:I,6,0)="Closed",VLOOKUP(C988,'Extract -prev'!C:I,6,0)="Resolved"),"No","Yes"))</f>
        <v>No</v>
      </c>
      <c r="AB988" s="1" t="s">
        <v>548</v>
      </c>
    </row>
    <row r="989" spans="1:28" x14ac:dyDescent="0.25">
      <c r="A989" s="98" t="s">
        <v>676</v>
      </c>
      <c r="B989" s="98" t="s">
        <v>562</v>
      </c>
      <c r="C989" s="98" t="s">
        <v>1909</v>
      </c>
      <c r="D989" s="99">
        <v>43376.030833333331</v>
      </c>
      <c r="E989" s="99">
        <v>43376.828425925924</v>
      </c>
      <c r="F989" s="98" t="s">
        <v>916</v>
      </c>
      <c r="G989" s="98" t="s">
        <v>90</v>
      </c>
      <c r="H989" s="98" t="s">
        <v>573</v>
      </c>
      <c r="I989" s="98" t="s">
        <v>91</v>
      </c>
      <c r="J989" s="98" t="s">
        <v>1118</v>
      </c>
      <c r="K989" s="98" t="s">
        <v>1910</v>
      </c>
      <c r="L989" s="98" t="s">
        <v>2204</v>
      </c>
      <c r="M989" s="98" t="s">
        <v>793</v>
      </c>
      <c r="N989" s="98" t="s">
        <v>929</v>
      </c>
      <c r="O989" s="98" t="s">
        <v>939</v>
      </c>
      <c r="P989" s="98"/>
      <c r="Q989" s="98" t="s">
        <v>92</v>
      </c>
      <c r="R989" s="98" t="s">
        <v>544</v>
      </c>
      <c r="S989" s="98" t="s">
        <v>545</v>
      </c>
      <c r="T989" s="98"/>
      <c r="U989" s="98"/>
      <c r="V989" s="98" t="s">
        <v>1222</v>
      </c>
      <c r="W989" s="98" t="s">
        <v>1428</v>
      </c>
      <c r="X989" s="98"/>
      <c r="Y989" s="99">
        <v>43387.512800925928</v>
      </c>
      <c r="Z989" s="106" t="s">
        <v>548</v>
      </c>
      <c r="AA989" s="1" t="str">
        <f>IF(ISNA(VLOOKUP(C989,'Extract -prev'!C:I,6,0)),"Yes",IF(OR(VLOOKUP(C989,'Extract -prev'!C:I,6,0)="Closed",VLOOKUP(C989,'Extract -prev'!C:I,6,0)="Resolved"),"No","Yes"))</f>
        <v>No</v>
      </c>
      <c r="AB989" s="1" t="s">
        <v>548</v>
      </c>
    </row>
    <row r="990" spans="1:28" x14ac:dyDescent="0.25">
      <c r="A990" s="98" t="s">
        <v>676</v>
      </c>
      <c r="B990" s="98" t="s">
        <v>562</v>
      </c>
      <c r="C990" s="98" t="s">
        <v>1676</v>
      </c>
      <c r="D990" s="99">
        <v>43376.027743055558</v>
      </c>
      <c r="E990" s="99">
        <v>43376.647199074076</v>
      </c>
      <c r="F990" s="98" t="s">
        <v>843</v>
      </c>
      <c r="G990" s="98" t="s">
        <v>90</v>
      </c>
      <c r="H990" s="98" t="s">
        <v>573</v>
      </c>
      <c r="I990" s="98" t="s">
        <v>91</v>
      </c>
      <c r="J990" s="98" t="s">
        <v>1118</v>
      </c>
      <c r="K990" s="98" t="s">
        <v>1677</v>
      </c>
      <c r="L990" s="98" t="s">
        <v>1678</v>
      </c>
      <c r="M990" s="98" t="s">
        <v>793</v>
      </c>
      <c r="N990" s="98" t="s">
        <v>41</v>
      </c>
      <c r="O990" s="98" t="s">
        <v>934</v>
      </c>
      <c r="P990" s="98"/>
      <c r="Q990" s="98" t="s">
        <v>92</v>
      </c>
      <c r="R990" s="98" t="s">
        <v>544</v>
      </c>
      <c r="S990" s="98" t="s">
        <v>545</v>
      </c>
      <c r="T990" s="98"/>
      <c r="U990" s="98"/>
      <c r="V990" s="98" t="s">
        <v>1254</v>
      </c>
      <c r="W990" s="98" t="s">
        <v>1255</v>
      </c>
      <c r="X990" s="98"/>
      <c r="Y990" s="99">
        <v>43387.512719907405</v>
      </c>
      <c r="Z990" s="106" t="s">
        <v>548</v>
      </c>
      <c r="AA990" s="1" t="str">
        <f>IF(ISNA(VLOOKUP(C990,'Extract -prev'!C:I,6,0)),"Yes",IF(OR(VLOOKUP(C990,'Extract -prev'!C:I,6,0)="Closed",VLOOKUP(C990,'Extract -prev'!C:I,6,0)="Resolved"),"No","Yes"))</f>
        <v>No</v>
      </c>
      <c r="AB990" s="1" t="s">
        <v>548</v>
      </c>
    </row>
    <row r="991" spans="1:28" x14ac:dyDescent="0.25">
      <c r="A991" s="98" t="s">
        <v>676</v>
      </c>
      <c r="B991" s="98" t="s">
        <v>562</v>
      </c>
      <c r="C991" s="98" t="s">
        <v>1911</v>
      </c>
      <c r="D991" s="99">
        <v>43376.023993055554</v>
      </c>
      <c r="E991" s="99">
        <v>43376.855046296296</v>
      </c>
      <c r="F991" s="98" t="s">
        <v>1100</v>
      </c>
      <c r="G991" s="98" t="s">
        <v>90</v>
      </c>
      <c r="H991" s="98" t="s">
        <v>573</v>
      </c>
      <c r="I991" s="98" t="s">
        <v>91</v>
      </c>
      <c r="J991" s="98" t="s">
        <v>1118</v>
      </c>
      <c r="K991" s="98" t="s">
        <v>1912</v>
      </c>
      <c r="L991" s="98" t="s">
        <v>2205</v>
      </c>
      <c r="M991" s="98" t="s">
        <v>793</v>
      </c>
      <c r="N991" s="98" t="s">
        <v>41</v>
      </c>
      <c r="O991" s="98" t="s">
        <v>1104</v>
      </c>
      <c r="P991" s="98"/>
      <c r="Q991" s="98" t="s">
        <v>92</v>
      </c>
      <c r="R991" s="98" t="s">
        <v>544</v>
      </c>
      <c r="S991" s="98" t="s">
        <v>545</v>
      </c>
      <c r="T991" s="98"/>
      <c r="U991" s="98"/>
      <c r="V991" s="98" t="s">
        <v>946</v>
      </c>
      <c r="W991" s="98" t="s">
        <v>1102</v>
      </c>
      <c r="X991" s="98"/>
      <c r="Y991" s="99">
        <v>43387.512650462966</v>
      </c>
      <c r="Z991" s="106" t="s">
        <v>548</v>
      </c>
      <c r="AA991" s="1" t="str">
        <f>IF(ISNA(VLOOKUP(C991,'Extract -prev'!C:I,6,0)),"Yes",IF(OR(VLOOKUP(C991,'Extract -prev'!C:I,6,0)="Closed",VLOOKUP(C991,'Extract -prev'!C:I,6,0)="Resolved"),"No","Yes"))</f>
        <v>No</v>
      </c>
      <c r="AB991" s="1" t="s">
        <v>548</v>
      </c>
    </row>
    <row r="992" spans="1:28" x14ac:dyDescent="0.25">
      <c r="A992" s="98" t="s">
        <v>676</v>
      </c>
      <c r="B992" s="98" t="s">
        <v>562</v>
      </c>
      <c r="C992" s="98" t="s">
        <v>1913</v>
      </c>
      <c r="D992" s="99">
        <v>43376.018946759257</v>
      </c>
      <c r="E992" s="99">
        <v>43377.44394675926</v>
      </c>
      <c r="F992" s="98" t="s">
        <v>1196</v>
      </c>
      <c r="G992" s="98" t="s">
        <v>90</v>
      </c>
      <c r="H992" s="98" t="s">
        <v>573</v>
      </c>
      <c r="I992" s="98" t="s">
        <v>91</v>
      </c>
      <c r="J992" s="98" t="s">
        <v>1118</v>
      </c>
      <c r="K992" s="98" t="s">
        <v>1914</v>
      </c>
      <c r="L992" s="98" t="s">
        <v>2206</v>
      </c>
      <c r="M992" s="98" t="s">
        <v>793</v>
      </c>
      <c r="N992" s="98" t="s">
        <v>40</v>
      </c>
      <c r="O992" s="98" t="s">
        <v>932</v>
      </c>
      <c r="P992" s="98"/>
      <c r="Q992" s="98" t="s">
        <v>92</v>
      </c>
      <c r="R992" s="98" t="s">
        <v>544</v>
      </c>
      <c r="S992" s="98" t="s">
        <v>545</v>
      </c>
      <c r="T992" s="98"/>
      <c r="U992" s="98"/>
      <c r="V992" s="98" t="s">
        <v>1633</v>
      </c>
      <c r="W992" s="98" t="s">
        <v>964</v>
      </c>
      <c r="X992" s="98"/>
      <c r="Y992" s="99">
        <v>43387.51258101852</v>
      </c>
      <c r="Z992" s="106" t="s">
        <v>548</v>
      </c>
      <c r="AA992" s="1" t="str">
        <f>IF(ISNA(VLOOKUP(C992,'Extract -prev'!C:I,6,0)),"Yes",IF(OR(VLOOKUP(C992,'Extract -prev'!C:I,6,0)="Closed",VLOOKUP(C992,'Extract -prev'!C:I,6,0)="Resolved"),"No","Yes"))</f>
        <v>No</v>
      </c>
      <c r="AB992" s="1" t="s">
        <v>548</v>
      </c>
    </row>
    <row r="993" spans="1:28" x14ac:dyDescent="0.25">
      <c r="A993" s="98" t="s">
        <v>676</v>
      </c>
      <c r="B993" s="98" t="s">
        <v>562</v>
      </c>
      <c r="C993" s="98" t="s">
        <v>1679</v>
      </c>
      <c r="D993" s="99">
        <v>43376.037835648145</v>
      </c>
      <c r="E993" s="99">
        <v>43376.653356481482</v>
      </c>
      <c r="F993" s="98" t="s">
        <v>843</v>
      </c>
      <c r="G993" s="98" t="s">
        <v>90</v>
      </c>
      <c r="H993" s="98" t="s">
        <v>573</v>
      </c>
      <c r="I993" s="98" t="s">
        <v>91</v>
      </c>
      <c r="J993" s="98" t="s">
        <v>1118</v>
      </c>
      <c r="K993" s="98" t="s">
        <v>1680</v>
      </c>
      <c r="L993" s="98" t="s">
        <v>1681</v>
      </c>
      <c r="M993" s="98" t="s">
        <v>793</v>
      </c>
      <c r="N993" s="98" t="s">
        <v>40</v>
      </c>
      <c r="O993" s="98" t="s">
        <v>945</v>
      </c>
      <c r="P993" s="98"/>
      <c r="Q993" s="98" t="s">
        <v>92</v>
      </c>
      <c r="R993" s="98" t="s">
        <v>544</v>
      </c>
      <c r="S993" s="98" t="s">
        <v>545</v>
      </c>
      <c r="T993" s="98"/>
      <c r="U993" s="98"/>
      <c r="V993" s="98" t="s">
        <v>1429</v>
      </c>
      <c r="W993" s="98" t="s">
        <v>1430</v>
      </c>
      <c r="X993" s="98"/>
      <c r="Y993" s="99">
        <v>43387.514305555553</v>
      </c>
      <c r="Z993" s="106" t="s">
        <v>548</v>
      </c>
      <c r="AA993" s="1" t="str">
        <f>IF(ISNA(VLOOKUP(C993,'Extract -prev'!C:I,6,0)),"Yes",IF(OR(VLOOKUP(C993,'Extract -prev'!C:I,6,0)="Closed",VLOOKUP(C993,'Extract -prev'!C:I,6,0)="Resolved"),"No","Yes"))</f>
        <v>No</v>
      </c>
      <c r="AB993" s="1" t="s">
        <v>548</v>
      </c>
    </row>
    <row r="994" spans="1:28" x14ac:dyDescent="0.25">
      <c r="A994" s="98" t="s">
        <v>676</v>
      </c>
      <c r="B994" s="98" t="s">
        <v>562</v>
      </c>
      <c r="C994" s="98" t="s">
        <v>1915</v>
      </c>
      <c r="D994" s="99">
        <v>43376.032361111109</v>
      </c>
      <c r="E994" s="99">
        <v>43376.812511574077</v>
      </c>
      <c r="F994" s="98" t="s">
        <v>933</v>
      </c>
      <c r="G994" s="98" t="s">
        <v>90</v>
      </c>
      <c r="H994" s="98" t="s">
        <v>573</v>
      </c>
      <c r="I994" s="98" t="s">
        <v>91</v>
      </c>
      <c r="J994" s="98" t="s">
        <v>1118</v>
      </c>
      <c r="K994" s="98" t="s">
        <v>1916</v>
      </c>
      <c r="L994" s="98" t="s">
        <v>2207</v>
      </c>
      <c r="M994" s="98" t="s">
        <v>793</v>
      </c>
      <c r="N994" s="98" t="s">
        <v>40</v>
      </c>
      <c r="O994" s="98" t="s">
        <v>932</v>
      </c>
      <c r="P994" s="98"/>
      <c r="Q994" s="98" t="s">
        <v>92</v>
      </c>
      <c r="R994" s="98" t="s">
        <v>544</v>
      </c>
      <c r="S994" s="98" t="s">
        <v>545</v>
      </c>
      <c r="T994" s="98"/>
      <c r="U994" s="98"/>
      <c r="V994" s="98" t="s">
        <v>1687</v>
      </c>
      <c r="W994" s="98" t="s">
        <v>1688</v>
      </c>
      <c r="X994" s="98"/>
      <c r="Y994" s="99">
        <v>43387.514155092591</v>
      </c>
      <c r="Z994" s="106" t="s">
        <v>548</v>
      </c>
      <c r="AA994" s="1" t="str">
        <f>IF(ISNA(VLOOKUP(C994,'Extract -prev'!C:I,6,0)),"Yes",IF(OR(VLOOKUP(C994,'Extract -prev'!C:I,6,0)="Closed",VLOOKUP(C994,'Extract -prev'!C:I,6,0)="Resolved"),"No","Yes"))</f>
        <v>No</v>
      </c>
      <c r="AB994" s="1" t="s">
        <v>548</v>
      </c>
    </row>
    <row r="995" spans="1:28" x14ac:dyDescent="0.25">
      <c r="A995" s="98" t="s">
        <v>676</v>
      </c>
      <c r="B995" s="98" t="s">
        <v>562</v>
      </c>
      <c r="C995" s="98" t="s">
        <v>1917</v>
      </c>
      <c r="D995" s="99">
        <v>43376.020474537036</v>
      </c>
      <c r="E995" s="99">
        <v>43377.502222222225</v>
      </c>
      <c r="F995" s="98" t="s">
        <v>833</v>
      </c>
      <c r="G995" s="98" t="s">
        <v>90</v>
      </c>
      <c r="H995" s="98" t="s">
        <v>573</v>
      </c>
      <c r="I995" s="98" t="s">
        <v>91</v>
      </c>
      <c r="J995" s="98" t="s">
        <v>1118</v>
      </c>
      <c r="K995" s="98" t="s">
        <v>1918</v>
      </c>
      <c r="L995" s="98" t="s">
        <v>1723</v>
      </c>
      <c r="M995" s="98" t="s">
        <v>793</v>
      </c>
      <c r="N995" s="98" t="s">
        <v>40</v>
      </c>
      <c r="O995" s="98" t="s">
        <v>1093</v>
      </c>
      <c r="P995" s="98"/>
      <c r="Q995" s="98" t="s">
        <v>92</v>
      </c>
      <c r="R995" s="98" t="s">
        <v>544</v>
      </c>
      <c r="S995" s="98" t="s">
        <v>545</v>
      </c>
      <c r="T995" s="98"/>
      <c r="U995" s="98"/>
      <c r="V995" s="98" t="s">
        <v>1174</v>
      </c>
      <c r="W995" s="98" t="s">
        <v>1175</v>
      </c>
      <c r="X995" s="98"/>
      <c r="Y995" s="99">
        <v>43388.504988425928</v>
      </c>
      <c r="Z995" s="106" t="s">
        <v>548</v>
      </c>
      <c r="AA995" s="1" t="str">
        <f>IF(ISNA(VLOOKUP(C995,'Extract -prev'!C:I,6,0)),"Yes",IF(OR(VLOOKUP(C995,'Extract -prev'!C:I,6,0)="Closed",VLOOKUP(C995,'Extract -prev'!C:I,6,0)="Resolved"),"No","Yes"))</f>
        <v>No</v>
      </c>
      <c r="AB995" s="1" t="s">
        <v>548</v>
      </c>
    </row>
    <row r="996" spans="1:28" x14ac:dyDescent="0.25">
      <c r="A996" s="98" t="s">
        <v>676</v>
      </c>
      <c r="B996" s="98" t="s">
        <v>562</v>
      </c>
      <c r="C996" s="98" t="s">
        <v>1919</v>
      </c>
      <c r="D996" s="99">
        <v>43376.018391203703</v>
      </c>
      <c r="E996" s="99">
        <v>43377.703368055554</v>
      </c>
      <c r="F996" s="98" t="s">
        <v>911</v>
      </c>
      <c r="G996" s="98" t="s">
        <v>90</v>
      </c>
      <c r="H996" s="98" t="s">
        <v>573</v>
      </c>
      <c r="I996" s="98" t="s">
        <v>91</v>
      </c>
      <c r="J996" s="98" t="s">
        <v>1118</v>
      </c>
      <c r="K996" s="98" t="s">
        <v>1920</v>
      </c>
      <c r="L996" s="98" t="s">
        <v>1492</v>
      </c>
      <c r="M996" s="98" t="s">
        <v>793</v>
      </c>
      <c r="N996" s="98" t="s">
        <v>40</v>
      </c>
      <c r="O996" s="98" t="s">
        <v>932</v>
      </c>
      <c r="P996" s="98"/>
      <c r="Q996" s="98" t="s">
        <v>92</v>
      </c>
      <c r="R996" s="98" t="s">
        <v>544</v>
      </c>
      <c r="S996" s="98" t="s">
        <v>545</v>
      </c>
      <c r="T996" s="98"/>
      <c r="U996" s="98"/>
      <c r="V996" s="98" t="s">
        <v>1687</v>
      </c>
      <c r="W996" s="98" t="s">
        <v>1688</v>
      </c>
      <c r="X996" s="98"/>
      <c r="Y996" s="99">
        <v>43388.504849537036</v>
      </c>
      <c r="Z996" s="106" t="s">
        <v>548</v>
      </c>
      <c r="AA996" s="1" t="str">
        <f>IF(ISNA(VLOOKUP(C996,'Extract -prev'!C:I,6,0)),"Yes",IF(OR(VLOOKUP(C996,'Extract -prev'!C:I,6,0)="Closed",VLOOKUP(C996,'Extract -prev'!C:I,6,0)="Resolved"),"No","Yes"))</f>
        <v>No</v>
      </c>
      <c r="AB996" s="1" t="s">
        <v>548</v>
      </c>
    </row>
    <row r="997" spans="1:28" x14ac:dyDescent="0.25">
      <c r="A997" s="98" t="s">
        <v>676</v>
      </c>
      <c r="B997" s="98" t="s">
        <v>562</v>
      </c>
      <c r="C997" s="98" t="s">
        <v>1921</v>
      </c>
      <c r="D997" s="99">
        <v>43376.016608796293</v>
      </c>
      <c r="E997" s="99">
        <v>43383.725949074076</v>
      </c>
      <c r="F997" s="98" t="s">
        <v>1440</v>
      </c>
      <c r="G997" s="98" t="s">
        <v>90</v>
      </c>
      <c r="H997" s="98" t="s">
        <v>573</v>
      </c>
      <c r="I997" s="98" t="s">
        <v>91</v>
      </c>
      <c r="J997" s="98" t="s">
        <v>1118</v>
      </c>
      <c r="K997" s="98" t="s">
        <v>1922</v>
      </c>
      <c r="L997" s="98" t="s">
        <v>2909</v>
      </c>
      <c r="M997" s="98"/>
      <c r="N997" s="98"/>
      <c r="O997" s="98"/>
      <c r="P997" s="98"/>
      <c r="Q997" s="98" t="s">
        <v>92</v>
      </c>
      <c r="R997" s="98" t="s">
        <v>544</v>
      </c>
      <c r="S997" s="98" t="s">
        <v>545</v>
      </c>
      <c r="T997" s="98"/>
      <c r="U997" s="98"/>
      <c r="V997" s="98" t="s">
        <v>1174</v>
      </c>
      <c r="W997" s="98" t="s">
        <v>1175</v>
      </c>
      <c r="X997" s="98"/>
      <c r="Y997" s="99">
        <v>43394.488738425927</v>
      </c>
      <c r="Z997" s="106" t="s">
        <v>548</v>
      </c>
      <c r="AA997" s="1" t="str">
        <f>IF(ISNA(VLOOKUP(C997,'Extract -prev'!C:I,6,0)),"Yes",IF(OR(VLOOKUP(C997,'Extract -prev'!C:I,6,0)="Closed",VLOOKUP(C997,'Extract -prev'!C:I,6,0)="Resolved"),"No","Yes"))</f>
        <v>No</v>
      </c>
      <c r="AB997" s="1" t="s">
        <v>548</v>
      </c>
    </row>
    <row r="998" spans="1:28" x14ac:dyDescent="0.25">
      <c r="A998" s="98" t="s">
        <v>676</v>
      </c>
      <c r="B998" s="98" t="s">
        <v>562</v>
      </c>
      <c r="C998" s="98" t="s">
        <v>1682</v>
      </c>
      <c r="D998" s="99">
        <v>43376.012708333335</v>
      </c>
      <c r="E998" s="99">
        <v>43376.675706018519</v>
      </c>
      <c r="F998" s="98" t="s">
        <v>872</v>
      </c>
      <c r="G998" s="98" t="s">
        <v>90</v>
      </c>
      <c r="H998" s="98" t="s">
        <v>573</v>
      </c>
      <c r="I998" s="98" t="s">
        <v>91</v>
      </c>
      <c r="J998" s="98" t="s">
        <v>1118</v>
      </c>
      <c r="K998" s="98" t="s">
        <v>1683</v>
      </c>
      <c r="L998" s="98" t="s">
        <v>1684</v>
      </c>
      <c r="M998" s="98" t="s">
        <v>793</v>
      </c>
      <c r="N998" s="98" t="s">
        <v>1372</v>
      </c>
      <c r="O998" s="98" t="s">
        <v>932</v>
      </c>
      <c r="P998" s="98"/>
      <c r="Q998" s="98" t="s">
        <v>92</v>
      </c>
      <c r="R998" s="98" t="s">
        <v>544</v>
      </c>
      <c r="S998" s="98" t="s">
        <v>545</v>
      </c>
      <c r="T998" s="98"/>
      <c r="U998" s="98"/>
      <c r="V998" s="98" t="s">
        <v>1174</v>
      </c>
      <c r="W998" s="98" t="s">
        <v>1175</v>
      </c>
      <c r="X998" s="98"/>
      <c r="Y998" s="99">
        <v>43387.513854166667</v>
      </c>
      <c r="Z998" s="106" t="s">
        <v>548</v>
      </c>
      <c r="AA998" s="1" t="str">
        <f>IF(ISNA(VLOOKUP(C998,'Extract -prev'!C:I,6,0)),"Yes",IF(OR(VLOOKUP(C998,'Extract -prev'!C:I,6,0)="Closed",VLOOKUP(C998,'Extract -prev'!C:I,6,0)="Resolved"),"No","Yes"))</f>
        <v>No</v>
      </c>
      <c r="AB998" s="1" t="s">
        <v>548</v>
      </c>
    </row>
    <row r="999" spans="1:28" x14ac:dyDescent="0.25">
      <c r="A999" s="98" t="s">
        <v>676</v>
      </c>
      <c r="B999" s="98" t="s">
        <v>562</v>
      </c>
      <c r="C999" s="98" t="s">
        <v>1685</v>
      </c>
      <c r="D999" s="99">
        <v>43376.010833333334</v>
      </c>
      <c r="E999" s="99">
        <v>43376.018657407411</v>
      </c>
      <c r="F999" s="98"/>
      <c r="G999" s="98" t="s">
        <v>90</v>
      </c>
      <c r="H999" s="98" t="s">
        <v>943</v>
      </c>
      <c r="I999" s="98" t="s">
        <v>91</v>
      </c>
      <c r="J999" s="98" t="s">
        <v>1118</v>
      </c>
      <c r="K999" s="98" t="s">
        <v>1686</v>
      </c>
      <c r="L999" s="98"/>
      <c r="M999" s="98"/>
      <c r="N999" s="98"/>
      <c r="O999" s="98"/>
      <c r="P999" s="98"/>
      <c r="Q999" s="98" t="s">
        <v>92</v>
      </c>
      <c r="R999" s="98" t="s">
        <v>544</v>
      </c>
      <c r="S999" s="98" t="s">
        <v>545</v>
      </c>
      <c r="T999" s="98"/>
      <c r="U999" s="98"/>
      <c r="V999" s="98" t="s">
        <v>1687</v>
      </c>
      <c r="W999" s="98" t="s">
        <v>1688</v>
      </c>
      <c r="X999" s="98"/>
      <c r="Y999" s="99">
        <v>43376.018854166665</v>
      </c>
      <c r="Z999" s="106" t="s">
        <v>548</v>
      </c>
      <c r="AA999" s="1"/>
      <c r="AB999" s="1" t="s">
        <v>548</v>
      </c>
    </row>
    <row r="1000" spans="1:28" x14ac:dyDescent="0.25">
      <c r="A1000" s="98" t="s">
        <v>676</v>
      </c>
      <c r="B1000" s="98" t="s">
        <v>562</v>
      </c>
      <c r="C1000" s="98" t="s">
        <v>1923</v>
      </c>
      <c r="D1000" s="99">
        <v>43375.985312500001</v>
      </c>
      <c r="E1000" s="99">
        <v>43378.868298611109</v>
      </c>
      <c r="F1000" s="98" t="s">
        <v>1493</v>
      </c>
      <c r="G1000" s="98" t="s">
        <v>90</v>
      </c>
      <c r="H1000" s="98" t="s">
        <v>573</v>
      </c>
      <c r="I1000" s="98" t="s">
        <v>91</v>
      </c>
      <c r="J1000" s="98" t="s">
        <v>1118</v>
      </c>
      <c r="K1000" s="98" t="s">
        <v>1924</v>
      </c>
      <c r="L1000" s="98" t="s">
        <v>2660</v>
      </c>
      <c r="M1000" s="98" t="s">
        <v>793</v>
      </c>
      <c r="N1000" s="98" t="s">
        <v>40</v>
      </c>
      <c r="O1000" s="98" t="s">
        <v>602</v>
      </c>
      <c r="P1000" s="98"/>
      <c r="Q1000" s="98" t="s">
        <v>92</v>
      </c>
      <c r="R1000" s="98" t="s">
        <v>544</v>
      </c>
      <c r="S1000" s="98" t="s">
        <v>545</v>
      </c>
      <c r="T1000" s="98"/>
      <c r="U1000" s="98"/>
      <c r="V1000" s="98" t="s">
        <v>1254</v>
      </c>
      <c r="W1000" s="98" t="s">
        <v>1255</v>
      </c>
      <c r="X1000" s="98"/>
      <c r="Y1000" s="99">
        <v>43389.492719907408</v>
      </c>
      <c r="Z1000" s="106" t="s">
        <v>548</v>
      </c>
      <c r="AA1000" s="1" t="str">
        <f>IF(ISNA(VLOOKUP(C1000,'Extract -prev'!C:I,6,0)),"Yes",IF(OR(VLOOKUP(C1000,'Extract -prev'!C:I,6,0)="Closed",VLOOKUP(C1000,'Extract -prev'!C:I,6,0)="Resolved"),"No","Yes"))</f>
        <v>No</v>
      </c>
      <c r="AB1000" s="1" t="s">
        <v>548</v>
      </c>
    </row>
    <row r="1001" spans="1:28" x14ac:dyDescent="0.25">
      <c r="A1001" s="98" t="s">
        <v>676</v>
      </c>
      <c r="B1001" s="98" t="s">
        <v>562</v>
      </c>
      <c r="C1001" s="98" t="s">
        <v>1689</v>
      </c>
      <c r="D1001" s="99">
        <v>43375.997974537036</v>
      </c>
      <c r="E1001" s="99">
        <v>43376.659270833334</v>
      </c>
      <c r="F1001" s="98" t="s">
        <v>843</v>
      </c>
      <c r="G1001" s="98" t="s">
        <v>90</v>
      </c>
      <c r="H1001" s="98" t="s">
        <v>573</v>
      </c>
      <c r="I1001" s="98" t="s">
        <v>91</v>
      </c>
      <c r="J1001" s="98" t="s">
        <v>1118</v>
      </c>
      <c r="K1001" s="98" t="s">
        <v>1690</v>
      </c>
      <c r="L1001" s="98" t="s">
        <v>1691</v>
      </c>
      <c r="M1001" s="98" t="s">
        <v>793</v>
      </c>
      <c r="N1001" s="98" t="s">
        <v>40</v>
      </c>
      <c r="O1001" s="98" t="s">
        <v>1093</v>
      </c>
      <c r="P1001" s="98"/>
      <c r="Q1001" s="98" t="s">
        <v>92</v>
      </c>
      <c r="R1001" s="98" t="s">
        <v>544</v>
      </c>
      <c r="S1001" s="98" t="s">
        <v>545</v>
      </c>
      <c r="T1001" s="98"/>
      <c r="U1001" s="98"/>
      <c r="V1001" s="98" t="s">
        <v>1633</v>
      </c>
      <c r="W1001" s="98" t="s">
        <v>964</v>
      </c>
      <c r="X1001" s="98"/>
      <c r="Y1001" s="99">
        <v>43387.515567129631</v>
      </c>
      <c r="Z1001" s="106" t="s">
        <v>548</v>
      </c>
      <c r="AA1001" s="1" t="str">
        <f>IF(ISNA(VLOOKUP(C1001,'Extract -prev'!C:I,6,0)),"Yes",IF(OR(VLOOKUP(C1001,'Extract -prev'!C:I,6,0)="Closed",VLOOKUP(C1001,'Extract -prev'!C:I,6,0)="Resolved"),"No","Yes"))</f>
        <v>No</v>
      </c>
      <c r="AB1001" s="1" t="s">
        <v>548</v>
      </c>
    </row>
    <row r="1002" spans="1:28" x14ac:dyDescent="0.25">
      <c r="A1002" s="98" t="s">
        <v>676</v>
      </c>
      <c r="B1002" s="98" t="s">
        <v>562</v>
      </c>
      <c r="C1002" s="89" t="s">
        <v>5942</v>
      </c>
      <c r="D1002" s="99">
        <v>43403.734502314815</v>
      </c>
      <c r="E1002" s="98"/>
      <c r="F1002" s="98"/>
      <c r="G1002" s="98" t="s">
        <v>90</v>
      </c>
      <c r="H1002" s="98" t="s">
        <v>335</v>
      </c>
      <c r="I1002" s="98" t="s">
        <v>91</v>
      </c>
      <c r="J1002" s="98" t="s">
        <v>1118</v>
      </c>
      <c r="K1002" s="98" t="s">
        <v>5943</v>
      </c>
      <c r="L1002" s="98"/>
      <c r="M1002" s="98"/>
      <c r="N1002" s="98"/>
      <c r="O1002" s="98"/>
      <c r="P1002" s="98"/>
      <c r="Q1002" s="98" t="s">
        <v>92</v>
      </c>
      <c r="R1002" s="98" t="s">
        <v>544</v>
      </c>
      <c r="S1002" s="98" t="s">
        <v>545</v>
      </c>
      <c r="T1002" s="98"/>
      <c r="U1002" s="98"/>
      <c r="V1002" s="98" t="s">
        <v>2293</v>
      </c>
      <c r="W1002" s="98" t="s">
        <v>969</v>
      </c>
      <c r="X1002" s="98"/>
      <c r="Y1002" s="99">
        <v>43403.734502314815</v>
      </c>
      <c r="Z1002" s="106" t="s">
        <v>548</v>
      </c>
      <c r="AB1002" s="1" t="s">
        <v>549</v>
      </c>
    </row>
    <row r="1003" spans="1:28" x14ac:dyDescent="0.25">
      <c r="A1003" s="98" t="s">
        <v>676</v>
      </c>
      <c r="B1003" s="98" t="s">
        <v>562</v>
      </c>
      <c r="C1003" s="89" t="s">
        <v>5944</v>
      </c>
      <c r="D1003" s="99">
        <v>43403.689849537041</v>
      </c>
      <c r="E1003" s="98"/>
      <c r="F1003" s="98"/>
      <c r="G1003" s="98" t="s">
        <v>90</v>
      </c>
      <c r="H1003" s="98" t="s">
        <v>335</v>
      </c>
      <c r="I1003" s="98" t="s">
        <v>91</v>
      </c>
      <c r="J1003" s="98" t="s">
        <v>5945</v>
      </c>
      <c r="K1003" s="98" t="s">
        <v>5946</v>
      </c>
      <c r="L1003" s="98"/>
      <c r="M1003" s="98"/>
      <c r="N1003" s="98"/>
      <c r="O1003" s="98"/>
      <c r="P1003" s="98"/>
      <c r="Q1003" s="98" t="s">
        <v>92</v>
      </c>
      <c r="R1003" s="98" t="s">
        <v>544</v>
      </c>
      <c r="S1003" s="98" t="s">
        <v>545</v>
      </c>
      <c r="T1003" s="98"/>
      <c r="U1003" s="98"/>
      <c r="V1003" s="98" t="s">
        <v>5947</v>
      </c>
      <c r="W1003" s="98" t="s">
        <v>5948</v>
      </c>
      <c r="X1003" s="98"/>
      <c r="Y1003" s="99">
        <v>43403.699444444443</v>
      </c>
      <c r="Z1003" s="106" t="s">
        <v>548</v>
      </c>
      <c r="AB1003" s="1" t="s">
        <v>549</v>
      </c>
    </row>
    <row r="1004" spans="1:28" x14ac:dyDescent="0.25">
      <c r="A1004" s="98" t="s">
        <v>676</v>
      </c>
      <c r="B1004" s="98" t="s">
        <v>562</v>
      </c>
      <c r="C1004" s="89" t="s">
        <v>5949</v>
      </c>
      <c r="D1004" s="99">
        <v>43403.669872685183</v>
      </c>
      <c r="E1004" s="98"/>
      <c r="F1004" s="98"/>
      <c r="G1004" s="98" t="s">
        <v>90</v>
      </c>
      <c r="H1004" s="98" t="s">
        <v>335</v>
      </c>
      <c r="I1004" s="98" t="s">
        <v>91</v>
      </c>
      <c r="J1004" s="98" t="s">
        <v>1118</v>
      </c>
      <c r="K1004" s="98" t="s">
        <v>4276</v>
      </c>
      <c r="L1004" s="98"/>
      <c r="M1004" s="98"/>
      <c r="N1004" s="98"/>
      <c r="O1004" s="98"/>
      <c r="P1004" s="98"/>
      <c r="Q1004" s="98" t="s">
        <v>92</v>
      </c>
      <c r="R1004" s="98" t="s">
        <v>544</v>
      </c>
      <c r="S1004" s="98" t="s">
        <v>545</v>
      </c>
      <c r="T1004" s="98"/>
      <c r="U1004" s="98"/>
      <c r="V1004" s="98" t="s">
        <v>1326</v>
      </c>
      <c r="W1004" s="98" t="s">
        <v>1327</v>
      </c>
      <c r="X1004" s="98"/>
      <c r="Y1004" s="99">
        <v>43403.669988425929</v>
      </c>
      <c r="Z1004" s="106" t="s">
        <v>548</v>
      </c>
      <c r="AB1004" s="1" t="s">
        <v>549</v>
      </c>
    </row>
    <row r="1005" spans="1:28" x14ac:dyDescent="0.25">
      <c r="A1005" s="98" t="s">
        <v>676</v>
      </c>
      <c r="B1005" s="98" t="s">
        <v>562</v>
      </c>
      <c r="C1005" s="89" t="s">
        <v>5950</v>
      </c>
      <c r="D1005" s="99">
        <v>43403.499722222223</v>
      </c>
      <c r="E1005" s="98"/>
      <c r="F1005" s="98"/>
      <c r="G1005" s="98" t="s">
        <v>90</v>
      </c>
      <c r="H1005" s="98" t="s">
        <v>335</v>
      </c>
      <c r="I1005" s="98" t="s">
        <v>91</v>
      </c>
      <c r="J1005" s="98" t="s">
        <v>1118</v>
      </c>
      <c r="K1005" s="98" t="s">
        <v>5951</v>
      </c>
      <c r="L1005" s="98"/>
      <c r="M1005" s="98"/>
      <c r="N1005" s="98"/>
      <c r="O1005" s="98"/>
      <c r="P1005" s="98"/>
      <c r="Q1005" s="98" t="s">
        <v>92</v>
      </c>
      <c r="R1005" s="98" t="s">
        <v>544</v>
      </c>
      <c r="S1005" s="98" t="s">
        <v>545</v>
      </c>
      <c r="T1005" s="98"/>
      <c r="U1005" s="98"/>
      <c r="V1005" s="98" t="s">
        <v>1396</v>
      </c>
      <c r="W1005" s="98" t="s">
        <v>1397</v>
      </c>
      <c r="X1005" s="98"/>
      <c r="Y1005" s="99">
        <v>43403.499722222223</v>
      </c>
      <c r="Z1005" s="106" t="s">
        <v>548</v>
      </c>
      <c r="AB1005" s="1" t="s">
        <v>549</v>
      </c>
    </row>
    <row r="1006" spans="1:28" x14ac:dyDescent="0.25">
      <c r="A1006" s="98" t="s">
        <v>676</v>
      </c>
      <c r="B1006" s="98" t="s">
        <v>562</v>
      </c>
      <c r="C1006" s="89" t="s">
        <v>5952</v>
      </c>
      <c r="D1006" s="99">
        <v>43403.499328703707</v>
      </c>
      <c r="E1006" s="98"/>
      <c r="F1006" s="98"/>
      <c r="G1006" s="98" t="s">
        <v>90</v>
      </c>
      <c r="H1006" s="98" t="s">
        <v>335</v>
      </c>
      <c r="I1006" s="98" t="s">
        <v>91</v>
      </c>
      <c r="J1006" s="98" t="s">
        <v>1118</v>
      </c>
      <c r="K1006" s="98" t="s">
        <v>5953</v>
      </c>
      <c r="L1006" s="98"/>
      <c r="M1006" s="98"/>
      <c r="N1006" s="98"/>
      <c r="O1006" s="98"/>
      <c r="P1006" s="98"/>
      <c r="Q1006" s="98" t="s">
        <v>92</v>
      </c>
      <c r="R1006" s="98" t="s">
        <v>544</v>
      </c>
      <c r="S1006" s="98" t="s">
        <v>545</v>
      </c>
      <c r="T1006" s="98"/>
      <c r="U1006" s="98"/>
      <c r="V1006" s="98" t="s">
        <v>1326</v>
      </c>
      <c r="W1006" s="98" t="s">
        <v>1327</v>
      </c>
      <c r="X1006" s="98"/>
      <c r="Y1006" s="99">
        <v>43403.499328703707</v>
      </c>
      <c r="Z1006" s="106" t="s">
        <v>548</v>
      </c>
      <c r="AB1006" s="1" t="s">
        <v>549</v>
      </c>
    </row>
    <row r="1007" spans="1:28" x14ac:dyDescent="0.25">
      <c r="A1007" s="98" t="s">
        <v>676</v>
      </c>
      <c r="B1007" s="98" t="s">
        <v>562</v>
      </c>
      <c r="C1007" s="89" t="s">
        <v>5954</v>
      </c>
      <c r="D1007" s="99">
        <v>43403.205405092594</v>
      </c>
      <c r="E1007" s="98"/>
      <c r="F1007" s="98" t="s">
        <v>872</v>
      </c>
      <c r="G1007" s="98" t="s">
        <v>90</v>
      </c>
      <c r="H1007" s="98" t="s">
        <v>93</v>
      </c>
      <c r="I1007" s="98" t="s">
        <v>91</v>
      </c>
      <c r="J1007" s="98" t="s">
        <v>1118</v>
      </c>
      <c r="K1007" s="98" t="s">
        <v>5955</v>
      </c>
      <c r="L1007" s="98"/>
      <c r="M1007" s="98"/>
      <c r="N1007" s="98"/>
      <c r="O1007" s="98"/>
      <c r="P1007" s="98"/>
      <c r="Q1007" s="98" t="s">
        <v>92</v>
      </c>
      <c r="R1007" s="98" t="s">
        <v>544</v>
      </c>
      <c r="S1007" s="98" t="s">
        <v>545</v>
      </c>
      <c r="T1007" s="98"/>
      <c r="U1007" s="98"/>
      <c r="V1007" s="98" t="s">
        <v>1254</v>
      </c>
      <c r="W1007" s="98" t="s">
        <v>1255</v>
      </c>
      <c r="X1007" s="98"/>
      <c r="Y1007" s="99">
        <v>43403.559178240743</v>
      </c>
      <c r="Z1007" s="106" t="s">
        <v>548</v>
      </c>
      <c r="AB1007" s="1" t="s">
        <v>549</v>
      </c>
    </row>
    <row r="1008" spans="1:28" x14ac:dyDescent="0.25">
      <c r="A1008" s="98" t="s">
        <v>676</v>
      </c>
      <c r="B1008" s="98" t="s">
        <v>562</v>
      </c>
      <c r="C1008" s="89" t="s">
        <v>5956</v>
      </c>
      <c r="D1008" s="99">
        <v>43403.504062499997</v>
      </c>
      <c r="E1008" s="98"/>
      <c r="F1008" s="98"/>
      <c r="G1008" s="98" t="s">
        <v>90</v>
      </c>
      <c r="H1008" s="98" t="s">
        <v>335</v>
      </c>
      <c r="I1008" s="98" t="s">
        <v>91</v>
      </c>
      <c r="J1008" s="98" t="s">
        <v>1118</v>
      </c>
      <c r="K1008" s="98" t="s">
        <v>5957</v>
      </c>
      <c r="L1008" s="98"/>
      <c r="M1008" s="98"/>
      <c r="N1008" s="98"/>
      <c r="O1008" s="98"/>
      <c r="P1008" s="98"/>
      <c r="Q1008" s="98" t="s">
        <v>92</v>
      </c>
      <c r="R1008" s="98" t="s">
        <v>544</v>
      </c>
      <c r="S1008" s="98" t="s">
        <v>545</v>
      </c>
      <c r="T1008" s="98"/>
      <c r="U1008" s="98"/>
      <c r="V1008" s="98" t="s">
        <v>1326</v>
      </c>
      <c r="W1008" s="98" t="s">
        <v>1327</v>
      </c>
      <c r="X1008" s="98"/>
      <c r="Y1008" s="99">
        <v>43403.504062499997</v>
      </c>
      <c r="Z1008" s="106" t="s">
        <v>548</v>
      </c>
      <c r="AB1008" s="1" t="s">
        <v>549</v>
      </c>
    </row>
    <row r="1009" spans="1:28" x14ac:dyDescent="0.25">
      <c r="A1009" s="98" t="s">
        <v>676</v>
      </c>
      <c r="B1009" s="98" t="s">
        <v>562</v>
      </c>
      <c r="C1009" s="89" t="s">
        <v>5958</v>
      </c>
      <c r="D1009" s="99">
        <v>43403.502939814818</v>
      </c>
      <c r="E1009" s="98"/>
      <c r="F1009" s="98"/>
      <c r="G1009" s="98" t="s">
        <v>90</v>
      </c>
      <c r="H1009" s="98" t="s">
        <v>335</v>
      </c>
      <c r="I1009" s="98" t="s">
        <v>91</v>
      </c>
      <c r="J1009" s="98" t="s">
        <v>1118</v>
      </c>
      <c r="K1009" s="98" t="s">
        <v>5959</v>
      </c>
      <c r="L1009" s="98"/>
      <c r="M1009" s="98"/>
      <c r="N1009" s="98"/>
      <c r="O1009" s="98"/>
      <c r="P1009" s="98"/>
      <c r="Q1009" s="98" t="s">
        <v>92</v>
      </c>
      <c r="R1009" s="98" t="s">
        <v>544</v>
      </c>
      <c r="S1009" s="98" t="s">
        <v>545</v>
      </c>
      <c r="T1009" s="98"/>
      <c r="U1009" s="98"/>
      <c r="V1009" s="98" t="s">
        <v>1396</v>
      </c>
      <c r="W1009" s="98" t="s">
        <v>1397</v>
      </c>
      <c r="X1009" s="98"/>
      <c r="Y1009" s="99">
        <v>43403.502939814818</v>
      </c>
      <c r="Z1009" s="106" t="s">
        <v>548</v>
      </c>
      <c r="AB1009" s="1" t="s">
        <v>549</v>
      </c>
    </row>
    <row r="1010" spans="1:28" x14ac:dyDescent="0.25">
      <c r="A1010" s="98" t="s">
        <v>676</v>
      </c>
      <c r="B1010" s="98" t="s">
        <v>562</v>
      </c>
      <c r="C1010" s="89" t="s">
        <v>5960</v>
      </c>
      <c r="D1010" s="99">
        <v>43403.46533564815</v>
      </c>
      <c r="E1010" s="98"/>
      <c r="F1010" s="98"/>
      <c r="G1010" s="98" t="s">
        <v>90</v>
      </c>
      <c r="H1010" s="98" t="s">
        <v>335</v>
      </c>
      <c r="I1010" s="98" t="s">
        <v>91</v>
      </c>
      <c r="J1010" s="98" t="s">
        <v>1118</v>
      </c>
      <c r="K1010" s="98" t="s">
        <v>5961</v>
      </c>
      <c r="L1010" s="98"/>
      <c r="M1010" s="98"/>
      <c r="N1010" s="98"/>
      <c r="O1010" s="98"/>
      <c r="P1010" s="98"/>
      <c r="Q1010" s="98" t="s">
        <v>92</v>
      </c>
      <c r="R1010" s="98" t="s">
        <v>544</v>
      </c>
      <c r="S1010" s="98" t="s">
        <v>545</v>
      </c>
      <c r="T1010" s="98"/>
      <c r="U1010" s="98"/>
      <c r="V1010" s="98" t="s">
        <v>1326</v>
      </c>
      <c r="W1010" s="98" t="s">
        <v>1327</v>
      </c>
      <c r="X1010" s="98"/>
      <c r="Y1010" s="99">
        <v>43403.46533564815</v>
      </c>
      <c r="Z1010" s="106" t="s">
        <v>548</v>
      </c>
      <c r="AB1010" s="1" t="s">
        <v>549</v>
      </c>
    </row>
    <row r="1011" spans="1:28" x14ac:dyDescent="0.25">
      <c r="A1011" s="98" t="s">
        <v>676</v>
      </c>
      <c r="B1011" s="98" t="s">
        <v>562</v>
      </c>
      <c r="C1011" s="89" t="s">
        <v>5962</v>
      </c>
      <c r="D1011" s="99">
        <v>43403.192106481481</v>
      </c>
      <c r="E1011" s="98"/>
      <c r="F1011" s="98"/>
      <c r="G1011" s="98" t="s">
        <v>90</v>
      </c>
      <c r="H1011" s="98" t="s">
        <v>335</v>
      </c>
      <c r="I1011" s="98" t="s">
        <v>91</v>
      </c>
      <c r="J1011" s="98" t="s">
        <v>1118</v>
      </c>
      <c r="K1011" s="98" t="s">
        <v>5963</v>
      </c>
      <c r="L1011" s="98"/>
      <c r="M1011" s="98"/>
      <c r="N1011" s="98"/>
      <c r="O1011" s="98"/>
      <c r="P1011" s="98"/>
      <c r="Q1011" s="98" t="s">
        <v>92</v>
      </c>
      <c r="R1011" s="98" t="s">
        <v>544</v>
      </c>
      <c r="S1011" s="98" t="s">
        <v>545</v>
      </c>
      <c r="T1011" s="98"/>
      <c r="U1011" s="98"/>
      <c r="V1011" s="98" t="s">
        <v>1254</v>
      </c>
      <c r="W1011" s="98" t="s">
        <v>1255</v>
      </c>
      <c r="X1011" s="98"/>
      <c r="Y1011" s="99">
        <v>43403.192106481481</v>
      </c>
      <c r="Z1011" s="106" t="s">
        <v>548</v>
      </c>
      <c r="AB1011" s="1" t="s">
        <v>549</v>
      </c>
    </row>
    <row r="1012" spans="1:28" x14ac:dyDescent="0.25">
      <c r="A1012" s="98" t="s">
        <v>676</v>
      </c>
      <c r="B1012" s="98" t="s">
        <v>562</v>
      </c>
      <c r="C1012" s="89" t="s">
        <v>5964</v>
      </c>
      <c r="D1012" s="99">
        <v>43403.189826388887</v>
      </c>
      <c r="E1012" s="98"/>
      <c r="F1012" s="98"/>
      <c r="G1012" s="98" t="s">
        <v>90</v>
      </c>
      <c r="H1012" s="98" t="s">
        <v>335</v>
      </c>
      <c r="I1012" s="98" t="s">
        <v>91</v>
      </c>
      <c r="J1012" s="98" t="s">
        <v>1118</v>
      </c>
      <c r="K1012" s="98" t="s">
        <v>5965</v>
      </c>
      <c r="L1012" s="98"/>
      <c r="M1012" s="98"/>
      <c r="N1012" s="98"/>
      <c r="O1012" s="98"/>
      <c r="P1012" s="98"/>
      <c r="Q1012" s="98" t="s">
        <v>92</v>
      </c>
      <c r="R1012" s="98" t="s">
        <v>544</v>
      </c>
      <c r="S1012" s="98" t="s">
        <v>545</v>
      </c>
      <c r="T1012" s="98"/>
      <c r="U1012" s="98"/>
      <c r="V1012" s="98" t="s">
        <v>1254</v>
      </c>
      <c r="W1012" s="98" t="s">
        <v>1255</v>
      </c>
      <c r="X1012" s="98"/>
      <c r="Y1012" s="99">
        <v>43403.189826388887</v>
      </c>
      <c r="Z1012" s="106" t="s">
        <v>548</v>
      </c>
      <c r="AB1012" s="1" t="s">
        <v>549</v>
      </c>
    </row>
    <row r="1013" spans="1:28" x14ac:dyDescent="0.25">
      <c r="A1013" s="98" t="s">
        <v>676</v>
      </c>
      <c r="B1013" s="98" t="s">
        <v>562</v>
      </c>
      <c r="C1013" s="89" t="s">
        <v>5966</v>
      </c>
      <c r="D1013" s="99">
        <v>43403.166192129633</v>
      </c>
      <c r="E1013" s="98"/>
      <c r="F1013" s="98" t="s">
        <v>833</v>
      </c>
      <c r="G1013" s="98" t="s">
        <v>90</v>
      </c>
      <c r="H1013" s="98" t="s">
        <v>93</v>
      </c>
      <c r="I1013" s="98" t="s">
        <v>91</v>
      </c>
      <c r="J1013" s="98" t="s">
        <v>1118</v>
      </c>
      <c r="K1013" s="98" t="s">
        <v>5967</v>
      </c>
      <c r="L1013" s="98"/>
      <c r="M1013" s="98"/>
      <c r="N1013" s="98"/>
      <c r="O1013" s="98"/>
      <c r="P1013" s="98"/>
      <c r="Q1013" s="98" t="s">
        <v>92</v>
      </c>
      <c r="R1013" s="98" t="s">
        <v>544</v>
      </c>
      <c r="S1013" s="98" t="s">
        <v>545</v>
      </c>
      <c r="T1013" s="98"/>
      <c r="U1013" s="98"/>
      <c r="V1013" s="98" t="s">
        <v>1254</v>
      </c>
      <c r="W1013" s="98" t="s">
        <v>1255</v>
      </c>
      <c r="X1013" s="98"/>
      <c r="Y1013" s="99">
        <v>43403.547847222224</v>
      </c>
      <c r="Z1013" s="106" t="s">
        <v>548</v>
      </c>
      <c r="AB1013" s="1" t="s">
        <v>549</v>
      </c>
    </row>
    <row r="1014" spans="1:28" x14ac:dyDescent="0.25">
      <c r="A1014" s="98" t="s">
        <v>676</v>
      </c>
      <c r="B1014" s="98" t="s">
        <v>562</v>
      </c>
      <c r="C1014" s="89" t="s">
        <v>5968</v>
      </c>
      <c r="D1014" s="99">
        <v>43403.527696759258</v>
      </c>
      <c r="E1014" s="98"/>
      <c r="F1014" s="98"/>
      <c r="G1014" s="98" t="s">
        <v>90</v>
      </c>
      <c r="H1014" s="98" t="s">
        <v>335</v>
      </c>
      <c r="I1014" s="98" t="s">
        <v>91</v>
      </c>
      <c r="J1014" s="98" t="s">
        <v>1118</v>
      </c>
      <c r="K1014" s="98" t="s">
        <v>5969</v>
      </c>
      <c r="L1014" s="98"/>
      <c r="M1014" s="98"/>
      <c r="N1014" s="98"/>
      <c r="O1014" s="98"/>
      <c r="P1014" s="98"/>
      <c r="Q1014" s="98" t="s">
        <v>92</v>
      </c>
      <c r="R1014" s="98" t="s">
        <v>544</v>
      </c>
      <c r="S1014" s="98" t="s">
        <v>545</v>
      </c>
      <c r="T1014" s="98"/>
      <c r="U1014" s="98"/>
      <c r="V1014" s="98" t="s">
        <v>1326</v>
      </c>
      <c r="W1014" s="98" t="s">
        <v>1327</v>
      </c>
      <c r="X1014" s="98"/>
      <c r="Y1014" s="99">
        <v>43403.527696759258</v>
      </c>
      <c r="Z1014" s="106" t="s">
        <v>548</v>
      </c>
      <c r="AB1014" s="1" t="s">
        <v>549</v>
      </c>
    </row>
    <row r="1015" spans="1:28" x14ac:dyDescent="0.25">
      <c r="A1015" s="98" t="s">
        <v>676</v>
      </c>
      <c r="B1015" s="98" t="s">
        <v>562</v>
      </c>
      <c r="C1015" s="89" t="s">
        <v>5970</v>
      </c>
      <c r="D1015" s="99">
        <v>43403.214687500003</v>
      </c>
      <c r="E1015" s="98"/>
      <c r="F1015" s="98" t="s">
        <v>830</v>
      </c>
      <c r="G1015" s="98" t="s">
        <v>90</v>
      </c>
      <c r="H1015" s="98" t="s">
        <v>335</v>
      </c>
      <c r="I1015" s="98" t="s">
        <v>91</v>
      </c>
      <c r="J1015" s="98" t="s">
        <v>1118</v>
      </c>
      <c r="K1015" s="98" t="s">
        <v>5971</v>
      </c>
      <c r="L1015" s="98"/>
      <c r="M1015" s="98"/>
      <c r="N1015" s="98"/>
      <c r="O1015" s="98"/>
      <c r="P1015" s="98"/>
      <c r="Q1015" s="98" t="s">
        <v>92</v>
      </c>
      <c r="R1015" s="98" t="s">
        <v>544</v>
      </c>
      <c r="S1015" s="98" t="s">
        <v>545</v>
      </c>
      <c r="T1015" s="98"/>
      <c r="U1015" s="98"/>
      <c r="V1015" s="98" t="s">
        <v>1321</v>
      </c>
      <c r="W1015" s="98" t="s">
        <v>964</v>
      </c>
      <c r="X1015" s="98"/>
      <c r="Y1015" s="99">
        <v>43403.561921296299</v>
      </c>
      <c r="Z1015" s="106" t="s">
        <v>548</v>
      </c>
      <c r="AB1015" s="1" t="s">
        <v>549</v>
      </c>
    </row>
    <row r="1016" spans="1:28" x14ac:dyDescent="0.25">
      <c r="A1016" s="98" t="s">
        <v>676</v>
      </c>
      <c r="B1016" s="98" t="s">
        <v>562</v>
      </c>
      <c r="C1016" s="89" t="s">
        <v>5972</v>
      </c>
      <c r="D1016" s="99">
        <v>43403.118090277778</v>
      </c>
      <c r="E1016" s="98"/>
      <c r="F1016" s="98"/>
      <c r="G1016" s="98" t="s">
        <v>90</v>
      </c>
      <c r="H1016" s="98" t="s">
        <v>335</v>
      </c>
      <c r="I1016" s="98" t="s">
        <v>91</v>
      </c>
      <c r="J1016" s="98" t="s">
        <v>1118</v>
      </c>
      <c r="K1016" s="98" t="s">
        <v>5973</v>
      </c>
      <c r="L1016" s="98"/>
      <c r="M1016" s="98"/>
      <c r="N1016" s="98"/>
      <c r="O1016" s="98"/>
      <c r="P1016" s="98"/>
      <c r="Q1016" s="98" t="s">
        <v>92</v>
      </c>
      <c r="R1016" s="98" t="s">
        <v>544</v>
      </c>
      <c r="S1016" s="98" t="s">
        <v>545</v>
      </c>
      <c r="T1016" s="98"/>
      <c r="U1016" s="98"/>
      <c r="V1016" s="98" t="s">
        <v>966</v>
      </c>
      <c r="W1016" s="98" t="s">
        <v>967</v>
      </c>
      <c r="X1016" s="98"/>
      <c r="Y1016" s="99">
        <v>43403.118090277778</v>
      </c>
      <c r="Z1016" s="106" t="s">
        <v>548</v>
      </c>
      <c r="AB1016" s="1" t="s">
        <v>549</v>
      </c>
    </row>
    <row r="1017" spans="1:28" x14ac:dyDescent="0.25">
      <c r="A1017" s="98" t="s">
        <v>676</v>
      </c>
      <c r="B1017" s="98" t="s">
        <v>562</v>
      </c>
      <c r="C1017" s="89" t="s">
        <v>5974</v>
      </c>
      <c r="D1017" s="99">
        <v>43403.10355324074</v>
      </c>
      <c r="E1017" s="98"/>
      <c r="F1017" s="98"/>
      <c r="G1017" s="98" t="s">
        <v>90</v>
      </c>
      <c r="H1017" s="98" t="s">
        <v>335</v>
      </c>
      <c r="I1017" s="98" t="s">
        <v>91</v>
      </c>
      <c r="J1017" s="98" t="s">
        <v>1118</v>
      </c>
      <c r="K1017" s="98" t="s">
        <v>5975</v>
      </c>
      <c r="L1017" s="98"/>
      <c r="M1017" s="98"/>
      <c r="N1017" s="98"/>
      <c r="O1017" s="98"/>
      <c r="P1017" s="98"/>
      <c r="Q1017" s="98" t="s">
        <v>92</v>
      </c>
      <c r="R1017" s="98" t="s">
        <v>544</v>
      </c>
      <c r="S1017" s="98" t="s">
        <v>545</v>
      </c>
      <c r="T1017" s="98"/>
      <c r="U1017" s="98"/>
      <c r="V1017" s="98" t="s">
        <v>1254</v>
      </c>
      <c r="W1017" s="98" t="s">
        <v>1255</v>
      </c>
      <c r="X1017" s="98"/>
      <c r="Y1017" s="99">
        <v>43403.10355324074</v>
      </c>
      <c r="Z1017" s="106" t="s">
        <v>548</v>
      </c>
      <c r="AB1017" s="1" t="s">
        <v>549</v>
      </c>
    </row>
    <row r="1018" spans="1:28" x14ac:dyDescent="0.25">
      <c r="A1018" s="98" t="s">
        <v>676</v>
      </c>
      <c r="B1018" s="98" t="s">
        <v>562</v>
      </c>
      <c r="C1018" s="89" t="s">
        <v>5976</v>
      </c>
      <c r="D1018" s="99">
        <v>43403.059467592589</v>
      </c>
      <c r="E1018" s="98"/>
      <c r="F1018" s="98" t="s">
        <v>1100</v>
      </c>
      <c r="G1018" s="98" t="s">
        <v>90</v>
      </c>
      <c r="H1018" s="98" t="s">
        <v>335</v>
      </c>
      <c r="I1018" s="98" t="s">
        <v>91</v>
      </c>
      <c r="J1018" s="98" t="s">
        <v>1118</v>
      </c>
      <c r="K1018" s="98" t="s">
        <v>5977</v>
      </c>
      <c r="L1018" s="98"/>
      <c r="M1018" s="98"/>
      <c r="N1018" s="98"/>
      <c r="O1018" s="98"/>
      <c r="P1018" s="98"/>
      <c r="Q1018" s="98" t="s">
        <v>92</v>
      </c>
      <c r="R1018" s="98" t="s">
        <v>544</v>
      </c>
      <c r="S1018" s="98" t="s">
        <v>545</v>
      </c>
      <c r="T1018" s="98"/>
      <c r="U1018" s="98"/>
      <c r="V1018" s="98" t="s">
        <v>1094</v>
      </c>
      <c r="W1018" s="98" t="s">
        <v>1095</v>
      </c>
      <c r="X1018" s="98"/>
      <c r="Y1018" s="99">
        <v>43403.480208333334</v>
      </c>
      <c r="Z1018" s="106" t="s">
        <v>548</v>
      </c>
      <c r="AB1018" s="1" t="s">
        <v>549</v>
      </c>
    </row>
    <row r="1019" spans="1:28" x14ac:dyDescent="0.25">
      <c r="A1019" s="98" t="s">
        <v>676</v>
      </c>
      <c r="B1019" s="98" t="s">
        <v>562</v>
      </c>
      <c r="C1019" s="89" t="s">
        <v>5978</v>
      </c>
      <c r="D1019" s="99">
        <v>43403.026226851849</v>
      </c>
      <c r="E1019" s="98"/>
      <c r="F1019" s="98"/>
      <c r="G1019" s="98" t="s">
        <v>90</v>
      </c>
      <c r="H1019" s="98" t="s">
        <v>335</v>
      </c>
      <c r="I1019" s="98" t="s">
        <v>91</v>
      </c>
      <c r="J1019" s="98" t="s">
        <v>1118</v>
      </c>
      <c r="K1019" s="98" t="s">
        <v>5979</v>
      </c>
      <c r="L1019" s="98"/>
      <c r="M1019" s="98"/>
      <c r="N1019" s="98"/>
      <c r="O1019" s="98"/>
      <c r="P1019" s="98"/>
      <c r="Q1019" s="98" t="s">
        <v>92</v>
      </c>
      <c r="R1019" s="98" t="s">
        <v>544</v>
      </c>
      <c r="S1019" s="98" t="s">
        <v>545</v>
      </c>
      <c r="T1019" s="98"/>
      <c r="U1019" s="98"/>
      <c r="V1019" s="98" t="s">
        <v>1321</v>
      </c>
      <c r="W1019" s="98" t="s">
        <v>964</v>
      </c>
      <c r="X1019" s="98"/>
      <c r="Y1019" s="99">
        <v>43403.026226851849</v>
      </c>
      <c r="Z1019" s="106" t="s">
        <v>548</v>
      </c>
      <c r="AB1019" s="1" t="s">
        <v>549</v>
      </c>
    </row>
    <row r="1020" spans="1:28" x14ac:dyDescent="0.25">
      <c r="A1020" s="98" t="s">
        <v>676</v>
      </c>
      <c r="B1020" s="98" t="s">
        <v>562</v>
      </c>
      <c r="C1020" s="89" t="s">
        <v>5980</v>
      </c>
      <c r="D1020" s="99">
        <v>43402.981932870367</v>
      </c>
      <c r="E1020" s="98"/>
      <c r="F1020" s="98"/>
      <c r="G1020" s="98" t="s">
        <v>90</v>
      </c>
      <c r="H1020" s="98" t="s">
        <v>335</v>
      </c>
      <c r="I1020" s="98" t="s">
        <v>91</v>
      </c>
      <c r="J1020" s="98" t="s">
        <v>1118</v>
      </c>
      <c r="K1020" s="98" t="s">
        <v>5981</v>
      </c>
      <c r="L1020" s="98"/>
      <c r="M1020" s="98"/>
      <c r="N1020" s="98"/>
      <c r="O1020" s="98"/>
      <c r="P1020" s="98"/>
      <c r="Q1020" s="98" t="s">
        <v>92</v>
      </c>
      <c r="R1020" s="98" t="s">
        <v>544</v>
      </c>
      <c r="S1020" s="98" t="s">
        <v>545</v>
      </c>
      <c r="T1020" s="98"/>
      <c r="U1020" s="98"/>
      <c r="V1020" s="98" t="s">
        <v>966</v>
      </c>
      <c r="W1020" s="98" t="s">
        <v>967</v>
      </c>
      <c r="X1020" s="98"/>
      <c r="Y1020" s="99">
        <v>43402.981932870367</v>
      </c>
      <c r="Z1020" s="106" t="s">
        <v>548</v>
      </c>
      <c r="AB1020" s="1" t="s">
        <v>549</v>
      </c>
    </row>
    <row r="1021" spans="1:28" x14ac:dyDescent="0.25">
      <c r="A1021" s="98" t="s">
        <v>676</v>
      </c>
      <c r="B1021" s="98" t="s">
        <v>562</v>
      </c>
      <c r="C1021" s="89" t="s">
        <v>5982</v>
      </c>
      <c r="D1021" s="99">
        <v>43402.929930555554</v>
      </c>
      <c r="E1021" s="98"/>
      <c r="F1021" s="98"/>
      <c r="G1021" s="98" t="s">
        <v>90</v>
      </c>
      <c r="H1021" s="98" t="s">
        <v>335</v>
      </c>
      <c r="I1021" s="98" t="s">
        <v>91</v>
      </c>
      <c r="J1021" s="98" t="s">
        <v>1118</v>
      </c>
      <c r="K1021" s="98" t="s">
        <v>5983</v>
      </c>
      <c r="L1021" s="98"/>
      <c r="M1021" s="98"/>
      <c r="N1021" s="98"/>
      <c r="O1021" s="98"/>
      <c r="P1021" s="98"/>
      <c r="Q1021" s="98" t="s">
        <v>92</v>
      </c>
      <c r="R1021" s="98" t="s">
        <v>544</v>
      </c>
      <c r="S1021" s="98" t="s">
        <v>545</v>
      </c>
      <c r="T1021" s="98"/>
      <c r="U1021" s="98"/>
      <c r="V1021" s="98" t="s">
        <v>1180</v>
      </c>
      <c r="W1021" s="98" t="s">
        <v>963</v>
      </c>
      <c r="X1021" s="98"/>
      <c r="Y1021" s="99">
        <v>43402.929930555554</v>
      </c>
      <c r="Z1021" s="106" t="s">
        <v>548</v>
      </c>
      <c r="AB1021" s="1" t="s">
        <v>549</v>
      </c>
    </row>
    <row r="1022" spans="1:28" x14ac:dyDescent="0.25">
      <c r="A1022" s="98" t="s">
        <v>676</v>
      </c>
      <c r="B1022" s="98" t="s">
        <v>562</v>
      </c>
      <c r="C1022" s="89" t="s">
        <v>5984</v>
      </c>
      <c r="D1022" s="99">
        <v>43402.829930555556</v>
      </c>
      <c r="E1022" s="98"/>
      <c r="F1022" s="98" t="s">
        <v>1493</v>
      </c>
      <c r="G1022" s="98" t="s">
        <v>90</v>
      </c>
      <c r="H1022" s="98" t="s">
        <v>335</v>
      </c>
      <c r="I1022" s="98" t="s">
        <v>91</v>
      </c>
      <c r="J1022" s="98" t="s">
        <v>1118</v>
      </c>
      <c r="K1022" s="98" t="s">
        <v>5985</v>
      </c>
      <c r="L1022" s="98"/>
      <c r="M1022" s="98"/>
      <c r="N1022" s="98"/>
      <c r="O1022" s="98"/>
      <c r="P1022" s="98"/>
      <c r="Q1022" s="98" t="s">
        <v>92</v>
      </c>
      <c r="R1022" s="98" t="s">
        <v>544</v>
      </c>
      <c r="S1022" s="98" t="s">
        <v>545</v>
      </c>
      <c r="T1022" s="98"/>
      <c r="U1022" s="98"/>
      <c r="V1022" s="98" t="s">
        <v>966</v>
      </c>
      <c r="W1022" s="98" t="s">
        <v>967</v>
      </c>
      <c r="X1022" s="98"/>
      <c r="Y1022" s="99">
        <v>43403.646145833336</v>
      </c>
      <c r="Z1022" s="106" t="s">
        <v>548</v>
      </c>
      <c r="AB1022" s="1" t="s">
        <v>549</v>
      </c>
    </row>
    <row r="1023" spans="1:28" x14ac:dyDescent="0.25">
      <c r="A1023" s="98" t="s">
        <v>676</v>
      </c>
      <c r="B1023" s="98" t="s">
        <v>562</v>
      </c>
      <c r="C1023" s="89" t="s">
        <v>5986</v>
      </c>
      <c r="D1023" s="99">
        <v>43402.818483796298</v>
      </c>
      <c r="E1023" s="98"/>
      <c r="F1023" s="98" t="s">
        <v>916</v>
      </c>
      <c r="G1023" s="98" t="s">
        <v>90</v>
      </c>
      <c r="H1023" s="98" t="s">
        <v>335</v>
      </c>
      <c r="I1023" s="98" t="s">
        <v>91</v>
      </c>
      <c r="J1023" s="98" t="s">
        <v>1118</v>
      </c>
      <c r="K1023" s="98" t="s">
        <v>5987</v>
      </c>
      <c r="L1023" s="98"/>
      <c r="M1023" s="98"/>
      <c r="N1023" s="98"/>
      <c r="O1023" s="98"/>
      <c r="P1023" s="98"/>
      <c r="Q1023" s="98" t="s">
        <v>92</v>
      </c>
      <c r="R1023" s="98" t="s">
        <v>544</v>
      </c>
      <c r="S1023" s="98" t="s">
        <v>545</v>
      </c>
      <c r="T1023" s="98"/>
      <c r="U1023" s="98"/>
      <c r="V1023" s="98" t="s">
        <v>966</v>
      </c>
      <c r="W1023" s="98" t="s">
        <v>967</v>
      </c>
      <c r="X1023" s="98"/>
      <c r="Y1023" s="99">
        <v>43403.737141203703</v>
      </c>
      <c r="Z1023" s="106" t="s">
        <v>548</v>
      </c>
      <c r="AB1023" s="1" t="s">
        <v>549</v>
      </c>
    </row>
    <row r="1024" spans="1:28" x14ac:dyDescent="0.25">
      <c r="A1024" s="98" t="s">
        <v>676</v>
      </c>
      <c r="B1024" s="98" t="s">
        <v>562</v>
      </c>
      <c r="C1024" s="98" t="s">
        <v>5689</v>
      </c>
      <c r="D1024" s="99">
        <v>43402.796597222223</v>
      </c>
      <c r="E1024" s="98"/>
      <c r="F1024" s="98"/>
      <c r="G1024" s="98" t="s">
        <v>90</v>
      </c>
      <c r="H1024" s="98" t="s">
        <v>335</v>
      </c>
      <c r="I1024" s="98" t="s">
        <v>91</v>
      </c>
      <c r="J1024" s="98" t="s">
        <v>1118</v>
      </c>
      <c r="K1024" s="98" t="s">
        <v>5690</v>
      </c>
      <c r="L1024" s="98"/>
      <c r="M1024" s="98"/>
      <c r="N1024" s="98"/>
      <c r="O1024" s="98"/>
      <c r="P1024" s="98"/>
      <c r="Q1024" s="98" t="s">
        <v>92</v>
      </c>
      <c r="R1024" s="98" t="s">
        <v>544</v>
      </c>
      <c r="S1024" s="98" t="s">
        <v>545</v>
      </c>
      <c r="T1024" s="98"/>
      <c r="U1024" s="98"/>
      <c r="V1024" s="98" t="s">
        <v>966</v>
      </c>
      <c r="W1024" s="98" t="s">
        <v>967</v>
      </c>
      <c r="X1024" s="98"/>
      <c r="Y1024" s="99">
        <v>43402.796597222223</v>
      </c>
      <c r="Z1024" s="106" t="s">
        <v>548</v>
      </c>
      <c r="AB1024" s="1" t="s">
        <v>548</v>
      </c>
    </row>
    <row r="1025" spans="1:28" x14ac:dyDescent="0.25">
      <c r="A1025" s="98" t="s">
        <v>676</v>
      </c>
      <c r="B1025" s="98" t="s">
        <v>562</v>
      </c>
      <c r="C1025" s="98" t="s">
        <v>5706</v>
      </c>
      <c r="D1025" s="99">
        <v>43402.486643518518</v>
      </c>
      <c r="E1025" s="98"/>
      <c r="F1025" s="98" t="s">
        <v>1493</v>
      </c>
      <c r="G1025" s="98" t="s">
        <v>90</v>
      </c>
      <c r="H1025" s="98" t="s">
        <v>335</v>
      </c>
      <c r="I1025" s="98" t="s">
        <v>91</v>
      </c>
      <c r="J1025" s="98" t="s">
        <v>1118</v>
      </c>
      <c r="K1025" s="98" t="s">
        <v>5707</v>
      </c>
      <c r="L1025" s="98"/>
      <c r="M1025" s="98"/>
      <c r="N1025" s="98"/>
      <c r="O1025" s="98"/>
      <c r="P1025" s="98"/>
      <c r="Q1025" s="98" t="s">
        <v>92</v>
      </c>
      <c r="R1025" s="98" t="s">
        <v>544</v>
      </c>
      <c r="S1025" s="98" t="s">
        <v>545</v>
      </c>
      <c r="T1025" s="98"/>
      <c r="U1025" s="98"/>
      <c r="V1025" s="98" t="s">
        <v>5702</v>
      </c>
      <c r="W1025" s="98" t="s">
        <v>5703</v>
      </c>
      <c r="X1025" s="98"/>
      <c r="Y1025" s="99">
        <v>43403.646307870367</v>
      </c>
      <c r="Z1025" s="106" t="s">
        <v>548</v>
      </c>
      <c r="AB1025" s="1" t="s">
        <v>548</v>
      </c>
    </row>
    <row r="1026" spans="1:28" x14ac:dyDescent="0.25">
      <c r="A1026" s="98" t="s">
        <v>676</v>
      </c>
      <c r="B1026" s="98" t="s">
        <v>562</v>
      </c>
      <c r="C1026" s="98" t="s">
        <v>5708</v>
      </c>
      <c r="D1026" s="99">
        <v>43402.707303240742</v>
      </c>
      <c r="E1026" s="98"/>
      <c r="F1026" s="98" t="s">
        <v>911</v>
      </c>
      <c r="G1026" s="98" t="s">
        <v>90</v>
      </c>
      <c r="H1026" s="98" t="s">
        <v>335</v>
      </c>
      <c r="I1026" s="98" t="s">
        <v>91</v>
      </c>
      <c r="J1026" s="98" t="s">
        <v>1118</v>
      </c>
      <c r="K1026" s="98" t="s">
        <v>5709</v>
      </c>
      <c r="L1026" s="98"/>
      <c r="M1026" s="98"/>
      <c r="N1026" s="98"/>
      <c r="O1026" s="98"/>
      <c r="P1026" s="98"/>
      <c r="Q1026" s="98" t="s">
        <v>92</v>
      </c>
      <c r="R1026" s="98" t="s">
        <v>544</v>
      </c>
      <c r="S1026" s="98" t="s">
        <v>545</v>
      </c>
      <c r="T1026" s="98"/>
      <c r="U1026" s="98"/>
      <c r="V1026" s="98" t="s">
        <v>1398</v>
      </c>
      <c r="W1026" s="98" t="s">
        <v>1399</v>
      </c>
      <c r="X1026" s="98"/>
      <c r="Y1026" s="99">
        <v>43403.506053240744</v>
      </c>
      <c r="Z1026" s="106" t="s">
        <v>548</v>
      </c>
      <c r="AB1026" s="1" t="s">
        <v>548</v>
      </c>
    </row>
    <row r="1027" spans="1:28" x14ac:dyDescent="0.25">
      <c r="A1027" s="98" t="s">
        <v>676</v>
      </c>
      <c r="B1027" s="98" t="s">
        <v>562</v>
      </c>
      <c r="C1027" s="98" t="s">
        <v>5714</v>
      </c>
      <c r="D1027" s="99">
        <v>43402.497013888889</v>
      </c>
      <c r="E1027" s="98"/>
      <c r="F1027" s="98" t="s">
        <v>833</v>
      </c>
      <c r="G1027" s="98" t="s">
        <v>90</v>
      </c>
      <c r="H1027" s="98" t="s">
        <v>335</v>
      </c>
      <c r="I1027" s="98" t="s">
        <v>91</v>
      </c>
      <c r="J1027" s="98" t="s">
        <v>1118</v>
      </c>
      <c r="K1027" s="98" t="s">
        <v>5715</v>
      </c>
      <c r="L1027" s="98"/>
      <c r="M1027" s="98"/>
      <c r="N1027" s="98"/>
      <c r="O1027" s="98"/>
      <c r="P1027" s="98"/>
      <c r="Q1027" s="98" t="s">
        <v>92</v>
      </c>
      <c r="R1027" s="98" t="s">
        <v>544</v>
      </c>
      <c r="S1027" s="98" t="s">
        <v>545</v>
      </c>
      <c r="T1027" s="98"/>
      <c r="U1027" s="98"/>
      <c r="V1027" s="98" t="s">
        <v>5702</v>
      </c>
      <c r="W1027" s="98" t="s">
        <v>5703</v>
      </c>
      <c r="X1027" s="98"/>
      <c r="Y1027" s="99">
        <v>43403.514560185184</v>
      </c>
      <c r="Z1027" s="106" t="s">
        <v>548</v>
      </c>
      <c r="AB1027" s="1" t="s">
        <v>548</v>
      </c>
    </row>
    <row r="1028" spans="1:28" x14ac:dyDescent="0.25">
      <c r="A1028" s="98" t="s">
        <v>676</v>
      </c>
      <c r="B1028" s="98" t="s">
        <v>562</v>
      </c>
      <c r="C1028" s="98" t="s">
        <v>5720</v>
      </c>
      <c r="D1028" s="99">
        <v>43400.180428240739</v>
      </c>
      <c r="E1028" s="98"/>
      <c r="F1028" s="98" t="s">
        <v>1196</v>
      </c>
      <c r="G1028" s="98" t="s">
        <v>90</v>
      </c>
      <c r="H1028" s="98" t="s">
        <v>335</v>
      </c>
      <c r="I1028" s="98" t="s">
        <v>91</v>
      </c>
      <c r="J1028" s="98" t="s">
        <v>1118</v>
      </c>
      <c r="K1028" s="98" t="s">
        <v>5721</v>
      </c>
      <c r="L1028" s="98"/>
      <c r="M1028" s="98"/>
      <c r="N1028" s="98"/>
      <c r="O1028" s="98"/>
      <c r="P1028" s="98"/>
      <c r="Q1028" s="98" t="s">
        <v>92</v>
      </c>
      <c r="R1028" s="98" t="s">
        <v>544</v>
      </c>
      <c r="S1028" s="98" t="s">
        <v>545</v>
      </c>
      <c r="T1028" s="98"/>
      <c r="U1028" s="98"/>
      <c r="V1028" s="98" t="s">
        <v>1321</v>
      </c>
      <c r="W1028" s="98" t="s">
        <v>964</v>
      </c>
      <c r="X1028" s="98"/>
      <c r="Y1028" s="99">
        <v>43402.750752314816</v>
      </c>
      <c r="Z1028" s="106" t="s">
        <v>548</v>
      </c>
      <c r="AB1028" s="1" t="s">
        <v>548</v>
      </c>
    </row>
    <row r="1029" spans="1:28" x14ac:dyDescent="0.25">
      <c r="A1029" s="98" t="s">
        <v>676</v>
      </c>
      <c r="B1029" s="98" t="s">
        <v>562</v>
      </c>
      <c r="C1029" s="98" t="s">
        <v>5730</v>
      </c>
      <c r="D1029" s="99">
        <v>43400.068182870367</v>
      </c>
      <c r="E1029" s="98"/>
      <c r="F1029" s="98" t="s">
        <v>833</v>
      </c>
      <c r="G1029" s="98" t="s">
        <v>90</v>
      </c>
      <c r="H1029" s="98" t="s">
        <v>335</v>
      </c>
      <c r="I1029" s="98" t="s">
        <v>91</v>
      </c>
      <c r="J1029" s="98" t="s">
        <v>1118</v>
      </c>
      <c r="K1029" s="98" t="s">
        <v>5731</v>
      </c>
      <c r="L1029" s="98"/>
      <c r="M1029" s="98"/>
      <c r="N1029" s="98"/>
      <c r="O1029" s="98"/>
      <c r="P1029" s="98"/>
      <c r="Q1029" s="98" t="s">
        <v>92</v>
      </c>
      <c r="R1029" s="98" t="s">
        <v>544</v>
      </c>
      <c r="S1029" s="98" t="s">
        <v>545</v>
      </c>
      <c r="T1029" s="98"/>
      <c r="U1029" s="98"/>
      <c r="V1029" s="98" t="s">
        <v>946</v>
      </c>
      <c r="W1029" s="98" t="s">
        <v>2923</v>
      </c>
      <c r="X1029" s="98"/>
      <c r="Y1029" s="99">
        <v>43403.514826388891</v>
      </c>
      <c r="Z1029" s="106" t="s">
        <v>548</v>
      </c>
      <c r="AB1029" s="1" t="s">
        <v>548</v>
      </c>
    </row>
    <row r="1030" spans="1:28" x14ac:dyDescent="0.25">
      <c r="A1030" s="98" t="s">
        <v>676</v>
      </c>
      <c r="B1030" s="98" t="s">
        <v>562</v>
      </c>
      <c r="C1030" s="98" t="s">
        <v>5738</v>
      </c>
      <c r="D1030" s="99">
        <v>43399.937824074077</v>
      </c>
      <c r="E1030" s="98"/>
      <c r="F1030" s="98" t="s">
        <v>933</v>
      </c>
      <c r="G1030" s="98" t="s">
        <v>90</v>
      </c>
      <c r="H1030" s="98" t="s">
        <v>335</v>
      </c>
      <c r="I1030" s="98" t="s">
        <v>91</v>
      </c>
      <c r="J1030" s="98" t="s">
        <v>1118</v>
      </c>
      <c r="K1030" s="98" t="s">
        <v>5739</v>
      </c>
      <c r="L1030" s="98"/>
      <c r="M1030" s="98"/>
      <c r="N1030" s="98"/>
      <c r="O1030" s="98"/>
      <c r="P1030" s="98"/>
      <c r="Q1030" s="98" t="s">
        <v>92</v>
      </c>
      <c r="R1030" s="98" t="s">
        <v>544</v>
      </c>
      <c r="S1030" s="98" t="s">
        <v>545</v>
      </c>
      <c r="T1030" s="98"/>
      <c r="U1030" s="98"/>
      <c r="V1030" s="98" t="s">
        <v>1176</v>
      </c>
      <c r="W1030" s="98" t="s">
        <v>1433</v>
      </c>
      <c r="X1030" s="98"/>
      <c r="Y1030" s="99">
        <v>43402.783518518518</v>
      </c>
      <c r="Z1030" s="106" t="s">
        <v>548</v>
      </c>
      <c r="AB1030" s="1" t="s">
        <v>548</v>
      </c>
    </row>
    <row r="1031" spans="1:28" x14ac:dyDescent="0.25">
      <c r="A1031" s="98" t="s">
        <v>676</v>
      </c>
      <c r="B1031" s="98" t="s">
        <v>562</v>
      </c>
      <c r="C1031" s="98" t="s">
        <v>5744</v>
      </c>
      <c r="D1031" s="99">
        <v>43399.85837962963</v>
      </c>
      <c r="E1031" s="98"/>
      <c r="F1031" s="98" t="s">
        <v>916</v>
      </c>
      <c r="G1031" s="98" t="s">
        <v>90</v>
      </c>
      <c r="H1031" s="98" t="s">
        <v>335</v>
      </c>
      <c r="I1031" s="98" t="s">
        <v>91</v>
      </c>
      <c r="J1031" s="98" t="s">
        <v>1118</v>
      </c>
      <c r="K1031" s="98" t="s">
        <v>5745</v>
      </c>
      <c r="L1031" s="98"/>
      <c r="M1031" s="98"/>
      <c r="N1031" s="98"/>
      <c r="O1031" s="98"/>
      <c r="P1031" s="98"/>
      <c r="Q1031" s="98" t="s">
        <v>92</v>
      </c>
      <c r="R1031" s="98" t="s">
        <v>544</v>
      </c>
      <c r="S1031" s="98" t="s">
        <v>545</v>
      </c>
      <c r="T1031" s="98"/>
      <c r="U1031" s="98"/>
      <c r="V1031" s="98" t="s">
        <v>1309</v>
      </c>
      <c r="W1031" s="98" t="s">
        <v>1310</v>
      </c>
      <c r="X1031" s="98"/>
      <c r="Y1031" s="99">
        <v>43403.469548611109</v>
      </c>
      <c r="Z1031" s="106" t="s">
        <v>548</v>
      </c>
      <c r="AB1031" s="1" t="s">
        <v>548</v>
      </c>
    </row>
    <row r="1032" spans="1:28" x14ac:dyDescent="0.25">
      <c r="A1032" s="98" t="s">
        <v>676</v>
      </c>
      <c r="B1032" s="98" t="s">
        <v>562</v>
      </c>
      <c r="C1032" s="98" t="s">
        <v>5746</v>
      </c>
      <c r="D1032" s="99">
        <v>43399.770613425928</v>
      </c>
      <c r="E1032" s="98"/>
      <c r="F1032" s="98" t="s">
        <v>1100</v>
      </c>
      <c r="G1032" s="98" t="s">
        <v>90</v>
      </c>
      <c r="H1032" s="98" t="s">
        <v>335</v>
      </c>
      <c r="I1032" s="98" t="s">
        <v>91</v>
      </c>
      <c r="J1032" s="98" t="s">
        <v>5747</v>
      </c>
      <c r="K1032" s="98" t="s">
        <v>5748</v>
      </c>
      <c r="L1032" s="98"/>
      <c r="M1032" s="98"/>
      <c r="N1032" s="98"/>
      <c r="O1032" s="98"/>
      <c r="P1032" s="98"/>
      <c r="Q1032" s="98" t="s">
        <v>92</v>
      </c>
      <c r="R1032" s="98" t="s">
        <v>544</v>
      </c>
      <c r="S1032" s="98" t="s">
        <v>545</v>
      </c>
      <c r="T1032" s="98"/>
      <c r="U1032" s="98"/>
      <c r="V1032" s="98" t="s">
        <v>5749</v>
      </c>
      <c r="W1032" s="98" t="s">
        <v>5750</v>
      </c>
      <c r="X1032" s="98"/>
      <c r="Y1032" s="99">
        <v>43402.500960648147</v>
      </c>
      <c r="Z1032" s="106" t="s">
        <v>548</v>
      </c>
      <c r="AB1032" s="1" t="s">
        <v>548</v>
      </c>
    </row>
    <row r="1033" spans="1:28" x14ac:dyDescent="0.25">
      <c r="A1033" s="98" t="s">
        <v>676</v>
      </c>
      <c r="B1033" s="98" t="s">
        <v>562</v>
      </c>
      <c r="C1033" s="98" t="s">
        <v>5453</v>
      </c>
      <c r="D1033" s="99">
        <v>43399.508090277777</v>
      </c>
      <c r="E1033" s="98"/>
      <c r="F1033" s="98" t="s">
        <v>1493</v>
      </c>
      <c r="G1033" s="98" t="s">
        <v>90</v>
      </c>
      <c r="H1033" s="98" t="s">
        <v>335</v>
      </c>
      <c r="I1033" s="98" t="s">
        <v>91</v>
      </c>
      <c r="J1033" s="98" t="s">
        <v>1118</v>
      </c>
      <c r="K1033" s="98" t="s">
        <v>5454</v>
      </c>
      <c r="L1033" s="98"/>
      <c r="M1033" s="98"/>
      <c r="N1033" s="98"/>
      <c r="O1033" s="98"/>
      <c r="P1033" s="98"/>
      <c r="Q1033" s="98" t="s">
        <v>92</v>
      </c>
      <c r="R1033" s="98" t="s">
        <v>544</v>
      </c>
      <c r="S1033" s="98" t="s">
        <v>545</v>
      </c>
      <c r="T1033" s="98"/>
      <c r="U1033" s="98"/>
      <c r="V1033" s="98" t="s">
        <v>1326</v>
      </c>
      <c r="W1033" s="98" t="s">
        <v>1327</v>
      </c>
      <c r="X1033" s="98"/>
      <c r="Y1033" s="99">
        <v>43403.646608796298</v>
      </c>
      <c r="Z1033" s="106" t="s">
        <v>548</v>
      </c>
      <c r="AB1033" s="1" t="s">
        <v>548</v>
      </c>
    </row>
    <row r="1034" spans="1:28" x14ac:dyDescent="0.25">
      <c r="A1034" s="98" t="s">
        <v>676</v>
      </c>
      <c r="B1034" s="98" t="s">
        <v>562</v>
      </c>
      <c r="C1034" s="98" t="s">
        <v>5455</v>
      </c>
      <c r="D1034" s="99">
        <v>43399.124050925922</v>
      </c>
      <c r="E1034" s="98"/>
      <c r="F1034" s="98" t="s">
        <v>1440</v>
      </c>
      <c r="G1034" s="98" t="s">
        <v>90</v>
      </c>
      <c r="H1034" s="98" t="s">
        <v>335</v>
      </c>
      <c r="I1034" s="98" t="s">
        <v>91</v>
      </c>
      <c r="J1034" s="98" t="s">
        <v>1118</v>
      </c>
      <c r="K1034" s="98" t="s">
        <v>5456</v>
      </c>
      <c r="L1034" s="98"/>
      <c r="M1034" s="98"/>
      <c r="N1034" s="98"/>
      <c r="O1034" s="98"/>
      <c r="P1034" s="98"/>
      <c r="Q1034" s="98" t="s">
        <v>92</v>
      </c>
      <c r="R1034" s="98" t="s">
        <v>544</v>
      </c>
      <c r="S1034" s="98" t="s">
        <v>545</v>
      </c>
      <c r="T1034" s="98"/>
      <c r="U1034" s="98"/>
      <c r="V1034" s="98" t="s">
        <v>1321</v>
      </c>
      <c r="W1034" s="98" t="s">
        <v>964</v>
      </c>
      <c r="X1034" s="98"/>
      <c r="Y1034" s="99">
        <v>43399.574386574073</v>
      </c>
      <c r="Z1034" s="106" t="s">
        <v>548</v>
      </c>
      <c r="AB1034" s="1" t="s">
        <v>548</v>
      </c>
    </row>
    <row r="1035" spans="1:28" x14ac:dyDescent="0.25">
      <c r="A1035" s="98" t="s">
        <v>676</v>
      </c>
      <c r="B1035" s="98" t="s">
        <v>562</v>
      </c>
      <c r="C1035" s="98" t="s">
        <v>5459</v>
      </c>
      <c r="D1035" s="99">
        <v>43399.100798611114</v>
      </c>
      <c r="E1035" s="98"/>
      <c r="F1035" s="98" t="s">
        <v>830</v>
      </c>
      <c r="G1035" s="98" t="s">
        <v>90</v>
      </c>
      <c r="H1035" s="98" t="s">
        <v>335</v>
      </c>
      <c r="I1035" s="98" t="s">
        <v>91</v>
      </c>
      <c r="J1035" s="98" t="s">
        <v>1118</v>
      </c>
      <c r="K1035" s="98" t="s">
        <v>5460</v>
      </c>
      <c r="L1035" s="98"/>
      <c r="M1035" s="98"/>
      <c r="N1035" s="98"/>
      <c r="O1035" s="98"/>
      <c r="P1035" s="98"/>
      <c r="Q1035" s="98" t="s">
        <v>92</v>
      </c>
      <c r="R1035" s="98" t="s">
        <v>544</v>
      </c>
      <c r="S1035" s="98" t="s">
        <v>545</v>
      </c>
      <c r="T1035" s="98"/>
      <c r="U1035" s="98"/>
      <c r="V1035" s="98" t="s">
        <v>973</v>
      </c>
      <c r="W1035" s="98" t="s">
        <v>5461</v>
      </c>
      <c r="X1035" s="98"/>
      <c r="Y1035" s="99">
        <v>43399.525196759256</v>
      </c>
      <c r="Z1035" s="106" t="s">
        <v>548</v>
      </c>
      <c r="AB1035" s="1" t="s">
        <v>548</v>
      </c>
    </row>
    <row r="1036" spans="1:28" x14ac:dyDescent="0.25">
      <c r="A1036" s="98" t="s">
        <v>676</v>
      </c>
      <c r="B1036" s="98" t="s">
        <v>562</v>
      </c>
      <c r="C1036" s="98" t="s">
        <v>5470</v>
      </c>
      <c r="D1036" s="99">
        <v>43399.10533564815</v>
      </c>
      <c r="E1036" s="98"/>
      <c r="F1036" s="98" t="s">
        <v>911</v>
      </c>
      <c r="G1036" s="98" t="s">
        <v>90</v>
      </c>
      <c r="H1036" s="98" t="s">
        <v>335</v>
      </c>
      <c r="I1036" s="98" t="s">
        <v>91</v>
      </c>
      <c r="J1036" s="98" t="s">
        <v>1118</v>
      </c>
      <c r="K1036" s="98" t="s">
        <v>5471</v>
      </c>
      <c r="L1036" s="98"/>
      <c r="M1036" s="98"/>
      <c r="N1036" s="98"/>
      <c r="O1036" s="98"/>
      <c r="P1036" s="98"/>
      <c r="Q1036" s="98" t="s">
        <v>92</v>
      </c>
      <c r="R1036" s="98" t="s">
        <v>544</v>
      </c>
      <c r="S1036" s="98" t="s">
        <v>545</v>
      </c>
      <c r="T1036" s="98"/>
      <c r="U1036" s="98"/>
      <c r="V1036" s="98" t="s">
        <v>1321</v>
      </c>
      <c r="W1036" s="98" t="s">
        <v>964</v>
      </c>
      <c r="X1036" s="98"/>
      <c r="Y1036" s="99">
        <v>43399.53634259259</v>
      </c>
      <c r="Z1036" s="106" t="s">
        <v>548</v>
      </c>
      <c r="AB1036" s="1" t="s">
        <v>548</v>
      </c>
    </row>
    <row r="1037" spans="1:28" x14ac:dyDescent="0.25">
      <c r="A1037" s="98" t="s">
        <v>676</v>
      </c>
      <c r="B1037" s="98" t="s">
        <v>562</v>
      </c>
      <c r="C1037" s="98" t="s">
        <v>5474</v>
      </c>
      <c r="D1037" s="99">
        <v>43399.065613425926</v>
      </c>
      <c r="E1037" s="98"/>
      <c r="F1037" s="98" t="s">
        <v>1440</v>
      </c>
      <c r="G1037" s="98" t="s">
        <v>90</v>
      </c>
      <c r="H1037" s="98" t="s">
        <v>335</v>
      </c>
      <c r="I1037" s="98" t="s">
        <v>91</v>
      </c>
      <c r="J1037" s="98" t="s">
        <v>1118</v>
      </c>
      <c r="K1037" s="98" t="s">
        <v>5475</v>
      </c>
      <c r="L1037" s="98"/>
      <c r="M1037" s="98"/>
      <c r="N1037" s="98"/>
      <c r="O1037" s="98"/>
      <c r="P1037" s="98"/>
      <c r="Q1037" s="98" t="s">
        <v>92</v>
      </c>
      <c r="R1037" s="98" t="s">
        <v>544</v>
      </c>
      <c r="S1037" s="98" t="s">
        <v>545</v>
      </c>
      <c r="T1037" s="98"/>
      <c r="U1037" s="98"/>
      <c r="V1037" s="98" t="s">
        <v>1180</v>
      </c>
      <c r="W1037" s="98" t="s">
        <v>963</v>
      </c>
      <c r="X1037" s="98"/>
      <c r="Y1037" s="99">
        <v>43399.574548611112</v>
      </c>
      <c r="Z1037" s="106" t="s">
        <v>548</v>
      </c>
      <c r="AB1037" s="1" t="s">
        <v>548</v>
      </c>
    </row>
    <row r="1038" spans="1:28" x14ac:dyDescent="0.25">
      <c r="A1038" s="98" t="s">
        <v>676</v>
      </c>
      <c r="B1038" s="98" t="s">
        <v>562</v>
      </c>
      <c r="C1038" s="98" t="s">
        <v>5486</v>
      </c>
      <c r="D1038" s="99">
        <v>43399.025972222225</v>
      </c>
      <c r="E1038" s="98"/>
      <c r="F1038" s="98" t="s">
        <v>1440</v>
      </c>
      <c r="G1038" s="98" t="s">
        <v>90</v>
      </c>
      <c r="H1038" s="98" t="s">
        <v>335</v>
      </c>
      <c r="I1038" s="98" t="s">
        <v>91</v>
      </c>
      <c r="J1038" s="98" t="s">
        <v>1118</v>
      </c>
      <c r="K1038" s="98" t="s">
        <v>5487</v>
      </c>
      <c r="L1038" s="98"/>
      <c r="M1038" s="98"/>
      <c r="N1038" s="98"/>
      <c r="O1038" s="98"/>
      <c r="P1038" s="98"/>
      <c r="Q1038" s="98" t="s">
        <v>92</v>
      </c>
      <c r="R1038" s="98" t="s">
        <v>544</v>
      </c>
      <c r="S1038" s="98" t="s">
        <v>545</v>
      </c>
      <c r="T1038" s="98"/>
      <c r="U1038" s="98"/>
      <c r="V1038" s="98" t="s">
        <v>4602</v>
      </c>
      <c r="W1038" s="98" t="s">
        <v>4603</v>
      </c>
      <c r="X1038" s="98"/>
      <c r="Y1038" s="99">
        <v>43399.57471064815</v>
      </c>
      <c r="Z1038" s="106" t="s">
        <v>548</v>
      </c>
      <c r="AB1038" s="1" t="s">
        <v>548</v>
      </c>
    </row>
    <row r="1039" spans="1:28" x14ac:dyDescent="0.25">
      <c r="A1039" s="98" t="s">
        <v>676</v>
      </c>
      <c r="B1039" s="98" t="s">
        <v>562</v>
      </c>
      <c r="C1039" s="98" t="s">
        <v>5490</v>
      </c>
      <c r="D1039" s="99">
        <v>43398.926134259258</v>
      </c>
      <c r="E1039" s="98"/>
      <c r="F1039" s="98" t="s">
        <v>1196</v>
      </c>
      <c r="G1039" s="98" t="s">
        <v>90</v>
      </c>
      <c r="H1039" s="98" t="s">
        <v>335</v>
      </c>
      <c r="I1039" s="98" t="s">
        <v>91</v>
      </c>
      <c r="J1039" s="98" t="s">
        <v>1118</v>
      </c>
      <c r="K1039" s="98" t="s">
        <v>5491</v>
      </c>
      <c r="L1039" s="98"/>
      <c r="M1039" s="98"/>
      <c r="N1039" s="98"/>
      <c r="O1039" s="98"/>
      <c r="P1039" s="98"/>
      <c r="Q1039" s="98" t="s">
        <v>92</v>
      </c>
      <c r="R1039" s="98" t="s">
        <v>544</v>
      </c>
      <c r="S1039" s="98" t="s">
        <v>545</v>
      </c>
      <c r="T1039" s="98"/>
      <c r="U1039" s="98"/>
      <c r="V1039" s="98" t="s">
        <v>966</v>
      </c>
      <c r="W1039" s="98" t="s">
        <v>967</v>
      </c>
      <c r="X1039" s="98"/>
      <c r="Y1039" s="99">
        <v>43399.643680555557</v>
      </c>
      <c r="Z1039" s="106" t="s">
        <v>548</v>
      </c>
      <c r="AB1039" s="1" t="s">
        <v>548</v>
      </c>
    </row>
    <row r="1040" spans="1:28" x14ac:dyDescent="0.25">
      <c r="A1040" s="98" t="s">
        <v>676</v>
      </c>
      <c r="B1040" s="98" t="s">
        <v>562</v>
      </c>
      <c r="C1040" s="98" t="s">
        <v>5494</v>
      </c>
      <c r="D1040" s="99">
        <v>43398.895740740743</v>
      </c>
      <c r="E1040" s="98"/>
      <c r="F1040" s="98" t="s">
        <v>911</v>
      </c>
      <c r="G1040" s="98" t="s">
        <v>90</v>
      </c>
      <c r="H1040" s="98" t="s">
        <v>335</v>
      </c>
      <c r="I1040" s="98" t="s">
        <v>91</v>
      </c>
      <c r="J1040" s="98" t="s">
        <v>1118</v>
      </c>
      <c r="K1040" s="98" t="s">
        <v>5495</v>
      </c>
      <c r="L1040" s="98"/>
      <c r="M1040" s="98"/>
      <c r="N1040" s="98"/>
      <c r="O1040" s="98"/>
      <c r="P1040" s="98"/>
      <c r="Q1040" s="98" t="s">
        <v>92</v>
      </c>
      <c r="R1040" s="98" t="s">
        <v>544</v>
      </c>
      <c r="S1040" s="98" t="s">
        <v>545</v>
      </c>
      <c r="T1040" s="98"/>
      <c r="U1040" s="98"/>
      <c r="V1040" s="98" t="s">
        <v>1321</v>
      </c>
      <c r="W1040" s="98" t="s">
        <v>964</v>
      </c>
      <c r="X1040" s="98"/>
      <c r="Y1040" s="99">
        <v>43399.536643518521</v>
      </c>
      <c r="Z1040" s="106" t="s">
        <v>548</v>
      </c>
      <c r="AB1040" s="1" t="s">
        <v>548</v>
      </c>
    </row>
    <row r="1041" spans="1:28" x14ac:dyDescent="0.25">
      <c r="A1041" s="98" t="s">
        <v>676</v>
      </c>
      <c r="B1041" s="98" t="s">
        <v>562</v>
      </c>
      <c r="C1041" s="98" t="s">
        <v>5513</v>
      </c>
      <c r="D1041" s="99">
        <v>43398.847673611112</v>
      </c>
      <c r="E1041" s="98"/>
      <c r="F1041" s="98" t="s">
        <v>1196</v>
      </c>
      <c r="G1041" s="98" t="s">
        <v>90</v>
      </c>
      <c r="H1041" s="98" t="s">
        <v>335</v>
      </c>
      <c r="I1041" s="98" t="s">
        <v>91</v>
      </c>
      <c r="J1041" s="98" t="s">
        <v>1118</v>
      </c>
      <c r="K1041" s="98" t="s">
        <v>5514</v>
      </c>
      <c r="L1041" s="98"/>
      <c r="M1041" s="98"/>
      <c r="N1041" s="98"/>
      <c r="O1041" s="98"/>
      <c r="P1041" s="98"/>
      <c r="Q1041" s="98" t="s">
        <v>92</v>
      </c>
      <c r="R1041" s="98" t="s">
        <v>544</v>
      </c>
      <c r="S1041" s="98" t="s">
        <v>545</v>
      </c>
      <c r="T1041" s="98"/>
      <c r="U1041" s="98"/>
      <c r="V1041" s="98" t="s">
        <v>5156</v>
      </c>
      <c r="W1041" s="98" t="s">
        <v>5157</v>
      </c>
      <c r="X1041" s="98"/>
      <c r="Y1041" s="99">
        <v>43399.643831018519</v>
      </c>
      <c r="Z1041" s="106" t="s">
        <v>548</v>
      </c>
      <c r="AB1041" s="1" t="s">
        <v>548</v>
      </c>
    </row>
    <row r="1042" spans="1:28" x14ac:dyDescent="0.25">
      <c r="A1042" s="98" t="s">
        <v>676</v>
      </c>
      <c r="B1042" s="98" t="s">
        <v>562</v>
      </c>
      <c r="C1042" s="98" t="s">
        <v>5244</v>
      </c>
      <c r="D1042" s="99">
        <v>43398.065347222226</v>
      </c>
      <c r="E1042" s="98"/>
      <c r="F1042" s="98" t="s">
        <v>910</v>
      </c>
      <c r="G1042" s="98" t="s">
        <v>90</v>
      </c>
      <c r="H1042" s="98" t="s">
        <v>313</v>
      </c>
      <c r="I1042" s="98" t="s">
        <v>91</v>
      </c>
      <c r="J1042" s="98" t="s">
        <v>1118</v>
      </c>
      <c r="K1042" s="98" t="s">
        <v>5245</v>
      </c>
      <c r="L1042" s="98"/>
      <c r="M1042" s="98"/>
      <c r="N1042" s="98"/>
      <c r="O1042" s="98"/>
      <c r="P1042" s="98"/>
      <c r="Q1042" s="98" t="s">
        <v>92</v>
      </c>
      <c r="R1042" s="98" t="s">
        <v>544</v>
      </c>
      <c r="S1042" s="98" t="s">
        <v>545</v>
      </c>
      <c r="T1042" s="98"/>
      <c r="U1042" s="98"/>
      <c r="V1042" s="98" t="s">
        <v>1254</v>
      </c>
      <c r="W1042" s="98" t="s">
        <v>1255</v>
      </c>
      <c r="X1042" s="98"/>
      <c r="Y1042" s="99">
        <v>43398.690081018518</v>
      </c>
      <c r="Z1042" s="106" t="s">
        <v>548</v>
      </c>
      <c r="AB1042" s="1" t="s">
        <v>548</v>
      </c>
    </row>
    <row r="1043" spans="1:28" x14ac:dyDescent="0.25">
      <c r="A1043" s="98" t="s">
        <v>676</v>
      </c>
      <c r="B1043" s="98" t="s">
        <v>562</v>
      </c>
      <c r="C1043" s="98" t="s">
        <v>5269</v>
      </c>
      <c r="D1043" s="99">
        <v>43397.993807870371</v>
      </c>
      <c r="E1043" s="98"/>
      <c r="F1043" s="98" t="s">
        <v>1440</v>
      </c>
      <c r="G1043" s="98" t="s">
        <v>90</v>
      </c>
      <c r="H1043" s="98" t="s">
        <v>335</v>
      </c>
      <c r="I1043" s="98" t="s">
        <v>91</v>
      </c>
      <c r="J1043" s="98" t="s">
        <v>1118</v>
      </c>
      <c r="K1043" s="98" t="s">
        <v>5270</v>
      </c>
      <c r="L1043" s="98"/>
      <c r="M1043" s="98"/>
      <c r="N1043" s="98"/>
      <c r="O1043" s="98"/>
      <c r="P1043" s="98"/>
      <c r="Q1043" s="98" t="s">
        <v>92</v>
      </c>
      <c r="R1043" s="98" t="s">
        <v>544</v>
      </c>
      <c r="S1043" s="98" t="s">
        <v>545</v>
      </c>
      <c r="T1043" s="98"/>
      <c r="U1043" s="98"/>
      <c r="V1043" s="98" t="s">
        <v>1190</v>
      </c>
      <c r="W1043" s="98" t="s">
        <v>1191</v>
      </c>
      <c r="X1043" s="98"/>
      <c r="Y1043" s="99">
        <v>43398.666400462964</v>
      </c>
      <c r="Z1043" s="106" t="s">
        <v>548</v>
      </c>
      <c r="AB1043" s="1" t="s">
        <v>548</v>
      </c>
    </row>
    <row r="1044" spans="1:28" x14ac:dyDescent="0.25">
      <c r="A1044" s="98" t="s">
        <v>676</v>
      </c>
      <c r="B1044" s="98" t="s">
        <v>562</v>
      </c>
      <c r="C1044" s="98" t="s">
        <v>5275</v>
      </c>
      <c r="D1044" s="99">
        <v>43397.954456018517</v>
      </c>
      <c r="E1044" s="98"/>
      <c r="F1044" s="98" t="s">
        <v>1440</v>
      </c>
      <c r="G1044" s="98" t="s">
        <v>90</v>
      </c>
      <c r="H1044" s="98" t="s">
        <v>335</v>
      </c>
      <c r="I1044" s="98" t="s">
        <v>91</v>
      </c>
      <c r="J1044" s="98" t="s">
        <v>1118</v>
      </c>
      <c r="K1044" s="98" t="s">
        <v>5276</v>
      </c>
      <c r="L1044" s="98"/>
      <c r="M1044" s="98"/>
      <c r="N1044" s="98"/>
      <c r="O1044" s="98"/>
      <c r="P1044" s="98"/>
      <c r="Q1044" s="98" t="s">
        <v>92</v>
      </c>
      <c r="R1044" s="98" t="s">
        <v>544</v>
      </c>
      <c r="S1044" s="98" t="s">
        <v>545</v>
      </c>
      <c r="T1044" s="98"/>
      <c r="U1044" s="98"/>
      <c r="V1044" s="98" t="s">
        <v>966</v>
      </c>
      <c r="W1044" s="98" t="s">
        <v>967</v>
      </c>
      <c r="X1044" s="98"/>
      <c r="Y1044" s="99">
        <v>43398.666562500002</v>
      </c>
      <c r="Z1044" s="106" t="s">
        <v>548</v>
      </c>
      <c r="AB1044" s="1" t="s">
        <v>548</v>
      </c>
    </row>
    <row r="1045" spans="1:28" x14ac:dyDescent="0.25">
      <c r="A1045" s="98" t="s">
        <v>676</v>
      </c>
      <c r="B1045" s="98" t="s">
        <v>562</v>
      </c>
      <c r="C1045" s="98" t="s">
        <v>5283</v>
      </c>
      <c r="D1045" s="99">
        <v>43397.803148148145</v>
      </c>
      <c r="E1045" s="98"/>
      <c r="F1045" s="98" t="s">
        <v>1440</v>
      </c>
      <c r="G1045" s="98" t="s">
        <v>90</v>
      </c>
      <c r="H1045" s="98" t="s">
        <v>335</v>
      </c>
      <c r="I1045" s="98" t="s">
        <v>91</v>
      </c>
      <c r="J1045" s="98" t="s">
        <v>1118</v>
      </c>
      <c r="K1045" s="98" t="s">
        <v>5284</v>
      </c>
      <c r="L1045" s="98"/>
      <c r="M1045" s="98"/>
      <c r="N1045" s="98"/>
      <c r="O1045" s="98"/>
      <c r="P1045" s="98"/>
      <c r="Q1045" s="98" t="s">
        <v>92</v>
      </c>
      <c r="R1045" s="98" t="s">
        <v>544</v>
      </c>
      <c r="S1045" s="98" t="s">
        <v>545</v>
      </c>
      <c r="T1045" s="98"/>
      <c r="U1045" s="98"/>
      <c r="V1045" s="98" t="s">
        <v>1260</v>
      </c>
      <c r="W1045" s="98" t="s">
        <v>1006</v>
      </c>
      <c r="X1045" s="98"/>
      <c r="Y1045" s="99">
        <v>43398.666712962964</v>
      </c>
      <c r="Z1045" s="106" t="s">
        <v>548</v>
      </c>
      <c r="AB1045" s="1" t="s">
        <v>548</v>
      </c>
    </row>
    <row r="1046" spans="1:28" x14ac:dyDescent="0.25">
      <c r="A1046" s="98" t="s">
        <v>676</v>
      </c>
      <c r="B1046" s="98" t="s">
        <v>562</v>
      </c>
      <c r="C1046" s="98" t="s">
        <v>5038</v>
      </c>
      <c r="D1046" s="99">
        <v>43397.189780092594</v>
      </c>
      <c r="E1046" s="98"/>
      <c r="F1046" s="98" t="s">
        <v>1192</v>
      </c>
      <c r="G1046" s="98" t="s">
        <v>90</v>
      </c>
      <c r="H1046" s="98" t="s">
        <v>335</v>
      </c>
      <c r="I1046" s="98" t="s">
        <v>91</v>
      </c>
      <c r="J1046" s="98" t="s">
        <v>1118</v>
      </c>
      <c r="K1046" s="98" t="s">
        <v>5039</v>
      </c>
      <c r="L1046" s="98"/>
      <c r="M1046" s="98"/>
      <c r="N1046" s="98"/>
      <c r="O1046" s="98"/>
      <c r="P1046" s="98"/>
      <c r="Q1046" s="98" t="s">
        <v>92</v>
      </c>
      <c r="R1046" s="98" t="s">
        <v>544</v>
      </c>
      <c r="S1046" s="98" t="s">
        <v>545</v>
      </c>
      <c r="T1046" s="98"/>
      <c r="U1046" s="98"/>
      <c r="V1046" s="98" t="s">
        <v>1254</v>
      </c>
      <c r="W1046" s="98" t="s">
        <v>1255</v>
      </c>
      <c r="X1046" s="98"/>
      <c r="Y1046" s="99">
        <v>43397.796631944446</v>
      </c>
      <c r="Z1046" s="106" t="s">
        <v>548</v>
      </c>
      <c r="AB1046" s="1" t="s">
        <v>548</v>
      </c>
    </row>
    <row r="1047" spans="1:28" x14ac:dyDescent="0.25">
      <c r="A1047" s="98" t="s">
        <v>676</v>
      </c>
      <c r="B1047" s="98" t="s">
        <v>562</v>
      </c>
      <c r="C1047" s="98" t="s">
        <v>5050</v>
      </c>
      <c r="D1047" s="99">
        <v>43397.070983796293</v>
      </c>
      <c r="E1047" s="98"/>
      <c r="F1047" s="98" t="s">
        <v>916</v>
      </c>
      <c r="G1047" s="98" t="s">
        <v>90</v>
      </c>
      <c r="H1047" s="98" t="s">
        <v>335</v>
      </c>
      <c r="I1047" s="98" t="s">
        <v>91</v>
      </c>
      <c r="J1047" s="98" t="s">
        <v>1118</v>
      </c>
      <c r="K1047" s="98" t="s">
        <v>5051</v>
      </c>
      <c r="L1047" s="98"/>
      <c r="M1047" s="98"/>
      <c r="N1047" s="98"/>
      <c r="O1047" s="98"/>
      <c r="P1047" s="98"/>
      <c r="Q1047" s="98" t="s">
        <v>92</v>
      </c>
      <c r="R1047" s="98" t="s">
        <v>544</v>
      </c>
      <c r="S1047" s="98" t="s">
        <v>545</v>
      </c>
      <c r="T1047" s="98"/>
      <c r="U1047" s="98"/>
      <c r="V1047" s="98" t="s">
        <v>1321</v>
      </c>
      <c r="W1047" s="98" t="s">
        <v>964</v>
      </c>
      <c r="X1047" s="98"/>
      <c r="Y1047" s="99">
        <v>43397.66777777778</v>
      </c>
      <c r="Z1047" s="106" t="s">
        <v>548</v>
      </c>
      <c r="AB1047" s="1" t="s">
        <v>548</v>
      </c>
    </row>
    <row r="1048" spans="1:28" x14ac:dyDescent="0.25">
      <c r="A1048" s="98" t="s">
        <v>676</v>
      </c>
      <c r="B1048" s="98" t="s">
        <v>562</v>
      </c>
      <c r="C1048" s="98" t="s">
        <v>5054</v>
      </c>
      <c r="D1048" s="99">
        <v>43397.066805555558</v>
      </c>
      <c r="E1048" s="98"/>
      <c r="F1048" s="98" t="s">
        <v>1493</v>
      </c>
      <c r="G1048" s="98" t="s">
        <v>90</v>
      </c>
      <c r="H1048" s="98" t="s">
        <v>335</v>
      </c>
      <c r="I1048" s="98" t="s">
        <v>91</v>
      </c>
      <c r="J1048" s="98" t="s">
        <v>1118</v>
      </c>
      <c r="K1048" s="98" t="s">
        <v>5055</v>
      </c>
      <c r="L1048" s="98"/>
      <c r="M1048" s="98"/>
      <c r="N1048" s="98"/>
      <c r="O1048" s="98"/>
      <c r="P1048" s="98"/>
      <c r="Q1048" s="98" t="s">
        <v>92</v>
      </c>
      <c r="R1048" s="98" t="s">
        <v>544</v>
      </c>
      <c r="S1048" s="98" t="s">
        <v>545</v>
      </c>
      <c r="T1048" s="98"/>
      <c r="U1048" s="98"/>
      <c r="V1048" s="98" t="s">
        <v>1254</v>
      </c>
      <c r="W1048" s="98" t="s">
        <v>1255</v>
      </c>
      <c r="X1048" s="98"/>
      <c r="Y1048" s="99">
        <v>43398.521620370368</v>
      </c>
      <c r="Z1048" s="106" t="s">
        <v>548</v>
      </c>
      <c r="AB1048" s="1" t="s">
        <v>548</v>
      </c>
    </row>
    <row r="1049" spans="1:28" x14ac:dyDescent="0.25">
      <c r="A1049" s="98" t="s">
        <v>676</v>
      </c>
      <c r="B1049" s="98" t="s">
        <v>562</v>
      </c>
      <c r="C1049" s="98" t="s">
        <v>5060</v>
      </c>
      <c r="D1049" s="99">
        <v>43397.055</v>
      </c>
      <c r="E1049" s="98"/>
      <c r="F1049" s="98" t="s">
        <v>910</v>
      </c>
      <c r="G1049" s="98" t="s">
        <v>90</v>
      </c>
      <c r="H1049" s="98" t="s">
        <v>313</v>
      </c>
      <c r="I1049" s="98" t="s">
        <v>91</v>
      </c>
      <c r="J1049" s="98" t="s">
        <v>1118</v>
      </c>
      <c r="K1049" s="98" t="s">
        <v>5061</v>
      </c>
      <c r="L1049" s="98"/>
      <c r="M1049" s="98"/>
      <c r="N1049" s="98"/>
      <c r="O1049" s="98"/>
      <c r="P1049" s="98"/>
      <c r="Q1049" s="98" t="s">
        <v>92</v>
      </c>
      <c r="R1049" s="98" t="s">
        <v>544</v>
      </c>
      <c r="S1049" s="98" t="s">
        <v>545</v>
      </c>
      <c r="T1049" s="98"/>
      <c r="U1049" s="98"/>
      <c r="V1049" s="98" t="s">
        <v>1254</v>
      </c>
      <c r="W1049" s="98" t="s">
        <v>1255</v>
      </c>
      <c r="X1049" s="98"/>
      <c r="Y1049" s="99">
        <v>43398.612824074073</v>
      </c>
      <c r="Z1049" s="106" t="s">
        <v>548</v>
      </c>
      <c r="AB1049" s="1" t="s">
        <v>548</v>
      </c>
    </row>
    <row r="1050" spans="1:28" x14ac:dyDescent="0.25">
      <c r="A1050" s="98" t="s">
        <v>676</v>
      </c>
      <c r="B1050" s="98" t="s">
        <v>562</v>
      </c>
      <c r="C1050" s="98" t="s">
        <v>5072</v>
      </c>
      <c r="D1050" s="99">
        <v>43396.862673611111</v>
      </c>
      <c r="E1050" s="98"/>
      <c r="F1050" s="98" t="s">
        <v>911</v>
      </c>
      <c r="G1050" s="98" t="s">
        <v>90</v>
      </c>
      <c r="H1050" s="98" t="s">
        <v>313</v>
      </c>
      <c r="I1050" s="98" t="s">
        <v>91</v>
      </c>
      <c r="J1050" s="98" t="s">
        <v>1118</v>
      </c>
      <c r="K1050" s="98" t="s">
        <v>5073</v>
      </c>
      <c r="L1050" s="98"/>
      <c r="M1050" s="98"/>
      <c r="N1050" s="98"/>
      <c r="O1050" s="98"/>
      <c r="P1050" s="98"/>
      <c r="Q1050" s="98" t="s">
        <v>92</v>
      </c>
      <c r="R1050" s="98" t="s">
        <v>544</v>
      </c>
      <c r="S1050" s="98" t="s">
        <v>545</v>
      </c>
      <c r="T1050" s="98"/>
      <c r="U1050" s="98"/>
      <c r="V1050" s="98" t="s">
        <v>1222</v>
      </c>
      <c r="W1050" s="98" t="s">
        <v>1428</v>
      </c>
      <c r="X1050" s="98"/>
      <c r="Y1050" s="99">
        <v>43397.592013888891</v>
      </c>
      <c r="Z1050" s="106" t="s">
        <v>548</v>
      </c>
      <c r="AB1050" s="1" t="s">
        <v>548</v>
      </c>
    </row>
    <row r="1051" spans="1:28" x14ac:dyDescent="0.25">
      <c r="A1051" s="98" t="s">
        <v>676</v>
      </c>
      <c r="B1051" s="98" t="s">
        <v>562</v>
      </c>
      <c r="C1051" s="98" t="s">
        <v>5076</v>
      </c>
      <c r="D1051" s="99">
        <v>43396.816527777781</v>
      </c>
      <c r="E1051" s="98"/>
      <c r="F1051" s="98" t="s">
        <v>916</v>
      </c>
      <c r="G1051" s="98" t="s">
        <v>90</v>
      </c>
      <c r="H1051" s="98" t="s">
        <v>313</v>
      </c>
      <c r="I1051" s="98" t="s">
        <v>91</v>
      </c>
      <c r="J1051" s="98" t="s">
        <v>1118</v>
      </c>
      <c r="K1051" s="98" t="s">
        <v>5077</v>
      </c>
      <c r="L1051" s="98"/>
      <c r="M1051" s="98"/>
      <c r="N1051" s="98"/>
      <c r="O1051" s="98"/>
      <c r="P1051" s="98"/>
      <c r="Q1051" s="98" t="s">
        <v>92</v>
      </c>
      <c r="R1051" s="98" t="s">
        <v>544</v>
      </c>
      <c r="S1051" s="98" t="s">
        <v>545</v>
      </c>
      <c r="T1051" s="98"/>
      <c r="U1051" s="98"/>
      <c r="V1051" s="98" t="s">
        <v>1225</v>
      </c>
      <c r="W1051" s="98" t="s">
        <v>963</v>
      </c>
      <c r="X1051" s="98"/>
      <c r="Y1051" s="99">
        <v>43397.710868055554</v>
      </c>
      <c r="Z1051" s="106" t="s">
        <v>548</v>
      </c>
      <c r="AB1051" s="1" t="s">
        <v>548</v>
      </c>
    </row>
    <row r="1052" spans="1:28" x14ac:dyDescent="0.25">
      <c r="A1052" s="98" t="s">
        <v>676</v>
      </c>
      <c r="B1052" s="98" t="s">
        <v>562</v>
      </c>
      <c r="C1052" s="98" t="s">
        <v>4790</v>
      </c>
      <c r="D1052" s="99">
        <v>43396.103298611109</v>
      </c>
      <c r="E1052" s="98"/>
      <c r="F1052" s="98" t="s">
        <v>843</v>
      </c>
      <c r="G1052" s="98" t="s">
        <v>90</v>
      </c>
      <c r="H1052" s="98" t="s">
        <v>313</v>
      </c>
      <c r="I1052" s="98" t="s">
        <v>91</v>
      </c>
      <c r="J1052" s="98" t="s">
        <v>4791</v>
      </c>
      <c r="K1052" s="98" t="s">
        <v>4792</v>
      </c>
      <c r="L1052" s="98"/>
      <c r="M1052" s="98"/>
      <c r="N1052" s="98"/>
      <c r="O1052" s="98"/>
      <c r="P1052" s="98"/>
      <c r="Q1052" s="98" t="s">
        <v>92</v>
      </c>
      <c r="R1052" s="98" t="s">
        <v>544</v>
      </c>
      <c r="S1052" s="98" t="s">
        <v>545</v>
      </c>
      <c r="T1052" s="98"/>
      <c r="U1052" s="98"/>
      <c r="V1052" s="98" t="s">
        <v>4793</v>
      </c>
      <c r="W1052" s="98" t="s">
        <v>4794</v>
      </c>
      <c r="X1052" s="98"/>
      <c r="Y1052" s="99">
        <v>43399.590381944443</v>
      </c>
      <c r="Z1052" s="106" t="s">
        <v>548</v>
      </c>
      <c r="AB1052" s="1" t="s">
        <v>548</v>
      </c>
    </row>
    <row r="1053" spans="1:28" x14ac:dyDescent="0.25">
      <c r="A1053" s="98" t="s">
        <v>676</v>
      </c>
      <c r="B1053" s="98" t="s">
        <v>562</v>
      </c>
      <c r="C1053" s="98" t="s">
        <v>4815</v>
      </c>
      <c r="D1053" s="99">
        <v>43395.965127314812</v>
      </c>
      <c r="E1053" s="98"/>
      <c r="F1053" s="98" t="s">
        <v>1100</v>
      </c>
      <c r="G1053" s="98" t="s">
        <v>90</v>
      </c>
      <c r="H1053" s="98" t="s">
        <v>335</v>
      </c>
      <c r="I1053" s="98" t="s">
        <v>91</v>
      </c>
      <c r="J1053" s="98" t="s">
        <v>1118</v>
      </c>
      <c r="K1053" s="98" t="s">
        <v>4816</v>
      </c>
      <c r="L1053" s="98"/>
      <c r="M1053" s="98"/>
      <c r="N1053" s="98"/>
      <c r="O1053" s="98"/>
      <c r="P1053" s="98"/>
      <c r="Q1053" s="98" t="s">
        <v>92</v>
      </c>
      <c r="R1053" s="98" t="s">
        <v>544</v>
      </c>
      <c r="S1053" s="98" t="s">
        <v>545</v>
      </c>
      <c r="T1053" s="98"/>
      <c r="U1053" s="98"/>
      <c r="V1053" s="98" t="s">
        <v>966</v>
      </c>
      <c r="W1053" s="98" t="s">
        <v>967</v>
      </c>
      <c r="X1053" s="98"/>
      <c r="Y1053" s="99">
        <v>43396.554907407408</v>
      </c>
      <c r="Z1053" s="106" t="s">
        <v>548</v>
      </c>
      <c r="AB1053" s="1" t="s">
        <v>548</v>
      </c>
    </row>
    <row r="1054" spans="1:28" x14ac:dyDescent="0.25">
      <c r="A1054" s="98" t="s">
        <v>676</v>
      </c>
      <c r="B1054" s="98" t="s">
        <v>562</v>
      </c>
      <c r="C1054" s="98" t="s">
        <v>4819</v>
      </c>
      <c r="D1054" s="99">
        <v>43395.942233796297</v>
      </c>
      <c r="E1054" s="98"/>
      <c r="F1054" s="98" t="s">
        <v>1192</v>
      </c>
      <c r="G1054" s="98" t="s">
        <v>90</v>
      </c>
      <c r="H1054" s="98" t="s">
        <v>335</v>
      </c>
      <c r="I1054" s="98" t="s">
        <v>91</v>
      </c>
      <c r="J1054" s="98" t="s">
        <v>1118</v>
      </c>
      <c r="K1054" s="98" t="s">
        <v>4820</v>
      </c>
      <c r="L1054" s="98"/>
      <c r="M1054" s="98"/>
      <c r="N1054" s="98"/>
      <c r="O1054" s="98"/>
      <c r="P1054" s="98"/>
      <c r="Q1054" s="98" t="s">
        <v>92</v>
      </c>
      <c r="R1054" s="98" t="s">
        <v>544</v>
      </c>
      <c r="S1054" s="98" t="s">
        <v>545</v>
      </c>
      <c r="T1054" s="98"/>
      <c r="U1054" s="98"/>
      <c r="V1054" s="98" t="s">
        <v>966</v>
      </c>
      <c r="W1054" s="98" t="s">
        <v>967</v>
      </c>
      <c r="X1054" s="98"/>
      <c r="Y1054" s="99">
        <v>43396.792916666665</v>
      </c>
      <c r="Z1054" s="106" t="s">
        <v>548</v>
      </c>
      <c r="AB1054" s="1" t="s">
        <v>548</v>
      </c>
    </row>
    <row r="1055" spans="1:28" x14ac:dyDescent="0.25">
      <c r="A1055" s="98" t="s">
        <v>676</v>
      </c>
      <c r="B1055" s="98" t="s">
        <v>562</v>
      </c>
      <c r="C1055" s="98" t="s">
        <v>4835</v>
      </c>
      <c r="D1055" s="99">
        <v>43395.855127314811</v>
      </c>
      <c r="E1055" s="98"/>
      <c r="F1055" s="98" t="s">
        <v>916</v>
      </c>
      <c r="G1055" s="98" t="s">
        <v>90</v>
      </c>
      <c r="H1055" s="98" t="s">
        <v>335</v>
      </c>
      <c r="I1055" s="98" t="s">
        <v>91</v>
      </c>
      <c r="J1055" s="98" t="s">
        <v>1118</v>
      </c>
      <c r="K1055" s="98" t="s">
        <v>4836</v>
      </c>
      <c r="L1055" s="98"/>
      <c r="M1055" s="98"/>
      <c r="N1055" s="98"/>
      <c r="O1055" s="98"/>
      <c r="P1055" s="98"/>
      <c r="Q1055" s="98" t="s">
        <v>92</v>
      </c>
      <c r="R1055" s="98" t="s">
        <v>544</v>
      </c>
      <c r="S1055" s="98" t="s">
        <v>545</v>
      </c>
      <c r="T1055" s="98"/>
      <c r="U1055" s="98"/>
      <c r="V1055" s="98" t="s">
        <v>966</v>
      </c>
      <c r="W1055" s="98" t="s">
        <v>967</v>
      </c>
      <c r="X1055" s="98"/>
      <c r="Y1055" s="99">
        <v>43396.714918981481</v>
      </c>
      <c r="Z1055" s="106" t="s">
        <v>548</v>
      </c>
      <c r="AB1055" s="1" t="s">
        <v>548</v>
      </c>
    </row>
    <row r="1056" spans="1:28" x14ac:dyDescent="0.25">
      <c r="A1056" s="98" t="s">
        <v>676</v>
      </c>
      <c r="B1056" s="98" t="s">
        <v>562</v>
      </c>
      <c r="C1056" s="98" t="s">
        <v>4612</v>
      </c>
      <c r="D1056" s="99">
        <v>43393.135810185187</v>
      </c>
      <c r="E1056" s="98"/>
      <c r="F1056" s="98" t="s">
        <v>916</v>
      </c>
      <c r="G1056" s="98" t="s">
        <v>90</v>
      </c>
      <c r="H1056" s="98" t="s">
        <v>313</v>
      </c>
      <c r="I1056" s="98" t="s">
        <v>91</v>
      </c>
      <c r="J1056" s="98" t="s">
        <v>1118</v>
      </c>
      <c r="K1056" s="98" t="s">
        <v>4613</v>
      </c>
      <c r="L1056" s="98"/>
      <c r="M1056" s="98"/>
      <c r="N1056" s="98"/>
      <c r="O1056" s="98"/>
      <c r="P1056" s="98"/>
      <c r="Q1056" s="98" t="s">
        <v>92</v>
      </c>
      <c r="R1056" s="98" t="s">
        <v>544</v>
      </c>
      <c r="S1056" s="98" t="s">
        <v>545</v>
      </c>
      <c r="T1056" s="98"/>
      <c r="U1056" s="98"/>
      <c r="V1056" s="98" t="s">
        <v>4614</v>
      </c>
      <c r="W1056" s="98" t="s">
        <v>4615</v>
      </c>
      <c r="X1056" s="98"/>
      <c r="Y1056" s="99">
        <v>43395.728136574071</v>
      </c>
      <c r="Z1056" s="106" t="s">
        <v>548</v>
      </c>
      <c r="AB1056" s="1" t="s">
        <v>548</v>
      </c>
    </row>
    <row r="1057" spans="1:28" x14ac:dyDescent="0.25">
      <c r="A1057" s="98" t="s">
        <v>676</v>
      </c>
      <c r="B1057" s="98" t="s">
        <v>562</v>
      </c>
      <c r="C1057" s="98" t="s">
        <v>4638</v>
      </c>
      <c r="D1057" s="99">
        <v>43393.01189814815</v>
      </c>
      <c r="E1057" s="98"/>
      <c r="F1057" s="98" t="s">
        <v>911</v>
      </c>
      <c r="G1057" s="98" t="s">
        <v>90</v>
      </c>
      <c r="H1057" s="98" t="s">
        <v>335</v>
      </c>
      <c r="I1057" s="98" t="s">
        <v>91</v>
      </c>
      <c r="J1057" s="98" t="s">
        <v>1118</v>
      </c>
      <c r="K1057" s="98" t="s">
        <v>4639</v>
      </c>
      <c r="L1057" s="98"/>
      <c r="M1057" s="98"/>
      <c r="N1057" s="98"/>
      <c r="O1057" s="98"/>
      <c r="P1057" s="98"/>
      <c r="Q1057" s="98" t="s">
        <v>92</v>
      </c>
      <c r="R1057" s="98" t="s">
        <v>544</v>
      </c>
      <c r="S1057" s="98" t="s">
        <v>545</v>
      </c>
      <c r="T1057" s="98"/>
      <c r="U1057" s="98"/>
      <c r="V1057" s="98" t="s">
        <v>1225</v>
      </c>
      <c r="W1057" s="98" t="s">
        <v>963</v>
      </c>
      <c r="X1057" s="98"/>
      <c r="Y1057" s="99">
        <v>43395.683912037035</v>
      </c>
      <c r="Z1057" s="106" t="s">
        <v>548</v>
      </c>
      <c r="AB1057" s="1" t="s">
        <v>548</v>
      </c>
    </row>
    <row r="1058" spans="1:28" x14ac:dyDescent="0.25">
      <c r="A1058" s="98" t="s">
        <v>676</v>
      </c>
      <c r="B1058" s="98" t="s">
        <v>562</v>
      </c>
      <c r="C1058" s="98" t="s">
        <v>4270</v>
      </c>
      <c r="D1058" s="99">
        <v>43392.129016203704</v>
      </c>
      <c r="E1058" s="98"/>
      <c r="F1058" s="98" t="s">
        <v>1100</v>
      </c>
      <c r="G1058" s="98" t="s">
        <v>90</v>
      </c>
      <c r="H1058" s="98" t="s">
        <v>335</v>
      </c>
      <c r="I1058" s="98" t="s">
        <v>91</v>
      </c>
      <c r="J1058" s="98" t="s">
        <v>1118</v>
      </c>
      <c r="K1058" s="98" t="s">
        <v>4271</v>
      </c>
      <c r="L1058" s="98"/>
      <c r="M1058" s="98"/>
      <c r="N1058" s="98"/>
      <c r="O1058" s="98"/>
      <c r="P1058" s="98"/>
      <c r="Q1058" s="98" t="s">
        <v>92</v>
      </c>
      <c r="R1058" s="98" t="s">
        <v>544</v>
      </c>
      <c r="S1058" s="98" t="s">
        <v>545</v>
      </c>
      <c r="T1058" s="98"/>
      <c r="U1058" s="98"/>
      <c r="V1058" s="98" t="s">
        <v>966</v>
      </c>
      <c r="W1058" s="98" t="s">
        <v>967</v>
      </c>
      <c r="X1058" s="98"/>
      <c r="Y1058" s="99">
        <v>43392.671342592592</v>
      </c>
      <c r="Z1058" s="106" t="s">
        <v>548</v>
      </c>
      <c r="AB1058" s="1" t="s">
        <v>548</v>
      </c>
    </row>
    <row r="1059" spans="1:28" x14ac:dyDescent="0.25">
      <c r="A1059" s="98" t="s">
        <v>676</v>
      </c>
      <c r="B1059" s="98" t="s">
        <v>562</v>
      </c>
      <c r="C1059" s="98" t="s">
        <v>4318</v>
      </c>
      <c r="D1059" s="99">
        <v>43391.95516203704</v>
      </c>
      <c r="E1059" s="98"/>
      <c r="F1059" s="98" t="s">
        <v>1192</v>
      </c>
      <c r="G1059" s="98" t="s">
        <v>90</v>
      </c>
      <c r="H1059" s="98" t="s">
        <v>335</v>
      </c>
      <c r="I1059" s="98" t="s">
        <v>91</v>
      </c>
      <c r="J1059" s="98" t="s">
        <v>1118</v>
      </c>
      <c r="K1059" s="98" t="s">
        <v>4319</v>
      </c>
      <c r="L1059" s="98"/>
      <c r="M1059" s="98"/>
      <c r="N1059" s="98"/>
      <c r="O1059" s="98"/>
      <c r="P1059" s="98"/>
      <c r="Q1059" s="98" t="s">
        <v>92</v>
      </c>
      <c r="R1059" s="98" t="s">
        <v>544</v>
      </c>
      <c r="S1059" s="98" t="s">
        <v>545</v>
      </c>
      <c r="T1059" s="98"/>
      <c r="U1059" s="98"/>
      <c r="V1059" s="98" t="s">
        <v>1098</v>
      </c>
      <c r="W1059" s="98" t="s">
        <v>1099</v>
      </c>
      <c r="X1059" s="98"/>
      <c r="Y1059" s="99">
        <v>43392.774710648147</v>
      </c>
      <c r="Z1059" s="106" t="s">
        <v>548</v>
      </c>
      <c r="AB1059" s="1" t="s">
        <v>548</v>
      </c>
    </row>
    <row r="1060" spans="1:28" x14ac:dyDescent="0.25">
      <c r="A1060" s="98" t="s">
        <v>676</v>
      </c>
      <c r="B1060" s="98" t="s">
        <v>562</v>
      </c>
      <c r="C1060" s="98" t="s">
        <v>4324</v>
      </c>
      <c r="D1060" s="99">
        <v>43391.98777777778</v>
      </c>
      <c r="E1060" s="98"/>
      <c r="F1060" s="98" t="s">
        <v>1440</v>
      </c>
      <c r="G1060" s="98" t="s">
        <v>90</v>
      </c>
      <c r="H1060" s="98" t="s">
        <v>335</v>
      </c>
      <c r="I1060" s="98" t="s">
        <v>91</v>
      </c>
      <c r="J1060" s="98" t="s">
        <v>1118</v>
      </c>
      <c r="K1060" s="98" t="s">
        <v>4325</v>
      </c>
      <c r="L1060" s="98" t="s">
        <v>3447</v>
      </c>
      <c r="M1060" s="98"/>
      <c r="N1060" s="98"/>
      <c r="O1060" s="98"/>
      <c r="P1060" s="98"/>
      <c r="Q1060" s="98" t="s">
        <v>92</v>
      </c>
      <c r="R1060" s="98" t="s">
        <v>544</v>
      </c>
      <c r="S1060" s="98" t="s">
        <v>545</v>
      </c>
      <c r="T1060" s="98"/>
      <c r="U1060" s="98"/>
      <c r="V1060" s="98" t="s">
        <v>4326</v>
      </c>
      <c r="W1060" s="98" t="s">
        <v>4327</v>
      </c>
      <c r="X1060" s="98"/>
      <c r="Y1060" s="99">
        <v>43392.652071759258</v>
      </c>
      <c r="Z1060" s="106" t="s">
        <v>548</v>
      </c>
      <c r="AB1060" s="1" t="s">
        <v>548</v>
      </c>
    </row>
    <row r="1061" spans="1:28" x14ac:dyDescent="0.25">
      <c r="A1061" s="98" t="s">
        <v>676</v>
      </c>
      <c r="B1061" s="98" t="s">
        <v>562</v>
      </c>
      <c r="C1061" s="98" t="s">
        <v>4368</v>
      </c>
      <c r="D1061" s="99">
        <v>43391.035115740742</v>
      </c>
      <c r="E1061" s="98"/>
      <c r="F1061" s="98" t="s">
        <v>1440</v>
      </c>
      <c r="G1061" s="98" t="s">
        <v>90</v>
      </c>
      <c r="H1061" s="98" t="s">
        <v>335</v>
      </c>
      <c r="I1061" s="98" t="s">
        <v>91</v>
      </c>
      <c r="J1061" s="98" t="s">
        <v>1118</v>
      </c>
      <c r="K1061" s="98" t="s">
        <v>4369</v>
      </c>
      <c r="L1061" s="98" t="s">
        <v>3447</v>
      </c>
      <c r="M1061" s="98"/>
      <c r="N1061" s="98"/>
      <c r="O1061" s="98"/>
      <c r="P1061" s="98"/>
      <c r="Q1061" s="98" t="s">
        <v>92</v>
      </c>
      <c r="R1061" s="98" t="s">
        <v>544</v>
      </c>
      <c r="S1061" s="98" t="s">
        <v>545</v>
      </c>
      <c r="T1061" s="98"/>
      <c r="U1061" s="98"/>
      <c r="V1061" s="98" t="s">
        <v>2628</v>
      </c>
      <c r="W1061" s="98" t="s">
        <v>2629</v>
      </c>
      <c r="X1061" s="98"/>
      <c r="Y1061" s="99">
        <v>43392.652384259258</v>
      </c>
      <c r="Z1061" s="106" t="s">
        <v>548</v>
      </c>
      <c r="AB1061" s="1" t="s">
        <v>548</v>
      </c>
    </row>
    <row r="1062" spans="1:28" x14ac:dyDescent="0.25">
      <c r="A1062" s="98" t="s">
        <v>676</v>
      </c>
      <c r="B1062" s="98" t="s">
        <v>562</v>
      </c>
      <c r="C1062" s="98" t="s">
        <v>4370</v>
      </c>
      <c r="D1062" s="99">
        <v>43391.031921296293</v>
      </c>
      <c r="E1062" s="98"/>
      <c r="F1062" s="98" t="s">
        <v>1100</v>
      </c>
      <c r="G1062" s="98" t="s">
        <v>90</v>
      </c>
      <c r="H1062" s="98" t="s">
        <v>335</v>
      </c>
      <c r="I1062" s="98" t="s">
        <v>91</v>
      </c>
      <c r="J1062" s="98" t="s">
        <v>1118</v>
      </c>
      <c r="K1062" s="98" t="s">
        <v>4371</v>
      </c>
      <c r="L1062" s="98"/>
      <c r="M1062" s="98"/>
      <c r="N1062" s="98"/>
      <c r="O1062" s="98"/>
      <c r="P1062" s="98"/>
      <c r="Q1062" s="98" t="s">
        <v>92</v>
      </c>
      <c r="R1062" s="98" t="s">
        <v>544</v>
      </c>
      <c r="S1062" s="98" t="s">
        <v>545</v>
      </c>
      <c r="T1062" s="98"/>
      <c r="U1062" s="98"/>
      <c r="V1062" s="98" t="s">
        <v>1307</v>
      </c>
      <c r="W1062" s="98" t="s">
        <v>1308</v>
      </c>
      <c r="X1062" s="98"/>
      <c r="Y1062" s="99">
        <v>43393.05846064815</v>
      </c>
      <c r="Z1062" s="106" t="s">
        <v>548</v>
      </c>
      <c r="AB1062" s="1" t="s">
        <v>548</v>
      </c>
    </row>
    <row r="1063" spans="1:28" x14ac:dyDescent="0.25">
      <c r="A1063" s="98" t="s">
        <v>676</v>
      </c>
      <c r="B1063" s="98" t="s">
        <v>562</v>
      </c>
      <c r="C1063" s="98" t="s">
        <v>4372</v>
      </c>
      <c r="D1063" s="99">
        <v>43391.033252314817</v>
      </c>
      <c r="E1063" s="98"/>
      <c r="F1063" s="98" t="s">
        <v>933</v>
      </c>
      <c r="G1063" s="98" t="s">
        <v>90</v>
      </c>
      <c r="H1063" s="98" t="s">
        <v>335</v>
      </c>
      <c r="I1063" s="98" t="s">
        <v>91</v>
      </c>
      <c r="J1063" s="98" t="s">
        <v>1118</v>
      </c>
      <c r="K1063" s="98" t="s">
        <v>4373</v>
      </c>
      <c r="L1063" s="98"/>
      <c r="M1063" s="98"/>
      <c r="N1063" s="98"/>
      <c r="O1063" s="98"/>
      <c r="P1063" s="98"/>
      <c r="Q1063" s="98" t="s">
        <v>92</v>
      </c>
      <c r="R1063" s="98" t="s">
        <v>544</v>
      </c>
      <c r="S1063" s="98" t="s">
        <v>545</v>
      </c>
      <c r="T1063" s="98"/>
      <c r="U1063" s="98"/>
      <c r="V1063" s="98" t="s">
        <v>1307</v>
      </c>
      <c r="W1063" s="98" t="s">
        <v>1308</v>
      </c>
      <c r="X1063" s="98"/>
      <c r="Y1063" s="99">
        <v>43392.857719907406</v>
      </c>
      <c r="Z1063" s="106" t="s">
        <v>548</v>
      </c>
      <c r="AB1063" s="1" t="s">
        <v>548</v>
      </c>
    </row>
    <row r="1064" spans="1:28" x14ac:dyDescent="0.25">
      <c r="A1064" s="98" t="s">
        <v>676</v>
      </c>
      <c r="B1064" s="98" t="s">
        <v>562</v>
      </c>
      <c r="C1064" s="98" t="s">
        <v>4004</v>
      </c>
      <c r="D1064" s="99">
        <v>43389.910185185188</v>
      </c>
      <c r="E1064" s="98"/>
      <c r="F1064" s="98" t="s">
        <v>933</v>
      </c>
      <c r="G1064" s="98" t="s">
        <v>90</v>
      </c>
      <c r="H1064" s="98" t="s">
        <v>335</v>
      </c>
      <c r="I1064" s="98" t="s">
        <v>91</v>
      </c>
      <c r="J1064" s="98" t="s">
        <v>1118</v>
      </c>
      <c r="K1064" s="98" t="s">
        <v>4005</v>
      </c>
      <c r="L1064" s="98"/>
      <c r="M1064" s="98"/>
      <c r="N1064" s="98"/>
      <c r="O1064" s="98"/>
      <c r="P1064" s="98"/>
      <c r="Q1064" s="98" t="s">
        <v>92</v>
      </c>
      <c r="R1064" s="98" t="s">
        <v>544</v>
      </c>
      <c r="S1064" s="98" t="s">
        <v>545</v>
      </c>
      <c r="T1064" s="98"/>
      <c r="U1064" s="98"/>
      <c r="V1064" s="98" t="s">
        <v>1167</v>
      </c>
      <c r="W1064" s="98" t="s">
        <v>1168</v>
      </c>
      <c r="X1064" s="98"/>
      <c r="Y1064" s="99">
        <v>43390.824120370373</v>
      </c>
      <c r="Z1064" s="106" t="s">
        <v>548</v>
      </c>
      <c r="AB1064" s="1" t="s">
        <v>548</v>
      </c>
    </row>
    <row r="1065" spans="1:28" x14ac:dyDescent="0.25">
      <c r="A1065" s="98" t="s">
        <v>676</v>
      </c>
      <c r="B1065" s="98" t="s">
        <v>562</v>
      </c>
      <c r="C1065" s="98" t="s">
        <v>3570</v>
      </c>
      <c r="D1065" s="99">
        <v>43386.133530092593</v>
      </c>
      <c r="E1065" s="98"/>
      <c r="F1065" s="98" t="s">
        <v>916</v>
      </c>
      <c r="G1065" s="98" t="s">
        <v>90</v>
      </c>
      <c r="H1065" s="98" t="s">
        <v>313</v>
      </c>
      <c r="I1065" s="98" t="s">
        <v>91</v>
      </c>
      <c r="J1065" s="98" t="s">
        <v>1118</v>
      </c>
      <c r="K1065" s="98" t="s">
        <v>3571</v>
      </c>
      <c r="L1065" s="98"/>
      <c r="M1065" s="98"/>
      <c r="N1065" s="98"/>
      <c r="O1065" s="98"/>
      <c r="P1065" s="98"/>
      <c r="Q1065" s="98" t="s">
        <v>92</v>
      </c>
      <c r="R1065" s="98" t="s">
        <v>544</v>
      </c>
      <c r="S1065" s="98" t="s">
        <v>545</v>
      </c>
      <c r="T1065" s="98"/>
      <c r="U1065" s="98"/>
      <c r="V1065" s="98" t="s">
        <v>1427</v>
      </c>
      <c r="W1065" s="98" t="s">
        <v>1428</v>
      </c>
      <c r="X1065" s="98"/>
      <c r="Y1065" s="99">
        <v>43390.585636574076</v>
      </c>
      <c r="Z1065" s="106" t="s">
        <v>548</v>
      </c>
      <c r="AB1065" s="1" t="s">
        <v>548</v>
      </c>
    </row>
    <row r="1066" spans="1:28" x14ac:dyDescent="0.25">
      <c r="A1066" s="98" t="s">
        <v>676</v>
      </c>
      <c r="B1066" s="98" t="s">
        <v>562</v>
      </c>
      <c r="C1066" s="98" t="s">
        <v>3580</v>
      </c>
      <c r="D1066" s="99">
        <v>43386.077650462961</v>
      </c>
      <c r="E1066" s="98"/>
      <c r="F1066" s="98" t="s">
        <v>933</v>
      </c>
      <c r="G1066" s="98" t="s">
        <v>90</v>
      </c>
      <c r="H1066" s="98" t="s">
        <v>335</v>
      </c>
      <c r="I1066" s="98" t="s">
        <v>91</v>
      </c>
      <c r="J1066" s="98" t="s">
        <v>1118</v>
      </c>
      <c r="K1066" s="98" t="s">
        <v>3581</v>
      </c>
      <c r="L1066" s="98"/>
      <c r="M1066" s="98"/>
      <c r="N1066" s="98"/>
      <c r="O1066" s="98"/>
      <c r="P1066" s="98"/>
      <c r="Q1066" s="98" t="s">
        <v>92</v>
      </c>
      <c r="R1066" s="98" t="s">
        <v>544</v>
      </c>
      <c r="S1066" s="98" t="s">
        <v>545</v>
      </c>
      <c r="T1066" s="98"/>
      <c r="U1066" s="98"/>
      <c r="V1066" s="98" t="s">
        <v>1321</v>
      </c>
      <c r="W1066" s="98" t="s">
        <v>964</v>
      </c>
      <c r="X1066" s="98"/>
      <c r="Y1066" s="99">
        <v>43388.823391203703</v>
      </c>
      <c r="Z1066" s="106" t="s">
        <v>548</v>
      </c>
      <c r="AB1066" s="1" t="s">
        <v>548</v>
      </c>
    </row>
    <row r="1067" spans="1:28" x14ac:dyDescent="0.25">
      <c r="A1067" s="98" t="s">
        <v>676</v>
      </c>
      <c r="B1067" s="98" t="s">
        <v>562</v>
      </c>
      <c r="C1067" s="98" t="s">
        <v>3610</v>
      </c>
      <c r="D1067" s="99">
        <v>43385.960416666669</v>
      </c>
      <c r="E1067" s="98"/>
      <c r="F1067" s="98" t="s">
        <v>933</v>
      </c>
      <c r="G1067" s="98" t="s">
        <v>90</v>
      </c>
      <c r="H1067" s="98" t="s">
        <v>313</v>
      </c>
      <c r="I1067" s="98" t="s">
        <v>91</v>
      </c>
      <c r="J1067" s="98" t="s">
        <v>3611</v>
      </c>
      <c r="K1067" s="98" t="s">
        <v>3612</v>
      </c>
      <c r="L1067" s="98"/>
      <c r="M1067" s="98"/>
      <c r="N1067" s="98"/>
      <c r="O1067" s="98"/>
      <c r="P1067" s="98"/>
      <c r="Q1067" s="98" t="s">
        <v>92</v>
      </c>
      <c r="R1067" s="98" t="s">
        <v>544</v>
      </c>
      <c r="S1067" s="98" t="s">
        <v>545</v>
      </c>
      <c r="T1067" s="98"/>
      <c r="U1067" s="98"/>
      <c r="V1067" s="98" t="s">
        <v>3613</v>
      </c>
      <c r="W1067" s="98" t="s">
        <v>3614</v>
      </c>
      <c r="X1067" s="98"/>
      <c r="Y1067" s="99">
        <v>43398.563483796293</v>
      </c>
      <c r="Z1067" s="106" t="s">
        <v>548</v>
      </c>
      <c r="AB1067" s="1" t="s">
        <v>548</v>
      </c>
    </row>
    <row r="1068" spans="1:28" x14ac:dyDescent="0.25">
      <c r="A1068" s="98" t="s">
        <v>676</v>
      </c>
      <c r="B1068" s="98" t="s">
        <v>562</v>
      </c>
      <c r="C1068" s="98" t="s">
        <v>3404</v>
      </c>
      <c r="D1068" s="99">
        <v>43385.177442129629</v>
      </c>
      <c r="E1068" s="98"/>
      <c r="F1068" s="98" t="s">
        <v>1100</v>
      </c>
      <c r="G1068" s="98" t="s">
        <v>90</v>
      </c>
      <c r="H1068" s="98" t="s">
        <v>335</v>
      </c>
      <c r="I1068" s="98" t="s">
        <v>91</v>
      </c>
      <c r="J1068" s="98" t="s">
        <v>1118</v>
      </c>
      <c r="K1068" s="98" t="s">
        <v>3405</v>
      </c>
      <c r="L1068" s="98"/>
      <c r="M1068" s="98"/>
      <c r="N1068" s="98"/>
      <c r="O1068" s="98"/>
      <c r="P1068" s="98"/>
      <c r="Q1068" s="98" t="s">
        <v>92</v>
      </c>
      <c r="R1068" s="98" t="s">
        <v>544</v>
      </c>
      <c r="S1068" s="98" t="s">
        <v>545</v>
      </c>
      <c r="T1068" s="98"/>
      <c r="U1068" s="98"/>
      <c r="V1068" s="98" t="s">
        <v>1309</v>
      </c>
      <c r="W1068" s="98" t="s">
        <v>1310</v>
      </c>
      <c r="X1068" s="98"/>
      <c r="Y1068" s="99">
        <v>43385.567384259259</v>
      </c>
      <c r="Z1068" s="106" t="s">
        <v>548</v>
      </c>
      <c r="AB1068" s="1" t="s">
        <v>548</v>
      </c>
    </row>
    <row r="1069" spans="1:28" x14ac:dyDescent="0.25">
      <c r="A1069" s="98" t="s">
        <v>676</v>
      </c>
      <c r="B1069" s="98" t="s">
        <v>562</v>
      </c>
      <c r="C1069" s="98" t="s">
        <v>3410</v>
      </c>
      <c r="D1069" s="99">
        <v>43385.095254629632</v>
      </c>
      <c r="E1069" s="98"/>
      <c r="F1069" s="98" t="s">
        <v>933</v>
      </c>
      <c r="G1069" s="98" t="s">
        <v>90</v>
      </c>
      <c r="H1069" s="98" t="s">
        <v>335</v>
      </c>
      <c r="I1069" s="98" t="s">
        <v>91</v>
      </c>
      <c r="J1069" s="98" t="s">
        <v>1118</v>
      </c>
      <c r="K1069" s="98" t="s">
        <v>3411</v>
      </c>
      <c r="L1069" s="98"/>
      <c r="M1069" s="98"/>
      <c r="N1069" s="98"/>
      <c r="O1069" s="98"/>
      <c r="P1069" s="98"/>
      <c r="Q1069" s="98" t="s">
        <v>92</v>
      </c>
      <c r="R1069" s="98" t="s">
        <v>544</v>
      </c>
      <c r="S1069" s="98" t="s">
        <v>545</v>
      </c>
      <c r="T1069" s="98"/>
      <c r="U1069" s="98"/>
      <c r="V1069" s="98" t="s">
        <v>966</v>
      </c>
      <c r="W1069" s="98" t="s">
        <v>967</v>
      </c>
      <c r="X1069" s="98"/>
      <c r="Y1069" s="99">
        <v>43388.823703703703</v>
      </c>
      <c r="Z1069" s="106" t="s">
        <v>548</v>
      </c>
      <c r="AB1069" s="1" t="s">
        <v>548</v>
      </c>
    </row>
    <row r="1070" spans="1:28" x14ac:dyDescent="0.25">
      <c r="A1070" s="98" t="s">
        <v>676</v>
      </c>
      <c r="B1070" s="98" t="s">
        <v>562</v>
      </c>
      <c r="C1070" s="98" t="s">
        <v>3426</v>
      </c>
      <c r="D1070" s="99">
        <v>43384.997615740744</v>
      </c>
      <c r="E1070" s="98"/>
      <c r="F1070" s="98" t="s">
        <v>1100</v>
      </c>
      <c r="G1070" s="98" t="s">
        <v>90</v>
      </c>
      <c r="H1070" s="98" t="s">
        <v>335</v>
      </c>
      <c r="I1070" s="98" t="s">
        <v>91</v>
      </c>
      <c r="J1070" s="98" t="s">
        <v>1118</v>
      </c>
      <c r="K1070" s="98" t="s">
        <v>3427</v>
      </c>
      <c r="L1070" s="98"/>
      <c r="M1070" s="98"/>
      <c r="N1070" s="98"/>
      <c r="O1070" s="98"/>
      <c r="P1070" s="98"/>
      <c r="Q1070" s="98" t="s">
        <v>92</v>
      </c>
      <c r="R1070" s="98" t="s">
        <v>544</v>
      </c>
      <c r="S1070" s="98" t="s">
        <v>545</v>
      </c>
      <c r="T1070" s="98"/>
      <c r="U1070" s="98"/>
      <c r="V1070" s="98" t="s">
        <v>1321</v>
      </c>
      <c r="W1070" s="98" t="s">
        <v>964</v>
      </c>
      <c r="X1070" s="98"/>
      <c r="Y1070" s="99">
        <v>43385.567708333336</v>
      </c>
      <c r="Z1070" s="106" t="s">
        <v>548</v>
      </c>
      <c r="AB1070" s="1" t="s">
        <v>548</v>
      </c>
    </row>
    <row r="1071" spans="1:28" x14ac:dyDescent="0.25">
      <c r="A1071" s="98" t="s">
        <v>676</v>
      </c>
      <c r="B1071" s="98" t="s">
        <v>562</v>
      </c>
      <c r="C1071" s="98" t="s">
        <v>2934</v>
      </c>
      <c r="D1071" s="99">
        <v>43383.811747685184</v>
      </c>
      <c r="E1071" s="98"/>
      <c r="F1071" s="98" t="s">
        <v>933</v>
      </c>
      <c r="G1071" s="98" t="s">
        <v>90</v>
      </c>
      <c r="H1071" s="98" t="s">
        <v>335</v>
      </c>
      <c r="I1071" s="98" t="s">
        <v>91</v>
      </c>
      <c r="J1071" s="98" t="s">
        <v>1118</v>
      </c>
      <c r="K1071" s="98" t="s">
        <v>2935</v>
      </c>
      <c r="L1071" s="98"/>
      <c r="M1071" s="98"/>
      <c r="N1071" s="98"/>
      <c r="O1071" s="98"/>
      <c r="P1071" s="98"/>
      <c r="Q1071" s="98" t="s">
        <v>92</v>
      </c>
      <c r="R1071" s="98" t="s">
        <v>544</v>
      </c>
      <c r="S1071" s="98" t="s">
        <v>545</v>
      </c>
      <c r="T1071" s="98"/>
      <c r="U1071" s="98"/>
      <c r="V1071" s="98" t="s">
        <v>1300</v>
      </c>
      <c r="W1071" s="98" t="s">
        <v>1301</v>
      </c>
      <c r="X1071" s="98"/>
      <c r="Y1071" s="99">
        <v>43384.844641203701</v>
      </c>
      <c r="Z1071" s="106" t="s">
        <v>548</v>
      </c>
      <c r="AB1071" s="1" t="s">
        <v>548</v>
      </c>
    </row>
    <row r="1072" spans="1:28" x14ac:dyDescent="0.25">
      <c r="A1072" s="98" t="s">
        <v>676</v>
      </c>
      <c r="B1072" s="98" t="s">
        <v>562</v>
      </c>
      <c r="C1072" s="98" t="s">
        <v>2712</v>
      </c>
      <c r="D1072" s="99">
        <v>43379.045185185183</v>
      </c>
      <c r="E1072" s="98"/>
      <c r="F1072" s="98" t="s">
        <v>1196</v>
      </c>
      <c r="G1072" s="98" t="s">
        <v>90</v>
      </c>
      <c r="H1072" s="98" t="s">
        <v>313</v>
      </c>
      <c r="I1072" s="98" t="s">
        <v>91</v>
      </c>
      <c r="J1072" s="98" t="s">
        <v>1118</v>
      </c>
      <c r="K1072" s="98" t="s">
        <v>2713</v>
      </c>
      <c r="L1072" s="98"/>
      <c r="M1072" s="98"/>
      <c r="N1072" s="98"/>
      <c r="O1072" s="98"/>
      <c r="P1072" s="98"/>
      <c r="Q1072" s="98" t="s">
        <v>92</v>
      </c>
      <c r="R1072" s="98" t="s">
        <v>544</v>
      </c>
      <c r="S1072" s="98" t="s">
        <v>545</v>
      </c>
      <c r="T1072" s="98"/>
      <c r="U1072" s="98"/>
      <c r="V1072" s="98" t="s">
        <v>1180</v>
      </c>
      <c r="W1072" s="98" t="s">
        <v>963</v>
      </c>
      <c r="X1072" s="98"/>
      <c r="Y1072" s="99">
        <v>43390.677337962959</v>
      </c>
      <c r="Z1072" s="106" t="s">
        <v>548</v>
      </c>
      <c r="AB1072" s="1" t="s">
        <v>548</v>
      </c>
    </row>
    <row r="1073" spans="1:28" x14ac:dyDescent="0.25">
      <c r="A1073" s="98" t="s">
        <v>676</v>
      </c>
      <c r="B1073" s="98" t="s">
        <v>562</v>
      </c>
      <c r="C1073" s="98" t="s">
        <v>2727</v>
      </c>
      <c r="D1073" s="99">
        <v>43378.884155092594</v>
      </c>
      <c r="E1073" s="98"/>
      <c r="F1073" s="98" t="s">
        <v>933</v>
      </c>
      <c r="G1073" s="98" t="s">
        <v>90</v>
      </c>
      <c r="H1073" s="98" t="s">
        <v>335</v>
      </c>
      <c r="I1073" s="98" t="s">
        <v>1092</v>
      </c>
      <c r="J1073" s="98" t="s">
        <v>1118</v>
      </c>
      <c r="K1073" s="98" t="s">
        <v>2728</v>
      </c>
      <c r="L1073" s="98"/>
      <c r="M1073" s="98"/>
      <c r="N1073" s="98"/>
      <c r="O1073" s="98"/>
      <c r="P1073" s="98"/>
      <c r="Q1073" s="98" t="s">
        <v>92</v>
      </c>
      <c r="R1073" s="98" t="s">
        <v>544</v>
      </c>
      <c r="S1073" s="98" t="s">
        <v>545</v>
      </c>
      <c r="T1073" s="98"/>
      <c r="U1073" s="98"/>
      <c r="V1073" s="98" t="s">
        <v>965</v>
      </c>
      <c r="W1073" s="98" t="s">
        <v>962</v>
      </c>
      <c r="X1073" s="98"/>
      <c r="Y1073" s="99">
        <v>43382.528182870374</v>
      </c>
      <c r="Z1073" s="106" t="s">
        <v>548</v>
      </c>
      <c r="AB1073" s="1" t="s">
        <v>548</v>
      </c>
    </row>
    <row r="1074" spans="1:28" x14ac:dyDescent="0.25">
      <c r="A1074" s="98" t="s">
        <v>676</v>
      </c>
      <c r="B1074" s="98" t="s">
        <v>562</v>
      </c>
      <c r="C1074" s="98" t="s">
        <v>4424</v>
      </c>
      <c r="D1074" s="99">
        <v>43377.7893287037</v>
      </c>
      <c r="E1074" s="98"/>
      <c r="F1074" s="98" t="s">
        <v>1192</v>
      </c>
      <c r="G1074" s="98" t="s">
        <v>90</v>
      </c>
      <c r="H1074" s="98" t="s">
        <v>335</v>
      </c>
      <c r="I1074" s="98" t="s">
        <v>1092</v>
      </c>
      <c r="J1074" s="98" t="s">
        <v>1548</v>
      </c>
      <c r="K1074" s="98" t="s">
        <v>4425</v>
      </c>
      <c r="L1074" s="98"/>
      <c r="M1074" s="98"/>
      <c r="N1074" s="98"/>
      <c r="O1074" s="98"/>
      <c r="P1074" s="98"/>
      <c r="Q1074" s="98" t="s">
        <v>92</v>
      </c>
      <c r="R1074" s="98" t="s">
        <v>544</v>
      </c>
      <c r="S1074" s="98" t="s">
        <v>545</v>
      </c>
      <c r="T1074" s="98"/>
      <c r="U1074" s="98"/>
      <c r="V1074" s="98" t="s">
        <v>4426</v>
      </c>
      <c r="W1074" s="98" t="s">
        <v>4427</v>
      </c>
      <c r="X1074" s="98"/>
      <c r="Y1074" s="99">
        <v>43392.775011574071</v>
      </c>
      <c r="Z1074" s="106" t="s">
        <v>548</v>
      </c>
      <c r="AB1074" s="1" t="s">
        <v>548</v>
      </c>
    </row>
    <row r="1075" spans="1:28" x14ac:dyDescent="0.25">
      <c r="A1075" s="98" t="s">
        <v>676</v>
      </c>
      <c r="B1075" s="98" t="s">
        <v>562</v>
      </c>
      <c r="C1075" s="98" t="s">
        <v>2262</v>
      </c>
      <c r="D1075" s="99">
        <v>43377.1018287037</v>
      </c>
      <c r="E1075" s="98"/>
      <c r="F1075" s="98" t="s">
        <v>1196</v>
      </c>
      <c r="G1075" s="98" t="s">
        <v>90</v>
      </c>
      <c r="H1075" s="98" t="s">
        <v>93</v>
      </c>
      <c r="I1075" s="98" t="s">
        <v>91</v>
      </c>
      <c r="J1075" s="98" t="s">
        <v>1118</v>
      </c>
      <c r="K1075" s="98" t="s">
        <v>2263</v>
      </c>
      <c r="L1075" s="98"/>
      <c r="M1075" s="98"/>
      <c r="N1075" s="98"/>
      <c r="O1075" s="98"/>
      <c r="P1075" s="98"/>
      <c r="Q1075" s="98" t="s">
        <v>92</v>
      </c>
      <c r="R1075" s="98" t="s">
        <v>544</v>
      </c>
      <c r="S1075" s="98" t="s">
        <v>545</v>
      </c>
      <c r="T1075" s="98"/>
      <c r="U1075" s="98"/>
      <c r="V1075" s="98" t="s">
        <v>2141</v>
      </c>
      <c r="W1075" s="98" t="s">
        <v>2142</v>
      </c>
      <c r="X1075" s="98"/>
      <c r="Y1075" s="99">
        <v>43383.006053240744</v>
      </c>
      <c r="Z1075" s="106" t="s">
        <v>548</v>
      </c>
      <c r="AB1075" s="1" t="s">
        <v>548</v>
      </c>
    </row>
    <row r="1076" spans="1:28" x14ac:dyDescent="0.25">
      <c r="A1076" s="98" t="s">
        <v>676</v>
      </c>
      <c r="B1076" s="98" t="s">
        <v>562</v>
      </c>
      <c r="C1076" s="98" t="s">
        <v>1869</v>
      </c>
      <c r="D1076" s="99">
        <v>43376.055162037039</v>
      </c>
      <c r="E1076" s="98"/>
      <c r="F1076" s="98" t="s">
        <v>1440</v>
      </c>
      <c r="G1076" s="98" t="s">
        <v>90</v>
      </c>
      <c r="H1076" s="98" t="s">
        <v>335</v>
      </c>
      <c r="I1076" s="98" t="s">
        <v>1092</v>
      </c>
      <c r="J1076" s="98" t="s">
        <v>1118</v>
      </c>
      <c r="K1076" s="98" t="s">
        <v>1870</v>
      </c>
      <c r="L1076" s="98"/>
      <c r="M1076" s="98"/>
      <c r="N1076" s="98"/>
      <c r="O1076" s="98"/>
      <c r="P1076" s="98"/>
      <c r="Q1076" s="98" t="s">
        <v>92</v>
      </c>
      <c r="R1076" s="98" t="s">
        <v>544</v>
      </c>
      <c r="S1076" s="98" t="s">
        <v>545</v>
      </c>
      <c r="T1076" s="98"/>
      <c r="U1076" s="98"/>
      <c r="V1076" s="98" t="s">
        <v>1254</v>
      </c>
      <c r="W1076" s="98" t="s">
        <v>1255</v>
      </c>
      <c r="X1076" s="98"/>
      <c r="Y1076" s="99">
        <v>43376.657083333332</v>
      </c>
      <c r="Z1076" s="106" t="s">
        <v>548</v>
      </c>
      <c r="AB1076" s="1" t="s">
        <v>548</v>
      </c>
    </row>
    <row r="1077" spans="1:28" x14ac:dyDescent="0.25">
      <c r="A1077" s="98" t="s">
        <v>676</v>
      </c>
      <c r="B1077" s="98" t="s">
        <v>562</v>
      </c>
      <c r="C1077" s="98" t="s">
        <v>1925</v>
      </c>
      <c r="D1077" s="99">
        <v>43375.964444444442</v>
      </c>
      <c r="E1077" s="98"/>
      <c r="F1077" s="98" t="s">
        <v>916</v>
      </c>
      <c r="G1077" s="98" t="s">
        <v>90</v>
      </c>
      <c r="H1077" s="98" t="s">
        <v>335</v>
      </c>
      <c r="I1077" s="98" t="s">
        <v>1092</v>
      </c>
      <c r="J1077" s="98" t="s">
        <v>1118</v>
      </c>
      <c r="K1077" s="98" t="s">
        <v>1926</v>
      </c>
      <c r="L1077" s="98"/>
      <c r="M1077" s="98"/>
      <c r="N1077" s="98"/>
      <c r="O1077" s="98"/>
      <c r="P1077" s="98"/>
      <c r="Q1077" s="98" t="s">
        <v>92</v>
      </c>
      <c r="R1077" s="98" t="s">
        <v>544</v>
      </c>
      <c r="S1077" s="98" t="s">
        <v>545</v>
      </c>
      <c r="T1077" s="98"/>
      <c r="U1077" s="98"/>
      <c r="V1077" s="98" t="s">
        <v>966</v>
      </c>
      <c r="W1077" s="98" t="s">
        <v>967</v>
      </c>
      <c r="X1077" s="98"/>
      <c r="Y1077" s="99">
        <v>43376.682754629626</v>
      </c>
      <c r="Z1077" s="106" t="s">
        <v>548</v>
      </c>
      <c r="AB1077" s="1" t="s">
        <v>548</v>
      </c>
    </row>
    <row r="1078" spans="1:28" x14ac:dyDescent="0.25">
      <c r="A1078" s="98" t="s">
        <v>676</v>
      </c>
      <c r="B1078" s="98" t="s">
        <v>562</v>
      </c>
      <c r="C1078" s="98" t="s">
        <v>2015</v>
      </c>
      <c r="D1078" s="99">
        <v>43375.002916666665</v>
      </c>
      <c r="E1078" s="98"/>
      <c r="F1078" s="98" t="s">
        <v>933</v>
      </c>
      <c r="G1078" s="98" t="s">
        <v>90</v>
      </c>
      <c r="H1078" s="98" t="s">
        <v>335</v>
      </c>
      <c r="I1078" s="98" t="s">
        <v>1092</v>
      </c>
      <c r="J1078" s="98" t="s">
        <v>1206</v>
      </c>
      <c r="K1078" s="98" t="s">
        <v>2016</v>
      </c>
      <c r="L1078" s="98"/>
      <c r="M1078" s="98"/>
      <c r="N1078" s="98"/>
      <c r="O1078" s="98"/>
      <c r="P1078" s="98"/>
      <c r="Q1078" s="98" t="s">
        <v>92</v>
      </c>
      <c r="R1078" s="98" t="s">
        <v>544</v>
      </c>
      <c r="S1078" s="98" t="s">
        <v>545</v>
      </c>
      <c r="T1078" s="98"/>
      <c r="U1078" s="98"/>
      <c r="V1078" s="98" t="s">
        <v>1447</v>
      </c>
      <c r="W1078" s="98" t="s">
        <v>1030</v>
      </c>
      <c r="X1078" s="98"/>
      <c r="Y1078" s="99">
        <v>43376.837847222225</v>
      </c>
      <c r="Z1078" s="106" t="s">
        <v>548</v>
      </c>
      <c r="AB1078" s="1" t="s">
        <v>548</v>
      </c>
    </row>
    <row r="1079" spans="1:28" x14ac:dyDescent="0.25">
      <c r="A1079" s="98" t="s">
        <v>676</v>
      </c>
      <c r="B1079" s="98" t="s">
        <v>562</v>
      </c>
      <c r="C1079" s="98" t="s">
        <v>1549</v>
      </c>
      <c r="D1079" s="99">
        <v>43370.825231481482</v>
      </c>
      <c r="E1079" s="98"/>
      <c r="F1079" s="98" t="s">
        <v>933</v>
      </c>
      <c r="G1079" s="98" t="s">
        <v>90</v>
      </c>
      <c r="H1079" s="98" t="s">
        <v>335</v>
      </c>
      <c r="I1079" s="98" t="s">
        <v>968</v>
      </c>
      <c r="J1079" s="98" t="s">
        <v>1118</v>
      </c>
      <c r="K1079" s="98" t="s">
        <v>1550</v>
      </c>
      <c r="L1079" s="98"/>
      <c r="M1079" s="98"/>
      <c r="N1079" s="98"/>
      <c r="O1079" s="98"/>
      <c r="P1079" s="98"/>
      <c r="Q1079" s="98" t="s">
        <v>92</v>
      </c>
      <c r="R1079" s="98" t="s">
        <v>544</v>
      </c>
      <c r="S1079" s="98" t="s">
        <v>545</v>
      </c>
      <c r="T1079" s="98"/>
      <c r="U1079" s="98"/>
      <c r="V1079" s="98" t="s">
        <v>966</v>
      </c>
      <c r="W1079" s="98" t="s">
        <v>967</v>
      </c>
      <c r="X1079" s="98"/>
      <c r="Y1079" s="99">
        <v>43374.553032407406</v>
      </c>
      <c r="Z1079" s="106" t="s">
        <v>548</v>
      </c>
      <c r="AB1079" s="1" t="s">
        <v>548</v>
      </c>
    </row>
    <row r="1080" spans="1:28" x14ac:dyDescent="0.25">
      <c r="A1080" s="98" t="s">
        <v>676</v>
      </c>
      <c r="B1080" s="98" t="s">
        <v>562</v>
      </c>
      <c r="C1080" s="98" t="s">
        <v>1501</v>
      </c>
      <c r="D1080" s="99">
        <v>43368.04078703704</v>
      </c>
      <c r="E1080" s="98"/>
      <c r="F1080" s="98" t="s">
        <v>1493</v>
      </c>
      <c r="G1080" s="98" t="s">
        <v>90</v>
      </c>
      <c r="H1080" s="98" t="s">
        <v>335</v>
      </c>
      <c r="I1080" s="98" t="s">
        <v>968</v>
      </c>
      <c r="J1080" s="98" t="s">
        <v>1118</v>
      </c>
      <c r="K1080" s="98" t="s">
        <v>1502</v>
      </c>
      <c r="L1080" s="98"/>
      <c r="M1080" s="98"/>
      <c r="N1080" s="98"/>
      <c r="O1080" s="98"/>
      <c r="P1080" s="98"/>
      <c r="Q1080" s="98" t="s">
        <v>92</v>
      </c>
      <c r="R1080" s="98" t="s">
        <v>544</v>
      </c>
      <c r="S1080" s="98" t="s">
        <v>545</v>
      </c>
      <c r="T1080" s="98"/>
      <c r="U1080" s="98"/>
      <c r="V1080" s="98" t="s">
        <v>966</v>
      </c>
      <c r="W1080" s="98" t="s">
        <v>967</v>
      </c>
      <c r="X1080" s="98"/>
      <c r="Y1080" s="99">
        <v>43369.601909722223</v>
      </c>
      <c r="Z1080" s="106" t="s">
        <v>548</v>
      </c>
      <c r="AB1080" s="1" t="s">
        <v>548</v>
      </c>
    </row>
    <row r="1081" spans="1:28" x14ac:dyDescent="0.25">
      <c r="A1081" s="98" t="s">
        <v>676</v>
      </c>
      <c r="B1081" s="98" t="s">
        <v>562</v>
      </c>
      <c r="C1081" s="98" t="s">
        <v>1494</v>
      </c>
      <c r="D1081" s="99">
        <v>43365.027083333334</v>
      </c>
      <c r="E1081" s="98"/>
      <c r="F1081" s="98" t="s">
        <v>833</v>
      </c>
      <c r="G1081" s="98" t="s">
        <v>90</v>
      </c>
      <c r="H1081" s="98" t="s">
        <v>313</v>
      </c>
      <c r="I1081" s="98" t="s">
        <v>91</v>
      </c>
      <c r="J1081" s="98" t="s">
        <v>1118</v>
      </c>
      <c r="K1081" s="98" t="s">
        <v>1495</v>
      </c>
      <c r="L1081" s="98"/>
      <c r="M1081" s="98"/>
      <c r="N1081" s="98"/>
      <c r="O1081" s="98"/>
      <c r="P1081" s="98"/>
      <c r="Q1081" s="98" t="s">
        <v>92</v>
      </c>
      <c r="R1081" s="98" t="s">
        <v>544</v>
      </c>
      <c r="S1081" s="98" t="s">
        <v>545</v>
      </c>
      <c r="T1081" s="98"/>
      <c r="U1081" s="98"/>
      <c r="V1081" s="98" t="s">
        <v>966</v>
      </c>
      <c r="W1081" s="98" t="s">
        <v>967</v>
      </c>
      <c r="X1081" s="98"/>
      <c r="Y1081" s="99">
        <v>43381.80641203704</v>
      </c>
      <c r="Z1081" s="106" t="s">
        <v>548</v>
      </c>
      <c r="AB1081" s="1" t="s">
        <v>548</v>
      </c>
    </row>
    <row r="1082" spans="1:28" x14ac:dyDescent="0.25">
      <c r="A1082" s="98" t="s">
        <v>676</v>
      </c>
      <c r="B1082" s="98" t="s">
        <v>562</v>
      </c>
      <c r="C1082" s="98" t="s">
        <v>1484</v>
      </c>
      <c r="D1082" s="99">
        <v>43364.094965277778</v>
      </c>
      <c r="E1082" s="98"/>
      <c r="F1082" s="98" t="s">
        <v>1100</v>
      </c>
      <c r="G1082" s="98" t="s">
        <v>90</v>
      </c>
      <c r="H1082" s="98" t="s">
        <v>335</v>
      </c>
      <c r="I1082" s="98" t="s">
        <v>968</v>
      </c>
      <c r="J1082" s="98" t="s">
        <v>1118</v>
      </c>
      <c r="K1082" s="98" t="s">
        <v>1485</v>
      </c>
      <c r="L1082" s="98"/>
      <c r="M1082" s="98"/>
      <c r="N1082" s="98"/>
      <c r="O1082" s="98"/>
      <c r="P1082" s="98"/>
      <c r="Q1082" s="98" t="s">
        <v>92</v>
      </c>
      <c r="R1082" s="98" t="s">
        <v>544</v>
      </c>
      <c r="S1082" s="98" t="s">
        <v>545</v>
      </c>
      <c r="T1082" s="98"/>
      <c r="U1082" s="98"/>
      <c r="V1082" s="98" t="s">
        <v>1254</v>
      </c>
      <c r="W1082" s="98" t="s">
        <v>1255</v>
      </c>
      <c r="X1082" s="98"/>
      <c r="Y1082" s="99">
        <v>43364.557916666665</v>
      </c>
      <c r="Z1082" s="106" t="s">
        <v>548</v>
      </c>
      <c r="AB1082" s="1" t="s">
        <v>548</v>
      </c>
    </row>
    <row r="1083" spans="1:28" x14ac:dyDescent="0.25">
      <c r="A1083" s="98" t="s">
        <v>676</v>
      </c>
      <c r="B1083" s="98" t="s">
        <v>562</v>
      </c>
      <c r="C1083" s="98" t="s">
        <v>1460</v>
      </c>
      <c r="D1083" s="99">
        <v>43360.918402777781</v>
      </c>
      <c r="E1083" s="98"/>
      <c r="F1083" s="98" t="s">
        <v>833</v>
      </c>
      <c r="G1083" s="98" t="s">
        <v>90</v>
      </c>
      <c r="H1083" s="98" t="s">
        <v>313</v>
      </c>
      <c r="I1083" s="98" t="s">
        <v>91</v>
      </c>
      <c r="J1083" s="98" t="s">
        <v>1118</v>
      </c>
      <c r="K1083" s="98" t="s">
        <v>1461</v>
      </c>
      <c r="L1083" s="98"/>
      <c r="M1083" s="98"/>
      <c r="N1083" s="98"/>
      <c r="O1083" s="98"/>
      <c r="P1083" s="98"/>
      <c r="Q1083" s="98" t="s">
        <v>92</v>
      </c>
      <c r="R1083" s="98" t="s">
        <v>544</v>
      </c>
      <c r="S1083" s="98" t="s">
        <v>545</v>
      </c>
      <c r="T1083" s="98"/>
      <c r="U1083" s="98"/>
      <c r="V1083" s="98" t="s">
        <v>966</v>
      </c>
      <c r="W1083" s="98" t="s">
        <v>967</v>
      </c>
      <c r="X1083" s="98"/>
      <c r="Y1083" s="99">
        <v>43376.509305555555</v>
      </c>
      <c r="Z1083" s="106" t="s">
        <v>548</v>
      </c>
      <c r="AB1083" s="1" t="s">
        <v>548</v>
      </c>
    </row>
    <row r="1084" spans="1:28" x14ac:dyDescent="0.25">
      <c r="A1084" s="98" t="s">
        <v>676</v>
      </c>
      <c r="B1084" s="98" t="s">
        <v>562</v>
      </c>
      <c r="C1084" s="98" t="s">
        <v>1431</v>
      </c>
      <c r="D1084" s="99">
        <v>43356.991307870368</v>
      </c>
      <c r="E1084" s="98"/>
      <c r="F1084" s="98" t="s">
        <v>911</v>
      </c>
      <c r="G1084" s="98" t="s">
        <v>90</v>
      </c>
      <c r="H1084" s="98" t="s">
        <v>93</v>
      </c>
      <c r="I1084" s="98" t="s">
        <v>968</v>
      </c>
      <c r="J1084" s="98" t="s">
        <v>1118</v>
      </c>
      <c r="K1084" s="98" t="s">
        <v>1432</v>
      </c>
      <c r="L1084" s="98"/>
      <c r="M1084" s="98"/>
      <c r="N1084" s="98"/>
      <c r="O1084" s="98"/>
      <c r="P1084" s="98"/>
      <c r="Q1084" s="98" t="s">
        <v>92</v>
      </c>
      <c r="R1084" s="98" t="s">
        <v>544</v>
      </c>
      <c r="S1084" s="98" t="s">
        <v>545</v>
      </c>
      <c r="T1084" s="98"/>
      <c r="U1084" s="98"/>
      <c r="V1084" s="98" t="s">
        <v>966</v>
      </c>
      <c r="W1084" s="98" t="s">
        <v>967</v>
      </c>
      <c r="X1084" s="98"/>
      <c r="Y1084" s="99">
        <v>43381.807141203702</v>
      </c>
      <c r="Z1084" s="106" t="s">
        <v>548</v>
      </c>
      <c r="AB1084" s="1" t="s">
        <v>548</v>
      </c>
    </row>
    <row r="1085" spans="1:28" x14ac:dyDescent="0.25">
      <c r="A1085" s="98" t="s">
        <v>676</v>
      </c>
      <c r="B1085" s="98" t="s">
        <v>562</v>
      </c>
      <c r="C1085" s="98" t="s">
        <v>1434</v>
      </c>
      <c r="D1085" s="99">
        <v>43356.786539351851</v>
      </c>
      <c r="E1085" s="98"/>
      <c r="F1085" s="98" t="s">
        <v>1319</v>
      </c>
      <c r="G1085" s="98" t="s">
        <v>90</v>
      </c>
      <c r="H1085" s="98" t="s">
        <v>335</v>
      </c>
      <c r="I1085" s="98" t="s">
        <v>968</v>
      </c>
      <c r="J1085" s="98" t="s">
        <v>1118</v>
      </c>
      <c r="K1085" s="98" t="s">
        <v>1435</v>
      </c>
      <c r="L1085" s="98"/>
      <c r="M1085" s="98"/>
      <c r="N1085" s="98"/>
      <c r="O1085" s="98"/>
      <c r="P1085" s="98"/>
      <c r="Q1085" s="98" t="s">
        <v>92</v>
      </c>
      <c r="R1085" s="98" t="s">
        <v>544</v>
      </c>
      <c r="S1085" s="98" t="s">
        <v>545</v>
      </c>
      <c r="T1085" s="98"/>
      <c r="U1085" s="98"/>
      <c r="V1085" s="98" t="s">
        <v>966</v>
      </c>
      <c r="W1085" s="98" t="s">
        <v>967</v>
      </c>
      <c r="X1085" s="98"/>
      <c r="Y1085" s="99">
        <v>43362.613888888889</v>
      </c>
      <c r="Z1085" s="106" t="s">
        <v>548</v>
      </c>
      <c r="AB1085" s="1" t="s">
        <v>548</v>
      </c>
    </row>
    <row r="1086" spans="1:28" x14ac:dyDescent="0.25">
      <c r="A1086" s="98" t="s">
        <v>676</v>
      </c>
      <c r="B1086" s="98" t="s">
        <v>562</v>
      </c>
      <c r="C1086" s="98" t="s">
        <v>1417</v>
      </c>
      <c r="D1086" s="99">
        <v>43355.072291666664</v>
      </c>
      <c r="E1086" s="98"/>
      <c r="F1086" s="98" t="s">
        <v>933</v>
      </c>
      <c r="G1086" s="98" t="s">
        <v>90</v>
      </c>
      <c r="H1086" s="98" t="s">
        <v>313</v>
      </c>
      <c r="I1086" s="98" t="s">
        <v>968</v>
      </c>
      <c r="J1086" s="98" t="s">
        <v>1118</v>
      </c>
      <c r="K1086" s="98" t="s">
        <v>1418</v>
      </c>
      <c r="L1086" s="98"/>
      <c r="M1086" s="98"/>
      <c r="N1086" s="98"/>
      <c r="O1086" s="98"/>
      <c r="P1086" s="98"/>
      <c r="Q1086" s="98" t="s">
        <v>92</v>
      </c>
      <c r="R1086" s="98" t="s">
        <v>544</v>
      </c>
      <c r="S1086" s="98" t="s">
        <v>545</v>
      </c>
      <c r="T1086" s="98"/>
      <c r="U1086" s="98"/>
      <c r="V1086" s="98" t="s">
        <v>1098</v>
      </c>
      <c r="W1086" s="98" t="s">
        <v>1099</v>
      </c>
      <c r="X1086" s="98"/>
      <c r="Y1086" s="99">
        <v>43397.75608796296</v>
      </c>
      <c r="Z1086" s="106" t="s">
        <v>548</v>
      </c>
      <c r="AB1086" s="1" t="s">
        <v>548</v>
      </c>
    </row>
    <row r="1087" spans="1:28" x14ac:dyDescent="0.25">
      <c r="A1087" s="98" t="s">
        <v>676</v>
      </c>
      <c r="B1087" s="98" t="s">
        <v>562</v>
      </c>
      <c r="C1087" s="98" t="s">
        <v>5080</v>
      </c>
      <c r="D1087" s="99">
        <v>43354.815393518518</v>
      </c>
      <c r="E1087" s="98"/>
      <c r="F1087" s="98" t="s">
        <v>1493</v>
      </c>
      <c r="G1087" s="98" t="s">
        <v>90</v>
      </c>
      <c r="H1087" s="98" t="s">
        <v>335</v>
      </c>
      <c r="I1087" s="98" t="s">
        <v>968</v>
      </c>
      <c r="J1087" s="98" t="s">
        <v>1118</v>
      </c>
      <c r="K1087" s="98" t="s">
        <v>5081</v>
      </c>
      <c r="L1087" s="98"/>
      <c r="M1087" s="98"/>
      <c r="N1087" s="98"/>
      <c r="O1087" s="98"/>
      <c r="P1087" s="98"/>
      <c r="Q1087" s="98" t="s">
        <v>92</v>
      </c>
      <c r="R1087" s="98" t="s">
        <v>544</v>
      </c>
      <c r="S1087" s="98" t="s">
        <v>545</v>
      </c>
      <c r="T1087" s="98"/>
      <c r="U1087" s="98"/>
      <c r="V1087" s="98" t="s">
        <v>951</v>
      </c>
      <c r="W1087" s="98" t="s">
        <v>5082</v>
      </c>
      <c r="X1087" s="98"/>
      <c r="Y1087" s="99">
        <v>43399.596875000003</v>
      </c>
      <c r="Z1087" s="106" t="s">
        <v>548</v>
      </c>
      <c r="AB1087" s="1" t="s">
        <v>548</v>
      </c>
    </row>
    <row r="1088" spans="1:28" x14ac:dyDescent="0.25">
      <c r="A1088" s="98" t="s">
        <v>676</v>
      </c>
      <c r="B1088" s="98" t="s">
        <v>562</v>
      </c>
      <c r="C1088" s="98" t="s">
        <v>1410</v>
      </c>
      <c r="D1088" s="99">
        <v>43353.915023148147</v>
      </c>
      <c r="E1088" s="98"/>
      <c r="F1088" s="98" t="s">
        <v>911</v>
      </c>
      <c r="G1088" s="98" t="s">
        <v>90</v>
      </c>
      <c r="H1088" s="98" t="s">
        <v>93</v>
      </c>
      <c r="I1088" s="98" t="s">
        <v>968</v>
      </c>
      <c r="J1088" s="98" t="s">
        <v>1118</v>
      </c>
      <c r="K1088" s="98" t="s">
        <v>1411</v>
      </c>
      <c r="L1088" s="98"/>
      <c r="M1088" s="98"/>
      <c r="N1088" s="98"/>
      <c r="O1088" s="98"/>
      <c r="P1088" s="98"/>
      <c r="Q1088" s="98" t="s">
        <v>92</v>
      </c>
      <c r="R1088" s="98" t="s">
        <v>544</v>
      </c>
      <c r="S1088" s="98" t="s">
        <v>545</v>
      </c>
      <c r="T1088" s="98"/>
      <c r="U1088" s="98"/>
      <c r="V1088" s="98" t="s">
        <v>1190</v>
      </c>
      <c r="W1088" s="98" t="s">
        <v>1191</v>
      </c>
      <c r="X1088" s="98"/>
      <c r="Y1088" s="99">
        <v>43377.73741898148</v>
      </c>
      <c r="Z1088" s="106" t="s">
        <v>548</v>
      </c>
      <c r="AB1088" s="1" t="s">
        <v>548</v>
      </c>
    </row>
    <row r="1089" spans="1:28" x14ac:dyDescent="0.25">
      <c r="A1089" s="98" t="s">
        <v>676</v>
      </c>
      <c r="B1089" s="98" t="s">
        <v>562</v>
      </c>
      <c r="C1089" s="98" t="s">
        <v>1373</v>
      </c>
      <c r="D1089" s="99">
        <v>43349.089814814812</v>
      </c>
      <c r="E1089" s="98"/>
      <c r="F1089" s="98" t="s">
        <v>1100</v>
      </c>
      <c r="G1089" s="98" t="s">
        <v>90</v>
      </c>
      <c r="H1089" s="98" t="s">
        <v>335</v>
      </c>
      <c r="I1089" s="98" t="s">
        <v>968</v>
      </c>
      <c r="J1089" s="98" t="s">
        <v>1118</v>
      </c>
      <c r="K1089" s="98" t="s">
        <v>1374</v>
      </c>
      <c r="L1089" s="98"/>
      <c r="M1089" s="98"/>
      <c r="N1089" s="98"/>
      <c r="O1089" s="98"/>
      <c r="P1089" s="98"/>
      <c r="Q1089" s="98" t="s">
        <v>92</v>
      </c>
      <c r="R1089" s="98" t="s">
        <v>544</v>
      </c>
      <c r="S1089" s="98" t="s">
        <v>545</v>
      </c>
      <c r="T1089" s="98"/>
      <c r="U1089" s="98"/>
      <c r="V1089" s="98" t="s">
        <v>1321</v>
      </c>
      <c r="W1089" s="98" t="s">
        <v>964</v>
      </c>
      <c r="X1089" s="98"/>
      <c r="Y1089" s="99">
        <v>43350.648587962962</v>
      </c>
      <c r="Z1089" s="106" t="s">
        <v>548</v>
      </c>
      <c r="AB1089" s="1" t="s">
        <v>548</v>
      </c>
    </row>
    <row r="1090" spans="1:28" x14ac:dyDescent="0.25">
      <c r="A1090" s="98" t="s">
        <v>676</v>
      </c>
      <c r="B1090" s="98" t="s">
        <v>562</v>
      </c>
      <c r="C1090" s="98" t="s">
        <v>1375</v>
      </c>
      <c r="D1090" s="99">
        <v>43348.820798611108</v>
      </c>
      <c r="E1090" s="98"/>
      <c r="F1090" s="98" t="s">
        <v>1192</v>
      </c>
      <c r="G1090" s="98" t="s">
        <v>90</v>
      </c>
      <c r="H1090" s="98" t="s">
        <v>313</v>
      </c>
      <c r="I1090" s="98" t="s">
        <v>1092</v>
      </c>
      <c r="J1090" s="98" t="s">
        <v>1118</v>
      </c>
      <c r="K1090" s="98" t="s">
        <v>1376</v>
      </c>
      <c r="L1090" s="98"/>
      <c r="M1090" s="98"/>
      <c r="N1090" s="98"/>
      <c r="O1090" s="98"/>
      <c r="P1090" s="98"/>
      <c r="Q1090" s="98" t="s">
        <v>92</v>
      </c>
      <c r="R1090" s="98" t="s">
        <v>544</v>
      </c>
      <c r="S1090" s="98" t="s">
        <v>545</v>
      </c>
      <c r="T1090" s="98"/>
      <c r="U1090" s="98"/>
      <c r="V1090" s="98" t="s">
        <v>1223</v>
      </c>
      <c r="W1090" s="98" t="s">
        <v>1224</v>
      </c>
      <c r="X1090" s="98"/>
      <c r="Y1090" s="99">
        <v>43378.65121527778</v>
      </c>
      <c r="Z1090" s="106" t="s">
        <v>548</v>
      </c>
      <c r="AB1090" s="1" t="s">
        <v>548</v>
      </c>
    </row>
    <row r="1091" spans="1:28" x14ac:dyDescent="0.25">
      <c r="A1091" s="98" t="s">
        <v>676</v>
      </c>
      <c r="B1091" s="98" t="s">
        <v>562</v>
      </c>
      <c r="C1091" s="98" t="s">
        <v>1346</v>
      </c>
      <c r="D1091" s="99">
        <v>43343.843981481485</v>
      </c>
      <c r="E1091" s="98"/>
      <c r="F1091" s="98" t="s">
        <v>840</v>
      </c>
      <c r="G1091" s="98" t="s">
        <v>90</v>
      </c>
      <c r="H1091" s="98" t="s">
        <v>335</v>
      </c>
      <c r="I1091" s="98" t="s">
        <v>1092</v>
      </c>
      <c r="J1091" s="98" t="s">
        <v>1320</v>
      </c>
      <c r="K1091" s="98" t="s">
        <v>1377</v>
      </c>
      <c r="L1091" s="98"/>
      <c r="M1091" s="98"/>
      <c r="N1091" s="98"/>
      <c r="O1091" s="98"/>
      <c r="P1091" s="98"/>
      <c r="Q1091" s="98" t="s">
        <v>92</v>
      </c>
      <c r="R1091" s="98" t="s">
        <v>544</v>
      </c>
      <c r="S1091" s="98" t="s">
        <v>545</v>
      </c>
      <c r="T1091" s="98"/>
      <c r="U1091" s="98"/>
      <c r="V1091" s="98" t="s">
        <v>1347</v>
      </c>
      <c r="W1091" s="98" t="s">
        <v>1303</v>
      </c>
      <c r="X1091" s="98"/>
      <c r="Y1091" s="99">
        <v>43390.961574074077</v>
      </c>
      <c r="Z1091" s="106" t="s">
        <v>548</v>
      </c>
      <c r="AB1091" s="1" t="s">
        <v>548</v>
      </c>
    </row>
    <row r="1092" spans="1:28" x14ac:dyDescent="0.25">
      <c r="A1092" s="98" t="s">
        <v>676</v>
      </c>
      <c r="B1092" s="98" t="s">
        <v>562</v>
      </c>
      <c r="C1092" s="98" t="s">
        <v>1322</v>
      </c>
      <c r="D1092" s="99">
        <v>43339.933206018519</v>
      </c>
      <c r="E1092" s="98"/>
      <c r="F1092" s="98" t="s">
        <v>1196</v>
      </c>
      <c r="G1092" s="98" t="s">
        <v>90</v>
      </c>
      <c r="H1092" s="98" t="s">
        <v>93</v>
      </c>
      <c r="I1092" s="98" t="s">
        <v>968</v>
      </c>
      <c r="J1092" s="98" t="s">
        <v>1118</v>
      </c>
      <c r="K1092" s="98" t="s">
        <v>1323</v>
      </c>
      <c r="L1092" s="98"/>
      <c r="M1092" s="98"/>
      <c r="N1092" s="98"/>
      <c r="O1092" s="98"/>
      <c r="P1092" s="98"/>
      <c r="Q1092" s="98" t="s">
        <v>92</v>
      </c>
      <c r="R1092" s="98" t="s">
        <v>544</v>
      </c>
      <c r="S1092" s="98" t="s">
        <v>545</v>
      </c>
      <c r="T1092" s="98"/>
      <c r="U1092" s="98"/>
      <c r="V1092" s="98" t="s">
        <v>1094</v>
      </c>
      <c r="W1092" s="98" t="s">
        <v>1095</v>
      </c>
      <c r="X1092" s="98"/>
      <c r="Y1092" s="99">
        <v>43362.723715277774</v>
      </c>
      <c r="Z1092" s="106" t="s">
        <v>548</v>
      </c>
      <c r="AB1092" s="1" t="s">
        <v>548</v>
      </c>
    </row>
    <row r="1093" spans="1:28" x14ac:dyDescent="0.25">
      <c r="A1093" s="98" t="s">
        <v>676</v>
      </c>
      <c r="B1093" s="98" t="s">
        <v>562</v>
      </c>
      <c r="C1093" s="98" t="s">
        <v>1263</v>
      </c>
      <c r="D1093" s="99">
        <v>43327.824664351851</v>
      </c>
      <c r="E1093" s="98"/>
      <c r="F1093" s="98" t="s">
        <v>916</v>
      </c>
      <c r="G1093" s="98" t="s">
        <v>90</v>
      </c>
      <c r="H1093" s="98" t="s">
        <v>313</v>
      </c>
      <c r="I1093" s="98" t="s">
        <v>91</v>
      </c>
      <c r="J1093" s="98" t="s">
        <v>1118</v>
      </c>
      <c r="K1093" s="98" t="s">
        <v>1264</v>
      </c>
      <c r="L1093" s="98"/>
      <c r="M1093" s="98"/>
      <c r="N1093" s="98"/>
      <c r="O1093" s="98"/>
      <c r="P1093" s="98"/>
      <c r="Q1093" s="98" t="s">
        <v>92</v>
      </c>
      <c r="R1093" s="98" t="s">
        <v>544</v>
      </c>
      <c r="S1093" s="98" t="s">
        <v>545</v>
      </c>
      <c r="T1093" s="98"/>
      <c r="U1093" s="98"/>
      <c r="V1093" s="98" t="s">
        <v>966</v>
      </c>
      <c r="W1093" s="98" t="s">
        <v>967</v>
      </c>
      <c r="X1093" s="98"/>
      <c r="Y1093" s="99">
        <v>43355.680486111109</v>
      </c>
      <c r="Z1093" s="106" t="s">
        <v>548</v>
      </c>
      <c r="AB1093" s="1" t="s">
        <v>548</v>
      </c>
    </row>
    <row r="1094" spans="1:28" x14ac:dyDescent="0.25">
      <c r="A1094" s="98" t="s">
        <v>676</v>
      </c>
      <c r="B1094" s="98" t="s">
        <v>562</v>
      </c>
      <c r="C1094" s="98" t="s">
        <v>1265</v>
      </c>
      <c r="D1094" s="99">
        <v>43326.025393518517</v>
      </c>
      <c r="E1094" s="98"/>
      <c r="F1094" s="98" t="s">
        <v>1100</v>
      </c>
      <c r="G1094" s="98" t="s">
        <v>90</v>
      </c>
      <c r="H1094" s="98" t="s">
        <v>335</v>
      </c>
      <c r="I1094" s="98" t="s">
        <v>968</v>
      </c>
      <c r="J1094" s="98" t="s">
        <v>1118</v>
      </c>
      <c r="K1094" s="98" t="s">
        <v>1389</v>
      </c>
      <c r="L1094" s="98"/>
      <c r="M1094" s="98"/>
      <c r="N1094" s="98"/>
      <c r="O1094" s="98"/>
      <c r="P1094" s="98"/>
      <c r="Q1094" s="98" t="s">
        <v>92</v>
      </c>
      <c r="R1094" s="98" t="s">
        <v>544</v>
      </c>
      <c r="S1094" s="98" t="s">
        <v>545</v>
      </c>
      <c r="T1094" s="98"/>
      <c r="U1094" s="98"/>
      <c r="V1094" s="98" t="s">
        <v>1094</v>
      </c>
      <c r="W1094" s="98" t="s">
        <v>1095</v>
      </c>
      <c r="X1094" s="98"/>
      <c r="Y1094" s="99">
        <v>43349.969930555555</v>
      </c>
      <c r="Z1094" s="106" t="s">
        <v>548</v>
      </c>
      <c r="AB1094" s="1" t="s">
        <v>548</v>
      </c>
    </row>
    <row r="1095" spans="1:28" x14ac:dyDescent="0.25">
      <c r="A1095" s="98" t="s">
        <v>676</v>
      </c>
      <c r="B1095" s="98" t="s">
        <v>562</v>
      </c>
      <c r="C1095" s="98" t="s">
        <v>1266</v>
      </c>
      <c r="D1095" s="99">
        <v>43322.880335648151</v>
      </c>
      <c r="E1095" s="98"/>
      <c r="F1095" s="98" t="s">
        <v>833</v>
      </c>
      <c r="G1095" s="98" t="s">
        <v>90</v>
      </c>
      <c r="H1095" s="98" t="s">
        <v>313</v>
      </c>
      <c r="I1095" s="98" t="s">
        <v>91</v>
      </c>
      <c r="J1095" s="98" t="s">
        <v>1118</v>
      </c>
      <c r="K1095" s="98" t="s">
        <v>1267</v>
      </c>
      <c r="L1095" s="98"/>
      <c r="M1095" s="98"/>
      <c r="N1095" s="98"/>
      <c r="O1095" s="98"/>
      <c r="P1095" s="98"/>
      <c r="Q1095" s="98" t="s">
        <v>92</v>
      </c>
      <c r="R1095" s="98" t="s">
        <v>544</v>
      </c>
      <c r="S1095" s="98" t="s">
        <v>545</v>
      </c>
      <c r="T1095" s="98"/>
      <c r="U1095" s="98"/>
      <c r="V1095" s="98" t="s">
        <v>966</v>
      </c>
      <c r="W1095" s="98" t="s">
        <v>967</v>
      </c>
      <c r="X1095" s="98"/>
      <c r="Y1095" s="99">
        <v>43329.756898148145</v>
      </c>
      <c r="Z1095" s="106" t="s">
        <v>548</v>
      </c>
      <c r="AB1095" s="1" t="s">
        <v>548</v>
      </c>
    </row>
    <row r="1096" spans="1:28" x14ac:dyDescent="0.25">
      <c r="A1096" s="98" t="s">
        <v>676</v>
      </c>
      <c r="B1096" s="98" t="s">
        <v>562</v>
      </c>
      <c r="C1096" s="98" t="s">
        <v>1236</v>
      </c>
      <c r="D1096" s="99">
        <v>43305.029560185183</v>
      </c>
      <c r="E1096" s="98"/>
      <c r="F1096" s="98" t="s">
        <v>1196</v>
      </c>
      <c r="G1096" s="98" t="s">
        <v>90</v>
      </c>
      <c r="H1096" s="98" t="s">
        <v>93</v>
      </c>
      <c r="I1096" s="98" t="s">
        <v>968</v>
      </c>
      <c r="J1096" s="98" t="s">
        <v>1118</v>
      </c>
      <c r="K1096" s="98" t="s">
        <v>1237</v>
      </c>
      <c r="L1096" s="98"/>
      <c r="M1096" s="98"/>
      <c r="N1096" s="98"/>
      <c r="O1096" s="98"/>
      <c r="P1096" s="98"/>
      <c r="Q1096" s="98" t="s">
        <v>92</v>
      </c>
      <c r="R1096" s="98" t="s">
        <v>544</v>
      </c>
      <c r="S1096" s="98" t="s">
        <v>545</v>
      </c>
      <c r="T1096" s="98"/>
      <c r="U1096" s="98"/>
      <c r="V1096" s="98" t="s">
        <v>966</v>
      </c>
      <c r="W1096" s="98" t="s">
        <v>967</v>
      </c>
      <c r="X1096" s="98"/>
      <c r="Y1096" s="99">
        <v>43315.616689814815</v>
      </c>
      <c r="Z1096" s="106" t="s">
        <v>548</v>
      </c>
      <c r="AB1096" s="1" t="s">
        <v>548</v>
      </c>
    </row>
    <row r="1097" spans="1:28" x14ac:dyDescent="0.25">
      <c r="A1097" s="98" t="s">
        <v>676</v>
      </c>
      <c r="B1097" s="98" t="s">
        <v>562</v>
      </c>
      <c r="C1097" s="98" t="s">
        <v>1226</v>
      </c>
      <c r="D1097" s="99">
        <v>43294.034560185188</v>
      </c>
      <c r="E1097" s="98"/>
      <c r="F1097" s="98" t="s">
        <v>933</v>
      </c>
      <c r="G1097" s="98" t="s">
        <v>90</v>
      </c>
      <c r="H1097" s="98" t="s">
        <v>335</v>
      </c>
      <c r="I1097" s="98" t="s">
        <v>968</v>
      </c>
      <c r="J1097" s="98" t="s">
        <v>1118</v>
      </c>
      <c r="K1097" s="98" t="s">
        <v>1227</v>
      </c>
      <c r="L1097" s="98"/>
      <c r="M1097" s="98"/>
      <c r="N1097" s="98"/>
      <c r="O1097" s="98"/>
      <c r="P1097" s="98"/>
      <c r="Q1097" s="98" t="s">
        <v>92</v>
      </c>
      <c r="R1097" s="98" t="s">
        <v>544</v>
      </c>
      <c r="S1097" s="98" t="s">
        <v>545</v>
      </c>
      <c r="T1097" s="98"/>
      <c r="U1097" s="98"/>
      <c r="V1097" s="98" t="s">
        <v>1223</v>
      </c>
      <c r="W1097" s="98" t="s">
        <v>1224</v>
      </c>
      <c r="X1097" s="98"/>
      <c r="Y1097" s="99">
        <v>43294.531446759262</v>
      </c>
      <c r="Z1097" s="106" t="s">
        <v>548</v>
      </c>
      <c r="AB1097" s="1" t="s">
        <v>548</v>
      </c>
    </row>
    <row r="1098" spans="1:28" x14ac:dyDescent="0.25">
      <c r="A1098" s="98" t="s">
        <v>676</v>
      </c>
      <c r="B1098" s="98" t="s">
        <v>562</v>
      </c>
      <c r="C1098" s="98" t="s">
        <v>1116</v>
      </c>
      <c r="D1098" s="99">
        <v>43167.070324074077</v>
      </c>
      <c r="E1098" s="98"/>
      <c r="F1098" s="98" t="s">
        <v>916</v>
      </c>
      <c r="G1098" s="98" t="s">
        <v>90</v>
      </c>
      <c r="H1098" s="98" t="s">
        <v>313</v>
      </c>
      <c r="I1098" s="98" t="s">
        <v>91</v>
      </c>
      <c r="J1098" s="98" t="s">
        <v>733</v>
      </c>
      <c r="K1098" s="98" t="s">
        <v>1117</v>
      </c>
      <c r="L1098" s="98"/>
      <c r="M1098" s="98"/>
      <c r="N1098" s="98"/>
      <c r="O1098" s="98"/>
      <c r="P1098" s="98"/>
      <c r="Q1098" s="98" t="s">
        <v>92</v>
      </c>
      <c r="R1098" s="98" t="s">
        <v>544</v>
      </c>
      <c r="S1098" s="98" t="s">
        <v>545</v>
      </c>
      <c r="T1098" s="98"/>
      <c r="U1098" s="98"/>
      <c r="V1098" s="98" t="s">
        <v>966</v>
      </c>
      <c r="W1098" s="98" t="s">
        <v>967</v>
      </c>
      <c r="X1098" s="98"/>
      <c r="Y1098" s="99">
        <v>43349.071481481478</v>
      </c>
      <c r="Z1098" s="106" t="s">
        <v>548</v>
      </c>
      <c r="AB1098" s="1" t="s">
        <v>548</v>
      </c>
    </row>
    <row r="1099" spans="1:28" x14ac:dyDescent="0.25">
      <c r="A1099" s="98" t="s">
        <v>676</v>
      </c>
      <c r="B1099" s="98" t="s">
        <v>562</v>
      </c>
      <c r="C1099" s="98" t="s">
        <v>1111</v>
      </c>
      <c r="D1099" s="99">
        <v>43165.140243055554</v>
      </c>
      <c r="E1099" s="98"/>
      <c r="F1099" s="98" t="s">
        <v>916</v>
      </c>
      <c r="G1099" s="98" t="s">
        <v>90</v>
      </c>
      <c r="H1099" s="98" t="s">
        <v>313</v>
      </c>
      <c r="I1099" s="98" t="s">
        <v>91</v>
      </c>
      <c r="J1099" s="98" t="s">
        <v>733</v>
      </c>
      <c r="K1099" s="98" t="s">
        <v>1112</v>
      </c>
      <c r="L1099" s="98"/>
      <c r="M1099" s="98"/>
      <c r="N1099" s="98"/>
      <c r="O1099" s="98"/>
      <c r="P1099" s="98"/>
      <c r="Q1099" s="98" t="s">
        <v>92</v>
      </c>
      <c r="R1099" s="98" t="s">
        <v>544</v>
      </c>
      <c r="S1099" s="98" t="s">
        <v>545</v>
      </c>
      <c r="T1099" s="98"/>
      <c r="U1099" s="98"/>
      <c r="V1099" s="98" t="s">
        <v>1003</v>
      </c>
      <c r="W1099" s="98" t="s">
        <v>1004</v>
      </c>
      <c r="X1099" s="98"/>
      <c r="Y1099" s="99">
        <v>43349.072222222225</v>
      </c>
      <c r="Z1099" s="106" t="s">
        <v>548</v>
      </c>
      <c r="AB1099" s="1" t="s">
        <v>548</v>
      </c>
    </row>
    <row r="1100" spans="1:28" x14ac:dyDescent="0.25">
      <c r="A1100" s="98" t="s">
        <v>676</v>
      </c>
      <c r="B1100" s="98" t="s">
        <v>562</v>
      </c>
      <c r="C1100" s="98" t="s">
        <v>1108</v>
      </c>
      <c r="D1100" s="99">
        <v>43137.908807870372</v>
      </c>
      <c r="E1100" s="98"/>
      <c r="F1100" s="98" t="s">
        <v>821</v>
      </c>
      <c r="G1100" s="98" t="s">
        <v>90</v>
      </c>
      <c r="H1100" s="98" t="s">
        <v>313</v>
      </c>
      <c r="I1100" s="98" t="s">
        <v>91</v>
      </c>
      <c r="J1100" s="98" t="s">
        <v>733</v>
      </c>
      <c r="K1100" s="98" t="s">
        <v>1109</v>
      </c>
      <c r="L1100" s="98"/>
      <c r="M1100" s="98"/>
      <c r="N1100" s="98"/>
      <c r="O1100" s="98"/>
      <c r="P1100" s="98"/>
      <c r="Q1100" s="98" t="s">
        <v>92</v>
      </c>
      <c r="R1100" s="98" t="s">
        <v>544</v>
      </c>
      <c r="S1100" s="98" t="s">
        <v>545</v>
      </c>
      <c r="T1100" s="98"/>
      <c r="U1100" s="98"/>
      <c r="V1100" s="98" t="s">
        <v>999</v>
      </c>
      <c r="W1100" s="98" t="s">
        <v>964</v>
      </c>
      <c r="X1100" s="98"/>
      <c r="Y1100" s="99">
        <v>43349.072743055556</v>
      </c>
      <c r="Z1100" s="106" t="s">
        <v>548</v>
      </c>
      <c r="AB1100" s="1" t="s">
        <v>548</v>
      </c>
    </row>
    <row r="1101" spans="1:28" x14ac:dyDescent="0.25">
      <c r="A1101" s="98"/>
      <c r="B1101" s="98"/>
      <c r="C1101" s="98"/>
      <c r="D1101" s="99"/>
      <c r="E1101" s="98"/>
      <c r="F1101" s="98"/>
      <c r="G1101" s="98"/>
      <c r="H1101" s="98"/>
      <c r="I1101" s="98"/>
      <c r="J1101" s="98"/>
      <c r="K1101" s="98"/>
      <c r="L1101" s="98"/>
      <c r="M1101" s="98"/>
      <c r="N1101" s="98"/>
      <c r="O1101" s="98"/>
      <c r="P1101" s="98"/>
      <c r="Q1101" s="98"/>
      <c r="R1101" s="98"/>
      <c r="S1101" s="98"/>
      <c r="T1101" s="98"/>
      <c r="U1101" s="98"/>
      <c r="V1101" s="98"/>
      <c r="W1101" s="98"/>
      <c r="X1101" s="98"/>
      <c r="Y1101" s="99"/>
      <c r="Z1101" s="105"/>
      <c r="AB1101" s="1"/>
    </row>
    <row r="1102" spans="1:28" x14ac:dyDescent="0.25">
      <c r="A1102" s="98"/>
      <c r="B1102" s="98"/>
      <c r="C1102" s="98"/>
      <c r="D1102" s="99"/>
      <c r="E1102" s="98"/>
      <c r="F1102" s="98"/>
      <c r="G1102" s="98"/>
      <c r="H1102" s="98"/>
      <c r="I1102" s="98"/>
      <c r="J1102" s="98"/>
      <c r="K1102" s="98"/>
      <c r="L1102" s="98"/>
      <c r="M1102" s="98"/>
      <c r="N1102" s="98"/>
      <c r="O1102" s="98"/>
      <c r="P1102" s="98"/>
      <c r="Q1102" s="98"/>
      <c r="R1102" s="98"/>
      <c r="S1102" s="98"/>
      <c r="T1102" s="98"/>
      <c r="U1102" s="98"/>
      <c r="V1102" s="98"/>
      <c r="W1102" s="98"/>
      <c r="X1102" s="98"/>
      <c r="Y1102" s="99"/>
      <c r="Z1102" s="105"/>
      <c r="AB1102" s="1"/>
    </row>
    <row r="1103" spans="1:28" x14ac:dyDescent="0.25">
      <c r="A1103" s="98"/>
      <c r="B1103" s="98"/>
      <c r="C1103" s="98"/>
      <c r="D1103" s="99"/>
      <c r="E1103" s="98"/>
      <c r="F1103" s="98"/>
      <c r="G1103" s="98"/>
      <c r="H1103" s="98"/>
      <c r="I1103" s="98"/>
      <c r="J1103" s="98"/>
      <c r="K1103" s="98"/>
      <c r="L1103" s="98"/>
      <c r="M1103" s="98"/>
      <c r="N1103" s="98"/>
      <c r="O1103" s="98"/>
      <c r="P1103" s="98"/>
      <c r="Q1103" s="98"/>
      <c r="R1103" s="98"/>
      <c r="S1103" s="98"/>
      <c r="T1103" s="98"/>
      <c r="U1103" s="98"/>
      <c r="V1103" s="98"/>
      <c r="W1103" s="98"/>
      <c r="X1103" s="98"/>
      <c r="Y1103" s="99"/>
      <c r="Z1103" s="105"/>
      <c r="AB1103" s="1"/>
    </row>
    <row r="1104" spans="1:28" x14ac:dyDescent="0.25">
      <c r="A1104" s="98"/>
      <c r="B1104" s="98"/>
      <c r="C1104" s="98"/>
      <c r="D1104" s="99"/>
      <c r="E1104" s="98"/>
      <c r="F1104" s="98"/>
      <c r="G1104" s="98"/>
      <c r="H1104" s="98"/>
      <c r="I1104" s="98"/>
      <c r="J1104" s="98"/>
      <c r="K1104" s="98"/>
      <c r="L1104" s="98"/>
      <c r="M1104" s="98"/>
      <c r="N1104" s="98"/>
      <c r="O1104" s="98"/>
      <c r="P1104" s="98"/>
      <c r="Q1104" s="98"/>
      <c r="R1104" s="98"/>
      <c r="S1104" s="98"/>
      <c r="T1104" s="98"/>
      <c r="U1104" s="98"/>
      <c r="V1104" s="98"/>
      <c r="W1104" s="98"/>
      <c r="X1104" s="98"/>
      <c r="Y1104" s="99"/>
      <c r="Z1104" s="105"/>
      <c r="AB1104" s="1"/>
    </row>
    <row r="1105" spans="1:28" x14ac:dyDescent="0.25">
      <c r="A1105" s="98"/>
      <c r="B1105" s="98"/>
      <c r="C1105" s="98"/>
      <c r="D1105" s="99"/>
      <c r="E1105" s="98"/>
      <c r="F1105" s="98"/>
      <c r="G1105" s="98"/>
      <c r="H1105" s="98"/>
      <c r="I1105" s="98"/>
      <c r="J1105" s="98"/>
      <c r="K1105" s="98"/>
      <c r="L1105" s="98"/>
      <c r="M1105" s="98"/>
      <c r="N1105" s="98"/>
      <c r="O1105" s="98"/>
      <c r="P1105" s="98"/>
      <c r="Q1105" s="98"/>
      <c r="R1105" s="98"/>
      <c r="S1105" s="98"/>
      <c r="T1105" s="98"/>
      <c r="U1105" s="98"/>
      <c r="V1105" s="98"/>
      <c r="W1105" s="98"/>
      <c r="X1105" s="98"/>
      <c r="Y1105" s="99"/>
      <c r="Z1105" s="105"/>
      <c r="AB1105" s="1"/>
    </row>
    <row r="1106" spans="1:28" x14ac:dyDescent="0.25">
      <c r="A1106" s="98"/>
      <c r="B1106" s="98"/>
      <c r="C1106" s="98"/>
      <c r="D1106" s="99"/>
      <c r="E1106" s="98"/>
      <c r="F1106" s="98"/>
      <c r="G1106" s="98"/>
      <c r="H1106" s="98"/>
      <c r="I1106" s="98"/>
      <c r="J1106" s="98"/>
      <c r="K1106" s="98"/>
      <c r="L1106" s="98"/>
      <c r="M1106" s="98"/>
      <c r="N1106" s="98"/>
      <c r="O1106" s="98"/>
      <c r="P1106" s="98"/>
      <c r="Q1106" s="98"/>
      <c r="R1106" s="98"/>
      <c r="S1106" s="98"/>
      <c r="T1106" s="98"/>
      <c r="U1106" s="98"/>
      <c r="V1106" s="98"/>
      <c r="W1106" s="98"/>
      <c r="X1106" s="98"/>
      <c r="Y1106" s="99"/>
      <c r="Z1106" s="105"/>
      <c r="AB1106" s="1"/>
    </row>
    <row r="1107" spans="1:28" x14ac:dyDescent="0.25">
      <c r="A1107" s="98"/>
      <c r="B1107" s="98"/>
      <c r="C1107" s="98"/>
      <c r="D1107" s="99"/>
      <c r="E1107" s="98"/>
      <c r="F1107" s="98"/>
      <c r="G1107" s="98"/>
      <c r="H1107" s="98"/>
      <c r="I1107" s="98"/>
      <c r="J1107" s="98"/>
      <c r="K1107" s="98"/>
      <c r="L1107" s="98"/>
      <c r="M1107" s="98"/>
      <c r="N1107" s="98"/>
      <c r="O1107" s="98"/>
      <c r="P1107" s="98"/>
      <c r="Q1107" s="98"/>
      <c r="R1107" s="98"/>
      <c r="S1107" s="98"/>
      <c r="T1107" s="98"/>
      <c r="U1107" s="98"/>
      <c r="V1107" s="98"/>
      <c r="W1107" s="98"/>
      <c r="X1107" s="98"/>
      <c r="Y1107" s="99"/>
      <c r="Z1107" s="105"/>
      <c r="AB1107" s="1"/>
    </row>
    <row r="1108" spans="1:28" x14ac:dyDescent="0.25">
      <c r="A1108" s="98"/>
      <c r="B1108" s="98"/>
      <c r="C1108" s="98"/>
      <c r="D1108" s="99"/>
      <c r="E1108" s="98"/>
      <c r="F1108" s="98"/>
      <c r="G1108" s="98"/>
      <c r="H1108" s="98"/>
      <c r="I1108" s="98"/>
      <c r="J1108" s="98"/>
      <c r="K1108" s="98"/>
      <c r="L1108" s="98"/>
      <c r="M1108" s="98"/>
      <c r="N1108" s="98"/>
      <c r="O1108" s="98"/>
      <c r="P1108" s="98"/>
      <c r="Q1108" s="98"/>
      <c r="R1108" s="98"/>
      <c r="S1108" s="98"/>
      <c r="T1108" s="98"/>
      <c r="U1108" s="98"/>
      <c r="V1108" s="98"/>
      <c r="W1108" s="98"/>
      <c r="X1108" s="98"/>
      <c r="Y1108" s="99"/>
      <c r="Z1108" s="105"/>
      <c r="AB1108" s="1"/>
    </row>
    <row r="1109" spans="1:28" x14ac:dyDescent="0.25">
      <c r="A1109" s="98"/>
      <c r="B1109" s="98"/>
      <c r="C1109" s="98"/>
      <c r="D1109" s="99"/>
      <c r="E1109" s="98"/>
      <c r="F1109" s="98"/>
      <c r="G1109" s="98"/>
      <c r="H1109" s="98"/>
      <c r="I1109" s="98"/>
      <c r="J1109" s="98"/>
      <c r="K1109" s="98"/>
      <c r="L1109" s="98"/>
      <c r="M1109" s="98"/>
      <c r="N1109" s="98"/>
      <c r="O1109" s="98"/>
      <c r="P1109" s="98"/>
      <c r="Q1109" s="98"/>
      <c r="R1109" s="98"/>
      <c r="S1109" s="98"/>
      <c r="T1109" s="98"/>
      <c r="U1109" s="98"/>
      <c r="V1109" s="98"/>
      <c r="W1109" s="98"/>
      <c r="X1109" s="98"/>
      <c r="Y1109" s="99"/>
      <c r="Z1109" s="105"/>
      <c r="AB1109" s="1"/>
    </row>
    <row r="1110" spans="1:28" x14ac:dyDescent="0.25">
      <c r="A1110" s="98"/>
      <c r="B1110" s="98"/>
      <c r="C1110" s="98"/>
      <c r="D1110" s="99"/>
      <c r="E1110" s="98"/>
      <c r="F1110" s="98"/>
      <c r="G1110" s="98"/>
      <c r="H1110" s="98"/>
      <c r="I1110" s="98"/>
      <c r="J1110" s="98"/>
      <c r="K1110" s="98"/>
      <c r="L1110" s="98"/>
      <c r="M1110" s="98"/>
      <c r="N1110" s="98"/>
      <c r="O1110" s="98"/>
      <c r="P1110" s="98"/>
      <c r="Q1110" s="98"/>
      <c r="R1110" s="98"/>
      <c r="S1110" s="98"/>
      <c r="T1110" s="98"/>
      <c r="U1110" s="98"/>
      <c r="V1110" s="98"/>
      <c r="W1110" s="98"/>
      <c r="X1110" s="98"/>
      <c r="Y1110" s="99"/>
      <c r="Z1110" s="105"/>
      <c r="AB1110" s="1"/>
    </row>
    <row r="1111" spans="1:28" x14ac:dyDescent="0.25">
      <c r="A1111" s="98"/>
      <c r="B1111" s="98"/>
      <c r="C1111" s="98"/>
      <c r="D1111" s="99"/>
      <c r="E1111" s="98"/>
      <c r="F1111" s="98"/>
      <c r="G1111" s="98"/>
      <c r="H1111" s="98"/>
      <c r="I1111" s="98"/>
      <c r="J1111" s="98"/>
      <c r="K1111" s="98"/>
      <c r="L1111" s="98"/>
      <c r="M1111" s="98"/>
      <c r="N1111" s="98"/>
      <c r="O1111" s="98"/>
      <c r="P1111" s="98"/>
      <c r="Q1111" s="98"/>
      <c r="R1111" s="98"/>
      <c r="S1111" s="98"/>
      <c r="T1111" s="98"/>
      <c r="U1111" s="98"/>
      <c r="V1111" s="98"/>
      <c r="W1111" s="98"/>
      <c r="X1111" s="98"/>
      <c r="Y1111" s="99"/>
      <c r="Z1111" s="105"/>
      <c r="AB1111" s="1"/>
    </row>
    <row r="1112" spans="1:28" x14ac:dyDescent="0.25">
      <c r="A1112" s="98"/>
      <c r="B1112" s="98"/>
      <c r="C1112" s="98"/>
      <c r="D1112" s="99"/>
      <c r="E1112" s="98"/>
      <c r="F1112" s="98"/>
      <c r="G1112" s="98"/>
      <c r="H1112" s="98"/>
      <c r="I1112" s="98"/>
      <c r="J1112" s="98"/>
      <c r="K1112" s="98"/>
      <c r="L1112" s="98"/>
      <c r="M1112" s="98"/>
      <c r="N1112" s="98"/>
      <c r="O1112" s="98"/>
      <c r="P1112" s="98"/>
      <c r="Q1112" s="98"/>
      <c r="R1112" s="98"/>
      <c r="S1112" s="98"/>
      <c r="T1112" s="98"/>
      <c r="U1112" s="98"/>
      <c r="V1112" s="98"/>
      <c r="W1112" s="98"/>
      <c r="X1112" s="98"/>
      <c r="Y1112" s="99"/>
      <c r="Z1112" s="104"/>
      <c r="AB1112" s="1"/>
    </row>
    <row r="1113" spans="1:28" x14ac:dyDescent="0.25">
      <c r="A1113" s="98"/>
      <c r="B1113" s="98"/>
      <c r="C1113" s="98"/>
      <c r="D1113" s="99"/>
      <c r="E1113" s="98"/>
      <c r="F1113" s="98"/>
      <c r="G1113" s="98"/>
      <c r="H1113" s="98"/>
      <c r="I1113" s="98"/>
      <c r="J1113" s="98"/>
      <c r="K1113" s="98"/>
      <c r="L1113" s="98"/>
      <c r="M1113" s="98"/>
      <c r="N1113" s="98"/>
      <c r="O1113" s="98"/>
      <c r="P1113" s="98"/>
      <c r="Q1113" s="98"/>
      <c r="R1113" s="98"/>
      <c r="S1113" s="98"/>
      <c r="T1113" s="98"/>
      <c r="U1113" s="98"/>
      <c r="V1113" s="98"/>
      <c r="W1113" s="98"/>
      <c r="X1113" s="98"/>
      <c r="Y1113" s="99"/>
      <c r="Z1113" s="104"/>
      <c r="AB1113" s="1"/>
    </row>
    <row r="1114" spans="1:28" x14ac:dyDescent="0.25">
      <c r="A1114" s="98"/>
      <c r="B1114" s="98"/>
      <c r="C1114" s="98"/>
      <c r="D1114" s="99"/>
      <c r="E1114" s="98"/>
      <c r="F1114" s="98"/>
      <c r="G1114" s="98"/>
      <c r="H1114" s="98"/>
      <c r="I1114" s="98"/>
      <c r="J1114" s="98"/>
      <c r="K1114" s="98"/>
      <c r="L1114" s="98"/>
      <c r="M1114" s="98"/>
      <c r="N1114" s="98"/>
      <c r="O1114" s="98"/>
      <c r="P1114" s="98"/>
      <c r="Q1114" s="98"/>
      <c r="R1114" s="98"/>
      <c r="S1114" s="98"/>
      <c r="T1114" s="98"/>
      <c r="U1114" s="98"/>
      <c r="V1114" s="98"/>
      <c r="W1114" s="98"/>
      <c r="X1114" s="98"/>
      <c r="Y1114" s="99"/>
      <c r="Z1114" s="104"/>
      <c r="AB1114" s="1"/>
    </row>
    <row r="1115" spans="1:28" x14ac:dyDescent="0.25">
      <c r="A1115" s="98"/>
      <c r="B1115" s="98"/>
      <c r="C1115" s="98"/>
      <c r="D1115" s="99"/>
      <c r="E1115" s="98"/>
      <c r="F1115" s="98"/>
      <c r="G1115" s="98"/>
      <c r="H1115" s="98"/>
      <c r="I1115" s="98"/>
      <c r="J1115" s="98"/>
      <c r="K1115" s="98"/>
      <c r="L1115" s="98"/>
      <c r="M1115" s="98"/>
      <c r="N1115" s="98"/>
      <c r="O1115" s="98"/>
      <c r="P1115" s="98"/>
      <c r="Q1115" s="98"/>
      <c r="R1115" s="98"/>
      <c r="S1115" s="98"/>
      <c r="T1115" s="98"/>
      <c r="U1115" s="98"/>
      <c r="V1115" s="98"/>
      <c r="W1115" s="98"/>
      <c r="X1115" s="98"/>
      <c r="Y1115" s="99"/>
      <c r="Z1115" s="104"/>
      <c r="AB1115" s="1"/>
    </row>
    <row r="1116" spans="1:28" x14ac:dyDescent="0.25">
      <c r="A1116" s="98"/>
      <c r="B1116" s="98"/>
      <c r="C1116" s="98"/>
      <c r="D1116" s="99"/>
      <c r="E1116" s="98"/>
      <c r="F1116" s="98"/>
      <c r="G1116" s="98"/>
      <c r="H1116" s="98"/>
      <c r="I1116" s="98"/>
      <c r="J1116" s="98"/>
      <c r="K1116" s="98"/>
      <c r="L1116" s="98"/>
      <c r="M1116" s="98"/>
      <c r="N1116" s="98"/>
      <c r="O1116" s="98"/>
      <c r="P1116" s="98"/>
      <c r="Q1116" s="98"/>
      <c r="R1116" s="98"/>
      <c r="S1116" s="98"/>
      <c r="T1116" s="98"/>
      <c r="U1116" s="98"/>
      <c r="V1116" s="98"/>
      <c r="W1116" s="98"/>
      <c r="X1116" s="98"/>
      <c r="Y1116" s="99"/>
      <c r="Z1116" s="104"/>
      <c r="AB1116" s="1"/>
    </row>
    <row r="1117" spans="1:28" x14ac:dyDescent="0.25">
      <c r="A1117" s="98"/>
      <c r="B1117" s="98"/>
      <c r="C1117" s="98"/>
      <c r="D1117" s="99"/>
      <c r="E1117" s="98"/>
      <c r="F1117" s="98"/>
      <c r="G1117" s="98"/>
      <c r="H1117" s="98"/>
      <c r="I1117" s="98"/>
      <c r="J1117" s="98"/>
      <c r="K1117" s="98"/>
      <c r="L1117" s="98"/>
      <c r="M1117" s="98"/>
      <c r="N1117" s="98"/>
      <c r="O1117" s="98"/>
      <c r="P1117" s="98"/>
      <c r="Q1117" s="98"/>
      <c r="R1117" s="98"/>
      <c r="S1117" s="98"/>
      <c r="T1117" s="98"/>
      <c r="U1117" s="98"/>
      <c r="V1117" s="98"/>
      <c r="W1117" s="98"/>
      <c r="X1117" s="98"/>
      <c r="Y1117" s="99"/>
      <c r="Z1117" s="104"/>
      <c r="AB1117" s="1"/>
    </row>
    <row r="1118" spans="1:28" x14ac:dyDescent="0.25">
      <c r="A1118" s="98"/>
      <c r="B1118" s="98"/>
      <c r="C1118" s="98"/>
      <c r="D1118" s="99"/>
      <c r="E1118" s="98"/>
      <c r="F1118" s="98"/>
      <c r="G1118" s="98"/>
      <c r="H1118" s="98"/>
      <c r="I1118" s="98"/>
      <c r="J1118" s="98"/>
      <c r="K1118" s="98"/>
      <c r="L1118" s="98"/>
      <c r="M1118" s="98"/>
      <c r="N1118" s="98"/>
      <c r="O1118" s="98"/>
      <c r="P1118" s="98"/>
      <c r="Q1118" s="98"/>
      <c r="R1118" s="98"/>
      <c r="S1118" s="98"/>
      <c r="T1118" s="98"/>
      <c r="U1118" s="98"/>
      <c r="V1118" s="98"/>
      <c r="W1118" s="98"/>
      <c r="X1118" s="98"/>
      <c r="Y1118" s="99"/>
      <c r="Z1118" s="104"/>
      <c r="AB1118" s="1"/>
    </row>
    <row r="1119" spans="1:28" x14ac:dyDescent="0.25">
      <c r="A1119" s="98"/>
      <c r="B1119" s="98"/>
      <c r="C1119" s="98"/>
      <c r="D1119" s="99"/>
      <c r="E1119" s="98"/>
      <c r="F1119" s="98"/>
      <c r="G1119" s="98"/>
      <c r="H1119" s="98"/>
      <c r="I1119" s="98"/>
      <c r="J1119" s="98"/>
      <c r="K1119" s="98"/>
      <c r="L1119" s="98"/>
      <c r="M1119" s="98"/>
      <c r="N1119" s="98"/>
      <c r="O1119" s="98"/>
      <c r="P1119" s="98"/>
      <c r="Q1119" s="98"/>
      <c r="R1119" s="98"/>
      <c r="S1119" s="98"/>
      <c r="T1119" s="98"/>
      <c r="U1119" s="98"/>
      <c r="V1119" s="98"/>
      <c r="W1119" s="98"/>
      <c r="X1119" s="98"/>
      <c r="Y1119" s="99"/>
      <c r="Z1119" s="104"/>
      <c r="AB1119" s="1"/>
    </row>
    <row r="1120" spans="1:28" x14ac:dyDescent="0.25">
      <c r="A1120" s="98"/>
      <c r="B1120" s="98"/>
      <c r="C1120" s="98"/>
      <c r="D1120" s="99"/>
      <c r="E1120" s="98"/>
      <c r="F1120" s="98"/>
      <c r="G1120" s="98"/>
      <c r="H1120" s="98"/>
      <c r="I1120" s="98"/>
      <c r="J1120" s="98"/>
      <c r="K1120" s="98"/>
      <c r="L1120" s="98"/>
      <c r="M1120" s="98"/>
      <c r="N1120" s="98"/>
      <c r="O1120" s="98"/>
      <c r="P1120" s="98"/>
      <c r="Q1120" s="98"/>
      <c r="R1120" s="98"/>
      <c r="S1120" s="98"/>
      <c r="T1120" s="98"/>
      <c r="U1120" s="98"/>
      <c r="V1120" s="98"/>
      <c r="W1120" s="98"/>
      <c r="X1120" s="98"/>
      <c r="Y1120" s="99"/>
      <c r="Z1120" s="104"/>
      <c r="AB1120" s="1"/>
    </row>
    <row r="1121" spans="1:28" x14ac:dyDescent="0.25">
      <c r="A1121" s="98"/>
      <c r="B1121" s="98"/>
      <c r="C1121" s="98"/>
      <c r="D1121" s="99"/>
      <c r="E1121" s="98"/>
      <c r="F1121" s="98"/>
      <c r="G1121" s="98"/>
      <c r="H1121" s="98"/>
      <c r="I1121" s="98"/>
      <c r="J1121" s="98"/>
      <c r="K1121" s="98"/>
      <c r="L1121" s="98"/>
      <c r="M1121" s="98"/>
      <c r="N1121" s="98"/>
      <c r="O1121" s="98"/>
      <c r="P1121" s="98"/>
      <c r="Q1121" s="98"/>
      <c r="R1121" s="98"/>
      <c r="S1121" s="98"/>
      <c r="T1121" s="98"/>
      <c r="U1121" s="98"/>
      <c r="V1121" s="98"/>
      <c r="W1121" s="98"/>
      <c r="X1121" s="98"/>
      <c r="Y1121" s="99"/>
      <c r="Z1121" s="104"/>
      <c r="AB1121" s="1"/>
    </row>
    <row r="1122" spans="1:28" x14ac:dyDescent="0.25">
      <c r="A1122" s="98"/>
      <c r="B1122" s="98"/>
      <c r="C1122" s="98"/>
      <c r="D1122" s="99"/>
      <c r="E1122" s="98"/>
      <c r="F1122" s="98"/>
      <c r="G1122" s="98"/>
      <c r="H1122" s="98"/>
      <c r="I1122" s="98"/>
      <c r="J1122" s="98"/>
      <c r="K1122" s="98"/>
      <c r="L1122" s="98"/>
      <c r="M1122" s="98"/>
      <c r="N1122" s="98"/>
      <c r="O1122" s="98"/>
      <c r="P1122" s="98"/>
      <c r="Q1122" s="98"/>
      <c r="R1122" s="98"/>
      <c r="S1122" s="98"/>
      <c r="T1122" s="98"/>
      <c r="U1122" s="98"/>
      <c r="V1122" s="98"/>
      <c r="W1122" s="98"/>
      <c r="X1122" s="98"/>
      <c r="Y1122" s="99"/>
      <c r="Z1122" s="104"/>
      <c r="AB1122" s="1"/>
    </row>
    <row r="1123" spans="1:28" x14ac:dyDescent="0.25">
      <c r="A1123" s="98"/>
      <c r="B1123" s="98"/>
      <c r="C1123" s="98"/>
      <c r="D1123" s="99"/>
      <c r="E1123" s="98"/>
      <c r="F1123" s="98"/>
      <c r="G1123" s="98"/>
      <c r="H1123" s="98"/>
      <c r="I1123" s="98"/>
      <c r="J1123" s="98"/>
      <c r="K1123" s="98"/>
      <c r="L1123" s="98"/>
      <c r="M1123" s="98"/>
      <c r="N1123" s="98"/>
      <c r="O1123" s="98"/>
      <c r="P1123" s="98"/>
      <c r="Q1123" s="98"/>
      <c r="R1123" s="98"/>
      <c r="S1123" s="98"/>
      <c r="T1123" s="98"/>
      <c r="U1123" s="98"/>
      <c r="V1123" s="98"/>
      <c r="W1123" s="98"/>
      <c r="X1123" s="98"/>
      <c r="Y1123" s="99"/>
      <c r="Z1123" s="104"/>
      <c r="AB1123" s="1"/>
    </row>
    <row r="1124" spans="1:28" x14ac:dyDescent="0.25">
      <c r="A1124" s="98"/>
      <c r="B1124" s="98"/>
      <c r="C1124" s="98"/>
      <c r="D1124" s="99"/>
      <c r="E1124" s="98"/>
      <c r="F1124" s="98"/>
      <c r="G1124" s="98"/>
      <c r="H1124" s="98"/>
      <c r="I1124" s="98"/>
      <c r="J1124" s="98"/>
      <c r="K1124" s="98"/>
      <c r="L1124" s="98"/>
      <c r="M1124" s="98"/>
      <c r="N1124" s="98"/>
      <c r="O1124" s="98"/>
      <c r="P1124" s="98"/>
      <c r="Q1124" s="98"/>
      <c r="R1124" s="98"/>
      <c r="S1124" s="98"/>
      <c r="T1124" s="98"/>
      <c r="U1124" s="98"/>
      <c r="V1124" s="98"/>
      <c r="W1124" s="98"/>
      <c r="X1124" s="98"/>
      <c r="Y1124" s="99"/>
      <c r="Z1124" s="104"/>
      <c r="AB1124" s="1"/>
    </row>
    <row r="1125" spans="1:28" x14ac:dyDescent="0.25">
      <c r="A1125" s="98"/>
      <c r="B1125" s="98"/>
      <c r="C1125" s="98"/>
      <c r="D1125" s="99"/>
      <c r="E1125" s="98"/>
      <c r="F1125" s="98"/>
      <c r="G1125" s="98"/>
      <c r="H1125" s="98"/>
      <c r="I1125" s="98"/>
      <c r="J1125" s="98"/>
      <c r="K1125" s="98"/>
      <c r="L1125" s="98"/>
      <c r="M1125" s="98"/>
      <c r="N1125" s="98"/>
      <c r="O1125" s="98"/>
      <c r="P1125" s="98"/>
      <c r="Q1125" s="98"/>
      <c r="R1125" s="98"/>
      <c r="S1125" s="98"/>
      <c r="T1125" s="98"/>
      <c r="U1125" s="98"/>
      <c r="V1125" s="98"/>
      <c r="W1125" s="98"/>
      <c r="X1125" s="98"/>
      <c r="Y1125" s="99"/>
      <c r="Z1125" s="104"/>
      <c r="AB1125" s="1"/>
    </row>
    <row r="1126" spans="1:28" x14ac:dyDescent="0.25">
      <c r="A1126" s="98"/>
      <c r="B1126" s="98"/>
      <c r="C1126" s="98"/>
      <c r="D1126" s="99"/>
      <c r="E1126" s="98"/>
      <c r="F1126" s="98"/>
      <c r="G1126" s="98"/>
      <c r="H1126" s="98"/>
      <c r="I1126" s="98"/>
      <c r="J1126" s="98"/>
      <c r="K1126" s="98"/>
      <c r="L1126" s="98"/>
      <c r="M1126" s="98"/>
      <c r="N1126" s="98"/>
      <c r="O1126" s="98"/>
      <c r="P1126" s="98"/>
      <c r="Q1126" s="98"/>
      <c r="R1126" s="98"/>
      <c r="S1126" s="98"/>
      <c r="T1126" s="98"/>
      <c r="U1126" s="98"/>
      <c r="V1126" s="98"/>
      <c r="W1126" s="98"/>
      <c r="X1126" s="98"/>
      <c r="Y1126" s="99"/>
      <c r="Z1126" s="104"/>
      <c r="AB1126" s="1"/>
    </row>
    <row r="1127" spans="1:28" x14ac:dyDescent="0.25">
      <c r="A1127" s="98"/>
      <c r="B1127" s="98"/>
      <c r="C1127" s="98"/>
      <c r="D1127" s="99"/>
      <c r="E1127" s="98"/>
      <c r="F1127" s="98"/>
      <c r="G1127" s="98"/>
      <c r="H1127" s="98"/>
      <c r="I1127" s="98"/>
      <c r="J1127" s="98"/>
      <c r="K1127" s="98"/>
      <c r="L1127" s="98"/>
      <c r="M1127" s="98"/>
      <c r="N1127" s="98"/>
      <c r="O1127" s="98"/>
      <c r="P1127" s="98"/>
      <c r="Q1127" s="98"/>
      <c r="R1127" s="98"/>
      <c r="S1127" s="98"/>
      <c r="T1127" s="98"/>
      <c r="U1127" s="98"/>
      <c r="V1127" s="98"/>
      <c r="W1127" s="98"/>
      <c r="X1127" s="98"/>
      <c r="Y1127" s="99"/>
      <c r="Z1127" s="104"/>
      <c r="AB1127" s="1"/>
    </row>
    <row r="1128" spans="1:28" x14ac:dyDescent="0.25">
      <c r="A1128" s="98"/>
      <c r="B1128" s="98"/>
      <c r="C1128" s="98"/>
      <c r="D1128" s="99"/>
      <c r="E1128" s="98"/>
      <c r="F1128" s="98"/>
      <c r="G1128" s="98"/>
      <c r="H1128" s="98"/>
      <c r="I1128" s="98"/>
      <c r="J1128" s="98"/>
      <c r="K1128" s="98"/>
      <c r="L1128" s="98"/>
      <c r="M1128" s="98"/>
      <c r="N1128" s="98"/>
      <c r="O1128" s="98"/>
      <c r="P1128" s="98"/>
      <c r="Q1128" s="98"/>
      <c r="R1128" s="98"/>
      <c r="S1128" s="98"/>
      <c r="T1128" s="98"/>
      <c r="U1128" s="98"/>
      <c r="V1128" s="98"/>
      <c r="W1128" s="98"/>
      <c r="X1128" s="98"/>
      <c r="Y1128" s="99"/>
      <c r="Z1128" s="104"/>
      <c r="AB1128" s="1"/>
    </row>
    <row r="1129" spans="1:28" x14ac:dyDescent="0.25">
      <c r="A1129" s="98"/>
      <c r="B1129" s="98"/>
      <c r="C1129" s="98"/>
      <c r="D1129" s="99"/>
      <c r="E1129" s="98"/>
      <c r="F1129" s="98"/>
      <c r="G1129" s="98"/>
      <c r="H1129" s="98"/>
      <c r="I1129" s="98"/>
      <c r="J1129" s="98"/>
      <c r="K1129" s="98"/>
      <c r="L1129" s="98"/>
      <c r="M1129" s="98"/>
      <c r="N1129" s="98"/>
      <c r="O1129" s="98"/>
      <c r="P1129" s="98"/>
      <c r="Q1129" s="98"/>
      <c r="R1129" s="98"/>
      <c r="S1129" s="98"/>
      <c r="T1129" s="98"/>
      <c r="U1129" s="98"/>
      <c r="V1129" s="98"/>
      <c r="W1129" s="98"/>
      <c r="X1129" s="98"/>
      <c r="Y1129" s="99"/>
      <c r="Z1129" s="104"/>
      <c r="AB1129" s="1"/>
    </row>
    <row r="1130" spans="1:28" x14ac:dyDescent="0.25">
      <c r="A1130" s="98"/>
      <c r="B1130" s="98"/>
      <c r="C1130" s="98"/>
      <c r="D1130" s="99"/>
      <c r="E1130" s="98"/>
      <c r="F1130" s="98"/>
      <c r="G1130" s="98"/>
      <c r="H1130" s="98"/>
      <c r="I1130" s="98"/>
      <c r="J1130" s="98"/>
      <c r="K1130" s="98"/>
      <c r="L1130" s="98"/>
      <c r="M1130" s="98"/>
      <c r="N1130" s="98"/>
      <c r="O1130" s="98"/>
      <c r="P1130" s="98"/>
      <c r="Q1130" s="98"/>
      <c r="R1130" s="98"/>
      <c r="S1130" s="98"/>
      <c r="T1130" s="98"/>
      <c r="U1130" s="98"/>
      <c r="V1130" s="98"/>
      <c r="W1130" s="98"/>
      <c r="X1130" s="98"/>
      <c r="Y1130" s="99"/>
      <c r="Z1130" s="104"/>
      <c r="AB1130" s="1"/>
    </row>
    <row r="1131" spans="1:28" x14ac:dyDescent="0.25">
      <c r="C1131" s="76"/>
      <c r="D1131" s="42"/>
      <c r="Y1131" s="42"/>
      <c r="Z1131" s="97"/>
      <c r="AB1131" s="1"/>
    </row>
    <row r="1132" spans="1:28" x14ac:dyDescent="0.25">
      <c r="C1132" s="76"/>
      <c r="D1132" s="42"/>
      <c r="Y1132" s="42"/>
      <c r="Z1132" s="97"/>
      <c r="AB1132" s="1"/>
    </row>
    <row r="1133" spans="1:28" x14ac:dyDescent="0.25">
      <c r="C1133" s="76"/>
      <c r="D1133" s="42"/>
      <c r="Y1133" s="42"/>
      <c r="Z1133" s="97"/>
      <c r="AB1133" s="1"/>
    </row>
    <row r="1134" spans="1:28" x14ac:dyDescent="0.25">
      <c r="C1134" s="76"/>
      <c r="D1134" s="42"/>
      <c r="Y1134" s="42"/>
      <c r="Z1134" s="97"/>
      <c r="AB1134" s="1"/>
    </row>
    <row r="1135" spans="1:28" x14ac:dyDescent="0.25">
      <c r="C1135" s="76"/>
      <c r="D1135" s="42"/>
      <c r="Y1135" s="42"/>
      <c r="Z1135" s="97"/>
      <c r="AB1135" s="1"/>
    </row>
    <row r="1136" spans="1:28" x14ac:dyDescent="0.25">
      <c r="C1136" s="76"/>
      <c r="D1136" s="42"/>
      <c r="Y1136" s="42"/>
      <c r="Z1136" s="97"/>
      <c r="AB1136" s="1"/>
    </row>
    <row r="1137" spans="3:28" x14ac:dyDescent="0.25">
      <c r="C1137" s="76"/>
      <c r="D1137" s="42"/>
      <c r="Y1137" s="42"/>
      <c r="Z1137" s="97"/>
      <c r="AB1137" s="1"/>
    </row>
    <row r="1138" spans="3:28" x14ac:dyDescent="0.25">
      <c r="C1138" s="76"/>
      <c r="D1138" s="42"/>
      <c r="Y1138" s="42"/>
      <c r="Z1138" s="97"/>
      <c r="AB1138" s="1"/>
    </row>
    <row r="1139" spans="3:28" x14ac:dyDescent="0.25">
      <c r="C1139" s="76"/>
      <c r="D1139" s="42"/>
      <c r="Y1139" s="42"/>
      <c r="Z1139" s="97"/>
      <c r="AB1139" s="1"/>
    </row>
    <row r="1140" spans="3:28" x14ac:dyDescent="0.25">
      <c r="C1140" s="76"/>
      <c r="D1140" s="42"/>
      <c r="Y1140" s="42"/>
      <c r="Z1140" s="97"/>
      <c r="AB1140" s="1"/>
    </row>
    <row r="1141" spans="3:28" x14ac:dyDescent="0.25">
      <c r="C1141" s="76"/>
      <c r="D1141" s="42"/>
      <c r="Y1141" s="42"/>
      <c r="Z1141" s="97"/>
      <c r="AB1141" s="1"/>
    </row>
    <row r="1142" spans="3:28" x14ac:dyDescent="0.25">
      <c r="C1142" s="76"/>
      <c r="D1142" s="42"/>
      <c r="Y1142" s="42"/>
      <c r="Z1142" s="97"/>
      <c r="AB1142" s="1"/>
    </row>
    <row r="1143" spans="3:28" x14ac:dyDescent="0.25">
      <c r="C1143" s="76"/>
      <c r="D1143" s="42"/>
      <c r="Y1143" s="42"/>
      <c r="Z1143" s="97"/>
      <c r="AB1143" s="1"/>
    </row>
    <row r="1144" spans="3:28" x14ac:dyDescent="0.25">
      <c r="C1144" s="76"/>
      <c r="D1144" s="42"/>
      <c r="Y1144" s="42"/>
      <c r="Z1144" s="97"/>
      <c r="AB1144" s="1"/>
    </row>
    <row r="1145" spans="3:28" x14ac:dyDescent="0.25">
      <c r="C1145" s="76"/>
      <c r="D1145" s="42"/>
      <c r="Y1145" s="42"/>
      <c r="Z1145" s="97"/>
      <c r="AB1145" s="1"/>
    </row>
    <row r="1146" spans="3:28" x14ac:dyDescent="0.25">
      <c r="C1146" s="76"/>
      <c r="D1146" s="42"/>
      <c r="Y1146" s="42"/>
      <c r="Z1146" s="97"/>
      <c r="AB1146" s="1"/>
    </row>
    <row r="1147" spans="3:28" x14ac:dyDescent="0.25">
      <c r="C1147" s="76"/>
      <c r="D1147" s="42"/>
      <c r="Y1147" s="42"/>
      <c r="Z1147" s="97"/>
      <c r="AB1147" s="1"/>
    </row>
    <row r="1148" spans="3:28" x14ac:dyDescent="0.25">
      <c r="C1148" s="76"/>
      <c r="D1148" s="42"/>
      <c r="Y1148" s="42"/>
      <c r="Z1148" s="97"/>
      <c r="AB1148" s="1"/>
    </row>
    <row r="1149" spans="3:28" x14ac:dyDescent="0.25">
      <c r="C1149" s="76"/>
      <c r="D1149" s="42"/>
      <c r="Y1149" s="42"/>
      <c r="Z1149" s="97"/>
      <c r="AB1149" s="1"/>
    </row>
    <row r="1150" spans="3:28" x14ac:dyDescent="0.25">
      <c r="C1150" s="76"/>
      <c r="D1150" s="42"/>
      <c r="Y1150" s="42"/>
      <c r="Z1150" s="97"/>
      <c r="AB1150" s="1"/>
    </row>
    <row r="1151" spans="3:28" x14ac:dyDescent="0.25">
      <c r="C1151" s="76"/>
      <c r="D1151" s="42"/>
      <c r="Y1151" s="42"/>
      <c r="Z1151" s="97"/>
      <c r="AB1151" s="1"/>
    </row>
    <row r="1152" spans="3:28" x14ac:dyDescent="0.25">
      <c r="C1152" s="76"/>
      <c r="D1152" s="42"/>
      <c r="Y1152" s="42"/>
      <c r="Z1152" s="97"/>
      <c r="AB1152" s="1"/>
    </row>
    <row r="1153" spans="3:28" x14ac:dyDescent="0.25">
      <c r="C1153" s="76"/>
      <c r="D1153" s="42"/>
      <c r="Y1153" s="42"/>
      <c r="Z1153" s="97"/>
      <c r="AB1153" s="1"/>
    </row>
    <row r="1154" spans="3:28" x14ac:dyDescent="0.25">
      <c r="C1154" s="76"/>
      <c r="D1154" s="42"/>
      <c r="Y1154" s="42"/>
      <c r="Z1154" s="97"/>
      <c r="AB1154" s="1"/>
    </row>
    <row r="1155" spans="3:28" x14ac:dyDescent="0.25">
      <c r="C1155" s="76"/>
      <c r="D1155" s="42"/>
      <c r="Y1155" s="42"/>
      <c r="Z1155" s="97"/>
      <c r="AB1155" s="1"/>
    </row>
    <row r="1156" spans="3:28" x14ac:dyDescent="0.25">
      <c r="C1156" s="76"/>
      <c r="D1156" s="42"/>
      <c r="Y1156" s="42"/>
      <c r="Z1156" s="97"/>
      <c r="AB1156" s="1"/>
    </row>
    <row r="1157" spans="3:28" x14ac:dyDescent="0.25">
      <c r="C1157" s="76"/>
      <c r="D1157" s="42"/>
      <c r="Y1157" s="42"/>
      <c r="Z1157" s="97"/>
      <c r="AB1157" s="1"/>
    </row>
    <row r="1158" spans="3:28" x14ac:dyDescent="0.25">
      <c r="C1158" s="76"/>
      <c r="D1158" s="42"/>
      <c r="Y1158" s="42"/>
      <c r="Z1158" s="97"/>
      <c r="AB1158" s="1"/>
    </row>
    <row r="1159" spans="3:28" x14ac:dyDescent="0.25">
      <c r="C1159" s="76"/>
      <c r="D1159" s="42"/>
      <c r="Y1159" s="42"/>
      <c r="Z1159" s="97"/>
      <c r="AB1159" s="1"/>
    </row>
    <row r="1160" spans="3:28" x14ac:dyDescent="0.25">
      <c r="C1160" s="76"/>
      <c r="D1160" s="42"/>
      <c r="Y1160" s="42"/>
      <c r="Z1160" s="97"/>
      <c r="AB1160" s="1"/>
    </row>
    <row r="1161" spans="3:28" x14ac:dyDescent="0.25">
      <c r="C1161" s="76"/>
      <c r="D1161" s="42"/>
      <c r="Y1161" s="42"/>
      <c r="Z1161" s="97"/>
      <c r="AB1161" s="1"/>
    </row>
    <row r="1162" spans="3:28" x14ac:dyDescent="0.25">
      <c r="C1162" s="76"/>
      <c r="D1162" s="42"/>
      <c r="Y1162" s="42"/>
      <c r="Z1162" s="97"/>
      <c r="AB1162" s="1"/>
    </row>
    <row r="1163" spans="3:28" x14ac:dyDescent="0.25">
      <c r="C1163" s="76"/>
      <c r="D1163" s="42"/>
      <c r="Y1163" s="42"/>
      <c r="Z1163" s="97"/>
      <c r="AB1163" s="1"/>
    </row>
    <row r="1164" spans="3:28" x14ac:dyDescent="0.25">
      <c r="C1164" s="76"/>
      <c r="D1164" s="42"/>
      <c r="Y1164" s="42"/>
      <c r="Z1164" s="97"/>
      <c r="AB1164" s="1"/>
    </row>
    <row r="1165" spans="3:28" x14ac:dyDescent="0.25">
      <c r="C1165" s="76"/>
      <c r="D1165" s="42"/>
      <c r="Y1165" s="42"/>
      <c r="Z1165" s="97"/>
      <c r="AB1165" s="1"/>
    </row>
    <row r="1166" spans="3:28" x14ac:dyDescent="0.25">
      <c r="C1166" s="76"/>
      <c r="D1166" s="42"/>
      <c r="Y1166" s="42"/>
      <c r="Z1166" s="97"/>
      <c r="AB1166" s="1"/>
    </row>
    <row r="1167" spans="3:28" x14ac:dyDescent="0.25">
      <c r="C1167" s="76"/>
      <c r="D1167" s="42"/>
      <c r="Y1167" s="42"/>
      <c r="Z1167" s="97"/>
      <c r="AB1167" s="1"/>
    </row>
    <row r="1168" spans="3:28" x14ac:dyDescent="0.25">
      <c r="C1168" s="76"/>
      <c r="D1168" s="42"/>
      <c r="Y1168" s="42"/>
      <c r="Z1168" s="97"/>
      <c r="AB1168" s="1"/>
    </row>
    <row r="1169" spans="3:28" x14ac:dyDescent="0.25">
      <c r="C1169" s="76"/>
      <c r="D1169" s="42"/>
      <c r="Y1169" s="42"/>
      <c r="Z1169" s="97"/>
      <c r="AB1169" s="1"/>
    </row>
    <row r="1170" spans="3:28" x14ac:dyDescent="0.25">
      <c r="C1170" s="76"/>
      <c r="D1170" s="42"/>
      <c r="Y1170" s="42"/>
      <c r="Z1170" s="97"/>
      <c r="AB1170" s="1"/>
    </row>
    <row r="1171" spans="3:28" x14ac:dyDescent="0.25">
      <c r="C1171" s="76"/>
      <c r="D1171" s="42"/>
      <c r="Y1171" s="42"/>
      <c r="Z1171" s="97"/>
      <c r="AB1171" s="1"/>
    </row>
    <row r="1172" spans="3:28" x14ac:dyDescent="0.25">
      <c r="C1172" s="76"/>
      <c r="D1172" s="42"/>
      <c r="Y1172" s="42"/>
      <c r="Z1172" s="97"/>
      <c r="AB1172" s="1"/>
    </row>
    <row r="1173" spans="3:28" x14ac:dyDescent="0.25">
      <c r="C1173" s="76"/>
      <c r="D1173" s="42"/>
      <c r="Y1173" s="42"/>
      <c r="Z1173" s="97"/>
      <c r="AB1173" s="1"/>
    </row>
    <row r="1174" spans="3:28" x14ac:dyDescent="0.25">
      <c r="C1174" s="76"/>
      <c r="D1174" s="42"/>
      <c r="Y1174" s="42"/>
      <c r="Z1174" s="97"/>
      <c r="AB1174" s="1"/>
    </row>
    <row r="1175" spans="3:28" x14ac:dyDescent="0.25">
      <c r="C1175" s="76"/>
      <c r="D1175" s="42"/>
      <c r="Y1175" s="42"/>
      <c r="Z1175" s="97"/>
      <c r="AB1175" s="1"/>
    </row>
    <row r="1176" spans="3:28" x14ac:dyDescent="0.25">
      <c r="C1176" s="76"/>
      <c r="D1176" s="42"/>
      <c r="Y1176" s="42"/>
      <c r="Z1176" s="97"/>
      <c r="AB1176" s="1"/>
    </row>
    <row r="1177" spans="3:28" x14ac:dyDescent="0.25">
      <c r="C1177" s="76"/>
      <c r="D1177" s="42"/>
      <c r="Y1177" s="42"/>
      <c r="Z1177" s="97"/>
      <c r="AB1177" s="1"/>
    </row>
    <row r="1178" spans="3:28" x14ac:dyDescent="0.25">
      <c r="C1178" s="76"/>
      <c r="D1178" s="42"/>
      <c r="Y1178" s="42"/>
      <c r="Z1178" s="97"/>
      <c r="AB1178" s="1"/>
    </row>
    <row r="1179" spans="3:28" x14ac:dyDescent="0.25">
      <c r="C1179" s="76"/>
      <c r="D1179" s="42"/>
      <c r="Y1179" s="42"/>
      <c r="Z1179" s="97"/>
      <c r="AB1179" s="1"/>
    </row>
    <row r="1180" spans="3:28" x14ac:dyDescent="0.25">
      <c r="C1180" s="76"/>
      <c r="D1180" s="42"/>
      <c r="Y1180" s="42"/>
      <c r="Z1180" s="97"/>
      <c r="AB1180" s="1"/>
    </row>
    <row r="1181" spans="3:28" x14ac:dyDescent="0.25">
      <c r="C1181" s="76"/>
      <c r="D1181" s="42"/>
      <c r="Y1181" s="42"/>
      <c r="Z1181" s="97"/>
      <c r="AB1181" s="1"/>
    </row>
    <row r="1182" spans="3:28" x14ac:dyDescent="0.25">
      <c r="C1182" s="76"/>
      <c r="D1182" s="42"/>
      <c r="Y1182" s="42"/>
      <c r="Z1182" s="97"/>
      <c r="AB1182" s="1"/>
    </row>
    <row r="1183" spans="3:28" x14ac:dyDescent="0.25">
      <c r="C1183" s="76"/>
      <c r="D1183" s="42"/>
      <c r="P1183" s="42"/>
      <c r="Y1183" s="42"/>
      <c r="Z1183" s="97"/>
      <c r="AB1183" s="1"/>
    </row>
    <row r="1184" spans="3:28" x14ac:dyDescent="0.25">
      <c r="C1184" s="76"/>
      <c r="D1184" s="42"/>
      <c r="Y1184" s="42"/>
      <c r="Z1184" s="97"/>
      <c r="AB1184" s="1"/>
    </row>
    <row r="1185" spans="3:28" x14ac:dyDescent="0.25">
      <c r="C1185" s="76"/>
      <c r="D1185" s="42"/>
      <c r="Y1185" s="42"/>
      <c r="Z1185" s="97"/>
      <c r="AB1185" s="1"/>
    </row>
    <row r="1186" spans="3:28" x14ac:dyDescent="0.25">
      <c r="C1186" s="76"/>
      <c r="D1186" s="42"/>
      <c r="Y1186" s="42"/>
      <c r="Z1186" s="97"/>
      <c r="AB1186" s="1"/>
    </row>
    <row r="1187" spans="3:28" x14ac:dyDescent="0.25">
      <c r="C1187" s="76"/>
      <c r="D1187" s="42"/>
      <c r="Y1187" s="42"/>
      <c r="Z1187" s="97"/>
      <c r="AB1187" s="1"/>
    </row>
    <row r="1188" spans="3:28" x14ac:dyDescent="0.25">
      <c r="C1188" s="76"/>
      <c r="D1188" s="42"/>
      <c r="Y1188" s="42"/>
      <c r="Z1188" s="97"/>
      <c r="AB1188" s="1"/>
    </row>
    <row r="1189" spans="3:28" x14ac:dyDescent="0.25">
      <c r="C1189" s="76"/>
      <c r="D1189" s="42"/>
      <c r="Y1189" s="42"/>
      <c r="Z1189" s="97"/>
      <c r="AB1189" s="1"/>
    </row>
    <row r="1190" spans="3:28" x14ac:dyDescent="0.25">
      <c r="C1190" s="76"/>
      <c r="D1190" s="42"/>
      <c r="Y1190" s="42"/>
      <c r="Z1190" s="97"/>
      <c r="AB1190" s="1"/>
    </row>
    <row r="1191" spans="3:28" x14ac:dyDescent="0.25">
      <c r="C1191" s="76"/>
      <c r="D1191" s="42"/>
      <c r="Y1191" s="42"/>
      <c r="Z1191" s="97"/>
      <c r="AB1191" s="1"/>
    </row>
    <row r="1192" spans="3:28" x14ac:dyDescent="0.25">
      <c r="C1192" s="76"/>
      <c r="D1192" s="42"/>
      <c r="Y1192" s="42"/>
      <c r="Z1192" s="97"/>
      <c r="AB1192" s="1"/>
    </row>
    <row r="1193" spans="3:28" x14ac:dyDescent="0.25">
      <c r="C1193" s="76"/>
      <c r="D1193" s="42"/>
      <c r="Y1193" s="42"/>
      <c r="Z1193" s="97"/>
      <c r="AB1193" s="1"/>
    </row>
    <row r="1194" spans="3:28" x14ac:dyDescent="0.25">
      <c r="C1194" s="76"/>
      <c r="D1194" s="42"/>
      <c r="Y1194" s="42"/>
      <c r="Z1194" s="97"/>
      <c r="AB1194" s="1"/>
    </row>
    <row r="1195" spans="3:28" x14ac:dyDescent="0.25">
      <c r="C1195" s="76"/>
      <c r="D1195" s="42"/>
      <c r="Y1195" s="42"/>
      <c r="Z1195" s="97"/>
      <c r="AB1195" s="1"/>
    </row>
    <row r="1196" spans="3:28" x14ac:dyDescent="0.25">
      <c r="C1196" s="76"/>
      <c r="D1196" s="42"/>
      <c r="Y1196" s="42"/>
      <c r="Z1196" s="97"/>
      <c r="AB1196" s="1"/>
    </row>
    <row r="1197" spans="3:28" x14ac:dyDescent="0.25">
      <c r="C1197" s="76"/>
      <c r="D1197" s="42"/>
      <c r="Y1197" s="42"/>
      <c r="Z1197" s="97"/>
      <c r="AB1197" s="1"/>
    </row>
    <row r="1198" spans="3:28" x14ac:dyDescent="0.25">
      <c r="C1198" s="76"/>
      <c r="D1198" s="42"/>
      <c r="Y1198" s="42"/>
      <c r="Z1198" s="97"/>
      <c r="AB1198" s="1"/>
    </row>
    <row r="1199" spans="3:28" x14ac:dyDescent="0.25">
      <c r="C1199" s="76"/>
      <c r="D1199" s="42"/>
      <c r="Y1199" s="42"/>
      <c r="Z1199" s="97"/>
      <c r="AB1199" s="1"/>
    </row>
    <row r="1200" spans="3:28" x14ac:dyDescent="0.25">
      <c r="C1200" s="76"/>
      <c r="D1200" s="42"/>
      <c r="Y1200" s="42"/>
      <c r="Z1200" s="97"/>
      <c r="AB1200" s="1"/>
    </row>
    <row r="1201" spans="3:28" x14ac:dyDescent="0.25">
      <c r="C1201" s="76"/>
      <c r="D1201" s="42"/>
      <c r="Y1201" s="42"/>
      <c r="Z1201" s="97"/>
      <c r="AB1201" s="1"/>
    </row>
    <row r="1202" spans="3:28" x14ac:dyDescent="0.25">
      <c r="C1202" s="76"/>
      <c r="D1202" s="42"/>
      <c r="Y1202" s="42"/>
      <c r="Z1202" s="97"/>
      <c r="AB1202" s="1"/>
    </row>
    <row r="1203" spans="3:28" x14ac:dyDescent="0.25">
      <c r="C1203" s="76"/>
      <c r="D1203" s="42"/>
      <c r="Y1203" s="42"/>
      <c r="Z1203" s="97"/>
      <c r="AB1203" s="1"/>
    </row>
    <row r="1204" spans="3:28" x14ac:dyDescent="0.25">
      <c r="C1204" s="76"/>
      <c r="D1204" s="42"/>
      <c r="Y1204" s="42"/>
      <c r="Z1204" s="97"/>
      <c r="AB1204" s="1"/>
    </row>
    <row r="1205" spans="3:28" x14ac:dyDescent="0.25">
      <c r="C1205" s="76"/>
      <c r="D1205" s="42"/>
      <c r="Y1205" s="42"/>
      <c r="Z1205" s="97"/>
      <c r="AB1205" s="1"/>
    </row>
    <row r="1206" spans="3:28" x14ac:dyDescent="0.25">
      <c r="C1206" s="76"/>
      <c r="D1206" s="42"/>
      <c r="Y1206" s="42"/>
      <c r="Z1206" s="97"/>
      <c r="AB1206" s="1"/>
    </row>
    <row r="1207" spans="3:28" x14ac:dyDescent="0.25">
      <c r="C1207" s="76"/>
      <c r="D1207" s="42"/>
      <c r="Y1207" s="42"/>
      <c r="Z1207" s="96"/>
      <c r="AB1207" s="1"/>
    </row>
    <row r="1208" spans="3:28" x14ac:dyDescent="0.25">
      <c r="C1208" s="76"/>
      <c r="D1208" s="42"/>
      <c r="Y1208" s="42"/>
      <c r="Z1208" s="96"/>
      <c r="AB1208" s="1"/>
    </row>
    <row r="1209" spans="3:28" x14ac:dyDescent="0.25">
      <c r="C1209" s="76"/>
      <c r="D1209" s="42"/>
      <c r="Y1209" s="42"/>
      <c r="Z1209" s="96"/>
      <c r="AB1209" s="1"/>
    </row>
    <row r="1210" spans="3:28" x14ac:dyDescent="0.25">
      <c r="C1210" s="76"/>
      <c r="D1210" s="42"/>
      <c r="Y1210" s="42"/>
      <c r="Z1210" s="96"/>
      <c r="AB1210" s="1"/>
    </row>
    <row r="1211" spans="3:28" x14ac:dyDescent="0.25">
      <c r="C1211" s="76"/>
      <c r="D1211" s="42"/>
      <c r="Y1211" s="42"/>
      <c r="Z1211" s="96"/>
      <c r="AB1211" s="1"/>
    </row>
    <row r="1212" spans="3:28" x14ac:dyDescent="0.25">
      <c r="C1212" s="76"/>
      <c r="D1212" s="42"/>
      <c r="Y1212" s="42"/>
      <c r="Z1212" s="96"/>
      <c r="AB1212" s="1"/>
    </row>
    <row r="1213" spans="3:28" x14ac:dyDescent="0.25">
      <c r="C1213" s="76"/>
      <c r="D1213" s="42"/>
      <c r="Y1213" s="42"/>
      <c r="Z1213" s="96"/>
      <c r="AB1213" s="1"/>
    </row>
    <row r="1214" spans="3:28" x14ac:dyDescent="0.25">
      <c r="C1214" s="76"/>
      <c r="D1214" s="42"/>
      <c r="Y1214" s="42"/>
      <c r="Z1214" s="96"/>
      <c r="AB1214" s="1"/>
    </row>
    <row r="1215" spans="3:28" x14ac:dyDescent="0.25">
      <c r="C1215" s="76"/>
      <c r="D1215" s="42"/>
      <c r="Y1215" s="42"/>
      <c r="Z1215" s="96"/>
      <c r="AB1215" s="1"/>
    </row>
    <row r="1216" spans="3:28" x14ac:dyDescent="0.25">
      <c r="C1216" s="76"/>
      <c r="D1216" s="42"/>
      <c r="Y1216" s="42"/>
      <c r="Z1216" s="96"/>
      <c r="AB1216" s="1"/>
    </row>
    <row r="1217" spans="3:28" x14ac:dyDescent="0.25">
      <c r="C1217" s="76"/>
      <c r="D1217" s="42"/>
      <c r="Y1217" s="42"/>
      <c r="Z1217" s="96"/>
      <c r="AB1217" s="1"/>
    </row>
    <row r="1218" spans="3:28" x14ac:dyDescent="0.25">
      <c r="C1218" s="76"/>
      <c r="D1218" s="42"/>
      <c r="Y1218" s="42"/>
      <c r="Z1218" s="96"/>
      <c r="AB1218" s="1"/>
    </row>
    <row r="1219" spans="3:28" x14ac:dyDescent="0.25">
      <c r="C1219" s="76"/>
      <c r="D1219" s="42"/>
      <c r="Y1219" s="42"/>
      <c r="Z1219" s="96"/>
      <c r="AB1219" s="1"/>
    </row>
    <row r="1220" spans="3:28" x14ac:dyDescent="0.25">
      <c r="C1220" s="76"/>
      <c r="D1220" s="42"/>
      <c r="Y1220" s="42"/>
      <c r="Z1220" s="96"/>
      <c r="AB1220" s="1"/>
    </row>
    <row r="1221" spans="3:28" x14ac:dyDescent="0.25">
      <c r="C1221" s="76"/>
      <c r="D1221" s="42"/>
      <c r="Y1221" s="42"/>
      <c r="Z1221" s="96"/>
      <c r="AB1221" s="1"/>
    </row>
    <row r="1222" spans="3:28" x14ac:dyDescent="0.25">
      <c r="C1222" s="76"/>
      <c r="D1222" s="42"/>
      <c r="Y1222" s="42"/>
      <c r="Z1222" s="96"/>
      <c r="AB1222" s="1"/>
    </row>
    <row r="1223" spans="3:28" x14ac:dyDescent="0.25">
      <c r="C1223" s="76"/>
      <c r="D1223" s="42"/>
      <c r="Y1223" s="42"/>
      <c r="Z1223" s="96"/>
      <c r="AB1223" s="1"/>
    </row>
    <row r="1224" spans="3:28" x14ac:dyDescent="0.25">
      <c r="C1224" s="76"/>
      <c r="D1224" s="42"/>
      <c r="Y1224" s="42"/>
      <c r="Z1224" s="96"/>
      <c r="AB1224" s="1"/>
    </row>
    <row r="1225" spans="3:28" x14ac:dyDescent="0.25">
      <c r="C1225" s="76"/>
      <c r="D1225" s="42"/>
      <c r="Y1225" s="42"/>
      <c r="Z1225" s="96"/>
      <c r="AB1225" s="1"/>
    </row>
    <row r="1226" spans="3:28" x14ac:dyDescent="0.25">
      <c r="C1226" s="76"/>
      <c r="D1226" s="42"/>
      <c r="Y1226" s="42"/>
      <c r="Z1226" s="96"/>
      <c r="AB1226" s="1"/>
    </row>
    <row r="1227" spans="3:28" x14ac:dyDescent="0.25">
      <c r="C1227" s="76"/>
      <c r="D1227" s="42"/>
      <c r="Y1227" s="42"/>
      <c r="Z1227" s="96"/>
      <c r="AB1227" s="1"/>
    </row>
    <row r="1228" spans="3:28" x14ac:dyDescent="0.25">
      <c r="C1228" s="76"/>
      <c r="D1228" s="42"/>
      <c r="Y1228" s="42"/>
      <c r="Z1228" s="96"/>
      <c r="AB1228" s="1"/>
    </row>
    <row r="1229" spans="3:28" x14ac:dyDescent="0.25">
      <c r="C1229" s="76"/>
      <c r="D1229" s="42"/>
      <c r="Y1229" s="42"/>
      <c r="Z1229" s="96"/>
      <c r="AB1229" s="1"/>
    </row>
    <row r="1230" spans="3:28" x14ac:dyDescent="0.25">
      <c r="C1230" s="76"/>
      <c r="D1230" s="42"/>
      <c r="Y1230" s="42"/>
      <c r="Z1230" s="96"/>
      <c r="AB1230" s="1"/>
    </row>
    <row r="1231" spans="3:28" x14ac:dyDescent="0.25">
      <c r="C1231" s="76"/>
      <c r="D1231" s="42"/>
      <c r="Y1231" s="42"/>
      <c r="Z1231" s="96"/>
      <c r="AB1231" s="1"/>
    </row>
    <row r="1232" spans="3:28" x14ac:dyDescent="0.25">
      <c r="C1232" s="76"/>
      <c r="D1232" s="42"/>
      <c r="Y1232" s="42"/>
      <c r="Z1232" s="96"/>
      <c r="AB1232" s="1"/>
    </row>
    <row r="1233" spans="3:28" x14ac:dyDescent="0.25">
      <c r="C1233" s="76"/>
      <c r="D1233" s="42"/>
      <c r="P1233" s="42"/>
      <c r="Y1233" s="42"/>
      <c r="Z1233" s="96"/>
      <c r="AB1233" s="1"/>
    </row>
    <row r="1234" spans="3:28" x14ac:dyDescent="0.25">
      <c r="C1234" s="76"/>
      <c r="D1234" s="42"/>
      <c r="Y1234" s="42"/>
      <c r="Z1234" s="96"/>
      <c r="AB1234" s="1"/>
    </row>
    <row r="1235" spans="3:28" x14ac:dyDescent="0.25">
      <c r="C1235" s="76"/>
      <c r="D1235" s="42"/>
      <c r="Y1235" s="42"/>
      <c r="Z1235" s="96"/>
      <c r="AB1235" s="1"/>
    </row>
    <row r="1236" spans="3:28" x14ac:dyDescent="0.25">
      <c r="C1236" s="76"/>
      <c r="D1236" s="42"/>
      <c r="Y1236" s="42"/>
      <c r="Z1236" s="96"/>
      <c r="AB1236" s="1"/>
    </row>
    <row r="1237" spans="3:28" x14ac:dyDescent="0.25">
      <c r="C1237" s="76"/>
      <c r="D1237" s="42"/>
      <c r="Y1237" s="42"/>
      <c r="Z1237" s="96"/>
      <c r="AB1237" s="1"/>
    </row>
    <row r="1238" spans="3:28" x14ac:dyDescent="0.25">
      <c r="C1238" s="76"/>
      <c r="D1238" s="42"/>
      <c r="Y1238" s="42"/>
      <c r="Z1238" s="96"/>
      <c r="AB1238" s="1"/>
    </row>
    <row r="1239" spans="3:28" x14ac:dyDescent="0.25">
      <c r="C1239" s="76"/>
      <c r="D1239" s="42"/>
      <c r="Y1239" s="42"/>
      <c r="Z1239" s="96"/>
      <c r="AB1239" s="1"/>
    </row>
    <row r="1240" spans="3:28" x14ac:dyDescent="0.25">
      <c r="C1240" s="76"/>
      <c r="D1240" s="42"/>
      <c r="Y1240" s="42"/>
      <c r="Z1240" s="96"/>
      <c r="AB1240" s="1"/>
    </row>
    <row r="1241" spans="3:28" x14ac:dyDescent="0.25">
      <c r="C1241" s="76"/>
      <c r="D1241" s="42"/>
      <c r="Y1241" s="42"/>
      <c r="Z1241" s="96"/>
      <c r="AB1241" s="1"/>
    </row>
    <row r="1242" spans="3:28" x14ac:dyDescent="0.25">
      <c r="C1242" s="76"/>
      <c r="D1242" s="42"/>
      <c r="Y1242" s="42"/>
      <c r="Z1242" s="96"/>
      <c r="AB1242" s="1"/>
    </row>
    <row r="1243" spans="3:28" x14ac:dyDescent="0.25">
      <c r="C1243" s="76"/>
      <c r="D1243" s="42"/>
      <c r="Y1243" s="42"/>
      <c r="Z1243" s="96"/>
      <c r="AB1243" s="1"/>
    </row>
    <row r="1244" spans="3:28" x14ac:dyDescent="0.25">
      <c r="C1244" s="76"/>
      <c r="D1244" s="42"/>
      <c r="Y1244" s="42"/>
      <c r="Z1244" s="96"/>
      <c r="AB1244" s="1"/>
    </row>
    <row r="1245" spans="3:28" x14ac:dyDescent="0.25">
      <c r="C1245" s="76"/>
      <c r="D1245" s="42"/>
      <c r="Y1245" s="42"/>
      <c r="Z1245" s="96"/>
      <c r="AB1245" s="1"/>
    </row>
    <row r="1246" spans="3:28" x14ac:dyDescent="0.25">
      <c r="C1246" s="76"/>
      <c r="D1246" s="42"/>
      <c r="Y1246" s="42"/>
      <c r="Z1246" s="96"/>
      <c r="AB1246" s="1"/>
    </row>
    <row r="1247" spans="3:28" x14ac:dyDescent="0.25">
      <c r="C1247" s="76"/>
      <c r="D1247" s="42"/>
      <c r="Y1247" s="42"/>
      <c r="Z1247" s="96"/>
      <c r="AB1247" s="1"/>
    </row>
    <row r="1248" spans="3:28" x14ac:dyDescent="0.25">
      <c r="C1248" s="76"/>
      <c r="D1248" s="42"/>
      <c r="Y1248" s="42"/>
      <c r="Z1248" s="96"/>
      <c r="AB1248" s="1"/>
    </row>
    <row r="1249" spans="3:28" x14ac:dyDescent="0.25">
      <c r="C1249" s="76"/>
      <c r="D1249" s="42"/>
      <c r="Y1249" s="42"/>
      <c r="Z1249" s="96"/>
      <c r="AB1249" s="1"/>
    </row>
    <row r="1250" spans="3:28" x14ac:dyDescent="0.25">
      <c r="C1250" s="76"/>
      <c r="D1250" s="42"/>
      <c r="Y1250" s="42"/>
      <c r="Z1250" s="96"/>
      <c r="AB1250" s="1"/>
    </row>
    <row r="1251" spans="3:28" x14ac:dyDescent="0.25">
      <c r="C1251" s="76"/>
      <c r="D1251" s="42"/>
      <c r="Y1251" s="42"/>
      <c r="Z1251" s="96"/>
      <c r="AB1251" s="1"/>
    </row>
    <row r="1252" spans="3:28" x14ac:dyDescent="0.25">
      <c r="C1252" s="76"/>
      <c r="D1252" s="42"/>
      <c r="Y1252" s="42"/>
      <c r="Z1252" s="96"/>
      <c r="AB1252" s="1"/>
    </row>
    <row r="1253" spans="3:28" x14ac:dyDescent="0.25">
      <c r="C1253" s="76"/>
      <c r="D1253" s="42"/>
      <c r="Y1253" s="42"/>
      <c r="Z1253" s="96"/>
      <c r="AB1253" s="1"/>
    </row>
    <row r="1254" spans="3:28" x14ac:dyDescent="0.25">
      <c r="C1254" s="76"/>
      <c r="D1254" s="42"/>
      <c r="Y1254" s="42"/>
      <c r="Z1254" s="96"/>
      <c r="AB1254" s="1"/>
    </row>
    <row r="1255" spans="3:28" x14ac:dyDescent="0.25">
      <c r="C1255" s="76"/>
      <c r="D1255" s="42"/>
      <c r="Y1255" s="42"/>
      <c r="Z1255" s="96"/>
      <c r="AB1255" s="1"/>
    </row>
    <row r="1256" spans="3:28" x14ac:dyDescent="0.25">
      <c r="C1256" s="76"/>
      <c r="D1256" s="42"/>
      <c r="Y1256" s="42"/>
      <c r="Z1256" s="96"/>
      <c r="AB1256" s="1"/>
    </row>
    <row r="1257" spans="3:28" x14ac:dyDescent="0.25">
      <c r="C1257" s="76"/>
      <c r="D1257" s="42"/>
      <c r="Y1257" s="42"/>
      <c r="Z1257" s="96"/>
      <c r="AB1257" s="1"/>
    </row>
    <row r="1258" spans="3:28" x14ac:dyDescent="0.25">
      <c r="C1258" s="76"/>
      <c r="D1258" s="42"/>
      <c r="Y1258" s="42"/>
      <c r="Z1258" s="96"/>
      <c r="AB1258" s="1"/>
    </row>
    <row r="1259" spans="3:28" x14ac:dyDescent="0.25">
      <c r="C1259" s="76"/>
      <c r="D1259" s="42"/>
      <c r="Y1259" s="42"/>
      <c r="Z1259" s="95"/>
      <c r="AB1259" s="1"/>
    </row>
    <row r="1260" spans="3:28" x14ac:dyDescent="0.25">
      <c r="C1260" s="76"/>
      <c r="D1260" s="42"/>
      <c r="Y1260" s="42"/>
      <c r="Z1260" s="95"/>
      <c r="AB1260" s="1"/>
    </row>
    <row r="1261" spans="3:28" x14ac:dyDescent="0.25">
      <c r="C1261" s="76"/>
      <c r="D1261" s="42"/>
      <c r="Y1261" s="42"/>
      <c r="Z1261" s="95"/>
      <c r="AB1261" s="1"/>
    </row>
    <row r="1262" spans="3:28" x14ac:dyDescent="0.25">
      <c r="C1262" s="76"/>
      <c r="D1262" s="42"/>
      <c r="Y1262" s="42"/>
      <c r="Z1262" s="95"/>
      <c r="AB1262" s="1"/>
    </row>
    <row r="1263" spans="3:28" x14ac:dyDescent="0.25">
      <c r="C1263" s="76"/>
      <c r="D1263" s="42"/>
      <c r="Y1263" s="42"/>
      <c r="Z1263" s="95"/>
      <c r="AB1263" s="1"/>
    </row>
    <row r="1264" spans="3:28" x14ac:dyDescent="0.25">
      <c r="C1264" s="76"/>
      <c r="D1264" s="42"/>
      <c r="Y1264" s="42"/>
      <c r="Z1264" s="95"/>
      <c r="AB1264" s="1"/>
    </row>
    <row r="1265" spans="3:28" x14ac:dyDescent="0.25">
      <c r="C1265" s="76"/>
      <c r="D1265" s="42"/>
      <c r="Y1265" s="42"/>
      <c r="Z1265" s="95"/>
      <c r="AB1265" s="1"/>
    </row>
    <row r="1266" spans="3:28" x14ac:dyDescent="0.25">
      <c r="C1266" s="76"/>
      <c r="D1266" s="42"/>
      <c r="Y1266" s="42"/>
      <c r="Z1266" s="94"/>
      <c r="AB1266" s="1"/>
    </row>
    <row r="1267" spans="3:28" x14ac:dyDescent="0.25">
      <c r="C1267" s="76"/>
      <c r="D1267" s="42"/>
      <c r="Y1267" s="42"/>
      <c r="Z1267" s="94"/>
      <c r="AB1267" s="1"/>
    </row>
    <row r="1268" spans="3:28" x14ac:dyDescent="0.25">
      <c r="C1268" s="76"/>
      <c r="D1268" s="42"/>
      <c r="Y1268" s="42"/>
      <c r="Z1268" s="94"/>
      <c r="AB1268" s="1"/>
    </row>
    <row r="1269" spans="3:28" x14ac:dyDescent="0.25">
      <c r="C1269" s="76"/>
      <c r="D1269" s="42"/>
      <c r="P1269" s="42"/>
      <c r="Y1269" s="42"/>
      <c r="Z1269" s="94"/>
      <c r="AB1269" s="1"/>
    </row>
    <row r="1270" spans="3:28" x14ac:dyDescent="0.25">
      <c r="C1270" s="76"/>
      <c r="D1270" s="42"/>
      <c r="Y1270" s="42"/>
      <c r="Z1270" s="94"/>
      <c r="AB1270" s="1"/>
    </row>
    <row r="1271" spans="3:28" x14ac:dyDescent="0.25">
      <c r="C1271" s="76"/>
      <c r="D1271" s="42"/>
      <c r="Y1271" s="42"/>
      <c r="Z1271" s="94"/>
      <c r="AB1271" s="1"/>
    </row>
    <row r="1272" spans="3:28" x14ac:dyDescent="0.25">
      <c r="C1272" s="76"/>
      <c r="D1272" s="42"/>
      <c r="Y1272" s="42"/>
      <c r="Z1272" s="94"/>
      <c r="AB1272" s="1"/>
    </row>
    <row r="1273" spans="3:28" x14ac:dyDescent="0.25">
      <c r="C1273" s="76"/>
      <c r="D1273" s="42"/>
      <c r="Y1273" s="42"/>
      <c r="Z1273" s="94"/>
      <c r="AB1273" s="1"/>
    </row>
    <row r="1274" spans="3:28" x14ac:dyDescent="0.25">
      <c r="C1274" s="76"/>
      <c r="D1274" s="42"/>
      <c r="Y1274" s="42"/>
      <c r="Z1274" s="94"/>
      <c r="AB1274" s="1"/>
    </row>
    <row r="1275" spans="3:28" x14ac:dyDescent="0.25">
      <c r="C1275" s="76"/>
      <c r="D1275" s="42"/>
      <c r="Y1275" s="42"/>
      <c r="Z1275" s="94"/>
      <c r="AB1275" s="1"/>
    </row>
    <row r="1276" spans="3:28" x14ac:dyDescent="0.25">
      <c r="C1276" s="76"/>
      <c r="D1276" s="42"/>
      <c r="Y1276" s="42"/>
      <c r="Z1276" s="94"/>
      <c r="AB1276" s="1"/>
    </row>
    <row r="1277" spans="3:28" x14ac:dyDescent="0.25">
      <c r="C1277" s="76"/>
      <c r="D1277" s="42"/>
      <c r="Y1277" s="42"/>
      <c r="Z1277" s="94"/>
      <c r="AB1277" s="1"/>
    </row>
    <row r="1278" spans="3:28" x14ac:dyDescent="0.25">
      <c r="C1278" s="76"/>
      <c r="D1278" s="42"/>
      <c r="Y1278" s="42"/>
      <c r="Z1278" s="94"/>
      <c r="AB1278" s="1"/>
    </row>
    <row r="1279" spans="3:28" x14ac:dyDescent="0.25">
      <c r="C1279" s="76"/>
      <c r="D1279" s="42"/>
      <c r="Y1279" s="42"/>
      <c r="Z1279" s="94"/>
      <c r="AB1279" s="1"/>
    </row>
    <row r="1280" spans="3:28" x14ac:dyDescent="0.25">
      <c r="C1280" s="76"/>
      <c r="D1280" s="42"/>
      <c r="Y1280" s="42"/>
      <c r="Z1280" s="94"/>
      <c r="AB1280" s="1"/>
    </row>
    <row r="1281" spans="3:28" x14ac:dyDescent="0.25">
      <c r="C1281" s="76"/>
      <c r="D1281" s="42"/>
      <c r="Y1281" s="42"/>
      <c r="Z1281" s="94"/>
      <c r="AB1281" s="1"/>
    </row>
    <row r="1282" spans="3:28" x14ac:dyDescent="0.25">
      <c r="C1282" s="76"/>
      <c r="D1282" s="42"/>
      <c r="Y1282" s="42"/>
      <c r="Z1282" s="94"/>
      <c r="AB1282" s="1"/>
    </row>
    <row r="1283" spans="3:28" x14ac:dyDescent="0.25">
      <c r="C1283" s="76"/>
      <c r="D1283" s="42"/>
      <c r="Y1283" s="42"/>
      <c r="Z1283" s="94"/>
      <c r="AB1283" s="1"/>
    </row>
    <row r="1284" spans="3:28" x14ac:dyDescent="0.25">
      <c r="C1284" s="76"/>
      <c r="D1284" s="42"/>
      <c r="Y1284" s="42"/>
      <c r="Z1284" s="94"/>
      <c r="AB1284" s="1"/>
    </row>
    <row r="1285" spans="3:28" x14ac:dyDescent="0.25">
      <c r="C1285" s="76"/>
      <c r="D1285" s="42"/>
      <c r="Y1285" s="42"/>
      <c r="Z1285" s="94"/>
      <c r="AB1285" s="1"/>
    </row>
    <row r="1286" spans="3:28" x14ac:dyDescent="0.25">
      <c r="C1286" s="76"/>
      <c r="D1286" s="42"/>
      <c r="Y1286" s="42"/>
      <c r="Z1286" s="94"/>
      <c r="AB1286" s="1"/>
    </row>
    <row r="1287" spans="3:28" x14ac:dyDescent="0.25">
      <c r="C1287" s="76"/>
      <c r="D1287" s="42"/>
      <c r="Y1287" s="42"/>
      <c r="Z1287" s="94"/>
      <c r="AB1287" s="1"/>
    </row>
    <row r="1288" spans="3:28" x14ac:dyDescent="0.25">
      <c r="C1288" s="76"/>
      <c r="D1288" s="42"/>
      <c r="Y1288" s="42"/>
      <c r="Z1288" s="94"/>
      <c r="AB1288" s="1"/>
    </row>
    <row r="1289" spans="3:28" x14ac:dyDescent="0.25">
      <c r="C1289" s="76"/>
      <c r="D1289" s="42"/>
      <c r="Y1289" s="42"/>
      <c r="Z1289" s="94"/>
      <c r="AB1289" s="1"/>
    </row>
    <row r="1290" spans="3:28" x14ac:dyDescent="0.25">
      <c r="C1290" s="76"/>
      <c r="D1290" s="42"/>
      <c r="Y1290" s="42"/>
      <c r="Z1290" s="94"/>
      <c r="AB1290" s="1"/>
    </row>
    <row r="1291" spans="3:28" x14ac:dyDescent="0.25">
      <c r="C1291" s="76"/>
      <c r="D1291" s="42"/>
      <c r="Y1291" s="42"/>
      <c r="Z1291" s="94"/>
      <c r="AB1291" s="1"/>
    </row>
    <row r="1292" spans="3:28" x14ac:dyDescent="0.25">
      <c r="C1292" s="76"/>
      <c r="D1292" s="42"/>
      <c r="Y1292" s="42"/>
      <c r="Z1292" s="94"/>
      <c r="AB1292" s="1"/>
    </row>
    <row r="1293" spans="3:28" x14ac:dyDescent="0.25">
      <c r="C1293" s="76"/>
      <c r="D1293" s="42"/>
      <c r="Y1293" s="42"/>
      <c r="Z1293" s="94"/>
      <c r="AB1293" s="1"/>
    </row>
    <row r="1294" spans="3:28" x14ac:dyDescent="0.25">
      <c r="C1294" s="76"/>
      <c r="D1294" s="42"/>
      <c r="Y1294" s="42"/>
      <c r="Z1294" s="94"/>
      <c r="AB1294" s="1"/>
    </row>
    <row r="1295" spans="3:28" x14ac:dyDescent="0.25">
      <c r="C1295" s="76"/>
      <c r="D1295" s="42"/>
      <c r="Y1295" s="42"/>
      <c r="Z1295" s="94"/>
      <c r="AB1295" s="1"/>
    </row>
    <row r="1296" spans="3:28" x14ac:dyDescent="0.25">
      <c r="C1296" s="76"/>
      <c r="D1296" s="42"/>
      <c r="Y1296" s="42"/>
      <c r="Z1296" s="93"/>
      <c r="AB1296" s="1"/>
    </row>
    <row r="1297" spans="3:28" x14ac:dyDescent="0.25">
      <c r="C1297" s="76"/>
      <c r="D1297" s="42"/>
      <c r="Y1297" s="42"/>
      <c r="Z1297" s="93"/>
      <c r="AB1297" s="1"/>
    </row>
    <row r="1298" spans="3:28" x14ac:dyDescent="0.25">
      <c r="C1298" s="76"/>
      <c r="D1298" s="42"/>
      <c r="Y1298" s="42"/>
      <c r="Z1298" s="92"/>
      <c r="AB1298" s="1"/>
    </row>
    <row r="1299" spans="3:28" x14ac:dyDescent="0.25">
      <c r="C1299" s="76"/>
      <c r="D1299" s="42"/>
      <c r="Y1299" s="42"/>
      <c r="Z1299" s="92"/>
      <c r="AB1299" s="1"/>
    </row>
    <row r="1300" spans="3:28" x14ac:dyDescent="0.25">
      <c r="C1300" s="76"/>
      <c r="D1300" s="42"/>
      <c r="Y1300" s="42"/>
      <c r="Z1300" s="92"/>
      <c r="AB1300" s="1"/>
    </row>
    <row r="1301" spans="3:28" x14ac:dyDescent="0.25">
      <c r="C1301" s="76"/>
      <c r="D1301" s="42"/>
      <c r="Y1301" s="42"/>
      <c r="Z1301" s="92"/>
      <c r="AB1301" s="1"/>
    </row>
    <row r="1302" spans="3:28" x14ac:dyDescent="0.25">
      <c r="C1302" s="76"/>
      <c r="D1302" s="42"/>
      <c r="Y1302" s="42"/>
      <c r="Z1302" s="92"/>
      <c r="AB1302" s="1"/>
    </row>
    <row r="1303" spans="3:28" x14ac:dyDescent="0.25">
      <c r="C1303" s="76"/>
      <c r="D1303" s="42"/>
      <c r="Y1303" s="42"/>
      <c r="Z1303" s="92"/>
      <c r="AB1303" s="1"/>
    </row>
    <row r="1304" spans="3:28" x14ac:dyDescent="0.25">
      <c r="C1304" s="76"/>
      <c r="D1304" s="42"/>
      <c r="Y1304" s="42"/>
      <c r="Z1304" s="92"/>
      <c r="AB1304" s="1"/>
    </row>
    <row r="1305" spans="3:28" x14ac:dyDescent="0.25">
      <c r="C1305" s="76"/>
      <c r="D1305" s="42"/>
      <c r="Y1305" s="42"/>
      <c r="Z1305" s="92"/>
      <c r="AB1305" s="1"/>
    </row>
    <row r="1306" spans="3:28" x14ac:dyDescent="0.25">
      <c r="C1306" s="76"/>
      <c r="D1306" s="42"/>
      <c r="Y1306" s="42"/>
      <c r="Z1306" s="92"/>
      <c r="AB1306" s="1"/>
    </row>
    <row r="1307" spans="3:28" x14ac:dyDescent="0.25">
      <c r="C1307" s="76"/>
      <c r="D1307" s="42"/>
      <c r="Y1307" s="42"/>
      <c r="Z1307" s="92"/>
      <c r="AB1307" s="1"/>
    </row>
    <row r="1308" spans="3:28" x14ac:dyDescent="0.25">
      <c r="C1308" s="76"/>
      <c r="D1308" s="42"/>
      <c r="Y1308" s="42"/>
      <c r="Z1308" s="92"/>
      <c r="AB1308" s="1"/>
    </row>
    <row r="1309" spans="3:28" x14ac:dyDescent="0.25">
      <c r="C1309" s="76"/>
      <c r="D1309" s="42"/>
      <c r="Y1309" s="42"/>
      <c r="Z1309" s="92"/>
      <c r="AB1309" s="1"/>
    </row>
    <row r="1310" spans="3:28" x14ac:dyDescent="0.25">
      <c r="C1310" s="76"/>
      <c r="D1310" s="42"/>
      <c r="Y1310" s="42"/>
      <c r="Z1310" s="92"/>
      <c r="AB1310" s="1"/>
    </row>
    <row r="1311" spans="3:28" x14ac:dyDescent="0.25">
      <c r="C1311" s="76"/>
      <c r="D1311" s="42"/>
      <c r="Y1311" s="42"/>
      <c r="Z1311" s="92"/>
      <c r="AB1311" s="1"/>
    </row>
    <row r="1312" spans="3:28" x14ac:dyDescent="0.25">
      <c r="C1312" s="76"/>
      <c r="D1312" s="42"/>
      <c r="Y1312" s="42"/>
      <c r="Z1312" s="92"/>
      <c r="AB1312" s="1"/>
    </row>
    <row r="1313" spans="3:28" x14ac:dyDescent="0.25">
      <c r="C1313" s="76"/>
      <c r="D1313" s="42"/>
      <c r="Y1313" s="42"/>
      <c r="Z1313" s="92"/>
      <c r="AB1313" s="1"/>
    </row>
    <row r="1314" spans="3:28" x14ac:dyDescent="0.25">
      <c r="C1314" s="76"/>
      <c r="D1314" s="42"/>
      <c r="Y1314" s="42"/>
      <c r="Z1314" s="92"/>
      <c r="AB1314" s="1"/>
    </row>
    <row r="1315" spans="3:28" x14ac:dyDescent="0.25">
      <c r="C1315" s="76"/>
      <c r="D1315" s="42"/>
      <c r="Y1315" s="42"/>
      <c r="Z1315" s="92"/>
      <c r="AB1315" s="1"/>
    </row>
    <row r="1316" spans="3:28" x14ac:dyDescent="0.25">
      <c r="C1316" s="76"/>
      <c r="D1316" s="42"/>
      <c r="Y1316" s="42"/>
      <c r="Z1316" s="92"/>
      <c r="AB1316" s="1"/>
    </row>
    <row r="1317" spans="3:28" x14ac:dyDescent="0.25">
      <c r="C1317" s="76"/>
      <c r="D1317" s="42"/>
      <c r="Y1317" s="42"/>
      <c r="Z1317" s="92"/>
      <c r="AB1317" s="1"/>
    </row>
    <row r="1318" spans="3:28" x14ac:dyDescent="0.25">
      <c r="C1318" s="76"/>
      <c r="D1318" s="42"/>
      <c r="Y1318" s="42"/>
      <c r="Z1318" s="92"/>
      <c r="AB1318" s="1"/>
    </row>
    <row r="1319" spans="3:28" x14ac:dyDescent="0.25">
      <c r="C1319" s="76"/>
      <c r="D1319" s="42"/>
      <c r="Y1319" s="42"/>
      <c r="Z1319" s="92"/>
      <c r="AB1319" s="1"/>
    </row>
    <row r="1320" spans="3:28" x14ac:dyDescent="0.25">
      <c r="C1320" s="76"/>
      <c r="D1320" s="42"/>
      <c r="Y1320" s="42"/>
      <c r="Z1320" s="92"/>
      <c r="AB1320" s="1"/>
    </row>
    <row r="1321" spans="3:28" x14ac:dyDescent="0.25">
      <c r="C1321" s="76"/>
      <c r="D1321" s="42"/>
      <c r="Y1321" s="42"/>
      <c r="Z1321" s="92"/>
      <c r="AB1321" s="1"/>
    </row>
    <row r="1322" spans="3:28" x14ac:dyDescent="0.25">
      <c r="C1322" s="76"/>
      <c r="D1322" s="42"/>
      <c r="Y1322" s="42"/>
      <c r="Z1322" s="92"/>
      <c r="AB1322" s="1"/>
    </row>
    <row r="1323" spans="3:28" x14ac:dyDescent="0.25">
      <c r="C1323" s="76"/>
      <c r="D1323" s="42"/>
      <c r="Y1323" s="42"/>
      <c r="Z1323" s="92"/>
      <c r="AB1323" s="1"/>
    </row>
    <row r="1324" spans="3:28" x14ac:dyDescent="0.25">
      <c r="C1324" s="76"/>
      <c r="D1324" s="42"/>
      <c r="Y1324" s="42"/>
      <c r="Z1324" s="92"/>
      <c r="AB1324" s="1"/>
    </row>
    <row r="1325" spans="3:28" x14ac:dyDescent="0.25">
      <c r="C1325" s="76"/>
      <c r="D1325" s="42"/>
      <c r="Y1325" s="42"/>
      <c r="Z1325" s="92"/>
      <c r="AB1325" s="1"/>
    </row>
    <row r="1326" spans="3:28" x14ac:dyDescent="0.25">
      <c r="C1326" s="76"/>
      <c r="D1326" s="42"/>
      <c r="Y1326" s="42"/>
      <c r="Z1326" s="92"/>
      <c r="AB1326" s="1"/>
    </row>
    <row r="1327" spans="3:28" x14ac:dyDescent="0.25">
      <c r="C1327" s="76"/>
      <c r="D1327" s="42"/>
      <c r="Y1327" s="42"/>
      <c r="Z1327" s="92"/>
      <c r="AB1327" s="1"/>
    </row>
    <row r="1328" spans="3:28" x14ac:dyDescent="0.25">
      <c r="C1328" s="76"/>
      <c r="D1328" s="42"/>
      <c r="Y1328" s="42"/>
      <c r="Z1328" s="92"/>
      <c r="AB1328" s="1"/>
    </row>
    <row r="1329" spans="3:28" x14ac:dyDescent="0.25">
      <c r="C1329" s="76"/>
      <c r="D1329" s="42"/>
      <c r="Y1329" s="42"/>
      <c r="Z1329" s="92"/>
      <c r="AB1329" s="1"/>
    </row>
    <row r="1330" spans="3:28" x14ac:dyDescent="0.25">
      <c r="C1330" s="76"/>
      <c r="D1330" s="42"/>
      <c r="Y1330" s="42"/>
      <c r="Z1330" s="92"/>
      <c r="AB1330" s="1"/>
    </row>
    <row r="1331" spans="3:28" x14ac:dyDescent="0.25">
      <c r="C1331" s="76"/>
      <c r="D1331" s="42"/>
      <c r="Y1331" s="42"/>
      <c r="Z1331" s="92"/>
      <c r="AB1331" s="1"/>
    </row>
    <row r="1332" spans="3:28" x14ac:dyDescent="0.25">
      <c r="C1332" s="76"/>
      <c r="D1332" s="42"/>
      <c r="Y1332" s="42"/>
      <c r="Z1332" s="92"/>
      <c r="AB1332" s="1"/>
    </row>
    <row r="1333" spans="3:28" x14ac:dyDescent="0.25">
      <c r="C1333" s="76"/>
      <c r="D1333" s="42"/>
      <c r="Y1333" s="42"/>
      <c r="Z1333" s="92"/>
      <c r="AB1333" s="1"/>
    </row>
    <row r="1334" spans="3:28" x14ac:dyDescent="0.25">
      <c r="C1334" s="76"/>
      <c r="D1334" s="42"/>
      <c r="Y1334" s="42"/>
      <c r="Z1334" s="92"/>
      <c r="AB1334" s="1"/>
    </row>
    <row r="1335" spans="3:28" x14ac:dyDescent="0.25">
      <c r="C1335" s="76"/>
      <c r="D1335" s="42"/>
      <c r="Y1335" s="42"/>
      <c r="Z1335" s="92"/>
      <c r="AB1335" s="1"/>
    </row>
    <row r="1336" spans="3:28" x14ac:dyDescent="0.25">
      <c r="C1336" s="76"/>
      <c r="D1336" s="42"/>
      <c r="Y1336" s="42"/>
      <c r="Z1336" s="92"/>
      <c r="AB1336" s="1"/>
    </row>
    <row r="1337" spans="3:28" x14ac:dyDescent="0.25">
      <c r="C1337" s="76"/>
      <c r="D1337" s="42"/>
      <c r="Y1337" s="42"/>
      <c r="Z1337" s="92"/>
      <c r="AB1337" s="1"/>
    </row>
    <row r="1338" spans="3:28" x14ac:dyDescent="0.25">
      <c r="C1338" s="76"/>
      <c r="D1338" s="42"/>
      <c r="Y1338" s="42"/>
      <c r="Z1338" s="92"/>
      <c r="AB1338" s="1"/>
    </row>
    <row r="1339" spans="3:28" x14ac:dyDescent="0.25">
      <c r="C1339" s="76"/>
      <c r="D1339" s="42"/>
      <c r="Y1339" s="42"/>
      <c r="Z1339" s="92"/>
      <c r="AB1339" s="1"/>
    </row>
    <row r="1340" spans="3:28" x14ac:dyDescent="0.25">
      <c r="C1340" s="76"/>
      <c r="D1340" s="42"/>
      <c r="Y1340" s="42"/>
      <c r="Z1340" s="92"/>
      <c r="AB1340" s="1"/>
    </row>
    <row r="1341" spans="3:28" x14ac:dyDescent="0.25">
      <c r="C1341" s="76"/>
      <c r="D1341" s="42"/>
      <c r="Y1341" s="42"/>
      <c r="Z1341" s="92"/>
      <c r="AB1341" s="1"/>
    </row>
    <row r="1342" spans="3:28" x14ac:dyDescent="0.25">
      <c r="C1342" s="76"/>
      <c r="D1342" s="42"/>
      <c r="Y1342" s="42"/>
      <c r="Z1342" s="92"/>
      <c r="AB1342" s="1"/>
    </row>
    <row r="1343" spans="3:28" x14ac:dyDescent="0.25">
      <c r="C1343" s="76"/>
      <c r="D1343" s="42"/>
      <c r="Y1343" s="42"/>
      <c r="Z1343" s="92"/>
      <c r="AB1343" s="1"/>
    </row>
    <row r="1344" spans="3:28" x14ac:dyDescent="0.25">
      <c r="C1344" s="76"/>
      <c r="D1344" s="42"/>
      <c r="Y1344" s="42"/>
      <c r="Z1344" s="92"/>
      <c r="AB1344" s="1"/>
    </row>
    <row r="1345" spans="3:28" x14ac:dyDescent="0.25">
      <c r="C1345" s="76"/>
      <c r="D1345" s="42"/>
      <c r="Y1345" s="42"/>
      <c r="Z1345" s="92"/>
      <c r="AB1345" s="1"/>
    </row>
    <row r="1346" spans="3:28" x14ac:dyDescent="0.25">
      <c r="C1346" s="76"/>
      <c r="D1346" s="42"/>
      <c r="Y1346" s="42"/>
      <c r="Z1346" s="92"/>
      <c r="AB1346" s="1"/>
    </row>
    <row r="1347" spans="3:28" x14ac:dyDescent="0.25">
      <c r="C1347" s="76"/>
      <c r="D1347" s="42"/>
      <c r="Y1347" s="42"/>
      <c r="Z1347" s="92"/>
      <c r="AB1347" s="1"/>
    </row>
    <row r="1348" spans="3:28" x14ac:dyDescent="0.25">
      <c r="C1348" s="76"/>
      <c r="D1348" s="42"/>
      <c r="Y1348" s="42"/>
      <c r="Z1348" s="92"/>
      <c r="AB1348" s="1"/>
    </row>
    <row r="1349" spans="3:28" x14ac:dyDescent="0.25">
      <c r="C1349" s="76"/>
      <c r="D1349" s="42"/>
      <c r="Y1349" s="42"/>
      <c r="Z1349" s="92"/>
      <c r="AB1349" s="1"/>
    </row>
    <row r="1350" spans="3:28" x14ac:dyDescent="0.25">
      <c r="C1350" s="76"/>
      <c r="D1350" s="42"/>
      <c r="Y1350" s="42"/>
      <c r="Z1350" s="92"/>
      <c r="AB1350" s="1"/>
    </row>
    <row r="1351" spans="3:28" x14ac:dyDescent="0.25">
      <c r="C1351" s="76"/>
      <c r="D1351" s="42"/>
      <c r="Y1351" s="42"/>
      <c r="Z1351" s="92"/>
      <c r="AB1351" s="1"/>
    </row>
    <row r="1352" spans="3:28" x14ac:dyDescent="0.25">
      <c r="C1352" s="76"/>
      <c r="D1352" s="42"/>
      <c r="Y1352" s="42"/>
      <c r="Z1352" s="92"/>
      <c r="AB1352" s="1"/>
    </row>
    <row r="1353" spans="3:28" x14ac:dyDescent="0.25">
      <c r="C1353" s="76"/>
      <c r="D1353" s="42"/>
      <c r="Y1353" s="42"/>
      <c r="Z1353" s="92"/>
      <c r="AB1353" s="1"/>
    </row>
    <row r="1354" spans="3:28" x14ac:dyDescent="0.25">
      <c r="C1354" s="76"/>
      <c r="D1354" s="42"/>
      <c r="Y1354" s="42"/>
      <c r="Z1354" s="92"/>
      <c r="AB1354" s="1"/>
    </row>
    <row r="1355" spans="3:28" x14ac:dyDescent="0.25">
      <c r="C1355" s="76"/>
      <c r="D1355" s="42"/>
      <c r="Y1355" s="42"/>
      <c r="Z1355" s="92"/>
      <c r="AB1355" s="1"/>
    </row>
    <row r="1356" spans="3:28" x14ac:dyDescent="0.25">
      <c r="C1356" s="76"/>
      <c r="D1356" s="42"/>
      <c r="Y1356" s="42"/>
      <c r="Z1356" s="92"/>
      <c r="AB1356" s="1"/>
    </row>
    <row r="1357" spans="3:28" x14ac:dyDescent="0.25">
      <c r="C1357" s="76"/>
      <c r="D1357" s="42"/>
      <c r="Y1357" s="42"/>
      <c r="Z1357" s="92"/>
      <c r="AB1357" s="1"/>
    </row>
    <row r="1358" spans="3:28" x14ac:dyDescent="0.25">
      <c r="C1358" s="76"/>
      <c r="D1358" s="42"/>
      <c r="Y1358" s="42"/>
      <c r="Z1358" s="92"/>
      <c r="AB1358" s="1"/>
    </row>
    <row r="1359" spans="3:28" x14ac:dyDescent="0.25">
      <c r="C1359" s="76"/>
      <c r="D1359" s="42"/>
      <c r="Y1359" s="42"/>
      <c r="Z1359" s="92"/>
      <c r="AB1359" s="1"/>
    </row>
    <row r="1360" spans="3:28" x14ac:dyDescent="0.25">
      <c r="C1360" s="76"/>
      <c r="D1360" s="42"/>
      <c r="Y1360" s="42"/>
      <c r="Z1360" s="92"/>
      <c r="AB1360" s="1"/>
    </row>
    <row r="1361" spans="3:28" x14ac:dyDescent="0.25">
      <c r="C1361" s="76"/>
      <c r="D1361" s="42"/>
      <c r="Y1361" s="42"/>
      <c r="Z1361" s="92"/>
      <c r="AB1361" s="1"/>
    </row>
    <row r="1362" spans="3:28" x14ac:dyDescent="0.25">
      <c r="C1362" s="76"/>
      <c r="D1362" s="42"/>
      <c r="Y1362" s="42"/>
      <c r="Z1362" s="92"/>
      <c r="AB1362" s="1"/>
    </row>
    <row r="1363" spans="3:28" x14ac:dyDescent="0.25">
      <c r="C1363" s="76"/>
      <c r="D1363" s="42"/>
      <c r="Y1363" s="42"/>
      <c r="Z1363" s="92"/>
      <c r="AB1363" s="1"/>
    </row>
    <row r="1364" spans="3:28" x14ac:dyDescent="0.25">
      <c r="C1364" s="76"/>
      <c r="D1364" s="42"/>
      <c r="Y1364" s="42"/>
      <c r="Z1364" s="92"/>
      <c r="AB1364" s="1"/>
    </row>
    <row r="1365" spans="3:28" x14ac:dyDescent="0.25">
      <c r="C1365" s="76"/>
      <c r="D1365" s="42"/>
      <c r="Y1365" s="42"/>
      <c r="Z1365" s="92"/>
      <c r="AB1365" s="1"/>
    </row>
    <row r="1366" spans="3:28" x14ac:dyDescent="0.25">
      <c r="C1366" s="76"/>
      <c r="D1366" s="42"/>
      <c r="Y1366" s="42"/>
      <c r="Z1366" s="92"/>
      <c r="AB1366" s="1"/>
    </row>
    <row r="1367" spans="3:28" x14ac:dyDescent="0.25">
      <c r="C1367" s="76"/>
      <c r="D1367" s="42"/>
      <c r="Y1367" s="42"/>
      <c r="Z1367" s="92"/>
      <c r="AB1367" s="1"/>
    </row>
    <row r="1368" spans="3:28" x14ac:dyDescent="0.25">
      <c r="C1368" s="76"/>
      <c r="D1368" s="42"/>
      <c r="Y1368" s="42"/>
      <c r="Z1368" s="92"/>
      <c r="AB1368" s="1"/>
    </row>
    <row r="1369" spans="3:28" x14ac:dyDescent="0.25">
      <c r="C1369" s="76"/>
      <c r="D1369" s="42"/>
      <c r="Y1369" s="42"/>
      <c r="Z1369" s="92"/>
      <c r="AB1369" s="1"/>
    </row>
    <row r="1370" spans="3:28" x14ac:dyDescent="0.25">
      <c r="C1370" s="76"/>
      <c r="D1370" s="42"/>
      <c r="Y1370" s="42"/>
      <c r="Z1370" s="92"/>
      <c r="AB1370" s="1"/>
    </row>
    <row r="1371" spans="3:28" x14ac:dyDescent="0.25">
      <c r="C1371" s="76"/>
      <c r="D1371" s="42"/>
      <c r="Y1371" s="42"/>
      <c r="Z1371" s="92"/>
      <c r="AB1371" s="1"/>
    </row>
    <row r="1372" spans="3:28" x14ac:dyDescent="0.25">
      <c r="C1372" s="76"/>
      <c r="D1372" s="42"/>
      <c r="Y1372" s="42"/>
      <c r="Z1372" s="92"/>
      <c r="AB1372" s="1"/>
    </row>
    <row r="1373" spans="3:28" x14ac:dyDescent="0.25">
      <c r="C1373" s="76"/>
      <c r="D1373" s="42"/>
      <c r="Y1373" s="42"/>
      <c r="Z1373" s="92"/>
      <c r="AB1373" s="1"/>
    </row>
    <row r="1374" spans="3:28" x14ac:dyDescent="0.25">
      <c r="C1374" s="76"/>
      <c r="D1374" s="42"/>
      <c r="Y1374" s="42"/>
      <c r="Z1374" s="92"/>
      <c r="AB1374" s="1"/>
    </row>
  </sheetData>
  <sortState ref="A2:AB464">
    <sortCondition ref="E2:E2164"/>
  </sortSt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2222"/>
  <sheetViews>
    <sheetView workbookViewId="0"/>
  </sheetViews>
  <sheetFormatPr defaultRowHeight="15" x14ac:dyDescent="0.25"/>
  <cols>
    <col min="1" max="1" width="25.140625" bestFit="1" customWidth="1"/>
    <col min="2" max="2" width="23" bestFit="1" customWidth="1"/>
    <col min="3" max="3" width="16.28515625" style="76" bestFit="1" customWidth="1"/>
    <col min="4" max="4" width="17.28515625" bestFit="1" customWidth="1"/>
    <col min="5" max="5" width="20.140625" bestFit="1" customWidth="1"/>
    <col min="6" max="6" width="26.85546875" bestFit="1" customWidth="1"/>
    <col min="7" max="7" width="10.85546875" bestFit="1" customWidth="1"/>
    <col min="8" max="8" width="10.7109375" bestFit="1" customWidth="1"/>
    <col min="9" max="9" width="23.7109375" bestFit="1" customWidth="1"/>
    <col min="10" max="10" width="48.5703125" customWidth="1"/>
    <col min="11" max="11" width="68.42578125" customWidth="1"/>
    <col min="12" max="12" width="54.42578125" customWidth="1"/>
    <col min="13" max="14" width="29.85546875" bestFit="1" customWidth="1"/>
    <col min="15" max="15" width="30" bestFit="1" customWidth="1"/>
    <col min="16" max="16" width="15.85546875" bestFit="1" customWidth="1"/>
    <col min="17" max="17" width="27" bestFit="1" customWidth="1"/>
    <col min="18" max="18" width="35.5703125" bestFit="1" customWidth="1"/>
    <col min="19" max="19" width="27" bestFit="1" customWidth="1"/>
    <col min="20" max="20" width="15.85546875" bestFit="1" customWidth="1"/>
    <col min="21" max="21" width="15.42578125" bestFit="1" customWidth="1"/>
    <col min="22" max="22" width="14.7109375" bestFit="1" customWidth="1"/>
    <col min="23" max="23" width="12.42578125" bestFit="1" customWidth="1"/>
    <col min="24" max="24" width="25.140625" bestFit="1" customWidth="1"/>
    <col min="25" max="25" width="17.85546875" bestFit="1" customWidth="1"/>
  </cols>
  <sheetData>
    <row r="1" spans="1:30" x14ac:dyDescent="0.25">
      <c r="A1" s="26" t="s">
        <v>0</v>
      </c>
      <c r="B1" s="26" t="s">
        <v>561</v>
      </c>
      <c r="C1" s="26" t="s">
        <v>2</v>
      </c>
      <c r="D1" s="26" t="s">
        <v>3</v>
      </c>
      <c r="E1" s="26" t="s">
        <v>4</v>
      </c>
      <c r="F1" s="26" t="s">
        <v>5</v>
      </c>
      <c r="G1" s="26" t="s">
        <v>6</v>
      </c>
      <c r="H1" s="26" t="s">
        <v>7</v>
      </c>
      <c r="I1" s="26" t="s">
        <v>8</v>
      </c>
      <c r="J1" s="26" t="s">
        <v>9</v>
      </c>
      <c r="K1" s="26" t="s">
        <v>165</v>
      </c>
      <c r="L1" s="26" t="s">
        <v>166</v>
      </c>
      <c r="M1" s="26" t="s">
        <v>167</v>
      </c>
      <c r="N1" s="26" t="s">
        <v>168</v>
      </c>
      <c r="O1" s="26" t="s">
        <v>173</v>
      </c>
      <c r="P1" s="26" t="s">
        <v>10</v>
      </c>
      <c r="Q1" s="26" t="s">
        <v>11</v>
      </c>
      <c r="R1" s="26" t="s">
        <v>12</v>
      </c>
      <c r="S1" s="26" t="s">
        <v>13</v>
      </c>
      <c r="T1" s="26" t="s">
        <v>14</v>
      </c>
      <c r="U1" s="26" t="s">
        <v>15</v>
      </c>
      <c r="V1" s="26" t="s">
        <v>16</v>
      </c>
      <c r="W1" s="26" t="s">
        <v>254</v>
      </c>
      <c r="X1" s="26" t="s">
        <v>212</v>
      </c>
      <c r="Y1" s="26" t="s">
        <v>110</v>
      </c>
      <c r="Z1" s="1"/>
      <c r="AA1" s="1"/>
      <c r="AB1" s="1"/>
      <c r="AC1" s="1"/>
      <c r="AD1" s="1"/>
    </row>
    <row r="2" spans="1:30" x14ac:dyDescent="0.25">
      <c r="A2" s="1" t="s">
        <v>676</v>
      </c>
      <c r="B2" s="1" t="s">
        <v>562</v>
      </c>
      <c r="C2" s="32" t="s">
        <v>907</v>
      </c>
      <c r="D2" s="25">
        <v>41669.071898148148</v>
      </c>
      <c r="E2" s="25">
        <v>41673.447662037041</v>
      </c>
      <c r="F2" s="1" t="s">
        <v>868</v>
      </c>
      <c r="G2" s="1" t="s">
        <v>90</v>
      </c>
      <c r="H2" s="1" t="s">
        <v>573</v>
      </c>
      <c r="I2" s="1" t="s">
        <v>91</v>
      </c>
      <c r="J2" s="1" t="s">
        <v>892</v>
      </c>
      <c r="K2" s="1" t="s">
        <v>908</v>
      </c>
      <c r="L2" s="1" t="s">
        <v>909</v>
      </c>
      <c r="M2" s="1" t="s">
        <v>793</v>
      </c>
      <c r="N2" s="1" t="s">
        <v>40</v>
      </c>
      <c r="O2" s="1" t="s">
        <v>314</v>
      </c>
      <c r="P2" s="1"/>
      <c r="Q2" s="1" t="s">
        <v>92</v>
      </c>
      <c r="R2" s="1" t="s">
        <v>544</v>
      </c>
      <c r="S2" s="1" t="s">
        <v>545</v>
      </c>
      <c r="T2" s="1"/>
      <c r="U2" s="1"/>
      <c r="V2" s="1" t="s">
        <v>336</v>
      </c>
      <c r="W2" s="1" t="s">
        <v>788</v>
      </c>
      <c r="X2" s="1"/>
      <c r="Y2" s="25">
        <v>42184.096041666664</v>
      </c>
      <c r="Z2" s="1"/>
      <c r="AA2" s="1"/>
      <c r="AB2" s="1"/>
      <c r="AC2" s="1"/>
      <c r="AD2" s="1"/>
    </row>
    <row r="3" spans="1:30" x14ac:dyDescent="0.25">
      <c r="A3" s="1" t="s">
        <v>676</v>
      </c>
      <c r="B3" s="1" t="s">
        <v>562</v>
      </c>
      <c r="C3" s="32" t="s">
        <v>903</v>
      </c>
      <c r="D3" s="25">
        <v>41673.942395833335</v>
      </c>
      <c r="E3" s="25">
        <v>41675.953564814816</v>
      </c>
      <c r="F3" s="1" t="s">
        <v>904</v>
      </c>
      <c r="G3" s="1" t="s">
        <v>90</v>
      </c>
      <c r="H3" s="1" t="s">
        <v>573</v>
      </c>
      <c r="I3" s="1" t="s">
        <v>91</v>
      </c>
      <c r="J3" s="1" t="s">
        <v>892</v>
      </c>
      <c r="K3" s="1" t="s">
        <v>905</v>
      </c>
      <c r="L3" s="1" t="s">
        <v>906</v>
      </c>
      <c r="M3" s="1" t="s">
        <v>793</v>
      </c>
      <c r="N3" s="1" t="s">
        <v>40</v>
      </c>
      <c r="O3" s="1" t="s">
        <v>314</v>
      </c>
      <c r="P3" s="1"/>
      <c r="Q3" s="1" t="s">
        <v>92</v>
      </c>
      <c r="R3" s="1" t="s">
        <v>544</v>
      </c>
      <c r="S3" s="1" t="s">
        <v>545</v>
      </c>
      <c r="T3" s="1"/>
      <c r="U3" s="1"/>
      <c r="V3" s="1" t="s">
        <v>336</v>
      </c>
      <c r="W3" s="1" t="s">
        <v>788</v>
      </c>
      <c r="X3" s="1"/>
      <c r="Y3" s="25">
        <v>42184.096041666664</v>
      </c>
      <c r="Z3" s="1"/>
      <c r="AA3" s="1"/>
      <c r="AB3" s="1"/>
      <c r="AC3" s="1"/>
      <c r="AD3" s="1"/>
    </row>
    <row r="4" spans="1:30" x14ac:dyDescent="0.25">
      <c r="A4" s="1" t="s">
        <v>676</v>
      </c>
      <c r="B4" s="1" t="s">
        <v>562</v>
      </c>
      <c r="C4" s="32" t="s">
        <v>898</v>
      </c>
      <c r="D4" s="25">
        <v>41692.057893518519</v>
      </c>
      <c r="E4" s="25">
        <v>41695.823865740742</v>
      </c>
      <c r="F4" s="1" t="s">
        <v>868</v>
      </c>
      <c r="G4" s="1" t="s">
        <v>90</v>
      </c>
      <c r="H4" s="1" t="s">
        <v>573</v>
      </c>
      <c r="I4" s="1" t="s">
        <v>91</v>
      </c>
      <c r="J4" s="1" t="s">
        <v>899</v>
      </c>
      <c r="K4" s="1" t="s">
        <v>900</v>
      </c>
      <c r="L4" s="1" t="s">
        <v>901</v>
      </c>
      <c r="M4" s="1" t="s">
        <v>793</v>
      </c>
      <c r="N4" s="1" t="s">
        <v>40</v>
      </c>
      <c r="O4" s="1" t="s">
        <v>314</v>
      </c>
      <c r="P4" s="1"/>
      <c r="Q4" s="1" t="s">
        <v>92</v>
      </c>
      <c r="R4" s="1" t="s">
        <v>544</v>
      </c>
      <c r="S4" s="1" t="s">
        <v>545</v>
      </c>
      <c r="T4" s="1"/>
      <c r="U4" s="1"/>
      <c r="V4" s="1" t="s">
        <v>593</v>
      </c>
      <c r="W4" s="1" t="s">
        <v>902</v>
      </c>
      <c r="X4" s="1"/>
      <c r="Y4" s="25">
        <v>42184.096041666664</v>
      </c>
      <c r="Z4" s="1"/>
      <c r="AA4" s="1"/>
      <c r="AB4" s="1"/>
      <c r="AC4" s="1"/>
      <c r="AD4" s="1"/>
    </row>
    <row r="5" spans="1:30" x14ac:dyDescent="0.25">
      <c r="A5" s="1" t="s">
        <v>676</v>
      </c>
      <c r="B5" s="1" t="s">
        <v>562</v>
      </c>
      <c r="C5" s="32" t="s">
        <v>895</v>
      </c>
      <c r="D5" s="25">
        <v>41704.872731481482</v>
      </c>
      <c r="E5" s="25">
        <v>41710.443599537037</v>
      </c>
      <c r="F5" s="1" t="s">
        <v>868</v>
      </c>
      <c r="G5" s="1" t="s">
        <v>90</v>
      </c>
      <c r="H5" s="1" t="s">
        <v>573</v>
      </c>
      <c r="I5" s="1" t="s">
        <v>91</v>
      </c>
      <c r="J5" s="1" t="s">
        <v>546</v>
      </c>
      <c r="K5" s="1" t="s">
        <v>896</v>
      </c>
      <c r="L5" s="1" t="s">
        <v>897</v>
      </c>
      <c r="M5" s="1" t="s">
        <v>793</v>
      </c>
      <c r="N5" s="1" t="s">
        <v>40</v>
      </c>
      <c r="O5" s="1" t="s">
        <v>314</v>
      </c>
      <c r="P5" s="1"/>
      <c r="Q5" s="1" t="s">
        <v>92</v>
      </c>
      <c r="R5" s="1" t="s">
        <v>544</v>
      </c>
      <c r="S5" s="1" t="s">
        <v>545</v>
      </c>
      <c r="T5" s="1"/>
      <c r="U5" s="1"/>
      <c r="V5" s="1" t="s">
        <v>349</v>
      </c>
      <c r="W5" s="1" t="s">
        <v>787</v>
      </c>
      <c r="X5" s="1"/>
      <c r="Y5" s="25">
        <v>42184.096041666664</v>
      </c>
      <c r="Z5" s="1"/>
      <c r="AA5" s="1"/>
      <c r="AB5" s="1"/>
      <c r="AC5" s="1"/>
      <c r="AD5" s="1"/>
    </row>
    <row r="6" spans="1:30" x14ac:dyDescent="0.25">
      <c r="A6" s="1" t="s">
        <v>676</v>
      </c>
      <c r="B6" s="1" t="s">
        <v>562</v>
      </c>
      <c r="C6" s="32" t="s">
        <v>891</v>
      </c>
      <c r="D6" s="25">
        <v>41712.784432870372</v>
      </c>
      <c r="E6" s="25">
        <v>41718.455578703702</v>
      </c>
      <c r="F6" s="1" t="s">
        <v>868</v>
      </c>
      <c r="G6" s="1" t="s">
        <v>90</v>
      </c>
      <c r="H6" s="1" t="s">
        <v>573</v>
      </c>
      <c r="I6" s="1" t="s">
        <v>91</v>
      </c>
      <c r="J6" s="1" t="s">
        <v>892</v>
      </c>
      <c r="K6" s="1" t="s">
        <v>893</v>
      </c>
      <c r="L6" s="1" t="s">
        <v>894</v>
      </c>
      <c r="M6" s="1" t="s">
        <v>793</v>
      </c>
      <c r="N6" s="1" t="s">
        <v>40</v>
      </c>
      <c r="O6" s="1" t="s">
        <v>314</v>
      </c>
      <c r="P6" s="1"/>
      <c r="Q6" s="1" t="s">
        <v>92</v>
      </c>
      <c r="R6" s="1" t="s">
        <v>544</v>
      </c>
      <c r="S6" s="1" t="s">
        <v>545</v>
      </c>
      <c r="T6" s="1"/>
      <c r="U6" s="1"/>
      <c r="V6" s="1" t="s">
        <v>336</v>
      </c>
      <c r="W6" s="1" t="s">
        <v>788</v>
      </c>
      <c r="X6" s="1"/>
      <c r="Y6" s="25">
        <v>42184.096041666664</v>
      </c>
      <c r="Z6" s="1"/>
      <c r="AA6" s="1"/>
      <c r="AB6" s="1"/>
      <c r="AC6" s="1"/>
      <c r="AD6" s="1"/>
    </row>
    <row r="7" spans="1:30" x14ac:dyDescent="0.25">
      <c r="A7" s="1" t="s">
        <v>676</v>
      </c>
      <c r="B7" s="1" t="s">
        <v>562</v>
      </c>
      <c r="C7" s="32" t="s">
        <v>888</v>
      </c>
      <c r="D7" s="25">
        <v>41722.874641203707</v>
      </c>
      <c r="E7" s="25">
        <v>41725.750833333332</v>
      </c>
      <c r="F7" s="1" t="s">
        <v>872</v>
      </c>
      <c r="G7" s="1" t="s">
        <v>90</v>
      </c>
      <c r="H7" s="1" t="s">
        <v>573</v>
      </c>
      <c r="I7" s="1" t="s">
        <v>91</v>
      </c>
      <c r="J7" s="1" t="s">
        <v>546</v>
      </c>
      <c r="K7" s="1" t="s">
        <v>889</v>
      </c>
      <c r="L7" s="1" t="s">
        <v>890</v>
      </c>
      <c r="M7" s="1" t="s">
        <v>793</v>
      </c>
      <c r="N7" s="1" t="s">
        <v>40</v>
      </c>
      <c r="O7" s="1" t="s">
        <v>314</v>
      </c>
      <c r="P7" s="1"/>
      <c r="Q7" s="1" t="s">
        <v>92</v>
      </c>
      <c r="R7" s="1" t="s">
        <v>544</v>
      </c>
      <c r="S7" s="1" t="s">
        <v>545</v>
      </c>
      <c r="T7" s="1"/>
      <c r="U7" s="1"/>
      <c r="V7" s="1" t="s">
        <v>349</v>
      </c>
      <c r="W7" s="1" t="s">
        <v>787</v>
      </c>
      <c r="X7" s="1"/>
      <c r="Y7" s="25">
        <v>42184.096041666664</v>
      </c>
      <c r="Z7" s="1"/>
      <c r="AA7" s="1"/>
      <c r="AB7" s="1"/>
      <c r="AC7" s="1"/>
      <c r="AD7" s="1"/>
    </row>
    <row r="8" spans="1:30" x14ac:dyDescent="0.25">
      <c r="A8" s="1" t="s">
        <v>676</v>
      </c>
      <c r="B8" s="1" t="s">
        <v>562</v>
      </c>
      <c r="C8" s="32" t="s">
        <v>885</v>
      </c>
      <c r="D8" s="25">
        <v>41725.761678240742</v>
      </c>
      <c r="E8" s="25">
        <v>41730.761388888888</v>
      </c>
      <c r="F8" s="1" t="s">
        <v>868</v>
      </c>
      <c r="G8" s="1" t="s">
        <v>90</v>
      </c>
      <c r="H8" s="1" t="s">
        <v>573</v>
      </c>
      <c r="I8" s="1" t="s">
        <v>91</v>
      </c>
      <c r="J8" s="1" t="s">
        <v>546</v>
      </c>
      <c r="K8" s="1" t="s">
        <v>886</v>
      </c>
      <c r="L8" s="1" t="s">
        <v>887</v>
      </c>
      <c r="M8" s="1" t="s">
        <v>793</v>
      </c>
      <c r="N8" s="1" t="s">
        <v>40</v>
      </c>
      <c r="O8" s="1" t="s">
        <v>314</v>
      </c>
      <c r="P8" s="1"/>
      <c r="Q8" s="1" t="s">
        <v>92</v>
      </c>
      <c r="R8" s="1" t="s">
        <v>544</v>
      </c>
      <c r="S8" s="1" t="s">
        <v>545</v>
      </c>
      <c r="T8" s="1"/>
      <c r="U8" s="1"/>
      <c r="V8" s="1" t="s">
        <v>349</v>
      </c>
      <c r="W8" s="1" t="s">
        <v>787</v>
      </c>
      <c r="X8" s="1"/>
      <c r="Y8" s="25">
        <v>42184.096041666664</v>
      </c>
      <c r="Z8" s="1"/>
      <c r="AA8" s="1"/>
      <c r="AB8" s="1"/>
      <c r="AC8" s="1"/>
      <c r="AD8" s="1"/>
    </row>
    <row r="9" spans="1:30" x14ac:dyDescent="0.25">
      <c r="A9" s="1" t="s">
        <v>676</v>
      </c>
      <c r="B9" s="1" t="s">
        <v>562</v>
      </c>
      <c r="C9" s="32" t="s">
        <v>882</v>
      </c>
      <c r="D9" s="25">
        <v>41729.788738425923</v>
      </c>
      <c r="E9" s="25">
        <v>41731.389328703706</v>
      </c>
      <c r="F9" s="1" t="s">
        <v>601</v>
      </c>
      <c r="G9" s="1" t="s">
        <v>90</v>
      </c>
      <c r="H9" s="1" t="s">
        <v>573</v>
      </c>
      <c r="I9" s="1" t="s">
        <v>91</v>
      </c>
      <c r="J9" s="1" t="s">
        <v>546</v>
      </c>
      <c r="K9" s="1" t="s">
        <v>883</v>
      </c>
      <c r="L9" s="1" t="s">
        <v>884</v>
      </c>
      <c r="M9" s="1" t="s">
        <v>793</v>
      </c>
      <c r="N9" s="1" t="s">
        <v>40</v>
      </c>
      <c r="O9" s="1" t="s">
        <v>314</v>
      </c>
      <c r="P9" s="1"/>
      <c r="Q9" s="1" t="s">
        <v>92</v>
      </c>
      <c r="R9" s="1" t="s">
        <v>544</v>
      </c>
      <c r="S9" s="1" t="s">
        <v>545</v>
      </c>
      <c r="T9" s="1"/>
      <c r="U9" s="1"/>
      <c r="V9" s="1" t="s">
        <v>349</v>
      </c>
      <c r="W9" s="1" t="s">
        <v>787</v>
      </c>
      <c r="X9" s="1"/>
      <c r="Y9" s="25">
        <v>42184.096041666664</v>
      </c>
      <c r="Z9" s="1"/>
      <c r="AA9" s="1"/>
      <c r="AB9" s="1"/>
      <c r="AC9" s="1"/>
      <c r="AD9" s="1"/>
    </row>
    <row r="10" spans="1:30" x14ac:dyDescent="0.25">
      <c r="A10" s="1" t="s">
        <v>676</v>
      </c>
      <c r="B10" s="1" t="s">
        <v>562</v>
      </c>
      <c r="C10" s="32" t="s">
        <v>875</v>
      </c>
      <c r="D10" s="25">
        <v>41729.80609953704</v>
      </c>
      <c r="E10" s="25">
        <v>41731.435150462959</v>
      </c>
      <c r="F10" s="1" t="s">
        <v>876</v>
      </c>
      <c r="G10" s="1" t="s">
        <v>90</v>
      </c>
      <c r="H10" s="1" t="s">
        <v>573</v>
      </c>
      <c r="I10" s="1" t="s">
        <v>91</v>
      </c>
      <c r="J10" s="1" t="s">
        <v>546</v>
      </c>
      <c r="K10" s="1" t="s">
        <v>877</v>
      </c>
      <c r="L10" s="1" t="s">
        <v>878</v>
      </c>
      <c r="M10" s="1" t="s">
        <v>793</v>
      </c>
      <c r="N10" s="1" t="s">
        <v>40</v>
      </c>
      <c r="O10" s="1" t="s">
        <v>314</v>
      </c>
      <c r="P10" s="1"/>
      <c r="Q10" s="1" t="s">
        <v>92</v>
      </c>
      <c r="R10" s="1" t="s">
        <v>544</v>
      </c>
      <c r="S10" s="1" t="s">
        <v>545</v>
      </c>
      <c r="T10" s="1"/>
      <c r="U10" s="1"/>
      <c r="V10" s="1" t="s">
        <v>349</v>
      </c>
      <c r="W10" s="1" t="s">
        <v>787</v>
      </c>
      <c r="X10" s="1"/>
      <c r="Y10" s="25">
        <v>42184.096041666664</v>
      </c>
      <c r="Z10" s="1"/>
      <c r="AA10" s="1"/>
      <c r="AB10" s="1"/>
      <c r="AC10" s="1"/>
      <c r="AD10" s="1"/>
    </row>
    <row r="11" spans="1:30" x14ac:dyDescent="0.25">
      <c r="A11" s="1" t="s">
        <v>676</v>
      </c>
      <c r="B11" s="1" t="s">
        <v>562</v>
      </c>
      <c r="C11" s="32" t="s">
        <v>879</v>
      </c>
      <c r="D11" s="25">
        <v>41729.793958333335</v>
      </c>
      <c r="E11" s="25">
        <v>41731.454513888886</v>
      </c>
      <c r="F11" s="1" t="s">
        <v>868</v>
      </c>
      <c r="G11" s="1" t="s">
        <v>90</v>
      </c>
      <c r="H11" s="1" t="s">
        <v>573</v>
      </c>
      <c r="I11" s="1" t="s">
        <v>91</v>
      </c>
      <c r="J11" s="1" t="s">
        <v>546</v>
      </c>
      <c r="K11" s="1" t="s">
        <v>880</v>
      </c>
      <c r="L11" s="1" t="s">
        <v>881</v>
      </c>
      <c r="M11" s="1" t="s">
        <v>793</v>
      </c>
      <c r="N11" s="1" t="s">
        <v>40</v>
      </c>
      <c r="O11" s="1" t="s">
        <v>314</v>
      </c>
      <c r="P11" s="1"/>
      <c r="Q11" s="1" t="s">
        <v>92</v>
      </c>
      <c r="R11" s="1" t="s">
        <v>544</v>
      </c>
      <c r="S11" s="1" t="s">
        <v>545</v>
      </c>
      <c r="T11" s="1"/>
      <c r="U11" s="1"/>
      <c r="V11" s="1" t="s">
        <v>349</v>
      </c>
      <c r="W11" s="1" t="s">
        <v>787</v>
      </c>
      <c r="X11" s="1"/>
      <c r="Y11" s="25">
        <v>42184.096041666664</v>
      </c>
      <c r="Z11" s="1"/>
      <c r="AA11" s="1"/>
      <c r="AB11" s="1"/>
      <c r="AC11" s="1"/>
      <c r="AD11" s="1"/>
    </row>
    <row r="12" spans="1:30" x14ac:dyDescent="0.25">
      <c r="A12" s="1" t="s">
        <v>676</v>
      </c>
      <c r="B12" s="1" t="s">
        <v>562</v>
      </c>
      <c r="C12" s="32" t="s">
        <v>871</v>
      </c>
      <c r="D12" s="25">
        <v>41731.793495370373</v>
      </c>
      <c r="E12" s="25">
        <v>41732.797094907408</v>
      </c>
      <c r="F12" s="1" t="s">
        <v>872</v>
      </c>
      <c r="G12" s="1" t="s">
        <v>90</v>
      </c>
      <c r="H12" s="1" t="s">
        <v>573</v>
      </c>
      <c r="I12" s="1" t="s">
        <v>91</v>
      </c>
      <c r="J12" s="1" t="s">
        <v>546</v>
      </c>
      <c r="K12" s="1" t="s">
        <v>873</v>
      </c>
      <c r="L12" s="1" t="s">
        <v>874</v>
      </c>
      <c r="M12" s="1" t="s">
        <v>793</v>
      </c>
      <c r="N12" s="1" t="s">
        <v>40</v>
      </c>
      <c r="O12" s="1" t="s">
        <v>314</v>
      </c>
      <c r="P12" s="1"/>
      <c r="Q12" s="1" t="s">
        <v>92</v>
      </c>
      <c r="R12" s="1" t="s">
        <v>544</v>
      </c>
      <c r="S12" s="1" t="s">
        <v>545</v>
      </c>
      <c r="T12" s="1"/>
      <c r="U12" s="1"/>
      <c r="V12" s="1" t="s">
        <v>349</v>
      </c>
      <c r="W12" s="1" t="s">
        <v>787</v>
      </c>
      <c r="X12" s="1"/>
      <c r="Y12" s="25">
        <v>42184.096041666664</v>
      </c>
      <c r="Z12" s="1"/>
      <c r="AA12" s="1"/>
      <c r="AB12" s="1"/>
      <c r="AC12" s="1"/>
      <c r="AD12" s="1"/>
    </row>
    <row r="13" spans="1:30" x14ac:dyDescent="0.25">
      <c r="A13" s="1" t="s">
        <v>676</v>
      </c>
      <c r="B13" s="1" t="s">
        <v>562</v>
      </c>
      <c r="C13" s="32" t="s">
        <v>867</v>
      </c>
      <c r="D13" s="25">
        <v>41733.875752314816</v>
      </c>
      <c r="E13" s="25">
        <v>41737.457453703704</v>
      </c>
      <c r="F13" s="1" t="s">
        <v>868</v>
      </c>
      <c r="G13" s="1" t="s">
        <v>90</v>
      </c>
      <c r="H13" s="1" t="s">
        <v>573</v>
      </c>
      <c r="I13" s="1" t="s">
        <v>91</v>
      </c>
      <c r="J13" s="1" t="s">
        <v>546</v>
      </c>
      <c r="K13" s="1" t="s">
        <v>869</v>
      </c>
      <c r="L13" s="1" t="s">
        <v>870</v>
      </c>
      <c r="M13" s="1" t="s">
        <v>793</v>
      </c>
      <c r="N13" s="1" t="s">
        <v>40</v>
      </c>
      <c r="O13" s="1" t="s">
        <v>314</v>
      </c>
      <c r="P13" s="1"/>
      <c r="Q13" s="1" t="s">
        <v>92</v>
      </c>
      <c r="R13" s="1" t="s">
        <v>544</v>
      </c>
      <c r="S13" s="1" t="s">
        <v>545</v>
      </c>
      <c r="T13" s="1"/>
      <c r="U13" s="1"/>
      <c r="V13" s="1" t="s">
        <v>349</v>
      </c>
      <c r="W13" s="1" t="s">
        <v>787</v>
      </c>
      <c r="X13" s="1"/>
      <c r="Y13" s="25">
        <v>42184.096041666664</v>
      </c>
      <c r="Z13" s="1"/>
      <c r="AA13" s="1"/>
      <c r="AB13" s="1"/>
      <c r="AC13" s="1"/>
      <c r="AD13" s="1"/>
    </row>
    <row r="14" spans="1:30" x14ac:dyDescent="0.25">
      <c r="A14" s="1" t="s">
        <v>676</v>
      </c>
      <c r="B14" s="1" t="s">
        <v>562</v>
      </c>
      <c r="C14" s="32" t="s">
        <v>776</v>
      </c>
      <c r="D14" s="25">
        <v>41733.885763888888</v>
      </c>
      <c r="E14" s="25">
        <v>41737.809803240743</v>
      </c>
      <c r="F14" s="1" t="s">
        <v>601</v>
      </c>
      <c r="G14" s="1" t="s">
        <v>90</v>
      </c>
      <c r="H14" s="1" t="s">
        <v>573</v>
      </c>
      <c r="I14" s="1" t="s">
        <v>91</v>
      </c>
      <c r="J14" s="1" t="s">
        <v>546</v>
      </c>
      <c r="K14" s="1" t="s">
        <v>777</v>
      </c>
      <c r="L14" s="1" t="s">
        <v>786</v>
      </c>
      <c r="M14" s="1" t="s">
        <v>793</v>
      </c>
      <c r="N14" s="1" t="s">
        <v>40</v>
      </c>
      <c r="O14" s="1" t="s">
        <v>314</v>
      </c>
      <c r="P14" s="1"/>
      <c r="Q14" s="1" t="s">
        <v>92</v>
      </c>
      <c r="R14" s="1" t="s">
        <v>544</v>
      </c>
      <c r="S14" s="1" t="s">
        <v>545</v>
      </c>
      <c r="T14" s="1"/>
      <c r="U14" s="1"/>
      <c r="V14" s="1" t="s">
        <v>349</v>
      </c>
      <c r="W14" s="1" t="s">
        <v>787</v>
      </c>
      <c r="X14" s="1"/>
      <c r="Y14" s="25">
        <v>42184.096041666664</v>
      </c>
      <c r="Z14" s="1"/>
      <c r="AA14" s="1"/>
      <c r="AB14" s="1"/>
      <c r="AC14" s="1"/>
      <c r="AD14" s="1"/>
    </row>
    <row r="15" spans="1:30" x14ac:dyDescent="0.25">
      <c r="A15" s="1"/>
      <c r="B15" s="1"/>
      <c r="C15" s="32"/>
      <c r="D15" s="25"/>
      <c r="E15" s="25"/>
      <c r="F15" s="1"/>
      <c r="G15" s="1"/>
      <c r="H15" s="1"/>
      <c r="I15" s="1"/>
      <c r="J15" s="1"/>
      <c r="K15" s="1"/>
      <c r="L15" s="1"/>
      <c r="M15" s="1"/>
      <c r="N15" s="1"/>
      <c r="O15" s="1"/>
      <c r="P15" s="1"/>
      <c r="Q15" s="1"/>
      <c r="R15" s="1"/>
      <c r="S15" s="1"/>
      <c r="T15" s="1"/>
      <c r="U15" s="1"/>
      <c r="V15" s="1"/>
      <c r="W15" s="1"/>
      <c r="X15" s="1"/>
      <c r="Y15" s="25"/>
      <c r="Z15" s="1"/>
      <c r="AA15" s="1"/>
      <c r="AB15" s="1"/>
      <c r="AC15" s="1"/>
      <c r="AD15" s="1"/>
    </row>
    <row r="16" spans="1:30" x14ac:dyDescent="0.25">
      <c r="A16" s="1"/>
      <c r="B16" s="1"/>
      <c r="C16" s="32"/>
      <c r="D16" s="25"/>
      <c r="E16" s="25"/>
      <c r="F16" s="1"/>
      <c r="G16" s="1"/>
      <c r="H16" s="1"/>
      <c r="I16" s="1"/>
      <c r="J16" s="1"/>
      <c r="K16" s="1"/>
      <c r="L16" s="1"/>
      <c r="M16" s="1"/>
      <c r="N16" s="1"/>
      <c r="O16" s="1"/>
      <c r="P16" s="1"/>
      <c r="Q16" s="1"/>
      <c r="R16" s="1"/>
      <c r="S16" s="1"/>
      <c r="T16" s="1"/>
      <c r="U16" s="1"/>
      <c r="V16" s="1"/>
      <c r="W16" s="1"/>
      <c r="X16" s="1"/>
      <c r="Y16" s="25"/>
      <c r="Z16" s="1"/>
      <c r="AA16" s="1"/>
      <c r="AB16" s="1"/>
      <c r="AC16" s="1"/>
      <c r="AD16" s="1"/>
    </row>
    <row r="17" spans="1:30" x14ac:dyDescent="0.25">
      <c r="A17" s="1"/>
      <c r="B17" s="1"/>
      <c r="C17" s="32"/>
      <c r="D17" s="25"/>
      <c r="E17" s="25"/>
      <c r="F17" s="1"/>
      <c r="G17" s="1"/>
      <c r="H17" s="1"/>
      <c r="I17" s="1"/>
      <c r="J17" s="1"/>
      <c r="K17" s="1"/>
      <c r="L17" s="1"/>
      <c r="M17" s="1"/>
      <c r="N17" s="1"/>
      <c r="O17" s="1"/>
      <c r="P17" s="1"/>
      <c r="Q17" s="1"/>
      <c r="R17" s="1"/>
      <c r="S17" s="1"/>
      <c r="T17" s="1"/>
      <c r="U17" s="1"/>
      <c r="V17" s="1"/>
      <c r="W17" s="1"/>
      <c r="X17" s="1"/>
      <c r="Y17" s="25"/>
      <c r="Z17" s="1"/>
      <c r="AA17" s="1"/>
      <c r="AB17" s="1"/>
      <c r="AC17" s="1"/>
      <c r="AD17" s="1"/>
    </row>
    <row r="18" spans="1:30" x14ac:dyDescent="0.25">
      <c r="A18" s="1"/>
      <c r="B18" s="1"/>
      <c r="C18" s="32"/>
      <c r="D18" s="25"/>
      <c r="E18" s="25"/>
      <c r="F18" s="1"/>
      <c r="G18" s="1"/>
      <c r="H18" s="1"/>
      <c r="I18" s="1"/>
      <c r="J18" s="1"/>
      <c r="K18" s="1"/>
      <c r="L18" s="1"/>
      <c r="M18" s="1"/>
      <c r="N18" s="1"/>
      <c r="O18" s="1"/>
      <c r="P18" s="1"/>
      <c r="Q18" s="1"/>
      <c r="R18" s="1"/>
      <c r="S18" s="1"/>
      <c r="T18" s="1"/>
      <c r="U18" s="1"/>
      <c r="V18" s="1"/>
      <c r="W18" s="1"/>
      <c r="X18" s="1"/>
      <c r="Y18" s="25"/>
      <c r="Z18" s="1"/>
      <c r="AA18" s="1"/>
      <c r="AB18" s="1"/>
      <c r="AC18" s="1"/>
      <c r="AD18" s="1"/>
    </row>
    <row r="19" spans="1:30" x14ac:dyDescent="0.25">
      <c r="A19" s="1"/>
      <c r="B19" s="1"/>
      <c r="C19" s="32"/>
      <c r="D19" s="25"/>
      <c r="E19" s="25"/>
      <c r="F19" s="1"/>
      <c r="G19" s="1"/>
      <c r="H19" s="1"/>
      <c r="I19" s="1"/>
      <c r="J19" s="1"/>
      <c r="K19" s="1"/>
      <c r="L19" s="1"/>
      <c r="M19" s="1"/>
      <c r="N19" s="1"/>
      <c r="O19" s="1"/>
      <c r="P19" s="1"/>
      <c r="Q19" s="1"/>
      <c r="R19" s="1"/>
      <c r="S19" s="1"/>
      <c r="T19" s="1"/>
      <c r="U19" s="1"/>
      <c r="V19" s="1"/>
      <c r="W19" s="1"/>
      <c r="X19" s="1"/>
      <c r="Y19" s="25"/>
      <c r="Z19" s="1"/>
      <c r="AA19" s="1"/>
      <c r="AB19" s="1"/>
      <c r="AC19" s="1"/>
      <c r="AD19" s="1"/>
    </row>
    <row r="20" spans="1:30" x14ac:dyDescent="0.25">
      <c r="A20" s="1"/>
      <c r="B20" s="1"/>
      <c r="C20" s="32"/>
      <c r="D20" s="25"/>
      <c r="E20" s="25"/>
      <c r="F20" s="1"/>
      <c r="G20" s="1"/>
      <c r="H20" s="1"/>
      <c r="I20" s="1"/>
      <c r="J20" s="1"/>
      <c r="K20" s="1"/>
      <c r="L20" s="1"/>
      <c r="M20" s="1"/>
      <c r="N20" s="1"/>
      <c r="O20" s="1"/>
      <c r="P20" s="1"/>
      <c r="Q20" s="1"/>
      <c r="R20" s="1"/>
      <c r="S20" s="1"/>
      <c r="T20" s="1"/>
      <c r="U20" s="1"/>
      <c r="V20" s="1"/>
      <c r="W20" s="1"/>
      <c r="X20" s="1"/>
      <c r="Y20" s="25"/>
      <c r="Z20" s="1"/>
      <c r="AA20" s="1"/>
      <c r="AB20" s="1"/>
      <c r="AC20" s="1"/>
      <c r="AD20" s="1"/>
    </row>
    <row r="21" spans="1:30" x14ac:dyDescent="0.25">
      <c r="A21" s="1"/>
      <c r="B21" s="1"/>
      <c r="C21" s="32"/>
      <c r="D21" s="25"/>
      <c r="E21" s="25"/>
      <c r="F21" s="1"/>
      <c r="G21" s="1"/>
      <c r="H21" s="1"/>
      <c r="I21" s="1"/>
      <c r="J21" s="1"/>
      <c r="K21" s="1"/>
      <c r="L21" s="1"/>
      <c r="M21" s="1"/>
      <c r="N21" s="1"/>
      <c r="O21" s="1"/>
      <c r="P21" s="1"/>
      <c r="Q21" s="1"/>
      <c r="R21" s="1"/>
      <c r="S21" s="1"/>
      <c r="T21" s="1"/>
      <c r="U21" s="1"/>
      <c r="V21" s="1"/>
      <c r="W21" s="1"/>
      <c r="X21" s="1"/>
      <c r="Y21" s="25"/>
      <c r="Z21" s="1"/>
      <c r="AA21" s="1"/>
      <c r="AB21" s="1"/>
      <c r="AC21" s="1"/>
      <c r="AD21" s="1"/>
    </row>
    <row r="22" spans="1:30" x14ac:dyDescent="0.25">
      <c r="A22" s="1"/>
      <c r="B22" s="1"/>
      <c r="C22" s="32"/>
      <c r="D22" s="25"/>
      <c r="E22" s="25"/>
      <c r="F22" s="1"/>
      <c r="G22" s="1"/>
      <c r="H22" s="1"/>
      <c r="I22" s="1"/>
      <c r="J22" s="1"/>
      <c r="K22" s="1"/>
      <c r="L22" s="1"/>
      <c r="M22" s="1"/>
      <c r="N22" s="1"/>
      <c r="O22" s="1"/>
      <c r="P22" s="1"/>
      <c r="Q22" s="1"/>
      <c r="R22" s="1"/>
      <c r="S22" s="1"/>
      <c r="T22" s="1"/>
      <c r="U22" s="1"/>
      <c r="V22" s="1"/>
      <c r="W22" s="1"/>
      <c r="X22" s="1"/>
      <c r="Y22" s="25"/>
      <c r="Z22" s="1"/>
      <c r="AA22" s="1"/>
      <c r="AB22" s="1"/>
      <c r="AC22" s="1"/>
      <c r="AD22" s="1"/>
    </row>
    <row r="23" spans="1:30" x14ac:dyDescent="0.25">
      <c r="A23" s="1"/>
      <c r="B23" s="1"/>
      <c r="C23" s="32"/>
      <c r="D23" s="25"/>
      <c r="E23" s="25"/>
      <c r="F23" s="1"/>
      <c r="G23" s="1"/>
      <c r="H23" s="1"/>
      <c r="I23" s="1"/>
      <c r="J23" s="1"/>
      <c r="K23" s="1"/>
      <c r="L23" s="1"/>
      <c r="M23" s="1"/>
      <c r="N23" s="1"/>
      <c r="O23" s="1"/>
      <c r="P23" s="1"/>
      <c r="Q23" s="1"/>
      <c r="R23" s="1"/>
      <c r="S23" s="1"/>
      <c r="T23" s="1"/>
      <c r="U23" s="1"/>
      <c r="V23" s="1"/>
      <c r="W23" s="1"/>
      <c r="X23" s="1"/>
      <c r="Y23" s="25"/>
      <c r="Z23" s="1"/>
      <c r="AA23" s="1"/>
      <c r="AB23" s="1"/>
      <c r="AC23" s="1"/>
      <c r="AD23" s="1"/>
    </row>
    <row r="24" spans="1:30" x14ac:dyDescent="0.25">
      <c r="A24" s="1"/>
      <c r="B24" s="1"/>
      <c r="C24" s="32"/>
      <c r="D24" s="25"/>
      <c r="E24" s="25"/>
      <c r="F24" s="1"/>
      <c r="G24" s="1"/>
      <c r="H24" s="1"/>
      <c r="I24" s="1"/>
      <c r="J24" s="1"/>
      <c r="K24" s="1"/>
      <c r="L24" s="1"/>
      <c r="M24" s="1"/>
      <c r="N24" s="1"/>
      <c r="O24" s="1"/>
      <c r="P24" s="1"/>
      <c r="Q24" s="1"/>
      <c r="R24" s="1"/>
      <c r="S24" s="1"/>
      <c r="T24" s="1"/>
      <c r="U24" s="1"/>
      <c r="V24" s="1"/>
      <c r="W24" s="1"/>
      <c r="X24" s="1"/>
      <c r="Y24" s="25"/>
      <c r="Z24" s="1"/>
      <c r="AA24" s="1"/>
      <c r="AB24" s="1"/>
      <c r="AC24" s="1"/>
      <c r="AD24" s="1"/>
    </row>
    <row r="25" spans="1:30" x14ac:dyDescent="0.25">
      <c r="A25" s="1"/>
      <c r="B25" s="1"/>
      <c r="C25" s="32"/>
      <c r="D25" s="25"/>
      <c r="E25" s="25"/>
      <c r="F25" s="1"/>
      <c r="G25" s="1"/>
      <c r="H25" s="1"/>
      <c r="I25" s="1"/>
      <c r="J25" s="1"/>
      <c r="K25" s="1"/>
      <c r="L25" s="1"/>
      <c r="M25" s="1"/>
      <c r="N25" s="1"/>
      <c r="O25" s="1"/>
      <c r="P25" s="1"/>
      <c r="Q25" s="1"/>
      <c r="R25" s="1"/>
      <c r="S25" s="1"/>
      <c r="T25" s="1"/>
      <c r="U25" s="1"/>
      <c r="V25" s="1"/>
      <c r="W25" s="1"/>
      <c r="X25" s="1"/>
      <c r="Y25" s="25"/>
      <c r="Z25" s="1"/>
      <c r="AA25" s="1"/>
      <c r="AB25" s="1"/>
      <c r="AC25" s="1"/>
      <c r="AD25" s="1"/>
    </row>
    <row r="26" spans="1:30" x14ac:dyDescent="0.25">
      <c r="A26" s="1"/>
      <c r="B26" s="1"/>
      <c r="C26" s="32"/>
      <c r="D26" s="25"/>
      <c r="E26" s="25"/>
      <c r="F26" s="1"/>
      <c r="G26" s="1"/>
      <c r="H26" s="1"/>
      <c r="I26" s="1"/>
      <c r="J26" s="1"/>
      <c r="K26" s="1"/>
      <c r="L26" s="1"/>
      <c r="M26" s="1"/>
      <c r="N26" s="1"/>
      <c r="O26" s="1"/>
      <c r="P26" s="1"/>
      <c r="Q26" s="1"/>
      <c r="R26" s="1"/>
      <c r="S26" s="1"/>
      <c r="T26" s="1"/>
      <c r="U26" s="1"/>
      <c r="V26" s="1"/>
      <c r="W26" s="1"/>
      <c r="X26" s="1"/>
      <c r="Y26" s="25"/>
      <c r="Z26" s="1"/>
      <c r="AA26" s="1"/>
      <c r="AB26" s="1"/>
      <c r="AC26" s="1"/>
      <c r="AD26" s="1"/>
    </row>
    <row r="27" spans="1:30" x14ac:dyDescent="0.25">
      <c r="A27" s="1"/>
      <c r="B27" s="1"/>
      <c r="C27" s="32"/>
      <c r="D27" s="25"/>
      <c r="E27" s="25"/>
      <c r="F27" s="1"/>
      <c r="G27" s="1"/>
      <c r="H27" s="1"/>
      <c r="I27" s="1"/>
      <c r="J27" s="1"/>
      <c r="K27" s="1"/>
      <c r="L27" s="1"/>
      <c r="M27" s="1"/>
      <c r="N27" s="1"/>
      <c r="O27" s="1"/>
      <c r="P27" s="1"/>
      <c r="Q27" s="1"/>
      <c r="R27" s="1"/>
      <c r="S27" s="1"/>
      <c r="T27" s="1"/>
      <c r="U27" s="1"/>
      <c r="V27" s="1"/>
      <c r="W27" s="1"/>
      <c r="X27" s="1"/>
      <c r="Y27" s="25"/>
      <c r="Z27" s="1"/>
      <c r="AA27" s="1"/>
      <c r="AB27" s="1"/>
      <c r="AC27" s="1"/>
      <c r="AD27" s="1"/>
    </row>
    <row r="28" spans="1:30" x14ac:dyDescent="0.25">
      <c r="A28" s="1"/>
      <c r="B28" s="1"/>
      <c r="C28" s="32"/>
      <c r="D28" s="25"/>
      <c r="E28" s="25"/>
      <c r="F28" s="1"/>
      <c r="G28" s="1"/>
      <c r="H28" s="1"/>
      <c r="I28" s="1"/>
      <c r="J28" s="1"/>
      <c r="K28" s="1"/>
      <c r="L28" s="1"/>
      <c r="M28" s="1"/>
      <c r="N28" s="1"/>
      <c r="O28" s="1"/>
      <c r="P28" s="1"/>
      <c r="Q28" s="1"/>
      <c r="R28" s="1"/>
      <c r="S28" s="1"/>
      <c r="T28" s="1"/>
      <c r="U28" s="1"/>
      <c r="V28" s="1"/>
      <c r="W28" s="1"/>
      <c r="X28" s="1"/>
      <c r="Y28" s="25"/>
      <c r="Z28" s="1"/>
      <c r="AA28" s="1"/>
      <c r="AB28" s="1"/>
      <c r="AC28" s="1"/>
      <c r="AD28" s="1"/>
    </row>
    <row r="29" spans="1:30" x14ac:dyDescent="0.25">
      <c r="A29" s="1"/>
      <c r="B29" s="1"/>
      <c r="C29" s="32"/>
      <c r="D29" s="25"/>
      <c r="E29" s="25"/>
      <c r="F29" s="1"/>
      <c r="G29" s="1"/>
      <c r="H29" s="1"/>
      <c r="I29" s="1"/>
      <c r="J29" s="1"/>
      <c r="K29" s="1"/>
      <c r="L29" s="1"/>
      <c r="M29" s="1"/>
      <c r="N29" s="1"/>
      <c r="O29" s="1"/>
      <c r="P29" s="1"/>
      <c r="Q29" s="1"/>
      <c r="R29" s="1"/>
      <c r="S29" s="1"/>
      <c r="T29" s="1"/>
      <c r="U29" s="1"/>
      <c r="V29" s="1"/>
      <c r="W29" s="1"/>
      <c r="X29" s="1"/>
      <c r="Y29" s="25"/>
      <c r="Z29" s="1"/>
      <c r="AA29" s="1"/>
      <c r="AB29" s="1"/>
      <c r="AC29" s="1"/>
      <c r="AD29" s="1"/>
    </row>
    <row r="30" spans="1:30" x14ac:dyDescent="0.25">
      <c r="A30" s="1"/>
      <c r="B30" s="1"/>
      <c r="C30" s="32"/>
      <c r="D30" s="25"/>
      <c r="E30" s="25"/>
      <c r="F30" s="1"/>
      <c r="G30" s="1"/>
      <c r="H30" s="1"/>
      <c r="I30" s="1"/>
      <c r="J30" s="1"/>
      <c r="K30" s="1"/>
      <c r="L30" s="1"/>
      <c r="M30" s="1"/>
      <c r="N30" s="1"/>
      <c r="O30" s="1"/>
      <c r="P30" s="1"/>
      <c r="Q30" s="1"/>
      <c r="R30" s="1"/>
      <c r="S30" s="1"/>
      <c r="T30" s="1"/>
      <c r="U30" s="1"/>
      <c r="V30" s="1"/>
      <c r="W30" s="1"/>
      <c r="X30" s="1"/>
      <c r="Y30" s="25"/>
      <c r="Z30" s="1"/>
      <c r="AA30" s="1"/>
      <c r="AB30" s="1"/>
      <c r="AC30" s="1"/>
      <c r="AD30" s="1"/>
    </row>
    <row r="31" spans="1:30" x14ac:dyDescent="0.25">
      <c r="A31" s="1"/>
      <c r="B31" s="1"/>
      <c r="C31" s="32"/>
      <c r="D31" s="25"/>
      <c r="E31" s="25"/>
      <c r="F31" s="1"/>
      <c r="G31" s="1"/>
      <c r="H31" s="1"/>
      <c r="I31" s="1"/>
      <c r="J31" s="1"/>
      <c r="K31" s="1"/>
      <c r="L31" s="1"/>
      <c r="M31" s="1"/>
      <c r="N31" s="1"/>
      <c r="O31" s="1"/>
      <c r="P31" s="1"/>
      <c r="Q31" s="1"/>
      <c r="R31" s="1"/>
      <c r="S31" s="1"/>
      <c r="T31" s="1"/>
      <c r="U31" s="1"/>
      <c r="V31" s="1"/>
      <c r="W31" s="1"/>
      <c r="X31" s="1"/>
      <c r="Y31" s="25"/>
      <c r="Z31" s="1"/>
      <c r="AA31" s="1"/>
      <c r="AB31" s="1"/>
      <c r="AC31" s="1"/>
      <c r="AD31" s="1"/>
    </row>
    <row r="32" spans="1:30" x14ac:dyDescent="0.25">
      <c r="A32" s="1"/>
      <c r="B32" s="1"/>
      <c r="C32" s="32"/>
      <c r="D32" s="25"/>
      <c r="E32" s="25"/>
      <c r="F32" s="1"/>
      <c r="G32" s="1"/>
      <c r="H32" s="1"/>
      <c r="I32" s="1"/>
      <c r="J32" s="1"/>
      <c r="K32" s="1"/>
      <c r="L32" s="1"/>
      <c r="M32" s="1"/>
      <c r="N32" s="1"/>
      <c r="O32" s="1"/>
      <c r="P32" s="1"/>
      <c r="Q32" s="1"/>
      <c r="R32" s="1"/>
      <c r="S32" s="1"/>
      <c r="T32" s="1"/>
      <c r="U32" s="1"/>
      <c r="V32" s="1"/>
      <c r="W32" s="1"/>
      <c r="X32" s="1"/>
      <c r="Y32" s="25"/>
      <c r="Z32" s="1"/>
      <c r="AA32" s="1"/>
      <c r="AB32" s="1"/>
      <c r="AC32" s="1"/>
      <c r="AD32" s="1"/>
    </row>
    <row r="33" spans="1:30" x14ac:dyDescent="0.25">
      <c r="A33" s="1"/>
      <c r="B33" s="1"/>
      <c r="C33" s="32"/>
      <c r="D33" s="25"/>
      <c r="E33" s="25"/>
      <c r="F33" s="1"/>
      <c r="G33" s="1"/>
      <c r="H33" s="1"/>
      <c r="I33" s="1"/>
      <c r="J33" s="1"/>
      <c r="K33" s="1"/>
      <c r="L33" s="1"/>
      <c r="M33" s="1"/>
      <c r="N33" s="1"/>
      <c r="O33" s="1"/>
      <c r="P33" s="1"/>
      <c r="Q33" s="1"/>
      <c r="R33" s="1"/>
      <c r="S33" s="1"/>
      <c r="T33" s="1"/>
      <c r="U33" s="1"/>
      <c r="V33" s="1"/>
      <c r="W33" s="1"/>
      <c r="X33" s="1"/>
      <c r="Y33" s="25"/>
      <c r="Z33" s="1"/>
      <c r="AA33" s="1"/>
      <c r="AB33" s="1"/>
      <c r="AC33" s="1"/>
      <c r="AD33" s="1"/>
    </row>
    <row r="34" spans="1:30" x14ac:dyDescent="0.25">
      <c r="A34" s="1"/>
      <c r="B34" s="1"/>
      <c r="C34" s="32"/>
      <c r="D34" s="25"/>
      <c r="E34" s="25"/>
      <c r="F34" s="1"/>
      <c r="G34" s="1"/>
      <c r="H34" s="1"/>
      <c r="I34" s="1"/>
      <c r="J34" s="1"/>
      <c r="K34" s="1"/>
      <c r="L34" s="1"/>
      <c r="M34" s="1"/>
      <c r="N34" s="1"/>
      <c r="O34" s="1"/>
      <c r="P34" s="1"/>
      <c r="Q34" s="1"/>
      <c r="R34" s="1"/>
      <c r="S34" s="1"/>
      <c r="T34" s="1"/>
      <c r="U34" s="1"/>
      <c r="V34" s="1"/>
      <c r="W34" s="1"/>
      <c r="X34" s="1"/>
      <c r="Y34" s="25"/>
      <c r="Z34" s="1"/>
      <c r="AA34" s="1"/>
      <c r="AB34" s="1"/>
      <c r="AC34" s="1"/>
      <c r="AD34" s="1"/>
    </row>
    <row r="35" spans="1:30" x14ac:dyDescent="0.25">
      <c r="A35" s="1"/>
      <c r="B35" s="1"/>
      <c r="C35" s="32"/>
      <c r="D35" s="25"/>
      <c r="E35" s="25"/>
      <c r="F35" s="1"/>
      <c r="G35" s="1"/>
      <c r="H35" s="1"/>
      <c r="I35" s="1"/>
      <c r="J35" s="1"/>
      <c r="K35" s="1"/>
      <c r="L35" s="1"/>
      <c r="M35" s="1"/>
      <c r="N35" s="1"/>
      <c r="O35" s="1"/>
      <c r="P35" s="1"/>
      <c r="Q35" s="1"/>
      <c r="R35" s="1"/>
      <c r="S35" s="1"/>
      <c r="T35" s="1"/>
      <c r="U35" s="1"/>
      <c r="V35" s="1"/>
      <c r="W35" s="1"/>
      <c r="X35" s="1"/>
      <c r="Y35" s="25"/>
      <c r="Z35" s="1"/>
      <c r="AA35" s="1"/>
      <c r="AB35" s="1"/>
      <c r="AC35" s="1"/>
      <c r="AD35" s="1"/>
    </row>
    <row r="36" spans="1:30" x14ac:dyDescent="0.25">
      <c r="A36" s="1"/>
      <c r="B36" s="1"/>
      <c r="C36" s="32"/>
      <c r="D36" s="25"/>
      <c r="E36" s="25"/>
      <c r="F36" s="1"/>
      <c r="G36" s="1"/>
      <c r="H36" s="1"/>
      <c r="I36" s="1"/>
      <c r="J36" s="1"/>
      <c r="K36" s="1"/>
      <c r="L36" s="1"/>
      <c r="M36" s="1"/>
      <c r="N36" s="1"/>
      <c r="O36" s="1"/>
      <c r="P36" s="1"/>
      <c r="Q36" s="1"/>
      <c r="R36" s="1"/>
      <c r="S36" s="1"/>
      <c r="T36" s="1"/>
      <c r="U36" s="1"/>
      <c r="V36" s="1"/>
      <c r="W36" s="1"/>
      <c r="X36" s="1"/>
      <c r="Y36" s="25"/>
      <c r="Z36" s="1"/>
      <c r="AA36" s="1"/>
      <c r="AB36" s="1"/>
      <c r="AC36" s="1"/>
      <c r="AD36" s="1"/>
    </row>
    <row r="37" spans="1:30" x14ac:dyDescent="0.25">
      <c r="A37" s="1"/>
      <c r="B37" s="1"/>
      <c r="C37" s="32"/>
      <c r="D37" s="25"/>
      <c r="E37" s="25"/>
      <c r="F37" s="1"/>
      <c r="G37" s="1"/>
      <c r="H37" s="1"/>
      <c r="I37" s="1"/>
      <c r="J37" s="1"/>
      <c r="K37" s="1"/>
      <c r="L37" s="1"/>
      <c r="M37" s="1"/>
      <c r="N37" s="1"/>
      <c r="O37" s="1"/>
      <c r="P37" s="1"/>
      <c r="Q37" s="1"/>
      <c r="R37" s="1"/>
      <c r="S37" s="1"/>
      <c r="T37" s="1"/>
      <c r="U37" s="1"/>
      <c r="V37" s="1"/>
      <c r="W37" s="1"/>
      <c r="X37" s="1"/>
      <c r="Y37" s="25"/>
      <c r="Z37" s="1"/>
      <c r="AA37" s="1"/>
      <c r="AB37" s="1"/>
      <c r="AC37" s="1"/>
      <c r="AD37" s="1"/>
    </row>
    <row r="38" spans="1:30" x14ac:dyDescent="0.25">
      <c r="A38" s="1"/>
      <c r="B38" s="1"/>
      <c r="C38" s="32"/>
      <c r="D38" s="25"/>
      <c r="E38" s="25"/>
      <c r="F38" s="1"/>
      <c r="G38" s="1"/>
      <c r="H38" s="1"/>
      <c r="I38" s="1"/>
      <c r="J38" s="1"/>
      <c r="K38" s="1"/>
      <c r="L38" s="1"/>
      <c r="M38" s="1"/>
      <c r="N38" s="1"/>
      <c r="O38" s="1"/>
      <c r="P38" s="1"/>
      <c r="Q38" s="1"/>
      <c r="R38" s="1"/>
      <c r="S38" s="1"/>
      <c r="T38" s="1"/>
      <c r="U38" s="1"/>
      <c r="V38" s="1"/>
      <c r="W38" s="1"/>
      <c r="X38" s="1"/>
      <c r="Y38" s="25"/>
      <c r="Z38" s="1"/>
      <c r="AA38" s="1"/>
      <c r="AB38" s="1"/>
      <c r="AC38" s="1"/>
      <c r="AD38" s="1"/>
    </row>
    <row r="39" spans="1:30" x14ac:dyDescent="0.25">
      <c r="A39" s="1"/>
      <c r="B39" s="1"/>
      <c r="C39" s="32"/>
      <c r="D39" s="25"/>
      <c r="E39" s="25"/>
      <c r="F39" s="1"/>
      <c r="G39" s="1"/>
      <c r="H39" s="1"/>
      <c r="I39" s="1"/>
      <c r="J39" s="1"/>
      <c r="K39" s="1"/>
      <c r="L39" s="1"/>
      <c r="M39" s="1"/>
      <c r="N39" s="1"/>
      <c r="O39" s="1"/>
      <c r="P39" s="1"/>
      <c r="Q39" s="1"/>
      <c r="R39" s="1"/>
      <c r="S39" s="1"/>
      <c r="T39" s="1"/>
      <c r="U39" s="1"/>
      <c r="V39" s="1"/>
      <c r="W39" s="1"/>
      <c r="X39" s="1"/>
      <c r="Y39" s="25"/>
      <c r="Z39" s="1"/>
      <c r="AA39" s="1"/>
      <c r="AB39" s="1"/>
      <c r="AC39" s="1"/>
      <c r="AD39" s="1"/>
    </row>
    <row r="40" spans="1:30" x14ac:dyDescent="0.25">
      <c r="A40" s="1"/>
      <c r="B40" s="1"/>
      <c r="C40" s="32"/>
      <c r="D40" s="25"/>
      <c r="E40" s="25"/>
      <c r="F40" s="1"/>
      <c r="G40" s="1"/>
      <c r="H40" s="1"/>
      <c r="I40" s="1"/>
      <c r="J40" s="1"/>
      <c r="K40" s="1"/>
      <c r="L40" s="1"/>
      <c r="M40" s="1"/>
      <c r="N40" s="1"/>
      <c r="O40" s="1"/>
      <c r="P40" s="1"/>
      <c r="Q40" s="1"/>
      <c r="R40" s="1"/>
      <c r="S40" s="1"/>
      <c r="T40" s="1"/>
      <c r="U40" s="1"/>
      <c r="V40" s="1"/>
      <c r="W40" s="1"/>
      <c r="X40" s="1"/>
      <c r="Y40" s="25"/>
      <c r="Z40" s="1"/>
      <c r="AA40" s="1"/>
      <c r="AB40" s="1"/>
      <c r="AC40" s="1"/>
      <c r="AD40" s="1"/>
    </row>
    <row r="41" spans="1:30" x14ac:dyDescent="0.25">
      <c r="A41" s="1"/>
      <c r="B41" s="1"/>
      <c r="C41" s="32"/>
      <c r="D41" s="25"/>
      <c r="E41" s="25"/>
      <c r="F41" s="1"/>
      <c r="G41" s="1"/>
      <c r="H41" s="1"/>
      <c r="I41" s="1"/>
      <c r="J41" s="1"/>
      <c r="K41" s="1"/>
      <c r="L41" s="1"/>
      <c r="M41" s="1"/>
      <c r="N41" s="1"/>
      <c r="O41" s="1"/>
      <c r="P41" s="1"/>
      <c r="Q41" s="1"/>
      <c r="R41" s="1"/>
      <c r="S41" s="1"/>
      <c r="T41" s="1"/>
      <c r="U41" s="1"/>
      <c r="V41" s="1"/>
      <c r="W41" s="1"/>
      <c r="X41" s="1"/>
      <c r="Y41" s="25"/>
      <c r="Z41" s="1"/>
      <c r="AA41" s="1"/>
      <c r="AB41" s="1"/>
      <c r="AC41" s="1"/>
      <c r="AD41" s="1"/>
    </row>
    <row r="42" spans="1:30" x14ac:dyDescent="0.25">
      <c r="A42" s="1"/>
      <c r="B42" s="1"/>
      <c r="C42" s="32"/>
      <c r="D42" s="25"/>
      <c r="E42" s="25"/>
      <c r="F42" s="1"/>
      <c r="G42" s="1"/>
      <c r="H42" s="1"/>
      <c r="I42" s="1"/>
      <c r="J42" s="1"/>
      <c r="K42" s="28"/>
      <c r="L42" s="1"/>
      <c r="M42" s="1"/>
      <c r="N42" s="1"/>
      <c r="O42" s="1"/>
      <c r="P42" s="1"/>
      <c r="Q42" s="1"/>
      <c r="R42" s="1"/>
      <c r="S42" s="1"/>
      <c r="T42" s="1"/>
      <c r="U42" s="1"/>
      <c r="V42" s="1"/>
      <c r="W42" s="1"/>
      <c r="X42" s="1"/>
      <c r="Y42" s="25"/>
      <c r="Z42" s="1"/>
      <c r="AA42" s="1"/>
      <c r="AB42" s="1"/>
      <c r="AC42" s="1"/>
      <c r="AD42" s="1"/>
    </row>
    <row r="43" spans="1:30" x14ac:dyDescent="0.25">
      <c r="A43" s="1"/>
      <c r="B43" s="1"/>
      <c r="C43" s="32"/>
      <c r="D43" s="25"/>
      <c r="E43" s="25"/>
      <c r="F43" s="1"/>
      <c r="G43" s="1"/>
      <c r="H43" s="1"/>
      <c r="I43" s="1"/>
      <c r="J43" s="1"/>
      <c r="K43" s="28"/>
      <c r="L43" s="1"/>
      <c r="M43" s="1"/>
      <c r="N43" s="1"/>
      <c r="O43" s="1"/>
      <c r="P43" s="1"/>
      <c r="Q43" s="1"/>
      <c r="R43" s="1"/>
      <c r="S43" s="1"/>
      <c r="T43" s="1"/>
      <c r="U43" s="1"/>
      <c r="V43" s="1"/>
      <c r="W43" s="1"/>
      <c r="X43" s="1"/>
      <c r="Y43" s="25"/>
      <c r="Z43" s="1"/>
      <c r="AA43" s="1"/>
      <c r="AB43" s="1"/>
      <c r="AC43" s="1"/>
      <c r="AD43" s="1"/>
    </row>
    <row r="44" spans="1:30" x14ac:dyDescent="0.25">
      <c r="A44" s="1"/>
      <c r="B44" s="1"/>
      <c r="C44" s="32"/>
      <c r="D44" s="25"/>
      <c r="E44" s="25"/>
      <c r="F44" s="1"/>
      <c r="G44" s="1"/>
      <c r="H44" s="1"/>
      <c r="I44" s="1"/>
      <c r="J44" s="1"/>
      <c r="K44" s="1"/>
      <c r="L44" s="28"/>
      <c r="M44" s="1"/>
      <c r="N44" s="1"/>
      <c r="O44" s="1"/>
      <c r="P44" s="1"/>
      <c r="Q44" s="1"/>
      <c r="R44" s="1"/>
      <c r="S44" s="1"/>
      <c r="T44" s="1"/>
      <c r="U44" s="1"/>
      <c r="V44" s="1"/>
      <c r="W44" s="1"/>
      <c r="X44" s="1"/>
      <c r="Y44" s="25"/>
      <c r="Z44" s="1"/>
      <c r="AA44" s="1"/>
      <c r="AB44" s="1"/>
      <c r="AC44" s="1"/>
      <c r="AD44" s="1"/>
    </row>
    <row r="45" spans="1:30" x14ac:dyDescent="0.25">
      <c r="A45" s="1"/>
      <c r="B45" s="1"/>
      <c r="C45" s="32"/>
      <c r="D45" s="25"/>
      <c r="E45" s="25"/>
      <c r="F45" s="1"/>
      <c r="G45" s="1"/>
      <c r="H45" s="1"/>
      <c r="I45" s="1"/>
      <c r="J45" s="1"/>
      <c r="K45" s="1"/>
      <c r="L45" s="28"/>
      <c r="M45" s="1"/>
      <c r="N45" s="1"/>
      <c r="O45" s="1"/>
      <c r="P45" s="1"/>
      <c r="Q45" s="1"/>
      <c r="R45" s="1"/>
      <c r="S45" s="1"/>
      <c r="T45" s="1"/>
      <c r="U45" s="1"/>
      <c r="V45" s="1"/>
      <c r="W45" s="1"/>
      <c r="X45" s="1"/>
      <c r="Y45" s="25"/>
      <c r="Z45" s="1"/>
      <c r="AA45" s="1"/>
      <c r="AB45" s="1"/>
      <c r="AC45" s="1"/>
      <c r="AD45" s="1"/>
    </row>
    <row r="46" spans="1:30" x14ac:dyDescent="0.25">
      <c r="A46" s="1"/>
      <c r="B46" s="1"/>
      <c r="C46" s="32"/>
      <c r="D46" s="25"/>
      <c r="E46" s="25"/>
      <c r="F46" s="1"/>
      <c r="G46" s="1"/>
      <c r="H46" s="1"/>
      <c r="I46" s="1"/>
      <c r="J46" s="1"/>
      <c r="K46" s="28"/>
      <c r="L46" s="28"/>
      <c r="M46" s="1"/>
      <c r="N46" s="1"/>
      <c r="O46" s="1"/>
      <c r="P46" s="1"/>
      <c r="Q46" s="1"/>
      <c r="R46" s="1"/>
      <c r="S46" s="1"/>
      <c r="T46" s="1"/>
      <c r="U46" s="1"/>
      <c r="V46" s="1"/>
      <c r="W46" s="1"/>
      <c r="X46" s="1"/>
      <c r="Y46" s="25"/>
      <c r="Z46" s="1"/>
      <c r="AA46" s="1"/>
      <c r="AB46" s="1"/>
      <c r="AC46" s="1"/>
      <c r="AD46" s="1"/>
    </row>
    <row r="47" spans="1:30" x14ac:dyDescent="0.25">
      <c r="A47" s="1"/>
      <c r="B47" s="1"/>
      <c r="C47" s="32"/>
      <c r="D47" s="25"/>
      <c r="E47" s="25"/>
      <c r="F47" s="1"/>
      <c r="G47" s="1"/>
      <c r="H47" s="1"/>
      <c r="I47" s="1"/>
      <c r="J47" s="1"/>
      <c r="K47" s="28"/>
      <c r="L47" s="28"/>
      <c r="M47" s="1"/>
      <c r="N47" s="1"/>
      <c r="O47" s="1"/>
      <c r="P47" s="1"/>
      <c r="Q47" s="1"/>
      <c r="R47" s="1"/>
      <c r="S47" s="1"/>
      <c r="T47" s="1"/>
      <c r="U47" s="1"/>
      <c r="V47" s="1"/>
      <c r="W47" s="1"/>
      <c r="X47" s="1"/>
      <c r="Y47" s="25"/>
      <c r="Z47" s="1"/>
      <c r="AA47" s="1"/>
      <c r="AB47" s="1"/>
      <c r="AC47" s="1"/>
      <c r="AD47" s="1"/>
    </row>
    <row r="48" spans="1:30" x14ac:dyDescent="0.25">
      <c r="A48" s="1"/>
      <c r="B48" s="1"/>
      <c r="C48" s="32"/>
      <c r="D48" s="25"/>
      <c r="E48" s="25"/>
      <c r="F48" s="1"/>
      <c r="G48" s="1"/>
      <c r="H48" s="1"/>
      <c r="I48" s="1"/>
      <c r="J48" s="1"/>
      <c r="K48" s="28"/>
      <c r="L48" s="1"/>
      <c r="M48" s="1"/>
      <c r="N48" s="1"/>
      <c r="O48" s="1"/>
      <c r="P48" s="1"/>
      <c r="Q48" s="1"/>
      <c r="R48" s="1"/>
      <c r="S48" s="1"/>
      <c r="T48" s="1"/>
      <c r="U48" s="1"/>
      <c r="V48" s="1"/>
      <c r="W48" s="1"/>
      <c r="X48" s="1"/>
      <c r="Y48" s="25"/>
      <c r="Z48" s="1"/>
      <c r="AA48" s="1"/>
      <c r="AB48" s="1"/>
      <c r="AC48" s="1"/>
      <c r="AD48" s="1"/>
    </row>
    <row r="49" spans="1:30" x14ac:dyDescent="0.25">
      <c r="A49" s="1"/>
      <c r="B49" s="1"/>
      <c r="C49" s="32"/>
      <c r="D49" s="25"/>
      <c r="E49" s="25"/>
      <c r="F49" s="1"/>
      <c r="G49" s="1"/>
      <c r="H49" s="1"/>
      <c r="I49" s="1"/>
      <c r="J49" s="1"/>
      <c r="K49" s="28"/>
      <c r="L49" s="1"/>
      <c r="M49" s="1"/>
      <c r="N49" s="1"/>
      <c r="O49" s="1"/>
      <c r="P49" s="1"/>
      <c r="Q49" s="1"/>
      <c r="R49" s="1"/>
      <c r="S49" s="1"/>
      <c r="T49" s="1"/>
      <c r="U49" s="1"/>
      <c r="V49" s="1"/>
      <c r="W49" s="1"/>
      <c r="X49" s="1"/>
      <c r="Y49" s="25"/>
      <c r="Z49" s="1"/>
      <c r="AA49" s="1"/>
      <c r="AB49" s="1"/>
      <c r="AC49" s="1"/>
      <c r="AD49" s="1"/>
    </row>
    <row r="50" spans="1:30" x14ac:dyDescent="0.25">
      <c r="A50" s="1"/>
      <c r="B50" s="1"/>
      <c r="C50" s="32"/>
      <c r="D50" s="25"/>
      <c r="E50" s="25"/>
      <c r="F50" s="1"/>
      <c r="G50" s="1"/>
      <c r="H50" s="1"/>
      <c r="I50" s="1"/>
      <c r="J50" s="1"/>
      <c r="K50" s="28"/>
      <c r="L50" s="28"/>
      <c r="M50" s="1"/>
      <c r="N50" s="1"/>
      <c r="O50" s="1"/>
      <c r="P50" s="1"/>
      <c r="Q50" s="1"/>
      <c r="R50" s="1"/>
      <c r="S50" s="1"/>
      <c r="T50" s="1"/>
      <c r="U50" s="1"/>
      <c r="V50" s="1"/>
      <c r="W50" s="1"/>
      <c r="X50" s="1"/>
      <c r="Y50" s="25"/>
      <c r="Z50" s="1"/>
      <c r="AA50" s="1"/>
      <c r="AB50" s="1"/>
      <c r="AC50" s="1"/>
      <c r="AD50" s="1"/>
    </row>
    <row r="51" spans="1:30" x14ac:dyDescent="0.25">
      <c r="A51" s="1"/>
      <c r="B51" s="1"/>
      <c r="C51" s="32"/>
      <c r="D51" s="25"/>
      <c r="E51" s="25"/>
      <c r="F51" s="1"/>
      <c r="G51" s="1"/>
      <c r="H51" s="1"/>
      <c r="I51" s="1"/>
      <c r="J51" s="1"/>
      <c r="K51" s="28"/>
      <c r="L51" s="28"/>
      <c r="M51" s="1"/>
      <c r="N51" s="1"/>
      <c r="O51" s="1"/>
      <c r="P51" s="1"/>
      <c r="Q51" s="1"/>
      <c r="R51" s="1"/>
      <c r="S51" s="1"/>
      <c r="T51" s="1"/>
      <c r="U51" s="1"/>
      <c r="V51" s="1"/>
      <c r="W51" s="1"/>
      <c r="X51" s="1"/>
      <c r="Y51" s="25"/>
      <c r="Z51" s="1"/>
      <c r="AA51" s="1"/>
      <c r="AB51" s="1"/>
      <c r="AC51" s="1"/>
      <c r="AD51" s="1"/>
    </row>
    <row r="52" spans="1:30" x14ac:dyDescent="0.25">
      <c r="A52" s="1"/>
      <c r="B52" s="1"/>
      <c r="C52" s="32"/>
      <c r="D52" s="25"/>
      <c r="E52" s="25"/>
      <c r="F52" s="1"/>
      <c r="G52" s="1"/>
      <c r="H52" s="1"/>
      <c r="I52" s="1"/>
      <c r="J52" s="1"/>
      <c r="K52" s="1"/>
      <c r="L52" s="28"/>
      <c r="M52" s="1"/>
      <c r="N52" s="1"/>
      <c r="O52" s="1"/>
      <c r="P52" s="1"/>
      <c r="Q52" s="1"/>
      <c r="R52" s="1"/>
      <c r="S52" s="1"/>
      <c r="T52" s="1"/>
      <c r="U52" s="1"/>
      <c r="V52" s="1"/>
      <c r="W52" s="1"/>
      <c r="X52" s="1"/>
      <c r="Y52" s="25"/>
      <c r="Z52" s="1"/>
      <c r="AA52" s="1"/>
      <c r="AB52" s="1"/>
      <c r="AC52" s="1"/>
      <c r="AD52" s="1"/>
    </row>
    <row r="53" spans="1:30" x14ac:dyDescent="0.25">
      <c r="A53" s="1"/>
      <c r="B53" s="1"/>
      <c r="C53" s="32"/>
      <c r="D53" s="25"/>
      <c r="E53" s="25"/>
      <c r="F53" s="1"/>
      <c r="G53" s="1"/>
      <c r="H53" s="1"/>
      <c r="I53" s="1"/>
      <c r="J53" s="1"/>
      <c r="K53" s="1"/>
      <c r="L53" s="28"/>
      <c r="M53" s="1"/>
      <c r="N53" s="1"/>
      <c r="O53" s="1"/>
      <c r="P53" s="1"/>
      <c r="Q53" s="1"/>
      <c r="R53" s="1"/>
      <c r="S53" s="1"/>
      <c r="T53" s="1"/>
      <c r="U53" s="1"/>
      <c r="V53" s="1"/>
      <c r="W53" s="1"/>
      <c r="X53" s="1"/>
      <c r="Y53" s="25"/>
      <c r="Z53" s="1"/>
      <c r="AA53" s="1"/>
      <c r="AB53" s="1"/>
      <c r="AC53" s="1"/>
      <c r="AD53" s="1"/>
    </row>
    <row r="54" spans="1:30" x14ac:dyDescent="0.25">
      <c r="A54" s="1"/>
      <c r="B54" s="1"/>
      <c r="C54" s="32"/>
      <c r="D54" s="25"/>
      <c r="E54" s="25"/>
      <c r="F54" s="1"/>
      <c r="G54" s="1"/>
      <c r="H54" s="1"/>
      <c r="I54" s="1"/>
      <c r="J54" s="1"/>
      <c r="K54" s="28"/>
      <c r="L54" s="28"/>
      <c r="M54" s="1"/>
      <c r="N54" s="1"/>
      <c r="O54" s="1"/>
      <c r="P54" s="1"/>
      <c r="Q54" s="1"/>
      <c r="R54" s="1"/>
      <c r="S54" s="1"/>
      <c r="T54" s="1"/>
      <c r="U54" s="1"/>
      <c r="V54" s="1"/>
      <c r="W54" s="1"/>
      <c r="X54" s="1"/>
      <c r="Y54" s="25"/>
      <c r="Z54" s="1"/>
      <c r="AA54" s="1"/>
      <c r="AB54" s="1"/>
      <c r="AC54" s="1"/>
      <c r="AD54" s="1"/>
    </row>
    <row r="55" spans="1:30" x14ac:dyDescent="0.25">
      <c r="A55" s="1"/>
      <c r="B55" s="1"/>
      <c r="C55" s="32"/>
      <c r="D55" s="25"/>
      <c r="E55" s="25"/>
      <c r="F55" s="1"/>
      <c r="G55" s="1"/>
      <c r="H55" s="1"/>
      <c r="I55" s="1"/>
      <c r="J55" s="1"/>
      <c r="K55" s="28"/>
      <c r="L55" s="28"/>
      <c r="M55" s="1"/>
      <c r="N55" s="1"/>
      <c r="O55" s="1"/>
      <c r="P55" s="1"/>
      <c r="Q55" s="1"/>
      <c r="R55" s="1"/>
      <c r="S55" s="1"/>
      <c r="T55" s="1"/>
      <c r="U55" s="1"/>
      <c r="V55" s="1"/>
      <c r="W55" s="1"/>
      <c r="X55" s="1"/>
      <c r="Y55" s="25"/>
      <c r="Z55" s="1"/>
      <c r="AA55" s="1"/>
      <c r="AB55" s="1"/>
      <c r="AC55" s="1"/>
      <c r="AD55" s="1"/>
    </row>
    <row r="56" spans="1:30" x14ac:dyDescent="0.25">
      <c r="A56" s="1"/>
      <c r="B56" s="1"/>
      <c r="C56" s="32"/>
      <c r="D56" s="25"/>
      <c r="E56" s="25"/>
      <c r="F56" s="1"/>
      <c r="G56" s="1"/>
      <c r="H56" s="1"/>
      <c r="I56" s="1"/>
      <c r="J56" s="1"/>
      <c r="K56" s="28"/>
      <c r="L56" s="1"/>
      <c r="M56" s="1"/>
      <c r="N56" s="1"/>
      <c r="O56" s="1"/>
      <c r="P56" s="1"/>
      <c r="Q56" s="1"/>
      <c r="R56" s="1"/>
      <c r="S56" s="1"/>
      <c r="T56" s="1"/>
      <c r="U56" s="1"/>
      <c r="V56" s="1"/>
      <c r="W56" s="1"/>
      <c r="X56" s="1"/>
      <c r="Y56" s="25"/>
      <c r="Z56" s="1"/>
      <c r="AA56" s="1"/>
      <c r="AB56" s="1"/>
      <c r="AC56" s="1"/>
      <c r="AD56" s="1"/>
    </row>
    <row r="57" spans="1:30" x14ac:dyDescent="0.25">
      <c r="A57" s="1"/>
      <c r="B57" s="1"/>
      <c r="C57" s="32"/>
      <c r="D57" s="25"/>
      <c r="E57" s="25"/>
      <c r="F57" s="1"/>
      <c r="G57" s="1"/>
      <c r="H57" s="1"/>
      <c r="I57" s="1"/>
      <c r="J57" s="1"/>
      <c r="K57" s="28"/>
      <c r="L57" s="1"/>
      <c r="M57" s="1"/>
      <c r="N57" s="1"/>
      <c r="O57" s="1"/>
      <c r="P57" s="1"/>
      <c r="Q57" s="1"/>
      <c r="R57" s="1"/>
      <c r="S57" s="1"/>
      <c r="T57" s="1"/>
      <c r="U57" s="1"/>
      <c r="V57" s="1"/>
      <c r="W57" s="1"/>
      <c r="X57" s="1"/>
      <c r="Y57" s="25"/>
      <c r="Z57" s="1"/>
      <c r="AA57" s="1"/>
      <c r="AB57" s="1"/>
      <c r="AC57" s="1"/>
      <c r="AD57" s="1"/>
    </row>
    <row r="58" spans="1:30" x14ac:dyDescent="0.25">
      <c r="A58" s="1"/>
      <c r="B58" s="1"/>
      <c r="C58" s="32"/>
      <c r="D58" s="25"/>
      <c r="E58" s="25"/>
      <c r="F58" s="1"/>
      <c r="G58" s="1"/>
      <c r="H58" s="1"/>
      <c r="I58" s="1"/>
      <c r="J58" s="1"/>
      <c r="K58" s="28"/>
      <c r="L58" s="28"/>
      <c r="M58" s="1"/>
      <c r="N58" s="1"/>
      <c r="O58" s="1"/>
      <c r="P58" s="1"/>
      <c r="Q58" s="1"/>
      <c r="R58" s="1"/>
      <c r="S58" s="1"/>
      <c r="T58" s="1"/>
      <c r="U58" s="1"/>
      <c r="V58" s="1"/>
      <c r="W58" s="1"/>
      <c r="X58" s="1"/>
      <c r="Y58" s="25"/>
      <c r="Z58" s="1"/>
      <c r="AA58" s="1"/>
      <c r="AB58" s="1"/>
      <c r="AC58" s="1"/>
      <c r="AD58" s="1"/>
    </row>
    <row r="59" spans="1:30" x14ac:dyDescent="0.25">
      <c r="A59" s="1"/>
      <c r="B59" s="1"/>
      <c r="C59" s="32"/>
      <c r="D59" s="25"/>
      <c r="E59" s="25"/>
      <c r="F59" s="1"/>
      <c r="G59" s="1"/>
      <c r="H59" s="1"/>
      <c r="I59" s="1"/>
      <c r="J59" s="1"/>
      <c r="K59" s="28"/>
      <c r="L59" s="28"/>
      <c r="M59" s="1"/>
      <c r="N59" s="1"/>
      <c r="O59" s="1"/>
      <c r="P59" s="1"/>
      <c r="Q59" s="1"/>
      <c r="R59" s="1"/>
      <c r="S59" s="1"/>
      <c r="T59" s="1"/>
      <c r="U59" s="1"/>
      <c r="V59" s="1"/>
      <c r="W59" s="1"/>
      <c r="X59" s="1"/>
      <c r="Y59" s="25"/>
      <c r="Z59" s="1"/>
      <c r="AA59" s="1"/>
      <c r="AB59" s="1"/>
      <c r="AC59" s="1"/>
      <c r="AD59" s="1"/>
    </row>
    <row r="60" spans="1:30" x14ac:dyDescent="0.25">
      <c r="A60" s="1"/>
      <c r="B60" s="1"/>
      <c r="C60" s="32"/>
      <c r="D60" s="25"/>
      <c r="E60" s="25"/>
      <c r="F60" s="1"/>
      <c r="G60" s="1"/>
      <c r="H60" s="1"/>
      <c r="I60" s="1"/>
      <c r="J60" s="1"/>
      <c r="K60" s="1"/>
      <c r="L60" s="28"/>
      <c r="M60" s="1"/>
      <c r="N60" s="1"/>
      <c r="O60" s="1"/>
      <c r="P60" s="1"/>
      <c r="Q60" s="1"/>
      <c r="R60" s="1"/>
      <c r="S60" s="1"/>
      <c r="T60" s="1"/>
      <c r="U60" s="1"/>
      <c r="V60" s="1"/>
      <c r="W60" s="1"/>
      <c r="X60" s="1"/>
      <c r="Y60" s="25"/>
      <c r="Z60" s="1"/>
      <c r="AA60" s="1"/>
      <c r="AB60" s="1"/>
      <c r="AC60" s="1"/>
      <c r="AD60" s="1"/>
    </row>
    <row r="61" spans="1:30" x14ac:dyDescent="0.25">
      <c r="A61" s="1"/>
      <c r="B61" s="1"/>
      <c r="C61" s="32"/>
      <c r="D61" s="25"/>
      <c r="E61" s="25"/>
      <c r="F61" s="1"/>
      <c r="G61" s="1"/>
      <c r="H61" s="1"/>
      <c r="I61" s="1"/>
      <c r="J61" s="1"/>
      <c r="K61" s="1"/>
      <c r="L61" s="28"/>
      <c r="M61" s="1"/>
      <c r="N61" s="1"/>
      <c r="O61" s="1"/>
      <c r="P61" s="1"/>
      <c r="Q61" s="1"/>
      <c r="R61" s="1"/>
      <c r="S61" s="1"/>
      <c r="T61" s="1"/>
      <c r="U61" s="1"/>
      <c r="V61" s="1"/>
      <c r="W61" s="1"/>
      <c r="X61" s="1"/>
      <c r="Y61" s="25"/>
      <c r="Z61" s="1"/>
      <c r="AA61" s="1"/>
      <c r="AB61" s="1"/>
      <c r="AC61" s="1"/>
      <c r="AD61" s="1"/>
    </row>
    <row r="62" spans="1:30" x14ac:dyDescent="0.25">
      <c r="A62" s="1"/>
      <c r="B62" s="1"/>
      <c r="C62" s="32"/>
      <c r="D62" s="25"/>
      <c r="E62" s="25"/>
      <c r="F62" s="1"/>
      <c r="G62" s="1"/>
      <c r="H62" s="1"/>
      <c r="I62" s="1"/>
      <c r="J62" s="1"/>
      <c r="K62" s="1"/>
      <c r="L62" s="28"/>
      <c r="M62" s="1"/>
      <c r="N62" s="1"/>
      <c r="O62" s="1"/>
      <c r="P62" s="1"/>
      <c r="Q62" s="1"/>
      <c r="R62" s="1"/>
      <c r="S62" s="1"/>
      <c r="T62" s="1"/>
      <c r="U62" s="1"/>
      <c r="V62" s="1"/>
      <c r="W62" s="1"/>
      <c r="X62" s="1"/>
      <c r="Y62" s="25"/>
      <c r="Z62" s="1"/>
      <c r="AA62" s="1"/>
      <c r="AB62" s="1"/>
      <c r="AC62" s="1"/>
      <c r="AD62" s="1"/>
    </row>
    <row r="63" spans="1:30" x14ac:dyDescent="0.25">
      <c r="A63" s="1"/>
      <c r="B63" s="1"/>
      <c r="C63" s="32"/>
      <c r="D63" s="25"/>
      <c r="E63" s="25"/>
      <c r="F63" s="1"/>
      <c r="G63" s="1"/>
      <c r="H63" s="1"/>
      <c r="I63" s="1"/>
      <c r="J63" s="1"/>
      <c r="K63" s="1"/>
      <c r="L63" s="28"/>
      <c r="M63" s="1"/>
      <c r="N63" s="1"/>
      <c r="O63" s="1"/>
      <c r="P63" s="1"/>
      <c r="Q63" s="1"/>
      <c r="R63" s="1"/>
      <c r="S63" s="1"/>
      <c r="T63" s="1"/>
      <c r="U63" s="1"/>
      <c r="V63" s="1"/>
      <c r="W63" s="1"/>
      <c r="X63" s="1"/>
      <c r="Y63" s="25"/>
      <c r="Z63" s="1"/>
      <c r="AA63" s="1"/>
      <c r="AB63" s="1"/>
      <c r="AC63" s="1"/>
      <c r="AD63" s="1"/>
    </row>
    <row r="64" spans="1:30" x14ac:dyDescent="0.25">
      <c r="A64" s="1"/>
      <c r="B64" s="1"/>
      <c r="C64" s="32"/>
      <c r="D64" s="25"/>
      <c r="E64" s="25"/>
      <c r="F64" s="1"/>
      <c r="G64" s="1"/>
      <c r="H64" s="1"/>
      <c r="I64" s="1"/>
      <c r="J64" s="1"/>
      <c r="K64" s="28"/>
      <c r="L64" s="1"/>
      <c r="M64" s="1"/>
      <c r="N64" s="1"/>
      <c r="O64" s="1"/>
      <c r="P64" s="1"/>
      <c r="Q64" s="1"/>
      <c r="R64" s="1"/>
      <c r="S64" s="1"/>
      <c r="T64" s="1"/>
      <c r="U64" s="1"/>
      <c r="V64" s="1"/>
      <c r="W64" s="1"/>
      <c r="X64" s="1"/>
      <c r="Y64" s="25"/>
      <c r="Z64" s="1"/>
      <c r="AA64" s="1"/>
      <c r="AB64" s="1"/>
      <c r="AC64" s="1"/>
      <c r="AD64" s="1"/>
    </row>
    <row r="65" spans="1:30" x14ac:dyDescent="0.25">
      <c r="A65" s="1"/>
      <c r="B65" s="1"/>
      <c r="C65" s="32"/>
      <c r="D65" s="25"/>
      <c r="E65" s="25"/>
      <c r="F65" s="1"/>
      <c r="G65" s="1"/>
      <c r="H65" s="1"/>
      <c r="I65" s="1"/>
      <c r="J65" s="1"/>
      <c r="K65" s="28"/>
      <c r="L65" s="1"/>
      <c r="M65" s="1"/>
      <c r="N65" s="1"/>
      <c r="O65" s="1"/>
      <c r="P65" s="1"/>
      <c r="Q65" s="1"/>
      <c r="R65" s="1"/>
      <c r="S65" s="1"/>
      <c r="T65" s="1"/>
      <c r="U65" s="1"/>
      <c r="V65" s="1"/>
      <c r="W65" s="1"/>
      <c r="X65" s="1"/>
      <c r="Y65" s="25"/>
      <c r="Z65" s="1"/>
      <c r="AA65" s="1"/>
      <c r="AB65" s="1"/>
      <c r="AC65" s="1"/>
      <c r="AD65" s="1"/>
    </row>
    <row r="66" spans="1:30" x14ac:dyDescent="0.25">
      <c r="A66" s="1"/>
      <c r="B66" s="1"/>
      <c r="C66" s="32"/>
      <c r="D66" s="25"/>
      <c r="E66" s="25"/>
      <c r="F66" s="1"/>
      <c r="G66" s="1"/>
      <c r="H66" s="1"/>
      <c r="I66" s="1"/>
      <c r="J66" s="1"/>
      <c r="K66" s="28"/>
      <c r="L66" s="28"/>
      <c r="M66" s="1"/>
      <c r="N66" s="1"/>
      <c r="O66" s="1"/>
      <c r="P66" s="1"/>
      <c r="Q66" s="1"/>
      <c r="R66" s="1"/>
      <c r="S66" s="1"/>
      <c r="T66" s="1"/>
      <c r="U66" s="1"/>
      <c r="V66" s="1"/>
      <c r="W66" s="1"/>
      <c r="X66" s="1"/>
      <c r="Y66" s="25"/>
      <c r="Z66" s="1"/>
      <c r="AA66" s="1"/>
      <c r="AB66" s="1"/>
      <c r="AC66" s="1"/>
      <c r="AD66" s="1"/>
    </row>
    <row r="67" spans="1:30" x14ac:dyDescent="0.25">
      <c r="A67" s="1"/>
      <c r="B67" s="1"/>
      <c r="C67" s="32"/>
      <c r="D67" s="25"/>
      <c r="E67" s="25"/>
      <c r="F67" s="1"/>
      <c r="G67" s="1"/>
      <c r="H67" s="1"/>
      <c r="I67" s="1"/>
      <c r="J67" s="1"/>
      <c r="K67" s="28"/>
      <c r="L67" s="28"/>
      <c r="M67" s="1"/>
      <c r="N67" s="1"/>
      <c r="O67" s="1"/>
      <c r="P67" s="1"/>
      <c r="Q67" s="1"/>
      <c r="R67" s="1"/>
      <c r="S67" s="1"/>
      <c r="T67" s="1"/>
      <c r="U67" s="1"/>
      <c r="V67" s="1"/>
      <c r="W67" s="1"/>
      <c r="X67" s="1"/>
      <c r="Y67" s="25"/>
      <c r="Z67" s="1"/>
      <c r="AA67" s="1"/>
      <c r="AB67" s="1"/>
      <c r="AC67" s="1"/>
      <c r="AD67" s="1"/>
    </row>
    <row r="68" spans="1:30" x14ac:dyDescent="0.25">
      <c r="A68" s="1"/>
      <c r="B68" s="1"/>
      <c r="C68" s="32"/>
      <c r="D68" s="25"/>
      <c r="E68" s="25"/>
      <c r="F68" s="1"/>
      <c r="G68" s="1"/>
      <c r="H68" s="1"/>
      <c r="I68" s="1"/>
      <c r="J68" s="1"/>
      <c r="K68" s="1"/>
      <c r="L68" s="1"/>
      <c r="M68" s="1"/>
      <c r="N68" s="1"/>
      <c r="O68" s="1"/>
      <c r="P68" s="1"/>
      <c r="Q68" s="1"/>
      <c r="R68" s="1"/>
      <c r="S68" s="1"/>
      <c r="T68" s="1"/>
      <c r="U68" s="1"/>
      <c r="V68" s="1"/>
      <c r="W68" s="1"/>
      <c r="X68" s="1"/>
      <c r="Y68" s="25"/>
      <c r="Z68" s="1"/>
      <c r="AA68" s="1"/>
      <c r="AB68" s="1"/>
      <c r="AC68" s="1"/>
      <c r="AD68" s="1"/>
    </row>
    <row r="69" spans="1:30" x14ac:dyDescent="0.25">
      <c r="A69" s="1"/>
      <c r="B69" s="1"/>
      <c r="C69" s="32"/>
      <c r="D69" s="25"/>
      <c r="E69" s="25"/>
      <c r="F69" s="1"/>
      <c r="G69" s="1"/>
      <c r="H69" s="1"/>
      <c r="I69" s="1"/>
      <c r="J69" s="1"/>
      <c r="K69" s="1"/>
      <c r="L69" s="1"/>
      <c r="M69" s="1"/>
      <c r="N69" s="1"/>
      <c r="O69" s="1"/>
      <c r="P69" s="1"/>
      <c r="Q69" s="1"/>
      <c r="R69" s="1"/>
      <c r="S69" s="1"/>
      <c r="T69" s="1"/>
      <c r="U69" s="1"/>
      <c r="V69" s="1"/>
      <c r="W69" s="1"/>
      <c r="X69" s="1"/>
      <c r="Y69" s="25"/>
      <c r="Z69" s="1"/>
      <c r="AA69" s="1"/>
      <c r="AB69" s="1"/>
      <c r="AC69" s="1"/>
      <c r="AD69" s="1"/>
    </row>
    <row r="70" spans="1:30" x14ac:dyDescent="0.25">
      <c r="A70" s="1"/>
      <c r="B70" s="1"/>
      <c r="C70" s="32"/>
      <c r="D70" s="25"/>
      <c r="E70" s="25"/>
      <c r="F70" s="1"/>
      <c r="G70" s="1"/>
      <c r="H70" s="1"/>
      <c r="I70" s="1"/>
      <c r="J70" s="1"/>
      <c r="K70" s="1"/>
      <c r="L70" s="1"/>
      <c r="M70" s="1"/>
      <c r="N70" s="1"/>
      <c r="O70" s="1"/>
      <c r="P70" s="1"/>
      <c r="Q70" s="1"/>
      <c r="R70" s="1"/>
      <c r="S70" s="1"/>
      <c r="T70" s="1"/>
      <c r="U70" s="1"/>
      <c r="V70" s="1"/>
      <c r="W70" s="1"/>
      <c r="X70" s="1"/>
      <c r="Y70" s="25"/>
      <c r="Z70" s="1"/>
      <c r="AA70" s="1"/>
      <c r="AB70" s="1"/>
      <c r="AC70" s="1"/>
      <c r="AD70" s="1"/>
    </row>
    <row r="71" spans="1:30" x14ac:dyDescent="0.25">
      <c r="A71" s="1"/>
      <c r="B71" s="1"/>
      <c r="C71" s="32"/>
      <c r="D71" s="25"/>
      <c r="E71" s="25"/>
      <c r="F71" s="1"/>
      <c r="G71" s="1"/>
      <c r="H71" s="1"/>
      <c r="I71" s="1"/>
      <c r="J71" s="1"/>
      <c r="K71" s="1"/>
      <c r="L71" s="1"/>
      <c r="M71" s="1"/>
      <c r="N71" s="1"/>
      <c r="O71" s="1"/>
      <c r="P71" s="1"/>
      <c r="Q71" s="1"/>
      <c r="R71" s="1"/>
      <c r="S71" s="1"/>
      <c r="T71" s="1"/>
      <c r="U71" s="1"/>
      <c r="V71" s="1"/>
      <c r="W71" s="1"/>
      <c r="X71" s="1"/>
      <c r="Y71" s="25"/>
      <c r="Z71" s="1"/>
      <c r="AA71" s="1"/>
      <c r="AB71" s="1"/>
      <c r="AC71" s="1"/>
      <c r="AD71" s="1"/>
    </row>
    <row r="72" spans="1:30" x14ac:dyDescent="0.25">
      <c r="A72" s="1"/>
      <c r="B72" s="1"/>
      <c r="C72" s="32"/>
      <c r="D72" s="25"/>
      <c r="E72" s="25"/>
      <c r="F72" s="1"/>
      <c r="G72" s="1"/>
      <c r="H72" s="1"/>
      <c r="I72" s="1"/>
      <c r="J72" s="1"/>
      <c r="K72" s="1"/>
      <c r="L72" s="28"/>
      <c r="M72" s="1"/>
      <c r="N72" s="1"/>
      <c r="O72" s="1"/>
      <c r="P72" s="1"/>
      <c r="Q72" s="1"/>
      <c r="R72" s="1"/>
      <c r="S72" s="1"/>
      <c r="T72" s="1"/>
      <c r="U72" s="1"/>
      <c r="V72" s="1"/>
      <c r="W72" s="1"/>
      <c r="X72" s="1"/>
      <c r="Y72" s="25"/>
      <c r="Z72" s="1"/>
      <c r="AA72" s="1"/>
      <c r="AB72" s="1"/>
      <c r="AC72" s="1"/>
      <c r="AD72" s="1"/>
    </row>
    <row r="73" spans="1:30" x14ac:dyDescent="0.25">
      <c r="A73" s="1"/>
      <c r="B73" s="1"/>
      <c r="C73" s="32"/>
      <c r="D73" s="25"/>
      <c r="E73" s="25"/>
      <c r="F73" s="1"/>
      <c r="G73" s="1"/>
      <c r="H73" s="1"/>
      <c r="I73" s="1"/>
      <c r="J73" s="1"/>
      <c r="K73" s="1"/>
      <c r="L73" s="28"/>
      <c r="M73" s="1"/>
      <c r="N73" s="1"/>
      <c r="O73" s="1"/>
      <c r="P73" s="1"/>
      <c r="Q73" s="1"/>
      <c r="R73" s="1"/>
      <c r="S73" s="1"/>
      <c r="T73" s="1"/>
      <c r="U73" s="1"/>
      <c r="V73" s="1"/>
      <c r="W73" s="1"/>
      <c r="X73" s="1"/>
      <c r="Y73" s="25"/>
      <c r="Z73" s="1"/>
      <c r="AA73" s="1"/>
      <c r="AB73" s="1"/>
      <c r="AC73" s="1"/>
      <c r="AD73" s="1"/>
    </row>
    <row r="74" spans="1:30" x14ac:dyDescent="0.25">
      <c r="A74" s="1"/>
      <c r="B74" s="1"/>
      <c r="C74" s="32"/>
      <c r="D74" s="25"/>
      <c r="E74" s="25"/>
      <c r="F74" s="1"/>
      <c r="G74" s="1"/>
      <c r="H74" s="1"/>
      <c r="I74" s="1"/>
      <c r="J74" s="1"/>
      <c r="K74" s="1"/>
      <c r="L74" s="1"/>
      <c r="M74" s="1"/>
      <c r="N74" s="1"/>
      <c r="O74" s="1"/>
      <c r="P74" s="1"/>
      <c r="Q74" s="1"/>
      <c r="R74" s="1"/>
      <c r="S74" s="1"/>
      <c r="T74" s="1"/>
      <c r="U74" s="1"/>
      <c r="V74" s="1"/>
      <c r="W74" s="1"/>
      <c r="X74" s="1"/>
      <c r="Y74" s="25"/>
      <c r="Z74" s="1"/>
      <c r="AA74" s="1"/>
      <c r="AB74" s="1"/>
      <c r="AC74" s="1"/>
      <c r="AD74" s="1"/>
    </row>
    <row r="75" spans="1:30" x14ac:dyDescent="0.25">
      <c r="A75" s="1"/>
      <c r="B75" s="1"/>
      <c r="C75" s="32"/>
      <c r="D75" s="25"/>
      <c r="E75" s="25"/>
      <c r="F75" s="1"/>
      <c r="G75" s="1"/>
      <c r="H75" s="1"/>
      <c r="I75" s="1"/>
      <c r="J75" s="1"/>
      <c r="K75" s="1"/>
      <c r="L75" s="1"/>
      <c r="M75" s="1"/>
      <c r="N75" s="1"/>
      <c r="O75" s="1"/>
      <c r="P75" s="1"/>
      <c r="Q75" s="1"/>
      <c r="R75" s="1"/>
      <c r="S75" s="1"/>
      <c r="T75" s="1"/>
      <c r="U75" s="1"/>
      <c r="V75" s="1"/>
      <c r="W75" s="1"/>
      <c r="X75" s="1"/>
      <c r="Y75" s="25"/>
      <c r="Z75" s="1"/>
      <c r="AA75" s="1"/>
      <c r="AB75" s="1"/>
      <c r="AC75" s="1"/>
      <c r="AD75" s="1"/>
    </row>
    <row r="76" spans="1:30" x14ac:dyDescent="0.25">
      <c r="A76" s="1"/>
      <c r="B76" s="1"/>
      <c r="C76" s="32"/>
      <c r="D76" s="25"/>
      <c r="E76" s="25"/>
      <c r="F76" s="1"/>
      <c r="G76" s="1"/>
      <c r="H76" s="1"/>
      <c r="I76" s="1"/>
      <c r="J76" s="1"/>
      <c r="K76" s="1"/>
      <c r="L76" s="1"/>
      <c r="M76" s="1"/>
      <c r="N76" s="1"/>
      <c r="O76" s="1"/>
      <c r="P76" s="1"/>
      <c r="Q76" s="1"/>
      <c r="R76" s="1"/>
      <c r="S76" s="1"/>
      <c r="T76" s="1"/>
      <c r="U76" s="1"/>
      <c r="V76" s="1"/>
      <c r="W76" s="1"/>
      <c r="X76" s="1"/>
      <c r="Y76" s="25"/>
      <c r="Z76" s="1"/>
      <c r="AA76" s="1"/>
      <c r="AB76" s="1"/>
      <c r="AC76" s="1"/>
      <c r="AD76" s="1"/>
    </row>
    <row r="77" spans="1:30" x14ac:dyDescent="0.25">
      <c r="A77" s="1"/>
      <c r="B77" s="1"/>
      <c r="C77" s="32"/>
      <c r="D77" s="25"/>
      <c r="E77" s="25"/>
      <c r="F77" s="1"/>
      <c r="G77" s="1"/>
      <c r="H77" s="1"/>
      <c r="I77" s="1"/>
      <c r="J77" s="1"/>
      <c r="K77" s="1"/>
      <c r="L77" s="1"/>
      <c r="M77" s="1"/>
      <c r="N77" s="1"/>
      <c r="O77" s="1"/>
      <c r="P77" s="1"/>
      <c r="Q77" s="1"/>
      <c r="R77" s="1"/>
      <c r="S77" s="1"/>
      <c r="T77" s="1"/>
      <c r="U77" s="1"/>
      <c r="V77" s="1"/>
      <c r="W77" s="1"/>
      <c r="X77" s="1"/>
      <c r="Y77" s="25"/>
      <c r="Z77" s="1"/>
      <c r="AA77" s="1"/>
      <c r="AB77" s="1"/>
      <c r="AC77" s="1"/>
      <c r="AD77" s="1"/>
    </row>
    <row r="78" spans="1:30" x14ac:dyDescent="0.25">
      <c r="A78" s="1"/>
      <c r="B78" s="1"/>
      <c r="C78" s="32"/>
      <c r="D78" s="25"/>
      <c r="E78" s="25"/>
      <c r="F78" s="1"/>
      <c r="G78" s="1"/>
      <c r="H78" s="1"/>
      <c r="I78" s="1"/>
      <c r="J78" s="1"/>
      <c r="K78" s="28"/>
      <c r="L78" s="28"/>
      <c r="M78" s="1"/>
      <c r="N78" s="1"/>
      <c r="O78" s="1"/>
      <c r="P78" s="1"/>
      <c r="Q78" s="1"/>
      <c r="R78" s="1"/>
      <c r="S78" s="1"/>
      <c r="T78" s="1"/>
      <c r="U78" s="1"/>
      <c r="V78" s="1"/>
      <c r="W78" s="1"/>
      <c r="X78" s="1"/>
      <c r="Y78" s="25"/>
      <c r="Z78" s="1"/>
      <c r="AA78" s="1"/>
      <c r="AB78" s="1"/>
      <c r="AC78" s="1"/>
      <c r="AD78" s="1"/>
    </row>
    <row r="79" spans="1:30" x14ac:dyDescent="0.25">
      <c r="A79" s="1"/>
      <c r="B79" s="1"/>
      <c r="C79" s="32"/>
      <c r="D79" s="25"/>
      <c r="E79" s="25"/>
      <c r="F79" s="1"/>
      <c r="G79" s="1"/>
      <c r="H79" s="1"/>
      <c r="I79" s="1"/>
      <c r="J79" s="1"/>
      <c r="K79" s="28"/>
      <c r="L79" s="28"/>
      <c r="M79" s="1"/>
      <c r="N79" s="1"/>
      <c r="O79" s="1"/>
      <c r="P79" s="1"/>
      <c r="Q79" s="1"/>
      <c r="R79" s="1"/>
      <c r="S79" s="1"/>
      <c r="T79" s="1"/>
      <c r="U79" s="1"/>
      <c r="V79" s="1"/>
      <c r="W79" s="1"/>
      <c r="X79" s="1"/>
      <c r="Y79" s="25"/>
      <c r="Z79" s="1"/>
      <c r="AA79" s="1"/>
      <c r="AB79" s="1"/>
      <c r="AC79" s="1"/>
      <c r="AD79" s="1"/>
    </row>
    <row r="80" spans="1:30" x14ac:dyDescent="0.25">
      <c r="A80" s="1"/>
      <c r="B80" s="1"/>
      <c r="C80" s="32"/>
      <c r="D80" s="25"/>
      <c r="E80" s="25"/>
      <c r="F80" s="1"/>
      <c r="G80" s="1"/>
      <c r="H80" s="1"/>
      <c r="I80" s="1"/>
      <c r="J80" s="1"/>
      <c r="K80" s="1"/>
      <c r="L80" s="28"/>
      <c r="M80" s="1"/>
      <c r="N80" s="1"/>
      <c r="O80" s="1"/>
      <c r="P80" s="1"/>
      <c r="Q80" s="1"/>
      <c r="R80" s="1"/>
      <c r="S80" s="1"/>
      <c r="T80" s="25"/>
      <c r="U80" s="1"/>
      <c r="V80" s="1"/>
      <c r="W80" s="1"/>
      <c r="X80" s="1"/>
      <c r="Y80" s="25"/>
      <c r="Z80" s="1"/>
      <c r="AA80" s="1"/>
      <c r="AB80" s="1"/>
      <c r="AC80" s="1"/>
      <c r="AD80" s="1"/>
    </row>
    <row r="81" spans="1:30" x14ac:dyDescent="0.25">
      <c r="A81" s="1"/>
      <c r="B81" s="1"/>
      <c r="C81" s="32"/>
      <c r="D81" s="25"/>
      <c r="E81" s="25"/>
      <c r="F81" s="1"/>
      <c r="G81" s="1"/>
      <c r="H81" s="1"/>
      <c r="I81" s="1"/>
      <c r="J81" s="1"/>
      <c r="K81" s="1"/>
      <c r="L81" s="1"/>
      <c r="M81" s="1"/>
      <c r="N81" s="1"/>
      <c r="O81" s="1"/>
      <c r="P81" s="1"/>
      <c r="Q81" s="1"/>
      <c r="R81" s="1"/>
      <c r="S81" s="1"/>
      <c r="T81" s="25"/>
      <c r="U81" s="1"/>
      <c r="V81" s="1"/>
      <c r="W81" s="1"/>
      <c r="X81" s="1"/>
      <c r="Y81" s="25"/>
      <c r="Z81" s="1"/>
      <c r="AA81" s="1"/>
      <c r="AB81" s="1"/>
      <c r="AC81" s="1"/>
      <c r="AD81" s="1"/>
    </row>
    <row r="82" spans="1:30" x14ac:dyDescent="0.25">
      <c r="A82" s="1"/>
      <c r="B82" s="1"/>
      <c r="C82" s="32"/>
      <c r="D82" s="25"/>
      <c r="E82" s="25"/>
      <c r="F82" s="1"/>
      <c r="G82" s="1"/>
      <c r="H82" s="1"/>
      <c r="I82" s="1"/>
      <c r="J82" s="1"/>
      <c r="K82" s="1"/>
      <c r="L82" s="1"/>
      <c r="M82" s="1"/>
      <c r="N82" s="1"/>
      <c r="O82" s="1"/>
      <c r="P82" s="1"/>
      <c r="Q82" s="1"/>
      <c r="R82" s="1"/>
      <c r="S82" s="1"/>
      <c r="T82" s="25"/>
      <c r="U82" s="1"/>
      <c r="V82" s="1"/>
      <c r="W82" s="1"/>
      <c r="X82" s="1"/>
      <c r="Y82" s="25"/>
      <c r="Z82" s="1"/>
      <c r="AA82" s="1"/>
      <c r="AB82" s="1"/>
      <c r="AC82" s="1"/>
      <c r="AD82" s="1"/>
    </row>
    <row r="83" spans="1:30" x14ac:dyDescent="0.25">
      <c r="A83" s="1"/>
      <c r="B83" s="1"/>
      <c r="C83" s="32"/>
      <c r="D83" s="25"/>
      <c r="E83" s="25"/>
      <c r="F83" s="1"/>
      <c r="G83" s="1"/>
      <c r="H83" s="1"/>
      <c r="I83" s="1"/>
      <c r="J83" s="1"/>
      <c r="K83" s="1"/>
      <c r="L83" s="1"/>
      <c r="M83" s="1"/>
      <c r="N83" s="1"/>
      <c r="O83" s="1"/>
      <c r="P83" s="1"/>
      <c r="Q83" s="1"/>
      <c r="R83" s="1"/>
      <c r="S83" s="1"/>
      <c r="T83" s="25"/>
      <c r="U83" s="1"/>
      <c r="V83" s="1"/>
      <c r="W83" s="1"/>
      <c r="X83" s="1"/>
      <c r="Y83" s="25"/>
      <c r="Z83" s="1"/>
      <c r="AA83" s="1"/>
      <c r="AB83" s="1"/>
      <c r="AC83" s="1"/>
      <c r="AD83" s="1"/>
    </row>
    <row r="84" spans="1:30" x14ac:dyDescent="0.25">
      <c r="A84" s="1"/>
      <c r="B84" s="1"/>
      <c r="C84" s="32"/>
      <c r="D84" s="25"/>
      <c r="E84" s="25"/>
      <c r="F84" s="1"/>
      <c r="G84" s="1"/>
      <c r="H84" s="1"/>
      <c r="I84" s="1"/>
      <c r="J84" s="1"/>
      <c r="K84" s="1"/>
      <c r="L84" s="1"/>
      <c r="M84" s="1"/>
      <c r="N84" s="1"/>
      <c r="O84" s="1"/>
      <c r="P84" s="1"/>
      <c r="Q84" s="1"/>
      <c r="R84" s="1"/>
      <c r="S84" s="1"/>
      <c r="T84" s="25"/>
      <c r="U84" s="1"/>
      <c r="V84" s="1"/>
      <c r="W84" s="1"/>
      <c r="X84" s="1"/>
      <c r="Y84" s="25"/>
      <c r="Z84" s="1"/>
      <c r="AA84" s="1"/>
      <c r="AB84" s="1"/>
      <c r="AC84" s="1"/>
      <c r="AD84" s="1"/>
    </row>
    <row r="85" spans="1:30" x14ac:dyDescent="0.25">
      <c r="A85" s="1"/>
      <c r="B85" s="1"/>
      <c r="C85" s="32"/>
      <c r="D85" s="25"/>
      <c r="E85" s="25"/>
      <c r="F85" s="1"/>
      <c r="G85" s="1"/>
      <c r="H85" s="1"/>
      <c r="I85" s="1"/>
      <c r="J85" s="1"/>
      <c r="K85" s="1"/>
      <c r="L85" s="1"/>
      <c r="M85" s="1"/>
      <c r="N85" s="1"/>
      <c r="O85" s="1"/>
      <c r="P85" s="1"/>
      <c r="Q85" s="1"/>
      <c r="R85" s="1"/>
      <c r="S85" s="1"/>
      <c r="T85" s="25"/>
      <c r="U85" s="1"/>
      <c r="V85" s="1"/>
      <c r="W85" s="1"/>
      <c r="X85" s="1"/>
      <c r="Y85" s="25"/>
      <c r="Z85" s="1"/>
      <c r="AA85" s="1"/>
      <c r="AB85" s="1"/>
      <c r="AC85" s="1"/>
      <c r="AD85" s="1"/>
    </row>
    <row r="86" spans="1:30" x14ac:dyDescent="0.25">
      <c r="A86" s="1"/>
      <c r="B86" s="1"/>
      <c r="C86" s="32"/>
      <c r="D86" s="25"/>
      <c r="E86" s="25"/>
      <c r="F86" s="1"/>
      <c r="G86" s="1"/>
      <c r="H86" s="1"/>
      <c r="I86" s="1"/>
      <c r="J86" s="1"/>
      <c r="K86" s="1"/>
      <c r="L86" s="1"/>
      <c r="M86" s="1"/>
      <c r="N86" s="1"/>
      <c r="O86" s="1"/>
      <c r="P86" s="1"/>
      <c r="Q86" s="1"/>
      <c r="R86" s="1"/>
      <c r="S86" s="1"/>
      <c r="T86" s="25"/>
      <c r="U86" s="1"/>
      <c r="V86" s="1"/>
      <c r="W86" s="1"/>
      <c r="X86" s="1"/>
      <c r="Y86" s="25"/>
      <c r="Z86" s="1"/>
      <c r="AA86" s="1"/>
      <c r="AB86" s="1"/>
      <c r="AC86" s="1"/>
      <c r="AD86" s="1"/>
    </row>
    <row r="87" spans="1:30" x14ac:dyDescent="0.25">
      <c r="A87" s="1"/>
      <c r="B87" s="1"/>
      <c r="C87" s="32"/>
      <c r="D87" s="25"/>
      <c r="E87" s="25"/>
      <c r="F87" s="1"/>
      <c r="G87" s="1"/>
      <c r="H87" s="1"/>
      <c r="I87" s="1"/>
      <c r="J87" s="1"/>
      <c r="K87" s="1"/>
      <c r="L87" s="1"/>
      <c r="M87" s="1"/>
      <c r="N87" s="1"/>
      <c r="O87" s="1"/>
      <c r="P87" s="1"/>
      <c r="Q87" s="1"/>
      <c r="R87" s="1"/>
      <c r="S87" s="1"/>
      <c r="T87" s="25"/>
      <c r="U87" s="1"/>
      <c r="V87" s="1"/>
      <c r="W87" s="1"/>
      <c r="X87" s="1"/>
      <c r="Y87" s="25"/>
      <c r="Z87" s="1"/>
      <c r="AA87" s="1"/>
      <c r="AB87" s="1"/>
      <c r="AC87" s="1"/>
      <c r="AD87" s="1"/>
    </row>
    <row r="88" spans="1:30" x14ac:dyDescent="0.25">
      <c r="A88" s="1"/>
      <c r="B88" s="1"/>
      <c r="C88" s="32"/>
      <c r="D88" s="25"/>
      <c r="E88" s="25"/>
      <c r="F88" s="1"/>
      <c r="G88" s="1"/>
      <c r="H88" s="1"/>
      <c r="I88" s="1"/>
      <c r="J88" s="1"/>
      <c r="K88" s="1"/>
      <c r="L88" s="1"/>
      <c r="M88" s="1"/>
      <c r="N88" s="1"/>
      <c r="O88" s="1"/>
      <c r="P88" s="1"/>
      <c r="Q88" s="1"/>
      <c r="R88" s="1"/>
      <c r="S88" s="1"/>
      <c r="T88" s="25"/>
      <c r="U88" s="1"/>
      <c r="V88" s="1"/>
      <c r="W88" s="1"/>
      <c r="X88" s="1"/>
      <c r="Y88" s="25"/>
      <c r="Z88" s="1"/>
      <c r="AA88" s="1"/>
      <c r="AB88" s="1"/>
      <c r="AC88" s="1"/>
      <c r="AD88" s="1"/>
    </row>
    <row r="89" spans="1:30" x14ac:dyDescent="0.25">
      <c r="A89" s="1"/>
      <c r="B89" s="1"/>
      <c r="C89" s="32"/>
      <c r="D89" s="25"/>
      <c r="E89" s="25"/>
      <c r="F89" s="1"/>
      <c r="G89" s="1"/>
      <c r="H89" s="1"/>
      <c r="I89" s="1"/>
      <c r="J89" s="1"/>
      <c r="K89" s="1"/>
      <c r="L89" s="1"/>
      <c r="M89" s="1"/>
      <c r="N89" s="1"/>
      <c r="O89" s="1"/>
      <c r="P89" s="1"/>
      <c r="Q89" s="1"/>
      <c r="R89" s="1"/>
      <c r="S89" s="1"/>
      <c r="T89" s="25"/>
      <c r="U89" s="1"/>
      <c r="V89" s="1"/>
      <c r="W89" s="1"/>
      <c r="X89" s="1"/>
      <c r="Y89" s="25"/>
      <c r="Z89" s="1"/>
      <c r="AA89" s="1"/>
      <c r="AB89" s="1"/>
      <c r="AC89" s="1"/>
      <c r="AD89" s="1"/>
    </row>
    <row r="90" spans="1:30" x14ac:dyDescent="0.25">
      <c r="A90" s="1"/>
      <c r="B90" s="1"/>
      <c r="C90" s="32"/>
      <c r="D90" s="25"/>
      <c r="E90" s="25"/>
      <c r="F90" s="1"/>
      <c r="G90" s="1"/>
      <c r="H90" s="1"/>
      <c r="I90" s="1"/>
      <c r="J90" s="1"/>
      <c r="K90" s="1"/>
      <c r="L90" s="1"/>
      <c r="M90" s="1"/>
      <c r="N90" s="1"/>
      <c r="O90" s="1"/>
      <c r="P90" s="1"/>
      <c r="Q90" s="1"/>
      <c r="R90" s="1"/>
      <c r="S90" s="1"/>
      <c r="T90" s="25"/>
      <c r="U90" s="1"/>
      <c r="V90" s="1"/>
      <c r="W90" s="1"/>
      <c r="X90" s="1"/>
      <c r="Y90" s="25"/>
      <c r="Z90" s="1"/>
      <c r="AA90" s="1"/>
      <c r="AB90" s="1"/>
      <c r="AC90" s="1"/>
      <c r="AD90" s="1"/>
    </row>
    <row r="91" spans="1:30" x14ac:dyDescent="0.25">
      <c r="A91" s="1"/>
      <c r="B91" s="1"/>
      <c r="C91" s="32"/>
      <c r="D91" s="25"/>
      <c r="E91" s="25"/>
      <c r="F91" s="1"/>
      <c r="G91" s="1"/>
      <c r="H91" s="1"/>
      <c r="I91" s="1"/>
      <c r="J91" s="1"/>
      <c r="K91" s="1"/>
      <c r="L91" s="1"/>
      <c r="M91" s="1"/>
      <c r="N91" s="1"/>
      <c r="O91" s="1"/>
      <c r="P91" s="1"/>
      <c r="Q91" s="1"/>
      <c r="R91" s="1"/>
      <c r="S91" s="1"/>
      <c r="T91" s="25"/>
      <c r="U91" s="1"/>
      <c r="V91" s="1"/>
      <c r="W91" s="1"/>
      <c r="X91" s="1"/>
      <c r="Y91" s="25"/>
      <c r="Z91" s="1"/>
      <c r="AA91" s="1"/>
      <c r="AB91" s="1"/>
      <c r="AC91" s="1"/>
      <c r="AD91" s="1"/>
    </row>
    <row r="92" spans="1:30" x14ac:dyDescent="0.25">
      <c r="A92" s="1"/>
      <c r="B92" s="1"/>
      <c r="C92" s="32"/>
      <c r="D92" s="25"/>
      <c r="E92" s="25"/>
      <c r="F92" s="1"/>
      <c r="G92" s="1"/>
      <c r="H92" s="1"/>
      <c r="I92" s="1"/>
      <c r="J92" s="1"/>
      <c r="K92" s="1"/>
      <c r="L92" s="1"/>
      <c r="M92" s="1"/>
      <c r="N92" s="1"/>
      <c r="O92" s="1"/>
      <c r="P92" s="1"/>
      <c r="Q92" s="1"/>
      <c r="R92" s="1"/>
      <c r="S92" s="1"/>
      <c r="T92" s="25"/>
      <c r="U92" s="1"/>
      <c r="V92" s="1"/>
      <c r="W92" s="1"/>
      <c r="X92" s="1"/>
      <c r="Y92" s="25"/>
      <c r="Z92" s="1"/>
      <c r="AA92" s="1"/>
      <c r="AB92" s="1"/>
      <c r="AC92" s="1"/>
      <c r="AD92" s="1"/>
    </row>
    <row r="93" spans="1:30" x14ac:dyDescent="0.25">
      <c r="A93" s="1"/>
      <c r="B93" s="1"/>
      <c r="C93" s="32"/>
      <c r="D93" s="25"/>
      <c r="E93" s="25"/>
      <c r="F93" s="1"/>
      <c r="G93" s="1"/>
      <c r="H93" s="1"/>
      <c r="I93" s="1"/>
      <c r="J93" s="1"/>
      <c r="K93" s="1"/>
      <c r="L93" s="1"/>
      <c r="M93" s="1"/>
      <c r="N93" s="1"/>
      <c r="O93" s="1"/>
      <c r="P93" s="1"/>
      <c r="Q93" s="1"/>
      <c r="R93" s="1"/>
      <c r="S93" s="1"/>
      <c r="T93" s="25"/>
      <c r="U93" s="1"/>
      <c r="V93" s="1"/>
      <c r="W93" s="1"/>
      <c r="X93" s="1"/>
      <c r="Y93" s="25"/>
      <c r="Z93" s="1"/>
      <c r="AA93" s="1"/>
      <c r="AB93" s="1"/>
      <c r="AC93" s="1"/>
      <c r="AD93" s="1"/>
    </row>
    <row r="94" spans="1:30" x14ac:dyDescent="0.25">
      <c r="A94" s="1"/>
      <c r="B94" s="1"/>
      <c r="C94" s="32"/>
      <c r="D94" s="25"/>
      <c r="E94" s="25"/>
      <c r="F94" s="1"/>
      <c r="G94" s="1"/>
      <c r="H94" s="1"/>
      <c r="I94" s="1"/>
      <c r="J94" s="1"/>
      <c r="K94" s="1"/>
      <c r="L94" s="1"/>
      <c r="M94" s="1"/>
      <c r="N94" s="1"/>
      <c r="O94" s="1"/>
      <c r="P94" s="1"/>
      <c r="Q94" s="1"/>
      <c r="R94" s="1"/>
      <c r="S94" s="1"/>
      <c r="T94" s="25"/>
      <c r="U94" s="1"/>
      <c r="V94" s="1"/>
      <c r="W94" s="1"/>
      <c r="X94" s="1"/>
      <c r="Y94" s="25"/>
      <c r="Z94" s="1"/>
      <c r="AA94" s="1"/>
      <c r="AB94" s="1"/>
      <c r="AC94" s="1"/>
      <c r="AD94" s="1"/>
    </row>
    <row r="95" spans="1:30" x14ac:dyDescent="0.25">
      <c r="A95" s="1"/>
      <c r="B95" s="1"/>
      <c r="C95" s="32"/>
      <c r="D95" s="25"/>
      <c r="E95" s="25"/>
      <c r="F95" s="1"/>
      <c r="G95" s="1"/>
      <c r="H95" s="1"/>
      <c r="I95" s="1"/>
      <c r="J95" s="1"/>
      <c r="K95" s="1"/>
      <c r="L95" s="1"/>
      <c r="M95" s="1"/>
      <c r="N95" s="1"/>
      <c r="O95" s="1"/>
      <c r="P95" s="1"/>
      <c r="Q95" s="1"/>
      <c r="R95" s="1"/>
      <c r="S95" s="1"/>
      <c r="T95" s="25"/>
      <c r="U95" s="1"/>
      <c r="V95" s="1"/>
      <c r="W95" s="1"/>
      <c r="X95" s="1"/>
      <c r="Y95" s="25"/>
      <c r="Z95" s="1"/>
      <c r="AA95" s="1"/>
      <c r="AB95" s="1"/>
      <c r="AC95" s="1"/>
      <c r="AD95" s="1"/>
    </row>
    <row r="96" spans="1:30" x14ac:dyDescent="0.25">
      <c r="A96" s="1"/>
      <c r="B96" s="1"/>
      <c r="C96" s="32"/>
      <c r="D96" s="25"/>
      <c r="E96" s="25"/>
      <c r="F96" s="1"/>
      <c r="G96" s="1"/>
      <c r="H96" s="1"/>
      <c r="I96" s="1"/>
      <c r="J96" s="1"/>
      <c r="K96" s="1"/>
      <c r="L96" s="1"/>
      <c r="M96" s="1"/>
      <c r="N96" s="1"/>
      <c r="O96" s="1"/>
      <c r="P96" s="1"/>
      <c r="Q96" s="1"/>
      <c r="R96" s="1"/>
      <c r="S96" s="1"/>
      <c r="T96" s="25"/>
      <c r="U96" s="1"/>
      <c r="V96" s="1"/>
      <c r="W96" s="1"/>
      <c r="X96" s="1"/>
      <c r="Y96" s="25"/>
      <c r="Z96" s="1"/>
      <c r="AA96" s="1"/>
      <c r="AB96" s="1"/>
      <c r="AC96" s="1"/>
      <c r="AD96" s="1"/>
    </row>
    <row r="97" spans="1:30" x14ac:dyDescent="0.25">
      <c r="A97" s="1"/>
      <c r="B97" s="1"/>
      <c r="C97" s="32"/>
      <c r="D97" s="25"/>
      <c r="E97" s="25"/>
      <c r="F97" s="1"/>
      <c r="G97" s="1"/>
      <c r="H97" s="1"/>
      <c r="I97" s="1"/>
      <c r="J97" s="1"/>
      <c r="K97" s="1"/>
      <c r="L97" s="1"/>
      <c r="M97" s="1"/>
      <c r="N97" s="1"/>
      <c r="O97" s="1"/>
      <c r="P97" s="1"/>
      <c r="Q97" s="1"/>
      <c r="R97" s="1"/>
      <c r="S97" s="1"/>
      <c r="T97" s="25"/>
      <c r="U97" s="1"/>
      <c r="V97" s="1"/>
      <c r="W97" s="1"/>
      <c r="X97" s="1"/>
      <c r="Y97" s="25"/>
      <c r="Z97" s="1"/>
      <c r="AA97" s="1"/>
      <c r="AB97" s="1"/>
      <c r="AC97" s="1"/>
      <c r="AD97" s="1"/>
    </row>
    <row r="98" spans="1:30" x14ac:dyDescent="0.25">
      <c r="A98" s="1"/>
      <c r="B98" s="1"/>
      <c r="C98" s="32"/>
      <c r="D98" s="25"/>
      <c r="E98" s="25"/>
      <c r="F98" s="1"/>
      <c r="G98" s="1"/>
      <c r="H98" s="1"/>
      <c r="I98" s="1"/>
      <c r="J98" s="1"/>
      <c r="K98" s="1"/>
      <c r="L98" s="1"/>
      <c r="M98" s="1"/>
      <c r="N98" s="1"/>
      <c r="O98" s="1"/>
      <c r="P98" s="1"/>
      <c r="Q98" s="1"/>
      <c r="R98" s="1"/>
      <c r="S98" s="1"/>
      <c r="T98" s="25"/>
      <c r="U98" s="1"/>
      <c r="V98" s="1"/>
      <c r="W98" s="1"/>
      <c r="X98" s="1"/>
      <c r="Y98" s="25"/>
      <c r="Z98" s="1"/>
      <c r="AA98" s="1"/>
      <c r="AB98" s="1"/>
      <c r="AC98" s="1"/>
      <c r="AD98" s="1"/>
    </row>
    <row r="99" spans="1:30" x14ac:dyDescent="0.25">
      <c r="A99" s="1"/>
      <c r="B99" s="1"/>
      <c r="C99" s="32"/>
      <c r="D99" s="25"/>
      <c r="E99" s="25"/>
      <c r="F99" s="1"/>
      <c r="G99" s="1"/>
      <c r="H99" s="1"/>
      <c r="I99" s="1"/>
      <c r="J99" s="1"/>
      <c r="K99" s="1"/>
      <c r="L99" s="1"/>
      <c r="M99" s="1"/>
      <c r="N99" s="1"/>
      <c r="O99" s="1"/>
      <c r="P99" s="1"/>
      <c r="Q99" s="1"/>
      <c r="R99" s="1"/>
      <c r="S99" s="1"/>
      <c r="T99" s="25"/>
      <c r="U99" s="1"/>
      <c r="V99" s="1"/>
      <c r="W99" s="1"/>
      <c r="X99" s="1"/>
      <c r="Y99" s="25"/>
      <c r="Z99" s="1"/>
      <c r="AA99" s="1"/>
      <c r="AB99" s="1"/>
      <c r="AC99" s="1"/>
      <c r="AD99" s="1"/>
    </row>
    <row r="100" spans="1:30" x14ac:dyDescent="0.25">
      <c r="A100" s="1"/>
      <c r="B100" s="1"/>
      <c r="C100" s="32"/>
      <c r="D100" s="25"/>
      <c r="E100" s="25"/>
      <c r="F100" s="1"/>
      <c r="G100" s="1"/>
      <c r="H100" s="1"/>
      <c r="I100" s="1"/>
      <c r="J100" s="1"/>
      <c r="K100" s="1"/>
      <c r="L100" s="1"/>
      <c r="M100" s="1"/>
      <c r="N100" s="1"/>
      <c r="O100" s="1"/>
      <c r="P100" s="1"/>
      <c r="Q100" s="1"/>
      <c r="R100" s="1"/>
      <c r="S100" s="1"/>
      <c r="T100" s="25"/>
      <c r="U100" s="1"/>
      <c r="V100" s="1"/>
      <c r="W100" s="1"/>
      <c r="X100" s="1"/>
      <c r="Y100" s="25"/>
      <c r="Z100" s="1"/>
      <c r="AA100" s="1"/>
      <c r="AB100" s="1"/>
      <c r="AC100" s="1"/>
      <c r="AD100" s="1"/>
    </row>
    <row r="101" spans="1:30" x14ac:dyDescent="0.25">
      <c r="A101" s="1"/>
      <c r="B101" s="1"/>
      <c r="C101" s="32"/>
      <c r="D101" s="25"/>
      <c r="E101" s="25"/>
      <c r="F101" s="1"/>
      <c r="G101" s="1"/>
      <c r="H101" s="1"/>
      <c r="I101" s="1"/>
      <c r="J101" s="1"/>
      <c r="K101" s="1"/>
      <c r="L101" s="1"/>
      <c r="M101" s="1"/>
      <c r="N101" s="1"/>
      <c r="O101" s="1"/>
      <c r="P101" s="1"/>
      <c r="Q101" s="1"/>
      <c r="R101" s="1"/>
      <c r="S101" s="1"/>
      <c r="T101" s="25"/>
      <c r="U101" s="1"/>
      <c r="V101" s="1"/>
      <c r="W101" s="1"/>
      <c r="X101" s="1"/>
      <c r="Y101" s="25"/>
      <c r="Z101" s="1"/>
      <c r="AA101" s="1"/>
      <c r="AB101" s="1"/>
      <c r="AC101" s="1"/>
      <c r="AD101" s="1"/>
    </row>
    <row r="102" spans="1:30" x14ac:dyDescent="0.25">
      <c r="A102" s="1"/>
      <c r="B102" s="1"/>
      <c r="C102" s="32"/>
      <c r="D102" s="25"/>
      <c r="E102" s="25"/>
      <c r="F102" s="1"/>
      <c r="G102" s="1"/>
      <c r="H102" s="1"/>
      <c r="I102" s="1"/>
      <c r="J102" s="1"/>
      <c r="K102" s="1"/>
      <c r="L102" s="1"/>
      <c r="M102" s="1"/>
      <c r="N102" s="1"/>
      <c r="O102" s="1"/>
      <c r="P102" s="1"/>
      <c r="Q102" s="1"/>
      <c r="R102" s="1"/>
      <c r="S102" s="1"/>
      <c r="T102" s="25"/>
      <c r="U102" s="1"/>
      <c r="V102" s="1"/>
      <c r="W102" s="1"/>
      <c r="X102" s="1"/>
      <c r="Y102" s="25"/>
      <c r="Z102" s="1"/>
      <c r="AA102" s="1"/>
      <c r="AB102" s="1"/>
      <c r="AC102" s="1"/>
      <c r="AD102" s="1"/>
    </row>
    <row r="103" spans="1:30" x14ac:dyDescent="0.25">
      <c r="A103" s="1"/>
      <c r="B103" s="1"/>
      <c r="C103" s="32"/>
      <c r="D103" s="25"/>
      <c r="E103" s="25"/>
      <c r="F103" s="1"/>
      <c r="G103" s="1"/>
      <c r="H103" s="1"/>
      <c r="I103" s="1"/>
      <c r="J103" s="1"/>
      <c r="K103" s="1"/>
      <c r="L103" s="1"/>
      <c r="M103" s="1"/>
      <c r="N103" s="1"/>
      <c r="O103" s="1"/>
      <c r="P103" s="1"/>
      <c r="Q103" s="1"/>
      <c r="R103" s="1"/>
      <c r="S103" s="1"/>
      <c r="T103" s="25"/>
      <c r="U103" s="1"/>
      <c r="V103" s="1"/>
      <c r="W103" s="1"/>
      <c r="X103" s="1"/>
      <c r="Y103" s="25"/>
      <c r="Z103" s="1"/>
      <c r="AA103" s="1"/>
      <c r="AB103" s="1"/>
      <c r="AC103" s="1"/>
      <c r="AD103" s="1"/>
    </row>
    <row r="104" spans="1:30" x14ac:dyDescent="0.25">
      <c r="A104" s="1"/>
      <c r="B104" s="1"/>
      <c r="C104" s="32"/>
      <c r="D104" s="25"/>
      <c r="E104" s="25"/>
      <c r="F104" s="1"/>
      <c r="G104" s="1"/>
      <c r="H104" s="1"/>
      <c r="I104" s="1"/>
      <c r="J104" s="1"/>
      <c r="K104" s="1"/>
      <c r="L104" s="1"/>
      <c r="M104" s="1"/>
      <c r="N104" s="1"/>
      <c r="O104" s="1"/>
      <c r="P104" s="1"/>
      <c r="Q104" s="1"/>
      <c r="R104" s="1"/>
      <c r="S104" s="1"/>
      <c r="T104" s="25"/>
      <c r="U104" s="1"/>
      <c r="V104" s="1"/>
      <c r="W104" s="1"/>
      <c r="X104" s="1"/>
      <c r="Y104" s="25"/>
      <c r="Z104" s="1"/>
      <c r="AA104" s="1"/>
      <c r="AB104" s="1"/>
      <c r="AC104" s="1"/>
      <c r="AD104" s="1"/>
    </row>
    <row r="105" spans="1:30" x14ac:dyDescent="0.25">
      <c r="A105" s="1"/>
      <c r="B105" s="1"/>
      <c r="C105" s="32"/>
      <c r="D105" s="25"/>
      <c r="E105" s="25"/>
      <c r="F105" s="1"/>
      <c r="G105" s="1"/>
      <c r="H105" s="1"/>
      <c r="I105" s="1"/>
      <c r="J105" s="1"/>
      <c r="K105" s="1"/>
      <c r="L105" s="1"/>
      <c r="M105" s="1"/>
      <c r="N105" s="1"/>
      <c r="O105" s="1"/>
      <c r="P105" s="1"/>
      <c r="Q105" s="1"/>
      <c r="R105" s="1"/>
      <c r="S105" s="1"/>
      <c r="T105" s="25"/>
      <c r="U105" s="1"/>
      <c r="V105" s="1"/>
      <c r="W105" s="1"/>
      <c r="X105" s="1"/>
      <c r="Y105" s="25"/>
      <c r="Z105" s="1"/>
      <c r="AA105" s="1"/>
      <c r="AB105" s="1"/>
      <c r="AC105" s="1"/>
      <c r="AD105" s="1"/>
    </row>
    <row r="106" spans="1:30" x14ac:dyDescent="0.25">
      <c r="A106" s="1"/>
      <c r="B106" s="1"/>
      <c r="C106" s="32"/>
      <c r="D106" s="25"/>
      <c r="E106" s="25"/>
      <c r="F106" s="1"/>
      <c r="G106" s="1"/>
      <c r="H106" s="1"/>
      <c r="I106" s="1"/>
      <c r="J106" s="1"/>
      <c r="K106" s="1"/>
      <c r="L106" s="1"/>
      <c r="M106" s="1"/>
      <c r="N106" s="1"/>
      <c r="O106" s="1"/>
      <c r="P106" s="1"/>
      <c r="Q106" s="1"/>
      <c r="R106" s="1"/>
      <c r="S106" s="1"/>
      <c r="T106" s="25"/>
      <c r="U106" s="1"/>
      <c r="V106" s="1"/>
      <c r="W106" s="1"/>
      <c r="X106" s="1"/>
      <c r="Y106" s="25"/>
      <c r="Z106" s="1"/>
      <c r="AA106" s="1"/>
      <c r="AB106" s="1"/>
      <c r="AC106" s="1"/>
      <c r="AD106" s="1"/>
    </row>
    <row r="107" spans="1:30" x14ac:dyDescent="0.25">
      <c r="A107" s="1"/>
      <c r="B107" s="1"/>
      <c r="C107" s="32"/>
      <c r="D107" s="25"/>
      <c r="E107" s="25"/>
      <c r="F107" s="1"/>
      <c r="G107" s="1"/>
      <c r="H107" s="1"/>
      <c r="I107" s="1"/>
      <c r="J107" s="1"/>
      <c r="K107" s="1"/>
      <c r="L107" s="1"/>
      <c r="M107" s="1"/>
      <c r="N107" s="1"/>
      <c r="O107" s="1"/>
      <c r="P107" s="1"/>
      <c r="Q107" s="1"/>
      <c r="R107" s="1"/>
      <c r="S107" s="1"/>
      <c r="T107" s="25"/>
      <c r="U107" s="1"/>
      <c r="V107" s="1"/>
      <c r="W107" s="1"/>
      <c r="X107" s="1"/>
      <c r="Y107" s="25"/>
      <c r="Z107" s="1"/>
      <c r="AA107" s="1"/>
      <c r="AB107" s="1"/>
      <c r="AC107" s="1"/>
      <c r="AD107" s="1"/>
    </row>
    <row r="108" spans="1:30" x14ac:dyDescent="0.25">
      <c r="A108" s="1"/>
      <c r="B108" s="1"/>
      <c r="C108" s="32"/>
      <c r="D108" s="25"/>
      <c r="E108" s="25"/>
      <c r="F108" s="1"/>
      <c r="G108" s="1"/>
      <c r="H108" s="1"/>
      <c r="I108" s="1"/>
      <c r="J108" s="1"/>
      <c r="K108" s="1"/>
      <c r="L108" s="1"/>
      <c r="M108" s="1"/>
      <c r="N108" s="1"/>
      <c r="O108" s="1"/>
      <c r="P108" s="1"/>
      <c r="Q108" s="1"/>
      <c r="R108" s="1"/>
      <c r="S108" s="1"/>
      <c r="T108" s="25"/>
      <c r="U108" s="1"/>
      <c r="V108" s="1"/>
      <c r="W108" s="1"/>
      <c r="X108" s="1"/>
      <c r="Y108" s="25"/>
      <c r="Z108" s="1"/>
      <c r="AA108" s="1"/>
      <c r="AB108" s="1"/>
      <c r="AC108" s="1"/>
      <c r="AD108" s="1"/>
    </row>
    <row r="109" spans="1:30" x14ac:dyDescent="0.25">
      <c r="A109" s="1"/>
      <c r="B109" s="1"/>
      <c r="C109" s="32"/>
      <c r="D109" s="25"/>
      <c r="E109" s="25"/>
      <c r="F109" s="1"/>
      <c r="G109" s="1"/>
      <c r="H109" s="1"/>
      <c r="I109" s="1"/>
      <c r="J109" s="1"/>
      <c r="K109" s="1"/>
      <c r="L109" s="1"/>
      <c r="M109" s="1"/>
      <c r="N109" s="1"/>
      <c r="O109" s="1"/>
      <c r="P109" s="1"/>
      <c r="Q109" s="1"/>
      <c r="R109" s="1"/>
      <c r="S109" s="1"/>
      <c r="T109" s="25"/>
      <c r="U109" s="1"/>
      <c r="V109" s="1"/>
      <c r="W109" s="1"/>
      <c r="X109" s="1"/>
      <c r="Y109" s="25"/>
      <c r="Z109" s="1"/>
      <c r="AA109" s="1"/>
      <c r="AB109" s="1"/>
      <c r="AC109" s="1"/>
      <c r="AD109" s="1"/>
    </row>
    <row r="110" spans="1:30" x14ac:dyDescent="0.25">
      <c r="A110" s="1"/>
      <c r="B110" s="1"/>
      <c r="C110" s="32"/>
      <c r="D110" s="25"/>
      <c r="E110" s="25"/>
      <c r="F110" s="1"/>
      <c r="G110" s="1"/>
      <c r="H110" s="1"/>
      <c r="I110" s="1"/>
      <c r="J110" s="1"/>
      <c r="K110" s="1"/>
      <c r="L110" s="1"/>
      <c r="M110" s="1"/>
      <c r="N110" s="1"/>
      <c r="O110" s="1"/>
      <c r="P110" s="1"/>
      <c r="Q110" s="1"/>
      <c r="R110" s="1"/>
      <c r="S110" s="1"/>
      <c r="T110" s="25"/>
      <c r="U110" s="1"/>
      <c r="V110" s="1"/>
      <c r="W110" s="1"/>
      <c r="X110" s="1"/>
      <c r="Y110" s="25"/>
      <c r="Z110" s="1"/>
      <c r="AA110" s="1"/>
      <c r="AB110" s="1"/>
      <c r="AC110" s="1"/>
      <c r="AD110" s="1"/>
    </row>
    <row r="111" spans="1:30" x14ac:dyDescent="0.25">
      <c r="A111" s="1"/>
      <c r="B111" s="1"/>
      <c r="C111" s="32"/>
      <c r="D111" s="25"/>
      <c r="E111" s="25"/>
      <c r="F111" s="1"/>
      <c r="G111" s="1"/>
      <c r="H111" s="1"/>
      <c r="I111" s="1"/>
      <c r="J111" s="1"/>
      <c r="K111" s="1"/>
      <c r="L111" s="1"/>
      <c r="M111" s="1"/>
      <c r="N111" s="1"/>
      <c r="O111" s="1"/>
      <c r="P111" s="1"/>
      <c r="Q111" s="1"/>
      <c r="R111" s="1"/>
      <c r="S111" s="1"/>
      <c r="T111" s="25"/>
      <c r="U111" s="1"/>
      <c r="V111" s="1"/>
      <c r="W111" s="1"/>
      <c r="X111" s="1"/>
      <c r="Y111" s="25"/>
      <c r="Z111" s="1"/>
      <c r="AA111" s="1"/>
      <c r="AB111" s="1"/>
      <c r="AC111" s="1"/>
      <c r="AD111" s="1"/>
    </row>
    <row r="112" spans="1:30" x14ac:dyDescent="0.25">
      <c r="A112" s="1"/>
      <c r="B112" s="1"/>
      <c r="C112" s="32"/>
      <c r="D112" s="25"/>
      <c r="E112" s="25"/>
      <c r="F112" s="1"/>
      <c r="G112" s="1"/>
      <c r="H112" s="1"/>
      <c r="I112" s="1"/>
      <c r="J112" s="1"/>
      <c r="K112" s="1"/>
      <c r="L112" s="1"/>
      <c r="M112" s="1"/>
      <c r="N112" s="1"/>
      <c r="O112" s="1"/>
      <c r="P112" s="1"/>
      <c r="Q112" s="1"/>
      <c r="R112" s="1"/>
      <c r="S112" s="1"/>
      <c r="T112" s="25"/>
      <c r="U112" s="1"/>
      <c r="V112" s="1"/>
      <c r="W112" s="1"/>
      <c r="X112" s="1"/>
      <c r="Y112" s="25"/>
      <c r="Z112" s="1"/>
      <c r="AA112" s="1"/>
      <c r="AB112" s="1"/>
      <c r="AC112" s="1"/>
      <c r="AD112" s="1"/>
    </row>
    <row r="113" spans="1:30" x14ac:dyDescent="0.25">
      <c r="A113" s="1"/>
      <c r="B113" s="1"/>
      <c r="C113" s="32"/>
      <c r="D113" s="25"/>
      <c r="E113" s="25"/>
      <c r="F113" s="1"/>
      <c r="G113" s="1"/>
      <c r="H113" s="1"/>
      <c r="I113" s="1"/>
      <c r="J113" s="1"/>
      <c r="K113" s="1"/>
      <c r="L113" s="1"/>
      <c r="M113" s="1"/>
      <c r="N113" s="1"/>
      <c r="O113" s="1"/>
      <c r="P113" s="1"/>
      <c r="Q113" s="1"/>
      <c r="R113" s="1"/>
      <c r="S113" s="1"/>
      <c r="T113" s="25"/>
      <c r="U113" s="1"/>
      <c r="V113" s="1"/>
      <c r="W113" s="1"/>
      <c r="X113" s="1"/>
      <c r="Y113" s="25"/>
      <c r="Z113" s="1"/>
      <c r="AA113" s="1"/>
      <c r="AB113" s="1"/>
      <c r="AC113" s="1"/>
      <c r="AD113" s="1"/>
    </row>
    <row r="114" spans="1:30" x14ac:dyDescent="0.25">
      <c r="A114" s="1"/>
      <c r="B114" s="1"/>
      <c r="C114" s="32"/>
      <c r="D114" s="25"/>
      <c r="E114" s="25"/>
      <c r="F114" s="1"/>
      <c r="G114" s="1"/>
      <c r="H114" s="1"/>
      <c r="I114" s="1"/>
      <c r="J114" s="1"/>
      <c r="K114" s="1"/>
      <c r="L114" s="1"/>
      <c r="M114" s="1"/>
      <c r="N114" s="1"/>
      <c r="O114" s="1"/>
      <c r="P114" s="1"/>
      <c r="Q114" s="1"/>
      <c r="R114" s="1"/>
      <c r="S114" s="1"/>
      <c r="T114" s="25"/>
      <c r="U114" s="1"/>
      <c r="V114" s="1"/>
      <c r="W114" s="1"/>
      <c r="X114" s="1"/>
      <c r="Y114" s="25"/>
      <c r="Z114" s="1"/>
      <c r="AA114" s="1"/>
      <c r="AB114" s="1"/>
      <c r="AC114" s="1"/>
      <c r="AD114" s="1"/>
    </row>
    <row r="115" spans="1:30" x14ac:dyDescent="0.25">
      <c r="A115" s="1"/>
      <c r="B115" s="1"/>
      <c r="C115" s="32"/>
      <c r="D115" s="25"/>
      <c r="E115" s="25"/>
      <c r="F115" s="1"/>
      <c r="G115" s="1"/>
      <c r="H115" s="1"/>
      <c r="I115" s="1"/>
      <c r="J115" s="1"/>
      <c r="K115" s="1"/>
      <c r="L115" s="1"/>
      <c r="M115" s="1"/>
      <c r="N115" s="1"/>
      <c r="O115" s="1"/>
      <c r="P115" s="1"/>
      <c r="Q115" s="1"/>
      <c r="R115" s="1"/>
      <c r="S115" s="1"/>
      <c r="T115" s="25"/>
      <c r="U115" s="1"/>
      <c r="V115" s="1"/>
      <c r="W115" s="1"/>
      <c r="X115" s="1"/>
      <c r="Y115" s="25"/>
      <c r="Z115" s="1"/>
      <c r="AA115" s="1"/>
      <c r="AB115" s="1"/>
      <c r="AC115" s="1"/>
      <c r="AD115" s="1"/>
    </row>
    <row r="116" spans="1:30" x14ac:dyDescent="0.25">
      <c r="A116" s="1"/>
      <c r="B116" s="1"/>
      <c r="C116" s="32"/>
      <c r="D116" s="25"/>
      <c r="E116" s="25"/>
      <c r="F116" s="1"/>
      <c r="G116" s="1"/>
      <c r="H116" s="1"/>
      <c r="I116" s="1"/>
      <c r="J116" s="1"/>
      <c r="K116" s="1"/>
      <c r="L116" s="1"/>
      <c r="M116" s="1"/>
      <c r="N116" s="1"/>
      <c r="O116" s="1"/>
      <c r="P116" s="1"/>
      <c r="Q116" s="1"/>
      <c r="R116" s="1"/>
      <c r="S116" s="1"/>
      <c r="T116" s="25"/>
      <c r="U116" s="1"/>
      <c r="V116" s="1"/>
      <c r="W116" s="1"/>
      <c r="X116" s="1"/>
      <c r="Y116" s="25"/>
      <c r="Z116" s="1"/>
      <c r="AA116" s="1"/>
      <c r="AB116" s="1"/>
      <c r="AC116" s="1"/>
      <c r="AD116" s="1"/>
    </row>
    <row r="117" spans="1:30" x14ac:dyDescent="0.25">
      <c r="A117" s="1"/>
      <c r="B117" s="1"/>
      <c r="C117" s="32"/>
      <c r="D117" s="25"/>
      <c r="E117" s="25"/>
      <c r="F117" s="1"/>
      <c r="G117" s="1"/>
      <c r="H117" s="1"/>
      <c r="I117" s="1"/>
      <c r="J117" s="1"/>
      <c r="K117" s="1"/>
      <c r="L117" s="1"/>
      <c r="M117" s="1"/>
      <c r="N117" s="1"/>
      <c r="O117" s="1"/>
      <c r="P117" s="1"/>
      <c r="Q117" s="1"/>
      <c r="R117" s="1"/>
      <c r="S117" s="1"/>
      <c r="T117" s="25"/>
      <c r="U117" s="1"/>
      <c r="V117" s="1"/>
      <c r="W117" s="1"/>
      <c r="X117" s="1"/>
      <c r="Y117" s="25"/>
      <c r="Z117" s="1"/>
      <c r="AA117" s="1"/>
      <c r="AB117" s="1"/>
      <c r="AC117" s="1"/>
      <c r="AD117" s="1"/>
    </row>
    <row r="118" spans="1:30" x14ac:dyDescent="0.25">
      <c r="A118" s="1"/>
      <c r="B118" s="1"/>
      <c r="C118" s="32"/>
      <c r="D118" s="25"/>
      <c r="E118" s="25"/>
      <c r="F118" s="1"/>
      <c r="G118" s="1"/>
      <c r="H118" s="1"/>
      <c r="I118" s="1"/>
      <c r="J118" s="1"/>
      <c r="K118" s="1"/>
      <c r="L118" s="1"/>
      <c r="M118" s="1"/>
      <c r="N118" s="1"/>
      <c r="O118" s="1"/>
      <c r="P118" s="1"/>
      <c r="Q118" s="1"/>
      <c r="R118" s="1"/>
      <c r="S118" s="1"/>
      <c r="T118" s="25"/>
      <c r="U118" s="1"/>
      <c r="V118" s="1"/>
      <c r="W118" s="1"/>
      <c r="X118" s="1"/>
      <c r="Y118" s="25"/>
      <c r="Z118" s="1"/>
      <c r="AA118" s="1"/>
      <c r="AB118" s="1"/>
      <c r="AC118" s="1"/>
      <c r="AD118" s="1"/>
    </row>
    <row r="119" spans="1:30" x14ac:dyDescent="0.25">
      <c r="A119" s="1"/>
      <c r="B119" s="1"/>
      <c r="C119" s="32"/>
      <c r="D119" s="25"/>
      <c r="E119" s="25"/>
      <c r="F119" s="1"/>
      <c r="G119" s="1"/>
      <c r="H119" s="1"/>
      <c r="I119" s="1"/>
      <c r="J119" s="1"/>
      <c r="K119" s="1"/>
      <c r="L119" s="1"/>
      <c r="M119" s="1"/>
      <c r="N119" s="1"/>
      <c r="O119" s="1"/>
      <c r="P119" s="1"/>
      <c r="Q119" s="1"/>
      <c r="R119" s="1"/>
      <c r="S119" s="1"/>
      <c r="T119" s="25"/>
      <c r="U119" s="1"/>
      <c r="V119" s="1"/>
      <c r="W119" s="1"/>
      <c r="X119" s="1"/>
      <c r="Y119" s="25"/>
      <c r="Z119" s="1"/>
      <c r="AA119" s="1"/>
      <c r="AB119" s="1"/>
      <c r="AC119" s="1"/>
      <c r="AD119" s="1"/>
    </row>
    <row r="120" spans="1:30" x14ac:dyDescent="0.25">
      <c r="A120" s="1"/>
      <c r="B120" s="1"/>
      <c r="C120" s="32"/>
      <c r="D120" s="25"/>
      <c r="E120" s="25"/>
      <c r="F120" s="1"/>
      <c r="G120" s="1"/>
      <c r="H120" s="1"/>
      <c r="I120" s="1"/>
      <c r="J120" s="1"/>
      <c r="K120" s="1"/>
      <c r="L120" s="1"/>
      <c r="M120" s="1"/>
      <c r="N120" s="1"/>
      <c r="O120" s="1"/>
      <c r="P120" s="1"/>
      <c r="Q120" s="1"/>
      <c r="R120" s="1"/>
      <c r="S120" s="1"/>
      <c r="T120" s="25"/>
      <c r="U120" s="1"/>
      <c r="V120" s="1"/>
      <c r="W120" s="1"/>
      <c r="X120" s="1"/>
      <c r="Y120" s="25"/>
      <c r="Z120" s="1"/>
      <c r="AA120" s="1"/>
      <c r="AB120" s="1"/>
      <c r="AC120" s="1"/>
      <c r="AD120" s="1"/>
    </row>
    <row r="121" spans="1:30" x14ac:dyDescent="0.25">
      <c r="A121" s="1"/>
      <c r="B121" s="1"/>
      <c r="C121" s="32"/>
      <c r="D121" s="25"/>
      <c r="E121" s="25"/>
      <c r="F121" s="1"/>
      <c r="G121" s="1"/>
      <c r="H121" s="1"/>
      <c r="I121" s="1"/>
      <c r="J121" s="1"/>
      <c r="K121" s="1"/>
      <c r="L121" s="1"/>
      <c r="M121" s="1"/>
      <c r="N121" s="1"/>
      <c r="O121" s="1"/>
      <c r="P121" s="1"/>
      <c r="Q121" s="1"/>
      <c r="R121" s="1"/>
      <c r="S121" s="1"/>
      <c r="T121" s="25"/>
      <c r="U121" s="1"/>
      <c r="V121" s="1"/>
      <c r="W121" s="1"/>
      <c r="X121" s="1"/>
      <c r="Y121" s="25"/>
      <c r="Z121" s="1"/>
      <c r="AA121" s="1"/>
      <c r="AB121" s="1"/>
      <c r="AC121" s="1"/>
      <c r="AD121" s="1"/>
    </row>
    <row r="122" spans="1:30" x14ac:dyDescent="0.25">
      <c r="A122" s="1"/>
      <c r="B122" s="1"/>
      <c r="C122" s="32"/>
      <c r="D122" s="25"/>
      <c r="E122" s="25"/>
      <c r="F122" s="1"/>
      <c r="G122" s="1"/>
      <c r="H122" s="1"/>
      <c r="I122" s="1"/>
      <c r="J122" s="1"/>
      <c r="K122" s="1"/>
      <c r="L122" s="1"/>
      <c r="M122" s="1"/>
      <c r="N122" s="1"/>
      <c r="O122" s="1"/>
      <c r="P122" s="1"/>
      <c r="Q122" s="1"/>
      <c r="R122" s="1"/>
      <c r="S122" s="1"/>
      <c r="T122" s="25"/>
      <c r="U122" s="1"/>
      <c r="V122" s="1"/>
      <c r="W122" s="1"/>
      <c r="X122" s="1"/>
      <c r="Y122" s="25"/>
      <c r="Z122" s="1"/>
      <c r="AA122" s="1"/>
      <c r="AB122" s="1"/>
      <c r="AC122" s="1"/>
      <c r="AD122" s="1"/>
    </row>
    <row r="123" spans="1:30" x14ac:dyDescent="0.25">
      <c r="A123" s="1"/>
      <c r="B123" s="1"/>
      <c r="C123" s="32"/>
      <c r="D123" s="25"/>
      <c r="E123" s="25"/>
      <c r="F123" s="1"/>
      <c r="G123" s="1"/>
      <c r="H123" s="1"/>
      <c r="I123" s="1"/>
      <c r="J123" s="1"/>
      <c r="K123" s="1"/>
      <c r="L123" s="1"/>
      <c r="M123" s="1"/>
      <c r="N123" s="1"/>
      <c r="O123" s="1"/>
      <c r="P123" s="1"/>
      <c r="Q123" s="1"/>
      <c r="R123" s="1"/>
      <c r="S123" s="1"/>
      <c r="T123" s="25"/>
      <c r="U123" s="1"/>
      <c r="V123" s="1"/>
      <c r="W123" s="1"/>
      <c r="X123" s="1"/>
      <c r="Y123" s="25"/>
      <c r="Z123" s="1"/>
      <c r="AA123" s="1"/>
      <c r="AB123" s="1"/>
      <c r="AC123" s="1"/>
      <c r="AD123" s="1"/>
    </row>
    <row r="124" spans="1:30" x14ac:dyDescent="0.25">
      <c r="A124" s="1"/>
      <c r="B124" s="1"/>
      <c r="C124" s="32"/>
      <c r="D124" s="25"/>
      <c r="E124" s="25"/>
      <c r="F124" s="1"/>
      <c r="G124" s="1"/>
      <c r="H124" s="1"/>
      <c r="I124" s="1"/>
      <c r="J124" s="1"/>
      <c r="K124" s="1"/>
      <c r="L124" s="1"/>
      <c r="M124" s="1"/>
      <c r="N124" s="1"/>
      <c r="O124" s="1"/>
      <c r="P124" s="1"/>
      <c r="Q124" s="1"/>
      <c r="R124" s="1"/>
      <c r="S124" s="1"/>
      <c r="T124" s="25"/>
      <c r="U124" s="1"/>
      <c r="V124" s="1"/>
      <c r="W124" s="1"/>
      <c r="X124" s="1"/>
      <c r="Y124" s="25"/>
      <c r="Z124" s="1"/>
      <c r="AA124" s="1"/>
      <c r="AB124" s="1"/>
      <c r="AC124" s="1"/>
      <c r="AD124" s="1"/>
    </row>
    <row r="125" spans="1:30" x14ac:dyDescent="0.25">
      <c r="A125" s="1"/>
      <c r="B125" s="1"/>
      <c r="C125" s="32"/>
      <c r="D125" s="25"/>
      <c r="E125" s="25"/>
      <c r="F125" s="1"/>
      <c r="G125" s="1"/>
      <c r="H125" s="1"/>
      <c r="I125" s="1"/>
      <c r="J125" s="1"/>
      <c r="K125" s="1"/>
      <c r="L125" s="28"/>
      <c r="M125" s="1"/>
      <c r="N125" s="1"/>
      <c r="O125" s="1"/>
      <c r="P125" s="1"/>
      <c r="Q125" s="1"/>
      <c r="R125" s="1"/>
      <c r="S125" s="1"/>
      <c r="T125" s="25"/>
      <c r="U125" s="1"/>
      <c r="V125" s="1"/>
      <c r="W125" s="1"/>
      <c r="X125" s="1"/>
      <c r="Y125" s="25"/>
      <c r="Z125" s="1"/>
      <c r="AA125" s="1"/>
      <c r="AB125" s="1"/>
      <c r="AC125" s="1"/>
      <c r="AD125" s="1"/>
    </row>
    <row r="126" spans="1:30" x14ac:dyDescent="0.25">
      <c r="A126" s="1"/>
      <c r="B126" s="1"/>
      <c r="C126" s="32"/>
      <c r="D126" s="25"/>
      <c r="E126" s="25"/>
      <c r="F126" s="1"/>
      <c r="G126" s="1"/>
      <c r="H126" s="1"/>
      <c r="I126" s="1"/>
      <c r="J126" s="1"/>
      <c r="K126" s="1"/>
      <c r="L126" s="1"/>
      <c r="M126" s="1"/>
      <c r="N126" s="1"/>
      <c r="O126" s="1"/>
      <c r="P126" s="1"/>
      <c r="Q126" s="1"/>
      <c r="R126" s="1"/>
      <c r="S126" s="1"/>
      <c r="T126" s="25"/>
      <c r="U126" s="1"/>
      <c r="V126" s="1"/>
      <c r="W126" s="1"/>
      <c r="X126" s="1"/>
      <c r="Y126" s="25"/>
      <c r="Z126" s="1"/>
      <c r="AA126" s="1"/>
      <c r="AB126" s="1"/>
      <c r="AC126" s="1"/>
      <c r="AD126" s="1"/>
    </row>
    <row r="127" spans="1:30" x14ac:dyDescent="0.25">
      <c r="A127" s="1"/>
      <c r="B127" s="1"/>
      <c r="C127" s="32"/>
      <c r="D127" s="25"/>
      <c r="E127" s="25"/>
      <c r="F127" s="1"/>
      <c r="G127" s="1"/>
      <c r="H127" s="1"/>
      <c r="I127" s="1"/>
      <c r="J127" s="1"/>
      <c r="K127" s="1"/>
      <c r="L127" s="1"/>
      <c r="M127" s="1"/>
      <c r="N127" s="1"/>
      <c r="O127" s="1"/>
      <c r="P127" s="1"/>
      <c r="Q127" s="1"/>
      <c r="R127" s="1"/>
      <c r="S127" s="1"/>
      <c r="T127" s="25"/>
      <c r="U127" s="1"/>
      <c r="V127" s="1"/>
      <c r="W127" s="1"/>
      <c r="X127" s="1"/>
      <c r="Y127" s="25"/>
      <c r="Z127" s="1"/>
      <c r="AA127" s="1"/>
      <c r="AB127" s="1"/>
      <c r="AC127" s="1"/>
      <c r="AD127" s="1"/>
    </row>
    <row r="128" spans="1:30" x14ac:dyDescent="0.25">
      <c r="A128" s="1"/>
      <c r="B128" s="1"/>
      <c r="C128" s="32"/>
      <c r="D128" s="25"/>
      <c r="E128" s="25"/>
      <c r="F128" s="1"/>
      <c r="G128" s="1"/>
      <c r="H128" s="1"/>
      <c r="I128" s="1"/>
      <c r="J128" s="1"/>
      <c r="K128" s="1"/>
      <c r="L128" s="28"/>
      <c r="M128" s="1"/>
      <c r="N128" s="1"/>
      <c r="O128" s="1"/>
      <c r="P128" s="1"/>
      <c r="Q128" s="1"/>
      <c r="R128" s="1"/>
      <c r="S128" s="1"/>
      <c r="T128" s="25"/>
      <c r="U128" s="1"/>
      <c r="V128" s="1"/>
      <c r="W128" s="1"/>
      <c r="X128" s="1"/>
      <c r="Y128" s="25"/>
      <c r="Z128" s="1"/>
      <c r="AA128" s="1"/>
      <c r="AB128" s="1"/>
      <c r="AC128" s="1"/>
      <c r="AD128" s="1"/>
    </row>
    <row r="129" spans="1:30" x14ac:dyDescent="0.25">
      <c r="A129" s="1"/>
      <c r="B129" s="1"/>
      <c r="C129" s="32"/>
      <c r="D129" s="25"/>
      <c r="E129" s="25"/>
      <c r="F129" s="1"/>
      <c r="G129" s="1"/>
      <c r="H129" s="1"/>
      <c r="I129" s="1"/>
      <c r="J129" s="1"/>
      <c r="K129" s="1"/>
      <c r="L129" s="1"/>
      <c r="M129" s="1"/>
      <c r="N129" s="1"/>
      <c r="O129" s="1"/>
      <c r="P129" s="1"/>
      <c r="Q129" s="1"/>
      <c r="R129" s="1"/>
      <c r="S129" s="1"/>
      <c r="T129" s="25"/>
      <c r="U129" s="1"/>
      <c r="V129" s="1"/>
      <c r="W129" s="1"/>
      <c r="X129" s="1"/>
      <c r="Y129" s="25"/>
      <c r="Z129" s="1"/>
      <c r="AA129" s="1"/>
      <c r="AB129" s="1"/>
      <c r="AC129" s="1"/>
      <c r="AD129" s="1"/>
    </row>
    <row r="130" spans="1:30" x14ac:dyDescent="0.25">
      <c r="A130" s="1"/>
      <c r="B130" s="1"/>
      <c r="C130" s="32"/>
      <c r="D130" s="25"/>
      <c r="E130" s="25"/>
      <c r="F130" s="1"/>
      <c r="G130" s="1"/>
      <c r="H130" s="1"/>
      <c r="I130" s="1"/>
      <c r="J130" s="1"/>
      <c r="K130" s="1"/>
      <c r="L130" s="1"/>
      <c r="M130" s="1"/>
      <c r="N130" s="1"/>
      <c r="O130" s="1"/>
      <c r="P130" s="1"/>
      <c r="Q130" s="1"/>
      <c r="R130" s="1"/>
      <c r="S130" s="1"/>
      <c r="T130" s="25"/>
      <c r="U130" s="1"/>
      <c r="V130" s="1"/>
      <c r="W130" s="1"/>
      <c r="X130" s="1"/>
      <c r="Y130" s="25"/>
      <c r="Z130" s="1"/>
      <c r="AA130" s="1"/>
      <c r="AB130" s="1"/>
      <c r="AC130" s="1"/>
      <c r="AD130" s="1"/>
    </row>
    <row r="131" spans="1:30" x14ac:dyDescent="0.25">
      <c r="A131" s="1"/>
      <c r="B131" s="1"/>
      <c r="C131" s="32"/>
      <c r="D131" s="25"/>
      <c r="E131" s="25"/>
      <c r="F131" s="1"/>
      <c r="G131" s="1"/>
      <c r="H131" s="1"/>
      <c r="I131" s="1"/>
      <c r="J131" s="1"/>
      <c r="K131" s="1"/>
      <c r="L131" s="1"/>
      <c r="M131" s="1"/>
      <c r="N131" s="1"/>
      <c r="O131" s="1"/>
      <c r="P131" s="1"/>
      <c r="Q131" s="1"/>
      <c r="R131" s="1"/>
      <c r="S131" s="1"/>
      <c r="T131" s="25"/>
      <c r="U131" s="1"/>
      <c r="V131" s="1"/>
      <c r="W131" s="1"/>
      <c r="X131" s="1"/>
      <c r="Y131" s="25"/>
      <c r="Z131" s="1"/>
      <c r="AA131" s="1"/>
      <c r="AB131" s="1"/>
      <c r="AC131" s="1"/>
      <c r="AD131" s="1"/>
    </row>
    <row r="132" spans="1:30" x14ac:dyDescent="0.25">
      <c r="A132" s="1"/>
      <c r="B132" s="1"/>
      <c r="C132" s="32"/>
      <c r="D132" s="25"/>
      <c r="E132" s="25"/>
      <c r="F132" s="1"/>
      <c r="G132" s="1"/>
      <c r="H132" s="1"/>
      <c r="I132" s="1"/>
      <c r="J132" s="1"/>
      <c r="K132" s="1"/>
      <c r="L132" s="1"/>
      <c r="M132" s="1"/>
      <c r="N132" s="1"/>
      <c r="O132" s="1"/>
      <c r="P132" s="1"/>
      <c r="Q132" s="1"/>
      <c r="R132" s="1"/>
      <c r="S132" s="1"/>
      <c r="T132" s="25"/>
      <c r="U132" s="1"/>
      <c r="V132" s="1"/>
      <c r="W132" s="1"/>
      <c r="X132" s="1"/>
      <c r="Y132" s="25"/>
      <c r="Z132" s="1"/>
      <c r="AA132" s="1"/>
      <c r="AB132" s="1"/>
      <c r="AC132" s="1"/>
      <c r="AD132" s="1"/>
    </row>
    <row r="133" spans="1:30" x14ac:dyDescent="0.25">
      <c r="A133" s="1"/>
      <c r="B133" s="1"/>
      <c r="C133" s="32"/>
      <c r="D133" s="25"/>
      <c r="E133" s="25"/>
      <c r="F133" s="1"/>
      <c r="G133" s="1"/>
      <c r="H133" s="1"/>
      <c r="I133" s="1"/>
      <c r="J133" s="1"/>
      <c r="K133" s="1"/>
      <c r="L133" s="1"/>
      <c r="M133" s="1"/>
      <c r="N133" s="1"/>
      <c r="O133" s="1"/>
      <c r="P133" s="1"/>
      <c r="Q133" s="1"/>
      <c r="R133" s="1"/>
      <c r="S133" s="1"/>
      <c r="T133" s="25"/>
      <c r="U133" s="1"/>
      <c r="V133" s="1"/>
      <c r="W133" s="1"/>
      <c r="X133" s="1"/>
      <c r="Y133" s="25"/>
      <c r="Z133" s="1"/>
      <c r="AA133" s="1"/>
      <c r="AB133" s="1"/>
      <c r="AC133" s="1"/>
      <c r="AD133" s="1"/>
    </row>
    <row r="134" spans="1:30" x14ac:dyDescent="0.25">
      <c r="A134" s="1"/>
      <c r="B134" s="1"/>
      <c r="C134" s="32"/>
      <c r="D134" s="25"/>
      <c r="E134" s="25"/>
      <c r="F134" s="1"/>
      <c r="G134" s="1"/>
      <c r="H134" s="1"/>
      <c r="I134" s="1"/>
      <c r="J134" s="1"/>
      <c r="K134" s="1"/>
      <c r="L134" s="1"/>
      <c r="M134" s="1"/>
      <c r="N134" s="1"/>
      <c r="O134" s="1"/>
      <c r="P134" s="1"/>
      <c r="Q134" s="1"/>
      <c r="R134" s="1"/>
      <c r="S134" s="1"/>
      <c r="T134" s="25"/>
      <c r="U134" s="1"/>
      <c r="V134" s="1"/>
      <c r="W134" s="1"/>
      <c r="X134" s="1"/>
      <c r="Y134" s="25"/>
      <c r="Z134" s="1"/>
      <c r="AA134" s="1"/>
      <c r="AB134" s="1"/>
      <c r="AC134" s="1"/>
      <c r="AD134" s="1"/>
    </row>
    <row r="135" spans="1:30" x14ac:dyDescent="0.25">
      <c r="A135" s="1"/>
      <c r="B135" s="1"/>
      <c r="C135" s="32"/>
      <c r="D135" s="25"/>
      <c r="E135" s="25"/>
      <c r="F135" s="1"/>
      <c r="G135" s="1"/>
      <c r="H135" s="1"/>
      <c r="I135" s="1"/>
      <c r="J135" s="1"/>
      <c r="K135" s="1"/>
      <c r="L135" s="1"/>
      <c r="M135" s="1"/>
      <c r="N135" s="1"/>
      <c r="O135" s="1"/>
      <c r="P135" s="1"/>
      <c r="Q135" s="1"/>
      <c r="R135" s="1"/>
      <c r="S135" s="1"/>
      <c r="T135" s="25"/>
      <c r="U135" s="1"/>
      <c r="V135" s="1"/>
      <c r="W135" s="1"/>
      <c r="X135" s="1"/>
      <c r="Y135" s="25"/>
      <c r="Z135" s="1"/>
      <c r="AA135" s="1"/>
      <c r="AB135" s="1"/>
      <c r="AC135" s="1"/>
      <c r="AD135" s="1"/>
    </row>
    <row r="136" spans="1:30" x14ac:dyDescent="0.25">
      <c r="A136" s="1"/>
      <c r="B136" s="1"/>
      <c r="C136" s="32"/>
      <c r="D136" s="25"/>
      <c r="E136" s="25"/>
      <c r="F136" s="1"/>
      <c r="G136" s="1"/>
      <c r="H136" s="1"/>
      <c r="I136" s="1"/>
      <c r="J136" s="1"/>
      <c r="K136" s="1"/>
      <c r="L136" s="1"/>
      <c r="M136" s="1"/>
      <c r="N136" s="1"/>
      <c r="O136" s="1"/>
      <c r="P136" s="1"/>
      <c r="Q136" s="1"/>
      <c r="R136" s="1"/>
      <c r="S136" s="1"/>
      <c r="T136" s="25"/>
      <c r="U136" s="1"/>
      <c r="V136" s="1"/>
      <c r="W136" s="1"/>
      <c r="X136" s="1"/>
      <c r="Y136" s="25"/>
      <c r="Z136" s="1"/>
      <c r="AA136" s="1"/>
      <c r="AB136" s="1"/>
      <c r="AC136" s="1"/>
      <c r="AD136" s="1"/>
    </row>
    <row r="137" spans="1:30" x14ac:dyDescent="0.25">
      <c r="A137" s="1"/>
      <c r="B137" s="1"/>
      <c r="C137" s="32"/>
      <c r="D137" s="25"/>
      <c r="E137" s="25"/>
      <c r="F137" s="1"/>
      <c r="G137" s="1"/>
      <c r="H137" s="1"/>
      <c r="I137" s="1"/>
      <c r="J137" s="1"/>
      <c r="K137" s="1"/>
      <c r="L137" s="1"/>
      <c r="M137" s="1"/>
      <c r="N137" s="1"/>
      <c r="O137" s="1"/>
      <c r="P137" s="1"/>
      <c r="Q137" s="1"/>
      <c r="R137" s="1"/>
      <c r="S137" s="1"/>
      <c r="T137" s="25"/>
      <c r="U137" s="1"/>
      <c r="V137" s="1"/>
      <c r="W137" s="1"/>
      <c r="X137" s="1"/>
      <c r="Y137" s="25"/>
      <c r="Z137" s="1"/>
      <c r="AA137" s="1"/>
      <c r="AB137" s="1"/>
      <c r="AC137" s="1"/>
      <c r="AD137" s="1"/>
    </row>
    <row r="138" spans="1:30" x14ac:dyDescent="0.25">
      <c r="A138" s="1"/>
      <c r="B138" s="1"/>
      <c r="C138" s="32"/>
      <c r="D138" s="25"/>
      <c r="E138" s="25"/>
      <c r="F138" s="1"/>
      <c r="G138" s="1"/>
      <c r="H138" s="1"/>
      <c r="I138" s="1"/>
      <c r="J138" s="1"/>
      <c r="K138" s="1"/>
      <c r="L138" s="1"/>
      <c r="M138" s="1"/>
      <c r="N138" s="1"/>
      <c r="O138" s="1"/>
      <c r="P138" s="1"/>
      <c r="Q138" s="1"/>
      <c r="R138" s="1"/>
      <c r="S138" s="1"/>
      <c r="T138" s="25"/>
      <c r="U138" s="1"/>
      <c r="V138" s="1"/>
      <c r="W138" s="1"/>
      <c r="X138" s="1"/>
      <c r="Y138" s="25"/>
      <c r="Z138" s="1"/>
      <c r="AA138" s="1"/>
      <c r="AB138" s="1"/>
      <c r="AC138" s="1"/>
      <c r="AD138" s="1"/>
    </row>
    <row r="139" spans="1:30" x14ac:dyDescent="0.25">
      <c r="A139" s="1"/>
      <c r="B139" s="1"/>
      <c r="C139" s="32"/>
      <c r="D139" s="25"/>
      <c r="E139" s="25"/>
      <c r="F139" s="1"/>
      <c r="G139" s="1"/>
      <c r="H139" s="1"/>
      <c r="I139" s="1"/>
      <c r="J139" s="1"/>
      <c r="K139" s="1"/>
      <c r="L139" s="1"/>
      <c r="M139" s="1"/>
      <c r="N139" s="1"/>
      <c r="O139" s="1"/>
      <c r="P139" s="1"/>
      <c r="Q139" s="1"/>
      <c r="R139" s="1"/>
      <c r="S139" s="1"/>
      <c r="T139" s="25"/>
      <c r="U139" s="1"/>
      <c r="V139" s="1"/>
      <c r="W139" s="1"/>
      <c r="X139" s="1"/>
      <c r="Y139" s="25"/>
      <c r="Z139" s="1"/>
      <c r="AA139" s="1"/>
      <c r="AB139" s="1"/>
      <c r="AC139" s="1"/>
      <c r="AD139" s="1"/>
    </row>
    <row r="140" spans="1:30" x14ac:dyDescent="0.25">
      <c r="A140" s="1"/>
      <c r="B140" s="1"/>
      <c r="C140" s="32"/>
      <c r="D140" s="25"/>
      <c r="E140" s="25"/>
      <c r="F140" s="1"/>
      <c r="G140" s="1"/>
      <c r="H140" s="1"/>
      <c r="I140" s="1"/>
      <c r="J140" s="1"/>
      <c r="K140" s="1"/>
      <c r="L140" s="1"/>
      <c r="M140" s="1"/>
      <c r="N140" s="1"/>
      <c r="O140" s="1"/>
      <c r="P140" s="1"/>
      <c r="Q140" s="1"/>
      <c r="R140" s="1"/>
      <c r="S140" s="1"/>
      <c r="T140" s="25"/>
      <c r="U140" s="1"/>
      <c r="V140" s="1"/>
      <c r="W140" s="1"/>
      <c r="X140" s="1"/>
      <c r="Y140" s="25"/>
      <c r="Z140" s="1"/>
      <c r="AA140" s="1"/>
      <c r="AB140" s="1"/>
      <c r="AC140" s="1"/>
      <c r="AD140" s="1"/>
    </row>
    <row r="141" spans="1:30" x14ac:dyDescent="0.25">
      <c r="A141" s="1"/>
      <c r="B141" s="1"/>
      <c r="C141" s="32"/>
      <c r="D141" s="25"/>
      <c r="E141" s="25"/>
      <c r="F141" s="1"/>
      <c r="G141" s="1"/>
      <c r="H141" s="1"/>
      <c r="I141" s="1"/>
      <c r="J141" s="1"/>
      <c r="K141" s="1"/>
      <c r="L141" s="1"/>
      <c r="M141" s="1"/>
      <c r="N141" s="1"/>
      <c r="O141" s="1"/>
      <c r="P141" s="1"/>
      <c r="Q141" s="1"/>
      <c r="R141" s="1"/>
      <c r="S141" s="1"/>
      <c r="T141" s="25"/>
      <c r="U141" s="1"/>
      <c r="V141" s="1"/>
      <c r="W141" s="1"/>
      <c r="X141" s="1"/>
      <c r="Y141" s="25"/>
      <c r="Z141" s="1"/>
      <c r="AA141" s="1"/>
      <c r="AB141" s="1"/>
      <c r="AC141" s="1"/>
      <c r="AD141" s="1"/>
    </row>
    <row r="142" spans="1:30" x14ac:dyDescent="0.25">
      <c r="A142" s="1"/>
      <c r="B142" s="1"/>
      <c r="C142" s="32"/>
      <c r="D142" s="25"/>
      <c r="E142" s="25"/>
      <c r="F142" s="1"/>
      <c r="G142" s="1"/>
      <c r="H142" s="1"/>
      <c r="I142" s="1"/>
      <c r="J142" s="1"/>
      <c r="K142" s="1"/>
      <c r="L142" s="1"/>
      <c r="M142" s="1"/>
      <c r="N142" s="1"/>
      <c r="O142" s="1"/>
      <c r="P142" s="1"/>
      <c r="Q142" s="1"/>
      <c r="R142" s="1"/>
      <c r="S142" s="1"/>
      <c r="T142" s="25"/>
      <c r="U142" s="1"/>
      <c r="V142" s="1"/>
      <c r="W142" s="1"/>
      <c r="X142" s="1"/>
      <c r="Y142" s="25"/>
      <c r="Z142" s="1"/>
      <c r="AA142" s="1"/>
      <c r="AB142" s="1"/>
      <c r="AC142" s="1"/>
      <c r="AD142" s="1"/>
    </row>
    <row r="143" spans="1:30" x14ac:dyDescent="0.25">
      <c r="A143" s="1"/>
      <c r="B143" s="1"/>
      <c r="C143" s="32"/>
      <c r="D143" s="25"/>
      <c r="E143" s="25"/>
      <c r="F143" s="1"/>
      <c r="G143" s="1"/>
      <c r="H143" s="1"/>
      <c r="I143" s="1"/>
      <c r="J143" s="1"/>
      <c r="K143" s="1"/>
      <c r="L143" s="1"/>
      <c r="M143" s="1"/>
      <c r="N143" s="1"/>
      <c r="O143" s="1"/>
      <c r="P143" s="1"/>
      <c r="Q143" s="1"/>
      <c r="R143" s="1"/>
      <c r="S143" s="1"/>
      <c r="T143" s="25"/>
      <c r="U143" s="1"/>
      <c r="V143" s="1"/>
      <c r="W143" s="1"/>
      <c r="X143" s="1"/>
      <c r="Y143" s="25"/>
      <c r="Z143" s="1"/>
      <c r="AA143" s="1"/>
      <c r="AB143" s="1"/>
      <c r="AC143" s="1"/>
      <c r="AD143" s="1"/>
    </row>
    <row r="144" spans="1:30" x14ac:dyDescent="0.25">
      <c r="A144" s="1"/>
      <c r="B144" s="1"/>
      <c r="C144" s="32"/>
      <c r="D144" s="25"/>
      <c r="E144" s="25"/>
      <c r="F144" s="1"/>
      <c r="G144" s="1"/>
      <c r="H144" s="1"/>
      <c r="I144" s="1"/>
      <c r="J144" s="1"/>
      <c r="K144" s="1"/>
      <c r="L144" s="1"/>
      <c r="M144" s="1"/>
      <c r="N144" s="1"/>
      <c r="O144" s="1"/>
      <c r="P144" s="1"/>
      <c r="Q144" s="1"/>
      <c r="R144" s="1"/>
      <c r="S144" s="1"/>
      <c r="T144" s="25"/>
      <c r="U144" s="1"/>
      <c r="V144" s="1"/>
      <c r="W144" s="1"/>
      <c r="X144" s="1"/>
      <c r="Y144" s="25"/>
      <c r="Z144" s="1"/>
      <c r="AA144" s="1"/>
      <c r="AB144" s="1"/>
      <c r="AC144" s="1"/>
      <c r="AD144" s="1"/>
    </row>
    <row r="145" spans="1:30" x14ac:dyDescent="0.25">
      <c r="A145" s="1"/>
      <c r="B145" s="1"/>
      <c r="C145" s="32"/>
      <c r="D145" s="25"/>
      <c r="E145" s="25"/>
      <c r="F145" s="1"/>
      <c r="G145" s="1"/>
      <c r="H145" s="1"/>
      <c r="I145" s="1"/>
      <c r="J145" s="1"/>
      <c r="K145" s="1"/>
      <c r="L145" s="1"/>
      <c r="M145" s="1"/>
      <c r="N145" s="1"/>
      <c r="O145" s="1"/>
      <c r="P145" s="1"/>
      <c r="Q145" s="1"/>
      <c r="R145" s="1"/>
      <c r="S145" s="1"/>
      <c r="T145" s="25"/>
      <c r="U145" s="1"/>
      <c r="V145" s="1"/>
      <c r="W145" s="1"/>
      <c r="X145" s="1"/>
      <c r="Y145" s="25"/>
      <c r="Z145" s="1"/>
      <c r="AA145" s="1"/>
      <c r="AB145" s="1"/>
      <c r="AC145" s="1"/>
      <c r="AD145" s="1"/>
    </row>
    <row r="146" spans="1:30" x14ac:dyDescent="0.25">
      <c r="A146" s="1"/>
      <c r="B146" s="1"/>
      <c r="C146" s="32"/>
      <c r="D146" s="25"/>
      <c r="E146" s="25"/>
      <c r="F146" s="1"/>
      <c r="G146" s="1"/>
      <c r="H146" s="1"/>
      <c r="I146" s="1"/>
      <c r="J146" s="1"/>
      <c r="K146" s="1"/>
      <c r="L146" s="1"/>
      <c r="M146" s="1"/>
      <c r="N146" s="1"/>
      <c r="O146" s="1"/>
      <c r="P146" s="1"/>
      <c r="Q146" s="1"/>
      <c r="R146" s="1"/>
      <c r="S146" s="1"/>
      <c r="T146" s="25"/>
      <c r="U146" s="1"/>
      <c r="V146" s="1"/>
      <c r="W146" s="1"/>
      <c r="X146" s="1"/>
      <c r="Y146" s="25"/>
      <c r="Z146" s="1"/>
      <c r="AA146" s="1"/>
      <c r="AB146" s="1"/>
      <c r="AC146" s="1"/>
      <c r="AD146" s="1"/>
    </row>
    <row r="147" spans="1:30" x14ac:dyDescent="0.25">
      <c r="A147" s="1"/>
      <c r="B147" s="1"/>
      <c r="C147" s="32"/>
      <c r="D147" s="25"/>
      <c r="E147" s="25"/>
      <c r="F147" s="1"/>
      <c r="G147" s="1"/>
      <c r="H147" s="1"/>
      <c r="I147" s="1"/>
      <c r="J147" s="1"/>
      <c r="K147" s="1"/>
      <c r="L147" s="1"/>
      <c r="M147" s="1"/>
      <c r="N147" s="1"/>
      <c r="O147" s="1"/>
      <c r="P147" s="1"/>
      <c r="Q147" s="1"/>
      <c r="R147" s="1"/>
      <c r="S147" s="1"/>
      <c r="T147" s="25"/>
      <c r="U147" s="1"/>
      <c r="V147" s="1"/>
      <c r="W147" s="1"/>
      <c r="X147" s="1"/>
      <c r="Y147" s="25"/>
      <c r="Z147" s="1"/>
      <c r="AA147" s="1"/>
      <c r="AB147" s="1"/>
      <c r="AC147" s="1"/>
      <c r="AD147" s="1"/>
    </row>
    <row r="148" spans="1:30" x14ac:dyDescent="0.25">
      <c r="A148" s="1"/>
      <c r="B148" s="1"/>
      <c r="C148" s="32"/>
      <c r="D148" s="25"/>
      <c r="E148" s="25"/>
      <c r="F148" s="1"/>
      <c r="G148" s="1"/>
      <c r="H148" s="1"/>
      <c r="I148" s="1"/>
      <c r="J148" s="1"/>
      <c r="K148" s="1"/>
      <c r="L148" s="1"/>
      <c r="M148" s="1"/>
      <c r="N148" s="1"/>
      <c r="O148" s="1"/>
      <c r="P148" s="1"/>
      <c r="Q148" s="1"/>
      <c r="R148" s="1"/>
      <c r="S148" s="1"/>
      <c r="T148" s="25"/>
      <c r="U148" s="1"/>
      <c r="V148" s="1"/>
      <c r="W148" s="1"/>
      <c r="X148" s="1"/>
      <c r="Y148" s="25"/>
      <c r="Z148" s="1"/>
      <c r="AA148" s="1"/>
      <c r="AB148" s="1"/>
      <c r="AC148" s="1"/>
      <c r="AD148" s="1"/>
    </row>
    <row r="149" spans="1:30" x14ac:dyDescent="0.25">
      <c r="A149" s="1"/>
      <c r="B149" s="1"/>
      <c r="C149" s="32"/>
      <c r="D149" s="25"/>
      <c r="E149" s="25"/>
      <c r="F149" s="1"/>
      <c r="G149" s="1"/>
      <c r="H149" s="1"/>
      <c r="I149" s="1"/>
      <c r="J149" s="1"/>
      <c r="K149" s="1"/>
      <c r="L149" s="1"/>
      <c r="M149" s="1"/>
      <c r="N149" s="1"/>
      <c r="O149" s="1"/>
      <c r="P149" s="1"/>
      <c r="Q149" s="1"/>
      <c r="R149" s="1"/>
      <c r="S149" s="1"/>
      <c r="T149" s="25"/>
      <c r="U149" s="1"/>
      <c r="V149" s="1"/>
      <c r="W149" s="1"/>
      <c r="X149" s="1"/>
      <c r="Y149" s="25"/>
      <c r="Z149" s="1"/>
      <c r="AA149" s="1"/>
      <c r="AB149" s="1"/>
      <c r="AC149" s="1"/>
      <c r="AD149" s="1"/>
    </row>
    <row r="150" spans="1:30" x14ac:dyDescent="0.25">
      <c r="A150" s="1"/>
      <c r="B150" s="1"/>
      <c r="C150" s="32"/>
      <c r="D150" s="25"/>
      <c r="E150" s="25"/>
      <c r="F150" s="1"/>
      <c r="G150" s="1"/>
      <c r="H150" s="1"/>
      <c r="I150" s="1"/>
      <c r="J150" s="1"/>
      <c r="K150" s="1"/>
      <c r="L150" s="1"/>
      <c r="M150" s="1"/>
      <c r="N150" s="1"/>
      <c r="O150" s="1"/>
      <c r="P150" s="1"/>
      <c r="Q150" s="1"/>
      <c r="R150" s="1"/>
      <c r="S150" s="1"/>
      <c r="T150" s="25"/>
      <c r="U150" s="1"/>
      <c r="V150" s="1"/>
      <c r="W150" s="1"/>
      <c r="X150" s="1"/>
      <c r="Y150" s="25"/>
      <c r="Z150" s="1"/>
      <c r="AA150" s="1"/>
      <c r="AB150" s="1"/>
      <c r="AC150" s="1"/>
      <c r="AD150" s="1"/>
    </row>
    <row r="151" spans="1:30" x14ac:dyDescent="0.25">
      <c r="A151" s="1"/>
      <c r="B151" s="1"/>
      <c r="C151" s="32"/>
      <c r="D151" s="25"/>
      <c r="E151" s="25"/>
      <c r="F151" s="1"/>
      <c r="G151" s="1"/>
      <c r="H151" s="1"/>
      <c r="I151" s="1"/>
      <c r="J151" s="1"/>
      <c r="K151" s="1"/>
      <c r="L151" s="1"/>
      <c r="M151" s="1"/>
      <c r="N151" s="1"/>
      <c r="O151" s="1"/>
      <c r="P151" s="1"/>
      <c r="Q151" s="1"/>
      <c r="R151" s="1"/>
      <c r="S151" s="1"/>
      <c r="T151" s="25"/>
      <c r="U151" s="1"/>
      <c r="V151" s="1"/>
      <c r="W151" s="1"/>
      <c r="X151" s="1"/>
      <c r="Y151" s="25"/>
      <c r="Z151" s="1"/>
      <c r="AA151" s="1"/>
      <c r="AB151" s="1"/>
      <c r="AC151" s="1"/>
      <c r="AD151" s="1"/>
    </row>
    <row r="152" spans="1:30" x14ac:dyDescent="0.25">
      <c r="A152" s="1"/>
      <c r="B152" s="1"/>
      <c r="C152" s="32"/>
      <c r="D152" s="25"/>
      <c r="E152" s="25"/>
      <c r="F152" s="1"/>
      <c r="G152" s="1"/>
      <c r="H152" s="1"/>
      <c r="I152" s="1"/>
      <c r="J152" s="1"/>
      <c r="K152" s="1"/>
      <c r="L152" s="1"/>
      <c r="M152" s="1"/>
      <c r="N152" s="1"/>
      <c r="O152" s="1"/>
      <c r="P152" s="1"/>
      <c r="Q152" s="1"/>
      <c r="R152" s="1"/>
      <c r="S152" s="1"/>
      <c r="T152" s="25"/>
      <c r="U152" s="1"/>
      <c r="V152" s="1"/>
      <c r="W152" s="1"/>
      <c r="X152" s="1"/>
      <c r="Y152" s="25"/>
      <c r="Z152" s="1"/>
      <c r="AA152" s="1"/>
      <c r="AB152" s="1"/>
      <c r="AC152" s="1"/>
      <c r="AD152" s="1"/>
    </row>
    <row r="153" spans="1:30" x14ac:dyDescent="0.25">
      <c r="A153" s="1"/>
      <c r="B153" s="1"/>
      <c r="C153" s="32"/>
      <c r="D153" s="25"/>
      <c r="E153" s="25"/>
      <c r="F153" s="1"/>
      <c r="G153" s="1"/>
      <c r="H153" s="1"/>
      <c r="I153" s="1"/>
      <c r="J153" s="1"/>
      <c r="K153" s="1"/>
      <c r="L153" s="1"/>
      <c r="M153" s="1"/>
      <c r="N153" s="1"/>
      <c r="O153" s="1"/>
      <c r="P153" s="1"/>
      <c r="Q153" s="1"/>
      <c r="R153" s="1"/>
      <c r="S153" s="1"/>
      <c r="T153" s="25"/>
      <c r="U153" s="1"/>
      <c r="V153" s="1"/>
      <c r="W153" s="1"/>
      <c r="X153" s="1"/>
      <c r="Y153" s="25"/>
      <c r="Z153" s="1"/>
      <c r="AA153" s="1"/>
      <c r="AB153" s="1"/>
      <c r="AC153" s="1"/>
      <c r="AD153" s="1"/>
    </row>
    <row r="154" spans="1:30" x14ac:dyDescent="0.25">
      <c r="A154" s="1"/>
      <c r="B154" s="1"/>
      <c r="C154" s="32"/>
      <c r="D154" s="25"/>
      <c r="E154" s="25"/>
      <c r="F154" s="1"/>
      <c r="G154" s="1"/>
      <c r="H154" s="1"/>
      <c r="I154" s="1"/>
      <c r="J154" s="1"/>
      <c r="K154" s="1"/>
      <c r="L154" s="1"/>
      <c r="M154" s="1"/>
      <c r="N154" s="1"/>
      <c r="O154" s="1"/>
      <c r="P154" s="1"/>
      <c r="Q154" s="1"/>
      <c r="R154" s="1"/>
      <c r="S154" s="1"/>
      <c r="T154" s="25"/>
      <c r="U154" s="1"/>
      <c r="V154" s="1"/>
      <c r="W154" s="1"/>
      <c r="X154" s="1"/>
      <c r="Y154" s="25"/>
      <c r="Z154" s="1"/>
      <c r="AA154" s="1"/>
      <c r="AB154" s="1"/>
      <c r="AC154" s="1"/>
      <c r="AD154" s="1"/>
    </row>
    <row r="155" spans="1:30" x14ac:dyDescent="0.25">
      <c r="A155" s="1"/>
      <c r="B155" s="1"/>
      <c r="C155" s="32"/>
      <c r="D155" s="25"/>
      <c r="E155" s="25"/>
      <c r="F155" s="1"/>
      <c r="G155" s="1"/>
      <c r="H155" s="1"/>
      <c r="I155" s="1"/>
      <c r="J155" s="1"/>
      <c r="K155" s="1"/>
      <c r="L155" s="1"/>
      <c r="M155" s="1"/>
      <c r="N155" s="1"/>
      <c r="O155" s="1"/>
      <c r="P155" s="1"/>
      <c r="Q155" s="1"/>
      <c r="R155" s="1"/>
      <c r="S155" s="1"/>
      <c r="T155" s="25"/>
      <c r="U155" s="1"/>
      <c r="V155" s="1"/>
      <c r="W155" s="1"/>
      <c r="X155" s="1"/>
      <c r="Y155" s="25"/>
      <c r="Z155" s="1"/>
      <c r="AA155" s="1"/>
      <c r="AB155" s="1"/>
      <c r="AC155" s="1"/>
      <c r="AD155" s="1"/>
    </row>
    <row r="156" spans="1:30" x14ac:dyDescent="0.25">
      <c r="A156" s="1"/>
      <c r="B156" s="1"/>
      <c r="C156" s="32"/>
      <c r="D156" s="25"/>
      <c r="E156" s="25"/>
      <c r="F156" s="1"/>
      <c r="G156" s="1"/>
      <c r="H156" s="1"/>
      <c r="I156" s="1"/>
      <c r="J156" s="1"/>
      <c r="K156" s="1"/>
      <c r="L156" s="1"/>
      <c r="M156" s="1"/>
      <c r="N156" s="1"/>
      <c r="O156" s="1"/>
      <c r="P156" s="1"/>
      <c r="Q156" s="1"/>
      <c r="R156" s="1"/>
      <c r="S156" s="1"/>
      <c r="T156" s="25"/>
      <c r="U156" s="1"/>
      <c r="V156" s="1"/>
      <c r="W156" s="1"/>
      <c r="X156" s="1"/>
      <c r="Y156" s="25"/>
      <c r="Z156" s="1"/>
      <c r="AA156" s="1"/>
      <c r="AB156" s="1"/>
      <c r="AC156" s="1"/>
      <c r="AD156" s="1"/>
    </row>
    <row r="157" spans="1:30" x14ac:dyDescent="0.25">
      <c r="A157" s="1"/>
      <c r="B157" s="1"/>
      <c r="C157" s="32"/>
      <c r="D157" s="25"/>
      <c r="E157" s="25"/>
      <c r="F157" s="1"/>
      <c r="G157" s="1"/>
      <c r="H157" s="1"/>
      <c r="I157" s="1"/>
      <c r="J157" s="1"/>
      <c r="K157" s="1"/>
      <c r="L157" s="1"/>
      <c r="M157" s="1"/>
      <c r="N157" s="1"/>
      <c r="O157" s="1"/>
      <c r="P157" s="1"/>
      <c r="Q157" s="1"/>
      <c r="R157" s="1"/>
      <c r="S157" s="1"/>
      <c r="T157" s="25"/>
      <c r="U157" s="1"/>
      <c r="V157" s="1"/>
      <c r="W157" s="1"/>
      <c r="X157" s="1"/>
      <c r="Y157" s="25"/>
      <c r="Z157" s="1"/>
      <c r="AA157" s="1"/>
      <c r="AB157" s="1"/>
      <c r="AC157" s="1"/>
      <c r="AD157" s="1"/>
    </row>
    <row r="158" spans="1:30" x14ac:dyDescent="0.25">
      <c r="A158" s="1"/>
      <c r="B158" s="1"/>
      <c r="C158" s="32"/>
      <c r="D158" s="25"/>
      <c r="E158" s="25"/>
      <c r="F158" s="1"/>
      <c r="G158" s="1"/>
      <c r="H158" s="1"/>
      <c r="I158" s="1"/>
      <c r="J158" s="1"/>
      <c r="K158" s="1"/>
      <c r="L158" s="1"/>
      <c r="M158" s="1"/>
      <c r="N158" s="1"/>
      <c r="O158" s="1"/>
      <c r="P158" s="1"/>
      <c r="Q158" s="1"/>
      <c r="R158" s="1"/>
      <c r="S158" s="1"/>
      <c r="T158" s="25"/>
      <c r="U158" s="1"/>
      <c r="V158" s="1"/>
      <c r="W158" s="1"/>
      <c r="X158" s="1"/>
      <c r="Y158" s="25"/>
      <c r="Z158" s="1"/>
      <c r="AA158" s="1"/>
      <c r="AB158" s="1"/>
      <c r="AC158" s="1"/>
      <c r="AD158" s="1"/>
    </row>
    <row r="159" spans="1:30" x14ac:dyDescent="0.25">
      <c r="A159" s="1"/>
      <c r="B159" s="1"/>
      <c r="C159" s="32"/>
      <c r="D159" s="25"/>
      <c r="E159" s="25"/>
      <c r="F159" s="1"/>
      <c r="G159" s="1"/>
      <c r="H159" s="1"/>
      <c r="I159" s="1"/>
      <c r="J159" s="1"/>
      <c r="K159" s="1"/>
      <c r="L159" s="1"/>
      <c r="M159" s="1"/>
      <c r="N159" s="1"/>
      <c r="O159" s="1"/>
      <c r="P159" s="1"/>
      <c r="Q159" s="1"/>
      <c r="R159" s="1"/>
      <c r="S159" s="1"/>
      <c r="T159" s="25"/>
      <c r="U159" s="1"/>
      <c r="V159" s="1"/>
      <c r="W159" s="1"/>
      <c r="X159" s="1"/>
      <c r="Y159" s="25"/>
      <c r="Z159" s="1"/>
      <c r="AA159" s="1"/>
      <c r="AB159" s="1"/>
      <c r="AC159" s="1"/>
      <c r="AD159" s="1"/>
    </row>
    <row r="160" spans="1:30" x14ac:dyDescent="0.25">
      <c r="A160" s="1"/>
      <c r="B160" s="1"/>
      <c r="C160" s="32"/>
      <c r="D160" s="25"/>
      <c r="E160" s="25"/>
      <c r="F160" s="1"/>
      <c r="G160" s="1"/>
      <c r="H160" s="1"/>
      <c r="I160" s="1"/>
      <c r="J160" s="1"/>
      <c r="K160" s="1"/>
      <c r="L160" s="1"/>
      <c r="M160" s="1"/>
      <c r="N160" s="1"/>
      <c r="O160" s="1"/>
      <c r="P160" s="1"/>
      <c r="Q160" s="1"/>
      <c r="R160" s="1"/>
      <c r="S160" s="1"/>
      <c r="T160" s="25"/>
      <c r="U160" s="1"/>
      <c r="V160" s="1"/>
      <c r="W160" s="1"/>
      <c r="X160" s="1"/>
      <c r="Y160" s="25"/>
      <c r="Z160" s="1"/>
      <c r="AA160" s="1"/>
      <c r="AB160" s="1"/>
      <c r="AC160" s="1"/>
      <c r="AD160" s="1"/>
    </row>
    <row r="161" spans="1:30" x14ac:dyDescent="0.25">
      <c r="A161" s="1"/>
      <c r="B161" s="1"/>
      <c r="C161" s="32"/>
      <c r="D161" s="25"/>
      <c r="E161" s="25"/>
      <c r="F161" s="1"/>
      <c r="G161" s="1"/>
      <c r="H161" s="1"/>
      <c r="I161" s="1"/>
      <c r="J161" s="1"/>
      <c r="K161" s="1"/>
      <c r="L161" s="1"/>
      <c r="M161" s="1"/>
      <c r="N161" s="1"/>
      <c r="O161" s="1"/>
      <c r="P161" s="1"/>
      <c r="Q161" s="1"/>
      <c r="R161" s="1"/>
      <c r="S161" s="1"/>
      <c r="T161" s="25"/>
      <c r="U161" s="1"/>
      <c r="V161" s="1"/>
      <c r="W161" s="1"/>
      <c r="X161" s="1"/>
      <c r="Y161" s="25"/>
      <c r="Z161" s="1"/>
      <c r="AA161" s="1"/>
      <c r="AB161" s="1"/>
      <c r="AC161" s="1"/>
      <c r="AD161" s="1"/>
    </row>
    <row r="162" spans="1:30" x14ac:dyDescent="0.25">
      <c r="A162" s="1"/>
      <c r="B162" s="1"/>
      <c r="C162" s="32"/>
      <c r="D162" s="25"/>
      <c r="E162" s="25"/>
      <c r="F162" s="1"/>
      <c r="G162" s="1"/>
      <c r="H162" s="1"/>
      <c r="I162" s="1"/>
      <c r="J162" s="1"/>
      <c r="K162" s="1"/>
      <c r="L162" s="1"/>
      <c r="M162" s="1"/>
      <c r="N162" s="1"/>
      <c r="O162" s="1"/>
      <c r="P162" s="1"/>
      <c r="Q162" s="1"/>
      <c r="R162" s="1"/>
      <c r="S162" s="1"/>
      <c r="T162" s="25"/>
      <c r="U162" s="1"/>
      <c r="V162" s="1"/>
      <c r="W162" s="1"/>
      <c r="X162" s="1"/>
      <c r="Y162" s="25"/>
      <c r="Z162" s="1"/>
      <c r="AA162" s="1"/>
      <c r="AB162" s="1"/>
      <c r="AC162" s="1"/>
      <c r="AD162" s="1"/>
    </row>
    <row r="163" spans="1:30" x14ac:dyDescent="0.25">
      <c r="A163" s="1"/>
      <c r="B163" s="1"/>
      <c r="C163" s="32"/>
      <c r="D163" s="25"/>
      <c r="E163" s="25"/>
      <c r="F163" s="1"/>
      <c r="G163" s="1"/>
      <c r="H163" s="1"/>
      <c r="I163" s="1"/>
      <c r="J163" s="1"/>
      <c r="K163" s="1"/>
      <c r="L163" s="1"/>
      <c r="M163" s="1"/>
      <c r="N163" s="1"/>
      <c r="O163" s="1"/>
      <c r="P163" s="1"/>
      <c r="Q163" s="1"/>
      <c r="R163" s="1"/>
      <c r="S163" s="1"/>
      <c r="T163" s="25"/>
      <c r="U163" s="1"/>
      <c r="V163" s="1"/>
      <c r="W163" s="1"/>
      <c r="X163" s="1"/>
      <c r="Y163" s="25"/>
      <c r="Z163" s="1"/>
      <c r="AA163" s="1"/>
      <c r="AB163" s="1"/>
      <c r="AC163" s="1"/>
      <c r="AD163" s="1"/>
    </row>
    <row r="164" spans="1:30" x14ac:dyDescent="0.25">
      <c r="A164" s="1"/>
      <c r="B164" s="1"/>
      <c r="C164" s="32"/>
      <c r="D164" s="25"/>
      <c r="E164" s="25"/>
      <c r="F164" s="1"/>
      <c r="G164" s="1"/>
      <c r="H164" s="1"/>
      <c r="I164" s="1"/>
      <c r="J164" s="1"/>
      <c r="K164" s="1"/>
      <c r="L164" s="1"/>
      <c r="M164" s="1"/>
      <c r="N164" s="1"/>
      <c r="O164" s="1"/>
      <c r="P164" s="1"/>
      <c r="Q164" s="1"/>
      <c r="R164" s="1"/>
      <c r="S164" s="1"/>
      <c r="T164" s="25"/>
      <c r="U164" s="1"/>
      <c r="V164" s="1"/>
      <c r="W164" s="1"/>
      <c r="X164" s="1"/>
      <c r="Y164" s="25"/>
      <c r="Z164" s="1"/>
      <c r="AA164" s="1"/>
      <c r="AB164" s="1"/>
      <c r="AC164" s="1"/>
      <c r="AD164" s="1"/>
    </row>
    <row r="165" spans="1:30" x14ac:dyDescent="0.25">
      <c r="A165" s="1"/>
      <c r="B165" s="1"/>
      <c r="C165" s="32"/>
      <c r="D165" s="25"/>
      <c r="E165" s="25"/>
      <c r="F165" s="1"/>
      <c r="G165" s="1"/>
      <c r="H165" s="1"/>
      <c r="I165" s="1"/>
      <c r="J165" s="1"/>
      <c r="K165" s="1"/>
      <c r="L165" s="1"/>
      <c r="M165" s="1"/>
      <c r="N165" s="1"/>
      <c r="O165" s="1"/>
      <c r="P165" s="1"/>
      <c r="Q165" s="1"/>
      <c r="R165" s="1"/>
      <c r="S165" s="1"/>
      <c r="T165" s="25"/>
      <c r="U165" s="1"/>
      <c r="V165" s="1"/>
      <c r="W165" s="1"/>
      <c r="X165" s="1"/>
      <c r="Y165" s="25"/>
      <c r="Z165" s="1"/>
      <c r="AA165" s="1"/>
      <c r="AB165" s="1"/>
      <c r="AC165" s="1"/>
      <c r="AD165" s="1"/>
    </row>
    <row r="166" spans="1:30" x14ac:dyDescent="0.25">
      <c r="A166" s="1"/>
      <c r="B166" s="1"/>
      <c r="C166" s="32"/>
      <c r="D166" s="25"/>
      <c r="E166" s="25"/>
      <c r="F166" s="1"/>
      <c r="G166" s="1"/>
      <c r="H166" s="1"/>
      <c r="I166" s="1"/>
      <c r="J166" s="1"/>
      <c r="K166" s="1"/>
      <c r="L166" s="1"/>
      <c r="M166" s="1"/>
      <c r="N166" s="1"/>
      <c r="O166" s="1"/>
      <c r="P166" s="1"/>
      <c r="Q166" s="1"/>
      <c r="R166" s="1"/>
      <c r="S166" s="1"/>
      <c r="T166" s="25"/>
      <c r="U166" s="1"/>
      <c r="V166" s="1"/>
      <c r="W166" s="1"/>
      <c r="X166" s="1"/>
      <c r="Y166" s="25"/>
      <c r="Z166" s="1"/>
      <c r="AA166" s="1"/>
      <c r="AB166" s="1"/>
      <c r="AC166" s="1"/>
      <c r="AD166" s="1"/>
    </row>
    <row r="167" spans="1:30" x14ac:dyDescent="0.25">
      <c r="A167" s="1"/>
      <c r="B167" s="1"/>
      <c r="C167" s="32"/>
      <c r="D167" s="25"/>
      <c r="E167" s="25"/>
      <c r="F167" s="1"/>
      <c r="G167" s="1"/>
      <c r="H167" s="1"/>
      <c r="I167" s="1"/>
      <c r="J167" s="1"/>
      <c r="K167" s="1"/>
      <c r="L167" s="1"/>
      <c r="M167" s="1"/>
      <c r="N167" s="1"/>
      <c r="O167" s="1"/>
      <c r="P167" s="1"/>
      <c r="Q167" s="1"/>
      <c r="R167" s="1"/>
      <c r="S167" s="1"/>
      <c r="T167" s="25"/>
      <c r="U167" s="1"/>
      <c r="V167" s="1"/>
      <c r="W167" s="1"/>
      <c r="X167" s="1"/>
      <c r="Y167" s="25"/>
      <c r="Z167" s="1"/>
      <c r="AA167" s="1"/>
      <c r="AB167" s="1"/>
      <c r="AC167" s="1"/>
      <c r="AD167" s="1"/>
    </row>
    <row r="168" spans="1:30" x14ac:dyDescent="0.25">
      <c r="A168" s="1"/>
      <c r="B168" s="1"/>
      <c r="C168" s="32"/>
      <c r="D168" s="25"/>
      <c r="E168" s="25"/>
      <c r="F168" s="1"/>
      <c r="G168" s="1"/>
      <c r="H168" s="1"/>
      <c r="I168" s="1"/>
      <c r="J168" s="1"/>
      <c r="K168" s="1"/>
      <c r="L168" s="1"/>
      <c r="M168" s="1"/>
      <c r="N168" s="1"/>
      <c r="O168" s="1"/>
      <c r="P168" s="1"/>
      <c r="Q168" s="1"/>
      <c r="R168" s="1"/>
      <c r="S168" s="1"/>
      <c r="T168" s="25"/>
      <c r="U168" s="1"/>
      <c r="V168" s="1"/>
      <c r="W168" s="1"/>
      <c r="X168" s="1"/>
      <c r="Y168" s="25"/>
      <c r="Z168" s="1"/>
      <c r="AA168" s="1"/>
      <c r="AB168" s="1"/>
      <c r="AC168" s="1"/>
      <c r="AD168" s="1"/>
    </row>
    <row r="169" spans="1:30" x14ac:dyDescent="0.25">
      <c r="A169" s="1"/>
      <c r="B169" s="1"/>
      <c r="C169" s="32"/>
      <c r="D169" s="25"/>
      <c r="E169" s="25"/>
      <c r="F169" s="1"/>
      <c r="G169" s="1"/>
      <c r="H169" s="1"/>
      <c r="I169" s="1"/>
      <c r="J169" s="1"/>
      <c r="K169" s="1"/>
      <c r="L169" s="1"/>
      <c r="M169" s="1"/>
      <c r="N169" s="1"/>
      <c r="O169" s="1"/>
      <c r="P169" s="1"/>
      <c r="Q169" s="1"/>
      <c r="R169" s="1"/>
      <c r="S169" s="1"/>
      <c r="T169" s="25"/>
      <c r="U169" s="1"/>
      <c r="V169" s="1"/>
      <c r="W169" s="1"/>
      <c r="X169" s="1"/>
      <c r="Y169" s="25"/>
      <c r="Z169" s="1"/>
      <c r="AA169" s="1"/>
      <c r="AB169" s="1"/>
      <c r="AC169" s="1"/>
      <c r="AD169" s="1"/>
    </row>
    <row r="170" spans="1:30" x14ac:dyDescent="0.25">
      <c r="A170" s="1"/>
      <c r="B170" s="1"/>
      <c r="C170" s="32"/>
      <c r="D170" s="25"/>
      <c r="E170" s="25"/>
      <c r="F170" s="1"/>
      <c r="G170" s="1"/>
      <c r="H170" s="1"/>
      <c r="I170" s="1"/>
      <c r="J170" s="1"/>
      <c r="K170" s="1"/>
      <c r="L170" s="1"/>
      <c r="M170" s="1"/>
      <c r="N170" s="1"/>
      <c r="O170" s="1"/>
      <c r="P170" s="1"/>
      <c r="Q170" s="1"/>
      <c r="R170" s="1"/>
      <c r="S170" s="1"/>
      <c r="T170" s="25"/>
      <c r="U170" s="1"/>
      <c r="V170" s="1"/>
      <c r="W170" s="1"/>
      <c r="X170" s="1"/>
      <c r="Y170" s="25"/>
      <c r="Z170" s="1"/>
      <c r="AA170" s="1"/>
      <c r="AB170" s="1"/>
      <c r="AC170" s="1"/>
      <c r="AD170" s="1"/>
    </row>
    <row r="171" spans="1:30" x14ac:dyDescent="0.25">
      <c r="A171" s="1"/>
      <c r="B171" s="1"/>
      <c r="C171" s="32"/>
      <c r="D171" s="25"/>
      <c r="E171" s="25"/>
      <c r="F171" s="1"/>
      <c r="G171" s="1"/>
      <c r="H171" s="1"/>
      <c r="I171" s="1"/>
      <c r="J171" s="1"/>
      <c r="K171" s="1"/>
      <c r="L171" s="1"/>
      <c r="M171" s="1"/>
      <c r="N171" s="1"/>
      <c r="O171" s="1"/>
      <c r="P171" s="1"/>
      <c r="Q171" s="1"/>
      <c r="R171" s="1"/>
      <c r="S171" s="1"/>
      <c r="T171" s="25"/>
      <c r="U171" s="1"/>
      <c r="V171" s="1"/>
      <c r="W171" s="1"/>
      <c r="X171" s="1"/>
      <c r="Y171" s="25"/>
      <c r="Z171" s="1"/>
      <c r="AA171" s="1"/>
      <c r="AB171" s="1"/>
      <c r="AC171" s="1"/>
      <c r="AD171" s="1"/>
    </row>
    <row r="172" spans="1:30" x14ac:dyDescent="0.25">
      <c r="A172" s="1"/>
      <c r="B172" s="1"/>
      <c r="C172" s="32"/>
      <c r="D172" s="25"/>
      <c r="E172" s="25"/>
      <c r="F172" s="1"/>
      <c r="G172" s="1"/>
      <c r="H172" s="1"/>
      <c r="I172" s="1"/>
      <c r="J172" s="1"/>
      <c r="K172" s="1"/>
      <c r="L172" s="1"/>
      <c r="M172" s="1"/>
      <c r="N172" s="1"/>
      <c r="O172" s="1"/>
      <c r="P172" s="1"/>
      <c r="Q172" s="1"/>
      <c r="R172" s="1"/>
      <c r="S172" s="1"/>
      <c r="T172" s="25"/>
      <c r="U172" s="1"/>
      <c r="V172" s="1"/>
      <c r="W172" s="1"/>
      <c r="X172" s="1"/>
      <c r="Y172" s="25"/>
      <c r="Z172" s="1"/>
      <c r="AA172" s="1"/>
      <c r="AB172" s="1"/>
      <c r="AC172" s="1"/>
      <c r="AD172" s="1"/>
    </row>
    <row r="173" spans="1:30" x14ac:dyDescent="0.25">
      <c r="A173" s="1"/>
      <c r="B173" s="1"/>
      <c r="C173" s="32"/>
      <c r="D173" s="25"/>
      <c r="E173" s="25"/>
      <c r="F173" s="1"/>
      <c r="G173" s="1"/>
      <c r="H173" s="1"/>
      <c r="I173" s="1"/>
      <c r="J173" s="1"/>
      <c r="K173" s="1"/>
      <c r="L173" s="1"/>
      <c r="M173" s="1"/>
      <c r="N173" s="1"/>
      <c r="O173" s="1"/>
      <c r="P173" s="1"/>
      <c r="Q173" s="1"/>
      <c r="R173" s="1"/>
      <c r="S173" s="1"/>
      <c r="T173" s="25"/>
      <c r="U173" s="1"/>
      <c r="V173" s="1"/>
      <c r="W173" s="1"/>
      <c r="X173" s="1"/>
      <c r="Y173" s="25"/>
      <c r="Z173" s="1"/>
      <c r="AA173" s="1"/>
      <c r="AB173" s="1"/>
      <c r="AC173" s="1"/>
      <c r="AD173" s="1"/>
    </row>
    <row r="174" spans="1:30" x14ac:dyDescent="0.25">
      <c r="A174" s="1"/>
      <c r="B174" s="1"/>
      <c r="C174" s="32"/>
      <c r="D174" s="25"/>
      <c r="E174" s="25"/>
      <c r="F174" s="1"/>
      <c r="G174" s="1"/>
      <c r="H174" s="1"/>
      <c r="I174" s="1"/>
      <c r="J174" s="1"/>
      <c r="K174" s="1"/>
      <c r="L174" s="1"/>
      <c r="M174" s="1"/>
      <c r="N174" s="1"/>
      <c r="O174" s="1"/>
      <c r="P174" s="1"/>
      <c r="Q174" s="1"/>
      <c r="R174" s="1"/>
      <c r="S174" s="1"/>
      <c r="T174" s="25"/>
      <c r="U174" s="1"/>
      <c r="V174" s="1"/>
      <c r="W174" s="1"/>
      <c r="X174" s="1"/>
      <c r="Y174" s="25"/>
      <c r="Z174" s="1"/>
      <c r="AA174" s="1"/>
      <c r="AB174" s="1"/>
      <c r="AC174" s="1"/>
      <c r="AD174" s="1"/>
    </row>
    <row r="175" spans="1:30" x14ac:dyDescent="0.25">
      <c r="A175" s="1"/>
      <c r="B175" s="1"/>
      <c r="C175" s="32"/>
      <c r="D175" s="25"/>
      <c r="E175" s="25"/>
      <c r="F175" s="1"/>
      <c r="G175" s="1"/>
      <c r="H175" s="1"/>
      <c r="I175" s="1"/>
      <c r="J175" s="1"/>
      <c r="K175" s="1"/>
      <c r="L175" s="1"/>
      <c r="M175" s="1"/>
      <c r="N175" s="1"/>
      <c r="O175" s="1"/>
      <c r="P175" s="1"/>
      <c r="Q175" s="1"/>
      <c r="R175" s="1"/>
      <c r="S175" s="1"/>
      <c r="T175" s="25"/>
      <c r="U175" s="1"/>
      <c r="V175" s="1"/>
      <c r="W175" s="1"/>
      <c r="X175" s="1"/>
      <c r="Y175" s="25"/>
      <c r="Z175" s="1"/>
      <c r="AA175" s="1"/>
      <c r="AB175" s="1"/>
      <c r="AC175" s="1"/>
      <c r="AD175" s="1"/>
    </row>
    <row r="176" spans="1:30" x14ac:dyDescent="0.25">
      <c r="A176" s="1"/>
      <c r="B176" s="1"/>
      <c r="C176" s="32"/>
      <c r="D176" s="25"/>
      <c r="E176" s="25"/>
      <c r="F176" s="1"/>
      <c r="G176" s="1"/>
      <c r="H176" s="1"/>
      <c r="I176" s="1"/>
      <c r="J176" s="1"/>
      <c r="K176" s="1"/>
      <c r="L176" s="1"/>
      <c r="M176" s="1"/>
      <c r="N176" s="1"/>
      <c r="O176" s="1"/>
      <c r="P176" s="1"/>
      <c r="Q176" s="1"/>
      <c r="R176" s="1"/>
      <c r="S176" s="1"/>
      <c r="T176" s="25"/>
      <c r="U176" s="1"/>
      <c r="V176" s="1"/>
      <c r="W176" s="1"/>
      <c r="X176" s="1"/>
      <c r="Y176" s="25"/>
      <c r="Z176" s="1"/>
      <c r="AA176" s="1"/>
      <c r="AB176" s="1"/>
      <c r="AC176" s="1"/>
      <c r="AD176" s="1"/>
    </row>
    <row r="177" spans="1:30" x14ac:dyDescent="0.25">
      <c r="A177" s="1"/>
      <c r="B177" s="1"/>
      <c r="C177" s="32"/>
      <c r="D177" s="25"/>
      <c r="E177" s="25"/>
      <c r="F177" s="1"/>
      <c r="G177" s="1"/>
      <c r="H177" s="1"/>
      <c r="I177" s="1"/>
      <c r="J177" s="1"/>
      <c r="K177" s="1"/>
      <c r="L177" s="1"/>
      <c r="M177" s="1"/>
      <c r="N177" s="1"/>
      <c r="O177" s="1"/>
      <c r="P177" s="1"/>
      <c r="Q177" s="1"/>
      <c r="R177" s="1"/>
      <c r="S177" s="1"/>
      <c r="T177" s="1"/>
      <c r="U177" s="1"/>
      <c r="V177" s="1"/>
      <c r="W177" s="1"/>
      <c r="X177" s="1"/>
      <c r="Y177" s="25"/>
      <c r="Z177" s="1"/>
      <c r="AA177" s="1"/>
      <c r="AB177" s="1"/>
      <c r="AC177" s="1"/>
      <c r="AD177" s="1"/>
    </row>
    <row r="178" spans="1:30" x14ac:dyDescent="0.25">
      <c r="A178" s="1"/>
      <c r="B178" s="1"/>
      <c r="C178" s="32"/>
      <c r="D178" s="25"/>
      <c r="E178" s="25"/>
      <c r="F178" s="1"/>
      <c r="G178" s="1"/>
      <c r="H178" s="1"/>
      <c r="I178" s="1"/>
      <c r="J178" s="1"/>
      <c r="K178" s="1"/>
      <c r="L178" s="1"/>
      <c r="M178" s="1"/>
      <c r="N178" s="1"/>
      <c r="O178" s="1"/>
      <c r="P178" s="1"/>
      <c r="Q178" s="1"/>
      <c r="R178" s="1"/>
      <c r="S178" s="1"/>
      <c r="T178" s="25"/>
      <c r="U178" s="1"/>
      <c r="V178" s="1"/>
      <c r="W178" s="1"/>
      <c r="X178" s="1"/>
      <c r="Y178" s="25"/>
      <c r="Z178" s="1"/>
      <c r="AA178" s="1"/>
      <c r="AB178" s="1"/>
      <c r="AC178" s="1"/>
      <c r="AD178" s="1"/>
    </row>
    <row r="179" spans="1:30" x14ac:dyDescent="0.25">
      <c r="A179" s="1"/>
      <c r="B179" s="1"/>
      <c r="C179" s="32"/>
      <c r="D179" s="25"/>
      <c r="E179" s="25"/>
      <c r="F179" s="1"/>
      <c r="G179" s="1"/>
      <c r="H179" s="1"/>
      <c r="I179" s="1"/>
      <c r="J179" s="1"/>
      <c r="K179" s="1"/>
      <c r="L179" s="1"/>
      <c r="M179" s="1"/>
      <c r="N179" s="1"/>
      <c r="O179" s="1"/>
      <c r="P179" s="1"/>
      <c r="Q179" s="1"/>
      <c r="R179" s="1"/>
      <c r="S179" s="1"/>
      <c r="T179" s="25"/>
      <c r="U179" s="1"/>
      <c r="V179" s="1"/>
      <c r="W179" s="1"/>
      <c r="X179" s="1"/>
      <c r="Y179" s="25"/>
      <c r="Z179" s="1"/>
      <c r="AA179" s="1"/>
      <c r="AB179" s="1"/>
      <c r="AC179" s="1"/>
      <c r="AD179" s="1"/>
    </row>
    <row r="180" spans="1:30" x14ac:dyDescent="0.25">
      <c r="A180" s="1"/>
      <c r="B180" s="1"/>
      <c r="C180" s="32"/>
      <c r="D180" s="25"/>
      <c r="E180" s="25"/>
      <c r="F180" s="1"/>
      <c r="G180" s="1"/>
      <c r="H180" s="1"/>
      <c r="I180" s="1"/>
      <c r="J180" s="1"/>
      <c r="K180" s="1"/>
      <c r="L180" s="1"/>
      <c r="M180" s="1"/>
      <c r="N180" s="1"/>
      <c r="O180" s="1"/>
      <c r="P180" s="1"/>
      <c r="Q180" s="1"/>
      <c r="R180" s="1"/>
      <c r="S180" s="1"/>
      <c r="T180" s="25"/>
      <c r="U180" s="1"/>
      <c r="V180" s="1"/>
      <c r="W180" s="1"/>
      <c r="X180" s="1"/>
      <c r="Y180" s="25"/>
      <c r="Z180" s="1"/>
      <c r="AA180" s="1"/>
      <c r="AB180" s="1"/>
      <c r="AC180" s="1"/>
      <c r="AD180" s="1"/>
    </row>
    <row r="181" spans="1:30" x14ac:dyDescent="0.25">
      <c r="A181" s="1"/>
      <c r="B181" s="1"/>
      <c r="C181" s="32"/>
      <c r="D181" s="25"/>
      <c r="E181" s="25"/>
      <c r="F181" s="1"/>
      <c r="G181" s="1"/>
      <c r="H181" s="1"/>
      <c r="I181" s="1"/>
      <c r="J181" s="1"/>
      <c r="K181" s="1"/>
      <c r="L181" s="1"/>
      <c r="M181" s="1"/>
      <c r="N181" s="1"/>
      <c r="O181" s="1"/>
      <c r="P181" s="1"/>
      <c r="Q181" s="1"/>
      <c r="R181" s="1"/>
      <c r="S181" s="1"/>
      <c r="T181" s="25"/>
      <c r="U181" s="1"/>
      <c r="V181" s="1"/>
      <c r="W181" s="1"/>
      <c r="X181" s="1"/>
      <c r="Y181" s="25"/>
      <c r="Z181" s="1"/>
      <c r="AA181" s="1"/>
      <c r="AB181" s="1"/>
      <c r="AC181" s="1"/>
      <c r="AD181" s="1"/>
    </row>
    <row r="182" spans="1:30" x14ac:dyDescent="0.25">
      <c r="A182" s="1"/>
      <c r="B182" s="1"/>
      <c r="C182" s="32"/>
      <c r="D182" s="25"/>
      <c r="E182" s="25"/>
      <c r="F182" s="1"/>
      <c r="G182" s="1"/>
      <c r="H182" s="1"/>
      <c r="I182" s="1"/>
      <c r="J182" s="1"/>
      <c r="K182" s="1"/>
      <c r="L182" s="1"/>
      <c r="M182" s="1"/>
      <c r="N182" s="1"/>
      <c r="O182" s="1"/>
      <c r="P182" s="1"/>
      <c r="Q182" s="1"/>
      <c r="R182" s="1"/>
      <c r="S182" s="1"/>
      <c r="T182" s="25"/>
      <c r="U182" s="1"/>
      <c r="V182" s="1"/>
      <c r="W182" s="1"/>
      <c r="X182" s="1"/>
      <c r="Y182" s="25"/>
      <c r="Z182" s="1"/>
      <c r="AA182" s="1"/>
      <c r="AB182" s="1"/>
      <c r="AC182" s="1"/>
      <c r="AD182" s="1"/>
    </row>
    <row r="183" spans="1:30" x14ac:dyDescent="0.25">
      <c r="A183" s="1"/>
      <c r="B183" s="1"/>
      <c r="C183" s="32"/>
      <c r="D183" s="25"/>
      <c r="E183" s="25"/>
      <c r="F183" s="1"/>
      <c r="G183" s="1"/>
      <c r="H183" s="1"/>
      <c r="I183" s="1"/>
      <c r="J183" s="1"/>
      <c r="K183" s="1"/>
      <c r="L183" s="1"/>
      <c r="M183" s="1"/>
      <c r="N183" s="1"/>
      <c r="O183" s="1"/>
      <c r="P183" s="1"/>
      <c r="Q183" s="1"/>
      <c r="R183" s="1"/>
      <c r="S183" s="1"/>
      <c r="T183" s="25"/>
      <c r="U183" s="1"/>
      <c r="V183" s="1"/>
      <c r="W183" s="1"/>
      <c r="X183" s="1"/>
      <c r="Y183" s="25"/>
      <c r="Z183" s="1"/>
      <c r="AA183" s="1"/>
      <c r="AB183" s="1"/>
      <c r="AC183" s="1"/>
      <c r="AD183" s="1"/>
    </row>
    <row r="184" spans="1:30" x14ac:dyDescent="0.25">
      <c r="A184" s="1"/>
      <c r="B184" s="1"/>
      <c r="C184" s="32"/>
      <c r="D184" s="25"/>
      <c r="E184" s="25"/>
      <c r="F184" s="1"/>
      <c r="G184" s="1"/>
      <c r="H184" s="1"/>
      <c r="I184" s="1"/>
      <c r="J184" s="1"/>
      <c r="K184" s="1"/>
      <c r="L184" s="1"/>
      <c r="M184" s="1"/>
      <c r="N184" s="1"/>
      <c r="O184" s="1"/>
      <c r="P184" s="1"/>
      <c r="Q184" s="1"/>
      <c r="R184" s="1"/>
      <c r="S184" s="1"/>
      <c r="T184" s="25"/>
      <c r="U184" s="1"/>
      <c r="V184" s="1"/>
      <c r="W184" s="1"/>
      <c r="X184" s="1"/>
      <c r="Y184" s="25"/>
      <c r="Z184" s="1"/>
      <c r="AA184" s="1"/>
      <c r="AB184" s="1"/>
      <c r="AC184" s="1"/>
      <c r="AD184" s="1"/>
    </row>
    <row r="185" spans="1:30" x14ac:dyDescent="0.25">
      <c r="A185" s="1"/>
      <c r="B185" s="1"/>
      <c r="C185" s="32"/>
      <c r="D185" s="25"/>
      <c r="E185" s="25"/>
      <c r="F185" s="1"/>
      <c r="G185" s="1"/>
      <c r="H185" s="1"/>
      <c r="I185" s="1"/>
      <c r="J185" s="1"/>
      <c r="K185" s="1"/>
      <c r="L185" s="1"/>
      <c r="M185" s="1"/>
      <c r="N185" s="1"/>
      <c r="O185" s="1"/>
      <c r="P185" s="1"/>
      <c r="Q185" s="1"/>
      <c r="R185" s="1"/>
      <c r="S185" s="1"/>
      <c r="T185" s="25"/>
      <c r="U185" s="1"/>
      <c r="V185" s="1"/>
      <c r="W185" s="1"/>
      <c r="X185" s="1"/>
      <c r="Y185" s="25"/>
      <c r="Z185" s="1"/>
      <c r="AA185" s="1"/>
      <c r="AB185" s="1"/>
      <c r="AC185" s="1"/>
      <c r="AD185" s="1"/>
    </row>
    <row r="186" spans="1:30" x14ac:dyDescent="0.25">
      <c r="A186" s="1"/>
      <c r="B186" s="1"/>
      <c r="C186" s="32"/>
      <c r="D186" s="25"/>
      <c r="E186" s="25"/>
      <c r="F186" s="1"/>
      <c r="G186" s="1"/>
      <c r="H186" s="1"/>
      <c r="I186" s="1"/>
      <c r="J186" s="1"/>
      <c r="K186" s="1"/>
      <c r="L186" s="1"/>
      <c r="M186" s="1"/>
      <c r="N186" s="1"/>
      <c r="O186" s="1"/>
      <c r="P186" s="1"/>
      <c r="Q186" s="1"/>
      <c r="R186" s="1"/>
      <c r="S186" s="1"/>
      <c r="T186" s="25"/>
      <c r="U186" s="1"/>
      <c r="V186" s="1"/>
      <c r="W186" s="1"/>
      <c r="X186" s="1"/>
      <c r="Y186" s="25"/>
      <c r="Z186" s="1"/>
      <c r="AA186" s="1"/>
      <c r="AB186" s="1"/>
      <c r="AC186" s="1"/>
      <c r="AD186" s="1"/>
    </row>
    <row r="187" spans="1:30" x14ac:dyDescent="0.25">
      <c r="A187" s="1"/>
      <c r="B187" s="1"/>
      <c r="C187" s="32"/>
      <c r="D187" s="25"/>
      <c r="E187" s="25"/>
      <c r="F187" s="1"/>
      <c r="G187" s="1"/>
      <c r="H187" s="1"/>
      <c r="I187" s="1"/>
      <c r="J187" s="1"/>
      <c r="K187" s="1"/>
      <c r="L187" s="1"/>
      <c r="M187" s="1"/>
      <c r="N187" s="1"/>
      <c r="O187" s="1"/>
      <c r="P187" s="1"/>
      <c r="Q187" s="1"/>
      <c r="R187" s="1"/>
      <c r="S187" s="1"/>
      <c r="T187" s="25"/>
      <c r="U187" s="1"/>
      <c r="V187" s="1"/>
      <c r="W187" s="1"/>
      <c r="X187" s="1"/>
      <c r="Y187" s="25"/>
      <c r="Z187" s="1"/>
      <c r="AA187" s="1"/>
      <c r="AB187" s="1"/>
      <c r="AC187" s="1"/>
      <c r="AD187" s="1"/>
    </row>
    <row r="188" spans="1:30" x14ac:dyDescent="0.25">
      <c r="A188" s="1"/>
      <c r="B188" s="1"/>
      <c r="C188" s="32"/>
      <c r="D188" s="25"/>
      <c r="E188" s="25"/>
      <c r="F188" s="1"/>
      <c r="G188" s="1"/>
      <c r="H188" s="1"/>
      <c r="I188" s="1"/>
      <c r="J188" s="1"/>
      <c r="K188" s="1"/>
      <c r="L188" s="1"/>
      <c r="M188" s="1"/>
      <c r="N188" s="1"/>
      <c r="O188" s="1"/>
      <c r="P188" s="1"/>
      <c r="Q188" s="1"/>
      <c r="R188" s="1"/>
      <c r="S188" s="1"/>
      <c r="T188" s="25"/>
      <c r="U188" s="1"/>
      <c r="V188" s="1"/>
      <c r="W188" s="1"/>
      <c r="X188" s="1"/>
      <c r="Y188" s="25"/>
      <c r="Z188" s="1"/>
      <c r="AA188" s="1"/>
      <c r="AB188" s="1"/>
      <c r="AC188" s="1"/>
      <c r="AD188" s="1"/>
    </row>
    <row r="189" spans="1:30" x14ac:dyDescent="0.25">
      <c r="A189" s="1"/>
      <c r="B189" s="1"/>
      <c r="C189" s="32"/>
      <c r="D189" s="25"/>
      <c r="E189" s="25"/>
      <c r="F189" s="1"/>
      <c r="G189" s="1"/>
      <c r="H189" s="1"/>
      <c r="I189" s="1"/>
      <c r="J189" s="1"/>
      <c r="K189" s="1"/>
      <c r="L189" s="1"/>
      <c r="M189" s="1"/>
      <c r="N189" s="1"/>
      <c r="O189" s="1"/>
      <c r="P189" s="1"/>
      <c r="Q189" s="1"/>
      <c r="R189" s="1"/>
      <c r="S189" s="1"/>
      <c r="T189" s="25"/>
      <c r="U189" s="1"/>
      <c r="V189" s="1"/>
      <c r="W189" s="1"/>
      <c r="X189" s="1"/>
      <c r="Y189" s="25"/>
      <c r="Z189" s="1"/>
      <c r="AA189" s="1"/>
      <c r="AB189" s="1"/>
      <c r="AC189" s="1"/>
      <c r="AD189" s="1"/>
    </row>
    <row r="190" spans="1:30" x14ac:dyDescent="0.25">
      <c r="A190" s="1"/>
      <c r="B190" s="1"/>
      <c r="C190" s="32"/>
      <c r="D190" s="25"/>
      <c r="E190" s="25"/>
      <c r="F190" s="1"/>
      <c r="G190" s="1"/>
      <c r="H190" s="1"/>
      <c r="I190" s="1"/>
      <c r="J190" s="1"/>
      <c r="K190" s="1"/>
      <c r="L190" s="1"/>
      <c r="M190" s="1"/>
      <c r="N190" s="1"/>
      <c r="O190" s="1"/>
      <c r="P190" s="1"/>
      <c r="Q190" s="1"/>
      <c r="R190" s="1"/>
      <c r="S190" s="1"/>
      <c r="T190" s="25"/>
      <c r="U190" s="1"/>
      <c r="V190" s="1"/>
      <c r="W190" s="1"/>
      <c r="X190" s="1"/>
      <c r="Y190" s="25"/>
      <c r="Z190" s="1"/>
      <c r="AA190" s="1"/>
      <c r="AB190" s="1"/>
      <c r="AC190" s="1"/>
      <c r="AD190" s="1"/>
    </row>
    <row r="191" spans="1:30" x14ac:dyDescent="0.25">
      <c r="A191" s="1"/>
      <c r="B191" s="1"/>
      <c r="C191" s="32"/>
      <c r="D191" s="25"/>
      <c r="E191" s="25"/>
      <c r="F191" s="1"/>
      <c r="G191" s="1"/>
      <c r="H191" s="1"/>
      <c r="I191" s="1"/>
      <c r="J191" s="1"/>
      <c r="K191" s="1"/>
      <c r="L191" s="1"/>
      <c r="M191" s="1"/>
      <c r="N191" s="1"/>
      <c r="O191" s="1"/>
      <c r="P191" s="1"/>
      <c r="Q191" s="1"/>
      <c r="R191" s="1"/>
      <c r="S191" s="1"/>
      <c r="T191" s="25"/>
      <c r="U191" s="1"/>
      <c r="V191" s="1"/>
      <c r="W191" s="1"/>
      <c r="X191" s="1"/>
      <c r="Y191" s="25"/>
      <c r="Z191" s="1"/>
      <c r="AA191" s="1"/>
      <c r="AB191" s="1"/>
      <c r="AC191" s="1"/>
      <c r="AD191" s="1"/>
    </row>
    <row r="192" spans="1:30" x14ac:dyDescent="0.25">
      <c r="A192" s="1"/>
      <c r="B192" s="1"/>
      <c r="C192" s="32"/>
      <c r="D192" s="25"/>
      <c r="E192" s="25"/>
      <c r="F192" s="1"/>
      <c r="G192" s="1"/>
      <c r="H192" s="1"/>
      <c r="I192" s="1"/>
      <c r="J192" s="1"/>
      <c r="K192" s="1"/>
      <c r="L192" s="1"/>
      <c r="M192" s="1"/>
      <c r="N192" s="1"/>
      <c r="O192" s="1"/>
      <c r="P192" s="1"/>
      <c r="Q192" s="1"/>
      <c r="R192" s="1"/>
      <c r="S192" s="1"/>
      <c r="T192" s="25"/>
      <c r="U192" s="1"/>
      <c r="V192" s="1"/>
      <c r="W192" s="1"/>
      <c r="X192" s="1"/>
      <c r="Y192" s="25"/>
      <c r="Z192" s="1"/>
      <c r="AA192" s="1"/>
      <c r="AB192" s="1"/>
      <c r="AC192" s="1"/>
      <c r="AD192" s="1"/>
    </row>
    <row r="193" spans="1:30" x14ac:dyDescent="0.25">
      <c r="A193" s="1"/>
      <c r="B193" s="1"/>
      <c r="C193" s="32"/>
      <c r="D193" s="25"/>
      <c r="E193" s="25"/>
      <c r="F193" s="1"/>
      <c r="G193" s="1"/>
      <c r="H193" s="1"/>
      <c r="I193" s="1"/>
      <c r="J193" s="1"/>
      <c r="K193" s="1"/>
      <c r="L193" s="1"/>
      <c r="M193" s="1"/>
      <c r="N193" s="1"/>
      <c r="O193" s="1"/>
      <c r="P193" s="1"/>
      <c r="Q193" s="1"/>
      <c r="R193" s="1"/>
      <c r="S193" s="1"/>
      <c r="T193" s="25"/>
      <c r="U193" s="1"/>
      <c r="V193" s="1"/>
      <c r="W193" s="1"/>
      <c r="X193" s="1"/>
      <c r="Y193" s="25"/>
      <c r="Z193" s="1"/>
      <c r="AA193" s="1"/>
      <c r="AB193" s="1"/>
      <c r="AC193" s="1"/>
      <c r="AD193" s="1"/>
    </row>
    <row r="194" spans="1:30" x14ac:dyDescent="0.25">
      <c r="A194" s="1"/>
      <c r="B194" s="1"/>
      <c r="C194" s="32"/>
      <c r="D194" s="25"/>
      <c r="E194" s="25"/>
      <c r="F194" s="1"/>
      <c r="G194" s="1"/>
      <c r="H194" s="1"/>
      <c r="I194" s="1"/>
      <c r="J194" s="1"/>
      <c r="K194" s="1"/>
      <c r="L194" s="1"/>
      <c r="M194" s="1"/>
      <c r="N194" s="1"/>
      <c r="O194" s="1"/>
      <c r="P194" s="1"/>
      <c r="Q194" s="1"/>
      <c r="R194" s="1"/>
      <c r="S194" s="1"/>
      <c r="T194" s="25"/>
      <c r="U194" s="1"/>
      <c r="V194" s="1"/>
      <c r="W194" s="1"/>
      <c r="X194" s="1"/>
      <c r="Y194" s="25"/>
      <c r="Z194" s="1"/>
      <c r="AA194" s="1"/>
      <c r="AB194" s="1"/>
      <c r="AC194" s="1"/>
      <c r="AD194" s="1"/>
    </row>
    <row r="195" spans="1:30" x14ac:dyDescent="0.25">
      <c r="A195" s="1"/>
      <c r="B195" s="1"/>
      <c r="C195" s="32"/>
      <c r="D195" s="25"/>
      <c r="E195" s="25"/>
      <c r="F195" s="1"/>
      <c r="G195" s="1"/>
      <c r="H195" s="1"/>
      <c r="I195" s="1"/>
      <c r="J195" s="1"/>
      <c r="K195" s="1"/>
      <c r="L195" s="1"/>
      <c r="M195" s="1"/>
      <c r="N195" s="1"/>
      <c r="O195" s="1"/>
      <c r="P195" s="1"/>
      <c r="Q195" s="1"/>
      <c r="R195" s="1"/>
      <c r="S195" s="1"/>
      <c r="T195" s="25"/>
      <c r="U195" s="1"/>
      <c r="V195" s="1"/>
      <c r="W195" s="1"/>
      <c r="X195" s="1"/>
      <c r="Y195" s="25"/>
      <c r="Z195" s="1"/>
      <c r="AA195" s="1"/>
      <c r="AB195" s="1"/>
      <c r="AC195" s="1"/>
      <c r="AD195" s="1"/>
    </row>
    <row r="196" spans="1:30" x14ac:dyDescent="0.25">
      <c r="A196" s="1"/>
      <c r="B196" s="1"/>
      <c r="C196" s="32"/>
      <c r="D196" s="25"/>
      <c r="E196" s="25"/>
      <c r="F196" s="1"/>
      <c r="G196" s="1"/>
      <c r="H196" s="1"/>
      <c r="I196" s="1"/>
      <c r="J196" s="1"/>
      <c r="K196" s="1"/>
      <c r="L196" s="1"/>
      <c r="M196" s="1"/>
      <c r="N196" s="1"/>
      <c r="O196" s="1"/>
      <c r="P196" s="1"/>
      <c r="Q196" s="1"/>
      <c r="R196" s="1"/>
      <c r="S196" s="1"/>
      <c r="T196" s="25"/>
      <c r="U196" s="1"/>
      <c r="V196" s="1"/>
      <c r="W196" s="1"/>
      <c r="X196" s="1"/>
      <c r="Y196" s="25"/>
      <c r="Z196" s="1"/>
      <c r="AA196" s="1"/>
      <c r="AB196" s="1"/>
      <c r="AC196" s="1"/>
      <c r="AD196" s="1"/>
    </row>
    <row r="197" spans="1:30" x14ac:dyDescent="0.25">
      <c r="A197" s="1"/>
      <c r="B197" s="1"/>
      <c r="C197" s="32"/>
      <c r="D197" s="25"/>
      <c r="E197" s="25"/>
      <c r="F197" s="1"/>
      <c r="G197" s="1"/>
      <c r="H197" s="1"/>
      <c r="I197" s="1"/>
      <c r="J197" s="1"/>
      <c r="K197" s="1"/>
      <c r="L197" s="1"/>
      <c r="M197" s="1"/>
      <c r="N197" s="1"/>
      <c r="O197" s="1"/>
      <c r="P197" s="1"/>
      <c r="Q197" s="1"/>
      <c r="R197" s="1"/>
      <c r="S197" s="1"/>
      <c r="T197" s="25"/>
      <c r="U197" s="1"/>
      <c r="V197" s="1"/>
      <c r="W197" s="1"/>
      <c r="X197" s="1"/>
      <c r="Y197" s="25"/>
      <c r="Z197" s="1"/>
      <c r="AA197" s="1"/>
      <c r="AB197" s="1"/>
      <c r="AC197" s="1"/>
      <c r="AD197" s="1"/>
    </row>
    <row r="198" spans="1:30" x14ac:dyDescent="0.25">
      <c r="A198" s="1"/>
      <c r="B198" s="1"/>
      <c r="C198" s="32"/>
      <c r="D198" s="25"/>
      <c r="E198" s="25"/>
      <c r="F198" s="1"/>
      <c r="G198" s="1"/>
      <c r="H198" s="1"/>
      <c r="I198" s="1"/>
      <c r="J198" s="1"/>
      <c r="K198" s="1"/>
      <c r="L198" s="1"/>
      <c r="M198" s="1"/>
      <c r="N198" s="1"/>
      <c r="O198" s="1"/>
      <c r="P198" s="1"/>
      <c r="Q198" s="1"/>
      <c r="R198" s="1"/>
      <c r="S198" s="1"/>
      <c r="T198" s="25"/>
      <c r="U198" s="1"/>
      <c r="V198" s="1"/>
      <c r="W198" s="1"/>
      <c r="X198" s="1"/>
      <c r="Y198" s="25"/>
      <c r="Z198" s="1"/>
      <c r="AA198" s="1"/>
      <c r="AB198" s="1"/>
      <c r="AC198" s="1"/>
      <c r="AD198" s="1"/>
    </row>
    <row r="199" spans="1:30" x14ac:dyDescent="0.25">
      <c r="A199" s="1"/>
      <c r="B199" s="1"/>
      <c r="C199" s="32"/>
      <c r="D199" s="25"/>
      <c r="E199" s="25"/>
      <c r="F199" s="1"/>
      <c r="G199" s="1"/>
      <c r="H199" s="1"/>
      <c r="I199" s="1"/>
      <c r="J199" s="1"/>
      <c r="K199" s="1"/>
      <c r="L199" s="1"/>
      <c r="M199" s="1"/>
      <c r="N199" s="1"/>
      <c r="O199" s="1"/>
      <c r="P199" s="1"/>
      <c r="Q199" s="1"/>
      <c r="R199" s="1"/>
      <c r="S199" s="1"/>
      <c r="T199" s="25"/>
      <c r="U199" s="1"/>
      <c r="V199" s="1"/>
      <c r="W199" s="1"/>
      <c r="X199" s="1"/>
      <c r="Y199" s="25"/>
      <c r="Z199" s="1"/>
      <c r="AA199" s="1"/>
      <c r="AB199" s="1"/>
      <c r="AC199" s="1"/>
      <c r="AD199" s="1"/>
    </row>
    <row r="200" spans="1:30" x14ac:dyDescent="0.25">
      <c r="A200" s="1"/>
      <c r="B200" s="1"/>
      <c r="C200" s="32"/>
      <c r="D200" s="25"/>
      <c r="E200" s="25"/>
      <c r="F200" s="1"/>
      <c r="G200" s="1"/>
      <c r="H200" s="1"/>
      <c r="I200" s="1"/>
      <c r="J200" s="1"/>
      <c r="K200" s="1"/>
      <c r="L200" s="1"/>
      <c r="M200" s="1"/>
      <c r="N200" s="1"/>
      <c r="O200" s="1"/>
      <c r="P200" s="1"/>
      <c r="Q200" s="1"/>
      <c r="R200" s="1"/>
      <c r="S200" s="1"/>
      <c r="T200" s="25"/>
      <c r="U200" s="1"/>
      <c r="V200" s="1"/>
      <c r="W200" s="1"/>
      <c r="X200" s="1"/>
      <c r="Y200" s="25"/>
      <c r="Z200" s="1"/>
      <c r="AA200" s="1"/>
      <c r="AB200" s="1"/>
      <c r="AC200" s="1"/>
      <c r="AD200" s="1"/>
    </row>
    <row r="201" spans="1:30" x14ac:dyDescent="0.25">
      <c r="A201" s="1"/>
      <c r="B201" s="1"/>
      <c r="C201" s="32"/>
      <c r="D201" s="25"/>
      <c r="E201" s="25"/>
      <c r="F201" s="1"/>
      <c r="G201" s="1"/>
      <c r="H201" s="1"/>
      <c r="I201" s="1"/>
      <c r="J201" s="1"/>
      <c r="K201" s="1"/>
      <c r="L201" s="1"/>
      <c r="M201" s="1"/>
      <c r="N201" s="1"/>
      <c r="O201" s="1"/>
      <c r="P201" s="1"/>
      <c r="Q201" s="1"/>
      <c r="R201" s="1"/>
      <c r="S201" s="1"/>
      <c r="T201" s="25"/>
      <c r="U201" s="1"/>
      <c r="V201" s="1"/>
      <c r="W201" s="1"/>
      <c r="X201" s="1"/>
      <c r="Y201" s="25"/>
      <c r="Z201" s="1"/>
      <c r="AA201" s="1"/>
      <c r="AB201" s="1"/>
      <c r="AC201" s="1"/>
      <c r="AD201" s="1"/>
    </row>
    <row r="202" spans="1:30" x14ac:dyDescent="0.25">
      <c r="A202" s="1"/>
      <c r="B202" s="1"/>
      <c r="C202" s="32"/>
      <c r="D202" s="25"/>
      <c r="E202" s="25"/>
      <c r="F202" s="1"/>
      <c r="G202" s="1"/>
      <c r="H202" s="1"/>
      <c r="I202" s="1"/>
      <c r="J202" s="1"/>
      <c r="K202" s="1"/>
      <c r="L202" s="1"/>
      <c r="M202" s="1"/>
      <c r="N202" s="1"/>
      <c r="O202" s="1"/>
      <c r="P202" s="1"/>
      <c r="Q202" s="1"/>
      <c r="R202" s="1"/>
      <c r="S202" s="1"/>
      <c r="T202" s="25"/>
      <c r="U202" s="1"/>
      <c r="V202" s="1"/>
      <c r="W202" s="1"/>
      <c r="X202" s="1"/>
      <c r="Y202" s="25"/>
      <c r="Z202" s="1"/>
      <c r="AA202" s="1"/>
      <c r="AB202" s="1"/>
      <c r="AC202" s="1"/>
      <c r="AD202" s="1"/>
    </row>
    <row r="203" spans="1:30" x14ac:dyDescent="0.25">
      <c r="A203" s="1"/>
      <c r="B203" s="1"/>
      <c r="C203" s="32"/>
      <c r="D203" s="25"/>
      <c r="E203" s="25"/>
      <c r="F203" s="1"/>
      <c r="G203" s="1"/>
      <c r="H203" s="1"/>
      <c r="I203" s="1"/>
      <c r="J203" s="1"/>
      <c r="K203" s="1"/>
      <c r="L203" s="1"/>
      <c r="M203" s="1"/>
      <c r="N203" s="1"/>
      <c r="O203" s="1"/>
      <c r="P203" s="1"/>
      <c r="Q203" s="1"/>
      <c r="R203" s="1"/>
      <c r="S203" s="1"/>
      <c r="T203" s="25"/>
      <c r="U203" s="1"/>
      <c r="V203" s="1"/>
      <c r="W203" s="1"/>
      <c r="X203" s="1"/>
      <c r="Y203" s="25"/>
      <c r="Z203" s="1"/>
      <c r="AA203" s="1"/>
      <c r="AB203" s="1"/>
      <c r="AC203" s="1"/>
      <c r="AD203" s="1"/>
    </row>
    <row r="204" spans="1:30" x14ac:dyDescent="0.25">
      <c r="A204" s="1"/>
      <c r="B204" s="1"/>
      <c r="C204" s="32"/>
      <c r="D204" s="25"/>
      <c r="E204" s="25"/>
      <c r="F204" s="1"/>
      <c r="G204" s="1"/>
      <c r="H204" s="1"/>
      <c r="I204" s="1"/>
      <c r="J204" s="1"/>
      <c r="K204" s="1"/>
      <c r="L204" s="1"/>
      <c r="M204" s="1"/>
      <c r="N204" s="1"/>
      <c r="O204" s="1"/>
      <c r="P204" s="1"/>
      <c r="Q204" s="1"/>
      <c r="R204" s="1"/>
      <c r="S204" s="1"/>
      <c r="T204" s="25"/>
      <c r="U204" s="1"/>
      <c r="V204" s="1"/>
      <c r="W204" s="1"/>
      <c r="X204" s="1"/>
      <c r="Y204" s="25"/>
      <c r="Z204" s="1"/>
      <c r="AA204" s="1"/>
      <c r="AB204" s="1"/>
      <c r="AC204" s="1"/>
      <c r="AD204" s="1"/>
    </row>
    <row r="205" spans="1:30" x14ac:dyDescent="0.25">
      <c r="A205" s="1"/>
      <c r="B205" s="1"/>
      <c r="C205" s="32"/>
      <c r="D205" s="25"/>
      <c r="E205" s="25"/>
      <c r="F205" s="1"/>
      <c r="G205" s="1"/>
      <c r="H205" s="1"/>
      <c r="I205" s="1"/>
      <c r="J205" s="1"/>
      <c r="K205" s="1"/>
      <c r="L205" s="1"/>
      <c r="M205" s="1"/>
      <c r="N205" s="1"/>
      <c r="O205" s="1"/>
      <c r="P205" s="1"/>
      <c r="Q205" s="1"/>
      <c r="R205" s="1"/>
      <c r="S205" s="1"/>
      <c r="T205" s="25"/>
      <c r="U205" s="1"/>
      <c r="V205" s="1"/>
      <c r="W205" s="1"/>
      <c r="X205" s="1"/>
      <c r="Y205" s="25"/>
      <c r="Z205" s="1"/>
      <c r="AA205" s="1"/>
      <c r="AB205" s="1"/>
      <c r="AC205" s="1"/>
      <c r="AD205" s="1"/>
    </row>
    <row r="206" spans="1:30" x14ac:dyDescent="0.25">
      <c r="A206" s="1"/>
      <c r="B206" s="1"/>
      <c r="C206" s="32"/>
      <c r="D206" s="25"/>
      <c r="E206" s="25"/>
      <c r="F206" s="1"/>
      <c r="G206" s="1"/>
      <c r="H206" s="1"/>
      <c r="I206" s="1"/>
      <c r="J206" s="1"/>
      <c r="K206" s="1"/>
      <c r="L206" s="1"/>
      <c r="M206" s="1"/>
      <c r="N206" s="1"/>
      <c r="O206" s="1"/>
      <c r="P206" s="1"/>
      <c r="Q206" s="1"/>
      <c r="R206" s="1"/>
      <c r="S206" s="1"/>
      <c r="T206" s="25"/>
      <c r="U206" s="1"/>
      <c r="V206" s="1"/>
      <c r="W206" s="1"/>
      <c r="X206" s="1"/>
      <c r="Y206" s="25"/>
      <c r="Z206" s="1"/>
      <c r="AA206" s="1"/>
      <c r="AB206" s="1"/>
      <c r="AC206" s="1"/>
      <c r="AD206" s="1"/>
    </row>
    <row r="207" spans="1:30" x14ac:dyDescent="0.25">
      <c r="A207" s="1"/>
      <c r="B207" s="1"/>
      <c r="C207" s="32"/>
      <c r="D207" s="25"/>
      <c r="E207" s="25"/>
      <c r="F207" s="1"/>
      <c r="G207" s="1"/>
      <c r="H207" s="1"/>
      <c r="I207" s="1"/>
      <c r="J207" s="1"/>
      <c r="K207" s="1"/>
      <c r="L207" s="1"/>
      <c r="M207" s="1"/>
      <c r="N207" s="1"/>
      <c r="O207" s="1"/>
      <c r="P207" s="1"/>
      <c r="Q207" s="1"/>
      <c r="R207" s="1"/>
      <c r="S207" s="1"/>
      <c r="T207" s="25"/>
      <c r="U207" s="1"/>
      <c r="V207" s="1"/>
      <c r="W207" s="1"/>
      <c r="X207" s="1"/>
      <c r="Y207" s="25"/>
      <c r="Z207" s="1"/>
      <c r="AA207" s="1"/>
      <c r="AB207" s="1"/>
      <c r="AC207" s="1"/>
      <c r="AD207" s="1"/>
    </row>
    <row r="208" spans="1:30" x14ac:dyDescent="0.25">
      <c r="A208" s="1"/>
      <c r="B208" s="1"/>
      <c r="C208" s="32"/>
      <c r="D208" s="25"/>
      <c r="E208" s="25"/>
      <c r="F208" s="1"/>
      <c r="G208" s="1"/>
      <c r="H208" s="1"/>
      <c r="I208" s="1"/>
      <c r="J208" s="1"/>
      <c r="K208" s="1"/>
      <c r="L208" s="1"/>
      <c r="M208" s="1"/>
      <c r="N208" s="1"/>
      <c r="O208" s="1"/>
      <c r="P208" s="1"/>
      <c r="Q208" s="1"/>
      <c r="R208" s="1"/>
      <c r="S208" s="1"/>
      <c r="T208" s="25"/>
      <c r="U208" s="1"/>
      <c r="V208" s="1"/>
      <c r="W208" s="1"/>
      <c r="X208" s="1"/>
      <c r="Y208" s="25"/>
      <c r="Z208" s="1"/>
      <c r="AA208" s="1"/>
      <c r="AB208" s="1"/>
      <c r="AC208" s="1"/>
      <c r="AD208" s="1"/>
    </row>
    <row r="209" spans="1:30" x14ac:dyDescent="0.25">
      <c r="A209" s="1"/>
      <c r="B209" s="1"/>
      <c r="C209" s="32"/>
      <c r="D209" s="25"/>
      <c r="E209" s="25"/>
      <c r="F209" s="1"/>
      <c r="G209" s="1"/>
      <c r="H209" s="1"/>
      <c r="I209" s="1"/>
      <c r="J209" s="1"/>
      <c r="K209" s="1"/>
      <c r="L209" s="1"/>
      <c r="M209" s="1"/>
      <c r="N209" s="1"/>
      <c r="O209" s="1"/>
      <c r="P209" s="1"/>
      <c r="Q209" s="1"/>
      <c r="R209" s="1"/>
      <c r="S209" s="1"/>
      <c r="T209" s="25"/>
      <c r="U209" s="1"/>
      <c r="V209" s="1"/>
      <c r="W209" s="1"/>
      <c r="X209" s="1"/>
      <c r="Y209" s="25"/>
      <c r="Z209" s="1"/>
      <c r="AA209" s="1"/>
      <c r="AB209" s="1"/>
      <c r="AC209" s="1"/>
      <c r="AD209" s="1"/>
    </row>
    <row r="210" spans="1:30" x14ac:dyDescent="0.25">
      <c r="A210" s="1"/>
      <c r="B210" s="1"/>
      <c r="C210" s="32"/>
      <c r="D210" s="25"/>
      <c r="E210" s="25"/>
      <c r="F210" s="1"/>
      <c r="G210" s="1"/>
      <c r="H210" s="1"/>
      <c r="I210" s="1"/>
      <c r="J210" s="1"/>
      <c r="K210" s="1"/>
      <c r="L210" s="1"/>
      <c r="M210" s="1"/>
      <c r="N210" s="1"/>
      <c r="O210" s="1"/>
      <c r="P210" s="1"/>
      <c r="Q210" s="1"/>
      <c r="R210" s="1"/>
      <c r="S210" s="1"/>
      <c r="T210" s="25"/>
      <c r="U210" s="1"/>
      <c r="V210" s="1"/>
      <c r="W210" s="1"/>
      <c r="X210" s="1"/>
      <c r="Y210" s="25"/>
      <c r="Z210" s="1"/>
      <c r="AA210" s="1"/>
      <c r="AB210" s="1"/>
      <c r="AC210" s="1"/>
      <c r="AD210" s="1"/>
    </row>
    <row r="211" spans="1:30" x14ac:dyDescent="0.25">
      <c r="A211" s="1"/>
      <c r="B211" s="1"/>
      <c r="C211" s="32"/>
      <c r="D211" s="25"/>
      <c r="E211" s="25"/>
      <c r="F211" s="1"/>
      <c r="G211" s="1"/>
      <c r="H211" s="1"/>
      <c r="I211" s="1"/>
      <c r="J211" s="1"/>
      <c r="K211" s="1"/>
      <c r="L211" s="1"/>
      <c r="M211" s="1"/>
      <c r="N211" s="1"/>
      <c r="O211" s="1"/>
      <c r="P211" s="1"/>
      <c r="Q211" s="1"/>
      <c r="R211" s="1"/>
      <c r="S211" s="1"/>
      <c r="T211" s="25"/>
      <c r="U211" s="1"/>
      <c r="V211" s="1"/>
      <c r="W211" s="1"/>
      <c r="X211" s="1"/>
      <c r="Y211" s="25"/>
      <c r="Z211" s="1"/>
      <c r="AA211" s="1"/>
      <c r="AB211" s="1"/>
      <c r="AC211" s="1"/>
      <c r="AD211" s="1"/>
    </row>
    <row r="212" spans="1:30" x14ac:dyDescent="0.25">
      <c r="A212" s="1"/>
      <c r="B212" s="1"/>
      <c r="C212" s="32"/>
      <c r="D212" s="25"/>
      <c r="E212" s="25"/>
      <c r="F212" s="1"/>
      <c r="G212" s="1"/>
      <c r="H212" s="1"/>
      <c r="I212" s="1"/>
      <c r="J212" s="1"/>
      <c r="K212" s="1"/>
      <c r="L212" s="1"/>
      <c r="M212" s="1"/>
      <c r="N212" s="1"/>
      <c r="O212" s="1"/>
      <c r="P212" s="1"/>
      <c r="Q212" s="1"/>
      <c r="R212" s="1"/>
      <c r="S212" s="1"/>
      <c r="T212" s="25"/>
      <c r="U212" s="1"/>
      <c r="V212" s="1"/>
      <c r="W212" s="1"/>
      <c r="X212" s="1"/>
      <c r="Y212" s="25"/>
      <c r="Z212" s="1"/>
      <c r="AA212" s="1"/>
      <c r="AB212" s="1"/>
      <c r="AC212" s="1"/>
      <c r="AD212" s="1"/>
    </row>
    <row r="213" spans="1:30" x14ac:dyDescent="0.25">
      <c r="A213" s="1"/>
      <c r="B213" s="1"/>
      <c r="C213" s="32"/>
      <c r="D213" s="25"/>
      <c r="E213" s="25"/>
      <c r="F213" s="1"/>
      <c r="G213" s="1"/>
      <c r="H213" s="1"/>
      <c r="I213" s="1"/>
      <c r="J213" s="1"/>
      <c r="K213" s="1"/>
      <c r="L213" s="1"/>
      <c r="M213" s="1"/>
      <c r="N213" s="1"/>
      <c r="O213" s="1"/>
      <c r="P213" s="1"/>
      <c r="Q213" s="1"/>
      <c r="R213" s="1"/>
      <c r="S213" s="1"/>
      <c r="T213" s="25"/>
      <c r="U213" s="1"/>
      <c r="V213" s="1"/>
      <c r="W213" s="1"/>
      <c r="X213" s="1"/>
      <c r="Y213" s="25"/>
      <c r="Z213" s="1"/>
      <c r="AA213" s="1"/>
      <c r="AB213" s="1"/>
      <c r="AC213" s="1"/>
      <c r="AD213" s="1"/>
    </row>
    <row r="214" spans="1:30" x14ac:dyDescent="0.25">
      <c r="A214" s="1"/>
      <c r="B214" s="1"/>
      <c r="C214" s="32"/>
      <c r="D214" s="25"/>
      <c r="E214" s="25"/>
      <c r="F214" s="1"/>
      <c r="G214" s="1"/>
      <c r="H214" s="1"/>
      <c r="I214" s="1"/>
      <c r="J214" s="1"/>
      <c r="K214" s="1"/>
      <c r="L214" s="1"/>
      <c r="M214" s="1"/>
      <c r="N214" s="1"/>
      <c r="O214" s="1"/>
      <c r="P214" s="1"/>
      <c r="Q214" s="1"/>
      <c r="R214" s="1"/>
      <c r="S214" s="1"/>
      <c r="T214" s="25"/>
      <c r="U214" s="1"/>
      <c r="V214" s="1"/>
      <c r="W214" s="1"/>
      <c r="X214" s="1"/>
      <c r="Y214" s="25"/>
      <c r="Z214" s="1"/>
      <c r="AA214" s="1"/>
      <c r="AB214" s="1"/>
      <c r="AC214" s="1"/>
      <c r="AD214" s="1"/>
    </row>
    <row r="215" spans="1:30" x14ac:dyDescent="0.25">
      <c r="A215" s="1"/>
      <c r="B215" s="1"/>
      <c r="C215" s="32"/>
      <c r="D215" s="25"/>
      <c r="E215" s="25"/>
      <c r="F215" s="1"/>
      <c r="G215" s="1"/>
      <c r="H215" s="1"/>
      <c r="I215" s="1"/>
      <c r="J215" s="1"/>
      <c r="K215" s="1"/>
      <c r="L215" s="1"/>
      <c r="M215" s="1"/>
      <c r="N215" s="1"/>
      <c r="O215" s="1"/>
      <c r="P215" s="1"/>
      <c r="Q215" s="1"/>
      <c r="R215" s="1"/>
      <c r="S215" s="1"/>
      <c r="T215" s="25"/>
      <c r="U215" s="1"/>
      <c r="V215" s="1"/>
      <c r="W215" s="1"/>
      <c r="X215" s="1"/>
      <c r="Y215" s="25"/>
      <c r="Z215" s="1"/>
      <c r="AA215" s="1"/>
      <c r="AB215" s="1"/>
      <c r="AC215" s="1"/>
      <c r="AD215" s="1"/>
    </row>
    <row r="216" spans="1:30" x14ac:dyDescent="0.25">
      <c r="A216" s="1"/>
      <c r="B216" s="1"/>
      <c r="C216" s="32"/>
      <c r="D216" s="25"/>
      <c r="E216" s="25"/>
      <c r="F216" s="1"/>
      <c r="G216" s="1"/>
      <c r="H216" s="1"/>
      <c r="I216" s="1"/>
      <c r="J216" s="1"/>
      <c r="K216" s="1"/>
      <c r="L216" s="1"/>
      <c r="M216" s="1"/>
      <c r="N216" s="1"/>
      <c r="O216" s="1"/>
      <c r="P216" s="1"/>
      <c r="Q216" s="1"/>
      <c r="R216" s="1"/>
      <c r="S216" s="1"/>
      <c r="T216" s="25"/>
      <c r="U216" s="1"/>
      <c r="V216" s="1"/>
      <c r="W216" s="1"/>
      <c r="X216" s="1"/>
      <c r="Y216" s="25"/>
      <c r="Z216" s="1"/>
      <c r="AA216" s="1"/>
      <c r="AB216" s="1"/>
      <c r="AC216" s="1"/>
      <c r="AD216" s="1"/>
    </row>
    <row r="217" spans="1:30" x14ac:dyDescent="0.25">
      <c r="A217" s="1"/>
      <c r="B217" s="1"/>
      <c r="C217" s="32"/>
      <c r="D217" s="25"/>
      <c r="E217" s="25"/>
      <c r="F217" s="1"/>
      <c r="G217" s="1"/>
      <c r="H217" s="1"/>
      <c r="I217" s="1"/>
      <c r="J217" s="1"/>
      <c r="K217" s="1"/>
      <c r="L217" s="1"/>
      <c r="M217" s="1"/>
      <c r="N217" s="1"/>
      <c r="O217" s="1"/>
      <c r="P217" s="1"/>
      <c r="Q217" s="1"/>
      <c r="R217" s="1"/>
      <c r="S217" s="1"/>
      <c r="T217" s="25"/>
      <c r="U217" s="1"/>
      <c r="V217" s="1"/>
      <c r="W217" s="1"/>
      <c r="X217" s="1"/>
      <c r="Y217" s="25"/>
      <c r="Z217" s="1"/>
      <c r="AA217" s="1"/>
      <c r="AB217" s="1"/>
      <c r="AC217" s="1"/>
      <c r="AD217" s="1"/>
    </row>
    <row r="218" spans="1:30" x14ac:dyDescent="0.25">
      <c r="A218" s="1"/>
      <c r="B218" s="1"/>
      <c r="C218" s="32"/>
      <c r="D218" s="25"/>
      <c r="E218" s="25"/>
      <c r="F218" s="1"/>
      <c r="G218" s="1"/>
      <c r="H218" s="1"/>
      <c r="I218" s="1"/>
      <c r="J218" s="1"/>
      <c r="K218" s="1"/>
      <c r="L218" s="1"/>
      <c r="M218" s="1"/>
      <c r="N218" s="1"/>
      <c r="O218" s="1"/>
      <c r="P218" s="1"/>
      <c r="Q218" s="1"/>
      <c r="R218" s="1"/>
      <c r="S218" s="1"/>
      <c r="T218" s="25"/>
      <c r="U218" s="1"/>
      <c r="V218" s="1"/>
      <c r="W218" s="1"/>
      <c r="X218" s="1"/>
      <c r="Y218" s="25"/>
      <c r="Z218" s="1"/>
      <c r="AA218" s="1"/>
      <c r="AB218" s="1"/>
      <c r="AC218" s="1"/>
      <c r="AD218" s="1"/>
    </row>
    <row r="219" spans="1:30" x14ac:dyDescent="0.25">
      <c r="A219" s="1"/>
      <c r="B219" s="1"/>
      <c r="C219" s="32"/>
      <c r="D219" s="25"/>
      <c r="E219" s="25"/>
      <c r="F219" s="1"/>
      <c r="G219" s="1"/>
      <c r="H219" s="1"/>
      <c r="I219" s="1"/>
      <c r="J219" s="1"/>
      <c r="K219" s="1"/>
      <c r="L219" s="1"/>
      <c r="M219" s="1"/>
      <c r="N219" s="1"/>
      <c r="O219" s="1"/>
      <c r="P219" s="1"/>
      <c r="Q219" s="1"/>
      <c r="R219" s="1"/>
      <c r="S219" s="1"/>
      <c r="T219" s="25"/>
      <c r="U219" s="1"/>
      <c r="V219" s="1"/>
      <c r="W219" s="1"/>
      <c r="X219" s="1"/>
      <c r="Y219" s="25"/>
      <c r="Z219" s="1"/>
      <c r="AA219" s="1"/>
      <c r="AB219" s="1"/>
      <c r="AC219" s="1"/>
      <c r="AD219" s="1"/>
    </row>
    <row r="220" spans="1:30" x14ac:dyDescent="0.25">
      <c r="A220" s="1"/>
      <c r="B220" s="1"/>
      <c r="C220" s="32"/>
      <c r="D220" s="25"/>
      <c r="E220" s="25"/>
      <c r="F220" s="1"/>
      <c r="G220" s="1"/>
      <c r="H220" s="1"/>
      <c r="I220" s="1"/>
      <c r="J220" s="1"/>
      <c r="K220" s="1"/>
      <c r="L220" s="1"/>
      <c r="M220" s="1"/>
      <c r="N220" s="1"/>
      <c r="O220" s="1"/>
      <c r="P220" s="1"/>
      <c r="Q220" s="1"/>
      <c r="R220" s="1"/>
      <c r="S220" s="1"/>
      <c r="T220" s="25"/>
      <c r="U220" s="1"/>
      <c r="V220" s="1"/>
      <c r="W220" s="1"/>
      <c r="X220" s="1"/>
      <c r="Y220" s="25"/>
      <c r="Z220" s="1"/>
      <c r="AA220" s="1"/>
      <c r="AB220" s="1"/>
      <c r="AC220" s="1"/>
      <c r="AD220" s="1"/>
    </row>
    <row r="221" spans="1:30" x14ac:dyDescent="0.25">
      <c r="A221" s="1"/>
      <c r="B221" s="1"/>
      <c r="C221" s="32"/>
      <c r="D221" s="25"/>
      <c r="E221" s="25"/>
      <c r="F221" s="1"/>
      <c r="G221" s="1"/>
      <c r="H221" s="1"/>
      <c r="I221" s="1"/>
      <c r="J221" s="1"/>
      <c r="K221" s="1"/>
      <c r="L221" s="28"/>
      <c r="M221" s="1"/>
      <c r="N221" s="1"/>
      <c r="O221" s="1"/>
      <c r="P221" s="1"/>
      <c r="Q221" s="1"/>
      <c r="R221" s="1"/>
      <c r="S221" s="1"/>
      <c r="T221" s="25"/>
      <c r="U221" s="1"/>
      <c r="V221" s="1"/>
      <c r="W221" s="1"/>
      <c r="X221" s="1"/>
      <c r="Y221" s="25"/>
      <c r="Z221" s="1"/>
      <c r="AA221" s="1"/>
      <c r="AB221" s="1"/>
      <c r="AC221" s="1"/>
      <c r="AD221" s="1"/>
    </row>
    <row r="222" spans="1:30" x14ac:dyDescent="0.25">
      <c r="A222" s="1"/>
      <c r="B222" s="1"/>
      <c r="C222" s="32"/>
      <c r="D222" s="25"/>
      <c r="E222" s="25"/>
      <c r="F222" s="1"/>
      <c r="G222" s="1"/>
      <c r="H222" s="1"/>
      <c r="I222" s="1"/>
      <c r="J222" s="1"/>
      <c r="K222" s="1"/>
      <c r="L222" s="1"/>
      <c r="M222" s="1"/>
      <c r="N222" s="1"/>
      <c r="O222" s="1"/>
      <c r="P222" s="1"/>
      <c r="Q222" s="1"/>
      <c r="R222" s="1"/>
      <c r="S222" s="1"/>
      <c r="T222" s="25"/>
      <c r="U222" s="1"/>
      <c r="V222" s="1"/>
      <c r="W222" s="1"/>
      <c r="X222" s="1"/>
      <c r="Y222" s="25"/>
      <c r="Z222" s="1"/>
      <c r="AA222" s="1"/>
      <c r="AB222" s="1"/>
      <c r="AC222" s="1"/>
      <c r="AD222" s="1"/>
    </row>
    <row r="223" spans="1:30" x14ac:dyDescent="0.25">
      <c r="A223" s="1"/>
      <c r="B223" s="1"/>
      <c r="C223" s="32"/>
      <c r="D223" s="25"/>
      <c r="E223" s="25"/>
      <c r="F223" s="1"/>
      <c r="G223" s="1"/>
      <c r="H223" s="1"/>
      <c r="I223" s="1"/>
      <c r="J223" s="1"/>
      <c r="K223" s="1"/>
      <c r="L223" s="1"/>
      <c r="M223" s="1"/>
      <c r="N223" s="1"/>
      <c r="O223" s="1"/>
      <c r="P223" s="1"/>
      <c r="Q223" s="1"/>
      <c r="R223" s="1"/>
      <c r="S223" s="1"/>
      <c r="T223" s="25"/>
      <c r="U223" s="1"/>
      <c r="V223" s="1"/>
      <c r="W223" s="1"/>
      <c r="X223" s="1"/>
      <c r="Y223" s="25"/>
      <c r="Z223" s="1"/>
      <c r="AA223" s="1"/>
      <c r="AB223" s="1"/>
      <c r="AC223" s="1"/>
      <c r="AD223" s="1"/>
    </row>
    <row r="224" spans="1:30" x14ac:dyDescent="0.25">
      <c r="A224" s="1"/>
      <c r="B224" s="1"/>
      <c r="C224" s="32"/>
      <c r="D224" s="25"/>
      <c r="E224" s="25"/>
      <c r="F224" s="1"/>
      <c r="G224" s="1"/>
      <c r="H224" s="1"/>
      <c r="I224" s="1"/>
      <c r="J224" s="1"/>
      <c r="K224" s="1"/>
      <c r="L224" s="1"/>
      <c r="M224" s="1"/>
      <c r="N224" s="1"/>
      <c r="O224" s="1"/>
      <c r="P224" s="1"/>
      <c r="Q224" s="1"/>
      <c r="R224" s="1"/>
      <c r="S224" s="1"/>
      <c r="T224" s="25"/>
      <c r="U224" s="1"/>
      <c r="V224" s="1"/>
      <c r="W224" s="1"/>
      <c r="X224" s="1"/>
      <c r="Y224" s="25"/>
      <c r="Z224" s="1"/>
      <c r="AA224" s="1"/>
      <c r="AB224" s="1"/>
      <c r="AC224" s="1"/>
      <c r="AD224" s="1"/>
    </row>
    <row r="225" spans="1:30" x14ac:dyDescent="0.25">
      <c r="A225" s="1"/>
      <c r="B225" s="1"/>
      <c r="C225" s="32"/>
      <c r="D225" s="25"/>
      <c r="E225" s="25"/>
      <c r="F225" s="1"/>
      <c r="G225" s="1"/>
      <c r="H225" s="1"/>
      <c r="I225" s="1"/>
      <c r="J225" s="1"/>
      <c r="K225" s="1"/>
      <c r="L225" s="1"/>
      <c r="M225" s="1"/>
      <c r="N225" s="1"/>
      <c r="O225" s="1"/>
      <c r="P225" s="1"/>
      <c r="Q225" s="1"/>
      <c r="R225" s="1"/>
      <c r="S225" s="1"/>
      <c r="T225" s="25"/>
      <c r="U225" s="1"/>
      <c r="V225" s="1"/>
      <c r="W225" s="1"/>
      <c r="X225" s="1"/>
      <c r="Y225" s="25"/>
      <c r="Z225" s="1"/>
      <c r="AA225" s="1"/>
      <c r="AB225" s="1"/>
      <c r="AC225" s="1"/>
      <c r="AD225" s="1"/>
    </row>
    <row r="226" spans="1:30" x14ac:dyDescent="0.25">
      <c r="A226" s="1"/>
      <c r="B226" s="1"/>
      <c r="C226" s="32"/>
      <c r="D226" s="25"/>
      <c r="E226" s="25"/>
      <c r="F226" s="1"/>
      <c r="G226" s="1"/>
      <c r="H226" s="1"/>
      <c r="I226" s="1"/>
      <c r="J226" s="1"/>
      <c r="K226" s="1"/>
      <c r="L226" s="1"/>
      <c r="M226" s="1"/>
      <c r="N226" s="1"/>
      <c r="O226" s="1"/>
      <c r="P226" s="1"/>
      <c r="Q226" s="1"/>
      <c r="R226" s="1"/>
      <c r="S226" s="1"/>
      <c r="T226" s="25"/>
      <c r="U226" s="1"/>
      <c r="V226" s="1"/>
      <c r="W226" s="1"/>
      <c r="X226" s="1"/>
      <c r="Y226" s="25"/>
      <c r="Z226" s="1"/>
      <c r="AA226" s="1"/>
      <c r="AB226" s="1"/>
      <c r="AC226" s="1"/>
      <c r="AD226" s="1"/>
    </row>
    <row r="227" spans="1:30" x14ac:dyDescent="0.25">
      <c r="A227" s="1"/>
      <c r="B227" s="1"/>
      <c r="C227" s="32"/>
      <c r="D227" s="25"/>
      <c r="E227" s="25"/>
      <c r="F227" s="1"/>
      <c r="G227" s="1"/>
      <c r="H227" s="1"/>
      <c r="I227" s="1"/>
      <c r="J227" s="1"/>
      <c r="K227" s="1"/>
      <c r="L227" s="1"/>
      <c r="M227" s="1"/>
      <c r="N227" s="1"/>
      <c r="O227" s="1"/>
      <c r="P227" s="1"/>
      <c r="Q227" s="1"/>
      <c r="R227" s="1"/>
      <c r="S227" s="1"/>
      <c r="T227" s="25"/>
      <c r="U227" s="1"/>
      <c r="V227" s="1"/>
      <c r="W227" s="1"/>
      <c r="X227" s="1"/>
      <c r="Y227" s="25"/>
      <c r="Z227" s="1"/>
      <c r="AA227" s="1"/>
      <c r="AB227" s="1"/>
      <c r="AC227" s="1"/>
      <c r="AD227" s="1"/>
    </row>
    <row r="228" spans="1:30" x14ac:dyDescent="0.25">
      <c r="A228" s="1"/>
      <c r="B228" s="1"/>
      <c r="C228" s="32"/>
      <c r="D228" s="25"/>
      <c r="E228" s="25"/>
      <c r="F228" s="1"/>
      <c r="G228" s="1"/>
      <c r="H228" s="1"/>
      <c r="I228" s="1"/>
      <c r="J228" s="1"/>
      <c r="K228" s="1"/>
      <c r="L228" s="1"/>
      <c r="M228" s="1"/>
      <c r="N228" s="1"/>
      <c r="O228" s="1"/>
      <c r="P228" s="1"/>
      <c r="Q228" s="1"/>
      <c r="R228" s="1"/>
      <c r="S228" s="1"/>
      <c r="T228" s="25"/>
      <c r="U228" s="1"/>
      <c r="V228" s="1"/>
      <c r="W228" s="1"/>
      <c r="X228" s="1"/>
      <c r="Y228" s="25"/>
      <c r="Z228" s="1"/>
      <c r="AA228" s="1"/>
      <c r="AB228" s="1"/>
      <c r="AC228" s="1"/>
      <c r="AD228" s="1"/>
    </row>
    <row r="229" spans="1:30" x14ac:dyDescent="0.25">
      <c r="A229" s="1"/>
      <c r="B229" s="1"/>
      <c r="C229" s="32"/>
      <c r="D229" s="25"/>
      <c r="E229" s="25"/>
      <c r="F229" s="1"/>
      <c r="G229" s="1"/>
      <c r="H229" s="1"/>
      <c r="I229" s="1"/>
      <c r="J229" s="1"/>
      <c r="K229" s="1"/>
      <c r="L229" s="1"/>
      <c r="M229" s="1"/>
      <c r="N229" s="1"/>
      <c r="O229" s="1"/>
      <c r="P229" s="1"/>
      <c r="Q229" s="1"/>
      <c r="R229" s="1"/>
      <c r="S229" s="1"/>
      <c r="T229" s="25"/>
      <c r="U229" s="1"/>
      <c r="V229" s="1"/>
      <c r="W229" s="1"/>
      <c r="X229" s="1"/>
      <c r="Y229" s="25"/>
      <c r="Z229" s="1"/>
      <c r="AA229" s="1"/>
      <c r="AB229" s="1"/>
      <c r="AC229" s="1"/>
      <c r="AD229" s="1"/>
    </row>
    <row r="230" spans="1:30" x14ac:dyDescent="0.25">
      <c r="A230" s="1"/>
      <c r="B230" s="1"/>
      <c r="C230" s="32"/>
      <c r="D230" s="25"/>
      <c r="E230" s="25"/>
      <c r="F230" s="1"/>
      <c r="G230" s="1"/>
      <c r="H230" s="1"/>
      <c r="I230" s="1"/>
      <c r="J230" s="1"/>
      <c r="K230" s="1"/>
      <c r="L230" s="1"/>
      <c r="M230" s="1"/>
      <c r="N230" s="1"/>
      <c r="O230" s="1"/>
      <c r="P230" s="1"/>
      <c r="Q230" s="1"/>
      <c r="R230" s="1"/>
      <c r="S230" s="1"/>
      <c r="T230" s="25"/>
      <c r="U230" s="1"/>
      <c r="V230" s="1"/>
      <c r="W230" s="1"/>
      <c r="X230" s="1"/>
      <c r="Y230" s="25"/>
      <c r="Z230" s="1"/>
      <c r="AA230" s="1"/>
      <c r="AB230" s="1"/>
      <c r="AC230" s="1"/>
      <c r="AD230" s="1"/>
    </row>
    <row r="231" spans="1:30" x14ac:dyDescent="0.25">
      <c r="A231" s="1"/>
      <c r="B231" s="1"/>
      <c r="C231" s="32"/>
      <c r="D231" s="25"/>
      <c r="E231" s="25"/>
      <c r="F231" s="1"/>
      <c r="G231" s="1"/>
      <c r="H231" s="1"/>
      <c r="I231" s="1"/>
      <c r="J231" s="1"/>
      <c r="K231" s="1"/>
      <c r="L231" s="1"/>
      <c r="M231" s="1"/>
      <c r="N231" s="1"/>
      <c r="O231" s="1"/>
      <c r="P231" s="1"/>
      <c r="Q231" s="1"/>
      <c r="R231" s="1"/>
      <c r="S231" s="1"/>
      <c r="T231" s="25"/>
      <c r="U231" s="1"/>
      <c r="V231" s="1"/>
      <c r="W231" s="1"/>
      <c r="X231" s="1"/>
      <c r="Y231" s="25"/>
      <c r="Z231" s="1"/>
      <c r="AA231" s="1"/>
      <c r="AB231" s="1"/>
      <c r="AC231" s="1"/>
      <c r="AD231" s="1"/>
    </row>
    <row r="232" spans="1:30" x14ac:dyDescent="0.25">
      <c r="A232" s="1"/>
      <c r="B232" s="1"/>
      <c r="C232" s="32"/>
      <c r="D232" s="25"/>
      <c r="E232" s="25"/>
      <c r="F232" s="1"/>
      <c r="G232" s="1"/>
      <c r="H232" s="1"/>
      <c r="I232" s="1"/>
      <c r="J232" s="1"/>
      <c r="K232" s="1"/>
      <c r="L232" s="1"/>
      <c r="M232" s="1"/>
      <c r="N232" s="1"/>
      <c r="O232" s="1"/>
      <c r="P232" s="1"/>
      <c r="Q232" s="1"/>
      <c r="R232" s="1"/>
      <c r="S232" s="1"/>
      <c r="T232" s="25"/>
      <c r="U232" s="1"/>
      <c r="V232" s="1"/>
      <c r="W232" s="1"/>
      <c r="X232" s="1"/>
      <c r="Y232" s="25"/>
      <c r="Z232" s="1"/>
      <c r="AA232" s="1"/>
      <c r="AB232" s="1"/>
      <c r="AC232" s="1"/>
      <c r="AD232" s="1"/>
    </row>
    <row r="233" spans="1:30" x14ac:dyDescent="0.25">
      <c r="A233" s="1"/>
      <c r="B233" s="1"/>
      <c r="C233" s="32"/>
      <c r="D233" s="25"/>
      <c r="E233" s="25"/>
      <c r="F233" s="1"/>
      <c r="G233" s="1"/>
      <c r="H233" s="1"/>
      <c r="I233" s="1"/>
      <c r="J233" s="1"/>
      <c r="K233" s="1"/>
      <c r="L233" s="1"/>
      <c r="M233" s="1"/>
      <c r="N233" s="1"/>
      <c r="O233" s="1"/>
      <c r="P233" s="1"/>
      <c r="Q233" s="1"/>
      <c r="R233" s="1"/>
      <c r="S233" s="1"/>
      <c r="T233" s="25"/>
      <c r="U233" s="1"/>
      <c r="V233" s="1"/>
      <c r="W233" s="1"/>
      <c r="X233" s="1"/>
      <c r="Y233" s="25"/>
      <c r="Z233" s="1"/>
      <c r="AA233" s="1"/>
      <c r="AB233" s="1"/>
      <c r="AC233" s="1"/>
      <c r="AD233" s="1"/>
    </row>
    <row r="234" spans="1:30" x14ac:dyDescent="0.25">
      <c r="A234" s="1"/>
      <c r="B234" s="1"/>
      <c r="C234" s="32"/>
      <c r="D234" s="25"/>
      <c r="E234" s="25"/>
      <c r="F234" s="1"/>
      <c r="G234" s="1"/>
      <c r="H234" s="1"/>
      <c r="I234" s="1"/>
      <c r="J234" s="1"/>
      <c r="K234" s="1"/>
      <c r="L234" s="1"/>
      <c r="M234" s="1"/>
      <c r="N234" s="1"/>
      <c r="O234" s="1"/>
      <c r="P234" s="1"/>
      <c r="Q234" s="1"/>
      <c r="R234" s="1"/>
      <c r="S234" s="1"/>
      <c r="T234" s="25"/>
      <c r="U234" s="1"/>
      <c r="V234" s="1"/>
      <c r="W234" s="1"/>
      <c r="X234" s="1"/>
      <c r="Y234" s="25"/>
      <c r="Z234" s="1"/>
      <c r="AA234" s="1"/>
      <c r="AB234" s="1"/>
      <c r="AC234" s="1"/>
      <c r="AD234" s="1"/>
    </row>
    <row r="235" spans="1:30" x14ac:dyDescent="0.25">
      <c r="A235" s="1"/>
      <c r="B235" s="1"/>
      <c r="C235" s="32"/>
      <c r="D235" s="25"/>
      <c r="E235" s="25"/>
      <c r="F235" s="1"/>
      <c r="G235" s="1"/>
      <c r="H235" s="1"/>
      <c r="I235" s="1"/>
      <c r="J235" s="1"/>
      <c r="K235" s="1"/>
      <c r="L235" s="1"/>
      <c r="M235" s="1"/>
      <c r="N235" s="1"/>
      <c r="O235" s="1"/>
      <c r="P235" s="1"/>
      <c r="Q235" s="1"/>
      <c r="R235" s="1"/>
      <c r="S235" s="1"/>
      <c r="T235" s="25"/>
      <c r="U235" s="1"/>
      <c r="V235" s="1"/>
      <c r="W235" s="1"/>
      <c r="X235" s="1"/>
      <c r="Y235" s="25"/>
      <c r="Z235" s="1"/>
      <c r="AA235" s="1"/>
      <c r="AB235" s="1"/>
      <c r="AC235" s="1"/>
      <c r="AD235" s="1"/>
    </row>
    <row r="236" spans="1:30" x14ac:dyDescent="0.25">
      <c r="A236" s="1"/>
      <c r="B236" s="1"/>
      <c r="C236" s="32"/>
      <c r="D236" s="25"/>
      <c r="E236" s="25"/>
      <c r="F236" s="1"/>
      <c r="G236" s="1"/>
      <c r="H236" s="1"/>
      <c r="I236" s="1"/>
      <c r="J236" s="1"/>
      <c r="K236" s="1"/>
      <c r="L236" s="1"/>
      <c r="M236" s="1"/>
      <c r="N236" s="1"/>
      <c r="O236" s="1"/>
      <c r="P236" s="1"/>
      <c r="Q236" s="1"/>
      <c r="R236" s="1"/>
      <c r="S236" s="1"/>
      <c r="T236" s="25"/>
      <c r="U236" s="1"/>
      <c r="V236" s="1"/>
      <c r="W236" s="1"/>
      <c r="X236" s="1"/>
      <c r="Y236" s="25"/>
      <c r="Z236" s="1"/>
      <c r="AA236" s="1"/>
      <c r="AB236" s="1"/>
      <c r="AC236" s="1"/>
      <c r="AD236" s="1"/>
    </row>
    <row r="237" spans="1:30" x14ac:dyDescent="0.25">
      <c r="A237" s="1"/>
      <c r="B237" s="1"/>
      <c r="C237" s="32"/>
      <c r="D237" s="25"/>
      <c r="E237" s="25"/>
      <c r="F237" s="1"/>
      <c r="G237" s="1"/>
      <c r="H237" s="1"/>
      <c r="I237" s="1"/>
      <c r="J237" s="1"/>
      <c r="K237" s="1"/>
      <c r="L237" s="1"/>
      <c r="M237" s="1"/>
      <c r="N237" s="1"/>
      <c r="O237" s="1"/>
      <c r="P237" s="1"/>
      <c r="Q237" s="1"/>
      <c r="R237" s="1"/>
      <c r="S237" s="1"/>
      <c r="T237" s="25"/>
      <c r="U237" s="1"/>
      <c r="V237" s="1"/>
      <c r="W237" s="1"/>
      <c r="X237" s="1"/>
      <c r="Y237" s="25"/>
      <c r="Z237" s="1"/>
      <c r="AA237" s="1"/>
      <c r="AB237" s="1"/>
      <c r="AC237" s="1"/>
      <c r="AD237" s="1"/>
    </row>
    <row r="238" spans="1:30" x14ac:dyDescent="0.25">
      <c r="A238" s="1"/>
      <c r="B238" s="1"/>
      <c r="C238" s="32"/>
      <c r="D238" s="25"/>
      <c r="E238" s="25"/>
      <c r="F238" s="1"/>
      <c r="G238" s="1"/>
      <c r="H238" s="1"/>
      <c r="I238" s="1"/>
      <c r="J238" s="1"/>
      <c r="K238" s="1"/>
      <c r="L238" s="1"/>
      <c r="M238" s="1"/>
      <c r="N238" s="1"/>
      <c r="O238" s="1"/>
      <c r="P238" s="1"/>
      <c r="Q238" s="1"/>
      <c r="R238" s="1"/>
      <c r="S238" s="1"/>
      <c r="T238" s="25"/>
      <c r="U238" s="1"/>
      <c r="V238" s="1"/>
      <c r="W238" s="1"/>
      <c r="X238" s="1"/>
      <c r="Y238" s="25"/>
      <c r="Z238" s="1"/>
      <c r="AA238" s="1"/>
      <c r="AB238" s="1"/>
      <c r="AC238" s="1"/>
      <c r="AD238" s="1"/>
    </row>
    <row r="239" spans="1:30" x14ac:dyDescent="0.25">
      <c r="A239" s="1"/>
      <c r="B239" s="1"/>
      <c r="C239" s="32"/>
      <c r="D239" s="25"/>
      <c r="E239" s="25"/>
      <c r="F239" s="1"/>
      <c r="G239" s="1"/>
      <c r="H239" s="1"/>
      <c r="I239" s="1"/>
      <c r="J239" s="1"/>
      <c r="K239" s="1"/>
      <c r="L239" s="1"/>
      <c r="M239" s="1"/>
      <c r="N239" s="1"/>
      <c r="O239" s="1"/>
      <c r="P239" s="1"/>
      <c r="Q239" s="1"/>
      <c r="R239" s="1"/>
      <c r="S239" s="1"/>
      <c r="T239" s="25"/>
      <c r="U239" s="1"/>
      <c r="V239" s="1"/>
      <c r="W239" s="1"/>
      <c r="X239" s="1"/>
      <c r="Y239" s="25"/>
      <c r="Z239" s="1"/>
      <c r="AA239" s="1"/>
      <c r="AB239" s="1"/>
      <c r="AC239" s="1"/>
      <c r="AD239" s="1"/>
    </row>
    <row r="240" spans="1:30" x14ac:dyDescent="0.25">
      <c r="A240" s="1"/>
      <c r="B240" s="1"/>
      <c r="C240" s="32"/>
      <c r="D240" s="25"/>
      <c r="E240" s="25"/>
      <c r="F240" s="1"/>
      <c r="G240" s="1"/>
      <c r="H240" s="1"/>
      <c r="I240" s="1"/>
      <c r="J240" s="1"/>
      <c r="K240" s="1"/>
      <c r="L240" s="1"/>
      <c r="M240" s="1"/>
      <c r="N240" s="1"/>
      <c r="O240" s="1"/>
      <c r="P240" s="1"/>
      <c r="Q240" s="1"/>
      <c r="R240" s="1"/>
      <c r="S240" s="1"/>
      <c r="T240" s="25"/>
      <c r="U240" s="1"/>
      <c r="V240" s="1"/>
      <c r="W240" s="1"/>
      <c r="X240" s="1"/>
      <c r="Y240" s="25"/>
      <c r="Z240" s="1"/>
      <c r="AA240" s="1"/>
      <c r="AB240" s="1"/>
      <c r="AC240" s="1"/>
      <c r="AD240" s="1"/>
    </row>
    <row r="241" spans="1:30" x14ac:dyDescent="0.25">
      <c r="A241" s="1"/>
      <c r="B241" s="1"/>
      <c r="C241" s="32"/>
      <c r="D241" s="25"/>
      <c r="E241" s="25"/>
      <c r="F241" s="1"/>
      <c r="G241" s="1"/>
      <c r="H241" s="1"/>
      <c r="I241" s="1"/>
      <c r="J241" s="1"/>
      <c r="K241" s="1"/>
      <c r="L241" s="1"/>
      <c r="M241" s="1"/>
      <c r="N241" s="1"/>
      <c r="O241" s="1"/>
      <c r="P241" s="1"/>
      <c r="Q241" s="1"/>
      <c r="R241" s="1"/>
      <c r="S241" s="1"/>
      <c r="T241" s="25"/>
      <c r="U241" s="1"/>
      <c r="V241" s="1"/>
      <c r="W241" s="1"/>
      <c r="X241" s="1"/>
      <c r="Y241" s="25"/>
      <c r="Z241" s="1"/>
      <c r="AA241" s="1"/>
      <c r="AB241" s="1"/>
      <c r="AC241" s="1"/>
      <c r="AD241" s="1"/>
    </row>
    <row r="242" spans="1:30" x14ac:dyDescent="0.25">
      <c r="A242" s="1"/>
      <c r="B242" s="1"/>
      <c r="C242" s="32"/>
      <c r="D242" s="25"/>
      <c r="E242" s="25"/>
      <c r="F242" s="1"/>
      <c r="G242" s="1"/>
      <c r="H242" s="1"/>
      <c r="I242" s="1"/>
      <c r="J242" s="1"/>
      <c r="K242" s="1"/>
      <c r="L242" s="28"/>
      <c r="M242" s="1"/>
      <c r="N242" s="1"/>
      <c r="O242" s="1"/>
      <c r="P242" s="1"/>
      <c r="Q242" s="1"/>
      <c r="R242" s="1"/>
      <c r="S242" s="1"/>
      <c r="T242" s="25"/>
      <c r="U242" s="1"/>
      <c r="V242" s="1"/>
      <c r="W242" s="1"/>
      <c r="X242" s="1"/>
      <c r="Y242" s="25"/>
      <c r="Z242" s="1"/>
      <c r="AA242" s="1"/>
      <c r="AB242" s="1"/>
      <c r="AC242" s="1"/>
      <c r="AD242" s="1"/>
    </row>
    <row r="243" spans="1:30" x14ac:dyDescent="0.25">
      <c r="A243" s="1"/>
      <c r="B243" s="1"/>
      <c r="C243" s="32"/>
      <c r="D243" s="25"/>
      <c r="E243" s="25"/>
      <c r="F243" s="1"/>
      <c r="G243" s="1"/>
      <c r="H243" s="1"/>
      <c r="I243" s="1"/>
      <c r="J243" s="1"/>
      <c r="K243" s="1"/>
      <c r="L243" s="28"/>
      <c r="M243" s="1"/>
      <c r="N243" s="1"/>
      <c r="O243" s="1"/>
      <c r="P243" s="1"/>
      <c r="Q243" s="1"/>
      <c r="R243" s="1"/>
      <c r="S243" s="1"/>
      <c r="T243" s="25"/>
      <c r="U243" s="1"/>
      <c r="V243" s="1"/>
      <c r="W243" s="1"/>
      <c r="X243" s="1"/>
      <c r="Y243" s="25"/>
      <c r="Z243" s="1"/>
      <c r="AA243" s="1"/>
      <c r="AB243" s="1"/>
      <c r="AC243" s="1"/>
      <c r="AD243" s="1"/>
    </row>
    <row r="244" spans="1:30" x14ac:dyDescent="0.25">
      <c r="A244" s="1"/>
      <c r="B244" s="1"/>
      <c r="C244" s="32"/>
      <c r="D244" s="25"/>
      <c r="E244" s="25"/>
      <c r="F244" s="1"/>
      <c r="G244" s="1"/>
      <c r="H244" s="1"/>
      <c r="I244" s="1"/>
      <c r="J244" s="1"/>
      <c r="K244" s="1"/>
      <c r="L244" s="1"/>
      <c r="M244" s="1"/>
      <c r="N244" s="1"/>
      <c r="O244" s="1"/>
      <c r="P244" s="1"/>
      <c r="Q244" s="1"/>
      <c r="R244" s="1"/>
      <c r="S244" s="1"/>
      <c r="T244" s="25"/>
      <c r="U244" s="1"/>
      <c r="V244" s="1"/>
      <c r="W244" s="1"/>
      <c r="X244" s="1"/>
      <c r="Y244" s="25"/>
      <c r="Z244" s="1"/>
      <c r="AA244" s="1"/>
      <c r="AB244" s="1"/>
      <c r="AC244" s="1"/>
      <c r="AD244" s="1"/>
    </row>
    <row r="245" spans="1:30" x14ac:dyDescent="0.25">
      <c r="A245" s="1"/>
      <c r="B245" s="1"/>
      <c r="C245" s="32"/>
      <c r="D245" s="25"/>
      <c r="E245" s="25"/>
      <c r="F245" s="1"/>
      <c r="G245" s="1"/>
      <c r="H245" s="1"/>
      <c r="I245" s="1"/>
      <c r="J245" s="1"/>
      <c r="K245" s="1"/>
      <c r="L245" s="1"/>
      <c r="M245" s="1"/>
      <c r="N245" s="1"/>
      <c r="O245" s="1"/>
      <c r="P245" s="1"/>
      <c r="Q245" s="1"/>
      <c r="R245" s="1"/>
      <c r="S245" s="1"/>
      <c r="T245" s="25"/>
      <c r="U245" s="1"/>
      <c r="V245" s="1"/>
      <c r="W245" s="1"/>
      <c r="X245" s="1"/>
      <c r="Y245" s="25"/>
      <c r="Z245" s="1"/>
      <c r="AA245" s="1"/>
      <c r="AB245" s="1"/>
      <c r="AC245" s="1"/>
      <c r="AD245" s="1"/>
    </row>
    <row r="246" spans="1:30" x14ac:dyDescent="0.25">
      <c r="A246" s="1"/>
      <c r="B246" s="1"/>
      <c r="C246" s="32"/>
      <c r="D246" s="25"/>
      <c r="E246" s="25"/>
      <c r="F246" s="1"/>
      <c r="G246" s="1"/>
      <c r="H246" s="1"/>
      <c r="I246" s="1"/>
      <c r="J246" s="1"/>
      <c r="K246" s="1"/>
      <c r="L246" s="1"/>
      <c r="M246" s="1"/>
      <c r="N246" s="1"/>
      <c r="O246" s="1"/>
      <c r="P246" s="1"/>
      <c r="Q246" s="1"/>
      <c r="R246" s="1"/>
      <c r="S246" s="1"/>
      <c r="T246" s="25"/>
      <c r="U246" s="1"/>
      <c r="V246" s="1"/>
      <c r="W246" s="1"/>
      <c r="X246" s="1"/>
      <c r="Y246" s="25"/>
      <c r="Z246" s="1"/>
      <c r="AA246" s="1"/>
      <c r="AB246" s="1"/>
      <c r="AC246" s="1"/>
      <c r="AD246" s="1"/>
    </row>
    <row r="247" spans="1:30" x14ac:dyDescent="0.25">
      <c r="A247" s="1"/>
      <c r="B247" s="1"/>
      <c r="C247" s="32"/>
      <c r="D247" s="25"/>
      <c r="E247" s="25"/>
      <c r="F247" s="1"/>
      <c r="G247" s="1"/>
      <c r="H247" s="1"/>
      <c r="I247" s="1"/>
      <c r="J247" s="1"/>
      <c r="K247" s="1"/>
      <c r="L247" s="1"/>
      <c r="M247" s="1"/>
      <c r="N247" s="1"/>
      <c r="O247" s="1"/>
      <c r="P247" s="1"/>
      <c r="Q247" s="1"/>
      <c r="R247" s="1"/>
      <c r="S247" s="1"/>
      <c r="T247" s="25"/>
      <c r="U247" s="1"/>
      <c r="V247" s="1"/>
      <c r="W247" s="1"/>
      <c r="X247" s="1"/>
      <c r="Y247" s="25"/>
      <c r="Z247" s="1"/>
      <c r="AA247" s="1"/>
      <c r="AB247" s="1"/>
      <c r="AC247" s="1"/>
      <c r="AD247" s="1"/>
    </row>
    <row r="248" spans="1:30" x14ac:dyDescent="0.25">
      <c r="A248" s="1"/>
      <c r="B248" s="1"/>
      <c r="C248" s="32"/>
      <c r="D248" s="25"/>
      <c r="E248" s="25"/>
      <c r="F248" s="1"/>
      <c r="G248" s="1"/>
      <c r="H248" s="1"/>
      <c r="I248" s="1"/>
      <c r="J248" s="1"/>
      <c r="K248" s="1"/>
      <c r="L248" s="1"/>
      <c r="M248" s="1"/>
      <c r="N248" s="1"/>
      <c r="O248" s="1"/>
      <c r="P248" s="1"/>
      <c r="Q248" s="1"/>
      <c r="R248" s="1"/>
      <c r="S248" s="1"/>
      <c r="T248" s="25"/>
      <c r="U248" s="1"/>
      <c r="V248" s="1"/>
      <c r="W248" s="1"/>
      <c r="X248" s="1"/>
      <c r="Y248" s="25"/>
      <c r="Z248" s="1"/>
      <c r="AA248" s="1"/>
      <c r="AB248" s="1"/>
      <c r="AC248" s="1"/>
      <c r="AD248" s="1"/>
    </row>
    <row r="249" spans="1:30" x14ac:dyDescent="0.25">
      <c r="A249" s="1"/>
      <c r="B249" s="1"/>
      <c r="C249" s="32"/>
      <c r="D249" s="25"/>
      <c r="E249" s="25"/>
      <c r="F249" s="1"/>
      <c r="G249" s="1"/>
      <c r="H249" s="1"/>
      <c r="I249" s="1"/>
      <c r="J249" s="1"/>
      <c r="K249" s="1"/>
      <c r="L249" s="1"/>
      <c r="M249" s="1"/>
      <c r="N249" s="1"/>
      <c r="O249" s="1"/>
      <c r="P249" s="1"/>
      <c r="Q249" s="1"/>
      <c r="R249" s="1"/>
      <c r="S249" s="1"/>
      <c r="T249" s="25"/>
      <c r="U249" s="1"/>
      <c r="V249" s="1"/>
      <c r="W249" s="1"/>
      <c r="X249" s="1"/>
      <c r="Y249" s="25"/>
      <c r="Z249" s="1"/>
      <c r="AA249" s="1"/>
      <c r="AB249" s="1"/>
      <c r="AC249" s="1"/>
      <c r="AD249" s="1"/>
    </row>
    <row r="250" spans="1:30" x14ac:dyDescent="0.25">
      <c r="A250" s="1"/>
      <c r="B250" s="1"/>
      <c r="C250" s="32"/>
      <c r="D250" s="25"/>
      <c r="E250" s="25"/>
      <c r="F250" s="1"/>
      <c r="G250" s="1"/>
      <c r="H250" s="1"/>
      <c r="I250" s="1"/>
      <c r="J250" s="1"/>
      <c r="K250" s="1"/>
      <c r="L250" s="1"/>
      <c r="M250" s="1"/>
      <c r="N250" s="1"/>
      <c r="O250" s="1"/>
      <c r="P250" s="1"/>
      <c r="Q250" s="1"/>
      <c r="R250" s="1"/>
      <c r="S250" s="1"/>
      <c r="T250" s="25"/>
      <c r="U250" s="1"/>
      <c r="V250" s="1"/>
      <c r="W250" s="1"/>
      <c r="X250" s="1"/>
      <c r="Y250" s="25"/>
      <c r="Z250" s="1"/>
      <c r="AA250" s="1"/>
      <c r="AB250" s="1"/>
      <c r="AC250" s="1"/>
      <c r="AD250" s="1"/>
    </row>
    <row r="251" spans="1:30" x14ac:dyDescent="0.25">
      <c r="A251" s="1"/>
      <c r="B251" s="1"/>
      <c r="C251" s="32"/>
      <c r="D251" s="25"/>
      <c r="E251" s="25"/>
      <c r="F251" s="1"/>
      <c r="G251" s="1"/>
      <c r="H251" s="1"/>
      <c r="I251" s="1"/>
      <c r="J251" s="1"/>
      <c r="K251" s="1"/>
      <c r="L251" s="1"/>
      <c r="M251" s="1"/>
      <c r="N251" s="1"/>
      <c r="O251" s="1"/>
      <c r="P251" s="1"/>
      <c r="Q251" s="1"/>
      <c r="R251" s="1"/>
      <c r="S251" s="1"/>
      <c r="T251" s="25"/>
      <c r="U251" s="1"/>
      <c r="V251" s="1"/>
      <c r="W251" s="1"/>
      <c r="X251" s="1"/>
      <c r="Y251" s="25"/>
      <c r="Z251" s="1"/>
      <c r="AA251" s="1"/>
      <c r="AB251" s="1"/>
      <c r="AC251" s="1"/>
      <c r="AD251" s="1"/>
    </row>
    <row r="252" spans="1:30" x14ac:dyDescent="0.25">
      <c r="A252" s="1"/>
      <c r="B252" s="1"/>
      <c r="C252" s="32"/>
      <c r="D252" s="25"/>
      <c r="E252" s="25"/>
      <c r="F252" s="1"/>
      <c r="G252" s="1"/>
      <c r="H252" s="1"/>
      <c r="I252" s="1"/>
      <c r="J252" s="1"/>
      <c r="K252" s="1"/>
      <c r="L252" s="1"/>
      <c r="M252" s="1"/>
      <c r="N252" s="1"/>
      <c r="O252" s="1"/>
      <c r="P252" s="1"/>
      <c r="Q252" s="1"/>
      <c r="R252" s="1"/>
      <c r="S252" s="1"/>
      <c r="T252" s="25"/>
      <c r="U252" s="1"/>
      <c r="V252" s="1"/>
      <c r="W252" s="1"/>
      <c r="X252" s="1"/>
      <c r="Y252" s="25"/>
      <c r="Z252" s="1"/>
      <c r="AA252" s="1"/>
      <c r="AB252" s="1"/>
      <c r="AC252" s="1"/>
      <c r="AD252" s="1"/>
    </row>
    <row r="253" spans="1:30" x14ac:dyDescent="0.25">
      <c r="A253" s="1"/>
      <c r="B253" s="1"/>
      <c r="C253" s="32"/>
      <c r="D253" s="25"/>
      <c r="E253" s="25"/>
      <c r="F253" s="1"/>
      <c r="G253" s="1"/>
      <c r="H253" s="1"/>
      <c r="I253" s="1"/>
      <c r="J253" s="1"/>
      <c r="K253" s="1"/>
      <c r="L253" s="1"/>
      <c r="M253" s="1"/>
      <c r="N253" s="1"/>
      <c r="O253" s="1"/>
      <c r="P253" s="1"/>
      <c r="Q253" s="1"/>
      <c r="R253" s="1"/>
      <c r="S253" s="1"/>
      <c r="T253" s="25"/>
      <c r="U253" s="1"/>
      <c r="V253" s="1"/>
      <c r="W253" s="1"/>
      <c r="X253" s="1"/>
      <c r="Y253" s="25"/>
      <c r="Z253" s="1"/>
      <c r="AA253" s="1"/>
      <c r="AB253" s="1"/>
      <c r="AC253" s="1"/>
      <c r="AD253" s="1"/>
    </row>
    <row r="254" spans="1:30" x14ac:dyDescent="0.25">
      <c r="A254" s="1"/>
      <c r="B254" s="1"/>
      <c r="C254" s="32"/>
      <c r="D254" s="25"/>
      <c r="E254" s="25"/>
      <c r="F254" s="1"/>
      <c r="G254" s="1"/>
      <c r="H254" s="1"/>
      <c r="I254" s="1"/>
      <c r="J254" s="1"/>
      <c r="K254" s="1"/>
      <c r="L254" s="1"/>
      <c r="M254" s="1"/>
      <c r="N254" s="1"/>
      <c r="O254" s="1"/>
      <c r="P254" s="1"/>
      <c r="Q254" s="1"/>
      <c r="R254" s="1"/>
      <c r="S254" s="1"/>
      <c r="T254" s="25"/>
      <c r="U254" s="1"/>
      <c r="V254" s="1"/>
      <c r="W254" s="1"/>
      <c r="X254" s="1"/>
      <c r="Y254" s="25"/>
      <c r="Z254" s="1"/>
      <c r="AA254" s="1"/>
      <c r="AB254" s="1"/>
      <c r="AC254" s="1"/>
      <c r="AD254" s="1"/>
    </row>
    <row r="255" spans="1:30" x14ac:dyDescent="0.25">
      <c r="A255" s="1"/>
      <c r="B255" s="1"/>
      <c r="C255" s="32"/>
      <c r="D255" s="25"/>
      <c r="E255" s="25"/>
      <c r="F255" s="1"/>
      <c r="G255" s="1"/>
      <c r="H255" s="1"/>
      <c r="I255" s="1"/>
      <c r="J255" s="1"/>
      <c r="K255" s="1"/>
      <c r="L255" s="1"/>
      <c r="M255" s="1"/>
      <c r="N255" s="1"/>
      <c r="O255" s="1"/>
      <c r="P255" s="1"/>
      <c r="Q255" s="1"/>
      <c r="R255" s="1"/>
      <c r="S255" s="1"/>
      <c r="T255" s="25"/>
      <c r="U255" s="1"/>
      <c r="V255" s="1"/>
      <c r="W255" s="1"/>
      <c r="X255" s="1"/>
      <c r="Y255" s="25"/>
      <c r="Z255" s="1"/>
      <c r="AA255" s="1"/>
      <c r="AB255" s="1"/>
      <c r="AC255" s="1"/>
      <c r="AD255" s="1"/>
    </row>
    <row r="256" spans="1:30" x14ac:dyDescent="0.25">
      <c r="A256" s="1"/>
      <c r="B256" s="1"/>
      <c r="C256" s="32"/>
      <c r="D256" s="25"/>
      <c r="E256" s="25"/>
      <c r="F256" s="1"/>
      <c r="G256" s="1"/>
      <c r="H256" s="1"/>
      <c r="I256" s="1"/>
      <c r="J256" s="1"/>
      <c r="K256" s="1"/>
      <c r="L256" s="1"/>
      <c r="M256" s="1"/>
      <c r="N256" s="1"/>
      <c r="O256" s="1"/>
      <c r="P256" s="1"/>
      <c r="Q256" s="1"/>
      <c r="R256" s="1"/>
      <c r="S256" s="1"/>
      <c r="T256" s="25"/>
      <c r="U256" s="1"/>
      <c r="V256" s="1"/>
      <c r="W256" s="1"/>
      <c r="X256" s="1"/>
      <c r="Y256" s="25"/>
      <c r="Z256" s="1"/>
      <c r="AA256" s="1"/>
      <c r="AB256" s="1"/>
      <c r="AC256" s="1"/>
      <c r="AD256" s="1"/>
    </row>
    <row r="257" spans="1:30" x14ac:dyDescent="0.25">
      <c r="A257" s="1"/>
      <c r="B257" s="1"/>
      <c r="C257" s="32"/>
      <c r="D257" s="25"/>
      <c r="E257" s="25"/>
      <c r="F257" s="1"/>
      <c r="G257" s="1"/>
      <c r="H257" s="1"/>
      <c r="I257" s="1"/>
      <c r="J257" s="1"/>
      <c r="K257" s="1"/>
      <c r="L257" s="1"/>
      <c r="M257" s="1"/>
      <c r="N257" s="1"/>
      <c r="O257" s="1"/>
      <c r="P257" s="1"/>
      <c r="Q257" s="1"/>
      <c r="R257" s="1"/>
      <c r="S257" s="1"/>
      <c r="T257" s="25"/>
      <c r="U257" s="1"/>
      <c r="V257" s="1"/>
      <c r="W257" s="1"/>
      <c r="X257" s="1"/>
      <c r="Y257" s="25"/>
      <c r="Z257" s="1"/>
      <c r="AA257" s="1"/>
      <c r="AB257" s="1"/>
      <c r="AC257" s="1"/>
      <c r="AD257" s="1"/>
    </row>
    <row r="258" spans="1:30" x14ac:dyDescent="0.25">
      <c r="A258" s="1"/>
      <c r="B258" s="1"/>
      <c r="C258" s="32"/>
      <c r="D258" s="25"/>
      <c r="E258" s="25"/>
      <c r="F258" s="1"/>
      <c r="G258" s="1"/>
      <c r="H258" s="1"/>
      <c r="I258" s="1"/>
      <c r="J258" s="1"/>
      <c r="K258" s="1"/>
      <c r="L258" s="1"/>
      <c r="M258" s="1"/>
      <c r="N258" s="1"/>
      <c r="O258" s="1"/>
      <c r="P258" s="1"/>
      <c r="Q258" s="1"/>
      <c r="R258" s="1"/>
      <c r="S258" s="1"/>
      <c r="T258" s="25"/>
      <c r="U258" s="1"/>
      <c r="V258" s="1"/>
      <c r="W258" s="1"/>
      <c r="X258" s="1"/>
      <c r="Y258" s="25"/>
      <c r="Z258" s="1"/>
      <c r="AA258" s="1"/>
      <c r="AB258" s="1"/>
      <c r="AC258" s="1"/>
      <c r="AD258" s="1"/>
    </row>
    <row r="259" spans="1:30" x14ac:dyDescent="0.25">
      <c r="A259" s="1"/>
      <c r="B259" s="1"/>
      <c r="C259" s="32"/>
      <c r="D259" s="25"/>
      <c r="E259" s="25"/>
      <c r="F259" s="1"/>
      <c r="G259" s="1"/>
      <c r="H259" s="1"/>
      <c r="I259" s="1"/>
      <c r="J259" s="1"/>
      <c r="K259" s="1"/>
      <c r="L259" s="1"/>
      <c r="M259" s="1"/>
      <c r="N259" s="1"/>
      <c r="O259" s="1"/>
      <c r="P259" s="1"/>
      <c r="Q259" s="1"/>
      <c r="R259" s="1"/>
      <c r="S259" s="1"/>
      <c r="T259" s="25"/>
      <c r="U259" s="1"/>
      <c r="V259" s="1"/>
      <c r="W259" s="1"/>
      <c r="X259" s="1"/>
      <c r="Y259" s="25"/>
      <c r="Z259" s="1"/>
      <c r="AA259" s="1"/>
      <c r="AB259" s="1"/>
      <c r="AC259" s="1"/>
      <c r="AD259" s="1"/>
    </row>
    <row r="260" spans="1:30" x14ac:dyDescent="0.25">
      <c r="A260" s="1"/>
      <c r="B260" s="1"/>
      <c r="C260" s="32"/>
      <c r="D260" s="25"/>
      <c r="E260" s="25"/>
      <c r="F260" s="1"/>
      <c r="G260" s="1"/>
      <c r="H260" s="1"/>
      <c r="I260" s="1"/>
      <c r="J260" s="1"/>
      <c r="K260" s="1"/>
      <c r="L260" s="1"/>
      <c r="M260" s="1"/>
      <c r="N260" s="1"/>
      <c r="O260" s="1"/>
      <c r="P260" s="1"/>
      <c r="Q260" s="1"/>
      <c r="R260" s="1"/>
      <c r="S260" s="1"/>
      <c r="T260" s="25"/>
      <c r="U260" s="1"/>
      <c r="V260" s="1"/>
      <c r="W260" s="1"/>
      <c r="X260" s="1"/>
      <c r="Y260" s="25"/>
      <c r="Z260" s="1"/>
      <c r="AA260" s="1"/>
      <c r="AB260" s="1"/>
      <c r="AC260" s="1"/>
      <c r="AD260" s="1"/>
    </row>
    <row r="261" spans="1:30" x14ac:dyDescent="0.25">
      <c r="A261" s="1"/>
      <c r="B261" s="1"/>
      <c r="C261" s="32"/>
      <c r="D261" s="25"/>
      <c r="E261" s="25"/>
      <c r="F261" s="1"/>
      <c r="G261" s="1"/>
      <c r="H261" s="1"/>
      <c r="I261" s="1"/>
      <c r="J261" s="1"/>
      <c r="K261" s="1"/>
      <c r="L261" s="1"/>
      <c r="M261" s="1"/>
      <c r="N261" s="1"/>
      <c r="O261" s="1"/>
      <c r="P261" s="1"/>
      <c r="Q261" s="1"/>
      <c r="R261" s="1"/>
      <c r="S261" s="1"/>
      <c r="T261" s="25"/>
      <c r="U261" s="1"/>
      <c r="V261" s="1"/>
      <c r="W261" s="1"/>
      <c r="X261" s="1"/>
      <c r="Y261" s="25"/>
      <c r="Z261" s="1"/>
      <c r="AA261" s="1"/>
      <c r="AB261" s="1"/>
      <c r="AC261" s="1"/>
      <c r="AD261" s="1"/>
    </row>
    <row r="262" spans="1:30" x14ac:dyDescent="0.25">
      <c r="A262" s="1"/>
      <c r="B262" s="1"/>
      <c r="C262" s="32"/>
      <c r="D262" s="25"/>
      <c r="E262" s="25"/>
      <c r="F262" s="1"/>
      <c r="G262" s="1"/>
      <c r="H262" s="1"/>
      <c r="I262" s="1"/>
      <c r="J262" s="1"/>
      <c r="K262" s="1"/>
      <c r="L262" s="1"/>
      <c r="M262" s="1"/>
      <c r="N262" s="1"/>
      <c r="O262" s="1"/>
      <c r="P262" s="1"/>
      <c r="Q262" s="1"/>
      <c r="R262" s="1"/>
      <c r="S262" s="1"/>
      <c r="T262" s="25"/>
      <c r="U262" s="1"/>
      <c r="V262" s="1"/>
      <c r="W262" s="1"/>
      <c r="X262" s="1"/>
      <c r="Y262" s="25"/>
      <c r="Z262" s="1"/>
      <c r="AA262" s="1"/>
      <c r="AB262" s="1"/>
      <c r="AC262" s="1"/>
      <c r="AD262" s="1"/>
    </row>
    <row r="263" spans="1:30" x14ac:dyDescent="0.25">
      <c r="A263" s="1"/>
      <c r="B263" s="1"/>
      <c r="C263" s="32"/>
      <c r="D263" s="25"/>
      <c r="E263" s="25"/>
      <c r="F263" s="1"/>
      <c r="G263" s="1"/>
      <c r="H263" s="1"/>
      <c r="I263" s="1"/>
      <c r="J263" s="1"/>
      <c r="K263" s="1"/>
      <c r="L263" s="1"/>
      <c r="M263" s="1"/>
      <c r="N263" s="1"/>
      <c r="O263" s="1"/>
      <c r="P263" s="1"/>
      <c r="Q263" s="1"/>
      <c r="R263" s="1"/>
      <c r="S263" s="1"/>
      <c r="T263" s="25"/>
      <c r="U263" s="1"/>
      <c r="V263" s="1"/>
      <c r="W263" s="1"/>
      <c r="X263" s="1"/>
      <c r="Y263" s="25"/>
      <c r="Z263" s="1"/>
      <c r="AA263" s="1"/>
      <c r="AB263" s="1"/>
      <c r="AC263" s="1"/>
      <c r="AD263" s="1"/>
    </row>
    <row r="264" spans="1:30" x14ac:dyDescent="0.25">
      <c r="A264" s="1"/>
      <c r="B264" s="1"/>
      <c r="C264" s="32"/>
      <c r="D264" s="25"/>
      <c r="E264" s="25"/>
      <c r="F264" s="1"/>
      <c r="G264" s="1"/>
      <c r="H264" s="1"/>
      <c r="I264" s="1"/>
      <c r="J264" s="1"/>
      <c r="K264" s="1"/>
      <c r="L264" s="1"/>
      <c r="M264" s="1"/>
      <c r="N264" s="1"/>
      <c r="O264" s="1"/>
      <c r="P264" s="1"/>
      <c r="Q264" s="1"/>
      <c r="R264" s="1"/>
      <c r="S264" s="1"/>
      <c r="T264" s="25"/>
      <c r="U264" s="1"/>
      <c r="V264" s="1"/>
      <c r="W264" s="1"/>
      <c r="X264" s="1"/>
      <c r="Y264" s="25"/>
      <c r="Z264" s="1"/>
      <c r="AA264" s="1"/>
      <c r="AB264" s="1"/>
      <c r="AC264" s="1"/>
      <c r="AD264" s="1"/>
    </row>
    <row r="265" spans="1:30" x14ac:dyDescent="0.25">
      <c r="A265" s="1"/>
      <c r="B265" s="1"/>
      <c r="C265" s="32"/>
      <c r="D265" s="25"/>
      <c r="E265" s="25"/>
      <c r="F265" s="1"/>
      <c r="G265" s="1"/>
      <c r="H265" s="1"/>
      <c r="I265" s="1"/>
      <c r="J265" s="1"/>
      <c r="K265" s="1"/>
      <c r="L265" s="1"/>
      <c r="M265" s="1"/>
      <c r="N265" s="1"/>
      <c r="O265" s="1"/>
      <c r="P265" s="1"/>
      <c r="Q265" s="1"/>
      <c r="R265" s="1"/>
      <c r="S265" s="1"/>
      <c r="T265" s="25"/>
      <c r="U265" s="1"/>
      <c r="V265" s="1"/>
      <c r="W265" s="1"/>
      <c r="X265" s="1"/>
      <c r="Y265" s="25"/>
      <c r="Z265" s="1"/>
      <c r="AA265" s="1"/>
      <c r="AB265" s="1"/>
      <c r="AC265" s="1"/>
      <c r="AD265" s="1"/>
    </row>
    <row r="266" spans="1:30" x14ac:dyDescent="0.25">
      <c r="A266" s="1"/>
      <c r="B266" s="1"/>
      <c r="C266" s="32"/>
      <c r="D266" s="25"/>
      <c r="E266" s="25"/>
      <c r="F266" s="1"/>
      <c r="G266" s="1"/>
      <c r="H266" s="1"/>
      <c r="I266" s="1"/>
      <c r="J266" s="1"/>
      <c r="K266" s="1"/>
      <c r="L266" s="1"/>
      <c r="M266" s="1"/>
      <c r="N266" s="1"/>
      <c r="O266" s="1"/>
      <c r="P266" s="1"/>
      <c r="Q266" s="1"/>
      <c r="R266" s="1"/>
      <c r="S266" s="1"/>
      <c r="T266" s="25"/>
      <c r="U266" s="1"/>
      <c r="V266" s="1"/>
      <c r="W266" s="1"/>
      <c r="X266" s="1"/>
      <c r="Y266" s="25"/>
      <c r="Z266" s="1"/>
      <c r="AA266" s="1"/>
      <c r="AB266" s="1"/>
      <c r="AC266" s="1"/>
      <c r="AD266" s="1"/>
    </row>
    <row r="267" spans="1:30" x14ac:dyDescent="0.25">
      <c r="A267" s="1"/>
      <c r="B267" s="1"/>
      <c r="C267" s="32"/>
      <c r="D267" s="25"/>
      <c r="E267" s="25"/>
      <c r="F267" s="1"/>
      <c r="G267" s="1"/>
      <c r="H267" s="1"/>
      <c r="I267" s="1"/>
      <c r="J267" s="1"/>
      <c r="K267" s="1"/>
      <c r="L267" s="1"/>
      <c r="M267" s="1"/>
      <c r="N267" s="1"/>
      <c r="O267" s="1"/>
      <c r="P267" s="1"/>
      <c r="Q267" s="1"/>
      <c r="R267" s="1"/>
      <c r="S267" s="1"/>
      <c r="T267" s="25"/>
      <c r="U267" s="1"/>
      <c r="V267" s="1"/>
      <c r="W267" s="1"/>
      <c r="X267" s="1"/>
      <c r="Y267" s="25"/>
      <c r="Z267" s="1"/>
      <c r="AA267" s="1"/>
      <c r="AB267" s="1"/>
      <c r="AC267" s="1"/>
      <c r="AD267" s="1"/>
    </row>
    <row r="268" spans="1:30" x14ac:dyDescent="0.25">
      <c r="A268" s="1"/>
      <c r="B268" s="1"/>
      <c r="C268" s="32"/>
      <c r="D268" s="25"/>
      <c r="E268" s="25"/>
      <c r="F268" s="1"/>
      <c r="G268" s="1"/>
      <c r="H268" s="1"/>
      <c r="I268" s="1"/>
      <c r="J268" s="1"/>
      <c r="K268" s="1"/>
      <c r="L268" s="1"/>
      <c r="M268" s="1"/>
      <c r="N268" s="1"/>
      <c r="O268" s="1"/>
      <c r="P268" s="1"/>
      <c r="Q268" s="1"/>
      <c r="R268" s="1"/>
      <c r="S268" s="1"/>
      <c r="T268" s="25"/>
      <c r="U268" s="1"/>
      <c r="V268" s="1"/>
      <c r="W268" s="1"/>
      <c r="X268" s="1"/>
      <c r="Y268" s="25"/>
      <c r="Z268" s="1"/>
      <c r="AA268" s="1"/>
      <c r="AB268" s="1"/>
      <c r="AC268" s="1"/>
      <c r="AD268" s="1"/>
    </row>
    <row r="269" spans="1:30" x14ac:dyDescent="0.25">
      <c r="A269" s="1"/>
      <c r="B269" s="1"/>
      <c r="C269" s="32"/>
      <c r="D269" s="25"/>
      <c r="E269" s="25"/>
      <c r="F269" s="1"/>
      <c r="G269" s="1"/>
      <c r="H269" s="1"/>
      <c r="I269" s="1"/>
      <c r="J269" s="1"/>
      <c r="K269" s="1"/>
      <c r="L269" s="1"/>
      <c r="M269" s="1"/>
      <c r="N269" s="1"/>
      <c r="O269" s="1"/>
      <c r="P269" s="1"/>
      <c r="Q269" s="1"/>
      <c r="R269" s="1"/>
      <c r="S269" s="1"/>
      <c r="T269" s="25"/>
      <c r="U269" s="1"/>
      <c r="V269" s="1"/>
      <c r="W269" s="1"/>
      <c r="X269" s="1"/>
      <c r="Y269" s="25"/>
      <c r="Z269" s="1"/>
      <c r="AA269" s="1"/>
      <c r="AB269" s="1"/>
      <c r="AC269" s="1"/>
      <c r="AD269" s="1"/>
    </row>
    <row r="270" spans="1:30" x14ac:dyDescent="0.25">
      <c r="A270" s="1"/>
      <c r="B270" s="1"/>
      <c r="C270" s="32"/>
      <c r="D270" s="25"/>
      <c r="E270" s="25"/>
      <c r="F270" s="1"/>
      <c r="G270" s="1"/>
      <c r="H270" s="1"/>
      <c r="I270" s="1"/>
      <c r="J270" s="1"/>
      <c r="K270" s="1"/>
      <c r="L270" s="28"/>
      <c r="M270" s="1"/>
      <c r="N270" s="1"/>
      <c r="O270" s="1"/>
      <c r="P270" s="1"/>
      <c r="Q270" s="1"/>
      <c r="R270" s="1"/>
      <c r="S270" s="1"/>
      <c r="T270" s="25"/>
      <c r="U270" s="1"/>
      <c r="V270" s="1"/>
      <c r="W270" s="1"/>
      <c r="X270" s="1"/>
      <c r="Y270" s="25"/>
      <c r="Z270" s="1"/>
      <c r="AA270" s="1"/>
      <c r="AB270" s="1"/>
      <c r="AC270" s="1"/>
      <c r="AD270" s="1"/>
    </row>
    <row r="271" spans="1:30" x14ac:dyDescent="0.25">
      <c r="A271" s="1"/>
      <c r="B271" s="1"/>
      <c r="C271" s="32"/>
      <c r="D271" s="25"/>
      <c r="E271" s="25"/>
      <c r="F271" s="1"/>
      <c r="G271" s="1"/>
      <c r="H271" s="1"/>
      <c r="I271" s="1"/>
      <c r="J271" s="1"/>
      <c r="K271" s="1"/>
      <c r="L271" s="28"/>
      <c r="M271" s="1"/>
      <c r="N271" s="1"/>
      <c r="O271" s="1"/>
      <c r="P271" s="1"/>
      <c r="Q271" s="1"/>
      <c r="R271" s="1"/>
      <c r="S271" s="1"/>
      <c r="T271" s="25"/>
      <c r="U271" s="1"/>
      <c r="V271" s="1"/>
      <c r="W271" s="1"/>
      <c r="X271" s="1"/>
      <c r="Y271" s="25"/>
      <c r="Z271" s="1"/>
      <c r="AA271" s="1"/>
      <c r="AB271" s="1"/>
      <c r="AC271" s="1"/>
      <c r="AD271" s="1"/>
    </row>
    <row r="272" spans="1:30" x14ac:dyDescent="0.25">
      <c r="A272" s="1"/>
      <c r="B272" s="1"/>
      <c r="C272" s="32"/>
      <c r="D272" s="25"/>
      <c r="E272" s="25"/>
      <c r="F272" s="1"/>
      <c r="G272" s="1"/>
      <c r="H272" s="1"/>
      <c r="I272" s="1"/>
      <c r="J272" s="1"/>
      <c r="K272" s="1"/>
      <c r="L272" s="1"/>
      <c r="M272" s="1"/>
      <c r="N272" s="1"/>
      <c r="O272" s="1"/>
      <c r="P272" s="1"/>
      <c r="Q272" s="1"/>
      <c r="R272" s="1"/>
      <c r="S272" s="1"/>
      <c r="T272" s="25"/>
      <c r="U272" s="1"/>
      <c r="V272" s="1"/>
      <c r="W272" s="1"/>
      <c r="X272" s="1"/>
      <c r="Y272" s="25"/>
      <c r="Z272" s="1"/>
      <c r="AA272" s="1"/>
      <c r="AB272" s="1"/>
      <c r="AC272" s="1"/>
      <c r="AD272" s="1"/>
    </row>
    <row r="273" spans="1:30" x14ac:dyDescent="0.25">
      <c r="A273" s="1"/>
      <c r="B273" s="1"/>
      <c r="C273" s="32"/>
      <c r="D273" s="25"/>
      <c r="E273" s="25"/>
      <c r="F273" s="1"/>
      <c r="G273" s="1"/>
      <c r="H273" s="1"/>
      <c r="I273" s="1"/>
      <c r="J273" s="1"/>
      <c r="K273" s="1"/>
      <c r="L273" s="1"/>
      <c r="M273" s="1"/>
      <c r="N273" s="1"/>
      <c r="O273" s="1"/>
      <c r="P273" s="1"/>
      <c r="Q273" s="1"/>
      <c r="R273" s="1"/>
      <c r="S273" s="1"/>
      <c r="T273" s="25"/>
      <c r="U273" s="1"/>
      <c r="V273" s="1"/>
      <c r="W273" s="1"/>
      <c r="X273" s="1"/>
      <c r="Y273" s="25"/>
      <c r="Z273" s="1"/>
      <c r="AA273" s="1"/>
      <c r="AB273" s="1"/>
      <c r="AC273" s="1"/>
      <c r="AD273" s="1"/>
    </row>
    <row r="274" spans="1:30" x14ac:dyDescent="0.25">
      <c r="A274" s="1"/>
      <c r="B274" s="1"/>
      <c r="C274" s="32"/>
      <c r="D274" s="25"/>
      <c r="E274" s="25"/>
      <c r="F274" s="1"/>
      <c r="G274" s="1"/>
      <c r="H274" s="1"/>
      <c r="I274" s="1"/>
      <c r="J274" s="1"/>
      <c r="K274" s="1"/>
      <c r="L274" s="1"/>
      <c r="M274" s="1"/>
      <c r="N274" s="1"/>
      <c r="O274" s="1"/>
      <c r="P274" s="1"/>
      <c r="Q274" s="1"/>
      <c r="R274" s="1"/>
      <c r="S274" s="1"/>
      <c r="T274" s="25"/>
      <c r="U274" s="1"/>
      <c r="V274" s="1"/>
      <c r="W274" s="1"/>
      <c r="X274" s="1"/>
      <c r="Y274" s="25"/>
      <c r="Z274" s="1"/>
      <c r="AA274" s="1"/>
      <c r="AB274" s="1"/>
      <c r="AC274" s="1"/>
      <c r="AD274" s="1"/>
    </row>
    <row r="275" spans="1:30" x14ac:dyDescent="0.25">
      <c r="A275" s="1"/>
      <c r="B275" s="1"/>
      <c r="C275" s="32"/>
      <c r="D275" s="25"/>
      <c r="E275" s="25"/>
      <c r="F275" s="1"/>
      <c r="G275" s="1"/>
      <c r="H275" s="1"/>
      <c r="I275" s="1"/>
      <c r="J275" s="1"/>
      <c r="K275" s="1"/>
      <c r="L275" s="28"/>
      <c r="M275" s="1"/>
      <c r="N275" s="1"/>
      <c r="O275" s="1"/>
      <c r="P275" s="1"/>
      <c r="Q275" s="1"/>
      <c r="R275" s="1"/>
      <c r="S275" s="1"/>
      <c r="T275" s="25"/>
      <c r="U275" s="1"/>
      <c r="V275" s="1"/>
      <c r="W275" s="1"/>
      <c r="X275" s="1"/>
      <c r="Y275" s="25"/>
      <c r="Z275" s="1"/>
      <c r="AA275" s="1"/>
      <c r="AB275" s="1"/>
      <c r="AC275" s="1"/>
      <c r="AD275" s="1"/>
    </row>
    <row r="276" spans="1:30" x14ac:dyDescent="0.25">
      <c r="A276" s="1"/>
      <c r="B276" s="1"/>
      <c r="C276" s="32"/>
      <c r="D276" s="25"/>
      <c r="E276" s="25"/>
      <c r="F276" s="1"/>
      <c r="G276" s="1"/>
      <c r="H276" s="1"/>
      <c r="I276" s="1"/>
      <c r="J276" s="1"/>
      <c r="K276" s="1"/>
      <c r="L276" s="1"/>
      <c r="M276" s="1"/>
      <c r="N276" s="1"/>
      <c r="O276" s="1"/>
      <c r="P276" s="1"/>
      <c r="Q276" s="1"/>
      <c r="R276" s="1"/>
      <c r="S276" s="1"/>
      <c r="T276" s="25"/>
      <c r="U276" s="1"/>
      <c r="V276" s="1"/>
      <c r="W276" s="1"/>
      <c r="X276" s="1"/>
      <c r="Y276" s="25"/>
      <c r="Z276" s="1"/>
      <c r="AA276" s="1"/>
      <c r="AB276" s="1"/>
      <c r="AC276" s="1"/>
      <c r="AD276" s="1"/>
    </row>
    <row r="277" spans="1:30" x14ac:dyDescent="0.25">
      <c r="A277" s="1"/>
      <c r="B277" s="1"/>
      <c r="C277" s="32"/>
      <c r="D277" s="25"/>
      <c r="E277" s="25"/>
      <c r="F277" s="1"/>
      <c r="G277" s="1"/>
      <c r="H277" s="1"/>
      <c r="I277" s="1"/>
      <c r="J277" s="1"/>
      <c r="K277" s="1"/>
      <c r="L277" s="1"/>
      <c r="M277" s="1"/>
      <c r="N277" s="1"/>
      <c r="O277" s="1"/>
      <c r="P277" s="1"/>
      <c r="Q277" s="1"/>
      <c r="R277" s="1"/>
      <c r="S277" s="1"/>
      <c r="T277" s="25"/>
      <c r="U277" s="1"/>
      <c r="V277" s="1"/>
      <c r="W277" s="1"/>
      <c r="X277" s="1"/>
      <c r="Y277" s="25"/>
      <c r="Z277" s="1"/>
      <c r="AA277" s="1"/>
      <c r="AB277" s="1"/>
      <c r="AC277" s="1"/>
      <c r="AD277" s="1"/>
    </row>
    <row r="278" spans="1:30" x14ac:dyDescent="0.25">
      <c r="A278" s="1"/>
      <c r="B278" s="1"/>
      <c r="C278" s="32"/>
      <c r="D278" s="25"/>
      <c r="E278" s="25"/>
      <c r="F278" s="1"/>
      <c r="G278" s="1"/>
      <c r="H278" s="1"/>
      <c r="I278" s="1"/>
      <c r="J278" s="1"/>
      <c r="K278" s="1"/>
      <c r="L278" s="1"/>
      <c r="M278" s="1"/>
      <c r="N278" s="1"/>
      <c r="O278" s="1"/>
      <c r="P278" s="1"/>
      <c r="Q278" s="1"/>
      <c r="R278" s="1"/>
      <c r="S278" s="1"/>
      <c r="T278" s="25"/>
      <c r="U278" s="1"/>
      <c r="V278" s="1"/>
      <c r="W278" s="1"/>
      <c r="X278" s="1"/>
      <c r="Y278" s="25"/>
      <c r="Z278" s="1"/>
      <c r="AA278" s="1"/>
      <c r="AB278" s="1"/>
      <c r="AC278" s="1"/>
      <c r="AD278" s="1"/>
    </row>
    <row r="279" spans="1:30" x14ac:dyDescent="0.25">
      <c r="A279" s="1"/>
      <c r="B279" s="1"/>
      <c r="C279" s="32"/>
      <c r="D279" s="25"/>
      <c r="E279" s="25"/>
      <c r="F279" s="1"/>
      <c r="G279" s="1"/>
      <c r="H279" s="1"/>
      <c r="I279" s="1"/>
      <c r="J279" s="1"/>
      <c r="K279" s="1"/>
      <c r="L279" s="1"/>
      <c r="M279" s="1"/>
      <c r="N279" s="1"/>
      <c r="O279" s="1"/>
      <c r="P279" s="1"/>
      <c r="Q279" s="1"/>
      <c r="R279" s="1"/>
      <c r="S279" s="1"/>
      <c r="T279" s="25"/>
      <c r="U279" s="1"/>
      <c r="V279" s="1"/>
      <c r="W279" s="1"/>
      <c r="X279" s="1"/>
      <c r="Y279" s="25"/>
      <c r="Z279" s="1"/>
      <c r="AA279" s="1"/>
      <c r="AB279" s="1"/>
      <c r="AC279" s="1"/>
      <c r="AD279" s="1"/>
    </row>
    <row r="280" spans="1:30" x14ac:dyDescent="0.25">
      <c r="A280" s="1"/>
      <c r="B280" s="1"/>
      <c r="C280" s="32"/>
      <c r="D280" s="25"/>
      <c r="E280" s="25"/>
      <c r="F280" s="1"/>
      <c r="G280" s="1"/>
      <c r="H280" s="1"/>
      <c r="I280" s="1"/>
      <c r="J280" s="1"/>
      <c r="K280" s="1"/>
      <c r="L280" s="1"/>
      <c r="M280" s="1"/>
      <c r="N280" s="1"/>
      <c r="O280" s="1"/>
      <c r="P280" s="1"/>
      <c r="Q280" s="1"/>
      <c r="R280" s="1"/>
      <c r="S280" s="1"/>
      <c r="T280" s="25"/>
      <c r="U280" s="1"/>
      <c r="V280" s="1"/>
      <c r="W280" s="1"/>
      <c r="X280" s="1"/>
      <c r="Y280" s="25"/>
      <c r="Z280" s="1"/>
      <c r="AA280" s="1"/>
      <c r="AB280" s="1"/>
      <c r="AC280" s="1"/>
      <c r="AD280" s="1"/>
    </row>
    <row r="281" spans="1:30" x14ac:dyDescent="0.25">
      <c r="A281" s="1"/>
      <c r="B281" s="1"/>
      <c r="C281" s="32"/>
      <c r="D281" s="25"/>
      <c r="E281" s="25"/>
      <c r="F281" s="1"/>
      <c r="G281" s="1"/>
      <c r="H281" s="1"/>
      <c r="I281" s="1"/>
      <c r="J281" s="1"/>
      <c r="K281" s="1"/>
      <c r="L281" s="1"/>
      <c r="M281" s="1"/>
      <c r="N281" s="1"/>
      <c r="O281" s="1"/>
      <c r="P281" s="1"/>
      <c r="Q281" s="1"/>
      <c r="R281" s="1"/>
      <c r="S281" s="1"/>
      <c r="T281" s="25"/>
      <c r="U281" s="1"/>
      <c r="V281" s="1"/>
      <c r="W281" s="1"/>
      <c r="X281" s="1"/>
      <c r="Y281" s="25"/>
      <c r="Z281" s="1"/>
      <c r="AA281" s="1"/>
      <c r="AB281" s="1"/>
      <c r="AC281" s="1"/>
      <c r="AD281" s="1"/>
    </row>
    <row r="282" spans="1:30" x14ac:dyDescent="0.25">
      <c r="A282" s="1"/>
      <c r="B282" s="1"/>
      <c r="C282" s="32"/>
      <c r="D282" s="25"/>
      <c r="E282" s="25"/>
      <c r="F282" s="1"/>
      <c r="G282" s="1"/>
      <c r="H282" s="1"/>
      <c r="I282" s="1"/>
      <c r="J282" s="1"/>
      <c r="K282" s="1"/>
      <c r="L282" s="1"/>
      <c r="M282" s="1"/>
      <c r="N282" s="1"/>
      <c r="O282" s="1"/>
      <c r="P282" s="1"/>
      <c r="Q282" s="1"/>
      <c r="R282" s="1"/>
      <c r="S282" s="1"/>
      <c r="T282" s="25"/>
      <c r="U282" s="1"/>
      <c r="V282" s="1"/>
      <c r="W282" s="1"/>
      <c r="X282" s="1"/>
      <c r="Y282" s="25"/>
      <c r="Z282" s="1"/>
      <c r="AA282" s="1"/>
      <c r="AB282" s="1"/>
      <c r="AC282" s="1"/>
      <c r="AD282" s="1"/>
    </row>
    <row r="283" spans="1:30" x14ac:dyDescent="0.25">
      <c r="A283" s="1"/>
      <c r="B283" s="1"/>
      <c r="C283" s="32"/>
      <c r="D283" s="25"/>
      <c r="E283" s="25"/>
      <c r="F283" s="1"/>
      <c r="G283" s="1"/>
      <c r="H283" s="1"/>
      <c r="I283" s="1"/>
      <c r="J283" s="1"/>
      <c r="K283" s="1"/>
      <c r="L283" s="1"/>
      <c r="M283" s="1"/>
      <c r="N283" s="1"/>
      <c r="O283" s="1"/>
      <c r="P283" s="1"/>
      <c r="Q283" s="1"/>
      <c r="R283" s="1"/>
      <c r="S283" s="1"/>
      <c r="T283" s="25"/>
      <c r="U283" s="1"/>
      <c r="V283" s="1"/>
      <c r="W283" s="1"/>
      <c r="X283" s="1"/>
      <c r="Y283" s="25"/>
      <c r="Z283" s="1"/>
      <c r="AA283" s="1"/>
      <c r="AB283" s="1"/>
      <c r="AC283" s="1"/>
      <c r="AD283" s="1"/>
    </row>
    <row r="284" spans="1:30" x14ac:dyDescent="0.25">
      <c r="A284" s="1"/>
      <c r="B284" s="1"/>
      <c r="C284" s="32"/>
      <c r="D284" s="25"/>
      <c r="E284" s="25"/>
      <c r="F284" s="1"/>
      <c r="G284" s="1"/>
      <c r="H284" s="1"/>
      <c r="I284" s="1"/>
      <c r="J284" s="1"/>
      <c r="K284" s="1"/>
      <c r="L284" s="1"/>
      <c r="M284" s="1"/>
      <c r="N284" s="1"/>
      <c r="O284" s="1"/>
      <c r="P284" s="1"/>
      <c r="Q284" s="1"/>
      <c r="R284" s="1"/>
      <c r="S284" s="1"/>
      <c r="T284" s="25"/>
      <c r="U284" s="1"/>
      <c r="V284" s="1"/>
      <c r="W284" s="1"/>
      <c r="X284" s="1"/>
      <c r="Y284" s="25"/>
      <c r="Z284" s="1"/>
      <c r="AA284" s="1"/>
      <c r="AB284" s="1"/>
      <c r="AC284" s="1"/>
      <c r="AD284" s="1"/>
    </row>
    <row r="285" spans="1:30" x14ac:dyDescent="0.25">
      <c r="A285" s="1"/>
      <c r="B285" s="1"/>
      <c r="C285" s="32"/>
      <c r="D285" s="25"/>
      <c r="E285" s="25"/>
      <c r="F285" s="1"/>
      <c r="G285" s="1"/>
      <c r="H285" s="1"/>
      <c r="I285" s="1"/>
      <c r="J285" s="1"/>
      <c r="K285" s="1"/>
      <c r="L285" s="1"/>
      <c r="M285" s="1"/>
      <c r="N285" s="1"/>
      <c r="O285" s="1"/>
      <c r="P285" s="1"/>
      <c r="Q285" s="1"/>
      <c r="R285" s="1"/>
      <c r="S285" s="1"/>
      <c r="T285" s="25"/>
      <c r="U285" s="1"/>
      <c r="V285" s="1"/>
      <c r="W285" s="1"/>
      <c r="X285" s="1"/>
      <c r="Y285" s="25"/>
      <c r="Z285" s="1"/>
      <c r="AA285" s="1"/>
      <c r="AB285" s="1"/>
      <c r="AC285" s="1"/>
      <c r="AD285" s="1"/>
    </row>
    <row r="286" spans="1:30" x14ac:dyDescent="0.25">
      <c r="A286" s="1"/>
      <c r="B286" s="1"/>
      <c r="C286" s="32"/>
      <c r="D286" s="25"/>
      <c r="E286" s="25"/>
      <c r="F286" s="1"/>
      <c r="G286" s="1"/>
      <c r="H286" s="1"/>
      <c r="I286" s="1"/>
      <c r="J286" s="1"/>
      <c r="K286" s="1"/>
      <c r="L286" s="1"/>
      <c r="M286" s="1"/>
      <c r="N286" s="1"/>
      <c r="O286" s="1"/>
      <c r="P286" s="1"/>
      <c r="Q286" s="1"/>
      <c r="R286" s="1"/>
      <c r="S286" s="1"/>
      <c r="T286" s="25"/>
      <c r="U286" s="1"/>
      <c r="V286" s="1"/>
      <c r="W286" s="1"/>
      <c r="X286" s="1"/>
      <c r="Y286" s="25"/>
      <c r="Z286" s="1"/>
      <c r="AA286" s="1"/>
      <c r="AB286" s="1"/>
      <c r="AC286" s="1"/>
      <c r="AD286" s="1"/>
    </row>
    <row r="287" spans="1:30" x14ac:dyDescent="0.25">
      <c r="A287" s="1"/>
      <c r="B287" s="1"/>
      <c r="C287" s="32"/>
      <c r="D287" s="25"/>
      <c r="E287" s="25"/>
      <c r="F287" s="1"/>
      <c r="G287" s="1"/>
      <c r="H287" s="1"/>
      <c r="I287" s="1"/>
      <c r="J287" s="1"/>
      <c r="K287" s="1"/>
      <c r="L287" s="1"/>
      <c r="M287" s="1"/>
      <c r="N287" s="1"/>
      <c r="O287" s="1"/>
      <c r="P287" s="1"/>
      <c r="Q287" s="1"/>
      <c r="R287" s="1"/>
      <c r="S287" s="1"/>
      <c r="T287" s="25"/>
      <c r="U287" s="1"/>
      <c r="V287" s="1"/>
      <c r="W287" s="1"/>
      <c r="X287" s="1"/>
      <c r="Y287" s="25"/>
      <c r="Z287" s="1"/>
      <c r="AA287" s="1"/>
      <c r="AB287" s="1"/>
      <c r="AC287" s="1"/>
      <c r="AD287" s="1"/>
    </row>
    <row r="288" spans="1:30" x14ac:dyDescent="0.25">
      <c r="A288" s="1"/>
      <c r="B288" s="1"/>
      <c r="C288" s="32"/>
      <c r="D288" s="25"/>
      <c r="E288" s="25"/>
      <c r="F288" s="1"/>
      <c r="G288" s="1"/>
      <c r="H288" s="1"/>
      <c r="I288" s="1"/>
      <c r="J288" s="1"/>
      <c r="K288" s="1"/>
      <c r="L288" s="1"/>
      <c r="M288" s="1"/>
      <c r="N288" s="1"/>
      <c r="O288" s="1"/>
      <c r="P288" s="1"/>
      <c r="Q288" s="1"/>
      <c r="R288" s="1"/>
      <c r="S288" s="1"/>
      <c r="T288" s="25"/>
      <c r="U288" s="1"/>
      <c r="V288" s="1"/>
      <c r="W288" s="1"/>
      <c r="X288" s="1"/>
      <c r="Y288" s="25"/>
      <c r="Z288" s="1"/>
      <c r="AA288" s="1"/>
      <c r="AB288" s="1"/>
      <c r="AC288" s="1"/>
      <c r="AD288" s="1"/>
    </row>
    <row r="289" spans="1:30" x14ac:dyDescent="0.25">
      <c r="A289" s="1"/>
      <c r="B289" s="1"/>
      <c r="C289" s="32"/>
      <c r="D289" s="25"/>
      <c r="E289" s="25"/>
      <c r="F289" s="1"/>
      <c r="G289" s="1"/>
      <c r="H289" s="1"/>
      <c r="I289" s="1"/>
      <c r="J289" s="1"/>
      <c r="K289" s="1"/>
      <c r="L289" s="1"/>
      <c r="M289" s="1"/>
      <c r="N289" s="1"/>
      <c r="O289" s="1"/>
      <c r="P289" s="1"/>
      <c r="Q289" s="1"/>
      <c r="R289" s="1"/>
      <c r="S289" s="1"/>
      <c r="T289" s="25"/>
      <c r="U289" s="1"/>
      <c r="V289" s="1"/>
      <c r="W289" s="1"/>
      <c r="X289" s="1"/>
      <c r="Y289" s="25"/>
      <c r="Z289" s="1"/>
      <c r="AA289" s="1"/>
      <c r="AB289" s="1"/>
      <c r="AC289" s="1"/>
      <c r="AD289" s="1"/>
    </row>
    <row r="290" spans="1:30" x14ac:dyDescent="0.25">
      <c r="A290" s="1"/>
      <c r="B290" s="1"/>
      <c r="C290" s="32"/>
      <c r="D290" s="25"/>
      <c r="E290" s="25"/>
      <c r="F290" s="1"/>
      <c r="G290" s="1"/>
      <c r="H290" s="1"/>
      <c r="I290" s="1"/>
      <c r="J290" s="1"/>
      <c r="K290" s="1"/>
      <c r="L290" s="1"/>
      <c r="M290" s="1"/>
      <c r="N290" s="1"/>
      <c r="O290" s="1"/>
      <c r="P290" s="1"/>
      <c r="Q290" s="1"/>
      <c r="R290" s="1"/>
      <c r="S290" s="1"/>
      <c r="T290" s="25"/>
      <c r="U290" s="1"/>
      <c r="V290" s="1"/>
      <c r="W290" s="1"/>
      <c r="X290" s="1"/>
      <c r="Y290" s="25"/>
      <c r="Z290" s="1"/>
      <c r="AA290" s="1"/>
      <c r="AB290" s="1"/>
      <c r="AC290" s="1"/>
      <c r="AD290" s="1"/>
    </row>
    <row r="291" spans="1:30" x14ac:dyDescent="0.25">
      <c r="A291" s="1"/>
      <c r="B291" s="1"/>
      <c r="C291" s="32"/>
      <c r="D291" s="25"/>
      <c r="E291" s="25"/>
      <c r="F291" s="1"/>
      <c r="G291" s="1"/>
      <c r="H291" s="1"/>
      <c r="I291" s="1"/>
      <c r="J291" s="1"/>
      <c r="K291" s="1"/>
      <c r="L291" s="1"/>
      <c r="M291" s="1"/>
      <c r="N291" s="1"/>
      <c r="O291" s="1"/>
      <c r="P291" s="1"/>
      <c r="Q291" s="1"/>
      <c r="R291" s="1"/>
      <c r="S291" s="1"/>
      <c r="T291" s="25"/>
      <c r="U291" s="1"/>
      <c r="V291" s="1"/>
      <c r="W291" s="1"/>
      <c r="X291" s="1"/>
      <c r="Y291" s="25"/>
      <c r="Z291" s="1"/>
      <c r="AA291" s="1"/>
      <c r="AB291" s="1"/>
      <c r="AC291" s="1"/>
      <c r="AD291" s="1"/>
    </row>
    <row r="292" spans="1:30" x14ac:dyDescent="0.25">
      <c r="A292" s="1"/>
      <c r="B292" s="1"/>
      <c r="C292" s="32"/>
      <c r="D292" s="25"/>
      <c r="E292" s="25"/>
      <c r="F292" s="1"/>
      <c r="G292" s="1"/>
      <c r="H292" s="1"/>
      <c r="I292" s="1"/>
      <c r="J292" s="1"/>
      <c r="K292" s="1"/>
      <c r="L292" s="28"/>
      <c r="M292" s="1"/>
      <c r="N292" s="1"/>
      <c r="O292" s="1"/>
      <c r="P292" s="1"/>
      <c r="Q292" s="1"/>
      <c r="R292" s="1"/>
      <c r="S292" s="1"/>
      <c r="T292" s="25"/>
      <c r="U292" s="1"/>
      <c r="V292" s="1"/>
      <c r="W292" s="1"/>
      <c r="X292" s="1"/>
      <c r="Y292" s="25"/>
      <c r="Z292" s="1"/>
      <c r="AA292" s="1"/>
      <c r="AB292" s="1"/>
      <c r="AC292" s="1"/>
      <c r="AD292" s="1"/>
    </row>
    <row r="293" spans="1:30" x14ac:dyDescent="0.25">
      <c r="A293" s="1"/>
      <c r="B293" s="1"/>
      <c r="C293" s="32"/>
      <c r="D293" s="25"/>
      <c r="E293" s="25"/>
      <c r="F293" s="1"/>
      <c r="G293" s="1"/>
      <c r="H293" s="1"/>
      <c r="I293" s="1"/>
      <c r="J293" s="1"/>
      <c r="K293" s="1"/>
      <c r="L293" s="1"/>
      <c r="M293" s="1"/>
      <c r="N293" s="1"/>
      <c r="O293" s="1"/>
      <c r="P293" s="1"/>
      <c r="Q293" s="1"/>
      <c r="R293" s="1"/>
      <c r="S293" s="1"/>
      <c r="T293" s="25"/>
      <c r="U293" s="1"/>
      <c r="V293" s="1"/>
      <c r="W293" s="1"/>
      <c r="X293" s="1"/>
      <c r="Y293" s="25"/>
      <c r="Z293" s="1"/>
      <c r="AA293" s="1"/>
      <c r="AB293" s="1"/>
      <c r="AC293" s="1"/>
      <c r="AD293" s="1"/>
    </row>
    <row r="294" spans="1:30" x14ac:dyDescent="0.25">
      <c r="A294" s="1"/>
      <c r="B294" s="1"/>
      <c r="C294" s="32"/>
      <c r="D294" s="25"/>
      <c r="E294" s="25"/>
      <c r="F294" s="1"/>
      <c r="G294" s="1"/>
      <c r="H294" s="1"/>
      <c r="I294" s="1"/>
      <c r="J294" s="1"/>
      <c r="K294" s="1"/>
      <c r="L294" s="1"/>
      <c r="M294" s="1"/>
      <c r="N294" s="1"/>
      <c r="O294" s="1"/>
      <c r="P294" s="1"/>
      <c r="Q294" s="1"/>
      <c r="R294" s="1"/>
      <c r="S294" s="1"/>
      <c r="T294" s="25"/>
      <c r="U294" s="1"/>
      <c r="V294" s="1"/>
      <c r="W294" s="1"/>
      <c r="X294" s="1"/>
      <c r="Y294" s="25"/>
      <c r="Z294" s="1"/>
      <c r="AA294" s="1"/>
      <c r="AB294" s="1"/>
      <c r="AC294" s="1"/>
      <c r="AD294" s="1"/>
    </row>
    <row r="295" spans="1:30" x14ac:dyDescent="0.25">
      <c r="A295" s="1"/>
      <c r="B295" s="1"/>
      <c r="C295" s="32"/>
      <c r="D295" s="25"/>
      <c r="E295" s="25"/>
      <c r="F295" s="1"/>
      <c r="G295" s="1"/>
      <c r="H295" s="1"/>
      <c r="I295" s="1"/>
      <c r="J295" s="1"/>
      <c r="K295" s="1"/>
      <c r="L295" s="1"/>
      <c r="M295" s="1"/>
      <c r="N295" s="1"/>
      <c r="O295" s="1"/>
      <c r="P295" s="1"/>
      <c r="Q295" s="1"/>
      <c r="R295" s="1"/>
      <c r="S295" s="1"/>
      <c r="T295" s="25"/>
      <c r="U295" s="1"/>
      <c r="V295" s="1"/>
      <c r="W295" s="1"/>
      <c r="X295" s="1"/>
      <c r="Y295" s="25"/>
      <c r="Z295" s="1"/>
      <c r="AA295" s="1"/>
      <c r="AB295" s="1"/>
      <c r="AC295" s="1"/>
      <c r="AD295" s="1"/>
    </row>
    <row r="296" spans="1:30" x14ac:dyDescent="0.25">
      <c r="A296" s="1"/>
      <c r="B296" s="1"/>
      <c r="C296" s="32"/>
      <c r="D296" s="25"/>
      <c r="E296" s="25"/>
      <c r="F296" s="1"/>
      <c r="G296" s="1"/>
      <c r="H296" s="1"/>
      <c r="I296" s="1"/>
      <c r="J296" s="1"/>
      <c r="K296" s="1"/>
      <c r="L296" s="1"/>
      <c r="M296" s="1"/>
      <c r="N296" s="1"/>
      <c r="O296" s="1"/>
      <c r="P296" s="1"/>
      <c r="Q296" s="1"/>
      <c r="R296" s="1"/>
      <c r="S296" s="1"/>
      <c r="T296" s="25"/>
      <c r="U296" s="1"/>
      <c r="V296" s="1"/>
      <c r="W296" s="1"/>
      <c r="X296" s="1"/>
      <c r="Y296" s="25"/>
      <c r="Z296" s="1"/>
      <c r="AA296" s="1"/>
      <c r="AB296" s="1"/>
      <c r="AC296" s="1"/>
      <c r="AD296" s="1"/>
    </row>
    <row r="297" spans="1:30" x14ac:dyDescent="0.25">
      <c r="A297" s="1"/>
      <c r="B297" s="1"/>
      <c r="C297" s="32"/>
      <c r="D297" s="25"/>
      <c r="E297" s="25"/>
      <c r="F297" s="1"/>
      <c r="G297" s="1"/>
      <c r="H297" s="1"/>
      <c r="I297" s="1"/>
      <c r="J297" s="1"/>
      <c r="K297" s="1"/>
      <c r="L297" s="1"/>
      <c r="M297" s="1"/>
      <c r="N297" s="1"/>
      <c r="O297" s="1"/>
      <c r="P297" s="1"/>
      <c r="Q297" s="1"/>
      <c r="R297" s="1"/>
      <c r="S297" s="1"/>
      <c r="T297" s="25"/>
      <c r="U297" s="1"/>
      <c r="V297" s="1"/>
      <c r="W297" s="1"/>
      <c r="X297" s="1"/>
      <c r="Y297" s="25"/>
      <c r="Z297" s="1"/>
      <c r="AA297" s="1"/>
      <c r="AB297" s="1"/>
      <c r="AC297" s="1"/>
      <c r="AD297" s="1"/>
    </row>
    <row r="298" spans="1:30" x14ac:dyDescent="0.25">
      <c r="A298" s="1"/>
      <c r="B298" s="1"/>
      <c r="C298" s="32"/>
      <c r="D298" s="25"/>
      <c r="E298" s="25"/>
      <c r="F298" s="1"/>
      <c r="G298" s="1"/>
      <c r="H298" s="1"/>
      <c r="I298" s="1"/>
      <c r="J298" s="1"/>
      <c r="K298" s="1"/>
      <c r="L298" s="1"/>
      <c r="M298" s="1"/>
      <c r="N298" s="1"/>
      <c r="O298" s="1"/>
      <c r="P298" s="1"/>
      <c r="Q298" s="1"/>
      <c r="R298" s="1"/>
      <c r="S298" s="1"/>
      <c r="T298" s="25"/>
      <c r="U298" s="1"/>
      <c r="V298" s="1"/>
      <c r="W298" s="1"/>
      <c r="X298" s="1"/>
      <c r="Y298" s="25"/>
      <c r="Z298" s="1"/>
      <c r="AA298" s="1"/>
      <c r="AB298" s="1"/>
      <c r="AC298" s="1"/>
      <c r="AD298" s="1"/>
    </row>
    <row r="299" spans="1:30" x14ac:dyDescent="0.25">
      <c r="A299" s="1"/>
      <c r="B299" s="1"/>
      <c r="C299" s="32"/>
      <c r="D299" s="25"/>
      <c r="E299" s="25"/>
      <c r="F299" s="1"/>
      <c r="G299" s="1"/>
      <c r="H299" s="1"/>
      <c r="I299" s="1"/>
      <c r="J299" s="1"/>
      <c r="K299" s="1"/>
      <c r="L299" s="1"/>
      <c r="M299" s="1"/>
      <c r="N299" s="1"/>
      <c r="O299" s="1"/>
      <c r="P299" s="1"/>
      <c r="Q299" s="1"/>
      <c r="R299" s="1"/>
      <c r="S299" s="1"/>
      <c r="T299" s="25"/>
      <c r="U299" s="1"/>
      <c r="V299" s="1"/>
      <c r="W299" s="1"/>
      <c r="X299" s="1"/>
      <c r="Y299" s="25"/>
      <c r="Z299" s="1"/>
      <c r="AA299" s="1"/>
      <c r="AB299" s="1"/>
      <c r="AC299" s="1"/>
      <c r="AD299" s="1"/>
    </row>
    <row r="300" spans="1:30" x14ac:dyDescent="0.25">
      <c r="A300" s="1"/>
      <c r="B300" s="1"/>
      <c r="C300" s="32"/>
      <c r="D300" s="25"/>
      <c r="E300" s="25"/>
      <c r="F300" s="1"/>
      <c r="G300" s="1"/>
      <c r="H300" s="1"/>
      <c r="I300" s="1"/>
      <c r="J300" s="1"/>
      <c r="K300" s="1"/>
      <c r="L300" s="1"/>
      <c r="M300" s="1"/>
      <c r="N300" s="1"/>
      <c r="O300" s="1"/>
      <c r="P300" s="1"/>
      <c r="Q300" s="1"/>
      <c r="R300" s="1"/>
      <c r="S300" s="1"/>
      <c r="T300" s="25"/>
      <c r="U300" s="1"/>
      <c r="V300" s="1"/>
      <c r="W300" s="1"/>
      <c r="X300" s="1"/>
      <c r="Y300" s="25"/>
      <c r="Z300" s="1"/>
      <c r="AA300" s="1"/>
      <c r="AB300" s="1"/>
      <c r="AC300" s="1"/>
      <c r="AD300" s="1"/>
    </row>
    <row r="301" spans="1:30" x14ac:dyDescent="0.25">
      <c r="A301" s="1"/>
      <c r="B301" s="1"/>
      <c r="C301" s="32"/>
      <c r="D301" s="25"/>
      <c r="E301" s="25"/>
      <c r="F301" s="1"/>
      <c r="G301" s="1"/>
      <c r="H301" s="1"/>
      <c r="I301" s="1"/>
      <c r="J301" s="1"/>
      <c r="K301" s="1"/>
      <c r="L301" s="1"/>
      <c r="M301" s="1"/>
      <c r="N301" s="1"/>
      <c r="O301" s="1"/>
      <c r="P301" s="1"/>
      <c r="Q301" s="1"/>
      <c r="R301" s="1"/>
      <c r="S301" s="1"/>
      <c r="T301" s="25"/>
      <c r="U301" s="1"/>
      <c r="V301" s="1"/>
      <c r="W301" s="1"/>
      <c r="X301" s="1"/>
      <c r="Y301" s="25"/>
      <c r="Z301" s="1"/>
      <c r="AA301" s="1"/>
      <c r="AB301" s="1"/>
      <c r="AC301" s="1"/>
      <c r="AD301" s="1"/>
    </row>
    <row r="302" spans="1:30" x14ac:dyDescent="0.25">
      <c r="A302" s="1"/>
      <c r="B302" s="1"/>
      <c r="C302" s="32"/>
      <c r="D302" s="25"/>
      <c r="E302" s="25"/>
      <c r="F302" s="1"/>
      <c r="G302" s="1"/>
      <c r="H302" s="1"/>
      <c r="I302" s="1"/>
      <c r="J302" s="1"/>
      <c r="K302" s="1"/>
      <c r="L302" s="1"/>
      <c r="M302" s="1"/>
      <c r="N302" s="1"/>
      <c r="O302" s="1"/>
      <c r="P302" s="1"/>
      <c r="Q302" s="1"/>
      <c r="R302" s="1"/>
      <c r="S302" s="1"/>
      <c r="T302" s="25"/>
      <c r="U302" s="1"/>
      <c r="V302" s="1"/>
      <c r="W302" s="1"/>
      <c r="X302" s="1"/>
      <c r="Y302" s="25"/>
      <c r="Z302" s="1"/>
      <c r="AA302" s="1"/>
      <c r="AB302" s="1"/>
      <c r="AC302" s="1"/>
      <c r="AD302" s="1"/>
    </row>
    <row r="303" spans="1:30" x14ac:dyDescent="0.25">
      <c r="A303" s="1"/>
      <c r="B303" s="1"/>
      <c r="C303" s="32"/>
      <c r="D303" s="25"/>
      <c r="E303" s="25"/>
      <c r="F303" s="1"/>
      <c r="G303" s="1"/>
      <c r="H303" s="1"/>
      <c r="I303" s="1"/>
      <c r="J303" s="1"/>
      <c r="K303" s="1"/>
      <c r="L303" s="1"/>
      <c r="M303" s="1"/>
      <c r="N303" s="1"/>
      <c r="O303" s="1"/>
      <c r="P303" s="1"/>
      <c r="Q303" s="1"/>
      <c r="R303" s="1"/>
      <c r="S303" s="1"/>
      <c r="T303" s="25"/>
      <c r="U303" s="1"/>
      <c r="V303" s="1"/>
      <c r="W303" s="1"/>
      <c r="X303" s="1"/>
      <c r="Y303" s="25"/>
      <c r="Z303" s="1"/>
      <c r="AA303" s="1"/>
      <c r="AB303" s="1"/>
      <c r="AC303" s="1"/>
      <c r="AD303" s="1"/>
    </row>
    <row r="304" spans="1:30" x14ac:dyDescent="0.25">
      <c r="A304" s="1"/>
      <c r="B304" s="1"/>
      <c r="C304" s="32"/>
      <c r="D304" s="25"/>
      <c r="E304" s="25"/>
      <c r="F304" s="1"/>
      <c r="G304" s="1"/>
      <c r="H304" s="1"/>
      <c r="I304" s="1"/>
      <c r="J304" s="1"/>
      <c r="K304" s="1"/>
      <c r="L304" s="1"/>
      <c r="M304" s="1"/>
      <c r="N304" s="1"/>
      <c r="O304" s="1"/>
      <c r="P304" s="1"/>
      <c r="Q304" s="1"/>
      <c r="R304" s="1"/>
      <c r="S304" s="1"/>
      <c r="T304" s="25"/>
      <c r="U304" s="1"/>
      <c r="V304" s="1"/>
      <c r="W304" s="1"/>
      <c r="X304" s="1"/>
      <c r="Y304" s="25"/>
      <c r="Z304" s="1"/>
      <c r="AA304" s="1"/>
      <c r="AB304" s="1"/>
      <c r="AC304" s="1"/>
      <c r="AD304" s="1"/>
    </row>
    <row r="305" spans="1:30" x14ac:dyDescent="0.25">
      <c r="A305" s="1"/>
      <c r="B305" s="1"/>
      <c r="C305" s="32"/>
      <c r="D305" s="25"/>
      <c r="E305" s="25"/>
      <c r="F305" s="1"/>
      <c r="G305" s="1"/>
      <c r="H305" s="1"/>
      <c r="I305" s="1"/>
      <c r="J305" s="1"/>
      <c r="K305" s="1"/>
      <c r="L305" s="1"/>
      <c r="M305" s="1"/>
      <c r="N305" s="1"/>
      <c r="O305" s="1"/>
      <c r="P305" s="1"/>
      <c r="Q305" s="1"/>
      <c r="R305" s="1"/>
      <c r="S305" s="1"/>
      <c r="T305" s="25"/>
      <c r="U305" s="1"/>
      <c r="V305" s="1"/>
      <c r="W305" s="1"/>
      <c r="X305" s="1"/>
      <c r="Y305" s="25"/>
      <c r="Z305" s="1"/>
      <c r="AA305" s="1"/>
      <c r="AB305" s="1"/>
      <c r="AC305" s="1"/>
      <c r="AD305" s="1"/>
    </row>
    <row r="306" spans="1:30" x14ac:dyDescent="0.25">
      <c r="A306" s="1"/>
      <c r="B306" s="1"/>
      <c r="C306" s="32"/>
      <c r="D306" s="25"/>
      <c r="E306" s="25"/>
      <c r="F306" s="1"/>
      <c r="G306" s="1"/>
      <c r="H306" s="1"/>
      <c r="I306" s="1"/>
      <c r="J306" s="1"/>
      <c r="K306" s="1"/>
      <c r="L306" s="1"/>
      <c r="M306" s="1"/>
      <c r="N306" s="1"/>
      <c r="O306" s="1"/>
      <c r="P306" s="1"/>
      <c r="Q306" s="1"/>
      <c r="R306" s="1"/>
      <c r="S306" s="1"/>
      <c r="T306" s="25"/>
      <c r="U306" s="1"/>
      <c r="V306" s="1"/>
      <c r="W306" s="1"/>
      <c r="X306" s="1"/>
      <c r="Y306" s="25"/>
      <c r="Z306" s="1"/>
      <c r="AA306" s="1"/>
      <c r="AB306" s="1"/>
      <c r="AC306" s="1"/>
      <c r="AD306" s="1"/>
    </row>
    <row r="307" spans="1:30" x14ac:dyDescent="0.25">
      <c r="A307" s="1"/>
      <c r="B307" s="1"/>
      <c r="C307" s="32"/>
      <c r="D307" s="25"/>
      <c r="E307" s="25"/>
      <c r="F307" s="1"/>
      <c r="G307" s="1"/>
      <c r="H307" s="1"/>
      <c r="I307" s="1"/>
      <c r="J307" s="1"/>
      <c r="K307" s="1"/>
      <c r="L307" s="1"/>
      <c r="M307" s="1"/>
      <c r="N307" s="1"/>
      <c r="O307" s="1"/>
      <c r="P307" s="1"/>
      <c r="Q307" s="1"/>
      <c r="R307" s="1"/>
      <c r="S307" s="1"/>
      <c r="T307" s="25"/>
      <c r="U307" s="1"/>
      <c r="V307" s="1"/>
      <c r="W307" s="1"/>
      <c r="X307" s="1"/>
      <c r="Y307" s="25"/>
      <c r="Z307" s="1"/>
      <c r="AA307" s="1"/>
      <c r="AB307" s="1"/>
      <c r="AC307" s="1"/>
      <c r="AD307" s="1"/>
    </row>
    <row r="308" spans="1:30" x14ac:dyDescent="0.25">
      <c r="A308" s="1"/>
      <c r="B308" s="1"/>
      <c r="C308" s="32"/>
      <c r="D308" s="25"/>
      <c r="E308" s="25"/>
      <c r="F308" s="1"/>
      <c r="G308" s="1"/>
      <c r="H308" s="1"/>
      <c r="I308" s="1"/>
      <c r="J308" s="1"/>
      <c r="K308" s="1"/>
      <c r="L308" s="1"/>
      <c r="M308" s="1"/>
      <c r="N308" s="1"/>
      <c r="O308" s="1"/>
      <c r="P308" s="1"/>
      <c r="Q308" s="1"/>
      <c r="R308" s="1"/>
      <c r="S308" s="1"/>
      <c r="T308" s="25"/>
      <c r="U308" s="1"/>
      <c r="V308" s="1"/>
      <c r="W308" s="1"/>
      <c r="X308" s="1"/>
      <c r="Y308" s="25"/>
      <c r="Z308" s="1"/>
      <c r="AA308" s="1"/>
      <c r="AB308" s="1"/>
      <c r="AC308" s="1"/>
      <c r="AD308" s="1"/>
    </row>
    <row r="309" spans="1:30" x14ac:dyDescent="0.25">
      <c r="A309" s="1"/>
      <c r="B309" s="1"/>
      <c r="C309" s="32"/>
      <c r="D309" s="25"/>
      <c r="E309" s="25"/>
      <c r="F309" s="1"/>
      <c r="G309" s="1"/>
      <c r="H309" s="1"/>
      <c r="I309" s="1"/>
      <c r="J309" s="1"/>
      <c r="K309" s="1"/>
      <c r="L309" s="1"/>
      <c r="M309" s="1"/>
      <c r="N309" s="1"/>
      <c r="O309" s="1"/>
      <c r="P309" s="1"/>
      <c r="Q309" s="1"/>
      <c r="R309" s="1"/>
      <c r="S309" s="1"/>
      <c r="T309" s="25"/>
      <c r="U309" s="1"/>
      <c r="V309" s="1"/>
      <c r="W309" s="1"/>
      <c r="X309" s="1"/>
      <c r="Y309" s="25"/>
      <c r="Z309" s="1"/>
      <c r="AA309" s="1"/>
      <c r="AB309" s="1"/>
      <c r="AC309" s="1"/>
      <c r="AD309" s="1"/>
    </row>
    <row r="310" spans="1:30" x14ac:dyDescent="0.25">
      <c r="A310" s="1"/>
      <c r="B310" s="1"/>
      <c r="C310" s="32"/>
      <c r="D310" s="25"/>
      <c r="E310" s="25"/>
      <c r="F310" s="1"/>
      <c r="G310" s="1"/>
      <c r="H310" s="1"/>
      <c r="I310" s="1"/>
      <c r="J310" s="1"/>
      <c r="K310" s="1"/>
      <c r="L310" s="1"/>
      <c r="M310" s="1"/>
      <c r="N310" s="1"/>
      <c r="O310" s="1"/>
      <c r="P310" s="1"/>
      <c r="Q310" s="1"/>
      <c r="R310" s="1"/>
      <c r="S310" s="1"/>
      <c r="T310" s="25"/>
      <c r="U310" s="1"/>
      <c r="V310" s="1"/>
      <c r="W310" s="1"/>
      <c r="X310" s="1"/>
      <c r="Y310" s="25"/>
      <c r="Z310" s="1"/>
      <c r="AA310" s="1"/>
      <c r="AB310" s="1"/>
      <c r="AC310" s="1"/>
      <c r="AD310" s="1"/>
    </row>
    <row r="311" spans="1:30" x14ac:dyDescent="0.25">
      <c r="A311" s="1"/>
      <c r="B311" s="1"/>
      <c r="C311" s="32"/>
      <c r="D311" s="25"/>
      <c r="E311" s="25"/>
      <c r="F311" s="1"/>
      <c r="G311" s="1"/>
      <c r="H311" s="1"/>
      <c r="I311" s="1"/>
      <c r="J311" s="1"/>
      <c r="K311" s="1"/>
      <c r="L311" s="1"/>
      <c r="M311" s="1"/>
      <c r="N311" s="1"/>
      <c r="O311" s="1"/>
      <c r="P311" s="1"/>
      <c r="Q311" s="1"/>
      <c r="R311" s="1"/>
      <c r="S311" s="1"/>
      <c r="T311" s="25"/>
      <c r="U311" s="1"/>
      <c r="V311" s="1"/>
      <c r="W311" s="1"/>
      <c r="X311" s="1"/>
      <c r="Y311" s="25"/>
      <c r="Z311" s="1"/>
      <c r="AA311" s="1"/>
      <c r="AB311" s="1"/>
      <c r="AC311" s="1"/>
      <c r="AD311" s="1"/>
    </row>
    <row r="312" spans="1:30" x14ac:dyDescent="0.25">
      <c r="A312" s="1"/>
      <c r="B312" s="1"/>
      <c r="C312" s="32"/>
      <c r="D312" s="25"/>
      <c r="E312" s="25"/>
      <c r="F312" s="1"/>
      <c r="G312" s="1"/>
      <c r="H312" s="1"/>
      <c r="I312" s="1"/>
      <c r="J312" s="1"/>
      <c r="K312" s="1"/>
      <c r="L312" s="1"/>
      <c r="M312" s="1"/>
      <c r="N312" s="1"/>
      <c r="O312" s="1"/>
      <c r="P312" s="1"/>
      <c r="Q312" s="1"/>
      <c r="R312" s="1"/>
      <c r="S312" s="1"/>
      <c r="T312" s="25"/>
      <c r="U312" s="1"/>
      <c r="V312" s="1"/>
      <c r="W312" s="1"/>
      <c r="X312" s="1"/>
      <c r="Y312" s="25"/>
      <c r="Z312" s="1"/>
      <c r="AA312" s="1"/>
      <c r="AB312" s="1"/>
      <c r="AC312" s="1"/>
      <c r="AD312" s="1"/>
    </row>
    <row r="313" spans="1:30" x14ac:dyDescent="0.25">
      <c r="A313" s="1"/>
      <c r="B313" s="1"/>
      <c r="C313" s="32"/>
      <c r="D313" s="25"/>
      <c r="E313" s="25"/>
      <c r="F313" s="1"/>
      <c r="G313" s="1"/>
      <c r="H313" s="1"/>
      <c r="I313" s="1"/>
      <c r="J313" s="1"/>
      <c r="K313" s="1"/>
      <c r="L313" s="1"/>
      <c r="M313" s="1"/>
      <c r="N313" s="1"/>
      <c r="O313" s="1"/>
      <c r="P313" s="1"/>
      <c r="Q313" s="1"/>
      <c r="R313" s="1"/>
      <c r="S313" s="1"/>
      <c r="T313" s="25"/>
      <c r="U313" s="1"/>
      <c r="V313" s="1"/>
      <c r="W313" s="1"/>
      <c r="X313" s="1"/>
      <c r="Y313" s="25"/>
      <c r="Z313" s="1"/>
      <c r="AA313" s="1"/>
      <c r="AB313" s="1"/>
      <c r="AC313" s="1"/>
      <c r="AD313" s="1"/>
    </row>
    <row r="314" spans="1:30" x14ac:dyDescent="0.25">
      <c r="A314" s="1"/>
      <c r="B314" s="1"/>
      <c r="C314" s="32"/>
      <c r="D314" s="25"/>
      <c r="E314" s="25"/>
      <c r="F314" s="1"/>
      <c r="G314" s="1"/>
      <c r="H314" s="1"/>
      <c r="I314" s="1"/>
      <c r="J314" s="1"/>
      <c r="K314" s="1"/>
      <c r="L314" s="1"/>
      <c r="M314" s="1"/>
      <c r="N314" s="1"/>
      <c r="O314" s="1"/>
      <c r="P314" s="1"/>
      <c r="Q314" s="1"/>
      <c r="R314" s="1"/>
      <c r="S314" s="1"/>
      <c r="T314" s="25"/>
      <c r="U314" s="1"/>
      <c r="V314" s="1"/>
      <c r="W314" s="1"/>
      <c r="X314" s="1"/>
      <c r="Y314" s="25"/>
      <c r="Z314" s="1"/>
      <c r="AA314" s="1"/>
      <c r="AB314" s="1"/>
      <c r="AC314" s="1"/>
      <c r="AD314" s="1"/>
    </row>
    <row r="315" spans="1:30" x14ac:dyDescent="0.25">
      <c r="A315" s="1"/>
      <c r="B315" s="1"/>
      <c r="C315" s="32"/>
      <c r="D315" s="25"/>
      <c r="E315" s="25"/>
      <c r="F315" s="1"/>
      <c r="G315" s="1"/>
      <c r="H315" s="1"/>
      <c r="I315" s="1"/>
      <c r="J315" s="1"/>
      <c r="K315" s="1"/>
      <c r="L315" s="1"/>
      <c r="M315" s="1"/>
      <c r="N315" s="1"/>
      <c r="O315" s="1"/>
      <c r="P315" s="1"/>
      <c r="Q315" s="1"/>
      <c r="R315" s="1"/>
      <c r="S315" s="1"/>
      <c r="T315" s="25"/>
      <c r="U315" s="1"/>
      <c r="V315" s="1"/>
      <c r="W315" s="1"/>
      <c r="X315" s="1"/>
      <c r="Y315" s="25"/>
      <c r="Z315" s="1"/>
      <c r="AA315" s="1"/>
      <c r="AB315" s="1"/>
      <c r="AC315" s="1"/>
      <c r="AD315" s="1"/>
    </row>
    <row r="316" spans="1:30" x14ac:dyDescent="0.25">
      <c r="A316" s="1"/>
      <c r="B316" s="1"/>
      <c r="C316" s="32"/>
      <c r="D316" s="25"/>
      <c r="E316" s="25"/>
      <c r="F316" s="1"/>
      <c r="G316" s="1"/>
      <c r="H316" s="1"/>
      <c r="I316" s="1"/>
      <c r="J316" s="1"/>
      <c r="K316" s="1"/>
      <c r="L316" s="1"/>
      <c r="M316" s="1"/>
      <c r="N316" s="1"/>
      <c r="O316" s="1"/>
      <c r="P316" s="1"/>
      <c r="Q316" s="1"/>
      <c r="R316" s="1"/>
      <c r="S316" s="1"/>
      <c r="T316" s="25"/>
      <c r="U316" s="1"/>
      <c r="V316" s="1"/>
      <c r="W316" s="1"/>
      <c r="X316" s="1"/>
      <c r="Y316" s="25"/>
      <c r="Z316" s="1"/>
      <c r="AA316" s="1"/>
      <c r="AB316" s="1"/>
      <c r="AC316" s="1"/>
      <c r="AD316" s="1"/>
    </row>
    <row r="317" spans="1:30" x14ac:dyDescent="0.25">
      <c r="A317" s="1"/>
      <c r="B317" s="1"/>
      <c r="C317" s="32"/>
      <c r="D317" s="25"/>
      <c r="E317" s="25"/>
      <c r="F317" s="1"/>
      <c r="G317" s="1"/>
      <c r="H317" s="1"/>
      <c r="I317" s="1"/>
      <c r="J317" s="1"/>
      <c r="K317" s="1"/>
      <c r="L317" s="1"/>
      <c r="M317" s="1"/>
      <c r="N317" s="1"/>
      <c r="O317" s="1"/>
      <c r="P317" s="1"/>
      <c r="Q317" s="1"/>
      <c r="R317" s="1"/>
      <c r="S317" s="1"/>
      <c r="T317" s="25"/>
      <c r="U317" s="1"/>
      <c r="V317" s="1"/>
      <c r="W317" s="1"/>
      <c r="X317" s="1"/>
      <c r="Y317" s="25"/>
      <c r="Z317" s="1"/>
      <c r="AA317" s="1"/>
      <c r="AB317" s="1"/>
      <c r="AC317" s="1"/>
      <c r="AD317" s="1"/>
    </row>
    <row r="318" spans="1:30" x14ac:dyDescent="0.25">
      <c r="A318" s="1"/>
      <c r="B318" s="1"/>
      <c r="C318" s="32"/>
      <c r="D318" s="25"/>
      <c r="E318" s="25"/>
      <c r="F318" s="1"/>
      <c r="G318" s="1"/>
      <c r="H318" s="1"/>
      <c r="I318" s="1"/>
      <c r="J318" s="1"/>
      <c r="K318" s="1"/>
      <c r="L318" s="1"/>
      <c r="M318" s="1"/>
      <c r="N318" s="1"/>
      <c r="O318" s="1"/>
      <c r="P318" s="1"/>
      <c r="Q318" s="1"/>
      <c r="R318" s="1"/>
      <c r="S318" s="1"/>
      <c r="T318" s="25"/>
      <c r="U318" s="1"/>
      <c r="V318" s="1"/>
      <c r="W318" s="1"/>
      <c r="X318" s="1"/>
      <c r="Y318" s="25"/>
      <c r="Z318" s="1"/>
      <c r="AA318" s="1"/>
      <c r="AB318" s="1"/>
      <c r="AC318" s="1"/>
      <c r="AD318" s="1"/>
    </row>
    <row r="319" spans="1:30" x14ac:dyDescent="0.25">
      <c r="A319" s="1"/>
      <c r="B319" s="1"/>
      <c r="C319" s="32"/>
      <c r="D319" s="25"/>
      <c r="E319" s="25"/>
      <c r="F319" s="1"/>
      <c r="G319" s="1"/>
      <c r="H319" s="1"/>
      <c r="I319" s="1"/>
      <c r="J319" s="1"/>
      <c r="K319" s="1"/>
      <c r="L319" s="1"/>
      <c r="M319" s="1"/>
      <c r="N319" s="1"/>
      <c r="O319" s="1"/>
      <c r="P319" s="1"/>
      <c r="Q319" s="1"/>
      <c r="R319" s="1"/>
      <c r="S319" s="1"/>
      <c r="T319" s="25"/>
      <c r="U319" s="1"/>
      <c r="V319" s="1"/>
      <c r="W319" s="1"/>
      <c r="X319" s="1"/>
      <c r="Y319" s="25"/>
      <c r="Z319" s="1"/>
      <c r="AA319" s="1"/>
      <c r="AB319" s="1"/>
      <c r="AC319" s="1"/>
      <c r="AD319" s="1"/>
    </row>
    <row r="320" spans="1:30" x14ac:dyDescent="0.25">
      <c r="A320" s="1"/>
      <c r="B320" s="1"/>
      <c r="C320" s="32"/>
      <c r="D320" s="25"/>
      <c r="E320" s="25"/>
      <c r="F320" s="1"/>
      <c r="G320" s="1"/>
      <c r="H320" s="1"/>
      <c r="I320" s="1"/>
      <c r="J320" s="1"/>
      <c r="K320" s="1"/>
      <c r="L320" s="28"/>
      <c r="M320" s="1"/>
      <c r="N320" s="1"/>
      <c r="O320" s="1"/>
      <c r="P320" s="1"/>
      <c r="Q320" s="1"/>
      <c r="R320" s="1"/>
      <c r="S320" s="1"/>
      <c r="T320" s="25"/>
      <c r="U320" s="1"/>
      <c r="V320" s="1"/>
      <c r="W320" s="1"/>
      <c r="X320" s="1"/>
      <c r="Y320" s="25"/>
      <c r="Z320" s="1"/>
      <c r="AA320" s="1"/>
      <c r="AB320" s="1"/>
      <c r="AC320" s="1"/>
      <c r="AD320" s="1"/>
    </row>
    <row r="321" spans="1:30" x14ac:dyDescent="0.25">
      <c r="A321" s="1"/>
      <c r="B321" s="1"/>
      <c r="C321" s="32"/>
      <c r="D321" s="25"/>
      <c r="E321" s="25"/>
      <c r="F321" s="1"/>
      <c r="G321" s="1"/>
      <c r="H321" s="1"/>
      <c r="I321" s="1"/>
      <c r="J321" s="1"/>
      <c r="K321" s="1"/>
      <c r="L321" s="1"/>
      <c r="M321" s="1"/>
      <c r="N321" s="1"/>
      <c r="O321" s="1"/>
      <c r="P321" s="1"/>
      <c r="Q321" s="1"/>
      <c r="R321" s="1"/>
      <c r="S321" s="1"/>
      <c r="T321" s="25"/>
      <c r="U321" s="1"/>
      <c r="V321" s="1"/>
      <c r="W321" s="1"/>
      <c r="X321" s="1"/>
      <c r="Y321" s="25"/>
      <c r="Z321" s="1"/>
      <c r="AA321" s="1"/>
      <c r="AB321" s="1"/>
      <c r="AC321" s="1"/>
      <c r="AD321" s="1"/>
    </row>
    <row r="322" spans="1:30" x14ac:dyDescent="0.25">
      <c r="A322" s="1"/>
      <c r="B322" s="1"/>
      <c r="C322" s="32"/>
      <c r="D322" s="25"/>
      <c r="E322" s="25"/>
      <c r="F322" s="1"/>
      <c r="G322" s="1"/>
      <c r="H322" s="1"/>
      <c r="I322" s="1"/>
      <c r="J322" s="1"/>
      <c r="K322" s="1"/>
      <c r="L322" s="1"/>
      <c r="M322" s="1"/>
      <c r="N322" s="1"/>
      <c r="O322" s="1"/>
      <c r="P322" s="1"/>
      <c r="Q322" s="1"/>
      <c r="R322" s="1"/>
      <c r="S322" s="1"/>
      <c r="T322" s="25"/>
      <c r="U322" s="1"/>
      <c r="V322" s="1"/>
      <c r="W322" s="1"/>
      <c r="X322" s="1"/>
      <c r="Y322" s="25"/>
      <c r="Z322" s="1"/>
      <c r="AA322" s="1"/>
      <c r="AB322" s="1"/>
      <c r="AC322" s="1"/>
      <c r="AD322" s="1"/>
    </row>
    <row r="323" spans="1:30" x14ac:dyDescent="0.25">
      <c r="A323" s="1"/>
      <c r="B323" s="1"/>
      <c r="C323" s="32"/>
      <c r="D323" s="25"/>
      <c r="E323" s="25"/>
      <c r="F323" s="1"/>
      <c r="G323" s="1"/>
      <c r="H323" s="1"/>
      <c r="I323" s="1"/>
      <c r="J323" s="1"/>
      <c r="K323" s="1"/>
      <c r="L323" s="1"/>
      <c r="M323" s="1"/>
      <c r="N323" s="1"/>
      <c r="O323" s="1"/>
      <c r="P323" s="1"/>
      <c r="Q323" s="1"/>
      <c r="R323" s="1"/>
      <c r="S323" s="1"/>
      <c r="T323" s="25"/>
      <c r="U323" s="1"/>
      <c r="V323" s="1"/>
      <c r="W323" s="1"/>
      <c r="X323" s="1"/>
      <c r="Y323" s="25"/>
      <c r="Z323" s="1"/>
      <c r="AA323" s="1"/>
      <c r="AB323" s="1"/>
      <c r="AC323" s="1"/>
      <c r="AD323" s="1"/>
    </row>
    <row r="324" spans="1:30" x14ac:dyDescent="0.25">
      <c r="A324" s="1"/>
      <c r="B324" s="1"/>
      <c r="C324" s="32"/>
      <c r="D324" s="25"/>
      <c r="E324" s="25"/>
      <c r="F324" s="1"/>
      <c r="G324" s="1"/>
      <c r="H324" s="1"/>
      <c r="I324" s="1"/>
      <c r="J324" s="1"/>
      <c r="K324" s="1"/>
      <c r="L324" s="28"/>
      <c r="M324" s="1"/>
      <c r="N324" s="1"/>
      <c r="O324" s="1"/>
      <c r="P324" s="1"/>
      <c r="Q324" s="1"/>
      <c r="R324" s="1"/>
      <c r="S324" s="1"/>
      <c r="T324" s="25"/>
      <c r="U324" s="1"/>
      <c r="V324" s="1"/>
      <c r="W324" s="1"/>
      <c r="X324" s="1"/>
      <c r="Y324" s="25"/>
      <c r="Z324" s="1"/>
      <c r="AA324" s="1"/>
      <c r="AB324" s="1"/>
      <c r="AC324" s="1"/>
      <c r="AD324" s="1"/>
    </row>
    <row r="325" spans="1:30" x14ac:dyDescent="0.25">
      <c r="A325" s="1"/>
      <c r="B325" s="1"/>
      <c r="C325" s="32"/>
      <c r="D325" s="25"/>
      <c r="E325" s="25"/>
      <c r="F325" s="1"/>
      <c r="G325" s="1"/>
      <c r="H325" s="1"/>
      <c r="I325" s="1"/>
      <c r="J325" s="1"/>
      <c r="K325" s="1"/>
      <c r="L325" s="1"/>
      <c r="M325" s="1"/>
      <c r="N325" s="1"/>
      <c r="O325" s="1"/>
      <c r="P325" s="1"/>
      <c r="Q325" s="1"/>
      <c r="R325" s="1"/>
      <c r="S325" s="1"/>
      <c r="T325" s="25"/>
      <c r="U325" s="1"/>
      <c r="V325" s="1"/>
      <c r="W325" s="1"/>
      <c r="X325" s="1"/>
      <c r="Y325" s="25"/>
      <c r="Z325" s="1"/>
      <c r="AA325" s="1"/>
      <c r="AB325" s="1"/>
      <c r="AC325" s="1"/>
      <c r="AD325" s="1"/>
    </row>
    <row r="326" spans="1:30" x14ac:dyDescent="0.25">
      <c r="A326" s="1"/>
      <c r="B326" s="1"/>
      <c r="C326" s="32"/>
      <c r="D326" s="25"/>
      <c r="E326" s="25"/>
      <c r="F326" s="1"/>
      <c r="G326" s="1"/>
      <c r="H326" s="1"/>
      <c r="I326" s="1"/>
      <c r="J326" s="1"/>
      <c r="K326" s="1"/>
      <c r="L326" s="1"/>
      <c r="M326" s="1"/>
      <c r="N326" s="1"/>
      <c r="O326" s="1"/>
      <c r="P326" s="1"/>
      <c r="Q326" s="1"/>
      <c r="R326" s="1"/>
      <c r="S326" s="1"/>
      <c r="T326" s="25"/>
      <c r="U326" s="1"/>
      <c r="V326" s="1"/>
      <c r="W326" s="1"/>
      <c r="X326" s="1"/>
      <c r="Y326" s="25"/>
      <c r="Z326" s="1"/>
      <c r="AA326" s="1"/>
      <c r="AB326" s="1"/>
      <c r="AC326" s="1"/>
      <c r="AD326" s="1"/>
    </row>
    <row r="327" spans="1:30" x14ac:dyDescent="0.25">
      <c r="A327" s="1"/>
      <c r="B327" s="1"/>
      <c r="C327" s="32"/>
      <c r="D327" s="25"/>
      <c r="E327" s="25"/>
      <c r="F327" s="1"/>
      <c r="G327" s="1"/>
      <c r="H327" s="1"/>
      <c r="I327" s="1"/>
      <c r="J327" s="1"/>
      <c r="K327" s="1"/>
      <c r="L327" s="1"/>
      <c r="M327" s="1"/>
      <c r="N327" s="1"/>
      <c r="O327" s="1"/>
      <c r="P327" s="1"/>
      <c r="Q327" s="1"/>
      <c r="R327" s="1"/>
      <c r="S327" s="1"/>
      <c r="T327" s="25"/>
      <c r="U327" s="1"/>
      <c r="V327" s="1"/>
      <c r="W327" s="1"/>
      <c r="X327" s="1"/>
      <c r="Y327" s="25"/>
      <c r="Z327" s="1"/>
      <c r="AA327" s="1"/>
      <c r="AB327" s="1"/>
      <c r="AC327" s="1"/>
      <c r="AD327" s="1"/>
    </row>
    <row r="328" spans="1:30" x14ac:dyDescent="0.25">
      <c r="A328" s="1"/>
      <c r="B328" s="1"/>
      <c r="C328" s="32"/>
      <c r="D328" s="25"/>
      <c r="E328" s="25"/>
      <c r="F328" s="1"/>
      <c r="G328" s="1"/>
      <c r="H328" s="1"/>
      <c r="I328" s="1"/>
      <c r="J328" s="1"/>
      <c r="K328" s="1"/>
      <c r="L328" s="1"/>
      <c r="M328" s="1"/>
      <c r="N328" s="1"/>
      <c r="O328" s="1"/>
      <c r="P328" s="1"/>
      <c r="Q328" s="1"/>
      <c r="R328" s="1"/>
      <c r="S328" s="1"/>
      <c r="T328" s="25"/>
      <c r="U328" s="1"/>
      <c r="V328" s="1"/>
      <c r="W328" s="1"/>
      <c r="X328" s="1"/>
      <c r="Y328" s="25"/>
      <c r="Z328" s="1"/>
      <c r="AA328" s="1"/>
      <c r="AB328" s="1"/>
      <c r="AC328" s="1"/>
      <c r="AD328" s="1"/>
    </row>
    <row r="329" spans="1:30" x14ac:dyDescent="0.25">
      <c r="A329" s="1"/>
      <c r="B329" s="1"/>
      <c r="C329" s="32"/>
      <c r="D329" s="25"/>
      <c r="E329" s="25"/>
      <c r="F329" s="1"/>
      <c r="G329" s="1"/>
      <c r="H329" s="1"/>
      <c r="I329" s="1"/>
      <c r="J329" s="1"/>
      <c r="K329" s="1"/>
      <c r="L329" s="1"/>
      <c r="M329" s="1"/>
      <c r="N329" s="1"/>
      <c r="O329" s="1"/>
      <c r="P329" s="1"/>
      <c r="Q329" s="1"/>
      <c r="R329" s="1"/>
      <c r="S329" s="1"/>
      <c r="T329" s="25"/>
      <c r="U329" s="1"/>
      <c r="V329" s="1"/>
      <c r="W329" s="1"/>
      <c r="X329" s="1"/>
      <c r="Y329" s="25"/>
      <c r="Z329" s="1"/>
      <c r="AA329" s="1"/>
      <c r="AB329" s="1"/>
      <c r="AC329" s="1"/>
      <c r="AD329" s="1"/>
    </row>
    <row r="330" spans="1:30" x14ac:dyDescent="0.25">
      <c r="A330" s="1"/>
      <c r="B330" s="1"/>
      <c r="C330" s="32"/>
      <c r="D330" s="25"/>
      <c r="E330" s="25"/>
      <c r="F330" s="1"/>
      <c r="G330" s="1"/>
      <c r="H330" s="1"/>
      <c r="I330" s="1"/>
      <c r="J330" s="1"/>
      <c r="K330" s="1"/>
      <c r="L330" s="1"/>
      <c r="M330" s="1"/>
      <c r="N330" s="1"/>
      <c r="O330" s="1"/>
      <c r="P330" s="1"/>
      <c r="Q330" s="1"/>
      <c r="R330" s="1"/>
      <c r="S330" s="1"/>
      <c r="T330" s="25"/>
      <c r="U330" s="1"/>
      <c r="V330" s="1"/>
      <c r="W330" s="1"/>
      <c r="X330" s="1"/>
      <c r="Y330" s="25"/>
      <c r="Z330" s="1"/>
      <c r="AA330" s="1"/>
      <c r="AB330" s="1"/>
      <c r="AC330" s="1"/>
      <c r="AD330" s="1"/>
    </row>
    <row r="331" spans="1:30" x14ac:dyDescent="0.25">
      <c r="A331" s="1"/>
      <c r="B331" s="1"/>
      <c r="C331" s="32"/>
      <c r="D331" s="25"/>
      <c r="E331" s="25"/>
      <c r="F331" s="1"/>
      <c r="G331" s="1"/>
      <c r="H331" s="1"/>
      <c r="I331" s="1"/>
      <c r="J331" s="1"/>
      <c r="K331" s="1"/>
      <c r="L331" s="1"/>
      <c r="M331" s="1"/>
      <c r="N331" s="1"/>
      <c r="O331" s="1"/>
      <c r="P331" s="1"/>
      <c r="Q331" s="1"/>
      <c r="R331" s="1"/>
      <c r="S331" s="1"/>
      <c r="T331" s="25"/>
      <c r="U331" s="1"/>
      <c r="V331" s="1"/>
      <c r="W331" s="1"/>
      <c r="X331" s="1"/>
      <c r="Y331" s="25"/>
      <c r="Z331" s="1"/>
      <c r="AA331" s="1"/>
      <c r="AB331" s="1"/>
      <c r="AC331" s="1"/>
      <c r="AD331" s="1"/>
    </row>
    <row r="332" spans="1:30" x14ac:dyDescent="0.25">
      <c r="A332" s="1"/>
      <c r="B332" s="1"/>
      <c r="C332" s="32"/>
      <c r="D332" s="25"/>
      <c r="E332" s="25"/>
      <c r="F332" s="1"/>
      <c r="G332" s="1"/>
      <c r="H332" s="1"/>
      <c r="I332" s="1"/>
      <c r="J332" s="1"/>
      <c r="K332" s="1"/>
      <c r="L332" s="1"/>
      <c r="M332" s="1"/>
      <c r="N332" s="1"/>
      <c r="O332" s="1"/>
      <c r="P332" s="1"/>
      <c r="Q332" s="1"/>
      <c r="R332" s="1"/>
      <c r="S332" s="1"/>
      <c r="T332" s="25"/>
      <c r="U332" s="1"/>
      <c r="V332" s="1"/>
      <c r="W332" s="1"/>
      <c r="X332" s="1"/>
      <c r="Y332" s="25"/>
      <c r="Z332" s="1"/>
      <c r="AA332" s="1"/>
      <c r="AB332" s="1"/>
      <c r="AC332" s="1"/>
      <c r="AD332" s="1"/>
    </row>
    <row r="333" spans="1:30" x14ac:dyDescent="0.25">
      <c r="A333" s="1"/>
      <c r="B333" s="1"/>
      <c r="C333" s="32"/>
      <c r="D333" s="25"/>
      <c r="E333" s="25"/>
      <c r="F333" s="1"/>
      <c r="G333" s="1"/>
      <c r="H333" s="1"/>
      <c r="I333" s="1"/>
      <c r="J333" s="1"/>
      <c r="K333" s="1"/>
      <c r="L333" s="1"/>
      <c r="M333" s="1"/>
      <c r="N333" s="1"/>
      <c r="O333" s="1"/>
      <c r="P333" s="1"/>
      <c r="Q333" s="1"/>
      <c r="R333" s="1"/>
      <c r="S333" s="1"/>
      <c r="T333" s="25"/>
      <c r="U333" s="1"/>
      <c r="V333" s="1"/>
      <c r="W333" s="1"/>
      <c r="X333" s="1"/>
      <c r="Y333" s="25"/>
      <c r="Z333" s="1"/>
      <c r="AA333" s="1"/>
      <c r="AB333" s="1"/>
      <c r="AC333" s="1"/>
      <c r="AD333" s="1"/>
    </row>
    <row r="334" spans="1:30" x14ac:dyDescent="0.25">
      <c r="A334" s="1"/>
      <c r="B334" s="1"/>
      <c r="C334" s="32"/>
      <c r="D334" s="25"/>
      <c r="E334" s="25"/>
      <c r="F334" s="1"/>
      <c r="G334" s="1"/>
      <c r="H334" s="1"/>
      <c r="I334" s="1"/>
      <c r="J334" s="1"/>
      <c r="K334" s="1"/>
      <c r="L334" s="1"/>
      <c r="M334" s="1"/>
      <c r="N334" s="1"/>
      <c r="O334" s="1"/>
      <c r="P334" s="1"/>
      <c r="Q334" s="1"/>
      <c r="R334" s="1"/>
      <c r="S334" s="1"/>
      <c r="T334" s="25"/>
      <c r="U334" s="1"/>
      <c r="V334" s="1"/>
      <c r="W334" s="1"/>
      <c r="X334" s="1"/>
      <c r="Y334" s="25"/>
      <c r="Z334" s="1"/>
      <c r="AA334" s="1"/>
      <c r="AB334" s="1"/>
      <c r="AC334" s="1"/>
      <c r="AD334" s="1"/>
    </row>
    <row r="335" spans="1:30" x14ac:dyDescent="0.25">
      <c r="A335" s="1"/>
      <c r="B335" s="1"/>
      <c r="C335" s="32"/>
      <c r="D335" s="25"/>
      <c r="E335" s="25"/>
      <c r="F335" s="1"/>
      <c r="G335" s="1"/>
      <c r="H335" s="1"/>
      <c r="I335" s="1"/>
      <c r="J335" s="1"/>
      <c r="K335" s="1"/>
      <c r="L335" s="28"/>
      <c r="M335" s="1"/>
      <c r="N335" s="1"/>
      <c r="O335" s="1"/>
      <c r="P335" s="1"/>
      <c r="Q335" s="1"/>
      <c r="R335" s="1"/>
      <c r="S335" s="1"/>
      <c r="T335" s="25"/>
      <c r="U335" s="1"/>
      <c r="V335" s="1"/>
      <c r="W335" s="1"/>
      <c r="X335" s="1"/>
      <c r="Y335" s="25"/>
      <c r="Z335" s="1"/>
      <c r="AA335" s="1"/>
      <c r="AB335" s="1"/>
      <c r="AC335" s="1"/>
      <c r="AD335" s="1"/>
    </row>
    <row r="336" spans="1:30" x14ac:dyDescent="0.25">
      <c r="A336" s="1"/>
      <c r="B336" s="1"/>
      <c r="C336" s="32"/>
      <c r="D336" s="25"/>
      <c r="E336" s="25"/>
      <c r="F336" s="1"/>
      <c r="G336" s="1"/>
      <c r="H336" s="1"/>
      <c r="I336" s="1"/>
      <c r="J336" s="1"/>
      <c r="K336" s="1"/>
      <c r="L336" s="1"/>
      <c r="M336" s="1"/>
      <c r="N336" s="1"/>
      <c r="O336" s="1"/>
      <c r="P336" s="1"/>
      <c r="Q336" s="1"/>
      <c r="R336" s="1"/>
      <c r="S336" s="1"/>
      <c r="T336" s="25"/>
      <c r="U336" s="1"/>
      <c r="V336" s="1"/>
      <c r="W336" s="1"/>
      <c r="X336" s="1"/>
      <c r="Y336" s="25"/>
      <c r="Z336" s="1"/>
      <c r="AA336" s="1"/>
      <c r="AB336" s="1"/>
      <c r="AC336" s="1"/>
      <c r="AD336" s="1"/>
    </row>
    <row r="337" spans="1:30" x14ac:dyDescent="0.25">
      <c r="A337" s="1"/>
      <c r="B337" s="1"/>
      <c r="C337" s="32"/>
      <c r="D337" s="25"/>
      <c r="E337" s="25"/>
      <c r="F337" s="1"/>
      <c r="G337" s="1"/>
      <c r="H337" s="1"/>
      <c r="I337" s="1"/>
      <c r="J337" s="1"/>
      <c r="K337" s="1"/>
      <c r="L337" s="1"/>
      <c r="M337" s="1"/>
      <c r="N337" s="1"/>
      <c r="O337" s="1"/>
      <c r="P337" s="1"/>
      <c r="Q337" s="1"/>
      <c r="R337" s="1"/>
      <c r="S337" s="1"/>
      <c r="T337" s="25"/>
      <c r="U337" s="1"/>
      <c r="V337" s="1"/>
      <c r="W337" s="1"/>
      <c r="X337" s="1"/>
      <c r="Y337" s="25"/>
      <c r="Z337" s="1"/>
      <c r="AA337" s="1"/>
      <c r="AB337" s="1"/>
      <c r="AC337" s="1"/>
      <c r="AD337" s="1"/>
    </row>
    <row r="338" spans="1:30" x14ac:dyDescent="0.25">
      <c r="A338" s="1"/>
      <c r="B338" s="1"/>
      <c r="C338" s="32"/>
      <c r="D338" s="25"/>
      <c r="E338" s="25"/>
      <c r="F338" s="1"/>
      <c r="G338" s="1"/>
      <c r="H338" s="1"/>
      <c r="I338" s="1"/>
      <c r="J338" s="1"/>
      <c r="K338" s="1"/>
      <c r="L338" s="1"/>
      <c r="M338" s="1"/>
      <c r="N338" s="1"/>
      <c r="O338" s="1"/>
      <c r="P338" s="1"/>
      <c r="Q338" s="1"/>
      <c r="R338" s="1"/>
      <c r="S338" s="1"/>
      <c r="T338" s="25"/>
      <c r="U338" s="1"/>
      <c r="V338" s="1"/>
      <c r="W338" s="1"/>
      <c r="X338" s="1"/>
      <c r="Y338" s="25"/>
      <c r="Z338" s="1"/>
      <c r="AA338" s="1"/>
      <c r="AB338" s="1"/>
      <c r="AC338" s="1"/>
      <c r="AD338" s="1"/>
    </row>
    <row r="339" spans="1:30" x14ac:dyDescent="0.25">
      <c r="A339" s="1"/>
      <c r="B339" s="1"/>
      <c r="C339" s="32"/>
      <c r="D339" s="25"/>
      <c r="E339" s="25"/>
      <c r="F339" s="1"/>
      <c r="G339" s="1"/>
      <c r="H339" s="1"/>
      <c r="I339" s="1"/>
      <c r="J339" s="1"/>
      <c r="K339" s="1"/>
      <c r="L339" s="1"/>
      <c r="M339" s="1"/>
      <c r="N339" s="1"/>
      <c r="O339" s="1"/>
      <c r="P339" s="1"/>
      <c r="Q339" s="1"/>
      <c r="R339" s="1"/>
      <c r="S339" s="1"/>
      <c r="T339" s="25"/>
      <c r="U339" s="1"/>
      <c r="V339" s="1"/>
      <c r="W339" s="1"/>
      <c r="X339" s="1"/>
      <c r="Y339" s="25"/>
      <c r="Z339" s="1"/>
      <c r="AA339" s="1"/>
      <c r="AB339" s="1"/>
      <c r="AC339" s="1"/>
      <c r="AD339" s="1"/>
    </row>
    <row r="340" spans="1:30" x14ac:dyDescent="0.25">
      <c r="A340" s="1"/>
      <c r="B340" s="1"/>
      <c r="C340" s="32"/>
      <c r="D340" s="25"/>
      <c r="E340" s="25"/>
      <c r="F340" s="1"/>
      <c r="G340" s="1"/>
      <c r="H340" s="1"/>
      <c r="I340" s="1"/>
      <c r="J340" s="1"/>
      <c r="K340" s="1"/>
      <c r="L340" s="1"/>
      <c r="M340" s="1"/>
      <c r="N340" s="1"/>
      <c r="O340" s="1"/>
      <c r="P340" s="1"/>
      <c r="Q340" s="1"/>
      <c r="R340" s="1"/>
      <c r="S340" s="1"/>
      <c r="T340" s="25"/>
      <c r="U340" s="1"/>
      <c r="V340" s="1"/>
      <c r="W340" s="1"/>
      <c r="X340" s="1"/>
      <c r="Y340" s="25"/>
      <c r="Z340" s="1"/>
      <c r="AA340" s="1"/>
      <c r="AB340" s="1"/>
      <c r="AC340" s="1"/>
      <c r="AD340" s="1"/>
    </row>
    <row r="341" spans="1:30" x14ac:dyDescent="0.25">
      <c r="A341" s="1"/>
      <c r="B341" s="1"/>
      <c r="C341" s="32"/>
      <c r="D341" s="25"/>
      <c r="E341" s="25"/>
      <c r="F341" s="1"/>
      <c r="G341" s="1"/>
      <c r="H341" s="1"/>
      <c r="I341" s="1"/>
      <c r="J341" s="1"/>
      <c r="K341" s="1"/>
      <c r="L341" s="1"/>
      <c r="M341" s="1"/>
      <c r="N341" s="1"/>
      <c r="O341" s="1"/>
      <c r="P341" s="1"/>
      <c r="Q341" s="1"/>
      <c r="R341" s="1"/>
      <c r="S341" s="1"/>
      <c r="T341" s="25"/>
      <c r="U341" s="1"/>
      <c r="V341" s="1"/>
      <c r="W341" s="1"/>
      <c r="X341" s="1"/>
      <c r="Y341" s="25"/>
      <c r="Z341" s="1"/>
      <c r="AA341" s="1"/>
      <c r="AB341" s="1"/>
      <c r="AC341" s="1"/>
      <c r="AD341" s="1"/>
    </row>
    <row r="342" spans="1:30" x14ac:dyDescent="0.25">
      <c r="A342" s="1"/>
      <c r="B342" s="1"/>
      <c r="C342" s="32"/>
      <c r="D342" s="25"/>
      <c r="E342" s="25"/>
      <c r="F342" s="1"/>
      <c r="G342" s="1"/>
      <c r="H342" s="1"/>
      <c r="I342" s="1"/>
      <c r="J342" s="1"/>
      <c r="K342" s="1"/>
      <c r="L342" s="1"/>
      <c r="M342" s="1"/>
      <c r="N342" s="1"/>
      <c r="O342" s="1"/>
      <c r="P342" s="1"/>
      <c r="Q342" s="1"/>
      <c r="R342" s="1"/>
      <c r="S342" s="1"/>
      <c r="T342" s="25"/>
      <c r="U342" s="1"/>
      <c r="V342" s="1"/>
      <c r="W342" s="1"/>
      <c r="X342" s="1"/>
      <c r="Y342" s="25"/>
      <c r="Z342" s="1"/>
      <c r="AA342" s="1"/>
      <c r="AB342" s="1"/>
      <c r="AC342" s="1"/>
      <c r="AD342" s="1"/>
    </row>
    <row r="343" spans="1:30" x14ac:dyDescent="0.25">
      <c r="A343" s="1"/>
      <c r="B343" s="1"/>
      <c r="C343" s="32"/>
      <c r="D343" s="25"/>
      <c r="E343" s="25"/>
      <c r="F343" s="1"/>
      <c r="G343" s="1"/>
      <c r="H343" s="1"/>
      <c r="I343" s="1"/>
      <c r="J343" s="1"/>
      <c r="K343" s="1"/>
      <c r="L343" s="1"/>
      <c r="M343" s="1"/>
      <c r="N343" s="1"/>
      <c r="O343" s="1"/>
      <c r="P343" s="1"/>
      <c r="Q343" s="1"/>
      <c r="R343" s="1"/>
      <c r="S343" s="1"/>
      <c r="T343" s="25"/>
      <c r="U343" s="1"/>
      <c r="V343" s="1"/>
      <c r="W343" s="1"/>
      <c r="X343" s="1"/>
      <c r="Y343" s="25"/>
      <c r="Z343" s="1"/>
      <c r="AA343" s="1"/>
      <c r="AB343" s="1"/>
      <c r="AC343" s="1"/>
      <c r="AD343" s="1"/>
    </row>
    <row r="344" spans="1:30" x14ac:dyDescent="0.25">
      <c r="A344" s="1"/>
      <c r="B344" s="1"/>
      <c r="C344" s="32"/>
      <c r="D344" s="25"/>
      <c r="E344" s="25"/>
      <c r="F344" s="1"/>
      <c r="G344" s="1"/>
      <c r="H344" s="1"/>
      <c r="I344" s="1"/>
      <c r="J344" s="1"/>
      <c r="K344" s="1"/>
      <c r="L344" s="28"/>
      <c r="M344" s="1"/>
      <c r="N344" s="1"/>
      <c r="O344" s="1"/>
      <c r="P344" s="1"/>
      <c r="Q344" s="1"/>
      <c r="R344" s="1"/>
      <c r="S344" s="1"/>
      <c r="T344" s="25"/>
      <c r="U344" s="1"/>
      <c r="V344" s="1"/>
      <c r="W344" s="1"/>
      <c r="X344" s="1"/>
      <c r="Y344" s="25"/>
      <c r="Z344" s="1"/>
      <c r="AA344" s="1"/>
      <c r="AB344" s="1"/>
      <c r="AC344" s="1"/>
      <c r="AD344" s="1"/>
    </row>
    <row r="345" spans="1:30" x14ac:dyDescent="0.25">
      <c r="A345" s="1"/>
      <c r="B345" s="1"/>
      <c r="C345" s="32"/>
      <c r="D345" s="25"/>
      <c r="E345" s="25"/>
      <c r="F345" s="1"/>
      <c r="G345" s="1"/>
      <c r="H345" s="1"/>
      <c r="I345" s="1"/>
      <c r="J345" s="1"/>
      <c r="K345" s="1"/>
      <c r="L345" s="1"/>
      <c r="M345" s="1"/>
      <c r="N345" s="1"/>
      <c r="O345" s="1"/>
      <c r="P345" s="1"/>
      <c r="Q345" s="1"/>
      <c r="R345" s="1"/>
      <c r="S345" s="1"/>
      <c r="T345" s="25"/>
      <c r="U345" s="1"/>
      <c r="V345" s="1"/>
      <c r="W345" s="1"/>
      <c r="X345" s="1"/>
      <c r="Y345" s="25"/>
      <c r="Z345" s="1"/>
      <c r="AA345" s="1"/>
      <c r="AB345" s="1"/>
      <c r="AC345" s="1"/>
      <c r="AD345" s="1"/>
    </row>
    <row r="346" spans="1:30" x14ac:dyDescent="0.25">
      <c r="A346" s="1"/>
      <c r="B346" s="1"/>
      <c r="C346" s="32"/>
      <c r="D346" s="25"/>
      <c r="E346" s="25"/>
      <c r="F346" s="1"/>
      <c r="G346" s="1"/>
      <c r="H346" s="1"/>
      <c r="I346" s="1"/>
      <c r="J346" s="1"/>
      <c r="K346" s="1"/>
      <c r="L346" s="28"/>
      <c r="M346" s="1"/>
      <c r="N346" s="1"/>
      <c r="O346" s="1"/>
      <c r="P346" s="1"/>
      <c r="Q346" s="1"/>
      <c r="R346" s="1"/>
      <c r="S346" s="1"/>
      <c r="T346" s="25"/>
      <c r="U346" s="1"/>
      <c r="V346" s="1"/>
      <c r="W346" s="1"/>
      <c r="X346" s="1"/>
      <c r="Y346" s="25"/>
      <c r="Z346" s="1"/>
      <c r="AA346" s="1"/>
      <c r="AB346" s="1"/>
      <c r="AC346" s="1"/>
      <c r="AD346" s="1"/>
    </row>
    <row r="347" spans="1:30" x14ac:dyDescent="0.25">
      <c r="A347" s="1"/>
      <c r="B347" s="1"/>
      <c r="C347" s="32"/>
      <c r="D347" s="25"/>
      <c r="E347" s="25"/>
      <c r="F347" s="1"/>
      <c r="G347" s="1"/>
      <c r="H347" s="1"/>
      <c r="I347" s="1"/>
      <c r="J347" s="1"/>
      <c r="K347" s="1"/>
      <c r="L347" s="1"/>
      <c r="M347" s="1"/>
      <c r="N347" s="1"/>
      <c r="O347" s="1"/>
      <c r="P347" s="1"/>
      <c r="Q347" s="1"/>
      <c r="R347" s="1"/>
      <c r="S347" s="1"/>
      <c r="T347" s="25"/>
      <c r="U347" s="1"/>
      <c r="V347" s="1"/>
      <c r="W347" s="1"/>
      <c r="X347" s="1"/>
      <c r="Y347" s="25"/>
      <c r="Z347" s="1"/>
      <c r="AA347" s="1"/>
      <c r="AB347" s="1"/>
      <c r="AC347" s="1"/>
      <c r="AD347" s="1"/>
    </row>
    <row r="348" spans="1:30" x14ac:dyDescent="0.25">
      <c r="A348" s="1"/>
      <c r="B348" s="1"/>
      <c r="C348" s="32"/>
      <c r="D348" s="25"/>
      <c r="E348" s="25"/>
      <c r="F348" s="1"/>
      <c r="G348" s="1"/>
      <c r="H348" s="1"/>
      <c r="I348" s="1"/>
      <c r="J348" s="1"/>
      <c r="K348" s="1"/>
      <c r="L348" s="1"/>
      <c r="M348" s="1"/>
      <c r="N348" s="1"/>
      <c r="O348" s="1"/>
      <c r="P348" s="1"/>
      <c r="Q348" s="1"/>
      <c r="R348" s="1"/>
      <c r="S348" s="1"/>
      <c r="T348" s="25"/>
      <c r="U348" s="1"/>
      <c r="V348" s="1"/>
      <c r="W348" s="1"/>
      <c r="X348" s="1"/>
      <c r="Y348" s="25"/>
      <c r="Z348" s="1"/>
      <c r="AA348" s="1"/>
      <c r="AB348" s="1"/>
      <c r="AC348" s="1"/>
      <c r="AD348" s="1"/>
    </row>
    <row r="349" spans="1:30" x14ac:dyDescent="0.25">
      <c r="A349" s="1"/>
      <c r="B349" s="1"/>
      <c r="C349" s="32"/>
      <c r="D349" s="25"/>
      <c r="E349" s="25"/>
      <c r="F349" s="1"/>
      <c r="G349" s="1"/>
      <c r="H349" s="1"/>
      <c r="I349" s="1"/>
      <c r="J349" s="1"/>
      <c r="K349" s="1"/>
      <c r="L349" s="1"/>
      <c r="M349" s="1"/>
      <c r="N349" s="1"/>
      <c r="O349" s="1"/>
      <c r="P349" s="1"/>
      <c r="Q349" s="1"/>
      <c r="R349" s="1"/>
      <c r="S349" s="1"/>
      <c r="T349" s="25"/>
      <c r="U349" s="1"/>
      <c r="V349" s="1"/>
      <c r="W349" s="1"/>
      <c r="X349" s="1"/>
      <c r="Y349" s="25"/>
      <c r="Z349" s="1"/>
      <c r="AA349" s="1"/>
      <c r="AB349" s="1"/>
      <c r="AC349" s="1"/>
      <c r="AD349" s="1"/>
    </row>
    <row r="350" spans="1:30" x14ac:dyDescent="0.25">
      <c r="A350" s="1"/>
      <c r="B350" s="1"/>
      <c r="C350" s="32"/>
      <c r="D350" s="25"/>
      <c r="E350" s="25"/>
      <c r="F350" s="1"/>
      <c r="G350" s="1"/>
      <c r="H350" s="1"/>
      <c r="I350" s="1"/>
      <c r="J350" s="1"/>
      <c r="K350" s="1"/>
      <c r="L350" s="1"/>
      <c r="M350" s="1"/>
      <c r="N350" s="1"/>
      <c r="O350" s="1"/>
      <c r="P350" s="1"/>
      <c r="Q350" s="1"/>
      <c r="R350" s="1"/>
      <c r="S350" s="1"/>
      <c r="T350" s="25"/>
      <c r="U350" s="1"/>
      <c r="V350" s="1"/>
      <c r="W350" s="1"/>
      <c r="X350" s="1"/>
      <c r="Y350" s="25"/>
      <c r="Z350" s="1"/>
      <c r="AA350" s="1"/>
      <c r="AB350" s="1"/>
      <c r="AC350" s="1"/>
      <c r="AD350" s="1"/>
    </row>
    <row r="351" spans="1:30" x14ac:dyDescent="0.25">
      <c r="A351" s="1"/>
      <c r="B351" s="1"/>
      <c r="C351" s="32"/>
      <c r="D351" s="25"/>
      <c r="E351" s="25"/>
      <c r="F351" s="1"/>
      <c r="G351" s="1"/>
      <c r="H351" s="1"/>
      <c r="I351" s="1"/>
      <c r="J351" s="1"/>
      <c r="K351" s="1"/>
      <c r="L351" s="1"/>
      <c r="M351" s="1"/>
      <c r="N351" s="1"/>
      <c r="O351" s="1"/>
      <c r="P351" s="1"/>
      <c r="Q351" s="1"/>
      <c r="R351" s="1"/>
      <c r="S351" s="1"/>
      <c r="T351" s="25"/>
      <c r="U351" s="1"/>
      <c r="V351" s="1"/>
      <c r="W351" s="1"/>
      <c r="X351" s="1"/>
      <c r="Y351" s="25"/>
      <c r="Z351" s="1"/>
      <c r="AA351" s="1"/>
      <c r="AB351" s="1"/>
      <c r="AC351" s="1"/>
      <c r="AD351" s="1"/>
    </row>
    <row r="352" spans="1:30" x14ac:dyDescent="0.25">
      <c r="A352" s="1"/>
      <c r="B352" s="1"/>
      <c r="C352" s="32"/>
      <c r="D352" s="25"/>
      <c r="E352" s="25"/>
      <c r="F352" s="1"/>
      <c r="G352" s="1"/>
      <c r="H352" s="1"/>
      <c r="I352" s="1"/>
      <c r="J352" s="1"/>
      <c r="K352" s="1"/>
      <c r="L352" s="1"/>
      <c r="M352" s="1"/>
      <c r="N352" s="1"/>
      <c r="O352" s="1"/>
      <c r="P352" s="1"/>
      <c r="Q352" s="1"/>
      <c r="R352" s="1"/>
      <c r="S352" s="1"/>
      <c r="T352" s="25"/>
      <c r="U352" s="1"/>
      <c r="V352" s="1"/>
      <c r="W352" s="1"/>
      <c r="X352" s="1"/>
      <c r="Y352" s="25"/>
      <c r="Z352" s="1"/>
      <c r="AA352" s="1"/>
      <c r="AB352" s="1"/>
      <c r="AC352" s="1"/>
      <c r="AD352" s="1"/>
    </row>
    <row r="353" spans="1:30" x14ac:dyDescent="0.25">
      <c r="A353" s="1"/>
      <c r="B353" s="1"/>
      <c r="C353" s="32"/>
      <c r="D353" s="25"/>
      <c r="E353" s="25"/>
      <c r="F353" s="1"/>
      <c r="G353" s="1"/>
      <c r="H353" s="1"/>
      <c r="I353" s="1"/>
      <c r="J353" s="1"/>
      <c r="K353" s="1"/>
      <c r="L353" s="28"/>
      <c r="M353" s="1"/>
      <c r="N353" s="1"/>
      <c r="O353" s="1"/>
      <c r="P353" s="1"/>
      <c r="Q353" s="1"/>
      <c r="R353" s="1"/>
      <c r="S353" s="1"/>
      <c r="T353" s="25"/>
      <c r="U353" s="1"/>
      <c r="V353" s="1"/>
      <c r="W353" s="1"/>
      <c r="X353" s="1"/>
      <c r="Y353" s="25"/>
      <c r="Z353" s="1"/>
      <c r="AA353" s="1"/>
      <c r="AB353" s="1"/>
      <c r="AC353" s="1"/>
      <c r="AD353" s="1"/>
    </row>
    <row r="354" spans="1:30" x14ac:dyDescent="0.25">
      <c r="A354" s="1"/>
      <c r="B354" s="1"/>
      <c r="C354" s="32"/>
      <c r="D354" s="25"/>
      <c r="E354" s="25"/>
      <c r="F354" s="1"/>
      <c r="G354" s="1"/>
      <c r="H354" s="1"/>
      <c r="I354" s="1"/>
      <c r="J354" s="1"/>
      <c r="K354" s="1"/>
      <c r="L354" s="28"/>
      <c r="M354" s="1"/>
      <c r="N354" s="1"/>
      <c r="O354" s="1"/>
      <c r="P354" s="1"/>
      <c r="Q354" s="1"/>
      <c r="R354" s="1"/>
      <c r="S354" s="1"/>
      <c r="T354" s="25"/>
      <c r="U354" s="1"/>
      <c r="V354" s="1"/>
      <c r="W354" s="1"/>
      <c r="X354" s="1"/>
      <c r="Y354" s="25"/>
      <c r="Z354" s="1"/>
      <c r="AA354" s="1"/>
      <c r="AB354" s="1"/>
      <c r="AC354" s="1"/>
      <c r="AD354" s="1"/>
    </row>
    <row r="355" spans="1:30" x14ac:dyDescent="0.25">
      <c r="A355" s="1"/>
      <c r="B355" s="1"/>
      <c r="C355" s="32"/>
      <c r="D355" s="25"/>
      <c r="E355" s="25"/>
      <c r="F355" s="1"/>
      <c r="G355" s="1"/>
      <c r="H355" s="1"/>
      <c r="I355" s="1"/>
      <c r="J355" s="1"/>
      <c r="K355" s="1"/>
      <c r="L355" s="28"/>
      <c r="M355" s="1"/>
      <c r="N355" s="1"/>
      <c r="O355" s="1"/>
      <c r="P355" s="1"/>
      <c r="Q355" s="1"/>
      <c r="R355" s="1"/>
      <c r="S355" s="1"/>
      <c r="T355" s="25"/>
      <c r="U355" s="1"/>
      <c r="V355" s="1"/>
      <c r="W355" s="1"/>
      <c r="X355" s="1"/>
      <c r="Y355" s="25"/>
      <c r="Z355" s="1"/>
      <c r="AA355" s="1"/>
      <c r="AB355" s="1"/>
      <c r="AC355" s="1"/>
      <c r="AD355" s="1"/>
    </row>
    <row r="356" spans="1:30" x14ac:dyDescent="0.25">
      <c r="A356" s="1"/>
      <c r="B356" s="1"/>
      <c r="C356" s="32"/>
      <c r="D356" s="25"/>
      <c r="E356" s="25"/>
      <c r="F356" s="1"/>
      <c r="G356" s="1"/>
      <c r="H356" s="1"/>
      <c r="I356" s="1"/>
      <c r="J356" s="1"/>
      <c r="K356" s="1"/>
      <c r="L356" s="1"/>
      <c r="M356" s="1"/>
      <c r="N356" s="1"/>
      <c r="O356" s="1"/>
      <c r="P356" s="1"/>
      <c r="Q356" s="1"/>
      <c r="R356" s="1"/>
      <c r="S356" s="1"/>
      <c r="T356" s="25"/>
      <c r="U356" s="1"/>
      <c r="V356" s="1"/>
      <c r="W356" s="1"/>
      <c r="X356" s="1"/>
      <c r="Y356" s="25"/>
      <c r="Z356" s="1"/>
      <c r="AA356" s="1"/>
      <c r="AB356" s="1"/>
      <c r="AC356" s="1"/>
      <c r="AD356" s="1"/>
    </row>
    <row r="357" spans="1:30" x14ac:dyDescent="0.25">
      <c r="A357" s="1"/>
      <c r="B357" s="1"/>
      <c r="C357" s="32"/>
      <c r="D357" s="25"/>
      <c r="E357" s="25"/>
      <c r="F357" s="1"/>
      <c r="G357" s="1"/>
      <c r="H357" s="1"/>
      <c r="I357" s="1"/>
      <c r="J357" s="1"/>
      <c r="K357" s="1"/>
      <c r="L357" s="28"/>
      <c r="M357" s="1"/>
      <c r="N357" s="1"/>
      <c r="O357" s="1"/>
      <c r="P357" s="1"/>
      <c r="Q357" s="1"/>
      <c r="R357" s="1"/>
      <c r="S357" s="1"/>
      <c r="T357" s="25"/>
      <c r="U357" s="1"/>
      <c r="V357" s="1"/>
      <c r="W357" s="1"/>
      <c r="X357" s="1"/>
      <c r="Y357" s="25"/>
      <c r="Z357" s="1"/>
      <c r="AA357" s="1"/>
      <c r="AB357" s="1"/>
      <c r="AC357" s="1"/>
      <c r="AD357" s="1"/>
    </row>
    <row r="358" spans="1:30" x14ac:dyDescent="0.25">
      <c r="A358" s="1"/>
      <c r="B358" s="1"/>
      <c r="C358" s="32"/>
      <c r="D358" s="25"/>
      <c r="E358" s="25"/>
      <c r="F358" s="1"/>
      <c r="G358" s="1"/>
      <c r="H358" s="1"/>
      <c r="I358" s="1"/>
      <c r="J358" s="1"/>
      <c r="K358" s="1"/>
      <c r="L358" s="1"/>
      <c r="M358" s="1"/>
      <c r="N358" s="1"/>
      <c r="O358" s="1"/>
      <c r="P358" s="1"/>
      <c r="Q358" s="1"/>
      <c r="R358" s="1"/>
      <c r="S358" s="1"/>
      <c r="T358" s="25"/>
      <c r="U358" s="1"/>
      <c r="V358" s="1"/>
      <c r="W358" s="1"/>
      <c r="X358" s="1"/>
      <c r="Y358" s="25"/>
      <c r="Z358" s="1"/>
      <c r="AA358" s="1"/>
      <c r="AB358" s="1"/>
      <c r="AC358" s="1"/>
      <c r="AD358" s="1"/>
    </row>
    <row r="359" spans="1:30" x14ac:dyDescent="0.25">
      <c r="A359" s="1"/>
      <c r="B359" s="1"/>
      <c r="C359" s="32"/>
      <c r="D359" s="25"/>
      <c r="E359" s="25"/>
      <c r="F359" s="1"/>
      <c r="G359" s="1"/>
      <c r="H359" s="1"/>
      <c r="I359" s="1"/>
      <c r="J359" s="1"/>
      <c r="K359" s="1"/>
      <c r="L359" s="1"/>
      <c r="M359" s="1"/>
      <c r="N359" s="1"/>
      <c r="O359" s="1"/>
      <c r="P359" s="1"/>
      <c r="Q359" s="1"/>
      <c r="R359" s="1"/>
      <c r="S359" s="1"/>
      <c r="T359" s="25"/>
      <c r="U359" s="1"/>
      <c r="V359" s="1"/>
      <c r="W359" s="1"/>
      <c r="X359" s="1"/>
      <c r="Y359" s="25"/>
      <c r="Z359" s="1"/>
      <c r="AA359" s="1"/>
      <c r="AB359" s="1"/>
      <c r="AC359" s="1"/>
      <c r="AD359" s="1"/>
    </row>
    <row r="360" spans="1:30" x14ac:dyDescent="0.25">
      <c r="A360" s="1"/>
      <c r="B360" s="1"/>
      <c r="C360" s="32"/>
      <c r="D360" s="25"/>
      <c r="E360" s="25"/>
      <c r="F360" s="1"/>
      <c r="G360" s="1"/>
      <c r="H360" s="1"/>
      <c r="I360" s="1"/>
      <c r="J360" s="1"/>
      <c r="K360" s="1"/>
      <c r="L360" s="1"/>
      <c r="M360" s="1"/>
      <c r="N360" s="1"/>
      <c r="O360" s="1"/>
      <c r="P360" s="1"/>
      <c r="Q360" s="1"/>
      <c r="R360" s="1"/>
      <c r="S360" s="1"/>
      <c r="T360" s="25"/>
      <c r="U360" s="1"/>
      <c r="V360" s="1"/>
      <c r="W360" s="1"/>
      <c r="X360" s="1"/>
      <c r="Y360" s="25"/>
      <c r="Z360" s="1"/>
      <c r="AA360" s="1"/>
      <c r="AB360" s="1"/>
      <c r="AC360" s="1"/>
      <c r="AD360" s="1"/>
    </row>
    <row r="361" spans="1:30" x14ac:dyDescent="0.25">
      <c r="A361" s="1"/>
      <c r="B361" s="1"/>
      <c r="C361" s="32"/>
      <c r="D361" s="25"/>
      <c r="E361" s="25"/>
      <c r="F361" s="1"/>
      <c r="G361" s="1"/>
      <c r="H361" s="1"/>
      <c r="I361" s="1"/>
      <c r="J361" s="1"/>
      <c r="K361" s="1"/>
      <c r="L361" s="28"/>
      <c r="M361" s="1"/>
      <c r="N361" s="1"/>
      <c r="O361" s="1"/>
      <c r="P361" s="1"/>
      <c r="Q361" s="1"/>
      <c r="R361" s="1"/>
      <c r="S361" s="1"/>
      <c r="T361" s="25"/>
      <c r="U361" s="1"/>
      <c r="V361" s="1"/>
      <c r="W361" s="1"/>
      <c r="X361" s="1"/>
      <c r="Y361" s="25"/>
      <c r="Z361" s="1"/>
      <c r="AA361" s="1"/>
      <c r="AB361" s="1"/>
      <c r="AC361" s="1"/>
      <c r="AD361" s="1"/>
    </row>
    <row r="362" spans="1:30" x14ac:dyDescent="0.25">
      <c r="A362" s="1"/>
      <c r="B362" s="1"/>
      <c r="C362" s="32"/>
      <c r="D362" s="25"/>
      <c r="E362" s="25"/>
      <c r="F362" s="1"/>
      <c r="G362" s="1"/>
      <c r="H362" s="1"/>
      <c r="I362" s="1"/>
      <c r="J362" s="1"/>
      <c r="K362" s="1"/>
      <c r="L362" s="1"/>
      <c r="M362" s="1"/>
      <c r="N362" s="1"/>
      <c r="O362" s="1"/>
      <c r="P362" s="1"/>
      <c r="Q362" s="1"/>
      <c r="R362" s="1"/>
      <c r="S362" s="1"/>
      <c r="T362" s="25"/>
      <c r="U362" s="1"/>
      <c r="V362" s="1"/>
      <c r="W362" s="1"/>
      <c r="X362" s="1"/>
      <c r="Y362" s="25"/>
      <c r="Z362" s="1"/>
      <c r="AA362" s="1"/>
      <c r="AB362" s="1"/>
      <c r="AC362" s="1"/>
      <c r="AD362" s="1"/>
    </row>
    <row r="363" spans="1:30" x14ac:dyDescent="0.25">
      <c r="A363" s="1"/>
      <c r="B363" s="1"/>
      <c r="C363" s="32"/>
      <c r="D363" s="25"/>
      <c r="E363" s="25"/>
      <c r="F363" s="1"/>
      <c r="G363" s="1"/>
      <c r="H363" s="1"/>
      <c r="I363" s="1"/>
      <c r="J363" s="1"/>
      <c r="K363" s="1"/>
      <c r="L363" s="1"/>
      <c r="M363" s="1"/>
      <c r="N363" s="1"/>
      <c r="O363" s="1"/>
      <c r="P363" s="1"/>
      <c r="Q363" s="1"/>
      <c r="R363" s="1"/>
      <c r="S363" s="1"/>
      <c r="T363" s="25"/>
      <c r="U363" s="1"/>
      <c r="V363" s="1"/>
      <c r="W363" s="1"/>
      <c r="X363" s="1"/>
      <c r="Y363" s="25"/>
      <c r="Z363" s="1"/>
      <c r="AA363" s="1"/>
      <c r="AB363" s="1"/>
      <c r="AC363" s="1"/>
      <c r="AD363" s="1"/>
    </row>
    <row r="364" spans="1:30" x14ac:dyDescent="0.25">
      <c r="A364" s="1"/>
      <c r="B364" s="1"/>
      <c r="C364" s="32"/>
      <c r="D364" s="25"/>
      <c r="E364" s="25"/>
      <c r="F364" s="1"/>
      <c r="G364" s="1"/>
      <c r="H364" s="1"/>
      <c r="I364" s="1"/>
      <c r="J364" s="1"/>
      <c r="K364" s="1"/>
      <c r="L364" s="28"/>
      <c r="M364" s="1"/>
      <c r="N364" s="1"/>
      <c r="O364" s="1"/>
      <c r="P364" s="1"/>
      <c r="Q364" s="1"/>
      <c r="R364" s="1"/>
      <c r="S364" s="1"/>
      <c r="T364" s="25"/>
      <c r="U364" s="1"/>
      <c r="V364" s="1"/>
      <c r="W364" s="1"/>
      <c r="X364" s="1"/>
      <c r="Y364" s="25"/>
      <c r="Z364" s="1"/>
      <c r="AA364" s="1"/>
      <c r="AB364" s="1"/>
      <c r="AC364" s="1"/>
      <c r="AD364" s="1"/>
    </row>
    <row r="365" spans="1:30" x14ac:dyDescent="0.25">
      <c r="A365" s="1"/>
      <c r="B365" s="1"/>
      <c r="C365" s="32"/>
      <c r="D365" s="25"/>
      <c r="E365" s="25"/>
      <c r="F365" s="1"/>
      <c r="G365" s="1"/>
      <c r="H365" s="1"/>
      <c r="I365" s="1"/>
      <c r="J365" s="1"/>
      <c r="K365" s="1"/>
      <c r="L365" s="1"/>
      <c r="M365" s="1"/>
      <c r="N365" s="1"/>
      <c r="O365" s="1"/>
      <c r="P365" s="1"/>
      <c r="Q365" s="1"/>
      <c r="R365" s="1"/>
      <c r="S365" s="1"/>
      <c r="T365" s="25"/>
      <c r="U365" s="1"/>
      <c r="V365" s="1"/>
      <c r="W365" s="1"/>
      <c r="X365" s="1"/>
      <c r="Y365" s="25"/>
      <c r="Z365" s="1"/>
      <c r="AA365" s="1"/>
      <c r="AB365" s="1"/>
      <c r="AC365" s="1"/>
      <c r="AD365" s="1"/>
    </row>
    <row r="366" spans="1:30" x14ac:dyDescent="0.25">
      <c r="A366" s="1"/>
      <c r="B366" s="1"/>
      <c r="C366" s="32"/>
      <c r="D366" s="25"/>
      <c r="E366" s="25"/>
      <c r="F366" s="1"/>
      <c r="G366" s="1"/>
      <c r="H366" s="1"/>
      <c r="I366" s="1"/>
      <c r="J366" s="1"/>
      <c r="K366" s="1"/>
      <c r="L366" s="1"/>
      <c r="M366" s="1"/>
      <c r="N366" s="1"/>
      <c r="O366" s="1"/>
      <c r="P366" s="1"/>
      <c r="Q366" s="1"/>
      <c r="R366" s="1"/>
      <c r="S366" s="1"/>
      <c r="T366" s="25"/>
      <c r="U366" s="1"/>
      <c r="V366" s="1"/>
      <c r="W366" s="1"/>
      <c r="X366" s="1"/>
      <c r="Y366" s="25"/>
      <c r="Z366" s="1"/>
      <c r="AA366" s="1"/>
      <c r="AB366" s="1"/>
      <c r="AC366" s="1"/>
      <c r="AD366" s="1"/>
    </row>
    <row r="367" spans="1:30" x14ac:dyDescent="0.25">
      <c r="A367" s="1"/>
      <c r="B367" s="1"/>
      <c r="C367" s="32"/>
      <c r="D367" s="25"/>
      <c r="E367" s="25"/>
      <c r="F367" s="1"/>
      <c r="G367" s="1"/>
      <c r="H367" s="1"/>
      <c r="I367" s="1"/>
      <c r="J367" s="1"/>
      <c r="K367" s="1"/>
      <c r="L367" s="1"/>
      <c r="M367" s="1"/>
      <c r="N367" s="1"/>
      <c r="O367" s="1"/>
      <c r="P367" s="1"/>
      <c r="Q367" s="1"/>
      <c r="R367" s="1"/>
      <c r="S367" s="1"/>
      <c r="T367" s="25"/>
      <c r="U367" s="1"/>
      <c r="V367" s="1"/>
      <c r="W367" s="1"/>
      <c r="X367" s="1"/>
      <c r="Y367" s="25"/>
      <c r="Z367" s="1"/>
      <c r="AA367" s="1"/>
      <c r="AB367" s="1"/>
      <c r="AC367" s="1"/>
      <c r="AD367" s="1"/>
    </row>
    <row r="368" spans="1:30" x14ac:dyDescent="0.25">
      <c r="A368" s="1"/>
      <c r="B368" s="1"/>
      <c r="C368" s="32"/>
      <c r="D368" s="25"/>
      <c r="E368" s="25"/>
      <c r="F368" s="1"/>
      <c r="G368" s="1"/>
      <c r="H368" s="1"/>
      <c r="I368" s="1"/>
      <c r="J368" s="1"/>
      <c r="K368" s="1"/>
      <c r="L368" s="1"/>
      <c r="M368" s="1"/>
      <c r="N368" s="1"/>
      <c r="O368" s="1"/>
      <c r="P368" s="1"/>
      <c r="Q368" s="1"/>
      <c r="R368" s="1"/>
      <c r="S368" s="1"/>
      <c r="T368" s="25"/>
      <c r="U368" s="1"/>
      <c r="V368" s="1"/>
      <c r="W368" s="1"/>
      <c r="X368" s="1"/>
      <c r="Y368" s="25"/>
      <c r="Z368" s="1"/>
      <c r="AA368" s="1"/>
      <c r="AB368" s="1"/>
      <c r="AC368" s="1"/>
      <c r="AD368" s="1"/>
    </row>
    <row r="369" spans="1:30" x14ac:dyDescent="0.25">
      <c r="A369" s="1"/>
      <c r="B369" s="1"/>
      <c r="C369" s="32"/>
      <c r="D369" s="25"/>
      <c r="E369" s="25"/>
      <c r="F369" s="1"/>
      <c r="G369" s="1"/>
      <c r="H369" s="1"/>
      <c r="I369" s="1"/>
      <c r="J369" s="1"/>
      <c r="K369" s="1"/>
      <c r="L369" s="1"/>
      <c r="M369" s="1"/>
      <c r="N369" s="1"/>
      <c r="O369" s="1"/>
      <c r="P369" s="1"/>
      <c r="Q369" s="1"/>
      <c r="R369" s="1"/>
      <c r="S369" s="1"/>
      <c r="T369" s="25"/>
      <c r="U369" s="1"/>
      <c r="V369" s="1"/>
      <c r="W369" s="1"/>
      <c r="X369" s="1"/>
      <c r="Y369" s="25"/>
      <c r="Z369" s="1"/>
      <c r="AA369" s="1"/>
      <c r="AB369" s="1"/>
      <c r="AC369" s="1"/>
      <c r="AD369" s="1"/>
    </row>
    <row r="370" spans="1:30" x14ac:dyDescent="0.25">
      <c r="A370" s="1"/>
      <c r="B370" s="1"/>
      <c r="C370" s="32"/>
      <c r="D370" s="25"/>
      <c r="E370" s="25"/>
      <c r="F370" s="1"/>
      <c r="G370" s="1"/>
      <c r="H370" s="1"/>
      <c r="I370" s="1"/>
      <c r="J370" s="1"/>
      <c r="K370" s="1"/>
      <c r="L370" s="1"/>
      <c r="M370" s="1"/>
      <c r="N370" s="1"/>
      <c r="O370" s="1"/>
      <c r="P370" s="1"/>
      <c r="Q370" s="1"/>
      <c r="R370" s="1"/>
      <c r="S370" s="1"/>
      <c r="T370" s="25"/>
      <c r="U370" s="1"/>
      <c r="V370" s="1"/>
      <c r="W370" s="1"/>
      <c r="X370" s="1"/>
      <c r="Y370" s="25"/>
      <c r="Z370" s="1"/>
      <c r="AA370" s="1"/>
      <c r="AB370" s="1"/>
      <c r="AC370" s="1"/>
      <c r="AD370" s="1"/>
    </row>
    <row r="371" spans="1:30" x14ac:dyDescent="0.25">
      <c r="A371" s="1"/>
      <c r="B371" s="1"/>
      <c r="C371" s="32"/>
      <c r="D371" s="25"/>
      <c r="E371" s="25"/>
      <c r="F371" s="1"/>
      <c r="G371" s="1"/>
      <c r="H371" s="1"/>
      <c r="I371" s="1"/>
      <c r="J371" s="1"/>
      <c r="K371" s="1"/>
      <c r="L371" s="1"/>
      <c r="M371" s="1"/>
      <c r="N371" s="1"/>
      <c r="O371" s="1"/>
      <c r="P371" s="1"/>
      <c r="Q371" s="1"/>
      <c r="R371" s="1"/>
      <c r="S371" s="1"/>
      <c r="T371" s="25"/>
      <c r="U371" s="1"/>
      <c r="V371" s="1"/>
      <c r="W371" s="1"/>
      <c r="X371" s="1"/>
      <c r="Y371" s="25"/>
      <c r="Z371" s="1"/>
      <c r="AA371" s="1"/>
      <c r="AB371" s="1"/>
      <c r="AC371" s="1"/>
      <c r="AD371" s="1"/>
    </row>
    <row r="372" spans="1:30" x14ac:dyDescent="0.25">
      <c r="A372" s="1"/>
      <c r="B372" s="1"/>
      <c r="C372" s="32"/>
      <c r="D372" s="25"/>
      <c r="E372" s="25"/>
      <c r="F372" s="1"/>
      <c r="G372" s="1"/>
      <c r="H372" s="1"/>
      <c r="I372" s="1"/>
      <c r="J372" s="1"/>
      <c r="K372" s="1"/>
      <c r="L372" s="1"/>
      <c r="M372" s="1"/>
      <c r="N372" s="1"/>
      <c r="O372" s="1"/>
      <c r="P372" s="1"/>
      <c r="Q372" s="1"/>
      <c r="R372" s="1"/>
      <c r="S372" s="1"/>
      <c r="T372" s="25"/>
      <c r="U372" s="1"/>
      <c r="V372" s="1"/>
      <c r="W372" s="1"/>
      <c r="X372" s="1"/>
      <c r="Y372" s="25"/>
      <c r="Z372" s="1"/>
      <c r="AA372" s="1"/>
      <c r="AB372" s="1"/>
      <c r="AC372" s="1"/>
      <c r="AD372" s="1"/>
    </row>
    <row r="373" spans="1:30" x14ac:dyDescent="0.25">
      <c r="A373" s="1"/>
      <c r="B373" s="1"/>
      <c r="C373" s="32"/>
      <c r="D373" s="25"/>
      <c r="E373" s="25"/>
      <c r="F373" s="1"/>
      <c r="G373" s="1"/>
      <c r="H373" s="1"/>
      <c r="I373" s="1"/>
      <c r="J373" s="1"/>
      <c r="K373" s="1"/>
      <c r="L373" s="1"/>
      <c r="M373" s="1"/>
      <c r="N373" s="1"/>
      <c r="O373" s="1"/>
      <c r="P373" s="1"/>
      <c r="Q373" s="1"/>
      <c r="R373" s="1"/>
      <c r="S373" s="1"/>
      <c r="T373" s="25"/>
      <c r="U373" s="1"/>
      <c r="V373" s="1"/>
      <c r="W373" s="1"/>
      <c r="X373" s="1"/>
      <c r="Y373" s="25"/>
      <c r="Z373" s="1"/>
      <c r="AA373" s="1"/>
      <c r="AB373" s="1"/>
      <c r="AC373" s="1"/>
      <c r="AD373" s="1"/>
    </row>
    <row r="374" spans="1:30" x14ac:dyDescent="0.25">
      <c r="A374" s="1"/>
      <c r="B374" s="1"/>
      <c r="C374" s="32"/>
      <c r="D374" s="25"/>
      <c r="E374" s="25"/>
      <c r="F374" s="1"/>
      <c r="G374" s="1"/>
      <c r="H374" s="1"/>
      <c r="I374" s="1"/>
      <c r="J374" s="1"/>
      <c r="K374" s="1"/>
      <c r="L374" s="1"/>
      <c r="M374" s="1"/>
      <c r="N374" s="1"/>
      <c r="O374" s="1"/>
      <c r="P374" s="1"/>
      <c r="Q374" s="1"/>
      <c r="R374" s="1"/>
      <c r="S374" s="1"/>
      <c r="T374" s="25"/>
      <c r="U374" s="1"/>
      <c r="V374" s="1"/>
      <c r="W374" s="1"/>
      <c r="X374" s="1"/>
      <c r="Y374" s="25"/>
      <c r="Z374" s="1"/>
      <c r="AA374" s="1"/>
      <c r="AB374" s="1"/>
      <c r="AC374" s="1"/>
      <c r="AD374" s="1"/>
    </row>
    <row r="375" spans="1:30" x14ac:dyDescent="0.25">
      <c r="A375" s="1"/>
      <c r="B375" s="1"/>
      <c r="C375" s="32"/>
      <c r="D375" s="25"/>
      <c r="E375" s="25"/>
      <c r="F375" s="1"/>
      <c r="G375" s="1"/>
      <c r="H375" s="1"/>
      <c r="I375" s="1"/>
      <c r="J375" s="1"/>
      <c r="K375" s="1"/>
      <c r="L375" s="1"/>
      <c r="M375" s="1"/>
      <c r="N375" s="1"/>
      <c r="O375" s="1"/>
      <c r="P375" s="1"/>
      <c r="Q375" s="1"/>
      <c r="R375" s="1"/>
      <c r="S375" s="1"/>
      <c r="T375" s="25"/>
      <c r="U375" s="1"/>
      <c r="V375" s="1"/>
      <c r="W375" s="1"/>
      <c r="X375" s="1"/>
      <c r="Y375" s="25"/>
      <c r="Z375" s="1"/>
      <c r="AA375" s="1"/>
      <c r="AB375" s="1"/>
      <c r="AC375" s="1"/>
      <c r="AD375" s="1"/>
    </row>
    <row r="376" spans="1:30" x14ac:dyDescent="0.25">
      <c r="A376" s="1"/>
      <c r="B376" s="1"/>
      <c r="C376" s="32"/>
      <c r="D376" s="25"/>
      <c r="E376" s="25"/>
      <c r="F376" s="1"/>
      <c r="G376" s="1"/>
      <c r="H376" s="1"/>
      <c r="I376" s="1"/>
      <c r="J376" s="1"/>
      <c r="K376" s="1"/>
      <c r="L376" s="1"/>
      <c r="M376" s="1"/>
      <c r="N376" s="1"/>
      <c r="O376" s="1"/>
      <c r="P376" s="1"/>
      <c r="Q376" s="1"/>
      <c r="R376" s="1"/>
      <c r="S376" s="1"/>
      <c r="T376" s="25"/>
      <c r="U376" s="1"/>
      <c r="V376" s="1"/>
      <c r="W376" s="1"/>
      <c r="X376" s="1"/>
      <c r="Y376" s="25"/>
      <c r="Z376" s="1"/>
      <c r="AA376" s="1"/>
      <c r="AB376" s="1"/>
      <c r="AC376" s="1"/>
      <c r="AD376" s="1"/>
    </row>
    <row r="377" spans="1:30" x14ac:dyDescent="0.25">
      <c r="A377" s="1"/>
      <c r="B377" s="1"/>
      <c r="C377" s="32"/>
      <c r="D377" s="25"/>
      <c r="E377" s="25"/>
      <c r="F377" s="1"/>
      <c r="G377" s="1"/>
      <c r="H377" s="1"/>
      <c r="I377" s="1"/>
      <c r="J377" s="1"/>
      <c r="K377" s="1"/>
      <c r="L377" s="1"/>
      <c r="M377" s="1"/>
      <c r="N377" s="1"/>
      <c r="O377" s="1"/>
      <c r="P377" s="1"/>
      <c r="Q377" s="1"/>
      <c r="R377" s="1"/>
      <c r="S377" s="1"/>
      <c r="T377" s="25"/>
      <c r="U377" s="1"/>
      <c r="V377" s="1"/>
      <c r="W377" s="1"/>
      <c r="X377" s="1"/>
      <c r="Y377" s="25"/>
      <c r="Z377" s="1"/>
      <c r="AA377" s="1"/>
      <c r="AB377" s="1"/>
      <c r="AC377" s="1"/>
      <c r="AD377" s="1"/>
    </row>
    <row r="378" spans="1:30" x14ac:dyDescent="0.25">
      <c r="A378" s="1"/>
      <c r="B378" s="1"/>
      <c r="C378" s="32"/>
      <c r="D378" s="25"/>
      <c r="E378" s="25"/>
      <c r="F378" s="1"/>
      <c r="G378" s="1"/>
      <c r="H378" s="1"/>
      <c r="I378" s="1"/>
      <c r="J378" s="1"/>
      <c r="K378" s="1"/>
      <c r="L378" s="1"/>
      <c r="M378" s="1"/>
      <c r="N378" s="1"/>
      <c r="O378" s="1"/>
      <c r="P378" s="1"/>
      <c r="Q378" s="1"/>
      <c r="R378" s="1"/>
      <c r="S378" s="1"/>
      <c r="T378" s="25"/>
      <c r="U378" s="1"/>
      <c r="V378" s="1"/>
      <c r="W378" s="1"/>
      <c r="X378" s="1"/>
      <c r="Y378" s="25"/>
      <c r="Z378" s="1"/>
      <c r="AA378" s="1"/>
      <c r="AB378" s="1"/>
      <c r="AC378" s="1"/>
      <c r="AD378" s="1"/>
    </row>
    <row r="379" spans="1:30" x14ac:dyDescent="0.25">
      <c r="A379" s="1"/>
      <c r="B379" s="1"/>
      <c r="C379" s="32"/>
      <c r="D379" s="25"/>
      <c r="E379" s="25"/>
      <c r="F379" s="1"/>
      <c r="G379" s="1"/>
      <c r="H379" s="1"/>
      <c r="I379" s="1"/>
      <c r="J379" s="1"/>
      <c r="K379" s="1"/>
      <c r="L379" s="1"/>
      <c r="M379" s="1"/>
      <c r="N379" s="1"/>
      <c r="O379" s="1"/>
      <c r="P379" s="1"/>
      <c r="Q379" s="1"/>
      <c r="R379" s="1"/>
      <c r="S379" s="1"/>
      <c r="T379" s="25"/>
      <c r="U379" s="1"/>
      <c r="V379" s="1"/>
      <c r="W379" s="1"/>
      <c r="X379" s="1"/>
      <c r="Y379" s="25"/>
      <c r="Z379" s="1"/>
      <c r="AA379" s="1"/>
      <c r="AB379" s="1"/>
      <c r="AC379" s="1"/>
      <c r="AD379" s="1"/>
    </row>
    <row r="380" spans="1:30" x14ac:dyDescent="0.25">
      <c r="A380" s="1"/>
      <c r="B380" s="1"/>
      <c r="C380" s="32"/>
      <c r="D380" s="25"/>
      <c r="E380" s="25"/>
      <c r="F380" s="1"/>
      <c r="G380" s="1"/>
      <c r="H380" s="1"/>
      <c r="I380" s="1"/>
      <c r="J380" s="1"/>
      <c r="K380" s="1"/>
      <c r="L380" s="28"/>
      <c r="M380" s="1"/>
      <c r="N380" s="1"/>
      <c r="O380" s="1"/>
      <c r="P380" s="1"/>
      <c r="Q380" s="1"/>
      <c r="R380" s="1"/>
      <c r="S380" s="1"/>
      <c r="T380" s="25"/>
      <c r="U380" s="1"/>
      <c r="V380" s="1"/>
      <c r="W380" s="1"/>
      <c r="X380" s="1"/>
      <c r="Y380" s="25"/>
      <c r="Z380" s="1"/>
      <c r="AA380" s="1"/>
      <c r="AB380" s="1"/>
      <c r="AC380" s="1"/>
      <c r="AD380" s="1"/>
    </row>
    <row r="381" spans="1:30" x14ac:dyDescent="0.25">
      <c r="A381" s="1"/>
      <c r="B381" s="1"/>
      <c r="C381" s="32"/>
      <c r="D381" s="25"/>
      <c r="E381" s="25"/>
      <c r="F381" s="1"/>
      <c r="G381" s="1"/>
      <c r="H381" s="1"/>
      <c r="I381" s="1"/>
      <c r="J381" s="1"/>
      <c r="K381" s="1"/>
      <c r="L381" s="1"/>
      <c r="M381" s="1"/>
      <c r="N381" s="1"/>
      <c r="O381" s="1"/>
      <c r="P381" s="1"/>
      <c r="Q381" s="1"/>
      <c r="R381" s="1"/>
      <c r="S381" s="1"/>
      <c r="T381" s="25"/>
      <c r="U381" s="1"/>
      <c r="V381" s="1"/>
      <c r="W381" s="1"/>
      <c r="X381" s="1"/>
      <c r="Y381" s="25"/>
      <c r="Z381" s="1"/>
      <c r="AA381" s="1"/>
      <c r="AB381" s="1"/>
      <c r="AC381" s="1"/>
      <c r="AD381" s="1"/>
    </row>
    <row r="382" spans="1:30" x14ac:dyDescent="0.25">
      <c r="A382" s="1"/>
      <c r="B382" s="1"/>
      <c r="C382" s="32"/>
      <c r="D382" s="25"/>
      <c r="E382" s="25"/>
      <c r="F382" s="1"/>
      <c r="G382" s="1"/>
      <c r="H382" s="1"/>
      <c r="I382" s="1"/>
      <c r="J382" s="1"/>
      <c r="K382" s="1"/>
      <c r="L382" s="1"/>
      <c r="M382" s="1"/>
      <c r="N382" s="1"/>
      <c r="O382" s="1"/>
      <c r="P382" s="1"/>
      <c r="Q382" s="1"/>
      <c r="R382" s="1"/>
      <c r="S382" s="1"/>
      <c r="T382" s="25"/>
      <c r="U382" s="1"/>
      <c r="V382" s="1"/>
      <c r="W382" s="1"/>
      <c r="X382" s="1"/>
      <c r="Y382" s="25"/>
      <c r="Z382" s="1"/>
      <c r="AA382" s="1"/>
      <c r="AB382" s="1"/>
      <c r="AC382" s="1"/>
      <c r="AD382" s="1"/>
    </row>
    <row r="383" spans="1:30" x14ac:dyDescent="0.25">
      <c r="A383" s="1"/>
      <c r="B383" s="1"/>
      <c r="C383" s="32"/>
      <c r="D383" s="25"/>
      <c r="E383" s="25"/>
      <c r="F383" s="1"/>
      <c r="G383" s="1"/>
      <c r="H383" s="1"/>
      <c r="I383" s="1"/>
      <c r="J383" s="1"/>
      <c r="K383" s="1"/>
      <c r="L383" s="1"/>
      <c r="M383" s="1"/>
      <c r="N383" s="1"/>
      <c r="O383" s="1"/>
      <c r="P383" s="1"/>
      <c r="Q383" s="1"/>
      <c r="R383" s="1"/>
      <c r="S383" s="1"/>
      <c r="T383" s="25"/>
      <c r="U383" s="1"/>
      <c r="V383" s="1"/>
      <c r="W383" s="1"/>
      <c r="X383" s="1"/>
      <c r="Y383" s="25"/>
      <c r="Z383" s="1"/>
      <c r="AA383" s="1"/>
      <c r="AB383" s="1"/>
      <c r="AC383" s="1"/>
      <c r="AD383" s="1"/>
    </row>
    <row r="384" spans="1:30" x14ac:dyDescent="0.25">
      <c r="A384" s="1"/>
      <c r="B384" s="1"/>
      <c r="C384" s="32"/>
      <c r="D384" s="25"/>
      <c r="E384" s="25"/>
      <c r="F384" s="1"/>
      <c r="G384" s="1"/>
      <c r="H384" s="1"/>
      <c r="I384" s="1"/>
      <c r="J384" s="1"/>
      <c r="K384" s="1"/>
      <c r="L384" s="28"/>
      <c r="M384" s="1"/>
      <c r="N384" s="1"/>
      <c r="O384" s="1"/>
      <c r="P384" s="1"/>
      <c r="Q384" s="1"/>
      <c r="R384" s="1"/>
      <c r="S384" s="1"/>
      <c r="T384" s="25"/>
      <c r="U384" s="1"/>
      <c r="V384" s="1"/>
      <c r="W384" s="1"/>
      <c r="X384" s="1"/>
      <c r="Y384" s="25"/>
      <c r="Z384" s="1"/>
      <c r="AA384" s="1"/>
      <c r="AB384" s="1"/>
      <c r="AC384" s="1"/>
      <c r="AD384" s="1"/>
    </row>
    <row r="385" spans="1:30" x14ac:dyDescent="0.25">
      <c r="A385" s="1"/>
      <c r="B385" s="1"/>
      <c r="C385" s="32"/>
      <c r="D385" s="25"/>
      <c r="E385" s="25"/>
      <c r="F385" s="1"/>
      <c r="G385" s="1"/>
      <c r="H385" s="1"/>
      <c r="I385" s="1"/>
      <c r="J385" s="1"/>
      <c r="K385" s="1"/>
      <c r="L385" s="1"/>
      <c r="M385" s="1"/>
      <c r="N385" s="1"/>
      <c r="O385" s="1"/>
      <c r="P385" s="1"/>
      <c r="Q385" s="1"/>
      <c r="R385" s="1"/>
      <c r="S385" s="1"/>
      <c r="T385" s="25"/>
      <c r="U385" s="1"/>
      <c r="V385" s="1"/>
      <c r="W385" s="1"/>
      <c r="X385" s="1"/>
      <c r="Y385" s="25"/>
      <c r="Z385" s="1"/>
      <c r="AA385" s="1"/>
      <c r="AB385" s="1"/>
      <c r="AC385" s="1"/>
      <c r="AD385" s="1"/>
    </row>
    <row r="386" spans="1:30" x14ac:dyDescent="0.25">
      <c r="A386" s="1"/>
      <c r="B386" s="1"/>
      <c r="C386" s="32"/>
      <c r="D386" s="25"/>
      <c r="E386" s="25"/>
      <c r="F386" s="1"/>
      <c r="G386" s="1"/>
      <c r="H386" s="1"/>
      <c r="I386" s="1"/>
      <c r="J386" s="1"/>
      <c r="K386" s="1"/>
      <c r="L386" s="1"/>
      <c r="M386" s="1"/>
      <c r="N386" s="1"/>
      <c r="O386" s="1"/>
      <c r="P386" s="1"/>
      <c r="Q386" s="1"/>
      <c r="R386" s="1"/>
      <c r="S386" s="1"/>
      <c r="T386" s="25"/>
      <c r="U386" s="1"/>
      <c r="V386" s="1"/>
      <c r="W386" s="1"/>
      <c r="X386" s="1"/>
      <c r="Y386" s="25"/>
      <c r="Z386" s="1"/>
      <c r="AA386" s="1"/>
      <c r="AB386" s="1"/>
      <c r="AC386" s="1"/>
      <c r="AD386" s="1"/>
    </row>
    <row r="387" spans="1:30" x14ac:dyDescent="0.25">
      <c r="A387" s="1"/>
      <c r="B387" s="1"/>
      <c r="C387" s="32"/>
      <c r="D387" s="25"/>
      <c r="E387" s="25"/>
      <c r="F387" s="1"/>
      <c r="G387" s="1"/>
      <c r="H387" s="1"/>
      <c r="I387" s="1"/>
      <c r="J387" s="1"/>
      <c r="K387" s="1"/>
      <c r="L387" s="28"/>
      <c r="M387" s="1"/>
      <c r="N387" s="1"/>
      <c r="O387" s="1"/>
      <c r="P387" s="1"/>
      <c r="Q387" s="1"/>
      <c r="R387" s="1"/>
      <c r="S387" s="1"/>
      <c r="T387" s="25"/>
      <c r="U387" s="1"/>
      <c r="V387" s="1"/>
      <c r="W387" s="1"/>
      <c r="X387" s="1"/>
      <c r="Y387" s="25"/>
      <c r="Z387" s="1"/>
      <c r="AA387" s="1"/>
      <c r="AB387" s="1"/>
      <c r="AC387" s="1"/>
      <c r="AD387" s="1"/>
    </row>
    <row r="388" spans="1:30" x14ac:dyDescent="0.25">
      <c r="A388" s="1"/>
      <c r="B388" s="1"/>
      <c r="C388" s="32"/>
      <c r="D388" s="25"/>
      <c r="E388" s="25"/>
      <c r="F388" s="1"/>
      <c r="G388" s="1"/>
      <c r="H388" s="1"/>
      <c r="I388" s="1"/>
      <c r="J388" s="1"/>
      <c r="K388" s="1"/>
      <c r="L388" s="1"/>
      <c r="M388" s="1"/>
      <c r="N388" s="1"/>
      <c r="O388" s="1"/>
      <c r="P388" s="1"/>
      <c r="Q388" s="1"/>
      <c r="R388" s="1"/>
      <c r="S388" s="1"/>
      <c r="T388" s="25"/>
      <c r="U388" s="1"/>
      <c r="V388" s="1"/>
      <c r="W388" s="1"/>
      <c r="X388" s="1"/>
      <c r="Y388" s="25"/>
      <c r="Z388" s="1"/>
      <c r="AA388" s="1"/>
      <c r="AB388" s="1"/>
      <c r="AC388" s="1"/>
      <c r="AD388" s="1"/>
    </row>
    <row r="389" spans="1:30" x14ac:dyDescent="0.25">
      <c r="A389" s="1"/>
      <c r="B389" s="1"/>
      <c r="C389" s="32"/>
      <c r="D389" s="25"/>
      <c r="E389" s="25"/>
      <c r="F389" s="1"/>
      <c r="G389" s="1"/>
      <c r="H389" s="1"/>
      <c r="I389" s="1"/>
      <c r="J389" s="1"/>
      <c r="K389" s="1"/>
      <c r="L389" s="1"/>
      <c r="M389" s="1"/>
      <c r="N389" s="1"/>
      <c r="O389" s="1"/>
      <c r="P389" s="1"/>
      <c r="Q389" s="1"/>
      <c r="R389" s="1"/>
      <c r="S389" s="1"/>
      <c r="T389" s="25"/>
      <c r="U389" s="1"/>
      <c r="V389" s="1"/>
      <c r="W389" s="1"/>
      <c r="X389" s="1"/>
      <c r="Y389" s="25"/>
      <c r="Z389" s="1"/>
      <c r="AA389" s="1"/>
      <c r="AB389" s="1"/>
      <c r="AC389" s="1"/>
      <c r="AD389" s="1"/>
    </row>
    <row r="390" spans="1:30" x14ac:dyDescent="0.25">
      <c r="A390" s="1"/>
      <c r="B390" s="1"/>
      <c r="C390" s="32"/>
      <c r="D390" s="25"/>
      <c r="E390" s="25"/>
      <c r="F390" s="1"/>
      <c r="G390" s="1"/>
      <c r="H390" s="1"/>
      <c r="I390" s="1"/>
      <c r="J390" s="1"/>
      <c r="K390" s="1"/>
      <c r="L390" s="1"/>
      <c r="M390" s="1"/>
      <c r="N390" s="1"/>
      <c r="O390" s="1"/>
      <c r="P390" s="1"/>
      <c r="Q390" s="1"/>
      <c r="R390" s="1"/>
      <c r="S390" s="1"/>
      <c r="T390" s="25"/>
      <c r="U390" s="1"/>
      <c r="V390" s="1"/>
      <c r="W390" s="1"/>
      <c r="X390" s="1"/>
      <c r="Y390" s="25"/>
      <c r="Z390" s="1"/>
      <c r="AA390" s="1"/>
      <c r="AB390" s="1"/>
      <c r="AC390" s="1"/>
      <c r="AD390" s="1"/>
    </row>
    <row r="391" spans="1:30" x14ac:dyDescent="0.25">
      <c r="A391" s="1"/>
      <c r="B391" s="1"/>
      <c r="C391" s="32"/>
      <c r="D391" s="25"/>
      <c r="E391" s="25"/>
      <c r="F391" s="1"/>
      <c r="G391" s="1"/>
      <c r="H391" s="1"/>
      <c r="I391" s="1"/>
      <c r="J391" s="1"/>
      <c r="K391" s="1"/>
      <c r="L391" s="1"/>
      <c r="M391" s="1"/>
      <c r="N391" s="1"/>
      <c r="O391" s="1"/>
      <c r="P391" s="1"/>
      <c r="Q391" s="1"/>
      <c r="R391" s="1"/>
      <c r="S391" s="1"/>
      <c r="T391" s="25"/>
      <c r="U391" s="1"/>
      <c r="V391" s="1"/>
      <c r="W391" s="1"/>
      <c r="X391" s="1"/>
      <c r="Y391" s="25"/>
      <c r="Z391" s="1"/>
      <c r="AA391" s="1"/>
      <c r="AB391" s="1"/>
      <c r="AC391" s="1"/>
      <c r="AD391" s="1"/>
    </row>
    <row r="392" spans="1:30" x14ac:dyDescent="0.25">
      <c r="A392" s="1"/>
      <c r="B392" s="1"/>
      <c r="C392" s="32"/>
      <c r="D392" s="25"/>
      <c r="E392" s="25"/>
      <c r="F392" s="1"/>
      <c r="G392" s="1"/>
      <c r="H392" s="1"/>
      <c r="I392" s="1"/>
      <c r="J392" s="1"/>
      <c r="K392" s="1"/>
      <c r="L392" s="28"/>
      <c r="M392" s="1"/>
      <c r="N392" s="1"/>
      <c r="O392" s="1"/>
      <c r="P392" s="1"/>
      <c r="Q392" s="1"/>
      <c r="R392" s="1"/>
      <c r="S392" s="1"/>
      <c r="T392" s="25"/>
      <c r="U392" s="1"/>
      <c r="V392" s="1"/>
      <c r="W392" s="1"/>
      <c r="X392" s="1"/>
      <c r="Y392" s="25"/>
      <c r="Z392" s="1"/>
      <c r="AA392" s="1"/>
      <c r="AB392" s="1"/>
      <c r="AC392" s="1"/>
      <c r="AD392" s="1"/>
    </row>
    <row r="393" spans="1:30" x14ac:dyDescent="0.25">
      <c r="A393" s="1"/>
      <c r="B393" s="1"/>
      <c r="C393" s="32"/>
      <c r="D393" s="25"/>
      <c r="E393" s="25"/>
      <c r="F393" s="1"/>
      <c r="G393" s="1"/>
      <c r="H393" s="1"/>
      <c r="I393" s="1"/>
      <c r="J393" s="1"/>
      <c r="K393" s="1"/>
      <c r="L393" s="1"/>
      <c r="M393" s="1"/>
      <c r="N393" s="1"/>
      <c r="O393" s="1"/>
      <c r="P393" s="1"/>
      <c r="Q393" s="1"/>
      <c r="R393" s="1"/>
      <c r="S393" s="1"/>
      <c r="T393" s="25"/>
      <c r="U393" s="1"/>
      <c r="V393" s="1"/>
      <c r="W393" s="1"/>
      <c r="X393" s="1"/>
      <c r="Y393" s="25"/>
      <c r="Z393" s="1"/>
      <c r="AA393" s="1"/>
      <c r="AB393" s="1"/>
      <c r="AC393" s="1"/>
      <c r="AD393" s="1"/>
    </row>
    <row r="394" spans="1:30" x14ac:dyDescent="0.25">
      <c r="A394" s="1"/>
      <c r="B394" s="1"/>
      <c r="C394" s="32"/>
      <c r="D394" s="25"/>
      <c r="E394" s="25"/>
      <c r="F394" s="1"/>
      <c r="G394" s="1"/>
      <c r="H394" s="1"/>
      <c r="I394" s="1"/>
      <c r="J394" s="1"/>
      <c r="K394" s="1"/>
      <c r="L394" s="28"/>
      <c r="M394" s="1"/>
      <c r="N394" s="1"/>
      <c r="O394" s="1"/>
      <c r="P394" s="1"/>
      <c r="Q394" s="1"/>
      <c r="R394" s="1"/>
      <c r="S394" s="1"/>
      <c r="T394" s="25"/>
      <c r="U394" s="1"/>
      <c r="V394" s="1"/>
      <c r="W394" s="1"/>
      <c r="X394" s="1"/>
      <c r="Y394" s="25"/>
      <c r="Z394" s="1"/>
      <c r="AA394" s="1"/>
      <c r="AB394" s="1"/>
      <c r="AC394" s="1"/>
      <c r="AD394" s="1"/>
    </row>
    <row r="395" spans="1:30" x14ac:dyDescent="0.25">
      <c r="A395" s="1"/>
      <c r="B395" s="1"/>
      <c r="C395" s="32"/>
      <c r="D395" s="25"/>
      <c r="E395" s="25"/>
      <c r="F395" s="1"/>
      <c r="G395" s="1"/>
      <c r="H395" s="1"/>
      <c r="I395" s="1"/>
      <c r="J395" s="1"/>
      <c r="K395" s="1"/>
      <c r="L395" s="1"/>
      <c r="M395" s="1"/>
      <c r="N395" s="1"/>
      <c r="O395" s="1"/>
      <c r="P395" s="1"/>
      <c r="Q395" s="1"/>
      <c r="R395" s="1"/>
      <c r="S395" s="1"/>
      <c r="T395" s="25"/>
      <c r="U395" s="1"/>
      <c r="V395" s="1"/>
      <c r="W395" s="1"/>
      <c r="X395" s="1"/>
      <c r="Y395" s="25"/>
      <c r="Z395" s="1"/>
      <c r="AA395" s="1"/>
      <c r="AB395" s="1"/>
      <c r="AC395" s="1"/>
      <c r="AD395" s="1"/>
    </row>
    <row r="396" spans="1:30" x14ac:dyDescent="0.25">
      <c r="A396" s="1"/>
      <c r="B396" s="1"/>
      <c r="C396" s="32"/>
      <c r="D396" s="25"/>
      <c r="E396" s="25"/>
      <c r="F396" s="1"/>
      <c r="G396" s="1"/>
      <c r="H396" s="1"/>
      <c r="I396" s="1"/>
      <c r="J396" s="1"/>
      <c r="K396" s="1"/>
      <c r="L396" s="28"/>
      <c r="M396" s="1"/>
      <c r="N396" s="1"/>
      <c r="O396" s="1"/>
      <c r="P396" s="1"/>
      <c r="Q396" s="1"/>
      <c r="R396" s="1"/>
      <c r="S396" s="1"/>
      <c r="T396" s="25"/>
      <c r="U396" s="1"/>
      <c r="V396" s="1"/>
      <c r="W396" s="1"/>
      <c r="X396" s="1"/>
      <c r="Y396" s="25"/>
      <c r="Z396" s="1"/>
      <c r="AA396" s="1"/>
      <c r="AB396" s="1"/>
      <c r="AC396" s="1"/>
      <c r="AD396" s="1"/>
    </row>
    <row r="397" spans="1:30" x14ac:dyDescent="0.25">
      <c r="A397" s="1"/>
      <c r="B397" s="1"/>
      <c r="C397" s="32"/>
      <c r="D397" s="25"/>
      <c r="E397" s="25"/>
      <c r="F397" s="1"/>
      <c r="G397" s="1"/>
      <c r="H397" s="1"/>
      <c r="I397" s="1"/>
      <c r="J397" s="1"/>
      <c r="K397" s="28"/>
      <c r="L397" s="1"/>
      <c r="M397" s="1"/>
      <c r="N397" s="1"/>
      <c r="O397" s="1"/>
      <c r="P397" s="1"/>
      <c r="Q397" s="1"/>
      <c r="R397" s="1"/>
      <c r="S397" s="1"/>
      <c r="T397" s="1"/>
      <c r="U397" s="1"/>
      <c r="V397" s="1"/>
      <c r="W397" s="1"/>
      <c r="X397" s="1"/>
      <c r="Y397" s="25"/>
      <c r="Z397" s="1"/>
      <c r="AA397" s="1"/>
      <c r="AB397" s="1"/>
      <c r="AC397" s="1"/>
      <c r="AD397" s="1"/>
    </row>
    <row r="398" spans="1:30" x14ac:dyDescent="0.25">
      <c r="A398" s="1"/>
      <c r="B398" s="1"/>
      <c r="C398" s="32"/>
      <c r="D398" s="25"/>
      <c r="E398" s="25"/>
      <c r="F398" s="1"/>
      <c r="G398" s="1"/>
      <c r="H398" s="1"/>
      <c r="I398" s="1"/>
      <c r="J398" s="1"/>
      <c r="K398" s="28"/>
      <c r="L398" s="1"/>
      <c r="M398" s="1"/>
      <c r="N398" s="1"/>
      <c r="O398" s="1"/>
      <c r="P398" s="1"/>
      <c r="Q398" s="1"/>
      <c r="R398" s="1"/>
      <c r="S398" s="1"/>
      <c r="T398" s="1"/>
      <c r="U398" s="1"/>
      <c r="V398" s="1"/>
      <c r="W398" s="1"/>
      <c r="X398" s="1"/>
      <c r="Y398" s="25"/>
      <c r="Z398" s="1"/>
      <c r="AA398" s="1"/>
      <c r="AB398" s="1"/>
      <c r="AC398" s="1"/>
      <c r="AD398" s="1"/>
    </row>
    <row r="399" spans="1:30" x14ac:dyDescent="0.25">
      <c r="A399" s="1"/>
      <c r="B399" s="1"/>
      <c r="C399" s="32"/>
      <c r="D399" s="25"/>
      <c r="E399" s="25"/>
      <c r="F399" s="1"/>
      <c r="G399" s="1"/>
      <c r="H399" s="1"/>
      <c r="I399" s="1"/>
      <c r="J399" s="1"/>
      <c r="K399" s="28"/>
      <c r="L399" s="1"/>
      <c r="M399" s="1"/>
      <c r="N399" s="1"/>
      <c r="O399" s="1"/>
      <c r="P399" s="1"/>
      <c r="Q399" s="1"/>
      <c r="R399" s="1"/>
      <c r="S399" s="1"/>
      <c r="T399" s="1"/>
      <c r="U399" s="1"/>
      <c r="V399" s="1"/>
      <c r="W399" s="1"/>
      <c r="X399" s="1"/>
      <c r="Y399" s="25"/>
      <c r="Z399" s="1"/>
      <c r="AA399" s="1"/>
      <c r="AB399" s="1"/>
      <c r="AC399" s="1"/>
      <c r="AD399" s="1"/>
    </row>
    <row r="400" spans="1:30" x14ac:dyDescent="0.25">
      <c r="A400" s="1"/>
      <c r="B400" s="1"/>
      <c r="C400" s="32"/>
      <c r="D400" s="25"/>
      <c r="E400" s="25"/>
      <c r="F400" s="1"/>
      <c r="G400" s="1"/>
      <c r="H400" s="1"/>
      <c r="I400" s="1"/>
      <c r="J400" s="1"/>
      <c r="K400" s="28"/>
      <c r="L400" s="1"/>
      <c r="M400" s="1"/>
      <c r="N400" s="1"/>
      <c r="O400" s="1"/>
      <c r="P400" s="1"/>
      <c r="Q400" s="1"/>
      <c r="R400" s="1"/>
      <c r="S400" s="1"/>
      <c r="T400" s="1"/>
      <c r="U400" s="1"/>
      <c r="V400" s="1"/>
      <c r="W400" s="1"/>
      <c r="X400" s="1"/>
      <c r="Y400" s="25"/>
      <c r="Z400" s="1"/>
      <c r="AA400" s="1"/>
      <c r="AB400" s="1"/>
      <c r="AC400" s="1"/>
      <c r="AD400" s="1"/>
    </row>
    <row r="401" spans="1:30" x14ac:dyDescent="0.25">
      <c r="A401" s="1"/>
      <c r="B401" s="1"/>
      <c r="C401" s="32"/>
      <c r="D401" s="25"/>
      <c r="E401" s="25"/>
      <c r="F401" s="1"/>
      <c r="G401" s="1"/>
      <c r="H401" s="1"/>
      <c r="I401" s="1"/>
      <c r="J401" s="1"/>
      <c r="K401" s="28"/>
      <c r="L401" s="1"/>
      <c r="M401" s="1"/>
      <c r="N401" s="1"/>
      <c r="O401" s="1"/>
      <c r="P401" s="1"/>
      <c r="Q401" s="1"/>
      <c r="R401" s="1"/>
      <c r="S401" s="1"/>
      <c r="T401" s="1"/>
      <c r="U401" s="1"/>
      <c r="V401" s="1"/>
      <c r="W401" s="1"/>
      <c r="X401" s="1"/>
      <c r="Y401" s="25"/>
      <c r="Z401" s="1"/>
      <c r="AA401" s="1"/>
      <c r="AB401" s="1"/>
      <c r="AC401" s="1"/>
      <c r="AD401" s="1"/>
    </row>
    <row r="402" spans="1:30" x14ac:dyDescent="0.25">
      <c r="A402" s="1"/>
      <c r="B402" s="1"/>
      <c r="C402" s="32"/>
      <c r="D402" s="25"/>
      <c r="E402" s="25"/>
      <c r="F402" s="1"/>
      <c r="G402" s="1"/>
      <c r="H402" s="1"/>
      <c r="I402" s="1"/>
      <c r="J402" s="1"/>
      <c r="K402" s="28"/>
      <c r="L402" s="1"/>
      <c r="M402" s="1"/>
      <c r="N402" s="1"/>
      <c r="O402" s="1"/>
      <c r="P402" s="1"/>
      <c r="Q402" s="1"/>
      <c r="R402" s="1"/>
      <c r="S402" s="1"/>
      <c r="T402" s="1"/>
      <c r="U402" s="1"/>
      <c r="V402" s="1"/>
      <c r="W402" s="1"/>
      <c r="X402" s="1"/>
      <c r="Y402" s="25"/>
      <c r="Z402" s="1"/>
      <c r="AA402" s="1"/>
      <c r="AB402" s="1"/>
      <c r="AC402" s="1"/>
      <c r="AD402" s="1"/>
    </row>
    <row r="403" spans="1:30" x14ac:dyDescent="0.25">
      <c r="A403" s="1"/>
      <c r="B403" s="1"/>
      <c r="C403" s="32"/>
      <c r="D403" s="25"/>
      <c r="E403" s="25"/>
      <c r="F403" s="1"/>
      <c r="G403" s="1"/>
      <c r="H403" s="1"/>
      <c r="I403" s="1"/>
      <c r="J403" s="1"/>
      <c r="K403" s="28"/>
      <c r="L403" s="1"/>
      <c r="M403" s="1"/>
      <c r="N403" s="1"/>
      <c r="O403" s="1"/>
      <c r="P403" s="1"/>
      <c r="Q403" s="1"/>
      <c r="R403" s="1"/>
      <c r="S403" s="1"/>
      <c r="T403" s="1"/>
      <c r="U403" s="1"/>
      <c r="V403" s="1"/>
      <c r="W403" s="1"/>
      <c r="X403" s="1"/>
      <c r="Y403" s="25"/>
      <c r="Z403" s="1"/>
      <c r="AA403" s="1"/>
      <c r="AB403" s="1"/>
      <c r="AC403" s="1"/>
      <c r="AD403" s="1"/>
    </row>
    <row r="404" spans="1:30" x14ac:dyDescent="0.25">
      <c r="A404" s="1"/>
      <c r="B404" s="1"/>
      <c r="C404" s="32"/>
      <c r="D404" s="25"/>
      <c r="E404" s="25"/>
      <c r="F404" s="1"/>
      <c r="G404" s="1"/>
      <c r="H404" s="1"/>
      <c r="I404" s="1"/>
      <c r="J404" s="1"/>
      <c r="K404" s="28"/>
      <c r="L404" s="1"/>
      <c r="M404" s="1"/>
      <c r="N404" s="1"/>
      <c r="O404" s="1"/>
      <c r="P404" s="1"/>
      <c r="Q404" s="1"/>
      <c r="R404" s="1"/>
      <c r="S404" s="1"/>
      <c r="T404" s="1"/>
      <c r="U404" s="1"/>
      <c r="V404" s="1"/>
      <c r="W404" s="1"/>
      <c r="X404" s="1"/>
      <c r="Y404" s="25"/>
      <c r="Z404" s="1"/>
      <c r="AA404" s="1"/>
      <c r="AB404" s="1"/>
      <c r="AC404" s="1"/>
      <c r="AD404" s="1"/>
    </row>
    <row r="405" spans="1:30" x14ac:dyDescent="0.25">
      <c r="A405" s="1"/>
      <c r="B405" s="1"/>
      <c r="C405" s="32"/>
      <c r="D405" s="25"/>
      <c r="E405" s="1"/>
      <c r="F405" s="1"/>
      <c r="G405" s="1"/>
      <c r="H405" s="1"/>
      <c r="I405" s="1"/>
      <c r="J405" s="1"/>
      <c r="K405" s="28"/>
      <c r="L405" s="1"/>
      <c r="M405" s="1"/>
      <c r="N405" s="1"/>
      <c r="O405" s="1"/>
      <c r="P405" s="1"/>
      <c r="Q405" s="1"/>
      <c r="R405" s="1"/>
      <c r="S405" s="1"/>
      <c r="T405" s="1"/>
      <c r="U405" s="1"/>
      <c r="V405" s="1"/>
      <c r="W405" s="1"/>
      <c r="X405" s="1"/>
      <c r="Y405" s="25"/>
      <c r="Z405" s="1"/>
      <c r="AA405" s="1"/>
      <c r="AB405" s="1"/>
      <c r="AC405" s="1"/>
      <c r="AD405" s="1"/>
    </row>
    <row r="406" spans="1:30" x14ac:dyDescent="0.25">
      <c r="A406" s="1"/>
      <c r="B406" s="1"/>
      <c r="C406" s="32"/>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row>
    <row r="407" spans="1:30" x14ac:dyDescent="0.25">
      <c r="A407" s="1"/>
      <c r="B407" s="1"/>
      <c r="C407" s="32"/>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row>
    <row r="408" spans="1:30" x14ac:dyDescent="0.25">
      <c r="A408" s="1"/>
      <c r="B408" s="1"/>
      <c r="C408" s="32"/>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row>
    <row r="409" spans="1:30" x14ac:dyDescent="0.25">
      <c r="A409" s="1"/>
      <c r="B409" s="1"/>
      <c r="C409" s="32"/>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row>
    <row r="410" spans="1:30" x14ac:dyDescent="0.25">
      <c r="A410" s="1"/>
      <c r="B410" s="1"/>
      <c r="C410" s="32"/>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row>
    <row r="411" spans="1:30" x14ac:dyDescent="0.25">
      <c r="A411" s="1"/>
      <c r="B411" s="1"/>
      <c r="C411" s="32"/>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row>
    <row r="412" spans="1:30" x14ac:dyDescent="0.25">
      <c r="A412" s="1"/>
      <c r="B412" s="1"/>
      <c r="C412" s="32"/>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row>
    <row r="413" spans="1:30" x14ac:dyDescent="0.25">
      <c r="A413" s="1"/>
      <c r="B413" s="1"/>
      <c r="C413" s="32"/>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row>
    <row r="414" spans="1:30" x14ac:dyDescent="0.25">
      <c r="A414" s="1"/>
      <c r="B414" s="1"/>
      <c r="C414" s="32"/>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row>
    <row r="415" spans="1:30" x14ac:dyDescent="0.25">
      <c r="A415" s="1"/>
      <c r="B415" s="1"/>
      <c r="C415" s="32"/>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row>
    <row r="416" spans="1:30" x14ac:dyDescent="0.25">
      <c r="A416" s="1"/>
      <c r="B416" s="1"/>
      <c r="C416" s="32"/>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row>
    <row r="417" spans="1:30" x14ac:dyDescent="0.25">
      <c r="A417" s="1"/>
      <c r="B417" s="1"/>
      <c r="C417" s="32"/>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row>
    <row r="418" spans="1:30" x14ac:dyDescent="0.25">
      <c r="A418" s="1"/>
      <c r="B418" s="1"/>
      <c r="C418" s="32"/>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row>
    <row r="419" spans="1:30" x14ac:dyDescent="0.25">
      <c r="A419" s="1"/>
      <c r="B419" s="1"/>
      <c r="C419" s="32"/>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row>
    <row r="420" spans="1:30" x14ac:dyDescent="0.25">
      <c r="A420" s="1"/>
      <c r="B420" s="1"/>
      <c r="C420" s="32"/>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row>
    <row r="421" spans="1:30" x14ac:dyDescent="0.25">
      <c r="A421" s="1"/>
      <c r="B421" s="1"/>
      <c r="C421" s="32"/>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row>
    <row r="422" spans="1:30" x14ac:dyDescent="0.25">
      <c r="A422" s="1"/>
      <c r="B422" s="1"/>
      <c r="C422" s="32"/>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row>
    <row r="423" spans="1:30" x14ac:dyDescent="0.25">
      <c r="A423" s="1"/>
      <c r="B423" s="1"/>
      <c r="C423" s="32"/>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row>
    <row r="424" spans="1:30" x14ac:dyDescent="0.25">
      <c r="A424" s="1"/>
      <c r="B424" s="1"/>
      <c r="C424" s="32"/>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row>
    <row r="425" spans="1:30" x14ac:dyDescent="0.25">
      <c r="A425" s="1"/>
      <c r="B425" s="1"/>
      <c r="C425" s="32"/>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row>
    <row r="426" spans="1:30" x14ac:dyDescent="0.25">
      <c r="A426" s="1"/>
      <c r="B426" s="1"/>
      <c r="C426" s="32"/>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row>
    <row r="427" spans="1:30" x14ac:dyDescent="0.25">
      <c r="A427" s="1"/>
      <c r="B427" s="1"/>
      <c r="C427" s="32"/>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row>
    <row r="428" spans="1:30" x14ac:dyDescent="0.25">
      <c r="A428" s="1"/>
      <c r="B428" s="1"/>
      <c r="C428" s="32"/>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row>
    <row r="429" spans="1:30" x14ac:dyDescent="0.25">
      <c r="A429" s="1"/>
      <c r="B429" s="1"/>
      <c r="C429" s="32"/>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row>
    <row r="430" spans="1:30" x14ac:dyDescent="0.25">
      <c r="A430" s="1"/>
      <c r="B430" s="1"/>
      <c r="C430" s="32"/>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row>
    <row r="431" spans="1:30" x14ac:dyDescent="0.25">
      <c r="A431" s="1"/>
      <c r="B431" s="1"/>
      <c r="C431" s="32"/>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row>
    <row r="432" spans="1:30" x14ac:dyDescent="0.25">
      <c r="A432" s="1"/>
      <c r="B432" s="1"/>
      <c r="C432" s="32"/>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row>
    <row r="433" spans="1:30" x14ac:dyDescent="0.25">
      <c r="A433" s="1"/>
      <c r="B433" s="1"/>
      <c r="C433" s="32"/>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row>
    <row r="434" spans="1:30" x14ac:dyDescent="0.25">
      <c r="A434" s="1"/>
      <c r="B434" s="1"/>
      <c r="C434" s="32"/>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row>
    <row r="435" spans="1:30" x14ac:dyDescent="0.25">
      <c r="A435" s="1"/>
      <c r="B435" s="1"/>
      <c r="C435" s="32"/>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row>
    <row r="436" spans="1:30" x14ac:dyDescent="0.25">
      <c r="A436" s="1"/>
      <c r="B436" s="1"/>
      <c r="C436" s="32"/>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row>
    <row r="437" spans="1:30" x14ac:dyDescent="0.25">
      <c r="A437" s="1"/>
      <c r="B437" s="1"/>
      <c r="C437" s="32"/>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row>
    <row r="438" spans="1:30" x14ac:dyDescent="0.25">
      <c r="A438" s="1"/>
      <c r="B438" s="1"/>
      <c r="C438" s="32"/>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row>
    <row r="439" spans="1:30" x14ac:dyDescent="0.25">
      <c r="A439" s="1"/>
      <c r="B439" s="1"/>
      <c r="C439" s="32"/>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row>
    <row r="440" spans="1:30" x14ac:dyDescent="0.25">
      <c r="A440" s="1"/>
      <c r="B440" s="1"/>
      <c r="C440" s="32"/>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row>
    <row r="441" spans="1:30" x14ac:dyDescent="0.25">
      <c r="A441" s="1"/>
      <c r="B441" s="1"/>
      <c r="C441" s="32"/>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row>
    <row r="442" spans="1:30" x14ac:dyDescent="0.25">
      <c r="A442" s="1"/>
      <c r="B442" s="1"/>
      <c r="C442" s="32"/>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row>
    <row r="443" spans="1:30" x14ac:dyDescent="0.25">
      <c r="A443" s="1"/>
      <c r="B443" s="1"/>
      <c r="C443" s="32"/>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row>
    <row r="444" spans="1:30" x14ac:dyDescent="0.25">
      <c r="A444" s="1"/>
      <c r="B444" s="1"/>
      <c r="C444" s="32"/>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row>
    <row r="445" spans="1:30" x14ac:dyDescent="0.25">
      <c r="A445" s="1"/>
      <c r="B445" s="1"/>
      <c r="C445" s="32"/>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row>
    <row r="446" spans="1:30" x14ac:dyDescent="0.25">
      <c r="A446" s="1"/>
      <c r="B446" s="1"/>
      <c r="C446" s="32"/>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row>
    <row r="447" spans="1:30" x14ac:dyDescent="0.25">
      <c r="A447" s="1"/>
      <c r="B447" s="1"/>
      <c r="C447" s="32"/>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row>
    <row r="448" spans="1:30" x14ac:dyDescent="0.25">
      <c r="A448" s="1"/>
      <c r="B448" s="1"/>
      <c r="C448" s="32"/>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row>
    <row r="449" spans="1:30" x14ac:dyDescent="0.25">
      <c r="A449" s="1"/>
      <c r="B449" s="1"/>
      <c r="C449" s="32"/>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row>
    <row r="450" spans="1:30" x14ac:dyDescent="0.25">
      <c r="A450" s="1"/>
      <c r="B450" s="1"/>
      <c r="C450" s="32"/>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row>
    <row r="451" spans="1:30" x14ac:dyDescent="0.25">
      <c r="A451" s="98"/>
      <c r="B451" s="98"/>
      <c r="D451" s="98"/>
      <c r="E451" s="98"/>
      <c r="F451" s="98"/>
      <c r="G451" s="98"/>
      <c r="H451" s="98"/>
      <c r="I451" s="98"/>
      <c r="J451" s="98"/>
      <c r="K451" s="98"/>
      <c r="L451" s="98"/>
      <c r="M451" s="98"/>
      <c r="N451" s="98"/>
      <c r="O451" s="98"/>
      <c r="P451" s="98"/>
      <c r="Q451" s="98"/>
      <c r="R451" s="98"/>
      <c r="S451" s="98"/>
      <c r="T451" s="98"/>
      <c r="U451" s="98"/>
      <c r="V451" s="98"/>
      <c r="W451" s="98"/>
      <c r="X451" s="98"/>
      <c r="Y451" s="98"/>
      <c r="Z451" s="98"/>
      <c r="AA451" s="98"/>
      <c r="AB451" s="98"/>
      <c r="AC451" s="98"/>
      <c r="AD451" s="98"/>
    </row>
    <row r="452" spans="1:30" x14ac:dyDescent="0.25">
      <c r="A452" s="98"/>
      <c r="B452" s="98"/>
      <c r="D452" s="98"/>
      <c r="E452" s="98"/>
      <c r="F452" s="98"/>
      <c r="G452" s="98"/>
      <c r="H452" s="98"/>
      <c r="I452" s="98"/>
      <c r="J452" s="98"/>
      <c r="K452" s="98"/>
      <c r="L452" s="98"/>
      <c r="M452" s="98"/>
      <c r="N452" s="98"/>
      <c r="O452" s="98"/>
      <c r="P452" s="98"/>
      <c r="Q452" s="98"/>
      <c r="R452" s="98"/>
      <c r="S452" s="98"/>
      <c r="T452" s="98"/>
      <c r="U452" s="98"/>
      <c r="V452" s="98"/>
      <c r="W452" s="98"/>
      <c r="X452" s="98"/>
      <c r="Y452" s="98"/>
      <c r="Z452" s="98"/>
      <c r="AA452" s="98"/>
      <c r="AB452" s="98"/>
      <c r="AC452" s="98"/>
      <c r="AD452" s="98"/>
    </row>
    <row r="453" spans="1:30" x14ac:dyDescent="0.25">
      <c r="A453" s="98"/>
      <c r="B453" s="98"/>
      <c r="D453" s="98"/>
      <c r="E453" s="98"/>
      <c r="F453" s="98"/>
      <c r="G453" s="98"/>
      <c r="H453" s="98"/>
      <c r="I453" s="98"/>
      <c r="J453" s="98"/>
      <c r="K453" s="98"/>
      <c r="L453" s="98"/>
      <c r="M453" s="98"/>
      <c r="N453" s="98"/>
      <c r="O453" s="98"/>
      <c r="P453" s="98"/>
      <c r="Q453" s="98"/>
      <c r="R453" s="98"/>
      <c r="S453" s="98"/>
      <c r="T453" s="98"/>
      <c r="U453" s="98"/>
      <c r="V453" s="98"/>
      <c r="W453" s="98"/>
      <c r="X453" s="98"/>
      <c r="Y453" s="98"/>
      <c r="Z453" s="98"/>
      <c r="AA453" s="98"/>
      <c r="AB453" s="98"/>
      <c r="AC453" s="98"/>
      <c r="AD453" s="98"/>
    </row>
    <row r="454" spans="1:30" x14ac:dyDescent="0.25">
      <c r="A454" s="98"/>
      <c r="B454" s="98"/>
      <c r="D454" s="98"/>
      <c r="E454" s="98"/>
      <c r="F454" s="98"/>
      <c r="G454" s="98"/>
      <c r="H454" s="98"/>
      <c r="I454" s="98"/>
      <c r="J454" s="98"/>
      <c r="K454" s="98"/>
      <c r="L454" s="98"/>
      <c r="M454" s="98"/>
      <c r="N454" s="98"/>
      <c r="O454" s="98"/>
      <c r="P454" s="98"/>
      <c r="Q454" s="98"/>
      <c r="R454" s="98"/>
      <c r="S454" s="98"/>
      <c r="T454" s="98"/>
      <c r="U454" s="98"/>
      <c r="V454" s="98"/>
      <c r="W454" s="98"/>
      <c r="X454" s="98"/>
      <c r="Y454" s="98"/>
      <c r="Z454" s="98"/>
      <c r="AA454" s="98"/>
      <c r="AB454" s="98"/>
      <c r="AC454" s="98"/>
      <c r="AD454" s="98"/>
    </row>
    <row r="455" spans="1:30" x14ac:dyDescent="0.25">
      <c r="A455" s="98"/>
      <c r="B455" s="98"/>
      <c r="D455" s="98"/>
      <c r="E455" s="98"/>
      <c r="F455" s="98"/>
      <c r="G455" s="98"/>
      <c r="H455" s="98"/>
      <c r="I455" s="98"/>
      <c r="J455" s="98"/>
      <c r="K455" s="98"/>
      <c r="L455" s="98"/>
      <c r="M455" s="98"/>
      <c r="N455" s="98"/>
      <c r="O455" s="98"/>
      <c r="P455" s="98"/>
      <c r="Q455" s="98"/>
      <c r="R455" s="98"/>
      <c r="S455" s="98"/>
      <c r="T455" s="98"/>
      <c r="U455" s="98"/>
      <c r="V455" s="98"/>
      <c r="W455" s="98"/>
      <c r="X455" s="98"/>
      <c r="Y455" s="98"/>
      <c r="Z455" s="98"/>
      <c r="AA455" s="98"/>
      <c r="AB455" s="98"/>
      <c r="AC455" s="98"/>
      <c r="AD455" s="98"/>
    </row>
    <row r="456" spans="1:30" x14ac:dyDescent="0.25">
      <c r="A456" s="98"/>
      <c r="B456" s="98"/>
      <c r="D456" s="98"/>
      <c r="E456" s="98"/>
      <c r="F456" s="98"/>
      <c r="G456" s="98"/>
      <c r="H456" s="98"/>
      <c r="I456" s="98"/>
      <c r="J456" s="98"/>
      <c r="K456" s="98"/>
      <c r="L456" s="98"/>
      <c r="M456" s="98"/>
      <c r="N456" s="98"/>
      <c r="O456" s="98"/>
      <c r="P456" s="98"/>
      <c r="Q456" s="98"/>
      <c r="R456" s="98"/>
      <c r="S456" s="98"/>
      <c r="T456" s="98"/>
      <c r="U456" s="98"/>
      <c r="V456" s="98"/>
      <c r="W456" s="98"/>
      <c r="X456" s="98"/>
      <c r="Y456" s="98"/>
      <c r="Z456" s="98"/>
      <c r="AA456" s="98"/>
      <c r="AB456" s="98"/>
      <c r="AC456" s="98"/>
      <c r="AD456" s="98"/>
    </row>
    <row r="457" spans="1:30" x14ac:dyDescent="0.25">
      <c r="A457" s="98"/>
      <c r="B457" s="98"/>
      <c r="D457" s="98"/>
      <c r="E457" s="98"/>
      <c r="F457" s="98"/>
      <c r="G457" s="98"/>
      <c r="H457" s="98"/>
      <c r="I457" s="98"/>
      <c r="J457" s="98"/>
      <c r="K457" s="98"/>
      <c r="L457" s="98"/>
      <c r="M457" s="98"/>
      <c r="N457" s="98"/>
      <c r="O457" s="98"/>
      <c r="P457" s="98"/>
      <c r="Q457" s="98"/>
      <c r="R457" s="98"/>
      <c r="S457" s="98"/>
      <c r="T457" s="98"/>
      <c r="U457" s="98"/>
      <c r="V457" s="98"/>
      <c r="W457" s="98"/>
      <c r="X457" s="98"/>
      <c r="Y457" s="98"/>
      <c r="Z457" s="98"/>
      <c r="AA457" s="98"/>
      <c r="AB457" s="98"/>
      <c r="AC457" s="98"/>
      <c r="AD457" s="98"/>
    </row>
    <row r="458" spans="1:30" x14ac:dyDescent="0.25">
      <c r="A458" s="98"/>
      <c r="B458" s="98"/>
      <c r="D458" s="98"/>
      <c r="E458" s="98"/>
      <c r="F458" s="98"/>
      <c r="G458" s="98"/>
      <c r="H458" s="98"/>
      <c r="I458" s="98"/>
      <c r="J458" s="98"/>
      <c r="K458" s="98"/>
      <c r="L458" s="98"/>
      <c r="M458" s="98"/>
      <c r="N458" s="98"/>
      <c r="O458" s="98"/>
      <c r="P458" s="98"/>
      <c r="Q458" s="98"/>
      <c r="R458" s="98"/>
      <c r="S458" s="98"/>
      <c r="T458" s="98"/>
      <c r="U458" s="98"/>
      <c r="V458" s="98"/>
      <c r="W458" s="98"/>
      <c r="X458" s="98"/>
      <c r="Y458" s="98"/>
      <c r="Z458" s="98"/>
      <c r="AA458" s="98"/>
      <c r="AB458" s="98"/>
      <c r="AC458" s="98"/>
      <c r="AD458" s="98"/>
    </row>
    <row r="459" spans="1:30" x14ac:dyDescent="0.25">
      <c r="A459" s="98"/>
      <c r="B459" s="98"/>
      <c r="D459" s="98"/>
      <c r="E459" s="98"/>
      <c r="F459" s="98"/>
      <c r="G459" s="98"/>
      <c r="H459" s="98"/>
      <c r="I459" s="98"/>
      <c r="J459" s="98"/>
      <c r="K459" s="98"/>
      <c r="L459" s="98"/>
      <c r="M459" s="98"/>
      <c r="N459" s="98"/>
      <c r="O459" s="98"/>
      <c r="P459" s="98"/>
      <c r="Q459" s="98"/>
      <c r="R459" s="98"/>
      <c r="S459" s="98"/>
      <c r="T459" s="98"/>
      <c r="U459" s="98"/>
      <c r="V459" s="98"/>
      <c r="W459" s="98"/>
      <c r="X459" s="98"/>
      <c r="Y459" s="98"/>
      <c r="Z459" s="98"/>
      <c r="AA459" s="98"/>
      <c r="AB459" s="98"/>
      <c r="AC459" s="98"/>
      <c r="AD459" s="98"/>
    </row>
    <row r="460" spans="1:30" x14ac:dyDescent="0.25">
      <c r="A460" s="98"/>
      <c r="B460" s="98"/>
      <c r="D460" s="98"/>
      <c r="E460" s="98"/>
      <c r="F460" s="98"/>
      <c r="G460" s="98"/>
      <c r="H460" s="98"/>
      <c r="I460" s="98"/>
      <c r="J460" s="98"/>
      <c r="K460" s="98"/>
      <c r="L460" s="98"/>
      <c r="M460" s="98"/>
      <c r="N460" s="98"/>
      <c r="O460" s="98"/>
      <c r="P460" s="98"/>
      <c r="Q460" s="98"/>
      <c r="R460" s="98"/>
      <c r="S460" s="98"/>
      <c r="T460" s="98"/>
      <c r="U460" s="98"/>
      <c r="V460" s="98"/>
      <c r="W460" s="98"/>
      <c r="X460" s="98"/>
      <c r="Y460" s="98"/>
      <c r="Z460" s="98"/>
      <c r="AA460" s="98"/>
      <c r="AB460" s="98"/>
      <c r="AC460" s="98"/>
      <c r="AD460" s="98"/>
    </row>
    <row r="461" spans="1:30" x14ac:dyDescent="0.25">
      <c r="A461" s="98"/>
      <c r="B461" s="98"/>
      <c r="D461" s="98"/>
      <c r="E461" s="98"/>
      <c r="F461" s="98"/>
      <c r="G461" s="98"/>
      <c r="H461" s="98"/>
      <c r="I461" s="98"/>
      <c r="J461" s="98"/>
      <c r="K461" s="98"/>
      <c r="L461" s="98"/>
      <c r="M461" s="98"/>
      <c r="N461" s="98"/>
      <c r="O461" s="98"/>
      <c r="P461" s="98"/>
      <c r="Q461" s="98"/>
      <c r="R461" s="98"/>
      <c r="S461" s="98"/>
      <c r="T461" s="98"/>
      <c r="U461" s="98"/>
      <c r="V461" s="98"/>
      <c r="W461" s="98"/>
      <c r="X461" s="98"/>
      <c r="Y461" s="98"/>
      <c r="Z461" s="98"/>
      <c r="AA461" s="98"/>
      <c r="AB461" s="98"/>
      <c r="AC461" s="98"/>
      <c r="AD461" s="98"/>
    </row>
    <row r="462" spans="1:30" x14ac:dyDescent="0.25">
      <c r="A462" s="98"/>
      <c r="B462" s="98"/>
      <c r="D462" s="98"/>
      <c r="E462" s="98"/>
      <c r="F462" s="98"/>
      <c r="G462" s="98"/>
      <c r="H462" s="98"/>
      <c r="I462" s="98"/>
      <c r="J462" s="98"/>
      <c r="K462" s="98"/>
      <c r="L462" s="98"/>
      <c r="M462" s="98"/>
      <c r="N462" s="98"/>
      <c r="O462" s="98"/>
      <c r="P462" s="98"/>
      <c r="Q462" s="98"/>
      <c r="R462" s="98"/>
      <c r="S462" s="98"/>
      <c r="T462" s="98"/>
      <c r="U462" s="98"/>
      <c r="V462" s="98"/>
      <c r="W462" s="98"/>
      <c r="X462" s="98"/>
      <c r="Y462" s="98"/>
      <c r="Z462" s="98"/>
      <c r="AA462" s="98"/>
      <c r="AB462" s="98"/>
      <c r="AC462" s="98"/>
      <c r="AD462" s="98"/>
    </row>
    <row r="463" spans="1:30" x14ac:dyDescent="0.25">
      <c r="A463" s="98"/>
      <c r="B463" s="98"/>
      <c r="D463" s="98"/>
      <c r="E463" s="98"/>
      <c r="F463" s="98"/>
      <c r="G463" s="98"/>
      <c r="H463" s="98"/>
      <c r="I463" s="98"/>
      <c r="J463" s="98"/>
      <c r="K463" s="98"/>
      <c r="L463" s="98"/>
      <c r="M463" s="98"/>
      <c r="N463" s="98"/>
      <c r="O463" s="98"/>
      <c r="P463" s="98"/>
      <c r="Q463" s="98"/>
      <c r="R463" s="98"/>
      <c r="S463" s="98"/>
      <c r="T463" s="98"/>
      <c r="U463" s="98"/>
      <c r="V463" s="98"/>
      <c r="W463" s="98"/>
      <c r="X463" s="98"/>
      <c r="Y463" s="98"/>
      <c r="Z463" s="98"/>
      <c r="AA463" s="98"/>
      <c r="AB463" s="98"/>
      <c r="AC463" s="98"/>
      <c r="AD463" s="98"/>
    </row>
    <row r="464" spans="1:30" x14ac:dyDescent="0.25">
      <c r="A464" s="98"/>
      <c r="B464" s="98"/>
      <c r="D464" s="98"/>
      <c r="E464" s="98"/>
      <c r="F464" s="98"/>
      <c r="G464" s="98"/>
      <c r="H464" s="98"/>
      <c r="I464" s="98"/>
      <c r="J464" s="98"/>
      <c r="K464" s="98"/>
      <c r="L464" s="98"/>
      <c r="M464" s="98"/>
      <c r="N464" s="98"/>
      <c r="O464" s="98"/>
      <c r="P464" s="98"/>
      <c r="Q464" s="98"/>
      <c r="R464" s="98"/>
      <c r="S464" s="98"/>
      <c r="T464" s="98"/>
      <c r="U464" s="98"/>
      <c r="V464" s="98"/>
      <c r="W464" s="98"/>
      <c r="X464" s="98"/>
      <c r="Y464" s="98"/>
      <c r="Z464" s="98"/>
      <c r="AA464" s="98"/>
      <c r="AB464" s="98"/>
      <c r="AC464" s="98"/>
      <c r="AD464" s="98"/>
    </row>
    <row r="465" spans="1:30" x14ac:dyDescent="0.25">
      <c r="A465" s="98"/>
      <c r="B465" s="98"/>
      <c r="D465" s="98"/>
      <c r="E465" s="98"/>
      <c r="F465" s="98"/>
      <c r="G465" s="98"/>
      <c r="H465" s="98"/>
      <c r="I465" s="98"/>
      <c r="J465" s="98"/>
      <c r="K465" s="98"/>
      <c r="L465" s="98"/>
      <c r="M465" s="98"/>
      <c r="N465" s="98"/>
      <c r="O465" s="98"/>
      <c r="P465" s="98"/>
      <c r="Q465" s="98"/>
      <c r="R465" s="98"/>
      <c r="S465" s="98"/>
      <c r="T465" s="98"/>
      <c r="U465" s="98"/>
      <c r="V465" s="98"/>
      <c r="W465" s="98"/>
      <c r="X465" s="98"/>
      <c r="Y465" s="98"/>
      <c r="Z465" s="98"/>
      <c r="AA465" s="98"/>
      <c r="AB465" s="98"/>
      <c r="AC465" s="98"/>
      <c r="AD465" s="98"/>
    </row>
    <row r="466" spans="1:30" x14ac:dyDescent="0.25">
      <c r="A466" s="98"/>
      <c r="B466" s="98"/>
      <c r="D466" s="98"/>
      <c r="E466" s="98"/>
      <c r="F466" s="98"/>
      <c r="G466" s="98"/>
      <c r="H466" s="98"/>
      <c r="I466" s="98"/>
      <c r="J466" s="98"/>
      <c r="K466" s="98"/>
      <c r="L466" s="98"/>
      <c r="M466" s="98"/>
      <c r="N466" s="98"/>
      <c r="O466" s="98"/>
      <c r="P466" s="98"/>
      <c r="Q466" s="98"/>
      <c r="R466" s="98"/>
      <c r="S466" s="98"/>
      <c r="T466" s="98"/>
      <c r="U466" s="98"/>
      <c r="V466" s="98"/>
      <c r="W466" s="98"/>
      <c r="X466" s="98"/>
      <c r="Y466" s="98"/>
      <c r="Z466" s="98"/>
      <c r="AA466" s="98"/>
      <c r="AB466" s="98"/>
      <c r="AC466" s="98"/>
      <c r="AD466" s="98"/>
    </row>
    <row r="467" spans="1:30" x14ac:dyDescent="0.25">
      <c r="A467" s="98"/>
      <c r="B467" s="98"/>
      <c r="D467" s="98"/>
      <c r="E467" s="98"/>
      <c r="F467" s="98"/>
      <c r="G467" s="98"/>
      <c r="H467" s="98"/>
      <c r="I467" s="98"/>
      <c r="J467" s="98"/>
      <c r="K467" s="98"/>
      <c r="L467" s="98"/>
      <c r="M467" s="98"/>
      <c r="N467" s="98"/>
      <c r="O467" s="98"/>
      <c r="P467" s="98"/>
      <c r="Q467" s="98"/>
      <c r="R467" s="98"/>
      <c r="S467" s="98"/>
      <c r="T467" s="98"/>
      <c r="U467" s="98"/>
      <c r="V467" s="98"/>
      <c r="W467" s="98"/>
      <c r="X467" s="98"/>
      <c r="Y467" s="98"/>
      <c r="Z467" s="98"/>
      <c r="AA467" s="98"/>
      <c r="AB467" s="98"/>
      <c r="AC467" s="98"/>
      <c r="AD467" s="98"/>
    </row>
    <row r="468" spans="1:30" x14ac:dyDescent="0.25">
      <c r="A468" s="98"/>
      <c r="B468" s="98"/>
      <c r="D468" s="98"/>
      <c r="E468" s="98"/>
      <c r="F468" s="98"/>
      <c r="G468" s="98"/>
      <c r="H468" s="98"/>
      <c r="I468" s="98"/>
      <c r="J468" s="98"/>
      <c r="K468" s="98"/>
      <c r="L468" s="98"/>
      <c r="M468" s="98"/>
      <c r="N468" s="98"/>
      <c r="O468" s="98"/>
      <c r="P468" s="98"/>
      <c r="Q468" s="98"/>
      <c r="R468" s="98"/>
      <c r="S468" s="98"/>
      <c r="T468" s="98"/>
      <c r="U468" s="98"/>
      <c r="V468" s="98"/>
      <c r="W468" s="98"/>
      <c r="X468" s="98"/>
      <c r="Y468" s="98"/>
      <c r="Z468" s="98"/>
      <c r="AA468" s="98"/>
      <c r="AB468" s="98"/>
      <c r="AC468" s="98"/>
      <c r="AD468" s="98"/>
    </row>
    <row r="469" spans="1:30" x14ac:dyDescent="0.25">
      <c r="A469" s="98"/>
      <c r="B469" s="98"/>
      <c r="D469" s="98"/>
      <c r="E469" s="98"/>
      <c r="F469" s="98"/>
      <c r="G469" s="98"/>
      <c r="H469" s="98"/>
      <c r="I469" s="98"/>
      <c r="J469" s="98"/>
      <c r="K469" s="98"/>
      <c r="L469" s="98"/>
      <c r="M469" s="98"/>
      <c r="N469" s="98"/>
      <c r="O469" s="98"/>
      <c r="P469" s="98"/>
      <c r="Q469" s="98"/>
      <c r="R469" s="98"/>
      <c r="S469" s="98"/>
      <c r="T469" s="98"/>
      <c r="U469" s="98"/>
      <c r="V469" s="98"/>
      <c r="W469" s="98"/>
      <c r="X469" s="98"/>
      <c r="Y469" s="98"/>
      <c r="Z469" s="98"/>
      <c r="AA469" s="98"/>
      <c r="AB469" s="98"/>
      <c r="AC469" s="98"/>
      <c r="AD469" s="98"/>
    </row>
    <row r="470" spans="1:30" x14ac:dyDescent="0.25">
      <c r="A470" s="98"/>
      <c r="B470" s="98"/>
      <c r="D470" s="98"/>
      <c r="E470" s="98"/>
      <c r="F470" s="98"/>
      <c r="G470" s="98"/>
      <c r="H470" s="98"/>
      <c r="I470" s="98"/>
      <c r="J470" s="98"/>
      <c r="K470" s="98"/>
      <c r="L470" s="98"/>
      <c r="M470" s="98"/>
      <c r="N470" s="98"/>
      <c r="O470" s="98"/>
      <c r="P470" s="98"/>
      <c r="Q470" s="98"/>
      <c r="R470" s="98"/>
      <c r="S470" s="98"/>
      <c r="T470" s="98"/>
      <c r="U470" s="98"/>
      <c r="V470" s="98"/>
      <c r="W470" s="98"/>
      <c r="X470" s="98"/>
      <c r="Y470" s="98"/>
      <c r="Z470" s="98"/>
      <c r="AA470" s="98"/>
      <c r="AB470" s="98"/>
      <c r="AC470" s="98"/>
      <c r="AD470" s="98"/>
    </row>
    <row r="471" spans="1:30" x14ac:dyDescent="0.25">
      <c r="A471" s="98"/>
      <c r="B471" s="98"/>
      <c r="D471" s="98"/>
      <c r="E471" s="98"/>
      <c r="F471" s="98"/>
      <c r="G471" s="98"/>
      <c r="H471" s="98"/>
      <c r="I471" s="98"/>
      <c r="J471" s="98"/>
      <c r="K471" s="98"/>
      <c r="L471" s="98"/>
      <c r="M471" s="98"/>
      <c r="N471" s="98"/>
      <c r="O471" s="98"/>
      <c r="P471" s="98"/>
      <c r="Q471" s="98"/>
      <c r="R471" s="98"/>
      <c r="S471" s="98"/>
      <c r="T471" s="98"/>
      <c r="U471" s="98"/>
      <c r="V471" s="98"/>
      <c r="W471" s="98"/>
      <c r="X471" s="98"/>
      <c r="Y471" s="98"/>
      <c r="Z471" s="98"/>
      <c r="AA471" s="98"/>
      <c r="AB471" s="98"/>
      <c r="AC471" s="98"/>
      <c r="AD471" s="98"/>
    </row>
    <row r="472" spans="1:30" x14ac:dyDescent="0.25">
      <c r="A472" s="98"/>
      <c r="B472" s="98"/>
      <c r="D472" s="98"/>
      <c r="E472" s="98"/>
      <c r="F472" s="98"/>
      <c r="G472" s="98"/>
      <c r="H472" s="98"/>
      <c r="I472" s="98"/>
      <c r="J472" s="98"/>
      <c r="K472" s="98"/>
      <c r="L472" s="98"/>
      <c r="M472" s="98"/>
      <c r="N472" s="98"/>
      <c r="O472" s="98"/>
      <c r="P472" s="98"/>
      <c r="Q472" s="98"/>
      <c r="R472" s="98"/>
      <c r="S472" s="98"/>
      <c r="T472" s="98"/>
      <c r="U472" s="98"/>
      <c r="V472" s="98"/>
      <c r="W472" s="98"/>
      <c r="X472" s="98"/>
      <c r="Y472" s="98"/>
      <c r="Z472" s="98"/>
      <c r="AA472" s="98"/>
      <c r="AB472" s="98"/>
      <c r="AC472" s="98"/>
      <c r="AD472" s="98"/>
    </row>
    <row r="473" spans="1:30" x14ac:dyDescent="0.25">
      <c r="A473" s="98"/>
      <c r="B473" s="98"/>
      <c r="D473" s="98"/>
      <c r="E473" s="98"/>
      <c r="F473" s="98"/>
      <c r="G473" s="98"/>
      <c r="H473" s="98"/>
      <c r="I473" s="98"/>
      <c r="J473" s="98"/>
      <c r="K473" s="98"/>
      <c r="L473" s="98"/>
      <c r="M473" s="98"/>
      <c r="N473" s="98"/>
      <c r="O473" s="98"/>
      <c r="P473" s="98"/>
      <c r="Q473" s="98"/>
      <c r="R473" s="98"/>
      <c r="S473" s="98"/>
      <c r="T473" s="98"/>
      <c r="U473" s="98"/>
      <c r="V473" s="98"/>
      <c r="W473" s="98"/>
      <c r="X473" s="98"/>
      <c r="Y473" s="98"/>
      <c r="Z473" s="98"/>
      <c r="AA473" s="98"/>
      <c r="AB473" s="98"/>
      <c r="AC473" s="98"/>
      <c r="AD473" s="98"/>
    </row>
    <row r="474" spans="1:30" x14ac:dyDescent="0.25">
      <c r="A474" s="98"/>
      <c r="B474" s="98"/>
      <c r="D474" s="98"/>
      <c r="E474" s="98"/>
      <c r="F474" s="98"/>
      <c r="G474" s="98"/>
      <c r="H474" s="98"/>
      <c r="I474" s="98"/>
      <c r="J474" s="98"/>
      <c r="K474" s="98"/>
      <c r="L474" s="98"/>
      <c r="M474" s="98"/>
      <c r="N474" s="98"/>
      <c r="O474" s="98"/>
      <c r="P474" s="98"/>
      <c r="Q474" s="98"/>
      <c r="R474" s="98"/>
      <c r="S474" s="98"/>
      <c r="T474" s="98"/>
      <c r="U474" s="98"/>
      <c r="V474" s="98"/>
      <c r="W474" s="98"/>
      <c r="X474" s="98"/>
      <c r="Y474" s="98"/>
      <c r="Z474" s="98"/>
      <c r="AA474" s="98"/>
      <c r="AB474" s="98"/>
      <c r="AC474" s="98"/>
      <c r="AD474" s="98"/>
    </row>
    <row r="475" spans="1:30" x14ac:dyDescent="0.25">
      <c r="A475" s="98"/>
      <c r="B475" s="98"/>
      <c r="D475" s="98"/>
      <c r="E475" s="98"/>
      <c r="F475" s="98"/>
      <c r="G475" s="98"/>
      <c r="H475" s="98"/>
      <c r="I475" s="98"/>
      <c r="J475" s="98"/>
      <c r="K475" s="98"/>
      <c r="L475" s="98"/>
      <c r="M475" s="98"/>
      <c r="N475" s="98"/>
      <c r="O475" s="98"/>
      <c r="P475" s="98"/>
      <c r="Q475" s="98"/>
      <c r="R475" s="98"/>
      <c r="S475" s="98"/>
      <c r="T475" s="98"/>
      <c r="U475" s="98"/>
      <c r="V475" s="98"/>
      <c r="W475" s="98"/>
      <c r="X475" s="98"/>
      <c r="Y475" s="98"/>
      <c r="Z475" s="98"/>
      <c r="AA475" s="98"/>
      <c r="AB475" s="98"/>
      <c r="AC475" s="98"/>
      <c r="AD475" s="98"/>
    </row>
    <row r="476" spans="1:30" x14ac:dyDescent="0.25">
      <c r="A476" s="98"/>
      <c r="B476" s="98"/>
      <c r="D476" s="98"/>
      <c r="E476" s="98"/>
      <c r="F476" s="98"/>
      <c r="G476" s="98"/>
      <c r="H476" s="98"/>
      <c r="I476" s="98"/>
      <c r="J476" s="98"/>
      <c r="K476" s="98"/>
      <c r="L476" s="98"/>
      <c r="M476" s="98"/>
      <c r="N476" s="98"/>
      <c r="O476" s="98"/>
      <c r="P476" s="98"/>
      <c r="Q476" s="98"/>
      <c r="R476" s="98"/>
      <c r="S476" s="98"/>
      <c r="T476" s="98"/>
      <c r="U476" s="98"/>
      <c r="V476" s="98"/>
      <c r="W476" s="98"/>
      <c r="X476" s="98"/>
      <c r="Y476" s="98"/>
      <c r="Z476" s="98"/>
      <c r="AA476" s="98"/>
      <c r="AB476" s="98"/>
      <c r="AC476" s="98"/>
      <c r="AD476" s="98"/>
    </row>
    <row r="477" spans="1:30" x14ac:dyDescent="0.25">
      <c r="A477" s="98"/>
      <c r="B477" s="98"/>
      <c r="D477" s="98"/>
      <c r="E477" s="98"/>
      <c r="F477" s="98"/>
      <c r="G477" s="98"/>
      <c r="H477" s="98"/>
      <c r="I477" s="98"/>
      <c r="J477" s="98"/>
      <c r="K477" s="98"/>
      <c r="L477" s="98"/>
      <c r="M477" s="98"/>
      <c r="N477" s="98"/>
      <c r="O477" s="98"/>
      <c r="P477" s="98"/>
      <c r="Q477" s="98"/>
      <c r="R477" s="98"/>
      <c r="S477" s="98"/>
      <c r="T477" s="98"/>
      <c r="U477" s="98"/>
      <c r="V477" s="98"/>
      <c r="W477" s="98"/>
      <c r="X477" s="98"/>
      <c r="Y477" s="98"/>
      <c r="Z477" s="98"/>
      <c r="AA477" s="98"/>
      <c r="AB477" s="98"/>
      <c r="AC477" s="98"/>
      <c r="AD477" s="98"/>
    </row>
    <row r="478" spans="1:30" x14ac:dyDescent="0.25">
      <c r="A478" s="98"/>
      <c r="B478" s="98"/>
      <c r="D478" s="98"/>
      <c r="E478" s="98"/>
      <c r="F478" s="98"/>
      <c r="G478" s="98"/>
      <c r="H478" s="98"/>
      <c r="I478" s="98"/>
      <c r="J478" s="98"/>
      <c r="K478" s="98"/>
      <c r="L478" s="98"/>
      <c r="M478" s="98"/>
      <c r="N478" s="98"/>
      <c r="O478" s="98"/>
      <c r="P478" s="98"/>
      <c r="Q478" s="98"/>
      <c r="R478" s="98"/>
      <c r="S478" s="98"/>
      <c r="T478" s="98"/>
      <c r="U478" s="98"/>
      <c r="V478" s="98"/>
      <c r="W478" s="98"/>
      <c r="X478" s="98"/>
      <c r="Y478" s="98"/>
      <c r="Z478" s="98"/>
      <c r="AA478" s="98"/>
      <c r="AB478" s="98"/>
      <c r="AC478" s="98"/>
      <c r="AD478" s="98"/>
    </row>
    <row r="479" spans="1:30" x14ac:dyDescent="0.25">
      <c r="A479" s="98"/>
      <c r="B479" s="98"/>
      <c r="D479" s="98"/>
      <c r="E479" s="98"/>
      <c r="F479" s="98"/>
      <c r="G479" s="98"/>
      <c r="H479" s="98"/>
      <c r="I479" s="98"/>
      <c r="J479" s="98"/>
      <c r="K479" s="98"/>
      <c r="L479" s="98"/>
      <c r="M479" s="98"/>
      <c r="N479" s="98"/>
      <c r="O479" s="98"/>
      <c r="P479" s="98"/>
      <c r="Q479" s="98"/>
      <c r="R479" s="98"/>
      <c r="S479" s="98"/>
      <c r="T479" s="98"/>
      <c r="U479" s="98"/>
      <c r="V479" s="98"/>
      <c r="W479" s="98"/>
      <c r="X479" s="98"/>
      <c r="Y479" s="98"/>
      <c r="Z479" s="98"/>
      <c r="AA479" s="98"/>
      <c r="AB479" s="98"/>
      <c r="AC479" s="98"/>
      <c r="AD479" s="98"/>
    </row>
    <row r="480" spans="1:30" x14ac:dyDescent="0.25">
      <c r="A480" s="98"/>
      <c r="B480" s="98"/>
      <c r="D480" s="98"/>
      <c r="E480" s="98"/>
      <c r="F480" s="98"/>
      <c r="G480" s="98"/>
      <c r="H480" s="98"/>
      <c r="I480" s="98"/>
      <c r="J480" s="98"/>
      <c r="K480" s="98"/>
      <c r="L480" s="98"/>
      <c r="M480" s="98"/>
      <c r="N480" s="98"/>
      <c r="O480" s="98"/>
      <c r="P480" s="98"/>
      <c r="Q480" s="98"/>
      <c r="R480" s="98"/>
      <c r="S480" s="98"/>
      <c r="T480" s="98"/>
      <c r="U480" s="98"/>
      <c r="V480" s="98"/>
      <c r="W480" s="98"/>
      <c r="X480" s="98"/>
      <c r="Y480" s="98"/>
      <c r="Z480" s="98"/>
      <c r="AA480" s="98"/>
      <c r="AB480" s="98"/>
      <c r="AC480" s="98"/>
      <c r="AD480" s="98"/>
    </row>
    <row r="481" spans="1:30" x14ac:dyDescent="0.25">
      <c r="A481" s="98"/>
      <c r="B481" s="98"/>
      <c r="D481" s="98"/>
      <c r="E481" s="98"/>
      <c r="F481" s="98"/>
      <c r="G481" s="98"/>
      <c r="H481" s="98"/>
      <c r="I481" s="98"/>
      <c r="J481" s="98"/>
      <c r="K481" s="98"/>
      <c r="L481" s="98"/>
      <c r="M481" s="98"/>
      <c r="N481" s="98"/>
      <c r="O481" s="98"/>
      <c r="P481" s="98"/>
      <c r="Q481" s="98"/>
      <c r="R481" s="98"/>
      <c r="S481" s="98"/>
      <c r="T481" s="98"/>
      <c r="U481" s="98"/>
      <c r="V481" s="98"/>
      <c r="W481" s="98"/>
      <c r="X481" s="98"/>
      <c r="Y481" s="98"/>
      <c r="Z481" s="98"/>
      <c r="AA481" s="98"/>
      <c r="AB481" s="98"/>
      <c r="AC481" s="98"/>
      <c r="AD481" s="98"/>
    </row>
    <row r="482" spans="1:30" x14ac:dyDescent="0.25">
      <c r="A482" s="98"/>
      <c r="B482" s="98"/>
      <c r="D482" s="98"/>
      <c r="E482" s="98"/>
      <c r="F482" s="98"/>
      <c r="G482" s="98"/>
      <c r="H482" s="98"/>
      <c r="I482" s="98"/>
      <c r="J482" s="98"/>
      <c r="K482" s="98"/>
      <c r="L482" s="98"/>
      <c r="M482" s="98"/>
      <c r="N482" s="98"/>
      <c r="O482" s="98"/>
      <c r="P482" s="98"/>
      <c r="Q482" s="98"/>
      <c r="R482" s="98"/>
      <c r="S482" s="98"/>
      <c r="T482" s="98"/>
      <c r="U482" s="98"/>
      <c r="V482" s="98"/>
      <c r="W482" s="98"/>
      <c r="X482" s="98"/>
      <c r="Y482" s="98"/>
      <c r="Z482" s="98"/>
      <c r="AA482" s="98"/>
      <c r="AB482" s="98"/>
      <c r="AC482" s="98"/>
      <c r="AD482" s="98"/>
    </row>
    <row r="483" spans="1:30" x14ac:dyDescent="0.25">
      <c r="A483" s="98"/>
      <c r="B483" s="98"/>
      <c r="D483" s="98"/>
      <c r="E483" s="98"/>
      <c r="F483" s="98"/>
      <c r="G483" s="98"/>
      <c r="H483" s="98"/>
      <c r="I483" s="98"/>
      <c r="J483" s="98"/>
      <c r="K483" s="98"/>
      <c r="L483" s="98"/>
      <c r="M483" s="98"/>
      <c r="N483" s="98"/>
      <c r="O483" s="98"/>
      <c r="P483" s="98"/>
      <c r="Q483" s="98"/>
      <c r="R483" s="98"/>
      <c r="S483" s="98"/>
      <c r="T483" s="98"/>
      <c r="U483" s="98"/>
      <c r="V483" s="98"/>
      <c r="W483" s="98"/>
      <c r="X483" s="98"/>
      <c r="Y483" s="98"/>
      <c r="Z483" s="98"/>
      <c r="AA483" s="98"/>
      <c r="AB483" s="98"/>
      <c r="AC483" s="98"/>
      <c r="AD483" s="98"/>
    </row>
    <row r="484" spans="1:30" x14ac:dyDescent="0.25">
      <c r="A484" s="98"/>
      <c r="B484" s="98"/>
      <c r="D484" s="98"/>
      <c r="E484" s="98"/>
      <c r="F484" s="98"/>
      <c r="G484" s="98"/>
      <c r="H484" s="98"/>
      <c r="I484" s="98"/>
      <c r="J484" s="98"/>
      <c r="K484" s="98"/>
      <c r="L484" s="98"/>
      <c r="M484" s="98"/>
      <c r="N484" s="98"/>
      <c r="O484" s="98"/>
      <c r="P484" s="98"/>
      <c r="Q484" s="98"/>
      <c r="R484" s="98"/>
      <c r="S484" s="98"/>
      <c r="T484" s="98"/>
      <c r="U484" s="98"/>
      <c r="V484" s="98"/>
      <c r="W484" s="98"/>
      <c r="X484" s="98"/>
      <c r="Y484" s="98"/>
      <c r="Z484" s="98"/>
      <c r="AA484" s="98"/>
      <c r="AB484" s="98"/>
      <c r="AC484" s="98"/>
      <c r="AD484" s="98"/>
    </row>
    <row r="485" spans="1:30" x14ac:dyDescent="0.25">
      <c r="A485" s="98"/>
      <c r="B485" s="98"/>
      <c r="D485" s="98"/>
      <c r="E485" s="98"/>
      <c r="F485" s="98"/>
      <c r="G485" s="98"/>
      <c r="H485" s="98"/>
      <c r="I485" s="98"/>
      <c r="J485" s="98"/>
      <c r="K485" s="98"/>
      <c r="L485" s="98"/>
      <c r="M485" s="98"/>
      <c r="N485" s="98"/>
      <c r="O485" s="98"/>
      <c r="P485" s="98"/>
      <c r="Q485" s="98"/>
      <c r="R485" s="98"/>
      <c r="S485" s="98"/>
      <c r="T485" s="98"/>
      <c r="U485" s="98"/>
      <c r="V485" s="98"/>
      <c r="W485" s="98"/>
      <c r="X485" s="98"/>
      <c r="Y485" s="98"/>
      <c r="Z485" s="98"/>
      <c r="AA485" s="98"/>
      <c r="AB485" s="98"/>
      <c r="AC485" s="98"/>
      <c r="AD485" s="98"/>
    </row>
    <row r="486" spans="1:30" x14ac:dyDescent="0.25">
      <c r="A486" s="98"/>
      <c r="B486" s="98"/>
      <c r="D486" s="98"/>
      <c r="E486" s="98"/>
      <c r="F486" s="98"/>
      <c r="G486" s="98"/>
      <c r="H486" s="98"/>
      <c r="I486" s="98"/>
      <c r="J486" s="98"/>
      <c r="K486" s="98"/>
      <c r="L486" s="98"/>
      <c r="M486" s="98"/>
      <c r="N486" s="98"/>
      <c r="O486" s="98"/>
      <c r="P486" s="98"/>
      <c r="Q486" s="98"/>
      <c r="R486" s="98"/>
      <c r="S486" s="98"/>
      <c r="T486" s="98"/>
      <c r="U486" s="98"/>
      <c r="V486" s="98"/>
      <c r="W486" s="98"/>
      <c r="X486" s="98"/>
      <c r="Y486" s="98"/>
      <c r="Z486" s="98"/>
      <c r="AA486" s="98"/>
      <c r="AB486" s="98"/>
      <c r="AC486" s="98"/>
      <c r="AD486" s="98"/>
    </row>
    <row r="487" spans="1:30" x14ac:dyDescent="0.25">
      <c r="A487" s="98"/>
      <c r="B487" s="98"/>
      <c r="D487" s="98"/>
      <c r="E487" s="98"/>
      <c r="F487" s="98"/>
      <c r="G487" s="98"/>
      <c r="H487" s="98"/>
      <c r="I487" s="98"/>
      <c r="J487" s="98"/>
      <c r="K487" s="98"/>
      <c r="L487" s="98"/>
      <c r="M487" s="98"/>
      <c r="N487" s="98"/>
      <c r="O487" s="98"/>
      <c r="P487" s="98"/>
      <c r="Q487" s="98"/>
      <c r="R487" s="98"/>
      <c r="S487" s="98"/>
      <c r="T487" s="98"/>
      <c r="U487" s="98"/>
      <c r="V487" s="98"/>
      <c r="W487" s="98"/>
      <c r="X487" s="98"/>
      <c r="Y487" s="98"/>
      <c r="Z487" s="98"/>
      <c r="AA487" s="98"/>
      <c r="AB487" s="98"/>
      <c r="AC487" s="98"/>
      <c r="AD487" s="98"/>
    </row>
    <row r="488" spans="1:30" x14ac:dyDescent="0.25">
      <c r="A488" s="98"/>
      <c r="B488" s="98"/>
      <c r="D488" s="98"/>
      <c r="E488" s="98"/>
      <c r="F488" s="98"/>
      <c r="G488" s="98"/>
      <c r="H488" s="98"/>
      <c r="I488" s="98"/>
      <c r="J488" s="98"/>
      <c r="K488" s="98"/>
      <c r="L488" s="98"/>
      <c r="M488" s="98"/>
      <c r="N488" s="98"/>
      <c r="O488" s="98"/>
      <c r="P488" s="98"/>
      <c r="Q488" s="98"/>
      <c r="R488" s="98"/>
      <c r="S488" s="98"/>
      <c r="T488" s="98"/>
      <c r="U488" s="98"/>
      <c r="V488" s="98"/>
      <c r="W488" s="98"/>
      <c r="X488" s="98"/>
      <c r="Y488" s="98"/>
      <c r="Z488" s="98"/>
      <c r="AA488" s="98"/>
      <c r="AB488" s="98"/>
      <c r="AC488" s="98"/>
      <c r="AD488" s="98"/>
    </row>
    <row r="489" spans="1:30" x14ac:dyDescent="0.25">
      <c r="A489" s="98"/>
      <c r="B489" s="98"/>
      <c r="D489" s="98"/>
      <c r="E489" s="98"/>
      <c r="F489" s="98"/>
      <c r="G489" s="98"/>
      <c r="H489" s="98"/>
      <c r="I489" s="98"/>
      <c r="J489" s="98"/>
      <c r="K489" s="98"/>
      <c r="L489" s="98"/>
      <c r="M489" s="98"/>
      <c r="N489" s="98"/>
      <c r="O489" s="98"/>
      <c r="P489" s="98"/>
      <c r="Q489" s="98"/>
      <c r="R489" s="98"/>
      <c r="S489" s="98"/>
      <c r="T489" s="98"/>
      <c r="U489" s="98"/>
      <c r="V489" s="98"/>
      <c r="W489" s="98"/>
      <c r="X489" s="98"/>
      <c r="Y489" s="98"/>
      <c r="Z489" s="98"/>
      <c r="AA489" s="98"/>
      <c r="AB489" s="98"/>
      <c r="AC489" s="98"/>
      <c r="AD489" s="98"/>
    </row>
    <row r="490" spans="1:30" x14ac:dyDescent="0.25">
      <c r="A490" s="98"/>
      <c r="B490" s="98"/>
      <c r="D490" s="98"/>
      <c r="E490" s="98"/>
      <c r="F490" s="98"/>
      <c r="G490" s="98"/>
      <c r="H490" s="98"/>
      <c r="I490" s="98"/>
      <c r="J490" s="98"/>
      <c r="K490" s="98"/>
      <c r="L490" s="98"/>
      <c r="M490" s="98"/>
      <c r="N490" s="98"/>
      <c r="O490" s="98"/>
      <c r="P490" s="98"/>
      <c r="Q490" s="98"/>
      <c r="R490" s="98"/>
      <c r="S490" s="98"/>
      <c r="T490" s="98"/>
      <c r="U490" s="98"/>
      <c r="V490" s="98"/>
      <c r="W490" s="98"/>
      <c r="X490" s="98"/>
      <c r="Y490" s="98"/>
      <c r="Z490" s="98"/>
      <c r="AA490" s="98"/>
      <c r="AB490" s="98"/>
      <c r="AC490" s="98"/>
      <c r="AD490" s="98"/>
    </row>
    <row r="491" spans="1:30" x14ac:dyDescent="0.25">
      <c r="A491" s="98"/>
      <c r="B491" s="98"/>
      <c r="D491" s="98"/>
      <c r="E491" s="98"/>
      <c r="F491" s="98"/>
      <c r="G491" s="98"/>
      <c r="H491" s="98"/>
      <c r="I491" s="98"/>
      <c r="J491" s="98"/>
      <c r="K491" s="98"/>
      <c r="L491" s="98"/>
      <c r="M491" s="98"/>
      <c r="N491" s="98"/>
      <c r="O491" s="98"/>
      <c r="P491" s="98"/>
      <c r="Q491" s="98"/>
      <c r="R491" s="98"/>
      <c r="S491" s="98"/>
      <c r="T491" s="98"/>
      <c r="U491" s="98"/>
      <c r="V491" s="98"/>
      <c r="W491" s="98"/>
      <c r="X491" s="98"/>
      <c r="Y491" s="98"/>
      <c r="Z491" s="98"/>
      <c r="AA491" s="98"/>
      <c r="AB491" s="98"/>
      <c r="AC491" s="98"/>
      <c r="AD491" s="98"/>
    </row>
    <row r="492" spans="1:30" x14ac:dyDescent="0.25">
      <c r="A492" s="98"/>
      <c r="B492" s="98"/>
      <c r="D492" s="98"/>
      <c r="E492" s="98"/>
      <c r="F492" s="98"/>
      <c r="G492" s="98"/>
      <c r="H492" s="98"/>
      <c r="I492" s="98"/>
      <c r="J492" s="98"/>
      <c r="K492" s="98"/>
      <c r="L492" s="98"/>
      <c r="M492" s="98"/>
      <c r="N492" s="98"/>
      <c r="O492" s="98"/>
      <c r="P492" s="98"/>
      <c r="Q492" s="98"/>
      <c r="R492" s="98"/>
      <c r="S492" s="98"/>
      <c r="T492" s="98"/>
      <c r="U492" s="98"/>
      <c r="V492" s="98"/>
      <c r="W492" s="98"/>
      <c r="X492" s="98"/>
      <c r="Y492" s="98"/>
      <c r="Z492" s="98"/>
      <c r="AA492" s="98"/>
      <c r="AB492" s="98"/>
      <c r="AC492" s="98"/>
      <c r="AD492" s="98"/>
    </row>
    <row r="493" spans="1:30" x14ac:dyDescent="0.25">
      <c r="A493" s="98"/>
      <c r="B493" s="98"/>
      <c r="D493" s="98"/>
      <c r="E493" s="98"/>
      <c r="F493" s="98"/>
      <c r="G493" s="98"/>
      <c r="H493" s="98"/>
      <c r="I493" s="98"/>
      <c r="J493" s="98"/>
      <c r="K493" s="98"/>
      <c r="L493" s="98"/>
      <c r="M493" s="98"/>
      <c r="N493" s="98"/>
      <c r="O493" s="98"/>
      <c r="P493" s="98"/>
      <c r="Q493" s="98"/>
      <c r="R493" s="98"/>
      <c r="S493" s="98"/>
      <c r="T493" s="98"/>
      <c r="U493" s="98"/>
      <c r="V493" s="98"/>
      <c r="W493" s="98"/>
      <c r="X493" s="98"/>
      <c r="Y493" s="98"/>
      <c r="Z493" s="98"/>
      <c r="AA493" s="98"/>
      <c r="AB493" s="98"/>
      <c r="AC493" s="98"/>
      <c r="AD493" s="98"/>
    </row>
    <row r="494" spans="1:30" x14ac:dyDescent="0.25">
      <c r="A494" s="98"/>
      <c r="B494" s="98"/>
      <c r="D494" s="98"/>
      <c r="E494" s="98"/>
      <c r="F494" s="98"/>
      <c r="G494" s="98"/>
      <c r="H494" s="98"/>
      <c r="I494" s="98"/>
      <c r="J494" s="98"/>
      <c r="K494" s="98"/>
      <c r="L494" s="98"/>
      <c r="M494" s="98"/>
      <c r="N494" s="98"/>
      <c r="O494" s="98"/>
      <c r="P494" s="98"/>
      <c r="Q494" s="98"/>
      <c r="R494" s="98"/>
      <c r="S494" s="98"/>
      <c r="T494" s="98"/>
      <c r="U494" s="98"/>
      <c r="V494" s="98"/>
      <c r="W494" s="98"/>
      <c r="X494" s="98"/>
      <c r="Y494" s="98"/>
      <c r="Z494" s="98"/>
      <c r="AA494" s="98"/>
      <c r="AB494" s="98"/>
      <c r="AC494" s="98"/>
      <c r="AD494" s="98"/>
    </row>
    <row r="495" spans="1:30" x14ac:dyDescent="0.25">
      <c r="A495" s="98"/>
      <c r="B495" s="98"/>
      <c r="D495" s="98"/>
      <c r="E495" s="98"/>
      <c r="F495" s="98"/>
      <c r="G495" s="98"/>
      <c r="H495" s="98"/>
      <c r="I495" s="98"/>
      <c r="J495" s="98"/>
      <c r="K495" s="98"/>
      <c r="L495" s="98"/>
      <c r="M495" s="98"/>
      <c r="N495" s="98"/>
      <c r="O495" s="98"/>
      <c r="P495" s="98"/>
      <c r="Q495" s="98"/>
      <c r="R495" s="98"/>
      <c r="S495" s="98"/>
      <c r="T495" s="98"/>
      <c r="U495" s="98"/>
      <c r="V495" s="98"/>
      <c r="W495" s="98"/>
      <c r="X495" s="98"/>
      <c r="Y495" s="98"/>
      <c r="Z495" s="98"/>
      <c r="AA495" s="98"/>
      <c r="AB495" s="98"/>
      <c r="AC495" s="98"/>
      <c r="AD495" s="98"/>
    </row>
    <row r="496" spans="1:30" x14ac:dyDescent="0.25">
      <c r="A496" s="98"/>
      <c r="B496" s="98"/>
      <c r="D496" s="98"/>
      <c r="E496" s="98"/>
      <c r="F496" s="98"/>
      <c r="G496" s="98"/>
      <c r="H496" s="98"/>
      <c r="I496" s="98"/>
      <c r="J496" s="98"/>
      <c r="K496" s="98"/>
      <c r="L496" s="98"/>
      <c r="M496" s="98"/>
      <c r="N496" s="98"/>
      <c r="O496" s="98"/>
      <c r="P496" s="98"/>
      <c r="Q496" s="98"/>
      <c r="R496" s="98"/>
      <c r="S496" s="98"/>
      <c r="T496" s="98"/>
      <c r="U496" s="98"/>
      <c r="V496" s="98"/>
      <c r="W496" s="98"/>
      <c r="X496" s="98"/>
      <c r="Y496" s="98"/>
      <c r="Z496" s="98"/>
      <c r="AA496" s="98"/>
      <c r="AB496" s="98"/>
      <c r="AC496" s="98"/>
      <c r="AD496" s="98"/>
    </row>
    <row r="497" spans="1:30" x14ac:dyDescent="0.25">
      <c r="A497" s="98"/>
      <c r="B497" s="98"/>
      <c r="D497" s="98"/>
      <c r="E497" s="98"/>
      <c r="F497" s="98"/>
      <c r="G497" s="98"/>
      <c r="H497" s="98"/>
      <c r="I497" s="98"/>
      <c r="J497" s="98"/>
      <c r="K497" s="98"/>
      <c r="L497" s="98"/>
      <c r="M497" s="98"/>
      <c r="N497" s="98"/>
      <c r="O497" s="98"/>
      <c r="P497" s="98"/>
      <c r="Q497" s="98"/>
      <c r="R497" s="98"/>
      <c r="S497" s="98"/>
      <c r="T497" s="98"/>
      <c r="U497" s="98"/>
      <c r="V497" s="98"/>
      <c r="W497" s="98"/>
      <c r="X497" s="98"/>
      <c r="Y497" s="98"/>
      <c r="Z497" s="98"/>
      <c r="AA497" s="98"/>
      <c r="AB497" s="98"/>
      <c r="AC497" s="98"/>
      <c r="AD497" s="98"/>
    </row>
    <row r="498" spans="1:30" x14ac:dyDescent="0.25">
      <c r="A498" s="98"/>
      <c r="B498" s="98"/>
      <c r="D498" s="98"/>
      <c r="E498" s="98"/>
      <c r="F498" s="98"/>
      <c r="G498" s="98"/>
      <c r="H498" s="98"/>
      <c r="I498" s="98"/>
      <c r="J498" s="98"/>
      <c r="K498" s="98"/>
      <c r="L498" s="98"/>
      <c r="M498" s="98"/>
      <c r="N498" s="98"/>
      <c r="O498" s="98"/>
      <c r="P498" s="98"/>
      <c r="Q498" s="98"/>
      <c r="R498" s="98"/>
      <c r="S498" s="98"/>
      <c r="T498" s="98"/>
      <c r="U498" s="98"/>
      <c r="V498" s="98"/>
      <c r="W498" s="98"/>
      <c r="X498" s="98"/>
      <c r="Y498" s="98"/>
      <c r="Z498" s="98"/>
      <c r="AA498" s="98"/>
      <c r="AB498" s="98"/>
      <c r="AC498" s="98"/>
      <c r="AD498" s="98"/>
    </row>
    <row r="499" spans="1:30" x14ac:dyDescent="0.25">
      <c r="A499" s="98"/>
      <c r="B499" s="98"/>
      <c r="D499" s="98"/>
      <c r="E499" s="98"/>
      <c r="F499" s="98"/>
      <c r="G499" s="98"/>
      <c r="H499" s="98"/>
      <c r="I499" s="98"/>
      <c r="J499" s="98"/>
      <c r="K499" s="98"/>
      <c r="L499" s="98"/>
      <c r="M499" s="98"/>
      <c r="N499" s="98"/>
      <c r="O499" s="98"/>
      <c r="P499" s="98"/>
      <c r="Q499" s="98"/>
      <c r="R499" s="98"/>
      <c r="S499" s="98"/>
      <c r="T499" s="98"/>
      <c r="U499" s="98"/>
      <c r="V499" s="98"/>
      <c r="W499" s="98"/>
      <c r="X499" s="98"/>
      <c r="Y499" s="98"/>
      <c r="Z499" s="98"/>
      <c r="AA499" s="98"/>
      <c r="AB499" s="98"/>
      <c r="AC499" s="98"/>
      <c r="AD499" s="98"/>
    </row>
    <row r="500" spans="1:30" x14ac:dyDescent="0.25">
      <c r="A500" s="98"/>
      <c r="B500" s="98"/>
      <c r="D500" s="98"/>
      <c r="E500" s="98"/>
      <c r="F500" s="98"/>
      <c r="G500" s="98"/>
      <c r="H500" s="98"/>
      <c r="I500" s="98"/>
      <c r="J500" s="98"/>
      <c r="K500" s="98"/>
      <c r="L500" s="98"/>
      <c r="M500" s="98"/>
      <c r="N500" s="98"/>
      <c r="O500" s="98"/>
      <c r="P500" s="98"/>
      <c r="Q500" s="98"/>
      <c r="R500" s="98"/>
      <c r="S500" s="98"/>
      <c r="T500" s="98"/>
      <c r="U500" s="98"/>
      <c r="V500" s="98"/>
      <c r="W500" s="98"/>
      <c r="X500" s="98"/>
      <c r="Y500" s="98"/>
      <c r="Z500" s="98"/>
      <c r="AA500" s="98"/>
      <c r="AB500" s="98"/>
      <c r="AC500" s="98"/>
      <c r="AD500" s="98"/>
    </row>
    <row r="501" spans="1:30" x14ac:dyDescent="0.25">
      <c r="A501" s="98"/>
      <c r="B501" s="98"/>
      <c r="D501" s="98"/>
      <c r="E501" s="98"/>
      <c r="F501" s="98"/>
      <c r="G501" s="98"/>
      <c r="H501" s="98"/>
      <c r="I501" s="98"/>
      <c r="J501" s="98"/>
      <c r="K501" s="98"/>
      <c r="L501" s="98"/>
      <c r="M501" s="98"/>
      <c r="N501" s="98"/>
      <c r="O501" s="98"/>
      <c r="P501" s="98"/>
      <c r="Q501" s="98"/>
      <c r="R501" s="98"/>
      <c r="S501" s="98"/>
      <c r="T501" s="98"/>
      <c r="U501" s="98"/>
      <c r="V501" s="98"/>
      <c r="W501" s="98"/>
      <c r="X501" s="98"/>
      <c r="Y501" s="98"/>
      <c r="Z501" s="98"/>
      <c r="AA501" s="98"/>
      <c r="AB501" s="98"/>
      <c r="AC501" s="98"/>
      <c r="AD501" s="98"/>
    </row>
    <row r="502" spans="1:30" x14ac:dyDescent="0.25">
      <c r="A502" s="98"/>
      <c r="B502" s="98"/>
      <c r="D502" s="98"/>
      <c r="E502" s="98"/>
      <c r="F502" s="98"/>
      <c r="G502" s="98"/>
      <c r="H502" s="98"/>
      <c r="I502" s="98"/>
      <c r="J502" s="98"/>
      <c r="K502" s="98"/>
      <c r="L502" s="98"/>
      <c r="M502" s="98"/>
      <c r="N502" s="98"/>
      <c r="O502" s="98"/>
      <c r="P502" s="98"/>
      <c r="Q502" s="98"/>
      <c r="R502" s="98"/>
      <c r="S502" s="98"/>
      <c r="T502" s="98"/>
      <c r="U502" s="98"/>
      <c r="V502" s="98"/>
      <c r="W502" s="98"/>
      <c r="X502" s="98"/>
      <c r="Y502" s="98"/>
      <c r="Z502" s="98"/>
      <c r="AA502" s="98"/>
      <c r="AB502" s="98"/>
      <c r="AC502" s="98"/>
      <c r="AD502" s="98"/>
    </row>
    <row r="503" spans="1:30" x14ac:dyDescent="0.25">
      <c r="A503" s="98"/>
      <c r="B503" s="98"/>
      <c r="D503" s="98"/>
      <c r="E503" s="98"/>
      <c r="F503" s="98"/>
      <c r="G503" s="98"/>
      <c r="H503" s="98"/>
      <c r="I503" s="98"/>
      <c r="J503" s="98"/>
      <c r="K503" s="98"/>
      <c r="L503" s="98"/>
      <c r="M503" s="98"/>
      <c r="N503" s="98"/>
      <c r="O503" s="98"/>
      <c r="P503" s="98"/>
      <c r="Q503" s="98"/>
      <c r="R503" s="98"/>
      <c r="S503" s="98"/>
      <c r="T503" s="98"/>
      <c r="U503" s="98"/>
      <c r="V503" s="98"/>
      <c r="W503" s="98"/>
      <c r="X503" s="98"/>
      <c r="Y503" s="98"/>
      <c r="Z503" s="98"/>
      <c r="AA503" s="98"/>
      <c r="AB503" s="98"/>
      <c r="AC503" s="98"/>
      <c r="AD503" s="98"/>
    </row>
    <row r="504" spans="1:30" x14ac:dyDescent="0.25">
      <c r="A504" s="98"/>
      <c r="B504" s="98"/>
      <c r="D504" s="98"/>
      <c r="E504" s="98"/>
      <c r="F504" s="98"/>
      <c r="G504" s="98"/>
      <c r="H504" s="98"/>
      <c r="I504" s="98"/>
      <c r="J504" s="98"/>
      <c r="K504" s="98"/>
      <c r="L504" s="98"/>
      <c r="M504" s="98"/>
      <c r="N504" s="98"/>
      <c r="O504" s="98"/>
      <c r="P504" s="98"/>
      <c r="Q504" s="98"/>
      <c r="R504" s="98"/>
      <c r="S504" s="98"/>
      <c r="T504" s="98"/>
      <c r="U504" s="98"/>
      <c r="V504" s="98"/>
      <c r="W504" s="98"/>
      <c r="X504" s="98"/>
      <c r="Y504" s="98"/>
      <c r="Z504" s="98"/>
      <c r="AA504" s="98"/>
      <c r="AB504" s="98"/>
      <c r="AC504" s="98"/>
      <c r="AD504" s="98"/>
    </row>
    <row r="505" spans="1:30" x14ac:dyDescent="0.25">
      <c r="A505" s="98"/>
      <c r="B505" s="98"/>
      <c r="D505" s="98"/>
      <c r="E505" s="98"/>
      <c r="F505" s="98"/>
      <c r="G505" s="98"/>
      <c r="H505" s="98"/>
      <c r="I505" s="98"/>
      <c r="J505" s="98"/>
      <c r="K505" s="98"/>
      <c r="L505" s="98"/>
      <c r="M505" s="98"/>
      <c r="N505" s="98"/>
      <c r="O505" s="98"/>
      <c r="P505" s="98"/>
      <c r="Q505" s="98"/>
      <c r="R505" s="98"/>
      <c r="S505" s="98"/>
      <c r="T505" s="98"/>
      <c r="U505" s="98"/>
      <c r="V505" s="98"/>
      <c r="W505" s="98"/>
      <c r="X505" s="98"/>
      <c r="Y505" s="98"/>
      <c r="Z505" s="98"/>
      <c r="AA505" s="98"/>
      <c r="AB505" s="98"/>
      <c r="AC505" s="98"/>
      <c r="AD505" s="98"/>
    </row>
    <row r="506" spans="1:30" x14ac:dyDescent="0.25">
      <c r="A506" s="98"/>
      <c r="B506" s="98"/>
      <c r="D506" s="98"/>
      <c r="E506" s="98"/>
      <c r="F506" s="98"/>
      <c r="G506" s="98"/>
      <c r="H506" s="98"/>
      <c r="I506" s="98"/>
      <c r="J506" s="98"/>
      <c r="K506" s="98"/>
      <c r="L506" s="98"/>
      <c r="M506" s="98"/>
      <c r="N506" s="98"/>
      <c r="O506" s="98"/>
      <c r="P506" s="98"/>
      <c r="Q506" s="98"/>
      <c r="R506" s="98"/>
      <c r="S506" s="98"/>
      <c r="T506" s="98"/>
      <c r="U506" s="98"/>
      <c r="V506" s="98"/>
      <c r="W506" s="98"/>
      <c r="X506" s="98"/>
      <c r="Y506" s="98"/>
      <c r="Z506" s="98"/>
      <c r="AA506" s="98"/>
      <c r="AB506" s="98"/>
      <c r="AC506" s="98"/>
      <c r="AD506" s="98"/>
    </row>
    <row r="507" spans="1:30" x14ac:dyDescent="0.25">
      <c r="A507" s="98"/>
      <c r="B507" s="98"/>
      <c r="D507" s="98"/>
      <c r="E507" s="98"/>
      <c r="F507" s="98"/>
      <c r="G507" s="98"/>
      <c r="H507" s="98"/>
      <c r="I507" s="98"/>
      <c r="J507" s="98"/>
      <c r="K507" s="98"/>
      <c r="L507" s="98"/>
      <c r="M507" s="98"/>
      <c r="N507" s="98"/>
      <c r="O507" s="98"/>
      <c r="P507" s="98"/>
      <c r="Q507" s="98"/>
      <c r="R507" s="98"/>
      <c r="S507" s="98"/>
      <c r="T507" s="98"/>
      <c r="U507" s="98"/>
      <c r="V507" s="98"/>
      <c r="W507" s="98"/>
      <c r="X507" s="98"/>
      <c r="Y507" s="98"/>
      <c r="Z507" s="98"/>
      <c r="AA507" s="98"/>
      <c r="AB507" s="98"/>
      <c r="AC507" s="98"/>
      <c r="AD507" s="98"/>
    </row>
    <row r="508" spans="1:30" x14ac:dyDescent="0.25">
      <c r="A508" s="98"/>
      <c r="B508" s="98"/>
      <c r="D508" s="98"/>
      <c r="E508" s="98"/>
      <c r="F508" s="98"/>
      <c r="G508" s="98"/>
      <c r="H508" s="98"/>
      <c r="I508" s="98"/>
      <c r="J508" s="98"/>
      <c r="K508" s="98"/>
      <c r="L508" s="98"/>
      <c r="M508" s="98"/>
      <c r="N508" s="98"/>
      <c r="O508" s="98"/>
      <c r="P508" s="98"/>
      <c r="Q508" s="98"/>
      <c r="R508" s="98"/>
      <c r="S508" s="98"/>
      <c r="T508" s="98"/>
      <c r="U508" s="98"/>
      <c r="V508" s="98"/>
      <c r="W508" s="98"/>
      <c r="X508" s="98"/>
      <c r="Y508" s="98"/>
      <c r="Z508" s="98"/>
      <c r="AA508" s="98"/>
      <c r="AB508" s="98"/>
      <c r="AC508" s="98"/>
      <c r="AD508" s="98"/>
    </row>
    <row r="509" spans="1:30" x14ac:dyDescent="0.25">
      <c r="A509" s="98"/>
      <c r="B509" s="98"/>
      <c r="D509" s="98"/>
      <c r="E509" s="98"/>
      <c r="F509" s="98"/>
      <c r="G509" s="98"/>
      <c r="H509" s="98"/>
      <c r="I509" s="98"/>
      <c r="J509" s="98"/>
      <c r="K509" s="98"/>
      <c r="L509" s="98"/>
      <c r="M509" s="98"/>
      <c r="N509" s="98"/>
      <c r="O509" s="98"/>
      <c r="P509" s="98"/>
      <c r="Q509" s="98"/>
      <c r="R509" s="98"/>
      <c r="S509" s="98"/>
      <c r="T509" s="98"/>
      <c r="U509" s="98"/>
      <c r="V509" s="98"/>
      <c r="W509" s="98"/>
      <c r="X509" s="98"/>
      <c r="Y509" s="98"/>
      <c r="Z509" s="98"/>
      <c r="AA509" s="98"/>
      <c r="AB509" s="98"/>
      <c r="AC509" s="98"/>
      <c r="AD509" s="98"/>
    </row>
    <row r="510" spans="1:30" x14ac:dyDescent="0.25">
      <c r="A510" s="98"/>
      <c r="B510" s="98"/>
      <c r="D510" s="98"/>
      <c r="E510" s="98"/>
      <c r="F510" s="98"/>
      <c r="G510" s="98"/>
      <c r="H510" s="98"/>
      <c r="I510" s="98"/>
      <c r="J510" s="98"/>
      <c r="K510" s="98"/>
      <c r="L510" s="98"/>
      <c r="M510" s="98"/>
      <c r="N510" s="98"/>
      <c r="O510" s="98"/>
      <c r="P510" s="98"/>
      <c r="Q510" s="98"/>
      <c r="R510" s="98"/>
      <c r="S510" s="98"/>
      <c r="T510" s="98"/>
      <c r="U510" s="98"/>
      <c r="V510" s="98"/>
      <c r="W510" s="98"/>
      <c r="X510" s="98"/>
      <c r="Y510" s="98"/>
      <c r="Z510" s="98"/>
      <c r="AA510" s="98"/>
      <c r="AB510" s="98"/>
      <c r="AC510" s="98"/>
      <c r="AD510" s="98"/>
    </row>
    <row r="511" spans="1:30" x14ac:dyDescent="0.25">
      <c r="A511" s="98"/>
      <c r="B511" s="98"/>
      <c r="D511" s="98"/>
      <c r="E511" s="98"/>
      <c r="F511" s="98"/>
      <c r="G511" s="98"/>
      <c r="H511" s="98"/>
      <c r="I511" s="98"/>
      <c r="J511" s="98"/>
      <c r="K511" s="98"/>
      <c r="L511" s="98"/>
      <c r="M511" s="98"/>
      <c r="N511" s="98"/>
      <c r="O511" s="98"/>
      <c r="P511" s="98"/>
      <c r="Q511" s="98"/>
      <c r="R511" s="98"/>
      <c r="S511" s="98"/>
      <c r="T511" s="98"/>
      <c r="U511" s="98"/>
      <c r="V511" s="98"/>
      <c r="W511" s="98"/>
      <c r="X511" s="98"/>
      <c r="Y511" s="98"/>
      <c r="Z511" s="98"/>
      <c r="AA511" s="98"/>
      <c r="AB511" s="98"/>
      <c r="AC511" s="98"/>
      <c r="AD511" s="98"/>
    </row>
    <row r="512" spans="1:30" x14ac:dyDescent="0.25">
      <c r="A512" s="98"/>
      <c r="B512" s="98"/>
      <c r="D512" s="98"/>
      <c r="E512" s="98"/>
      <c r="F512" s="98"/>
      <c r="G512" s="98"/>
      <c r="H512" s="98"/>
      <c r="I512" s="98"/>
      <c r="J512" s="98"/>
      <c r="K512" s="98"/>
      <c r="L512" s="98"/>
      <c r="M512" s="98"/>
      <c r="N512" s="98"/>
      <c r="O512" s="98"/>
      <c r="P512" s="98"/>
      <c r="Q512" s="98"/>
      <c r="R512" s="98"/>
      <c r="S512" s="98"/>
      <c r="T512" s="98"/>
      <c r="U512" s="98"/>
      <c r="V512" s="98"/>
      <c r="W512" s="98"/>
      <c r="X512" s="98"/>
      <c r="Y512" s="98"/>
      <c r="Z512" s="98"/>
      <c r="AA512" s="98"/>
      <c r="AB512" s="98"/>
      <c r="AC512" s="98"/>
      <c r="AD512" s="98"/>
    </row>
    <row r="513" spans="1:30" x14ac:dyDescent="0.25">
      <c r="A513" s="98"/>
      <c r="B513" s="98"/>
      <c r="D513" s="98"/>
      <c r="E513" s="98"/>
      <c r="F513" s="98"/>
      <c r="G513" s="98"/>
      <c r="H513" s="98"/>
      <c r="I513" s="98"/>
      <c r="J513" s="98"/>
      <c r="K513" s="98"/>
      <c r="L513" s="98"/>
      <c r="M513" s="98"/>
      <c r="N513" s="98"/>
      <c r="O513" s="98"/>
      <c r="P513" s="98"/>
      <c r="Q513" s="98"/>
      <c r="R513" s="98"/>
      <c r="S513" s="98"/>
      <c r="T513" s="98"/>
      <c r="U513" s="98"/>
      <c r="V513" s="98"/>
      <c r="W513" s="98"/>
      <c r="X513" s="98"/>
      <c r="Y513" s="98"/>
      <c r="Z513" s="98"/>
      <c r="AA513" s="98"/>
      <c r="AB513" s="98"/>
      <c r="AC513" s="98"/>
      <c r="AD513" s="98"/>
    </row>
    <row r="514" spans="1:30" x14ac:dyDescent="0.25">
      <c r="A514" s="98"/>
      <c r="B514" s="98"/>
      <c r="D514" s="98"/>
      <c r="E514" s="98"/>
      <c r="F514" s="98"/>
      <c r="G514" s="98"/>
      <c r="H514" s="98"/>
      <c r="I514" s="98"/>
      <c r="J514" s="98"/>
      <c r="K514" s="98"/>
      <c r="L514" s="98"/>
      <c r="M514" s="98"/>
      <c r="N514" s="98"/>
      <c r="O514" s="98"/>
      <c r="P514" s="98"/>
      <c r="Q514" s="98"/>
      <c r="R514" s="98"/>
      <c r="S514" s="98"/>
      <c r="T514" s="98"/>
      <c r="U514" s="98"/>
      <c r="V514" s="98"/>
      <c r="W514" s="98"/>
      <c r="X514" s="98"/>
      <c r="Y514" s="98"/>
      <c r="Z514" s="98"/>
      <c r="AA514" s="98"/>
      <c r="AB514" s="98"/>
      <c r="AC514" s="98"/>
      <c r="AD514" s="98"/>
    </row>
    <row r="515" spans="1:30" x14ac:dyDescent="0.25">
      <c r="A515" s="98"/>
      <c r="B515" s="98"/>
      <c r="D515" s="98"/>
      <c r="E515" s="98"/>
      <c r="F515" s="98"/>
      <c r="G515" s="98"/>
      <c r="H515" s="98"/>
      <c r="I515" s="98"/>
      <c r="J515" s="98"/>
      <c r="K515" s="98"/>
      <c r="L515" s="98"/>
      <c r="M515" s="98"/>
      <c r="N515" s="98"/>
      <c r="O515" s="98"/>
      <c r="P515" s="98"/>
      <c r="Q515" s="98"/>
      <c r="R515" s="98"/>
      <c r="S515" s="98"/>
      <c r="T515" s="98"/>
      <c r="U515" s="98"/>
      <c r="V515" s="98"/>
      <c r="W515" s="98"/>
      <c r="X515" s="98"/>
      <c r="Y515" s="98"/>
      <c r="Z515" s="98"/>
      <c r="AA515" s="98"/>
      <c r="AB515" s="98"/>
      <c r="AC515" s="98"/>
      <c r="AD515" s="98"/>
    </row>
    <row r="516" spans="1:30" x14ac:dyDescent="0.25">
      <c r="A516" s="98"/>
      <c r="B516" s="98"/>
      <c r="D516" s="98"/>
      <c r="E516" s="98"/>
      <c r="F516" s="98"/>
      <c r="G516" s="98"/>
      <c r="H516" s="98"/>
      <c r="I516" s="98"/>
      <c r="J516" s="98"/>
      <c r="K516" s="98"/>
      <c r="L516" s="98"/>
      <c r="M516" s="98"/>
      <c r="N516" s="98"/>
      <c r="O516" s="98"/>
      <c r="P516" s="98"/>
      <c r="Q516" s="98"/>
      <c r="R516" s="98"/>
      <c r="S516" s="98"/>
      <c r="T516" s="98"/>
      <c r="U516" s="98"/>
      <c r="V516" s="98"/>
      <c r="W516" s="98"/>
      <c r="X516" s="98"/>
      <c r="Y516" s="98"/>
      <c r="Z516" s="98"/>
      <c r="AA516" s="98"/>
      <c r="AB516" s="98"/>
      <c r="AC516" s="98"/>
      <c r="AD516" s="98"/>
    </row>
    <row r="517" spans="1:30" x14ac:dyDescent="0.25">
      <c r="A517" s="98"/>
      <c r="B517" s="98"/>
      <c r="D517" s="98"/>
      <c r="E517" s="98"/>
      <c r="F517" s="98"/>
      <c r="G517" s="98"/>
      <c r="H517" s="98"/>
      <c r="I517" s="98"/>
      <c r="J517" s="98"/>
      <c r="K517" s="98"/>
      <c r="L517" s="98"/>
      <c r="M517" s="98"/>
      <c r="N517" s="98"/>
      <c r="O517" s="98"/>
      <c r="P517" s="98"/>
      <c r="Q517" s="98"/>
      <c r="R517" s="98"/>
      <c r="S517" s="98"/>
      <c r="T517" s="98"/>
      <c r="U517" s="98"/>
      <c r="V517" s="98"/>
      <c r="W517" s="98"/>
      <c r="X517" s="98"/>
      <c r="Y517" s="98"/>
      <c r="Z517" s="98"/>
      <c r="AA517" s="98"/>
      <c r="AB517" s="98"/>
      <c r="AC517" s="98"/>
      <c r="AD517" s="98"/>
    </row>
    <row r="518" spans="1:30" x14ac:dyDescent="0.25">
      <c r="A518" s="98"/>
      <c r="B518" s="98"/>
      <c r="D518" s="98"/>
      <c r="E518" s="98"/>
      <c r="F518" s="98"/>
      <c r="G518" s="98"/>
      <c r="H518" s="98"/>
      <c r="I518" s="98"/>
      <c r="J518" s="98"/>
      <c r="K518" s="98"/>
      <c r="L518" s="98"/>
      <c r="M518" s="98"/>
      <c r="N518" s="98"/>
      <c r="O518" s="98"/>
      <c r="P518" s="98"/>
      <c r="Q518" s="98"/>
      <c r="R518" s="98"/>
      <c r="S518" s="98"/>
      <c r="T518" s="98"/>
      <c r="U518" s="98"/>
      <c r="V518" s="98"/>
      <c r="W518" s="98"/>
      <c r="X518" s="98"/>
      <c r="Y518" s="98"/>
      <c r="Z518" s="98"/>
      <c r="AA518" s="98"/>
      <c r="AB518" s="98"/>
      <c r="AC518" s="98"/>
      <c r="AD518" s="98"/>
    </row>
    <row r="519" spans="1:30" x14ac:dyDescent="0.25">
      <c r="A519" s="98"/>
      <c r="B519" s="98"/>
      <c r="D519" s="98"/>
      <c r="E519" s="98"/>
      <c r="F519" s="98"/>
      <c r="G519" s="98"/>
      <c r="H519" s="98"/>
      <c r="I519" s="98"/>
      <c r="J519" s="98"/>
      <c r="K519" s="98"/>
      <c r="L519" s="98"/>
      <c r="M519" s="98"/>
      <c r="N519" s="98"/>
      <c r="O519" s="98"/>
      <c r="P519" s="98"/>
      <c r="Q519" s="98"/>
      <c r="R519" s="98"/>
      <c r="S519" s="98"/>
      <c r="T519" s="98"/>
      <c r="U519" s="98"/>
      <c r="V519" s="98"/>
      <c r="W519" s="98"/>
      <c r="X519" s="98"/>
      <c r="Y519" s="98"/>
      <c r="Z519" s="98"/>
      <c r="AA519" s="98"/>
      <c r="AB519" s="98"/>
      <c r="AC519" s="98"/>
      <c r="AD519" s="98"/>
    </row>
    <row r="520" spans="1:30" x14ac:dyDescent="0.25">
      <c r="A520" s="98"/>
      <c r="B520" s="98"/>
      <c r="D520" s="98"/>
      <c r="E520" s="98"/>
      <c r="F520" s="98"/>
      <c r="G520" s="98"/>
      <c r="H520" s="98"/>
      <c r="I520" s="98"/>
      <c r="J520" s="98"/>
      <c r="K520" s="98"/>
      <c r="L520" s="98"/>
      <c r="M520" s="98"/>
      <c r="N520" s="98"/>
      <c r="O520" s="98"/>
      <c r="P520" s="98"/>
      <c r="Q520" s="98"/>
      <c r="R520" s="98"/>
      <c r="S520" s="98"/>
      <c r="T520" s="98"/>
      <c r="U520" s="98"/>
      <c r="V520" s="98"/>
      <c r="W520" s="98"/>
      <c r="X520" s="98"/>
      <c r="Y520" s="98"/>
      <c r="Z520" s="98"/>
      <c r="AA520" s="98"/>
      <c r="AB520" s="98"/>
      <c r="AC520" s="98"/>
      <c r="AD520" s="98"/>
    </row>
    <row r="521" spans="1:30" x14ac:dyDescent="0.25">
      <c r="A521" s="98"/>
      <c r="B521" s="98"/>
      <c r="D521" s="98"/>
      <c r="E521" s="98"/>
      <c r="F521" s="98"/>
      <c r="G521" s="98"/>
      <c r="H521" s="98"/>
      <c r="I521" s="98"/>
      <c r="J521" s="98"/>
      <c r="K521" s="98"/>
      <c r="L521" s="98"/>
      <c r="M521" s="98"/>
      <c r="N521" s="98"/>
      <c r="O521" s="98"/>
      <c r="P521" s="98"/>
      <c r="Q521" s="98"/>
      <c r="R521" s="98"/>
      <c r="S521" s="98"/>
      <c r="T521" s="98"/>
      <c r="U521" s="98"/>
      <c r="V521" s="98"/>
      <c r="W521" s="98"/>
      <c r="X521" s="98"/>
      <c r="Y521" s="98"/>
      <c r="Z521" s="98"/>
      <c r="AA521" s="98"/>
      <c r="AB521" s="98"/>
      <c r="AC521" s="98"/>
      <c r="AD521" s="98"/>
    </row>
    <row r="522" spans="1:30" x14ac:dyDescent="0.25">
      <c r="A522" s="98"/>
      <c r="B522" s="98"/>
      <c r="D522" s="98"/>
      <c r="E522" s="98"/>
      <c r="F522" s="98"/>
      <c r="G522" s="98"/>
      <c r="H522" s="98"/>
      <c r="I522" s="98"/>
      <c r="J522" s="98"/>
      <c r="K522" s="98"/>
      <c r="L522" s="98"/>
      <c r="M522" s="98"/>
      <c r="N522" s="98"/>
      <c r="O522" s="98"/>
      <c r="P522" s="98"/>
      <c r="Q522" s="98"/>
      <c r="R522" s="98"/>
      <c r="S522" s="98"/>
      <c r="T522" s="98"/>
      <c r="U522" s="98"/>
      <c r="V522" s="98"/>
      <c r="W522" s="98"/>
      <c r="X522" s="98"/>
      <c r="Y522" s="98"/>
      <c r="Z522" s="98"/>
      <c r="AA522" s="98"/>
      <c r="AB522" s="98"/>
      <c r="AC522" s="98"/>
      <c r="AD522" s="98"/>
    </row>
    <row r="523" spans="1:30" x14ac:dyDescent="0.25">
      <c r="A523" s="98"/>
      <c r="B523" s="98"/>
      <c r="D523" s="98"/>
      <c r="E523" s="98"/>
      <c r="F523" s="98"/>
      <c r="G523" s="98"/>
      <c r="H523" s="98"/>
      <c r="I523" s="98"/>
      <c r="J523" s="98"/>
      <c r="K523" s="98"/>
      <c r="L523" s="98"/>
      <c r="M523" s="98"/>
      <c r="N523" s="98"/>
      <c r="O523" s="98"/>
      <c r="P523" s="98"/>
      <c r="Q523" s="98"/>
      <c r="R523" s="98"/>
      <c r="S523" s="98"/>
      <c r="T523" s="98"/>
      <c r="U523" s="98"/>
      <c r="V523" s="98"/>
      <c r="W523" s="98"/>
      <c r="X523" s="98"/>
      <c r="Y523" s="98"/>
      <c r="Z523" s="98"/>
      <c r="AA523" s="98"/>
      <c r="AB523" s="98"/>
      <c r="AC523" s="98"/>
      <c r="AD523" s="98"/>
    </row>
    <row r="524" spans="1:30" x14ac:dyDescent="0.25">
      <c r="A524" s="98"/>
      <c r="B524" s="98"/>
      <c r="D524" s="98"/>
      <c r="E524" s="98"/>
      <c r="F524" s="98"/>
      <c r="G524" s="98"/>
      <c r="H524" s="98"/>
      <c r="I524" s="98"/>
      <c r="J524" s="98"/>
      <c r="K524" s="98"/>
      <c r="L524" s="98"/>
      <c r="M524" s="98"/>
      <c r="N524" s="98"/>
      <c r="O524" s="98"/>
      <c r="P524" s="98"/>
      <c r="Q524" s="98"/>
      <c r="R524" s="98"/>
      <c r="S524" s="98"/>
      <c r="T524" s="98"/>
      <c r="U524" s="98"/>
      <c r="V524" s="98"/>
      <c r="W524" s="98"/>
      <c r="X524" s="98"/>
      <c r="Y524" s="98"/>
      <c r="Z524" s="98"/>
      <c r="AA524" s="98"/>
      <c r="AB524" s="98"/>
      <c r="AC524" s="98"/>
      <c r="AD524" s="98"/>
    </row>
    <row r="525" spans="1:30" x14ac:dyDescent="0.25">
      <c r="A525" s="98"/>
      <c r="B525" s="98"/>
      <c r="D525" s="98"/>
      <c r="E525" s="98"/>
      <c r="F525" s="98"/>
      <c r="G525" s="98"/>
      <c r="H525" s="98"/>
      <c r="I525" s="98"/>
      <c r="J525" s="98"/>
      <c r="K525" s="98"/>
      <c r="L525" s="98"/>
      <c r="M525" s="98"/>
      <c r="N525" s="98"/>
      <c r="O525" s="98"/>
      <c r="P525" s="98"/>
      <c r="Q525" s="98"/>
      <c r="R525" s="98"/>
      <c r="S525" s="98"/>
      <c r="T525" s="98"/>
      <c r="U525" s="98"/>
      <c r="V525" s="98"/>
      <c r="W525" s="98"/>
      <c r="X525" s="98"/>
      <c r="Y525" s="98"/>
      <c r="Z525" s="98"/>
      <c r="AA525" s="98"/>
      <c r="AB525" s="98"/>
      <c r="AC525" s="98"/>
      <c r="AD525" s="98"/>
    </row>
    <row r="526" spans="1:30" x14ac:dyDescent="0.25">
      <c r="A526" s="98"/>
      <c r="B526" s="98"/>
      <c r="D526" s="98"/>
      <c r="E526" s="98"/>
      <c r="F526" s="98"/>
      <c r="G526" s="98"/>
      <c r="H526" s="98"/>
      <c r="I526" s="98"/>
      <c r="J526" s="98"/>
      <c r="K526" s="98"/>
      <c r="L526" s="98"/>
      <c r="M526" s="98"/>
      <c r="N526" s="98"/>
      <c r="O526" s="98"/>
      <c r="P526" s="98"/>
      <c r="Q526" s="98"/>
      <c r="R526" s="98"/>
      <c r="S526" s="98"/>
      <c r="T526" s="98"/>
      <c r="U526" s="98"/>
      <c r="V526" s="98"/>
      <c r="W526" s="98"/>
      <c r="X526" s="98"/>
      <c r="Y526" s="98"/>
      <c r="Z526" s="98"/>
      <c r="AA526" s="98"/>
      <c r="AB526" s="98"/>
      <c r="AC526" s="98"/>
      <c r="AD526" s="98"/>
    </row>
    <row r="527" spans="1:30" x14ac:dyDescent="0.25">
      <c r="A527" s="98"/>
      <c r="B527" s="98"/>
      <c r="D527" s="98"/>
      <c r="E527" s="98"/>
      <c r="F527" s="98"/>
      <c r="G527" s="98"/>
      <c r="H527" s="98"/>
      <c r="I527" s="98"/>
      <c r="J527" s="98"/>
      <c r="K527" s="98"/>
      <c r="L527" s="98"/>
      <c r="M527" s="98"/>
      <c r="N527" s="98"/>
      <c r="O527" s="98"/>
      <c r="P527" s="98"/>
      <c r="Q527" s="98"/>
      <c r="R527" s="98"/>
      <c r="S527" s="98"/>
      <c r="T527" s="98"/>
      <c r="U527" s="98"/>
      <c r="V527" s="98"/>
      <c r="W527" s="98"/>
      <c r="X527" s="98"/>
      <c r="Y527" s="98"/>
      <c r="Z527" s="98"/>
      <c r="AA527" s="98"/>
      <c r="AB527" s="98"/>
      <c r="AC527" s="98"/>
      <c r="AD527" s="98"/>
    </row>
    <row r="528" spans="1:30" x14ac:dyDescent="0.25">
      <c r="A528" s="98"/>
      <c r="B528" s="98"/>
      <c r="D528" s="98"/>
      <c r="E528" s="98"/>
      <c r="F528" s="98"/>
      <c r="G528" s="98"/>
      <c r="H528" s="98"/>
      <c r="I528" s="98"/>
      <c r="J528" s="98"/>
      <c r="K528" s="98"/>
      <c r="L528" s="98"/>
      <c r="M528" s="98"/>
      <c r="N528" s="98"/>
      <c r="O528" s="98"/>
      <c r="P528" s="98"/>
      <c r="Q528" s="98"/>
      <c r="R528" s="98"/>
      <c r="S528" s="98"/>
      <c r="T528" s="98"/>
      <c r="U528" s="98"/>
      <c r="V528" s="98"/>
      <c r="W528" s="98"/>
      <c r="X528" s="98"/>
      <c r="Y528" s="98"/>
      <c r="Z528" s="98"/>
      <c r="AA528" s="98"/>
      <c r="AB528" s="98"/>
      <c r="AC528" s="98"/>
      <c r="AD528" s="98"/>
    </row>
    <row r="529" spans="1:30" x14ac:dyDescent="0.25">
      <c r="A529" s="98"/>
      <c r="B529" s="98"/>
      <c r="D529" s="98"/>
      <c r="E529" s="98"/>
      <c r="F529" s="98"/>
      <c r="G529" s="98"/>
      <c r="H529" s="98"/>
      <c r="I529" s="98"/>
      <c r="J529" s="98"/>
      <c r="K529" s="98"/>
      <c r="L529" s="98"/>
      <c r="M529" s="98"/>
      <c r="N529" s="98"/>
      <c r="O529" s="98"/>
      <c r="P529" s="98"/>
      <c r="Q529" s="98"/>
      <c r="R529" s="98"/>
      <c r="S529" s="98"/>
      <c r="T529" s="98"/>
      <c r="U529" s="98"/>
      <c r="V529" s="98"/>
      <c r="W529" s="98"/>
      <c r="X529" s="98"/>
      <c r="Y529" s="98"/>
      <c r="Z529" s="98"/>
      <c r="AA529" s="98"/>
      <c r="AB529" s="98"/>
      <c r="AC529" s="98"/>
      <c r="AD529" s="98"/>
    </row>
    <row r="530" spans="1:30" x14ac:dyDescent="0.25">
      <c r="A530" s="98"/>
      <c r="B530" s="98"/>
      <c r="D530" s="98"/>
      <c r="E530" s="98"/>
      <c r="F530" s="98"/>
      <c r="G530" s="98"/>
      <c r="H530" s="98"/>
      <c r="I530" s="98"/>
      <c r="J530" s="98"/>
      <c r="K530" s="98"/>
      <c r="L530" s="98"/>
      <c r="M530" s="98"/>
      <c r="N530" s="98"/>
      <c r="O530" s="98"/>
      <c r="P530" s="98"/>
      <c r="Q530" s="98"/>
      <c r="R530" s="98"/>
      <c r="S530" s="98"/>
      <c r="T530" s="98"/>
      <c r="U530" s="98"/>
      <c r="V530" s="98"/>
      <c r="W530" s="98"/>
      <c r="X530" s="98"/>
      <c r="Y530" s="98"/>
      <c r="Z530" s="98"/>
      <c r="AA530" s="98"/>
      <c r="AB530" s="98"/>
      <c r="AC530" s="98"/>
      <c r="AD530" s="98"/>
    </row>
    <row r="531" spans="1:30" x14ac:dyDescent="0.25">
      <c r="A531" s="98"/>
      <c r="B531" s="98"/>
      <c r="D531" s="98"/>
      <c r="E531" s="98"/>
      <c r="F531" s="98"/>
      <c r="G531" s="98"/>
      <c r="H531" s="98"/>
      <c r="I531" s="98"/>
      <c r="J531" s="98"/>
      <c r="K531" s="98"/>
      <c r="L531" s="98"/>
      <c r="M531" s="98"/>
      <c r="N531" s="98"/>
      <c r="O531" s="98"/>
      <c r="P531" s="98"/>
      <c r="Q531" s="98"/>
      <c r="R531" s="98"/>
      <c r="S531" s="98"/>
      <c r="T531" s="98"/>
      <c r="U531" s="98"/>
      <c r="V531" s="98"/>
      <c r="W531" s="98"/>
      <c r="X531" s="98"/>
      <c r="Y531" s="98"/>
      <c r="Z531" s="98"/>
      <c r="AA531" s="98"/>
      <c r="AB531" s="98"/>
      <c r="AC531" s="98"/>
      <c r="AD531" s="98"/>
    </row>
    <row r="532" spans="1:30" x14ac:dyDescent="0.25">
      <c r="A532" s="98"/>
      <c r="B532" s="98"/>
      <c r="D532" s="98"/>
      <c r="E532" s="98"/>
      <c r="F532" s="98"/>
      <c r="G532" s="98"/>
      <c r="H532" s="98"/>
      <c r="I532" s="98"/>
      <c r="J532" s="98"/>
      <c r="K532" s="98"/>
      <c r="L532" s="98"/>
      <c r="M532" s="98"/>
      <c r="N532" s="98"/>
      <c r="O532" s="98"/>
      <c r="P532" s="98"/>
      <c r="Q532" s="98"/>
      <c r="R532" s="98"/>
      <c r="S532" s="98"/>
      <c r="T532" s="98"/>
      <c r="U532" s="98"/>
      <c r="V532" s="98"/>
      <c r="W532" s="98"/>
      <c r="X532" s="98"/>
      <c r="Y532" s="98"/>
      <c r="Z532" s="98"/>
      <c r="AA532" s="98"/>
      <c r="AB532" s="98"/>
      <c r="AC532" s="98"/>
      <c r="AD532" s="98"/>
    </row>
    <row r="533" spans="1:30" x14ac:dyDescent="0.25">
      <c r="A533" s="98"/>
      <c r="B533" s="98"/>
      <c r="D533" s="98"/>
      <c r="E533" s="98"/>
      <c r="F533" s="98"/>
      <c r="G533" s="98"/>
      <c r="H533" s="98"/>
      <c r="I533" s="98"/>
      <c r="J533" s="98"/>
      <c r="K533" s="98"/>
      <c r="L533" s="98"/>
      <c r="M533" s="98"/>
      <c r="N533" s="98"/>
      <c r="O533" s="98"/>
      <c r="P533" s="98"/>
      <c r="Q533" s="98"/>
      <c r="R533" s="98"/>
      <c r="S533" s="98"/>
      <c r="T533" s="98"/>
      <c r="U533" s="98"/>
      <c r="V533" s="98"/>
      <c r="W533" s="98"/>
      <c r="X533" s="98"/>
      <c r="Y533" s="98"/>
      <c r="Z533" s="98"/>
      <c r="AA533" s="98"/>
      <c r="AB533" s="98"/>
      <c r="AC533" s="98"/>
      <c r="AD533" s="98"/>
    </row>
    <row r="534" spans="1:30" x14ac:dyDescent="0.25">
      <c r="A534" s="98"/>
      <c r="B534" s="98"/>
      <c r="D534" s="98"/>
      <c r="E534" s="98"/>
      <c r="F534" s="98"/>
      <c r="G534" s="98"/>
      <c r="H534" s="98"/>
      <c r="I534" s="98"/>
      <c r="J534" s="98"/>
      <c r="K534" s="98"/>
      <c r="L534" s="98"/>
      <c r="M534" s="98"/>
      <c r="N534" s="98"/>
      <c r="O534" s="98"/>
      <c r="P534" s="98"/>
      <c r="Q534" s="98"/>
      <c r="R534" s="98"/>
      <c r="S534" s="98"/>
      <c r="T534" s="98"/>
      <c r="U534" s="98"/>
      <c r="V534" s="98"/>
      <c r="W534" s="98"/>
      <c r="X534" s="98"/>
      <c r="Y534" s="98"/>
      <c r="Z534" s="98"/>
      <c r="AA534" s="98"/>
      <c r="AB534" s="98"/>
      <c r="AC534" s="98"/>
      <c r="AD534" s="98"/>
    </row>
    <row r="535" spans="1:30" x14ac:dyDescent="0.25">
      <c r="A535" s="98"/>
      <c r="B535" s="98"/>
      <c r="D535" s="98"/>
      <c r="E535" s="98"/>
      <c r="F535" s="98"/>
      <c r="G535" s="98"/>
      <c r="H535" s="98"/>
      <c r="I535" s="98"/>
      <c r="J535" s="98"/>
      <c r="K535" s="98"/>
      <c r="L535" s="98"/>
      <c r="M535" s="98"/>
      <c r="N535" s="98"/>
      <c r="O535" s="98"/>
      <c r="P535" s="98"/>
      <c r="Q535" s="98"/>
      <c r="R535" s="98"/>
      <c r="S535" s="98"/>
      <c r="T535" s="98"/>
      <c r="U535" s="98"/>
      <c r="V535" s="98"/>
      <c r="W535" s="98"/>
      <c r="X535" s="98"/>
      <c r="Y535" s="98"/>
      <c r="Z535" s="98"/>
      <c r="AA535" s="98"/>
      <c r="AB535" s="98"/>
      <c r="AC535" s="98"/>
      <c r="AD535" s="98"/>
    </row>
    <row r="536" spans="1:30" x14ac:dyDescent="0.25">
      <c r="A536" s="98"/>
      <c r="B536" s="98"/>
      <c r="D536" s="98"/>
      <c r="E536" s="98"/>
      <c r="F536" s="98"/>
      <c r="G536" s="98"/>
      <c r="H536" s="98"/>
      <c r="I536" s="98"/>
      <c r="J536" s="98"/>
      <c r="K536" s="98"/>
      <c r="L536" s="98"/>
      <c r="M536" s="98"/>
      <c r="N536" s="98"/>
      <c r="O536" s="98"/>
      <c r="P536" s="98"/>
      <c r="Q536" s="98"/>
      <c r="R536" s="98"/>
      <c r="S536" s="98"/>
      <c r="T536" s="98"/>
      <c r="U536" s="98"/>
      <c r="V536" s="98"/>
      <c r="W536" s="98"/>
      <c r="X536" s="98"/>
      <c r="Y536" s="98"/>
      <c r="Z536" s="98"/>
      <c r="AA536" s="98"/>
      <c r="AB536" s="98"/>
      <c r="AC536" s="98"/>
      <c r="AD536" s="98"/>
    </row>
    <row r="537" spans="1:30" x14ac:dyDescent="0.25">
      <c r="A537" s="98"/>
      <c r="B537" s="98"/>
      <c r="D537" s="98"/>
      <c r="E537" s="98"/>
      <c r="F537" s="98"/>
      <c r="G537" s="98"/>
      <c r="H537" s="98"/>
      <c r="I537" s="98"/>
      <c r="J537" s="98"/>
      <c r="K537" s="98"/>
      <c r="L537" s="98"/>
      <c r="M537" s="98"/>
      <c r="N537" s="98"/>
      <c r="O537" s="98"/>
      <c r="P537" s="98"/>
      <c r="Q537" s="98"/>
      <c r="R537" s="98"/>
      <c r="S537" s="98"/>
      <c r="T537" s="98"/>
      <c r="U537" s="98"/>
      <c r="V537" s="98"/>
      <c r="W537" s="98"/>
      <c r="X537" s="98"/>
      <c r="Y537" s="98"/>
      <c r="Z537" s="98"/>
      <c r="AA537" s="98"/>
      <c r="AB537" s="98"/>
      <c r="AC537" s="98"/>
      <c r="AD537" s="98"/>
    </row>
    <row r="538" spans="1:30" x14ac:dyDescent="0.25">
      <c r="A538" s="98"/>
      <c r="B538" s="98"/>
      <c r="D538" s="98"/>
      <c r="E538" s="98"/>
      <c r="F538" s="98"/>
      <c r="G538" s="98"/>
      <c r="H538" s="98"/>
      <c r="I538" s="98"/>
      <c r="J538" s="98"/>
      <c r="K538" s="98"/>
      <c r="L538" s="98"/>
      <c r="M538" s="98"/>
      <c r="N538" s="98"/>
      <c r="O538" s="98"/>
      <c r="P538" s="98"/>
      <c r="Q538" s="98"/>
      <c r="R538" s="98"/>
      <c r="S538" s="98"/>
      <c r="T538" s="98"/>
      <c r="U538" s="98"/>
      <c r="V538" s="98"/>
      <c r="W538" s="98"/>
      <c r="X538" s="98"/>
      <c r="Y538" s="98"/>
      <c r="Z538" s="98"/>
      <c r="AA538" s="98"/>
      <c r="AB538" s="98"/>
      <c r="AC538" s="98"/>
      <c r="AD538" s="98"/>
    </row>
    <row r="539" spans="1:30" x14ac:dyDescent="0.25">
      <c r="A539" s="98"/>
      <c r="B539" s="98"/>
      <c r="D539" s="98"/>
      <c r="E539" s="98"/>
      <c r="F539" s="98"/>
      <c r="G539" s="98"/>
      <c r="H539" s="98"/>
      <c r="I539" s="98"/>
      <c r="J539" s="98"/>
      <c r="K539" s="98"/>
      <c r="L539" s="98"/>
      <c r="M539" s="98"/>
      <c r="N539" s="98"/>
      <c r="O539" s="98"/>
      <c r="P539" s="98"/>
      <c r="Q539" s="98"/>
      <c r="R539" s="98"/>
      <c r="S539" s="98"/>
      <c r="T539" s="98"/>
      <c r="U539" s="98"/>
      <c r="V539" s="98"/>
      <c r="W539" s="98"/>
      <c r="X539" s="98"/>
      <c r="Y539" s="98"/>
      <c r="Z539" s="98"/>
      <c r="AA539" s="98"/>
      <c r="AB539" s="98"/>
      <c r="AC539" s="98"/>
      <c r="AD539" s="98"/>
    </row>
    <row r="540" spans="1:30" x14ac:dyDescent="0.25">
      <c r="A540" s="98"/>
      <c r="B540" s="98"/>
      <c r="D540" s="98"/>
      <c r="E540" s="98"/>
      <c r="F540" s="98"/>
      <c r="G540" s="98"/>
      <c r="H540" s="98"/>
      <c r="I540" s="98"/>
      <c r="J540" s="98"/>
      <c r="K540" s="98"/>
      <c r="L540" s="98"/>
      <c r="M540" s="98"/>
      <c r="N540" s="98"/>
      <c r="O540" s="98"/>
      <c r="P540" s="98"/>
      <c r="Q540" s="98"/>
      <c r="R540" s="98"/>
      <c r="S540" s="98"/>
      <c r="T540" s="98"/>
      <c r="U540" s="98"/>
      <c r="V540" s="98"/>
      <c r="W540" s="98"/>
      <c r="X540" s="98"/>
      <c r="Y540" s="98"/>
      <c r="Z540" s="98"/>
      <c r="AA540" s="98"/>
      <c r="AB540" s="98"/>
      <c r="AC540" s="98"/>
      <c r="AD540" s="98"/>
    </row>
    <row r="541" spans="1:30" x14ac:dyDescent="0.25">
      <c r="A541" s="98"/>
      <c r="B541" s="98"/>
      <c r="D541" s="98"/>
      <c r="E541" s="98"/>
      <c r="F541" s="98"/>
      <c r="G541" s="98"/>
      <c r="H541" s="98"/>
      <c r="I541" s="98"/>
      <c r="J541" s="98"/>
      <c r="K541" s="98"/>
      <c r="L541" s="98"/>
      <c r="M541" s="98"/>
      <c r="N541" s="98"/>
      <c r="O541" s="98"/>
      <c r="P541" s="98"/>
      <c r="Q541" s="98"/>
      <c r="R541" s="98"/>
      <c r="S541" s="98"/>
      <c r="T541" s="98"/>
      <c r="U541" s="98"/>
      <c r="V541" s="98"/>
      <c r="W541" s="98"/>
      <c r="X541" s="98"/>
      <c r="Y541" s="98"/>
      <c r="Z541" s="98"/>
      <c r="AA541" s="98"/>
      <c r="AB541" s="98"/>
      <c r="AC541" s="98"/>
      <c r="AD541" s="98"/>
    </row>
    <row r="542" spans="1:30" x14ac:dyDescent="0.25">
      <c r="A542" s="98"/>
      <c r="B542" s="98"/>
      <c r="D542" s="98"/>
      <c r="E542" s="98"/>
      <c r="F542" s="98"/>
      <c r="G542" s="98"/>
      <c r="H542" s="98"/>
      <c r="I542" s="98"/>
      <c r="J542" s="98"/>
      <c r="K542" s="98"/>
      <c r="L542" s="98"/>
      <c r="M542" s="98"/>
      <c r="N542" s="98"/>
      <c r="O542" s="98"/>
      <c r="P542" s="98"/>
      <c r="Q542" s="98"/>
      <c r="R542" s="98"/>
      <c r="S542" s="98"/>
      <c r="T542" s="98"/>
      <c r="U542" s="98"/>
      <c r="V542" s="98"/>
      <c r="W542" s="98"/>
      <c r="X542" s="98"/>
      <c r="Y542" s="98"/>
      <c r="Z542" s="98"/>
      <c r="AA542" s="98"/>
      <c r="AB542" s="98"/>
      <c r="AC542" s="98"/>
      <c r="AD542" s="98"/>
    </row>
    <row r="543" spans="1:30" x14ac:dyDescent="0.25">
      <c r="A543" s="98"/>
      <c r="B543" s="98"/>
      <c r="D543" s="98"/>
      <c r="E543" s="98"/>
      <c r="F543" s="98"/>
      <c r="G543" s="98"/>
      <c r="H543" s="98"/>
      <c r="I543" s="98"/>
      <c r="J543" s="98"/>
      <c r="K543" s="98"/>
      <c r="L543" s="98"/>
      <c r="M543" s="98"/>
      <c r="N543" s="98"/>
      <c r="O543" s="98"/>
      <c r="P543" s="98"/>
      <c r="Q543" s="98"/>
      <c r="R543" s="98"/>
      <c r="S543" s="98"/>
      <c r="T543" s="98"/>
      <c r="U543" s="98"/>
      <c r="V543" s="98"/>
      <c r="W543" s="98"/>
      <c r="X543" s="98"/>
      <c r="Y543" s="98"/>
      <c r="Z543" s="98"/>
      <c r="AA543" s="98"/>
      <c r="AB543" s="98"/>
      <c r="AC543" s="98"/>
      <c r="AD543" s="98"/>
    </row>
    <row r="544" spans="1:30" x14ac:dyDescent="0.25">
      <c r="A544" s="98"/>
      <c r="B544" s="98"/>
      <c r="D544" s="98"/>
      <c r="E544" s="98"/>
      <c r="F544" s="98"/>
      <c r="G544" s="98"/>
      <c r="H544" s="98"/>
      <c r="I544" s="98"/>
      <c r="J544" s="98"/>
      <c r="K544" s="98"/>
      <c r="L544" s="98"/>
      <c r="M544" s="98"/>
      <c r="N544" s="98"/>
      <c r="O544" s="98"/>
      <c r="P544" s="98"/>
      <c r="Q544" s="98"/>
      <c r="R544" s="98"/>
      <c r="S544" s="98"/>
      <c r="T544" s="98"/>
      <c r="U544" s="98"/>
      <c r="V544" s="98"/>
      <c r="W544" s="98"/>
      <c r="X544" s="98"/>
      <c r="Y544" s="98"/>
      <c r="Z544" s="98"/>
      <c r="AA544" s="98"/>
      <c r="AB544" s="98"/>
      <c r="AC544" s="98"/>
      <c r="AD544" s="98"/>
    </row>
    <row r="545" spans="1:30" x14ac:dyDescent="0.25">
      <c r="A545" s="98"/>
      <c r="B545" s="98"/>
      <c r="D545" s="98"/>
      <c r="E545" s="98"/>
      <c r="F545" s="98"/>
      <c r="G545" s="98"/>
      <c r="H545" s="98"/>
      <c r="I545" s="98"/>
      <c r="J545" s="98"/>
      <c r="K545" s="98"/>
      <c r="L545" s="98"/>
      <c r="M545" s="98"/>
      <c r="N545" s="98"/>
      <c r="O545" s="98"/>
      <c r="P545" s="98"/>
      <c r="Q545" s="98"/>
      <c r="R545" s="98"/>
      <c r="S545" s="98"/>
      <c r="T545" s="98"/>
      <c r="U545" s="98"/>
      <c r="V545" s="98"/>
      <c r="W545" s="98"/>
      <c r="X545" s="98"/>
      <c r="Y545" s="98"/>
      <c r="Z545" s="98"/>
      <c r="AA545" s="98"/>
      <c r="AB545" s="98"/>
      <c r="AC545" s="98"/>
      <c r="AD545" s="98"/>
    </row>
    <row r="546" spans="1:30" x14ac:dyDescent="0.25">
      <c r="A546" s="98"/>
      <c r="B546" s="98"/>
      <c r="D546" s="98"/>
      <c r="E546" s="98"/>
      <c r="F546" s="98"/>
      <c r="G546" s="98"/>
      <c r="H546" s="98"/>
      <c r="I546" s="98"/>
      <c r="J546" s="98"/>
      <c r="K546" s="98"/>
      <c r="L546" s="98"/>
      <c r="M546" s="98"/>
      <c r="N546" s="98"/>
      <c r="O546" s="98"/>
      <c r="P546" s="98"/>
      <c r="Q546" s="98"/>
      <c r="R546" s="98"/>
      <c r="S546" s="98"/>
      <c r="T546" s="98"/>
      <c r="U546" s="98"/>
      <c r="V546" s="98"/>
      <c r="W546" s="98"/>
      <c r="X546" s="98"/>
      <c r="Y546" s="98"/>
      <c r="Z546" s="98"/>
      <c r="AA546" s="98"/>
      <c r="AB546" s="98"/>
      <c r="AC546" s="98"/>
      <c r="AD546" s="98"/>
    </row>
    <row r="547" spans="1:30" x14ac:dyDescent="0.25">
      <c r="A547" s="98"/>
      <c r="B547" s="98"/>
      <c r="D547" s="98"/>
      <c r="E547" s="98"/>
      <c r="F547" s="98"/>
      <c r="G547" s="98"/>
      <c r="H547" s="98"/>
      <c r="I547" s="98"/>
      <c r="J547" s="98"/>
      <c r="K547" s="98"/>
      <c r="L547" s="98"/>
      <c r="M547" s="98"/>
      <c r="N547" s="98"/>
      <c r="O547" s="98"/>
      <c r="P547" s="98"/>
      <c r="Q547" s="98"/>
      <c r="R547" s="98"/>
      <c r="S547" s="98"/>
      <c r="T547" s="98"/>
      <c r="U547" s="98"/>
      <c r="V547" s="98"/>
      <c r="W547" s="98"/>
      <c r="X547" s="98"/>
      <c r="Y547" s="98"/>
      <c r="Z547" s="98"/>
      <c r="AA547" s="98"/>
      <c r="AB547" s="98"/>
      <c r="AC547" s="98"/>
      <c r="AD547" s="98"/>
    </row>
    <row r="548" spans="1:30" x14ac:dyDescent="0.25">
      <c r="A548" s="98"/>
      <c r="B548" s="98"/>
      <c r="D548" s="98"/>
      <c r="E548" s="98"/>
      <c r="F548" s="98"/>
      <c r="G548" s="98"/>
      <c r="H548" s="98"/>
      <c r="I548" s="98"/>
      <c r="J548" s="98"/>
      <c r="K548" s="98"/>
      <c r="L548" s="98"/>
      <c r="M548" s="98"/>
      <c r="N548" s="98"/>
      <c r="O548" s="98"/>
      <c r="P548" s="98"/>
      <c r="Q548" s="98"/>
      <c r="R548" s="98"/>
      <c r="S548" s="98"/>
      <c r="T548" s="98"/>
      <c r="U548" s="98"/>
      <c r="V548" s="98"/>
      <c r="W548" s="98"/>
      <c r="X548" s="98"/>
      <c r="Y548" s="98"/>
      <c r="Z548" s="98"/>
      <c r="AA548" s="98"/>
      <c r="AB548" s="98"/>
      <c r="AC548" s="98"/>
      <c r="AD548" s="98"/>
    </row>
    <row r="549" spans="1:30" x14ac:dyDescent="0.25">
      <c r="A549" s="98"/>
      <c r="B549" s="98"/>
      <c r="D549" s="98"/>
      <c r="E549" s="98"/>
      <c r="F549" s="98"/>
      <c r="G549" s="98"/>
      <c r="H549" s="98"/>
      <c r="I549" s="98"/>
      <c r="J549" s="98"/>
      <c r="K549" s="98"/>
      <c r="L549" s="98"/>
      <c r="M549" s="98"/>
      <c r="N549" s="98"/>
      <c r="O549" s="98"/>
      <c r="P549" s="98"/>
      <c r="Q549" s="98"/>
      <c r="R549" s="98"/>
      <c r="S549" s="98"/>
      <c r="T549" s="98"/>
      <c r="U549" s="98"/>
      <c r="V549" s="98"/>
      <c r="W549" s="98"/>
      <c r="X549" s="98"/>
      <c r="Y549" s="98"/>
      <c r="Z549" s="98"/>
      <c r="AA549" s="98"/>
      <c r="AB549" s="98"/>
      <c r="AC549" s="98"/>
      <c r="AD549" s="98"/>
    </row>
    <row r="550" spans="1:30" x14ac:dyDescent="0.25">
      <c r="A550" s="98"/>
      <c r="B550" s="98"/>
      <c r="D550" s="98"/>
      <c r="E550" s="98"/>
      <c r="F550" s="98"/>
      <c r="G550" s="98"/>
      <c r="H550" s="98"/>
      <c r="I550" s="98"/>
      <c r="J550" s="98"/>
      <c r="K550" s="98"/>
      <c r="L550" s="98"/>
      <c r="M550" s="98"/>
      <c r="N550" s="98"/>
      <c r="O550" s="98"/>
      <c r="P550" s="98"/>
      <c r="Q550" s="98"/>
      <c r="R550" s="98"/>
      <c r="S550" s="98"/>
      <c r="T550" s="98"/>
      <c r="U550" s="98"/>
      <c r="V550" s="98"/>
      <c r="W550" s="98"/>
      <c r="X550" s="98"/>
      <c r="Y550" s="98"/>
      <c r="Z550" s="98"/>
      <c r="AA550" s="98"/>
      <c r="AB550" s="98"/>
      <c r="AC550" s="98"/>
      <c r="AD550" s="98"/>
    </row>
    <row r="551" spans="1:30" x14ac:dyDescent="0.25">
      <c r="A551" s="98"/>
      <c r="B551" s="98"/>
      <c r="D551" s="98"/>
      <c r="E551" s="98"/>
      <c r="F551" s="98"/>
      <c r="G551" s="98"/>
      <c r="H551" s="98"/>
      <c r="I551" s="98"/>
      <c r="J551" s="98"/>
      <c r="K551" s="98"/>
      <c r="L551" s="98"/>
      <c r="M551" s="98"/>
      <c r="N551" s="98"/>
      <c r="O551" s="98"/>
      <c r="P551" s="98"/>
      <c r="Q551" s="98"/>
      <c r="R551" s="98"/>
      <c r="S551" s="98"/>
      <c r="T551" s="98"/>
      <c r="U551" s="98"/>
      <c r="V551" s="98"/>
      <c r="W551" s="98"/>
      <c r="X551" s="98"/>
      <c r="Y551" s="98"/>
      <c r="Z551" s="98"/>
      <c r="AA551" s="98"/>
      <c r="AB551" s="98"/>
      <c r="AC551" s="98"/>
      <c r="AD551" s="98"/>
    </row>
    <row r="552" spans="1:30" x14ac:dyDescent="0.25">
      <c r="A552" s="98"/>
      <c r="B552" s="98"/>
      <c r="D552" s="98"/>
      <c r="E552" s="98"/>
      <c r="F552" s="98"/>
      <c r="G552" s="98"/>
      <c r="H552" s="98"/>
      <c r="I552" s="98"/>
      <c r="J552" s="98"/>
      <c r="K552" s="98"/>
      <c r="L552" s="98"/>
      <c r="M552" s="98"/>
      <c r="N552" s="98"/>
      <c r="O552" s="98"/>
      <c r="P552" s="98"/>
      <c r="Q552" s="98"/>
      <c r="R552" s="98"/>
      <c r="S552" s="98"/>
      <c r="T552" s="98"/>
      <c r="U552" s="98"/>
      <c r="V552" s="98"/>
      <c r="W552" s="98"/>
      <c r="X552" s="98"/>
      <c r="Y552" s="98"/>
      <c r="Z552" s="98"/>
      <c r="AA552" s="98"/>
      <c r="AB552" s="98"/>
      <c r="AC552" s="98"/>
      <c r="AD552" s="98"/>
    </row>
    <row r="553" spans="1:30" x14ac:dyDescent="0.25">
      <c r="A553" s="98"/>
      <c r="B553" s="98"/>
      <c r="D553" s="98"/>
      <c r="E553" s="98"/>
      <c r="F553" s="98"/>
      <c r="G553" s="98"/>
      <c r="H553" s="98"/>
      <c r="I553" s="98"/>
      <c r="J553" s="98"/>
      <c r="K553" s="98"/>
      <c r="L553" s="98"/>
      <c r="M553" s="98"/>
      <c r="N553" s="98"/>
      <c r="O553" s="98"/>
      <c r="P553" s="98"/>
      <c r="Q553" s="98"/>
      <c r="R553" s="98"/>
      <c r="S553" s="98"/>
      <c r="T553" s="98"/>
      <c r="U553" s="98"/>
      <c r="V553" s="98"/>
      <c r="W553" s="98"/>
      <c r="X553" s="98"/>
      <c r="Y553" s="98"/>
      <c r="Z553" s="98"/>
      <c r="AA553" s="98"/>
      <c r="AB553" s="98"/>
      <c r="AC553" s="98"/>
      <c r="AD553" s="98"/>
    </row>
    <row r="554" spans="1:30" x14ac:dyDescent="0.25">
      <c r="A554" s="98"/>
      <c r="B554" s="98"/>
      <c r="D554" s="98"/>
      <c r="E554" s="98"/>
      <c r="F554" s="98"/>
      <c r="G554" s="98"/>
      <c r="H554" s="98"/>
      <c r="I554" s="98"/>
      <c r="J554" s="98"/>
      <c r="K554" s="98"/>
      <c r="L554" s="98"/>
      <c r="M554" s="98"/>
      <c r="N554" s="98"/>
      <c r="O554" s="98"/>
      <c r="P554" s="98"/>
      <c r="Q554" s="98"/>
      <c r="R554" s="98"/>
      <c r="S554" s="98"/>
      <c r="T554" s="98"/>
      <c r="U554" s="98"/>
      <c r="V554" s="98"/>
      <c r="W554" s="98"/>
      <c r="X554" s="98"/>
      <c r="Y554" s="98"/>
      <c r="Z554" s="98"/>
      <c r="AA554" s="98"/>
      <c r="AB554" s="98"/>
      <c r="AC554" s="98"/>
      <c r="AD554" s="98"/>
    </row>
    <row r="555" spans="1:30" x14ac:dyDescent="0.25">
      <c r="A555" s="98"/>
      <c r="B555" s="98"/>
      <c r="D555" s="98"/>
      <c r="E555" s="98"/>
      <c r="F555" s="98"/>
      <c r="G555" s="98"/>
      <c r="H555" s="98"/>
      <c r="I555" s="98"/>
      <c r="J555" s="98"/>
      <c r="K555" s="98"/>
      <c r="L555" s="98"/>
      <c r="M555" s="98"/>
      <c r="N555" s="98"/>
      <c r="O555" s="98"/>
      <c r="P555" s="98"/>
      <c r="Q555" s="98"/>
      <c r="R555" s="98"/>
      <c r="S555" s="98"/>
      <c r="T555" s="98"/>
      <c r="U555" s="98"/>
      <c r="V555" s="98"/>
      <c r="W555" s="98"/>
      <c r="X555" s="98"/>
      <c r="Y555" s="98"/>
      <c r="Z555" s="98"/>
      <c r="AA555" s="98"/>
      <c r="AB555" s="98"/>
      <c r="AC555" s="98"/>
      <c r="AD555" s="98"/>
    </row>
    <row r="556" spans="1:30" x14ac:dyDescent="0.25">
      <c r="A556" s="98"/>
      <c r="B556" s="98"/>
      <c r="D556" s="98"/>
      <c r="E556" s="98"/>
      <c r="F556" s="98"/>
      <c r="G556" s="98"/>
      <c r="H556" s="98"/>
      <c r="I556" s="98"/>
      <c r="J556" s="98"/>
      <c r="K556" s="98"/>
      <c r="L556" s="98"/>
      <c r="M556" s="98"/>
      <c r="N556" s="98"/>
      <c r="O556" s="98"/>
      <c r="P556" s="98"/>
      <c r="Q556" s="98"/>
      <c r="R556" s="98"/>
      <c r="S556" s="98"/>
      <c r="T556" s="98"/>
      <c r="U556" s="98"/>
      <c r="V556" s="98"/>
      <c r="W556" s="98"/>
      <c r="X556" s="98"/>
      <c r="Y556" s="98"/>
      <c r="Z556" s="98"/>
      <c r="AA556" s="98"/>
      <c r="AB556" s="98"/>
      <c r="AC556" s="98"/>
      <c r="AD556" s="98"/>
    </row>
    <row r="557" spans="1:30" x14ac:dyDescent="0.25">
      <c r="A557" s="98"/>
      <c r="B557" s="98"/>
      <c r="D557" s="98"/>
      <c r="E557" s="98"/>
      <c r="F557" s="98"/>
      <c r="G557" s="98"/>
      <c r="H557" s="98"/>
      <c r="I557" s="98"/>
      <c r="J557" s="98"/>
      <c r="K557" s="98"/>
      <c r="L557" s="98"/>
      <c r="M557" s="98"/>
      <c r="N557" s="98"/>
      <c r="O557" s="98"/>
      <c r="P557" s="98"/>
      <c r="Q557" s="98"/>
      <c r="R557" s="98"/>
      <c r="S557" s="98"/>
      <c r="T557" s="98"/>
      <c r="U557" s="98"/>
      <c r="V557" s="98"/>
      <c r="W557" s="98"/>
      <c r="X557" s="98"/>
      <c r="Y557" s="98"/>
      <c r="Z557" s="98"/>
      <c r="AA557" s="98"/>
      <c r="AB557" s="98"/>
      <c r="AC557" s="98"/>
      <c r="AD557" s="98"/>
    </row>
    <row r="558" spans="1:30" x14ac:dyDescent="0.25">
      <c r="A558" s="98"/>
      <c r="B558" s="98"/>
      <c r="D558" s="98"/>
      <c r="E558" s="98"/>
      <c r="F558" s="98"/>
      <c r="G558" s="98"/>
      <c r="H558" s="98"/>
      <c r="I558" s="98"/>
      <c r="J558" s="98"/>
      <c r="K558" s="98"/>
      <c r="L558" s="98"/>
      <c r="M558" s="98"/>
      <c r="N558" s="98"/>
      <c r="O558" s="98"/>
      <c r="P558" s="98"/>
      <c r="Q558" s="98"/>
      <c r="R558" s="98"/>
      <c r="S558" s="98"/>
      <c r="T558" s="98"/>
      <c r="U558" s="98"/>
      <c r="V558" s="98"/>
      <c r="W558" s="98"/>
      <c r="X558" s="98"/>
      <c r="Y558" s="98"/>
      <c r="Z558" s="98"/>
      <c r="AA558" s="98"/>
      <c r="AB558" s="98"/>
      <c r="AC558" s="98"/>
      <c r="AD558" s="98"/>
    </row>
    <row r="559" spans="1:30" x14ac:dyDescent="0.25">
      <c r="A559" s="98"/>
      <c r="B559" s="98"/>
      <c r="D559" s="98"/>
      <c r="E559" s="98"/>
      <c r="F559" s="98"/>
      <c r="G559" s="98"/>
      <c r="H559" s="98"/>
      <c r="I559" s="98"/>
      <c r="J559" s="98"/>
      <c r="K559" s="98"/>
      <c r="L559" s="98"/>
      <c r="M559" s="98"/>
      <c r="N559" s="98"/>
      <c r="O559" s="98"/>
      <c r="P559" s="98"/>
      <c r="Q559" s="98"/>
      <c r="R559" s="98"/>
      <c r="S559" s="98"/>
      <c r="T559" s="98"/>
      <c r="U559" s="98"/>
      <c r="V559" s="98"/>
      <c r="W559" s="98"/>
      <c r="X559" s="98"/>
      <c r="Y559" s="98"/>
      <c r="Z559" s="98"/>
      <c r="AA559" s="98"/>
      <c r="AB559" s="98"/>
      <c r="AC559" s="98"/>
      <c r="AD559" s="98"/>
    </row>
    <row r="560" spans="1:30" x14ac:dyDescent="0.25">
      <c r="A560" s="98"/>
      <c r="B560" s="98"/>
      <c r="D560" s="98"/>
      <c r="E560" s="98"/>
      <c r="F560" s="98"/>
      <c r="G560" s="98"/>
      <c r="H560" s="98"/>
      <c r="I560" s="98"/>
      <c r="J560" s="98"/>
      <c r="K560" s="98"/>
      <c r="L560" s="98"/>
      <c r="M560" s="98"/>
      <c r="N560" s="98"/>
      <c r="O560" s="98"/>
      <c r="P560" s="98"/>
      <c r="Q560" s="98"/>
      <c r="R560" s="98"/>
      <c r="S560" s="98"/>
      <c r="T560" s="98"/>
      <c r="U560" s="98"/>
      <c r="V560" s="98"/>
      <c r="W560" s="98"/>
      <c r="X560" s="98"/>
      <c r="Y560" s="98"/>
      <c r="Z560" s="98"/>
      <c r="AA560" s="98"/>
      <c r="AB560" s="98"/>
      <c r="AC560" s="98"/>
      <c r="AD560" s="98"/>
    </row>
    <row r="561" spans="1:30" x14ac:dyDescent="0.25">
      <c r="A561" s="98"/>
      <c r="B561" s="98"/>
      <c r="D561" s="98"/>
      <c r="E561" s="98"/>
      <c r="F561" s="98"/>
      <c r="G561" s="98"/>
      <c r="H561" s="98"/>
      <c r="I561" s="98"/>
      <c r="J561" s="98"/>
      <c r="K561" s="98"/>
      <c r="L561" s="98"/>
      <c r="M561" s="98"/>
      <c r="N561" s="98"/>
      <c r="O561" s="98"/>
      <c r="P561" s="98"/>
      <c r="Q561" s="98"/>
      <c r="R561" s="98"/>
      <c r="S561" s="98"/>
      <c r="T561" s="98"/>
      <c r="U561" s="98"/>
      <c r="V561" s="98"/>
      <c r="W561" s="98"/>
      <c r="X561" s="98"/>
      <c r="Y561" s="98"/>
      <c r="Z561" s="98"/>
      <c r="AA561" s="98"/>
      <c r="AB561" s="98"/>
      <c r="AC561" s="98"/>
      <c r="AD561" s="98"/>
    </row>
    <row r="562" spans="1:30" x14ac:dyDescent="0.25">
      <c r="A562" s="98"/>
      <c r="B562" s="98"/>
      <c r="D562" s="98"/>
      <c r="E562" s="98"/>
      <c r="F562" s="98"/>
      <c r="G562" s="98"/>
      <c r="H562" s="98"/>
      <c r="I562" s="98"/>
      <c r="J562" s="98"/>
      <c r="K562" s="98"/>
      <c r="L562" s="98"/>
      <c r="M562" s="98"/>
      <c r="N562" s="98"/>
      <c r="O562" s="98"/>
      <c r="P562" s="98"/>
      <c r="Q562" s="98"/>
      <c r="R562" s="98"/>
      <c r="S562" s="98"/>
      <c r="T562" s="98"/>
      <c r="U562" s="98"/>
      <c r="V562" s="98"/>
      <c r="W562" s="98"/>
      <c r="X562" s="98"/>
      <c r="Y562" s="98"/>
      <c r="Z562" s="98"/>
      <c r="AA562" s="98"/>
      <c r="AB562" s="98"/>
      <c r="AC562" s="98"/>
      <c r="AD562" s="98"/>
    </row>
    <row r="563" spans="1:30" x14ac:dyDescent="0.25">
      <c r="A563" s="98"/>
      <c r="B563" s="98"/>
      <c r="D563" s="98"/>
      <c r="E563" s="98"/>
      <c r="F563" s="98"/>
      <c r="G563" s="98"/>
      <c r="H563" s="98"/>
      <c r="I563" s="98"/>
      <c r="J563" s="98"/>
      <c r="K563" s="98"/>
      <c r="L563" s="98"/>
      <c r="M563" s="98"/>
      <c r="N563" s="98"/>
      <c r="O563" s="98"/>
      <c r="P563" s="98"/>
      <c r="Q563" s="98"/>
      <c r="R563" s="98"/>
      <c r="S563" s="98"/>
      <c r="T563" s="98"/>
      <c r="U563" s="98"/>
      <c r="V563" s="98"/>
      <c r="W563" s="98"/>
      <c r="X563" s="98"/>
      <c r="Y563" s="98"/>
      <c r="Z563" s="98"/>
      <c r="AA563" s="98"/>
      <c r="AB563" s="98"/>
      <c r="AC563" s="98"/>
      <c r="AD563" s="98"/>
    </row>
    <row r="564" spans="1:30" x14ac:dyDescent="0.25">
      <c r="A564" s="98"/>
      <c r="B564" s="98"/>
      <c r="D564" s="98"/>
      <c r="E564" s="98"/>
      <c r="F564" s="98"/>
      <c r="G564" s="98"/>
      <c r="H564" s="98"/>
      <c r="I564" s="98"/>
      <c r="J564" s="98"/>
      <c r="K564" s="98"/>
      <c r="L564" s="98"/>
      <c r="M564" s="98"/>
      <c r="N564" s="98"/>
      <c r="O564" s="98"/>
      <c r="P564" s="98"/>
      <c r="Q564" s="98"/>
      <c r="R564" s="98"/>
      <c r="S564" s="98"/>
      <c r="T564" s="98"/>
      <c r="U564" s="98"/>
      <c r="V564" s="98"/>
      <c r="W564" s="98"/>
      <c r="X564" s="98"/>
      <c r="Y564" s="98"/>
      <c r="Z564" s="98"/>
      <c r="AA564" s="98"/>
      <c r="AB564" s="98"/>
      <c r="AC564" s="98"/>
      <c r="AD564" s="98"/>
    </row>
    <row r="565" spans="1:30" x14ac:dyDescent="0.25">
      <c r="A565" s="98"/>
      <c r="B565" s="98"/>
      <c r="D565" s="98"/>
      <c r="E565" s="98"/>
      <c r="F565" s="98"/>
      <c r="G565" s="98"/>
      <c r="H565" s="98"/>
      <c r="I565" s="98"/>
      <c r="J565" s="98"/>
      <c r="K565" s="98"/>
      <c r="L565" s="98"/>
      <c r="M565" s="98"/>
      <c r="N565" s="98"/>
      <c r="O565" s="98"/>
      <c r="P565" s="98"/>
      <c r="Q565" s="98"/>
      <c r="R565" s="98"/>
      <c r="S565" s="98"/>
      <c r="T565" s="98"/>
      <c r="U565" s="98"/>
      <c r="V565" s="98"/>
      <c r="W565" s="98"/>
      <c r="X565" s="98"/>
      <c r="Y565" s="98"/>
      <c r="Z565" s="98"/>
      <c r="AA565" s="98"/>
      <c r="AB565" s="98"/>
      <c r="AC565" s="98"/>
      <c r="AD565" s="98"/>
    </row>
    <row r="566" spans="1:30" x14ac:dyDescent="0.25">
      <c r="A566" s="98"/>
      <c r="B566" s="98"/>
      <c r="D566" s="98"/>
      <c r="E566" s="98"/>
      <c r="F566" s="98"/>
      <c r="G566" s="98"/>
      <c r="H566" s="98"/>
      <c r="I566" s="98"/>
      <c r="J566" s="98"/>
      <c r="K566" s="98"/>
      <c r="L566" s="98"/>
      <c r="M566" s="98"/>
      <c r="N566" s="98"/>
      <c r="O566" s="98"/>
      <c r="P566" s="98"/>
      <c r="Q566" s="98"/>
      <c r="R566" s="98"/>
      <c r="S566" s="98"/>
      <c r="T566" s="98"/>
      <c r="U566" s="98"/>
      <c r="V566" s="98"/>
      <c r="W566" s="98"/>
      <c r="X566" s="98"/>
      <c r="Y566" s="98"/>
      <c r="Z566" s="98"/>
      <c r="AA566" s="98"/>
      <c r="AB566" s="98"/>
      <c r="AC566" s="98"/>
      <c r="AD566" s="98"/>
    </row>
    <row r="567" spans="1:30" x14ac:dyDescent="0.25">
      <c r="A567" s="98"/>
      <c r="B567" s="98"/>
      <c r="D567" s="98"/>
      <c r="E567" s="98"/>
      <c r="F567" s="98"/>
      <c r="G567" s="98"/>
      <c r="H567" s="98"/>
      <c r="I567" s="98"/>
      <c r="J567" s="98"/>
      <c r="K567" s="98"/>
      <c r="L567" s="98"/>
      <c r="M567" s="98"/>
      <c r="N567" s="98"/>
      <c r="O567" s="98"/>
      <c r="P567" s="98"/>
      <c r="Q567" s="98"/>
      <c r="R567" s="98"/>
      <c r="S567" s="98"/>
      <c r="T567" s="98"/>
      <c r="U567" s="98"/>
      <c r="V567" s="98"/>
      <c r="W567" s="98"/>
      <c r="X567" s="98"/>
      <c r="Y567" s="98"/>
      <c r="Z567" s="98"/>
      <c r="AA567" s="98"/>
      <c r="AB567" s="98"/>
      <c r="AC567" s="98"/>
      <c r="AD567" s="98"/>
    </row>
    <row r="568" spans="1:30" x14ac:dyDescent="0.25">
      <c r="A568" s="98"/>
      <c r="B568" s="98"/>
      <c r="D568" s="98"/>
      <c r="E568" s="98"/>
      <c r="F568" s="98"/>
      <c r="G568" s="98"/>
      <c r="H568" s="98"/>
      <c r="I568" s="98"/>
      <c r="J568" s="98"/>
      <c r="K568" s="98"/>
      <c r="L568" s="98"/>
      <c r="M568" s="98"/>
      <c r="N568" s="98"/>
      <c r="O568" s="98"/>
      <c r="P568" s="98"/>
      <c r="Q568" s="98"/>
      <c r="R568" s="98"/>
      <c r="S568" s="98"/>
      <c r="T568" s="98"/>
      <c r="U568" s="98"/>
      <c r="V568" s="98"/>
      <c r="W568" s="98"/>
      <c r="X568" s="98"/>
      <c r="Y568" s="98"/>
      <c r="Z568" s="98"/>
      <c r="AA568" s="98"/>
      <c r="AB568" s="98"/>
      <c r="AC568" s="98"/>
      <c r="AD568" s="98"/>
    </row>
    <row r="569" spans="1:30" x14ac:dyDescent="0.25">
      <c r="A569" s="98"/>
      <c r="B569" s="98"/>
      <c r="D569" s="98"/>
      <c r="E569" s="98"/>
      <c r="F569" s="98"/>
      <c r="G569" s="98"/>
      <c r="H569" s="98"/>
      <c r="I569" s="98"/>
      <c r="J569" s="98"/>
      <c r="K569" s="98"/>
      <c r="L569" s="98"/>
      <c r="M569" s="98"/>
      <c r="N569" s="98"/>
      <c r="O569" s="98"/>
      <c r="P569" s="98"/>
      <c r="Q569" s="98"/>
      <c r="R569" s="98"/>
      <c r="S569" s="98"/>
      <c r="T569" s="98"/>
      <c r="U569" s="98"/>
      <c r="V569" s="98"/>
      <c r="W569" s="98"/>
      <c r="X569" s="98"/>
      <c r="Y569" s="98"/>
      <c r="Z569" s="98"/>
      <c r="AA569" s="98"/>
      <c r="AB569" s="98"/>
      <c r="AC569" s="98"/>
      <c r="AD569" s="98"/>
    </row>
    <row r="570" spans="1:30" x14ac:dyDescent="0.25">
      <c r="A570" s="98"/>
      <c r="B570" s="98"/>
      <c r="D570" s="98"/>
      <c r="E570" s="98"/>
      <c r="F570" s="98"/>
      <c r="G570" s="98"/>
      <c r="H570" s="98"/>
      <c r="I570" s="98"/>
      <c r="J570" s="98"/>
      <c r="K570" s="98"/>
      <c r="L570" s="98"/>
      <c r="M570" s="98"/>
      <c r="N570" s="98"/>
      <c r="O570" s="98"/>
      <c r="P570" s="98"/>
      <c r="Q570" s="98"/>
      <c r="R570" s="98"/>
      <c r="S570" s="98"/>
      <c r="T570" s="98"/>
      <c r="U570" s="98"/>
      <c r="V570" s="98"/>
      <c r="W570" s="98"/>
      <c r="X570" s="98"/>
      <c r="Y570" s="98"/>
      <c r="Z570" s="98"/>
      <c r="AA570" s="98"/>
      <c r="AB570" s="98"/>
      <c r="AC570" s="98"/>
      <c r="AD570" s="98"/>
    </row>
    <row r="571" spans="1:30" x14ac:dyDescent="0.25">
      <c r="A571" s="98"/>
      <c r="B571" s="98"/>
      <c r="D571" s="98"/>
      <c r="E571" s="98"/>
      <c r="F571" s="98"/>
      <c r="G571" s="98"/>
      <c r="H571" s="98"/>
      <c r="I571" s="98"/>
      <c r="J571" s="98"/>
      <c r="K571" s="98"/>
      <c r="L571" s="98"/>
      <c r="M571" s="98"/>
      <c r="N571" s="98"/>
      <c r="O571" s="98"/>
      <c r="P571" s="98"/>
      <c r="Q571" s="98"/>
      <c r="R571" s="98"/>
      <c r="S571" s="98"/>
      <c r="T571" s="98"/>
      <c r="U571" s="98"/>
      <c r="V571" s="98"/>
      <c r="W571" s="98"/>
      <c r="X571" s="98"/>
      <c r="Y571" s="98"/>
      <c r="Z571" s="98"/>
      <c r="AA571" s="98"/>
      <c r="AB571" s="98"/>
      <c r="AC571" s="98"/>
      <c r="AD571" s="98"/>
    </row>
    <row r="572" spans="1:30" x14ac:dyDescent="0.25">
      <c r="A572" s="98"/>
      <c r="B572" s="98"/>
      <c r="D572" s="98"/>
      <c r="E572" s="98"/>
      <c r="F572" s="98"/>
      <c r="G572" s="98"/>
      <c r="H572" s="98"/>
      <c r="I572" s="98"/>
      <c r="J572" s="98"/>
      <c r="K572" s="98"/>
      <c r="L572" s="98"/>
      <c r="M572" s="98"/>
      <c r="N572" s="98"/>
      <c r="O572" s="98"/>
      <c r="P572" s="98"/>
      <c r="Q572" s="98"/>
      <c r="R572" s="98"/>
      <c r="S572" s="98"/>
      <c r="T572" s="98"/>
      <c r="U572" s="98"/>
      <c r="V572" s="98"/>
      <c r="W572" s="98"/>
      <c r="X572" s="98"/>
      <c r="Y572" s="98"/>
      <c r="Z572" s="98"/>
      <c r="AA572" s="98"/>
      <c r="AB572" s="98"/>
      <c r="AC572" s="98"/>
      <c r="AD572" s="98"/>
    </row>
    <row r="573" spans="1:30" x14ac:dyDescent="0.25">
      <c r="A573" s="98"/>
      <c r="B573" s="98"/>
      <c r="D573" s="98"/>
      <c r="E573" s="98"/>
      <c r="F573" s="98"/>
      <c r="G573" s="98"/>
      <c r="H573" s="98"/>
      <c r="I573" s="98"/>
      <c r="J573" s="98"/>
      <c r="K573" s="98"/>
      <c r="L573" s="98"/>
      <c r="M573" s="98"/>
      <c r="N573" s="98"/>
      <c r="O573" s="98"/>
      <c r="P573" s="98"/>
      <c r="Q573" s="98"/>
      <c r="R573" s="98"/>
      <c r="S573" s="98"/>
      <c r="T573" s="98"/>
      <c r="U573" s="98"/>
      <c r="V573" s="98"/>
      <c r="W573" s="98"/>
      <c r="X573" s="98"/>
      <c r="Y573" s="98"/>
      <c r="Z573" s="98"/>
      <c r="AA573" s="98"/>
      <c r="AB573" s="98"/>
      <c r="AC573" s="98"/>
      <c r="AD573" s="98"/>
    </row>
    <row r="574" spans="1:30" x14ac:dyDescent="0.25">
      <c r="A574" s="98"/>
      <c r="B574" s="98"/>
      <c r="D574" s="98"/>
      <c r="E574" s="98"/>
      <c r="F574" s="98"/>
      <c r="G574" s="98"/>
      <c r="H574" s="98"/>
      <c r="I574" s="98"/>
      <c r="J574" s="98"/>
      <c r="K574" s="98"/>
      <c r="L574" s="98"/>
      <c r="M574" s="98"/>
      <c r="N574" s="98"/>
      <c r="O574" s="98"/>
      <c r="P574" s="98"/>
      <c r="Q574" s="98"/>
      <c r="R574" s="98"/>
      <c r="S574" s="98"/>
      <c r="T574" s="98"/>
      <c r="U574" s="98"/>
      <c r="V574" s="98"/>
      <c r="W574" s="98"/>
      <c r="X574" s="98"/>
      <c r="Y574" s="98"/>
      <c r="Z574" s="98"/>
      <c r="AA574" s="98"/>
      <c r="AB574" s="98"/>
      <c r="AC574" s="98"/>
      <c r="AD574" s="98"/>
    </row>
    <row r="575" spans="1:30" x14ac:dyDescent="0.25">
      <c r="A575" s="98"/>
      <c r="B575" s="98"/>
      <c r="D575" s="98"/>
      <c r="E575" s="98"/>
      <c r="F575" s="98"/>
      <c r="G575" s="98"/>
      <c r="H575" s="98"/>
      <c r="I575" s="98"/>
      <c r="J575" s="98"/>
      <c r="K575" s="98"/>
      <c r="L575" s="98"/>
      <c r="M575" s="98"/>
      <c r="N575" s="98"/>
      <c r="O575" s="98"/>
      <c r="P575" s="98"/>
      <c r="Q575" s="98"/>
      <c r="R575" s="98"/>
      <c r="S575" s="98"/>
      <c r="T575" s="98"/>
      <c r="U575" s="98"/>
      <c r="V575" s="98"/>
      <c r="W575" s="98"/>
      <c r="X575" s="98"/>
      <c r="Y575" s="98"/>
      <c r="Z575" s="98"/>
      <c r="AA575" s="98"/>
      <c r="AB575" s="98"/>
      <c r="AC575" s="98"/>
      <c r="AD575" s="98"/>
    </row>
    <row r="576" spans="1:30" x14ac:dyDescent="0.25">
      <c r="A576" s="98"/>
      <c r="B576" s="98"/>
      <c r="D576" s="98"/>
      <c r="E576" s="98"/>
      <c r="F576" s="98"/>
      <c r="G576" s="98"/>
      <c r="H576" s="98"/>
      <c r="I576" s="98"/>
      <c r="J576" s="98"/>
      <c r="K576" s="98"/>
      <c r="L576" s="98"/>
      <c r="M576" s="98"/>
      <c r="N576" s="98"/>
      <c r="O576" s="98"/>
      <c r="P576" s="98"/>
      <c r="Q576" s="98"/>
      <c r="R576" s="98"/>
      <c r="S576" s="98"/>
      <c r="T576" s="98"/>
      <c r="U576" s="98"/>
      <c r="V576" s="98"/>
      <c r="W576" s="98"/>
      <c r="X576" s="98"/>
      <c r="Y576" s="98"/>
      <c r="Z576" s="98"/>
      <c r="AA576" s="98"/>
      <c r="AB576" s="98"/>
      <c r="AC576" s="98"/>
      <c r="AD576" s="98"/>
    </row>
    <row r="577" spans="1:30" x14ac:dyDescent="0.25">
      <c r="A577" s="98"/>
      <c r="B577" s="98"/>
      <c r="D577" s="98"/>
      <c r="E577" s="98"/>
      <c r="F577" s="98"/>
      <c r="G577" s="98"/>
      <c r="H577" s="98"/>
      <c r="I577" s="98"/>
      <c r="J577" s="98"/>
      <c r="K577" s="98"/>
      <c r="L577" s="98"/>
      <c r="M577" s="98"/>
      <c r="N577" s="98"/>
      <c r="O577" s="98"/>
      <c r="P577" s="98"/>
      <c r="Q577" s="98"/>
      <c r="R577" s="98"/>
      <c r="S577" s="98"/>
      <c r="T577" s="98"/>
      <c r="U577" s="98"/>
      <c r="V577" s="98"/>
      <c r="W577" s="98"/>
      <c r="X577" s="98"/>
      <c r="Y577" s="98"/>
      <c r="Z577" s="98"/>
      <c r="AA577" s="98"/>
      <c r="AB577" s="98"/>
      <c r="AC577" s="98"/>
      <c r="AD577" s="98"/>
    </row>
    <row r="578" spans="1:30" x14ac:dyDescent="0.25">
      <c r="A578" s="98"/>
      <c r="B578" s="98"/>
      <c r="D578" s="98"/>
      <c r="E578" s="98"/>
      <c r="F578" s="98"/>
      <c r="G578" s="98"/>
      <c r="H578" s="98"/>
      <c r="I578" s="98"/>
      <c r="J578" s="98"/>
      <c r="K578" s="98"/>
      <c r="L578" s="98"/>
      <c r="M578" s="98"/>
      <c r="N578" s="98"/>
      <c r="O578" s="98"/>
      <c r="P578" s="98"/>
      <c r="Q578" s="98"/>
      <c r="R578" s="98"/>
      <c r="S578" s="98"/>
      <c r="T578" s="98"/>
      <c r="U578" s="98"/>
      <c r="V578" s="98"/>
      <c r="W578" s="98"/>
      <c r="X578" s="98"/>
      <c r="Y578" s="98"/>
      <c r="Z578" s="98"/>
      <c r="AA578" s="98"/>
      <c r="AB578" s="98"/>
      <c r="AC578" s="98"/>
      <c r="AD578" s="98"/>
    </row>
    <row r="579" spans="1:30" x14ac:dyDescent="0.25">
      <c r="A579" s="98"/>
      <c r="B579" s="98"/>
      <c r="D579" s="98"/>
      <c r="E579" s="98"/>
      <c r="F579" s="98"/>
      <c r="G579" s="98"/>
      <c r="H579" s="98"/>
      <c r="I579" s="98"/>
      <c r="J579" s="98"/>
      <c r="K579" s="98"/>
      <c r="L579" s="98"/>
      <c r="M579" s="98"/>
      <c r="N579" s="98"/>
      <c r="O579" s="98"/>
      <c r="P579" s="98"/>
      <c r="Q579" s="98"/>
      <c r="R579" s="98"/>
      <c r="S579" s="98"/>
      <c r="T579" s="98"/>
      <c r="U579" s="98"/>
      <c r="V579" s="98"/>
      <c r="W579" s="98"/>
      <c r="X579" s="98"/>
      <c r="Y579" s="98"/>
      <c r="Z579" s="98"/>
      <c r="AA579" s="98"/>
      <c r="AB579" s="98"/>
      <c r="AC579" s="98"/>
      <c r="AD579" s="98"/>
    </row>
    <row r="580" spans="1:30" x14ac:dyDescent="0.25">
      <c r="A580" s="98"/>
      <c r="B580" s="98"/>
      <c r="D580" s="98"/>
      <c r="E580" s="98"/>
      <c r="F580" s="98"/>
      <c r="G580" s="98"/>
      <c r="H580" s="98"/>
      <c r="I580" s="98"/>
      <c r="J580" s="98"/>
      <c r="K580" s="98"/>
      <c r="L580" s="98"/>
      <c r="M580" s="98"/>
      <c r="N580" s="98"/>
      <c r="O580" s="98"/>
      <c r="P580" s="98"/>
      <c r="Q580" s="98"/>
      <c r="R580" s="98"/>
      <c r="S580" s="98"/>
      <c r="T580" s="98"/>
      <c r="U580" s="98"/>
      <c r="V580" s="98"/>
      <c r="W580" s="98"/>
      <c r="X580" s="98"/>
      <c r="Y580" s="98"/>
      <c r="Z580" s="98"/>
      <c r="AA580" s="98"/>
      <c r="AB580" s="98"/>
      <c r="AC580" s="98"/>
      <c r="AD580" s="98"/>
    </row>
    <row r="581" spans="1:30" x14ac:dyDescent="0.25">
      <c r="A581" s="98"/>
      <c r="B581" s="98"/>
      <c r="D581" s="98"/>
      <c r="E581" s="98"/>
      <c r="F581" s="98"/>
      <c r="G581" s="98"/>
      <c r="H581" s="98"/>
      <c r="I581" s="98"/>
      <c r="J581" s="98"/>
      <c r="K581" s="98"/>
      <c r="L581" s="98"/>
      <c r="M581" s="98"/>
      <c r="N581" s="98"/>
      <c r="O581" s="98"/>
      <c r="P581" s="98"/>
      <c r="Q581" s="98"/>
      <c r="R581" s="98"/>
      <c r="S581" s="98"/>
      <c r="T581" s="98"/>
      <c r="U581" s="98"/>
      <c r="V581" s="98"/>
      <c r="W581" s="98"/>
      <c r="X581" s="98"/>
      <c r="Y581" s="98"/>
      <c r="Z581" s="98"/>
      <c r="AA581" s="98"/>
      <c r="AB581" s="98"/>
      <c r="AC581" s="98"/>
      <c r="AD581" s="98"/>
    </row>
    <row r="582" spans="1:30" x14ac:dyDescent="0.25">
      <c r="A582" s="98"/>
      <c r="B582" s="98"/>
      <c r="D582" s="98"/>
      <c r="E582" s="98"/>
      <c r="F582" s="98"/>
      <c r="G582" s="98"/>
      <c r="H582" s="98"/>
      <c r="I582" s="98"/>
      <c r="J582" s="98"/>
      <c r="K582" s="98"/>
      <c r="L582" s="98"/>
      <c r="M582" s="98"/>
      <c r="N582" s="98"/>
      <c r="O582" s="98"/>
      <c r="P582" s="98"/>
      <c r="Q582" s="98"/>
      <c r="R582" s="98"/>
      <c r="S582" s="98"/>
      <c r="T582" s="98"/>
      <c r="U582" s="98"/>
      <c r="V582" s="98"/>
      <c r="W582" s="98"/>
      <c r="X582" s="98"/>
      <c r="Y582" s="98"/>
      <c r="Z582" s="98"/>
      <c r="AA582" s="98"/>
      <c r="AB582" s="98"/>
      <c r="AC582" s="98"/>
      <c r="AD582" s="98"/>
    </row>
    <row r="583" spans="1:30" x14ac:dyDescent="0.25">
      <c r="A583" s="98"/>
      <c r="B583" s="98"/>
      <c r="D583" s="98"/>
      <c r="E583" s="98"/>
      <c r="F583" s="98"/>
      <c r="G583" s="98"/>
      <c r="H583" s="98"/>
      <c r="I583" s="98"/>
      <c r="J583" s="98"/>
      <c r="K583" s="98"/>
      <c r="L583" s="98"/>
      <c r="M583" s="98"/>
      <c r="N583" s="98"/>
      <c r="O583" s="98"/>
      <c r="P583" s="98"/>
      <c r="Q583" s="98"/>
      <c r="R583" s="98"/>
      <c r="S583" s="98"/>
      <c r="T583" s="98"/>
      <c r="U583" s="98"/>
      <c r="V583" s="98"/>
      <c r="W583" s="98"/>
      <c r="X583" s="98"/>
      <c r="Y583" s="98"/>
      <c r="Z583" s="98"/>
      <c r="AA583" s="98"/>
      <c r="AB583" s="98"/>
      <c r="AC583" s="98"/>
      <c r="AD583" s="98"/>
    </row>
    <row r="584" spans="1:30" x14ac:dyDescent="0.25">
      <c r="A584" s="98"/>
      <c r="B584" s="98"/>
      <c r="D584" s="98"/>
      <c r="E584" s="98"/>
      <c r="F584" s="98"/>
      <c r="G584" s="98"/>
      <c r="H584" s="98"/>
      <c r="I584" s="98"/>
      <c r="J584" s="98"/>
      <c r="K584" s="98"/>
      <c r="L584" s="98"/>
      <c r="M584" s="98"/>
      <c r="N584" s="98"/>
      <c r="O584" s="98"/>
      <c r="P584" s="98"/>
      <c r="Q584" s="98"/>
      <c r="R584" s="98"/>
      <c r="S584" s="98"/>
      <c r="T584" s="98"/>
      <c r="U584" s="98"/>
      <c r="V584" s="98"/>
      <c r="W584" s="98"/>
      <c r="X584" s="98"/>
      <c r="Y584" s="98"/>
      <c r="Z584" s="98"/>
      <c r="AA584" s="98"/>
      <c r="AB584" s="98"/>
      <c r="AC584" s="98"/>
      <c r="AD584" s="98"/>
    </row>
    <row r="585" spans="1:30" x14ac:dyDescent="0.25">
      <c r="A585" s="98"/>
      <c r="B585" s="98"/>
      <c r="D585" s="98"/>
      <c r="E585" s="98"/>
      <c r="F585" s="98"/>
      <c r="G585" s="98"/>
      <c r="H585" s="98"/>
      <c r="I585" s="98"/>
      <c r="J585" s="98"/>
      <c r="K585" s="98"/>
      <c r="L585" s="98"/>
      <c r="M585" s="98"/>
      <c r="N585" s="98"/>
      <c r="O585" s="98"/>
      <c r="P585" s="98"/>
      <c r="Q585" s="98"/>
      <c r="R585" s="98"/>
      <c r="S585" s="98"/>
      <c r="T585" s="98"/>
      <c r="U585" s="98"/>
      <c r="V585" s="98"/>
      <c r="W585" s="98"/>
      <c r="X585" s="98"/>
      <c r="Y585" s="98"/>
      <c r="Z585" s="98"/>
      <c r="AA585" s="98"/>
      <c r="AB585" s="98"/>
      <c r="AC585" s="98"/>
      <c r="AD585" s="98"/>
    </row>
    <row r="586" spans="1:30" x14ac:dyDescent="0.25">
      <c r="A586" s="98"/>
      <c r="B586" s="98"/>
      <c r="D586" s="98"/>
      <c r="E586" s="98"/>
      <c r="F586" s="98"/>
      <c r="G586" s="98"/>
      <c r="H586" s="98"/>
      <c r="I586" s="98"/>
      <c r="J586" s="98"/>
      <c r="K586" s="98"/>
      <c r="L586" s="98"/>
      <c r="M586" s="98"/>
      <c r="N586" s="98"/>
      <c r="O586" s="98"/>
      <c r="P586" s="98"/>
      <c r="Q586" s="98"/>
      <c r="R586" s="98"/>
      <c r="S586" s="98"/>
      <c r="T586" s="98"/>
      <c r="U586" s="98"/>
      <c r="V586" s="98"/>
      <c r="W586" s="98"/>
      <c r="X586" s="98"/>
      <c r="Y586" s="98"/>
      <c r="Z586" s="98"/>
      <c r="AA586" s="98"/>
      <c r="AB586" s="98"/>
      <c r="AC586" s="98"/>
      <c r="AD586" s="98"/>
    </row>
    <row r="587" spans="1:30" x14ac:dyDescent="0.25">
      <c r="A587" s="98"/>
      <c r="B587" s="98"/>
      <c r="D587" s="98"/>
      <c r="E587" s="98"/>
      <c r="F587" s="98"/>
      <c r="G587" s="98"/>
      <c r="H587" s="98"/>
      <c r="I587" s="98"/>
      <c r="J587" s="98"/>
      <c r="K587" s="98"/>
      <c r="L587" s="98"/>
      <c r="M587" s="98"/>
      <c r="N587" s="98"/>
      <c r="O587" s="98"/>
      <c r="P587" s="98"/>
      <c r="Q587" s="98"/>
      <c r="R587" s="98"/>
      <c r="S587" s="98"/>
      <c r="T587" s="98"/>
      <c r="U587" s="98"/>
      <c r="V587" s="98"/>
      <c r="W587" s="98"/>
      <c r="X587" s="98"/>
      <c r="Y587" s="98"/>
      <c r="Z587" s="98"/>
      <c r="AA587" s="98"/>
      <c r="AB587" s="98"/>
      <c r="AC587" s="98"/>
      <c r="AD587" s="98"/>
    </row>
    <row r="588" spans="1:30" x14ac:dyDescent="0.25">
      <c r="A588" s="98"/>
      <c r="B588" s="98"/>
      <c r="D588" s="98"/>
      <c r="E588" s="98"/>
      <c r="F588" s="98"/>
      <c r="G588" s="98"/>
      <c r="H588" s="98"/>
      <c r="I588" s="98"/>
      <c r="J588" s="98"/>
      <c r="K588" s="98"/>
      <c r="L588" s="98"/>
      <c r="M588" s="98"/>
      <c r="N588" s="98"/>
      <c r="O588" s="98"/>
      <c r="P588" s="98"/>
      <c r="Q588" s="98"/>
      <c r="R588" s="98"/>
      <c r="S588" s="98"/>
      <c r="T588" s="98"/>
      <c r="U588" s="98"/>
      <c r="V588" s="98"/>
      <c r="W588" s="98"/>
      <c r="X588" s="98"/>
      <c r="Y588" s="98"/>
      <c r="Z588" s="98"/>
      <c r="AA588" s="98"/>
      <c r="AB588" s="98"/>
      <c r="AC588" s="98"/>
      <c r="AD588" s="98"/>
    </row>
    <row r="589" spans="1:30" x14ac:dyDescent="0.25">
      <c r="A589" s="98"/>
      <c r="B589" s="98"/>
      <c r="D589" s="98"/>
      <c r="E589" s="98"/>
      <c r="F589" s="98"/>
      <c r="G589" s="98"/>
      <c r="H589" s="98"/>
      <c r="I589" s="98"/>
      <c r="J589" s="98"/>
      <c r="K589" s="98"/>
      <c r="L589" s="98"/>
      <c r="M589" s="98"/>
      <c r="N589" s="98"/>
      <c r="O589" s="98"/>
      <c r="P589" s="98"/>
      <c r="Q589" s="98"/>
      <c r="R589" s="98"/>
      <c r="S589" s="98"/>
      <c r="T589" s="98"/>
      <c r="U589" s="98"/>
      <c r="V589" s="98"/>
      <c r="W589" s="98"/>
      <c r="X589" s="98"/>
      <c r="Y589" s="98"/>
      <c r="Z589" s="98"/>
      <c r="AA589" s="98"/>
      <c r="AB589" s="98"/>
      <c r="AC589" s="98"/>
      <c r="AD589" s="98"/>
    </row>
    <row r="590" spans="1:30" x14ac:dyDescent="0.25">
      <c r="A590" s="98"/>
      <c r="B590" s="98"/>
      <c r="D590" s="98"/>
      <c r="E590" s="98"/>
      <c r="F590" s="98"/>
      <c r="G590" s="98"/>
      <c r="H590" s="98"/>
      <c r="I590" s="98"/>
      <c r="J590" s="98"/>
      <c r="K590" s="98"/>
      <c r="L590" s="98"/>
      <c r="M590" s="98"/>
      <c r="N590" s="98"/>
      <c r="O590" s="98"/>
      <c r="P590" s="98"/>
      <c r="Q590" s="98"/>
      <c r="R590" s="98"/>
      <c r="S590" s="98"/>
      <c r="T590" s="98"/>
      <c r="U590" s="98"/>
      <c r="V590" s="98"/>
      <c r="W590" s="98"/>
      <c r="X590" s="98"/>
      <c r="Y590" s="98"/>
      <c r="Z590" s="98"/>
      <c r="AA590" s="98"/>
      <c r="AB590" s="98"/>
      <c r="AC590" s="98"/>
      <c r="AD590" s="98"/>
    </row>
    <row r="591" spans="1:30" x14ac:dyDescent="0.25">
      <c r="A591" s="98"/>
      <c r="B591" s="98"/>
      <c r="D591" s="98"/>
      <c r="E591" s="98"/>
      <c r="F591" s="98"/>
      <c r="G591" s="98"/>
      <c r="H591" s="98"/>
      <c r="I591" s="98"/>
      <c r="J591" s="98"/>
      <c r="K591" s="98"/>
      <c r="L591" s="98"/>
      <c r="M591" s="98"/>
      <c r="N591" s="98"/>
      <c r="O591" s="98"/>
      <c r="P591" s="98"/>
      <c r="Q591" s="98"/>
      <c r="R591" s="98"/>
      <c r="S591" s="98"/>
      <c r="T591" s="98"/>
      <c r="U591" s="98"/>
      <c r="V591" s="98"/>
      <c r="W591" s="98"/>
      <c r="X591" s="98"/>
      <c r="Y591" s="98"/>
      <c r="Z591" s="98"/>
      <c r="AA591" s="98"/>
      <c r="AB591" s="98"/>
      <c r="AC591" s="98"/>
      <c r="AD591" s="98"/>
    </row>
    <row r="592" spans="1:30" x14ac:dyDescent="0.25">
      <c r="A592" s="98"/>
      <c r="B592" s="98"/>
      <c r="D592" s="98"/>
      <c r="E592" s="98"/>
      <c r="F592" s="98"/>
      <c r="G592" s="98"/>
      <c r="H592" s="98"/>
      <c r="I592" s="98"/>
      <c r="J592" s="98"/>
      <c r="K592" s="98"/>
      <c r="L592" s="98"/>
      <c r="M592" s="98"/>
      <c r="N592" s="98"/>
      <c r="O592" s="98"/>
      <c r="P592" s="98"/>
      <c r="Q592" s="98"/>
      <c r="R592" s="98"/>
      <c r="S592" s="98"/>
      <c r="T592" s="98"/>
      <c r="U592" s="98"/>
      <c r="V592" s="98"/>
      <c r="W592" s="98"/>
      <c r="X592" s="98"/>
      <c r="Y592" s="98"/>
      <c r="Z592" s="98"/>
      <c r="AA592" s="98"/>
      <c r="AB592" s="98"/>
      <c r="AC592" s="98"/>
      <c r="AD592" s="98"/>
    </row>
    <row r="593" spans="1:30" x14ac:dyDescent="0.25">
      <c r="A593" s="98"/>
      <c r="B593" s="98"/>
      <c r="D593" s="98"/>
      <c r="E593" s="98"/>
      <c r="F593" s="98"/>
      <c r="G593" s="98"/>
      <c r="H593" s="98"/>
      <c r="I593" s="98"/>
      <c r="J593" s="98"/>
      <c r="K593" s="98"/>
      <c r="L593" s="98"/>
      <c r="M593" s="98"/>
      <c r="N593" s="98"/>
      <c r="O593" s="98"/>
      <c r="P593" s="98"/>
      <c r="Q593" s="98"/>
      <c r="R593" s="98"/>
      <c r="S593" s="98"/>
      <c r="T593" s="98"/>
      <c r="U593" s="98"/>
      <c r="V593" s="98"/>
      <c r="W593" s="98"/>
      <c r="X593" s="98"/>
      <c r="Y593" s="98"/>
      <c r="Z593" s="98"/>
      <c r="AA593" s="98"/>
      <c r="AB593" s="98"/>
      <c r="AC593" s="98"/>
      <c r="AD593" s="98"/>
    </row>
    <row r="594" spans="1:30" x14ac:dyDescent="0.25">
      <c r="A594" s="98"/>
      <c r="B594" s="98"/>
      <c r="D594" s="98"/>
      <c r="E594" s="98"/>
      <c r="F594" s="98"/>
      <c r="G594" s="98"/>
      <c r="H594" s="98"/>
      <c r="I594" s="98"/>
      <c r="J594" s="98"/>
      <c r="K594" s="98"/>
      <c r="L594" s="98"/>
      <c r="M594" s="98"/>
      <c r="N594" s="98"/>
      <c r="O594" s="98"/>
      <c r="P594" s="98"/>
      <c r="Q594" s="98"/>
      <c r="R594" s="98"/>
      <c r="S594" s="98"/>
      <c r="T594" s="98"/>
      <c r="U594" s="98"/>
      <c r="V594" s="98"/>
      <c r="W594" s="98"/>
      <c r="X594" s="98"/>
      <c r="Y594" s="98"/>
      <c r="Z594" s="98"/>
      <c r="AA594" s="98"/>
      <c r="AB594" s="98"/>
      <c r="AC594" s="98"/>
      <c r="AD594" s="98"/>
    </row>
    <row r="595" spans="1:30" x14ac:dyDescent="0.25">
      <c r="A595" s="98"/>
      <c r="B595" s="98"/>
      <c r="D595" s="98"/>
      <c r="E595" s="98"/>
      <c r="F595" s="98"/>
      <c r="G595" s="98"/>
      <c r="H595" s="98"/>
      <c r="I595" s="98"/>
      <c r="J595" s="98"/>
      <c r="K595" s="98"/>
      <c r="L595" s="98"/>
      <c r="M595" s="98"/>
      <c r="N595" s="98"/>
      <c r="O595" s="98"/>
      <c r="P595" s="98"/>
      <c r="Q595" s="98"/>
      <c r="R595" s="98"/>
      <c r="S595" s="98"/>
      <c r="T595" s="98"/>
      <c r="U595" s="98"/>
      <c r="V595" s="98"/>
      <c r="W595" s="98"/>
      <c r="X595" s="98"/>
      <c r="Y595" s="98"/>
      <c r="Z595" s="98"/>
      <c r="AA595" s="98"/>
      <c r="AB595" s="98"/>
      <c r="AC595" s="98"/>
      <c r="AD595" s="98"/>
    </row>
    <row r="596" spans="1:30" x14ac:dyDescent="0.25">
      <c r="A596" s="98"/>
      <c r="B596" s="98"/>
      <c r="D596" s="98"/>
      <c r="E596" s="98"/>
      <c r="F596" s="98"/>
      <c r="G596" s="98"/>
      <c r="H596" s="98"/>
      <c r="I596" s="98"/>
      <c r="J596" s="98"/>
      <c r="K596" s="98"/>
      <c r="L596" s="98"/>
      <c r="M596" s="98"/>
      <c r="N596" s="98"/>
      <c r="O596" s="98"/>
      <c r="P596" s="98"/>
      <c r="Q596" s="98"/>
      <c r="R596" s="98"/>
      <c r="S596" s="98"/>
      <c r="T596" s="98"/>
      <c r="U596" s="98"/>
      <c r="V596" s="98"/>
      <c r="W596" s="98"/>
      <c r="X596" s="98"/>
      <c r="Y596" s="98"/>
      <c r="Z596" s="98"/>
      <c r="AA596" s="98"/>
      <c r="AB596" s="98"/>
      <c r="AC596" s="98"/>
      <c r="AD596" s="98"/>
    </row>
    <row r="597" spans="1:30" x14ac:dyDescent="0.25">
      <c r="A597" s="98"/>
      <c r="B597" s="98"/>
      <c r="D597" s="98"/>
      <c r="E597" s="98"/>
      <c r="F597" s="98"/>
      <c r="G597" s="98"/>
      <c r="H597" s="98"/>
      <c r="I597" s="98"/>
      <c r="J597" s="98"/>
      <c r="K597" s="98"/>
      <c r="L597" s="98"/>
      <c r="M597" s="98"/>
      <c r="N597" s="98"/>
      <c r="O597" s="98"/>
      <c r="P597" s="98"/>
      <c r="Q597" s="98"/>
      <c r="R597" s="98"/>
      <c r="S597" s="98"/>
      <c r="T597" s="98"/>
      <c r="U597" s="98"/>
      <c r="V597" s="98"/>
      <c r="W597" s="98"/>
      <c r="X597" s="98"/>
      <c r="Y597" s="98"/>
      <c r="Z597" s="98"/>
      <c r="AA597" s="98"/>
      <c r="AB597" s="98"/>
      <c r="AC597" s="98"/>
      <c r="AD597" s="98"/>
    </row>
    <row r="598" spans="1:30" x14ac:dyDescent="0.25">
      <c r="A598" s="98"/>
      <c r="B598" s="98"/>
      <c r="D598" s="98"/>
      <c r="E598" s="98"/>
      <c r="F598" s="98"/>
      <c r="G598" s="98"/>
      <c r="H598" s="98"/>
      <c r="I598" s="98"/>
      <c r="J598" s="98"/>
      <c r="K598" s="98"/>
      <c r="L598" s="98"/>
      <c r="M598" s="98"/>
      <c r="N598" s="98"/>
      <c r="O598" s="98"/>
      <c r="P598" s="98"/>
      <c r="Q598" s="98"/>
      <c r="R598" s="98"/>
      <c r="S598" s="98"/>
      <c r="T598" s="98"/>
      <c r="U598" s="98"/>
      <c r="V598" s="98"/>
      <c r="W598" s="98"/>
      <c r="X598" s="98"/>
      <c r="Y598" s="98"/>
      <c r="Z598" s="98"/>
      <c r="AA598" s="98"/>
      <c r="AB598" s="98"/>
      <c r="AC598" s="98"/>
      <c r="AD598" s="98"/>
    </row>
    <row r="599" spans="1:30" x14ac:dyDescent="0.25">
      <c r="A599" s="98"/>
      <c r="B599" s="98"/>
      <c r="D599" s="98"/>
      <c r="E599" s="98"/>
      <c r="F599" s="98"/>
      <c r="G599" s="98"/>
      <c r="H599" s="98"/>
      <c r="I599" s="98"/>
      <c r="J599" s="98"/>
      <c r="K599" s="98"/>
      <c r="L599" s="98"/>
      <c r="M599" s="98"/>
      <c r="N599" s="98"/>
      <c r="O599" s="98"/>
      <c r="P599" s="98"/>
      <c r="Q599" s="98"/>
      <c r="R599" s="98"/>
      <c r="S599" s="98"/>
      <c r="T599" s="98"/>
      <c r="U599" s="98"/>
      <c r="V599" s="98"/>
      <c r="W599" s="98"/>
      <c r="X599" s="98"/>
      <c r="Y599" s="98"/>
      <c r="Z599" s="98"/>
      <c r="AA599" s="98"/>
      <c r="AB599" s="98"/>
      <c r="AC599" s="98"/>
      <c r="AD599" s="98"/>
    </row>
    <row r="600" spans="1:30" x14ac:dyDescent="0.25">
      <c r="A600" s="98"/>
      <c r="B600" s="98"/>
      <c r="D600" s="98"/>
      <c r="E600" s="98"/>
      <c r="F600" s="98"/>
      <c r="G600" s="98"/>
      <c r="H600" s="98"/>
      <c r="I600" s="98"/>
      <c r="J600" s="98"/>
      <c r="K600" s="98"/>
      <c r="L600" s="98"/>
      <c r="M600" s="98"/>
      <c r="N600" s="98"/>
      <c r="O600" s="98"/>
      <c r="P600" s="98"/>
      <c r="Q600" s="98"/>
      <c r="R600" s="98"/>
      <c r="S600" s="98"/>
      <c r="T600" s="98"/>
      <c r="U600" s="98"/>
      <c r="V600" s="98"/>
      <c r="W600" s="98"/>
      <c r="X600" s="98"/>
      <c r="Y600" s="98"/>
      <c r="Z600" s="98"/>
      <c r="AA600" s="98"/>
      <c r="AB600" s="98"/>
      <c r="AC600" s="98"/>
      <c r="AD600" s="98"/>
    </row>
    <row r="601" spans="1:30" x14ac:dyDescent="0.25">
      <c r="A601" s="98"/>
      <c r="B601" s="98"/>
      <c r="D601" s="98"/>
      <c r="E601" s="98"/>
      <c r="F601" s="98"/>
      <c r="G601" s="98"/>
      <c r="H601" s="98"/>
      <c r="I601" s="98"/>
      <c r="J601" s="98"/>
      <c r="K601" s="98"/>
      <c r="L601" s="98"/>
      <c r="M601" s="98"/>
      <c r="N601" s="98"/>
      <c r="O601" s="98"/>
      <c r="P601" s="98"/>
      <c r="Q601" s="98"/>
      <c r="R601" s="98"/>
      <c r="S601" s="98"/>
      <c r="T601" s="98"/>
      <c r="U601" s="98"/>
      <c r="V601" s="98"/>
      <c r="W601" s="98"/>
      <c r="X601" s="98"/>
      <c r="Y601" s="98"/>
      <c r="Z601" s="98"/>
      <c r="AA601" s="98"/>
      <c r="AB601" s="98"/>
      <c r="AC601" s="98"/>
      <c r="AD601" s="98"/>
    </row>
    <row r="602" spans="1:30" x14ac:dyDescent="0.25">
      <c r="A602" s="98"/>
      <c r="B602" s="98"/>
      <c r="D602" s="98"/>
      <c r="E602" s="98"/>
      <c r="F602" s="98"/>
      <c r="G602" s="98"/>
      <c r="H602" s="98"/>
      <c r="I602" s="98"/>
      <c r="J602" s="98"/>
      <c r="K602" s="98"/>
      <c r="L602" s="98"/>
      <c r="M602" s="98"/>
      <c r="N602" s="98"/>
      <c r="O602" s="98"/>
      <c r="P602" s="98"/>
      <c r="Q602" s="98"/>
      <c r="R602" s="98"/>
      <c r="S602" s="98"/>
      <c r="T602" s="98"/>
      <c r="U602" s="98"/>
      <c r="V602" s="98"/>
      <c r="W602" s="98"/>
      <c r="X602" s="98"/>
      <c r="Y602" s="98"/>
      <c r="Z602" s="98"/>
      <c r="AA602" s="98"/>
      <c r="AB602" s="98"/>
      <c r="AC602" s="98"/>
      <c r="AD602" s="98"/>
    </row>
    <row r="603" spans="1:30" x14ac:dyDescent="0.25">
      <c r="A603" s="98"/>
      <c r="B603" s="98"/>
      <c r="D603" s="98"/>
      <c r="E603" s="98"/>
      <c r="F603" s="98"/>
      <c r="G603" s="98"/>
      <c r="H603" s="98"/>
      <c r="I603" s="98"/>
      <c r="J603" s="98"/>
      <c r="K603" s="98"/>
      <c r="L603" s="98"/>
      <c r="M603" s="98"/>
      <c r="N603" s="98"/>
      <c r="O603" s="98"/>
      <c r="P603" s="98"/>
      <c r="Q603" s="98"/>
      <c r="R603" s="98"/>
      <c r="S603" s="98"/>
      <c r="T603" s="98"/>
      <c r="U603" s="98"/>
      <c r="V603" s="98"/>
      <c r="W603" s="98"/>
      <c r="X603" s="98"/>
      <c r="Y603" s="98"/>
      <c r="Z603" s="98"/>
      <c r="AA603" s="98"/>
      <c r="AB603" s="98"/>
      <c r="AC603" s="98"/>
      <c r="AD603" s="98"/>
    </row>
    <row r="604" spans="1:30" x14ac:dyDescent="0.25">
      <c r="A604" s="98"/>
      <c r="B604" s="98"/>
      <c r="D604" s="98"/>
      <c r="E604" s="98"/>
      <c r="F604" s="98"/>
      <c r="G604" s="98"/>
      <c r="H604" s="98"/>
      <c r="I604" s="98"/>
      <c r="J604" s="98"/>
      <c r="K604" s="98"/>
      <c r="L604" s="98"/>
      <c r="M604" s="98"/>
      <c r="N604" s="98"/>
      <c r="O604" s="98"/>
      <c r="P604" s="98"/>
      <c r="Q604" s="98"/>
      <c r="R604" s="98"/>
      <c r="S604" s="98"/>
      <c r="T604" s="98"/>
      <c r="U604" s="98"/>
      <c r="V604" s="98"/>
      <c r="W604" s="98"/>
      <c r="X604" s="98"/>
      <c r="Y604" s="98"/>
      <c r="Z604" s="98"/>
      <c r="AA604" s="98"/>
      <c r="AB604" s="98"/>
      <c r="AC604" s="98"/>
      <c r="AD604" s="98"/>
    </row>
    <row r="605" spans="1:30" x14ac:dyDescent="0.25">
      <c r="A605" s="98"/>
      <c r="B605" s="98"/>
      <c r="D605" s="98"/>
      <c r="E605" s="98"/>
      <c r="F605" s="98"/>
      <c r="G605" s="98"/>
      <c r="H605" s="98"/>
      <c r="I605" s="98"/>
      <c r="J605" s="98"/>
      <c r="K605" s="98"/>
      <c r="L605" s="98"/>
      <c r="M605" s="98"/>
      <c r="N605" s="98"/>
      <c r="O605" s="98"/>
      <c r="P605" s="98"/>
      <c r="Q605" s="98"/>
      <c r="R605" s="98"/>
      <c r="S605" s="98"/>
      <c r="T605" s="98"/>
      <c r="U605" s="98"/>
      <c r="V605" s="98"/>
      <c r="W605" s="98"/>
      <c r="X605" s="98"/>
      <c r="Y605" s="98"/>
      <c r="Z605" s="98"/>
      <c r="AA605" s="98"/>
      <c r="AB605" s="98"/>
      <c r="AC605" s="98"/>
      <c r="AD605" s="98"/>
    </row>
    <row r="606" spans="1:30" x14ac:dyDescent="0.25">
      <c r="A606" s="98"/>
      <c r="B606" s="98"/>
      <c r="D606" s="98"/>
      <c r="E606" s="98"/>
      <c r="F606" s="98"/>
      <c r="G606" s="98"/>
      <c r="H606" s="98"/>
      <c r="I606" s="98"/>
      <c r="J606" s="98"/>
      <c r="K606" s="98"/>
      <c r="L606" s="98"/>
      <c r="M606" s="98"/>
      <c r="N606" s="98"/>
      <c r="O606" s="98"/>
      <c r="P606" s="98"/>
      <c r="Q606" s="98"/>
      <c r="R606" s="98"/>
      <c r="S606" s="98"/>
      <c r="T606" s="98"/>
      <c r="U606" s="98"/>
      <c r="V606" s="98"/>
      <c r="W606" s="98"/>
      <c r="X606" s="98"/>
      <c r="Y606" s="98"/>
      <c r="Z606" s="98"/>
      <c r="AA606" s="98"/>
      <c r="AB606" s="98"/>
      <c r="AC606" s="98"/>
      <c r="AD606" s="98"/>
    </row>
    <row r="607" spans="1:30" x14ac:dyDescent="0.25">
      <c r="A607" s="98"/>
      <c r="B607" s="98"/>
      <c r="D607" s="98"/>
      <c r="E607" s="98"/>
      <c r="F607" s="98"/>
      <c r="G607" s="98"/>
      <c r="H607" s="98"/>
      <c r="I607" s="98"/>
      <c r="J607" s="98"/>
      <c r="K607" s="98"/>
      <c r="L607" s="98"/>
      <c r="M607" s="98"/>
      <c r="N607" s="98"/>
      <c r="O607" s="98"/>
      <c r="P607" s="98"/>
      <c r="Q607" s="98"/>
      <c r="R607" s="98"/>
      <c r="S607" s="98"/>
      <c r="T607" s="98"/>
      <c r="U607" s="98"/>
      <c r="V607" s="98"/>
      <c r="W607" s="98"/>
      <c r="X607" s="98"/>
      <c r="Y607" s="98"/>
      <c r="Z607" s="98"/>
      <c r="AA607" s="98"/>
      <c r="AB607" s="98"/>
      <c r="AC607" s="98"/>
      <c r="AD607" s="98"/>
    </row>
    <row r="608" spans="1:30" x14ac:dyDescent="0.25">
      <c r="A608" s="98"/>
      <c r="B608" s="98"/>
      <c r="D608" s="98"/>
      <c r="E608" s="98"/>
      <c r="F608" s="98"/>
      <c r="G608" s="98"/>
      <c r="H608" s="98"/>
      <c r="I608" s="98"/>
      <c r="J608" s="98"/>
      <c r="K608" s="98"/>
      <c r="L608" s="98"/>
      <c r="M608" s="98"/>
      <c r="N608" s="98"/>
      <c r="O608" s="98"/>
      <c r="P608" s="98"/>
      <c r="Q608" s="98"/>
      <c r="R608" s="98"/>
      <c r="S608" s="98"/>
      <c r="T608" s="98"/>
      <c r="U608" s="98"/>
      <c r="V608" s="98"/>
      <c r="W608" s="98"/>
      <c r="X608" s="98"/>
      <c r="Y608" s="98"/>
      <c r="Z608" s="98"/>
      <c r="AA608" s="98"/>
      <c r="AB608" s="98"/>
      <c r="AC608" s="98"/>
      <c r="AD608" s="98"/>
    </row>
    <row r="609" spans="1:30" x14ac:dyDescent="0.25">
      <c r="A609" s="98"/>
      <c r="B609" s="98"/>
      <c r="D609" s="98"/>
      <c r="E609" s="98"/>
      <c r="F609" s="98"/>
      <c r="G609" s="98"/>
      <c r="H609" s="98"/>
      <c r="I609" s="98"/>
      <c r="J609" s="98"/>
      <c r="K609" s="98"/>
      <c r="L609" s="98"/>
      <c r="M609" s="98"/>
      <c r="N609" s="98"/>
      <c r="O609" s="98"/>
      <c r="P609" s="98"/>
      <c r="Q609" s="98"/>
      <c r="R609" s="98"/>
      <c r="S609" s="98"/>
      <c r="T609" s="98"/>
      <c r="U609" s="98"/>
      <c r="V609" s="98"/>
      <c r="W609" s="98"/>
      <c r="X609" s="98"/>
      <c r="Y609" s="98"/>
      <c r="Z609" s="98"/>
      <c r="AA609" s="98"/>
      <c r="AB609" s="98"/>
      <c r="AC609" s="98"/>
      <c r="AD609" s="98"/>
    </row>
    <row r="610" spans="1:30" x14ac:dyDescent="0.25">
      <c r="A610" s="98"/>
      <c r="B610" s="98"/>
      <c r="D610" s="98"/>
      <c r="E610" s="98"/>
      <c r="F610" s="98"/>
      <c r="G610" s="98"/>
      <c r="H610" s="98"/>
      <c r="I610" s="98"/>
      <c r="J610" s="98"/>
      <c r="K610" s="98"/>
      <c r="L610" s="98"/>
      <c r="M610" s="98"/>
      <c r="N610" s="98"/>
      <c r="O610" s="98"/>
      <c r="P610" s="98"/>
      <c r="Q610" s="98"/>
      <c r="R610" s="98"/>
      <c r="S610" s="98"/>
      <c r="T610" s="98"/>
      <c r="U610" s="98"/>
      <c r="V610" s="98"/>
      <c r="W610" s="98"/>
      <c r="X610" s="98"/>
      <c r="Y610" s="98"/>
      <c r="Z610" s="98"/>
      <c r="AA610" s="98"/>
      <c r="AB610" s="98"/>
      <c r="AC610" s="98"/>
      <c r="AD610" s="98"/>
    </row>
    <row r="611" spans="1:30" x14ac:dyDescent="0.25">
      <c r="A611" s="98"/>
      <c r="B611" s="98"/>
      <c r="D611" s="98"/>
      <c r="E611" s="98"/>
      <c r="F611" s="98"/>
      <c r="G611" s="98"/>
      <c r="H611" s="98"/>
      <c r="I611" s="98"/>
      <c r="J611" s="98"/>
      <c r="K611" s="98"/>
      <c r="L611" s="98"/>
      <c r="M611" s="98"/>
      <c r="N611" s="98"/>
      <c r="O611" s="98"/>
      <c r="P611" s="98"/>
      <c r="Q611" s="98"/>
      <c r="R611" s="98"/>
      <c r="S611" s="98"/>
      <c r="T611" s="98"/>
      <c r="U611" s="98"/>
      <c r="V611" s="98"/>
      <c r="W611" s="98"/>
      <c r="X611" s="98"/>
      <c r="Y611" s="98"/>
      <c r="Z611" s="98"/>
      <c r="AA611" s="98"/>
      <c r="AB611" s="98"/>
      <c r="AC611" s="98"/>
      <c r="AD611" s="98"/>
    </row>
    <row r="612" spans="1:30" x14ac:dyDescent="0.25">
      <c r="A612" s="98"/>
      <c r="B612" s="98"/>
      <c r="D612" s="98"/>
      <c r="E612" s="98"/>
      <c r="F612" s="98"/>
      <c r="G612" s="98"/>
      <c r="H612" s="98"/>
      <c r="I612" s="98"/>
      <c r="J612" s="98"/>
      <c r="K612" s="98"/>
      <c r="L612" s="98"/>
      <c r="M612" s="98"/>
      <c r="N612" s="98"/>
      <c r="O612" s="98"/>
      <c r="P612" s="98"/>
      <c r="Q612" s="98"/>
      <c r="R612" s="98"/>
      <c r="S612" s="98"/>
      <c r="T612" s="98"/>
      <c r="U612" s="98"/>
      <c r="V612" s="98"/>
      <c r="W612" s="98"/>
      <c r="X612" s="98"/>
      <c r="Y612" s="98"/>
      <c r="Z612" s="98"/>
      <c r="AA612" s="98"/>
      <c r="AB612" s="98"/>
      <c r="AC612" s="98"/>
      <c r="AD612" s="98"/>
    </row>
    <row r="613" spans="1:30" x14ac:dyDescent="0.25">
      <c r="A613" s="98"/>
      <c r="B613" s="98"/>
      <c r="D613" s="98"/>
      <c r="E613" s="98"/>
      <c r="F613" s="98"/>
      <c r="G613" s="98"/>
      <c r="H613" s="98"/>
      <c r="I613" s="98"/>
      <c r="J613" s="98"/>
      <c r="K613" s="98"/>
      <c r="L613" s="98"/>
      <c r="M613" s="98"/>
      <c r="N613" s="98"/>
      <c r="O613" s="98"/>
      <c r="P613" s="98"/>
      <c r="Q613" s="98"/>
      <c r="R613" s="98"/>
      <c r="S613" s="98"/>
      <c r="T613" s="98"/>
      <c r="U613" s="98"/>
      <c r="V613" s="98"/>
      <c r="W613" s="98"/>
      <c r="X613" s="98"/>
      <c r="Y613" s="98"/>
      <c r="Z613" s="98"/>
      <c r="AA613" s="98"/>
      <c r="AB613" s="98"/>
      <c r="AC613" s="98"/>
      <c r="AD613" s="98"/>
    </row>
    <row r="614" spans="1:30" x14ac:dyDescent="0.25">
      <c r="A614" s="98"/>
      <c r="B614" s="98"/>
      <c r="D614" s="98"/>
      <c r="E614" s="98"/>
      <c r="F614" s="98"/>
      <c r="G614" s="98"/>
      <c r="H614" s="98"/>
      <c r="I614" s="98"/>
      <c r="J614" s="98"/>
      <c r="K614" s="98"/>
      <c r="L614" s="98"/>
      <c r="M614" s="98"/>
      <c r="N614" s="98"/>
      <c r="O614" s="98"/>
      <c r="P614" s="98"/>
      <c r="Q614" s="98"/>
      <c r="R614" s="98"/>
      <c r="S614" s="98"/>
      <c r="T614" s="98"/>
      <c r="U614" s="98"/>
      <c r="V614" s="98"/>
      <c r="W614" s="98"/>
      <c r="X614" s="98"/>
      <c r="Y614" s="98"/>
      <c r="Z614" s="98"/>
      <c r="AA614" s="98"/>
      <c r="AB614" s="98"/>
      <c r="AC614" s="98"/>
      <c r="AD614" s="98"/>
    </row>
    <row r="615" spans="1:30" x14ac:dyDescent="0.25">
      <c r="A615" s="98"/>
      <c r="B615" s="98"/>
      <c r="D615" s="98"/>
      <c r="E615" s="98"/>
      <c r="F615" s="98"/>
      <c r="G615" s="98"/>
      <c r="H615" s="98"/>
      <c r="I615" s="98"/>
      <c r="J615" s="98"/>
      <c r="K615" s="98"/>
      <c r="L615" s="98"/>
      <c r="M615" s="98"/>
      <c r="N615" s="98"/>
      <c r="O615" s="98"/>
      <c r="P615" s="98"/>
      <c r="Q615" s="98"/>
      <c r="R615" s="98"/>
      <c r="S615" s="98"/>
      <c r="T615" s="98"/>
      <c r="U615" s="98"/>
      <c r="V615" s="98"/>
      <c r="W615" s="98"/>
      <c r="X615" s="98"/>
      <c r="Y615" s="98"/>
      <c r="Z615" s="98"/>
      <c r="AA615" s="98"/>
      <c r="AB615" s="98"/>
      <c r="AC615" s="98"/>
      <c r="AD615" s="98"/>
    </row>
    <row r="616" spans="1:30" x14ac:dyDescent="0.25">
      <c r="A616" s="98"/>
      <c r="B616" s="98"/>
      <c r="D616" s="98"/>
      <c r="E616" s="98"/>
      <c r="F616" s="98"/>
      <c r="G616" s="98"/>
      <c r="H616" s="98"/>
      <c r="I616" s="98"/>
      <c r="J616" s="98"/>
      <c r="K616" s="98"/>
      <c r="L616" s="98"/>
      <c r="M616" s="98"/>
      <c r="N616" s="98"/>
      <c r="O616" s="98"/>
      <c r="P616" s="98"/>
      <c r="Q616" s="98"/>
      <c r="R616" s="98"/>
      <c r="S616" s="98"/>
      <c r="T616" s="98"/>
      <c r="U616" s="98"/>
      <c r="V616" s="98"/>
      <c r="W616" s="98"/>
      <c r="X616" s="98"/>
      <c r="Y616" s="98"/>
      <c r="Z616" s="98"/>
      <c r="AA616" s="98"/>
      <c r="AB616" s="98"/>
      <c r="AC616" s="98"/>
      <c r="AD616" s="98"/>
    </row>
    <row r="617" spans="1:30" x14ac:dyDescent="0.25">
      <c r="A617" s="98"/>
      <c r="B617" s="98"/>
      <c r="D617" s="98"/>
      <c r="E617" s="98"/>
      <c r="F617" s="98"/>
      <c r="G617" s="98"/>
      <c r="H617" s="98"/>
      <c r="I617" s="98"/>
      <c r="J617" s="98"/>
      <c r="K617" s="98"/>
      <c r="L617" s="98"/>
      <c r="M617" s="98"/>
      <c r="N617" s="98"/>
      <c r="O617" s="98"/>
      <c r="P617" s="98"/>
      <c r="Q617" s="98"/>
      <c r="R617" s="98"/>
      <c r="S617" s="98"/>
      <c r="T617" s="98"/>
      <c r="U617" s="98"/>
      <c r="V617" s="98"/>
      <c r="W617" s="98"/>
      <c r="X617" s="98"/>
      <c r="Y617" s="98"/>
      <c r="Z617" s="98"/>
      <c r="AA617" s="98"/>
      <c r="AB617" s="98"/>
      <c r="AC617" s="98"/>
      <c r="AD617" s="98"/>
    </row>
    <row r="618" spans="1:30" x14ac:dyDescent="0.25">
      <c r="A618" s="98"/>
      <c r="B618" s="98"/>
      <c r="D618" s="98"/>
      <c r="E618" s="98"/>
      <c r="F618" s="98"/>
      <c r="G618" s="98"/>
      <c r="H618" s="98"/>
      <c r="I618" s="98"/>
      <c r="J618" s="98"/>
      <c r="K618" s="98"/>
      <c r="L618" s="98"/>
      <c r="M618" s="98"/>
      <c r="N618" s="98"/>
      <c r="O618" s="98"/>
      <c r="P618" s="98"/>
      <c r="Q618" s="98"/>
      <c r="R618" s="98"/>
      <c r="S618" s="98"/>
      <c r="T618" s="98"/>
      <c r="U618" s="98"/>
      <c r="V618" s="98"/>
      <c r="W618" s="98"/>
      <c r="X618" s="98"/>
      <c r="Y618" s="98"/>
      <c r="Z618" s="98"/>
      <c r="AA618" s="98"/>
      <c r="AB618" s="98"/>
      <c r="AC618" s="98"/>
      <c r="AD618" s="98"/>
    </row>
    <row r="619" spans="1:30" x14ac:dyDescent="0.25">
      <c r="A619" s="98"/>
      <c r="B619" s="98"/>
      <c r="D619" s="98"/>
      <c r="E619" s="98"/>
      <c r="F619" s="98"/>
      <c r="G619" s="98"/>
      <c r="H619" s="98"/>
      <c r="I619" s="98"/>
      <c r="J619" s="98"/>
      <c r="K619" s="98"/>
      <c r="L619" s="98"/>
      <c r="M619" s="98"/>
      <c r="N619" s="98"/>
      <c r="O619" s="98"/>
      <c r="P619" s="98"/>
      <c r="Q619" s="98"/>
      <c r="R619" s="98"/>
      <c r="S619" s="98"/>
      <c r="T619" s="98"/>
      <c r="U619" s="98"/>
      <c r="V619" s="98"/>
      <c r="W619" s="98"/>
      <c r="X619" s="98"/>
      <c r="Y619" s="98"/>
      <c r="Z619" s="98"/>
      <c r="AA619" s="98"/>
      <c r="AB619" s="98"/>
      <c r="AC619" s="98"/>
      <c r="AD619" s="98"/>
    </row>
    <row r="620" spans="1:30" x14ac:dyDescent="0.25">
      <c r="A620" s="98"/>
      <c r="B620" s="98"/>
      <c r="D620" s="98"/>
      <c r="E620" s="98"/>
      <c r="F620" s="98"/>
      <c r="G620" s="98"/>
      <c r="H620" s="98"/>
      <c r="I620" s="98"/>
      <c r="J620" s="98"/>
      <c r="K620" s="98"/>
      <c r="L620" s="98"/>
      <c r="M620" s="98"/>
      <c r="N620" s="98"/>
      <c r="O620" s="98"/>
      <c r="P620" s="98"/>
      <c r="Q620" s="98"/>
      <c r="R620" s="98"/>
      <c r="S620" s="98"/>
      <c r="T620" s="98"/>
      <c r="U620" s="98"/>
      <c r="V620" s="98"/>
      <c r="W620" s="98"/>
      <c r="X620" s="98"/>
      <c r="Y620" s="98"/>
      <c r="Z620" s="98"/>
      <c r="AA620" s="98"/>
      <c r="AB620" s="98"/>
      <c r="AC620" s="98"/>
      <c r="AD620" s="98"/>
    </row>
    <row r="621" spans="1:30" x14ac:dyDescent="0.25">
      <c r="A621" s="98"/>
      <c r="B621" s="98"/>
      <c r="D621" s="98"/>
      <c r="E621" s="98"/>
      <c r="F621" s="98"/>
      <c r="G621" s="98"/>
      <c r="H621" s="98"/>
      <c r="I621" s="98"/>
      <c r="J621" s="98"/>
      <c r="K621" s="98"/>
      <c r="L621" s="98"/>
      <c r="M621" s="98"/>
      <c r="N621" s="98"/>
      <c r="O621" s="98"/>
      <c r="P621" s="98"/>
      <c r="Q621" s="98"/>
      <c r="R621" s="98"/>
      <c r="S621" s="98"/>
      <c r="T621" s="98"/>
      <c r="U621" s="98"/>
      <c r="V621" s="98"/>
      <c r="W621" s="98"/>
      <c r="X621" s="98"/>
      <c r="Y621" s="98"/>
      <c r="Z621" s="98"/>
      <c r="AA621" s="98"/>
      <c r="AB621" s="98"/>
      <c r="AC621" s="98"/>
      <c r="AD621" s="98"/>
    </row>
    <row r="622" spans="1:30" x14ac:dyDescent="0.25">
      <c r="A622" s="98"/>
      <c r="B622" s="98"/>
      <c r="D622" s="98"/>
      <c r="E622" s="98"/>
      <c r="F622" s="98"/>
      <c r="G622" s="98"/>
      <c r="H622" s="98"/>
      <c r="I622" s="98"/>
      <c r="J622" s="98"/>
      <c r="K622" s="98"/>
      <c r="L622" s="98"/>
      <c r="M622" s="98"/>
      <c r="N622" s="98"/>
      <c r="O622" s="98"/>
      <c r="P622" s="98"/>
      <c r="Q622" s="98"/>
      <c r="R622" s="98"/>
      <c r="S622" s="98"/>
      <c r="T622" s="98"/>
      <c r="U622" s="98"/>
      <c r="V622" s="98"/>
      <c r="W622" s="98"/>
      <c r="X622" s="98"/>
      <c r="Y622" s="98"/>
      <c r="Z622" s="98"/>
      <c r="AA622" s="98"/>
      <c r="AB622" s="98"/>
      <c r="AC622" s="98"/>
      <c r="AD622" s="98"/>
    </row>
    <row r="623" spans="1:30" x14ac:dyDescent="0.25">
      <c r="A623" s="98"/>
      <c r="B623" s="98"/>
      <c r="D623" s="98"/>
      <c r="E623" s="98"/>
      <c r="F623" s="98"/>
      <c r="G623" s="98"/>
      <c r="H623" s="98"/>
      <c r="I623" s="98"/>
      <c r="J623" s="98"/>
      <c r="K623" s="98"/>
      <c r="L623" s="98"/>
      <c r="M623" s="98"/>
      <c r="N623" s="98"/>
      <c r="O623" s="98"/>
      <c r="P623" s="98"/>
      <c r="Q623" s="98"/>
      <c r="R623" s="98"/>
      <c r="S623" s="98"/>
      <c r="T623" s="98"/>
      <c r="U623" s="98"/>
      <c r="V623" s="98"/>
      <c r="W623" s="98"/>
      <c r="X623" s="98"/>
      <c r="Y623" s="98"/>
      <c r="Z623" s="98"/>
      <c r="AA623" s="98"/>
      <c r="AB623" s="98"/>
      <c r="AC623" s="98"/>
      <c r="AD623" s="98"/>
    </row>
    <row r="624" spans="1:30" x14ac:dyDescent="0.25">
      <c r="A624" s="98"/>
      <c r="B624" s="98"/>
      <c r="D624" s="98"/>
      <c r="E624" s="98"/>
      <c r="F624" s="98"/>
      <c r="G624" s="98"/>
      <c r="H624" s="98"/>
      <c r="I624" s="98"/>
      <c r="J624" s="98"/>
      <c r="K624" s="98"/>
      <c r="L624" s="98"/>
      <c r="M624" s="98"/>
      <c r="N624" s="98"/>
      <c r="O624" s="98"/>
      <c r="P624" s="98"/>
      <c r="Q624" s="98"/>
      <c r="R624" s="98"/>
      <c r="S624" s="98"/>
      <c r="T624" s="98"/>
      <c r="U624" s="98"/>
      <c r="V624" s="98"/>
      <c r="W624" s="98"/>
      <c r="X624" s="98"/>
      <c r="Y624" s="98"/>
      <c r="Z624" s="98"/>
      <c r="AA624" s="98"/>
      <c r="AB624" s="98"/>
      <c r="AC624" s="98"/>
      <c r="AD624" s="98"/>
    </row>
    <row r="625" spans="1:30" x14ac:dyDescent="0.25">
      <c r="A625" s="98"/>
      <c r="B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row>
    <row r="626" spans="1:30" x14ac:dyDescent="0.25">
      <c r="A626" s="98"/>
      <c r="B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row>
    <row r="627" spans="1:30" x14ac:dyDescent="0.25">
      <c r="A627" s="98"/>
      <c r="B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row>
    <row r="628" spans="1:30" x14ac:dyDescent="0.25">
      <c r="A628" s="98"/>
      <c r="B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row>
    <row r="629" spans="1:30" x14ac:dyDescent="0.25">
      <c r="A629" s="98"/>
      <c r="B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row>
    <row r="630" spans="1:30" x14ac:dyDescent="0.25">
      <c r="A630" s="98"/>
      <c r="B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row>
    <row r="631" spans="1:30" x14ac:dyDescent="0.25">
      <c r="A631" s="98"/>
      <c r="B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row>
    <row r="632" spans="1:30" x14ac:dyDescent="0.25">
      <c r="A632" s="98"/>
      <c r="B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row>
    <row r="633" spans="1:30" x14ac:dyDescent="0.25">
      <c r="A633" s="98"/>
      <c r="B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row>
    <row r="634" spans="1:30" x14ac:dyDescent="0.25">
      <c r="A634" s="98"/>
      <c r="B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row>
    <row r="635" spans="1:30" x14ac:dyDescent="0.25">
      <c r="A635" s="98"/>
      <c r="B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row>
    <row r="636" spans="1:30" x14ac:dyDescent="0.25">
      <c r="A636" s="98"/>
      <c r="B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row>
    <row r="637" spans="1:30" x14ac:dyDescent="0.25">
      <c r="A637" s="98"/>
      <c r="B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row>
    <row r="638" spans="1:30" x14ac:dyDescent="0.25">
      <c r="A638" s="98"/>
      <c r="B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row>
    <row r="639" spans="1:30" x14ac:dyDescent="0.25">
      <c r="A639" s="98"/>
      <c r="B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row>
    <row r="640" spans="1:30" x14ac:dyDescent="0.25">
      <c r="A640" s="98"/>
      <c r="B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row>
    <row r="641" spans="1:30" x14ac:dyDescent="0.25">
      <c r="A641" s="98"/>
      <c r="B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row>
    <row r="642" spans="1:30" x14ac:dyDescent="0.25">
      <c r="A642" s="98"/>
      <c r="B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row>
    <row r="643" spans="1:30" x14ac:dyDescent="0.25">
      <c r="A643" s="98"/>
      <c r="B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row>
    <row r="644" spans="1:30" x14ac:dyDescent="0.25">
      <c r="A644" s="98"/>
      <c r="B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row>
    <row r="645" spans="1:30" x14ac:dyDescent="0.25">
      <c r="A645" s="98"/>
      <c r="B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row>
    <row r="646" spans="1:30" x14ac:dyDescent="0.25">
      <c r="A646" s="98"/>
      <c r="B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row>
    <row r="647" spans="1:30" x14ac:dyDescent="0.25">
      <c r="A647" s="98"/>
      <c r="B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row>
    <row r="648" spans="1:30" x14ac:dyDescent="0.25">
      <c r="A648" s="98"/>
      <c r="B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row>
    <row r="649" spans="1:30" x14ac:dyDescent="0.25">
      <c r="A649" s="98"/>
      <c r="B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row>
    <row r="650" spans="1:30" x14ac:dyDescent="0.25">
      <c r="A650" s="98"/>
      <c r="B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row>
    <row r="651" spans="1:30" x14ac:dyDescent="0.25">
      <c r="A651" s="98"/>
      <c r="B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row>
    <row r="652" spans="1:30" x14ac:dyDescent="0.25">
      <c r="A652" s="98"/>
      <c r="B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row>
    <row r="653" spans="1:30" x14ac:dyDescent="0.25">
      <c r="A653" s="98"/>
      <c r="B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row>
    <row r="654" spans="1:30" x14ac:dyDescent="0.25">
      <c r="A654" s="98"/>
      <c r="B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row>
    <row r="655" spans="1:30" x14ac:dyDescent="0.25">
      <c r="A655" s="98"/>
      <c r="B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row>
    <row r="656" spans="1:30" x14ac:dyDescent="0.25">
      <c r="A656" s="98"/>
      <c r="B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row>
    <row r="657" spans="1:30" x14ac:dyDescent="0.25">
      <c r="A657" s="98"/>
      <c r="B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row>
    <row r="658" spans="1:30" x14ac:dyDescent="0.25">
      <c r="A658" s="98"/>
      <c r="B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row>
    <row r="659" spans="1:30" x14ac:dyDescent="0.25">
      <c r="A659" s="98"/>
      <c r="B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row>
    <row r="660" spans="1:30" x14ac:dyDescent="0.25">
      <c r="A660" s="98"/>
      <c r="B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row>
    <row r="661" spans="1:30" x14ac:dyDescent="0.25">
      <c r="A661" s="98"/>
      <c r="B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row>
    <row r="662" spans="1:30" x14ac:dyDescent="0.25">
      <c r="A662" s="98"/>
      <c r="B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row>
    <row r="663" spans="1:30" x14ac:dyDescent="0.25">
      <c r="A663" s="98"/>
      <c r="B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row>
    <row r="664" spans="1:30" x14ac:dyDescent="0.25">
      <c r="A664" s="98"/>
      <c r="B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row>
    <row r="665" spans="1:30" x14ac:dyDescent="0.25">
      <c r="A665" s="98"/>
      <c r="B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row>
    <row r="666" spans="1:30" x14ac:dyDescent="0.25">
      <c r="A666" s="98"/>
      <c r="B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row>
    <row r="667" spans="1:30" x14ac:dyDescent="0.25">
      <c r="A667" s="98"/>
      <c r="B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row>
    <row r="668" spans="1:30" x14ac:dyDescent="0.25">
      <c r="A668" s="98"/>
      <c r="B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row>
    <row r="669" spans="1:30" x14ac:dyDescent="0.25">
      <c r="A669" s="98"/>
      <c r="B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row>
    <row r="670" spans="1:30" x14ac:dyDescent="0.25">
      <c r="A670" s="98"/>
      <c r="B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row>
    <row r="671" spans="1:30" x14ac:dyDescent="0.25">
      <c r="A671" s="98"/>
      <c r="B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row>
    <row r="672" spans="1:30" x14ac:dyDescent="0.25">
      <c r="A672" s="98"/>
      <c r="B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row>
    <row r="673" spans="1:30" x14ac:dyDescent="0.25">
      <c r="A673" s="98"/>
      <c r="B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row>
    <row r="674" spans="1:30" x14ac:dyDescent="0.25">
      <c r="A674" s="98"/>
      <c r="B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row>
    <row r="675" spans="1:30" x14ac:dyDescent="0.25">
      <c r="A675" s="98"/>
      <c r="B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row>
    <row r="676" spans="1:30" x14ac:dyDescent="0.25">
      <c r="A676" s="98"/>
      <c r="B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row>
    <row r="677" spans="1:30" x14ac:dyDescent="0.25">
      <c r="A677" s="98"/>
      <c r="B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row>
    <row r="678" spans="1:30" x14ac:dyDescent="0.25">
      <c r="A678" s="98"/>
      <c r="B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row>
    <row r="679" spans="1:30" x14ac:dyDescent="0.25">
      <c r="A679" s="98"/>
      <c r="B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row>
    <row r="680" spans="1:30" x14ac:dyDescent="0.25">
      <c r="A680" s="98"/>
      <c r="B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row>
    <row r="681" spans="1:30" x14ac:dyDescent="0.25">
      <c r="A681" s="98"/>
      <c r="B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row>
    <row r="682" spans="1:30" x14ac:dyDescent="0.25">
      <c r="A682" s="98"/>
      <c r="B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row>
    <row r="683" spans="1:30" x14ac:dyDescent="0.25">
      <c r="A683" s="98"/>
      <c r="B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row>
    <row r="684" spans="1:30" x14ac:dyDescent="0.25">
      <c r="A684" s="98"/>
      <c r="B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row>
    <row r="685" spans="1:30" x14ac:dyDescent="0.25">
      <c r="A685" s="98"/>
      <c r="B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row>
    <row r="686" spans="1:30" x14ac:dyDescent="0.25">
      <c r="A686" s="98"/>
      <c r="B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row>
    <row r="687" spans="1:30" x14ac:dyDescent="0.25">
      <c r="A687" s="98"/>
      <c r="B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row>
    <row r="688" spans="1:30" x14ac:dyDescent="0.25">
      <c r="A688" s="98"/>
      <c r="B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row>
    <row r="689" spans="1:30" x14ac:dyDescent="0.25">
      <c r="A689" s="98"/>
      <c r="B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row>
    <row r="690" spans="1:30" x14ac:dyDescent="0.25">
      <c r="A690" s="98"/>
      <c r="B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row>
    <row r="691" spans="1:30" x14ac:dyDescent="0.25">
      <c r="A691" s="98"/>
      <c r="B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row>
    <row r="692" spans="1:30" x14ac:dyDescent="0.25">
      <c r="A692" s="98"/>
      <c r="B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row>
    <row r="693" spans="1:30" x14ac:dyDescent="0.25">
      <c r="A693" s="98"/>
      <c r="B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row>
    <row r="694" spans="1:30" x14ac:dyDescent="0.25">
      <c r="A694" s="98"/>
      <c r="B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row>
    <row r="695" spans="1:30" x14ac:dyDescent="0.25">
      <c r="A695" s="98"/>
      <c r="B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row>
    <row r="696" spans="1:30" x14ac:dyDescent="0.25">
      <c r="A696" s="98"/>
      <c r="B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row>
    <row r="697" spans="1:30" x14ac:dyDescent="0.25">
      <c r="A697" s="98"/>
      <c r="B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row>
    <row r="698" spans="1:30" x14ac:dyDescent="0.25">
      <c r="A698" s="98"/>
      <c r="B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row>
    <row r="699" spans="1:30" x14ac:dyDescent="0.25">
      <c r="A699" s="98"/>
      <c r="B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row>
    <row r="700" spans="1:30" x14ac:dyDescent="0.25">
      <c r="A700" s="98"/>
      <c r="B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row>
    <row r="701" spans="1:30" x14ac:dyDescent="0.25">
      <c r="A701" s="98"/>
      <c r="B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row>
    <row r="702" spans="1:30" x14ac:dyDescent="0.25">
      <c r="A702" s="98"/>
      <c r="B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row>
    <row r="703" spans="1:30" x14ac:dyDescent="0.25">
      <c r="A703" s="98"/>
      <c r="B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row>
    <row r="704" spans="1:30" x14ac:dyDescent="0.25">
      <c r="A704" s="98"/>
      <c r="B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row>
    <row r="705" spans="1:30" x14ac:dyDescent="0.25">
      <c r="A705" s="98"/>
      <c r="B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row>
    <row r="706" spans="1:30" x14ac:dyDescent="0.25">
      <c r="A706" s="98"/>
      <c r="B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row>
    <row r="707" spans="1:30" x14ac:dyDescent="0.25">
      <c r="A707" s="98"/>
      <c r="B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row>
    <row r="708" spans="1:30" x14ac:dyDescent="0.25">
      <c r="A708" s="98"/>
      <c r="B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row>
    <row r="709" spans="1:30" x14ac:dyDescent="0.25">
      <c r="A709" s="98"/>
      <c r="B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row>
    <row r="710" spans="1:30" x14ac:dyDescent="0.25">
      <c r="A710" s="98"/>
      <c r="B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row>
    <row r="711" spans="1:30" x14ac:dyDescent="0.25">
      <c r="A711" s="98"/>
      <c r="B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row>
    <row r="712" spans="1:30" x14ac:dyDescent="0.25">
      <c r="A712" s="98"/>
      <c r="B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row>
    <row r="713" spans="1:30" x14ac:dyDescent="0.25">
      <c r="A713" s="98"/>
      <c r="B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row>
    <row r="714" spans="1:30" x14ac:dyDescent="0.25">
      <c r="A714" s="98"/>
      <c r="B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row>
    <row r="715" spans="1:30" x14ac:dyDescent="0.25">
      <c r="A715" s="98"/>
      <c r="B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row>
    <row r="716" spans="1:30" x14ac:dyDescent="0.25">
      <c r="A716" s="98"/>
      <c r="B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row>
    <row r="717" spans="1:30" x14ac:dyDescent="0.25">
      <c r="A717" s="98"/>
      <c r="B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row>
    <row r="718" spans="1:30" x14ac:dyDescent="0.25">
      <c r="A718" s="98"/>
      <c r="B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row>
    <row r="719" spans="1:30" x14ac:dyDescent="0.25">
      <c r="A719" s="98"/>
      <c r="B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row>
    <row r="720" spans="1:30" x14ac:dyDescent="0.25">
      <c r="A720" s="98"/>
      <c r="B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row>
    <row r="721" spans="1:30" x14ac:dyDescent="0.25">
      <c r="A721" s="98"/>
      <c r="B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row>
    <row r="722" spans="1:30" x14ac:dyDescent="0.25">
      <c r="A722" s="98"/>
      <c r="B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row>
    <row r="723" spans="1:30" x14ac:dyDescent="0.25">
      <c r="A723" s="98"/>
      <c r="B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row>
    <row r="724" spans="1:30" x14ac:dyDescent="0.25">
      <c r="A724" s="98"/>
      <c r="B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row>
    <row r="725" spans="1:30" x14ac:dyDescent="0.25">
      <c r="A725" s="98"/>
      <c r="B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row>
    <row r="726" spans="1:30" x14ac:dyDescent="0.25">
      <c r="A726" s="98"/>
      <c r="B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row>
    <row r="727" spans="1:30" x14ac:dyDescent="0.25">
      <c r="A727" s="98"/>
      <c r="B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row>
    <row r="728" spans="1:30" x14ac:dyDescent="0.25">
      <c r="A728" s="98"/>
      <c r="B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row>
    <row r="729" spans="1:30" x14ac:dyDescent="0.25">
      <c r="A729" s="98"/>
      <c r="B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row>
    <row r="730" spans="1:30" x14ac:dyDescent="0.25">
      <c r="A730" s="98"/>
      <c r="B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row>
    <row r="731" spans="1:30" x14ac:dyDescent="0.25">
      <c r="A731" s="98"/>
      <c r="B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row>
    <row r="732" spans="1:30" x14ac:dyDescent="0.25">
      <c r="A732" s="98"/>
      <c r="B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row>
    <row r="733" spans="1:30" x14ac:dyDescent="0.25">
      <c r="A733" s="98"/>
      <c r="B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row>
    <row r="734" spans="1:30" x14ac:dyDescent="0.25">
      <c r="A734" s="98"/>
      <c r="B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row>
    <row r="735" spans="1:30" x14ac:dyDescent="0.25">
      <c r="A735" s="98"/>
      <c r="B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row>
    <row r="736" spans="1:30" x14ac:dyDescent="0.25">
      <c r="A736" s="98"/>
      <c r="B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row>
    <row r="737" spans="1:30" x14ac:dyDescent="0.25">
      <c r="A737" s="98"/>
      <c r="B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row>
    <row r="738" spans="1:30" x14ac:dyDescent="0.25">
      <c r="A738" s="98"/>
      <c r="B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row>
    <row r="739" spans="1:30" x14ac:dyDescent="0.25">
      <c r="A739" s="98"/>
      <c r="B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row>
    <row r="740" spans="1:30" x14ac:dyDescent="0.25">
      <c r="A740" s="98"/>
      <c r="B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row>
    <row r="741" spans="1:30" x14ac:dyDescent="0.25">
      <c r="A741" s="98"/>
      <c r="B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row>
    <row r="742" spans="1:30" x14ac:dyDescent="0.25">
      <c r="A742" s="98"/>
      <c r="B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row>
    <row r="743" spans="1:30" x14ac:dyDescent="0.25">
      <c r="A743" s="98"/>
      <c r="B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row>
    <row r="744" spans="1:30" x14ac:dyDescent="0.25">
      <c r="A744" s="98"/>
      <c r="B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row>
    <row r="745" spans="1:30" x14ac:dyDescent="0.25">
      <c r="A745" s="98"/>
      <c r="B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row>
    <row r="746" spans="1:30" x14ac:dyDescent="0.25">
      <c r="A746" s="98"/>
      <c r="B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row>
    <row r="747" spans="1:30" x14ac:dyDescent="0.25">
      <c r="A747" s="98"/>
      <c r="B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row>
    <row r="748" spans="1:30" x14ac:dyDescent="0.25">
      <c r="A748" s="98"/>
      <c r="B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row>
    <row r="749" spans="1:30" x14ac:dyDescent="0.25">
      <c r="A749" s="98"/>
      <c r="B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row>
    <row r="750" spans="1:30" x14ac:dyDescent="0.25">
      <c r="A750" s="98"/>
      <c r="B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row>
    <row r="751" spans="1:30" x14ac:dyDescent="0.25">
      <c r="A751" s="98"/>
      <c r="B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row>
    <row r="752" spans="1:30" x14ac:dyDescent="0.25">
      <c r="A752" s="98"/>
      <c r="B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row>
    <row r="753" spans="1:30" x14ac:dyDescent="0.25">
      <c r="A753" s="98"/>
      <c r="B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row>
    <row r="754" spans="1:30" x14ac:dyDescent="0.25">
      <c r="A754" s="98"/>
      <c r="B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row>
    <row r="755" spans="1:30" x14ac:dyDescent="0.25">
      <c r="A755" s="98"/>
      <c r="B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row>
    <row r="756" spans="1:30" x14ac:dyDescent="0.25">
      <c r="A756" s="98"/>
      <c r="B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row>
    <row r="757" spans="1:30" x14ac:dyDescent="0.25">
      <c r="A757" s="98"/>
      <c r="B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row>
    <row r="758" spans="1:30" x14ac:dyDescent="0.25">
      <c r="A758" s="98"/>
      <c r="B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row>
    <row r="759" spans="1:30" x14ac:dyDescent="0.25">
      <c r="A759" s="98"/>
      <c r="B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row>
    <row r="760" spans="1:30" x14ac:dyDescent="0.25">
      <c r="A760" s="98"/>
      <c r="B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row>
    <row r="761" spans="1:30" x14ac:dyDescent="0.25">
      <c r="A761" s="98"/>
      <c r="B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row>
    <row r="762" spans="1:30" x14ac:dyDescent="0.25">
      <c r="A762" s="98"/>
      <c r="B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row>
    <row r="763" spans="1:30" x14ac:dyDescent="0.25">
      <c r="A763" s="98"/>
      <c r="B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row>
    <row r="764" spans="1:30" x14ac:dyDescent="0.25">
      <c r="A764" s="98"/>
      <c r="B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row>
    <row r="765" spans="1:30" x14ac:dyDescent="0.25">
      <c r="A765" s="98"/>
      <c r="B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row>
    <row r="766" spans="1:30" x14ac:dyDescent="0.25">
      <c r="A766" s="98"/>
      <c r="B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row>
    <row r="767" spans="1:30" x14ac:dyDescent="0.25">
      <c r="A767" s="98"/>
      <c r="B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row>
    <row r="768" spans="1:30" x14ac:dyDescent="0.25">
      <c r="A768" s="98"/>
      <c r="B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row>
    <row r="769" spans="1:30" x14ac:dyDescent="0.25">
      <c r="A769" s="98"/>
      <c r="B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row>
    <row r="770" spans="1:30" x14ac:dyDescent="0.25">
      <c r="A770" s="98"/>
      <c r="B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row>
    <row r="771" spans="1:30" x14ac:dyDescent="0.25">
      <c r="A771" s="98"/>
      <c r="B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row>
    <row r="772" spans="1:30" x14ac:dyDescent="0.25">
      <c r="A772" s="98"/>
      <c r="B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row>
    <row r="773" spans="1:30" x14ac:dyDescent="0.25">
      <c r="A773" s="98"/>
      <c r="B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row>
    <row r="774" spans="1:30" x14ac:dyDescent="0.25">
      <c r="A774" s="98"/>
      <c r="B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row>
    <row r="775" spans="1:30" x14ac:dyDescent="0.25">
      <c r="A775" s="98"/>
      <c r="B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row>
    <row r="776" spans="1:30" x14ac:dyDescent="0.25">
      <c r="A776" s="98"/>
      <c r="B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row>
    <row r="777" spans="1:30" x14ac:dyDescent="0.25">
      <c r="A777" s="98"/>
      <c r="B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row>
    <row r="778" spans="1:30" x14ac:dyDescent="0.25">
      <c r="A778" s="98"/>
      <c r="B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row>
    <row r="779" spans="1:30" x14ac:dyDescent="0.25">
      <c r="A779" s="98"/>
      <c r="B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row>
    <row r="780" spans="1:30" x14ac:dyDescent="0.25">
      <c r="A780" s="98"/>
      <c r="B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row>
    <row r="781" spans="1:30" x14ac:dyDescent="0.25">
      <c r="A781" s="98"/>
      <c r="B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row>
    <row r="782" spans="1:30" x14ac:dyDescent="0.25">
      <c r="A782" s="98"/>
      <c r="B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row>
    <row r="783" spans="1:30" x14ac:dyDescent="0.25">
      <c r="A783" s="98"/>
      <c r="B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row>
    <row r="784" spans="1:30" x14ac:dyDescent="0.25">
      <c r="A784" s="98"/>
      <c r="B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row>
    <row r="785" spans="1:30" x14ac:dyDescent="0.25">
      <c r="A785" s="98"/>
      <c r="B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row>
    <row r="786" spans="1:30" x14ac:dyDescent="0.25">
      <c r="A786" s="98"/>
      <c r="B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row>
    <row r="787" spans="1:30" x14ac:dyDescent="0.25">
      <c r="A787" s="98"/>
      <c r="B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row>
    <row r="788" spans="1:30" x14ac:dyDescent="0.25">
      <c r="A788" s="98"/>
      <c r="B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row>
    <row r="789" spans="1:30" x14ac:dyDescent="0.25">
      <c r="A789" s="98"/>
      <c r="B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row>
    <row r="790" spans="1:30" x14ac:dyDescent="0.25">
      <c r="A790" s="98"/>
      <c r="B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row>
    <row r="791" spans="1:30" x14ac:dyDescent="0.25">
      <c r="A791" s="98"/>
      <c r="B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row>
    <row r="792" spans="1:30" x14ac:dyDescent="0.25">
      <c r="A792" s="98"/>
      <c r="B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row>
    <row r="793" spans="1:30" x14ac:dyDescent="0.25">
      <c r="A793" s="98"/>
      <c r="B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row>
    <row r="794" spans="1:30" x14ac:dyDescent="0.25">
      <c r="A794" s="98"/>
      <c r="B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row>
    <row r="795" spans="1:30" x14ac:dyDescent="0.25">
      <c r="A795" s="98"/>
      <c r="B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row>
    <row r="796" spans="1:30" x14ac:dyDescent="0.25">
      <c r="A796" s="98"/>
      <c r="B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row>
    <row r="797" spans="1:30" x14ac:dyDescent="0.25">
      <c r="A797" s="98"/>
      <c r="B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row>
    <row r="798" spans="1:30" x14ac:dyDescent="0.25">
      <c r="A798" s="98"/>
      <c r="B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row>
    <row r="799" spans="1:30" x14ac:dyDescent="0.25">
      <c r="A799" s="98"/>
      <c r="B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row>
    <row r="800" spans="1:30" x14ac:dyDescent="0.25">
      <c r="A800" s="98"/>
      <c r="B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row>
    <row r="801" spans="1:30" x14ac:dyDescent="0.25">
      <c r="A801" s="98"/>
      <c r="B801" s="98"/>
      <c r="D801" s="98"/>
      <c r="E801" s="98"/>
      <c r="F801" s="98"/>
      <c r="G801" s="98"/>
      <c r="H801" s="98"/>
      <c r="I801" s="98"/>
      <c r="J801" s="98"/>
      <c r="K801" s="98"/>
      <c r="L801" s="98"/>
      <c r="M801" s="98"/>
      <c r="N801" s="98"/>
      <c r="O801" s="98"/>
      <c r="P801" s="98"/>
      <c r="Q801" s="98"/>
      <c r="R801" s="98"/>
      <c r="S801" s="98"/>
      <c r="T801" s="98"/>
      <c r="U801" s="98"/>
      <c r="V801" s="98"/>
      <c r="W801" s="98"/>
      <c r="X801" s="98"/>
      <c r="Y801" s="98"/>
      <c r="Z801" s="98"/>
      <c r="AA801" s="98"/>
      <c r="AB801" s="98"/>
      <c r="AC801" s="98"/>
      <c r="AD801" s="98"/>
    </row>
    <row r="802" spans="1:30" x14ac:dyDescent="0.25">
      <c r="A802" s="98"/>
      <c r="B802" s="98"/>
      <c r="D802" s="98"/>
      <c r="E802" s="98"/>
      <c r="F802" s="98"/>
      <c r="G802" s="98"/>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row>
    <row r="803" spans="1:30" x14ac:dyDescent="0.25">
      <c r="A803" s="98"/>
      <c r="B803" s="98"/>
      <c r="D803" s="98"/>
      <c r="E803" s="98"/>
      <c r="F803" s="98"/>
      <c r="G803" s="98"/>
      <c r="H803" s="98"/>
      <c r="I803" s="98"/>
      <c r="J803" s="98"/>
      <c r="K803" s="98"/>
      <c r="L803" s="98"/>
      <c r="M803" s="98"/>
      <c r="N803" s="98"/>
      <c r="O803" s="98"/>
      <c r="P803" s="98"/>
      <c r="Q803" s="98"/>
      <c r="R803" s="98"/>
      <c r="S803" s="98"/>
      <c r="T803" s="98"/>
      <c r="U803" s="98"/>
      <c r="V803" s="98"/>
      <c r="W803" s="98"/>
      <c r="X803" s="98"/>
      <c r="Y803" s="98"/>
      <c r="Z803" s="98"/>
      <c r="AA803" s="98"/>
      <c r="AB803" s="98"/>
      <c r="AC803" s="98"/>
      <c r="AD803" s="98"/>
    </row>
    <row r="804" spans="1:30" x14ac:dyDescent="0.25">
      <c r="A804" s="98"/>
      <c r="B804" s="98"/>
      <c r="D804" s="98"/>
      <c r="E804" s="98"/>
      <c r="F804" s="98"/>
      <c r="G804" s="98"/>
      <c r="H804" s="98"/>
      <c r="I804" s="98"/>
      <c r="J804" s="98"/>
      <c r="K804" s="98"/>
      <c r="L804" s="98"/>
      <c r="M804" s="98"/>
      <c r="N804" s="98"/>
      <c r="O804" s="98"/>
      <c r="P804" s="98"/>
      <c r="Q804" s="98"/>
      <c r="R804" s="98"/>
      <c r="S804" s="98"/>
      <c r="T804" s="98"/>
      <c r="U804" s="98"/>
      <c r="V804" s="98"/>
      <c r="W804" s="98"/>
      <c r="X804" s="98"/>
      <c r="Y804" s="98"/>
      <c r="Z804" s="98"/>
      <c r="AA804" s="98"/>
      <c r="AB804" s="98"/>
      <c r="AC804" s="98"/>
      <c r="AD804" s="98"/>
    </row>
    <row r="805" spans="1:30" x14ac:dyDescent="0.25">
      <c r="A805" s="98"/>
      <c r="B805" s="98"/>
      <c r="D805" s="98"/>
      <c r="E805" s="98"/>
      <c r="F805" s="98"/>
      <c r="G805" s="98"/>
      <c r="H805" s="98"/>
      <c r="I805" s="98"/>
      <c r="J805" s="98"/>
      <c r="K805" s="98"/>
      <c r="L805" s="98"/>
      <c r="M805" s="98"/>
      <c r="N805" s="98"/>
      <c r="O805" s="98"/>
      <c r="P805" s="98"/>
      <c r="Q805" s="98"/>
      <c r="R805" s="98"/>
      <c r="S805" s="98"/>
      <c r="T805" s="98"/>
      <c r="U805" s="98"/>
      <c r="V805" s="98"/>
      <c r="W805" s="98"/>
      <c r="X805" s="98"/>
      <c r="Y805" s="98"/>
      <c r="Z805" s="98"/>
      <c r="AA805" s="98"/>
      <c r="AB805" s="98"/>
      <c r="AC805" s="98"/>
      <c r="AD805" s="98"/>
    </row>
    <row r="806" spans="1:30" x14ac:dyDescent="0.25">
      <c r="A806" s="98"/>
      <c r="B806" s="98"/>
      <c r="D806" s="98"/>
      <c r="E806" s="98"/>
      <c r="F806" s="98"/>
      <c r="G806" s="98"/>
      <c r="H806" s="98"/>
      <c r="I806" s="98"/>
      <c r="J806" s="98"/>
      <c r="K806" s="98"/>
      <c r="L806" s="98"/>
      <c r="M806" s="98"/>
      <c r="N806" s="98"/>
      <c r="O806" s="98"/>
      <c r="P806" s="98"/>
      <c r="Q806" s="98"/>
      <c r="R806" s="98"/>
      <c r="S806" s="98"/>
      <c r="T806" s="98"/>
      <c r="U806" s="98"/>
      <c r="V806" s="98"/>
      <c r="W806" s="98"/>
      <c r="X806" s="98"/>
      <c r="Y806" s="98"/>
      <c r="Z806" s="98"/>
      <c r="AA806" s="98"/>
      <c r="AB806" s="98"/>
      <c r="AC806" s="98"/>
      <c r="AD806" s="98"/>
    </row>
    <row r="807" spans="1:30" x14ac:dyDescent="0.25">
      <c r="A807" s="98"/>
      <c r="B807" s="98"/>
      <c r="D807" s="98"/>
      <c r="E807" s="98"/>
      <c r="F807" s="98"/>
      <c r="G807" s="98"/>
      <c r="H807" s="98"/>
      <c r="I807" s="98"/>
      <c r="J807" s="98"/>
      <c r="K807" s="98"/>
      <c r="L807" s="98"/>
      <c r="M807" s="98"/>
      <c r="N807" s="98"/>
      <c r="O807" s="98"/>
      <c r="P807" s="98"/>
      <c r="Q807" s="98"/>
      <c r="R807" s="98"/>
      <c r="S807" s="98"/>
      <c r="T807" s="98"/>
      <c r="U807" s="98"/>
      <c r="V807" s="98"/>
      <c r="W807" s="98"/>
      <c r="X807" s="98"/>
      <c r="Y807" s="98"/>
      <c r="Z807" s="98"/>
      <c r="AA807" s="98"/>
      <c r="AB807" s="98"/>
      <c r="AC807" s="98"/>
      <c r="AD807" s="98"/>
    </row>
    <row r="808" spans="1:30" x14ac:dyDescent="0.25">
      <c r="A808" s="98"/>
      <c r="B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row>
    <row r="809" spans="1:30" x14ac:dyDescent="0.25">
      <c r="A809" s="98"/>
      <c r="B809" s="98"/>
      <c r="D809" s="98"/>
      <c r="E809" s="98"/>
      <c r="F809" s="98"/>
      <c r="G809" s="98"/>
      <c r="H809" s="98"/>
      <c r="I809" s="98"/>
      <c r="J809" s="98"/>
      <c r="K809" s="98"/>
      <c r="L809" s="98"/>
      <c r="M809" s="98"/>
      <c r="N809" s="98"/>
      <c r="O809" s="98"/>
      <c r="P809" s="98"/>
      <c r="Q809" s="98"/>
      <c r="R809" s="98"/>
      <c r="S809" s="98"/>
      <c r="T809" s="98"/>
      <c r="U809" s="98"/>
      <c r="V809" s="98"/>
      <c r="W809" s="98"/>
      <c r="X809" s="98"/>
      <c r="Y809" s="98"/>
      <c r="Z809" s="98"/>
      <c r="AA809" s="98"/>
      <c r="AB809" s="98"/>
      <c r="AC809" s="98"/>
      <c r="AD809" s="98"/>
    </row>
    <row r="810" spans="1:30" x14ac:dyDescent="0.25">
      <c r="A810" s="98"/>
      <c r="B810" s="98"/>
      <c r="D810" s="98"/>
      <c r="E810" s="98"/>
      <c r="F810" s="98"/>
      <c r="G810" s="98"/>
      <c r="H810" s="98"/>
      <c r="I810" s="98"/>
      <c r="J810" s="98"/>
      <c r="K810" s="98"/>
      <c r="L810" s="98"/>
      <c r="M810" s="98"/>
      <c r="N810" s="98"/>
      <c r="O810" s="98"/>
      <c r="P810" s="98"/>
      <c r="Q810" s="98"/>
      <c r="R810" s="98"/>
      <c r="S810" s="98"/>
      <c r="T810" s="98"/>
      <c r="U810" s="98"/>
      <c r="V810" s="98"/>
      <c r="W810" s="98"/>
      <c r="X810" s="98"/>
      <c r="Y810" s="98"/>
      <c r="Z810" s="98"/>
      <c r="AA810" s="98"/>
      <c r="AB810" s="98"/>
      <c r="AC810" s="98"/>
      <c r="AD810" s="98"/>
    </row>
    <row r="811" spans="1:30" x14ac:dyDescent="0.25">
      <c r="A811" s="98"/>
      <c r="B811" s="98"/>
      <c r="D811" s="98"/>
      <c r="E811" s="98"/>
      <c r="F811" s="98"/>
      <c r="G811" s="98"/>
      <c r="H811" s="98"/>
      <c r="I811" s="98"/>
      <c r="J811" s="98"/>
      <c r="K811" s="98"/>
      <c r="L811" s="98"/>
      <c r="M811" s="98"/>
      <c r="N811" s="98"/>
      <c r="O811" s="98"/>
      <c r="P811" s="98"/>
      <c r="Q811" s="98"/>
      <c r="R811" s="98"/>
      <c r="S811" s="98"/>
      <c r="T811" s="98"/>
      <c r="U811" s="98"/>
      <c r="V811" s="98"/>
      <c r="W811" s="98"/>
      <c r="X811" s="98"/>
      <c r="Y811" s="98"/>
      <c r="Z811" s="98"/>
      <c r="AA811" s="98"/>
      <c r="AB811" s="98"/>
      <c r="AC811" s="98"/>
      <c r="AD811" s="98"/>
    </row>
    <row r="812" spans="1:30" x14ac:dyDescent="0.25">
      <c r="A812" s="98"/>
      <c r="B812" s="98"/>
      <c r="D812" s="98"/>
      <c r="E812" s="98"/>
      <c r="F812" s="98"/>
      <c r="G812" s="98"/>
      <c r="H812" s="98"/>
      <c r="I812" s="98"/>
      <c r="J812" s="98"/>
      <c r="K812" s="98"/>
      <c r="L812" s="98"/>
      <c r="M812" s="98"/>
      <c r="N812" s="98"/>
      <c r="O812" s="98"/>
      <c r="P812" s="98"/>
      <c r="Q812" s="98"/>
      <c r="R812" s="98"/>
      <c r="S812" s="98"/>
      <c r="T812" s="98"/>
      <c r="U812" s="98"/>
      <c r="V812" s="98"/>
      <c r="W812" s="98"/>
      <c r="X812" s="98"/>
      <c r="Y812" s="98"/>
      <c r="Z812" s="98"/>
      <c r="AA812" s="98"/>
      <c r="AB812" s="98"/>
      <c r="AC812" s="98"/>
      <c r="AD812" s="98"/>
    </row>
    <row r="813" spans="1:30" x14ac:dyDescent="0.25">
      <c r="A813" s="98"/>
      <c r="B813" s="98"/>
      <c r="D813" s="98"/>
      <c r="E813" s="98"/>
      <c r="F813" s="98"/>
      <c r="G813" s="98"/>
      <c r="H813" s="98"/>
      <c r="I813" s="98"/>
      <c r="J813" s="98"/>
      <c r="K813" s="98"/>
      <c r="L813" s="98"/>
      <c r="M813" s="98"/>
      <c r="N813" s="98"/>
      <c r="O813" s="98"/>
      <c r="P813" s="98"/>
      <c r="Q813" s="98"/>
      <c r="R813" s="98"/>
      <c r="S813" s="98"/>
      <c r="T813" s="98"/>
      <c r="U813" s="98"/>
      <c r="V813" s="98"/>
      <c r="W813" s="98"/>
      <c r="X813" s="98"/>
      <c r="Y813" s="98"/>
      <c r="Z813" s="98"/>
      <c r="AA813" s="98"/>
      <c r="AB813" s="98"/>
      <c r="AC813" s="98"/>
      <c r="AD813" s="98"/>
    </row>
    <row r="814" spans="1:30" x14ac:dyDescent="0.25">
      <c r="A814" s="98"/>
      <c r="B814" s="98"/>
      <c r="D814" s="98"/>
      <c r="E814" s="98"/>
      <c r="F814" s="98"/>
      <c r="G814" s="98"/>
      <c r="H814" s="98"/>
      <c r="I814" s="98"/>
      <c r="J814" s="98"/>
      <c r="K814" s="98"/>
      <c r="L814" s="98"/>
      <c r="M814" s="98"/>
      <c r="N814" s="98"/>
      <c r="O814" s="98"/>
      <c r="P814" s="98"/>
      <c r="Q814" s="98"/>
      <c r="R814" s="98"/>
      <c r="S814" s="98"/>
      <c r="T814" s="98"/>
      <c r="U814" s="98"/>
      <c r="V814" s="98"/>
      <c r="W814" s="98"/>
      <c r="X814" s="98"/>
      <c r="Y814" s="98"/>
      <c r="Z814" s="98"/>
      <c r="AA814" s="98"/>
      <c r="AB814" s="98"/>
      <c r="AC814" s="98"/>
      <c r="AD814" s="98"/>
    </row>
    <row r="815" spans="1:30" x14ac:dyDescent="0.25">
      <c r="A815" s="98"/>
      <c r="B815" s="98"/>
      <c r="D815" s="98"/>
      <c r="E815" s="98"/>
      <c r="F815" s="98"/>
      <c r="G815" s="98"/>
      <c r="H815" s="98"/>
      <c r="I815" s="98"/>
      <c r="J815" s="98"/>
      <c r="K815" s="98"/>
      <c r="L815" s="98"/>
      <c r="M815" s="98"/>
      <c r="N815" s="98"/>
      <c r="O815" s="98"/>
      <c r="P815" s="98"/>
      <c r="Q815" s="98"/>
      <c r="R815" s="98"/>
      <c r="S815" s="98"/>
      <c r="T815" s="98"/>
      <c r="U815" s="98"/>
      <c r="V815" s="98"/>
      <c r="W815" s="98"/>
      <c r="X815" s="98"/>
      <c r="Y815" s="98"/>
      <c r="Z815" s="98"/>
      <c r="AA815" s="98"/>
      <c r="AB815" s="98"/>
      <c r="AC815" s="98"/>
      <c r="AD815" s="98"/>
    </row>
    <row r="816" spans="1:30" x14ac:dyDescent="0.25">
      <c r="A816" s="98"/>
      <c r="B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row>
    <row r="817" spans="1:30" x14ac:dyDescent="0.25">
      <c r="A817" s="98"/>
      <c r="B817" s="98"/>
      <c r="D817" s="98"/>
      <c r="E817" s="98"/>
      <c r="F817" s="98"/>
      <c r="G817" s="98"/>
      <c r="H817" s="98"/>
      <c r="I817" s="98"/>
      <c r="J817" s="98"/>
      <c r="K817" s="98"/>
      <c r="L817" s="98"/>
      <c r="M817" s="98"/>
      <c r="N817" s="98"/>
      <c r="O817" s="98"/>
      <c r="P817" s="98"/>
      <c r="Q817" s="98"/>
      <c r="R817" s="98"/>
      <c r="S817" s="98"/>
      <c r="T817" s="98"/>
      <c r="U817" s="98"/>
      <c r="V817" s="98"/>
      <c r="W817" s="98"/>
      <c r="X817" s="98"/>
      <c r="Y817" s="98"/>
      <c r="Z817" s="98"/>
      <c r="AA817" s="98"/>
      <c r="AB817" s="98"/>
      <c r="AC817" s="98"/>
      <c r="AD817" s="98"/>
    </row>
    <row r="818" spans="1:30" x14ac:dyDescent="0.25">
      <c r="A818" s="98"/>
      <c r="B818" s="98"/>
      <c r="D818" s="98"/>
      <c r="E818" s="98"/>
      <c r="F818" s="98"/>
      <c r="G818" s="98"/>
      <c r="H818" s="98"/>
      <c r="I818" s="98"/>
      <c r="J818" s="98"/>
      <c r="K818" s="98"/>
      <c r="L818" s="98"/>
      <c r="M818" s="98"/>
      <c r="N818" s="98"/>
      <c r="O818" s="98"/>
      <c r="P818" s="98"/>
      <c r="Q818" s="98"/>
      <c r="R818" s="98"/>
      <c r="S818" s="98"/>
      <c r="T818" s="98"/>
      <c r="U818" s="98"/>
      <c r="V818" s="98"/>
      <c r="W818" s="98"/>
      <c r="X818" s="98"/>
      <c r="Y818" s="98"/>
      <c r="Z818" s="98"/>
      <c r="AA818" s="98"/>
      <c r="AB818" s="98"/>
      <c r="AC818" s="98"/>
      <c r="AD818" s="98"/>
    </row>
    <row r="819" spans="1:30" x14ac:dyDescent="0.25">
      <c r="A819" s="98"/>
      <c r="B819" s="98"/>
      <c r="D819" s="98"/>
      <c r="E819" s="98"/>
      <c r="F819" s="98"/>
      <c r="G819" s="98"/>
      <c r="H819" s="98"/>
      <c r="I819" s="98"/>
      <c r="J819" s="98"/>
      <c r="K819" s="98"/>
      <c r="L819" s="98"/>
      <c r="M819" s="98"/>
      <c r="N819" s="98"/>
      <c r="O819" s="98"/>
      <c r="P819" s="98"/>
      <c r="Q819" s="98"/>
      <c r="R819" s="98"/>
      <c r="S819" s="98"/>
      <c r="T819" s="98"/>
      <c r="U819" s="98"/>
      <c r="V819" s="98"/>
      <c r="W819" s="98"/>
      <c r="X819" s="98"/>
      <c r="Y819" s="98"/>
      <c r="Z819" s="98"/>
      <c r="AA819" s="98"/>
      <c r="AB819" s="98"/>
      <c r="AC819" s="98"/>
      <c r="AD819" s="98"/>
    </row>
    <row r="820" spans="1:30" x14ac:dyDescent="0.25">
      <c r="A820" s="98"/>
      <c r="B820" s="98"/>
      <c r="D820" s="98"/>
      <c r="E820" s="98"/>
      <c r="F820" s="98"/>
      <c r="G820" s="98"/>
      <c r="H820" s="98"/>
      <c r="I820" s="98"/>
      <c r="J820" s="98"/>
      <c r="K820" s="98"/>
      <c r="L820" s="98"/>
      <c r="M820" s="98"/>
      <c r="N820" s="98"/>
      <c r="O820" s="98"/>
      <c r="P820" s="98"/>
      <c r="Q820" s="98"/>
      <c r="R820" s="98"/>
      <c r="S820" s="98"/>
      <c r="T820" s="98"/>
      <c r="U820" s="98"/>
      <c r="V820" s="98"/>
      <c r="W820" s="98"/>
      <c r="X820" s="98"/>
      <c r="Y820" s="98"/>
      <c r="Z820" s="98"/>
      <c r="AA820" s="98"/>
      <c r="AB820" s="98"/>
      <c r="AC820" s="98"/>
      <c r="AD820" s="98"/>
    </row>
    <row r="821" spans="1:30" x14ac:dyDescent="0.25">
      <c r="A821" s="98"/>
      <c r="B821" s="98"/>
      <c r="D821" s="98"/>
      <c r="E821" s="98"/>
      <c r="F821" s="98"/>
      <c r="G821" s="98"/>
      <c r="H821" s="98"/>
      <c r="I821" s="98"/>
      <c r="J821" s="98"/>
      <c r="K821" s="98"/>
      <c r="L821" s="98"/>
      <c r="M821" s="98"/>
      <c r="N821" s="98"/>
      <c r="O821" s="98"/>
      <c r="P821" s="98"/>
      <c r="Q821" s="98"/>
      <c r="R821" s="98"/>
      <c r="S821" s="98"/>
      <c r="T821" s="98"/>
      <c r="U821" s="98"/>
      <c r="V821" s="98"/>
      <c r="W821" s="98"/>
      <c r="X821" s="98"/>
      <c r="Y821" s="98"/>
      <c r="Z821" s="98"/>
      <c r="AA821" s="98"/>
      <c r="AB821" s="98"/>
      <c r="AC821" s="98"/>
      <c r="AD821" s="98"/>
    </row>
    <row r="822" spans="1:30" x14ac:dyDescent="0.25">
      <c r="A822" s="98"/>
      <c r="B822" s="98"/>
      <c r="D822" s="98"/>
      <c r="E822" s="98"/>
      <c r="F822" s="98"/>
      <c r="G822" s="98"/>
      <c r="H822" s="98"/>
      <c r="I822" s="98"/>
      <c r="J822" s="98"/>
      <c r="K822" s="98"/>
      <c r="L822" s="98"/>
      <c r="M822" s="98"/>
      <c r="N822" s="98"/>
      <c r="O822" s="98"/>
      <c r="P822" s="98"/>
      <c r="Q822" s="98"/>
      <c r="R822" s="98"/>
      <c r="S822" s="98"/>
      <c r="T822" s="98"/>
      <c r="U822" s="98"/>
      <c r="V822" s="98"/>
      <c r="W822" s="98"/>
      <c r="X822" s="98"/>
      <c r="Y822" s="98"/>
      <c r="Z822" s="98"/>
      <c r="AA822" s="98"/>
      <c r="AB822" s="98"/>
      <c r="AC822" s="98"/>
      <c r="AD822" s="98"/>
    </row>
    <row r="823" spans="1:30" x14ac:dyDescent="0.25">
      <c r="A823" s="98"/>
      <c r="B823" s="98"/>
      <c r="D823" s="98"/>
      <c r="E823" s="98"/>
      <c r="F823" s="98"/>
      <c r="G823" s="98"/>
      <c r="H823" s="98"/>
      <c r="I823" s="98"/>
      <c r="J823" s="98"/>
      <c r="K823" s="98"/>
      <c r="L823" s="98"/>
      <c r="M823" s="98"/>
      <c r="N823" s="98"/>
      <c r="O823" s="98"/>
      <c r="P823" s="98"/>
      <c r="Q823" s="98"/>
      <c r="R823" s="98"/>
      <c r="S823" s="98"/>
      <c r="T823" s="98"/>
      <c r="U823" s="98"/>
      <c r="V823" s="98"/>
      <c r="W823" s="98"/>
      <c r="X823" s="98"/>
      <c r="Y823" s="98"/>
      <c r="Z823" s="98"/>
      <c r="AA823" s="98"/>
      <c r="AB823" s="98"/>
      <c r="AC823" s="98"/>
      <c r="AD823" s="98"/>
    </row>
    <row r="824" spans="1:30" x14ac:dyDescent="0.25">
      <c r="A824" s="98"/>
      <c r="B824" s="98"/>
      <c r="D824" s="98"/>
      <c r="E824" s="98"/>
      <c r="F824" s="98"/>
      <c r="G824" s="98"/>
      <c r="H824" s="98"/>
      <c r="I824" s="98"/>
      <c r="J824" s="98"/>
      <c r="K824" s="98"/>
      <c r="L824" s="98"/>
      <c r="M824" s="98"/>
      <c r="N824" s="98"/>
      <c r="O824" s="98"/>
      <c r="P824" s="98"/>
      <c r="Q824" s="98"/>
      <c r="R824" s="98"/>
      <c r="S824" s="98"/>
      <c r="T824" s="98"/>
      <c r="U824" s="98"/>
      <c r="V824" s="98"/>
      <c r="W824" s="98"/>
      <c r="X824" s="98"/>
      <c r="Y824" s="98"/>
      <c r="Z824" s="98"/>
      <c r="AA824" s="98"/>
      <c r="AB824" s="98"/>
      <c r="AC824" s="98"/>
      <c r="AD824" s="98"/>
    </row>
    <row r="825" spans="1:30" x14ac:dyDescent="0.25">
      <c r="A825" s="98"/>
      <c r="B825" s="98"/>
      <c r="D825" s="98"/>
      <c r="E825" s="98"/>
      <c r="F825" s="98"/>
      <c r="G825" s="98"/>
      <c r="H825" s="98"/>
      <c r="I825" s="98"/>
      <c r="J825" s="98"/>
      <c r="K825" s="98"/>
      <c r="L825" s="98"/>
      <c r="M825" s="98"/>
      <c r="N825" s="98"/>
      <c r="O825" s="98"/>
      <c r="P825" s="98"/>
      <c r="Q825" s="98"/>
      <c r="R825" s="98"/>
      <c r="S825" s="98"/>
      <c r="T825" s="98"/>
      <c r="U825" s="98"/>
      <c r="V825" s="98"/>
      <c r="W825" s="98"/>
      <c r="X825" s="98"/>
      <c r="Y825" s="98"/>
      <c r="Z825" s="98"/>
      <c r="AA825" s="98"/>
      <c r="AB825" s="98"/>
      <c r="AC825" s="98"/>
      <c r="AD825" s="98"/>
    </row>
    <row r="826" spans="1:30" x14ac:dyDescent="0.25">
      <c r="A826" s="98"/>
      <c r="B826" s="98"/>
      <c r="D826" s="98"/>
      <c r="E826" s="98"/>
      <c r="F826" s="98"/>
      <c r="G826" s="98"/>
      <c r="H826" s="98"/>
      <c r="I826" s="98"/>
      <c r="J826" s="98"/>
      <c r="K826" s="98"/>
      <c r="L826" s="98"/>
      <c r="M826" s="98"/>
      <c r="N826" s="98"/>
      <c r="O826" s="98"/>
      <c r="P826" s="98"/>
      <c r="Q826" s="98"/>
      <c r="R826" s="98"/>
      <c r="S826" s="98"/>
      <c r="T826" s="98"/>
      <c r="U826" s="98"/>
      <c r="V826" s="98"/>
      <c r="W826" s="98"/>
      <c r="X826" s="98"/>
      <c r="Y826" s="98"/>
      <c r="Z826" s="98"/>
      <c r="AA826" s="98"/>
      <c r="AB826" s="98"/>
      <c r="AC826" s="98"/>
      <c r="AD826" s="98"/>
    </row>
    <row r="827" spans="1:30" x14ac:dyDescent="0.25">
      <c r="A827" s="98"/>
      <c r="B827" s="98"/>
      <c r="D827" s="98"/>
      <c r="E827" s="98"/>
      <c r="F827" s="98"/>
      <c r="G827" s="98"/>
      <c r="H827" s="98"/>
      <c r="I827" s="98"/>
      <c r="J827" s="98"/>
      <c r="K827" s="98"/>
      <c r="L827" s="98"/>
      <c r="M827" s="98"/>
      <c r="N827" s="98"/>
      <c r="O827" s="98"/>
      <c r="P827" s="98"/>
      <c r="Q827" s="98"/>
      <c r="R827" s="98"/>
      <c r="S827" s="98"/>
      <c r="T827" s="98"/>
      <c r="U827" s="98"/>
      <c r="V827" s="98"/>
      <c r="W827" s="98"/>
      <c r="X827" s="98"/>
      <c r="Y827" s="98"/>
      <c r="Z827" s="98"/>
      <c r="AA827" s="98"/>
      <c r="AB827" s="98"/>
      <c r="AC827" s="98"/>
      <c r="AD827" s="98"/>
    </row>
    <row r="828" spans="1:30" x14ac:dyDescent="0.25">
      <c r="A828" s="98"/>
      <c r="B828" s="98"/>
      <c r="D828" s="98"/>
      <c r="E828" s="98"/>
      <c r="F828" s="98"/>
      <c r="G828" s="98"/>
      <c r="H828" s="98"/>
      <c r="I828" s="98"/>
      <c r="J828" s="98"/>
      <c r="K828" s="98"/>
      <c r="L828" s="98"/>
      <c r="M828" s="98"/>
      <c r="N828" s="98"/>
      <c r="O828" s="98"/>
      <c r="P828" s="98"/>
      <c r="Q828" s="98"/>
      <c r="R828" s="98"/>
      <c r="S828" s="98"/>
      <c r="T828" s="98"/>
      <c r="U828" s="98"/>
      <c r="V828" s="98"/>
      <c r="W828" s="98"/>
      <c r="X828" s="98"/>
      <c r="Y828" s="98"/>
      <c r="Z828" s="98"/>
      <c r="AA828" s="98"/>
      <c r="AB828" s="98"/>
      <c r="AC828" s="98"/>
      <c r="AD828" s="98"/>
    </row>
    <row r="829" spans="1:30" x14ac:dyDescent="0.25">
      <c r="A829" s="98"/>
      <c r="B829" s="98"/>
      <c r="D829" s="98"/>
      <c r="E829" s="98"/>
      <c r="F829" s="98"/>
      <c r="G829" s="98"/>
      <c r="H829" s="98"/>
      <c r="I829" s="98"/>
      <c r="J829" s="98"/>
      <c r="K829" s="98"/>
      <c r="L829" s="98"/>
      <c r="M829" s="98"/>
      <c r="N829" s="98"/>
      <c r="O829" s="98"/>
      <c r="P829" s="98"/>
      <c r="Q829" s="98"/>
      <c r="R829" s="98"/>
      <c r="S829" s="98"/>
      <c r="T829" s="98"/>
      <c r="U829" s="98"/>
      <c r="V829" s="98"/>
      <c r="W829" s="98"/>
      <c r="X829" s="98"/>
      <c r="Y829" s="98"/>
      <c r="Z829" s="98"/>
      <c r="AA829" s="98"/>
      <c r="AB829" s="98"/>
      <c r="AC829" s="98"/>
      <c r="AD829" s="98"/>
    </row>
    <row r="830" spans="1:30" x14ac:dyDescent="0.25">
      <c r="A830" s="98"/>
      <c r="B830" s="98"/>
      <c r="D830" s="98"/>
      <c r="E830" s="98"/>
      <c r="F830" s="98"/>
      <c r="G830" s="98"/>
      <c r="H830" s="98"/>
      <c r="I830" s="98"/>
      <c r="J830" s="98"/>
      <c r="K830" s="98"/>
      <c r="L830" s="98"/>
      <c r="M830" s="98"/>
      <c r="N830" s="98"/>
      <c r="O830" s="98"/>
      <c r="P830" s="98"/>
      <c r="Q830" s="98"/>
      <c r="R830" s="98"/>
      <c r="S830" s="98"/>
      <c r="T830" s="98"/>
      <c r="U830" s="98"/>
      <c r="V830" s="98"/>
      <c r="W830" s="98"/>
      <c r="X830" s="98"/>
      <c r="Y830" s="98"/>
      <c r="Z830" s="98"/>
      <c r="AA830" s="98"/>
      <c r="AB830" s="98"/>
      <c r="AC830" s="98"/>
      <c r="AD830" s="98"/>
    </row>
    <row r="831" spans="1:30" x14ac:dyDescent="0.25">
      <c r="A831" s="98"/>
      <c r="B831" s="98"/>
      <c r="D831" s="98"/>
      <c r="E831" s="98"/>
      <c r="F831" s="98"/>
      <c r="G831" s="98"/>
      <c r="H831" s="98"/>
      <c r="I831" s="98"/>
      <c r="J831" s="98"/>
      <c r="K831" s="98"/>
      <c r="L831" s="98"/>
      <c r="M831" s="98"/>
      <c r="N831" s="98"/>
      <c r="O831" s="98"/>
      <c r="P831" s="98"/>
      <c r="Q831" s="98"/>
      <c r="R831" s="98"/>
      <c r="S831" s="98"/>
      <c r="T831" s="98"/>
      <c r="U831" s="98"/>
      <c r="V831" s="98"/>
      <c r="W831" s="98"/>
      <c r="X831" s="98"/>
      <c r="Y831" s="98"/>
      <c r="Z831" s="98"/>
      <c r="AA831" s="98"/>
      <c r="AB831" s="98"/>
      <c r="AC831" s="98"/>
      <c r="AD831" s="98"/>
    </row>
    <row r="832" spans="1:30" x14ac:dyDescent="0.25">
      <c r="A832" s="98"/>
      <c r="B832" s="98"/>
      <c r="D832" s="98"/>
      <c r="E832" s="98"/>
      <c r="F832" s="98"/>
      <c r="G832" s="98"/>
      <c r="H832" s="98"/>
      <c r="I832" s="98"/>
      <c r="J832" s="98"/>
      <c r="K832" s="98"/>
      <c r="L832" s="98"/>
      <c r="M832" s="98"/>
      <c r="N832" s="98"/>
      <c r="O832" s="98"/>
      <c r="P832" s="98"/>
      <c r="Q832" s="98"/>
      <c r="R832" s="98"/>
      <c r="S832" s="98"/>
      <c r="T832" s="98"/>
      <c r="U832" s="98"/>
      <c r="V832" s="98"/>
      <c r="W832" s="98"/>
      <c r="X832" s="98"/>
      <c r="Y832" s="98"/>
      <c r="Z832" s="98"/>
      <c r="AA832" s="98"/>
      <c r="AB832" s="98"/>
      <c r="AC832" s="98"/>
      <c r="AD832" s="98"/>
    </row>
    <row r="833" spans="1:30" x14ac:dyDescent="0.25">
      <c r="A833" s="98"/>
      <c r="B833" s="98"/>
      <c r="D833" s="98"/>
      <c r="E833" s="98"/>
      <c r="F833" s="98"/>
      <c r="G833" s="98"/>
      <c r="H833" s="98"/>
      <c r="I833" s="98"/>
      <c r="J833" s="98"/>
      <c r="K833" s="98"/>
      <c r="L833" s="98"/>
      <c r="M833" s="98"/>
      <c r="N833" s="98"/>
      <c r="O833" s="98"/>
      <c r="P833" s="98"/>
      <c r="Q833" s="98"/>
      <c r="R833" s="98"/>
      <c r="S833" s="98"/>
      <c r="T833" s="98"/>
      <c r="U833" s="98"/>
      <c r="V833" s="98"/>
      <c r="W833" s="98"/>
      <c r="X833" s="98"/>
      <c r="Y833" s="98"/>
      <c r="Z833" s="98"/>
      <c r="AA833" s="98"/>
      <c r="AB833" s="98"/>
      <c r="AC833" s="98"/>
      <c r="AD833" s="98"/>
    </row>
    <row r="834" spans="1:30" x14ac:dyDescent="0.25">
      <c r="A834" s="98"/>
      <c r="B834" s="98"/>
      <c r="D834" s="98"/>
      <c r="E834" s="98"/>
      <c r="F834" s="98"/>
      <c r="G834" s="98"/>
      <c r="H834" s="98"/>
      <c r="I834" s="98"/>
      <c r="J834" s="98"/>
      <c r="K834" s="98"/>
      <c r="L834" s="98"/>
      <c r="M834" s="98"/>
      <c r="N834" s="98"/>
      <c r="O834" s="98"/>
      <c r="P834" s="98"/>
      <c r="Q834" s="98"/>
      <c r="R834" s="98"/>
      <c r="S834" s="98"/>
      <c r="T834" s="98"/>
      <c r="U834" s="98"/>
      <c r="V834" s="98"/>
      <c r="W834" s="98"/>
      <c r="X834" s="98"/>
      <c r="Y834" s="98"/>
      <c r="Z834" s="98"/>
      <c r="AA834" s="98"/>
      <c r="AB834" s="98"/>
      <c r="AC834" s="98"/>
      <c r="AD834" s="98"/>
    </row>
    <row r="835" spans="1:30" x14ac:dyDescent="0.25">
      <c r="A835" s="98"/>
      <c r="B835" s="98"/>
      <c r="D835" s="98"/>
      <c r="E835" s="98"/>
      <c r="F835" s="98"/>
      <c r="G835" s="98"/>
      <c r="H835" s="98"/>
      <c r="I835" s="98"/>
      <c r="J835" s="98"/>
      <c r="K835" s="98"/>
      <c r="L835" s="98"/>
      <c r="M835" s="98"/>
      <c r="N835" s="98"/>
      <c r="O835" s="98"/>
      <c r="P835" s="98"/>
      <c r="Q835" s="98"/>
      <c r="R835" s="98"/>
      <c r="S835" s="98"/>
      <c r="T835" s="98"/>
      <c r="U835" s="98"/>
      <c r="V835" s="98"/>
      <c r="W835" s="98"/>
      <c r="X835" s="98"/>
      <c r="Y835" s="98"/>
      <c r="Z835" s="98"/>
      <c r="AA835" s="98"/>
      <c r="AB835" s="98"/>
      <c r="AC835" s="98"/>
      <c r="AD835" s="98"/>
    </row>
    <row r="836" spans="1:30" x14ac:dyDescent="0.25">
      <c r="A836" s="98"/>
      <c r="B836" s="98"/>
      <c r="D836" s="98"/>
      <c r="E836" s="98"/>
      <c r="F836" s="98"/>
      <c r="G836" s="98"/>
      <c r="H836" s="98"/>
      <c r="I836" s="98"/>
      <c r="J836" s="98"/>
      <c r="K836" s="98"/>
      <c r="L836" s="98"/>
      <c r="M836" s="98"/>
      <c r="N836" s="98"/>
      <c r="O836" s="98"/>
      <c r="P836" s="98"/>
      <c r="Q836" s="98"/>
      <c r="R836" s="98"/>
      <c r="S836" s="98"/>
      <c r="T836" s="98"/>
      <c r="U836" s="98"/>
      <c r="V836" s="98"/>
      <c r="W836" s="98"/>
      <c r="X836" s="98"/>
      <c r="Y836" s="98"/>
      <c r="Z836" s="98"/>
      <c r="AA836" s="98"/>
      <c r="AB836" s="98"/>
      <c r="AC836" s="98"/>
      <c r="AD836" s="98"/>
    </row>
    <row r="837" spans="1:30" x14ac:dyDescent="0.25">
      <c r="A837" s="98"/>
      <c r="B837" s="98"/>
      <c r="D837" s="98"/>
      <c r="E837" s="98"/>
      <c r="F837" s="98"/>
      <c r="G837" s="98"/>
      <c r="H837" s="98"/>
      <c r="I837" s="98"/>
      <c r="J837" s="98"/>
      <c r="K837" s="98"/>
      <c r="L837" s="98"/>
      <c r="M837" s="98"/>
      <c r="N837" s="98"/>
      <c r="O837" s="98"/>
      <c r="P837" s="98"/>
      <c r="Q837" s="98"/>
      <c r="R837" s="98"/>
      <c r="S837" s="98"/>
      <c r="T837" s="98"/>
      <c r="U837" s="98"/>
      <c r="V837" s="98"/>
      <c r="W837" s="98"/>
      <c r="X837" s="98"/>
      <c r="Y837" s="98"/>
      <c r="Z837" s="98"/>
      <c r="AA837" s="98"/>
      <c r="AB837" s="98"/>
      <c r="AC837" s="98"/>
      <c r="AD837" s="98"/>
    </row>
    <row r="838" spans="1:30" x14ac:dyDescent="0.25">
      <c r="A838" s="98"/>
      <c r="B838" s="98"/>
      <c r="D838" s="98"/>
      <c r="E838" s="98"/>
      <c r="F838" s="98"/>
      <c r="G838" s="98"/>
      <c r="H838" s="98"/>
      <c r="I838" s="98"/>
      <c r="J838" s="98"/>
      <c r="K838" s="98"/>
      <c r="L838" s="98"/>
      <c r="M838" s="98"/>
      <c r="N838" s="98"/>
      <c r="O838" s="98"/>
      <c r="P838" s="98"/>
      <c r="Q838" s="98"/>
      <c r="R838" s="98"/>
      <c r="S838" s="98"/>
      <c r="T838" s="98"/>
      <c r="U838" s="98"/>
      <c r="V838" s="98"/>
      <c r="W838" s="98"/>
      <c r="X838" s="98"/>
      <c r="Y838" s="98"/>
      <c r="Z838" s="98"/>
      <c r="AA838" s="98"/>
      <c r="AB838" s="98"/>
      <c r="AC838" s="98"/>
      <c r="AD838" s="98"/>
    </row>
    <row r="839" spans="1:30" x14ac:dyDescent="0.25">
      <c r="A839" s="98"/>
      <c r="B839" s="98"/>
      <c r="D839" s="98"/>
      <c r="E839" s="98"/>
      <c r="F839" s="98"/>
      <c r="G839" s="98"/>
      <c r="H839" s="98"/>
      <c r="I839" s="98"/>
      <c r="J839" s="98"/>
      <c r="K839" s="98"/>
      <c r="L839" s="98"/>
      <c r="M839" s="98"/>
      <c r="N839" s="98"/>
      <c r="O839" s="98"/>
      <c r="P839" s="98"/>
      <c r="Q839" s="98"/>
      <c r="R839" s="98"/>
      <c r="S839" s="98"/>
      <c r="T839" s="98"/>
      <c r="U839" s="98"/>
      <c r="V839" s="98"/>
      <c r="W839" s="98"/>
      <c r="X839" s="98"/>
      <c r="Y839" s="98"/>
      <c r="Z839" s="98"/>
      <c r="AA839" s="98"/>
      <c r="AB839" s="98"/>
      <c r="AC839" s="98"/>
      <c r="AD839" s="98"/>
    </row>
    <row r="840" spans="1:30" x14ac:dyDescent="0.25">
      <c r="A840" s="98"/>
      <c r="B840" s="98"/>
      <c r="D840" s="98"/>
      <c r="E840" s="98"/>
      <c r="F840" s="98"/>
      <c r="G840" s="98"/>
      <c r="H840" s="98"/>
      <c r="I840" s="98"/>
      <c r="J840" s="98"/>
      <c r="K840" s="98"/>
      <c r="L840" s="98"/>
      <c r="M840" s="98"/>
      <c r="N840" s="98"/>
      <c r="O840" s="98"/>
      <c r="P840" s="98"/>
      <c r="Q840" s="98"/>
      <c r="R840" s="98"/>
      <c r="S840" s="98"/>
      <c r="T840" s="98"/>
      <c r="U840" s="98"/>
      <c r="V840" s="98"/>
      <c r="W840" s="98"/>
      <c r="X840" s="98"/>
      <c r="Y840" s="98"/>
      <c r="Z840" s="98"/>
      <c r="AA840" s="98"/>
      <c r="AB840" s="98"/>
      <c r="AC840" s="98"/>
      <c r="AD840" s="98"/>
    </row>
    <row r="841" spans="1:30" x14ac:dyDescent="0.25">
      <c r="A841" s="98"/>
      <c r="B841" s="98"/>
      <c r="D841" s="98"/>
      <c r="E841" s="98"/>
      <c r="F841" s="98"/>
      <c r="G841" s="98"/>
      <c r="H841" s="98"/>
      <c r="I841" s="98"/>
      <c r="J841" s="98"/>
      <c r="K841" s="98"/>
      <c r="L841" s="98"/>
      <c r="M841" s="98"/>
      <c r="N841" s="98"/>
      <c r="O841" s="98"/>
      <c r="P841" s="98"/>
      <c r="Q841" s="98"/>
      <c r="R841" s="98"/>
      <c r="S841" s="98"/>
      <c r="T841" s="98"/>
      <c r="U841" s="98"/>
      <c r="V841" s="98"/>
      <c r="W841" s="98"/>
      <c r="X841" s="98"/>
      <c r="Y841" s="98"/>
      <c r="Z841" s="98"/>
      <c r="AA841" s="98"/>
      <c r="AB841" s="98"/>
      <c r="AC841" s="98"/>
      <c r="AD841" s="98"/>
    </row>
    <row r="842" spans="1:30" x14ac:dyDescent="0.25">
      <c r="A842" s="98"/>
      <c r="B842" s="98"/>
      <c r="D842" s="98"/>
      <c r="E842" s="98"/>
      <c r="F842" s="98"/>
      <c r="G842" s="98"/>
      <c r="H842" s="98"/>
      <c r="I842" s="98"/>
      <c r="J842" s="98"/>
      <c r="K842" s="98"/>
      <c r="L842" s="98"/>
      <c r="M842" s="98"/>
      <c r="N842" s="98"/>
      <c r="O842" s="98"/>
      <c r="P842" s="98"/>
      <c r="Q842" s="98"/>
      <c r="R842" s="98"/>
      <c r="S842" s="98"/>
      <c r="T842" s="98"/>
      <c r="U842" s="98"/>
      <c r="V842" s="98"/>
      <c r="W842" s="98"/>
      <c r="X842" s="98"/>
      <c r="Y842" s="98"/>
      <c r="Z842" s="98"/>
      <c r="AA842" s="98"/>
      <c r="AB842" s="98"/>
      <c r="AC842" s="98"/>
      <c r="AD842" s="98"/>
    </row>
    <row r="843" spans="1:30" x14ac:dyDescent="0.25">
      <c r="A843" s="98"/>
      <c r="B843" s="98"/>
      <c r="D843" s="98"/>
      <c r="E843" s="98"/>
      <c r="F843" s="98"/>
      <c r="G843" s="98"/>
      <c r="H843" s="98"/>
      <c r="I843" s="98"/>
      <c r="J843" s="98"/>
      <c r="K843" s="98"/>
      <c r="L843" s="98"/>
      <c r="M843" s="98"/>
      <c r="N843" s="98"/>
      <c r="O843" s="98"/>
      <c r="P843" s="98"/>
      <c r="Q843" s="98"/>
      <c r="R843" s="98"/>
      <c r="S843" s="98"/>
      <c r="T843" s="98"/>
      <c r="U843" s="98"/>
      <c r="V843" s="98"/>
      <c r="W843" s="98"/>
      <c r="X843" s="98"/>
      <c r="Y843" s="98"/>
      <c r="Z843" s="98"/>
      <c r="AA843" s="98"/>
      <c r="AB843" s="98"/>
      <c r="AC843" s="98"/>
      <c r="AD843" s="98"/>
    </row>
    <row r="844" spans="1:30" x14ac:dyDescent="0.25">
      <c r="A844" s="98"/>
      <c r="B844" s="98"/>
      <c r="D844" s="98"/>
      <c r="E844" s="98"/>
      <c r="F844" s="98"/>
      <c r="G844" s="98"/>
      <c r="H844" s="98"/>
      <c r="I844" s="98"/>
      <c r="J844" s="98"/>
      <c r="K844" s="98"/>
      <c r="L844" s="98"/>
      <c r="M844" s="98"/>
      <c r="N844" s="98"/>
      <c r="O844" s="98"/>
      <c r="P844" s="98"/>
      <c r="Q844" s="98"/>
      <c r="R844" s="98"/>
      <c r="S844" s="98"/>
      <c r="T844" s="98"/>
      <c r="U844" s="98"/>
      <c r="V844" s="98"/>
      <c r="W844" s="98"/>
      <c r="X844" s="98"/>
      <c r="Y844" s="98"/>
      <c r="Z844" s="98"/>
      <c r="AA844" s="98"/>
      <c r="AB844" s="98"/>
      <c r="AC844" s="98"/>
      <c r="AD844" s="98"/>
    </row>
    <row r="845" spans="1:30" x14ac:dyDescent="0.25">
      <c r="A845" s="98"/>
      <c r="B845" s="98"/>
      <c r="D845" s="98"/>
      <c r="E845" s="98"/>
      <c r="F845" s="98"/>
      <c r="G845" s="98"/>
      <c r="H845" s="98"/>
      <c r="I845" s="98"/>
      <c r="J845" s="98"/>
      <c r="K845" s="98"/>
      <c r="L845" s="98"/>
      <c r="M845" s="98"/>
      <c r="N845" s="98"/>
      <c r="O845" s="98"/>
      <c r="P845" s="98"/>
      <c r="Q845" s="98"/>
      <c r="R845" s="98"/>
      <c r="S845" s="98"/>
      <c r="T845" s="98"/>
      <c r="U845" s="98"/>
      <c r="V845" s="98"/>
      <c r="W845" s="98"/>
      <c r="X845" s="98"/>
      <c r="Y845" s="98"/>
      <c r="Z845" s="98"/>
      <c r="AA845" s="98"/>
      <c r="AB845" s="98"/>
      <c r="AC845" s="98"/>
      <c r="AD845" s="98"/>
    </row>
    <row r="846" spans="1:30" x14ac:dyDescent="0.25">
      <c r="A846" s="98"/>
      <c r="B846" s="98"/>
      <c r="D846" s="98"/>
      <c r="E846" s="98"/>
      <c r="F846" s="98"/>
      <c r="G846" s="98"/>
      <c r="H846" s="98"/>
      <c r="I846" s="98"/>
      <c r="J846" s="98"/>
      <c r="K846" s="98"/>
      <c r="L846" s="98"/>
      <c r="M846" s="98"/>
      <c r="N846" s="98"/>
      <c r="O846" s="98"/>
      <c r="P846" s="98"/>
      <c r="Q846" s="98"/>
      <c r="R846" s="98"/>
      <c r="S846" s="98"/>
      <c r="T846" s="98"/>
      <c r="U846" s="98"/>
      <c r="V846" s="98"/>
      <c r="W846" s="98"/>
      <c r="X846" s="98"/>
      <c r="Y846" s="98"/>
      <c r="Z846" s="98"/>
      <c r="AA846" s="98"/>
      <c r="AB846" s="98"/>
      <c r="AC846" s="98"/>
      <c r="AD846" s="98"/>
    </row>
    <row r="847" spans="1:30" x14ac:dyDescent="0.25">
      <c r="A847" s="98"/>
      <c r="B847" s="98"/>
      <c r="D847" s="98"/>
      <c r="E847" s="98"/>
      <c r="F847" s="98"/>
      <c r="G847" s="98"/>
      <c r="H847" s="98"/>
      <c r="I847" s="98"/>
      <c r="J847" s="98"/>
      <c r="K847" s="98"/>
      <c r="L847" s="98"/>
      <c r="M847" s="98"/>
      <c r="N847" s="98"/>
      <c r="O847" s="98"/>
      <c r="P847" s="98"/>
      <c r="Q847" s="98"/>
      <c r="R847" s="98"/>
      <c r="S847" s="98"/>
      <c r="T847" s="98"/>
      <c r="U847" s="98"/>
      <c r="V847" s="98"/>
      <c r="W847" s="98"/>
      <c r="X847" s="98"/>
      <c r="Y847" s="98"/>
      <c r="Z847" s="98"/>
      <c r="AA847" s="98"/>
      <c r="AB847" s="98"/>
      <c r="AC847" s="98"/>
      <c r="AD847" s="98"/>
    </row>
    <row r="848" spans="1:30" x14ac:dyDescent="0.25">
      <c r="A848" s="98"/>
      <c r="B848" s="98"/>
      <c r="D848" s="98"/>
      <c r="E848" s="98"/>
      <c r="F848" s="98"/>
      <c r="G848" s="98"/>
      <c r="H848" s="98"/>
      <c r="I848" s="98"/>
      <c r="J848" s="98"/>
      <c r="K848" s="98"/>
      <c r="L848" s="98"/>
      <c r="M848" s="98"/>
      <c r="N848" s="98"/>
      <c r="O848" s="98"/>
      <c r="P848" s="98"/>
      <c r="Q848" s="98"/>
      <c r="R848" s="98"/>
      <c r="S848" s="98"/>
      <c r="T848" s="98"/>
      <c r="U848" s="98"/>
      <c r="V848" s="98"/>
      <c r="W848" s="98"/>
      <c r="X848" s="98"/>
      <c r="Y848" s="98"/>
      <c r="Z848" s="98"/>
      <c r="AA848" s="98"/>
      <c r="AB848" s="98"/>
      <c r="AC848" s="98"/>
      <c r="AD848" s="98"/>
    </row>
    <row r="849" spans="1:30" x14ac:dyDescent="0.25">
      <c r="A849" s="98"/>
      <c r="B849" s="98"/>
      <c r="D849" s="98"/>
      <c r="E849" s="98"/>
      <c r="F849" s="98"/>
      <c r="G849" s="98"/>
      <c r="H849" s="98"/>
      <c r="I849" s="98"/>
      <c r="J849" s="98"/>
      <c r="K849" s="98"/>
      <c r="L849" s="98"/>
      <c r="M849" s="98"/>
      <c r="N849" s="98"/>
      <c r="O849" s="98"/>
      <c r="P849" s="98"/>
      <c r="Q849" s="98"/>
      <c r="R849" s="98"/>
      <c r="S849" s="98"/>
      <c r="T849" s="98"/>
      <c r="U849" s="98"/>
      <c r="V849" s="98"/>
      <c r="W849" s="98"/>
      <c r="X849" s="98"/>
      <c r="Y849" s="98"/>
      <c r="Z849" s="98"/>
      <c r="AA849" s="98"/>
      <c r="AB849" s="98"/>
      <c r="AC849" s="98"/>
      <c r="AD849" s="98"/>
    </row>
    <row r="850" spans="1:30" x14ac:dyDescent="0.25">
      <c r="A850" s="98"/>
      <c r="B850" s="98"/>
      <c r="D850" s="98"/>
      <c r="E850" s="98"/>
      <c r="F850" s="98"/>
      <c r="G850" s="98"/>
      <c r="H850" s="98"/>
      <c r="I850" s="98"/>
      <c r="J850" s="98"/>
      <c r="K850" s="98"/>
      <c r="L850" s="98"/>
      <c r="M850" s="98"/>
      <c r="N850" s="98"/>
      <c r="O850" s="98"/>
      <c r="P850" s="98"/>
      <c r="Q850" s="98"/>
      <c r="R850" s="98"/>
      <c r="S850" s="98"/>
      <c r="T850" s="98"/>
      <c r="U850" s="98"/>
      <c r="V850" s="98"/>
      <c r="W850" s="98"/>
      <c r="X850" s="98"/>
      <c r="Y850" s="98"/>
      <c r="Z850" s="98"/>
      <c r="AA850" s="98"/>
      <c r="AB850" s="98"/>
      <c r="AC850" s="98"/>
      <c r="AD850" s="98"/>
    </row>
    <row r="851" spans="1:30" x14ac:dyDescent="0.25">
      <c r="A851" s="98"/>
      <c r="B851" s="98"/>
      <c r="D851" s="98"/>
      <c r="E851" s="98"/>
      <c r="F851" s="98"/>
      <c r="G851" s="98"/>
      <c r="H851" s="98"/>
      <c r="I851" s="98"/>
      <c r="J851" s="98"/>
      <c r="K851" s="98"/>
      <c r="L851" s="98"/>
      <c r="M851" s="98"/>
      <c r="N851" s="98"/>
      <c r="O851" s="98"/>
      <c r="P851" s="98"/>
      <c r="Q851" s="98"/>
      <c r="R851" s="98"/>
      <c r="S851" s="98"/>
      <c r="T851" s="98"/>
      <c r="U851" s="98"/>
      <c r="V851" s="98"/>
      <c r="W851" s="98"/>
      <c r="X851" s="98"/>
      <c r="Y851" s="98"/>
      <c r="Z851" s="98"/>
      <c r="AA851" s="98"/>
      <c r="AB851" s="98"/>
      <c r="AC851" s="98"/>
      <c r="AD851" s="98"/>
    </row>
    <row r="852" spans="1:30" x14ac:dyDescent="0.25">
      <c r="A852" s="98"/>
      <c r="B852" s="98"/>
      <c r="D852" s="98"/>
      <c r="E852" s="98"/>
      <c r="F852" s="98"/>
      <c r="G852" s="98"/>
      <c r="H852" s="98"/>
      <c r="I852" s="98"/>
      <c r="J852" s="98"/>
      <c r="K852" s="98"/>
      <c r="L852" s="98"/>
      <c r="M852" s="98"/>
      <c r="N852" s="98"/>
      <c r="O852" s="98"/>
      <c r="P852" s="98"/>
      <c r="Q852" s="98"/>
      <c r="R852" s="98"/>
      <c r="S852" s="98"/>
      <c r="T852" s="98"/>
      <c r="U852" s="98"/>
      <c r="V852" s="98"/>
      <c r="W852" s="98"/>
      <c r="X852" s="98"/>
      <c r="Y852" s="98"/>
      <c r="Z852" s="98"/>
      <c r="AA852" s="98"/>
      <c r="AB852" s="98"/>
      <c r="AC852" s="98"/>
      <c r="AD852" s="98"/>
    </row>
    <row r="853" spans="1:30" x14ac:dyDescent="0.25">
      <c r="A853" s="98"/>
      <c r="B853" s="98"/>
      <c r="D853" s="98"/>
      <c r="E853" s="98"/>
      <c r="F853" s="98"/>
      <c r="G853" s="98"/>
      <c r="H853" s="98"/>
      <c r="I853" s="98"/>
      <c r="J853" s="98"/>
      <c r="K853" s="98"/>
      <c r="L853" s="98"/>
      <c r="M853" s="98"/>
      <c r="N853" s="98"/>
      <c r="O853" s="98"/>
      <c r="P853" s="98"/>
      <c r="Q853" s="98"/>
      <c r="R853" s="98"/>
      <c r="S853" s="98"/>
      <c r="T853" s="98"/>
      <c r="U853" s="98"/>
      <c r="V853" s="98"/>
      <c r="W853" s="98"/>
      <c r="X853" s="98"/>
      <c r="Y853" s="98"/>
      <c r="Z853" s="98"/>
      <c r="AA853" s="98"/>
      <c r="AB853" s="98"/>
      <c r="AC853" s="98"/>
      <c r="AD853" s="98"/>
    </row>
    <row r="854" spans="1:30" x14ac:dyDescent="0.25">
      <c r="A854" s="98"/>
      <c r="B854" s="98"/>
      <c r="D854" s="98"/>
      <c r="E854" s="98"/>
      <c r="F854" s="98"/>
      <c r="G854" s="98"/>
      <c r="H854" s="98"/>
      <c r="I854" s="98"/>
      <c r="J854" s="98"/>
      <c r="K854" s="98"/>
      <c r="L854" s="98"/>
      <c r="M854" s="98"/>
      <c r="N854" s="98"/>
      <c r="O854" s="98"/>
      <c r="P854" s="98"/>
      <c r="Q854" s="98"/>
      <c r="R854" s="98"/>
      <c r="S854" s="98"/>
      <c r="T854" s="98"/>
      <c r="U854" s="98"/>
      <c r="V854" s="98"/>
      <c r="W854" s="98"/>
      <c r="X854" s="98"/>
      <c r="Y854" s="98"/>
      <c r="Z854" s="98"/>
      <c r="AA854" s="98"/>
      <c r="AB854" s="98"/>
      <c r="AC854" s="98"/>
      <c r="AD854" s="98"/>
    </row>
    <row r="855" spans="1:30" x14ac:dyDescent="0.25">
      <c r="A855" s="98"/>
      <c r="B855" s="98"/>
      <c r="D855" s="98"/>
      <c r="E855" s="98"/>
      <c r="F855" s="98"/>
      <c r="G855" s="98"/>
      <c r="H855" s="98"/>
      <c r="I855" s="98"/>
      <c r="J855" s="98"/>
      <c r="K855" s="98"/>
      <c r="L855" s="98"/>
      <c r="M855" s="98"/>
      <c r="N855" s="98"/>
      <c r="O855" s="98"/>
      <c r="P855" s="98"/>
      <c r="Q855" s="98"/>
      <c r="R855" s="98"/>
      <c r="S855" s="98"/>
      <c r="T855" s="98"/>
      <c r="U855" s="98"/>
      <c r="V855" s="98"/>
      <c r="W855" s="98"/>
      <c r="X855" s="98"/>
      <c r="Y855" s="98"/>
      <c r="Z855" s="98"/>
      <c r="AA855" s="98"/>
      <c r="AB855" s="98"/>
      <c r="AC855" s="98"/>
      <c r="AD855" s="98"/>
    </row>
    <row r="856" spans="1:30" x14ac:dyDescent="0.25">
      <c r="A856" s="98"/>
      <c r="B856" s="98"/>
      <c r="D856" s="98"/>
      <c r="E856" s="98"/>
      <c r="F856" s="98"/>
      <c r="G856" s="98"/>
      <c r="H856" s="98"/>
      <c r="I856" s="98"/>
      <c r="J856" s="98"/>
      <c r="K856" s="98"/>
      <c r="L856" s="98"/>
      <c r="M856" s="98"/>
      <c r="N856" s="98"/>
      <c r="O856" s="98"/>
      <c r="P856" s="98"/>
      <c r="Q856" s="98"/>
      <c r="R856" s="98"/>
      <c r="S856" s="98"/>
      <c r="T856" s="98"/>
      <c r="U856" s="98"/>
      <c r="V856" s="98"/>
      <c r="W856" s="98"/>
      <c r="X856" s="98"/>
      <c r="Y856" s="98"/>
      <c r="Z856" s="98"/>
      <c r="AA856" s="98"/>
      <c r="AB856" s="98"/>
      <c r="AC856" s="98"/>
      <c r="AD856" s="98"/>
    </row>
    <row r="857" spans="1:30" x14ac:dyDescent="0.25">
      <c r="A857" s="98"/>
      <c r="B857" s="98"/>
      <c r="D857" s="98"/>
      <c r="E857" s="98"/>
      <c r="F857" s="98"/>
      <c r="G857" s="98"/>
      <c r="H857" s="98"/>
      <c r="I857" s="98"/>
      <c r="J857" s="98"/>
      <c r="K857" s="98"/>
      <c r="L857" s="98"/>
      <c r="M857" s="98"/>
      <c r="N857" s="98"/>
      <c r="O857" s="98"/>
      <c r="P857" s="98"/>
      <c r="Q857" s="98"/>
      <c r="R857" s="98"/>
      <c r="S857" s="98"/>
      <c r="T857" s="98"/>
      <c r="U857" s="98"/>
      <c r="V857" s="98"/>
      <c r="W857" s="98"/>
      <c r="X857" s="98"/>
      <c r="Y857" s="98"/>
      <c r="Z857" s="98"/>
      <c r="AA857" s="98"/>
      <c r="AB857" s="98"/>
      <c r="AC857" s="98"/>
      <c r="AD857" s="98"/>
    </row>
    <row r="858" spans="1:30" x14ac:dyDescent="0.25">
      <c r="A858" s="98"/>
      <c r="B858" s="98"/>
      <c r="D858" s="98"/>
      <c r="E858" s="98"/>
      <c r="F858" s="98"/>
      <c r="G858" s="98"/>
      <c r="H858" s="98"/>
      <c r="I858" s="98"/>
      <c r="J858" s="98"/>
      <c r="K858" s="98"/>
      <c r="L858" s="98"/>
      <c r="M858" s="98"/>
      <c r="N858" s="98"/>
      <c r="O858" s="98"/>
      <c r="P858" s="98"/>
      <c r="Q858" s="98"/>
      <c r="R858" s="98"/>
      <c r="S858" s="98"/>
      <c r="T858" s="98"/>
      <c r="U858" s="98"/>
      <c r="V858" s="98"/>
      <c r="W858" s="98"/>
      <c r="X858" s="98"/>
      <c r="Y858" s="98"/>
      <c r="Z858" s="98"/>
      <c r="AA858" s="98"/>
      <c r="AB858" s="98"/>
      <c r="AC858" s="98"/>
      <c r="AD858" s="98"/>
    </row>
    <row r="859" spans="1:30" x14ac:dyDescent="0.25">
      <c r="A859" s="98"/>
      <c r="B859" s="98"/>
      <c r="D859" s="98"/>
      <c r="E859" s="98"/>
      <c r="F859" s="98"/>
      <c r="G859" s="98"/>
      <c r="H859" s="98"/>
      <c r="I859" s="98"/>
      <c r="J859" s="98"/>
      <c r="K859" s="98"/>
      <c r="L859" s="98"/>
      <c r="M859" s="98"/>
      <c r="N859" s="98"/>
      <c r="O859" s="98"/>
      <c r="P859" s="98"/>
      <c r="Q859" s="98"/>
      <c r="R859" s="98"/>
      <c r="S859" s="98"/>
      <c r="T859" s="98"/>
      <c r="U859" s="98"/>
      <c r="V859" s="98"/>
      <c r="W859" s="98"/>
      <c r="X859" s="98"/>
      <c r="Y859" s="98"/>
      <c r="Z859" s="98"/>
      <c r="AA859" s="98"/>
      <c r="AB859" s="98"/>
      <c r="AC859" s="98"/>
      <c r="AD859" s="98"/>
    </row>
    <row r="860" spans="1:30" x14ac:dyDescent="0.25">
      <c r="A860" s="98"/>
      <c r="B860" s="98"/>
      <c r="D860" s="98"/>
      <c r="E860" s="98"/>
      <c r="F860" s="98"/>
      <c r="G860" s="98"/>
      <c r="H860" s="98"/>
      <c r="I860" s="98"/>
      <c r="J860" s="98"/>
      <c r="K860" s="98"/>
      <c r="L860" s="98"/>
      <c r="M860" s="98"/>
      <c r="N860" s="98"/>
      <c r="O860" s="98"/>
      <c r="P860" s="98"/>
      <c r="Q860" s="98"/>
      <c r="R860" s="98"/>
      <c r="S860" s="98"/>
      <c r="T860" s="98"/>
      <c r="U860" s="98"/>
      <c r="V860" s="98"/>
      <c r="W860" s="98"/>
      <c r="X860" s="98"/>
      <c r="Y860" s="98"/>
      <c r="Z860" s="98"/>
      <c r="AA860" s="98"/>
      <c r="AB860" s="98"/>
      <c r="AC860" s="98"/>
      <c r="AD860" s="98"/>
    </row>
    <row r="861" spans="1:30" x14ac:dyDescent="0.25">
      <c r="A861" s="98"/>
      <c r="B861" s="98"/>
      <c r="D861" s="98"/>
      <c r="E861" s="98"/>
      <c r="F861" s="98"/>
      <c r="G861" s="98"/>
      <c r="H861" s="98"/>
      <c r="I861" s="98"/>
      <c r="J861" s="98"/>
      <c r="K861" s="98"/>
      <c r="L861" s="98"/>
      <c r="M861" s="98"/>
      <c r="N861" s="98"/>
      <c r="O861" s="98"/>
      <c r="P861" s="98"/>
      <c r="Q861" s="98"/>
      <c r="R861" s="98"/>
      <c r="S861" s="98"/>
      <c r="T861" s="98"/>
      <c r="U861" s="98"/>
      <c r="V861" s="98"/>
      <c r="W861" s="98"/>
      <c r="X861" s="98"/>
      <c r="Y861" s="98"/>
      <c r="Z861" s="98"/>
      <c r="AA861" s="98"/>
      <c r="AB861" s="98"/>
      <c r="AC861" s="98"/>
      <c r="AD861" s="98"/>
    </row>
    <row r="862" spans="1:30" x14ac:dyDescent="0.25">
      <c r="A862" s="98"/>
      <c r="B862" s="98"/>
      <c r="D862" s="98"/>
      <c r="E862" s="98"/>
      <c r="F862" s="98"/>
      <c r="G862" s="98"/>
      <c r="H862" s="98"/>
      <c r="I862" s="98"/>
      <c r="J862" s="98"/>
      <c r="K862" s="98"/>
      <c r="L862" s="98"/>
      <c r="M862" s="98"/>
      <c r="N862" s="98"/>
      <c r="O862" s="98"/>
      <c r="P862" s="98"/>
      <c r="Q862" s="98"/>
      <c r="R862" s="98"/>
      <c r="S862" s="98"/>
      <c r="T862" s="98"/>
      <c r="U862" s="98"/>
      <c r="V862" s="98"/>
      <c r="W862" s="98"/>
      <c r="X862" s="98"/>
      <c r="Y862" s="98"/>
      <c r="Z862" s="98"/>
      <c r="AA862" s="98"/>
      <c r="AB862" s="98"/>
      <c r="AC862" s="98"/>
      <c r="AD862" s="98"/>
    </row>
    <row r="863" spans="1:30" x14ac:dyDescent="0.25">
      <c r="A863" s="98"/>
      <c r="B863" s="98"/>
      <c r="D863" s="98"/>
      <c r="E863" s="98"/>
      <c r="F863" s="98"/>
      <c r="G863" s="98"/>
      <c r="H863" s="98"/>
      <c r="I863" s="98"/>
      <c r="J863" s="98"/>
      <c r="K863" s="98"/>
      <c r="L863" s="98"/>
      <c r="M863" s="98"/>
      <c r="N863" s="98"/>
      <c r="O863" s="98"/>
      <c r="P863" s="98"/>
      <c r="Q863" s="98"/>
      <c r="R863" s="98"/>
      <c r="S863" s="98"/>
      <c r="T863" s="98"/>
      <c r="U863" s="98"/>
      <c r="V863" s="98"/>
      <c r="W863" s="98"/>
      <c r="X863" s="98"/>
      <c r="Y863" s="98"/>
      <c r="Z863" s="98"/>
      <c r="AA863" s="98"/>
      <c r="AB863" s="98"/>
      <c r="AC863" s="98"/>
      <c r="AD863" s="98"/>
    </row>
    <row r="864" spans="1:30" x14ac:dyDescent="0.25">
      <c r="A864" s="98"/>
      <c r="B864" s="98"/>
      <c r="D864" s="98"/>
      <c r="E864" s="98"/>
      <c r="F864" s="98"/>
      <c r="G864" s="98"/>
      <c r="H864" s="98"/>
      <c r="I864" s="98"/>
      <c r="J864" s="98"/>
      <c r="K864" s="98"/>
      <c r="L864" s="98"/>
      <c r="M864" s="98"/>
      <c r="N864" s="98"/>
      <c r="O864" s="98"/>
      <c r="P864" s="98"/>
      <c r="Q864" s="98"/>
      <c r="R864" s="98"/>
      <c r="S864" s="98"/>
      <c r="T864" s="98"/>
      <c r="U864" s="98"/>
      <c r="V864" s="98"/>
      <c r="W864" s="98"/>
      <c r="X864" s="98"/>
      <c r="Y864" s="98"/>
      <c r="Z864" s="98"/>
      <c r="AA864" s="98"/>
      <c r="AB864" s="98"/>
      <c r="AC864" s="98"/>
      <c r="AD864" s="98"/>
    </row>
    <row r="865" spans="1:30" x14ac:dyDescent="0.25">
      <c r="A865" s="98"/>
      <c r="B865" s="98"/>
      <c r="D865" s="98"/>
      <c r="E865" s="98"/>
      <c r="F865" s="98"/>
      <c r="G865" s="98"/>
      <c r="H865" s="98"/>
      <c r="I865" s="98"/>
      <c r="J865" s="98"/>
      <c r="K865" s="98"/>
      <c r="L865" s="98"/>
      <c r="M865" s="98"/>
      <c r="N865" s="98"/>
      <c r="O865" s="98"/>
      <c r="P865" s="98"/>
      <c r="Q865" s="98"/>
      <c r="R865" s="98"/>
      <c r="S865" s="98"/>
      <c r="T865" s="98"/>
      <c r="U865" s="98"/>
      <c r="V865" s="98"/>
      <c r="W865" s="98"/>
      <c r="X865" s="98"/>
      <c r="Y865" s="98"/>
      <c r="Z865" s="98"/>
      <c r="AA865" s="98"/>
      <c r="AB865" s="98"/>
      <c r="AC865" s="98"/>
      <c r="AD865" s="98"/>
    </row>
    <row r="866" spans="1:30" x14ac:dyDescent="0.25">
      <c r="A866" s="98"/>
      <c r="B866" s="98"/>
      <c r="D866" s="98"/>
      <c r="E866" s="98"/>
      <c r="F866" s="98"/>
      <c r="G866" s="98"/>
      <c r="H866" s="98"/>
      <c r="I866" s="98"/>
      <c r="J866" s="98"/>
      <c r="K866" s="98"/>
      <c r="L866" s="98"/>
      <c r="M866" s="98"/>
      <c r="N866" s="98"/>
      <c r="O866" s="98"/>
      <c r="P866" s="98"/>
      <c r="Q866" s="98"/>
      <c r="R866" s="98"/>
      <c r="S866" s="98"/>
      <c r="T866" s="98"/>
      <c r="U866" s="98"/>
      <c r="V866" s="98"/>
      <c r="W866" s="98"/>
      <c r="X866" s="98"/>
      <c r="Y866" s="98"/>
      <c r="Z866" s="98"/>
      <c r="AA866" s="98"/>
      <c r="AB866" s="98"/>
      <c r="AC866" s="98"/>
      <c r="AD866" s="98"/>
    </row>
    <row r="867" spans="1:30" x14ac:dyDescent="0.25">
      <c r="A867" s="98"/>
      <c r="B867" s="98"/>
      <c r="D867" s="98"/>
      <c r="E867" s="98"/>
      <c r="F867" s="98"/>
      <c r="G867" s="98"/>
      <c r="H867" s="98"/>
      <c r="I867" s="98"/>
      <c r="J867" s="98"/>
      <c r="K867" s="98"/>
      <c r="L867" s="98"/>
      <c r="M867" s="98"/>
      <c r="N867" s="98"/>
      <c r="O867" s="98"/>
      <c r="P867" s="98"/>
      <c r="Q867" s="98"/>
      <c r="R867" s="98"/>
      <c r="S867" s="98"/>
      <c r="T867" s="98"/>
      <c r="U867" s="98"/>
      <c r="V867" s="98"/>
      <c r="W867" s="98"/>
      <c r="X867" s="98"/>
      <c r="Y867" s="98"/>
      <c r="Z867" s="98"/>
      <c r="AA867" s="98"/>
      <c r="AB867" s="98"/>
      <c r="AC867" s="98"/>
      <c r="AD867" s="98"/>
    </row>
    <row r="868" spans="1:30" x14ac:dyDescent="0.25">
      <c r="A868" s="98"/>
      <c r="B868" s="98"/>
      <c r="D868" s="98"/>
      <c r="E868" s="98"/>
      <c r="F868" s="98"/>
      <c r="G868" s="98"/>
      <c r="H868" s="98"/>
      <c r="I868" s="98"/>
      <c r="J868" s="98"/>
      <c r="K868" s="98"/>
      <c r="L868" s="98"/>
      <c r="M868" s="98"/>
      <c r="N868" s="98"/>
      <c r="O868" s="98"/>
      <c r="P868" s="98"/>
      <c r="Q868" s="98"/>
      <c r="R868" s="98"/>
      <c r="S868" s="98"/>
      <c r="T868" s="98"/>
      <c r="U868" s="98"/>
      <c r="V868" s="98"/>
      <c r="W868" s="98"/>
      <c r="X868" s="98"/>
      <c r="Y868" s="98"/>
      <c r="Z868" s="98"/>
      <c r="AA868" s="98"/>
      <c r="AB868" s="98"/>
      <c r="AC868" s="98"/>
      <c r="AD868" s="98"/>
    </row>
    <row r="869" spans="1:30" x14ac:dyDescent="0.25">
      <c r="A869" s="98"/>
      <c r="B869" s="98"/>
      <c r="D869" s="98"/>
      <c r="E869" s="98"/>
      <c r="F869" s="98"/>
      <c r="G869" s="98"/>
      <c r="H869" s="98"/>
      <c r="I869" s="98"/>
      <c r="J869" s="98"/>
      <c r="K869" s="98"/>
      <c r="L869" s="98"/>
      <c r="M869" s="98"/>
      <c r="N869" s="98"/>
      <c r="O869" s="98"/>
      <c r="P869" s="98"/>
      <c r="Q869" s="98"/>
      <c r="R869" s="98"/>
      <c r="S869" s="98"/>
      <c r="T869" s="98"/>
      <c r="U869" s="98"/>
      <c r="V869" s="98"/>
      <c r="W869" s="98"/>
      <c r="X869" s="98"/>
      <c r="Y869" s="98"/>
      <c r="Z869" s="98"/>
      <c r="AA869" s="98"/>
      <c r="AB869" s="98"/>
      <c r="AC869" s="98"/>
      <c r="AD869" s="98"/>
    </row>
    <row r="870" spans="1:30" x14ac:dyDescent="0.25">
      <c r="A870" s="98"/>
      <c r="B870" s="98"/>
      <c r="D870" s="98"/>
      <c r="E870" s="98"/>
      <c r="F870" s="98"/>
      <c r="G870" s="98"/>
      <c r="H870" s="98"/>
      <c r="I870" s="98"/>
      <c r="J870" s="98"/>
      <c r="K870" s="98"/>
      <c r="L870" s="98"/>
      <c r="M870" s="98"/>
      <c r="N870" s="98"/>
      <c r="O870" s="98"/>
      <c r="P870" s="98"/>
      <c r="Q870" s="98"/>
      <c r="R870" s="98"/>
      <c r="S870" s="98"/>
      <c r="T870" s="98"/>
      <c r="U870" s="98"/>
      <c r="V870" s="98"/>
      <c r="W870" s="98"/>
      <c r="X870" s="98"/>
      <c r="Y870" s="98"/>
      <c r="Z870" s="98"/>
      <c r="AA870" s="98"/>
      <c r="AB870" s="98"/>
      <c r="AC870" s="98"/>
      <c r="AD870" s="98"/>
    </row>
    <row r="871" spans="1:30" x14ac:dyDescent="0.25">
      <c r="A871" s="98"/>
      <c r="B871" s="98"/>
      <c r="D871" s="98"/>
      <c r="E871" s="98"/>
      <c r="F871" s="98"/>
      <c r="G871" s="98"/>
      <c r="H871" s="98"/>
      <c r="I871" s="98"/>
      <c r="J871" s="98"/>
      <c r="K871" s="98"/>
      <c r="L871" s="98"/>
      <c r="M871" s="98"/>
      <c r="N871" s="98"/>
      <c r="O871" s="98"/>
      <c r="P871" s="98"/>
      <c r="Q871" s="98"/>
      <c r="R871" s="98"/>
      <c r="S871" s="98"/>
      <c r="T871" s="98"/>
      <c r="U871" s="98"/>
      <c r="V871" s="98"/>
      <c r="W871" s="98"/>
      <c r="X871" s="98"/>
      <c r="Y871" s="98"/>
      <c r="Z871" s="98"/>
      <c r="AA871" s="98"/>
      <c r="AB871" s="98"/>
      <c r="AC871" s="98"/>
      <c r="AD871" s="98"/>
    </row>
    <row r="872" spans="1:30" x14ac:dyDescent="0.25">
      <c r="A872" s="98"/>
      <c r="B872" s="98"/>
      <c r="D872" s="98"/>
      <c r="E872" s="98"/>
      <c r="F872" s="98"/>
      <c r="G872" s="98"/>
      <c r="H872" s="98"/>
      <c r="I872" s="98"/>
      <c r="J872" s="98"/>
      <c r="K872" s="98"/>
      <c r="L872" s="98"/>
      <c r="M872" s="98"/>
      <c r="N872" s="98"/>
      <c r="O872" s="98"/>
      <c r="P872" s="98"/>
      <c r="Q872" s="98"/>
      <c r="R872" s="98"/>
      <c r="S872" s="98"/>
      <c r="T872" s="98"/>
      <c r="U872" s="98"/>
      <c r="V872" s="98"/>
      <c r="W872" s="98"/>
      <c r="X872" s="98"/>
      <c r="Y872" s="98"/>
      <c r="Z872" s="98"/>
      <c r="AA872" s="98"/>
      <c r="AB872" s="98"/>
      <c r="AC872" s="98"/>
      <c r="AD872" s="98"/>
    </row>
    <row r="873" spans="1:30" x14ac:dyDescent="0.25">
      <c r="A873" s="98"/>
      <c r="B873" s="98"/>
      <c r="D873" s="98"/>
      <c r="E873" s="98"/>
      <c r="F873" s="98"/>
      <c r="G873" s="98"/>
      <c r="H873" s="98"/>
      <c r="I873" s="98"/>
      <c r="J873" s="98"/>
      <c r="K873" s="98"/>
      <c r="L873" s="98"/>
      <c r="M873" s="98"/>
      <c r="N873" s="98"/>
      <c r="O873" s="98"/>
      <c r="P873" s="98"/>
      <c r="Q873" s="98"/>
      <c r="R873" s="98"/>
      <c r="S873" s="98"/>
      <c r="T873" s="98"/>
      <c r="U873" s="98"/>
      <c r="V873" s="98"/>
      <c r="W873" s="98"/>
      <c r="X873" s="98"/>
      <c r="Y873" s="98"/>
      <c r="Z873" s="98"/>
      <c r="AA873" s="98"/>
      <c r="AB873" s="98"/>
      <c r="AC873" s="98"/>
      <c r="AD873" s="98"/>
    </row>
    <row r="874" spans="1:30" x14ac:dyDescent="0.25">
      <c r="A874" s="98"/>
      <c r="B874" s="98"/>
      <c r="D874" s="98"/>
      <c r="E874" s="98"/>
      <c r="F874" s="98"/>
      <c r="G874" s="98"/>
      <c r="H874" s="98"/>
      <c r="I874" s="98"/>
      <c r="J874" s="98"/>
      <c r="K874" s="98"/>
      <c r="L874" s="98"/>
      <c r="M874" s="98"/>
      <c r="N874" s="98"/>
      <c r="O874" s="98"/>
      <c r="P874" s="98"/>
      <c r="Q874" s="98"/>
      <c r="R874" s="98"/>
      <c r="S874" s="98"/>
      <c r="T874" s="98"/>
      <c r="U874" s="98"/>
      <c r="V874" s="98"/>
      <c r="W874" s="98"/>
      <c r="X874" s="98"/>
      <c r="Y874" s="98"/>
      <c r="Z874" s="98"/>
      <c r="AA874" s="98"/>
      <c r="AB874" s="98"/>
      <c r="AC874" s="98"/>
      <c r="AD874" s="98"/>
    </row>
    <row r="875" spans="1:30" x14ac:dyDescent="0.25">
      <c r="A875" s="98"/>
      <c r="B875" s="98"/>
      <c r="D875" s="98"/>
      <c r="E875" s="98"/>
      <c r="F875" s="98"/>
      <c r="G875" s="98"/>
      <c r="H875" s="98"/>
      <c r="I875" s="98"/>
      <c r="J875" s="98"/>
      <c r="K875" s="98"/>
      <c r="L875" s="98"/>
      <c r="M875" s="98"/>
      <c r="N875" s="98"/>
      <c r="O875" s="98"/>
      <c r="P875" s="98"/>
      <c r="Q875" s="98"/>
      <c r="R875" s="98"/>
      <c r="S875" s="98"/>
      <c r="T875" s="98"/>
      <c r="U875" s="98"/>
      <c r="V875" s="98"/>
      <c r="W875" s="98"/>
      <c r="X875" s="98"/>
      <c r="Y875" s="98"/>
      <c r="Z875" s="98"/>
      <c r="AA875" s="98"/>
      <c r="AB875" s="98"/>
      <c r="AC875" s="98"/>
      <c r="AD875" s="98"/>
    </row>
    <row r="876" spans="1:30" x14ac:dyDescent="0.25">
      <c r="A876" s="98"/>
      <c r="B876" s="98"/>
      <c r="D876" s="98"/>
      <c r="E876" s="98"/>
      <c r="F876" s="98"/>
      <c r="G876" s="98"/>
      <c r="H876" s="98"/>
      <c r="I876" s="98"/>
      <c r="J876" s="98"/>
      <c r="K876" s="98"/>
      <c r="L876" s="98"/>
      <c r="M876" s="98"/>
      <c r="N876" s="98"/>
      <c r="O876" s="98"/>
      <c r="P876" s="98"/>
      <c r="Q876" s="98"/>
      <c r="R876" s="98"/>
      <c r="S876" s="98"/>
      <c r="T876" s="98"/>
      <c r="U876" s="98"/>
      <c r="V876" s="98"/>
      <c r="W876" s="98"/>
      <c r="X876" s="98"/>
      <c r="Y876" s="98"/>
      <c r="Z876" s="98"/>
      <c r="AA876" s="98"/>
      <c r="AB876" s="98"/>
      <c r="AC876" s="98"/>
      <c r="AD876" s="98"/>
    </row>
    <row r="877" spans="1:30" x14ac:dyDescent="0.25">
      <c r="A877" s="98"/>
      <c r="B877" s="98"/>
      <c r="D877" s="98"/>
      <c r="E877" s="98"/>
      <c r="F877" s="98"/>
      <c r="G877" s="98"/>
      <c r="H877" s="98"/>
      <c r="I877" s="98"/>
      <c r="J877" s="98"/>
      <c r="K877" s="98"/>
      <c r="L877" s="98"/>
      <c r="M877" s="98"/>
      <c r="N877" s="98"/>
      <c r="O877" s="98"/>
      <c r="P877" s="98"/>
      <c r="Q877" s="98"/>
      <c r="R877" s="98"/>
      <c r="S877" s="98"/>
      <c r="T877" s="98"/>
      <c r="U877" s="98"/>
      <c r="V877" s="98"/>
      <c r="W877" s="98"/>
      <c r="X877" s="98"/>
      <c r="Y877" s="98"/>
      <c r="Z877" s="98"/>
      <c r="AA877" s="98"/>
      <c r="AB877" s="98"/>
      <c r="AC877" s="98"/>
      <c r="AD877" s="98"/>
    </row>
    <row r="878" spans="1:30" x14ac:dyDescent="0.25">
      <c r="A878" s="98"/>
      <c r="B878" s="98"/>
      <c r="D878" s="98"/>
      <c r="E878" s="98"/>
      <c r="F878" s="98"/>
      <c r="G878" s="98"/>
      <c r="H878" s="98"/>
      <c r="I878" s="98"/>
      <c r="J878" s="98"/>
      <c r="K878" s="98"/>
      <c r="L878" s="98"/>
      <c r="M878" s="98"/>
      <c r="N878" s="98"/>
      <c r="O878" s="98"/>
      <c r="P878" s="98"/>
      <c r="Q878" s="98"/>
      <c r="R878" s="98"/>
      <c r="S878" s="98"/>
      <c r="T878" s="98"/>
      <c r="U878" s="98"/>
      <c r="V878" s="98"/>
      <c r="W878" s="98"/>
      <c r="X878" s="98"/>
      <c r="Y878" s="98"/>
      <c r="Z878" s="98"/>
      <c r="AA878" s="98"/>
      <c r="AB878" s="98"/>
      <c r="AC878" s="98"/>
      <c r="AD878" s="98"/>
    </row>
    <row r="879" spans="1:30" x14ac:dyDescent="0.25">
      <c r="A879" s="98"/>
      <c r="B879" s="98"/>
      <c r="D879" s="98"/>
      <c r="E879" s="98"/>
      <c r="F879" s="98"/>
      <c r="G879" s="98"/>
      <c r="H879" s="98"/>
      <c r="I879" s="98"/>
      <c r="J879" s="98"/>
      <c r="K879" s="98"/>
      <c r="L879" s="98"/>
      <c r="M879" s="98"/>
      <c r="N879" s="98"/>
      <c r="O879" s="98"/>
      <c r="P879" s="98"/>
      <c r="Q879" s="98"/>
      <c r="R879" s="98"/>
      <c r="S879" s="98"/>
      <c r="T879" s="98"/>
      <c r="U879" s="98"/>
      <c r="V879" s="98"/>
      <c r="W879" s="98"/>
      <c r="X879" s="98"/>
      <c r="Y879" s="98"/>
      <c r="Z879" s="98"/>
      <c r="AA879" s="98"/>
      <c r="AB879" s="98"/>
      <c r="AC879" s="98"/>
      <c r="AD879" s="98"/>
    </row>
    <row r="880" spans="1:30" x14ac:dyDescent="0.25">
      <c r="A880" s="98"/>
      <c r="B880" s="98"/>
      <c r="D880" s="98"/>
      <c r="E880" s="98"/>
      <c r="F880" s="98"/>
      <c r="G880" s="98"/>
      <c r="H880" s="98"/>
      <c r="I880" s="98"/>
      <c r="J880" s="98"/>
      <c r="K880" s="98"/>
      <c r="L880" s="98"/>
      <c r="M880" s="98"/>
      <c r="N880" s="98"/>
      <c r="O880" s="98"/>
      <c r="P880" s="98"/>
      <c r="Q880" s="98"/>
      <c r="R880" s="98"/>
      <c r="S880" s="98"/>
      <c r="T880" s="98"/>
      <c r="U880" s="98"/>
      <c r="V880" s="98"/>
      <c r="W880" s="98"/>
      <c r="X880" s="98"/>
      <c r="Y880" s="98"/>
      <c r="Z880" s="98"/>
      <c r="AA880" s="98"/>
      <c r="AB880" s="98"/>
      <c r="AC880" s="98"/>
      <c r="AD880" s="98"/>
    </row>
    <row r="881" spans="1:30" x14ac:dyDescent="0.25">
      <c r="A881" s="98"/>
      <c r="B881" s="98"/>
      <c r="D881" s="98"/>
      <c r="E881" s="98"/>
      <c r="F881" s="98"/>
      <c r="G881" s="98"/>
      <c r="H881" s="98"/>
      <c r="I881" s="98"/>
      <c r="J881" s="98"/>
      <c r="K881" s="98"/>
      <c r="L881" s="98"/>
      <c r="M881" s="98"/>
      <c r="N881" s="98"/>
      <c r="O881" s="98"/>
      <c r="P881" s="98"/>
      <c r="Q881" s="98"/>
      <c r="R881" s="98"/>
      <c r="S881" s="98"/>
      <c r="T881" s="98"/>
      <c r="U881" s="98"/>
      <c r="V881" s="98"/>
      <c r="W881" s="98"/>
      <c r="X881" s="98"/>
      <c r="Y881" s="98"/>
      <c r="Z881" s="98"/>
      <c r="AA881" s="98"/>
      <c r="AB881" s="98"/>
      <c r="AC881" s="98"/>
      <c r="AD881" s="98"/>
    </row>
    <row r="882" spans="1:30" x14ac:dyDescent="0.25">
      <c r="A882" s="98"/>
      <c r="B882" s="98"/>
      <c r="D882" s="98"/>
      <c r="E882" s="98"/>
      <c r="F882" s="98"/>
      <c r="G882" s="98"/>
      <c r="H882" s="98"/>
      <c r="I882" s="98"/>
      <c r="J882" s="98"/>
      <c r="K882" s="98"/>
      <c r="L882" s="98"/>
      <c r="M882" s="98"/>
      <c r="N882" s="98"/>
      <c r="O882" s="98"/>
      <c r="P882" s="98"/>
      <c r="Q882" s="98"/>
      <c r="R882" s="98"/>
      <c r="S882" s="98"/>
      <c r="T882" s="98"/>
      <c r="U882" s="98"/>
      <c r="V882" s="98"/>
      <c r="W882" s="98"/>
      <c r="X882" s="98"/>
      <c r="Y882" s="98"/>
      <c r="Z882" s="98"/>
      <c r="AA882" s="98"/>
      <c r="AB882" s="98"/>
      <c r="AC882" s="98"/>
      <c r="AD882" s="98"/>
    </row>
    <row r="883" spans="1:30" x14ac:dyDescent="0.25">
      <c r="A883" s="98"/>
      <c r="B883" s="98"/>
      <c r="D883" s="98"/>
      <c r="E883" s="98"/>
      <c r="F883" s="98"/>
      <c r="G883" s="98"/>
      <c r="H883" s="98"/>
      <c r="I883" s="98"/>
      <c r="J883" s="98"/>
      <c r="K883" s="98"/>
      <c r="L883" s="98"/>
      <c r="M883" s="98"/>
      <c r="N883" s="98"/>
      <c r="O883" s="98"/>
      <c r="P883" s="98"/>
      <c r="Q883" s="98"/>
      <c r="R883" s="98"/>
      <c r="S883" s="98"/>
      <c r="T883" s="98"/>
      <c r="U883" s="98"/>
      <c r="V883" s="98"/>
      <c r="W883" s="98"/>
      <c r="X883" s="98"/>
      <c r="Y883" s="98"/>
      <c r="Z883" s="98"/>
      <c r="AA883" s="98"/>
      <c r="AB883" s="98"/>
      <c r="AC883" s="98"/>
      <c r="AD883" s="98"/>
    </row>
    <row r="884" spans="1:30" x14ac:dyDescent="0.25">
      <c r="A884" s="98"/>
      <c r="B884" s="98"/>
      <c r="D884" s="98"/>
      <c r="E884" s="98"/>
      <c r="F884" s="98"/>
      <c r="G884" s="98"/>
      <c r="H884" s="98"/>
      <c r="I884" s="98"/>
      <c r="J884" s="98"/>
      <c r="K884" s="98"/>
      <c r="L884" s="98"/>
      <c r="M884" s="98"/>
      <c r="N884" s="98"/>
      <c r="O884" s="98"/>
      <c r="P884" s="98"/>
      <c r="Q884" s="98"/>
      <c r="R884" s="98"/>
      <c r="S884" s="98"/>
      <c r="T884" s="98"/>
      <c r="U884" s="98"/>
      <c r="V884" s="98"/>
      <c r="W884" s="98"/>
      <c r="X884" s="98"/>
      <c r="Y884" s="98"/>
      <c r="Z884" s="98"/>
      <c r="AA884" s="98"/>
      <c r="AB884" s="98"/>
      <c r="AC884" s="98"/>
      <c r="AD884" s="98"/>
    </row>
    <row r="885" spans="1:30" x14ac:dyDescent="0.25">
      <c r="A885" s="98"/>
      <c r="B885" s="98"/>
      <c r="D885" s="98"/>
      <c r="E885" s="98"/>
      <c r="F885" s="98"/>
      <c r="G885" s="98"/>
      <c r="H885" s="98"/>
      <c r="I885" s="98"/>
      <c r="J885" s="98"/>
      <c r="K885" s="98"/>
      <c r="L885" s="98"/>
      <c r="M885" s="98"/>
      <c r="N885" s="98"/>
      <c r="O885" s="98"/>
      <c r="P885" s="98"/>
      <c r="Q885" s="98"/>
      <c r="R885" s="98"/>
      <c r="S885" s="98"/>
      <c r="T885" s="98"/>
      <c r="U885" s="98"/>
      <c r="V885" s="98"/>
      <c r="W885" s="98"/>
      <c r="X885" s="98"/>
      <c r="Y885" s="98"/>
      <c r="Z885" s="98"/>
      <c r="AA885" s="98"/>
      <c r="AB885" s="98"/>
      <c r="AC885" s="98"/>
      <c r="AD885" s="98"/>
    </row>
    <row r="886" spans="1:30" x14ac:dyDescent="0.25">
      <c r="A886" s="98"/>
      <c r="B886" s="98"/>
      <c r="D886" s="98"/>
      <c r="E886" s="98"/>
      <c r="F886" s="98"/>
      <c r="G886" s="98"/>
      <c r="H886" s="98"/>
      <c r="I886" s="98"/>
      <c r="J886" s="98"/>
      <c r="K886" s="98"/>
      <c r="L886" s="98"/>
      <c r="M886" s="98"/>
      <c r="N886" s="98"/>
      <c r="O886" s="98"/>
      <c r="P886" s="98"/>
      <c r="Q886" s="98"/>
      <c r="R886" s="98"/>
      <c r="S886" s="98"/>
      <c r="T886" s="98"/>
      <c r="U886" s="98"/>
      <c r="V886" s="98"/>
      <c r="W886" s="98"/>
      <c r="X886" s="98"/>
      <c r="Y886" s="98"/>
      <c r="Z886" s="98"/>
      <c r="AA886" s="98"/>
      <c r="AB886" s="98"/>
      <c r="AC886" s="98"/>
      <c r="AD886" s="98"/>
    </row>
    <row r="887" spans="1:30" x14ac:dyDescent="0.25">
      <c r="A887" s="98"/>
      <c r="B887" s="98"/>
      <c r="D887" s="98"/>
      <c r="E887" s="98"/>
      <c r="F887" s="98"/>
      <c r="G887" s="98"/>
      <c r="H887" s="98"/>
      <c r="I887" s="98"/>
      <c r="J887" s="98"/>
      <c r="K887" s="98"/>
      <c r="L887" s="98"/>
      <c r="M887" s="98"/>
      <c r="N887" s="98"/>
      <c r="O887" s="98"/>
      <c r="P887" s="98"/>
      <c r="Q887" s="98"/>
      <c r="R887" s="98"/>
      <c r="S887" s="98"/>
      <c r="T887" s="98"/>
      <c r="U887" s="98"/>
      <c r="V887" s="98"/>
      <c r="W887" s="98"/>
      <c r="X887" s="98"/>
      <c r="Y887" s="98"/>
      <c r="Z887" s="98"/>
      <c r="AA887" s="98"/>
      <c r="AB887" s="98"/>
      <c r="AC887" s="98"/>
      <c r="AD887" s="98"/>
    </row>
    <row r="888" spans="1:30" x14ac:dyDescent="0.25">
      <c r="A888" s="98"/>
      <c r="B888" s="98"/>
      <c r="D888" s="98"/>
      <c r="E888" s="98"/>
      <c r="F888" s="98"/>
      <c r="G888" s="98"/>
      <c r="H888" s="98"/>
      <c r="I888" s="98"/>
      <c r="J888" s="98"/>
      <c r="K888" s="98"/>
      <c r="L888" s="98"/>
      <c r="M888" s="98"/>
      <c r="N888" s="98"/>
      <c r="O888" s="98"/>
      <c r="P888" s="98"/>
      <c r="Q888" s="98"/>
      <c r="R888" s="98"/>
      <c r="S888" s="98"/>
      <c r="T888" s="98"/>
      <c r="U888" s="98"/>
      <c r="V888" s="98"/>
      <c r="W888" s="98"/>
      <c r="X888" s="98"/>
      <c r="Y888" s="98"/>
      <c r="Z888" s="98"/>
      <c r="AA888" s="98"/>
      <c r="AB888" s="98"/>
      <c r="AC888" s="98"/>
      <c r="AD888" s="98"/>
    </row>
    <row r="889" spans="1:30" x14ac:dyDescent="0.25">
      <c r="A889" s="98"/>
      <c r="B889" s="98"/>
      <c r="D889" s="98"/>
      <c r="E889" s="98"/>
      <c r="F889" s="98"/>
      <c r="G889" s="98"/>
      <c r="H889" s="98"/>
      <c r="I889" s="98"/>
      <c r="J889" s="98"/>
      <c r="K889" s="98"/>
      <c r="L889" s="98"/>
      <c r="M889" s="98"/>
      <c r="N889" s="98"/>
      <c r="O889" s="98"/>
      <c r="P889" s="98"/>
      <c r="Q889" s="98"/>
      <c r="R889" s="98"/>
      <c r="S889" s="98"/>
      <c r="T889" s="98"/>
      <c r="U889" s="98"/>
      <c r="V889" s="98"/>
      <c r="W889" s="98"/>
      <c r="X889" s="98"/>
      <c r="Y889" s="98"/>
      <c r="Z889" s="98"/>
      <c r="AA889" s="98"/>
      <c r="AB889" s="98"/>
      <c r="AC889" s="98"/>
      <c r="AD889" s="98"/>
    </row>
    <row r="890" spans="1:30" x14ac:dyDescent="0.25">
      <c r="A890" s="98"/>
      <c r="B890" s="98"/>
      <c r="D890" s="98"/>
      <c r="E890" s="98"/>
      <c r="F890" s="98"/>
      <c r="G890" s="98"/>
      <c r="H890" s="98"/>
      <c r="I890" s="98"/>
      <c r="J890" s="98"/>
      <c r="K890" s="98"/>
      <c r="L890" s="98"/>
      <c r="M890" s="98"/>
      <c r="N890" s="98"/>
      <c r="O890" s="98"/>
      <c r="P890" s="98"/>
      <c r="Q890" s="98"/>
      <c r="R890" s="98"/>
      <c r="S890" s="98"/>
      <c r="T890" s="98"/>
      <c r="U890" s="98"/>
      <c r="V890" s="98"/>
      <c r="W890" s="98"/>
      <c r="X890" s="98"/>
      <c r="Y890" s="98"/>
      <c r="Z890" s="98"/>
      <c r="AA890" s="98"/>
      <c r="AB890" s="98"/>
      <c r="AC890" s="98"/>
      <c r="AD890" s="98"/>
    </row>
    <row r="891" spans="1:30" x14ac:dyDescent="0.25">
      <c r="A891" s="98"/>
      <c r="B891" s="98"/>
      <c r="D891" s="98"/>
      <c r="E891" s="98"/>
      <c r="F891" s="98"/>
      <c r="G891" s="98"/>
      <c r="H891" s="98"/>
      <c r="I891" s="98"/>
      <c r="J891" s="98"/>
      <c r="K891" s="98"/>
      <c r="L891" s="98"/>
      <c r="M891" s="98"/>
      <c r="N891" s="98"/>
      <c r="O891" s="98"/>
      <c r="P891" s="98"/>
      <c r="Q891" s="98"/>
      <c r="R891" s="98"/>
      <c r="S891" s="98"/>
      <c r="T891" s="98"/>
      <c r="U891" s="98"/>
      <c r="V891" s="98"/>
      <c r="W891" s="98"/>
      <c r="X891" s="98"/>
      <c r="Y891" s="98"/>
      <c r="Z891" s="98"/>
      <c r="AA891" s="98"/>
      <c r="AB891" s="98"/>
      <c r="AC891" s="98"/>
      <c r="AD891" s="98"/>
    </row>
    <row r="892" spans="1:30" x14ac:dyDescent="0.25">
      <c r="A892" s="98"/>
      <c r="B892" s="98"/>
      <c r="D892" s="98"/>
      <c r="E892" s="98"/>
      <c r="F892" s="98"/>
      <c r="G892" s="98"/>
      <c r="H892" s="98"/>
      <c r="I892" s="98"/>
      <c r="J892" s="98"/>
      <c r="K892" s="98"/>
      <c r="L892" s="98"/>
      <c r="M892" s="98"/>
      <c r="N892" s="98"/>
      <c r="O892" s="98"/>
      <c r="P892" s="98"/>
      <c r="Q892" s="98"/>
      <c r="R892" s="98"/>
      <c r="S892" s="98"/>
      <c r="T892" s="98"/>
      <c r="U892" s="98"/>
      <c r="V892" s="98"/>
      <c r="W892" s="98"/>
      <c r="X892" s="98"/>
      <c r="Y892" s="98"/>
      <c r="Z892" s="98"/>
      <c r="AA892" s="98"/>
      <c r="AB892" s="98"/>
      <c r="AC892" s="98"/>
      <c r="AD892" s="98"/>
    </row>
    <row r="893" spans="1:30" x14ac:dyDescent="0.25">
      <c r="A893" s="98"/>
      <c r="B893" s="98"/>
      <c r="D893" s="98"/>
      <c r="E893" s="98"/>
      <c r="F893" s="98"/>
      <c r="G893" s="98"/>
      <c r="H893" s="98"/>
      <c r="I893" s="98"/>
      <c r="J893" s="98"/>
      <c r="K893" s="98"/>
      <c r="L893" s="98"/>
      <c r="M893" s="98"/>
      <c r="N893" s="98"/>
      <c r="O893" s="98"/>
      <c r="P893" s="98"/>
      <c r="Q893" s="98"/>
      <c r="R893" s="98"/>
      <c r="S893" s="98"/>
      <c r="T893" s="98"/>
      <c r="U893" s="98"/>
      <c r="V893" s="98"/>
      <c r="W893" s="98"/>
      <c r="X893" s="98"/>
      <c r="Y893" s="98"/>
      <c r="Z893" s="98"/>
      <c r="AA893" s="98"/>
      <c r="AB893" s="98"/>
      <c r="AC893" s="98"/>
      <c r="AD893" s="98"/>
    </row>
    <row r="894" spans="1:30" x14ac:dyDescent="0.25">
      <c r="A894" s="98"/>
      <c r="B894" s="98"/>
      <c r="D894" s="98"/>
      <c r="E894" s="98"/>
      <c r="F894" s="98"/>
      <c r="G894" s="98"/>
      <c r="H894" s="98"/>
      <c r="I894" s="98"/>
      <c r="J894" s="98"/>
      <c r="K894" s="98"/>
      <c r="L894" s="98"/>
      <c r="M894" s="98"/>
      <c r="N894" s="98"/>
      <c r="O894" s="98"/>
      <c r="P894" s="98"/>
      <c r="Q894" s="98"/>
      <c r="R894" s="98"/>
      <c r="S894" s="98"/>
      <c r="T894" s="98"/>
      <c r="U894" s="98"/>
      <c r="V894" s="98"/>
      <c r="W894" s="98"/>
      <c r="X894" s="98"/>
      <c r="Y894" s="98"/>
      <c r="Z894" s="98"/>
      <c r="AA894" s="98"/>
      <c r="AB894" s="98"/>
      <c r="AC894" s="98"/>
      <c r="AD894" s="98"/>
    </row>
    <row r="895" spans="1:30" x14ac:dyDescent="0.25">
      <c r="A895" s="98"/>
      <c r="B895" s="98"/>
      <c r="D895" s="98"/>
      <c r="E895" s="98"/>
      <c r="F895" s="98"/>
      <c r="G895" s="98"/>
      <c r="H895" s="98"/>
      <c r="I895" s="98"/>
      <c r="J895" s="98"/>
      <c r="K895" s="98"/>
      <c r="L895" s="98"/>
      <c r="M895" s="98"/>
      <c r="N895" s="98"/>
      <c r="O895" s="98"/>
      <c r="P895" s="98"/>
      <c r="Q895" s="98"/>
      <c r="R895" s="98"/>
      <c r="S895" s="98"/>
      <c r="T895" s="98"/>
      <c r="U895" s="98"/>
      <c r="V895" s="98"/>
      <c r="W895" s="98"/>
      <c r="X895" s="98"/>
      <c r="Y895" s="98"/>
      <c r="Z895" s="98"/>
      <c r="AA895" s="98"/>
      <c r="AB895" s="98"/>
      <c r="AC895" s="98"/>
      <c r="AD895" s="98"/>
    </row>
    <row r="896" spans="1:30" x14ac:dyDescent="0.25">
      <c r="A896" s="98"/>
      <c r="B896" s="98"/>
      <c r="D896" s="98"/>
      <c r="E896" s="98"/>
      <c r="F896" s="98"/>
      <c r="G896" s="98"/>
      <c r="H896" s="98"/>
      <c r="I896" s="98"/>
      <c r="J896" s="98"/>
      <c r="K896" s="98"/>
      <c r="L896" s="98"/>
      <c r="M896" s="98"/>
      <c r="N896" s="98"/>
      <c r="O896" s="98"/>
      <c r="P896" s="98"/>
      <c r="Q896" s="98"/>
      <c r="R896" s="98"/>
      <c r="S896" s="98"/>
      <c r="T896" s="98"/>
      <c r="U896" s="98"/>
      <c r="V896" s="98"/>
      <c r="W896" s="98"/>
      <c r="X896" s="98"/>
      <c r="Y896" s="98"/>
      <c r="Z896" s="98"/>
      <c r="AA896" s="98"/>
      <c r="AB896" s="98"/>
      <c r="AC896" s="98"/>
      <c r="AD896" s="98"/>
    </row>
    <row r="897" spans="1:30" x14ac:dyDescent="0.25">
      <c r="A897" s="98"/>
      <c r="B897" s="98"/>
      <c r="D897" s="98"/>
      <c r="E897" s="98"/>
      <c r="F897" s="98"/>
      <c r="G897" s="98"/>
      <c r="H897" s="98"/>
      <c r="I897" s="98"/>
      <c r="J897" s="98"/>
      <c r="K897" s="98"/>
      <c r="L897" s="98"/>
      <c r="M897" s="98"/>
      <c r="N897" s="98"/>
      <c r="O897" s="98"/>
      <c r="P897" s="98"/>
      <c r="Q897" s="98"/>
      <c r="R897" s="98"/>
      <c r="S897" s="98"/>
      <c r="T897" s="98"/>
      <c r="U897" s="98"/>
      <c r="V897" s="98"/>
      <c r="W897" s="98"/>
      <c r="X897" s="98"/>
      <c r="Y897" s="98"/>
      <c r="Z897" s="98"/>
      <c r="AA897" s="98"/>
      <c r="AB897" s="98"/>
      <c r="AC897" s="98"/>
      <c r="AD897" s="98"/>
    </row>
    <row r="898" spans="1:30" x14ac:dyDescent="0.25">
      <c r="A898" s="98"/>
      <c r="B898" s="98"/>
      <c r="D898" s="98"/>
      <c r="E898" s="98"/>
      <c r="F898" s="98"/>
      <c r="G898" s="98"/>
      <c r="H898" s="98"/>
      <c r="I898" s="98"/>
      <c r="J898" s="98"/>
      <c r="K898" s="98"/>
      <c r="L898" s="98"/>
      <c r="M898" s="98"/>
      <c r="N898" s="98"/>
      <c r="O898" s="98"/>
      <c r="P898" s="98"/>
      <c r="Q898" s="98"/>
      <c r="R898" s="98"/>
      <c r="S898" s="98"/>
      <c r="T898" s="98"/>
      <c r="U898" s="98"/>
      <c r="V898" s="98"/>
      <c r="W898" s="98"/>
      <c r="X898" s="98"/>
      <c r="Y898" s="98"/>
      <c r="Z898" s="98"/>
      <c r="AA898" s="98"/>
      <c r="AB898" s="98"/>
      <c r="AC898" s="98"/>
      <c r="AD898" s="98"/>
    </row>
    <row r="899" spans="1:30" x14ac:dyDescent="0.25">
      <c r="A899" s="98"/>
      <c r="B899" s="98"/>
      <c r="D899" s="98"/>
      <c r="E899" s="98"/>
      <c r="F899" s="98"/>
      <c r="G899" s="98"/>
      <c r="H899" s="98"/>
      <c r="I899" s="98"/>
      <c r="J899" s="98"/>
      <c r="K899" s="98"/>
      <c r="L899" s="98"/>
      <c r="M899" s="98"/>
      <c r="N899" s="98"/>
      <c r="O899" s="98"/>
      <c r="P899" s="98"/>
      <c r="Q899" s="98"/>
      <c r="R899" s="98"/>
      <c r="S899" s="98"/>
      <c r="T899" s="98"/>
      <c r="U899" s="98"/>
      <c r="V899" s="98"/>
      <c r="W899" s="98"/>
      <c r="X899" s="98"/>
      <c r="Y899" s="98"/>
      <c r="Z899" s="98"/>
      <c r="AA899" s="98"/>
      <c r="AB899" s="98"/>
      <c r="AC899" s="98"/>
      <c r="AD899" s="98"/>
    </row>
    <row r="900" spans="1:30" x14ac:dyDescent="0.25">
      <c r="A900" s="98"/>
      <c r="B900" s="98"/>
      <c r="D900" s="98"/>
      <c r="E900" s="98"/>
      <c r="F900" s="98"/>
      <c r="G900" s="98"/>
      <c r="H900" s="98"/>
      <c r="I900" s="98"/>
      <c r="J900" s="98"/>
      <c r="K900" s="98"/>
      <c r="L900" s="98"/>
      <c r="M900" s="98"/>
      <c r="N900" s="98"/>
      <c r="O900" s="98"/>
      <c r="P900" s="98"/>
      <c r="Q900" s="98"/>
      <c r="R900" s="98"/>
      <c r="S900" s="98"/>
      <c r="T900" s="98"/>
      <c r="U900" s="98"/>
      <c r="V900" s="98"/>
      <c r="W900" s="98"/>
      <c r="X900" s="98"/>
      <c r="Y900" s="98"/>
      <c r="Z900" s="98"/>
      <c r="AA900" s="98"/>
      <c r="AB900" s="98"/>
      <c r="AC900" s="98"/>
      <c r="AD900" s="98"/>
    </row>
    <row r="901" spans="1:30" x14ac:dyDescent="0.25">
      <c r="A901" s="98"/>
      <c r="B901" s="98"/>
      <c r="D901" s="98"/>
      <c r="E901" s="98"/>
      <c r="F901" s="98"/>
      <c r="G901" s="98"/>
      <c r="H901" s="98"/>
      <c r="I901" s="98"/>
      <c r="J901" s="98"/>
      <c r="K901" s="98"/>
      <c r="L901" s="98"/>
      <c r="M901" s="98"/>
      <c r="N901" s="98"/>
      <c r="O901" s="98"/>
      <c r="P901" s="98"/>
      <c r="Q901" s="98"/>
      <c r="R901" s="98"/>
      <c r="S901" s="98"/>
      <c r="T901" s="98"/>
      <c r="U901" s="98"/>
      <c r="V901" s="98"/>
      <c r="W901" s="98"/>
      <c r="X901" s="98"/>
      <c r="Y901" s="98"/>
      <c r="Z901" s="98"/>
      <c r="AA901" s="98"/>
      <c r="AB901" s="98"/>
      <c r="AC901" s="98"/>
      <c r="AD901" s="98"/>
    </row>
    <row r="902" spans="1:30" x14ac:dyDescent="0.25">
      <c r="A902" s="98"/>
      <c r="B902" s="98"/>
      <c r="D902" s="98"/>
      <c r="E902" s="98"/>
      <c r="F902" s="98"/>
      <c r="G902" s="98"/>
      <c r="H902" s="98"/>
      <c r="I902" s="98"/>
      <c r="J902" s="98"/>
      <c r="K902" s="98"/>
      <c r="L902" s="98"/>
      <c r="M902" s="98"/>
      <c r="N902" s="98"/>
      <c r="O902" s="98"/>
      <c r="P902" s="98"/>
      <c r="Q902" s="98"/>
      <c r="R902" s="98"/>
      <c r="S902" s="98"/>
      <c r="T902" s="98"/>
      <c r="U902" s="98"/>
      <c r="V902" s="98"/>
      <c r="W902" s="98"/>
      <c r="X902" s="98"/>
      <c r="Y902" s="98"/>
      <c r="Z902" s="98"/>
      <c r="AA902" s="98"/>
      <c r="AB902" s="98"/>
      <c r="AC902" s="98"/>
      <c r="AD902" s="98"/>
    </row>
    <row r="903" spans="1:30" x14ac:dyDescent="0.25">
      <c r="A903" s="98"/>
      <c r="B903" s="98"/>
      <c r="D903" s="98"/>
      <c r="E903" s="98"/>
      <c r="F903" s="98"/>
      <c r="G903" s="98"/>
      <c r="H903" s="98"/>
      <c r="I903" s="98"/>
      <c r="J903" s="98"/>
      <c r="K903" s="98"/>
      <c r="L903" s="98"/>
      <c r="M903" s="98"/>
      <c r="N903" s="98"/>
      <c r="O903" s="98"/>
      <c r="P903" s="98"/>
      <c r="Q903" s="98"/>
      <c r="R903" s="98"/>
      <c r="S903" s="98"/>
      <c r="T903" s="98"/>
      <c r="U903" s="98"/>
      <c r="V903" s="98"/>
      <c r="W903" s="98"/>
      <c r="X903" s="98"/>
      <c r="Y903" s="98"/>
      <c r="Z903" s="98"/>
      <c r="AA903" s="98"/>
      <c r="AB903" s="98"/>
      <c r="AC903" s="98"/>
      <c r="AD903" s="98"/>
    </row>
    <row r="904" spans="1:30" x14ac:dyDescent="0.25">
      <c r="A904" s="98"/>
      <c r="B904" s="98"/>
      <c r="D904" s="98"/>
      <c r="E904" s="98"/>
      <c r="F904" s="98"/>
      <c r="G904" s="98"/>
      <c r="H904" s="98"/>
      <c r="I904" s="98"/>
      <c r="J904" s="98"/>
      <c r="K904" s="98"/>
      <c r="L904" s="98"/>
      <c r="M904" s="98"/>
      <c r="N904" s="98"/>
      <c r="O904" s="98"/>
      <c r="P904" s="98"/>
      <c r="Q904" s="98"/>
      <c r="R904" s="98"/>
      <c r="S904" s="98"/>
      <c r="T904" s="98"/>
      <c r="U904" s="98"/>
      <c r="V904" s="98"/>
      <c r="W904" s="98"/>
      <c r="X904" s="98"/>
      <c r="Y904" s="98"/>
      <c r="Z904" s="98"/>
      <c r="AA904" s="98"/>
      <c r="AB904" s="98"/>
      <c r="AC904" s="98"/>
      <c r="AD904" s="98"/>
    </row>
    <row r="905" spans="1:30" x14ac:dyDescent="0.25">
      <c r="A905" s="98"/>
      <c r="B905" s="98"/>
      <c r="D905" s="98"/>
      <c r="E905" s="98"/>
      <c r="F905" s="98"/>
      <c r="G905" s="98"/>
      <c r="H905" s="98"/>
      <c r="I905" s="98"/>
      <c r="J905" s="98"/>
      <c r="K905" s="98"/>
      <c r="L905" s="98"/>
      <c r="M905" s="98"/>
      <c r="N905" s="98"/>
      <c r="O905" s="98"/>
      <c r="P905" s="98"/>
      <c r="Q905" s="98"/>
      <c r="R905" s="98"/>
      <c r="S905" s="98"/>
      <c r="T905" s="98"/>
      <c r="U905" s="98"/>
      <c r="V905" s="98"/>
      <c r="W905" s="98"/>
      <c r="X905" s="98"/>
      <c r="Y905" s="98"/>
      <c r="Z905" s="98"/>
      <c r="AA905" s="98"/>
      <c r="AB905" s="98"/>
      <c r="AC905" s="98"/>
      <c r="AD905" s="98"/>
    </row>
    <row r="906" spans="1:30" x14ac:dyDescent="0.25">
      <c r="A906" s="98"/>
      <c r="B906" s="98"/>
      <c r="D906" s="98"/>
      <c r="E906" s="98"/>
      <c r="F906" s="98"/>
      <c r="G906" s="98"/>
      <c r="H906" s="98"/>
      <c r="I906" s="98"/>
      <c r="J906" s="98"/>
      <c r="K906" s="98"/>
      <c r="L906" s="98"/>
      <c r="M906" s="98"/>
      <c r="N906" s="98"/>
      <c r="O906" s="98"/>
      <c r="P906" s="98"/>
      <c r="Q906" s="98"/>
      <c r="R906" s="98"/>
      <c r="S906" s="98"/>
      <c r="T906" s="98"/>
      <c r="U906" s="98"/>
      <c r="V906" s="98"/>
      <c r="W906" s="98"/>
      <c r="X906" s="98"/>
      <c r="Y906" s="98"/>
      <c r="Z906" s="98"/>
      <c r="AA906" s="98"/>
      <c r="AB906" s="98"/>
      <c r="AC906" s="98"/>
      <c r="AD906" s="98"/>
    </row>
    <row r="907" spans="1:30" x14ac:dyDescent="0.25">
      <c r="A907" s="98"/>
      <c r="B907" s="98"/>
      <c r="D907" s="98"/>
      <c r="E907" s="98"/>
      <c r="F907" s="98"/>
      <c r="G907" s="98"/>
      <c r="H907" s="98"/>
      <c r="I907" s="98"/>
      <c r="J907" s="98"/>
      <c r="K907" s="98"/>
      <c r="L907" s="98"/>
      <c r="M907" s="98"/>
      <c r="N907" s="98"/>
      <c r="O907" s="98"/>
      <c r="P907" s="98"/>
      <c r="Q907" s="98"/>
      <c r="R907" s="98"/>
      <c r="S907" s="98"/>
      <c r="T907" s="98"/>
      <c r="U907" s="98"/>
      <c r="V907" s="98"/>
      <c r="W907" s="98"/>
      <c r="X907" s="98"/>
      <c r="Y907" s="98"/>
      <c r="Z907" s="98"/>
      <c r="AA907" s="98"/>
      <c r="AB907" s="98"/>
      <c r="AC907" s="98"/>
      <c r="AD907" s="98"/>
    </row>
    <row r="908" spans="1:30" x14ac:dyDescent="0.25">
      <c r="A908" s="98"/>
      <c r="B908" s="98"/>
      <c r="D908" s="98"/>
      <c r="E908" s="98"/>
      <c r="F908" s="98"/>
      <c r="G908" s="98"/>
      <c r="H908" s="98"/>
      <c r="I908" s="98"/>
      <c r="J908" s="98"/>
      <c r="K908" s="98"/>
      <c r="L908" s="98"/>
      <c r="M908" s="98"/>
      <c r="N908" s="98"/>
      <c r="O908" s="98"/>
      <c r="P908" s="98"/>
      <c r="Q908" s="98"/>
      <c r="R908" s="98"/>
      <c r="S908" s="98"/>
      <c r="T908" s="98"/>
      <c r="U908" s="98"/>
      <c r="V908" s="98"/>
      <c r="W908" s="98"/>
      <c r="X908" s="98"/>
      <c r="Y908" s="98"/>
      <c r="Z908" s="98"/>
      <c r="AA908" s="98"/>
      <c r="AB908" s="98"/>
      <c r="AC908" s="98"/>
      <c r="AD908" s="98"/>
    </row>
    <row r="909" spans="1:30" x14ac:dyDescent="0.25">
      <c r="A909" s="98"/>
      <c r="B909" s="98"/>
      <c r="D909" s="98"/>
      <c r="E909" s="98"/>
      <c r="F909" s="98"/>
      <c r="G909" s="98"/>
      <c r="H909" s="98"/>
      <c r="I909" s="98"/>
      <c r="J909" s="98"/>
      <c r="K909" s="98"/>
      <c r="L909" s="98"/>
      <c r="M909" s="98"/>
      <c r="N909" s="98"/>
      <c r="O909" s="98"/>
      <c r="P909" s="98"/>
      <c r="Q909" s="98"/>
      <c r="R909" s="98"/>
      <c r="S909" s="98"/>
      <c r="T909" s="98"/>
      <c r="U909" s="98"/>
      <c r="V909" s="98"/>
      <c r="W909" s="98"/>
      <c r="X909" s="98"/>
      <c r="Y909" s="98"/>
      <c r="Z909" s="98"/>
      <c r="AA909" s="98"/>
      <c r="AB909" s="98"/>
      <c r="AC909" s="98"/>
      <c r="AD909" s="98"/>
    </row>
    <row r="910" spans="1:30" x14ac:dyDescent="0.25">
      <c r="A910" s="98"/>
      <c r="B910" s="98"/>
      <c r="D910" s="98"/>
      <c r="E910" s="98"/>
      <c r="F910" s="98"/>
      <c r="G910" s="98"/>
      <c r="H910" s="98"/>
      <c r="I910" s="98"/>
      <c r="J910" s="98"/>
      <c r="K910" s="98"/>
      <c r="L910" s="98"/>
      <c r="M910" s="98"/>
      <c r="N910" s="98"/>
      <c r="O910" s="98"/>
      <c r="P910" s="98"/>
      <c r="Q910" s="98"/>
      <c r="R910" s="98"/>
      <c r="S910" s="98"/>
      <c r="T910" s="98"/>
      <c r="U910" s="98"/>
      <c r="V910" s="98"/>
      <c r="W910" s="98"/>
      <c r="X910" s="98"/>
      <c r="Y910" s="98"/>
      <c r="Z910" s="98"/>
      <c r="AA910" s="98"/>
      <c r="AB910" s="98"/>
      <c r="AC910" s="98"/>
      <c r="AD910" s="98"/>
    </row>
    <row r="911" spans="1:30" x14ac:dyDescent="0.25">
      <c r="A911" s="98"/>
      <c r="B911" s="98"/>
      <c r="D911" s="98"/>
      <c r="E911" s="98"/>
      <c r="F911" s="98"/>
      <c r="G911" s="98"/>
      <c r="H911" s="98"/>
      <c r="I911" s="98"/>
      <c r="J911" s="98"/>
      <c r="K911" s="98"/>
      <c r="L911" s="98"/>
      <c r="M911" s="98"/>
      <c r="N911" s="98"/>
      <c r="O911" s="98"/>
      <c r="P911" s="98"/>
      <c r="Q911" s="98"/>
      <c r="R911" s="98"/>
      <c r="S911" s="98"/>
      <c r="T911" s="98"/>
      <c r="U911" s="98"/>
      <c r="V911" s="98"/>
      <c r="W911" s="98"/>
      <c r="X911" s="98"/>
      <c r="Y911" s="98"/>
      <c r="Z911" s="98"/>
      <c r="AA911" s="98"/>
      <c r="AB911" s="98"/>
      <c r="AC911" s="98"/>
      <c r="AD911" s="98"/>
    </row>
    <row r="912" spans="1:30" x14ac:dyDescent="0.25">
      <c r="A912" s="98"/>
      <c r="B912" s="98"/>
      <c r="D912" s="98"/>
      <c r="E912" s="98"/>
      <c r="F912" s="98"/>
      <c r="G912" s="98"/>
      <c r="H912" s="98"/>
      <c r="I912" s="98"/>
      <c r="J912" s="98"/>
      <c r="K912" s="98"/>
      <c r="L912" s="98"/>
      <c r="M912" s="98"/>
      <c r="N912" s="98"/>
      <c r="O912" s="98"/>
      <c r="P912" s="98"/>
      <c r="Q912" s="98"/>
      <c r="R912" s="98"/>
      <c r="S912" s="98"/>
      <c r="T912" s="98"/>
      <c r="U912" s="98"/>
      <c r="V912" s="98"/>
      <c r="W912" s="98"/>
      <c r="X912" s="98"/>
      <c r="Y912" s="98"/>
      <c r="Z912" s="98"/>
      <c r="AA912" s="98"/>
      <c r="AB912" s="98"/>
      <c r="AC912" s="98"/>
      <c r="AD912" s="98"/>
    </row>
    <row r="913" spans="1:30" x14ac:dyDescent="0.25">
      <c r="A913" s="98"/>
      <c r="B913" s="98"/>
      <c r="D913" s="98"/>
      <c r="E913" s="98"/>
      <c r="F913" s="98"/>
      <c r="G913" s="98"/>
      <c r="H913" s="98"/>
      <c r="I913" s="98"/>
      <c r="J913" s="98"/>
      <c r="K913" s="98"/>
      <c r="L913" s="98"/>
      <c r="M913" s="98"/>
      <c r="N913" s="98"/>
      <c r="O913" s="98"/>
      <c r="P913" s="98"/>
      <c r="Q913" s="98"/>
      <c r="R913" s="98"/>
      <c r="S913" s="98"/>
      <c r="T913" s="98"/>
      <c r="U913" s="98"/>
      <c r="V913" s="98"/>
      <c r="W913" s="98"/>
      <c r="X913" s="98"/>
      <c r="Y913" s="98"/>
      <c r="Z913" s="98"/>
      <c r="AA913" s="98"/>
      <c r="AB913" s="98"/>
      <c r="AC913" s="98"/>
      <c r="AD913" s="98"/>
    </row>
    <row r="914" spans="1:30" x14ac:dyDescent="0.25">
      <c r="A914" s="98"/>
      <c r="B914" s="98"/>
      <c r="D914" s="98"/>
      <c r="E914" s="98"/>
      <c r="F914" s="98"/>
      <c r="G914" s="98"/>
      <c r="H914" s="98"/>
      <c r="I914" s="98"/>
      <c r="J914" s="98"/>
      <c r="K914" s="98"/>
      <c r="L914" s="98"/>
      <c r="M914" s="98"/>
      <c r="N914" s="98"/>
      <c r="O914" s="98"/>
      <c r="P914" s="98"/>
      <c r="Q914" s="98"/>
      <c r="R914" s="98"/>
      <c r="S914" s="98"/>
      <c r="T914" s="98"/>
      <c r="U914" s="98"/>
      <c r="V914" s="98"/>
      <c r="W914" s="98"/>
      <c r="X914" s="98"/>
      <c r="Y914" s="98"/>
      <c r="Z914" s="98"/>
      <c r="AA914" s="98"/>
      <c r="AB914" s="98"/>
      <c r="AC914" s="98"/>
      <c r="AD914" s="98"/>
    </row>
    <row r="915" spans="1:30" x14ac:dyDescent="0.25">
      <c r="A915" s="98"/>
      <c r="B915" s="98"/>
      <c r="D915" s="98"/>
      <c r="E915" s="98"/>
      <c r="F915" s="98"/>
      <c r="G915" s="98"/>
      <c r="H915" s="98"/>
      <c r="I915" s="98"/>
      <c r="J915" s="98"/>
      <c r="K915" s="98"/>
      <c r="L915" s="98"/>
      <c r="M915" s="98"/>
      <c r="N915" s="98"/>
      <c r="O915" s="98"/>
      <c r="P915" s="98"/>
      <c r="Q915" s="98"/>
      <c r="R915" s="98"/>
      <c r="S915" s="98"/>
      <c r="T915" s="98"/>
      <c r="U915" s="98"/>
      <c r="V915" s="98"/>
      <c r="W915" s="98"/>
      <c r="X915" s="98"/>
      <c r="Y915" s="98"/>
      <c r="Z915" s="98"/>
      <c r="AA915" s="98"/>
      <c r="AB915" s="98"/>
      <c r="AC915" s="98"/>
      <c r="AD915" s="98"/>
    </row>
    <row r="916" spans="1:30" x14ac:dyDescent="0.25">
      <c r="A916" s="98"/>
      <c r="B916" s="98"/>
      <c r="D916" s="98"/>
      <c r="E916" s="98"/>
      <c r="F916" s="98"/>
      <c r="G916" s="98"/>
      <c r="H916" s="98"/>
      <c r="I916" s="98"/>
      <c r="J916" s="98"/>
      <c r="K916" s="98"/>
      <c r="L916" s="98"/>
      <c r="M916" s="98"/>
      <c r="N916" s="98"/>
      <c r="O916" s="98"/>
      <c r="P916" s="98"/>
      <c r="Q916" s="98"/>
      <c r="R916" s="98"/>
      <c r="S916" s="98"/>
      <c r="T916" s="98"/>
      <c r="U916" s="98"/>
      <c r="V916" s="98"/>
      <c r="W916" s="98"/>
      <c r="X916" s="98"/>
      <c r="Y916" s="98"/>
      <c r="Z916" s="98"/>
      <c r="AA916" s="98"/>
      <c r="AB916" s="98"/>
      <c r="AC916" s="98"/>
      <c r="AD916" s="98"/>
    </row>
    <row r="917" spans="1:30" x14ac:dyDescent="0.25">
      <c r="A917" s="98"/>
      <c r="B917" s="98"/>
      <c r="D917" s="98"/>
      <c r="E917" s="98"/>
      <c r="F917" s="98"/>
      <c r="G917" s="98"/>
      <c r="H917" s="98"/>
      <c r="I917" s="98"/>
      <c r="J917" s="98"/>
      <c r="K917" s="98"/>
      <c r="L917" s="98"/>
      <c r="M917" s="98"/>
      <c r="N917" s="98"/>
      <c r="O917" s="98"/>
      <c r="P917" s="98"/>
      <c r="Q917" s="98"/>
      <c r="R917" s="98"/>
      <c r="S917" s="98"/>
      <c r="T917" s="98"/>
      <c r="U917" s="98"/>
      <c r="V917" s="98"/>
      <c r="W917" s="98"/>
      <c r="X917" s="98"/>
      <c r="Y917" s="98"/>
      <c r="Z917" s="98"/>
      <c r="AA917" s="98"/>
      <c r="AB917" s="98"/>
      <c r="AC917" s="98"/>
      <c r="AD917" s="98"/>
    </row>
    <row r="918" spans="1:30" x14ac:dyDescent="0.25">
      <c r="A918" s="98"/>
      <c r="B918" s="98"/>
      <c r="D918" s="98"/>
      <c r="E918" s="98"/>
      <c r="F918" s="98"/>
      <c r="G918" s="98"/>
      <c r="H918" s="98"/>
      <c r="I918" s="98"/>
      <c r="J918" s="98"/>
      <c r="K918" s="98"/>
      <c r="L918" s="98"/>
      <c r="M918" s="98"/>
      <c r="N918" s="98"/>
      <c r="O918" s="98"/>
      <c r="P918" s="98"/>
      <c r="Q918" s="98"/>
      <c r="R918" s="98"/>
      <c r="S918" s="98"/>
      <c r="T918" s="98"/>
      <c r="U918" s="98"/>
      <c r="V918" s="98"/>
      <c r="W918" s="98"/>
      <c r="X918" s="98"/>
      <c r="Y918" s="98"/>
      <c r="Z918" s="98"/>
      <c r="AA918" s="98"/>
      <c r="AB918" s="98"/>
      <c r="AC918" s="98"/>
      <c r="AD918" s="98"/>
    </row>
    <row r="919" spans="1:30" x14ac:dyDescent="0.25">
      <c r="A919" s="98"/>
      <c r="B919" s="98"/>
      <c r="D919" s="98"/>
      <c r="E919" s="98"/>
      <c r="F919" s="98"/>
      <c r="G919" s="98"/>
      <c r="H919" s="98"/>
      <c r="I919" s="98"/>
      <c r="J919" s="98"/>
      <c r="K919" s="98"/>
      <c r="L919" s="98"/>
      <c r="M919" s="98"/>
      <c r="N919" s="98"/>
      <c r="O919" s="98"/>
      <c r="P919" s="98"/>
      <c r="Q919" s="98"/>
      <c r="R919" s="98"/>
      <c r="S919" s="98"/>
      <c r="T919" s="98"/>
      <c r="U919" s="98"/>
      <c r="V919" s="98"/>
      <c r="W919" s="98"/>
      <c r="X919" s="98"/>
      <c r="Y919" s="98"/>
      <c r="Z919" s="98"/>
      <c r="AA919" s="98"/>
      <c r="AB919" s="98"/>
      <c r="AC919" s="98"/>
      <c r="AD919" s="98"/>
    </row>
    <row r="920" spans="1:30" x14ac:dyDescent="0.25">
      <c r="A920" s="98"/>
      <c r="B920" s="98"/>
      <c r="D920" s="98"/>
      <c r="E920" s="98"/>
      <c r="F920" s="98"/>
      <c r="G920" s="98"/>
      <c r="H920" s="98"/>
      <c r="I920" s="98"/>
      <c r="J920" s="98"/>
      <c r="K920" s="98"/>
      <c r="L920" s="98"/>
      <c r="M920" s="98"/>
      <c r="N920" s="98"/>
      <c r="O920" s="98"/>
      <c r="P920" s="98"/>
      <c r="Q920" s="98"/>
      <c r="R920" s="98"/>
      <c r="S920" s="98"/>
      <c r="T920" s="98"/>
      <c r="U920" s="98"/>
      <c r="V920" s="98"/>
      <c r="W920" s="98"/>
      <c r="X920" s="98"/>
      <c r="Y920" s="98"/>
      <c r="Z920" s="98"/>
      <c r="AA920" s="98"/>
      <c r="AB920" s="98"/>
      <c r="AC920" s="98"/>
      <c r="AD920" s="98"/>
    </row>
    <row r="921" spans="1:30" x14ac:dyDescent="0.25">
      <c r="A921" s="98"/>
      <c r="B921" s="98"/>
      <c r="D921" s="98"/>
      <c r="E921" s="98"/>
      <c r="F921" s="98"/>
      <c r="G921" s="98"/>
      <c r="H921" s="98"/>
      <c r="I921" s="98"/>
      <c r="J921" s="98"/>
      <c r="K921" s="98"/>
      <c r="L921" s="98"/>
      <c r="M921" s="98"/>
      <c r="N921" s="98"/>
      <c r="O921" s="98"/>
      <c r="P921" s="98"/>
      <c r="Q921" s="98"/>
      <c r="R921" s="98"/>
      <c r="S921" s="98"/>
      <c r="T921" s="98"/>
      <c r="U921" s="98"/>
      <c r="V921" s="98"/>
      <c r="W921" s="98"/>
      <c r="X921" s="98"/>
      <c r="Y921" s="98"/>
      <c r="Z921" s="98"/>
      <c r="AA921" s="98"/>
      <c r="AB921" s="98"/>
      <c r="AC921" s="98"/>
      <c r="AD921" s="98"/>
    </row>
    <row r="922" spans="1:30" x14ac:dyDescent="0.25">
      <c r="A922" s="98"/>
      <c r="B922" s="98"/>
      <c r="D922" s="98"/>
      <c r="E922" s="98"/>
      <c r="F922" s="98"/>
      <c r="G922" s="98"/>
      <c r="H922" s="98"/>
      <c r="I922" s="98"/>
      <c r="J922" s="98"/>
      <c r="K922" s="98"/>
      <c r="L922" s="98"/>
      <c r="M922" s="98"/>
      <c r="N922" s="98"/>
      <c r="O922" s="98"/>
      <c r="P922" s="98"/>
      <c r="Q922" s="98"/>
      <c r="R922" s="98"/>
      <c r="S922" s="98"/>
      <c r="T922" s="98"/>
      <c r="U922" s="98"/>
      <c r="V922" s="98"/>
      <c r="W922" s="98"/>
      <c r="X922" s="98"/>
      <c r="Y922" s="98"/>
      <c r="Z922" s="98"/>
      <c r="AA922" s="98"/>
      <c r="AB922" s="98"/>
      <c r="AC922" s="98"/>
      <c r="AD922" s="98"/>
    </row>
    <row r="923" spans="1:30" x14ac:dyDescent="0.25">
      <c r="A923" s="98"/>
      <c r="B923" s="98"/>
      <c r="D923" s="98"/>
      <c r="E923" s="98"/>
      <c r="F923" s="98"/>
      <c r="G923" s="98"/>
      <c r="H923" s="98"/>
      <c r="I923" s="98"/>
      <c r="J923" s="98"/>
      <c r="K923" s="98"/>
      <c r="L923" s="98"/>
      <c r="M923" s="98"/>
      <c r="N923" s="98"/>
      <c r="O923" s="98"/>
      <c r="P923" s="98"/>
      <c r="Q923" s="98"/>
      <c r="R923" s="98"/>
      <c r="S923" s="98"/>
      <c r="T923" s="98"/>
      <c r="U923" s="98"/>
      <c r="V923" s="98"/>
      <c r="W923" s="98"/>
      <c r="X923" s="98"/>
      <c r="Y923" s="98"/>
      <c r="Z923" s="98"/>
      <c r="AA923" s="98"/>
      <c r="AB923" s="98"/>
      <c r="AC923" s="98"/>
      <c r="AD923" s="98"/>
    </row>
    <row r="924" spans="1:30" x14ac:dyDescent="0.25">
      <c r="A924" s="98"/>
      <c r="B924" s="98"/>
      <c r="D924" s="98"/>
      <c r="E924" s="98"/>
      <c r="F924" s="98"/>
      <c r="G924" s="98"/>
      <c r="H924" s="98"/>
      <c r="I924" s="98"/>
      <c r="J924" s="98"/>
      <c r="K924" s="98"/>
      <c r="L924" s="98"/>
      <c r="M924" s="98"/>
      <c r="N924" s="98"/>
      <c r="O924" s="98"/>
      <c r="P924" s="98"/>
      <c r="Q924" s="98"/>
      <c r="R924" s="98"/>
      <c r="S924" s="98"/>
      <c r="T924" s="98"/>
      <c r="U924" s="98"/>
      <c r="V924" s="98"/>
      <c r="W924" s="98"/>
      <c r="X924" s="98"/>
      <c r="Y924" s="98"/>
      <c r="Z924" s="98"/>
      <c r="AA924" s="98"/>
      <c r="AB924" s="98"/>
      <c r="AC924" s="98"/>
      <c r="AD924" s="98"/>
    </row>
    <row r="925" spans="1:30" x14ac:dyDescent="0.25">
      <c r="A925" s="98"/>
      <c r="B925" s="98"/>
      <c r="D925" s="98"/>
      <c r="E925" s="98"/>
      <c r="F925" s="98"/>
      <c r="G925" s="98"/>
      <c r="H925" s="98"/>
      <c r="I925" s="98"/>
      <c r="J925" s="98"/>
      <c r="K925" s="98"/>
      <c r="L925" s="98"/>
      <c r="M925" s="98"/>
      <c r="N925" s="98"/>
      <c r="O925" s="98"/>
      <c r="P925" s="98"/>
      <c r="Q925" s="98"/>
      <c r="R925" s="98"/>
      <c r="S925" s="98"/>
      <c r="T925" s="98"/>
      <c r="U925" s="98"/>
      <c r="V925" s="98"/>
      <c r="W925" s="98"/>
      <c r="X925" s="98"/>
      <c r="Y925" s="98"/>
      <c r="Z925" s="98"/>
      <c r="AA925" s="98"/>
      <c r="AB925" s="98"/>
      <c r="AC925" s="98"/>
      <c r="AD925" s="98"/>
    </row>
    <row r="926" spans="1:30" x14ac:dyDescent="0.25">
      <c r="A926" s="98"/>
      <c r="B926" s="98"/>
      <c r="D926" s="98"/>
      <c r="E926" s="98"/>
      <c r="F926" s="98"/>
      <c r="G926" s="98"/>
      <c r="H926" s="98"/>
      <c r="I926" s="98"/>
      <c r="J926" s="98"/>
      <c r="K926" s="98"/>
      <c r="L926" s="98"/>
      <c r="M926" s="98"/>
      <c r="N926" s="98"/>
      <c r="O926" s="98"/>
      <c r="P926" s="98"/>
      <c r="Q926" s="98"/>
      <c r="R926" s="98"/>
      <c r="S926" s="98"/>
      <c r="T926" s="98"/>
      <c r="U926" s="98"/>
      <c r="V926" s="98"/>
      <c r="W926" s="98"/>
      <c r="X926" s="98"/>
      <c r="Y926" s="98"/>
      <c r="Z926" s="98"/>
      <c r="AA926" s="98"/>
      <c r="AB926" s="98"/>
      <c r="AC926" s="98"/>
      <c r="AD926" s="98"/>
    </row>
    <row r="927" spans="1:30" x14ac:dyDescent="0.25">
      <c r="A927" s="98"/>
      <c r="B927" s="98"/>
      <c r="D927" s="98"/>
      <c r="E927" s="98"/>
      <c r="F927" s="98"/>
      <c r="G927" s="98"/>
      <c r="H927" s="98"/>
      <c r="I927" s="98"/>
      <c r="J927" s="98"/>
      <c r="K927" s="98"/>
      <c r="L927" s="98"/>
      <c r="M927" s="98"/>
      <c r="N927" s="98"/>
      <c r="O927" s="98"/>
      <c r="P927" s="98"/>
      <c r="Q927" s="98"/>
      <c r="R927" s="98"/>
      <c r="S927" s="98"/>
      <c r="T927" s="98"/>
      <c r="U927" s="98"/>
      <c r="V927" s="98"/>
      <c r="W927" s="98"/>
      <c r="X927" s="98"/>
      <c r="Y927" s="98"/>
      <c r="Z927" s="98"/>
      <c r="AA927" s="98"/>
      <c r="AB927" s="98"/>
      <c r="AC927" s="98"/>
      <c r="AD927" s="98"/>
    </row>
    <row r="928" spans="1:30" x14ac:dyDescent="0.25">
      <c r="A928" s="98"/>
      <c r="B928" s="98"/>
      <c r="D928" s="98"/>
      <c r="E928" s="98"/>
      <c r="F928" s="98"/>
      <c r="G928" s="98"/>
      <c r="H928" s="98"/>
      <c r="I928" s="98"/>
      <c r="J928" s="98"/>
      <c r="K928" s="98"/>
      <c r="L928" s="98"/>
      <c r="M928" s="98"/>
      <c r="N928" s="98"/>
      <c r="O928" s="98"/>
      <c r="P928" s="98"/>
      <c r="Q928" s="98"/>
      <c r="R928" s="98"/>
      <c r="S928" s="98"/>
      <c r="T928" s="98"/>
      <c r="U928" s="98"/>
      <c r="V928" s="98"/>
      <c r="W928" s="98"/>
      <c r="X928" s="98"/>
      <c r="Y928" s="98"/>
      <c r="Z928" s="98"/>
      <c r="AA928" s="98"/>
      <c r="AB928" s="98"/>
      <c r="AC928" s="98"/>
      <c r="AD928" s="98"/>
    </row>
    <row r="929" spans="1:30" x14ac:dyDescent="0.25">
      <c r="A929" s="98"/>
      <c r="B929" s="98"/>
      <c r="D929" s="98"/>
      <c r="E929" s="98"/>
      <c r="F929" s="98"/>
      <c r="G929" s="98"/>
      <c r="H929" s="98"/>
      <c r="I929" s="98"/>
      <c r="J929" s="98"/>
      <c r="K929" s="98"/>
      <c r="L929" s="98"/>
      <c r="M929" s="98"/>
      <c r="N929" s="98"/>
      <c r="O929" s="98"/>
      <c r="P929" s="98"/>
      <c r="Q929" s="98"/>
      <c r="R929" s="98"/>
      <c r="S929" s="98"/>
      <c r="T929" s="98"/>
      <c r="U929" s="98"/>
      <c r="V929" s="98"/>
      <c r="W929" s="98"/>
      <c r="X929" s="98"/>
      <c r="Y929" s="98"/>
      <c r="Z929" s="98"/>
      <c r="AA929" s="98"/>
      <c r="AB929" s="98"/>
      <c r="AC929" s="98"/>
      <c r="AD929" s="98"/>
    </row>
    <row r="930" spans="1:30" x14ac:dyDescent="0.25">
      <c r="A930" s="98"/>
      <c r="B930" s="98"/>
      <c r="D930" s="98"/>
      <c r="E930" s="98"/>
      <c r="F930" s="98"/>
      <c r="G930" s="98"/>
      <c r="H930" s="98"/>
      <c r="I930" s="98"/>
      <c r="J930" s="98"/>
      <c r="K930" s="98"/>
      <c r="L930" s="98"/>
      <c r="M930" s="98"/>
      <c r="N930" s="98"/>
      <c r="O930" s="98"/>
      <c r="P930" s="98"/>
      <c r="Q930" s="98"/>
      <c r="R930" s="98"/>
      <c r="S930" s="98"/>
      <c r="T930" s="98"/>
      <c r="U930" s="98"/>
      <c r="V930" s="98"/>
      <c r="W930" s="98"/>
      <c r="X930" s="98"/>
      <c r="Y930" s="98"/>
      <c r="Z930" s="98"/>
      <c r="AA930" s="98"/>
      <c r="AB930" s="98"/>
      <c r="AC930" s="98"/>
      <c r="AD930" s="98"/>
    </row>
    <row r="931" spans="1:30" x14ac:dyDescent="0.25">
      <c r="A931" s="98"/>
      <c r="B931" s="98"/>
      <c r="D931" s="98"/>
      <c r="E931" s="98"/>
      <c r="F931" s="98"/>
      <c r="G931" s="98"/>
      <c r="H931" s="98"/>
      <c r="I931" s="98"/>
      <c r="J931" s="98"/>
      <c r="K931" s="98"/>
      <c r="L931" s="98"/>
      <c r="M931" s="98"/>
      <c r="N931" s="98"/>
      <c r="O931" s="98"/>
      <c r="P931" s="98"/>
      <c r="Q931" s="98"/>
      <c r="R931" s="98"/>
      <c r="S931" s="98"/>
      <c r="T931" s="98"/>
      <c r="U931" s="98"/>
      <c r="V931" s="98"/>
      <c r="W931" s="98"/>
      <c r="X931" s="98"/>
      <c r="Y931" s="98"/>
      <c r="Z931" s="98"/>
      <c r="AA931" s="98"/>
      <c r="AB931" s="98"/>
      <c r="AC931" s="98"/>
      <c r="AD931" s="98"/>
    </row>
    <row r="932" spans="1:30" x14ac:dyDescent="0.25">
      <c r="A932" s="98"/>
      <c r="B932" s="98"/>
      <c r="D932" s="98"/>
      <c r="E932" s="98"/>
      <c r="F932" s="98"/>
      <c r="G932" s="98"/>
      <c r="H932" s="98"/>
      <c r="I932" s="98"/>
      <c r="J932" s="98"/>
      <c r="K932" s="98"/>
      <c r="L932" s="98"/>
      <c r="M932" s="98"/>
      <c r="N932" s="98"/>
      <c r="O932" s="98"/>
      <c r="P932" s="98"/>
      <c r="Q932" s="98"/>
      <c r="R932" s="98"/>
      <c r="S932" s="98"/>
      <c r="T932" s="98"/>
      <c r="U932" s="98"/>
      <c r="V932" s="98"/>
      <c r="W932" s="98"/>
      <c r="X932" s="98"/>
      <c r="Y932" s="98"/>
      <c r="Z932" s="98"/>
      <c r="AA932" s="98"/>
      <c r="AB932" s="98"/>
      <c r="AC932" s="98"/>
      <c r="AD932" s="98"/>
    </row>
    <row r="933" spans="1:30" x14ac:dyDescent="0.25">
      <c r="A933" s="98"/>
      <c r="B933" s="98"/>
      <c r="D933" s="98"/>
      <c r="E933" s="98"/>
      <c r="F933" s="98"/>
      <c r="G933" s="98"/>
      <c r="H933" s="98"/>
      <c r="I933" s="98"/>
      <c r="J933" s="98"/>
      <c r="K933" s="98"/>
      <c r="L933" s="98"/>
      <c r="M933" s="98"/>
      <c r="N933" s="98"/>
      <c r="O933" s="98"/>
      <c r="P933" s="98"/>
      <c r="Q933" s="98"/>
      <c r="R933" s="98"/>
      <c r="S933" s="98"/>
      <c r="T933" s="98"/>
      <c r="U933" s="98"/>
      <c r="V933" s="98"/>
      <c r="W933" s="98"/>
      <c r="X933" s="98"/>
      <c r="Y933" s="98"/>
      <c r="Z933" s="98"/>
      <c r="AA933" s="98"/>
      <c r="AB933" s="98"/>
      <c r="AC933" s="98"/>
      <c r="AD933" s="98"/>
    </row>
    <row r="934" spans="1:30" x14ac:dyDescent="0.25">
      <c r="A934" s="98"/>
      <c r="B934" s="98"/>
      <c r="D934" s="98"/>
      <c r="E934" s="98"/>
      <c r="F934" s="98"/>
      <c r="G934" s="98"/>
      <c r="H934" s="98"/>
      <c r="I934" s="98"/>
      <c r="J934" s="98"/>
      <c r="K934" s="98"/>
      <c r="L934" s="98"/>
      <c r="M934" s="98"/>
      <c r="N934" s="98"/>
      <c r="O934" s="98"/>
      <c r="P934" s="98"/>
      <c r="Q934" s="98"/>
      <c r="R934" s="98"/>
      <c r="S934" s="98"/>
      <c r="T934" s="98"/>
      <c r="U934" s="98"/>
      <c r="V934" s="98"/>
      <c r="W934" s="98"/>
      <c r="X934" s="98"/>
      <c r="Y934" s="98"/>
      <c r="Z934" s="98"/>
      <c r="AA934" s="98"/>
      <c r="AB934" s="98"/>
      <c r="AC934" s="98"/>
      <c r="AD934" s="98"/>
    </row>
    <row r="935" spans="1:30" x14ac:dyDescent="0.25">
      <c r="A935" s="98"/>
      <c r="B935" s="98"/>
      <c r="D935" s="98"/>
      <c r="E935" s="98"/>
      <c r="F935" s="98"/>
      <c r="G935" s="98"/>
      <c r="H935" s="98"/>
      <c r="I935" s="98"/>
      <c r="J935" s="98"/>
      <c r="K935" s="98"/>
      <c r="L935" s="98"/>
      <c r="M935" s="98"/>
      <c r="N935" s="98"/>
      <c r="O935" s="98"/>
      <c r="P935" s="98"/>
      <c r="Q935" s="98"/>
      <c r="R935" s="98"/>
      <c r="S935" s="98"/>
      <c r="T935" s="98"/>
      <c r="U935" s="98"/>
      <c r="V935" s="98"/>
      <c r="W935" s="98"/>
      <c r="X935" s="98"/>
      <c r="Y935" s="98"/>
      <c r="Z935" s="98"/>
      <c r="AA935" s="98"/>
      <c r="AB935" s="98"/>
      <c r="AC935" s="98"/>
      <c r="AD935" s="98"/>
    </row>
    <row r="936" spans="1:30" x14ac:dyDescent="0.25">
      <c r="A936" s="98"/>
      <c r="B936" s="98"/>
      <c r="D936" s="98"/>
      <c r="E936" s="98"/>
      <c r="F936" s="98"/>
      <c r="G936" s="98"/>
      <c r="H936" s="98"/>
      <c r="I936" s="98"/>
      <c r="J936" s="98"/>
      <c r="K936" s="98"/>
      <c r="L936" s="98"/>
      <c r="M936" s="98"/>
      <c r="N936" s="98"/>
      <c r="O936" s="98"/>
      <c r="P936" s="98"/>
      <c r="Q936" s="98"/>
      <c r="R936" s="98"/>
      <c r="S936" s="98"/>
      <c r="T936" s="98"/>
      <c r="U936" s="98"/>
      <c r="V936" s="98"/>
      <c r="W936" s="98"/>
      <c r="X936" s="98"/>
      <c r="Y936" s="98"/>
      <c r="Z936" s="98"/>
      <c r="AA936" s="98"/>
      <c r="AB936" s="98"/>
      <c r="AC936" s="98"/>
      <c r="AD936" s="98"/>
    </row>
    <row r="937" spans="1:30" x14ac:dyDescent="0.25">
      <c r="A937" s="98"/>
      <c r="B937" s="98"/>
      <c r="D937" s="98"/>
      <c r="E937" s="98"/>
      <c r="F937" s="98"/>
      <c r="G937" s="98"/>
      <c r="H937" s="98"/>
      <c r="I937" s="98"/>
      <c r="J937" s="98"/>
      <c r="K937" s="98"/>
      <c r="L937" s="98"/>
      <c r="M937" s="98"/>
      <c r="N937" s="98"/>
      <c r="O937" s="98"/>
      <c r="P937" s="98"/>
      <c r="Q937" s="98"/>
      <c r="R937" s="98"/>
      <c r="S937" s="98"/>
      <c r="T937" s="98"/>
      <c r="U937" s="98"/>
      <c r="V937" s="98"/>
      <c r="W937" s="98"/>
      <c r="X937" s="98"/>
      <c r="Y937" s="98"/>
      <c r="Z937" s="98"/>
      <c r="AA937" s="98"/>
      <c r="AB937" s="98"/>
      <c r="AC937" s="98"/>
      <c r="AD937" s="98"/>
    </row>
    <row r="938" spans="1:30" x14ac:dyDescent="0.25">
      <c r="A938" s="98"/>
      <c r="B938" s="98"/>
      <c r="D938" s="98"/>
      <c r="E938" s="98"/>
      <c r="F938" s="98"/>
      <c r="G938" s="98"/>
      <c r="H938" s="98"/>
      <c r="I938" s="98"/>
      <c r="J938" s="98"/>
      <c r="K938" s="98"/>
      <c r="L938" s="98"/>
      <c r="M938" s="98"/>
      <c r="N938" s="98"/>
      <c r="O938" s="98"/>
      <c r="P938" s="98"/>
      <c r="Q938" s="98"/>
      <c r="R938" s="98"/>
      <c r="S938" s="98"/>
      <c r="T938" s="98"/>
      <c r="U938" s="98"/>
      <c r="V938" s="98"/>
      <c r="W938" s="98"/>
      <c r="X938" s="98"/>
      <c r="Y938" s="98"/>
      <c r="Z938" s="98"/>
      <c r="AA938" s="98"/>
      <c r="AB938" s="98"/>
      <c r="AC938" s="98"/>
      <c r="AD938" s="98"/>
    </row>
    <row r="939" spans="1:30" x14ac:dyDescent="0.25">
      <c r="A939" s="98"/>
      <c r="B939" s="98"/>
      <c r="D939" s="98"/>
      <c r="E939" s="98"/>
      <c r="F939" s="98"/>
      <c r="G939" s="98"/>
      <c r="H939" s="98"/>
      <c r="I939" s="98"/>
      <c r="J939" s="98"/>
      <c r="K939" s="98"/>
      <c r="L939" s="98"/>
      <c r="M939" s="98"/>
      <c r="N939" s="98"/>
      <c r="O939" s="98"/>
      <c r="P939" s="98"/>
      <c r="Q939" s="98"/>
      <c r="R939" s="98"/>
      <c r="S939" s="98"/>
      <c r="T939" s="98"/>
      <c r="U939" s="98"/>
      <c r="V939" s="98"/>
      <c r="W939" s="98"/>
      <c r="X939" s="98"/>
      <c r="Y939" s="98"/>
      <c r="Z939" s="98"/>
      <c r="AA939" s="98"/>
      <c r="AB939" s="98"/>
      <c r="AC939" s="98"/>
      <c r="AD939" s="98"/>
    </row>
    <row r="940" spans="1:30" x14ac:dyDescent="0.25">
      <c r="A940" s="98"/>
      <c r="B940" s="98"/>
      <c r="D940" s="98"/>
      <c r="E940" s="98"/>
      <c r="F940" s="98"/>
      <c r="G940" s="98"/>
      <c r="H940" s="98"/>
      <c r="I940" s="98"/>
      <c r="J940" s="98"/>
      <c r="K940" s="98"/>
      <c r="L940" s="98"/>
      <c r="M940" s="98"/>
      <c r="N940" s="98"/>
      <c r="O940" s="98"/>
      <c r="P940" s="98"/>
      <c r="Q940" s="98"/>
      <c r="R940" s="98"/>
      <c r="S940" s="98"/>
      <c r="T940" s="98"/>
      <c r="U940" s="98"/>
      <c r="V940" s="98"/>
      <c r="W940" s="98"/>
      <c r="X940" s="98"/>
      <c r="Y940" s="98"/>
      <c r="Z940" s="98"/>
      <c r="AA940" s="98"/>
      <c r="AB940" s="98"/>
      <c r="AC940" s="98"/>
      <c r="AD940" s="98"/>
    </row>
    <row r="941" spans="1:30" x14ac:dyDescent="0.25">
      <c r="A941" s="98"/>
      <c r="B941" s="98"/>
      <c r="D941" s="98"/>
      <c r="E941" s="98"/>
      <c r="F941" s="98"/>
      <c r="G941" s="98"/>
      <c r="H941" s="98"/>
      <c r="I941" s="98"/>
      <c r="J941" s="98"/>
      <c r="K941" s="98"/>
      <c r="L941" s="98"/>
      <c r="M941" s="98"/>
      <c r="N941" s="98"/>
      <c r="O941" s="98"/>
      <c r="P941" s="98"/>
      <c r="Q941" s="98"/>
      <c r="R941" s="98"/>
      <c r="S941" s="98"/>
      <c r="T941" s="98"/>
      <c r="U941" s="98"/>
      <c r="V941" s="98"/>
      <c r="W941" s="98"/>
      <c r="X941" s="98"/>
      <c r="Y941" s="98"/>
      <c r="Z941" s="98"/>
      <c r="AA941" s="98"/>
      <c r="AB941" s="98"/>
      <c r="AC941" s="98"/>
      <c r="AD941" s="98"/>
    </row>
    <row r="942" spans="1:30" x14ac:dyDescent="0.25">
      <c r="A942" s="98"/>
      <c r="B942" s="98"/>
      <c r="D942" s="98"/>
      <c r="E942" s="98"/>
      <c r="F942" s="98"/>
      <c r="G942" s="98"/>
      <c r="H942" s="98"/>
      <c r="I942" s="98"/>
      <c r="J942" s="98"/>
      <c r="K942" s="98"/>
      <c r="L942" s="98"/>
      <c r="M942" s="98"/>
      <c r="N942" s="98"/>
      <c r="O942" s="98"/>
      <c r="P942" s="98"/>
      <c r="Q942" s="98"/>
      <c r="R942" s="98"/>
      <c r="S942" s="98"/>
      <c r="T942" s="98"/>
      <c r="U942" s="98"/>
      <c r="V942" s="98"/>
      <c r="W942" s="98"/>
      <c r="X942" s="98"/>
      <c r="Y942" s="98"/>
      <c r="Z942" s="98"/>
      <c r="AA942" s="98"/>
      <c r="AB942" s="98"/>
      <c r="AC942" s="98"/>
      <c r="AD942" s="98"/>
    </row>
    <row r="943" spans="1:30" x14ac:dyDescent="0.25">
      <c r="A943" s="98"/>
      <c r="B943" s="98"/>
      <c r="D943" s="98"/>
      <c r="E943" s="98"/>
      <c r="F943" s="98"/>
      <c r="G943" s="98"/>
      <c r="H943" s="98"/>
      <c r="I943" s="98"/>
      <c r="J943" s="98"/>
      <c r="K943" s="98"/>
      <c r="L943" s="98"/>
      <c r="M943" s="98"/>
      <c r="N943" s="98"/>
      <c r="O943" s="98"/>
      <c r="P943" s="98"/>
      <c r="Q943" s="98"/>
      <c r="R943" s="98"/>
      <c r="S943" s="98"/>
      <c r="T943" s="98"/>
      <c r="U943" s="98"/>
      <c r="V943" s="98"/>
      <c r="W943" s="98"/>
      <c r="X943" s="98"/>
      <c r="Y943" s="98"/>
      <c r="Z943" s="98"/>
      <c r="AA943" s="98"/>
      <c r="AB943" s="98"/>
      <c r="AC943" s="98"/>
      <c r="AD943" s="98"/>
    </row>
    <row r="944" spans="1:30" x14ac:dyDescent="0.25">
      <c r="A944" s="98"/>
      <c r="B944" s="98"/>
      <c r="D944" s="98"/>
      <c r="E944" s="98"/>
      <c r="F944" s="98"/>
      <c r="G944" s="98"/>
      <c r="H944" s="98"/>
      <c r="I944" s="98"/>
      <c r="J944" s="98"/>
      <c r="K944" s="98"/>
      <c r="L944" s="98"/>
      <c r="M944" s="98"/>
      <c r="N944" s="98"/>
      <c r="O944" s="98"/>
      <c r="P944" s="98"/>
      <c r="Q944" s="98"/>
      <c r="R944" s="98"/>
      <c r="S944" s="98"/>
      <c r="T944" s="98"/>
      <c r="U944" s="98"/>
      <c r="V944" s="98"/>
      <c r="W944" s="98"/>
      <c r="X944" s="98"/>
      <c r="Y944" s="98"/>
      <c r="Z944" s="98"/>
      <c r="AA944" s="98"/>
      <c r="AB944" s="98"/>
      <c r="AC944" s="98"/>
      <c r="AD944" s="98"/>
    </row>
    <row r="945" spans="1:30" x14ac:dyDescent="0.25">
      <c r="A945" s="98"/>
      <c r="B945" s="98"/>
      <c r="D945" s="98"/>
      <c r="E945" s="98"/>
      <c r="F945" s="98"/>
      <c r="G945" s="98"/>
      <c r="H945" s="98"/>
      <c r="I945" s="98"/>
      <c r="J945" s="98"/>
      <c r="K945" s="98"/>
      <c r="L945" s="98"/>
      <c r="M945" s="98"/>
      <c r="N945" s="98"/>
      <c r="O945" s="98"/>
      <c r="P945" s="98"/>
      <c r="Q945" s="98"/>
      <c r="R945" s="98"/>
      <c r="S945" s="98"/>
      <c r="T945" s="98"/>
      <c r="U945" s="98"/>
      <c r="V945" s="98"/>
      <c r="W945" s="98"/>
      <c r="X945" s="98"/>
      <c r="Y945" s="98"/>
      <c r="Z945" s="98"/>
      <c r="AA945" s="98"/>
      <c r="AB945" s="98"/>
      <c r="AC945" s="98"/>
      <c r="AD945" s="98"/>
    </row>
    <row r="946" spans="1:30" x14ac:dyDescent="0.25">
      <c r="A946" s="98"/>
      <c r="B946" s="98"/>
      <c r="D946" s="98"/>
      <c r="E946" s="98"/>
      <c r="F946" s="98"/>
      <c r="G946" s="98"/>
      <c r="H946" s="98"/>
      <c r="I946" s="98"/>
      <c r="J946" s="98"/>
      <c r="K946" s="98"/>
      <c r="L946" s="98"/>
      <c r="M946" s="98"/>
      <c r="N946" s="98"/>
      <c r="O946" s="98"/>
      <c r="P946" s="98"/>
      <c r="Q946" s="98"/>
      <c r="R946" s="98"/>
      <c r="S946" s="98"/>
      <c r="T946" s="98"/>
      <c r="U946" s="98"/>
      <c r="V946" s="98"/>
      <c r="W946" s="98"/>
      <c r="X946" s="98"/>
      <c r="Y946" s="98"/>
      <c r="Z946" s="98"/>
      <c r="AA946" s="98"/>
      <c r="AB946" s="98"/>
      <c r="AC946" s="98"/>
      <c r="AD946" s="98"/>
    </row>
    <row r="947" spans="1:30" x14ac:dyDescent="0.25">
      <c r="A947" s="98"/>
      <c r="B947" s="98"/>
      <c r="D947" s="98"/>
      <c r="E947" s="98"/>
      <c r="F947" s="98"/>
      <c r="G947" s="98"/>
      <c r="H947" s="98"/>
      <c r="I947" s="98"/>
      <c r="J947" s="98"/>
      <c r="K947" s="98"/>
      <c r="L947" s="98"/>
      <c r="M947" s="98"/>
      <c r="N947" s="98"/>
      <c r="O947" s="98"/>
      <c r="P947" s="98"/>
      <c r="Q947" s="98"/>
      <c r="R947" s="98"/>
      <c r="S947" s="98"/>
      <c r="T947" s="98"/>
      <c r="U947" s="98"/>
      <c r="V947" s="98"/>
      <c r="W947" s="98"/>
      <c r="X947" s="98"/>
      <c r="Y947" s="98"/>
      <c r="Z947" s="98"/>
      <c r="AA947" s="98"/>
      <c r="AB947" s="98"/>
      <c r="AC947" s="98"/>
      <c r="AD947" s="98"/>
    </row>
    <row r="948" spans="1:30" x14ac:dyDescent="0.25">
      <c r="A948" s="98"/>
      <c r="B948" s="98"/>
      <c r="D948" s="98"/>
      <c r="E948" s="98"/>
      <c r="F948" s="98"/>
      <c r="G948" s="98"/>
      <c r="H948" s="98"/>
      <c r="I948" s="98"/>
      <c r="J948" s="98"/>
      <c r="K948" s="98"/>
      <c r="L948" s="98"/>
      <c r="M948" s="98"/>
      <c r="N948" s="98"/>
      <c r="O948" s="98"/>
      <c r="P948" s="98"/>
      <c r="Q948" s="98"/>
      <c r="R948" s="98"/>
      <c r="S948" s="98"/>
      <c r="T948" s="98"/>
      <c r="U948" s="98"/>
      <c r="V948" s="98"/>
      <c r="W948" s="98"/>
      <c r="X948" s="98"/>
      <c r="Y948" s="98"/>
      <c r="Z948" s="98"/>
      <c r="AA948" s="98"/>
      <c r="AB948" s="98"/>
      <c r="AC948" s="98"/>
      <c r="AD948" s="98"/>
    </row>
    <row r="949" spans="1:30" x14ac:dyDescent="0.25">
      <c r="A949" s="98"/>
      <c r="B949" s="98"/>
      <c r="D949" s="98"/>
      <c r="E949" s="98"/>
      <c r="F949" s="98"/>
      <c r="G949" s="98"/>
      <c r="H949" s="98"/>
      <c r="I949" s="98"/>
      <c r="J949" s="98"/>
      <c r="K949" s="98"/>
      <c r="L949" s="98"/>
      <c r="M949" s="98"/>
      <c r="N949" s="98"/>
      <c r="O949" s="98"/>
      <c r="P949" s="98"/>
      <c r="Q949" s="98"/>
      <c r="R949" s="98"/>
      <c r="S949" s="98"/>
      <c r="T949" s="98"/>
      <c r="U949" s="98"/>
      <c r="V949" s="98"/>
      <c r="W949" s="98"/>
      <c r="X949" s="98"/>
      <c r="Y949" s="98"/>
      <c r="Z949" s="98"/>
      <c r="AA949" s="98"/>
      <c r="AB949" s="98"/>
      <c r="AC949" s="98"/>
      <c r="AD949" s="98"/>
    </row>
    <row r="950" spans="1:30" x14ac:dyDescent="0.25">
      <c r="A950" s="98"/>
      <c r="B950" s="98"/>
      <c r="D950" s="98"/>
      <c r="E950" s="98"/>
      <c r="F950" s="98"/>
      <c r="G950" s="98"/>
      <c r="H950" s="98"/>
      <c r="I950" s="98"/>
      <c r="J950" s="98"/>
      <c r="K950" s="98"/>
      <c r="L950" s="98"/>
      <c r="M950" s="98"/>
      <c r="N950" s="98"/>
      <c r="O950" s="98"/>
      <c r="P950" s="98"/>
      <c r="Q950" s="98"/>
      <c r="R950" s="98"/>
      <c r="S950" s="98"/>
      <c r="T950" s="98"/>
      <c r="U950" s="98"/>
      <c r="V950" s="98"/>
      <c r="W950" s="98"/>
      <c r="X950" s="98"/>
      <c r="Y950" s="98"/>
      <c r="Z950" s="98"/>
      <c r="AA950" s="98"/>
      <c r="AB950" s="98"/>
      <c r="AC950" s="98"/>
      <c r="AD950" s="98"/>
    </row>
    <row r="951" spans="1:30" x14ac:dyDescent="0.25">
      <c r="A951" s="98"/>
      <c r="B951" s="98"/>
      <c r="D951" s="98"/>
      <c r="E951" s="98"/>
      <c r="F951" s="98"/>
      <c r="G951" s="98"/>
      <c r="H951" s="98"/>
      <c r="I951" s="98"/>
      <c r="J951" s="98"/>
      <c r="K951" s="98"/>
      <c r="L951" s="98"/>
      <c r="M951" s="98"/>
      <c r="N951" s="98"/>
      <c r="O951" s="98"/>
      <c r="P951" s="98"/>
      <c r="Q951" s="98"/>
      <c r="R951" s="98"/>
      <c r="S951" s="98"/>
      <c r="T951" s="98"/>
      <c r="U951" s="98"/>
      <c r="V951" s="98"/>
      <c r="W951" s="98"/>
      <c r="X951" s="98"/>
      <c r="Y951" s="98"/>
      <c r="Z951" s="98"/>
      <c r="AA951" s="98"/>
      <c r="AB951" s="98"/>
      <c r="AC951" s="98"/>
      <c r="AD951" s="98"/>
    </row>
    <row r="952" spans="1:30" x14ac:dyDescent="0.25">
      <c r="A952" s="98"/>
      <c r="B952" s="98"/>
      <c r="D952" s="98"/>
      <c r="E952" s="98"/>
      <c r="F952" s="98"/>
      <c r="G952" s="98"/>
      <c r="H952" s="98"/>
      <c r="I952" s="98"/>
      <c r="J952" s="98"/>
      <c r="K952" s="98"/>
      <c r="L952" s="98"/>
      <c r="M952" s="98"/>
      <c r="N952" s="98"/>
      <c r="O952" s="98"/>
      <c r="P952" s="98"/>
      <c r="Q952" s="98"/>
      <c r="R952" s="98"/>
      <c r="S952" s="98"/>
      <c r="T952" s="98"/>
      <c r="U952" s="98"/>
      <c r="V952" s="98"/>
      <c r="W952" s="98"/>
      <c r="X952" s="98"/>
      <c r="Y952" s="98"/>
      <c r="Z952" s="98"/>
      <c r="AA952" s="98"/>
      <c r="AB952" s="98"/>
      <c r="AC952" s="98"/>
      <c r="AD952" s="98"/>
    </row>
    <row r="953" spans="1:30" x14ac:dyDescent="0.25">
      <c r="A953" s="98"/>
      <c r="B953" s="98"/>
      <c r="D953" s="98"/>
      <c r="E953" s="98"/>
      <c r="F953" s="98"/>
      <c r="G953" s="98"/>
      <c r="H953" s="98"/>
      <c r="I953" s="98"/>
      <c r="J953" s="98"/>
      <c r="K953" s="98"/>
      <c r="L953" s="98"/>
      <c r="M953" s="98"/>
      <c r="N953" s="98"/>
      <c r="O953" s="98"/>
      <c r="P953" s="98"/>
      <c r="Q953" s="98"/>
      <c r="R953" s="98"/>
      <c r="S953" s="98"/>
      <c r="T953" s="98"/>
      <c r="U953" s="98"/>
      <c r="V953" s="98"/>
      <c r="W953" s="98"/>
      <c r="X953" s="98"/>
      <c r="Y953" s="98"/>
      <c r="Z953" s="98"/>
      <c r="AA953" s="98"/>
      <c r="AB953" s="98"/>
      <c r="AC953" s="98"/>
      <c r="AD953" s="98"/>
    </row>
    <row r="954" spans="1:30" x14ac:dyDescent="0.25">
      <c r="A954" s="98"/>
      <c r="B954" s="98"/>
      <c r="D954" s="98"/>
      <c r="E954" s="98"/>
      <c r="F954" s="98"/>
      <c r="G954" s="98"/>
      <c r="H954" s="98"/>
      <c r="I954" s="98"/>
      <c r="J954" s="98"/>
      <c r="K954" s="98"/>
      <c r="L954" s="98"/>
      <c r="M954" s="98"/>
      <c r="N954" s="98"/>
      <c r="O954" s="98"/>
      <c r="P954" s="98"/>
      <c r="Q954" s="98"/>
      <c r="R954" s="98"/>
      <c r="S954" s="98"/>
      <c r="T954" s="98"/>
      <c r="U954" s="98"/>
      <c r="V954" s="98"/>
      <c r="W954" s="98"/>
      <c r="X954" s="98"/>
      <c r="Y954" s="98"/>
      <c r="Z954" s="98"/>
      <c r="AA954" s="98"/>
      <c r="AB954" s="98"/>
      <c r="AC954" s="98"/>
      <c r="AD954" s="98"/>
    </row>
    <row r="955" spans="1:30" x14ac:dyDescent="0.25">
      <c r="A955" s="98"/>
      <c r="B955" s="98"/>
      <c r="D955" s="98"/>
      <c r="E955" s="98"/>
      <c r="F955" s="98"/>
      <c r="G955" s="98"/>
      <c r="H955" s="98"/>
      <c r="I955" s="98"/>
      <c r="J955" s="98"/>
      <c r="K955" s="98"/>
      <c r="L955" s="98"/>
      <c r="M955" s="98"/>
      <c r="N955" s="98"/>
      <c r="O955" s="98"/>
      <c r="P955" s="98"/>
      <c r="Q955" s="98"/>
      <c r="R955" s="98"/>
      <c r="S955" s="98"/>
      <c r="T955" s="98"/>
      <c r="U955" s="98"/>
      <c r="V955" s="98"/>
      <c r="W955" s="98"/>
      <c r="X955" s="98"/>
      <c r="Y955" s="98"/>
      <c r="Z955" s="98"/>
      <c r="AA955" s="98"/>
      <c r="AB955" s="98"/>
      <c r="AC955" s="98"/>
      <c r="AD955" s="98"/>
    </row>
    <row r="956" spans="1:30" x14ac:dyDescent="0.25">
      <c r="A956" s="98"/>
      <c r="B956" s="98"/>
      <c r="D956" s="98"/>
      <c r="E956" s="98"/>
      <c r="F956" s="98"/>
      <c r="G956" s="98"/>
      <c r="H956" s="98"/>
      <c r="I956" s="98"/>
      <c r="J956" s="98"/>
      <c r="K956" s="98"/>
      <c r="L956" s="98"/>
      <c r="M956" s="98"/>
      <c r="N956" s="98"/>
      <c r="O956" s="98"/>
      <c r="P956" s="98"/>
      <c r="Q956" s="98"/>
      <c r="R956" s="98"/>
      <c r="S956" s="98"/>
      <c r="T956" s="98"/>
      <c r="U956" s="98"/>
      <c r="V956" s="98"/>
      <c r="W956" s="98"/>
      <c r="X956" s="98"/>
      <c r="Y956" s="98"/>
      <c r="Z956" s="98"/>
      <c r="AA956" s="98"/>
      <c r="AB956" s="98"/>
      <c r="AC956" s="98"/>
      <c r="AD956" s="98"/>
    </row>
    <row r="957" spans="1:30" x14ac:dyDescent="0.25">
      <c r="A957" s="98"/>
      <c r="B957" s="98"/>
      <c r="D957" s="98"/>
      <c r="E957" s="98"/>
      <c r="F957" s="98"/>
      <c r="G957" s="98"/>
      <c r="H957" s="98"/>
      <c r="I957" s="98"/>
      <c r="J957" s="98"/>
      <c r="K957" s="98"/>
      <c r="L957" s="98"/>
      <c r="M957" s="98"/>
      <c r="N957" s="98"/>
      <c r="O957" s="98"/>
      <c r="P957" s="98"/>
      <c r="Q957" s="98"/>
      <c r="R957" s="98"/>
      <c r="S957" s="98"/>
      <c r="T957" s="98"/>
      <c r="U957" s="98"/>
      <c r="V957" s="98"/>
      <c r="W957" s="98"/>
      <c r="X957" s="98"/>
      <c r="Y957" s="98"/>
      <c r="Z957" s="98"/>
      <c r="AA957" s="98"/>
      <c r="AB957" s="98"/>
      <c r="AC957" s="98"/>
      <c r="AD957" s="98"/>
    </row>
    <row r="958" spans="1:30" x14ac:dyDescent="0.25">
      <c r="A958" s="98"/>
      <c r="B958" s="98"/>
      <c r="D958" s="98"/>
      <c r="E958" s="98"/>
      <c r="F958" s="98"/>
      <c r="G958" s="98"/>
      <c r="H958" s="98"/>
      <c r="I958" s="98"/>
      <c r="J958" s="98"/>
      <c r="K958" s="98"/>
      <c r="L958" s="98"/>
      <c r="M958" s="98"/>
      <c r="N958" s="98"/>
      <c r="O958" s="98"/>
      <c r="P958" s="98"/>
      <c r="Q958" s="98"/>
      <c r="R958" s="98"/>
      <c r="S958" s="98"/>
      <c r="T958" s="98"/>
      <c r="U958" s="98"/>
      <c r="V958" s="98"/>
      <c r="W958" s="98"/>
      <c r="X958" s="98"/>
      <c r="Y958" s="98"/>
      <c r="Z958" s="98"/>
      <c r="AA958" s="98"/>
      <c r="AB958" s="98"/>
      <c r="AC958" s="98"/>
      <c r="AD958" s="98"/>
    </row>
    <row r="959" spans="1:30" x14ac:dyDescent="0.25">
      <c r="A959" s="98"/>
      <c r="B959" s="98"/>
      <c r="D959" s="98"/>
      <c r="E959" s="98"/>
      <c r="F959" s="98"/>
      <c r="G959" s="98"/>
      <c r="H959" s="98"/>
      <c r="I959" s="98"/>
      <c r="J959" s="98"/>
      <c r="K959" s="98"/>
      <c r="L959" s="98"/>
      <c r="M959" s="98"/>
      <c r="N959" s="98"/>
      <c r="O959" s="98"/>
      <c r="P959" s="98"/>
      <c r="Q959" s="98"/>
      <c r="R959" s="98"/>
      <c r="S959" s="98"/>
      <c r="T959" s="98"/>
      <c r="U959" s="98"/>
      <c r="V959" s="98"/>
      <c r="W959" s="98"/>
      <c r="X959" s="98"/>
      <c r="Y959" s="98"/>
      <c r="Z959" s="98"/>
      <c r="AA959" s="98"/>
      <c r="AB959" s="98"/>
      <c r="AC959" s="98"/>
      <c r="AD959" s="98"/>
    </row>
    <row r="960" spans="1:30" x14ac:dyDescent="0.25">
      <c r="A960" s="98"/>
      <c r="B960" s="98"/>
      <c r="D960" s="98"/>
      <c r="E960" s="98"/>
      <c r="F960" s="98"/>
      <c r="G960" s="98"/>
      <c r="H960" s="98"/>
      <c r="I960" s="98"/>
      <c r="J960" s="98"/>
      <c r="K960" s="98"/>
      <c r="L960" s="98"/>
      <c r="M960" s="98"/>
      <c r="N960" s="98"/>
      <c r="O960" s="98"/>
      <c r="P960" s="98"/>
      <c r="Q960" s="98"/>
      <c r="R960" s="98"/>
      <c r="S960" s="98"/>
      <c r="T960" s="98"/>
      <c r="U960" s="98"/>
      <c r="V960" s="98"/>
      <c r="W960" s="98"/>
      <c r="X960" s="98"/>
      <c r="Y960" s="98"/>
      <c r="Z960" s="98"/>
      <c r="AA960" s="98"/>
      <c r="AB960" s="98"/>
      <c r="AC960" s="98"/>
      <c r="AD960" s="98"/>
    </row>
    <row r="961" spans="1:30" x14ac:dyDescent="0.25">
      <c r="A961" s="98"/>
      <c r="B961" s="98"/>
      <c r="D961" s="98"/>
      <c r="E961" s="98"/>
      <c r="F961" s="98"/>
      <c r="G961" s="98"/>
      <c r="H961" s="98"/>
      <c r="I961" s="98"/>
      <c r="J961" s="98"/>
      <c r="K961" s="98"/>
      <c r="L961" s="98"/>
      <c r="M961" s="98"/>
      <c r="N961" s="98"/>
      <c r="O961" s="98"/>
      <c r="P961" s="98"/>
      <c r="Q961" s="98"/>
      <c r="R961" s="98"/>
      <c r="S961" s="98"/>
      <c r="T961" s="98"/>
      <c r="U961" s="98"/>
      <c r="V961" s="98"/>
      <c r="W961" s="98"/>
      <c r="X961" s="98"/>
      <c r="Y961" s="98"/>
      <c r="Z961" s="98"/>
      <c r="AA961" s="98"/>
      <c r="AB961" s="98"/>
      <c r="AC961" s="98"/>
      <c r="AD961" s="98"/>
    </row>
    <row r="962" spans="1:30" x14ac:dyDescent="0.25">
      <c r="A962" s="98"/>
      <c r="B962" s="98"/>
      <c r="D962" s="98"/>
      <c r="E962" s="98"/>
      <c r="F962" s="98"/>
      <c r="G962" s="98"/>
      <c r="H962" s="98"/>
      <c r="I962" s="98"/>
      <c r="J962" s="98"/>
      <c r="K962" s="98"/>
      <c r="L962" s="98"/>
      <c r="M962" s="98"/>
      <c r="N962" s="98"/>
      <c r="O962" s="98"/>
      <c r="P962" s="98"/>
      <c r="Q962" s="98"/>
      <c r="R962" s="98"/>
      <c r="S962" s="98"/>
      <c r="T962" s="98"/>
      <c r="U962" s="98"/>
      <c r="V962" s="98"/>
      <c r="W962" s="98"/>
      <c r="X962" s="98"/>
      <c r="Y962" s="98"/>
      <c r="Z962" s="98"/>
      <c r="AA962" s="98"/>
      <c r="AB962" s="98"/>
      <c r="AC962" s="98"/>
      <c r="AD962" s="98"/>
    </row>
    <row r="963" spans="1:30" x14ac:dyDescent="0.25">
      <c r="A963" s="98"/>
      <c r="B963" s="98"/>
      <c r="D963" s="98"/>
      <c r="E963" s="98"/>
      <c r="F963" s="98"/>
      <c r="G963" s="98"/>
      <c r="H963" s="98"/>
      <c r="I963" s="98"/>
      <c r="J963" s="98"/>
      <c r="K963" s="98"/>
      <c r="L963" s="98"/>
      <c r="M963" s="98"/>
      <c r="N963" s="98"/>
      <c r="O963" s="98"/>
      <c r="P963" s="98"/>
      <c r="Q963" s="98"/>
      <c r="R963" s="98"/>
      <c r="S963" s="98"/>
      <c r="T963" s="98"/>
      <c r="U963" s="98"/>
      <c r="V963" s="98"/>
      <c r="W963" s="98"/>
      <c r="X963" s="98"/>
      <c r="Y963" s="98"/>
      <c r="Z963" s="98"/>
      <c r="AA963" s="98"/>
      <c r="AB963" s="98"/>
      <c r="AC963" s="98"/>
      <c r="AD963" s="98"/>
    </row>
    <row r="964" spans="1:30" x14ac:dyDescent="0.25">
      <c r="A964" s="98"/>
      <c r="B964" s="98"/>
      <c r="D964" s="98"/>
      <c r="E964" s="98"/>
      <c r="F964" s="98"/>
      <c r="G964" s="98"/>
      <c r="H964" s="98"/>
      <c r="I964" s="98"/>
      <c r="J964" s="98"/>
      <c r="K964" s="98"/>
      <c r="L964" s="98"/>
      <c r="M964" s="98"/>
      <c r="N964" s="98"/>
      <c r="O964" s="98"/>
      <c r="P964" s="98"/>
      <c r="Q964" s="98"/>
      <c r="R964" s="98"/>
      <c r="S964" s="98"/>
      <c r="T964" s="98"/>
      <c r="U964" s="98"/>
      <c r="V964" s="98"/>
      <c r="W964" s="98"/>
      <c r="X964" s="98"/>
      <c r="Y964" s="98"/>
      <c r="Z964" s="98"/>
      <c r="AA964" s="98"/>
      <c r="AB964" s="98"/>
      <c r="AC964" s="98"/>
      <c r="AD964" s="98"/>
    </row>
    <row r="965" spans="1:30" x14ac:dyDescent="0.25">
      <c r="A965" s="98"/>
      <c r="B965" s="98"/>
      <c r="D965" s="98"/>
      <c r="E965" s="98"/>
      <c r="F965" s="98"/>
      <c r="G965" s="98"/>
      <c r="H965" s="98"/>
      <c r="I965" s="98"/>
      <c r="J965" s="98"/>
      <c r="K965" s="98"/>
      <c r="L965" s="98"/>
      <c r="M965" s="98"/>
      <c r="N965" s="98"/>
      <c r="O965" s="98"/>
      <c r="P965" s="98"/>
      <c r="Q965" s="98"/>
      <c r="R965" s="98"/>
      <c r="S965" s="98"/>
      <c r="T965" s="98"/>
      <c r="U965" s="98"/>
      <c r="V965" s="98"/>
      <c r="W965" s="98"/>
      <c r="X965" s="98"/>
      <c r="Y965" s="98"/>
      <c r="Z965" s="98"/>
      <c r="AA965" s="98"/>
      <c r="AB965" s="98"/>
      <c r="AC965" s="98"/>
      <c r="AD965" s="98"/>
    </row>
    <row r="966" spans="1:30" x14ac:dyDescent="0.25">
      <c r="A966" s="98"/>
      <c r="B966" s="98"/>
      <c r="D966" s="98"/>
      <c r="E966" s="98"/>
      <c r="F966" s="98"/>
      <c r="G966" s="98"/>
      <c r="H966" s="98"/>
      <c r="I966" s="98"/>
      <c r="J966" s="98"/>
      <c r="K966" s="98"/>
      <c r="L966" s="98"/>
      <c r="M966" s="98"/>
      <c r="N966" s="98"/>
      <c r="O966" s="98"/>
      <c r="P966" s="98"/>
      <c r="Q966" s="98"/>
      <c r="R966" s="98"/>
      <c r="S966" s="98"/>
      <c r="T966" s="98"/>
      <c r="U966" s="98"/>
      <c r="V966" s="98"/>
      <c r="W966" s="98"/>
      <c r="X966" s="98"/>
      <c r="Y966" s="98"/>
      <c r="Z966" s="98"/>
      <c r="AA966" s="98"/>
      <c r="AB966" s="98"/>
      <c r="AC966" s="98"/>
      <c r="AD966" s="98"/>
    </row>
    <row r="967" spans="1:30" x14ac:dyDescent="0.25">
      <c r="A967" s="98"/>
      <c r="B967" s="98"/>
      <c r="D967" s="98"/>
      <c r="E967" s="98"/>
      <c r="F967" s="98"/>
      <c r="G967" s="98"/>
      <c r="H967" s="98"/>
      <c r="I967" s="98"/>
      <c r="J967" s="98"/>
      <c r="K967" s="98"/>
      <c r="L967" s="98"/>
      <c r="M967" s="98"/>
      <c r="N967" s="98"/>
      <c r="O967" s="98"/>
      <c r="P967" s="98"/>
      <c r="Q967" s="98"/>
      <c r="R967" s="98"/>
      <c r="S967" s="98"/>
      <c r="T967" s="98"/>
      <c r="U967" s="98"/>
      <c r="V967" s="98"/>
      <c r="W967" s="98"/>
      <c r="X967" s="98"/>
      <c r="Y967" s="98"/>
      <c r="Z967" s="98"/>
      <c r="AA967" s="98"/>
      <c r="AB967" s="98"/>
      <c r="AC967" s="98"/>
      <c r="AD967" s="98"/>
    </row>
    <row r="968" spans="1:30" x14ac:dyDescent="0.25">
      <c r="A968" s="98"/>
      <c r="B968" s="98"/>
      <c r="D968" s="98"/>
      <c r="E968" s="98"/>
      <c r="F968" s="98"/>
      <c r="G968" s="98"/>
      <c r="H968" s="98"/>
      <c r="I968" s="98"/>
      <c r="J968" s="98"/>
      <c r="K968" s="98"/>
      <c r="L968" s="98"/>
      <c r="M968" s="98"/>
      <c r="N968" s="98"/>
      <c r="O968" s="98"/>
      <c r="P968" s="98"/>
      <c r="Q968" s="98"/>
      <c r="R968" s="98"/>
      <c r="S968" s="98"/>
      <c r="T968" s="98"/>
      <c r="U968" s="98"/>
      <c r="V968" s="98"/>
      <c r="W968" s="98"/>
      <c r="X968" s="98"/>
      <c r="Y968" s="98"/>
      <c r="Z968" s="98"/>
      <c r="AA968" s="98"/>
      <c r="AB968" s="98"/>
      <c r="AC968" s="98"/>
      <c r="AD968" s="98"/>
    </row>
    <row r="969" spans="1:30" x14ac:dyDescent="0.25">
      <c r="A969" s="98"/>
      <c r="B969" s="98"/>
      <c r="D969" s="98"/>
      <c r="E969" s="98"/>
      <c r="F969" s="98"/>
      <c r="G969" s="98"/>
      <c r="H969" s="98"/>
      <c r="I969" s="98"/>
      <c r="J969" s="98"/>
      <c r="K969" s="98"/>
      <c r="L969" s="98"/>
      <c r="M969" s="98"/>
      <c r="N969" s="98"/>
      <c r="O969" s="98"/>
      <c r="P969" s="98"/>
      <c r="Q969" s="98"/>
      <c r="R969" s="98"/>
      <c r="S969" s="98"/>
      <c r="T969" s="98"/>
      <c r="U969" s="98"/>
      <c r="V969" s="98"/>
      <c r="W969" s="98"/>
      <c r="X969" s="98"/>
      <c r="Y969" s="98"/>
      <c r="Z969" s="98"/>
      <c r="AA969" s="98"/>
      <c r="AB969" s="98"/>
      <c r="AC969" s="98"/>
      <c r="AD969" s="98"/>
    </row>
    <row r="970" spans="1:30" x14ac:dyDescent="0.25">
      <c r="A970" s="98"/>
      <c r="B970" s="98"/>
      <c r="D970" s="98"/>
      <c r="E970" s="98"/>
      <c r="F970" s="98"/>
      <c r="G970" s="98"/>
      <c r="H970" s="98"/>
      <c r="I970" s="98"/>
      <c r="J970" s="98"/>
      <c r="K970" s="98"/>
      <c r="L970" s="98"/>
      <c r="M970" s="98"/>
      <c r="N970" s="98"/>
      <c r="O970" s="98"/>
      <c r="P970" s="98"/>
      <c r="Q970" s="98"/>
      <c r="R970" s="98"/>
      <c r="S970" s="98"/>
      <c r="T970" s="98"/>
      <c r="U970" s="98"/>
      <c r="V970" s="98"/>
      <c r="W970" s="98"/>
      <c r="X970" s="98"/>
      <c r="Y970" s="98"/>
      <c r="Z970" s="98"/>
      <c r="AA970" s="98"/>
      <c r="AB970" s="98"/>
      <c r="AC970" s="98"/>
      <c r="AD970" s="98"/>
    </row>
    <row r="971" spans="1:30" x14ac:dyDescent="0.25">
      <c r="A971" s="98"/>
      <c r="B971" s="98"/>
      <c r="D971" s="98"/>
      <c r="E971" s="98"/>
      <c r="F971" s="98"/>
      <c r="G971" s="98"/>
      <c r="H971" s="98"/>
      <c r="I971" s="98"/>
      <c r="J971" s="98"/>
      <c r="K971" s="98"/>
      <c r="L971" s="98"/>
      <c r="M971" s="98"/>
      <c r="N971" s="98"/>
      <c r="O971" s="98"/>
      <c r="P971" s="98"/>
      <c r="Q971" s="98"/>
      <c r="R971" s="98"/>
      <c r="S971" s="98"/>
      <c r="T971" s="98"/>
      <c r="U971" s="98"/>
      <c r="V971" s="98"/>
      <c r="W971" s="98"/>
      <c r="X971" s="98"/>
      <c r="Y971" s="98"/>
      <c r="Z971" s="98"/>
      <c r="AA971" s="98"/>
      <c r="AB971" s="98"/>
      <c r="AC971" s="98"/>
      <c r="AD971" s="98"/>
    </row>
    <row r="972" spans="1:30" x14ac:dyDescent="0.25">
      <c r="A972" s="98"/>
      <c r="B972" s="98"/>
      <c r="D972" s="98"/>
      <c r="E972" s="98"/>
      <c r="F972" s="98"/>
      <c r="G972" s="98"/>
      <c r="H972" s="98"/>
      <c r="I972" s="98"/>
      <c r="J972" s="98"/>
      <c r="K972" s="98"/>
      <c r="L972" s="98"/>
      <c r="M972" s="98"/>
      <c r="N972" s="98"/>
      <c r="O972" s="98"/>
      <c r="P972" s="98"/>
      <c r="Q972" s="98"/>
      <c r="R972" s="98"/>
      <c r="S972" s="98"/>
      <c r="T972" s="98"/>
      <c r="U972" s="98"/>
      <c r="V972" s="98"/>
      <c r="W972" s="98"/>
      <c r="X972" s="98"/>
      <c r="Y972" s="98"/>
      <c r="Z972" s="98"/>
      <c r="AA972" s="98"/>
      <c r="AB972" s="98"/>
      <c r="AC972" s="98"/>
      <c r="AD972" s="98"/>
    </row>
    <row r="973" spans="1:30" x14ac:dyDescent="0.25">
      <c r="A973" s="98"/>
      <c r="B973" s="98"/>
      <c r="D973" s="98"/>
      <c r="E973" s="98"/>
      <c r="F973" s="98"/>
      <c r="G973" s="98"/>
      <c r="H973" s="98"/>
      <c r="I973" s="98"/>
      <c r="J973" s="98"/>
      <c r="K973" s="98"/>
      <c r="L973" s="98"/>
      <c r="M973" s="98"/>
      <c r="N973" s="98"/>
      <c r="O973" s="98"/>
      <c r="P973" s="98"/>
      <c r="Q973" s="98"/>
      <c r="R973" s="98"/>
      <c r="S973" s="98"/>
      <c r="T973" s="98"/>
      <c r="U973" s="98"/>
      <c r="V973" s="98"/>
      <c r="W973" s="98"/>
      <c r="X973" s="98"/>
      <c r="Y973" s="98"/>
      <c r="Z973" s="98"/>
      <c r="AA973" s="98"/>
      <c r="AB973" s="98"/>
      <c r="AC973" s="98"/>
      <c r="AD973" s="98"/>
    </row>
    <row r="974" spans="1:30" x14ac:dyDescent="0.25">
      <c r="A974" s="98"/>
      <c r="B974" s="98"/>
      <c r="D974" s="98"/>
      <c r="E974" s="98"/>
      <c r="F974" s="98"/>
      <c r="G974" s="98"/>
      <c r="H974" s="98"/>
      <c r="I974" s="98"/>
      <c r="J974" s="98"/>
      <c r="K974" s="98"/>
      <c r="L974" s="98"/>
      <c r="M974" s="98"/>
      <c r="N974" s="98"/>
      <c r="O974" s="98"/>
      <c r="P974" s="98"/>
      <c r="Q974" s="98"/>
      <c r="R974" s="98"/>
      <c r="S974" s="98"/>
      <c r="T974" s="98"/>
      <c r="U974" s="98"/>
      <c r="V974" s="98"/>
      <c r="W974" s="98"/>
      <c r="X974" s="98"/>
      <c r="Y974" s="98"/>
      <c r="Z974" s="98"/>
      <c r="AA974" s="98"/>
      <c r="AB974" s="98"/>
      <c r="AC974" s="98"/>
      <c r="AD974" s="98"/>
    </row>
    <row r="975" spans="1:30" x14ac:dyDescent="0.25">
      <c r="A975" s="98"/>
      <c r="B975" s="98"/>
      <c r="D975" s="98"/>
      <c r="E975" s="98"/>
      <c r="F975" s="98"/>
      <c r="G975" s="98"/>
      <c r="H975" s="98"/>
      <c r="I975" s="98"/>
      <c r="J975" s="98"/>
      <c r="K975" s="98"/>
      <c r="L975" s="98"/>
      <c r="M975" s="98"/>
      <c r="N975" s="98"/>
      <c r="O975" s="98"/>
      <c r="P975" s="98"/>
      <c r="Q975" s="98"/>
      <c r="R975" s="98"/>
      <c r="S975" s="98"/>
      <c r="T975" s="98"/>
      <c r="U975" s="98"/>
      <c r="V975" s="98"/>
      <c r="W975" s="98"/>
      <c r="X975" s="98"/>
      <c r="Y975" s="98"/>
      <c r="Z975" s="98"/>
      <c r="AA975" s="98"/>
      <c r="AB975" s="98"/>
      <c r="AC975" s="98"/>
      <c r="AD975" s="98"/>
    </row>
    <row r="976" spans="1:30" x14ac:dyDescent="0.25">
      <c r="A976" s="98"/>
      <c r="B976" s="98"/>
      <c r="D976" s="98"/>
      <c r="E976" s="98"/>
      <c r="F976" s="98"/>
      <c r="G976" s="98"/>
      <c r="H976" s="98"/>
      <c r="I976" s="98"/>
      <c r="J976" s="98"/>
      <c r="K976" s="98"/>
      <c r="L976" s="98"/>
      <c r="M976" s="98"/>
      <c r="N976" s="98"/>
      <c r="O976" s="98"/>
      <c r="P976" s="98"/>
      <c r="Q976" s="98"/>
      <c r="R976" s="98"/>
      <c r="S976" s="98"/>
      <c r="T976" s="98"/>
      <c r="U976" s="98"/>
      <c r="V976" s="98"/>
      <c r="W976" s="98"/>
      <c r="X976" s="98"/>
      <c r="Y976" s="98"/>
      <c r="Z976" s="98"/>
      <c r="AA976" s="98"/>
      <c r="AB976" s="98"/>
      <c r="AC976" s="98"/>
      <c r="AD976" s="98"/>
    </row>
    <row r="977" spans="1:30" x14ac:dyDescent="0.25">
      <c r="A977" s="98"/>
      <c r="B977" s="98"/>
      <c r="D977" s="98"/>
      <c r="E977" s="98"/>
      <c r="F977" s="98"/>
      <c r="G977" s="98"/>
      <c r="H977" s="98"/>
      <c r="I977" s="98"/>
      <c r="J977" s="98"/>
      <c r="K977" s="98"/>
      <c r="L977" s="98"/>
      <c r="M977" s="98"/>
      <c r="N977" s="98"/>
      <c r="O977" s="98"/>
      <c r="P977" s="98"/>
      <c r="Q977" s="98"/>
      <c r="R977" s="98"/>
      <c r="S977" s="98"/>
      <c r="T977" s="98"/>
      <c r="U977" s="98"/>
      <c r="V977" s="98"/>
      <c r="W977" s="98"/>
      <c r="X977" s="98"/>
      <c r="Y977" s="98"/>
      <c r="Z977" s="98"/>
      <c r="AA977" s="98"/>
      <c r="AB977" s="98"/>
      <c r="AC977" s="98"/>
      <c r="AD977" s="98"/>
    </row>
    <row r="978" spans="1:30" x14ac:dyDescent="0.25">
      <c r="A978" s="98"/>
      <c r="B978" s="98"/>
      <c r="D978" s="98"/>
      <c r="E978" s="98"/>
      <c r="F978" s="98"/>
      <c r="G978" s="98"/>
      <c r="H978" s="98"/>
      <c r="I978" s="98"/>
      <c r="J978" s="98"/>
      <c r="K978" s="98"/>
      <c r="L978" s="98"/>
      <c r="M978" s="98"/>
      <c r="N978" s="98"/>
      <c r="O978" s="98"/>
      <c r="P978" s="98"/>
      <c r="Q978" s="98"/>
      <c r="R978" s="98"/>
      <c r="S978" s="98"/>
      <c r="T978" s="98"/>
      <c r="U978" s="98"/>
      <c r="V978" s="98"/>
      <c r="W978" s="98"/>
      <c r="X978" s="98"/>
      <c r="Y978" s="98"/>
      <c r="Z978" s="98"/>
      <c r="AA978" s="98"/>
      <c r="AB978" s="98"/>
      <c r="AC978" s="98"/>
      <c r="AD978" s="98"/>
    </row>
    <row r="979" spans="1:30" x14ac:dyDescent="0.25">
      <c r="A979" s="98"/>
      <c r="B979" s="98"/>
      <c r="D979" s="98"/>
      <c r="E979" s="98"/>
      <c r="F979" s="98"/>
      <c r="G979" s="98"/>
      <c r="H979" s="98"/>
      <c r="I979" s="98"/>
      <c r="J979" s="98"/>
      <c r="K979" s="98"/>
      <c r="L979" s="98"/>
      <c r="M979" s="98"/>
      <c r="N979" s="98"/>
      <c r="O979" s="98"/>
      <c r="P979" s="98"/>
      <c r="Q979" s="98"/>
      <c r="R979" s="98"/>
      <c r="S979" s="98"/>
      <c r="T979" s="98"/>
      <c r="U979" s="98"/>
      <c r="V979" s="98"/>
      <c r="W979" s="98"/>
      <c r="X979" s="98"/>
      <c r="Y979" s="98"/>
      <c r="Z979" s="98"/>
      <c r="AA979" s="98"/>
      <c r="AB979" s="98"/>
      <c r="AC979" s="98"/>
      <c r="AD979" s="98"/>
    </row>
    <row r="980" spans="1:30" x14ac:dyDescent="0.25">
      <c r="A980" s="98"/>
      <c r="B980" s="98"/>
      <c r="D980" s="98"/>
      <c r="E980" s="98"/>
      <c r="F980" s="98"/>
      <c r="G980" s="98"/>
      <c r="H980" s="98"/>
      <c r="I980" s="98"/>
      <c r="J980" s="98"/>
      <c r="K980" s="98"/>
      <c r="L980" s="98"/>
      <c r="M980" s="98"/>
      <c r="N980" s="98"/>
      <c r="O980" s="98"/>
      <c r="P980" s="98"/>
      <c r="Q980" s="98"/>
      <c r="R980" s="98"/>
      <c r="S980" s="98"/>
      <c r="T980" s="98"/>
      <c r="U980" s="98"/>
      <c r="V980" s="98"/>
      <c r="W980" s="98"/>
      <c r="X980" s="98"/>
      <c r="Y980" s="98"/>
      <c r="Z980" s="98"/>
      <c r="AA980" s="98"/>
      <c r="AB980" s="98"/>
      <c r="AC980" s="98"/>
      <c r="AD980" s="98"/>
    </row>
    <row r="981" spans="1:30" x14ac:dyDescent="0.25">
      <c r="A981" s="98"/>
      <c r="B981" s="98"/>
      <c r="D981" s="98"/>
      <c r="E981" s="98"/>
      <c r="F981" s="98"/>
      <c r="G981" s="98"/>
      <c r="H981" s="98"/>
      <c r="I981" s="98"/>
      <c r="J981" s="98"/>
      <c r="K981" s="98"/>
      <c r="L981" s="98"/>
      <c r="M981" s="98"/>
      <c r="N981" s="98"/>
      <c r="O981" s="98"/>
      <c r="P981" s="98"/>
      <c r="Q981" s="98"/>
      <c r="R981" s="98"/>
      <c r="S981" s="98"/>
      <c r="T981" s="98"/>
      <c r="U981" s="98"/>
      <c r="V981" s="98"/>
      <c r="W981" s="98"/>
      <c r="X981" s="98"/>
      <c r="Y981" s="98"/>
      <c r="Z981" s="98"/>
      <c r="AA981" s="98"/>
      <c r="AB981" s="98"/>
      <c r="AC981" s="98"/>
      <c r="AD981" s="98"/>
    </row>
    <row r="982" spans="1:30" x14ac:dyDescent="0.25">
      <c r="A982" s="98"/>
      <c r="B982" s="98"/>
      <c r="D982" s="98"/>
      <c r="E982" s="98"/>
      <c r="F982" s="98"/>
      <c r="G982" s="98"/>
      <c r="H982" s="98"/>
      <c r="I982" s="98"/>
      <c r="J982" s="98"/>
      <c r="K982" s="98"/>
      <c r="L982" s="98"/>
      <c r="M982" s="98"/>
      <c r="N982" s="98"/>
      <c r="O982" s="98"/>
      <c r="P982" s="98"/>
      <c r="Q982" s="98"/>
      <c r="R982" s="98"/>
      <c r="S982" s="98"/>
      <c r="T982" s="98"/>
      <c r="U982" s="98"/>
      <c r="V982" s="98"/>
      <c r="W982" s="98"/>
      <c r="X982" s="98"/>
      <c r="Y982" s="98"/>
      <c r="Z982" s="98"/>
      <c r="AA982" s="98"/>
      <c r="AB982" s="98"/>
      <c r="AC982" s="98"/>
      <c r="AD982" s="98"/>
    </row>
    <row r="983" spans="1:30" x14ac:dyDescent="0.25">
      <c r="A983" s="98"/>
      <c r="B983" s="98"/>
      <c r="D983" s="98"/>
      <c r="E983" s="98"/>
      <c r="F983" s="98"/>
      <c r="G983" s="98"/>
      <c r="H983" s="98"/>
      <c r="I983" s="98"/>
      <c r="J983" s="98"/>
      <c r="K983" s="98"/>
      <c r="L983" s="98"/>
      <c r="M983" s="98"/>
      <c r="N983" s="98"/>
      <c r="O983" s="98"/>
      <c r="P983" s="98"/>
      <c r="Q983" s="98"/>
      <c r="R983" s="98"/>
      <c r="S983" s="98"/>
      <c r="T983" s="98"/>
      <c r="U983" s="98"/>
      <c r="V983" s="98"/>
      <c r="W983" s="98"/>
      <c r="X983" s="98"/>
      <c r="Y983" s="98"/>
      <c r="Z983" s="98"/>
      <c r="AA983" s="98"/>
      <c r="AB983" s="98"/>
      <c r="AC983" s="98"/>
      <c r="AD983" s="98"/>
    </row>
    <row r="984" spans="1:30" x14ac:dyDescent="0.25">
      <c r="A984" s="98"/>
      <c r="B984" s="98"/>
      <c r="D984" s="98"/>
      <c r="E984" s="98"/>
      <c r="F984" s="98"/>
      <c r="G984" s="98"/>
      <c r="H984" s="98"/>
      <c r="I984" s="98"/>
      <c r="J984" s="98"/>
      <c r="K984" s="98"/>
      <c r="L984" s="98"/>
      <c r="M984" s="98"/>
      <c r="N984" s="98"/>
      <c r="O984" s="98"/>
      <c r="P984" s="98"/>
      <c r="Q984" s="98"/>
      <c r="R984" s="98"/>
      <c r="S984" s="98"/>
      <c r="T984" s="98"/>
      <c r="U984" s="98"/>
      <c r="V984" s="98"/>
      <c r="W984" s="98"/>
      <c r="X984" s="98"/>
      <c r="Y984" s="98"/>
      <c r="Z984" s="98"/>
      <c r="AA984" s="98"/>
      <c r="AB984" s="98"/>
      <c r="AC984" s="98"/>
      <c r="AD984" s="98"/>
    </row>
    <row r="985" spans="1:30" x14ac:dyDescent="0.25">
      <c r="A985" s="98"/>
      <c r="B985" s="98"/>
      <c r="D985" s="98"/>
      <c r="E985" s="98"/>
      <c r="F985" s="98"/>
      <c r="G985" s="98"/>
      <c r="H985" s="98"/>
      <c r="I985" s="98"/>
      <c r="J985" s="98"/>
      <c r="K985" s="98"/>
      <c r="L985" s="98"/>
      <c r="M985" s="98"/>
      <c r="N985" s="98"/>
      <c r="O985" s="98"/>
      <c r="P985" s="98"/>
      <c r="Q985" s="98"/>
      <c r="R985" s="98"/>
      <c r="S985" s="98"/>
      <c r="T985" s="98"/>
      <c r="U985" s="98"/>
      <c r="V985" s="98"/>
      <c r="W985" s="98"/>
      <c r="X985" s="98"/>
      <c r="Y985" s="98"/>
      <c r="Z985" s="98"/>
      <c r="AA985" s="98"/>
      <c r="AB985" s="98"/>
      <c r="AC985" s="98"/>
      <c r="AD985" s="98"/>
    </row>
    <row r="986" spans="1:30" x14ac:dyDescent="0.25">
      <c r="A986" s="98"/>
      <c r="B986" s="98"/>
      <c r="D986" s="98"/>
      <c r="E986" s="98"/>
      <c r="F986" s="98"/>
      <c r="G986" s="98"/>
      <c r="H986" s="98"/>
      <c r="I986" s="98"/>
      <c r="J986" s="98"/>
      <c r="K986" s="98"/>
      <c r="L986" s="98"/>
      <c r="M986" s="98"/>
      <c r="N986" s="98"/>
      <c r="O986" s="98"/>
      <c r="P986" s="98"/>
      <c r="Q986" s="98"/>
      <c r="R986" s="98"/>
      <c r="S986" s="98"/>
      <c r="T986" s="98"/>
      <c r="U986" s="98"/>
      <c r="V986" s="98"/>
      <c r="W986" s="98"/>
      <c r="X986" s="98"/>
      <c r="Y986" s="98"/>
      <c r="Z986" s="98"/>
      <c r="AA986" s="98"/>
      <c r="AB986" s="98"/>
      <c r="AC986" s="98"/>
      <c r="AD986" s="98"/>
    </row>
    <row r="987" spans="1:30" x14ac:dyDescent="0.25">
      <c r="A987" s="98"/>
      <c r="B987" s="98"/>
      <c r="D987" s="98"/>
      <c r="E987" s="98"/>
      <c r="F987" s="98"/>
      <c r="G987" s="98"/>
      <c r="H987" s="98"/>
      <c r="I987" s="98"/>
      <c r="J987" s="98"/>
      <c r="K987" s="98"/>
      <c r="L987" s="98"/>
      <c r="M987" s="98"/>
      <c r="N987" s="98"/>
      <c r="O987" s="98"/>
      <c r="P987" s="98"/>
      <c r="Q987" s="98"/>
      <c r="R987" s="98"/>
      <c r="S987" s="98"/>
      <c r="T987" s="98"/>
      <c r="U987" s="98"/>
      <c r="V987" s="98"/>
      <c r="W987" s="98"/>
      <c r="X987" s="98"/>
      <c r="Y987" s="98"/>
      <c r="Z987" s="98"/>
      <c r="AA987" s="98"/>
      <c r="AB987" s="98"/>
      <c r="AC987" s="98"/>
      <c r="AD987" s="98"/>
    </row>
    <row r="988" spans="1:30" x14ac:dyDescent="0.25">
      <c r="A988" s="98"/>
      <c r="B988" s="98"/>
      <c r="D988" s="98"/>
      <c r="E988" s="98"/>
      <c r="F988" s="98"/>
      <c r="G988" s="98"/>
      <c r="H988" s="98"/>
      <c r="I988" s="98"/>
      <c r="J988" s="98"/>
      <c r="K988" s="98"/>
      <c r="L988" s="98"/>
      <c r="M988" s="98"/>
      <c r="N988" s="98"/>
      <c r="O988" s="98"/>
      <c r="P988" s="98"/>
      <c r="Q988" s="98"/>
      <c r="R988" s="98"/>
      <c r="S988" s="98"/>
      <c r="T988" s="98"/>
      <c r="U988" s="98"/>
      <c r="V988" s="98"/>
      <c r="W988" s="98"/>
      <c r="X988" s="98"/>
      <c r="Y988" s="98"/>
      <c r="Z988" s="98"/>
      <c r="AA988" s="98"/>
      <c r="AB988" s="98"/>
      <c r="AC988" s="98"/>
      <c r="AD988" s="98"/>
    </row>
    <row r="989" spans="1:30" x14ac:dyDescent="0.25">
      <c r="A989" s="98"/>
      <c r="B989" s="98"/>
      <c r="D989" s="98"/>
      <c r="E989" s="98"/>
      <c r="F989" s="98"/>
      <c r="G989" s="98"/>
      <c r="H989" s="98"/>
      <c r="I989" s="98"/>
      <c r="J989" s="98"/>
      <c r="K989" s="98"/>
      <c r="L989" s="98"/>
      <c r="M989" s="98"/>
      <c r="N989" s="98"/>
      <c r="O989" s="98"/>
      <c r="P989" s="98"/>
      <c r="Q989" s="98"/>
      <c r="R989" s="98"/>
      <c r="S989" s="98"/>
      <c r="T989" s="98"/>
      <c r="U989" s="98"/>
      <c r="V989" s="98"/>
      <c r="W989" s="98"/>
      <c r="X989" s="98"/>
      <c r="Y989" s="98"/>
      <c r="Z989" s="98"/>
      <c r="AA989" s="98"/>
      <c r="AB989" s="98"/>
      <c r="AC989" s="98"/>
      <c r="AD989" s="98"/>
    </row>
    <row r="990" spans="1:30" x14ac:dyDescent="0.25">
      <c r="A990" s="98"/>
      <c r="B990" s="98"/>
      <c r="D990" s="98"/>
      <c r="E990" s="98"/>
      <c r="F990" s="98"/>
      <c r="G990" s="98"/>
      <c r="H990" s="98"/>
      <c r="I990" s="98"/>
      <c r="J990" s="98"/>
      <c r="K990" s="98"/>
      <c r="L990" s="98"/>
      <c r="M990" s="98"/>
      <c r="N990" s="98"/>
      <c r="O990" s="98"/>
      <c r="P990" s="98"/>
      <c r="Q990" s="98"/>
      <c r="R990" s="98"/>
      <c r="S990" s="98"/>
      <c r="T990" s="98"/>
      <c r="U990" s="98"/>
      <c r="V990" s="98"/>
      <c r="W990" s="98"/>
      <c r="X990" s="98"/>
      <c r="Y990" s="98"/>
      <c r="Z990" s="98"/>
      <c r="AA990" s="98"/>
      <c r="AB990" s="98"/>
      <c r="AC990" s="98"/>
      <c r="AD990" s="98"/>
    </row>
    <row r="991" spans="1:30" x14ac:dyDescent="0.25">
      <c r="A991" s="98"/>
      <c r="B991" s="98"/>
      <c r="D991" s="98"/>
      <c r="E991" s="98"/>
      <c r="F991" s="98"/>
      <c r="G991" s="98"/>
      <c r="H991" s="98"/>
      <c r="I991" s="98"/>
      <c r="J991" s="98"/>
      <c r="K991" s="98"/>
      <c r="L991" s="98"/>
      <c r="M991" s="98"/>
      <c r="N991" s="98"/>
      <c r="O991" s="98"/>
      <c r="P991" s="98"/>
      <c r="Q991" s="98"/>
      <c r="R991" s="98"/>
      <c r="S991" s="98"/>
      <c r="T991" s="98"/>
      <c r="U991" s="98"/>
      <c r="V991" s="98"/>
      <c r="W991" s="98"/>
      <c r="X991" s="98"/>
      <c r="Y991" s="98"/>
      <c r="Z991" s="98"/>
      <c r="AA991" s="98"/>
      <c r="AB991" s="98"/>
      <c r="AC991" s="98"/>
      <c r="AD991" s="98"/>
    </row>
    <row r="992" spans="1:30" x14ac:dyDescent="0.25">
      <c r="A992" s="98"/>
      <c r="B992" s="98"/>
      <c r="D992" s="98"/>
      <c r="E992" s="98"/>
      <c r="F992" s="98"/>
      <c r="G992" s="98"/>
      <c r="H992" s="98"/>
      <c r="I992" s="98"/>
      <c r="J992" s="98"/>
      <c r="K992" s="98"/>
      <c r="L992" s="98"/>
      <c r="M992" s="98"/>
      <c r="N992" s="98"/>
      <c r="O992" s="98"/>
      <c r="P992" s="98"/>
      <c r="Q992" s="98"/>
      <c r="R992" s="98"/>
      <c r="S992" s="98"/>
      <c r="T992" s="98"/>
      <c r="U992" s="98"/>
      <c r="V992" s="98"/>
      <c r="W992" s="98"/>
      <c r="X992" s="98"/>
      <c r="Y992" s="98"/>
      <c r="Z992" s="98"/>
      <c r="AA992" s="98"/>
      <c r="AB992" s="98"/>
      <c r="AC992" s="98"/>
      <c r="AD992" s="98"/>
    </row>
    <row r="993" spans="1:30" x14ac:dyDescent="0.25">
      <c r="A993" s="98"/>
      <c r="B993" s="98"/>
      <c r="D993" s="98"/>
      <c r="E993" s="98"/>
      <c r="F993" s="98"/>
      <c r="G993" s="98"/>
      <c r="H993" s="98"/>
      <c r="I993" s="98"/>
      <c r="J993" s="98"/>
      <c r="K993" s="98"/>
      <c r="L993" s="98"/>
      <c r="M993" s="98"/>
      <c r="N993" s="98"/>
      <c r="O993" s="98"/>
      <c r="P993" s="98"/>
      <c r="Q993" s="98"/>
      <c r="R993" s="98"/>
      <c r="S993" s="98"/>
      <c r="T993" s="98"/>
      <c r="U993" s="98"/>
      <c r="V993" s="98"/>
      <c r="W993" s="98"/>
      <c r="X993" s="98"/>
      <c r="Y993" s="98"/>
      <c r="Z993" s="98"/>
      <c r="AA993" s="98"/>
      <c r="AB993" s="98"/>
      <c r="AC993" s="98"/>
      <c r="AD993" s="98"/>
    </row>
    <row r="994" spans="1:30" x14ac:dyDescent="0.25">
      <c r="A994" s="98"/>
      <c r="B994" s="98"/>
      <c r="D994" s="98"/>
      <c r="E994" s="98"/>
      <c r="F994" s="98"/>
      <c r="G994" s="98"/>
      <c r="H994" s="98"/>
      <c r="I994" s="98"/>
      <c r="J994" s="98"/>
      <c r="K994" s="98"/>
      <c r="L994" s="98"/>
      <c r="M994" s="98"/>
      <c r="N994" s="98"/>
      <c r="O994" s="98"/>
      <c r="P994" s="98"/>
      <c r="Q994" s="98"/>
      <c r="R994" s="98"/>
      <c r="S994" s="98"/>
      <c r="T994" s="98"/>
      <c r="U994" s="98"/>
      <c r="V994" s="98"/>
      <c r="W994" s="98"/>
      <c r="X994" s="98"/>
      <c r="Y994" s="98"/>
      <c r="Z994" s="98"/>
      <c r="AA994" s="98"/>
      <c r="AB994" s="98"/>
      <c r="AC994" s="98"/>
      <c r="AD994" s="98"/>
    </row>
    <row r="995" spans="1:30" x14ac:dyDescent="0.25">
      <c r="A995" s="98"/>
      <c r="B995" s="98"/>
      <c r="D995" s="98"/>
      <c r="E995" s="98"/>
      <c r="F995" s="98"/>
      <c r="G995" s="98"/>
      <c r="H995" s="98"/>
      <c r="I995" s="98"/>
      <c r="J995" s="98"/>
      <c r="K995" s="98"/>
      <c r="L995" s="98"/>
      <c r="M995" s="98"/>
      <c r="N995" s="98"/>
      <c r="O995" s="98"/>
      <c r="P995" s="98"/>
      <c r="Q995" s="98"/>
      <c r="R995" s="98"/>
      <c r="S995" s="98"/>
      <c r="T995" s="98"/>
      <c r="U995" s="98"/>
      <c r="V995" s="98"/>
      <c r="W995" s="98"/>
      <c r="X995" s="98"/>
      <c r="Y995" s="98"/>
      <c r="Z995" s="98"/>
      <c r="AA995" s="98"/>
      <c r="AB995" s="98"/>
      <c r="AC995" s="98"/>
      <c r="AD995" s="98"/>
    </row>
    <row r="996" spans="1:30" x14ac:dyDescent="0.25">
      <c r="A996" s="98"/>
      <c r="B996" s="98"/>
      <c r="D996" s="98"/>
      <c r="E996" s="98"/>
      <c r="F996" s="98"/>
      <c r="G996" s="98"/>
      <c r="H996" s="98"/>
      <c r="I996" s="98"/>
      <c r="J996" s="98"/>
      <c r="K996" s="98"/>
      <c r="L996" s="98"/>
      <c r="M996" s="98"/>
      <c r="N996" s="98"/>
      <c r="O996" s="98"/>
      <c r="P996" s="98"/>
      <c r="Q996" s="98"/>
      <c r="R996" s="98"/>
      <c r="S996" s="98"/>
      <c r="T996" s="98"/>
      <c r="U996" s="98"/>
      <c r="V996" s="98"/>
      <c r="W996" s="98"/>
      <c r="X996" s="98"/>
      <c r="Y996" s="98"/>
      <c r="Z996" s="98"/>
      <c r="AA996" s="98"/>
      <c r="AB996" s="98"/>
      <c r="AC996" s="98"/>
      <c r="AD996" s="98"/>
    </row>
    <row r="997" spans="1:30" x14ac:dyDescent="0.25">
      <c r="A997" s="98"/>
      <c r="B997" s="98"/>
      <c r="D997" s="98"/>
      <c r="E997" s="98"/>
      <c r="F997" s="98"/>
      <c r="G997" s="98"/>
      <c r="H997" s="98"/>
      <c r="I997" s="98"/>
      <c r="J997" s="98"/>
      <c r="K997" s="98"/>
      <c r="L997" s="98"/>
      <c r="M997" s="98"/>
      <c r="N997" s="98"/>
      <c r="O997" s="98"/>
      <c r="P997" s="98"/>
      <c r="Q997" s="98"/>
      <c r="R997" s="98"/>
      <c r="S997" s="98"/>
      <c r="T997" s="98"/>
      <c r="U997" s="98"/>
      <c r="V997" s="98"/>
      <c r="W997" s="98"/>
      <c r="X997" s="98"/>
      <c r="Y997" s="98"/>
      <c r="Z997" s="98"/>
      <c r="AA997" s="98"/>
      <c r="AB997" s="98"/>
      <c r="AC997" s="98"/>
      <c r="AD997" s="98"/>
    </row>
    <row r="998" spans="1:30" x14ac:dyDescent="0.25">
      <c r="A998" s="98"/>
      <c r="B998" s="98"/>
      <c r="D998" s="98"/>
      <c r="E998" s="98"/>
      <c r="F998" s="98"/>
      <c r="G998" s="98"/>
      <c r="H998" s="98"/>
      <c r="I998" s="98"/>
      <c r="J998" s="98"/>
      <c r="K998" s="98"/>
      <c r="L998" s="98"/>
      <c r="M998" s="98"/>
      <c r="N998" s="98"/>
      <c r="O998" s="98"/>
      <c r="P998" s="98"/>
      <c r="Q998" s="98"/>
      <c r="R998" s="98"/>
      <c r="S998" s="98"/>
      <c r="T998" s="98"/>
      <c r="U998" s="98"/>
      <c r="V998" s="98"/>
      <c r="W998" s="98"/>
      <c r="X998" s="98"/>
      <c r="Y998" s="98"/>
      <c r="Z998" s="98"/>
      <c r="AA998" s="98"/>
      <c r="AB998" s="98"/>
      <c r="AC998" s="98"/>
      <c r="AD998" s="98"/>
    </row>
    <row r="999" spans="1:30" x14ac:dyDescent="0.25">
      <c r="A999" s="98"/>
      <c r="B999" s="98"/>
      <c r="D999" s="98"/>
      <c r="E999" s="98"/>
      <c r="F999" s="98"/>
      <c r="G999" s="98"/>
      <c r="H999" s="98"/>
      <c r="I999" s="98"/>
      <c r="J999" s="98"/>
      <c r="K999" s="98"/>
      <c r="L999" s="98"/>
      <c r="M999" s="98"/>
      <c r="N999" s="98"/>
      <c r="O999" s="98"/>
      <c r="P999" s="98"/>
      <c r="Q999" s="98"/>
      <c r="R999" s="98"/>
      <c r="S999" s="98"/>
      <c r="T999" s="98"/>
      <c r="U999" s="98"/>
      <c r="V999" s="98"/>
      <c r="W999" s="98"/>
      <c r="X999" s="98"/>
      <c r="Y999" s="98"/>
      <c r="Z999" s="98"/>
      <c r="AA999" s="98"/>
      <c r="AB999" s="98"/>
      <c r="AC999" s="98"/>
      <c r="AD999" s="98"/>
    </row>
    <row r="1000" spans="1:30" x14ac:dyDescent="0.25">
      <c r="A1000" s="98"/>
      <c r="B1000" s="98"/>
      <c r="D1000" s="98"/>
      <c r="E1000" s="98"/>
      <c r="F1000" s="98"/>
      <c r="G1000" s="98"/>
      <c r="H1000" s="98"/>
      <c r="I1000" s="98"/>
      <c r="J1000" s="98"/>
      <c r="K1000" s="98"/>
      <c r="L1000" s="98"/>
      <c r="M1000" s="98"/>
      <c r="N1000" s="98"/>
      <c r="O1000" s="98"/>
      <c r="P1000" s="98"/>
      <c r="Q1000" s="98"/>
      <c r="R1000" s="98"/>
      <c r="S1000" s="98"/>
      <c r="T1000" s="98"/>
      <c r="U1000" s="98"/>
      <c r="V1000" s="98"/>
      <c r="W1000" s="98"/>
      <c r="X1000" s="98"/>
      <c r="Y1000" s="98"/>
      <c r="Z1000" s="98"/>
      <c r="AA1000" s="98"/>
      <c r="AB1000" s="98"/>
      <c r="AC1000" s="98"/>
      <c r="AD1000" s="98"/>
    </row>
    <row r="1001" spans="1:30" x14ac:dyDescent="0.25">
      <c r="A1001" s="98"/>
      <c r="B1001" s="98"/>
      <c r="D1001" s="98"/>
      <c r="E1001" s="98"/>
      <c r="F1001" s="98"/>
      <c r="G1001" s="98"/>
      <c r="H1001" s="98"/>
      <c r="I1001" s="98"/>
      <c r="J1001" s="98"/>
      <c r="K1001" s="98"/>
      <c r="L1001" s="98"/>
      <c r="M1001" s="98"/>
      <c r="N1001" s="98"/>
      <c r="O1001" s="98"/>
      <c r="P1001" s="98"/>
      <c r="Q1001" s="98"/>
      <c r="R1001" s="98"/>
      <c r="S1001" s="98"/>
      <c r="T1001" s="98"/>
      <c r="U1001" s="98"/>
      <c r="V1001" s="98"/>
      <c r="W1001" s="98"/>
      <c r="X1001" s="98"/>
      <c r="Y1001" s="98"/>
      <c r="Z1001" s="98"/>
      <c r="AA1001" s="98"/>
      <c r="AB1001" s="98"/>
      <c r="AC1001" s="98"/>
      <c r="AD1001" s="98"/>
    </row>
    <row r="1002" spans="1:30" x14ac:dyDescent="0.25">
      <c r="A1002" s="98"/>
      <c r="B1002" s="98"/>
      <c r="D1002" s="98"/>
      <c r="E1002" s="98"/>
      <c r="F1002" s="98"/>
      <c r="G1002" s="98"/>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row>
    <row r="1003" spans="1:30" x14ac:dyDescent="0.25">
      <c r="A1003" s="98"/>
      <c r="B1003" s="98"/>
      <c r="D1003" s="98"/>
      <c r="E1003" s="98"/>
      <c r="F1003" s="98"/>
      <c r="G1003" s="98"/>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row>
    <row r="1004" spans="1:30" x14ac:dyDescent="0.25">
      <c r="A1004" s="98"/>
      <c r="B1004" s="98"/>
      <c r="D1004" s="98"/>
      <c r="E1004" s="98"/>
      <c r="F1004" s="98"/>
      <c r="G1004" s="98"/>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row>
    <row r="1005" spans="1:30" x14ac:dyDescent="0.25">
      <c r="A1005" s="98"/>
      <c r="B1005" s="98"/>
      <c r="D1005" s="98"/>
      <c r="E1005" s="98"/>
      <c r="F1005" s="98"/>
      <c r="G1005" s="98"/>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row>
    <row r="1006" spans="1:30" x14ac:dyDescent="0.25">
      <c r="A1006" s="98"/>
      <c r="B1006" s="98"/>
      <c r="D1006" s="98"/>
      <c r="E1006" s="98"/>
      <c r="F1006" s="98"/>
      <c r="G1006" s="98"/>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row>
    <row r="1007" spans="1:30" x14ac:dyDescent="0.25">
      <c r="A1007" s="98"/>
      <c r="B1007" s="98"/>
      <c r="D1007" s="98"/>
      <c r="E1007" s="98"/>
      <c r="F1007" s="98"/>
      <c r="G1007" s="98"/>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row>
    <row r="1008" spans="1:30" x14ac:dyDescent="0.25">
      <c r="A1008" s="98"/>
      <c r="B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row>
    <row r="1009" spans="1:30" x14ac:dyDescent="0.25">
      <c r="A1009" s="98"/>
      <c r="B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row>
    <row r="1010" spans="1:30" x14ac:dyDescent="0.25">
      <c r="A1010" s="98"/>
      <c r="B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row>
    <row r="1011" spans="1:30" x14ac:dyDescent="0.25">
      <c r="A1011" s="98"/>
      <c r="B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row>
    <row r="1012" spans="1:30" x14ac:dyDescent="0.25">
      <c r="A1012" s="98"/>
      <c r="B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row>
    <row r="1013" spans="1:30" x14ac:dyDescent="0.25">
      <c r="A1013" s="98"/>
      <c r="B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row>
    <row r="1014" spans="1:30" x14ac:dyDescent="0.25">
      <c r="A1014" s="98"/>
      <c r="B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row>
    <row r="1015" spans="1:30" x14ac:dyDescent="0.25">
      <c r="A1015" s="98"/>
      <c r="B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row>
    <row r="1016" spans="1:30" x14ac:dyDescent="0.25">
      <c r="A1016" s="98"/>
      <c r="B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row>
    <row r="1017" spans="1:30" x14ac:dyDescent="0.25">
      <c r="A1017" s="98"/>
      <c r="B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row>
    <row r="1018" spans="1:30" x14ac:dyDescent="0.25">
      <c r="A1018" s="98"/>
      <c r="B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row>
    <row r="1019" spans="1:30" x14ac:dyDescent="0.25">
      <c r="A1019" s="98"/>
      <c r="B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row>
    <row r="1020" spans="1:30" x14ac:dyDescent="0.25">
      <c r="A1020" s="98"/>
      <c r="B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row>
    <row r="1021" spans="1:30" x14ac:dyDescent="0.25">
      <c r="A1021" s="98"/>
      <c r="B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row>
    <row r="1022" spans="1:30" x14ac:dyDescent="0.25">
      <c r="A1022" s="98"/>
      <c r="B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row>
    <row r="1023" spans="1:30" x14ac:dyDescent="0.25">
      <c r="A1023" s="98"/>
      <c r="B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row>
    <row r="1024" spans="1:30" x14ac:dyDescent="0.25">
      <c r="A1024" s="98"/>
      <c r="B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row>
    <row r="1025" spans="1:30" x14ac:dyDescent="0.25">
      <c r="A1025" s="98"/>
      <c r="B1025" s="98"/>
      <c r="D1025" s="98"/>
      <c r="E1025" s="98"/>
      <c r="F1025" s="98"/>
      <c r="G1025" s="98"/>
      <c r="H1025" s="98"/>
      <c r="I1025" s="98"/>
      <c r="J1025" s="98"/>
      <c r="K1025" s="98"/>
      <c r="L1025" s="98"/>
      <c r="M1025" s="98"/>
      <c r="N1025" s="98"/>
      <c r="O1025" s="98"/>
      <c r="P1025" s="98"/>
      <c r="Q1025" s="98"/>
      <c r="R1025" s="98"/>
      <c r="S1025" s="98"/>
      <c r="T1025" s="98"/>
      <c r="U1025" s="98"/>
      <c r="V1025" s="98"/>
      <c r="W1025" s="98"/>
      <c r="X1025" s="98"/>
      <c r="Y1025" s="98"/>
      <c r="Z1025" s="98"/>
      <c r="AA1025" s="98"/>
      <c r="AB1025" s="98"/>
      <c r="AC1025" s="98"/>
      <c r="AD1025" s="98"/>
    </row>
    <row r="1026" spans="1:30" x14ac:dyDescent="0.25">
      <c r="A1026" s="98"/>
      <c r="B1026" s="98"/>
      <c r="D1026" s="98"/>
      <c r="E1026" s="98"/>
      <c r="F1026" s="98"/>
      <c r="G1026" s="98"/>
      <c r="H1026" s="98"/>
      <c r="I1026" s="98"/>
      <c r="J1026" s="98"/>
      <c r="K1026" s="98"/>
      <c r="L1026" s="98"/>
      <c r="M1026" s="98"/>
      <c r="N1026" s="98"/>
      <c r="O1026" s="98"/>
      <c r="P1026" s="98"/>
      <c r="Q1026" s="98"/>
      <c r="R1026" s="98"/>
      <c r="S1026" s="98"/>
      <c r="T1026" s="98"/>
      <c r="U1026" s="98"/>
      <c r="V1026" s="98"/>
      <c r="W1026" s="98"/>
      <c r="X1026" s="98"/>
      <c r="Y1026" s="98"/>
      <c r="Z1026" s="98"/>
      <c r="AA1026" s="98"/>
      <c r="AB1026" s="98"/>
      <c r="AC1026" s="98"/>
      <c r="AD1026" s="98"/>
    </row>
    <row r="1027" spans="1:30" x14ac:dyDescent="0.25">
      <c r="A1027" s="98"/>
      <c r="B1027" s="98"/>
      <c r="D1027" s="98"/>
      <c r="E1027" s="98"/>
      <c r="F1027" s="98"/>
      <c r="G1027" s="98"/>
      <c r="H1027" s="98"/>
      <c r="I1027" s="98"/>
      <c r="J1027" s="98"/>
      <c r="K1027" s="98"/>
      <c r="L1027" s="98"/>
      <c r="M1027" s="98"/>
      <c r="N1027" s="98"/>
      <c r="O1027" s="98"/>
      <c r="P1027" s="98"/>
      <c r="Q1027" s="98"/>
      <c r="R1027" s="98"/>
      <c r="S1027" s="98"/>
      <c r="T1027" s="98"/>
      <c r="U1027" s="98"/>
      <c r="V1027" s="98"/>
      <c r="W1027" s="98"/>
      <c r="X1027" s="98"/>
      <c r="Y1027" s="98"/>
      <c r="Z1027" s="98"/>
      <c r="AA1027" s="98"/>
      <c r="AB1027" s="98"/>
      <c r="AC1027" s="98"/>
      <c r="AD1027" s="98"/>
    </row>
    <row r="1028" spans="1:30" x14ac:dyDescent="0.25">
      <c r="A1028" s="98"/>
      <c r="B1028" s="98"/>
      <c r="D1028" s="98"/>
      <c r="E1028" s="98"/>
      <c r="F1028" s="98"/>
      <c r="G1028" s="98"/>
      <c r="H1028" s="98"/>
      <c r="I1028" s="98"/>
      <c r="J1028" s="98"/>
      <c r="K1028" s="98"/>
      <c r="L1028" s="98"/>
      <c r="M1028" s="98"/>
      <c r="N1028" s="98"/>
      <c r="O1028" s="98"/>
      <c r="P1028" s="98"/>
      <c r="Q1028" s="98"/>
      <c r="R1028" s="98"/>
      <c r="S1028" s="98"/>
      <c r="T1028" s="98"/>
      <c r="U1028" s="98"/>
      <c r="V1028" s="98"/>
      <c r="W1028" s="98"/>
      <c r="X1028" s="98"/>
      <c r="Y1028" s="98"/>
      <c r="Z1028" s="98"/>
      <c r="AA1028" s="98"/>
      <c r="AB1028" s="98"/>
      <c r="AC1028" s="98"/>
      <c r="AD1028" s="98"/>
    </row>
    <row r="1029" spans="1:30" x14ac:dyDescent="0.25">
      <c r="A1029" s="98"/>
      <c r="B1029" s="98"/>
      <c r="D1029" s="98"/>
      <c r="E1029" s="98"/>
      <c r="F1029" s="98"/>
      <c r="G1029" s="98"/>
      <c r="H1029" s="98"/>
      <c r="I1029" s="98"/>
      <c r="J1029" s="98"/>
      <c r="K1029" s="98"/>
      <c r="L1029" s="98"/>
      <c r="M1029" s="98"/>
      <c r="N1029" s="98"/>
      <c r="O1029" s="98"/>
      <c r="P1029" s="98"/>
      <c r="Q1029" s="98"/>
      <c r="R1029" s="98"/>
      <c r="S1029" s="98"/>
      <c r="T1029" s="98"/>
      <c r="U1029" s="98"/>
      <c r="V1029" s="98"/>
      <c r="W1029" s="98"/>
      <c r="X1029" s="98"/>
      <c r="Y1029" s="98"/>
      <c r="Z1029" s="98"/>
      <c r="AA1029" s="98"/>
      <c r="AB1029" s="98"/>
      <c r="AC1029" s="98"/>
      <c r="AD1029" s="98"/>
    </row>
    <row r="1030" spans="1:30" x14ac:dyDescent="0.25">
      <c r="A1030" s="98"/>
      <c r="B1030" s="98"/>
      <c r="D1030" s="98"/>
      <c r="E1030" s="98"/>
      <c r="F1030" s="98"/>
      <c r="G1030" s="98"/>
      <c r="H1030" s="98"/>
      <c r="I1030" s="98"/>
      <c r="J1030" s="98"/>
      <c r="K1030" s="98"/>
      <c r="L1030" s="98"/>
      <c r="M1030" s="98"/>
      <c r="N1030" s="98"/>
      <c r="O1030" s="98"/>
      <c r="P1030" s="98"/>
      <c r="Q1030" s="98"/>
      <c r="R1030" s="98"/>
      <c r="S1030" s="98"/>
      <c r="T1030" s="98"/>
      <c r="U1030" s="98"/>
      <c r="V1030" s="98"/>
      <c r="W1030" s="98"/>
      <c r="X1030" s="98"/>
      <c r="Y1030" s="98"/>
      <c r="Z1030" s="98"/>
      <c r="AA1030" s="98"/>
      <c r="AB1030" s="98"/>
      <c r="AC1030" s="98"/>
      <c r="AD1030" s="98"/>
    </row>
    <row r="1031" spans="1:30" x14ac:dyDescent="0.25">
      <c r="A1031" s="98"/>
      <c r="B1031" s="98"/>
      <c r="D1031" s="98"/>
      <c r="E1031" s="98"/>
      <c r="F1031" s="98"/>
      <c r="G1031" s="98"/>
      <c r="H1031" s="98"/>
      <c r="I1031" s="98"/>
      <c r="J1031" s="98"/>
      <c r="K1031" s="98"/>
      <c r="L1031" s="98"/>
      <c r="M1031" s="98"/>
      <c r="N1031" s="98"/>
      <c r="O1031" s="98"/>
      <c r="P1031" s="98"/>
      <c r="Q1031" s="98"/>
      <c r="R1031" s="98"/>
      <c r="S1031" s="98"/>
      <c r="T1031" s="98"/>
      <c r="U1031" s="98"/>
      <c r="V1031" s="98"/>
      <c r="W1031" s="98"/>
      <c r="X1031" s="98"/>
      <c r="Y1031" s="98"/>
      <c r="Z1031" s="98"/>
      <c r="AA1031" s="98"/>
      <c r="AB1031" s="98"/>
      <c r="AC1031" s="98"/>
      <c r="AD1031" s="98"/>
    </row>
    <row r="1032" spans="1:30" x14ac:dyDescent="0.25">
      <c r="A1032" s="98"/>
      <c r="B1032" s="98"/>
      <c r="D1032" s="98"/>
      <c r="E1032" s="98"/>
      <c r="F1032" s="98"/>
      <c r="G1032" s="98"/>
      <c r="H1032" s="98"/>
      <c r="I1032" s="98"/>
      <c r="J1032" s="98"/>
      <c r="K1032" s="98"/>
      <c r="L1032" s="98"/>
      <c r="M1032" s="98"/>
      <c r="N1032" s="98"/>
      <c r="O1032" s="98"/>
      <c r="P1032" s="98"/>
      <c r="Q1032" s="98"/>
      <c r="R1032" s="98"/>
      <c r="S1032" s="98"/>
      <c r="T1032" s="98"/>
      <c r="U1032" s="98"/>
      <c r="V1032" s="98"/>
      <c r="W1032" s="98"/>
      <c r="X1032" s="98"/>
      <c r="Y1032" s="98"/>
      <c r="Z1032" s="98"/>
      <c r="AA1032" s="98"/>
      <c r="AB1032" s="98"/>
      <c r="AC1032" s="98"/>
      <c r="AD1032" s="98"/>
    </row>
    <row r="1033" spans="1:30" x14ac:dyDescent="0.25">
      <c r="A1033" s="98"/>
      <c r="B1033" s="98"/>
      <c r="D1033" s="98"/>
      <c r="E1033" s="98"/>
      <c r="F1033" s="98"/>
      <c r="G1033" s="98"/>
      <c r="H1033" s="98"/>
      <c r="I1033" s="98"/>
      <c r="J1033" s="98"/>
      <c r="K1033" s="98"/>
      <c r="L1033" s="98"/>
      <c r="M1033" s="98"/>
      <c r="N1033" s="98"/>
      <c r="O1033" s="98"/>
      <c r="P1033" s="98"/>
      <c r="Q1033" s="98"/>
      <c r="R1033" s="98"/>
      <c r="S1033" s="98"/>
      <c r="T1033" s="98"/>
      <c r="U1033" s="98"/>
      <c r="V1033" s="98"/>
      <c r="W1033" s="98"/>
      <c r="X1033" s="98"/>
      <c r="Y1033" s="98"/>
      <c r="Z1033" s="98"/>
      <c r="AA1033" s="98"/>
      <c r="AB1033" s="98"/>
      <c r="AC1033" s="98"/>
      <c r="AD1033" s="98"/>
    </row>
    <row r="1034" spans="1:30" x14ac:dyDescent="0.25">
      <c r="A1034" s="98"/>
      <c r="B1034" s="98"/>
      <c r="D1034" s="98"/>
      <c r="E1034" s="98"/>
      <c r="F1034" s="98"/>
      <c r="G1034" s="98"/>
      <c r="H1034" s="98"/>
      <c r="I1034" s="98"/>
      <c r="J1034" s="98"/>
      <c r="K1034" s="98"/>
      <c r="L1034" s="98"/>
      <c r="M1034" s="98"/>
      <c r="N1034" s="98"/>
      <c r="O1034" s="98"/>
      <c r="P1034" s="98"/>
      <c r="Q1034" s="98"/>
      <c r="R1034" s="98"/>
      <c r="S1034" s="98"/>
      <c r="T1034" s="98"/>
      <c r="U1034" s="98"/>
      <c r="V1034" s="98"/>
      <c r="W1034" s="98"/>
      <c r="X1034" s="98"/>
      <c r="Y1034" s="98"/>
      <c r="Z1034" s="98"/>
      <c r="AA1034" s="98"/>
      <c r="AB1034" s="98"/>
      <c r="AC1034" s="98"/>
      <c r="AD1034" s="98"/>
    </row>
    <row r="1035" spans="1:30" x14ac:dyDescent="0.25">
      <c r="A1035" s="98"/>
      <c r="B1035" s="98"/>
      <c r="D1035" s="98"/>
      <c r="E1035" s="98"/>
      <c r="F1035" s="98"/>
      <c r="G1035" s="98"/>
      <c r="H1035" s="98"/>
      <c r="I1035" s="98"/>
      <c r="J1035" s="98"/>
      <c r="K1035" s="98"/>
      <c r="L1035" s="98"/>
      <c r="M1035" s="98"/>
      <c r="N1035" s="98"/>
      <c r="O1035" s="98"/>
      <c r="P1035" s="98"/>
      <c r="Q1035" s="98"/>
      <c r="R1035" s="98"/>
      <c r="S1035" s="98"/>
      <c r="T1035" s="98"/>
      <c r="U1035" s="98"/>
      <c r="V1035" s="98"/>
      <c r="W1035" s="98"/>
      <c r="X1035" s="98"/>
      <c r="Y1035" s="98"/>
      <c r="Z1035" s="98"/>
      <c r="AA1035" s="98"/>
      <c r="AB1035" s="98"/>
      <c r="AC1035" s="98"/>
      <c r="AD1035" s="98"/>
    </row>
    <row r="1036" spans="1:30" x14ac:dyDescent="0.25">
      <c r="A1036" s="98"/>
      <c r="B1036" s="98"/>
      <c r="D1036" s="98"/>
      <c r="E1036" s="98"/>
      <c r="F1036" s="98"/>
      <c r="G1036" s="98"/>
      <c r="H1036" s="98"/>
      <c r="I1036" s="98"/>
      <c r="J1036" s="98"/>
      <c r="K1036" s="98"/>
      <c r="L1036" s="98"/>
      <c r="M1036" s="98"/>
      <c r="N1036" s="98"/>
      <c r="O1036" s="98"/>
      <c r="P1036" s="98"/>
      <c r="Q1036" s="98"/>
      <c r="R1036" s="98"/>
      <c r="S1036" s="98"/>
      <c r="T1036" s="98"/>
      <c r="U1036" s="98"/>
      <c r="V1036" s="98"/>
      <c r="W1036" s="98"/>
      <c r="X1036" s="98"/>
      <c r="Y1036" s="98"/>
      <c r="Z1036" s="98"/>
      <c r="AA1036" s="98"/>
      <c r="AB1036" s="98"/>
      <c r="AC1036" s="98"/>
      <c r="AD1036" s="98"/>
    </row>
    <row r="1037" spans="1:30" x14ac:dyDescent="0.25">
      <c r="A1037" s="98"/>
      <c r="B1037" s="98"/>
      <c r="D1037" s="98"/>
      <c r="E1037" s="98"/>
      <c r="F1037" s="98"/>
      <c r="G1037" s="98"/>
      <c r="H1037" s="98"/>
      <c r="I1037" s="98"/>
      <c r="J1037" s="98"/>
      <c r="K1037" s="98"/>
      <c r="L1037" s="98"/>
      <c r="M1037" s="98"/>
      <c r="N1037" s="98"/>
      <c r="O1037" s="98"/>
      <c r="P1037" s="98"/>
      <c r="Q1037" s="98"/>
      <c r="R1037" s="98"/>
      <c r="S1037" s="98"/>
      <c r="T1037" s="98"/>
      <c r="U1037" s="98"/>
      <c r="V1037" s="98"/>
      <c r="W1037" s="98"/>
      <c r="X1037" s="98"/>
      <c r="Y1037" s="98"/>
      <c r="Z1037" s="98"/>
      <c r="AA1037" s="98"/>
      <c r="AB1037" s="98"/>
      <c r="AC1037" s="98"/>
      <c r="AD1037" s="98"/>
    </row>
    <row r="1038" spans="1:30" x14ac:dyDescent="0.25">
      <c r="A1038" s="98"/>
      <c r="B1038" s="98"/>
      <c r="D1038" s="98"/>
      <c r="E1038" s="98"/>
      <c r="F1038" s="98"/>
      <c r="G1038" s="98"/>
      <c r="H1038" s="98"/>
      <c r="I1038" s="98"/>
      <c r="J1038" s="98"/>
      <c r="K1038" s="98"/>
      <c r="L1038" s="98"/>
      <c r="M1038" s="98"/>
      <c r="N1038" s="98"/>
      <c r="O1038" s="98"/>
      <c r="P1038" s="98"/>
      <c r="Q1038" s="98"/>
      <c r="R1038" s="98"/>
      <c r="S1038" s="98"/>
      <c r="T1038" s="98"/>
      <c r="U1038" s="98"/>
      <c r="V1038" s="98"/>
      <c r="W1038" s="98"/>
      <c r="X1038" s="98"/>
      <c r="Y1038" s="98"/>
      <c r="Z1038" s="98"/>
      <c r="AA1038" s="98"/>
      <c r="AB1038" s="98"/>
      <c r="AC1038" s="98"/>
      <c r="AD1038" s="98"/>
    </row>
    <row r="1039" spans="1:30" x14ac:dyDescent="0.25">
      <c r="A1039" s="98"/>
      <c r="B1039" s="98"/>
      <c r="D1039" s="98"/>
      <c r="E1039" s="98"/>
      <c r="F1039" s="98"/>
      <c r="G1039" s="98"/>
      <c r="H1039" s="98"/>
      <c r="I1039" s="98"/>
      <c r="J1039" s="98"/>
      <c r="K1039" s="98"/>
      <c r="L1039" s="98"/>
      <c r="M1039" s="98"/>
      <c r="N1039" s="98"/>
      <c r="O1039" s="98"/>
      <c r="P1039" s="98"/>
      <c r="Q1039" s="98"/>
      <c r="R1039" s="98"/>
      <c r="S1039" s="98"/>
      <c r="T1039" s="98"/>
      <c r="U1039" s="98"/>
      <c r="V1039" s="98"/>
      <c r="W1039" s="98"/>
      <c r="X1039" s="98"/>
      <c r="Y1039" s="98"/>
      <c r="Z1039" s="98"/>
      <c r="AA1039" s="98"/>
      <c r="AB1039" s="98"/>
      <c r="AC1039" s="98"/>
      <c r="AD1039" s="98"/>
    </row>
    <row r="1040" spans="1:30" x14ac:dyDescent="0.25">
      <c r="A1040" s="98"/>
      <c r="B1040" s="98"/>
      <c r="D1040" s="98"/>
      <c r="E1040" s="98"/>
      <c r="F1040" s="98"/>
      <c r="G1040" s="98"/>
      <c r="H1040" s="98"/>
      <c r="I1040" s="98"/>
      <c r="J1040" s="98"/>
      <c r="K1040" s="98"/>
      <c r="L1040" s="98"/>
      <c r="M1040" s="98"/>
      <c r="N1040" s="98"/>
      <c r="O1040" s="98"/>
      <c r="P1040" s="98"/>
      <c r="Q1040" s="98"/>
      <c r="R1040" s="98"/>
      <c r="S1040" s="98"/>
      <c r="T1040" s="98"/>
      <c r="U1040" s="98"/>
      <c r="V1040" s="98"/>
      <c r="W1040" s="98"/>
      <c r="X1040" s="98"/>
      <c r="Y1040" s="98"/>
      <c r="Z1040" s="98"/>
      <c r="AA1040" s="98"/>
      <c r="AB1040" s="98"/>
      <c r="AC1040" s="98"/>
      <c r="AD1040" s="98"/>
    </row>
    <row r="1041" spans="1:30" x14ac:dyDescent="0.25">
      <c r="A1041" s="98"/>
      <c r="B1041" s="98"/>
      <c r="D1041" s="98"/>
      <c r="E1041" s="98"/>
      <c r="F1041" s="98"/>
      <c r="G1041" s="98"/>
      <c r="H1041" s="98"/>
      <c r="I1041" s="98"/>
      <c r="J1041" s="98"/>
      <c r="K1041" s="98"/>
      <c r="L1041" s="98"/>
      <c r="M1041" s="98"/>
      <c r="N1041" s="98"/>
      <c r="O1041" s="98"/>
      <c r="P1041" s="98"/>
      <c r="Q1041" s="98"/>
      <c r="R1041" s="98"/>
      <c r="S1041" s="98"/>
      <c r="T1041" s="98"/>
      <c r="U1041" s="98"/>
      <c r="V1041" s="98"/>
      <c r="W1041" s="98"/>
      <c r="X1041" s="98"/>
      <c r="Y1041" s="98"/>
      <c r="Z1041" s="98"/>
      <c r="AA1041" s="98"/>
      <c r="AB1041" s="98"/>
      <c r="AC1041" s="98"/>
      <c r="AD1041" s="98"/>
    </row>
    <row r="1042" spans="1:30" x14ac:dyDescent="0.25">
      <c r="A1042" s="98"/>
      <c r="B1042" s="98"/>
      <c r="D1042" s="98"/>
      <c r="E1042" s="98"/>
      <c r="F1042" s="98"/>
      <c r="G1042" s="98"/>
      <c r="H1042" s="98"/>
      <c r="I1042" s="98"/>
      <c r="J1042" s="98"/>
      <c r="K1042" s="98"/>
      <c r="L1042" s="98"/>
      <c r="M1042" s="98"/>
      <c r="N1042" s="98"/>
      <c r="O1042" s="98"/>
      <c r="P1042" s="98"/>
      <c r="Q1042" s="98"/>
      <c r="R1042" s="98"/>
      <c r="S1042" s="98"/>
      <c r="T1042" s="98"/>
      <c r="U1042" s="98"/>
      <c r="V1042" s="98"/>
      <c r="W1042" s="98"/>
      <c r="X1042" s="98"/>
      <c r="Y1042" s="98"/>
      <c r="Z1042" s="98"/>
      <c r="AA1042" s="98"/>
      <c r="AB1042" s="98"/>
      <c r="AC1042" s="98"/>
      <c r="AD1042" s="98"/>
    </row>
    <row r="1043" spans="1:30" x14ac:dyDescent="0.25">
      <c r="A1043" s="98"/>
      <c r="B1043" s="98"/>
      <c r="D1043" s="98"/>
      <c r="E1043" s="98"/>
      <c r="F1043" s="98"/>
      <c r="G1043" s="98"/>
      <c r="H1043" s="98"/>
      <c r="I1043" s="98"/>
      <c r="J1043" s="98"/>
      <c r="K1043" s="98"/>
      <c r="L1043" s="98"/>
      <c r="M1043" s="98"/>
      <c r="N1043" s="98"/>
      <c r="O1043" s="98"/>
      <c r="P1043" s="98"/>
      <c r="Q1043" s="98"/>
      <c r="R1043" s="98"/>
      <c r="S1043" s="98"/>
      <c r="T1043" s="98"/>
      <c r="U1043" s="98"/>
      <c r="V1043" s="98"/>
      <c r="W1043" s="98"/>
      <c r="X1043" s="98"/>
      <c r="Y1043" s="98"/>
      <c r="Z1043" s="98"/>
      <c r="AA1043" s="98"/>
      <c r="AB1043" s="98"/>
      <c r="AC1043" s="98"/>
      <c r="AD1043" s="98"/>
    </row>
    <row r="1044" spans="1:30" x14ac:dyDescent="0.25">
      <c r="A1044" s="98"/>
      <c r="B1044" s="98"/>
      <c r="D1044" s="98"/>
      <c r="E1044" s="98"/>
      <c r="F1044" s="98"/>
      <c r="G1044" s="98"/>
      <c r="H1044" s="98"/>
      <c r="I1044" s="98"/>
      <c r="J1044" s="98"/>
      <c r="K1044" s="98"/>
      <c r="L1044" s="98"/>
      <c r="M1044" s="98"/>
      <c r="N1044" s="98"/>
      <c r="O1044" s="98"/>
      <c r="P1044" s="98"/>
      <c r="Q1044" s="98"/>
      <c r="R1044" s="98"/>
      <c r="S1044" s="98"/>
      <c r="T1044" s="98"/>
      <c r="U1044" s="98"/>
      <c r="V1044" s="98"/>
      <c r="W1044" s="98"/>
      <c r="X1044" s="98"/>
      <c r="Y1044" s="98"/>
      <c r="Z1044" s="98"/>
      <c r="AA1044" s="98"/>
      <c r="AB1044" s="98"/>
      <c r="AC1044" s="98"/>
      <c r="AD1044" s="98"/>
    </row>
    <row r="1045" spans="1:30" x14ac:dyDescent="0.25">
      <c r="A1045" s="98"/>
      <c r="B1045" s="98"/>
      <c r="D1045" s="98"/>
      <c r="E1045" s="98"/>
      <c r="F1045" s="98"/>
      <c r="G1045" s="98"/>
      <c r="H1045" s="98"/>
      <c r="I1045" s="98"/>
      <c r="J1045" s="98"/>
      <c r="K1045" s="98"/>
      <c r="L1045" s="98"/>
      <c r="M1045" s="98"/>
      <c r="N1045" s="98"/>
      <c r="O1045" s="98"/>
      <c r="P1045" s="98"/>
      <c r="Q1045" s="98"/>
      <c r="R1045" s="98"/>
      <c r="S1045" s="98"/>
      <c r="T1045" s="98"/>
      <c r="U1045" s="98"/>
      <c r="V1045" s="98"/>
      <c r="W1045" s="98"/>
      <c r="X1045" s="98"/>
      <c r="Y1045" s="98"/>
      <c r="Z1045" s="98"/>
      <c r="AA1045" s="98"/>
      <c r="AB1045" s="98"/>
      <c r="AC1045" s="98"/>
      <c r="AD1045" s="98"/>
    </row>
    <row r="1046" spans="1:30" x14ac:dyDescent="0.25">
      <c r="A1046" s="98"/>
      <c r="B1046" s="98"/>
      <c r="D1046" s="98"/>
      <c r="E1046" s="98"/>
      <c r="F1046" s="98"/>
      <c r="G1046" s="98"/>
      <c r="H1046" s="98"/>
      <c r="I1046" s="98"/>
      <c r="J1046" s="98"/>
      <c r="K1046" s="98"/>
      <c r="L1046" s="98"/>
      <c r="M1046" s="98"/>
      <c r="N1046" s="98"/>
      <c r="O1046" s="98"/>
      <c r="P1046" s="98"/>
      <c r="Q1046" s="98"/>
      <c r="R1046" s="98"/>
      <c r="S1046" s="98"/>
      <c r="T1046" s="98"/>
      <c r="U1046" s="98"/>
      <c r="V1046" s="98"/>
      <c r="W1046" s="98"/>
      <c r="X1046" s="98"/>
      <c r="Y1046" s="98"/>
      <c r="Z1046" s="98"/>
      <c r="AA1046" s="98"/>
      <c r="AB1046" s="98"/>
      <c r="AC1046" s="98"/>
      <c r="AD1046" s="98"/>
    </row>
    <row r="1047" spans="1:30" x14ac:dyDescent="0.25">
      <c r="A1047" s="98"/>
      <c r="B1047" s="98"/>
      <c r="D1047" s="98"/>
      <c r="E1047" s="98"/>
      <c r="F1047" s="98"/>
      <c r="G1047" s="98"/>
      <c r="H1047" s="98"/>
      <c r="I1047" s="98"/>
      <c r="J1047" s="98"/>
      <c r="K1047" s="98"/>
      <c r="L1047" s="98"/>
      <c r="M1047" s="98"/>
      <c r="N1047" s="98"/>
      <c r="O1047" s="98"/>
      <c r="P1047" s="98"/>
      <c r="Q1047" s="98"/>
      <c r="R1047" s="98"/>
      <c r="S1047" s="98"/>
      <c r="T1047" s="98"/>
      <c r="U1047" s="98"/>
      <c r="V1047" s="98"/>
      <c r="W1047" s="98"/>
      <c r="X1047" s="98"/>
      <c r="Y1047" s="98"/>
      <c r="Z1047" s="98"/>
      <c r="AA1047" s="98"/>
      <c r="AB1047" s="98"/>
      <c r="AC1047" s="98"/>
      <c r="AD1047" s="98"/>
    </row>
    <row r="1048" spans="1:30" x14ac:dyDescent="0.25">
      <c r="A1048" s="98"/>
      <c r="B1048" s="98"/>
      <c r="D1048" s="98"/>
      <c r="E1048" s="98"/>
      <c r="F1048" s="98"/>
      <c r="G1048" s="98"/>
      <c r="H1048" s="98"/>
      <c r="I1048" s="98"/>
      <c r="J1048" s="98"/>
      <c r="K1048" s="98"/>
      <c r="L1048" s="98"/>
      <c r="M1048" s="98"/>
      <c r="N1048" s="98"/>
      <c r="O1048" s="98"/>
      <c r="P1048" s="98"/>
      <c r="Q1048" s="98"/>
      <c r="R1048" s="98"/>
      <c r="S1048" s="98"/>
      <c r="T1048" s="98"/>
      <c r="U1048" s="98"/>
      <c r="V1048" s="98"/>
      <c r="W1048" s="98"/>
      <c r="X1048" s="98"/>
      <c r="Y1048" s="98"/>
      <c r="Z1048" s="98"/>
      <c r="AA1048" s="98"/>
      <c r="AB1048" s="98"/>
      <c r="AC1048" s="98"/>
      <c r="AD1048" s="98"/>
    </row>
    <row r="1049" spans="1:30" x14ac:dyDescent="0.25">
      <c r="A1049" s="98"/>
      <c r="B1049" s="98"/>
      <c r="D1049" s="98"/>
      <c r="E1049" s="98"/>
      <c r="F1049" s="98"/>
      <c r="G1049" s="98"/>
      <c r="H1049" s="98"/>
      <c r="I1049" s="98"/>
      <c r="J1049" s="98"/>
      <c r="K1049" s="98"/>
      <c r="L1049" s="98"/>
      <c r="M1049" s="98"/>
      <c r="N1049" s="98"/>
      <c r="O1049" s="98"/>
      <c r="P1049" s="98"/>
      <c r="Q1049" s="98"/>
      <c r="R1049" s="98"/>
      <c r="S1049" s="98"/>
      <c r="T1049" s="98"/>
      <c r="U1049" s="98"/>
      <c r="V1049" s="98"/>
      <c r="W1049" s="98"/>
      <c r="X1049" s="98"/>
      <c r="Y1049" s="98"/>
      <c r="Z1049" s="98"/>
      <c r="AA1049" s="98"/>
      <c r="AB1049" s="98"/>
      <c r="AC1049" s="98"/>
      <c r="AD1049" s="98"/>
    </row>
    <row r="1050" spans="1:30" x14ac:dyDescent="0.25">
      <c r="A1050" s="98"/>
      <c r="B1050" s="98"/>
      <c r="D1050" s="98"/>
      <c r="E1050" s="98"/>
      <c r="F1050" s="98"/>
      <c r="G1050" s="98"/>
      <c r="H1050" s="98"/>
      <c r="I1050" s="98"/>
      <c r="J1050" s="98"/>
      <c r="K1050" s="98"/>
      <c r="L1050" s="98"/>
      <c r="M1050" s="98"/>
      <c r="N1050" s="98"/>
      <c r="O1050" s="98"/>
      <c r="P1050" s="98"/>
      <c r="Q1050" s="98"/>
      <c r="R1050" s="98"/>
      <c r="S1050" s="98"/>
      <c r="T1050" s="98"/>
      <c r="U1050" s="98"/>
      <c r="V1050" s="98"/>
      <c r="W1050" s="98"/>
      <c r="X1050" s="98"/>
      <c r="Y1050" s="98"/>
      <c r="Z1050" s="98"/>
      <c r="AA1050" s="98"/>
      <c r="AB1050" s="98"/>
      <c r="AC1050" s="98"/>
      <c r="AD1050" s="98"/>
    </row>
    <row r="1051" spans="1:30" x14ac:dyDescent="0.25">
      <c r="A1051" s="98"/>
      <c r="B1051" s="98"/>
      <c r="D1051" s="98"/>
      <c r="E1051" s="98"/>
      <c r="F1051" s="98"/>
      <c r="G1051" s="98"/>
      <c r="H1051" s="98"/>
      <c r="I1051" s="98"/>
      <c r="J1051" s="98"/>
      <c r="K1051" s="98"/>
      <c r="L1051" s="98"/>
      <c r="M1051" s="98"/>
      <c r="N1051" s="98"/>
      <c r="O1051" s="98"/>
      <c r="P1051" s="98"/>
      <c r="Q1051" s="98"/>
      <c r="R1051" s="98"/>
      <c r="S1051" s="98"/>
      <c r="T1051" s="98"/>
      <c r="U1051" s="98"/>
      <c r="V1051" s="98"/>
      <c r="W1051" s="98"/>
      <c r="X1051" s="98"/>
      <c r="Y1051" s="98"/>
      <c r="Z1051" s="98"/>
      <c r="AA1051" s="98"/>
      <c r="AB1051" s="98"/>
      <c r="AC1051" s="98"/>
      <c r="AD1051" s="98"/>
    </row>
    <row r="1052" spans="1:30" x14ac:dyDescent="0.25">
      <c r="A1052" s="98"/>
      <c r="B1052" s="98"/>
      <c r="D1052" s="98"/>
      <c r="E1052" s="98"/>
      <c r="F1052" s="98"/>
      <c r="G1052" s="98"/>
      <c r="H1052" s="98"/>
      <c r="I1052" s="98"/>
      <c r="J1052" s="98"/>
      <c r="K1052" s="98"/>
      <c r="L1052" s="98"/>
      <c r="M1052" s="98"/>
      <c r="N1052" s="98"/>
      <c r="O1052" s="98"/>
      <c r="P1052" s="98"/>
      <c r="Q1052" s="98"/>
      <c r="R1052" s="98"/>
      <c r="S1052" s="98"/>
      <c r="T1052" s="98"/>
      <c r="U1052" s="98"/>
      <c r="V1052" s="98"/>
      <c r="W1052" s="98"/>
      <c r="X1052" s="98"/>
      <c r="Y1052" s="98"/>
      <c r="Z1052" s="98"/>
      <c r="AA1052" s="98"/>
      <c r="AB1052" s="98"/>
      <c r="AC1052" s="98"/>
      <c r="AD1052" s="98"/>
    </row>
    <row r="1053" spans="1:30" x14ac:dyDescent="0.25">
      <c r="A1053" s="98"/>
      <c r="B1053" s="98"/>
      <c r="D1053" s="98"/>
      <c r="E1053" s="98"/>
      <c r="F1053" s="98"/>
      <c r="G1053" s="98"/>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row>
    <row r="1054" spans="1:30" x14ac:dyDescent="0.25">
      <c r="A1054" s="98"/>
      <c r="B1054" s="98"/>
      <c r="D1054" s="98"/>
      <c r="E1054" s="98"/>
      <c r="F1054" s="98"/>
      <c r="G1054" s="98"/>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row>
    <row r="1055" spans="1:30" x14ac:dyDescent="0.25">
      <c r="A1055" s="98"/>
      <c r="B1055" s="98"/>
      <c r="D1055" s="98"/>
      <c r="E1055" s="98"/>
      <c r="F1055" s="98"/>
      <c r="G1055" s="98"/>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row>
    <row r="1056" spans="1:30" x14ac:dyDescent="0.25">
      <c r="A1056" s="98"/>
      <c r="B1056" s="98"/>
      <c r="D1056" s="98"/>
      <c r="E1056" s="98"/>
      <c r="F1056" s="98"/>
      <c r="G1056" s="98"/>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row>
    <row r="1057" spans="1:30" x14ac:dyDescent="0.25">
      <c r="A1057" s="98"/>
      <c r="B1057" s="98"/>
      <c r="D1057" s="98"/>
      <c r="E1057" s="98"/>
      <c r="F1057" s="98"/>
      <c r="G1057" s="98"/>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row>
    <row r="1058" spans="1:30" x14ac:dyDescent="0.25">
      <c r="A1058" s="98"/>
      <c r="B1058" s="98"/>
      <c r="D1058" s="98"/>
      <c r="E1058" s="98"/>
      <c r="F1058" s="98"/>
      <c r="G1058" s="98"/>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row>
    <row r="1059" spans="1:30" x14ac:dyDescent="0.25">
      <c r="A1059" s="98"/>
      <c r="B1059" s="98"/>
      <c r="D1059" s="98"/>
      <c r="E1059" s="98"/>
      <c r="F1059" s="98"/>
      <c r="G1059" s="98"/>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row>
    <row r="1060" spans="1:30" x14ac:dyDescent="0.25">
      <c r="A1060" s="98"/>
      <c r="B1060" s="98"/>
      <c r="D1060" s="98"/>
      <c r="E1060" s="98"/>
      <c r="F1060" s="98"/>
      <c r="G1060" s="98"/>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row>
    <row r="1061" spans="1:30" x14ac:dyDescent="0.25">
      <c r="A1061" s="98"/>
      <c r="B1061" s="98"/>
      <c r="D1061" s="98"/>
      <c r="E1061" s="98"/>
      <c r="F1061" s="98"/>
      <c r="G1061" s="98"/>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row>
    <row r="1062" spans="1:30" x14ac:dyDescent="0.25">
      <c r="A1062" s="98"/>
      <c r="B1062" s="98"/>
      <c r="D1062" s="98"/>
      <c r="E1062" s="98"/>
      <c r="F1062" s="98"/>
      <c r="G1062" s="98"/>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row>
    <row r="1063" spans="1:30" x14ac:dyDescent="0.25">
      <c r="A1063" s="98"/>
      <c r="B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row>
    <row r="1064" spans="1:30" x14ac:dyDescent="0.25">
      <c r="A1064" s="98"/>
      <c r="B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row>
    <row r="1065" spans="1:30" x14ac:dyDescent="0.25">
      <c r="A1065" s="98"/>
      <c r="B1065" s="98"/>
      <c r="D1065" s="98"/>
      <c r="E1065" s="98"/>
      <c r="F1065" s="98"/>
      <c r="G1065" s="98"/>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row>
    <row r="1066" spans="1:30" x14ac:dyDescent="0.25">
      <c r="A1066" s="98"/>
      <c r="B1066" s="98"/>
      <c r="D1066" s="98"/>
      <c r="E1066" s="98"/>
      <c r="F1066" s="98"/>
      <c r="G1066" s="98"/>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row>
    <row r="1067" spans="1:30" x14ac:dyDescent="0.25">
      <c r="A1067" s="98"/>
      <c r="B1067" s="98"/>
      <c r="D1067" s="98"/>
      <c r="E1067" s="98"/>
      <c r="F1067" s="98"/>
      <c r="G1067" s="98"/>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row>
    <row r="1068" spans="1:30" x14ac:dyDescent="0.25">
      <c r="A1068" s="98"/>
      <c r="B1068" s="98"/>
      <c r="D1068" s="98"/>
      <c r="E1068" s="98"/>
      <c r="F1068" s="98"/>
      <c r="G1068" s="98"/>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row>
    <row r="1069" spans="1:30" x14ac:dyDescent="0.25">
      <c r="A1069" s="98"/>
      <c r="B1069" s="98"/>
      <c r="D1069" s="98"/>
      <c r="E1069" s="98"/>
      <c r="F1069" s="98"/>
      <c r="G1069" s="98"/>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row>
    <row r="1070" spans="1:30" x14ac:dyDescent="0.25">
      <c r="A1070" s="98"/>
      <c r="B1070" s="98"/>
      <c r="D1070" s="98"/>
      <c r="E1070" s="98"/>
      <c r="F1070" s="98"/>
      <c r="G1070" s="98"/>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row>
    <row r="1071" spans="1:30" x14ac:dyDescent="0.25">
      <c r="A1071" s="98"/>
      <c r="B1071" s="98"/>
      <c r="D1071" s="98"/>
      <c r="E1071" s="98"/>
      <c r="F1071" s="98"/>
      <c r="G1071" s="98"/>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row>
    <row r="1072" spans="1:30" x14ac:dyDescent="0.25">
      <c r="A1072" s="98"/>
      <c r="B1072" s="98"/>
      <c r="D1072" s="98"/>
      <c r="E1072" s="98"/>
      <c r="F1072" s="98"/>
      <c r="G1072" s="98"/>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row>
    <row r="1073" spans="1:30" x14ac:dyDescent="0.25">
      <c r="A1073" s="98"/>
      <c r="B1073" s="98"/>
      <c r="D1073" s="98"/>
      <c r="E1073" s="98"/>
      <c r="F1073" s="98"/>
      <c r="G1073" s="98"/>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row>
    <row r="1074" spans="1:30" x14ac:dyDescent="0.25">
      <c r="A1074" s="98"/>
      <c r="B1074" s="98"/>
      <c r="D1074" s="98"/>
      <c r="E1074" s="98"/>
      <c r="F1074" s="98"/>
      <c r="G1074" s="98"/>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row>
    <row r="1075" spans="1:30" x14ac:dyDescent="0.25">
      <c r="A1075" s="98"/>
      <c r="B1075" s="98"/>
      <c r="D1075" s="98"/>
      <c r="E1075" s="98"/>
      <c r="F1075" s="98"/>
      <c r="G1075" s="98"/>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row>
    <row r="1076" spans="1:30" x14ac:dyDescent="0.25">
      <c r="A1076" s="98"/>
      <c r="B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row>
    <row r="1077" spans="1:30" x14ac:dyDescent="0.25">
      <c r="A1077" s="98"/>
      <c r="B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row>
    <row r="1078" spans="1:30" x14ac:dyDescent="0.25">
      <c r="A1078" s="98"/>
      <c r="B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row>
    <row r="1079" spans="1:30" x14ac:dyDescent="0.25">
      <c r="A1079" s="98"/>
      <c r="B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row>
    <row r="1080" spans="1:30" x14ac:dyDescent="0.25">
      <c r="A1080" s="98"/>
      <c r="B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row>
    <row r="1081" spans="1:30" x14ac:dyDescent="0.25">
      <c r="A1081" s="98"/>
      <c r="B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row>
    <row r="1082" spans="1:30" x14ac:dyDescent="0.25">
      <c r="A1082" s="98"/>
      <c r="B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row>
    <row r="1083" spans="1:30" x14ac:dyDescent="0.25">
      <c r="A1083" s="98"/>
      <c r="B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row>
    <row r="1084" spans="1:30" x14ac:dyDescent="0.25">
      <c r="A1084" s="98"/>
      <c r="B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row>
    <row r="1085" spans="1:30" x14ac:dyDescent="0.25">
      <c r="A1085" s="98"/>
      <c r="B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row>
    <row r="1086" spans="1:30" x14ac:dyDescent="0.25">
      <c r="A1086" s="98"/>
      <c r="B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row>
    <row r="1087" spans="1:30" x14ac:dyDescent="0.25">
      <c r="A1087" s="98"/>
      <c r="B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row>
    <row r="1088" spans="1:30" x14ac:dyDescent="0.25">
      <c r="A1088" s="98"/>
      <c r="B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row>
    <row r="1089" spans="1:30" x14ac:dyDescent="0.25">
      <c r="A1089" s="98"/>
      <c r="B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row>
    <row r="1090" spans="1:30" x14ac:dyDescent="0.25">
      <c r="A1090" s="98"/>
      <c r="B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row>
    <row r="1091" spans="1:30" x14ac:dyDescent="0.25">
      <c r="A1091" s="98"/>
      <c r="B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row>
    <row r="1092" spans="1:30" x14ac:dyDescent="0.25">
      <c r="A1092" s="98"/>
      <c r="B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row>
    <row r="1093" spans="1:30" x14ac:dyDescent="0.25">
      <c r="A1093" s="98"/>
      <c r="B1093" s="98"/>
      <c r="D1093" s="98"/>
      <c r="E1093" s="98"/>
      <c r="F1093" s="98"/>
      <c r="G1093" s="98"/>
      <c r="H1093" s="98"/>
      <c r="I1093" s="98"/>
      <c r="J1093" s="98"/>
      <c r="K1093" s="98"/>
      <c r="L1093" s="98"/>
      <c r="M1093" s="98"/>
      <c r="N1093" s="98"/>
      <c r="O1093" s="98"/>
      <c r="P1093" s="98"/>
      <c r="Q1093" s="98"/>
      <c r="R1093" s="98"/>
      <c r="S1093" s="98"/>
      <c r="T1093" s="98"/>
      <c r="U1093" s="98"/>
      <c r="V1093" s="98"/>
      <c r="W1093" s="98"/>
      <c r="X1093" s="98"/>
      <c r="Y1093" s="98"/>
      <c r="Z1093" s="98"/>
      <c r="AA1093" s="98"/>
      <c r="AB1093" s="98"/>
      <c r="AC1093" s="98"/>
      <c r="AD1093" s="98"/>
    </row>
    <row r="1094" spans="1:30" x14ac:dyDescent="0.25">
      <c r="A1094" s="98"/>
      <c r="B1094" s="98"/>
      <c r="D1094" s="98"/>
      <c r="E1094" s="98"/>
      <c r="F1094" s="98"/>
      <c r="G1094" s="98"/>
      <c r="H1094" s="98"/>
      <c r="I1094" s="98"/>
      <c r="J1094" s="98"/>
      <c r="K1094" s="98"/>
      <c r="L1094" s="98"/>
      <c r="M1094" s="98"/>
      <c r="N1094" s="98"/>
      <c r="O1094" s="98"/>
      <c r="P1094" s="98"/>
      <c r="Q1094" s="98"/>
      <c r="R1094" s="98"/>
      <c r="S1094" s="98"/>
      <c r="T1094" s="98"/>
      <c r="U1094" s="98"/>
      <c r="V1094" s="98"/>
      <c r="W1094" s="98"/>
      <c r="X1094" s="98"/>
      <c r="Y1094" s="98"/>
      <c r="Z1094" s="98"/>
      <c r="AA1094" s="98"/>
      <c r="AB1094" s="98"/>
      <c r="AC1094" s="98"/>
      <c r="AD1094" s="98"/>
    </row>
    <row r="1095" spans="1:30" x14ac:dyDescent="0.25">
      <c r="A1095" s="98"/>
      <c r="B1095" s="98"/>
      <c r="D1095" s="98"/>
      <c r="E1095" s="98"/>
      <c r="F1095" s="98"/>
      <c r="G1095" s="98"/>
      <c r="H1095" s="98"/>
      <c r="I1095" s="98"/>
      <c r="J1095" s="98"/>
      <c r="K1095" s="98"/>
      <c r="L1095" s="98"/>
      <c r="M1095" s="98"/>
      <c r="N1095" s="98"/>
      <c r="O1095" s="98"/>
      <c r="P1095" s="98"/>
      <c r="Q1095" s="98"/>
      <c r="R1095" s="98"/>
      <c r="S1095" s="98"/>
      <c r="T1095" s="98"/>
      <c r="U1095" s="98"/>
      <c r="V1095" s="98"/>
      <c r="W1095" s="98"/>
      <c r="X1095" s="98"/>
      <c r="Y1095" s="98"/>
      <c r="Z1095" s="98"/>
      <c r="AA1095" s="98"/>
      <c r="AB1095" s="98"/>
      <c r="AC1095" s="98"/>
      <c r="AD1095" s="98"/>
    </row>
    <row r="1096" spans="1:30" x14ac:dyDescent="0.25">
      <c r="A1096" s="98"/>
      <c r="B1096" s="98"/>
      <c r="D1096" s="98"/>
      <c r="E1096" s="98"/>
      <c r="F1096" s="98"/>
      <c r="G1096" s="98"/>
      <c r="H1096" s="98"/>
      <c r="I1096" s="98"/>
      <c r="J1096" s="98"/>
      <c r="K1096" s="98"/>
      <c r="L1096" s="98"/>
      <c r="M1096" s="98"/>
      <c r="N1096" s="98"/>
      <c r="O1096" s="98"/>
      <c r="P1096" s="98"/>
      <c r="Q1096" s="98"/>
      <c r="R1096" s="98"/>
      <c r="S1096" s="98"/>
      <c r="T1096" s="98"/>
      <c r="U1096" s="98"/>
      <c r="V1096" s="98"/>
      <c r="W1096" s="98"/>
      <c r="X1096" s="98"/>
      <c r="Y1096" s="98"/>
      <c r="Z1096" s="98"/>
      <c r="AA1096" s="98"/>
      <c r="AB1096" s="98"/>
      <c r="AC1096" s="98"/>
      <c r="AD1096" s="98"/>
    </row>
    <row r="1097" spans="1:30" x14ac:dyDescent="0.25">
      <c r="A1097" s="98"/>
      <c r="B1097" s="98"/>
      <c r="D1097" s="98"/>
      <c r="E1097" s="98"/>
      <c r="F1097" s="98"/>
      <c r="G1097" s="98"/>
      <c r="H1097" s="98"/>
      <c r="I1097" s="98"/>
      <c r="J1097" s="98"/>
      <c r="K1097" s="98"/>
      <c r="L1097" s="98"/>
      <c r="M1097" s="98"/>
      <c r="N1097" s="98"/>
      <c r="O1097" s="98"/>
      <c r="P1097" s="98"/>
      <c r="Q1097" s="98"/>
      <c r="R1097" s="98"/>
      <c r="S1097" s="98"/>
      <c r="T1097" s="98"/>
      <c r="U1097" s="98"/>
      <c r="V1097" s="98"/>
      <c r="W1097" s="98"/>
      <c r="X1097" s="98"/>
      <c r="Y1097" s="98"/>
      <c r="Z1097" s="98"/>
      <c r="AA1097" s="98"/>
      <c r="AB1097" s="98"/>
      <c r="AC1097" s="98"/>
      <c r="AD1097" s="98"/>
    </row>
    <row r="1098" spans="1:30" x14ac:dyDescent="0.25">
      <c r="A1098" s="98"/>
      <c r="B1098" s="98"/>
      <c r="D1098" s="98"/>
      <c r="E1098" s="98"/>
      <c r="F1098" s="98"/>
      <c r="G1098" s="98"/>
      <c r="H1098" s="98"/>
      <c r="I1098" s="98"/>
      <c r="J1098" s="98"/>
      <c r="K1098" s="98"/>
      <c r="L1098" s="98"/>
      <c r="M1098" s="98"/>
      <c r="N1098" s="98"/>
      <c r="O1098" s="98"/>
      <c r="P1098" s="98"/>
      <c r="Q1098" s="98"/>
      <c r="R1098" s="98"/>
      <c r="S1098" s="98"/>
      <c r="T1098" s="98"/>
      <c r="U1098" s="98"/>
      <c r="V1098" s="98"/>
      <c r="W1098" s="98"/>
      <c r="X1098" s="98"/>
      <c r="Y1098" s="98"/>
      <c r="Z1098" s="98"/>
      <c r="AA1098" s="98"/>
      <c r="AB1098" s="98"/>
      <c r="AC1098" s="98"/>
      <c r="AD1098" s="98"/>
    </row>
    <row r="1099" spans="1:30" x14ac:dyDescent="0.25">
      <c r="A1099" s="98"/>
      <c r="B1099" s="98"/>
      <c r="D1099" s="98"/>
      <c r="E1099" s="98"/>
      <c r="F1099" s="98"/>
      <c r="G1099" s="98"/>
      <c r="H1099" s="98"/>
      <c r="I1099" s="98"/>
      <c r="J1099" s="98"/>
      <c r="K1099" s="98"/>
      <c r="L1099" s="98"/>
      <c r="M1099" s="98"/>
      <c r="N1099" s="98"/>
      <c r="O1099" s="98"/>
      <c r="P1099" s="98"/>
      <c r="Q1099" s="98"/>
      <c r="R1099" s="98"/>
      <c r="S1099" s="98"/>
      <c r="T1099" s="98"/>
      <c r="U1099" s="98"/>
      <c r="V1099" s="98"/>
      <c r="W1099" s="98"/>
      <c r="X1099" s="98"/>
      <c r="Y1099" s="98"/>
      <c r="Z1099" s="98"/>
      <c r="AA1099" s="98"/>
      <c r="AB1099" s="98"/>
      <c r="AC1099" s="98"/>
      <c r="AD1099" s="98"/>
    </row>
    <row r="1100" spans="1:30" x14ac:dyDescent="0.25">
      <c r="A1100" s="98"/>
      <c r="B1100" s="98"/>
      <c r="D1100" s="98"/>
      <c r="E1100" s="98"/>
      <c r="F1100" s="98"/>
      <c r="G1100" s="98"/>
      <c r="H1100" s="98"/>
      <c r="I1100" s="98"/>
      <c r="J1100" s="98"/>
      <c r="K1100" s="98"/>
      <c r="L1100" s="98"/>
      <c r="M1100" s="98"/>
      <c r="N1100" s="98"/>
      <c r="O1100" s="98"/>
      <c r="P1100" s="98"/>
      <c r="Q1100" s="98"/>
      <c r="R1100" s="98"/>
      <c r="S1100" s="98"/>
      <c r="T1100" s="98"/>
      <c r="U1100" s="98"/>
      <c r="V1100" s="98"/>
      <c r="W1100" s="98"/>
      <c r="X1100" s="98"/>
      <c r="Y1100" s="98"/>
      <c r="Z1100" s="98"/>
      <c r="AA1100" s="98"/>
      <c r="AB1100" s="98"/>
      <c r="AC1100" s="98"/>
      <c r="AD1100" s="98"/>
    </row>
    <row r="1101" spans="1:30" x14ac:dyDescent="0.25">
      <c r="A1101" s="98"/>
      <c r="B1101" s="98"/>
      <c r="D1101" s="98"/>
      <c r="E1101" s="98"/>
      <c r="F1101" s="98"/>
      <c r="G1101" s="98"/>
      <c r="H1101" s="98"/>
      <c r="I1101" s="98"/>
      <c r="J1101" s="98"/>
      <c r="K1101" s="98"/>
      <c r="L1101" s="98"/>
      <c r="M1101" s="98"/>
      <c r="N1101" s="98"/>
      <c r="O1101" s="98"/>
      <c r="P1101" s="98"/>
      <c r="Q1101" s="98"/>
      <c r="R1101" s="98"/>
      <c r="S1101" s="98"/>
      <c r="T1101" s="98"/>
      <c r="U1101" s="98"/>
      <c r="V1101" s="98"/>
      <c r="W1101" s="98"/>
      <c r="X1101" s="98"/>
      <c r="Y1101" s="98"/>
      <c r="Z1101" s="98"/>
      <c r="AA1101" s="98"/>
      <c r="AB1101" s="98"/>
      <c r="AC1101" s="98"/>
      <c r="AD1101" s="98"/>
    </row>
    <row r="1102" spans="1:30" x14ac:dyDescent="0.25">
      <c r="A1102" s="98"/>
      <c r="B1102" s="98"/>
      <c r="D1102" s="98"/>
      <c r="E1102" s="98"/>
      <c r="F1102" s="98"/>
      <c r="G1102" s="98"/>
      <c r="H1102" s="98"/>
      <c r="I1102" s="98"/>
      <c r="J1102" s="98"/>
      <c r="K1102" s="98"/>
      <c r="L1102" s="98"/>
      <c r="M1102" s="98"/>
      <c r="N1102" s="98"/>
      <c r="O1102" s="98"/>
      <c r="P1102" s="98"/>
      <c r="Q1102" s="98"/>
      <c r="R1102" s="98"/>
      <c r="S1102" s="98"/>
      <c r="T1102" s="98"/>
      <c r="U1102" s="98"/>
      <c r="V1102" s="98"/>
      <c r="W1102" s="98"/>
      <c r="X1102" s="98"/>
      <c r="Y1102" s="98"/>
      <c r="Z1102" s="98"/>
      <c r="AA1102" s="98"/>
      <c r="AB1102" s="98"/>
      <c r="AC1102" s="98"/>
      <c r="AD1102" s="98"/>
    </row>
    <row r="1103" spans="1:30" x14ac:dyDescent="0.25">
      <c r="A1103" s="98"/>
      <c r="B1103" s="98"/>
      <c r="D1103" s="98"/>
      <c r="E1103" s="98"/>
      <c r="F1103" s="98"/>
      <c r="G1103" s="98"/>
      <c r="H1103" s="98"/>
      <c r="I1103" s="98"/>
      <c r="J1103" s="98"/>
      <c r="K1103" s="98"/>
      <c r="L1103" s="98"/>
      <c r="M1103" s="98"/>
      <c r="N1103" s="98"/>
      <c r="O1103" s="98"/>
      <c r="P1103" s="98"/>
      <c r="Q1103" s="98"/>
      <c r="R1103" s="98"/>
      <c r="S1103" s="98"/>
      <c r="T1103" s="98"/>
      <c r="U1103" s="98"/>
      <c r="V1103" s="98"/>
      <c r="W1103" s="98"/>
      <c r="X1103" s="98"/>
      <c r="Y1103" s="98"/>
      <c r="Z1103" s="98"/>
      <c r="AA1103" s="98"/>
      <c r="AB1103" s="98"/>
      <c r="AC1103" s="98"/>
      <c r="AD1103" s="98"/>
    </row>
    <row r="1104" spans="1:30" x14ac:dyDescent="0.25">
      <c r="A1104" s="98"/>
      <c r="B1104" s="98"/>
      <c r="D1104" s="98"/>
      <c r="E1104" s="98"/>
      <c r="F1104" s="98"/>
      <c r="G1104" s="98"/>
      <c r="H1104" s="98"/>
      <c r="I1104" s="98"/>
      <c r="J1104" s="98"/>
      <c r="K1104" s="98"/>
      <c r="L1104" s="98"/>
      <c r="M1104" s="98"/>
      <c r="N1104" s="98"/>
      <c r="O1104" s="98"/>
      <c r="P1104" s="98"/>
      <c r="Q1104" s="98"/>
      <c r="R1104" s="98"/>
      <c r="S1104" s="98"/>
      <c r="T1104" s="98"/>
      <c r="U1104" s="98"/>
      <c r="V1104" s="98"/>
      <c r="W1104" s="98"/>
      <c r="X1104" s="98"/>
      <c r="Y1104" s="98"/>
      <c r="Z1104" s="98"/>
      <c r="AA1104" s="98"/>
      <c r="AB1104" s="98"/>
      <c r="AC1104" s="98"/>
      <c r="AD1104" s="98"/>
    </row>
    <row r="1105" spans="1:30" x14ac:dyDescent="0.25">
      <c r="A1105" s="98"/>
      <c r="B1105" s="98"/>
      <c r="D1105" s="98"/>
      <c r="E1105" s="98"/>
      <c r="F1105" s="98"/>
      <c r="G1105" s="98"/>
      <c r="H1105" s="98"/>
      <c r="I1105" s="98"/>
      <c r="J1105" s="98"/>
      <c r="K1105" s="98"/>
      <c r="L1105" s="98"/>
      <c r="M1105" s="98"/>
      <c r="N1105" s="98"/>
      <c r="O1105" s="98"/>
      <c r="P1105" s="98"/>
      <c r="Q1105" s="98"/>
      <c r="R1105" s="98"/>
      <c r="S1105" s="98"/>
      <c r="T1105" s="98"/>
      <c r="U1105" s="98"/>
      <c r="V1105" s="98"/>
      <c r="W1105" s="98"/>
      <c r="X1105" s="98"/>
      <c r="Y1105" s="98"/>
      <c r="Z1105" s="98"/>
      <c r="AA1105" s="98"/>
      <c r="AB1105" s="98"/>
      <c r="AC1105" s="98"/>
      <c r="AD1105" s="98"/>
    </row>
    <row r="1106" spans="1:30" x14ac:dyDescent="0.25">
      <c r="A1106" s="98"/>
      <c r="B1106" s="98"/>
      <c r="D1106" s="98"/>
      <c r="E1106" s="98"/>
      <c r="F1106" s="98"/>
      <c r="G1106" s="98"/>
      <c r="H1106" s="98"/>
      <c r="I1106" s="98"/>
      <c r="J1106" s="98"/>
      <c r="K1106" s="98"/>
      <c r="L1106" s="98"/>
      <c r="M1106" s="98"/>
      <c r="N1106" s="98"/>
      <c r="O1106" s="98"/>
      <c r="P1106" s="98"/>
      <c r="Q1106" s="98"/>
      <c r="R1106" s="98"/>
      <c r="S1106" s="98"/>
      <c r="T1106" s="98"/>
      <c r="U1106" s="98"/>
      <c r="V1106" s="98"/>
      <c r="W1106" s="98"/>
      <c r="X1106" s="98"/>
      <c r="Y1106" s="98"/>
      <c r="Z1106" s="98"/>
      <c r="AA1106" s="98"/>
      <c r="AB1106" s="98"/>
      <c r="AC1106" s="98"/>
      <c r="AD1106" s="98"/>
    </row>
    <row r="1107" spans="1:30" x14ac:dyDescent="0.25">
      <c r="A1107" s="98"/>
      <c r="B1107" s="98"/>
      <c r="D1107" s="98"/>
      <c r="E1107" s="98"/>
      <c r="F1107" s="98"/>
      <c r="G1107" s="98"/>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row>
    <row r="1108" spans="1:30" x14ac:dyDescent="0.25">
      <c r="A1108" s="98"/>
      <c r="B1108" s="98"/>
      <c r="D1108" s="98"/>
      <c r="E1108" s="98"/>
      <c r="F1108" s="98"/>
      <c r="G1108" s="98"/>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row>
    <row r="1109" spans="1:30" x14ac:dyDescent="0.25">
      <c r="A1109" s="98"/>
      <c r="B1109" s="98"/>
      <c r="D1109" s="98"/>
      <c r="E1109" s="98"/>
      <c r="F1109" s="98"/>
      <c r="G1109" s="98"/>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row>
    <row r="1110" spans="1:30" x14ac:dyDescent="0.25">
      <c r="A1110" s="98"/>
      <c r="B1110" s="98"/>
      <c r="D1110" s="98"/>
      <c r="E1110" s="98"/>
      <c r="F1110" s="98"/>
      <c r="G1110" s="98"/>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row>
    <row r="1111" spans="1:30" x14ac:dyDescent="0.25">
      <c r="A1111" s="98"/>
      <c r="B1111" s="98"/>
      <c r="D1111" s="98"/>
      <c r="E1111" s="98"/>
      <c r="F1111" s="98"/>
      <c r="G1111" s="98"/>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row>
    <row r="1112" spans="1:30" x14ac:dyDescent="0.25">
      <c r="A1112" s="98"/>
      <c r="B1112" s="98"/>
      <c r="D1112" s="98"/>
      <c r="E1112" s="98"/>
      <c r="F1112" s="98"/>
      <c r="G1112" s="98"/>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row>
    <row r="1113" spans="1:30" x14ac:dyDescent="0.25">
      <c r="A1113" s="98"/>
      <c r="B1113" s="98"/>
      <c r="D1113" s="98"/>
      <c r="E1113" s="98"/>
      <c r="F1113" s="98"/>
      <c r="G1113" s="98"/>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row>
    <row r="1114" spans="1:30" x14ac:dyDescent="0.25">
      <c r="A1114" s="98"/>
      <c r="B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row>
    <row r="1115" spans="1:30" x14ac:dyDescent="0.25">
      <c r="A1115" s="98"/>
      <c r="B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row>
    <row r="1116" spans="1:30" x14ac:dyDescent="0.25">
      <c r="A1116" s="98"/>
      <c r="B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row>
    <row r="1117" spans="1:30" x14ac:dyDescent="0.25">
      <c r="A1117" s="98"/>
      <c r="B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row>
    <row r="1118" spans="1:30" x14ac:dyDescent="0.25">
      <c r="A1118" s="98"/>
      <c r="B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row>
    <row r="1119" spans="1:30" x14ac:dyDescent="0.25">
      <c r="A1119" s="98"/>
      <c r="B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row>
    <row r="1120" spans="1:30" x14ac:dyDescent="0.25">
      <c r="A1120" s="98"/>
      <c r="B1120" s="98"/>
      <c r="D1120" s="98"/>
      <c r="E1120" s="98"/>
      <c r="F1120" s="98"/>
      <c r="G1120" s="98"/>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row>
    <row r="1121" spans="1:30" x14ac:dyDescent="0.25">
      <c r="A1121" s="98"/>
      <c r="B1121" s="98"/>
      <c r="D1121" s="98"/>
      <c r="E1121" s="98"/>
      <c r="F1121" s="98"/>
      <c r="G1121" s="98"/>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row>
    <row r="1122" spans="1:30" x14ac:dyDescent="0.25">
      <c r="A1122" s="98"/>
      <c r="B1122" s="98"/>
      <c r="D1122" s="98"/>
      <c r="E1122" s="98"/>
      <c r="F1122" s="98"/>
      <c r="G1122" s="98"/>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row>
    <row r="1123" spans="1:30" x14ac:dyDescent="0.25">
      <c r="A1123" s="98"/>
      <c r="B1123" s="98"/>
      <c r="D1123" s="98"/>
      <c r="E1123" s="98"/>
      <c r="F1123" s="98"/>
      <c r="G1123" s="98"/>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row>
    <row r="1124" spans="1:30" x14ac:dyDescent="0.25">
      <c r="A1124" s="98"/>
      <c r="B1124" s="98"/>
      <c r="D1124" s="98"/>
      <c r="E1124" s="98"/>
      <c r="F1124" s="98"/>
      <c r="G1124" s="98"/>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row>
    <row r="1125" spans="1:30" x14ac:dyDescent="0.25">
      <c r="A1125" s="98"/>
      <c r="B1125" s="98"/>
      <c r="D1125" s="98"/>
      <c r="E1125" s="98"/>
      <c r="F1125" s="98"/>
      <c r="G1125" s="98"/>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row>
    <row r="1126" spans="1:30" x14ac:dyDescent="0.25">
      <c r="A1126" s="98"/>
      <c r="B1126" s="98"/>
      <c r="D1126" s="98"/>
      <c r="E1126" s="98"/>
      <c r="F1126" s="98"/>
      <c r="G1126" s="98"/>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row>
    <row r="1127" spans="1:30" x14ac:dyDescent="0.25">
      <c r="A1127" s="98"/>
      <c r="B1127" s="98"/>
      <c r="D1127" s="98"/>
      <c r="E1127" s="98"/>
      <c r="F1127" s="98"/>
      <c r="G1127" s="98"/>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row>
    <row r="1128" spans="1:30" x14ac:dyDescent="0.25">
      <c r="A1128" s="98"/>
      <c r="B1128" s="98"/>
      <c r="D1128" s="98"/>
      <c r="E1128" s="98"/>
      <c r="F1128" s="98"/>
      <c r="G1128" s="98"/>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row>
    <row r="1129" spans="1:30" x14ac:dyDescent="0.25">
      <c r="A1129" s="98"/>
      <c r="B1129" s="98"/>
      <c r="D1129" s="98"/>
      <c r="E1129" s="98"/>
      <c r="F1129" s="98"/>
      <c r="G1129" s="98"/>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row>
    <row r="1130" spans="1:30" x14ac:dyDescent="0.25">
      <c r="A1130" s="98"/>
      <c r="B1130" s="98"/>
      <c r="D1130" s="98"/>
      <c r="E1130" s="98"/>
      <c r="F1130" s="98"/>
      <c r="G1130" s="98"/>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row>
    <row r="1131" spans="1:30" x14ac:dyDescent="0.25">
      <c r="A1131" s="98"/>
      <c r="B1131" s="98"/>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row>
    <row r="1132" spans="1:30" x14ac:dyDescent="0.25">
      <c r="A1132" s="98"/>
      <c r="B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row>
    <row r="1133" spans="1:30" x14ac:dyDescent="0.25">
      <c r="A1133" s="98"/>
      <c r="B1133" s="98"/>
      <c r="D1133" s="98"/>
      <c r="E1133" s="98"/>
      <c r="F1133" s="98"/>
      <c r="G1133" s="98"/>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row>
    <row r="1134" spans="1:30" x14ac:dyDescent="0.25">
      <c r="A1134" s="98"/>
      <c r="B1134" s="98"/>
      <c r="D1134" s="98"/>
      <c r="E1134" s="98"/>
      <c r="F1134" s="98"/>
      <c r="G1134" s="98"/>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row>
    <row r="1135" spans="1:30" x14ac:dyDescent="0.25">
      <c r="A1135" s="98"/>
      <c r="B1135" s="98"/>
      <c r="D1135" s="98"/>
      <c r="E1135" s="98"/>
      <c r="F1135" s="98"/>
      <c r="G1135" s="98"/>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row>
    <row r="1136" spans="1:30" x14ac:dyDescent="0.25">
      <c r="A1136" s="98"/>
      <c r="B1136" s="98"/>
      <c r="D1136" s="98"/>
      <c r="E1136" s="98"/>
      <c r="F1136" s="98"/>
      <c r="G1136" s="98"/>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row>
    <row r="1137" spans="1:30" x14ac:dyDescent="0.25">
      <c r="A1137" s="98"/>
      <c r="B1137" s="98"/>
      <c r="D1137" s="98"/>
      <c r="E1137" s="98"/>
      <c r="F1137" s="98"/>
      <c r="G1137" s="98"/>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row>
    <row r="1138" spans="1:30" x14ac:dyDescent="0.25">
      <c r="A1138" s="98"/>
      <c r="B1138" s="98"/>
      <c r="D1138" s="98"/>
      <c r="E1138" s="98"/>
      <c r="F1138" s="98"/>
      <c r="G1138" s="98"/>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row>
    <row r="1139" spans="1:30" x14ac:dyDescent="0.25">
      <c r="A1139" s="98"/>
      <c r="B1139" s="98"/>
      <c r="D1139" s="98"/>
      <c r="E1139" s="98"/>
      <c r="F1139" s="98"/>
      <c r="G1139" s="98"/>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row>
    <row r="1140" spans="1:30" x14ac:dyDescent="0.25">
      <c r="A1140" s="98"/>
      <c r="B1140" s="98"/>
      <c r="D1140" s="98"/>
      <c r="E1140" s="98"/>
      <c r="F1140" s="98"/>
      <c r="G1140" s="98"/>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row>
    <row r="1141" spans="1:30" x14ac:dyDescent="0.25">
      <c r="A1141" s="98"/>
      <c r="B1141" s="98"/>
      <c r="D1141" s="98"/>
      <c r="E1141" s="98"/>
      <c r="F1141" s="98"/>
      <c r="G1141" s="98"/>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row>
    <row r="1142" spans="1:30" x14ac:dyDescent="0.25">
      <c r="A1142" s="98"/>
      <c r="B1142" s="98"/>
      <c r="D1142" s="98"/>
      <c r="E1142" s="98"/>
      <c r="F1142" s="98"/>
      <c r="G1142" s="98"/>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row>
    <row r="1143" spans="1:30" x14ac:dyDescent="0.25">
      <c r="A1143" s="98"/>
      <c r="B1143" s="98"/>
      <c r="D1143" s="98"/>
      <c r="E1143" s="98"/>
      <c r="F1143" s="98"/>
      <c r="G1143" s="98"/>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row>
    <row r="1144" spans="1:30" x14ac:dyDescent="0.25">
      <c r="A1144" s="98"/>
      <c r="B1144" s="98"/>
      <c r="D1144" s="98"/>
      <c r="E1144" s="98"/>
      <c r="F1144" s="98"/>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row>
    <row r="1145" spans="1:30" x14ac:dyDescent="0.25">
      <c r="A1145" s="98"/>
      <c r="B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row>
    <row r="1146" spans="1:30" x14ac:dyDescent="0.25">
      <c r="A1146" s="98"/>
      <c r="B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row>
    <row r="1147" spans="1:30" x14ac:dyDescent="0.25">
      <c r="A1147" s="98"/>
      <c r="B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row>
    <row r="1148" spans="1:30" x14ac:dyDescent="0.25">
      <c r="A1148" s="98"/>
      <c r="B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row>
    <row r="1149" spans="1:30" x14ac:dyDescent="0.25">
      <c r="A1149" s="98"/>
      <c r="B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row>
    <row r="1150" spans="1:30" x14ac:dyDescent="0.25">
      <c r="A1150" s="98"/>
      <c r="B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row>
    <row r="1151" spans="1:30" x14ac:dyDescent="0.25">
      <c r="A1151" s="98"/>
      <c r="B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row>
    <row r="1152" spans="1:30" x14ac:dyDescent="0.25">
      <c r="A1152" s="98"/>
      <c r="B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row>
    <row r="1153" spans="1:30" x14ac:dyDescent="0.25">
      <c r="A1153" s="98"/>
      <c r="B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row>
    <row r="1154" spans="1:30" x14ac:dyDescent="0.25">
      <c r="A1154" s="98"/>
      <c r="B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row>
    <row r="1155" spans="1:30" x14ac:dyDescent="0.25">
      <c r="A1155" s="98"/>
      <c r="B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row>
    <row r="1156" spans="1:30" x14ac:dyDescent="0.25">
      <c r="A1156" s="98"/>
      <c r="B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row>
    <row r="1157" spans="1:30" x14ac:dyDescent="0.25">
      <c r="A1157" s="98"/>
      <c r="B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row>
    <row r="1158" spans="1:30" x14ac:dyDescent="0.25">
      <c r="A1158" s="98"/>
      <c r="B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row>
    <row r="1159" spans="1:30" x14ac:dyDescent="0.25">
      <c r="A1159" s="98"/>
      <c r="B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row>
    <row r="1160" spans="1:30" x14ac:dyDescent="0.25">
      <c r="A1160" s="98"/>
      <c r="B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row>
    <row r="1161" spans="1:30" x14ac:dyDescent="0.25">
      <c r="A1161" s="98"/>
      <c r="B1161" s="98"/>
      <c r="D1161" s="98"/>
      <c r="E1161" s="98"/>
      <c r="F1161" s="98"/>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row>
    <row r="1162" spans="1:30" x14ac:dyDescent="0.25">
      <c r="A1162" s="98"/>
      <c r="B1162" s="98"/>
      <c r="D1162" s="98"/>
      <c r="E1162" s="98"/>
      <c r="F1162" s="98"/>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row>
    <row r="1163" spans="1:30" x14ac:dyDescent="0.25">
      <c r="A1163" s="98"/>
      <c r="B1163" s="98"/>
      <c r="D1163" s="98"/>
      <c r="E1163" s="98"/>
      <c r="F1163" s="98"/>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row>
    <row r="1164" spans="1:30" x14ac:dyDescent="0.25">
      <c r="A1164" s="98"/>
      <c r="B1164" s="98"/>
      <c r="D1164" s="98"/>
      <c r="E1164" s="98"/>
      <c r="F1164" s="98"/>
      <c r="G1164" s="98"/>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row>
    <row r="1165" spans="1:30" x14ac:dyDescent="0.25">
      <c r="A1165" s="98"/>
      <c r="B1165" s="98"/>
      <c r="D1165" s="98"/>
      <c r="E1165" s="98"/>
      <c r="F1165" s="98"/>
      <c r="G1165" s="98"/>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row>
    <row r="1166" spans="1:30" x14ac:dyDescent="0.25">
      <c r="A1166" s="98"/>
      <c r="B1166" s="98"/>
      <c r="D1166" s="98"/>
      <c r="E1166" s="98"/>
      <c r="F1166" s="98"/>
      <c r="G1166" s="98"/>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row>
    <row r="1167" spans="1:30" x14ac:dyDescent="0.25">
      <c r="A1167" s="98"/>
      <c r="B1167" s="98"/>
      <c r="D1167" s="98"/>
      <c r="E1167" s="98"/>
      <c r="F1167" s="98"/>
      <c r="G1167" s="98"/>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row>
    <row r="1168" spans="1:30" x14ac:dyDescent="0.25">
      <c r="A1168" s="98"/>
      <c r="B1168" s="98"/>
      <c r="D1168" s="98"/>
      <c r="E1168" s="98"/>
      <c r="F1168" s="98"/>
      <c r="G1168" s="98"/>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row>
    <row r="1169" spans="1:30" x14ac:dyDescent="0.25">
      <c r="A1169" s="98"/>
      <c r="B1169" s="98"/>
      <c r="D1169" s="98"/>
      <c r="E1169" s="98"/>
      <c r="F1169" s="98"/>
      <c r="G1169" s="98"/>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row>
    <row r="1170" spans="1:30" x14ac:dyDescent="0.25">
      <c r="A1170" s="98"/>
      <c r="B1170" s="98"/>
      <c r="D1170" s="98"/>
      <c r="E1170" s="98"/>
      <c r="F1170" s="98"/>
      <c r="G1170" s="98"/>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row>
    <row r="1171" spans="1:30" x14ac:dyDescent="0.25">
      <c r="A1171" s="98"/>
      <c r="B1171" s="98"/>
      <c r="D1171" s="98"/>
      <c r="E1171" s="98"/>
      <c r="F1171" s="98"/>
      <c r="G1171" s="98"/>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row>
    <row r="1172" spans="1:30" x14ac:dyDescent="0.25">
      <c r="A1172" s="98"/>
      <c r="B1172" s="98"/>
      <c r="D1172" s="98"/>
      <c r="E1172" s="98"/>
      <c r="F1172" s="98"/>
      <c r="G1172" s="98"/>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row>
    <row r="1173" spans="1:30" x14ac:dyDescent="0.25">
      <c r="A1173" s="98"/>
      <c r="B1173" s="98"/>
      <c r="D1173" s="98"/>
      <c r="E1173" s="98"/>
      <c r="F1173" s="98"/>
      <c r="G1173" s="98"/>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row>
    <row r="1174" spans="1:30" x14ac:dyDescent="0.25">
      <c r="A1174" s="98"/>
      <c r="B1174" s="98"/>
      <c r="D1174" s="98"/>
      <c r="E1174" s="98"/>
      <c r="F1174" s="98"/>
      <c r="G1174" s="98"/>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row>
    <row r="1175" spans="1:30" x14ac:dyDescent="0.25">
      <c r="A1175" s="98"/>
      <c r="B1175" s="98"/>
      <c r="D1175" s="98"/>
      <c r="E1175" s="98"/>
      <c r="F1175" s="98"/>
      <c r="G1175" s="98"/>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row>
    <row r="1176" spans="1:30" x14ac:dyDescent="0.25">
      <c r="A1176" s="98"/>
      <c r="B1176" s="98"/>
      <c r="D1176" s="98"/>
      <c r="E1176" s="98"/>
      <c r="F1176" s="98"/>
      <c r="G1176" s="98"/>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row>
    <row r="1177" spans="1:30" x14ac:dyDescent="0.25">
      <c r="A1177" s="98"/>
      <c r="B1177" s="98"/>
      <c r="D1177" s="98"/>
      <c r="E1177" s="98"/>
      <c r="F1177" s="98"/>
      <c r="G1177" s="98"/>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row>
    <row r="1178" spans="1:30" x14ac:dyDescent="0.25">
      <c r="A1178" s="98"/>
      <c r="B1178" s="98"/>
      <c r="D1178" s="98"/>
      <c r="E1178" s="98"/>
      <c r="F1178" s="98"/>
      <c r="G1178" s="98"/>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row>
    <row r="1179" spans="1:30" x14ac:dyDescent="0.25">
      <c r="A1179" s="98"/>
      <c r="B1179" s="98"/>
      <c r="D1179" s="98"/>
      <c r="E1179" s="98"/>
      <c r="F1179" s="98"/>
      <c r="G1179" s="98"/>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row>
    <row r="1180" spans="1:30" x14ac:dyDescent="0.25">
      <c r="A1180" s="98"/>
      <c r="B1180" s="98"/>
      <c r="D1180" s="98"/>
      <c r="E1180" s="98"/>
      <c r="F1180" s="98"/>
      <c r="G1180" s="98"/>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row>
    <row r="1181" spans="1:30" x14ac:dyDescent="0.25">
      <c r="A1181" s="98"/>
      <c r="B1181" s="98"/>
      <c r="D1181" s="98"/>
      <c r="E1181" s="98"/>
      <c r="F1181" s="98"/>
      <c r="G1181" s="98"/>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row>
    <row r="1182" spans="1:30" x14ac:dyDescent="0.25">
      <c r="A1182" s="98"/>
      <c r="B1182" s="98"/>
      <c r="D1182" s="98"/>
      <c r="E1182" s="98"/>
      <c r="F1182" s="98"/>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row>
    <row r="1183" spans="1:30" x14ac:dyDescent="0.25">
      <c r="A1183" s="98"/>
      <c r="B1183" s="98"/>
      <c r="D1183" s="98"/>
      <c r="E1183" s="98"/>
      <c r="F1183" s="98"/>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row>
    <row r="1184" spans="1:30" x14ac:dyDescent="0.25">
      <c r="A1184" s="98"/>
      <c r="B1184" s="98"/>
      <c r="D1184" s="98"/>
      <c r="E1184" s="98"/>
      <c r="F1184" s="98"/>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row>
    <row r="1185" spans="1:30" x14ac:dyDescent="0.25">
      <c r="A1185" s="98"/>
      <c r="B1185" s="98"/>
      <c r="D1185" s="98"/>
      <c r="E1185" s="98"/>
      <c r="F1185" s="98"/>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row>
    <row r="1186" spans="1:30" x14ac:dyDescent="0.25">
      <c r="A1186" s="98"/>
      <c r="B1186" s="98"/>
      <c r="D1186" s="98"/>
      <c r="E1186" s="98"/>
      <c r="F1186" s="98"/>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row>
    <row r="1187" spans="1:30" x14ac:dyDescent="0.25">
      <c r="A1187" s="98"/>
      <c r="B1187" s="98"/>
      <c r="D1187" s="98"/>
      <c r="E1187" s="98"/>
      <c r="F1187" s="98"/>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row>
    <row r="1188" spans="1:30" x14ac:dyDescent="0.25">
      <c r="A1188" s="98"/>
      <c r="B1188" s="98"/>
      <c r="D1188" s="98"/>
      <c r="E1188" s="98"/>
      <c r="F1188" s="98"/>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row>
    <row r="1189" spans="1:30" x14ac:dyDescent="0.25">
      <c r="A1189" s="98"/>
      <c r="B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row>
    <row r="1190" spans="1:30" x14ac:dyDescent="0.25">
      <c r="A1190" s="98"/>
      <c r="B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row>
    <row r="1191" spans="1:30" x14ac:dyDescent="0.25">
      <c r="A1191" s="98"/>
      <c r="B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row>
    <row r="1192" spans="1:30" x14ac:dyDescent="0.25">
      <c r="A1192" s="98"/>
      <c r="B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row>
    <row r="1193" spans="1:30" x14ac:dyDescent="0.25">
      <c r="A1193" s="98"/>
      <c r="B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row>
    <row r="1194" spans="1:30" x14ac:dyDescent="0.25">
      <c r="A1194" s="98"/>
      <c r="B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row>
    <row r="1195" spans="1:30" x14ac:dyDescent="0.25">
      <c r="A1195" s="98"/>
      <c r="B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row>
    <row r="1196" spans="1:30" x14ac:dyDescent="0.25">
      <c r="A1196" s="98"/>
      <c r="B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row>
    <row r="1197" spans="1:30" x14ac:dyDescent="0.25">
      <c r="A1197" s="98"/>
      <c r="B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row>
    <row r="1198" spans="1:30" x14ac:dyDescent="0.25">
      <c r="A1198" s="98"/>
      <c r="B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row>
    <row r="1199" spans="1:30" x14ac:dyDescent="0.25">
      <c r="A1199" s="98"/>
      <c r="B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row>
    <row r="1200" spans="1:30" x14ac:dyDescent="0.25">
      <c r="A1200" s="98"/>
      <c r="B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row>
    <row r="1201" spans="1:30" x14ac:dyDescent="0.25">
      <c r="A1201" s="98"/>
      <c r="B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row>
    <row r="1202" spans="1:30" x14ac:dyDescent="0.25">
      <c r="A1202" s="98"/>
      <c r="B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row>
    <row r="1203" spans="1:30" x14ac:dyDescent="0.25">
      <c r="A1203" s="98"/>
      <c r="B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row>
    <row r="1204" spans="1:30" x14ac:dyDescent="0.25">
      <c r="A1204" s="98"/>
      <c r="B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row>
    <row r="1205" spans="1:30" x14ac:dyDescent="0.25">
      <c r="A1205" s="98"/>
      <c r="B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row>
    <row r="1206" spans="1:30" x14ac:dyDescent="0.25">
      <c r="A1206" s="98"/>
      <c r="B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row>
    <row r="1207" spans="1:30" x14ac:dyDescent="0.25">
      <c r="A1207" s="98"/>
      <c r="B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row>
    <row r="1208" spans="1:30" x14ac:dyDescent="0.25">
      <c r="A1208" s="98"/>
      <c r="B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row>
    <row r="1209" spans="1:30" x14ac:dyDescent="0.25">
      <c r="A1209" s="98"/>
      <c r="B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row>
    <row r="1210" spans="1:30" x14ac:dyDescent="0.25">
      <c r="A1210" s="98"/>
      <c r="B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row>
    <row r="1211" spans="1:30" x14ac:dyDescent="0.25">
      <c r="A1211" s="98"/>
      <c r="B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row>
    <row r="1212" spans="1:30" x14ac:dyDescent="0.25">
      <c r="A1212" s="98"/>
      <c r="B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row>
    <row r="1213" spans="1:30" x14ac:dyDescent="0.25">
      <c r="A1213" s="98"/>
      <c r="B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row>
    <row r="1214" spans="1:30" x14ac:dyDescent="0.25">
      <c r="A1214" s="98"/>
      <c r="B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row>
    <row r="1215" spans="1:30" x14ac:dyDescent="0.25">
      <c r="A1215" s="98"/>
      <c r="B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row>
    <row r="1216" spans="1:30" x14ac:dyDescent="0.25">
      <c r="A1216" s="98"/>
      <c r="B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row>
    <row r="1217" spans="1:30" x14ac:dyDescent="0.25">
      <c r="A1217" s="98"/>
      <c r="B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row>
    <row r="1218" spans="1:30" x14ac:dyDescent="0.25">
      <c r="A1218" s="98"/>
      <c r="B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row>
    <row r="1219" spans="1:30" x14ac:dyDescent="0.25">
      <c r="A1219" s="98"/>
      <c r="B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row>
    <row r="1220" spans="1:30" x14ac:dyDescent="0.25">
      <c r="A1220" s="98"/>
      <c r="B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row>
    <row r="1221" spans="1:30" x14ac:dyDescent="0.25">
      <c r="A1221" s="98"/>
      <c r="B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row>
    <row r="1222" spans="1:30" x14ac:dyDescent="0.25">
      <c r="A1222" s="98"/>
      <c r="B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row>
    <row r="1223" spans="1:30" x14ac:dyDescent="0.25">
      <c r="A1223" s="98"/>
      <c r="B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row>
    <row r="1224" spans="1:30" x14ac:dyDescent="0.25">
      <c r="A1224" s="98"/>
      <c r="B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row>
    <row r="1225" spans="1:30" x14ac:dyDescent="0.25">
      <c r="A1225" s="98"/>
      <c r="B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row>
    <row r="1226" spans="1:30" x14ac:dyDescent="0.25">
      <c r="A1226" s="98"/>
      <c r="B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row>
    <row r="1227" spans="1:30" x14ac:dyDescent="0.25">
      <c r="A1227" s="98"/>
      <c r="B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row>
    <row r="1228" spans="1:30" x14ac:dyDescent="0.25">
      <c r="A1228" s="98"/>
      <c r="B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row>
    <row r="1229" spans="1:30" x14ac:dyDescent="0.25">
      <c r="A1229" s="98"/>
      <c r="B1229" s="98"/>
      <c r="D1229" s="98"/>
      <c r="E1229" s="98"/>
      <c r="F1229" s="98"/>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row>
    <row r="1230" spans="1:30" x14ac:dyDescent="0.25">
      <c r="A1230" s="98"/>
      <c r="B1230" s="98"/>
      <c r="D1230" s="98"/>
      <c r="E1230" s="98"/>
      <c r="F1230" s="98"/>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row>
    <row r="1231" spans="1:30" x14ac:dyDescent="0.25">
      <c r="A1231" s="98"/>
      <c r="B1231" s="98"/>
      <c r="D1231" s="98"/>
      <c r="E1231" s="98"/>
      <c r="F1231" s="98"/>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row>
    <row r="1232" spans="1:30" x14ac:dyDescent="0.25">
      <c r="A1232" s="98"/>
      <c r="B1232" s="98"/>
      <c r="D1232" s="98"/>
      <c r="E1232" s="98"/>
      <c r="F1232" s="98"/>
      <c r="G1232" s="98"/>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row>
    <row r="1233" spans="1:30" x14ac:dyDescent="0.25">
      <c r="A1233" s="98"/>
      <c r="B1233" s="98"/>
      <c r="D1233" s="98"/>
      <c r="E1233" s="98"/>
      <c r="F1233" s="98"/>
      <c r="G1233" s="98"/>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row>
    <row r="1234" spans="1:30" x14ac:dyDescent="0.25">
      <c r="A1234" s="98"/>
      <c r="B1234" s="98"/>
      <c r="D1234" s="98"/>
      <c r="E1234" s="98"/>
      <c r="F1234" s="98"/>
      <c r="G1234" s="98"/>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row>
    <row r="1235" spans="1:30" x14ac:dyDescent="0.25">
      <c r="A1235" s="98"/>
      <c r="B1235" s="98"/>
      <c r="D1235" s="98"/>
      <c r="E1235" s="98"/>
      <c r="F1235" s="98"/>
      <c r="G1235" s="98"/>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row>
    <row r="1236" spans="1:30" x14ac:dyDescent="0.25">
      <c r="A1236" s="98"/>
      <c r="B1236" s="98"/>
      <c r="D1236" s="98"/>
      <c r="E1236" s="98"/>
      <c r="F1236" s="98"/>
      <c r="G1236" s="98"/>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row>
    <row r="1237" spans="1:30" x14ac:dyDescent="0.25">
      <c r="A1237" s="98"/>
      <c r="B1237" s="98"/>
      <c r="D1237" s="98"/>
      <c r="E1237" s="98"/>
      <c r="F1237" s="98"/>
      <c r="G1237" s="98"/>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row>
    <row r="1238" spans="1:30" x14ac:dyDescent="0.25">
      <c r="A1238" s="98"/>
      <c r="B1238" s="98"/>
      <c r="D1238" s="98"/>
      <c r="E1238" s="98"/>
      <c r="F1238" s="98"/>
      <c r="G1238" s="98"/>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row>
    <row r="1239" spans="1:30" x14ac:dyDescent="0.25">
      <c r="A1239" s="98"/>
      <c r="B1239" s="98"/>
      <c r="D1239" s="98"/>
      <c r="E1239" s="98"/>
      <c r="F1239" s="98"/>
      <c r="G1239" s="98"/>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row>
    <row r="1240" spans="1:30" x14ac:dyDescent="0.25">
      <c r="A1240" s="98"/>
      <c r="B1240" s="98"/>
      <c r="D1240" s="98"/>
      <c r="E1240" s="98"/>
      <c r="F1240" s="98"/>
      <c r="G1240" s="98"/>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row>
    <row r="1241" spans="1:30" x14ac:dyDescent="0.25">
      <c r="A1241" s="98"/>
      <c r="B1241" s="98"/>
      <c r="D1241" s="98"/>
      <c r="E1241" s="98"/>
      <c r="F1241" s="98"/>
      <c r="G1241" s="98"/>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row>
    <row r="1242" spans="1:30" x14ac:dyDescent="0.25">
      <c r="A1242" s="98"/>
      <c r="B1242" s="98"/>
      <c r="D1242" s="98"/>
      <c r="E1242" s="98"/>
      <c r="F1242" s="98"/>
      <c r="G1242" s="98"/>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row>
    <row r="1243" spans="1:30" x14ac:dyDescent="0.25">
      <c r="A1243" s="98"/>
      <c r="B1243" s="98"/>
      <c r="D1243" s="98"/>
      <c r="E1243" s="98"/>
      <c r="F1243" s="98"/>
      <c r="G1243" s="98"/>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row>
    <row r="1244" spans="1:30" x14ac:dyDescent="0.25">
      <c r="A1244" s="98"/>
      <c r="B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row>
    <row r="1245" spans="1:30" x14ac:dyDescent="0.25">
      <c r="A1245" s="98"/>
      <c r="B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row>
    <row r="1246" spans="1:30" x14ac:dyDescent="0.25">
      <c r="A1246" s="98"/>
      <c r="B1246" s="98"/>
      <c r="D1246" s="98"/>
      <c r="E1246" s="98"/>
      <c r="F1246" s="98"/>
      <c r="G1246" s="98"/>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row>
    <row r="1247" spans="1:30" x14ac:dyDescent="0.25">
      <c r="A1247" s="98"/>
      <c r="B1247" s="98"/>
      <c r="D1247" s="98"/>
      <c r="E1247" s="98"/>
      <c r="F1247" s="98"/>
      <c r="G1247" s="98"/>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row>
    <row r="1248" spans="1:30" x14ac:dyDescent="0.25">
      <c r="A1248" s="98"/>
      <c r="B1248" s="98"/>
      <c r="D1248" s="98"/>
      <c r="E1248" s="98"/>
      <c r="F1248" s="98"/>
      <c r="G1248" s="98"/>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row>
    <row r="1249" spans="1:30" x14ac:dyDescent="0.25">
      <c r="A1249" s="98"/>
      <c r="B1249" s="98"/>
      <c r="D1249" s="98"/>
      <c r="E1249" s="98"/>
      <c r="F1249" s="98"/>
      <c r="G1249" s="98"/>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row>
    <row r="1250" spans="1:30" x14ac:dyDescent="0.25">
      <c r="A1250" s="98"/>
      <c r="B1250" s="98"/>
      <c r="D1250" s="98"/>
      <c r="E1250" s="98"/>
      <c r="F1250" s="98"/>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row>
    <row r="1251" spans="1:30" x14ac:dyDescent="0.25">
      <c r="A1251" s="98"/>
      <c r="B1251" s="98"/>
      <c r="D1251" s="98"/>
      <c r="E1251" s="98"/>
      <c r="F1251" s="98"/>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row>
    <row r="1252" spans="1:30" x14ac:dyDescent="0.25">
      <c r="A1252" s="98"/>
      <c r="B1252" s="98"/>
      <c r="D1252" s="98"/>
      <c r="E1252" s="98"/>
      <c r="F1252" s="98"/>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row>
    <row r="1253" spans="1:30" x14ac:dyDescent="0.25">
      <c r="A1253" s="98"/>
      <c r="B1253" s="98"/>
      <c r="D1253" s="98"/>
      <c r="E1253" s="98"/>
      <c r="F1253" s="98"/>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row>
    <row r="1254" spans="1:30" x14ac:dyDescent="0.25">
      <c r="A1254" s="98"/>
      <c r="B1254" s="98"/>
      <c r="D1254" s="98"/>
      <c r="E1254" s="98"/>
      <c r="F1254" s="98"/>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row>
    <row r="1255" spans="1:30" x14ac:dyDescent="0.25">
      <c r="A1255" s="98"/>
      <c r="B1255" s="98"/>
      <c r="D1255" s="98"/>
      <c r="E1255" s="98"/>
      <c r="F1255" s="98"/>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row>
    <row r="1256" spans="1:30" x14ac:dyDescent="0.25">
      <c r="A1256" s="98"/>
      <c r="B1256" s="98"/>
      <c r="D1256" s="98"/>
      <c r="E1256" s="98"/>
      <c r="F1256" s="98"/>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row>
    <row r="1257" spans="1:30" x14ac:dyDescent="0.25">
      <c r="A1257" s="98"/>
      <c r="B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row>
    <row r="1258" spans="1:30" x14ac:dyDescent="0.25">
      <c r="A1258" s="98"/>
      <c r="B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row>
    <row r="1259" spans="1:30" x14ac:dyDescent="0.25">
      <c r="A1259" s="98"/>
      <c r="B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row>
    <row r="1260" spans="1:30" x14ac:dyDescent="0.25">
      <c r="A1260" s="98"/>
      <c r="B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row>
    <row r="1261" spans="1:30" x14ac:dyDescent="0.25">
      <c r="A1261" s="98"/>
      <c r="B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row>
    <row r="1262" spans="1:30" x14ac:dyDescent="0.25">
      <c r="A1262" s="98"/>
      <c r="B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row>
    <row r="1263" spans="1:30" x14ac:dyDescent="0.25">
      <c r="A1263" s="98"/>
      <c r="B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row>
    <row r="1264" spans="1:30" x14ac:dyDescent="0.25">
      <c r="A1264" s="98"/>
      <c r="B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row>
    <row r="1265" spans="1:30" x14ac:dyDescent="0.25">
      <c r="A1265" s="98"/>
      <c r="B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row>
    <row r="1266" spans="1:30" x14ac:dyDescent="0.25">
      <c r="A1266" s="98"/>
      <c r="B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row>
    <row r="1267" spans="1:30" x14ac:dyDescent="0.25">
      <c r="A1267" s="98"/>
      <c r="B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row>
    <row r="1268" spans="1:30" x14ac:dyDescent="0.25">
      <c r="A1268" s="98"/>
      <c r="B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row>
    <row r="1269" spans="1:30" x14ac:dyDescent="0.25">
      <c r="A1269" s="98"/>
      <c r="B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row>
    <row r="1270" spans="1:30" x14ac:dyDescent="0.25">
      <c r="A1270" s="98"/>
      <c r="B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row>
    <row r="1271" spans="1:30" x14ac:dyDescent="0.25">
      <c r="A1271" s="98"/>
      <c r="B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row>
    <row r="1272" spans="1:30" x14ac:dyDescent="0.25">
      <c r="A1272" s="98"/>
      <c r="B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row>
    <row r="1273" spans="1:30" x14ac:dyDescent="0.25">
      <c r="A1273" s="98"/>
      <c r="B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row>
    <row r="1274" spans="1:30" x14ac:dyDescent="0.25">
      <c r="A1274" s="98"/>
      <c r="B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row>
    <row r="1275" spans="1:30" x14ac:dyDescent="0.25">
      <c r="A1275" s="98"/>
      <c r="B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row>
    <row r="1276" spans="1:30" x14ac:dyDescent="0.25">
      <c r="A1276" s="98"/>
      <c r="B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row>
    <row r="1277" spans="1:30" x14ac:dyDescent="0.25">
      <c r="A1277" s="98"/>
      <c r="B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row>
    <row r="1278" spans="1:30" x14ac:dyDescent="0.25">
      <c r="A1278" s="98"/>
      <c r="B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row>
    <row r="1279" spans="1:30" x14ac:dyDescent="0.25">
      <c r="A1279" s="98"/>
      <c r="B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row>
    <row r="1280" spans="1:30" x14ac:dyDescent="0.25">
      <c r="A1280" s="98"/>
      <c r="B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row>
    <row r="1281" spans="1:30" x14ac:dyDescent="0.25">
      <c r="A1281" s="98"/>
      <c r="B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row>
    <row r="1282" spans="1:30" x14ac:dyDescent="0.25">
      <c r="A1282" s="98"/>
      <c r="B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row>
    <row r="1283" spans="1:30" x14ac:dyDescent="0.25">
      <c r="A1283" s="98"/>
      <c r="B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row>
    <row r="1284" spans="1:30" x14ac:dyDescent="0.25">
      <c r="A1284" s="98"/>
      <c r="B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row>
    <row r="1285" spans="1:30" x14ac:dyDescent="0.25">
      <c r="A1285" s="98"/>
      <c r="B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row>
    <row r="1286" spans="1:30" x14ac:dyDescent="0.25">
      <c r="A1286" s="98"/>
      <c r="B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row>
    <row r="1287" spans="1:30" x14ac:dyDescent="0.25">
      <c r="A1287" s="98"/>
      <c r="B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row>
    <row r="1288" spans="1:30" x14ac:dyDescent="0.25">
      <c r="A1288" s="98"/>
      <c r="B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row>
    <row r="1289" spans="1:30" x14ac:dyDescent="0.25">
      <c r="A1289" s="98"/>
      <c r="B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row>
    <row r="1290" spans="1:30" x14ac:dyDescent="0.25">
      <c r="A1290" s="98"/>
      <c r="B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row>
    <row r="1291" spans="1:30" x14ac:dyDescent="0.25">
      <c r="A1291" s="98"/>
      <c r="B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row>
    <row r="1292" spans="1:30" x14ac:dyDescent="0.25">
      <c r="A1292" s="98"/>
      <c r="B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row>
    <row r="1293" spans="1:30" x14ac:dyDescent="0.25">
      <c r="A1293" s="98"/>
      <c r="B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row>
    <row r="1294" spans="1:30" x14ac:dyDescent="0.25">
      <c r="A1294" s="98"/>
      <c r="B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row>
    <row r="1295" spans="1:30" x14ac:dyDescent="0.25">
      <c r="A1295" s="98"/>
      <c r="B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row>
    <row r="1296" spans="1:30" x14ac:dyDescent="0.25">
      <c r="A1296" s="98"/>
      <c r="B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row>
    <row r="1297" spans="1:30" x14ac:dyDescent="0.25">
      <c r="A1297" s="98"/>
      <c r="B1297" s="98"/>
      <c r="D1297" s="98"/>
      <c r="E1297" s="98"/>
      <c r="F1297" s="98"/>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row>
    <row r="1298" spans="1:30" x14ac:dyDescent="0.25">
      <c r="A1298" s="98"/>
      <c r="B1298" s="98"/>
      <c r="D1298" s="98"/>
      <c r="E1298" s="98"/>
      <c r="F1298" s="98"/>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row>
    <row r="1299" spans="1:30" x14ac:dyDescent="0.25">
      <c r="A1299" s="98"/>
      <c r="B1299" s="98"/>
      <c r="D1299" s="98"/>
      <c r="E1299" s="98"/>
      <c r="F1299" s="98"/>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row>
    <row r="1300" spans="1:30" x14ac:dyDescent="0.25">
      <c r="A1300" s="98"/>
      <c r="B1300" s="98"/>
      <c r="D1300" s="98"/>
      <c r="E1300" s="98"/>
      <c r="F1300" s="98"/>
      <c r="G1300" s="98"/>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row>
    <row r="1301" spans="1:30" x14ac:dyDescent="0.25">
      <c r="A1301" s="98"/>
      <c r="B1301" s="98"/>
      <c r="D1301" s="98"/>
      <c r="E1301" s="98"/>
      <c r="F1301" s="98"/>
      <c r="G1301" s="98"/>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row>
    <row r="1302" spans="1:30" x14ac:dyDescent="0.25">
      <c r="A1302" s="98"/>
      <c r="B1302" s="98"/>
      <c r="D1302" s="98"/>
      <c r="E1302" s="98"/>
      <c r="F1302" s="98"/>
      <c r="G1302" s="98"/>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row>
    <row r="1303" spans="1:30" x14ac:dyDescent="0.25">
      <c r="A1303" s="98"/>
      <c r="B1303" s="98"/>
      <c r="D1303" s="98"/>
      <c r="E1303" s="98"/>
      <c r="F1303" s="98"/>
      <c r="G1303" s="98"/>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row>
    <row r="1304" spans="1:30" x14ac:dyDescent="0.25">
      <c r="A1304" s="98"/>
      <c r="B1304" s="98"/>
      <c r="D1304" s="98"/>
      <c r="E1304" s="98"/>
      <c r="F1304" s="98"/>
      <c r="G1304" s="98"/>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row>
    <row r="1305" spans="1:30" x14ac:dyDescent="0.25">
      <c r="A1305" s="98"/>
      <c r="B1305" s="98"/>
      <c r="D1305" s="98"/>
      <c r="E1305" s="98"/>
      <c r="F1305" s="98"/>
      <c r="G1305" s="98"/>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row>
    <row r="1306" spans="1:30" x14ac:dyDescent="0.25">
      <c r="A1306" s="98"/>
      <c r="B1306" s="98"/>
      <c r="D1306" s="98"/>
      <c r="E1306" s="98"/>
      <c r="F1306" s="98"/>
      <c r="G1306" s="98"/>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row>
    <row r="1307" spans="1:30" x14ac:dyDescent="0.25">
      <c r="A1307" s="98"/>
      <c r="B1307" s="98"/>
      <c r="D1307" s="98"/>
      <c r="E1307" s="98"/>
      <c r="F1307" s="98"/>
      <c r="G1307" s="98"/>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row>
    <row r="1308" spans="1:30" x14ac:dyDescent="0.25">
      <c r="A1308" s="98"/>
      <c r="B1308" s="98"/>
      <c r="D1308" s="98"/>
      <c r="E1308" s="98"/>
      <c r="F1308" s="98"/>
      <c r="G1308" s="98"/>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row>
    <row r="1309" spans="1:30" x14ac:dyDescent="0.25">
      <c r="A1309" s="98"/>
      <c r="B1309" s="98"/>
      <c r="D1309" s="98"/>
      <c r="E1309" s="98"/>
      <c r="F1309" s="98"/>
      <c r="G1309" s="98"/>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row>
    <row r="1310" spans="1:30" x14ac:dyDescent="0.25">
      <c r="A1310" s="98"/>
      <c r="B1310" s="98"/>
      <c r="D1310" s="98"/>
      <c r="E1310" s="98"/>
      <c r="F1310" s="98"/>
      <c r="G1310" s="98"/>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row>
    <row r="1311" spans="1:30" x14ac:dyDescent="0.25">
      <c r="A1311" s="98"/>
      <c r="B1311" s="98"/>
      <c r="D1311" s="98"/>
      <c r="E1311" s="98"/>
      <c r="F1311" s="98"/>
      <c r="G1311" s="98"/>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row>
    <row r="1312" spans="1:30" x14ac:dyDescent="0.25">
      <c r="A1312" s="98"/>
      <c r="B1312" s="98"/>
      <c r="D1312" s="98"/>
      <c r="E1312" s="98"/>
      <c r="F1312" s="98"/>
      <c r="G1312" s="98"/>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row>
    <row r="1313" spans="1:30" x14ac:dyDescent="0.25">
      <c r="A1313" s="98"/>
      <c r="B1313" s="98"/>
      <c r="D1313" s="98"/>
      <c r="E1313" s="98"/>
      <c r="F1313" s="98"/>
      <c r="G1313" s="98"/>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row>
    <row r="1314" spans="1:30" x14ac:dyDescent="0.25">
      <c r="A1314" s="98"/>
      <c r="B1314" s="98"/>
      <c r="D1314" s="98"/>
      <c r="E1314" s="98"/>
      <c r="F1314" s="98"/>
      <c r="G1314" s="98"/>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row>
    <row r="1315" spans="1:30" x14ac:dyDescent="0.25">
      <c r="A1315" s="98"/>
      <c r="B1315" s="98"/>
      <c r="D1315" s="98"/>
      <c r="E1315" s="98"/>
      <c r="F1315" s="98"/>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row>
    <row r="1316" spans="1:30" x14ac:dyDescent="0.25">
      <c r="A1316" s="98"/>
      <c r="B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row>
    <row r="1317" spans="1:30" x14ac:dyDescent="0.25">
      <c r="A1317" s="98"/>
      <c r="B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row>
    <row r="1318" spans="1:30" x14ac:dyDescent="0.25">
      <c r="A1318" s="98"/>
      <c r="B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row>
    <row r="1319" spans="1:30" x14ac:dyDescent="0.25">
      <c r="A1319" s="98"/>
      <c r="B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row>
    <row r="1320" spans="1:30" x14ac:dyDescent="0.25">
      <c r="A1320" s="98"/>
      <c r="B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row>
    <row r="1321" spans="1:30" x14ac:dyDescent="0.25">
      <c r="A1321" s="98"/>
      <c r="B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row>
    <row r="1322" spans="1:30" x14ac:dyDescent="0.25">
      <c r="A1322" s="98"/>
      <c r="B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row>
    <row r="1323" spans="1:30" x14ac:dyDescent="0.25">
      <c r="A1323" s="98"/>
      <c r="B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row>
    <row r="1324" spans="1:30" x14ac:dyDescent="0.25">
      <c r="A1324" s="98"/>
      <c r="B1324" s="98"/>
      <c r="D1324" s="98"/>
      <c r="E1324" s="98"/>
      <c r="F1324" s="98"/>
      <c r="G1324" s="98"/>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row>
    <row r="1325" spans="1:30" x14ac:dyDescent="0.25">
      <c r="A1325" s="98"/>
      <c r="B1325" s="98"/>
      <c r="D1325" s="98"/>
      <c r="E1325" s="98"/>
      <c r="F1325" s="98"/>
      <c r="G1325" s="98"/>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row>
    <row r="1326" spans="1:30" x14ac:dyDescent="0.25">
      <c r="A1326" s="98"/>
      <c r="B1326" s="98"/>
      <c r="D1326" s="98"/>
      <c r="E1326" s="98"/>
      <c r="F1326" s="98"/>
      <c r="G1326" s="98"/>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row>
    <row r="1327" spans="1:30" x14ac:dyDescent="0.25">
      <c r="A1327" s="98"/>
      <c r="B1327" s="98"/>
      <c r="D1327" s="98"/>
      <c r="E1327" s="98"/>
      <c r="F1327" s="98"/>
      <c r="G1327" s="98"/>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row>
    <row r="1328" spans="1:30" x14ac:dyDescent="0.25">
      <c r="A1328" s="98"/>
      <c r="B1328" s="98"/>
      <c r="D1328" s="98"/>
      <c r="E1328" s="98"/>
      <c r="F1328" s="98"/>
      <c r="G1328" s="98"/>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row>
    <row r="1329" spans="1:30" x14ac:dyDescent="0.25">
      <c r="A1329" s="98"/>
      <c r="B1329" s="98"/>
      <c r="D1329" s="98"/>
      <c r="E1329" s="98"/>
      <c r="F1329" s="98"/>
      <c r="G1329" s="98"/>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row>
    <row r="1330" spans="1:30" x14ac:dyDescent="0.25">
      <c r="A1330" s="98"/>
      <c r="B1330" s="98"/>
      <c r="D1330" s="98"/>
      <c r="E1330" s="98"/>
      <c r="F1330" s="98"/>
      <c r="G1330" s="98"/>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row>
    <row r="1331" spans="1:30" x14ac:dyDescent="0.25">
      <c r="A1331" s="98"/>
      <c r="B1331" s="98"/>
      <c r="D1331" s="98"/>
      <c r="E1331" s="98"/>
      <c r="F1331" s="98"/>
      <c r="G1331" s="98"/>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row>
    <row r="1332" spans="1:30" x14ac:dyDescent="0.25">
      <c r="A1332" s="98"/>
      <c r="B1332" s="98"/>
      <c r="D1332" s="98"/>
      <c r="E1332" s="98"/>
      <c r="F1332" s="98"/>
      <c r="G1332" s="98"/>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row>
    <row r="1333" spans="1:30" x14ac:dyDescent="0.25">
      <c r="A1333" s="98"/>
      <c r="B1333" s="98"/>
      <c r="D1333" s="98"/>
      <c r="E1333" s="98"/>
      <c r="F1333" s="98"/>
      <c r="G1333" s="98"/>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row>
    <row r="1334" spans="1:30" x14ac:dyDescent="0.25">
      <c r="A1334" s="98"/>
      <c r="B1334" s="98"/>
      <c r="D1334" s="98"/>
      <c r="E1334" s="98"/>
      <c r="F1334" s="98"/>
      <c r="G1334" s="98"/>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row>
    <row r="1335" spans="1:30" x14ac:dyDescent="0.25">
      <c r="A1335" s="98"/>
      <c r="B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row>
    <row r="1336" spans="1:30" x14ac:dyDescent="0.25">
      <c r="A1336" s="98"/>
      <c r="B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row>
    <row r="1337" spans="1:30" x14ac:dyDescent="0.25">
      <c r="A1337" s="98"/>
      <c r="B1337" s="98"/>
      <c r="D1337" s="98"/>
      <c r="E1337" s="98"/>
      <c r="F1337" s="98"/>
      <c r="G1337" s="98"/>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row>
    <row r="1338" spans="1:30" x14ac:dyDescent="0.25">
      <c r="A1338" s="98"/>
      <c r="B1338" s="98"/>
      <c r="D1338" s="98"/>
      <c r="E1338" s="98"/>
      <c r="F1338" s="98"/>
      <c r="G1338" s="98"/>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row>
    <row r="1339" spans="1:30" x14ac:dyDescent="0.25">
      <c r="A1339" s="98"/>
      <c r="B1339" s="98"/>
      <c r="D1339" s="98"/>
      <c r="E1339" s="98"/>
      <c r="F1339" s="98"/>
      <c r="G1339" s="98"/>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row>
    <row r="1340" spans="1:30" x14ac:dyDescent="0.25">
      <c r="A1340" s="98"/>
      <c r="B1340" s="98"/>
      <c r="D1340" s="98"/>
      <c r="E1340" s="98"/>
      <c r="F1340" s="98"/>
      <c r="G1340" s="98"/>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row>
    <row r="1341" spans="1:30" x14ac:dyDescent="0.25">
      <c r="A1341" s="98"/>
      <c r="B1341" s="98"/>
      <c r="D1341" s="98"/>
      <c r="E1341" s="98"/>
      <c r="F1341" s="98"/>
      <c r="G1341" s="98"/>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row>
    <row r="1342" spans="1:30" x14ac:dyDescent="0.25">
      <c r="A1342" s="98"/>
      <c r="B1342" s="98"/>
      <c r="D1342" s="98"/>
      <c r="E1342" s="98"/>
      <c r="F1342" s="98"/>
      <c r="G1342" s="98"/>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row>
    <row r="1343" spans="1:30" x14ac:dyDescent="0.25">
      <c r="A1343" s="98"/>
      <c r="B1343" s="98"/>
      <c r="D1343" s="98"/>
      <c r="E1343" s="98"/>
      <c r="F1343" s="98"/>
      <c r="G1343" s="98"/>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row>
    <row r="1344" spans="1:30" x14ac:dyDescent="0.25">
      <c r="A1344" s="98"/>
      <c r="B1344" s="98"/>
      <c r="D1344" s="98"/>
      <c r="E1344" s="98"/>
      <c r="F1344" s="98"/>
      <c r="G1344" s="98"/>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row>
    <row r="1345" spans="1:30" x14ac:dyDescent="0.25">
      <c r="A1345" s="98"/>
      <c r="B1345" s="98"/>
      <c r="D1345" s="98"/>
      <c r="E1345" s="98"/>
      <c r="F1345" s="98"/>
      <c r="G1345" s="98"/>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row>
    <row r="1346" spans="1:30" x14ac:dyDescent="0.25">
      <c r="A1346" s="98"/>
      <c r="B1346" s="98"/>
      <c r="D1346" s="98"/>
      <c r="E1346" s="98"/>
      <c r="F1346" s="98"/>
      <c r="G1346" s="98"/>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row>
    <row r="1347" spans="1:30" x14ac:dyDescent="0.25">
      <c r="A1347" s="98"/>
      <c r="B1347" s="98"/>
      <c r="D1347" s="98"/>
      <c r="E1347" s="98"/>
      <c r="F1347" s="98"/>
      <c r="G1347" s="98"/>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row>
    <row r="1348" spans="1:30" x14ac:dyDescent="0.25">
      <c r="A1348" s="98"/>
      <c r="B1348" s="98"/>
      <c r="D1348" s="98"/>
      <c r="E1348" s="98"/>
      <c r="F1348" s="98"/>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row>
    <row r="1349" spans="1:30" x14ac:dyDescent="0.25">
      <c r="A1349" s="98"/>
      <c r="B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row>
    <row r="1350" spans="1:30" x14ac:dyDescent="0.25">
      <c r="A1350" s="98"/>
      <c r="B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row>
    <row r="1351" spans="1:30" x14ac:dyDescent="0.25">
      <c r="A1351" s="98"/>
      <c r="B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row>
    <row r="1352" spans="1:30" x14ac:dyDescent="0.25">
      <c r="A1352" s="98"/>
      <c r="B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row>
    <row r="1353" spans="1:30" x14ac:dyDescent="0.25">
      <c r="A1353" s="98"/>
      <c r="B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row>
    <row r="1354" spans="1:30" x14ac:dyDescent="0.25">
      <c r="A1354" s="98"/>
      <c r="B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row>
    <row r="1355" spans="1:30" x14ac:dyDescent="0.25">
      <c r="A1355" s="98"/>
      <c r="B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row>
    <row r="1356" spans="1:30" x14ac:dyDescent="0.25">
      <c r="A1356" s="98"/>
      <c r="B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row>
    <row r="1357" spans="1:30" x14ac:dyDescent="0.25">
      <c r="A1357" s="98"/>
      <c r="B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row>
    <row r="1358" spans="1:30" x14ac:dyDescent="0.25">
      <c r="A1358" s="98"/>
      <c r="B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row>
    <row r="1359" spans="1:30" x14ac:dyDescent="0.25">
      <c r="A1359" s="98"/>
      <c r="B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row>
    <row r="1360" spans="1:30" x14ac:dyDescent="0.25">
      <c r="A1360" s="98"/>
      <c r="B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row>
    <row r="1361" spans="1:30" x14ac:dyDescent="0.25">
      <c r="A1361" s="98"/>
      <c r="B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row>
    <row r="1362" spans="1:30" x14ac:dyDescent="0.25">
      <c r="A1362" s="98"/>
      <c r="B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row>
    <row r="1363" spans="1:30" x14ac:dyDescent="0.25">
      <c r="A1363" s="98"/>
      <c r="B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row>
    <row r="1364" spans="1:30" x14ac:dyDescent="0.25">
      <c r="A1364" s="98"/>
      <c r="B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row>
    <row r="1365" spans="1:30" x14ac:dyDescent="0.25">
      <c r="A1365" s="98"/>
      <c r="B1365" s="98"/>
      <c r="D1365" s="98"/>
      <c r="E1365" s="98"/>
      <c r="F1365" s="98"/>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row>
    <row r="1366" spans="1:30" x14ac:dyDescent="0.25">
      <c r="A1366" s="98"/>
      <c r="B1366" s="98"/>
      <c r="D1366" s="98"/>
      <c r="E1366" s="98"/>
      <c r="F1366" s="98"/>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row>
    <row r="1367" spans="1:30" x14ac:dyDescent="0.25">
      <c r="A1367" s="98"/>
      <c r="B1367" s="98"/>
      <c r="D1367" s="98"/>
      <c r="E1367" s="98"/>
      <c r="F1367" s="98"/>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row>
    <row r="1368" spans="1:30" x14ac:dyDescent="0.25">
      <c r="A1368" s="98"/>
      <c r="B1368" s="98"/>
      <c r="D1368" s="98"/>
      <c r="E1368" s="98"/>
      <c r="F1368" s="98"/>
      <c r="G1368" s="98"/>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row>
    <row r="1369" spans="1:30" x14ac:dyDescent="0.25">
      <c r="A1369" s="98"/>
      <c r="B1369" s="98"/>
      <c r="D1369" s="98"/>
      <c r="E1369" s="98"/>
      <c r="F1369" s="98"/>
      <c r="G1369" s="98"/>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row>
    <row r="1370" spans="1:30" x14ac:dyDescent="0.25">
      <c r="A1370" s="98"/>
      <c r="B1370" s="98"/>
      <c r="D1370" s="98"/>
      <c r="E1370" s="98"/>
      <c r="F1370" s="98"/>
      <c r="G1370" s="98"/>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row>
    <row r="1371" spans="1:30" x14ac:dyDescent="0.25">
      <c r="A1371" s="98"/>
      <c r="B1371" s="98"/>
      <c r="D1371" s="98"/>
      <c r="E1371" s="98"/>
      <c r="F1371" s="98"/>
      <c r="G1371" s="98"/>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row>
    <row r="1372" spans="1:30" x14ac:dyDescent="0.25">
      <c r="A1372" s="98"/>
      <c r="B1372" s="98"/>
      <c r="D1372" s="98"/>
      <c r="E1372" s="98"/>
      <c r="F1372" s="98"/>
      <c r="G1372" s="98"/>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row>
    <row r="1373" spans="1:30" x14ac:dyDescent="0.25">
      <c r="A1373" s="98"/>
      <c r="B1373" s="98"/>
      <c r="D1373" s="98"/>
      <c r="E1373" s="98"/>
      <c r="F1373" s="98"/>
      <c r="G1373" s="98"/>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row>
    <row r="1374" spans="1:30" x14ac:dyDescent="0.25">
      <c r="A1374" s="98"/>
      <c r="B1374" s="98"/>
      <c r="D1374" s="98"/>
      <c r="E1374" s="98"/>
      <c r="F1374" s="98"/>
      <c r="G1374" s="98"/>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row>
    <row r="1375" spans="1:30" x14ac:dyDescent="0.25">
      <c r="A1375" s="98"/>
      <c r="B1375" s="98"/>
      <c r="D1375" s="98"/>
      <c r="E1375" s="98"/>
      <c r="F1375" s="98"/>
      <c r="G1375" s="98"/>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row>
    <row r="1376" spans="1:30" x14ac:dyDescent="0.25">
      <c r="A1376" s="98"/>
      <c r="B1376" s="98"/>
      <c r="D1376" s="98"/>
      <c r="E1376" s="98"/>
      <c r="F1376" s="98"/>
      <c r="G1376" s="98"/>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row>
    <row r="1377" spans="1:30" x14ac:dyDescent="0.25">
      <c r="A1377" s="98"/>
      <c r="B1377" s="98"/>
      <c r="D1377" s="98"/>
      <c r="E1377" s="98"/>
      <c r="F1377" s="98"/>
      <c r="G1377" s="98"/>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row>
    <row r="1378" spans="1:30" x14ac:dyDescent="0.25">
      <c r="A1378" s="98"/>
      <c r="B1378" s="98"/>
      <c r="D1378" s="98"/>
      <c r="E1378" s="98"/>
      <c r="F1378" s="98"/>
      <c r="G1378" s="98"/>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row>
    <row r="1379" spans="1:30" x14ac:dyDescent="0.25">
      <c r="A1379" s="98"/>
      <c r="B1379" s="98"/>
      <c r="D1379" s="98"/>
      <c r="E1379" s="98"/>
      <c r="F1379" s="98"/>
      <c r="G1379" s="98"/>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row>
    <row r="1380" spans="1:30" x14ac:dyDescent="0.25">
      <c r="A1380" s="98"/>
      <c r="B1380" s="98"/>
      <c r="D1380" s="98"/>
      <c r="E1380" s="98"/>
      <c r="F1380" s="98"/>
      <c r="G1380" s="98"/>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row>
    <row r="1381" spans="1:30" x14ac:dyDescent="0.25">
      <c r="A1381" s="98"/>
      <c r="B1381" s="98"/>
      <c r="D1381" s="98"/>
      <c r="E1381" s="98"/>
      <c r="F1381" s="98"/>
      <c r="G1381" s="98"/>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row>
    <row r="1382" spans="1:30" x14ac:dyDescent="0.25">
      <c r="A1382" s="98"/>
      <c r="B1382" s="98"/>
      <c r="D1382" s="98"/>
      <c r="E1382" s="98"/>
      <c r="F1382" s="98"/>
      <c r="G1382" s="98"/>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row>
    <row r="1383" spans="1:30" x14ac:dyDescent="0.25">
      <c r="A1383" s="98"/>
      <c r="B1383" s="98"/>
      <c r="D1383" s="98"/>
      <c r="E1383" s="98"/>
      <c r="F1383" s="98"/>
      <c r="G1383" s="98"/>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row>
    <row r="1384" spans="1:30" x14ac:dyDescent="0.25">
      <c r="A1384" s="98"/>
      <c r="B1384" s="98"/>
      <c r="D1384" s="98"/>
      <c r="E1384" s="98"/>
      <c r="F1384" s="98"/>
      <c r="G1384" s="98"/>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row>
    <row r="1385" spans="1:30" x14ac:dyDescent="0.25">
      <c r="A1385" s="98"/>
      <c r="B1385" s="98"/>
      <c r="D1385" s="98"/>
      <c r="E1385" s="98"/>
      <c r="F1385" s="98"/>
      <c r="G1385" s="98"/>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row>
    <row r="1386" spans="1:30" x14ac:dyDescent="0.25">
      <c r="A1386" s="98"/>
      <c r="B1386" s="98"/>
      <c r="D1386" s="98"/>
      <c r="E1386" s="98"/>
      <c r="F1386" s="98"/>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row>
    <row r="1387" spans="1:30" x14ac:dyDescent="0.25">
      <c r="A1387" s="98"/>
      <c r="B1387" s="98"/>
      <c r="D1387" s="98"/>
      <c r="E1387" s="98"/>
      <c r="F1387" s="98"/>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row>
    <row r="1388" spans="1:30" x14ac:dyDescent="0.25">
      <c r="A1388" s="98"/>
      <c r="B1388" s="98"/>
      <c r="D1388" s="98"/>
      <c r="E1388" s="98"/>
      <c r="F1388" s="98"/>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row>
    <row r="1389" spans="1:30" x14ac:dyDescent="0.25">
      <c r="A1389" s="98"/>
      <c r="B1389" s="98"/>
      <c r="D1389" s="98"/>
      <c r="E1389" s="98"/>
      <c r="F1389" s="98"/>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row>
    <row r="1390" spans="1:30" x14ac:dyDescent="0.25">
      <c r="A1390" s="98"/>
      <c r="B1390" s="98"/>
      <c r="D1390" s="98"/>
      <c r="E1390" s="98"/>
      <c r="F1390" s="98"/>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row>
    <row r="1391" spans="1:30" x14ac:dyDescent="0.25">
      <c r="A1391" s="98"/>
      <c r="B1391" s="98"/>
      <c r="D1391" s="98"/>
      <c r="E1391" s="98"/>
      <c r="F1391" s="98"/>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row>
    <row r="1392" spans="1:30" x14ac:dyDescent="0.25">
      <c r="A1392" s="98"/>
      <c r="B1392" s="98"/>
      <c r="D1392" s="98"/>
      <c r="E1392" s="98"/>
      <c r="F1392" s="98"/>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row>
    <row r="1393" spans="1:30" x14ac:dyDescent="0.25">
      <c r="A1393" s="98"/>
      <c r="B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row>
    <row r="1394" spans="1:30" x14ac:dyDescent="0.25">
      <c r="A1394" s="98"/>
      <c r="B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row>
    <row r="1395" spans="1:30" x14ac:dyDescent="0.25">
      <c r="A1395" s="98"/>
      <c r="B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row>
    <row r="1396" spans="1:30" x14ac:dyDescent="0.25">
      <c r="A1396" s="98"/>
      <c r="B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row>
    <row r="1397" spans="1:30" x14ac:dyDescent="0.25">
      <c r="A1397" s="98"/>
      <c r="B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row>
    <row r="1398" spans="1:30" x14ac:dyDescent="0.25">
      <c r="A1398" s="98"/>
      <c r="B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row>
    <row r="1399" spans="1:30" x14ac:dyDescent="0.25">
      <c r="A1399" s="98"/>
      <c r="B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row>
    <row r="1400" spans="1:30" x14ac:dyDescent="0.25">
      <c r="A1400" s="98"/>
      <c r="B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row>
    <row r="1401" spans="1:30" x14ac:dyDescent="0.25">
      <c r="A1401" s="98"/>
      <c r="B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row>
    <row r="1402" spans="1:30" x14ac:dyDescent="0.25">
      <c r="A1402" s="98"/>
      <c r="B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row>
    <row r="1403" spans="1:30" x14ac:dyDescent="0.25">
      <c r="A1403" s="98"/>
      <c r="B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row>
    <row r="1404" spans="1:30" x14ac:dyDescent="0.25">
      <c r="A1404" s="98"/>
      <c r="B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row>
    <row r="1405" spans="1:30" x14ac:dyDescent="0.25">
      <c r="A1405" s="98"/>
      <c r="B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row>
    <row r="1406" spans="1:30" x14ac:dyDescent="0.25">
      <c r="A1406" s="98"/>
      <c r="B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row>
    <row r="1407" spans="1:30" x14ac:dyDescent="0.25">
      <c r="A1407" s="98"/>
      <c r="B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row>
    <row r="1408" spans="1:30" x14ac:dyDescent="0.25">
      <c r="A1408" s="98"/>
      <c r="B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row>
    <row r="1409" spans="1:30" x14ac:dyDescent="0.25">
      <c r="A1409" s="98"/>
      <c r="B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row>
    <row r="1410" spans="1:30" x14ac:dyDescent="0.25">
      <c r="A1410" s="98"/>
      <c r="B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row>
    <row r="1411" spans="1:30" x14ac:dyDescent="0.25">
      <c r="A1411" s="98"/>
      <c r="B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row>
    <row r="1412" spans="1:30" x14ac:dyDescent="0.25">
      <c r="A1412" s="98"/>
      <c r="B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row>
    <row r="1413" spans="1:30" x14ac:dyDescent="0.25">
      <c r="A1413" s="98"/>
      <c r="B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row>
    <row r="1414" spans="1:30" x14ac:dyDescent="0.25">
      <c r="A1414" s="98"/>
      <c r="B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row>
    <row r="1415" spans="1:30" x14ac:dyDescent="0.25">
      <c r="A1415" s="98"/>
      <c r="B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row>
    <row r="1416" spans="1:30" x14ac:dyDescent="0.25">
      <c r="A1416" s="98"/>
      <c r="B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row>
    <row r="1417" spans="1:30" x14ac:dyDescent="0.25">
      <c r="A1417" s="98"/>
      <c r="B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row>
    <row r="1418" spans="1:30" x14ac:dyDescent="0.25">
      <c r="A1418" s="98"/>
      <c r="B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row>
    <row r="1419" spans="1:30" x14ac:dyDescent="0.25">
      <c r="A1419" s="98"/>
      <c r="B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row>
    <row r="1420" spans="1:30" x14ac:dyDescent="0.25">
      <c r="A1420" s="98"/>
      <c r="B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row>
    <row r="1421" spans="1:30" x14ac:dyDescent="0.25">
      <c r="A1421" s="98"/>
      <c r="B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row>
    <row r="1422" spans="1:30" x14ac:dyDescent="0.25">
      <c r="A1422" s="98"/>
      <c r="B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row>
    <row r="1423" spans="1:30" x14ac:dyDescent="0.25">
      <c r="A1423" s="98"/>
      <c r="B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row>
    <row r="1424" spans="1:30" x14ac:dyDescent="0.25">
      <c r="A1424" s="98"/>
      <c r="B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row>
    <row r="1425" spans="1:30" x14ac:dyDescent="0.25">
      <c r="A1425" s="98"/>
      <c r="B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row>
    <row r="1426" spans="1:30" x14ac:dyDescent="0.25">
      <c r="A1426" s="98"/>
      <c r="B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row>
    <row r="1427" spans="1:30" x14ac:dyDescent="0.25">
      <c r="A1427" s="98"/>
      <c r="B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row>
    <row r="1428" spans="1:30" x14ac:dyDescent="0.25">
      <c r="A1428" s="98"/>
      <c r="B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row>
    <row r="1429" spans="1:30" x14ac:dyDescent="0.25">
      <c r="A1429" s="98"/>
      <c r="B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row>
    <row r="1430" spans="1:30" x14ac:dyDescent="0.25">
      <c r="A1430" s="98"/>
      <c r="B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row>
    <row r="1431" spans="1:30" x14ac:dyDescent="0.25">
      <c r="A1431" s="98"/>
      <c r="B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row>
    <row r="1432" spans="1:30" x14ac:dyDescent="0.25">
      <c r="A1432" s="98"/>
      <c r="B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row>
    <row r="1433" spans="1:30" x14ac:dyDescent="0.25">
      <c r="A1433" s="98"/>
      <c r="B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row>
    <row r="1434" spans="1:30" x14ac:dyDescent="0.25">
      <c r="A1434" s="98"/>
      <c r="B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row>
    <row r="1435" spans="1:30" x14ac:dyDescent="0.25">
      <c r="A1435" s="98"/>
      <c r="B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row>
    <row r="1436" spans="1:30" x14ac:dyDescent="0.25">
      <c r="A1436" s="98"/>
      <c r="B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row>
    <row r="1437" spans="1:30" x14ac:dyDescent="0.25">
      <c r="A1437" s="98"/>
      <c r="B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row>
    <row r="1438" spans="1:30" x14ac:dyDescent="0.25">
      <c r="A1438" s="98"/>
      <c r="B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row>
    <row r="1439" spans="1:30" x14ac:dyDescent="0.25">
      <c r="A1439" s="98"/>
      <c r="B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row>
    <row r="1440" spans="1:30" x14ac:dyDescent="0.25">
      <c r="A1440" s="98"/>
      <c r="B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row>
    <row r="1441" spans="1:30" x14ac:dyDescent="0.25">
      <c r="A1441" s="98"/>
      <c r="B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row>
    <row r="1442" spans="1:30" x14ac:dyDescent="0.25">
      <c r="A1442" s="98"/>
      <c r="B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row>
    <row r="1443" spans="1:30" x14ac:dyDescent="0.25">
      <c r="A1443" s="98"/>
      <c r="B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row>
    <row r="1444" spans="1:30" x14ac:dyDescent="0.25">
      <c r="A1444" s="98"/>
      <c r="B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row>
    <row r="1445" spans="1:30" x14ac:dyDescent="0.25">
      <c r="A1445" s="98"/>
      <c r="B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row>
    <row r="1446" spans="1:30" x14ac:dyDescent="0.25">
      <c r="A1446" s="98"/>
      <c r="B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row>
    <row r="1447" spans="1:30" x14ac:dyDescent="0.25">
      <c r="A1447" s="98"/>
      <c r="B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row>
    <row r="1448" spans="1:30" x14ac:dyDescent="0.25">
      <c r="A1448" s="98"/>
      <c r="B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row>
    <row r="1449" spans="1:30" x14ac:dyDescent="0.25">
      <c r="A1449" s="98"/>
      <c r="B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row>
    <row r="1450" spans="1:30" x14ac:dyDescent="0.25">
      <c r="A1450" s="98"/>
      <c r="B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row>
    <row r="1451" spans="1:30" x14ac:dyDescent="0.25">
      <c r="A1451" s="98"/>
      <c r="B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row>
    <row r="1452" spans="1:30" x14ac:dyDescent="0.25">
      <c r="A1452" s="98"/>
      <c r="B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row>
    <row r="1453" spans="1:30" x14ac:dyDescent="0.25">
      <c r="A1453" s="98"/>
      <c r="B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row>
    <row r="1454" spans="1:30" x14ac:dyDescent="0.25">
      <c r="A1454" s="98"/>
      <c r="B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row>
    <row r="1455" spans="1:30" x14ac:dyDescent="0.25">
      <c r="A1455" s="98"/>
      <c r="B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row>
    <row r="1456" spans="1:30" x14ac:dyDescent="0.25">
      <c r="A1456" s="98"/>
      <c r="B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row>
    <row r="1457" spans="1:30" x14ac:dyDescent="0.25">
      <c r="A1457" s="98"/>
      <c r="B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row>
    <row r="1458" spans="1:30" x14ac:dyDescent="0.25">
      <c r="A1458" s="98"/>
      <c r="B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row>
    <row r="1459" spans="1:30" x14ac:dyDescent="0.25">
      <c r="A1459" s="98"/>
      <c r="B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row>
    <row r="1460" spans="1:30" x14ac:dyDescent="0.25">
      <c r="A1460" s="98"/>
      <c r="B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row>
    <row r="1461" spans="1:30" x14ac:dyDescent="0.25">
      <c r="A1461" s="98"/>
      <c r="B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row>
    <row r="1462" spans="1:30" x14ac:dyDescent="0.25">
      <c r="A1462" s="98"/>
      <c r="B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row>
    <row r="1463" spans="1:30" x14ac:dyDescent="0.25">
      <c r="A1463" s="98"/>
      <c r="B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row>
    <row r="1464" spans="1:30" x14ac:dyDescent="0.25">
      <c r="A1464" s="98"/>
      <c r="B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row>
    <row r="1465" spans="1:30" x14ac:dyDescent="0.25">
      <c r="A1465" s="98"/>
      <c r="B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row>
    <row r="1466" spans="1:30" x14ac:dyDescent="0.25">
      <c r="A1466" s="98"/>
      <c r="B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row>
    <row r="1467" spans="1:30" x14ac:dyDescent="0.25">
      <c r="A1467" s="98"/>
      <c r="B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row>
    <row r="1468" spans="1:30" x14ac:dyDescent="0.25">
      <c r="A1468" s="98"/>
      <c r="B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row>
    <row r="1469" spans="1:30" x14ac:dyDescent="0.25">
      <c r="A1469" s="98"/>
      <c r="B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row>
    <row r="1470" spans="1:30" x14ac:dyDescent="0.25">
      <c r="A1470" s="98"/>
      <c r="B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row>
    <row r="1471" spans="1:30" x14ac:dyDescent="0.25">
      <c r="A1471" s="98"/>
      <c r="B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row>
    <row r="1472" spans="1:30" x14ac:dyDescent="0.25">
      <c r="A1472" s="98"/>
      <c r="B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row>
    <row r="1473" spans="1:30" x14ac:dyDescent="0.25">
      <c r="A1473" s="98"/>
      <c r="B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row>
    <row r="1474" spans="1:30" x14ac:dyDescent="0.25">
      <c r="A1474" s="98"/>
      <c r="B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row>
    <row r="1475" spans="1:30" x14ac:dyDescent="0.25">
      <c r="A1475" s="98"/>
      <c r="B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row>
    <row r="1476" spans="1:30" x14ac:dyDescent="0.25">
      <c r="A1476" s="98"/>
      <c r="B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row>
    <row r="1477" spans="1:30" x14ac:dyDescent="0.25">
      <c r="A1477" s="98"/>
      <c r="B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row>
    <row r="1478" spans="1:30" x14ac:dyDescent="0.25">
      <c r="A1478" s="98"/>
      <c r="B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row>
    <row r="1479" spans="1:30" x14ac:dyDescent="0.25">
      <c r="A1479" s="98"/>
      <c r="B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row>
    <row r="1480" spans="1:30" x14ac:dyDescent="0.25">
      <c r="A1480" s="98"/>
      <c r="B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row>
    <row r="1481" spans="1:30" x14ac:dyDescent="0.25">
      <c r="A1481" s="98"/>
      <c r="B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row>
    <row r="1482" spans="1:30" x14ac:dyDescent="0.25">
      <c r="A1482" s="98"/>
      <c r="B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row>
    <row r="1483" spans="1:30" x14ac:dyDescent="0.25">
      <c r="A1483" s="98"/>
      <c r="B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row>
    <row r="1484" spans="1:30" x14ac:dyDescent="0.25">
      <c r="A1484" s="98"/>
      <c r="B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row>
    <row r="1485" spans="1:30" x14ac:dyDescent="0.25">
      <c r="A1485" s="98"/>
      <c r="B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row>
    <row r="1486" spans="1:30" x14ac:dyDescent="0.25">
      <c r="A1486" s="98"/>
      <c r="B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row>
    <row r="1487" spans="1:30" x14ac:dyDescent="0.25">
      <c r="A1487" s="98"/>
      <c r="B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row>
    <row r="1488" spans="1:30" x14ac:dyDescent="0.25">
      <c r="A1488" s="98"/>
      <c r="B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row>
    <row r="1489" spans="1:30" x14ac:dyDescent="0.25">
      <c r="A1489" s="98"/>
      <c r="B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row>
    <row r="1490" spans="1:30" x14ac:dyDescent="0.25">
      <c r="A1490" s="98"/>
      <c r="B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row>
    <row r="1491" spans="1:30" x14ac:dyDescent="0.25">
      <c r="A1491" s="98"/>
      <c r="B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row>
    <row r="1492" spans="1:30" x14ac:dyDescent="0.25">
      <c r="A1492" s="98"/>
      <c r="B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row>
    <row r="1493" spans="1:30" x14ac:dyDescent="0.25">
      <c r="A1493" s="98"/>
      <c r="B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row>
    <row r="1494" spans="1:30" x14ac:dyDescent="0.25">
      <c r="A1494" s="98"/>
      <c r="B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row>
    <row r="1495" spans="1:30" x14ac:dyDescent="0.25">
      <c r="A1495" s="98"/>
      <c r="B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row>
    <row r="1496" spans="1:30" x14ac:dyDescent="0.25">
      <c r="A1496" s="98"/>
      <c r="B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row>
    <row r="1497" spans="1:30" x14ac:dyDescent="0.25">
      <c r="A1497" s="98"/>
      <c r="B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row>
    <row r="1498" spans="1:30" x14ac:dyDescent="0.25">
      <c r="A1498" s="98"/>
      <c r="B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row>
    <row r="1499" spans="1:30" x14ac:dyDescent="0.25">
      <c r="A1499" s="98"/>
      <c r="B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row>
    <row r="1500" spans="1:30" x14ac:dyDescent="0.25">
      <c r="A1500" s="98"/>
      <c r="B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row>
    <row r="1501" spans="1:30" x14ac:dyDescent="0.25">
      <c r="A1501" s="98"/>
      <c r="B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row>
    <row r="1502" spans="1:30" x14ac:dyDescent="0.25">
      <c r="A1502" s="98"/>
      <c r="B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row>
    <row r="1503" spans="1:30" x14ac:dyDescent="0.25">
      <c r="A1503" s="98"/>
      <c r="B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row>
    <row r="1504" spans="1:30" x14ac:dyDescent="0.25">
      <c r="A1504" s="98"/>
      <c r="B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row>
    <row r="1505" spans="1:30" x14ac:dyDescent="0.25">
      <c r="A1505" s="98"/>
      <c r="B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row>
    <row r="1506" spans="1:30" x14ac:dyDescent="0.25">
      <c r="A1506" s="98"/>
      <c r="B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row>
    <row r="1507" spans="1:30" x14ac:dyDescent="0.25">
      <c r="A1507" s="98"/>
      <c r="B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row>
    <row r="1508" spans="1:30" x14ac:dyDescent="0.25">
      <c r="A1508" s="98"/>
      <c r="B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row>
    <row r="1509" spans="1:30" x14ac:dyDescent="0.25">
      <c r="A1509" s="98"/>
      <c r="B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row>
    <row r="1510" spans="1:30" x14ac:dyDescent="0.25">
      <c r="A1510" s="98"/>
      <c r="B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row>
    <row r="1511" spans="1:30" x14ac:dyDescent="0.25">
      <c r="A1511" s="98"/>
      <c r="B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row>
    <row r="1512" spans="1:30" x14ac:dyDescent="0.25">
      <c r="A1512" s="98"/>
      <c r="B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row>
    <row r="1513" spans="1:30" x14ac:dyDescent="0.25">
      <c r="A1513" s="98"/>
      <c r="B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row>
    <row r="1514" spans="1:30" x14ac:dyDescent="0.25">
      <c r="A1514" s="98"/>
      <c r="B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row>
    <row r="1515" spans="1:30" x14ac:dyDescent="0.25">
      <c r="A1515" s="98"/>
      <c r="B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row>
    <row r="1516" spans="1:30" x14ac:dyDescent="0.25">
      <c r="A1516" s="98"/>
      <c r="B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row>
    <row r="1517" spans="1:30" x14ac:dyDescent="0.25">
      <c r="A1517" s="98"/>
      <c r="B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row>
    <row r="1518" spans="1:30" x14ac:dyDescent="0.25">
      <c r="A1518" s="98"/>
      <c r="B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row>
    <row r="1519" spans="1:30" x14ac:dyDescent="0.25">
      <c r="A1519" s="98"/>
      <c r="B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row>
    <row r="1520" spans="1:30" x14ac:dyDescent="0.25">
      <c r="A1520" s="98"/>
      <c r="B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row>
    <row r="1521" spans="1:30" x14ac:dyDescent="0.25">
      <c r="A1521" s="98"/>
      <c r="B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row>
    <row r="1522" spans="1:30" x14ac:dyDescent="0.25">
      <c r="A1522" s="98"/>
      <c r="B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row>
    <row r="1523" spans="1:30" x14ac:dyDescent="0.25">
      <c r="A1523" s="98"/>
      <c r="B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row>
    <row r="1524" spans="1:30" x14ac:dyDescent="0.25">
      <c r="A1524" s="98"/>
      <c r="B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row>
    <row r="1525" spans="1:30" x14ac:dyDescent="0.25">
      <c r="A1525" s="98"/>
      <c r="B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row>
    <row r="1526" spans="1:30" x14ac:dyDescent="0.25">
      <c r="A1526" s="98"/>
      <c r="B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row>
    <row r="1527" spans="1:30" x14ac:dyDescent="0.25">
      <c r="A1527" s="98"/>
      <c r="B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row>
    <row r="1528" spans="1:30" x14ac:dyDescent="0.25">
      <c r="A1528" s="98"/>
      <c r="B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row>
    <row r="1529" spans="1:30" x14ac:dyDescent="0.25">
      <c r="A1529" s="98"/>
      <c r="B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row>
    <row r="1530" spans="1:30" x14ac:dyDescent="0.25">
      <c r="A1530" s="98"/>
      <c r="B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row>
    <row r="1531" spans="1:30" x14ac:dyDescent="0.25">
      <c r="A1531" s="98"/>
      <c r="B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row>
    <row r="1532" spans="1:30" x14ac:dyDescent="0.25">
      <c r="A1532" s="98"/>
      <c r="B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row>
    <row r="1533" spans="1:30" x14ac:dyDescent="0.25">
      <c r="A1533" s="98"/>
      <c r="B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row>
    <row r="1534" spans="1:30" x14ac:dyDescent="0.25">
      <c r="A1534" s="98"/>
      <c r="B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row>
    <row r="1535" spans="1:30" x14ac:dyDescent="0.25">
      <c r="A1535" s="98"/>
      <c r="B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row>
    <row r="1536" spans="1:30" x14ac:dyDescent="0.25">
      <c r="A1536" s="98"/>
      <c r="B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row>
    <row r="1537" spans="1:30" x14ac:dyDescent="0.25">
      <c r="A1537" s="98"/>
      <c r="B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row>
    <row r="1538" spans="1:30" x14ac:dyDescent="0.25">
      <c r="A1538" s="98"/>
      <c r="B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row>
    <row r="1539" spans="1:30" x14ac:dyDescent="0.25">
      <c r="A1539" s="98"/>
      <c r="B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row>
    <row r="1540" spans="1:30" x14ac:dyDescent="0.25">
      <c r="A1540" s="98"/>
      <c r="B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row>
    <row r="1541" spans="1:30" x14ac:dyDescent="0.25">
      <c r="A1541" s="98"/>
      <c r="B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row>
    <row r="1542" spans="1:30" x14ac:dyDescent="0.25">
      <c r="A1542" s="98"/>
      <c r="B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row>
    <row r="1543" spans="1:30" x14ac:dyDescent="0.25">
      <c r="A1543" s="98"/>
      <c r="B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row>
    <row r="1544" spans="1:30" x14ac:dyDescent="0.25">
      <c r="A1544" s="98"/>
      <c r="B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row>
    <row r="1545" spans="1:30" x14ac:dyDescent="0.25">
      <c r="A1545" s="98"/>
      <c r="B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row>
    <row r="1546" spans="1:30" x14ac:dyDescent="0.25">
      <c r="A1546" s="98"/>
      <c r="B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row>
    <row r="1547" spans="1:30" x14ac:dyDescent="0.25">
      <c r="A1547" s="98"/>
      <c r="B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row>
    <row r="1548" spans="1:30" x14ac:dyDescent="0.25">
      <c r="A1548" s="98"/>
      <c r="B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row>
    <row r="1549" spans="1:30" x14ac:dyDescent="0.25">
      <c r="A1549" s="98"/>
      <c r="B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row>
    <row r="1550" spans="1:30" x14ac:dyDescent="0.25">
      <c r="A1550" s="98"/>
      <c r="B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row>
    <row r="1551" spans="1:30" x14ac:dyDescent="0.25">
      <c r="A1551" s="98"/>
      <c r="B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row>
    <row r="1552" spans="1:30" x14ac:dyDescent="0.25">
      <c r="A1552" s="98"/>
      <c r="B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row>
    <row r="1553" spans="1:30" x14ac:dyDescent="0.25">
      <c r="A1553" s="98"/>
      <c r="B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row>
    <row r="1554" spans="1:30" x14ac:dyDescent="0.25">
      <c r="A1554" s="98"/>
      <c r="B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row>
    <row r="1555" spans="1:30" x14ac:dyDescent="0.25">
      <c r="A1555" s="98"/>
      <c r="B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row>
    <row r="1556" spans="1:30" x14ac:dyDescent="0.25">
      <c r="A1556" s="98"/>
      <c r="B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row>
    <row r="1557" spans="1:30" x14ac:dyDescent="0.25">
      <c r="A1557" s="98"/>
      <c r="B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row>
    <row r="1558" spans="1:30" x14ac:dyDescent="0.25">
      <c r="A1558" s="98"/>
      <c r="B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row>
    <row r="1559" spans="1:30" x14ac:dyDescent="0.25">
      <c r="A1559" s="98"/>
      <c r="B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row>
    <row r="1560" spans="1:30" x14ac:dyDescent="0.25">
      <c r="A1560" s="98"/>
      <c r="B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row>
    <row r="1561" spans="1:30" x14ac:dyDescent="0.25">
      <c r="A1561" s="98"/>
      <c r="B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row>
    <row r="1562" spans="1:30" x14ac:dyDescent="0.25">
      <c r="A1562" s="98"/>
      <c r="B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row>
    <row r="1563" spans="1:30" x14ac:dyDescent="0.25">
      <c r="A1563" s="98"/>
      <c r="B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row>
    <row r="1564" spans="1:30" x14ac:dyDescent="0.25">
      <c r="A1564" s="98"/>
      <c r="B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row>
    <row r="1565" spans="1:30" x14ac:dyDescent="0.25">
      <c r="A1565" s="98"/>
      <c r="B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row>
    <row r="1566" spans="1:30" x14ac:dyDescent="0.25">
      <c r="A1566" s="98"/>
      <c r="B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row>
    <row r="1567" spans="1:30" x14ac:dyDescent="0.25">
      <c r="A1567" s="98"/>
      <c r="B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row>
    <row r="1568" spans="1:30" x14ac:dyDescent="0.25">
      <c r="A1568" s="98"/>
      <c r="B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row>
    <row r="1569" spans="1:30" x14ac:dyDescent="0.25">
      <c r="A1569" s="98"/>
      <c r="B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row>
    <row r="1570" spans="1:30" x14ac:dyDescent="0.25">
      <c r="A1570" s="98"/>
      <c r="B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row>
    <row r="1571" spans="1:30" x14ac:dyDescent="0.25">
      <c r="A1571" s="98"/>
      <c r="B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row>
    <row r="1572" spans="1:30" x14ac:dyDescent="0.25">
      <c r="A1572" s="98"/>
      <c r="B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row>
    <row r="1573" spans="1:30" x14ac:dyDescent="0.25">
      <c r="A1573" s="98"/>
      <c r="B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row>
    <row r="1574" spans="1:30" x14ac:dyDescent="0.25">
      <c r="A1574" s="98"/>
      <c r="B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row>
    <row r="1575" spans="1:30" x14ac:dyDescent="0.25">
      <c r="A1575" s="98"/>
      <c r="B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row>
    <row r="1576" spans="1:30" x14ac:dyDescent="0.25">
      <c r="A1576" s="98"/>
      <c r="B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row>
    <row r="1577" spans="1:30" x14ac:dyDescent="0.25">
      <c r="A1577" s="98"/>
      <c r="B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row>
    <row r="1578" spans="1:30" x14ac:dyDescent="0.25">
      <c r="A1578" s="98"/>
      <c r="B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row>
    <row r="1579" spans="1:30" x14ac:dyDescent="0.25">
      <c r="A1579" s="98"/>
      <c r="B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row>
    <row r="1580" spans="1:30" x14ac:dyDescent="0.25">
      <c r="A1580" s="98"/>
      <c r="B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row>
    <row r="1581" spans="1:30" x14ac:dyDescent="0.25">
      <c r="A1581" s="98"/>
      <c r="B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row>
    <row r="1582" spans="1:30" x14ac:dyDescent="0.25">
      <c r="A1582" s="98"/>
      <c r="B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row>
    <row r="1583" spans="1:30" x14ac:dyDescent="0.25">
      <c r="A1583" s="98"/>
      <c r="B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row>
    <row r="1584" spans="1:30" x14ac:dyDescent="0.25">
      <c r="A1584" s="98"/>
      <c r="B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row>
    <row r="1585" spans="1:30" x14ac:dyDescent="0.25">
      <c r="A1585" s="98"/>
      <c r="B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row>
    <row r="1586" spans="1:30" x14ac:dyDescent="0.25">
      <c r="A1586" s="98"/>
      <c r="B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row>
    <row r="1587" spans="1:30" x14ac:dyDescent="0.25">
      <c r="A1587" s="98"/>
      <c r="B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row>
    <row r="1588" spans="1:30" x14ac:dyDescent="0.25">
      <c r="A1588" s="98"/>
      <c r="B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row>
    <row r="1589" spans="1:30" x14ac:dyDescent="0.25">
      <c r="A1589" s="98"/>
      <c r="B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row>
    <row r="1590" spans="1:30" x14ac:dyDescent="0.25">
      <c r="A1590" s="98"/>
      <c r="B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row>
    <row r="1591" spans="1:30" x14ac:dyDescent="0.25">
      <c r="A1591" s="98"/>
      <c r="B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row>
    <row r="1592" spans="1:30" x14ac:dyDescent="0.25">
      <c r="A1592" s="98"/>
      <c r="B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row>
    <row r="1593" spans="1:30" x14ac:dyDescent="0.25">
      <c r="A1593" s="98"/>
      <c r="B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row>
    <row r="1594" spans="1:30" x14ac:dyDescent="0.25">
      <c r="A1594" s="98"/>
      <c r="B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row>
    <row r="1595" spans="1:30" x14ac:dyDescent="0.25">
      <c r="A1595" s="98"/>
      <c r="B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row>
    <row r="1596" spans="1:30" x14ac:dyDescent="0.25">
      <c r="A1596" s="98"/>
      <c r="B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row>
    <row r="1597" spans="1:30" x14ac:dyDescent="0.25">
      <c r="A1597" s="98"/>
      <c r="B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row>
    <row r="1598" spans="1:30" x14ac:dyDescent="0.25">
      <c r="A1598" s="98"/>
      <c r="B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row>
    <row r="1599" spans="1:30" x14ac:dyDescent="0.25">
      <c r="A1599" s="98"/>
      <c r="B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row>
    <row r="1600" spans="1:30" x14ac:dyDescent="0.25">
      <c r="A1600" s="98"/>
      <c r="B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row>
    <row r="1601" spans="1:30" x14ac:dyDescent="0.25">
      <c r="A1601" s="98"/>
      <c r="B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row>
    <row r="1602" spans="1:30" x14ac:dyDescent="0.25">
      <c r="A1602" s="98"/>
      <c r="B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row>
    <row r="1603" spans="1:30" x14ac:dyDescent="0.25">
      <c r="A1603" s="98"/>
      <c r="B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row>
    <row r="1604" spans="1:30" x14ac:dyDescent="0.25">
      <c r="A1604" s="98"/>
      <c r="B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row>
    <row r="1605" spans="1:30" x14ac:dyDescent="0.25">
      <c r="A1605" s="98"/>
      <c r="B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row>
    <row r="1606" spans="1:30" x14ac:dyDescent="0.25">
      <c r="A1606" s="98"/>
      <c r="B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row>
    <row r="1607" spans="1:30" x14ac:dyDescent="0.25">
      <c r="A1607" s="98"/>
      <c r="B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row>
    <row r="1608" spans="1:30" x14ac:dyDescent="0.25">
      <c r="A1608" s="98"/>
      <c r="B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row>
    <row r="1609" spans="1:30" x14ac:dyDescent="0.25">
      <c r="A1609" s="98"/>
      <c r="B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row>
    <row r="1610" spans="1:30" x14ac:dyDescent="0.25">
      <c r="A1610" s="98"/>
      <c r="B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row>
    <row r="1611" spans="1:30" x14ac:dyDescent="0.25">
      <c r="A1611" s="98"/>
      <c r="B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row>
    <row r="1612" spans="1:30" x14ac:dyDescent="0.25">
      <c r="A1612" s="98"/>
      <c r="B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row>
    <row r="1613" spans="1:30" x14ac:dyDescent="0.25">
      <c r="A1613" s="98"/>
      <c r="B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row>
    <row r="1614" spans="1:30" x14ac:dyDescent="0.25">
      <c r="A1614" s="98"/>
      <c r="B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row>
    <row r="1615" spans="1:30" x14ac:dyDescent="0.25">
      <c r="A1615" s="98"/>
      <c r="B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row>
    <row r="1616" spans="1:30" x14ac:dyDescent="0.25">
      <c r="A1616" s="98"/>
      <c r="B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row>
    <row r="1617" spans="1:30" x14ac:dyDescent="0.25">
      <c r="A1617" s="98"/>
      <c r="B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row>
    <row r="1618" spans="1:30" x14ac:dyDescent="0.25">
      <c r="A1618" s="98"/>
      <c r="B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row>
    <row r="1619" spans="1:30" x14ac:dyDescent="0.25">
      <c r="A1619" s="98"/>
      <c r="B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row>
    <row r="1620" spans="1:30" x14ac:dyDescent="0.25">
      <c r="A1620" s="98"/>
      <c r="B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row>
    <row r="1621" spans="1:30" x14ac:dyDescent="0.25">
      <c r="A1621" s="98"/>
      <c r="B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row>
    <row r="1622" spans="1:30" x14ac:dyDescent="0.25">
      <c r="A1622" s="98"/>
      <c r="B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row>
    <row r="1623" spans="1:30" x14ac:dyDescent="0.25">
      <c r="A1623" s="98"/>
      <c r="B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row>
    <row r="1624" spans="1:30" x14ac:dyDescent="0.25">
      <c r="A1624" s="98"/>
      <c r="B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row>
    <row r="1625" spans="1:30" x14ac:dyDescent="0.25">
      <c r="A1625" s="98"/>
      <c r="B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row>
    <row r="1626" spans="1:30" x14ac:dyDescent="0.25">
      <c r="A1626" s="98"/>
      <c r="B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row>
    <row r="1627" spans="1:30" x14ac:dyDescent="0.25">
      <c r="A1627" s="98"/>
      <c r="B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row>
    <row r="1628" spans="1:30" x14ac:dyDescent="0.25">
      <c r="A1628" s="98"/>
      <c r="B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row>
    <row r="1629" spans="1:30" x14ac:dyDescent="0.25">
      <c r="A1629" s="98"/>
      <c r="B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row>
    <row r="1630" spans="1:30" x14ac:dyDescent="0.25">
      <c r="A1630" s="98"/>
      <c r="B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row>
    <row r="1631" spans="1:30" x14ac:dyDescent="0.25">
      <c r="A1631" s="98"/>
      <c r="B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row>
    <row r="1632" spans="1:30" x14ac:dyDescent="0.25">
      <c r="A1632" s="98"/>
      <c r="B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row>
    <row r="1633" spans="1:30" x14ac:dyDescent="0.25">
      <c r="A1633" s="98"/>
      <c r="B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row>
    <row r="1634" spans="1:30" x14ac:dyDescent="0.25">
      <c r="A1634" s="98"/>
      <c r="B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row>
    <row r="1635" spans="1:30" x14ac:dyDescent="0.25">
      <c r="A1635" s="98"/>
      <c r="B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row>
    <row r="1636" spans="1:30" x14ac:dyDescent="0.25">
      <c r="A1636" s="98"/>
      <c r="B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row>
    <row r="1637" spans="1:30" x14ac:dyDescent="0.25">
      <c r="A1637" s="98"/>
      <c r="B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row>
    <row r="1638" spans="1:30" x14ac:dyDescent="0.25">
      <c r="A1638" s="98"/>
      <c r="B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row>
    <row r="1639" spans="1:30" x14ac:dyDescent="0.25">
      <c r="A1639" s="98"/>
      <c r="B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row>
    <row r="1640" spans="1:30" x14ac:dyDescent="0.25">
      <c r="A1640" s="98"/>
      <c r="B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row>
    <row r="1641" spans="1:30" x14ac:dyDescent="0.25">
      <c r="A1641" s="98"/>
      <c r="B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row>
    <row r="1642" spans="1:30" x14ac:dyDescent="0.25">
      <c r="A1642" s="98"/>
      <c r="B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row>
    <row r="1643" spans="1:30" x14ac:dyDescent="0.25">
      <c r="A1643" s="98"/>
      <c r="B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row>
    <row r="1644" spans="1:30" x14ac:dyDescent="0.25">
      <c r="A1644" s="98"/>
      <c r="B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row>
    <row r="1645" spans="1:30" x14ac:dyDescent="0.25">
      <c r="A1645" s="98"/>
      <c r="B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row>
    <row r="1646" spans="1:30" x14ac:dyDescent="0.25">
      <c r="A1646" s="98"/>
      <c r="B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row>
    <row r="1647" spans="1:30" x14ac:dyDescent="0.25">
      <c r="A1647" s="98"/>
      <c r="B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row>
    <row r="1648" spans="1:30" x14ac:dyDescent="0.25">
      <c r="A1648" s="98"/>
      <c r="B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row>
    <row r="1649" spans="1:30" x14ac:dyDescent="0.25">
      <c r="A1649" s="98"/>
      <c r="B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row>
    <row r="1650" spans="1:30" x14ac:dyDescent="0.25">
      <c r="A1650" s="98"/>
      <c r="B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row>
    <row r="1651" spans="1:30" x14ac:dyDescent="0.25">
      <c r="A1651" s="98"/>
      <c r="B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row>
    <row r="1652" spans="1:30" x14ac:dyDescent="0.25">
      <c r="A1652" s="98"/>
      <c r="B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row>
    <row r="1653" spans="1:30" x14ac:dyDescent="0.25">
      <c r="A1653" s="98"/>
      <c r="B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row>
    <row r="1654" spans="1:30" x14ac:dyDescent="0.25">
      <c r="A1654" s="98"/>
      <c r="B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row>
    <row r="1655" spans="1:30" x14ac:dyDescent="0.25">
      <c r="A1655" s="98"/>
      <c r="B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row>
    <row r="1656" spans="1:30" x14ac:dyDescent="0.25">
      <c r="A1656" s="98"/>
      <c r="B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row>
    <row r="1657" spans="1:30" x14ac:dyDescent="0.25">
      <c r="A1657" s="98"/>
      <c r="B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row>
    <row r="1658" spans="1:30" x14ac:dyDescent="0.25">
      <c r="A1658" s="98"/>
      <c r="B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row>
    <row r="1659" spans="1:30" x14ac:dyDescent="0.25">
      <c r="A1659" s="98"/>
      <c r="B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row>
    <row r="1660" spans="1:30" x14ac:dyDescent="0.25">
      <c r="A1660" s="98"/>
      <c r="B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row>
    <row r="1661" spans="1:30" x14ac:dyDescent="0.25">
      <c r="A1661" s="98"/>
      <c r="B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row>
    <row r="1662" spans="1:30" x14ac:dyDescent="0.25">
      <c r="A1662" s="98"/>
      <c r="B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row>
    <row r="1663" spans="1:30" x14ac:dyDescent="0.25">
      <c r="A1663" s="98"/>
      <c r="B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row>
    <row r="1664" spans="1:30" x14ac:dyDescent="0.25">
      <c r="A1664" s="98"/>
      <c r="B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row>
    <row r="1665" spans="1:30" x14ac:dyDescent="0.25">
      <c r="A1665" s="98"/>
      <c r="B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row>
    <row r="1666" spans="1:30" x14ac:dyDescent="0.25">
      <c r="A1666" s="98"/>
      <c r="B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row>
    <row r="1667" spans="1:30" x14ac:dyDescent="0.25">
      <c r="A1667" s="98"/>
      <c r="B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row>
    <row r="1668" spans="1:30" x14ac:dyDescent="0.25">
      <c r="A1668" s="98"/>
      <c r="B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row>
    <row r="1669" spans="1:30" x14ac:dyDescent="0.25">
      <c r="A1669" s="98"/>
      <c r="B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row>
    <row r="1670" spans="1:30" x14ac:dyDescent="0.25">
      <c r="A1670" s="98"/>
      <c r="B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row>
    <row r="1671" spans="1:30" x14ac:dyDescent="0.25">
      <c r="A1671" s="98"/>
      <c r="B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row>
    <row r="1672" spans="1:30" x14ac:dyDescent="0.25">
      <c r="A1672" s="98"/>
      <c r="B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row>
    <row r="1673" spans="1:30" x14ac:dyDescent="0.25">
      <c r="A1673" s="98"/>
      <c r="B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row>
    <row r="1674" spans="1:30" x14ac:dyDescent="0.25">
      <c r="A1674" s="98"/>
      <c r="B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row>
    <row r="1675" spans="1:30" x14ac:dyDescent="0.25">
      <c r="A1675" s="98"/>
      <c r="B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row>
    <row r="1676" spans="1:30" x14ac:dyDescent="0.25">
      <c r="A1676" s="98"/>
      <c r="B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row>
    <row r="1677" spans="1:30" x14ac:dyDescent="0.25">
      <c r="A1677" s="98"/>
      <c r="B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row>
    <row r="1678" spans="1:30" x14ac:dyDescent="0.25">
      <c r="A1678" s="98"/>
      <c r="B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row>
    <row r="1679" spans="1:30" x14ac:dyDescent="0.25">
      <c r="A1679" s="98"/>
      <c r="B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row>
    <row r="1680" spans="1:30" x14ac:dyDescent="0.25">
      <c r="A1680" s="98"/>
      <c r="B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row>
    <row r="1681" spans="1:30" x14ac:dyDescent="0.25">
      <c r="A1681" s="98"/>
      <c r="B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row>
    <row r="1682" spans="1:30" x14ac:dyDescent="0.25">
      <c r="A1682" s="98"/>
      <c r="B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row>
    <row r="1683" spans="1:30" x14ac:dyDescent="0.25">
      <c r="A1683" s="98"/>
      <c r="B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row>
    <row r="1684" spans="1:30" x14ac:dyDescent="0.25">
      <c r="A1684" s="98"/>
      <c r="B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row>
    <row r="1685" spans="1:30" x14ac:dyDescent="0.25">
      <c r="A1685" s="98"/>
      <c r="B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row>
    <row r="1686" spans="1:30" x14ac:dyDescent="0.25">
      <c r="A1686" s="98"/>
      <c r="B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row>
    <row r="1687" spans="1:30" x14ac:dyDescent="0.25">
      <c r="A1687" s="98"/>
      <c r="B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row>
    <row r="1688" spans="1:30" x14ac:dyDescent="0.25">
      <c r="A1688" s="98"/>
      <c r="B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row>
    <row r="1689" spans="1:30" x14ac:dyDescent="0.25">
      <c r="A1689" s="98"/>
      <c r="B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row>
    <row r="1690" spans="1:30" x14ac:dyDescent="0.25">
      <c r="A1690" s="98"/>
      <c r="B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row>
    <row r="1691" spans="1:30" x14ac:dyDescent="0.25">
      <c r="A1691" s="98"/>
      <c r="B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row>
    <row r="1692" spans="1:30" x14ac:dyDescent="0.25">
      <c r="A1692" s="98"/>
      <c r="B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row>
    <row r="1693" spans="1:30" x14ac:dyDescent="0.25">
      <c r="A1693" s="98"/>
      <c r="B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row>
    <row r="1694" spans="1:30" x14ac:dyDescent="0.25">
      <c r="A1694" s="98"/>
      <c r="B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row>
    <row r="1695" spans="1:30" x14ac:dyDescent="0.25">
      <c r="A1695" s="98"/>
      <c r="B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row>
    <row r="1696" spans="1:30" x14ac:dyDescent="0.25">
      <c r="A1696" s="98"/>
      <c r="B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row>
    <row r="1697" spans="1:30" x14ac:dyDescent="0.25">
      <c r="A1697" s="98"/>
      <c r="B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row>
    <row r="1698" spans="1:30" x14ac:dyDescent="0.25">
      <c r="A1698" s="98"/>
      <c r="B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row>
    <row r="1699" spans="1:30" x14ac:dyDescent="0.25">
      <c r="A1699" s="98"/>
      <c r="B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row>
    <row r="1700" spans="1:30" x14ac:dyDescent="0.25">
      <c r="A1700" s="98"/>
      <c r="B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row>
    <row r="1701" spans="1:30" x14ac:dyDescent="0.25">
      <c r="A1701" s="98"/>
      <c r="B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row>
    <row r="1702" spans="1:30" x14ac:dyDescent="0.25">
      <c r="A1702" s="98"/>
      <c r="B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row>
    <row r="1703" spans="1:30" x14ac:dyDescent="0.25">
      <c r="A1703" s="98"/>
      <c r="B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row>
    <row r="1704" spans="1:30" x14ac:dyDescent="0.25">
      <c r="A1704" s="98"/>
      <c r="B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row>
    <row r="1705" spans="1:30" x14ac:dyDescent="0.25">
      <c r="A1705" s="98"/>
      <c r="B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row>
    <row r="1706" spans="1:30" x14ac:dyDescent="0.25">
      <c r="A1706" s="98"/>
      <c r="B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row>
    <row r="1707" spans="1:30" x14ac:dyDescent="0.25">
      <c r="A1707" s="98"/>
      <c r="B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row>
    <row r="1708" spans="1:30" x14ac:dyDescent="0.25">
      <c r="A1708" s="98"/>
      <c r="B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row>
    <row r="1709" spans="1:30" x14ac:dyDescent="0.25">
      <c r="A1709" s="98"/>
      <c r="B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row>
    <row r="1710" spans="1:30" x14ac:dyDescent="0.25">
      <c r="A1710" s="98"/>
      <c r="B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row>
    <row r="1711" spans="1:30" x14ac:dyDescent="0.25">
      <c r="A1711" s="98"/>
      <c r="B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row>
    <row r="1712" spans="1:30" x14ac:dyDescent="0.25">
      <c r="A1712" s="98"/>
      <c r="B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row>
    <row r="1713" spans="1:30" x14ac:dyDescent="0.25">
      <c r="A1713" s="98"/>
      <c r="B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row>
    <row r="1714" spans="1:30" x14ac:dyDescent="0.25">
      <c r="A1714" s="98"/>
      <c r="B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row>
    <row r="1715" spans="1:30" x14ac:dyDescent="0.25">
      <c r="A1715" s="98"/>
      <c r="B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row>
    <row r="1716" spans="1:30" x14ac:dyDescent="0.25">
      <c r="A1716" s="98"/>
      <c r="B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row>
    <row r="1717" spans="1:30" x14ac:dyDescent="0.25">
      <c r="A1717" s="98"/>
      <c r="B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row>
    <row r="1718" spans="1:30" x14ac:dyDescent="0.25">
      <c r="A1718" s="98"/>
      <c r="B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row>
    <row r="1719" spans="1:30" x14ac:dyDescent="0.25">
      <c r="A1719" s="98"/>
      <c r="B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row>
    <row r="1720" spans="1:30" x14ac:dyDescent="0.25">
      <c r="A1720" s="98"/>
      <c r="B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row>
    <row r="1721" spans="1:30" x14ac:dyDescent="0.25">
      <c r="A1721" s="98"/>
      <c r="B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row>
    <row r="1722" spans="1:30" x14ac:dyDescent="0.25">
      <c r="A1722" s="98"/>
      <c r="B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row>
    <row r="1723" spans="1:30" x14ac:dyDescent="0.25">
      <c r="A1723" s="98"/>
      <c r="B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row>
    <row r="1724" spans="1:30" x14ac:dyDescent="0.25">
      <c r="A1724" s="98"/>
      <c r="B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row>
    <row r="1725" spans="1:30" x14ac:dyDescent="0.25">
      <c r="A1725" s="98"/>
      <c r="B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row>
    <row r="1726" spans="1:30" x14ac:dyDescent="0.25">
      <c r="A1726" s="98"/>
      <c r="B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row>
    <row r="1727" spans="1:30" x14ac:dyDescent="0.25">
      <c r="A1727" s="98"/>
      <c r="B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row>
    <row r="1728" spans="1:30" x14ac:dyDescent="0.25">
      <c r="A1728" s="98"/>
      <c r="B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row>
    <row r="1729" spans="1:30" x14ac:dyDescent="0.25">
      <c r="A1729" s="98"/>
      <c r="B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row>
    <row r="1730" spans="1:30" x14ac:dyDescent="0.25">
      <c r="A1730" s="98"/>
      <c r="B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row>
    <row r="1731" spans="1:30" x14ac:dyDescent="0.25">
      <c r="A1731" s="98"/>
      <c r="B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row>
    <row r="1732" spans="1:30" x14ac:dyDescent="0.25">
      <c r="A1732" s="98"/>
      <c r="B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row>
    <row r="1733" spans="1:30" x14ac:dyDescent="0.25">
      <c r="A1733" s="98"/>
      <c r="B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row>
    <row r="1734" spans="1:30" x14ac:dyDescent="0.25">
      <c r="A1734" s="98"/>
      <c r="B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row>
    <row r="1735" spans="1:30" x14ac:dyDescent="0.25">
      <c r="A1735" s="98"/>
      <c r="B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row>
    <row r="1736" spans="1:30" x14ac:dyDescent="0.25">
      <c r="A1736" s="98"/>
      <c r="B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row>
    <row r="1737" spans="1:30" x14ac:dyDescent="0.25">
      <c r="A1737" s="98"/>
      <c r="B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row>
    <row r="1738" spans="1:30" x14ac:dyDescent="0.25">
      <c r="A1738" s="98"/>
      <c r="B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row>
    <row r="1739" spans="1:30" x14ac:dyDescent="0.25">
      <c r="A1739" s="98"/>
      <c r="B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row>
    <row r="1740" spans="1:30" x14ac:dyDescent="0.25">
      <c r="A1740" s="98"/>
      <c r="B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row>
    <row r="1741" spans="1:30" x14ac:dyDescent="0.25">
      <c r="A1741" s="98"/>
      <c r="B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row>
    <row r="1742" spans="1:30" x14ac:dyDescent="0.25">
      <c r="A1742" s="98"/>
      <c r="B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row>
    <row r="1743" spans="1:30" x14ac:dyDescent="0.25">
      <c r="A1743" s="98"/>
      <c r="B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row>
    <row r="1744" spans="1:30" x14ac:dyDescent="0.25">
      <c r="A1744" s="98"/>
      <c r="B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row>
    <row r="1745" spans="1:30" x14ac:dyDescent="0.25">
      <c r="A1745" s="98"/>
      <c r="B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row>
    <row r="1746" spans="1:30" x14ac:dyDescent="0.25">
      <c r="A1746" s="98"/>
      <c r="B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row>
    <row r="1747" spans="1:30" x14ac:dyDescent="0.25">
      <c r="A1747" s="98"/>
      <c r="B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row>
    <row r="1748" spans="1:30" x14ac:dyDescent="0.25">
      <c r="A1748" s="98"/>
      <c r="B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row>
    <row r="1749" spans="1:30" x14ac:dyDescent="0.25">
      <c r="A1749" s="98"/>
      <c r="B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row>
    <row r="1750" spans="1:30" x14ac:dyDescent="0.25">
      <c r="A1750" s="98"/>
      <c r="B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row>
    <row r="1751" spans="1:30" x14ac:dyDescent="0.25">
      <c r="A1751" s="98"/>
      <c r="B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row>
    <row r="1752" spans="1:30" x14ac:dyDescent="0.25">
      <c r="A1752" s="98"/>
      <c r="B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row>
    <row r="1753" spans="1:30" x14ac:dyDescent="0.25">
      <c r="A1753" s="98"/>
      <c r="B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row>
    <row r="1754" spans="1:30" x14ac:dyDescent="0.25">
      <c r="A1754" s="98"/>
      <c r="B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row>
    <row r="1755" spans="1:30" x14ac:dyDescent="0.25">
      <c r="A1755" s="98"/>
      <c r="B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row>
    <row r="1756" spans="1:30" x14ac:dyDescent="0.25">
      <c r="A1756" s="98"/>
      <c r="B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row>
    <row r="1757" spans="1:30" x14ac:dyDescent="0.25">
      <c r="A1757" s="98"/>
      <c r="B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row>
    <row r="1758" spans="1:30" x14ac:dyDescent="0.25">
      <c r="A1758" s="98"/>
      <c r="B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row>
    <row r="1759" spans="1:30" x14ac:dyDescent="0.25">
      <c r="A1759" s="98"/>
      <c r="B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row>
    <row r="1760" spans="1:30" x14ac:dyDescent="0.25">
      <c r="A1760" s="98"/>
      <c r="B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row>
    <row r="1761" spans="1:30" x14ac:dyDescent="0.25">
      <c r="A1761" s="98"/>
      <c r="B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row>
    <row r="1762" spans="1:30" x14ac:dyDescent="0.25">
      <c r="A1762" s="98"/>
      <c r="B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row>
    <row r="1763" spans="1:30" x14ac:dyDescent="0.25">
      <c r="A1763" s="98"/>
      <c r="B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row>
    <row r="1764" spans="1:30" x14ac:dyDescent="0.25">
      <c r="A1764" s="98"/>
      <c r="B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row>
    <row r="1765" spans="1:30" x14ac:dyDescent="0.25">
      <c r="A1765" s="98"/>
      <c r="B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row>
    <row r="1766" spans="1:30" x14ac:dyDescent="0.25">
      <c r="A1766" s="98"/>
      <c r="B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row>
    <row r="1767" spans="1:30" x14ac:dyDescent="0.25">
      <c r="A1767" s="98"/>
      <c r="B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row>
    <row r="1768" spans="1:30" x14ac:dyDescent="0.25">
      <c r="A1768" s="98"/>
      <c r="B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row>
    <row r="1769" spans="1:30" x14ac:dyDescent="0.25">
      <c r="A1769" s="98"/>
      <c r="B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row>
    <row r="1770" spans="1:30" x14ac:dyDescent="0.25">
      <c r="A1770" s="98"/>
      <c r="B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row>
    <row r="1771" spans="1:30" x14ac:dyDescent="0.25">
      <c r="A1771" s="98"/>
      <c r="B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row>
    <row r="1772" spans="1:30" x14ac:dyDescent="0.25">
      <c r="A1772" s="98"/>
      <c r="B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row>
    <row r="1773" spans="1:30" x14ac:dyDescent="0.25">
      <c r="A1773" s="98"/>
      <c r="B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row>
    <row r="1774" spans="1:30" x14ac:dyDescent="0.25">
      <c r="A1774" s="98"/>
      <c r="B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row>
    <row r="1775" spans="1:30" x14ac:dyDescent="0.25">
      <c r="A1775" s="98"/>
      <c r="B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row>
    <row r="1776" spans="1:30" x14ac:dyDescent="0.25">
      <c r="A1776" s="98"/>
      <c r="B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row>
    <row r="1777" spans="1:30" x14ac:dyDescent="0.25">
      <c r="A1777" s="98"/>
      <c r="B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row>
    <row r="1778" spans="1:30" x14ac:dyDescent="0.25">
      <c r="A1778" s="98"/>
      <c r="B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row>
    <row r="1779" spans="1:30" x14ac:dyDescent="0.25">
      <c r="A1779" s="98"/>
      <c r="B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row>
    <row r="1780" spans="1:30" x14ac:dyDescent="0.25">
      <c r="A1780" s="98"/>
      <c r="B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row>
    <row r="1781" spans="1:30" x14ac:dyDescent="0.25">
      <c r="A1781" s="98"/>
      <c r="B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row>
    <row r="1782" spans="1:30" x14ac:dyDescent="0.25">
      <c r="A1782" s="98"/>
      <c r="B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row>
    <row r="1783" spans="1:30" x14ac:dyDescent="0.25">
      <c r="A1783" s="98"/>
      <c r="B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row>
    <row r="1784" spans="1:30" x14ac:dyDescent="0.25">
      <c r="A1784" s="98"/>
      <c r="B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row>
    <row r="1785" spans="1:30" x14ac:dyDescent="0.25">
      <c r="A1785" s="98"/>
      <c r="B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row>
    <row r="1786" spans="1:30" x14ac:dyDescent="0.25">
      <c r="A1786" s="98"/>
      <c r="B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row>
    <row r="1787" spans="1:30" x14ac:dyDescent="0.25">
      <c r="A1787" s="98"/>
      <c r="B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row>
    <row r="1788" spans="1:30" x14ac:dyDescent="0.25">
      <c r="A1788" s="98"/>
      <c r="B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row>
    <row r="1789" spans="1:30" x14ac:dyDescent="0.25">
      <c r="A1789" s="98"/>
      <c r="B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row>
    <row r="1790" spans="1:30" x14ac:dyDescent="0.25">
      <c r="A1790" s="98"/>
      <c r="B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row>
    <row r="1791" spans="1:30" x14ac:dyDescent="0.25">
      <c r="A1791" s="98"/>
      <c r="B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row>
    <row r="1792" spans="1:30" x14ac:dyDescent="0.25">
      <c r="A1792" s="98"/>
      <c r="B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row>
    <row r="1793" spans="1:30" x14ac:dyDescent="0.25">
      <c r="A1793" s="98"/>
      <c r="B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row>
    <row r="1794" spans="1:30" x14ac:dyDescent="0.25">
      <c r="A1794" s="98"/>
      <c r="B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row>
    <row r="1795" spans="1:30" x14ac:dyDescent="0.25">
      <c r="A1795" s="98"/>
      <c r="B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row>
    <row r="1796" spans="1:30" x14ac:dyDescent="0.25">
      <c r="A1796" s="98"/>
      <c r="B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row>
    <row r="1797" spans="1:30" x14ac:dyDescent="0.25">
      <c r="A1797" s="98"/>
      <c r="B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row>
    <row r="1798" spans="1:30" x14ac:dyDescent="0.25">
      <c r="A1798" s="98"/>
      <c r="B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row>
    <row r="1799" spans="1:30" x14ac:dyDescent="0.25">
      <c r="A1799" s="98"/>
      <c r="B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row>
    <row r="1800" spans="1:30" x14ac:dyDescent="0.25">
      <c r="A1800" s="98"/>
      <c r="B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row>
    <row r="1801" spans="1:30" x14ac:dyDescent="0.25">
      <c r="A1801" s="98"/>
      <c r="B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row>
    <row r="1802" spans="1:30" x14ac:dyDescent="0.25">
      <c r="A1802" s="98"/>
      <c r="B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row>
    <row r="1803" spans="1:30" x14ac:dyDescent="0.25">
      <c r="A1803" s="98"/>
      <c r="B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row>
    <row r="1804" spans="1:30" x14ac:dyDescent="0.25">
      <c r="A1804" s="98"/>
      <c r="B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row>
    <row r="1805" spans="1:30" x14ac:dyDescent="0.25">
      <c r="A1805" s="98"/>
      <c r="B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row>
    <row r="1806" spans="1:30" x14ac:dyDescent="0.25">
      <c r="A1806" s="98"/>
      <c r="B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row>
    <row r="1807" spans="1:30" x14ac:dyDescent="0.25">
      <c r="A1807" s="98"/>
      <c r="B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row>
    <row r="1808" spans="1:30" x14ac:dyDescent="0.25">
      <c r="A1808" s="98"/>
      <c r="B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row>
    <row r="1809" spans="1:30" x14ac:dyDescent="0.25">
      <c r="A1809" s="98"/>
      <c r="B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row>
    <row r="1810" spans="1:30" x14ac:dyDescent="0.25">
      <c r="A1810" s="98"/>
      <c r="B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row>
    <row r="1811" spans="1:30" x14ac:dyDescent="0.25">
      <c r="A1811" s="98"/>
      <c r="B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row>
    <row r="1812" spans="1:30" x14ac:dyDescent="0.25">
      <c r="A1812" s="98"/>
      <c r="B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row>
    <row r="1813" spans="1:30" x14ac:dyDescent="0.25">
      <c r="A1813" s="98"/>
      <c r="B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row>
    <row r="1814" spans="1:30" x14ac:dyDescent="0.25">
      <c r="A1814" s="98"/>
      <c r="B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row>
    <row r="1815" spans="1:30" x14ac:dyDescent="0.25">
      <c r="A1815" s="98"/>
      <c r="B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row>
    <row r="1816" spans="1:30" x14ac:dyDescent="0.25">
      <c r="A1816" s="98"/>
      <c r="B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row>
    <row r="1817" spans="1:30" x14ac:dyDescent="0.25">
      <c r="A1817" s="98"/>
      <c r="B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row>
    <row r="1818" spans="1:30" x14ac:dyDescent="0.25">
      <c r="A1818" s="98"/>
      <c r="B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row>
    <row r="1819" spans="1:30" x14ac:dyDescent="0.25">
      <c r="A1819" s="98"/>
      <c r="B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row>
    <row r="1820" spans="1:30" x14ac:dyDescent="0.25">
      <c r="A1820" s="98"/>
      <c r="B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row>
    <row r="1821" spans="1:30" x14ac:dyDescent="0.25">
      <c r="A1821" s="98"/>
      <c r="B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row>
    <row r="1822" spans="1:30" x14ac:dyDescent="0.25">
      <c r="A1822" s="98"/>
      <c r="B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row>
    <row r="1823" spans="1:30" x14ac:dyDescent="0.25">
      <c r="A1823" s="98"/>
      <c r="B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row>
    <row r="1824" spans="1:30" x14ac:dyDescent="0.25">
      <c r="A1824" s="98"/>
      <c r="B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row>
    <row r="1825" spans="1:30" x14ac:dyDescent="0.25">
      <c r="A1825" s="98"/>
      <c r="B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row>
    <row r="1826" spans="1:30" x14ac:dyDescent="0.25">
      <c r="A1826" s="98"/>
      <c r="B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row>
    <row r="1827" spans="1:30" x14ac:dyDescent="0.25">
      <c r="A1827" s="98"/>
      <c r="B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row>
    <row r="1828" spans="1:30" x14ac:dyDescent="0.25">
      <c r="A1828" s="98"/>
      <c r="B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row>
    <row r="1829" spans="1:30" x14ac:dyDescent="0.25">
      <c r="A1829" s="98"/>
      <c r="B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row>
    <row r="1830" spans="1:30" x14ac:dyDescent="0.25">
      <c r="A1830" s="98"/>
      <c r="B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row>
    <row r="1831" spans="1:30" x14ac:dyDescent="0.25">
      <c r="A1831" s="98"/>
      <c r="B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row>
    <row r="1832" spans="1:30" x14ac:dyDescent="0.25">
      <c r="A1832" s="98"/>
      <c r="B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row>
    <row r="1833" spans="1:30" x14ac:dyDescent="0.25">
      <c r="A1833" s="98"/>
      <c r="B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row>
    <row r="1834" spans="1:30" x14ac:dyDescent="0.25">
      <c r="A1834" s="98"/>
      <c r="B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row>
    <row r="1835" spans="1:30" x14ac:dyDescent="0.25">
      <c r="A1835" s="98"/>
      <c r="B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row>
    <row r="1836" spans="1:30" x14ac:dyDescent="0.25">
      <c r="A1836" s="98"/>
      <c r="B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row>
    <row r="1837" spans="1:30" x14ac:dyDescent="0.25">
      <c r="A1837" s="98"/>
      <c r="B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row>
    <row r="1838" spans="1:30" x14ac:dyDescent="0.25">
      <c r="A1838" s="98"/>
      <c r="B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row>
    <row r="1839" spans="1:30" x14ac:dyDescent="0.25">
      <c r="A1839" s="98"/>
      <c r="B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row>
    <row r="1840" spans="1:30" x14ac:dyDescent="0.25">
      <c r="A1840" s="98"/>
      <c r="B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row>
    <row r="1841" spans="1:30" x14ac:dyDescent="0.25">
      <c r="A1841" s="98"/>
      <c r="B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row>
    <row r="1842" spans="1:30" x14ac:dyDescent="0.25">
      <c r="A1842" s="98"/>
      <c r="B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row>
    <row r="1843" spans="1:30" x14ac:dyDescent="0.25">
      <c r="A1843" s="98"/>
      <c r="B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row>
    <row r="1844" spans="1:30" x14ac:dyDescent="0.25">
      <c r="A1844" s="98"/>
      <c r="B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row>
    <row r="1845" spans="1:30" x14ac:dyDescent="0.25">
      <c r="A1845" s="98"/>
      <c r="B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row>
    <row r="1846" spans="1:30" x14ac:dyDescent="0.25">
      <c r="A1846" s="98"/>
      <c r="B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row>
    <row r="1847" spans="1:30" x14ac:dyDescent="0.25">
      <c r="A1847" s="98"/>
      <c r="B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row>
    <row r="1848" spans="1:30" x14ac:dyDescent="0.25">
      <c r="A1848" s="98"/>
      <c r="B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row>
    <row r="1849" spans="1:30" x14ac:dyDescent="0.25">
      <c r="A1849" s="98"/>
      <c r="B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row>
    <row r="1850" spans="1:30" x14ac:dyDescent="0.25">
      <c r="A1850" s="98"/>
      <c r="B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row>
    <row r="1851" spans="1:30" x14ac:dyDescent="0.25">
      <c r="A1851" s="98"/>
      <c r="B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row>
    <row r="1852" spans="1:30" x14ac:dyDescent="0.25">
      <c r="A1852" s="98"/>
      <c r="B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row>
    <row r="1853" spans="1:30" x14ac:dyDescent="0.25">
      <c r="A1853" s="98"/>
      <c r="B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row>
    <row r="1854" spans="1:30" x14ac:dyDescent="0.25">
      <c r="A1854" s="98"/>
      <c r="B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row>
    <row r="1855" spans="1:30" x14ac:dyDescent="0.25">
      <c r="A1855" s="98"/>
      <c r="B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row>
    <row r="1856" spans="1:30" x14ac:dyDescent="0.25">
      <c r="A1856" s="98"/>
      <c r="B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row>
    <row r="1857" spans="1:30" x14ac:dyDescent="0.25">
      <c r="A1857" s="98"/>
      <c r="B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row>
    <row r="1858" spans="1:30" x14ac:dyDescent="0.25">
      <c r="A1858" s="98"/>
      <c r="B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row>
    <row r="1859" spans="1:30" x14ac:dyDescent="0.25">
      <c r="A1859" s="98"/>
      <c r="B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row>
    <row r="1860" spans="1:30" x14ac:dyDescent="0.25">
      <c r="A1860" s="98"/>
      <c r="B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row>
    <row r="1861" spans="1:30" x14ac:dyDescent="0.25">
      <c r="A1861" s="98"/>
      <c r="B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row>
    <row r="1862" spans="1:30" x14ac:dyDescent="0.25">
      <c r="A1862" s="98"/>
      <c r="B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row>
    <row r="1863" spans="1:30" x14ac:dyDescent="0.25">
      <c r="A1863" s="98"/>
      <c r="B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row>
    <row r="1864" spans="1:30" x14ac:dyDescent="0.25">
      <c r="A1864" s="98"/>
      <c r="B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row>
    <row r="1865" spans="1:30" x14ac:dyDescent="0.25">
      <c r="A1865" s="98"/>
      <c r="B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row>
    <row r="1866" spans="1:30" x14ac:dyDescent="0.25">
      <c r="A1866" s="98"/>
      <c r="B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row>
    <row r="1867" spans="1:30" x14ac:dyDescent="0.25">
      <c r="A1867" s="98"/>
      <c r="B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row>
    <row r="1868" spans="1:30" x14ac:dyDescent="0.25">
      <c r="A1868" s="98"/>
      <c r="B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row>
    <row r="1869" spans="1:30" x14ac:dyDescent="0.25">
      <c r="A1869" s="98"/>
      <c r="B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row>
    <row r="1870" spans="1:30" x14ac:dyDescent="0.25">
      <c r="A1870" s="98"/>
      <c r="B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row>
    <row r="1871" spans="1:30" x14ac:dyDescent="0.25">
      <c r="A1871" s="98"/>
      <c r="B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row>
    <row r="1872" spans="1:30" x14ac:dyDescent="0.25">
      <c r="A1872" s="98"/>
      <c r="B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row>
    <row r="1873" spans="1:30" x14ac:dyDescent="0.25">
      <c r="A1873" s="98"/>
      <c r="B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row>
    <row r="1874" spans="1:30" x14ac:dyDescent="0.25">
      <c r="A1874" s="98"/>
      <c r="B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row>
    <row r="1875" spans="1:30" x14ac:dyDescent="0.25">
      <c r="A1875" s="98"/>
      <c r="B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row>
    <row r="1876" spans="1:30" x14ac:dyDescent="0.25">
      <c r="A1876" s="98"/>
      <c r="B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row>
    <row r="1877" spans="1:30" x14ac:dyDescent="0.25">
      <c r="A1877" s="98"/>
      <c r="B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row>
    <row r="1878" spans="1:30" x14ac:dyDescent="0.25">
      <c r="A1878" s="98"/>
      <c r="B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row>
    <row r="1879" spans="1:30" x14ac:dyDescent="0.25">
      <c r="A1879" s="98"/>
      <c r="B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row>
    <row r="1880" spans="1:30" x14ac:dyDescent="0.25">
      <c r="A1880" s="98"/>
      <c r="B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row>
    <row r="1881" spans="1:30" x14ac:dyDescent="0.25">
      <c r="A1881" s="98"/>
      <c r="B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row>
    <row r="1882" spans="1:30" x14ac:dyDescent="0.25">
      <c r="A1882" s="98"/>
      <c r="B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row>
    <row r="1883" spans="1:30" x14ac:dyDescent="0.25">
      <c r="A1883" s="98"/>
      <c r="B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row>
    <row r="1884" spans="1:30" x14ac:dyDescent="0.25">
      <c r="A1884" s="98"/>
      <c r="B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row>
    <row r="1885" spans="1:30" x14ac:dyDescent="0.25">
      <c r="A1885" s="98"/>
      <c r="B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row>
    <row r="1886" spans="1:30" x14ac:dyDescent="0.25">
      <c r="A1886" s="98"/>
      <c r="B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row>
    <row r="1887" spans="1:30" x14ac:dyDescent="0.25">
      <c r="A1887" s="98"/>
      <c r="B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row>
    <row r="1888" spans="1:30" x14ac:dyDescent="0.25">
      <c r="A1888" s="98"/>
      <c r="B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row>
    <row r="1889" spans="1:30" x14ac:dyDescent="0.25">
      <c r="A1889" s="98"/>
      <c r="B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row>
    <row r="1890" spans="1:30" x14ac:dyDescent="0.25">
      <c r="A1890" s="98"/>
      <c r="B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row>
    <row r="1891" spans="1:30" x14ac:dyDescent="0.25">
      <c r="A1891" s="98"/>
      <c r="B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row>
    <row r="1892" spans="1:30" x14ac:dyDescent="0.25">
      <c r="A1892" s="98"/>
      <c r="B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row>
    <row r="1893" spans="1:30" x14ac:dyDescent="0.25">
      <c r="A1893" s="98"/>
      <c r="B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row>
    <row r="1894" spans="1:30" x14ac:dyDescent="0.25">
      <c r="A1894" s="98"/>
      <c r="B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row>
    <row r="1895" spans="1:30" x14ac:dyDescent="0.25">
      <c r="A1895" s="98"/>
      <c r="B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row>
    <row r="1896" spans="1:30" x14ac:dyDescent="0.25">
      <c r="A1896" s="98"/>
      <c r="B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row>
    <row r="1897" spans="1:30" x14ac:dyDescent="0.25">
      <c r="A1897" s="98"/>
      <c r="B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row>
    <row r="1898" spans="1:30" x14ac:dyDescent="0.25">
      <c r="A1898" s="98"/>
      <c r="B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row>
    <row r="1899" spans="1:30" x14ac:dyDescent="0.25">
      <c r="A1899" s="98"/>
      <c r="B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row>
    <row r="1900" spans="1:30" x14ac:dyDescent="0.25">
      <c r="A1900" s="98"/>
      <c r="B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row>
    <row r="1901" spans="1:30" x14ac:dyDescent="0.25">
      <c r="A1901" s="98"/>
      <c r="B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row>
    <row r="1902" spans="1:30" x14ac:dyDescent="0.25">
      <c r="A1902" s="98"/>
      <c r="B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row>
    <row r="1903" spans="1:30" x14ac:dyDescent="0.25">
      <c r="A1903" s="98"/>
      <c r="B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row>
    <row r="1904" spans="1:30" x14ac:dyDescent="0.25">
      <c r="A1904" s="98"/>
      <c r="B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row>
    <row r="1905" spans="1:30" x14ac:dyDescent="0.25">
      <c r="A1905" s="98"/>
      <c r="B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row>
    <row r="1906" spans="1:30" x14ac:dyDescent="0.25">
      <c r="A1906" s="98"/>
      <c r="B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row>
    <row r="1907" spans="1:30" x14ac:dyDescent="0.25">
      <c r="A1907" s="98"/>
      <c r="B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row>
    <row r="1908" spans="1:30" x14ac:dyDescent="0.25">
      <c r="A1908" s="98"/>
      <c r="B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row>
    <row r="1909" spans="1:30" x14ac:dyDescent="0.25">
      <c r="A1909" s="98"/>
      <c r="B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row>
    <row r="1910" spans="1:30" x14ac:dyDescent="0.25">
      <c r="A1910" s="98"/>
      <c r="B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row>
    <row r="1911" spans="1:30" x14ac:dyDescent="0.25">
      <c r="A1911" s="98"/>
      <c r="B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row>
    <row r="1912" spans="1:30" x14ac:dyDescent="0.25">
      <c r="A1912" s="98"/>
      <c r="B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row>
    <row r="1913" spans="1:30" x14ac:dyDescent="0.25">
      <c r="A1913" s="98"/>
      <c r="B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row>
    <row r="1914" spans="1:30" x14ac:dyDescent="0.25">
      <c r="A1914" s="98"/>
      <c r="B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row>
    <row r="1915" spans="1:30" x14ac:dyDescent="0.25">
      <c r="A1915" s="98"/>
      <c r="B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row>
    <row r="1916" spans="1:30" x14ac:dyDescent="0.25">
      <c r="A1916" s="98"/>
      <c r="B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row>
    <row r="1917" spans="1:30" x14ac:dyDescent="0.25">
      <c r="A1917" s="98"/>
      <c r="B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row>
    <row r="1918" spans="1:30" x14ac:dyDescent="0.25">
      <c r="A1918" s="98"/>
      <c r="B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row>
    <row r="1919" spans="1:30" x14ac:dyDescent="0.25">
      <c r="A1919" s="98"/>
      <c r="B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row>
    <row r="1920" spans="1:30" x14ac:dyDescent="0.25">
      <c r="A1920" s="98"/>
      <c r="B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row>
    <row r="1921" spans="1:30" x14ac:dyDescent="0.25">
      <c r="A1921" s="98"/>
      <c r="B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row>
    <row r="1922" spans="1:30" x14ac:dyDescent="0.25">
      <c r="A1922" s="98"/>
      <c r="B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row>
    <row r="1923" spans="1:30" x14ac:dyDescent="0.25">
      <c r="A1923" s="98"/>
      <c r="B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row>
    <row r="1924" spans="1:30" x14ac:dyDescent="0.25">
      <c r="A1924" s="98"/>
      <c r="B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row>
    <row r="1925" spans="1:30" x14ac:dyDescent="0.25">
      <c r="A1925" s="98"/>
      <c r="B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row>
    <row r="1926" spans="1:30" x14ac:dyDescent="0.25">
      <c r="A1926" s="98"/>
      <c r="B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row>
    <row r="1927" spans="1:30" x14ac:dyDescent="0.25">
      <c r="A1927" s="98"/>
      <c r="B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row>
    <row r="1928" spans="1:30" x14ac:dyDescent="0.25">
      <c r="A1928" s="98"/>
      <c r="B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row>
    <row r="1929" spans="1:30" x14ac:dyDescent="0.25">
      <c r="A1929" s="98"/>
      <c r="B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row>
    <row r="1930" spans="1:30" x14ac:dyDescent="0.25">
      <c r="A1930" s="98"/>
      <c r="B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row>
    <row r="1931" spans="1:30" x14ac:dyDescent="0.25">
      <c r="A1931" s="98"/>
      <c r="B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row>
    <row r="1932" spans="1:30" x14ac:dyDescent="0.25">
      <c r="A1932" s="98"/>
      <c r="B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row>
    <row r="1933" spans="1:30" x14ac:dyDescent="0.25">
      <c r="A1933" s="98"/>
      <c r="B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row>
    <row r="1934" spans="1:30" x14ac:dyDescent="0.25">
      <c r="A1934" s="98"/>
      <c r="B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row>
    <row r="1935" spans="1:30" x14ac:dyDescent="0.25">
      <c r="A1935" s="98"/>
      <c r="B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row>
    <row r="1936" spans="1:30" x14ac:dyDescent="0.25">
      <c r="A1936" s="98"/>
      <c r="B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row>
    <row r="1937" spans="1:30" x14ac:dyDescent="0.25">
      <c r="A1937" s="98"/>
      <c r="B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row>
    <row r="1938" spans="1:30" x14ac:dyDescent="0.25">
      <c r="A1938" s="98"/>
      <c r="B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row>
    <row r="1939" spans="1:30" x14ac:dyDescent="0.25">
      <c r="A1939" s="98"/>
      <c r="B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row>
    <row r="1940" spans="1:30" x14ac:dyDescent="0.25">
      <c r="A1940" s="98"/>
      <c r="B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row>
    <row r="1941" spans="1:30" x14ac:dyDescent="0.25">
      <c r="A1941" s="98"/>
      <c r="B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row>
    <row r="1942" spans="1:30" x14ac:dyDescent="0.25">
      <c r="A1942" s="98"/>
      <c r="B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row>
    <row r="1943" spans="1:30" x14ac:dyDescent="0.25">
      <c r="A1943" s="98"/>
      <c r="B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row>
    <row r="1944" spans="1:30" x14ac:dyDescent="0.25">
      <c r="A1944" s="98"/>
      <c r="B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row>
    <row r="1945" spans="1:30" x14ac:dyDescent="0.25">
      <c r="A1945" s="98"/>
      <c r="B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row>
    <row r="1946" spans="1:30" x14ac:dyDescent="0.25">
      <c r="A1946" s="98"/>
      <c r="B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row>
    <row r="1947" spans="1:30" x14ac:dyDescent="0.25">
      <c r="A1947" s="98"/>
      <c r="B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row>
    <row r="1948" spans="1:30" x14ac:dyDescent="0.25">
      <c r="A1948" s="98"/>
      <c r="B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row>
    <row r="1949" spans="1:30" x14ac:dyDescent="0.25">
      <c r="A1949" s="98"/>
      <c r="B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row>
    <row r="1950" spans="1:30" x14ac:dyDescent="0.25">
      <c r="A1950" s="98"/>
      <c r="B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row>
    <row r="1951" spans="1:30" x14ac:dyDescent="0.25">
      <c r="A1951" s="98"/>
      <c r="B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row>
    <row r="1952" spans="1:30" x14ac:dyDescent="0.25">
      <c r="A1952" s="98"/>
      <c r="B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row>
    <row r="1953" spans="1:30" x14ac:dyDescent="0.25">
      <c r="A1953" s="98"/>
      <c r="B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row>
    <row r="1954" spans="1:30" x14ac:dyDescent="0.25">
      <c r="A1954" s="98"/>
      <c r="B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row>
    <row r="1955" spans="1:30" x14ac:dyDescent="0.25">
      <c r="A1955" s="98"/>
      <c r="B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row>
    <row r="1956" spans="1:30" x14ac:dyDescent="0.25">
      <c r="A1956" s="98"/>
      <c r="B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row>
    <row r="1957" spans="1:30" x14ac:dyDescent="0.25">
      <c r="A1957" s="98"/>
      <c r="B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row>
    <row r="1958" spans="1:30" x14ac:dyDescent="0.25">
      <c r="A1958" s="98"/>
      <c r="B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row>
    <row r="1959" spans="1:30" x14ac:dyDescent="0.25">
      <c r="A1959" s="98"/>
      <c r="B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row>
    <row r="1960" spans="1:30" x14ac:dyDescent="0.25">
      <c r="A1960" s="98"/>
      <c r="B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row>
    <row r="1961" spans="1:30" x14ac:dyDescent="0.25">
      <c r="A1961" s="98"/>
      <c r="B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row>
    <row r="1962" spans="1:30" x14ac:dyDescent="0.25">
      <c r="A1962" s="98"/>
      <c r="B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row>
    <row r="1963" spans="1:30" x14ac:dyDescent="0.25">
      <c r="A1963" s="98"/>
      <c r="B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row>
    <row r="1964" spans="1:30" x14ac:dyDescent="0.25">
      <c r="A1964" s="98"/>
      <c r="B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row>
    <row r="1965" spans="1:30" x14ac:dyDescent="0.25">
      <c r="A1965" s="98"/>
      <c r="B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row>
    <row r="1966" spans="1:30" x14ac:dyDescent="0.25">
      <c r="A1966" s="98"/>
      <c r="B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row>
    <row r="1967" spans="1:30" x14ac:dyDescent="0.25">
      <c r="A1967" s="98"/>
      <c r="B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row>
    <row r="1968" spans="1:30" x14ac:dyDescent="0.25">
      <c r="A1968" s="98"/>
      <c r="B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row>
    <row r="1969" spans="1:30" x14ac:dyDescent="0.25">
      <c r="A1969" s="98"/>
      <c r="B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row>
    <row r="1970" spans="1:30" x14ac:dyDescent="0.25">
      <c r="A1970" s="98"/>
      <c r="B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row>
    <row r="1971" spans="1:30" x14ac:dyDescent="0.25">
      <c r="A1971" s="98"/>
      <c r="B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row>
    <row r="1972" spans="1:30" x14ac:dyDescent="0.25">
      <c r="A1972" s="98"/>
      <c r="B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row>
    <row r="1973" spans="1:30" x14ac:dyDescent="0.25">
      <c r="A1973" s="98"/>
      <c r="B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row>
    <row r="1974" spans="1:30" x14ac:dyDescent="0.25">
      <c r="A1974" s="98"/>
      <c r="B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row>
    <row r="1975" spans="1:30" x14ac:dyDescent="0.25">
      <c r="A1975" s="98"/>
      <c r="B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row>
    <row r="1976" spans="1:30" x14ac:dyDescent="0.25">
      <c r="A1976" s="98"/>
      <c r="B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row>
    <row r="1977" spans="1:30" x14ac:dyDescent="0.25">
      <c r="A1977" s="98"/>
      <c r="B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row>
    <row r="1978" spans="1:30" x14ac:dyDescent="0.25">
      <c r="A1978" s="98"/>
      <c r="B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row>
    <row r="1979" spans="1:30" x14ac:dyDescent="0.25">
      <c r="A1979" s="98"/>
      <c r="B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row>
    <row r="1980" spans="1:30" x14ac:dyDescent="0.25">
      <c r="A1980" s="98"/>
      <c r="B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row>
    <row r="1981" spans="1:30" x14ac:dyDescent="0.25">
      <c r="A1981" s="98"/>
      <c r="B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row>
    <row r="1982" spans="1:30" x14ac:dyDescent="0.25">
      <c r="A1982" s="98"/>
      <c r="B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row>
    <row r="1983" spans="1:30" x14ac:dyDescent="0.25">
      <c r="A1983" s="98"/>
      <c r="B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row>
    <row r="1984" spans="1:30" x14ac:dyDescent="0.25">
      <c r="A1984" s="98"/>
      <c r="B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row>
    <row r="1985" spans="1:30" x14ac:dyDescent="0.25">
      <c r="A1985" s="98"/>
      <c r="B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row>
    <row r="1986" spans="1:30" x14ac:dyDescent="0.25">
      <c r="A1986" s="98"/>
      <c r="B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row>
    <row r="1987" spans="1:30" x14ac:dyDescent="0.25">
      <c r="A1987" s="98"/>
      <c r="B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row>
    <row r="1988" spans="1:30" x14ac:dyDescent="0.25">
      <c r="A1988" s="98"/>
      <c r="B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row>
    <row r="1989" spans="1:30" x14ac:dyDescent="0.25">
      <c r="A1989" s="98"/>
      <c r="B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row>
    <row r="1990" spans="1:30" x14ac:dyDescent="0.25">
      <c r="A1990" s="98"/>
      <c r="B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row>
    <row r="1991" spans="1:30" x14ac:dyDescent="0.25">
      <c r="A1991" s="98"/>
      <c r="B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row>
    <row r="1992" spans="1:30" x14ac:dyDescent="0.25">
      <c r="A1992" s="98"/>
      <c r="B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row>
    <row r="1993" spans="1:30" x14ac:dyDescent="0.25">
      <c r="A1993" s="98"/>
      <c r="B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row>
    <row r="1994" spans="1:30" x14ac:dyDescent="0.25">
      <c r="A1994" s="98"/>
      <c r="B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row>
    <row r="1995" spans="1:30" x14ac:dyDescent="0.25">
      <c r="A1995" s="98"/>
      <c r="B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row>
    <row r="1996" spans="1:30" x14ac:dyDescent="0.25">
      <c r="A1996" s="98"/>
      <c r="B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row>
    <row r="1997" spans="1:30" x14ac:dyDescent="0.25">
      <c r="A1997" s="98"/>
      <c r="B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row>
    <row r="1998" spans="1:30" x14ac:dyDescent="0.25">
      <c r="A1998" s="98"/>
      <c r="B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row>
    <row r="1999" spans="1:30" x14ac:dyDescent="0.25">
      <c r="A1999" s="98"/>
      <c r="B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row>
    <row r="2000" spans="1:30" x14ac:dyDescent="0.25">
      <c r="A2000" s="98"/>
      <c r="B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row>
    <row r="2001" spans="1:30" x14ac:dyDescent="0.25">
      <c r="A2001" s="98"/>
      <c r="B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row>
    <row r="2002" spans="1:30" x14ac:dyDescent="0.25">
      <c r="A2002" s="98"/>
      <c r="B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row>
    <row r="2003" spans="1:30" x14ac:dyDescent="0.25">
      <c r="A2003" s="98"/>
      <c r="B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row>
    <row r="2004" spans="1:30" x14ac:dyDescent="0.25">
      <c r="A2004" s="98"/>
      <c r="B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row>
    <row r="2005" spans="1:30" x14ac:dyDescent="0.25">
      <c r="A2005" s="98"/>
      <c r="B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row>
    <row r="2006" spans="1:30" x14ac:dyDescent="0.25">
      <c r="A2006" s="98"/>
      <c r="B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row>
    <row r="2007" spans="1:30" x14ac:dyDescent="0.25">
      <c r="A2007" s="98"/>
      <c r="B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row>
    <row r="2008" spans="1:30" x14ac:dyDescent="0.25">
      <c r="A2008" s="98"/>
      <c r="B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row>
    <row r="2009" spans="1:30" x14ac:dyDescent="0.25">
      <c r="A2009" s="98"/>
      <c r="B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row>
    <row r="2010" spans="1:30" x14ac:dyDescent="0.25">
      <c r="A2010" s="98"/>
      <c r="B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row>
    <row r="2011" spans="1:30" x14ac:dyDescent="0.25">
      <c r="A2011" s="98"/>
      <c r="B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row>
    <row r="2012" spans="1:30" x14ac:dyDescent="0.25">
      <c r="A2012" s="98"/>
      <c r="B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row>
    <row r="2013" spans="1:30" x14ac:dyDescent="0.25">
      <c r="A2013" s="98"/>
      <c r="B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row>
    <row r="2014" spans="1:30" x14ac:dyDescent="0.25">
      <c r="A2014" s="98"/>
      <c r="B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row>
    <row r="2015" spans="1:30" x14ac:dyDescent="0.25">
      <c r="A2015" s="98"/>
      <c r="B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row>
    <row r="2016" spans="1:30" x14ac:dyDescent="0.25">
      <c r="A2016" s="98"/>
      <c r="B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row>
    <row r="2017" spans="1:30" x14ac:dyDescent="0.25">
      <c r="A2017" s="98"/>
      <c r="B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row>
    <row r="2018" spans="1:30" x14ac:dyDescent="0.25">
      <c r="A2018" s="98"/>
      <c r="B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row>
    <row r="2019" spans="1:30" x14ac:dyDescent="0.25">
      <c r="A2019" s="98"/>
      <c r="B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row>
    <row r="2020" spans="1:30" x14ac:dyDescent="0.25">
      <c r="A2020" s="98"/>
      <c r="B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row>
    <row r="2021" spans="1:30" x14ac:dyDescent="0.25">
      <c r="A2021" s="98"/>
      <c r="B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row>
    <row r="2022" spans="1:30" x14ac:dyDescent="0.25">
      <c r="A2022" s="98"/>
      <c r="B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row>
    <row r="2023" spans="1:30" x14ac:dyDescent="0.25">
      <c r="A2023" s="98"/>
      <c r="B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row>
    <row r="2024" spans="1:30" x14ac:dyDescent="0.25">
      <c r="A2024" s="98"/>
      <c r="B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row>
    <row r="2025" spans="1:30" x14ac:dyDescent="0.25">
      <c r="A2025" s="98"/>
      <c r="B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row>
    <row r="2026" spans="1:30" x14ac:dyDescent="0.25">
      <c r="A2026" s="98"/>
      <c r="B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row>
    <row r="2027" spans="1:30" x14ac:dyDescent="0.25">
      <c r="A2027" s="98"/>
      <c r="B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row>
    <row r="2028" spans="1:30" x14ac:dyDescent="0.25">
      <c r="A2028" s="98"/>
      <c r="B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row>
    <row r="2029" spans="1:30" x14ac:dyDescent="0.25">
      <c r="A2029" s="98"/>
      <c r="B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row>
    <row r="2030" spans="1:30" x14ac:dyDescent="0.25">
      <c r="A2030" s="98"/>
      <c r="B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row>
    <row r="2031" spans="1:30" x14ac:dyDescent="0.25">
      <c r="A2031" s="98"/>
      <c r="B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row>
    <row r="2032" spans="1:30" x14ac:dyDescent="0.25">
      <c r="A2032" s="98"/>
      <c r="B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row>
    <row r="2033" spans="1:30" x14ac:dyDescent="0.25">
      <c r="A2033" s="98"/>
      <c r="B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row>
    <row r="2034" spans="1:30" x14ac:dyDescent="0.25">
      <c r="A2034" s="98"/>
      <c r="B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row>
    <row r="2035" spans="1:30" x14ac:dyDescent="0.25">
      <c r="A2035" s="98"/>
      <c r="B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row>
    <row r="2036" spans="1:30" x14ac:dyDescent="0.25">
      <c r="A2036" s="98"/>
      <c r="B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row>
    <row r="2037" spans="1:30" x14ac:dyDescent="0.25">
      <c r="A2037" s="98"/>
      <c r="B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row>
    <row r="2038" spans="1:30" x14ac:dyDescent="0.25">
      <c r="A2038" s="98"/>
      <c r="B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row>
    <row r="2039" spans="1:30" x14ac:dyDescent="0.25">
      <c r="A2039" s="98"/>
      <c r="B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row>
    <row r="2040" spans="1:30" x14ac:dyDescent="0.25">
      <c r="A2040" s="98"/>
      <c r="B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row>
    <row r="2041" spans="1:30" x14ac:dyDescent="0.25">
      <c r="A2041" s="98"/>
      <c r="B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row>
    <row r="2042" spans="1:30" x14ac:dyDescent="0.25">
      <c r="A2042" s="98"/>
      <c r="B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row>
    <row r="2043" spans="1:30" x14ac:dyDescent="0.25">
      <c r="A2043" s="98"/>
      <c r="B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row>
    <row r="2044" spans="1:30" x14ac:dyDescent="0.25">
      <c r="A2044" s="98"/>
      <c r="B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row>
    <row r="2045" spans="1:30" x14ac:dyDescent="0.25">
      <c r="A2045" s="98"/>
      <c r="B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row>
    <row r="2046" spans="1:30" x14ac:dyDescent="0.25">
      <c r="A2046" s="98"/>
      <c r="B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row>
    <row r="2047" spans="1:30" x14ac:dyDescent="0.25">
      <c r="A2047" s="98"/>
      <c r="B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row>
    <row r="2048" spans="1:30" x14ac:dyDescent="0.25">
      <c r="A2048" s="98"/>
      <c r="B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row>
    <row r="2049" spans="1:30" x14ac:dyDescent="0.25">
      <c r="A2049" s="98"/>
      <c r="B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row>
    <row r="2050" spans="1:30" x14ac:dyDescent="0.25">
      <c r="A2050" s="98"/>
      <c r="B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row>
    <row r="2051" spans="1:30" x14ac:dyDescent="0.25">
      <c r="A2051" s="98"/>
      <c r="B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row>
    <row r="2052" spans="1:30" x14ac:dyDescent="0.25">
      <c r="A2052" s="98"/>
      <c r="B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row>
    <row r="2053" spans="1:30" x14ac:dyDescent="0.25">
      <c r="A2053" s="98"/>
      <c r="B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row>
    <row r="2054" spans="1:30" x14ac:dyDescent="0.25">
      <c r="A2054" s="98"/>
      <c r="B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row>
    <row r="2055" spans="1:30" x14ac:dyDescent="0.25">
      <c r="A2055" s="98"/>
      <c r="B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row>
    <row r="2056" spans="1:30" x14ac:dyDescent="0.25">
      <c r="A2056" s="98"/>
      <c r="B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row>
    <row r="2057" spans="1:30" x14ac:dyDescent="0.25">
      <c r="A2057" s="98"/>
      <c r="B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row>
    <row r="2058" spans="1:30" x14ac:dyDescent="0.25">
      <c r="A2058" s="98"/>
      <c r="B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row>
    <row r="2059" spans="1:30" x14ac:dyDescent="0.25">
      <c r="A2059" s="98"/>
      <c r="B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row>
    <row r="2060" spans="1:30" x14ac:dyDescent="0.25">
      <c r="A2060" s="98"/>
      <c r="B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row>
    <row r="2061" spans="1:30" x14ac:dyDescent="0.25">
      <c r="A2061" s="98"/>
      <c r="B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row>
    <row r="2062" spans="1:30" x14ac:dyDescent="0.25">
      <c r="A2062" s="98"/>
      <c r="B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row>
    <row r="2063" spans="1:30" x14ac:dyDescent="0.25">
      <c r="A2063" s="98"/>
      <c r="B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row>
    <row r="2064" spans="1:30" x14ac:dyDescent="0.25">
      <c r="A2064" s="98"/>
      <c r="B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row>
    <row r="2065" spans="1:30" x14ac:dyDescent="0.25">
      <c r="A2065" s="98"/>
      <c r="B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row>
    <row r="2066" spans="1:30" x14ac:dyDescent="0.25">
      <c r="A2066" s="98"/>
      <c r="B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row>
    <row r="2067" spans="1:30" x14ac:dyDescent="0.25">
      <c r="A2067" s="98"/>
      <c r="B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row>
    <row r="2068" spans="1:30" x14ac:dyDescent="0.25">
      <c r="A2068" s="98"/>
      <c r="B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row>
    <row r="2069" spans="1:30" x14ac:dyDescent="0.25">
      <c r="A2069" s="98"/>
      <c r="B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row>
    <row r="2070" spans="1:30" x14ac:dyDescent="0.25">
      <c r="A2070" s="98"/>
      <c r="B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row>
    <row r="2071" spans="1:30" x14ac:dyDescent="0.25">
      <c r="A2071" s="98"/>
      <c r="B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row>
    <row r="2072" spans="1:30" x14ac:dyDescent="0.25">
      <c r="A2072" s="98"/>
      <c r="B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row>
    <row r="2073" spans="1:30" x14ac:dyDescent="0.25">
      <c r="A2073" s="98"/>
      <c r="B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row>
    <row r="2074" spans="1:30" x14ac:dyDescent="0.25">
      <c r="A2074" s="98"/>
      <c r="B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row>
    <row r="2075" spans="1:30" x14ac:dyDescent="0.25">
      <c r="A2075" s="98"/>
      <c r="B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row>
    <row r="2076" spans="1:30" x14ac:dyDescent="0.25">
      <c r="A2076" s="98"/>
      <c r="B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row>
    <row r="2077" spans="1:30" x14ac:dyDescent="0.25">
      <c r="A2077" s="98"/>
      <c r="B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row>
    <row r="2078" spans="1:30" x14ac:dyDescent="0.25">
      <c r="A2078" s="98"/>
      <c r="B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row>
    <row r="2079" spans="1:30" x14ac:dyDescent="0.25">
      <c r="A2079" s="98"/>
      <c r="B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row>
    <row r="2080" spans="1:30" x14ac:dyDescent="0.25">
      <c r="A2080" s="98"/>
      <c r="B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row>
    <row r="2081" spans="1:30" x14ac:dyDescent="0.25">
      <c r="A2081" s="98"/>
      <c r="B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row>
    <row r="2082" spans="1:30" x14ac:dyDescent="0.25">
      <c r="A2082" s="98"/>
      <c r="B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row>
    <row r="2083" spans="1:30" x14ac:dyDescent="0.25">
      <c r="A2083" s="98"/>
      <c r="B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row>
    <row r="2084" spans="1:30" x14ac:dyDescent="0.25">
      <c r="A2084" s="98"/>
      <c r="B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row>
    <row r="2085" spans="1:30" x14ac:dyDescent="0.25">
      <c r="A2085" s="98"/>
      <c r="B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row>
    <row r="2086" spans="1:30" x14ac:dyDescent="0.25">
      <c r="A2086" s="98"/>
      <c r="B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row>
    <row r="2087" spans="1:30" x14ac:dyDescent="0.25">
      <c r="A2087" s="98"/>
      <c r="B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row>
    <row r="2088" spans="1:30" x14ac:dyDescent="0.25">
      <c r="A2088" s="98"/>
      <c r="B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row>
    <row r="2089" spans="1:30" x14ac:dyDescent="0.25">
      <c r="A2089" s="98"/>
      <c r="B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row>
    <row r="2090" spans="1:30" x14ac:dyDescent="0.25">
      <c r="A2090" s="98"/>
      <c r="B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row>
    <row r="2091" spans="1:30" x14ac:dyDescent="0.25">
      <c r="A2091" s="98"/>
      <c r="B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row>
    <row r="2092" spans="1:30" x14ac:dyDescent="0.25">
      <c r="A2092" s="98"/>
      <c r="B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row>
    <row r="2093" spans="1:30" x14ac:dyDescent="0.25">
      <c r="A2093" s="98"/>
      <c r="B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row>
    <row r="2094" spans="1:30" x14ac:dyDescent="0.25">
      <c r="A2094" s="98"/>
      <c r="B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row>
    <row r="2095" spans="1:30" x14ac:dyDescent="0.25">
      <c r="A2095" s="98"/>
      <c r="B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row>
    <row r="2096" spans="1:30" x14ac:dyDescent="0.25">
      <c r="A2096" s="98"/>
      <c r="B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row>
    <row r="2097" spans="1:30" x14ac:dyDescent="0.25">
      <c r="A2097" s="98"/>
      <c r="B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row>
    <row r="2098" spans="1:30" x14ac:dyDescent="0.25">
      <c r="A2098" s="98"/>
      <c r="B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row>
    <row r="2099" spans="1:30" x14ac:dyDescent="0.25">
      <c r="A2099" s="98"/>
      <c r="B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row>
    <row r="2100" spans="1:30" x14ac:dyDescent="0.25">
      <c r="A2100" s="98"/>
      <c r="B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row>
    <row r="2101" spans="1:30" x14ac:dyDescent="0.25">
      <c r="A2101" s="98"/>
      <c r="B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row>
    <row r="2102" spans="1:30" x14ac:dyDescent="0.25">
      <c r="A2102" s="98"/>
      <c r="B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row>
    <row r="2103" spans="1:30" x14ac:dyDescent="0.25">
      <c r="A2103" s="98"/>
      <c r="B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row>
    <row r="2104" spans="1:30" x14ac:dyDescent="0.25">
      <c r="A2104" s="98"/>
      <c r="B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row>
    <row r="2105" spans="1:30" x14ac:dyDescent="0.25">
      <c r="A2105" s="98"/>
      <c r="B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row>
    <row r="2106" spans="1:30" x14ac:dyDescent="0.25">
      <c r="A2106" s="98"/>
      <c r="B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row>
    <row r="2107" spans="1:30" x14ac:dyDescent="0.25">
      <c r="A2107" s="98"/>
      <c r="B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row>
    <row r="2108" spans="1:30" x14ac:dyDescent="0.25">
      <c r="A2108" s="98"/>
      <c r="B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row>
    <row r="2109" spans="1:30" x14ac:dyDescent="0.25">
      <c r="A2109" s="98"/>
      <c r="B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row>
    <row r="2110" spans="1:30" x14ac:dyDescent="0.25">
      <c r="A2110" s="98"/>
      <c r="B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row>
    <row r="2111" spans="1:30" x14ac:dyDescent="0.25">
      <c r="A2111" s="98"/>
      <c r="B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row>
    <row r="2112" spans="1:30" x14ac:dyDescent="0.25">
      <c r="A2112" s="98"/>
      <c r="B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row>
    <row r="2113" spans="1:30" x14ac:dyDescent="0.25">
      <c r="A2113" s="98"/>
      <c r="B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row>
    <row r="2114" spans="1:30" x14ac:dyDescent="0.25">
      <c r="A2114" s="98"/>
      <c r="B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row>
    <row r="2115" spans="1:30" x14ac:dyDescent="0.25">
      <c r="A2115" s="98"/>
      <c r="B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row>
    <row r="2116" spans="1:30" x14ac:dyDescent="0.25">
      <c r="A2116" s="98"/>
      <c r="B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row>
    <row r="2117" spans="1:30" x14ac:dyDescent="0.25">
      <c r="A2117" s="98"/>
      <c r="B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row>
    <row r="2118" spans="1:30" x14ac:dyDescent="0.25">
      <c r="A2118" s="98"/>
      <c r="B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row>
    <row r="2119" spans="1:30" x14ac:dyDescent="0.25">
      <c r="A2119" s="98"/>
      <c r="B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row>
    <row r="2120" spans="1:30" x14ac:dyDescent="0.25">
      <c r="A2120" s="98"/>
      <c r="B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row>
    <row r="2121" spans="1:30" x14ac:dyDescent="0.25">
      <c r="A2121" s="98"/>
      <c r="B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row>
    <row r="2122" spans="1:30" x14ac:dyDescent="0.25">
      <c r="A2122" s="98"/>
      <c r="B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row>
    <row r="2123" spans="1:30" x14ac:dyDescent="0.25">
      <c r="A2123" s="98"/>
      <c r="B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row>
    <row r="2124" spans="1:30" x14ac:dyDescent="0.25">
      <c r="A2124" s="98"/>
      <c r="B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row>
    <row r="2125" spans="1:30" x14ac:dyDescent="0.25">
      <c r="A2125" s="98"/>
      <c r="B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row>
    <row r="2126" spans="1:30" x14ac:dyDescent="0.25">
      <c r="A2126" s="98"/>
      <c r="B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row>
    <row r="2127" spans="1:30" x14ac:dyDescent="0.25">
      <c r="A2127" s="98"/>
      <c r="B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row>
    <row r="2128" spans="1:30" x14ac:dyDescent="0.25">
      <c r="A2128" s="98"/>
      <c r="B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row>
    <row r="2129" spans="1:30" x14ac:dyDescent="0.25">
      <c r="A2129" s="98"/>
      <c r="B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row>
    <row r="2130" spans="1:30" x14ac:dyDescent="0.25">
      <c r="A2130" s="98"/>
      <c r="B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row>
    <row r="2131" spans="1:30" x14ac:dyDescent="0.25">
      <c r="A2131" s="98"/>
      <c r="B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row>
    <row r="2132" spans="1:30" x14ac:dyDescent="0.25">
      <c r="A2132" s="98"/>
      <c r="B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row>
    <row r="2133" spans="1:30" x14ac:dyDescent="0.25">
      <c r="A2133" s="98"/>
      <c r="B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row>
    <row r="2134" spans="1:30" x14ac:dyDescent="0.25">
      <c r="A2134" s="98"/>
      <c r="B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row>
    <row r="2135" spans="1:30" x14ac:dyDescent="0.25">
      <c r="A2135" s="98"/>
      <c r="B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row>
    <row r="2136" spans="1:30" x14ac:dyDescent="0.25">
      <c r="A2136" s="98"/>
      <c r="B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row>
    <row r="2137" spans="1:30" x14ac:dyDescent="0.25">
      <c r="A2137" s="98"/>
      <c r="B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row>
    <row r="2138" spans="1:30" x14ac:dyDescent="0.25">
      <c r="A2138" s="98"/>
      <c r="B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row>
    <row r="2139" spans="1:30" x14ac:dyDescent="0.25">
      <c r="A2139" s="98"/>
      <c r="B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row>
    <row r="2140" spans="1:30" x14ac:dyDescent="0.25">
      <c r="A2140" s="98"/>
      <c r="B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row>
    <row r="2141" spans="1:30" x14ac:dyDescent="0.25">
      <c r="A2141" s="98"/>
      <c r="B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row>
    <row r="2142" spans="1:30" x14ac:dyDescent="0.25">
      <c r="A2142" s="98"/>
      <c r="B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row>
    <row r="2143" spans="1:30" x14ac:dyDescent="0.25">
      <c r="A2143" s="98"/>
      <c r="B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row>
    <row r="2144" spans="1:30" x14ac:dyDescent="0.25">
      <c r="A2144" s="98"/>
      <c r="B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row>
    <row r="2145" spans="1:30" x14ac:dyDescent="0.25">
      <c r="A2145" s="98"/>
      <c r="B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row>
    <row r="2146" spans="1:30" x14ac:dyDescent="0.25">
      <c r="A2146" s="98"/>
      <c r="B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row>
    <row r="2147" spans="1:30" x14ac:dyDescent="0.25">
      <c r="A2147" s="98"/>
      <c r="B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row>
    <row r="2148" spans="1:30" x14ac:dyDescent="0.25">
      <c r="A2148" s="98"/>
      <c r="B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row>
    <row r="2149" spans="1:30" x14ac:dyDescent="0.25">
      <c r="A2149" s="98"/>
      <c r="B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row>
    <row r="2150" spans="1:30" x14ac:dyDescent="0.25">
      <c r="A2150" s="98"/>
      <c r="B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row>
    <row r="2151" spans="1:30" x14ac:dyDescent="0.25">
      <c r="A2151" s="98"/>
      <c r="B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row>
    <row r="2152" spans="1:30" x14ac:dyDescent="0.25">
      <c r="A2152" s="98"/>
      <c r="B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row>
    <row r="2153" spans="1:30" x14ac:dyDescent="0.25">
      <c r="A2153" s="98"/>
      <c r="B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row>
    <row r="2154" spans="1:30" x14ac:dyDescent="0.25">
      <c r="A2154" s="98"/>
      <c r="B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row>
    <row r="2155" spans="1:30" x14ac:dyDescent="0.25">
      <c r="A2155" s="98"/>
      <c r="B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row>
    <row r="2156" spans="1:30" x14ac:dyDescent="0.25">
      <c r="A2156" s="98"/>
      <c r="B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row>
    <row r="2157" spans="1:30" x14ac:dyDescent="0.25">
      <c r="A2157" s="98"/>
      <c r="B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row>
    <row r="2158" spans="1:30" x14ac:dyDescent="0.25">
      <c r="A2158" s="98"/>
      <c r="B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row>
    <row r="2159" spans="1:30" x14ac:dyDescent="0.25">
      <c r="A2159" s="98"/>
      <c r="B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row>
    <row r="2160" spans="1:30" x14ac:dyDescent="0.25">
      <c r="A2160" s="98"/>
      <c r="B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row>
    <row r="2161" spans="1:30" x14ac:dyDescent="0.25">
      <c r="A2161" s="98"/>
      <c r="B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row>
    <row r="2162" spans="1:30" x14ac:dyDescent="0.25">
      <c r="A2162" s="98"/>
      <c r="B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row>
    <row r="2163" spans="1:30" x14ac:dyDescent="0.25">
      <c r="A2163" s="98"/>
      <c r="B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row>
    <row r="2164" spans="1:30" x14ac:dyDescent="0.25">
      <c r="A2164" s="98"/>
      <c r="B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row>
    <row r="2165" spans="1:30" x14ac:dyDescent="0.25">
      <c r="A2165" s="98"/>
      <c r="B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row>
    <row r="2166" spans="1:30" x14ac:dyDescent="0.25">
      <c r="A2166" s="98"/>
      <c r="B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row>
    <row r="2167" spans="1:30" x14ac:dyDescent="0.25">
      <c r="A2167" s="98"/>
      <c r="B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row>
    <row r="2168" spans="1:30" x14ac:dyDescent="0.25">
      <c r="A2168" s="98"/>
      <c r="B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row>
    <row r="2169" spans="1:30" x14ac:dyDescent="0.25">
      <c r="A2169" s="98"/>
      <c r="B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row>
    <row r="2170" spans="1:30" x14ac:dyDescent="0.25">
      <c r="A2170" s="98"/>
      <c r="B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row>
    <row r="2171" spans="1:30" x14ac:dyDescent="0.25">
      <c r="A2171" s="98"/>
      <c r="B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row>
    <row r="2172" spans="1:30" x14ac:dyDescent="0.25">
      <c r="A2172" s="98"/>
      <c r="B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row>
    <row r="2173" spans="1:30" x14ac:dyDescent="0.25">
      <c r="A2173" s="98"/>
      <c r="B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row>
    <row r="2174" spans="1:30" x14ac:dyDescent="0.25">
      <c r="A2174" s="98"/>
      <c r="B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row>
    <row r="2175" spans="1:30" x14ac:dyDescent="0.25">
      <c r="A2175" s="98"/>
      <c r="B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row>
    <row r="2176" spans="1:30" x14ac:dyDescent="0.25">
      <c r="A2176" s="98"/>
      <c r="B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row>
    <row r="2177" spans="1:30" x14ac:dyDescent="0.25">
      <c r="A2177" s="98"/>
      <c r="B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row>
    <row r="2178" spans="1:30" x14ac:dyDescent="0.25">
      <c r="A2178" s="98"/>
      <c r="B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row>
    <row r="2179" spans="1:30" x14ac:dyDescent="0.25">
      <c r="A2179" s="98"/>
      <c r="B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row>
    <row r="2180" spans="1:30" x14ac:dyDescent="0.25">
      <c r="A2180" s="98"/>
      <c r="B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row>
    <row r="2181" spans="1:30" x14ac:dyDescent="0.25">
      <c r="A2181" s="98"/>
      <c r="B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row>
    <row r="2182" spans="1:30" x14ac:dyDescent="0.25">
      <c r="A2182" s="98"/>
      <c r="B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row>
    <row r="2183" spans="1:30" x14ac:dyDescent="0.25">
      <c r="A2183" s="98"/>
      <c r="B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row>
    <row r="2184" spans="1:30" x14ac:dyDescent="0.25">
      <c r="A2184" s="98"/>
      <c r="B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row>
    <row r="2185" spans="1:30" x14ac:dyDescent="0.25">
      <c r="A2185" s="98"/>
      <c r="B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row>
    <row r="2186" spans="1:30" x14ac:dyDescent="0.25">
      <c r="A2186" s="98"/>
      <c r="B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row>
    <row r="2187" spans="1:30" x14ac:dyDescent="0.25">
      <c r="A2187" s="98"/>
      <c r="B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row>
    <row r="2188" spans="1:30" x14ac:dyDescent="0.25">
      <c r="A2188" s="98"/>
      <c r="B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row>
    <row r="2189" spans="1:30" x14ac:dyDescent="0.25">
      <c r="A2189" s="98"/>
      <c r="B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row>
    <row r="2190" spans="1:30" x14ac:dyDescent="0.25">
      <c r="A2190" s="98"/>
      <c r="B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row>
    <row r="2191" spans="1:30" x14ac:dyDescent="0.25">
      <c r="A2191" s="98"/>
      <c r="B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row>
    <row r="2192" spans="1:30" x14ac:dyDescent="0.25">
      <c r="A2192" s="98"/>
      <c r="B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row>
    <row r="2193" spans="1:30" x14ac:dyDescent="0.25">
      <c r="A2193" s="98"/>
      <c r="B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row>
    <row r="2194" spans="1:30" x14ac:dyDescent="0.25">
      <c r="A2194" s="98"/>
      <c r="B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row>
    <row r="2195" spans="1:30" x14ac:dyDescent="0.25">
      <c r="A2195" s="98"/>
      <c r="B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row>
    <row r="2196" spans="1:30" x14ac:dyDescent="0.25">
      <c r="A2196" s="98"/>
      <c r="B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row>
    <row r="2197" spans="1:30" x14ac:dyDescent="0.25">
      <c r="A2197" s="98"/>
      <c r="B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row>
    <row r="2198" spans="1:30" x14ac:dyDescent="0.25">
      <c r="A2198" s="98"/>
      <c r="B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row>
    <row r="2199" spans="1:30" x14ac:dyDescent="0.25">
      <c r="A2199" s="98"/>
      <c r="B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row>
    <row r="2200" spans="1:30" x14ac:dyDescent="0.25">
      <c r="A2200" s="98"/>
      <c r="B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row>
    <row r="2201" spans="1:30" x14ac:dyDescent="0.25">
      <c r="A2201" s="98"/>
      <c r="B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row>
    <row r="2202" spans="1:30" x14ac:dyDescent="0.25">
      <c r="A2202" s="98"/>
      <c r="B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row>
    <row r="2203" spans="1:30" x14ac:dyDescent="0.25">
      <c r="A2203" s="98"/>
      <c r="B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row>
    <row r="2204" spans="1:30" x14ac:dyDescent="0.25">
      <c r="A2204" s="98"/>
      <c r="B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row>
    <row r="2205" spans="1:30" x14ac:dyDescent="0.25">
      <c r="A2205" s="98"/>
      <c r="B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row>
    <row r="2206" spans="1:30" x14ac:dyDescent="0.25">
      <c r="A2206" s="98"/>
      <c r="B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row>
    <row r="2207" spans="1:30" x14ac:dyDescent="0.25">
      <c r="A2207" s="98"/>
      <c r="B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row>
    <row r="2208" spans="1:30" x14ac:dyDescent="0.25">
      <c r="A2208" s="98"/>
      <c r="B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row>
    <row r="2209" spans="1:30" x14ac:dyDescent="0.25">
      <c r="A2209" s="98"/>
      <c r="B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row>
    <row r="2210" spans="1:30" x14ac:dyDescent="0.25">
      <c r="A2210" s="98"/>
      <c r="B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row>
    <row r="2211" spans="1:30" x14ac:dyDescent="0.25">
      <c r="A2211" s="98"/>
      <c r="B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row>
    <row r="2212" spans="1:30" x14ac:dyDescent="0.25">
      <c r="A2212" s="98"/>
      <c r="B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row>
    <row r="2213" spans="1:30" x14ac:dyDescent="0.25">
      <c r="A2213" s="98"/>
      <c r="B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row>
    <row r="2214" spans="1:30" x14ac:dyDescent="0.25">
      <c r="A2214" s="98"/>
      <c r="B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row>
    <row r="2215" spans="1:30" x14ac:dyDescent="0.25">
      <c r="A2215" s="98"/>
      <c r="B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row>
    <row r="2216" spans="1:30" x14ac:dyDescent="0.25">
      <c r="A2216" s="98"/>
      <c r="B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row>
    <row r="2217" spans="1:30" x14ac:dyDescent="0.25">
      <c r="A2217" s="98"/>
      <c r="B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row>
    <row r="2218" spans="1:30" x14ac:dyDescent="0.25">
      <c r="A2218" s="98"/>
      <c r="B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row>
    <row r="2219" spans="1:30" x14ac:dyDescent="0.25">
      <c r="A2219" s="98"/>
      <c r="B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row>
    <row r="2220" spans="1:30" x14ac:dyDescent="0.25">
      <c r="A2220" s="98"/>
      <c r="B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row>
    <row r="2221" spans="1:30" x14ac:dyDescent="0.25">
      <c r="A2221" s="98"/>
      <c r="B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row>
    <row r="2222" spans="1:30" x14ac:dyDescent="0.25">
      <c r="A2222" s="98"/>
      <c r="B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row>
  </sheetData>
  <autoFilter ref="A1:Y14"/>
  <sortState ref="A2:AB2147">
    <sortCondition ref="E2:E214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2222"/>
  <sheetViews>
    <sheetView workbookViewId="0"/>
  </sheetViews>
  <sheetFormatPr defaultRowHeight="15" x14ac:dyDescent="0.25"/>
  <cols>
    <col min="1" max="1" width="25.140625" bestFit="1" customWidth="1"/>
    <col min="2" max="2" width="24.28515625" bestFit="1" customWidth="1"/>
    <col min="3" max="3" width="16.28515625" bestFit="1" customWidth="1"/>
    <col min="4" max="4" width="15.85546875" bestFit="1" customWidth="1"/>
    <col min="5" max="5" width="17.85546875" bestFit="1" customWidth="1"/>
    <col min="6" max="6" width="26.85546875" bestFit="1" customWidth="1"/>
    <col min="7" max="7" width="8.5703125" bestFit="1" customWidth="1"/>
    <col min="8" max="8" width="10.7109375" bestFit="1" customWidth="1"/>
    <col min="9" max="9" width="26.42578125" bestFit="1" customWidth="1"/>
    <col min="10" max="10" width="98.28515625" bestFit="1" customWidth="1"/>
    <col min="11" max="11" width="57.5703125" customWidth="1"/>
    <col min="12" max="12" width="55" customWidth="1"/>
    <col min="13" max="14" width="29.85546875" bestFit="1" customWidth="1"/>
    <col min="15" max="15" width="30" bestFit="1" customWidth="1"/>
    <col min="16" max="16" width="15.85546875" bestFit="1" customWidth="1"/>
    <col min="17" max="17" width="27" bestFit="1" customWidth="1"/>
    <col min="18" max="18" width="35.5703125" bestFit="1" customWidth="1"/>
    <col min="19" max="19" width="27" bestFit="1" customWidth="1"/>
    <col min="20" max="20" width="15.85546875" bestFit="1" customWidth="1"/>
    <col min="21" max="21" width="15.42578125" bestFit="1" customWidth="1"/>
    <col min="22" max="22" width="14.85546875" bestFit="1" customWidth="1"/>
    <col min="23" max="23" width="14.42578125" bestFit="1" customWidth="1"/>
    <col min="24" max="24" width="25.140625" bestFit="1" customWidth="1"/>
    <col min="25" max="25" width="17.85546875" bestFit="1" customWidth="1"/>
  </cols>
  <sheetData>
    <row r="1" spans="1:30" x14ac:dyDescent="0.25">
      <c r="A1" s="26" t="s">
        <v>0</v>
      </c>
      <c r="B1" s="26" t="s">
        <v>561</v>
      </c>
      <c r="C1" s="26" t="s">
        <v>2</v>
      </c>
      <c r="D1" s="26" t="s">
        <v>3</v>
      </c>
      <c r="E1" s="26" t="s">
        <v>4</v>
      </c>
      <c r="F1" s="26" t="s">
        <v>5</v>
      </c>
      <c r="G1" s="26" t="s">
        <v>6</v>
      </c>
      <c r="H1" s="26" t="s">
        <v>7</v>
      </c>
      <c r="I1" s="26" t="s">
        <v>8</v>
      </c>
      <c r="J1" s="26" t="s">
        <v>9</v>
      </c>
      <c r="K1" s="26" t="s">
        <v>165</v>
      </c>
      <c r="L1" s="26" t="s">
        <v>166</v>
      </c>
      <c r="M1" s="26" t="s">
        <v>167</v>
      </c>
      <c r="N1" s="26" t="s">
        <v>168</v>
      </c>
      <c r="O1" s="26" t="s">
        <v>173</v>
      </c>
      <c r="P1" s="26" t="s">
        <v>10</v>
      </c>
      <c r="Q1" s="26" t="s">
        <v>11</v>
      </c>
      <c r="R1" s="26" t="s">
        <v>12</v>
      </c>
      <c r="S1" s="26" t="s">
        <v>13</v>
      </c>
      <c r="T1" s="26" t="s">
        <v>14</v>
      </c>
      <c r="U1" s="26" t="s">
        <v>15</v>
      </c>
      <c r="V1" s="26" t="s">
        <v>16</v>
      </c>
      <c r="W1" s="26" t="s">
        <v>254</v>
      </c>
      <c r="X1" s="26" t="s">
        <v>212</v>
      </c>
      <c r="Y1" s="26" t="s">
        <v>110</v>
      </c>
      <c r="Z1" s="1"/>
      <c r="AA1" s="1"/>
      <c r="AB1" s="1"/>
      <c r="AC1" s="1"/>
      <c r="AD1" s="1"/>
    </row>
    <row r="2" spans="1:30" x14ac:dyDescent="0.25">
      <c r="A2" s="1" t="s">
        <v>676</v>
      </c>
      <c r="B2" s="1" t="s">
        <v>842</v>
      </c>
      <c r="C2" s="1" t="s">
        <v>1201</v>
      </c>
      <c r="D2" s="25">
        <v>43251.983287037037</v>
      </c>
      <c r="E2" s="1"/>
      <c r="F2" s="1" t="s">
        <v>933</v>
      </c>
      <c r="G2" s="1" t="s">
        <v>90</v>
      </c>
      <c r="H2" s="1" t="s">
        <v>335</v>
      </c>
      <c r="I2" s="1" t="s">
        <v>91</v>
      </c>
      <c r="J2" s="1" t="s">
        <v>1170</v>
      </c>
      <c r="K2" s="1" t="s">
        <v>2729</v>
      </c>
      <c r="L2" s="1"/>
      <c r="M2" s="1"/>
      <c r="N2" s="1"/>
      <c r="O2" s="1"/>
      <c r="P2" s="1"/>
      <c r="Q2" s="1" t="s">
        <v>92</v>
      </c>
      <c r="R2" s="1" t="s">
        <v>544</v>
      </c>
      <c r="S2" s="1" t="s">
        <v>545</v>
      </c>
      <c r="T2" s="1"/>
      <c r="U2" s="1"/>
      <c r="V2" s="1" t="s">
        <v>2730</v>
      </c>
      <c r="W2" s="1" t="s">
        <v>2731</v>
      </c>
      <c r="X2" s="1"/>
      <c r="Y2" s="25">
        <v>43381.77957175926</v>
      </c>
      <c r="Z2" s="1"/>
      <c r="AA2" s="1"/>
      <c r="AB2" s="1"/>
      <c r="AC2" s="1"/>
      <c r="AD2" s="1"/>
    </row>
    <row r="3" spans="1:30" x14ac:dyDescent="0.25">
      <c r="A3" s="1"/>
      <c r="B3" s="1"/>
      <c r="C3" s="1"/>
      <c r="D3" s="25"/>
      <c r="E3" s="1"/>
      <c r="F3" s="1"/>
      <c r="G3" s="1"/>
      <c r="H3" s="1"/>
      <c r="I3" s="1"/>
      <c r="J3" s="1"/>
      <c r="K3" s="1"/>
      <c r="L3" s="1"/>
      <c r="M3" s="1"/>
      <c r="N3" s="1"/>
      <c r="O3" s="1"/>
      <c r="P3" s="1"/>
      <c r="Q3" s="1"/>
      <c r="R3" s="1"/>
      <c r="S3" s="1"/>
      <c r="T3" s="1"/>
      <c r="U3" s="1"/>
      <c r="V3" s="1"/>
      <c r="W3" s="1"/>
      <c r="X3" s="1"/>
      <c r="Y3" s="25"/>
      <c r="Z3" s="1"/>
      <c r="AA3" s="1"/>
      <c r="AB3" s="1"/>
      <c r="AC3" s="1"/>
      <c r="AD3" s="1"/>
    </row>
    <row r="4" spans="1:30" x14ac:dyDescent="0.25">
      <c r="A4" s="1"/>
      <c r="B4" s="1"/>
      <c r="C4" s="1"/>
      <c r="D4" s="25"/>
      <c r="E4" s="1"/>
      <c r="F4" s="1"/>
      <c r="G4" s="1"/>
      <c r="H4" s="1"/>
      <c r="I4" s="1"/>
      <c r="J4" s="1"/>
      <c r="K4" s="28"/>
      <c r="L4" s="1"/>
      <c r="M4" s="1"/>
      <c r="N4" s="1"/>
      <c r="O4" s="1"/>
      <c r="P4" s="1"/>
      <c r="Q4" s="1"/>
      <c r="R4" s="1"/>
      <c r="S4" s="1"/>
      <c r="T4" s="1"/>
      <c r="U4" s="1"/>
      <c r="V4" s="1"/>
      <c r="W4" s="1"/>
      <c r="X4" s="1"/>
      <c r="Y4" s="25"/>
      <c r="Z4" s="1"/>
      <c r="AA4" s="1"/>
      <c r="AB4" s="1"/>
      <c r="AC4" s="1"/>
      <c r="AD4" s="1"/>
    </row>
    <row r="5" spans="1:30" x14ac:dyDescent="0.25">
      <c r="A5" s="1"/>
      <c r="B5" s="1"/>
      <c r="C5" s="1"/>
      <c r="D5" s="25"/>
      <c r="E5" s="1"/>
      <c r="F5" s="1"/>
      <c r="G5" s="1"/>
      <c r="H5" s="1"/>
      <c r="I5" s="1"/>
      <c r="J5" s="1"/>
      <c r="K5" s="28"/>
      <c r="L5" s="1"/>
      <c r="M5" s="1"/>
      <c r="N5" s="1"/>
      <c r="O5" s="1"/>
      <c r="P5" s="1"/>
      <c r="Q5" s="1"/>
      <c r="R5" s="1"/>
      <c r="S5" s="1"/>
      <c r="T5" s="1"/>
      <c r="U5" s="1"/>
      <c r="V5" s="1"/>
      <c r="W5" s="1"/>
      <c r="X5" s="1"/>
      <c r="Y5" s="25"/>
      <c r="Z5" s="1"/>
      <c r="AA5" s="1"/>
      <c r="AB5" s="1"/>
      <c r="AC5" s="1"/>
      <c r="AD5" s="1"/>
    </row>
    <row r="6" spans="1:30" x14ac:dyDescent="0.25">
      <c r="A6" s="1"/>
      <c r="B6" s="1"/>
      <c r="C6" s="1"/>
      <c r="D6" s="25"/>
      <c r="E6" s="1"/>
      <c r="F6" s="1"/>
      <c r="G6" s="1"/>
      <c r="H6" s="1"/>
      <c r="I6" s="1"/>
      <c r="J6" s="1"/>
      <c r="K6" s="28"/>
      <c r="L6" s="1"/>
      <c r="M6" s="1"/>
      <c r="N6" s="1"/>
      <c r="O6" s="1"/>
      <c r="P6" s="1"/>
      <c r="Q6" s="1"/>
      <c r="R6" s="1"/>
      <c r="S6" s="1"/>
      <c r="T6" s="1"/>
      <c r="U6" s="1"/>
      <c r="V6" s="1"/>
      <c r="W6" s="1"/>
      <c r="X6" s="1"/>
      <c r="Y6" s="25"/>
      <c r="Z6" s="1"/>
      <c r="AA6" s="1"/>
      <c r="AB6" s="1"/>
      <c r="AC6" s="1"/>
      <c r="AD6" s="1"/>
    </row>
    <row r="7" spans="1:30" x14ac:dyDescent="0.25">
      <c r="A7" s="1"/>
      <c r="B7" s="1"/>
      <c r="C7" s="1"/>
      <c r="D7" s="25"/>
      <c r="E7" s="1"/>
      <c r="F7" s="1"/>
      <c r="G7" s="1"/>
      <c r="H7" s="1"/>
      <c r="I7" s="1"/>
      <c r="J7" s="1"/>
      <c r="K7" s="28"/>
      <c r="L7" s="1"/>
      <c r="M7" s="1"/>
      <c r="N7" s="1"/>
      <c r="O7" s="1"/>
      <c r="P7" s="1"/>
      <c r="Q7" s="1"/>
      <c r="R7" s="1"/>
      <c r="S7" s="1"/>
      <c r="T7" s="1"/>
      <c r="U7" s="1"/>
      <c r="V7" s="1"/>
      <c r="W7" s="1"/>
      <c r="X7" s="1"/>
      <c r="Y7" s="25"/>
      <c r="Z7" s="1"/>
      <c r="AA7" s="1"/>
      <c r="AB7" s="1"/>
      <c r="AC7" s="1"/>
      <c r="AD7" s="1"/>
    </row>
    <row r="8" spans="1:30" x14ac:dyDescent="0.25">
      <c r="A8" s="1"/>
      <c r="B8" s="1"/>
      <c r="C8" s="1"/>
      <c r="D8" s="25"/>
      <c r="E8" s="1"/>
      <c r="F8" s="1"/>
      <c r="G8" s="1"/>
      <c r="H8" s="1"/>
      <c r="I8" s="1"/>
      <c r="J8" s="1"/>
      <c r="K8" s="28"/>
      <c r="L8" s="1"/>
      <c r="M8" s="1"/>
      <c r="N8" s="1"/>
      <c r="O8" s="1"/>
      <c r="P8" s="1"/>
      <c r="Q8" s="1"/>
      <c r="R8" s="1"/>
      <c r="S8" s="1"/>
      <c r="T8" s="1"/>
      <c r="U8" s="1"/>
      <c r="V8" s="1"/>
      <c r="W8" s="1"/>
      <c r="X8" s="1"/>
      <c r="Y8" s="25"/>
      <c r="Z8" s="1"/>
      <c r="AA8" s="1"/>
      <c r="AB8" s="1"/>
      <c r="AC8" s="1"/>
      <c r="AD8" s="1"/>
    </row>
    <row r="9" spans="1:30" x14ac:dyDescent="0.25">
      <c r="A9" s="1"/>
      <c r="B9" s="1"/>
      <c r="C9" s="1"/>
      <c r="D9" s="25"/>
      <c r="E9" s="1"/>
      <c r="F9" s="1"/>
      <c r="G9" s="1"/>
      <c r="H9" s="1"/>
      <c r="I9" s="1"/>
      <c r="J9" s="1"/>
      <c r="K9" s="28"/>
      <c r="L9" s="1"/>
      <c r="M9" s="1"/>
      <c r="N9" s="1"/>
      <c r="O9" s="1"/>
      <c r="P9" s="1"/>
      <c r="Q9" s="1"/>
      <c r="R9" s="1"/>
      <c r="S9" s="1"/>
      <c r="T9" s="1"/>
      <c r="U9" s="1"/>
      <c r="V9" s="1"/>
      <c r="W9" s="1"/>
      <c r="X9" s="1"/>
      <c r="Y9" s="25"/>
      <c r="Z9" s="1"/>
      <c r="AA9" s="1"/>
      <c r="AB9" s="1"/>
      <c r="AC9" s="1"/>
      <c r="AD9" s="1"/>
    </row>
    <row r="10" spans="1:30" x14ac:dyDescent="0.25">
      <c r="A10" s="1"/>
      <c r="B10" s="1"/>
      <c r="C10" s="1"/>
      <c r="D10" s="25"/>
      <c r="E10" s="1"/>
      <c r="F10" s="1"/>
      <c r="G10" s="1"/>
      <c r="H10" s="1"/>
      <c r="I10" s="1"/>
      <c r="J10" s="1"/>
      <c r="K10" s="1"/>
      <c r="L10" s="1"/>
      <c r="M10" s="1"/>
      <c r="N10" s="1"/>
      <c r="O10" s="1"/>
      <c r="P10" s="1"/>
      <c r="Q10" s="1"/>
      <c r="R10" s="1"/>
      <c r="S10" s="1"/>
      <c r="T10" s="1"/>
      <c r="U10" s="1"/>
      <c r="V10" s="1"/>
      <c r="W10" s="1"/>
      <c r="X10" s="1"/>
      <c r="Y10" s="25"/>
      <c r="Z10" s="1"/>
      <c r="AA10" s="1"/>
      <c r="AB10" s="1"/>
      <c r="AC10" s="1"/>
      <c r="AD10" s="1"/>
    </row>
    <row r="11" spans="1:30" x14ac:dyDescent="0.25">
      <c r="A11" s="1"/>
      <c r="B11" s="1"/>
      <c r="C11" s="1"/>
      <c r="D11" s="25"/>
      <c r="E11" s="1"/>
      <c r="F11" s="1"/>
      <c r="G11" s="1"/>
      <c r="H11" s="1"/>
      <c r="I11" s="1"/>
      <c r="J11" s="1"/>
      <c r="K11" s="1"/>
      <c r="L11" s="1"/>
      <c r="M11" s="1"/>
      <c r="N11" s="1"/>
      <c r="O11" s="1"/>
      <c r="P11" s="1"/>
      <c r="Q11" s="1"/>
      <c r="R11" s="1"/>
      <c r="S11" s="1"/>
      <c r="T11" s="1"/>
      <c r="U11" s="1"/>
      <c r="V11" s="1"/>
      <c r="W11" s="1"/>
      <c r="X11" s="1"/>
      <c r="Y11" s="25"/>
      <c r="Z11" s="1"/>
      <c r="AA11" s="1"/>
      <c r="AB11" s="1"/>
      <c r="AC11" s="1"/>
      <c r="AD11" s="1"/>
    </row>
    <row r="12" spans="1:30" x14ac:dyDescent="0.25">
      <c r="A12" s="1"/>
      <c r="B12" s="1"/>
      <c r="C12" s="1"/>
      <c r="D12" s="25"/>
      <c r="E12" s="1"/>
      <c r="F12" s="1"/>
      <c r="G12" s="1"/>
      <c r="H12" s="1"/>
      <c r="I12" s="1"/>
      <c r="J12" s="1"/>
      <c r="K12" s="1"/>
      <c r="L12" s="1"/>
      <c r="M12" s="1"/>
      <c r="N12" s="1"/>
      <c r="O12" s="1"/>
      <c r="P12" s="1"/>
      <c r="Q12" s="1"/>
      <c r="R12" s="1"/>
      <c r="S12" s="1"/>
      <c r="T12" s="1"/>
      <c r="U12" s="1"/>
      <c r="V12" s="1"/>
      <c r="W12" s="1"/>
      <c r="X12" s="1"/>
      <c r="Y12" s="25"/>
      <c r="Z12" s="1"/>
      <c r="AA12" s="1"/>
      <c r="AB12" s="1"/>
      <c r="AC12" s="1"/>
      <c r="AD12" s="1"/>
    </row>
    <row r="13" spans="1:30" x14ac:dyDescent="0.25">
      <c r="A13" s="1"/>
      <c r="B13" s="1"/>
      <c r="C13" s="1"/>
      <c r="D13" s="25"/>
      <c r="E13" s="1"/>
      <c r="F13" s="1"/>
      <c r="G13" s="1"/>
      <c r="H13" s="1"/>
      <c r="I13" s="1"/>
      <c r="J13" s="1"/>
      <c r="K13" s="1"/>
      <c r="L13" s="1"/>
      <c r="M13" s="1"/>
      <c r="N13" s="1"/>
      <c r="O13" s="1"/>
      <c r="P13" s="1"/>
      <c r="Q13" s="1"/>
      <c r="R13" s="1"/>
      <c r="S13" s="1"/>
      <c r="T13" s="1"/>
      <c r="U13" s="1"/>
      <c r="V13" s="1"/>
      <c r="W13" s="1"/>
      <c r="X13" s="1"/>
      <c r="Y13" s="25"/>
      <c r="Z13" s="1"/>
      <c r="AA13" s="1"/>
      <c r="AB13" s="1"/>
      <c r="AC13" s="1"/>
      <c r="AD13" s="1"/>
    </row>
    <row r="14" spans="1:30" x14ac:dyDescent="0.25">
      <c r="A14" s="1"/>
      <c r="B14" s="1"/>
      <c r="C14" s="1"/>
      <c r="D14" s="25"/>
      <c r="E14" s="1"/>
      <c r="F14" s="1"/>
      <c r="G14" s="1"/>
      <c r="H14" s="1"/>
      <c r="I14" s="1"/>
      <c r="J14" s="1"/>
      <c r="K14" s="1"/>
      <c r="L14" s="1"/>
      <c r="M14" s="1"/>
      <c r="N14" s="1"/>
      <c r="O14" s="1"/>
      <c r="P14" s="1"/>
      <c r="Q14" s="1"/>
      <c r="R14" s="1"/>
      <c r="S14" s="1"/>
      <c r="T14" s="1"/>
      <c r="U14" s="1"/>
      <c r="V14" s="1"/>
      <c r="W14" s="1"/>
      <c r="X14" s="1"/>
      <c r="Y14" s="25"/>
      <c r="Z14" s="1"/>
      <c r="AA14" s="1"/>
      <c r="AB14" s="1"/>
      <c r="AC14" s="1"/>
      <c r="AD14" s="1"/>
    </row>
    <row r="15" spans="1:30" x14ac:dyDescent="0.25">
      <c r="A15" s="1"/>
      <c r="B15" s="1"/>
      <c r="C15" s="1"/>
      <c r="D15" s="25"/>
      <c r="E15" s="1"/>
      <c r="F15" s="1"/>
      <c r="G15" s="1"/>
      <c r="H15" s="1"/>
      <c r="I15" s="1"/>
      <c r="J15" s="1"/>
      <c r="K15" s="1"/>
      <c r="L15" s="1"/>
      <c r="M15" s="1"/>
      <c r="N15" s="1"/>
      <c r="O15" s="1"/>
      <c r="P15" s="1"/>
      <c r="Q15" s="1"/>
      <c r="R15" s="1"/>
      <c r="S15" s="1"/>
      <c r="T15" s="1"/>
      <c r="U15" s="1"/>
      <c r="V15" s="1"/>
      <c r="W15" s="1"/>
      <c r="X15" s="1"/>
      <c r="Y15" s="25"/>
      <c r="Z15" s="1"/>
      <c r="AA15" s="1"/>
      <c r="AB15" s="1"/>
      <c r="AC15" s="1"/>
      <c r="AD15" s="1"/>
    </row>
    <row r="16" spans="1:30" x14ac:dyDescent="0.25">
      <c r="A16" s="1"/>
      <c r="B16" s="1"/>
      <c r="C16" s="1"/>
      <c r="D16" s="25"/>
      <c r="E16" s="1"/>
      <c r="F16" s="1"/>
      <c r="G16" s="1"/>
      <c r="H16" s="1"/>
      <c r="I16" s="1"/>
      <c r="J16" s="1"/>
      <c r="K16" s="1"/>
      <c r="L16" s="1"/>
      <c r="M16" s="1"/>
      <c r="N16" s="1"/>
      <c r="O16" s="1"/>
      <c r="P16" s="1"/>
      <c r="Q16" s="1"/>
      <c r="R16" s="1"/>
      <c r="S16" s="1"/>
      <c r="T16" s="1"/>
      <c r="U16" s="1"/>
      <c r="V16" s="1"/>
      <c r="W16" s="1"/>
      <c r="X16" s="1"/>
      <c r="Y16" s="25"/>
      <c r="Z16" s="1"/>
      <c r="AA16" s="1"/>
      <c r="AB16" s="1"/>
      <c r="AC16" s="1"/>
      <c r="AD16" s="1"/>
    </row>
    <row r="17" spans="1:30" x14ac:dyDescent="0.25">
      <c r="A17" s="1"/>
      <c r="B17" s="1"/>
      <c r="C17" s="1"/>
      <c r="D17" s="25"/>
      <c r="E17" s="1"/>
      <c r="F17" s="1"/>
      <c r="G17" s="1"/>
      <c r="H17" s="1"/>
      <c r="I17" s="1"/>
      <c r="J17" s="1"/>
      <c r="K17" s="1"/>
      <c r="L17" s="1"/>
      <c r="M17" s="1"/>
      <c r="N17" s="1"/>
      <c r="O17" s="1"/>
      <c r="P17" s="1"/>
      <c r="Q17" s="1"/>
      <c r="R17" s="1"/>
      <c r="S17" s="1"/>
      <c r="T17" s="1"/>
      <c r="U17" s="1"/>
      <c r="V17" s="1"/>
      <c r="W17" s="1"/>
      <c r="X17" s="1"/>
      <c r="Y17" s="25"/>
      <c r="Z17" s="1"/>
      <c r="AA17" s="1"/>
      <c r="AB17" s="1"/>
      <c r="AC17" s="1"/>
      <c r="AD17" s="1"/>
    </row>
    <row r="18" spans="1:30" x14ac:dyDescent="0.25">
      <c r="A18" s="1"/>
      <c r="B18" s="1"/>
      <c r="C18" s="1"/>
      <c r="D18" s="25"/>
      <c r="E18" s="1"/>
      <c r="F18" s="1"/>
      <c r="G18" s="1"/>
      <c r="H18" s="1"/>
      <c r="I18" s="1"/>
      <c r="J18" s="1"/>
      <c r="K18" s="1"/>
      <c r="L18" s="1"/>
      <c r="M18" s="1"/>
      <c r="N18" s="1"/>
      <c r="O18" s="1"/>
      <c r="P18" s="1"/>
      <c r="Q18" s="1"/>
      <c r="R18" s="1"/>
      <c r="S18" s="1"/>
      <c r="T18" s="1"/>
      <c r="U18" s="1"/>
      <c r="V18" s="1"/>
      <c r="W18" s="1"/>
      <c r="X18" s="1"/>
      <c r="Y18" s="25"/>
      <c r="Z18" s="1"/>
      <c r="AA18" s="1"/>
      <c r="AB18" s="1"/>
      <c r="AC18" s="1"/>
      <c r="AD18" s="1"/>
    </row>
    <row r="19" spans="1:30" x14ac:dyDescent="0.25">
      <c r="A19" s="1"/>
      <c r="B19" s="1"/>
      <c r="C19" s="1"/>
      <c r="D19" s="25"/>
      <c r="E19" s="1"/>
      <c r="F19" s="1"/>
      <c r="G19" s="1"/>
      <c r="H19" s="1"/>
      <c r="I19" s="1"/>
      <c r="J19" s="1"/>
      <c r="K19" s="1"/>
      <c r="L19" s="1"/>
      <c r="M19" s="1"/>
      <c r="N19" s="1"/>
      <c r="O19" s="1"/>
      <c r="P19" s="1"/>
      <c r="Q19" s="1"/>
      <c r="R19" s="1"/>
      <c r="S19" s="1"/>
      <c r="T19" s="1"/>
      <c r="U19" s="1"/>
      <c r="V19" s="1"/>
      <c r="W19" s="1"/>
      <c r="X19" s="1"/>
      <c r="Y19" s="25"/>
      <c r="Z19" s="1"/>
      <c r="AA19" s="1"/>
      <c r="AB19" s="1"/>
      <c r="AC19" s="1"/>
      <c r="AD19" s="1"/>
    </row>
    <row r="20" spans="1:30" x14ac:dyDescent="0.25">
      <c r="A20" s="1"/>
      <c r="B20" s="1"/>
      <c r="C20" s="1"/>
      <c r="D20" s="25"/>
      <c r="E20" s="1"/>
      <c r="F20" s="1"/>
      <c r="G20" s="1"/>
      <c r="H20" s="1"/>
      <c r="I20" s="1"/>
      <c r="J20" s="1"/>
      <c r="K20" s="1"/>
      <c r="L20" s="1"/>
      <c r="M20" s="1"/>
      <c r="N20" s="1"/>
      <c r="O20" s="1"/>
      <c r="P20" s="1"/>
      <c r="Q20" s="1"/>
      <c r="R20" s="1"/>
      <c r="S20" s="1"/>
      <c r="T20" s="1"/>
      <c r="U20" s="1"/>
      <c r="V20" s="1"/>
      <c r="W20" s="1"/>
      <c r="X20" s="1"/>
      <c r="Y20" s="25"/>
      <c r="Z20" s="1"/>
      <c r="AA20" s="1"/>
      <c r="AB20" s="1"/>
      <c r="AC20" s="1"/>
      <c r="AD20" s="1"/>
    </row>
    <row r="21" spans="1:30" x14ac:dyDescent="0.25">
      <c r="A21" s="1"/>
      <c r="B21" s="1"/>
      <c r="C21" s="1"/>
      <c r="D21" s="25"/>
      <c r="E21" s="1"/>
      <c r="F21" s="1"/>
      <c r="G21" s="1"/>
      <c r="H21" s="1"/>
      <c r="I21" s="1"/>
      <c r="J21" s="1"/>
      <c r="K21" s="1"/>
      <c r="L21" s="1"/>
      <c r="M21" s="1"/>
      <c r="N21" s="1"/>
      <c r="O21" s="1"/>
      <c r="P21" s="1"/>
      <c r="Q21" s="1"/>
      <c r="R21" s="1"/>
      <c r="S21" s="1"/>
      <c r="T21" s="1"/>
      <c r="U21" s="1"/>
      <c r="V21" s="1"/>
      <c r="W21" s="1"/>
      <c r="X21" s="1"/>
      <c r="Y21" s="25"/>
      <c r="Z21" s="1"/>
      <c r="AA21" s="1"/>
      <c r="AB21" s="1"/>
      <c r="AC21" s="1"/>
      <c r="AD21" s="1"/>
    </row>
    <row r="22" spans="1:30" x14ac:dyDescent="0.25">
      <c r="A22" s="1"/>
      <c r="B22" s="1"/>
      <c r="C22" s="1"/>
      <c r="D22" s="25"/>
      <c r="E22" s="1"/>
      <c r="F22" s="1"/>
      <c r="G22" s="1"/>
      <c r="H22" s="1"/>
      <c r="I22" s="1"/>
      <c r="J22" s="1"/>
      <c r="K22" s="1"/>
      <c r="L22" s="1"/>
      <c r="M22" s="1"/>
      <c r="N22" s="1"/>
      <c r="O22" s="1"/>
      <c r="P22" s="1"/>
      <c r="Q22" s="1"/>
      <c r="R22" s="1"/>
      <c r="S22" s="1"/>
      <c r="T22" s="1"/>
      <c r="U22" s="1"/>
      <c r="V22" s="1"/>
      <c r="W22" s="1"/>
      <c r="X22" s="1"/>
      <c r="Y22" s="25"/>
      <c r="Z22" s="1"/>
      <c r="AA22" s="1"/>
      <c r="AB22" s="1"/>
      <c r="AC22" s="1"/>
      <c r="AD22" s="1"/>
    </row>
    <row r="23" spans="1:30" x14ac:dyDescent="0.25">
      <c r="A23" s="1"/>
      <c r="B23" s="1"/>
      <c r="C23" s="1"/>
      <c r="D23" s="25"/>
      <c r="E23" s="1"/>
      <c r="F23" s="1"/>
      <c r="G23" s="1"/>
      <c r="H23" s="1"/>
      <c r="I23" s="1"/>
      <c r="J23" s="1"/>
      <c r="K23" s="1"/>
      <c r="L23" s="1"/>
      <c r="M23" s="1"/>
      <c r="N23" s="1"/>
      <c r="O23" s="1"/>
      <c r="P23" s="1"/>
      <c r="Q23" s="1"/>
      <c r="R23" s="1"/>
      <c r="S23" s="1"/>
      <c r="T23" s="1"/>
      <c r="U23" s="1"/>
      <c r="V23" s="1"/>
      <c r="W23" s="1"/>
      <c r="X23" s="1"/>
      <c r="Y23" s="25"/>
      <c r="Z23" s="1"/>
      <c r="AA23" s="1"/>
      <c r="AB23" s="1"/>
      <c r="AC23" s="1"/>
      <c r="AD23" s="1"/>
    </row>
    <row r="24" spans="1:30" x14ac:dyDescent="0.25">
      <c r="A24" s="1"/>
      <c r="B24" s="1"/>
      <c r="C24" s="1"/>
      <c r="D24" s="25"/>
      <c r="E24" s="1"/>
      <c r="F24" s="1"/>
      <c r="G24" s="1"/>
      <c r="H24" s="1"/>
      <c r="I24" s="1"/>
      <c r="J24" s="1"/>
      <c r="K24" s="1"/>
      <c r="L24" s="1"/>
      <c r="M24" s="1"/>
      <c r="N24" s="1"/>
      <c r="O24" s="1"/>
      <c r="P24" s="1"/>
      <c r="Q24" s="1"/>
      <c r="R24" s="1"/>
      <c r="S24" s="1"/>
      <c r="T24" s="1"/>
      <c r="U24" s="1"/>
      <c r="V24" s="1"/>
      <c r="W24" s="1"/>
      <c r="X24" s="1"/>
      <c r="Y24" s="25"/>
      <c r="Z24" s="1"/>
      <c r="AA24" s="1"/>
      <c r="AB24" s="1"/>
      <c r="AC24" s="1"/>
      <c r="AD24" s="1"/>
    </row>
    <row r="25" spans="1:30" x14ac:dyDescent="0.25">
      <c r="A25" s="1"/>
      <c r="B25" s="1"/>
      <c r="C25" s="1"/>
      <c r="D25" s="25"/>
      <c r="E25" s="1"/>
      <c r="F25" s="1"/>
      <c r="G25" s="1"/>
      <c r="H25" s="1"/>
      <c r="I25" s="1"/>
      <c r="J25" s="1"/>
      <c r="K25" s="1"/>
      <c r="L25" s="1"/>
      <c r="M25" s="1"/>
      <c r="N25" s="1"/>
      <c r="O25" s="1"/>
      <c r="P25" s="1"/>
      <c r="Q25" s="1"/>
      <c r="R25" s="1"/>
      <c r="S25" s="1"/>
      <c r="T25" s="1"/>
      <c r="U25" s="1"/>
      <c r="V25" s="1"/>
      <c r="W25" s="1"/>
      <c r="X25" s="1"/>
      <c r="Y25" s="25"/>
      <c r="Z25" s="1"/>
      <c r="AA25" s="1"/>
      <c r="AB25" s="1"/>
      <c r="AC25" s="1"/>
      <c r="AD25" s="1"/>
    </row>
    <row r="26" spans="1:30" x14ac:dyDescent="0.25">
      <c r="A26" s="1"/>
      <c r="B26" s="1"/>
      <c r="C26" s="1"/>
      <c r="D26" s="25"/>
      <c r="E26" s="1"/>
      <c r="F26" s="1"/>
      <c r="G26" s="1"/>
      <c r="H26" s="1"/>
      <c r="I26" s="1"/>
      <c r="J26" s="1"/>
      <c r="K26" s="1"/>
      <c r="L26" s="1"/>
      <c r="M26" s="1"/>
      <c r="N26" s="1"/>
      <c r="O26" s="1"/>
      <c r="P26" s="1"/>
      <c r="Q26" s="1"/>
      <c r="R26" s="1"/>
      <c r="S26" s="1"/>
      <c r="T26" s="1"/>
      <c r="U26" s="1"/>
      <c r="V26" s="1"/>
      <c r="W26" s="1"/>
      <c r="X26" s="1"/>
      <c r="Y26" s="25"/>
      <c r="Z26" s="1"/>
      <c r="AA26" s="1"/>
      <c r="AB26" s="1"/>
      <c r="AC26" s="1"/>
      <c r="AD26" s="1"/>
    </row>
    <row r="27" spans="1:30" x14ac:dyDescent="0.25">
      <c r="A27" s="1"/>
      <c r="B27" s="1"/>
      <c r="C27" s="1"/>
      <c r="D27" s="25"/>
      <c r="E27" s="1"/>
      <c r="F27" s="1"/>
      <c r="G27" s="1"/>
      <c r="H27" s="1"/>
      <c r="I27" s="1"/>
      <c r="J27" s="1"/>
      <c r="K27" s="1"/>
      <c r="L27" s="1"/>
      <c r="M27" s="1"/>
      <c r="N27" s="1"/>
      <c r="O27" s="1"/>
      <c r="P27" s="1"/>
      <c r="Q27" s="1"/>
      <c r="R27" s="1"/>
      <c r="S27" s="1"/>
      <c r="T27" s="1"/>
      <c r="U27" s="1"/>
      <c r="V27" s="1"/>
      <c r="W27" s="1"/>
      <c r="X27" s="1"/>
      <c r="Y27" s="25"/>
      <c r="Z27" s="1"/>
      <c r="AA27" s="1"/>
      <c r="AB27" s="1"/>
      <c r="AC27" s="1"/>
      <c r="AD27" s="1"/>
    </row>
    <row r="28" spans="1:30" x14ac:dyDescent="0.25">
      <c r="A28" s="1"/>
      <c r="B28" s="1"/>
      <c r="C28" s="1"/>
      <c r="D28" s="25"/>
      <c r="E28" s="1"/>
      <c r="F28" s="1"/>
      <c r="G28" s="1"/>
      <c r="H28" s="1"/>
      <c r="I28" s="1"/>
      <c r="J28" s="1"/>
      <c r="K28" s="1"/>
      <c r="L28" s="1"/>
      <c r="M28" s="1"/>
      <c r="N28" s="1"/>
      <c r="O28" s="1"/>
      <c r="P28" s="1"/>
      <c r="Q28" s="1"/>
      <c r="R28" s="1"/>
      <c r="S28" s="1"/>
      <c r="T28" s="1"/>
      <c r="U28" s="1"/>
      <c r="V28" s="1"/>
      <c r="W28" s="1"/>
      <c r="X28" s="1"/>
      <c r="Y28" s="25"/>
      <c r="Z28" s="1"/>
      <c r="AA28" s="1"/>
      <c r="AB28" s="1"/>
      <c r="AC28" s="1"/>
      <c r="AD28" s="1"/>
    </row>
    <row r="29" spans="1:30" x14ac:dyDescent="0.25">
      <c r="A29" s="1"/>
      <c r="B29" s="1"/>
      <c r="C29" s="1"/>
      <c r="D29" s="25"/>
      <c r="E29" s="1"/>
      <c r="F29" s="1"/>
      <c r="G29" s="1"/>
      <c r="H29" s="1"/>
      <c r="I29" s="1"/>
      <c r="J29" s="1"/>
      <c r="K29" s="1"/>
      <c r="L29" s="1"/>
      <c r="M29" s="1"/>
      <c r="N29" s="1"/>
      <c r="O29" s="1"/>
      <c r="P29" s="1"/>
      <c r="Q29" s="1"/>
      <c r="R29" s="1"/>
      <c r="S29" s="1"/>
      <c r="T29" s="1"/>
      <c r="U29" s="1"/>
      <c r="V29" s="1"/>
      <c r="W29" s="1"/>
      <c r="X29" s="1"/>
      <c r="Y29" s="25"/>
      <c r="Z29" s="1"/>
      <c r="AA29" s="1"/>
      <c r="AB29" s="1"/>
      <c r="AC29" s="1"/>
      <c r="AD29" s="1"/>
    </row>
    <row r="30" spans="1:30" x14ac:dyDescent="0.25">
      <c r="A30" s="1"/>
      <c r="B30" s="1"/>
      <c r="C30" s="1"/>
      <c r="D30" s="25"/>
      <c r="E30" s="1"/>
      <c r="F30" s="1"/>
      <c r="G30" s="1"/>
      <c r="H30" s="1"/>
      <c r="I30" s="1"/>
      <c r="J30" s="1"/>
      <c r="K30" s="1"/>
      <c r="L30" s="1"/>
      <c r="M30" s="1"/>
      <c r="N30" s="1"/>
      <c r="O30" s="1"/>
      <c r="P30" s="1"/>
      <c r="Q30" s="1"/>
      <c r="R30" s="1"/>
      <c r="S30" s="1"/>
      <c r="T30" s="1"/>
      <c r="U30" s="1"/>
      <c r="V30" s="1"/>
      <c r="W30" s="1"/>
      <c r="X30" s="1"/>
      <c r="Y30" s="25"/>
      <c r="Z30" s="1"/>
      <c r="AA30" s="1"/>
      <c r="AB30" s="1"/>
      <c r="AC30" s="1"/>
      <c r="AD30" s="1"/>
    </row>
    <row r="31" spans="1:30" x14ac:dyDescent="0.25">
      <c r="A31" s="1"/>
      <c r="B31" s="1"/>
      <c r="C31" s="1"/>
      <c r="D31" s="25"/>
      <c r="E31" s="25"/>
      <c r="F31" s="1"/>
      <c r="G31" s="1"/>
      <c r="H31" s="1"/>
      <c r="I31" s="1"/>
      <c r="J31" s="1"/>
      <c r="K31" s="1"/>
      <c r="L31" s="1"/>
      <c r="M31" s="1"/>
      <c r="N31" s="1"/>
      <c r="O31" s="1"/>
      <c r="P31" s="1"/>
      <c r="Q31" s="1"/>
      <c r="R31" s="1"/>
      <c r="S31" s="1"/>
      <c r="T31" s="1"/>
      <c r="U31" s="1"/>
      <c r="V31" s="1"/>
      <c r="W31" s="1"/>
      <c r="X31" s="1"/>
      <c r="Y31" s="25"/>
      <c r="Z31" s="1"/>
      <c r="AA31" s="1"/>
      <c r="AB31" s="1"/>
      <c r="AC31" s="1"/>
      <c r="AD31" s="1"/>
    </row>
    <row r="32" spans="1:30" x14ac:dyDescent="0.25">
      <c r="A32" s="1"/>
      <c r="B32" s="1"/>
      <c r="C32" s="1"/>
      <c r="D32" s="25"/>
      <c r="E32" s="1"/>
      <c r="F32" s="1"/>
      <c r="G32" s="1"/>
      <c r="H32" s="1"/>
      <c r="I32" s="1"/>
      <c r="J32" s="1"/>
      <c r="K32" s="1"/>
      <c r="L32" s="1"/>
      <c r="M32" s="1"/>
      <c r="N32" s="1"/>
      <c r="O32" s="1"/>
      <c r="P32" s="1"/>
      <c r="Q32" s="1"/>
      <c r="R32" s="1"/>
      <c r="S32" s="1"/>
      <c r="T32" s="1"/>
      <c r="U32" s="1"/>
      <c r="V32" s="1"/>
      <c r="W32" s="1"/>
      <c r="X32" s="1"/>
      <c r="Y32" s="25"/>
      <c r="Z32" s="1"/>
      <c r="AA32" s="1"/>
      <c r="AB32" s="1"/>
      <c r="AC32" s="1"/>
      <c r="AD32" s="1"/>
    </row>
    <row r="33" spans="1:30" x14ac:dyDescent="0.25">
      <c r="A33" s="1"/>
      <c r="B33" s="1"/>
      <c r="C33" s="1"/>
      <c r="D33" s="25"/>
      <c r="E33" s="1"/>
      <c r="F33" s="1"/>
      <c r="G33" s="1"/>
      <c r="H33" s="1"/>
      <c r="I33" s="1"/>
      <c r="J33" s="1"/>
      <c r="K33" s="1"/>
      <c r="L33" s="1"/>
      <c r="M33" s="1"/>
      <c r="N33" s="1"/>
      <c r="O33" s="1"/>
      <c r="P33" s="1"/>
      <c r="Q33" s="1"/>
      <c r="R33" s="1"/>
      <c r="S33" s="1"/>
      <c r="T33" s="1"/>
      <c r="U33" s="1"/>
      <c r="V33" s="1"/>
      <c r="W33" s="1"/>
      <c r="X33" s="1"/>
      <c r="Y33" s="25"/>
      <c r="Z33" s="1"/>
      <c r="AA33" s="1"/>
      <c r="AB33" s="1"/>
      <c r="AC33" s="1"/>
      <c r="AD33" s="1"/>
    </row>
    <row r="34" spans="1:30" x14ac:dyDescent="0.25">
      <c r="A34" s="1"/>
      <c r="B34" s="1"/>
      <c r="C34" s="1"/>
      <c r="D34" s="25"/>
      <c r="E34" s="1"/>
      <c r="F34" s="1"/>
      <c r="G34" s="1"/>
      <c r="H34" s="1"/>
      <c r="I34" s="1"/>
      <c r="J34" s="1"/>
      <c r="K34" s="1"/>
      <c r="L34" s="1"/>
      <c r="M34" s="1"/>
      <c r="N34" s="1"/>
      <c r="O34" s="1"/>
      <c r="P34" s="1"/>
      <c r="Q34" s="1"/>
      <c r="R34" s="1"/>
      <c r="S34" s="1"/>
      <c r="T34" s="1"/>
      <c r="U34" s="1"/>
      <c r="V34" s="1"/>
      <c r="W34" s="1"/>
      <c r="X34" s="1"/>
      <c r="Y34" s="25"/>
      <c r="Z34" s="1"/>
      <c r="AA34" s="1"/>
      <c r="AB34" s="1"/>
      <c r="AC34" s="1"/>
      <c r="AD34" s="1"/>
    </row>
    <row r="35" spans="1:30" x14ac:dyDescent="0.25">
      <c r="A35" s="1"/>
      <c r="B35" s="1"/>
      <c r="C35" s="1"/>
      <c r="D35" s="25"/>
      <c r="E35" s="1"/>
      <c r="F35" s="1"/>
      <c r="G35" s="1"/>
      <c r="H35" s="1"/>
      <c r="I35" s="1"/>
      <c r="J35" s="1"/>
      <c r="K35" s="1"/>
      <c r="L35" s="1"/>
      <c r="M35" s="1"/>
      <c r="N35" s="1"/>
      <c r="O35" s="1"/>
      <c r="P35" s="1"/>
      <c r="Q35" s="1"/>
      <c r="R35" s="1"/>
      <c r="S35" s="1"/>
      <c r="T35" s="1"/>
      <c r="U35" s="1"/>
      <c r="V35" s="1"/>
      <c r="W35" s="1"/>
      <c r="X35" s="1"/>
      <c r="Y35" s="25"/>
      <c r="Z35" s="1"/>
      <c r="AA35" s="1"/>
      <c r="AB35" s="1"/>
      <c r="AC35" s="1"/>
      <c r="AD35" s="1"/>
    </row>
    <row r="36" spans="1:30" x14ac:dyDescent="0.25">
      <c r="A36" s="1"/>
      <c r="B36" s="1"/>
      <c r="C36" s="1"/>
      <c r="D36" s="25"/>
      <c r="E36" s="1"/>
      <c r="F36" s="1"/>
      <c r="G36" s="1"/>
      <c r="H36" s="1"/>
      <c r="I36" s="1"/>
      <c r="J36" s="1"/>
      <c r="K36" s="1"/>
      <c r="L36" s="1"/>
      <c r="M36" s="1"/>
      <c r="N36" s="1"/>
      <c r="O36" s="1"/>
      <c r="P36" s="1"/>
      <c r="Q36" s="1"/>
      <c r="R36" s="1"/>
      <c r="S36" s="1"/>
      <c r="T36" s="1"/>
      <c r="U36" s="1"/>
      <c r="V36" s="1"/>
      <c r="W36" s="1"/>
      <c r="X36" s="1"/>
      <c r="Y36" s="25"/>
      <c r="Z36" s="1"/>
      <c r="AA36" s="1"/>
      <c r="AB36" s="1"/>
      <c r="AC36" s="1"/>
      <c r="AD36" s="1"/>
    </row>
    <row r="37" spans="1:30" x14ac:dyDescent="0.25">
      <c r="A37" s="1"/>
      <c r="B37" s="1"/>
      <c r="C37" s="1"/>
      <c r="D37" s="25"/>
      <c r="E37" s="1"/>
      <c r="F37" s="1"/>
      <c r="G37" s="1"/>
      <c r="H37" s="1"/>
      <c r="I37" s="1"/>
      <c r="J37" s="1"/>
      <c r="K37" s="1"/>
      <c r="L37" s="1"/>
      <c r="M37" s="1"/>
      <c r="N37" s="1"/>
      <c r="O37" s="1"/>
      <c r="P37" s="1"/>
      <c r="Q37" s="1"/>
      <c r="R37" s="1"/>
      <c r="S37" s="1"/>
      <c r="T37" s="1"/>
      <c r="U37" s="1"/>
      <c r="V37" s="1"/>
      <c r="W37" s="1"/>
      <c r="X37" s="1"/>
      <c r="Y37" s="25"/>
      <c r="Z37" s="1"/>
      <c r="AA37" s="1"/>
      <c r="AB37" s="1"/>
      <c r="AC37" s="1"/>
      <c r="AD37" s="1"/>
    </row>
    <row r="38" spans="1:30" x14ac:dyDescent="0.25">
      <c r="A38" s="1"/>
      <c r="B38" s="1"/>
      <c r="C38" s="1"/>
      <c r="D38" s="25"/>
      <c r="E38" s="25"/>
      <c r="F38" s="1"/>
      <c r="G38" s="1"/>
      <c r="H38" s="1"/>
      <c r="I38" s="1"/>
      <c r="J38" s="1"/>
      <c r="K38" s="1"/>
      <c r="L38" s="1"/>
      <c r="M38" s="1"/>
      <c r="N38" s="1"/>
      <c r="O38" s="1"/>
      <c r="P38" s="1"/>
      <c r="Q38" s="1"/>
      <c r="R38" s="1"/>
      <c r="S38" s="1"/>
      <c r="T38" s="1"/>
      <c r="U38" s="1"/>
      <c r="V38" s="1"/>
      <c r="W38" s="1"/>
      <c r="X38" s="1"/>
      <c r="Y38" s="25"/>
      <c r="Z38" s="1"/>
      <c r="AA38" s="1"/>
      <c r="AB38" s="1"/>
      <c r="AC38" s="1"/>
      <c r="AD38" s="1"/>
    </row>
    <row r="39" spans="1:30" x14ac:dyDescent="0.25">
      <c r="A39" s="1"/>
      <c r="B39" s="1"/>
      <c r="C39" s="1"/>
      <c r="D39" s="25"/>
      <c r="E39" s="1"/>
      <c r="F39" s="1"/>
      <c r="G39" s="1"/>
      <c r="H39" s="1"/>
      <c r="I39" s="1"/>
      <c r="J39" s="1"/>
      <c r="K39" s="1"/>
      <c r="L39" s="1"/>
      <c r="M39" s="1"/>
      <c r="N39" s="1"/>
      <c r="O39" s="1"/>
      <c r="P39" s="1"/>
      <c r="Q39" s="1"/>
      <c r="R39" s="1"/>
      <c r="S39" s="1"/>
      <c r="T39" s="1"/>
      <c r="U39" s="1"/>
      <c r="V39" s="1"/>
      <c r="W39" s="1"/>
      <c r="X39" s="1"/>
      <c r="Y39" s="25"/>
      <c r="Z39" s="1"/>
      <c r="AA39" s="1"/>
      <c r="AB39" s="1"/>
      <c r="AC39" s="1"/>
      <c r="AD39" s="1"/>
    </row>
    <row r="40" spans="1:30" x14ac:dyDescent="0.25">
      <c r="A40" s="1"/>
      <c r="B40" s="1"/>
      <c r="C40" s="1"/>
      <c r="D40" s="25"/>
      <c r="E40" s="1"/>
      <c r="F40" s="1"/>
      <c r="G40" s="1"/>
      <c r="H40" s="1"/>
      <c r="I40" s="1"/>
      <c r="J40" s="1"/>
      <c r="K40" s="1"/>
      <c r="L40" s="1"/>
      <c r="M40" s="1"/>
      <c r="N40" s="1"/>
      <c r="O40" s="1"/>
      <c r="P40" s="1"/>
      <c r="Q40" s="1"/>
      <c r="R40" s="1"/>
      <c r="S40" s="1"/>
      <c r="T40" s="1"/>
      <c r="U40" s="1"/>
      <c r="V40" s="1"/>
      <c r="W40" s="1"/>
      <c r="X40" s="1"/>
      <c r="Y40" s="25"/>
      <c r="Z40" s="1"/>
      <c r="AA40" s="1"/>
      <c r="AB40" s="1"/>
      <c r="AC40" s="1"/>
      <c r="AD40" s="1"/>
    </row>
    <row r="41" spans="1:30" x14ac:dyDescent="0.25">
      <c r="A41" s="1"/>
      <c r="B41" s="1"/>
      <c r="C41" s="1"/>
      <c r="D41" s="25"/>
      <c r="E41" s="1"/>
      <c r="F41" s="1"/>
      <c r="G41" s="1"/>
      <c r="H41" s="1"/>
      <c r="I41" s="1"/>
      <c r="J41" s="1"/>
      <c r="K41" s="1"/>
      <c r="L41" s="1"/>
      <c r="M41" s="1"/>
      <c r="N41" s="1"/>
      <c r="O41" s="1"/>
      <c r="P41" s="1"/>
      <c r="Q41" s="1"/>
      <c r="R41" s="1"/>
      <c r="S41" s="1"/>
      <c r="T41" s="1"/>
      <c r="U41" s="1"/>
      <c r="V41" s="1"/>
      <c r="W41" s="1"/>
      <c r="X41" s="1"/>
      <c r="Y41" s="25"/>
      <c r="Z41" s="1"/>
      <c r="AA41" s="1"/>
      <c r="AB41" s="1"/>
      <c r="AC41" s="1"/>
      <c r="AD41" s="1"/>
    </row>
    <row r="42" spans="1:30" x14ac:dyDescent="0.25">
      <c r="A42" s="1"/>
      <c r="B42" s="1"/>
      <c r="C42" s="1"/>
      <c r="D42" s="25"/>
      <c r="E42" s="1"/>
      <c r="F42" s="1"/>
      <c r="G42" s="1"/>
      <c r="H42" s="1"/>
      <c r="I42" s="1"/>
      <c r="J42" s="1"/>
      <c r="K42" s="1"/>
      <c r="L42" s="1"/>
      <c r="M42" s="1"/>
      <c r="N42" s="1"/>
      <c r="O42" s="1"/>
      <c r="P42" s="1"/>
      <c r="Q42" s="1"/>
      <c r="R42" s="1"/>
      <c r="S42" s="1"/>
      <c r="T42" s="1"/>
      <c r="U42" s="1"/>
      <c r="V42" s="1"/>
      <c r="W42" s="1"/>
      <c r="X42" s="1"/>
      <c r="Y42" s="25"/>
      <c r="Z42" s="1"/>
      <c r="AA42" s="1"/>
      <c r="AB42" s="1"/>
      <c r="AC42" s="1"/>
      <c r="AD42" s="1"/>
    </row>
    <row r="43" spans="1:30" x14ac:dyDescent="0.25">
      <c r="A43" s="1"/>
      <c r="B43" s="1"/>
      <c r="C43" s="1"/>
      <c r="D43" s="25"/>
      <c r="E43" s="1"/>
      <c r="F43" s="1"/>
      <c r="G43" s="1"/>
      <c r="H43" s="1"/>
      <c r="I43" s="1"/>
      <c r="J43" s="1"/>
      <c r="K43" s="1"/>
      <c r="L43" s="1"/>
      <c r="M43" s="1"/>
      <c r="N43" s="1"/>
      <c r="O43" s="1"/>
      <c r="P43" s="1"/>
      <c r="Q43" s="1"/>
      <c r="R43" s="1"/>
      <c r="S43" s="1"/>
      <c r="T43" s="1"/>
      <c r="U43" s="1"/>
      <c r="V43" s="1"/>
      <c r="W43" s="1"/>
      <c r="X43" s="1"/>
      <c r="Y43" s="25"/>
      <c r="Z43" s="1"/>
      <c r="AA43" s="1"/>
      <c r="AB43" s="1"/>
      <c r="AC43" s="1"/>
      <c r="AD43" s="1"/>
    </row>
    <row r="44" spans="1:30" x14ac:dyDescent="0.25">
      <c r="A44" s="1"/>
      <c r="B44" s="1"/>
      <c r="C44" s="1"/>
      <c r="D44" s="25"/>
      <c r="E44" s="1"/>
      <c r="F44" s="1"/>
      <c r="G44" s="1"/>
      <c r="H44" s="1"/>
      <c r="I44" s="1"/>
      <c r="J44" s="1"/>
      <c r="K44" s="1"/>
      <c r="L44" s="1"/>
      <c r="M44" s="1"/>
      <c r="N44" s="1"/>
      <c r="O44" s="1"/>
      <c r="P44" s="1"/>
      <c r="Q44" s="1"/>
      <c r="R44" s="1"/>
      <c r="S44" s="1"/>
      <c r="T44" s="1"/>
      <c r="U44" s="1"/>
      <c r="V44" s="1"/>
      <c r="W44" s="1"/>
      <c r="X44" s="1"/>
      <c r="Y44" s="25"/>
      <c r="Z44" s="1"/>
      <c r="AA44" s="1"/>
      <c r="AB44" s="1"/>
      <c r="AC44" s="1"/>
      <c r="AD44" s="1"/>
    </row>
    <row r="45" spans="1:30" x14ac:dyDescent="0.25">
      <c r="A45" s="1"/>
      <c r="B45" s="1"/>
      <c r="C45" s="1"/>
      <c r="D45" s="25"/>
      <c r="E45" s="1"/>
      <c r="F45" s="1"/>
      <c r="G45" s="1"/>
      <c r="H45" s="1"/>
      <c r="I45" s="1"/>
      <c r="J45" s="1"/>
      <c r="K45" s="1"/>
      <c r="L45" s="1"/>
      <c r="M45" s="1"/>
      <c r="N45" s="1"/>
      <c r="O45" s="1"/>
      <c r="P45" s="1"/>
      <c r="Q45" s="1"/>
      <c r="R45" s="1"/>
      <c r="S45" s="1"/>
      <c r="T45" s="1"/>
      <c r="U45" s="1"/>
      <c r="V45" s="1"/>
      <c r="W45" s="1"/>
      <c r="X45" s="1"/>
      <c r="Y45" s="25"/>
      <c r="Z45" s="1"/>
      <c r="AA45" s="1"/>
      <c r="AB45" s="1"/>
      <c r="AC45" s="1"/>
      <c r="AD45" s="1"/>
    </row>
    <row r="46" spans="1:30" x14ac:dyDescent="0.25">
      <c r="A46" s="1"/>
      <c r="B46" s="1"/>
      <c r="C46" s="1"/>
      <c r="D46" s="25"/>
      <c r="E46" s="1"/>
      <c r="F46" s="1"/>
      <c r="G46" s="1"/>
      <c r="H46" s="1"/>
      <c r="I46" s="1"/>
      <c r="J46" s="1"/>
      <c r="K46" s="1"/>
      <c r="L46" s="1"/>
      <c r="M46" s="1"/>
      <c r="N46" s="1"/>
      <c r="O46" s="1"/>
      <c r="P46" s="1"/>
      <c r="Q46" s="1"/>
      <c r="R46" s="1"/>
      <c r="S46" s="1"/>
      <c r="T46" s="1"/>
      <c r="U46" s="1"/>
      <c r="V46" s="1"/>
      <c r="W46" s="1"/>
      <c r="X46" s="1"/>
      <c r="Y46" s="25"/>
      <c r="Z46" s="1"/>
      <c r="AA46" s="1"/>
      <c r="AB46" s="1"/>
      <c r="AC46" s="1"/>
      <c r="AD46" s="1"/>
    </row>
    <row r="47" spans="1:30" x14ac:dyDescent="0.25">
      <c r="A47" s="1"/>
      <c r="B47" s="1"/>
      <c r="C47" s="1"/>
      <c r="D47" s="25"/>
      <c r="E47" s="1"/>
      <c r="F47" s="1"/>
      <c r="G47" s="1"/>
      <c r="H47" s="1"/>
      <c r="I47" s="1"/>
      <c r="J47" s="1"/>
      <c r="K47" s="1"/>
      <c r="L47" s="1"/>
      <c r="M47" s="1"/>
      <c r="N47" s="1"/>
      <c r="O47" s="1"/>
      <c r="P47" s="1"/>
      <c r="Q47" s="1"/>
      <c r="R47" s="1"/>
      <c r="S47" s="1"/>
      <c r="T47" s="1"/>
      <c r="U47" s="1"/>
      <c r="V47" s="1"/>
      <c r="W47" s="1"/>
      <c r="X47" s="1"/>
      <c r="Y47" s="25"/>
      <c r="Z47" s="1"/>
      <c r="AA47" s="1"/>
      <c r="AB47" s="1"/>
      <c r="AC47" s="1"/>
      <c r="AD47" s="1"/>
    </row>
    <row r="48" spans="1:30" x14ac:dyDescent="0.25">
      <c r="A48" s="1"/>
      <c r="B48" s="1"/>
      <c r="C48" s="1"/>
      <c r="D48" s="25"/>
      <c r="E48" s="25"/>
      <c r="F48" s="1"/>
      <c r="G48" s="1"/>
      <c r="H48" s="1"/>
      <c r="I48" s="1"/>
      <c r="J48" s="1"/>
      <c r="K48" s="1"/>
      <c r="L48" s="1"/>
      <c r="M48" s="1"/>
      <c r="N48" s="1"/>
      <c r="O48" s="1"/>
      <c r="P48" s="1"/>
      <c r="Q48" s="1"/>
      <c r="R48" s="1"/>
      <c r="S48" s="1"/>
      <c r="T48" s="1"/>
      <c r="U48" s="1"/>
      <c r="V48" s="1"/>
      <c r="W48" s="1"/>
      <c r="X48" s="1"/>
      <c r="Y48" s="25"/>
      <c r="Z48" s="1"/>
      <c r="AA48" s="1"/>
      <c r="AB48" s="1"/>
      <c r="AC48" s="1"/>
      <c r="AD48" s="1"/>
    </row>
    <row r="49" spans="1:30" x14ac:dyDescent="0.25">
      <c r="A49" s="1"/>
      <c r="B49" s="1"/>
      <c r="C49" s="1"/>
      <c r="D49" s="25"/>
      <c r="E49" s="1"/>
      <c r="F49" s="1"/>
      <c r="G49" s="1"/>
      <c r="H49" s="1"/>
      <c r="I49" s="1"/>
      <c r="J49" s="1"/>
      <c r="K49" s="1"/>
      <c r="L49" s="1"/>
      <c r="M49" s="1"/>
      <c r="N49" s="1"/>
      <c r="O49" s="1"/>
      <c r="P49" s="1"/>
      <c r="Q49" s="1"/>
      <c r="R49" s="1"/>
      <c r="S49" s="1"/>
      <c r="T49" s="1"/>
      <c r="U49" s="1"/>
      <c r="V49" s="1"/>
      <c r="W49" s="1"/>
      <c r="X49" s="1"/>
      <c r="Y49" s="25"/>
      <c r="Z49" s="1"/>
      <c r="AA49" s="1"/>
      <c r="AB49" s="1"/>
      <c r="AC49" s="1"/>
      <c r="AD49" s="1"/>
    </row>
    <row r="50" spans="1:30" x14ac:dyDescent="0.25">
      <c r="A50" s="1"/>
      <c r="B50" s="1"/>
      <c r="C50" s="1"/>
      <c r="D50" s="25"/>
      <c r="E50" s="1"/>
      <c r="F50" s="1"/>
      <c r="G50" s="1"/>
      <c r="H50" s="1"/>
      <c r="I50" s="1"/>
      <c r="J50" s="1"/>
      <c r="K50" s="1"/>
      <c r="L50" s="1"/>
      <c r="M50" s="1"/>
      <c r="N50" s="1"/>
      <c r="O50" s="1"/>
      <c r="P50" s="1"/>
      <c r="Q50" s="1"/>
      <c r="R50" s="1"/>
      <c r="S50" s="1"/>
      <c r="T50" s="1"/>
      <c r="U50" s="1"/>
      <c r="V50" s="1"/>
      <c r="W50" s="1"/>
      <c r="X50" s="1"/>
      <c r="Y50" s="25"/>
      <c r="Z50" s="1"/>
      <c r="AA50" s="1"/>
      <c r="AB50" s="1"/>
      <c r="AC50" s="1"/>
      <c r="AD50" s="1"/>
    </row>
    <row r="51" spans="1:30" x14ac:dyDescent="0.25">
      <c r="A51" s="1"/>
      <c r="B51" s="1"/>
      <c r="C51" s="1"/>
      <c r="D51" s="25"/>
      <c r="E51" s="25"/>
      <c r="F51" s="1"/>
      <c r="G51" s="1"/>
      <c r="H51" s="1"/>
      <c r="I51" s="1"/>
      <c r="J51" s="1"/>
      <c r="K51" s="1"/>
      <c r="L51" s="1"/>
      <c r="M51" s="1"/>
      <c r="N51" s="1"/>
      <c r="O51" s="1"/>
      <c r="P51" s="1"/>
      <c r="Q51" s="1"/>
      <c r="R51" s="1"/>
      <c r="S51" s="1"/>
      <c r="T51" s="1"/>
      <c r="U51" s="1"/>
      <c r="V51" s="1"/>
      <c r="W51" s="1"/>
      <c r="X51" s="1"/>
      <c r="Y51" s="25"/>
      <c r="Z51" s="1"/>
      <c r="AA51" s="1"/>
      <c r="AB51" s="1"/>
      <c r="AC51" s="1"/>
      <c r="AD51" s="1"/>
    </row>
    <row r="52" spans="1:30" x14ac:dyDescent="0.25">
      <c r="A52" s="1"/>
      <c r="B52" s="1"/>
      <c r="C52" s="1"/>
      <c r="D52" s="25"/>
      <c r="E52" s="25"/>
      <c r="F52" s="1"/>
      <c r="G52" s="1"/>
      <c r="H52" s="1"/>
      <c r="I52" s="1"/>
      <c r="J52" s="1"/>
      <c r="K52" s="1"/>
      <c r="L52" s="1"/>
      <c r="M52" s="1"/>
      <c r="N52" s="1"/>
      <c r="O52" s="1"/>
      <c r="P52" s="1"/>
      <c r="Q52" s="1"/>
      <c r="R52" s="1"/>
      <c r="S52" s="1"/>
      <c r="T52" s="25"/>
      <c r="U52" s="25"/>
      <c r="V52" s="1"/>
      <c r="W52" s="1"/>
      <c r="X52" s="1"/>
      <c r="Y52" s="25"/>
      <c r="Z52" s="1"/>
      <c r="AA52" s="1"/>
      <c r="AB52" s="1"/>
      <c r="AC52" s="1"/>
      <c r="AD52" s="1"/>
    </row>
    <row r="53" spans="1:30" x14ac:dyDescent="0.25">
      <c r="A53" s="1"/>
      <c r="B53" s="1"/>
      <c r="C53" s="1"/>
      <c r="D53" s="25"/>
      <c r="E53" s="25"/>
      <c r="F53" s="1"/>
      <c r="G53" s="1"/>
      <c r="H53" s="1"/>
      <c r="I53" s="1"/>
      <c r="J53" s="1"/>
      <c r="K53" s="1"/>
      <c r="L53" s="1"/>
      <c r="M53" s="1"/>
      <c r="N53" s="1"/>
      <c r="O53" s="1"/>
      <c r="P53" s="1"/>
      <c r="Q53" s="1"/>
      <c r="R53" s="1"/>
      <c r="S53" s="1"/>
      <c r="T53" s="1"/>
      <c r="U53" s="1"/>
      <c r="V53" s="1"/>
      <c r="W53" s="1"/>
      <c r="X53" s="1"/>
      <c r="Y53" s="25"/>
      <c r="Z53" s="1"/>
      <c r="AA53" s="1"/>
      <c r="AB53" s="1"/>
      <c r="AC53" s="1"/>
      <c r="AD53" s="1"/>
    </row>
    <row r="54" spans="1:30" x14ac:dyDescent="0.25">
      <c r="A54" s="1"/>
      <c r="B54" s="1"/>
      <c r="C54" s="1"/>
      <c r="D54" s="25"/>
      <c r="E54" s="1"/>
      <c r="F54" s="1"/>
      <c r="G54" s="1"/>
      <c r="H54" s="1"/>
      <c r="I54" s="1"/>
      <c r="J54" s="1"/>
      <c r="K54" s="1"/>
      <c r="L54" s="1"/>
      <c r="M54" s="1"/>
      <c r="N54" s="1"/>
      <c r="O54" s="1"/>
      <c r="P54" s="1"/>
      <c r="Q54" s="1"/>
      <c r="R54" s="1"/>
      <c r="S54" s="1"/>
      <c r="T54" s="1"/>
      <c r="U54" s="1"/>
      <c r="V54" s="1"/>
      <c r="W54" s="1"/>
      <c r="X54" s="1"/>
      <c r="Y54" s="25"/>
      <c r="Z54" s="1"/>
      <c r="AA54" s="1"/>
      <c r="AB54" s="1"/>
      <c r="AC54" s="1"/>
      <c r="AD54" s="1"/>
    </row>
    <row r="55" spans="1:30" x14ac:dyDescent="0.25">
      <c r="A55" s="1"/>
      <c r="B55" s="1"/>
      <c r="C55" s="1"/>
      <c r="D55" s="25"/>
      <c r="E55" s="1"/>
      <c r="F55" s="1"/>
      <c r="G55" s="1"/>
      <c r="H55" s="1"/>
      <c r="I55" s="1"/>
      <c r="J55" s="1"/>
      <c r="K55" s="1"/>
      <c r="L55" s="1"/>
      <c r="M55" s="1"/>
      <c r="N55" s="1"/>
      <c r="O55" s="1"/>
      <c r="P55" s="1"/>
      <c r="Q55" s="1"/>
      <c r="R55" s="1"/>
      <c r="S55" s="1"/>
      <c r="T55" s="1"/>
      <c r="U55" s="1"/>
      <c r="V55" s="1"/>
      <c r="W55" s="1"/>
      <c r="X55" s="1"/>
      <c r="Y55" s="25"/>
      <c r="Z55" s="1"/>
      <c r="AA55" s="1"/>
      <c r="AB55" s="1"/>
      <c r="AC55" s="1"/>
      <c r="AD55" s="1"/>
    </row>
    <row r="56" spans="1:30" x14ac:dyDescent="0.25">
      <c r="A56" s="1"/>
      <c r="B56" s="1"/>
      <c r="C56" s="1"/>
      <c r="D56" s="25"/>
      <c r="E56" s="1"/>
      <c r="F56" s="1"/>
      <c r="G56" s="1"/>
      <c r="H56" s="1"/>
      <c r="I56" s="1"/>
      <c r="J56" s="1"/>
      <c r="K56" s="1"/>
      <c r="L56" s="1"/>
      <c r="M56" s="1"/>
      <c r="N56" s="1"/>
      <c r="O56" s="1"/>
      <c r="P56" s="1"/>
      <c r="Q56" s="1"/>
      <c r="R56" s="1"/>
      <c r="S56" s="1"/>
      <c r="T56" s="1"/>
      <c r="U56" s="1"/>
      <c r="V56" s="1"/>
      <c r="W56" s="1"/>
      <c r="X56" s="1"/>
      <c r="Y56" s="25"/>
      <c r="Z56" s="1"/>
      <c r="AA56" s="1"/>
      <c r="AB56" s="1"/>
      <c r="AC56" s="1"/>
      <c r="AD56" s="1"/>
    </row>
    <row r="57" spans="1:30" x14ac:dyDescent="0.25">
      <c r="A57" s="1"/>
      <c r="B57" s="1"/>
      <c r="C57" s="1"/>
      <c r="D57" s="25"/>
      <c r="E57" s="1"/>
      <c r="F57" s="1"/>
      <c r="G57" s="1"/>
      <c r="H57" s="1"/>
      <c r="I57" s="1"/>
      <c r="J57" s="1"/>
      <c r="K57" s="1"/>
      <c r="L57" s="1"/>
      <c r="M57" s="1"/>
      <c r="N57" s="1"/>
      <c r="O57" s="1"/>
      <c r="P57" s="1"/>
      <c r="Q57" s="1"/>
      <c r="R57" s="1"/>
      <c r="S57" s="1"/>
      <c r="T57" s="1"/>
      <c r="U57" s="1"/>
      <c r="V57" s="1"/>
      <c r="W57" s="1"/>
      <c r="X57" s="1"/>
      <c r="Y57" s="25"/>
      <c r="Z57" s="1"/>
      <c r="AA57" s="1"/>
      <c r="AB57" s="1"/>
      <c r="AC57" s="1"/>
      <c r="AD57" s="1"/>
    </row>
    <row r="58" spans="1:30" x14ac:dyDescent="0.25">
      <c r="A58" s="1"/>
      <c r="B58" s="1"/>
      <c r="C58" s="1"/>
      <c r="D58" s="25"/>
      <c r="E58" s="1"/>
      <c r="F58" s="1"/>
      <c r="G58" s="1"/>
      <c r="H58" s="1"/>
      <c r="I58" s="1"/>
      <c r="J58" s="1"/>
      <c r="K58" s="1"/>
      <c r="L58" s="1"/>
      <c r="M58" s="1"/>
      <c r="N58" s="1"/>
      <c r="O58" s="1"/>
      <c r="P58" s="1"/>
      <c r="Q58" s="1"/>
      <c r="R58" s="1"/>
      <c r="S58" s="1"/>
      <c r="T58" s="1"/>
      <c r="U58" s="1"/>
      <c r="V58" s="1"/>
      <c r="W58" s="1"/>
      <c r="X58" s="1"/>
      <c r="Y58" s="25"/>
      <c r="Z58" s="1"/>
      <c r="AA58" s="1"/>
      <c r="AB58" s="1"/>
      <c r="AC58" s="1"/>
      <c r="AD58" s="1"/>
    </row>
    <row r="59" spans="1:30" x14ac:dyDescent="0.25">
      <c r="A59" s="1"/>
      <c r="B59" s="1"/>
      <c r="C59" s="1"/>
      <c r="D59" s="25"/>
      <c r="E59" s="1"/>
      <c r="F59" s="1"/>
      <c r="G59" s="1"/>
      <c r="H59" s="1"/>
      <c r="I59" s="1"/>
      <c r="J59" s="1"/>
      <c r="K59" s="1"/>
      <c r="L59" s="1"/>
      <c r="M59" s="1"/>
      <c r="N59" s="1"/>
      <c r="O59" s="1"/>
      <c r="P59" s="1"/>
      <c r="Q59" s="1"/>
      <c r="R59" s="1"/>
      <c r="S59" s="1"/>
      <c r="T59" s="1"/>
      <c r="U59" s="1"/>
      <c r="V59" s="1"/>
      <c r="W59" s="1"/>
      <c r="X59" s="1"/>
      <c r="Y59" s="25"/>
      <c r="Z59" s="1"/>
      <c r="AA59" s="1"/>
      <c r="AB59" s="1"/>
      <c r="AC59" s="1"/>
      <c r="AD59" s="1"/>
    </row>
    <row r="60" spans="1:30" x14ac:dyDescent="0.25">
      <c r="A60" s="1"/>
      <c r="B60" s="1"/>
      <c r="C60" s="1"/>
      <c r="D60" s="25"/>
      <c r="E60" s="1"/>
      <c r="F60" s="1"/>
      <c r="G60" s="1"/>
      <c r="H60" s="1"/>
      <c r="I60" s="1"/>
      <c r="J60" s="1"/>
      <c r="K60" s="1"/>
      <c r="L60" s="1"/>
      <c r="M60" s="1"/>
      <c r="N60" s="1"/>
      <c r="O60" s="1"/>
      <c r="P60" s="1"/>
      <c r="Q60" s="1"/>
      <c r="R60" s="1"/>
      <c r="S60" s="1"/>
      <c r="T60" s="1"/>
      <c r="U60" s="1"/>
      <c r="V60" s="1"/>
      <c r="W60" s="1"/>
      <c r="X60" s="1"/>
      <c r="Y60" s="25"/>
      <c r="Z60" s="1"/>
      <c r="AA60" s="1"/>
      <c r="AB60" s="1"/>
      <c r="AC60" s="1"/>
      <c r="AD60" s="1"/>
    </row>
    <row r="61" spans="1:30" x14ac:dyDescent="0.25">
      <c r="A61" s="1"/>
      <c r="B61" s="1"/>
      <c r="C61" s="1"/>
      <c r="D61" s="25"/>
      <c r="E61" s="1"/>
      <c r="F61" s="1"/>
      <c r="G61" s="1"/>
      <c r="H61" s="1"/>
      <c r="I61" s="1"/>
      <c r="J61" s="1"/>
      <c r="K61" s="1"/>
      <c r="L61" s="1"/>
      <c r="M61" s="1"/>
      <c r="N61" s="1"/>
      <c r="O61" s="1"/>
      <c r="P61" s="1"/>
      <c r="Q61" s="1"/>
      <c r="R61" s="1"/>
      <c r="S61" s="1"/>
      <c r="T61" s="1"/>
      <c r="U61" s="1"/>
      <c r="V61" s="1"/>
      <c r="W61" s="1"/>
      <c r="X61" s="1"/>
      <c r="Y61" s="25"/>
      <c r="Z61" s="1"/>
      <c r="AA61" s="1"/>
      <c r="AB61" s="1"/>
      <c r="AC61" s="1"/>
      <c r="AD61" s="1"/>
    </row>
    <row r="62" spans="1:30" x14ac:dyDescent="0.25">
      <c r="A62" s="1"/>
      <c r="B62" s="1"/>
      <c r="C62" s="1"/>
      <c r="D62" s="25"/>
      <c r="E62" s="1"/>
      <c r="F62" s="1"/>
      <c r="G62" s="1"/>
      <c r="H62" s="1"/>
      <c r="I62" s="1"/>
      <c r="J62" s="1"/>
      <c r="K62" s="1"/>
      <c r="L62" s="1"/>
      <c r="M62" s="1"/>
      <c r="N62" s="1"/>
      <c r="O62" s="1"/>
      <c r="P62" s="1"/>
      <c r="Q62" s="1"/>
      <c r="R62" s="1"/>
      <c r="S62" s="1"/>
      <c r="T62" s="1"/>
      <c r="U62" s="1"/>
      <c r="V62" s="1"/>
      <c r="W62" s="1"/>
      <c r="X62" s="1"/>
      <c r="Y62" s="25"/>
      <c r="Z62" s="1"/>
      <c r="AA62" s="1"/>
      <c r="AB62" s="1"/>
      <c r="AC62" s="1"/>
      <c r="AD62" s="1"/>
    </row>
    <row r="63" spans="1:30" x14ac:dyDescent="0.25">
      <c r="A63" s="1"/>
      <c r="B63" s="1"/>
      <c r="C63" s="1"/>
      <c r="D63" s="25"/>
      <c r="E63" s="25"/>
      <c r="F63" s="1"/>
      <c r="G63" s="1"/>
      <c r="H63" s="1"/>
      <c r="I63" s="1"/>
      <c r="J63" s="1"/>
      <c r="K63" s="1"/>
      <c r="L63" s="1"/>
      <c r="M63" s="1"/>
      <c r="N63" s="1"/>
      <c r="O63" s="1"/>
      <c r="P63" s="1"/>
      <c r="Q63" s="1"/>
      <c r="R63" s="1"/>
      <c r="S63" s="1"/>
      <c r="T63" s="1"/>
      <c r="U63" s="1"/>
      <c r="V63" s="1"/>
      <c r="W63" s="1"/>
      <c r="X63" s="1"/>
      <c r="Y63" s="25"/>
      <c r="Z63" s="1"/>
      <c r="AA63" s="1"/>
      <c r="AB63" s="1"/>
      <c r="AC63" s="1"/>
      <c r="AD63" s="1"/>
    </row>
    <row r="64" spans="1:30" x14ac:dyDescent="0.25">
      <c r="A64" s="1"/>
      <c r="B64" s="1"/>
      <c r="C64" s="1"/>
      <c r="D64" s="25"/>
      <c r="E64" s="1"/>
      <c r="F64" s="1"/>
      <c r="G64" s="1"/>
      <c r="H64" s="1"/>
      <c r="I64" s="1"/>
      <c r="J64" s="1"/>
      <c r="K64" s="1"/>
      <c r="L64" s="1"/>
      <c r="M64" s="1"/>
      <c r="N64" s="1"/>
      <c r="O64" s="1"/>
      <c r="P64" s="1"/>
      <c r="Q64" s="1"/>
      <c r="R64" s="1"/>
      <c r="S64" s="1"/>
      <c r="T64" s="1"/>
      <c r="U64" s="1"/>
      <c r="V64" s="1"/>
      <c r="W64" s="1"/>
      <c r="X64" s="1"/>
      <c r="Y64" s="25"/>
      <c r="Z64" s="1"/>
      <c r="AA64" s="1"/>
      <c r="AB64" s="1"/>
      <c r="AC64" s="1"/>
      <c r="AD64" s="1"/>
    </row>
    <row r="65" spans="1:30" x14ac:dyDescent="0.25">
      <c r="A65" s="1"/>
      <c r="B65" s="1"/>
      <c r="C65" s="1"/>
      <c r="D65" s="25"/>
      <c r="E65" s="1"/>
      <c r="F65" s="1"/>
      <c r="G65" s="1"/>
      <c r="H65" s="1"/>
      <c r="I65" s="1"/>
      <c r="J65" s="1"/>
      <c r="K65" s="1"/>
      <c r="L65" s="1"/>
      <c r="M65" s="1"/>
      <c r="N65" s="1"/>
      <c r="O65" s="1"/>
      <c r="P65" s="1"/>
      <c r="Q65" s="1"/>
      <c r="R65" s="1"/>
      <c r="S65" s="1"/>
      <c r="T65" s="1"/>
      <c r="U65" s="1"/>
      <c r="V65" s="1"/>
      <c r="W65" s="1"/>
      <c r="X65" s="1"/>
      <c r="Y65" s="25"/>
      <c r="Z65" s="1"/>
      <c r="AA65" s="1"/>
      <c r="AB65" s="1"/>
      <c r="AC65" s="1"/>
      <c r="AD65" s="1"/>
    </row>
    <row r="66" spans="1:30" x14ac:dyDescent="0.25">
      <c r="A66" s="1"/>
      <c r="B66" s="1"/>
      <c r="C66" s="1"/>
      <c r="D66" s="25"/>
      <c r="E66" s="1"/>
      <c r="F66" s="1"/>
      <c r="G66" s="1"/>
      <c r="H66" s="1"/>
      <c r="I66" s="1"/>
      <c r="J66" s="1"/>
      <c r="K66" s="1"/>
      <c r="L66" s="1"/>
      <c r="M66" s="1"/>
      <c r="N66" s="1"/>
      <c r="O66" s="1"/>
      <c r="P66" s="1"/>
      <c r="Q66" s="1"/>
      <c r="R66" s="1"/>
      <c r="S66" s="1"/>
      <c r="T66" s="1"/>
      <c r="U66" s="1"/>
      <c r="V66" s="1"/>
      <c r="W66" s="1"/>
      <c r="X66" s="1"/>
      <c r="Y66" s="25"/>
      <c r="Z66" s="1"/>
      <c r="AA66" s="1"/>
      <c r="AB66" s="1"/>
      <c r="AC66" s="1"/>
      <c r="AD66" s="1"/>
    </row>
    <row r="67" spans="1:30" x14ac:dyDescent="0.25">
      <c r="A67" s="1"/>
      <c r="B67" s="1"/>
      <c r="C67" s="1"/>
      <c r="D67" s="25"/>
      <c r="E67" s="25"/>
      <c r="F67" s="1"/>
      <c r="G67" s="1"/>
      <c r="H67" s="1"/>
      <c r="I67" s="1"/>
      <c r="J67" s="1"/>
      <c r="K67" s="1"/>
      <c r="L67" s="1"/>
      <c r="M67" s="1"/>
      <c r="N67" s="1"/>
      <c r="O67" s="1"/>
      <c r="P67" s="1"/>
      <c r="Q67" s="1"/>
      <c r="R67" s="1"/>
      <c r="S67" s="1"/>
      <c r="T67" s="25"/>
      <c r="U67" s="25"/>
      <c r="V67" s="1"/>
      <c r="W67" s="1"/>
      <c r="X67" s="1"/>
      <c r="Y67" s="25"/>
      <c r="Z67" s="1"/>
      <c r="AA67" s="1"/>
      <c r="AB67" s="1"/>
      <c r="AC67" s="1"/>
      <c r="AD67" s="1"/>
    </row>
    <row r="68" spans="1:30" x14ac:dyDescent="0.25">
      <c r="A68" s="1"/>
      <c r="B68" s="1"/>
      <c r="C68" s="1"/>
      <c r="D68" s="25"/>
      <c r="E68" s="1"/>
      <c r="F68" s="1"/>
      <c r="G68" s="1"/>
      <c r="H68" s="1"/>
      <c r="I68" s="1"/>
      <c r="J68" s="1"/>
      <c r="K68" s="1"/>
      <c r="L68" s="1"/>
      <c r="M68" s="1"/>
      <c r="N68" s="1"/>
      <c r="O68" s="1"/>
      <c r="P68" s="1"/>
      <c r="Q68" s="1"/>
      <c r="R68" s="1"/>
      <c r="S68" s="1"/>
      <c r="T68" s="1"/>
      <c r="U68" s="1"/>
      <c r="V68" s="1"/>
      <c r="W68" s="1"/>
      <c r="X68" s="1"/>
      <c r="Y68" s="25"/>
      <c r="Z68" s="1"/>
      <c r="AA68" s="1"/>
      <c r="AB68" s="1"/>
      <c r="AC68" s="1"/>
      <c r="AD68" s="1"/>
    </row>
    <row r="69" spans="1:30" x14ac:dyDescent="0.25">
      <c r="A69" s="1"/>
      <c r="B69" s="1"/>
      <c r="C69" s="1"/>
      <c r="D69" s="25"/>
      <c r="E69" s="25"/>
      <c r="F69" s="1"/>
      <c r="G69" s="1"/>
      <c r="H69" s="1"/>
      <c r="I69" s="1"/>
      <c r="J69" s="1"/>
      <c r="K69" s="1"/>
      <c r="L69" s="1"/>
      <c r="M69" s="1"/>
      <c r="N69" s="1"/>
      <c r="O69" s="1"/>
      <c r="P69" s="1"/>
      <c r="Q69" s="1"/>
      <c r="R69" s="1"/>
      <c r="S69" s="1"/>
      <c r="T69" s="1"/>
      <c r="U69" s="1"/>
      <c r="V69" s="1"/>
      <c r="W69" s="1"/>
      <c r="X69" s="1"/>
      <c r="Y69" s="25"/>
      <c r="Z69" s="1"/>
      <c r="AA69" s="1"/>
      <c r="AB69" s="1"/>
      <c r="AC69" s="1"/>
      <c r="AD69" s="1"/>
    </row>
    <row r="70" spans="1:30" x14ac:dyDescent="0.25">
      <c r="A70" s="1"/>
      <c r="B70" s="1"/>
      <c r="C70" s="1"/>
      <c r="D70" s="25"/>
      <c r="E70" s="25"/>
      <c r="F70" s="1"/>
      <c r="G70" s="1"/>
      <c r="H70" s="1"/>
      <c r="I70" s="1"/>
      <c r="J70" s="1"/>
      <c r="K70" s="1"/>
      <c r="L70" s="1"/>
      <c r="M70" s="1"/>
      <c r="N70" s="1"/>
      <c r="O70" s="1"/>
      <c r="P70" s="1"/>
      <c r="Q70" s="1"/>
      <c r="R70" s="1"/>
      <c r="S70" s="1"/>
      <c r="T70" s="1"/>
      <c r="U70" s="1"/>
      <c r="V70" s="1"/>
      <c r="W70" s="1"/>
      <c r="X70" s="1"/>
      <c r="Y70" s="25"/>
      <c r="Z70" s="1"/>
      <c r="AA70" s="1"/>
      <c r="AB70" s="1"/>
      <c r="AC70" s="1"/>
      <c r="AD70" s="1"/>
    </row>
    <row r="71" spans="1:30" x14ac:dyDescent="0.25">
      <c r="A71" s="1"/>
      <c r="B71" s="1"/>
      <c r="C71" s="1"/>
      <c r="D71" s="25"/>
      <c r="E71" s="1"/>
      <c r="F71" s="1"/>
      <c r="G71" s="1"/>
      <c r="H71" s="1"/>
      <c r="I71" s="1"/>
      <c r="J71" s="1"/>
      <c r="K71" s="1"/>
      <c r="L71" s="1"/>
      <c r="M71" s="1"/>
      <c r="N71" s="1"/>
      <c r="O71" s="1"/>
      <c r="P71" s="1"/>
      <c r="Q71" s="1"/>
      <c r="R71" s="1"/>
      <c r="S71" s="1"/>
      <c r="T71" s="1"/>
      <c r="U71" s="1"/>
      <c r="V71" s="1"/>
      <c r="W71" s="1"/>
      <c r="X71" s="1"/>
      <c r="Y71" s="25"/>
      <c r="Z71" s="1"/>
      <c r="AA71" s="1"/>
      <c r="AB71" s="1"/>
      <c r="AC71" s="1"/>
      <c r="AD71" s="1"/>
    </row>
    <row r="72" spans="1:30" x14ac:dyDescent="0.25">
      <c r="A72" s="1"/>
      <c r="B72" s="1"/>
      <c r="C72" s="1"/>
      <c r="D72" s="25"/>
      <c r="E72" s="1"/>
      <c r="F72" s="1"/>
      <c r="G72" s="1"/>
      <c r="H72" s="1"/>
      <c r="I72" s="1"/>
      <c r="J72" s="1"/>
      <c r="K72" s="1"/>
      <c r="L72" s="1"/>
      <c r="M72" s="1"/>
      <c r="N72" s="1"/>
      <c r="O72" s="1"/>
      <c r="P72" s="1"/>
      <c r="Q72" s="1"/>
      <c r="R72" s="1"/>
      <c r="S72" s="1"/>
      <c r="T72" s="1"/>
      <c r="U72" s="1"/>
      <c r="V72" s="1"/>
      <c r="W72" s="1"/>
      <c r="X72" s="1"/>
      <c r="Y72" s="25"/>
      <c r="Z72" s="1"/>
      <c r="AA72" s="1"/>
      <c r="AB72" s="1"/>
      <c r="AC72" s="1"/>
      <c r="AD72" s="1"/>
    </row>
    <row r="73" spans="1:30" x14ac:dyDescent="0.25">
      <c r="A73" s="1"/>
      <c r="B73" s="1"/>
      <c r="C73" s="1"/>
      <c r="D73" s="25"/>
      <c r="E73" s="1"/>
      <c r="F73" s="1"/>
      <c r="G73" s="1"/>
      <c r="H73" s="1"/>
      <c r="I73" s="1"/>
      <c r="J73" s="1"/>
      <c r="K73" s="1"/>
      <c r="L73" s="1"/>
      <c r="M73" s="1"/>
      <c r="N73" s="1"/>
      <c r="O73" s="1"/>
      <c r="P73" s="1"/>
      <c r="Q73" s="1"/>
      <c r="R73" s="1"/>
      <c r="S73" s="1"/>
      <c r="T73" s="1"/>
      <c r="U73" s="1"/>
      <c r="V73" s="1"/>
      <c r="W73" s="1"/>
      <c r="X73" s="1"/>
      <c r="Y73" s="25"/>
      <c r="Z73" s="1"/>
      <c r="AA73" s="1"/>
      <c r="AB73" s="1"/>
      <c r="AC73" s="1"/>
      <c r="AD73" s="1"/>
    </row>
    <row r="74" spans="1:30" x14ac:dyDescent="0.25">
      <c r="A74" s="1"/>
      <c r="B74" s="1"/>
      <c r="C74" s="1"/>
      <c r="D74" s="25"/>
      <c r="E74" s="25"/>
      <c r="F74" s="1"/>
      <c r="G74" s="1"/>
      <c r="H74" s="1"/>
      <c r="I74" s="1"/>
      <c r="J74" s="1"/>
      <c r="K74" s="1"/>
      <c r="L74" s="1"/>
      <c r="M74" s="1"/>
      <c r="N74" s="1"/>
      <c r="O74" s="1"/>
      <c r="P74" s="1"/>
      <c r="Q74" s="1"/>
      <c r="R74" s="1"/>
      <c r="S74" s="1"/>
      <c r="T74" s="1"/>
      <c r="U74" s="1"/>
      <c r="V74" s="1"/>
      <c r="W74" s="1"/>
      <c r="X74" s="1"/>
      <c r="Y74" s="25"/>
      <c r="Z74" s="1"/>
      <c r="AA74" s="1"/>
      <c r="AB74" s="1"/>
      <c r="AC74" s="1"/>
      <c r="AD74" s="1"/>
    </row>
    <row r="75" spans="1:30" x14ac:dyDescent="0.25">
      <c r="A75" s="1"/>
      <c r="B75" s="1"/>
      <c r="C75" s="1"/>
      <c r="D75" s="25"/>
      <c r="E75" s="1"/>
      <c r="F75" s="1"/>
      <c r="G75" s="1"/>
      <c r="H75" s="1"/>
      <c r="I75" s="1"/>
      <c r="J75" s="1"/>
      <c r="K75" s="1"/>
      <c r="L75" s="1"/>
      <c r="M75" s="1"/>
      <c r="N75" s="1"/>
      <c r="O75" s="1"/>
      <c r="P75" s="1"/>
      <c r="Q75" s="1"/>
      <c r="R75" s="1"/>
      <c r="S75" s="1"/>
      <c r="T75" s="1"/>
      <c r="U75" s="1"/>
      <c r="V75" s="1"/>
      <c r="W75" s="1"/>
      <c r="X75" s="1"/>
      <c r="Y75" s="25"/>
      <c r="Z75" s="1"/>
      <c r="AA75" s="1"/>
      <c r="AB75" s="1"/>
      <c r="AC75" s="1"/>
      <c r="AD75" s="1"/>
    </row>
    <row r="76" spans="1:30" x14ac:dyDescent="0.25">
      <c r="A76" s="1"/>
      <c r="B76" s="1"/>
      <c r="C76" s="1"/>
      <c r="D76" s="25"/>
      <c r="E76" s="25"/>
      <c r="F76" s="1"/>
      <c r="G76" s="1"/>
      <c r="H76" s="1"/>
      <c r="I76" s="1"/>
      <c r="J76" s="1"/>
      <c r="K76" s="1"/>
      <c r="L76" s="1"/>
      <c r="M76" s="1"/>
      <c r="N76" s="1"/>
      <c r="O76" s="1"/>
      <c r="P76" s="1"/>
      <c r="Q76" s="1"/>
      <c r="R76" s="1"/>
      <c r="S76" s="1"/>
      <c r="T76" s="1"/>
      <c r="U76" s="1"/>
      <c r="V76" s="1"/>
      <c r="W76" s="1"/>
      <c r="X76" s="1"/>
      <c r="Y76" s="25"/>
      <c r="Z76" s="1"/>
      <c r="AA76" s="1"/>
      <c r="AB76" s="1"/>
      <c r="AC76" s="1"/>
      <c r="AD76" s="1"/>
    </row>
    <row r="77" spans="1:30" x14ac:dyDescent="0.25">
      <c r="A77" s="1"/>
      <c r="B77" s="1"/>
      <c r="C77" s="1"/>
      <c r="D77" s="25"/>
      <c r="E77" s="25"/>
      <c r="F77" s="1"/>
      <c r="G77" s="1"/>
      <c r="H77" s="1"/>
      <c r="I77" s="1"/>
      <c r="J77" s="1"/>
      <c r="K77" s="1"/>
      <c r="L77" s="1"/>
      <c r="M77" s="1"/>
      <c r="N77" s="1"/>
      <c r="O77" s="1"/>
      <c r="P77" s="1"/>
      <c r="Q77" s="1"/>
      <c r="R77" s="1"/>
      <c r="S77" s="1"/>
      <c r="T77" s="1"/>
      <c r="U77" s="1"/>
      <c r="V77" s="1"/>
      <c r="W77" s="1"/>
      <c r="X77" s="1"/>
      <c r="Y77" s="25"/>
      <c r="Z77" s="1"/>
      <c r="AA77" s="1"/>
      <c r="AB77" s="1"/>
      <c r="AC77" s="1"/>
      <c r="AD77" s="1"/>
    </row>
    <row r="78" spans="1:30" x14ac:dyDescent="0.25">
      <c r="A78" s="1"/>
      <c r="B78" s="1"/>
      <c r="C78" s="1"/>
      <c r="D78" s="25"/>
      <c r="E78" s="1"/>
      <c r="F78" s="1"/>
      <c r="G78" s="1"/>
      <c r="H78" s="1"/>
      <c r="I78" s="1"/>
      <c r="J78" s="1"/>
      <c r="K78" s="1"/>
      <c r="L78" s="1"/>
      <c r="M78" s="1"/>
      <c r="N78" s="1"/>
      <c r="O78" s="1"/>
      <c r="P78" s="1"/>
      <c r="Q78" s="1"/>
      <c r="R78" s="1"/>
      <c r="S78" s="1"/>
      <c r="T78" s="1"/>
      <c r="U78" s="1"/>
      <c r="V78" s="1"/>
      <c r="W78" s="1"/>
      <c r="X78" s="1"/>
      <c r="Y78" s="25"/>
      <c r="Z78" s="1"/>
      <c r="AA78" s="1"/>
      <c r="AB78" s="1"/>
      <c r="AC78" s="1"/>
      <c r="AD78" s="1"/>
    </row>
    <row r="79" spans="1:30" x14ac:dyDescent="0.25">
      <c r="A79" s="1"/>
      <c r="B79" s="1"/>
      <c r="C79" s="1"/>
      <c r="D79" s="25"/>
      <c r="E79" s="25"/>
      <c r="F79" s="1"/>
      <c r="G79" s="1"/>
      <c r="H79" s="1"/>
      <c r="I79" s="1"/>
      <c r="J79" s="1"/>
      <c r="K79" s="1"/>
      <c r="L79" s="1"/>
      <c r="M79" s="1"/>
      <c r="N79" s="1"/>
      <c r="O79" s="1"/>
      <c r="P79" s="1"/>
      <c r="Q79" s="1"/>
      <c r="R79" s="1"/>
      <c r="S79" s="1"/>
      <c r="T79" s="1"/>
      <c r="U79" s="1"/>
      <c r="V79" s="1"/>
      <c r="W79" s="1"/>
      <c r="X79" s="1"/>
      <c r="Y79" s="25"/>
      <c r="Z79" s="1"/>
      <c r="AA79" s="1"/>
      <c r="AB79" s="1"/>
      <c r="AC79" s="1"/>
      <c r="AD79" s="1"/>
    </row>
    <row r="80" spans="1:30" x14ac:dyDescent="0.25">
      <c r="A80" s="1"/>
      <c r="B80" s="1"/>
      <c r="C80" s="1"/>
      <c r="D80" s="25"/>
      <c r="E80" s="25"/>
      <c r="F80" s="1"/>
      <c r="G80" s="1"/>
      <c r="H80" s="1"/>
      <c r="I80" s="1"/>
      <c r="J80" s="1"/>
      <c r="K80" s="1"/>
      <c r="L80" s="1"/>
      <c r="M80" s="1"/>
      <c r="N80" s="1"/>
      <c r="O80" s="1"/>
      <c r="P80" s="1"/>
      <c r="Q80" s="1"/>
      <c r="R80" s="1"/>
      <c r="S80" s="1"/>
      <c r="T80" s="1"/>
      <c r="U80" s="1"/>
      <c r="V80" s="1"/>
      <c r="W80" s="1"/>
      <c r="X80" s="1"/>
      <c r="Y80" s="25"/>
      <c r="Z80" s="1"/>
      <c r="AA80" s="1"/>
      <c r="AB80" s="1"/>
      <c r="AC80" s="1"/>
      <c r="AD80" s="1"/>
    </row>
    <row r="81" spans="1:30" x14ac:dyDescent="0.25">
      <c r="A81" s="1"/>
      <c r="B81" s="1"/>
      <c r="C81" s="1"/>
      <c r="D81" s="25"/>
      <c r="E81" s="25"/>
      <c r="F81" s="1"/>
      <c r="G81" s="1"/>
      <c r="H81" s="1"/>
      <c r="I81" s="1"/>
      <c r="J81" s="1"/>
      <c r="K81" s="1"/>
      <c r="L81" s="1"/>
      <c r="M81" s="1"/>
      <c r="N81" s="1"/>
      <c r="O81" s="1"/>
      <c r="P81" s="1"/>
      <c r="Q81" s="1"/>
      <c r="R81" s="1"/>
      <c r="S81" s="1"/>
      <c r="T81" s="1"/>
      <c r="U81" s="1"/>
      <c r="V81" s="1"/>
      <c r="W81" s="1"/>
      <c r="X81" s="1"/>
      <c r="Y81" s="25"/>
      <c r="Z81" s="1"/>
      <c r="AA81" s="1"/>
      <c r="AB81" s="1"/>
      <c r="AC81" s="1"/>
      <c r="AD81" s="1"/>
    </row>
    <row r="82" spans="1:30" x14ac:dyDescent="0.25">
      <c r="A82" s="1"/>
      <c r="B82" s="1"/>
      <c r="C82" s="1"/>
      <c r="D82" s="25"/>
      <c r="E82" s="1"/>
      <c r="F82" s="1"/>
      <c r="G82" s="1"/>
      <c r="H82" s="1"/>
      <c r="I82" s="1"/>
      <c r="J82" s="1"/>
      <c r="K82" s="1"/>
      <c r="L82" s="1"/>
      <c r="M82" s="1"/>
      <c r="N82" s="1"/>
      <c r="O82" s="1"/>
      <c r="P82" s="1"/>
      <c r="Q82" s="1"/>
      <c r="R82" s="1"/>
      <c r="S82" s="1"/>
      <c r="T82" s="1"/>
      <c r="U82" s="1"/>
      <c r="V82" s="1"/>
      <c r="W82" s="1"/>
      <c r="X82" s="1"/>
      <c r="Y82" s="25"/>
      <c r="Z82" s="1"/>
      <c r="AA82" s="1"/>
      <c r="AB82" s="1"/>
      <c r="AC82" s="1"/>
      <c r="AD82" s="1"/>
    </row>
    <row r="83" spans="1:30" x14ac:dyDescent="0.25">
      <c r="A83" s="1"/>
      <c r="B83" s="1"/>
      <c r="C83" s="1"/>
      <c r="D83" s="25"/>
      <c r="E83" s="1"/>
      <c r="F83" s="1"/>
      <c r="G83" s="1"/>
      <c r="H83" s="1"/>
      <c r="I83" s="1"/>
      <c r="J83" s="1"/>
      <c r="K83" s="1"/>
      <c r="L83" s="1"/>
      <c r="M83" s="1"/>
      <c r="N83" s="1"/>
      <c r="O83" s="1"/>
      <c r="P83" s="1"/>
      <c r="Q83" s="1"/>
      <c r="R83" s="1"/>
      <c r="S83" s="1"/>
      <c r="T83" s="1"/>
      <c r="U83" s="1"/>
      <c r="V83" s="1"/>
      <c r="W83" s="1"/>
      <c r="X83" s="1"/>
      <c r="Y83" s="25"/>
      <c r="Z83" s="1"/>
      <c r="AA83" s="1"/>
      <c r="AB83" s="1"/>
      <c r="AC83" s="1"/>
      <c r="AD83" s="1"/>
    </row>
    <row r="84" spans="1:30" x14ac:dyDescent="0.25">
      <c r="A84" s="1"/>
      <c r="B84" s="1"/>
      <c r="C84" s="1"/>
      <c r="D84" s="25"/>
      <c r="E84" s="25"/>
      <c r="F84" s="1"/>
      <c r="G84" s="1"/>
      <c r="H84" s="1"/>
      <c r="I84" s="1"/>
      <c r="J84" s="1"/>
      <c r="K84" s="1"/>
      <c r="L84" s="1"/>
      <c r="M84" s="1"/>
      <c r="N84" s="1"/>
      <c r="O84" s="1"/>
      <c r="P84" s="1"/>
      <c r="Q84" s="1"/>
      <c r="R84" s="1"/>
      <c r="S84" s="1"/>
      <c r="T84" s="1"/>
      <c r="U84" s="1"/>
      <c r="V84" s="1"/>
      <c r="W84" s="1"/>
      <c r="X84" s="1"/>
      <c r="Y84" s="25"/>
      <c r="Z84" s="1"/>
      <c r="AA84" s="1"/>
      <c r="AB84" s="1"/>
      <c r="AC84" s="1"/>
      <c r="AD84" s="1"/>
    </row>
    <row r="85" spans="1:30" x14ac:dyDescent="0.25">
      <c r="A85" s="1"/>
      <c r="B85" s="1"/>
      <c r="C85" s="1"/>
      <c r="D85" s="25"/>
      <c r="E85" s="25"/>
      <c r="F85" s="1"/>
      <c r="G85" s="1"/>
      <c r="H85" s="1"/>
      <c r="I85" s="1"/>
      <c r="J85" s="1"/>
      <c r="K85" s="1"/>
      <c r="L85" s="1"/>
      <c r="M85" s="1"/>
      <c r="N85" s="1"/>
      <c r="O85" s="1"/>
      <c r="P85" s="1"/>
      <c r="Q85" s="1"/>
      <c r="R85" s="1"/>
      <c r="S85" s="1"/>
      <c r="T85" s="1"/>
      <c r="U85" s="1"/>
      <c r="V85" s="1"/>
      <c r="W85" s="1"/>
      <c r="X85" s="1"/>
      <c r="Y85" s="25"/>
      <c r="Z85" s="1"/>
      <c r="AA85" s="1"/>
      <c r="AB85" s="1"/>
      <c r="AC85" s="1"/>
      <c r="AD85" s="1"/>
    </row>
    <row r="86" spans="1:30" x14ac:dyDescent="0.25">
      <c r="A86" s="1"/>
      <c r="B86" s="1"/>
      <c r="C86" s="1"/>
      <c r="D86" s="25"/>
      <c r="E86" s="1"/>
      <c r="F86" s="1"/>
      <c r="G86" s="1"/>
      <c r="H86" s="1"/>
      <c r="I86" s="1"/>
      <c r="J86" s="1"/>
      <c r="K86" s="1"/>
      <c r="L86" s="1"/>
      <c r="M86" s="1"/>
      <c r="N86" s="1"/>
      <c r="O86" s="1"/>
      <c r="P86" s="1"/>
      <c r="Q86" s="1"/>
      <c r="R86" s="1"/>
      <c r="S86" s="1"/>
      <c r="T86" s="1"/>
      <c r="U86" s="1"/>
      <c r="V86" s="1"/>
      <c r="W86" s="1"/>
      <c r="X86" s="1"/>
      <c r="Y86" s="25"/>
      <c r="Z86" s="1"/>
      <c r="AA86" s="1"/>
      <c r="AB86" s="1"/>
      <c r="AC86" s="1"/>
      <c r="AD86" s="1"/>
    </row>
    <row r="87" spans="1:30" x14ac:dyDescent="0.25">
      <c r="A87" s="1"/>
      <c r="B87" s="1"/>
      <c r="C87" s="1"/>
      <c r="D87" s="25"/>
      <c r="E87" s="1"/>
      <c r="F87" s="1"/>
      <c r="G87" s="1"/>
      <c r="H87" s="1"/>
      <c r="I87" s="1"/>
      <c r="J87" s="1"/>
      <c r="K87" s="1"/>
      <c r="L87" s="1"/>
      <c r="M87" s="1"/>
      <c r="N87" s="1"/>
      <c r="O87" s="1"/>
      <c r="P87" s="1"/>
      <c r="Q87" s="1"/>
      <c r="R87" s="1"/>
      <c r="S87" s="1"/>
      <c r="T87" s="1"/>
      <c r="U87" s="1"/>
      <c r="V87" s="1"/>
      <c r="W87" s="1"/>
      <c r="X87" s="1"/>
      <c r="Y87" s="25"/>
      <c r="Z87" s="1"/>
      <c r="AA87" s="1"/>
      <c r="AB87" s="1"/>
      <c r="AC87" s="1"/>
      <c r="AD87" s="1"/>
    </row>
    <row r="88" spans="1:30" x14ac:dyDescent="0.25">
      <c r="A88" s="1"/>
      <c r="B88" s="1"/>
      <c r="C88" s="1"/>
      <c r="D88" s="25"/>
      <c r="E88" s="1"/>
      <c r="F88" s="1"/>
      <c r="G88" s="1"/>
      <c r="H88" s="1"/>
      <c r="I88" s="1"/>
      <c r="J88" s="1"/>
      <c r="K88" s="1"/>
      <c r="L88" s="1"/>
      <c r="M88" s="1"/>
      <c r="N88" s="1"/>
      <c r="O88" s="1"/>
      <c r="P88" s="1"/>
      <c r="Q88" s="1"/>
      <c r="R88" s="1"/>
      <c r="S88" s="1"/>
      <c r="T88" s="1"/>
      <c r="U88" s="1"/>
      <c r="V88" s="1"/>
      <c r="W88" s="1"/>
      <c r="X88" s="1"/>
      <c r="Y88" s="25"/>
      <c r="Z88" s="1"/>
      <c r="AA88" s="1"/>
      <c r="AB88" s="1"/>
      <c r="AC88" s="1"/>
      <c r="AD88" s="1"/>
    </row>
    <row r="89" spans="1:30" x14ac:dyDescent="0.25">
      <c r="A89" s="1"/>
      <c r="B89" s="1"/>
      <c r="C89" s="1"/>
      <c r="D89" s="25"/>
      <c r="E89" s="25"/>
      <c r="F89" s="1"/>
      <c r="G89" s="1"/>
      <c r="H89" s="1"/>
      <c r="I89" s="1"/>
      <c r="J89" s="1"/>
      <c r="K89" s="1"/>
      <c r="L89" s="1"/>
      <c r="M89" s="1"/>
      <c r="N89" s="1"/>
      <c r="O89" s="1"/>
      <c r="P89" s="1"/>
      <c r="Q89" s="1"/>
      <c r="R89" s="1"/>
      <c r="S89" s="1"/>
      <c r="T89" s="1"/>
      <c r="U89" s="1"/>
      <c r="V89" s="1"/>
      <c r="W89" s="1"/>
      <c r="X89" s="1"/>
      <c r="Y89" s="25"/>
      <c r="Z89" s="1"/>
      <c r="AA89" s="1"/>
      <c r="AB89" s="1"/>
      <c r="AC89" s="1"/>
      <c r="AD89" s="1"/>
    </row>
    <row r="90" spans="1:30" x14ac:dyDescent="0.25">
      <c r="A90" s="1"/>
      <c r="B90" s="1"/>
      <c r="C90" s="1"/>
      <c r="D90" s="25"/>
      <c r="E90" s="1"/>
      <c r="F90" s="1"/>
      <c r="G90" s="1"/>
      <c r="H90" s="1"/>
      <c r="I90" s="1"/>
      <c r="J90" s="1"/>
      <c r="K90" s="1"/>
      <c r="L90" s="1"/>
      <c r="M90" s="1"/>
      <c r="N90" s="1"/>
      <c r="O90" s="1"/>
      <c r="P90" s="1"/>
      <c r="Q90" s="1"/>
      <c r="R90" s="1"/>
      <c r="S90" s="1"/>
      <c r="T90" s="1"/>
      <c r="U90" s="1"/>
      <c r="V90" s="1"/>
      <c r="W90" s="1"/>
      <c r="X90" s="1"/>
      <c r="Y90" s="25"/>
      <c r="Z90" s="1"/>
      <c r="AA90" s="1"/>
      <c r="AB90" s="1"/>
      <c r="AC90" s="1"/>
      <c r="AD90" s="1"/>
    </row>
    <row r="91" spans="1:30" x14ac:dyDescent="0.25">
      <c r="A91" s="1"/>
      <c r="B91" s="1"/>
      <c r="C91" s="1"/>
      <c r="D91" s="25"/>
      <c r="E91" s="1"/>
      <c r="F91" s="1"/>
      <c r="G91" s="1"/>
      <c r="H91" s="1"/>
      <c r="I91" s="1"/>
      <c r="J91" s="1"/>
      <c r="K91" s="1"/>
      <c r="L91" s="1"/>
      <c r="M91" s="1"/>
      <c r="N91" s="1"/>
      <c r="O91" s="1"/>
      <c r="P91" s="1"/>
      <c r="Q91" s="1"/>
      <c r="R91" s="1"/>
      <c r="S91" s="1"/>
      <c r="T91" s="1"/>
      <c r="U91" s="1"/>
      <c r="V91" s="1"/>
      <c r="W91" s="1"/>
      <c r="X91" s="1"/>
      <c r="Y91" s="25"/>
      <c r="Z91" s="1"/>
      <c r="AA91" s="1"/>
      <c r="AB91" s="1"/>
      <c r="AC91" s="1"/>
      <c r="AD91" s="1"/>
    </row>
    <row r="92" spans="1:30" x14ac:dyDescent="0.25">
      <c r="A92" s="1"/>
      <c r="B92" s="1"/>
      <c r="C92" s="1"/>
      <c r="D92" s="25"/>
      <c r="E92" s="25"/>
      <c r="F92" s="1"/>
      <c r="G92" s="1"/>
      <c r="H92" s="1"/>
      <c r="I92" s="1"/>
      <c r="J92" s="1"/>
      <c r="K92" s="1"/>
      <c r="L92" s="1"/>
      <c r="M92" s="1"/>
      <c r="N92" s="1"/>
      <c r="O92" s="1"/>
      <c r="P92" s="1"/>
      <c r="Q92" s="1"/>
      <c r="R92" s="1"/>
      <c r="S92" s="1"/>
      <c r="T92" s="1"/>
      <c r="U92" s="1"/>
      <c r="V92" s="1"/>
      <c r="W92" s="1"/>
      <c r="X92" s="1"/>
      <c r="Y92" s="25"/>
      <c r="Z92" s="1"/>
      <c r="AA92" s="1"/>
      <c r="AB92" s="1"/>
      <c r="AC92" s="1"/>
      <c r="AD92" s="1"/>
    </row>
    <row r="93" spans="1:30" x14ac:dyDescent="0.25">
      <c r="A93" s="1"/>
      <c r="B93" s="1"/>
      <c r="C93" s="1"/>
      <c r="D93" s="25"/>
      <c r="E93" s="25"/>
      <c r="F93" s="1"/>
      <c r="G93" s="1"/>
      <c r="H93" s="1"/>
      <c r="I93" s="1"/>
      <c r="J93" s="1"/>
      <c r="K93" s="1"/>
      <c r="L93" s="1"/>
      <c r="M93" s="1"/>
      <c r="N93" s="1"/>
      <c r="O93" s="1"/>
      <c r="P93" s="1"/>
      <c r="Q93" s="1"/>
      <c r="R93" s="1"/>
      <c r="S93" s="1"/>
      <c r="T93" s="1"/>
      <c r="U93" s="1"/>
      <c r="V93" s="1"/>
      <c r="W93" s="1"/>
      <c r="X93" s="1"/>
      <c r="Y93" s="25"/>
      <c r="Z93" s="1"/>
      <c r="AA93" s="1"/>
      <c r="AB93" s="1"/>
      <c r="AC93" s="1"/>
      <c r="AD93" s="1"/>
    </row>
    <row r="94" spans="1:30" x14ac:dyDescent="0.25">
      <c r="A94" s="1"/>
      <c r="B94" s="1"/>
      <c r="C94" s="1"/>
      <c r="D94" s="25"/>
      <c r="E94" s="25"/>
      <c r="F94" s="1"/>
      <c r="G94" s="1"/>
      <c r="H94" s="1"/>
      <c r="I94" s="1"/>
      <c r="J94" s="1"/>
      <c r="K94" s="1"/>
      <c r="L94" s="1"/>
      <c r="M94" s="1"/>
      <c r="N94" s="1"/>
      <c r="O94" s="1"/>
      <c r="P94" s="1"/>
      <c r="Q94" s="1"/>
      <c r="R94" s="1"/>
      <c r="S94" s="1"/>
      <c r="T94" s="1"/>
      <c r="U94" s="1"/>
      <c r="V94" s="1"/>
      <c r="W94" s="1"/>
      <c r="X94" s="1"/>
      <c r="Y94" s="25"/>
      <c r="Z94" s="1"/>
      <c r="AA94" s="1"/>
      <c r="AB94" s="1"/>
      <c r="AC94" s="1"/>
      <c r="AD94" s="1"/>
    </row>
    <row r="95" spans="1:30" x14ac:dyDescent="0.25">
      <c r="A95" s="1"/>
      <c r="B95" s="1"/>
      <c r="C95" s="1"/>
      <c r="D95" s="25"/>
      <c r="E95" s="25"/>
      <c r="F95" s="1"/>
      <c r="G95" s="1"/>
      <c r="H95" s="1"/>
      <c r="I95" s="1"/>
      <c r="J95" s="1"/>
      <c r="K95" s="1"/>
      <c r="L95" s="1"/>
      <c r="M95" s="1"/>
      <c r="N95" s="1"/>
      <c r="O95" s="1"/>
      <c r="P95" s="1"/>
      <c r="Q95" s="1"/>
      <c r="R95" s="1"/>
      <c r="S95" s="1"/>
      <c r="T95" s="1"/>
      <c r="U95" s="1"/>
      <c r="V95" s="1"/>
      <c r="W95" s="1"/>
      <c r="X95" s="1"/>
      <c r="Y95" s="25"/>
      <c r="Z95" s="1"/>
      <c r="AA95" s="1"/>
      <c r="AB95" s="1"/>
      <c r="AC95" s="1"/>
      <c r="AD95" s="1"/>
    </row>
    <row r="96" spans="1:30" x14ac:dyDescent="0.25">
      <c r="A96" s="1"/>
      <c r="B96" s="1"/>
      <c r="C96" s="1"/>
      <c r="D96" s="25"/>
      <c r="E96" s="1"/>
      <c r="F96" s="1"/>
      <c r="G96" s="1"/>
      <c r="H96" s="1"/>
      <c r="I96" s="1"/>
      <c r="J96" s="1"/>
      <c r="K96" s="1"/>
      <c r="L96" s="1"/>
      <c r="M96" s="1"/>
      <c r="N96" s="1"/>
      <c r="O96" s="1"/>
      <c r="P96" s="1"/>
      <c r="Q96" s="1"/>
      <c r="R96" s="1"/>
      <c r="S96" s="1"/>
      <c r="T96" s="1"/>
      <c r="U96" s="1"/>
      <c r="V96" s="1"/>
      <c r="W96" s="1"/>
      <c r="X96" s="1"/>
      <c r="Y96" s="25"/>
      <c r="Z96" s="1"/>
      <c r="AA96" s="1"/>
      <c r="AB96" s="1"/>
      <c r="AC96" s="1"/>
      <c r="AD96" s="1"/>
    </row>
    <row r="97" spans="1:30" x14ac:dyDescent="0.25">
      <c r="A97" s="1"/>
      <c r="B97" s="1"/>
      <c r="C97" s="1"/>
      <c r="D97" s="25"/>
      <c r="E97" s="1"/>
      <c r="F97" s="1"/>
      <c r="G97" s="1"/>
      <c r="H97" s="1"/>
      <c r="I97" s="1"/>
      <c r="J97" s="1"/>
      <c r="K97" s="1"/>
      <c r="L97" s="1"/>
      <c r="M97" s="1"/>
      <c r="N97" s="1"/>
      <c r="O97" s="1"/>
      <c r="P97" s="1"/>
      <c r="Q97" s="1"/>
      <c r="R97" s="1"/>
      <c r="S97" s="1"/>
      <c r="T97" s="1"/>
      <c r="U97" s="1"/>
      <c r="V97" s="1"/>
      <c r="W97" s="1"/>
      <c r="X97" s="1"/>
      <c r="Y97" s="25"/>
      <c r="Z97" s="1"/>
      <c r="AA97" s="1"/>
      <c r="AB97" s="1"/>
      <c r="AC97" s="1"/>
      <c r="AD97" s="1"/>
    </row>
    <row r="98" spans="1:30" x14ac:dyDescent="0.25">
      <c r="A98" s="1"/>
      <c r="B98" s="1"/>
      <c r="C98" s="1"/>
      <c r="D98" s="25"/>
      <c r="E98" s="25"/>
      <c r="F98" s="1"/>
      <c r="G98" s="1"/>
      <c r="H98" s="1"/>
      <c r="I98" s="1"/>
      <c r="J98" s="1"/>
      <c r="K98" s="1"/>
      <c r="L98" s="1"/>
      <c r="M98" s="1"/>
      <c r="N98" s="1"/>
      <c r="O98" s="1"/>
      <c r="P98" s="1"/>
      <c r="Q98" s="1"/>
      <c r="R98" s="1"/>
      <c r="S98" s="1"/>
      <c r="T98" s="1"/>
      <c r="U98" s="1"/>
      <c r="V98" s="1"/>
      <c r="W98" s="1"/>
      <c r="X98" s="1"/>
      <c r="Y98" s="25"/>
      <c r="Z98" s="1"/>
      <c r="AA98" s="1"/>
      <c r="AB98" s="1"/>
      <c r="AC98" s="1"/>
      <c r="AD98" s="1"/>
    </row>
    <row r="99" spans="1:30" x14ac:dyDescent="0.25">
      <c r="A99" s="1"/>
      <c r="B99" s="1"/>
      <c r="C99" s="1"/>
      <c r="D99" s="25"/>
      <c r="E99" s="1"/>
      <c r="F99" s="1"/>
      <c r="G99" s="1"/>
      <c r="H99" s="1"/>
      <c r="I99" s="1"/>
      <c r="J99" s="1"/>
      <c r="K99" s="1"/>
      <c r="L99" s="1"/>
      <c r="M99" s="1"/>
      <c r="N99" s="1"/>
      <c r="O99" s="1"/>
      <c r="P99" s="1"/>
      <c r="Q99" s="1"/>
      <c r="R99" s="1"/>
      <c r="S99" s="1"/>
      <c r="T99" s="1"/>
      <c r="U99" s="1"/>
      <c r="V99" s="1"/>
      <c r="W99" s="1"/>
      <c r="X99" s="1"/>
      <c r="Y99" s="25"/>
      <c r="Z99" s="1"/>
      <c r="AA99" s="1"/>
      <c r="AB99" s="1"/>
      <c r="AC99" s="1"/>
      <c r="AD99" s="1"/>
    </row>
    <row r="100" spans="1:30" x14ac:dyDescent="0.25">
      <c r="A100" s="1"/>
      <c r="B100" s="1"/>
      <c r="C100" s="1"/>
      <c r="D100" s="25"/>
      <c r="E100" s="25"/>
      <c r="F100" s="1"/>
      <c r="G100" s="1"/>
      <c r="H100" s="1"/>
      <c r="I100" s="1"/>
      <c r="J100" s="1"/>
      <c r="K100" s="1"/>
      <c r="L100" s="1"/>
      <c r="M100" s="1"/>
      <c r="N100" s="1"/>
      <c r="O100" s="1"/>
      <c r="P100" s="1"/>
      <c r="Q100" s="1"/>
      <c r="R100" s="1"/>
      <c r="S100" s="1"/>
      <c r="T100" s="1"/>
      <c r="U100" s="1"/>
      <c r="V100" s="1"/>
      <c r="W100" s="1"/>
      <c r="X100" s="1"/>
      <c r="Y100" s="25"/>
      <c r="Z100" s="1"/>
      <c r="AA100" s="1"/>
      <c r="AB100" s="1"/>
      <c r="AC100" s="1"/>
      <c r="AD100" s="1"/>
    </row>
    <row r="101" spans="1:30" x14ac:dyDescent="0.25">
      <c r="A101" s="1"/>
      <c r="B101" s="1"/>
      <c r="C101" s="1"/>
      <c r="D101" s="25"/>
      <c r="E101" s="1"/>
      <c r="F101" s="1"/>
      <c r="G101" s="1"/>
      <c r="H101" s="1"/>
      <c r="I101" s="1"/>
      <c r="J101" s="1"/>
      <c r="K101" s="1"/>
      <c r="L101" s="1"/>
      <c r="M101" s="1"/>
      <c r="N101" s="1"/>
      <c r="O101" s="1"/>
      <c r="P101" s="1"/>
      <c r="Q101" s="1"/>
      <c r="R101" s="1"/>
      <c r="S101" s="1"/>
      <c r="T101" s="1"/>
      <c r="U101" s="1"/>
      <c r="V101" s="1"/>
      <c r="W101" s="1"/>
      <c r="X101" s="1"/>
      <c r="Y101" s="25"/>
      <c r="Z101" s="1"/>
      <c r="AA101" s="1"/>
      <c r="AB101" s="1"/>
      <c r="AC101" s="1"/>
      <c r="AD101" s="1"/>
    </row>
    <row r="102" spans="1:30" x14ac:dyDescent="0.25">
      <c r="A102" s="1"/>
      <c r="B102" s="1"/>
      <c r="C102" s="1"/>
      <c r="D102" s="25"/>
      <c r="E102" s="1"/>
      <c r="F102" s="1"/>
      <c r="G102" s="1"/>
      <c r="H102" s="1"/>
      <c r="I102" s="1"/>
      <c r="J102" s="1"/>
      <c r="K102" s="1"/>
      <c r="L102" s="1"/>
      <c r="M102" s="1"/>
      <c r="N102" s="1"/>
      <c r="O102" s="1"/>
      <c r="P102" s="1"/>
      <c r="Q102" s="1"/>
      <c r="R102" s="1"/>
      <c r="S102" s="1"/>
      <c r="T102" s="1"/>
      <c r="U102" s="1"/>
      <c r="V102" s="1"/>
      <c r="W102" s="1"/>
      <c r="X102" s="1"/>
      <c r="Y102" s="25"/>
      <c r="Z102" s="1"/>
      <c r="AA102" s="1"/>
      <c r="AB102" s="1"/>
      <c r="AC102" s="1"/>
      <c r="AD102" s="1"/>
    </row>
    <row r="103" spans="1:30" x14ac:dyDescent="0.25">
      <c r="A103" s="1"/>
      <c r="B103" s="1"/>
      <c r="C103" s="1"/>
      <c r="D103" s="25"/>
      <c r="E103" s="1"/>
      <c r="F103" s="1"/>
      <c r="G103" s="1"/>
      <c r="H103" s="1"/>
      <c r="I103" s="1"/>
      <c r="J103" s="1"/>
      <c r="K103" s="1"/>
      <c r="L103" s="1"/>
      <c r="M103" s="1"/>
      <c r="N103" s="1"/>
      <c r="O103" s="1"/>
      <c r="P103" s="1"/>
      <c r="Q103" s="1"/>
      <c r="R103" s="1"/>
      <c r="S103" s="1"/>
      <c r="T103" s="1"/>
      <c r="U103" s="1"/>
      <c r="V103" s="1"/>
      <c r="W103" s="1"/>
      <c r="X103" s="1"/>
      <c r="Y103" s="25"/>
      <c r="Z103" s="1"/>
      <c r="AA103" s="1"/>
      <c r="AB103" s="1"/>
      <c r="AC103" s="1"/>
      <c r="AD103" s="1"/>
    </row>
    <row r="104" spans="1:30" x14ac:dyDescent="0.25">
      <c r="A104" s="1"/>
      <c r="B104" s="1"/>
      <c r="C104" s="1"/>
      <c r="D104" s="25"/>
      <c r="E104" s="25"/>
      <c r="F104" s="1"/>
      <c r="G104" s="1"/>
      <c r="H104" s="1"/>
      <c r="I104" s="1"/>
      <c r="J104" s="1"/>
      <c r="K104" s="1"/>
      <c r="L104" s="1"/>
      <c r="M104" s="1"/>
      <c r="N104" s="1"/>
      <c r="O104" s="1"/>
      <c r="P104" s="1"/>
      <c r="Q104" s="1"/>
      <c r="R104" s="1"/>
      <c r="S104" s="1"/>
      <c r="T104" s="1"/>
      <c r="U104" s="1"/>
      <c r="V104" s="1"/>
      <c r="W104" s="1"/>
      <c r="X104" s="1"/>
      <c r="Y104" s="25"/>
      <c r="Z104" s="1"/>
      <c r="AA104" s="1"/>
      <c r="AB104" s="1"/>
      <c r="AC104" s="1"/>
      <c r="AD104" s="1"/>
    </row>
    <row r="105" spans="1:30" x14ac:dyDescent="0.25">
      <c r="A105" s="1"/>
      <c r="B105" s="1"/>
      <c r="C105" s="1"/>
      <c r="D105" s="25"/>
      <c r="E105" s="25"/>
      <c r="F105" s="1"/>
      <c r="G105" s="1"/>
      <c r="H105" s="1"/>
      <c r="I105" s="1"/>
      <c r="J105" s="1"/>
      <c r="K105" s="1"/>
      <c r="L105" s="1"/>
      <c r="M105" s="1"/>
      <c r="N105" s="1"/>
      <c r="O105" s="1"/>
      <c r="P105" s="1"/>
      <c r="Q105" s="1"/>
      <c r="R105" s="1"/>
      <c r="S105" s="1"/>
      <c r="T105" s="1"/>
      <c r="U105" s="1"/>
      <c r="V105" s="1"/>
      <c r="W105" s="1"/>
      <c r="X105" s="1"/>
      <c r="Y105" s="25"/>
      <c r="Z105" s="1"/>
      <c r="AA105" s="1"/>
      <c r="AB105" s="1"/>
      <c r="AC105" s="1"/>
      <c r="AD105" s="1"/>
    </row>
    <row r="106" spans="1:30" x14ac:dyDescent="0.25">
      <c r="A106" s="1"/>
      <c r="B106" s="1"/>
      <c r="C106" s="1"/>
      <c r="D106" s="25"/>
      <c r="E106" s="1"/>
      <c r="F106" s="1"/>
      <c r="G106" s="1"/>
      <c r="H106" s="1"/>
      <c r="I106" s="1"/>
      <c r="J106" s="1"/>
      <c r="K106" s="1"/>
      <c r="L106" s="1"/>
      <c r="M106" s="1"/>
      <c r="N106" s="1"/>
      <c r="O106" s="1"/>
      <c r="P106" s="1"/>
      <c r="Q106" s="1"/>
      <c r="R106" s="1"/>
      <c r="S106" s="1"/>
      <c r="T106" s="1"/>
      <c r="U106" s="1"/>
      <c r="V106" s="1"/>
      <c r="W106" s="1"/>
      <c r="X106" s="1"/>
      <c r="Y106" s="25"/>
      <c r="Z106" s="1"/>
      <c r="AA106" s="1"/>
      <c r="AB106" s="1"/>
      <c r="AC106" s="1"/>
      <c r="AD106" s="1"/>
    </row>
    <row r="107" spans="1:30" x14ac:dyDescent="0.25">
      <c r="A107" s="1"/>
      <c r="B107" s="1"/>
      <c r="C107" s="1"/>
      <c r="D107" s="25"/>
      <c r="E107" s="25"/>
      <c r="F107" s="1"/>
      <c r="G107" s="1"/>
      <c r="H107" s="1"/>
      <c r="I107" s="1"/>
      <c r="J107" s="1"/>
      <c r="K107" s="1"/>
      <c r="L107" s="1"/>
      <c r="M107" s="1"/>
      <c r="N107" s="1"/>
      <c r="O107" s="1"/>
      <c r="P107" s="1"/>
      <c r="Q107" s="1"/>
      <c r="R107" s="1"/>
      <c r="S107" s="1"/>
      <c r="T107" s="1"/>
      <c r="U107" s="1"/>
      <c r="V107" s="1"/>
      <c r="W107" s="1"/>
      <c r="X107" s="1"/>
      <c r="Y107" s="25"/>
      <c r="Z107" s="1"/>
      <c r="AA107" s="1"/>
      <c r="AB107" s="1"/>
      <c r="AC107" s="1"/>
      <c r="AD107" s="1"/>
    </row>
    <row r="108" spans="1:30" x14ac:dyDescent="0.25">
      <c r="A108" s="1"/>
      <c r="B108" s="1"/>
      <c r="C108" s="1"/>
      <c r="D108" s="25"/>
      <c r="E108" s="25"/>
      <c r="F108" s="1"/>
      <c r="G108" s="1"/>
      <c r="H108" s="1"/>
      <c r="I108" s="1"/>
      <c r="J108" s="1"/>
      <c r="K108" s="1"/>
      <c r="L108" s="1"/>
      <c r="M108" s="1"/>
      <c r="N108" s="1"/>
      <c r="O108" s="1"/>
      <c r="P108" s="1"/>
      <c r="Q108" s="1"/>
      <c r="R108" s="1"/>
      <c r="S108" s="1"/>
      <c r="T108" s="1"/>
      <c r="U108" s="1"/>
      <c r="V108" s="1"/>
      <c r="W108" s="1"/>
      <c r="X108" s="1"/>
      <c r="Y108" s="25"/>
      <c r="Z108" s="1"/>
      <c r="AA108" s="1"/>
      <c r="AB108" s="1"/>
      <c r="AC108" s="1"/>
      <c r="AD108" s="1"/>
    </row>
    <row r="109" spans="1:30" x14ac:dyDescent="0.25">
      <c r="A109" s="1"/>
      <c r="B109" s="1"/>
      <c r="C109" s="1"/>
      <c r="D109" s="25"/>
      <c r="E109" s="1"/>
      <c r="F109" s="1"/>
      <c r="G109" s="1"/>
      <c r="H109" s="1"/>
      <c r="I109" s="1"/>
      <c r="J109" s="1"/>
      <c r="K109" s="1"/>
      <c r="L109" s="1"/>
      <c r="M109" s="1"/>
      <c r="N109" s="1"/>
      <c r="O109" s="1"/>
      <c r="P109" s="1"/>
      <c r="Q109" s="1"/>
      <c r="R109" s="1"/>
      <c r="S109" s="1"/>
      <c r="T109" s="1"/>
      <c r="U109" s="1"/>
      <c r="V109" s="1"/>
      <c r="W109" s="1"/>
      <c r="X109" s="1"/>
      <c r="Y109" s="25"/>
      <c r="Z109" s="1"/>
      <c r="AA109" s="1"/>
      <c r="AB109" s="1"/>
      <c r="AC109" s="1"/>
      <c r="AD109" s="1"/>
    </row>
    <row r="110" spans="1:30" x14ac:dyDescent="0.25">
      <c r="A110" s="1"/>
      <c r="B110" s="1"/>
      <c r="C110" s="1"/>
      <c r="D110" s="25"/>
      <c r="E110" s="25"/>
      <c r="F110" s="1"/>
      <c r="G110" s="1"/>
      <c r="H110" s="1"/>
      <c r="I110" s="1"/>
      <c r="J110" s="1"/>
      <c r="K110" s="1"/>
      <c r="L110" s="1"/>
      <c r="M110" s="1"/>
      <c r="N110" s="1"/>
      <c r="O110" s="1"/>
      <c r="P110" s="1"/>
      <c r="Q110" s="1"/>
      <c r="R110" s="1"/>
      <c r="S110" s="1"/>
      <c r="T110" s="1"/>
      <c r="U110" s="1"/>
      <c r="V110" s="1"/>
      <c r="W110" s="1"/>
      <c r="X110" s="1"/>
      <c r="Y110" s="25"/>
      <c r="Z110" s="1"/>
      <c r="AA110" s="1"/>
      <c r="AB110" s="1"/>
      <c r="AC110" s="1"/>
      <c r="AD110" s="1"/>
    </row>
    <row r="111" spans="1:30" x14ac:dyDescent="0.25">
      <c r="A111" s="1"/>
      <c r="B111" s="1"/>
      <c r="C111" s="1"/>
      <c r="D111" s="25"/>
      <c r="E111" s="25"/>
      <c r="F111" s="1"/>
      <c r="G111" s="1"/>
      <c r="H111" s="1"/>
      <c r="I111" s="1"/>
      <c r="J111" s="1"/>
      <c r="K111" s="1"/>
      <c r="L111" s="1"/>
      <c r="M111" s="1"/>
      <c r="N111" s="1"/>
      <c r="O111" s="1"/>
      <c r="P111" s="1"/>
      <c r="Q111" s="1"/>
      <c r="R111" s="1"/>
      <c r="S111" s="1"/>
      <c r="T111" s="1"/>
      <c r="U111" s="1"/>
      <c r="V111" s="1"/>
      <c r="W111" s="1"/>
      <c r="X111" s="1"/>
      <c r="Y111" s="25"/>
      <c r="Z111" s="1"/>
      <c r="AA111" s="1"/>
      <c r="AB111" s="1"/>
      <c r="AC111" s="1"/>
      <c r="AD111" s="1"/>
    </row>
    <row r="112" spans="1:30" x14ac:dyDescent="0.25">
      <c r="A112" s="1"/>
      <c r="B112" s="1"/>
      <c r="C112" s="1"/>
      <c r="D112" s="25"/>
      <c r="E112" s="25"/>
      <c r="F112" s="1"/>
      <c r="G112" s="1"/>
      <c r="H112" s="1"/>
      <c r="I112" s="1"/>
      <c r="J112" s="1"/>
      <c r="K112" s="1"/>
      <c r="L112" s="1"/>
      <c r="M112" s="1"/>
      <c r="N112" s="1"/>
      <c r="O112" s="1"/>
      <c r="P112" s="1"/>
      <c r="Q112" s="1"/>
      <c r="R112" s="1"/>
      <c r="S112" s="1"/>
      <c r="T112" s="1"/>
      <c r="U112" s="1"/>
      <c r="V112" s="1"/>
      <c r="W112" s="1"/>
      <c r="X112" s="1"/>
      <c r="Y112" s="25"/>
      <c r="Z112" s="1"/>
      <c r="AA112" s="1"/>
      <c r="AB112" s="1"/>
      <c r="AC112" s="1"/>
      <c r="AD112" s="1"/>
    </row>
    <row r="113" spans="1:30" x14ac:dyDescent="0.25">
      <c r="A113" s="1"/>
      <c r="B113" s="1"/>
      <c r="C113" s="1"/>
      <c r="D113" s="25"/>
      <c r="E113" s="25"/>
      <c r="F113" s="1"/>
      <c r="G113" s="1"/>
      <c r="H113" s="1"/>
      <c r="I113" s="1"/>
      <c r="J113" s="1"/>
      <c r="K113" s="1"/>
      <c r="L113" s="1"/>
      <c r="M113" s="1"/>
      <c r="N113" s="1"/>
      <c r="O113" s="1"/>
      <c r="P113" s="1"/>
      <c r="Q113" s="1"/>
      <c r="R113" s="1"/>
      <c r="S113" s="1"/>
      <c r="T113" s="1"/>
      <c r="U113" s="1"/>
      <c r="V113" s="1"/>
      <c r="W113" s="1"/>
      <c r="X113" s="1"/>
      <c r="Y113" s="25"/>
      <c r="Z113" s="1"/>
      <c r="AA113" s="1"/>
      <c r="AB113" s="1"/>
      <c r="AC113" s="1"/>
      <c r="AD113" s="1"/>
    </row>
    <row r="114" spans="1:30" x14ac:dyDescent="0.25">
      <c r="A114" s="1"/>
      <c r="B114" s="1"/>
      <c r="C114" s="1"/>
      <c r="D114" s="25"/>
      <c r="E114" s="25"/>
      <c r="F114" s="1"/>
      <c r="G114" s="1"/>
      <c r="H114" s="1"/>
      <c r="I114" s="1"/>
      <c r="J114" s="1"/>
      <c r="K114" s="1"/>
      <c r="L114" s="1"/>
      <c r="M114" s="1"/>
      <c r="N114" s="1"/>
      <c r="O114" s="1"/>
      <c r="P114" s="1"/>
      <c r="Q114" s="1"/>
      <c r="R114" s="1"/>
      <c r="S114" s="1"/>
      <c r="T114" s="1"/>
      <c r="U114" s="1"/>
      <c r="V114" s="1"/>
      <c r="W114" s="1"/>
      <c r="X114" s="1"/>
      <c r="Y114" s="25"/>
      <c r="Z114" s="1"/>
      <c r="AA114" s="1"/>
      <c r="AB114" s="1"/>
      <c r="AC114" s="1"/>
      <c r="AD114" s="1"/>
    </row>
    <row r="115" spans="1:30" x14ac:dyDescent="0.25">
      <c r="A115" s="1"/>
      <c r="B115" s="1"/>
      <c r="C115" s="1"/>
      <c r="D115" s="25"/>
      <c r="E115" s="25"/>
      <c r="F115" s="1"/>
      <c r="G115" s="1"/>
      <c r="H115" s="1"/>
      <c r="I115" s="1"/>
      <c r="J115" s="1"/>
      <c r="K115" s="1"/>
      <c r="L115" s="1"/>
      <c r="M115" s="1"/>
      <c r="N115" s="1"/>
      <c r="O115" s="1"/>
      <c r="P115" s="1"/>
      <c r="Q115" s="1"/>
      <c r="R115" s="1"/>
      <c r="S115" s="1"/>
      <c r="T115" s="1"/>
      <c r="U115" s="1"/>
      <c r="V115" s="1"/>
      <c r="W115" s="1"/>
      <c r="X115" s="1"/>
      <c r="Y115" s="25"/>
      <c r="Z115" s="1"/>
      <c r="AA115" s="1"/>
      <c r="AB115" s="1"/>
      <c r="AC115" s="1"/>
      <c r="AD115" s="1"/>
    </row>
    <row r="116" spans="1:30" x14ac:dyDescent="0.25">
      <c r="A116" s="1"/>
      <c r="B116" s="1"/>
      <c r="C116" s="1"/>
      <c r="D116" s="25"/>
      <c r="E116" s="25"/>
      <c r="F116" s="1"/>
      <c r="G116" s="1"/>
      <c r="H116" s="1"/>
      <c r="I116" s="1"/>
      <c r="J116" s="1"/>
      <c r="K116" s="1"/>
      <c r="L116" s="1"/>
      <c r="M116" s="1"/>
      <c r="N116" s="1"/>
      <c r="O116" s="1"/>
      <c r="P116" s="1"/>
      <c r="Q116" s="1"/>
      <c r="R116" s="1"/>
      <c r="S116" s="1"/>
      <c r="T116" s="1"/>
      <c r="U116" s="1"/>
      <c r="V116" s="1"/>
      <c r="W116" s="1"/>
      <c r="X116" s="1"/>
      <c r="Y116" s="25"/>
      <c r="Z116" s="1"/>
      <c r="AA116" s="1"/>
      <c r="AB116" s="1"/>
      <c r="AC116" s="1"/>
      <c r="AD116" s="1"/>
    </row>
    <row r="117" spans="1:30" x14ac:dyDescent="0.25">
      <c r="A117" s="1"/>
      <c r="B117" s="1"/>
      <c r="C117" s="1"/>
      <c r="D117" s="25"/>
      <c r="E117" s="25"/>
      <c r="F117" s="1"/>
      <c r="G117" s="1"/>
      <c r="H117" s="1"/>
      <c r="I117" s="1"/>
      <c r="J117" s="1"/>
      <c r="K117" s="1"/>
      <c r="L117" s="1"/>
      <c r="M117" s="1"/>
      <c r="N117" s="1"/>
      <c r="O117" s="1"/>
      <c r="P117" s="1"/>
      <c r="Q117" s="1"/>
      <c r="R117" s="1"/>
      <c r="S117" s="1"/>
      <c r="T117" s="1"/>
      <c r="U117" s="1"/>
      <c r="V117" s="1"/>
      <c r="W117" s="1"/>
      <c r="X117" s="1"/>
      <c r="Y117" s="25"/>
      <c r="Z117" s="1"/>
      <c r="AA117" s="1"/>
      <c r="AB117" s="1"/>
      <c r="AC117" s="1"/>
      <c r="AD117" s="1"/>
    </row>
    <row r="118" spans="1:30" x14ac:dyDescent="0.25">
      <c r="A118" s="1"/>
      <c r="B118" s="1"/>
      <c r="C118" s="1"/>
      <c r="D118" s="25"/>
      <c r="E118" s="25"/>
      <c r="F118" s="1"/>
      <c r="G118" s="1"/>
      <c r="H118" s="1"/>
      <c r="I118" s="1"/>
      <c r="J118" s="1"/>
      <c r="K118" s="1"/>
      <c r="L118" s="1"/>
      <c r="M118" s="1"/>
      <c r="N118" s="1"/>
      <c r="O118" s="1"/>
      <c r="P118" s="1"/>
      <c r="Q118" s="1"/>
      <c r="R118" s="1"/>
      <c r="S118" s="1"/>
      <c r="T118" s="1"/>
      <c r="U118" s="1"/>
      <c r="V118" s="1"/>
      <c r="W118" s="1"/>
      <c r="X118" s="1"/>
      <c r="Y118" s="25"/>
      <c r="Z118" s="1"/>
      <c r="AA118" s="1"/>
      <c r="AB118" s="1"/>
      <c r="AC118" s="1"/>
      <c r="AD118" s="1"/>
    </row>
    <row r="119" spans="1:30" x14ac:dyDescent="0.25">
      <c r="A119" s="1"/>
      <c r="B119" s="1"/>
      <c r="C119" s="1"/>
      <c r="D119" s="25"/>
      <c r="E119" s="1"/>
      <c r="F119" s="1"/>
      <c r="G119" s="1"/>
      <c r="H119" s="1"/>
      <c r="I119" s="1"/>
      <c r="J119" s="1"/>
      <c r="K119" s="1"/>
      <c r="L119" s="1"/>
      <c r="M119" s="1"/>
      <c r="N119" s="1"/>
      <c r="O119" s="1"/>
      <c r="P119" s="1"/>
      <c r="Q119" s="1"/>
      <c r="R119" s="1"/>
      <c r="S119" s="1"/>
      <c r="T119" s="1"/>
      <c r="U119" s="1"/>
      <c r="V119" s="1"/>
      <c r="W119" s="1"/>
      <c r="X119" s="1"/>
      <c r="Y119" s="25"/>
      <c r="Z119" s="1"/>
      <c r="AA119" s="1"/>
      <c r="AB119" s="1"/>
      <c r="AC119" s="1"/>
      <c r="AD119" s="1"/>
    </row>
    <row r="120" spans="1:30" x14ac:dyDescent="0.25">
      <c r="A120" s="1"/>
      <c r="B120" s="1"/>
      <c r="C120" s="1"/>
      <c r="D120" s="25"/>
      <c r="E120" s="1"/>
      <c r="F120" s="1"/>
      <c r="G120" s="1"/>
      <c r="H120" s="1"/>
      <c r="I120" s="1"/>
      <c r="J120" s="1"/>
      <c r="K120" s="1"/>
      <c r="L120" s="1"/>
      <c r="M120" s="1"/>
      <c r="N120" s="1"/>
      <c r="O120" s="1"/>
      <c r="P120" s="1"/>
      <c r="Q120" s="1"/>
      <c r="R120" s="1"/>
      <c r="S120" s="1"/>
      <c r="T120" s="1"/>
      <c r="U120" s="1"/>
      <c r="V120" s="1"/>
      <c r="W120" s="1"/>
      <c r="X120" s="1"/>
      <c r="Y120" s="25"/>
      <c r="Z120" s="1"/>
      <c r="AA120" s="1"/>
      <c r="AB120" s="1"/>
      <c r="AC120" s="1"/>
      <c r="AD120" s="1"/>
    </row>
    <row r="121" spans="1:30" x14ac:dyDescent="0.25">
      <c r="A121" s="1"/>
      <c r="B121" s="1"/>
      <c r="C121" s="1"/>
      <c r="D121" s="25"/>
      <c r="E121" s="1"/>
      <c r="F121" s="1"/>
      <c r="G121" s="1"/>
      <c r="H121" s="1"/>
      <c r="I121" s="1"/>
      <c r="J121" s="1"/>
      <c r="K121" s="1"/>
      <c r="L121" s="1"/>
      <c r="M121" s="1"/>
      <c r="N121" s="1"/>
      <c r="O121" s="1"/>
      <c r="P121" s="1"/>
      <c r="Q121" s="1"/>
      <c r="R121" s="1"/>
      <c r="S121" s="1"/>
      <c r="T121" s="1"/>
      <c r="U121" s="1"/>
      <c r="V121" s="1"/>
      <c r="W121" s="1"/>
      <c r="X121" s="1"/>
      <c r="Y121" s="25"/>
      <c r="Z121" s="1"/>
      <c r="AA121" s="1"/>
      <c r="AB121" s="1"/>
      <c r="AC121" s="1"/>
      <c r="AD121" s="1"/>
    </row>
    <row r="122" spans="1:30" x14ac:dyDescent="0.25">
      <c r="A122" s="1"/>
      <c r="B122" s="1"/>
      <c r="C122" s="1"/>
      <c r="D122" s="25"/>
      <c r="E122" s="1"/>
      <c r="F122" s="1"/>
      <c r="G122" s="1"/>
      <c r="H122" s="1"/>
      <c r="I122" s="1"/>
      <c r="J122" s="1"/>
      <c r="K122" s="1"/>
      <c r="L122" s="1"/>
      <c r="M122" s="1"/>
      <c r="N122" s="1"/>
      <c r="O122" s="1"/>
      <c r="P122" s="1"/>
      <c r="Q122" s="1"/>
      <c r="R122" s="1"/>
      <c r="S122" s="1"/>
      <c r="T122" s="1"/>
      <c r="U122" s="1"/>
      <c r="V122" s="1"/>
      <c r="W122" s="1"/>
      <c r="X122" s="1"/>
      <c r="Y122" s="25"/>
      <c r="Z122" s="1"/>
      <c r="AA122" s="1"/>
      <c r="AB122" s="1"/>
      <c r="AC122" s="1"/>
      <c r="AD122" s="1"/>
    </row>
    <row r="123" spans="1:30" x14ac:dyDescent="0.25">
      <c r="A123" s="1"/>
      <c r="B123" s="1"/>
      <c r="C123" s="1"/>
      <c r="D123" s="25"/>
      <c r="E123" s="25"/>
      <c r="F123" s="1"/>
      <c r="G123" s="1"/>
      <c r="H123" s="1"/>
      <c r="I123" s="1"/>
      <c r="J123" s="1"/>
      <c r="K123" s="1"/>
      <c r="L123" s="1"/>
      <c r="M123" s="1"/>
      <c r="N123" s="1"/>
      <c r="O123" s="1"/>
      <c r="P123" s="1"/>
      <c r="Q123" s="1"/>
      <c r="R123" s="1"/>
      <c r="S123" s="1"/>
      <c r="T123" s="1"/>
      <c r="U123" s="1"/>
      <c r="V123" s="1"/>
      <c r="W123" s="1"/>
      <c r="X123" s="1"/>
      <c r="Y123" s="25"/>
      <c r="Z123" s="1"/>
      <c r="AA123" s="1"/>
      <c r="AB123" s="1"/>
      <c r="AC123" s="1"/>
      <c r="AD123" s="1"/>
    </row>
    <row r="124" spans="1:30" x14ac:dyDescent="0.25">
      <c r="A124" s="1"/>
      <c r="B124" s="1"/>
      <c r="C124" s="1"/>
      <c r="D124" s="25"/>
      <c r="E124" s="1"/>
      <c r="F124" s="1"/>
      <c r="G124" s="1"/>
      <c r="H124" s="1"/>
      <c r="I124" s="1"/>
      <c r="J124" s="1"/>
      <c r="K124" s="1"/>
      <c r="L124" s="1"/>
      <c r="M124" s="1"/>
      <c r="N124" s="1"/>
      <c r="O124" s="1"/>
      <c r="P124" s="1"/>
      <c r="Q124" s="1"/>
      <c r="R124" s="1"/>
      <c r="S124" s="1"/>
      <c r="T124" s="1"/>
      <c r="U124" s="1"/>
      <c r="V124" s="1"/>
      <c r="W124" s="1"/>
      <c r="X124" s="1"/>
      <c r="Y124" s="25"/>
      <c r="Z124" s="1"/>
      <c r="AA124" s="1"/>
      <c r="AB124" s="1"/>
      <c r="AC124" s="1"/>
      <c r="AD124" s="1"/>
    </row>
    <row r="125" spans="1:30" x14ac:dyDescent="0.25">
      <c r="A125" s="1"/>
      <c r="B125" s="1"/>
      <c r="C125" s="1"/>
      <c r="D125" s="25"/>
      <c r="E125" s="1"/>
      <c r="F125" s="1"/>
      <c r="G125" s="1"/>
      <c r="H125" s="1"/>
      <c r="I125" s="1"/>
      <c r="J125" s="1"/>
      <c r="K125" s="1"/>
      <c r="L125" s="1"/>
      <c r="M125" s="1"/>
      <c r="N125" s="1"/>
      <c r="O125" s="1"/>
      <c r="P125" s="1"/>
      <c r="Q125" s="1"/>
      <c r="R125" s="1"/>
      <c r="S125" s="1"/>
      <c r="T125" s="1"/>
      <c r="U125" s="1"/>
      <c r="V125" s="1"/>
      <c r="W125" s="1"/>
      <c r="X125" s="1"/>
      <c r="Y125" s="25"/>
      <c r="Z125" s="1"/>
      <c r="AA125" s="1"/>
      <c r="AB125" s="1"/>
      <c r="AC125" s="1"/>
      <c r="AD125" s="1"/>
    </row>
    <row r="126" spans="1:30" x14ac:dyDescent="0.25">
      <c r="A126" s="1"/>
      <c r="B126" s="1"/>
      <c r="C126" s="1"/>
      <c r="D126" s="25"/>
      <c r="E126" s="1"/>
      <c r="F126" s="1"/>
      <c r="G126" s="1"/>
      <c r="H126" s="1"/>
      <c r="I126" s="1"/>
      <c r="J126" s="1"/>
      <c r="K126" s="1"/>
      <c r="L126" s="1"/>
      <c r="M126" s="1"/>
      <c r="N126" s="1"/>
      <c r="O126" s="1"/>
      <c r="P126" s="1"/>
      <c r="Q126" s="1"/>
      <c r="R126" s="1"/>
      <c r="S126" s="1"/>
      <c r="T126" s="1"/>
      <c r="U126" s="1"/>
      <c r="V126" s="1"/>
      <c r="W126" s="1"/>
      <c r="X126" s="1"/>
      <c r="Y126" s="25"/>
      <c r="Z126" s="1"/>
      <c r="AA126" s="1"/>
      <c r="AB126" s="1"/>
      <c r="AC126" s="1"/>
      <c r="AD126" s="1"/>
    </row>
    <row r="127" spans="1:30" x14ac:dyDescent="0.25">
      <c r="A127" s="1"/>
      <c r="B127" s="1"/>
      <c r="C127" s="1"/>
      <c r="D127" s="25"/>
      <c r="E127" s="1"/>
      <c r="F127" s="1"/>
      <c r="G127" s="1"/>
      <c r="H127" s="1"/>
      <c r="I127" s="1"/>
      <c r="J127" s="1"/>
      <c r="K127" s="1"/>
      <c r="L127" s="1"/>
      <c r="M127" s="1"/>
      <c r="N127" s="1"/>
      <c r="O127" s="1"/>
      <c r="P127" s="1"/>
      <c r="Q127" s="1"/>
      <c r="R127" s="1"/>
      <c r="S127" s="1"/>
      <c r="T127" s="1"/>
      <c r="U127" s="1"/>
      <c r="V127" s="1"/>
      <c r="W127" s="1"/>
      <c r="X127" s="1"/>
      <c r="Y127" s="25"/>
      <c r="Z127" s="1"/>
      <c r="AA127" s="1"/>
      <c r="AB127" s="1"/>
      <c r="AC127" s="1"/>
      <c r="AD127" s="1"/>
    </row>
    <row r="128" spans="1:30" x14ac:dyDescent="0.25">
      <c r="A128" s="1"/>
      <c r="B128" s="1"/>
      <c r="C128" s="1"/>
      <c r="D128" s="25"/>
      <c r="E128" s="1"/>
      <c r="F128" s="1"/>
      <c r="G128" s="1"/>
      <c r="H128" s="1"/>
      <c r="I128" s="1"/>
      <c r="J128" s="1"/>
      <c r="K128" s="1"/>
      <c r="L128" s="1"/>
      <c r="M128" s="1"/>
      <c r="N128" s="1"/>
      <c r="O128" s="1"/>
      <c r="P128" s="1"/>
      <c r="Q128" s="1"/>
      <c r="R128" s="1"/>
      <c r="S128" s="1"/>
      <c r="T128" s="1"/>
      <c r="U128" s="1"/>
      <c r="V128" s="1"/>
      <c r="W128" s="1"/>
      <c r="X128" s="1"/>
      <c r="Y128" s="25"/>
      <c r="Z128" s="1"/>
      <c r="AA128" s="1"/>
      <c r="AB128" s="1"/>
      <c r="AC128" s="1"/>
      <c r="AD128" s="1"/>
    </row>
    <row r="129" spans="1:30" x14ac:dyDescent="0.25">
      <c r="A129" s="1"/>
      <c r="B129" s="1"/>
      <c r="C129" s="1"/>
      <c r="D129" s="25"/>
      <c r="E129" s="1"/>
      <c r="F129" s="1"/>
      <c r="G129" s="1"/>
      <c r="H129" s="1"/>
      <c r="I129" s="1"/>
      <c r="J129" s="1"/>
      <c r="K129" s="1"/>
      <c r="L129" s="1"/>
      <c r="M129" s="1"/>
      <c r="N129" s="1"/>
      <c r="O129" s="1"/>
      <c r="P129" s="1"/>
      <c r="Q129" s="1"/>
      <c r="R129" s="1"/>
      <c r="S129" s="1"/>
      <c r="T129" s="1"/>
      <c r="U129" s="1"/>
      <c r="V129" s="1"/>
      <c r="W129" s="1"/>
      <c r="X129" s="1"/>
      <c r="Y129" s="25"/>
      <c r="Z129" s="1"/>
      <c r="AA129" s="1"/>
      <c r="AB129" s="1"/>
      <c r="AC129" s="1"/>
      <c r="AD129" s="1"/>
    </row>
    <row r="130" spans="1:30" x14ac:dyDescent="0.25">
      <c r="A130" s="1"/>
      <c r="B130" s="1"/>
      <c r="C130" s="1"/>
      <c r="D130" s="25"/>
      <c r="E130" s="1"/>
      <c r="F130" s="1"/>
      <c r="G130" s="1"/>
      <c r="H130" s="1"/>
      <c r="I130" s="1"/>
      <c r="J130" s="1"/>
      <c r="K130" s="1"/>
      <c r="L130" s="1"/>
      <c r="M130" s="1"/>
      <c r="N130" s="1"/>
      <c r="O130" s="1"/>
      <c r="P130" s="1"/>
      <c r="Q130" s="1"/>
      <c r="R130" s="1"/>
      <c r="S130" s="1"/>
      <c r="T130" s="1"/>
      <c r="U130" s="1"/>
      <c r="V130" s="1"/>
      <c r="W130" s="1"/>
      <c r="X130" s="1"/>
      <c r="Y130" s="25"/>
      <c r="Z130" s="1"/>
      <c r="AA130" s="1"/>
      <c r="AB130" s="1"/>
      <c r="AC130" s="1"/>
      <c r="AD130" s="1"/>
    </row>
    <row r="131" spans="1:30" x14ac:dyDescent="0.25">
      <c r="A131" s="1"/>
      <c r="B131" s="1"/>
      <c r="C131" s="1"/>
      <c r="D131" s="25"/>
      <c r="E131" s="1"/>
      <c r="F131" s="1"/>
      <c r="G131" s="1"/>
      <c r="H131" s="1"/>
      <c r="I131" s="1"/>
      <c r="J131" s="1"/>
      <c r="K131" s="1"/>
      <c r="L131" s="1"/>
      <c r="M131" s="1"/>
      <c r="N131" s="1"/>
      <c r="O131" s="1"/>
      <c r="P131" s="1"/>
      <c r="Q131" s="1"/>
      <c r="R131" s="1"/>
      <c r="S131" s="1"/>
      <c r="T131" s="1"/>
      <c r="U131" s="1"/>
      <c r="V131" s="1"/>
      <c r="W131" s="1"/>
      <c r="X131" s="1"/>
      <c r="Y131" s="25"/>
      <c r="Z131" s="1"/>
      <c r="AA131" s="1"/>
      <c r="AB131" s="1"/>
      <c r="AC131" s="1"/>
      <c r="AD131" s="1"/>
    </row>
    <row r="132" spans="1:30" x14ac:dyDescent="0.25">
      <c r="A132" s="1"/>
      <c r="B132" s="1"/>
      <c r="C132" s="1"/>
      <c r="D132" s="25"/>
      <c r="E132" s="25"/>
      <c r="F132" s="1"/>
      <c r="G132" s="1"/>
      <c r="H132" s="1"/>
      <c r="I132" s="1"/>
      <c r="J132" s="1"/>
      <c r="K132" s="1"/>
      <c r="L132" s="1"/>
      <c r="M132" s="1"/>
      <c r="N132" s="1"/>
      <c r="O132" s="1"/>
      <c r="P132" s="1"/>
      <c r="Q132" s="1"/>
      <c r="R132" s="1"/>
      <c r="S132" s="1"/>
      <c r="T132" s="1"/>
      <c r="U132" s="1"/>
      <c r="V132" s="1"/>
      <c r="W132" s="1"/>
      <c r="X132" s="1"/>
      <c r="Y132" s="25"/>
      <c r="Z132" s="1"/>
      <c r="AA132" s="1"/>
      <c r="AB132" s="1"/>
      <c r="AC132" s="1"/>
      <c r="AD132" s="1"/>
    </row>
    <row r="133" spans="1:30" x14ac:dyDescent="0.25">
      <c r="A133" s="1"/>
      <c r="B133" s="1"/>
      <c r="C133" s="1"/>
      <c r="D133" s="25"/>
      <c r="E133" s="25"/>
      <c r="F133" s="1"/>
      <c r="G133" s="1"/>
      <c r="H133" s="1"/>
      <c r="I133" s="1"/>
      <c r="J133" s="1"/>
      <c r="K133" s="1"/>
      <c r="L133" s="1"/>
      <c r="M133" s="1"/>
      <c r="N133" s="1"/>
      <c r="O133" s="1"/>
      <c r="P133" s="1"/>
      <c r="Q133" s="1"/>
      <c r="R133" s="1"/>
      <c r="S133" s="1"/>
      <c r="T133" s="1"/>
      <c r="U133" s="1"/>
      <c r="V133" s="1"/>
      <c r="W133" s="1"/>
      <c r="X133" s="1"/>
      <c r="Y133" s="25"/>
      <c r="Z133" s="1"/>
      <c r="AA133" s="1"/>
      <c r="AB133" s="1"/>
      <c r="AC133" s="1"/>
      <c r="AD133" s="1"/>
    </row>
    <row r="134" spans="1:30" x14ac:dyDescent="0.25">
      <c r="A134" s="1"/>
      <c r="B134" s="1"/>
      <c r="C134" s="1"/>
      <c r="D134" s="25"/>
      <c r="E134" s="1"/>
      <c r="F134" s="1"/>
      <c r="G134" s="1"/>
      <c r="H134" s="1"/>
      <c r="I134" s="1"/>
      <c r="J134" s="1"/>
      <c r="K134" s="1"/>
      <c r="L134" s="1"/>
      <c r="M134" s="1"/>
      <c r="N134" s="1"/>
      <c r="O134" s="1"/>
      <c r="P134" s="1"/>
      <c r="Q134" s="1"/>
      <c r="R134" s="1"/>
      <c r="S134" s="1"/>
      <c r="T134" s="1"/>
      <c r="U134" s="1"/>
      <c r="V134" s="1"/>
      <c r="W134" s="1"/>
      <c r="X134" s="1"/>
      <c r="Y134" s="25"/>
      <c r="Z134" s="1"/>
      <c r="AA134" s="1"/>
      <c r="AB134" s="1"/>
      <c r="AC134" s="1"/>
      <c r="AD134" s="1"/>
    </row>
    <row r="135" spans="1:30" x14ac:dyDescent="0.25">
      <c r="A135" s="1"/>
      <c r="B135" s="1"/>
      <c r="C135" s="1"/>
      <c r="D135" s="25"/>
      <c r="E135" s="25"/>
      <c r="F135" s="1"/>
      <c r="G135" s="1"/>
      <c r="H135" s="1"/>
      <c r="I135" s="1"/>
      <c r="J135" s="1"/>
      <c r="K135" s="1"/>
      <c r="L135" s="1"/>
      <c r="M135" s="1"/>
      <c r="N135" s="1"/>
      <c r="O135" s="1"/>
      <c r="P135" s="1"/>
      <c r="Q135" s="1"/>
      <c r="R135" s="1"/>
      <c r="S135" s="1"/>
      <c r="T135" s="1"/>
      <c r="U135" s="1"/>
      <c r="V135" s="1"/>
      <c r="W135" s="1"/>
      <c r="X135" s="1"/>
      <c r="Y135" s="25"/>
      <c r="Z135" s="1"/>
      <c r="AA135" s="1"/>
      <c r="AB135" s="1"/>
      <c r="AC135" s="1"/>
      <c r="AD135" s="1"/>
    </row>
    <row r="136" spans="1:30" x14ac:dyDescent="0.25">
      <c r="A136" s="1"/>
      <c r="B136" s="1"/>
      <c r="C136" s="1"/>
      <c r="D136" s="25"/>
      <c r="E136" s="1"/>
      <c r="F136" s="1"/>
      <c r="G136" s="1"/>
      <c r="H136" s="1"/>
      <c r="I136" s="1"/>
      <c r="J136" s="1"/>
      <c r="K136" s="1"/>
      <c r="L136" s="1"/>
      <c r="M136" s="1"/>
      <c r="N136" s="1"/>
      <c r="O136" s="1"/>
      <c r="P136" s="1"/>
      <c r="Q136" s="1"/>
      <c r="R136" s="1"/>
      <c r="S136" s="1"/>
      <c r="T136" s="1"/>
      <c r="U136" s="1"/>
      <c r="V136" s="1"/>
      <c r="W136" s="1"/>
      <c r="X136" s="1"/>
      <c r="Y136" s="25"/>
      <c r="Z136" s="1"/>
      <c r="AA136" s="1"/>
      <c r="AB136" s="1"/>
      <c r="AC136" s="1"/>
      <c r="AD136" s="1"/>
    </row>
    <row r="137" spans="1:30" x14ac:dyDescent="0.25">
      <c r="A137" s="1"/>
      <c r="B137" s="1"/>
      <c r="C137" s="1"/>
      <c r="D137" s="25"/>
      <c r="E137" s="25"/>
      <c r="F137" s="1"/>
      <c r="G137" s="1"/>
      <c r="H137" s="1"/>
      <c r="I137" s="1"/>
      <c r="J137" s="1"/>
      <c r="K137" s="1"/>
      <c r="L137" s="1"/>
      <c r="M137" s="1"/>
      <c r="N137" s="1"/>
      <c r="O137" s="1"/>
      <c r="P137" s="1"/>
      <c r="Q137" s="1"/>
      <c r="R137" s="1"/>
      <c r="S137" s="1"/>
      <c r="T137" s="1"/>
      <c r="U137" s="1"/>
      <c r="V137" s="1"/>
      <c r="W137" s="1"/>
      <c r="X137" s="1"/>
      <c r="Y137" s="25"/>
      <c r="Z137" s="1"/>
      <c r="AA137" s="1"/>
      <c r="AB137" s="1"/>
      <c r="AC137" s="1"/>
      <c r="AD137" s="1"/>
    </row>
    <row r="138" spans="1:30" x14ac:dyDescent="0.25">
      <c r="A138" s="1"/>
      <c r="B138" s="1"/>
      <c r="C138" s="1"/>
      <c r="D138" s="25"/>
      <c r="E138" s="25"/>
      <c r="F138" s="1"/>
      <c r="G138" s="1"/>
      <c r="H138" s="1"/>
      <c r="I138" s="1"/>
      <c r="J138" s="1"/>
      <c r="K138" s="1"/>
      <c r="L138" s="1"/>
      <c r="M138" s="1"/>
      <c r="N138" s="1"/>
      <c r="O138" s="1"/>
      <c r="P138" s="1"/>
      <c r="Q138" s="1"/>
      <c r="R138" s="1"/>
      <c r="S138" s="1"/>
      <c r="T138" s="1"/>
      <c r="U138" s="1"/>
      <c r="V138" s="1"/>
      <c r="W138" s="1"/>
      <c r="X138" s="1"/>
      <c r="Y138" s="25"/>
      <c r="Z138" s="1"/>
      <c r="AA138" s="1"/>
      <c r="AB138" s="1"/>
      <c r="AC138" s="1"/>
      <c r="AD138" s="1"/>
    </row>
    <row r="139" spans="1:30" x14ac:dyDescent="0.25">
      <c r="A139" s="1"/>
      <c r="B139" s="1"/>
      <c r="C139" s="1"/>
      <c r="D139" s="25"/>
      <c r="E139" s="25"/>
      <c r="F139" s="1"/>
      <c r="G139" s="1"/>
      <c r="H139" s="1"/>
      <c r="I139" s="1"/>
      <c r="J139" s="1"/>
      <c r="K139" s="1"/>
      <c r="L139" s="1"/>
      <c r="M139" s="1"/>
      <c r="N139" s="1"/>
      <c r="O139" s="1"/>
      <c r="P139" s="1"/>
      <c r="Q139" s="1"/>
      <c r="R139" s="1"/>
      <c r="S139" s="1"/>
      <c r="T139" s="1"/>
      <c r="U139" s="1"/>
      <c r="V139" s="1"/>
      <c r="W139" s="1"/>
      <c r="X139" s="1"/>
      <c r="Y139" s="25"/>
      <c r="Z139" s="1"/>
      <c r="AA139" s="1"/>
      <c r="AB139" s="1"/>
      <c r="AC139" s="1"/>
      <c r="AD139" s="1"/>
    </row>
    <row r="140" spans="1:30" x14ac:dyDescent="0.25">
      <c r="A140" s="1"/>
      <c r="B140" s="1"/>
      <c r="C140" s="1"/>
      <c r="D140" s="25"/>
      <c r="E140" s="25"/>
      <c r="F140" s="1"/>
      <c r="G140" s="1"/>
      <c r="H140" s="1"/>
      <c r="I140" s="1"/>
      <c r="J140" s="1"/>
      <c r="K140" s="1"/>
      <c r="L140" s="1"/>
      <c r="M140" s="1"/>
      <c r="N140" s="1"/>
      <c r="O140" s="1"/>
      <c r="P140" s="1"/>
      <c r="Q140" s="1"/>
      <c r="R140" s="1"/>
      <c r="S140" s="1"/>
      <c r="T140" s="1"/>
      <c r="U140" s="1"/>
      <c r="V140" s="1"/>
      <c r="W140" s="1"/>
      <c r="X140" s="1"/>
      <c r="Y140" s="25"/>
      <c r="Z140" s="1"/>
      <c r="AA140" s="1"/>
      <c r="AB140" s="1"/>
      <c r="AC140" s="1"/>
      <c r="AD140" s="1"/>
    </row>
    <row r="141" spans="1:30" x14ac:dyDescent="0.25">
      <c r="A141" s="1"/>
      <c r="B141" s="1"/>
      <c r="C141" s="1"/>
      <c r="D141" s="25"/>
      <c r="E141" s="25"/>
      <c r="F141" s="1"/>
      <c r="G141" s="1"/>
      <c r="H141" s="1"/>
      <c r="I141" s="1"/>
      <c r="J141" s="1"/>
      <c r="K141" s="1"/>
      <c r="L141" s="1"/>
      <c r="M141" s="1"/>
      <c r="N141" s="1"/>
      <c r="O141" s="1"/>
      <c r="P141" s="1"/>
      <c r="Q141" s="1"/>
      <c r="R141" s="1"/>
      <c r="S141" s="1"/>
      <c r="T141" s="1"/>
      <c r="U141" s="1"/>
      <c r="V141" s="1"/>
      <c r="W141" s="1"/>
      <c r="X141" s="1"/>
      <c r="Y141" s="25"/>
      <c r="Z141" s="1"/>
      <c r="AA141" s="1"/>
      <c r="AB141" s="1"/>
      <c r="AC141" s="1"/>
      <c r="AD141" s="1"/>
    </row>
    <row r="142" spans="1:30" x14ac:dyDescent="0.25">
      <c r="A142" s="1"/>
      <c r="B142" s="1"/>
      <c r="C142" s="1"/>
      <c r="D142" s="25"/>
      <c r="E142" s="1"/>
      <c r="F142" s="1"/>
      <c r="G142" s="1"/>
      <c r="H142" s="1"/>
      <c r="I142" s="1"/>
      <c r="J142" s="1"/>
      <c r="K142" s="1"/>
      <c r="L142" s="1"/>
      <c r="M142" s="1"/>
      <c r="N142" s="1"/>
      <c r="O142" s="1"/>
      <c r="P142" s="1"/>
      <c r="Q142" s="1"/>
      <c r="R142" s="1"/>
      <c r="S142" s="1"/>
      <c r="T142" s="1"/>
      <c r="U142" s="1"/>
      <c r="V142" s="1"/>
      <c r="W142" s="1"/>
      <c r="X142" s="1"/>
      <c r="Y142" s="25"/>
      <c r="Z142" s="1"/>
      <c r="AA142" s="1"/>
      <c r="AB142" s="1"/>
      <c r="AC142" s="1"/>
      <c r="AD142" s="1"/>
    </row>
    <row r="143" spans="1:30" x14ac:dyDescent="0.25">
      <c r="A143" s="1"/>
      <c r="B143" s="1"/>
      <c r="C143" s="1"/>
      <c r="D143" s="25"/>
      <c r="E143" s="1"/>
      <c r="F143" s="1"/>
      <c r="G143" s="1"/>
      <c r="H143" s="1"/>
      <c r="I143" s="1"/>
      <c r="J143" s="1"/>
      <c r="K143" s="1"/>
      <c r="L143" s="1"/>
      <c r="M143" s="1"/>
      <c r="N143" s="1"/>
      <c r="O143" s="1"/>
      <c r="P143" s="1"/>
      <c r="Q143" s="1"/>
      <c r="R143" s="1"/>
      <c r="S143" s="1"/>
      <c r="T143" s="1"/>
      <c r="U143" s="1"/>
      <c r="V143" s="1"/>
      <c r="W143" s="1"/>
      <c r="X143" s="1"/>
      <c r="Y143" s="25"/>
      <c r="Z143" s="1"/>
      <c r="AA143" s="1"/>
      <c r="AB143" s="1"/>
      <c r="AC143" s="1"/>
      <c r="AD143" s="1"/>
    </row>
    <row r="144" spans="1:30" x14ac:dyDescent="0.25">
      <c r="A144" s="1"/>
      <c r="B144" s="1"/>
      <c r="C144" s="1"/>
      <c r="D144" s="25"/>
      <c r="E144" s="1"/>
      <c r="F144" s="1"/>
      <c r="G144" s="1"/>
      <c r="H144" s="1"/>
      <c r="I144" s="1"/>
      <c r="J144" s="1"/>
      <c r="K144" s="1"/>
      <c r="L144" s="1"/>
      <c r="M144" s="1"/>
      <c r="N144" s="1"/>
      <c r="O144" s="1"/>
      <c r="P144" s="1"/>
      <c r="Q144" s="1"/>
      <c r="R144" s="1"/>
      <c r="S144" s="1"/>
      <c r="T144" s="1"/>
      <c r="U144" s="1"/>
      <c r="V144" s="1"/>
      <c r="W144" s="1"/>
      <c r="X144" s="1"/>
      <c r="Y144" s="25"/>
      <c r="Z144" s="1"/>
      <c r="AA144" s="1"/>
      <c r="AB144" s="1"/>
      <c r="AC144" s="1"/>
      <c r="AD144" s="1"/>
    </row>
    <row r="145" spans="1:30" x14ac:dyDescent="0.25">
      <c r="A145" s="1"/>
      <c r="B145" s="1"/>
      <c r="C145" s="1"/>
      <c r="D145" s="25"/>
      <c r="E145" s="1"/>
      <c r="F145" s="1"/>
      <c r="G145" s="1"/>
      <c r="H145" s="1"/>
      <c r="I145" s="1"/>
      <c r="J145" s="1"/>
      <c r="K145" s="1"/>
      <c r="L145" s="1"/>
      <c r="M145" s="1"/>
      <c r="N145" s="1"/>
      <c r="O145" s="1"/>
      <c r="P145" s="1"/>
      <c r="Q145" s="1"/>
      <c r="R145" s="1"/>
      <c r="S145" s="1"/>
      <c r="T145" s="1"/>
      <c r="U145" s="1"/>
      <c r="V145" s="1"/>
      <c r="W145" s="1"/>
      <c r="X145" s="1"/>
      <c r="Y145" s="25"/>
      <c r="Z145" s="1"/>
      <c r="AA145" s="1"/>
      <c r="AB145" s="1"/>
      <c r="AC145" s="1"/>
      <c r="AD145" s="1"/>
    </row>
    <row r="146" spans="1:30" x14ac:dyDescent="0.25">
      <c r="A146" s="1"/>
      <c r="B146" s="1"/>
      <c r="C146" s="1"/>
      <c r="D146" s="25"/>
      <c r="E146" s="1"/>
      <c r="F146" s="1"/>
      <c r="G146" s="1"/>
      <c r="H146" s="1"/>
      <c r="I146" s="1"/>
      <c r="J146" s="1"/>
      <c r="K146" s="1"/>
      <c r="L146" s="1"/>
      <c r="M146" s="1"/>
      <c r="N146" s="1"/>
      <c r="O146" s="1"/>
      <c r="P146" s="1"/>
      <c r="Q146" s="1"/>
      <c r="R146" s="1"/>
      <c r="S146" s="1"/>
      <c r="T146" s="1"/>
      <c r="U146" s="1"/>
      <c r="V146" s="1"/>
      <c r="W146" s="1"/>
      <c r="X146" s="1"/>
      <c r="Y146" s="25"/>
      <c r="Z146" s="1"/>
      <c r="AA146" s="1"/>
      <c r="AB146" s="1"/>
      <c r="AC146" s="1"/>
      <c r="AD146" s="1"/>
    </row>
    <row r="147" spans="1:30" x14ac:dyDescent="0.25">
      <c r="A147" s="1"/>
      <c r="B147" s="1"/>
      <c r="C147" s="1"/>
      <c r="D147" s="25"/>
      <c r="E147" s="25"/>
      <c r="F147" s="1"/>
      <c r="G147" s="1"/>
      <c r="H147" s="1"/>
      <c r="I147" s="1"/>
      <c r="J147" s="1"/>
      <c r="K147" s="1"/>
      <c r="L147" s="1"/>
      <c r="M147" s="1"/>
      <c r="N147" s="1"/>
      <c r="O147" s="1"/>
      <c r="P147" s="1"/>
      <c r="Q147" s="1"/>
      <c r="R147" s="1"/>
      <c r="S147" s="1"/>
      <c r="T147" s="1"/>
      <c r="U147" s="1"/>
      <c r="V147" s="1"/>
      <c r="W147" s="1"/>
      <c r="X147" s="1"/>
      <c r="Y147" s="25"/>
      <c r="Z147" s="1"/>
      <c r="AA147" s="1"/>
      <c r="AB147" s="1"/>
      <c r="AC147" s="1"/>
      <c r="AD147" s="1"/>
    </row>
    <row r="148" spans="1:30" x14ac:dyDescent="0.25">
      <c r="A148" s="1"/>
      <c r="B148" s="1"/>
      <c r="C148" s="1"/>
      <c r="D148" s="25"/>
      <c r="E148" s="1"/>
      <c r="F148" s="1"/>
      <c r="G148" s="1"/>
      <c r="H148" s="1"/>
      <c r="I148" s="1"/>
      <c r="J148" s="1"/>
      <c r="K148" s="1"/>
      <c r="L148" s="1"/>
      <c r="M148" s="1"/>
      <c r="N148" s="1"/>
      <c r="O148" s="1"/>
      <c r="P148" s="1"/>
      <c r="Q148" s="1"/>
      <c r="R148" s="1"/>
      <c r="S148" s="1"/>
      <c r="T148" s="1"/>
      <c r="U148" s="1"/>
      <c r="V148" s="1"/>
      <c r="W148" s="1"/>
      <c r="X148" s="1"/>
      <c r="Y148" s="25"/>
      <c r="Z148" s="1"/>
      <c r="AA148" s="1"/>
      <c r="AB148" s="1"/>
      <c r="AC148" s="1"/>
      <c r="AD148" s="1"/>
    </row>
    <row r="149" spans="1:30" x14ac:dyDescent="0.25">
      <c r="A149" s="1"/>
      <c r="B149" s="1"/>
      <c r="C149" s="1"/>
      <c r="D149" s="25"/>
      <c r="E149" s="1"/>
      <c r="F149" s="1"/>
      <c r="G149" s="1"/>
      <c r="H149" s="1"/>
      <c r="I149" s="1"/>
      <c r="J149" s="1"/>
      <c r="K149" s="1"/>
      <c r="L149" s="1"/>
      <c r="M149" s="1"/>
      <c r="N149" s="1"/>
      <c r="O149" s="1"/>
      <c r="P149" s="1"/>
      <c r="Q149" s="1"/>
      <c r="R149" s="1"/>
      <c r="S149" s="1"/>
      <c r="T149" s="1"/>
      <c r="U149" s="1"/>
      <c r="V149" s="1"/>
      <c r="W149" s="1"/>
      <c r="X149" s="1"/>
      <c r="Y149" s="25"/>
      <c r="Z149" s="1"/>
      <c r="AA149" s="1"/>
      <c r="AB149" s="1"/>
      <c r="AC149" s="1"/>
      <c r="AD149" s="1"/>
    </row>
    <row r="150" spans="1:30" x14ac:dyDescent="0.25">
      <c r="A150" s="1"/>
      <c r="B150" s="1"/>
      <c r="C150" s="1"/>
      <c r="D150" s="25"/>
      <c r="E150" s="25"/>
      <c r="F150" s="1"/>
      <c r="G150" s="1"/>
      <c r="H150" s="1"/>
      <c r="I150" s="1"/>
      <c r="J150" s="1"/>
      <c r="K150" s="1"/>
      <c r="L150" s="1"/>
      <c r="M150" s="1"/>
      <c r="N150" s="1"/>
      <c r="O150" s="1"/>
      <c r="P150" s="1"/>
      <c r="Q150" s="1"/>
      <c r="R150" s="1"/>
      <c r="S150" s="1"/>
      <c r="T150" s="1"/>
      <c r="U150" s="1"/>
      <c r="V150" s="1"/>
      <c r="W150" s="1"/>
      <c r="X150" s="1"/>
      <c r="Y150" s="25"/>
      <c r="Z150" s="1"/>
      <c r="AA150" s="1"/>
      <c r="AB150" s="1"/>
      <c r="AC150" s="1"/>
      <c r="AD150" s="1"/>
    </row>
    <row r="151" spans="1:30" x14ac:dyDescent="0.25">
      <c r="A151" s="1"/>
      <c r="B151" s="1"/>
      <c r="C151" s="1"/>
      <c r="D151" s="25"/>
      <c r="E151" s="25"/>
      <c r="F151" s="1"/>
      <c r="G151" s="1"/>
      <c r="H151" s="1"/>
      <c r="I151" s="1"/>
      <c r="J151" s="1"/>
      <c r="K151" s="1"/>
      <c r="L151" s="1"/>
      <c r="M151" s="1"/>
      <c r="N151" s="1"/>
      <c r="O151" s="1"/>
      <c r="P151" s="1"/>
      <c r="Q151" s="1"/>
      <c r="R151" s="1"/>
      <c r="S151" s="1"/>
      <c r="T151" s="1"/>
      <c r="U151" s="1"/>
      <c r="V151" s="1"/>
      <c r="W151" s="1"/>
      <c r="X151" s="1"/>
      <c r="Y151" s="25"/>
      <c r="Z151" s="1"/>
      <c r="AA151" s="1"/>
      <c r="AB151" s="1"/>
      <c r="AC151" s="1"/>
      <c r="AD151" s="1"/>
    </row>
    <row r="152" spans="1:30" x14ac:dyDescent="0.25">
      <c r="A152" s="1"/>
      <c r="B152" s="1"/>
      <c r="C152" s="1"/>
      <c r="D152" s="25"/>
      <c r="E152" s="1"/>
      <c r="F152" s="1"/>
      <c r="G152" s="1"/>
      <c r="H152" s="1"/>
      <c r="I152" s="1"/>
      <c r="J152" s="1"/>
      <c r="K152" s="1"/>
      <c r="L152" s="1"/>
      <c r="M152" s="1"/>
      <c r="N152" s="1"/>
      <c r="O152" s="1"/>
      <c r="P152" s="1"/>
      <c r="Q152" s="1"/>
      <c r="R152" s="1"/>
      <c r="S152" s="1"/>
      <c r="T152" s="1"/>
      <c r="U152" s="1"/>
      <c r="V152" s="1"/>
      <c r="W152" s="1"/>
      <c r="X152" s="1"/>
      <c r="Y152" s="25"/>
      <c r="Z152" s="1"/>
      <c r="AA152" s="1"/>
      <c r="AB152" s="1"/>
      <c r="AC152" s="1"/>
      <c r="AD152" s="1"/>
    </row>
    <row r="153" spans="1:30" x14ac:dyDescent="0.25">
      <c r="A153" s="1"/>
      <c r="B153" s="1"/>
      <c r="C153" s="1"/>
      <c r="D153" s="25"/>
      <c r="E153" s="25"/>
      <c r="F153" s="1"/>
      <c r="G153" s="1"/>
      <c r="H153" s="1"/>
      <c r="I153" s="1"/>
      <c r="J153" s="1"/>
      <c r="K153" s="1"/>
      <c r="L153" s="1"/>
      <c r="M153" s="1"/>
      <c r="N153" s="1"/>
      <c r="O153" s="1"/>
      <c r="P153" s="1"/>
      <c r="Q153" s="1"/>
      <c r="R153" s="1"/>
      <c r="S153" s="1"/>
      <c r="T153" s="1"/>
      <c r="U153" s="1"/>
      <c r="V153" s="1"/>
      <c r="W153" s="1"/>
      <c r="X153" s="1"/>
      <c r="Y153" s="25"/>
      <c r="Z153" s="1"/>
      <c r="AA153" s="1"/>
      <c r="AB153" s="1"/>
      <c r="AC153" s="1"/>
      <c r="AD153" s="1"/>
    </row>
    <row r="154" spans="1:30" x14ac:dyDescent="0.25">
      <c r="A154" s="1"/>
      <c r="B154" s="1"/>
      <c r="C154" s="1"/>
      <c r="D154" s="25"/>
      <c r="E154" s="25"/>
      <c r="F154" s="1"/>
      <c r="G154" s="1"/>
      <c r="H154" s="1"/>
      <c r="I154" s="1"/>
      <c r="J154" s="1"/>
      <c r="K154" s="1"/>
      <c r="L154" s="1"/>
      <c r="M154" s="1"/>
      <c r="N154" s="1"/>
      <c r="O154" s="1"/>
      <c r="P154" s="1"/>
      <c r="Q154" s="1"/>
      <c r="R154" s="1"/>
      <c r="S154" s="1"/>
      <c r="T154" s="1"/>
      <c r="U154" s="1"/>
      <c r="V154" s="1"/>
      <c r="W154" s="1"/>
      <c r="X154" s="1"/>
      <c r="Y154" s="25"/>
      <c r="Z154" s="1"/>
      <c r="AA154" s="1"/>
      <c r="AB154" s="1"/>
      <c r="AC154" s="1"/>
      <c r="AD154" s="1"/>
    </row>
    <row r="155" spans="1:30" x14ac:dyDescent="0.25">
      <c r="A155" s="1"/>
      <c r="B155" s="1"/>
      <c r="C155" s="1"/>
      <c r="D155" s="25"/>
      <c r="E155" s="1"/>
      <c r="F155" s="1"/>
      <c r="G155" s="1"/>
      <c r="H155" s="1"/>
      <c r="I155" s="1"/>
      <c r="J155" s="1"/>
      <c r="K155" s="1"/>
      <c r="L155" s="1"/>
      <c r="M155" s="1"/>
      <c r="N155" s="1"/>
      <c r="O155" s="1"/>
      <c r="P155" s="1"/>
      <c r="Q155" s="1"/>
      <c r="R155" s="1"/>
      <c r="S155" s="1"/>
      <c r="T155" s="1"/>
      <c r="U155" s="1"/>
      <c r="V155" s="1"/>
      <c r="W155" s="1"/>
      <c r="X155" s="1"/>
      <c r="Y155" s="25"/>
      <c r="Z155" s="1"/>
      <c r="AA155" s="1"/>
      <c r="AB155" s="1"/>
      <c r="AC155" s="1"/>
      <c r="AD155" s="1"/>
    </row>
    <row r="156" spans="1:30" x14ac:dyDescent="0.25">
      <c r="A156" s="1"/>
      <c r="B156" s="1"/>
      <c r="C156" s="1"/>
      <c r="D156" s="25"/>
      <c r="E156" s="1"/>
      <c r="F156" s="1"/>
      <c r="G156" s="1"/>
      <c r="H156" s="1"/>
      <c r="I156" s="1"/>
      <c r="J156" s="1"/>
      <c r="K156" s="1"/>
      <c r="L156" s="1"/>
      <c r="M156" s="1"/>
      <c r="N156" s="1"/>
      <c r="O156" s="1"/>
      <c r="P156" s="1"/>
      <c r="Q156" s="1"/>
      <c r="R156" s="1"/>
      <c r="S156" s="1"/>
      <c r="T156" s="1"/>
      <c r="U156" s="1"/>
      <c r="V156" s="1"/>
      <c r="W156" s="1"/>
      <c r="X156" s="1"/>
      <c r="Y156" s="25"/>
      <c r="Z156" s="1"/>
      <c r="AA156" s="1"/>
      <c r="AB156" s="1"/>
      <c r="AC156" s="1"/>
      <c r="AD156" s="1"/>
    </row>
    <row r="157" spans="1:30" x14ac:dyDescent="0.25">
      <c r="A157" s="1"/>
      <c r="B157" s="1"/>
      <c r="C157" s="1"/>
      <c r="D157" s="25"/>
      <c r="E157" s="1"/>
      <c r="F157" s="1"/>
      <c r="G157" s="1"/>
      <c r="H157" s="1"/>
      <c r="I157" s="1"/>
      <c r="J157" s="1"/>
      <c r="K157" s="1"/>
      <c r="L157" s="1"/>
      <c r="M157" s="1"/>
      <c r="N157" s="1"/>
      <c r="O157" s="1"/>
      <c r="P157" s="1"/>
      <c r="Q157" s="1"/>
      <c r="R157" s="1"/>
      <c r="S157" s="1"/>
      <c r="T157" s="1"/>
      <c r="U157" s="1"/>
      <c r="V157" s="1"/>
      <c r="W157" s="1"/>
      <c r="X157" s="1"/>
      <c r="Y157" s="25"/>
      <c r="Z157" s="1"/>
      <c r="AA157" s="1"/>
      <c r="AB157" s="1"/>
      <c r="AC157" s="1"/>
      <c r="AD157" s="1"/>
    </row>
    <row r="158" spans="1:30" x14ac:dyDescent="0.25">
      <c r="A158" s="1"/>
      <c r="B158" s="1"/>
      <c r="C158" s="1"/>
      <c r="D158" s="25"/>
      <c r="E158" s="1"/>
      <c r="F158" s="1"/>
      <c r="G158" s="1"/>
      <c r="H158" s="1"/>
      <c r="I158" s="1"/>
      <c r="J158" s="1"/>
      <c r="K158" s="1"/>
      <c r="L158" s="1"/>
      <c r="M158" s="1"/>
      <c r="N158" s="1"/>
      <c r="O158" s="1"/>
      <c r="P158" s="1"/>
      <c r="Q158" s="1"/>
      <c r="R158" s="1"/>
      <c r="S158" s="1"/>
      <c r="T158" s="1"/>
      <c r="U158" s="1"/>
      <c r="V158" s="1"/>
      <c r="W158" s="1"/>
      <c r="X158" s="1"/>
      <c r="Y158" s="25"/>
      <c r="Z158" s="1"/>
      <c r="AA158" s="1"/>
      <c r="AB158" s="1"/>
      <c r="AC158" s="1"/>
      <c r="AD158" s="1"/>
    </row>
    <row r="159" spans="1:30" x14ac:dyDescent="0.25">
      <c r="A159" s="1"/>
      <c r="B159" s="1"/>
      <c r="C159" s="1"/>
      <c r="D159" s="25"/>
      <c r="E159" s="1"/>
      <c r="F159" s="1"/>
      <c r="G159" s="1"/>
      <c r="H159" s="1"/>
      <c r="I159" s="1"/>
      <c r="J159" s="1"/>
      <c r="K159" s="1"/>
      <c r="L159" s="1"/>
      <c r="M159" s="1"/>
      <c r="N159" s="1"/>
      <c r="O159" s="1"/>
      <c r="P159" s="1"/>
      <c r="Q159" s="1"/>
      <c r="R159" s="1"/>
      <c r="S159" s="1"/>
      <c r="T159" s="1"/>
      <c r="U159" s="1"/>
      <c r="V159" s="1"/>
      <c r="W159" s="1"/>
      <c r="X159" s="1"/>
      <c r="Y159" s="25"/>
      <c r="Z159" s="1"/>
      <c r="AA159" s="1"/>
      <c r="AB159" s="1"/>
      <c r="AC159" s="1"/>
      <c r="AD159" s="1"/>
    </row>
    <row r="160" spans="1:30" x14ac:dyDescent="0.25">
      <c r="A160" s="1"/>
      <c r="B160" s="1"/>
      <c r="C160" s="1"/>
      <c r="D160" s="25"/>
      <c r="E160" s="1"/>
      <c r="F160" s="1"/>
      <c r="G160" s="1"/>
      <c r="H160" s="1"/>
      <c r="I160" s="1"/>
      <c r="J160" s="1"/>
      <c r="K160" s="1"/>
      <c r="L160" s="1"/>
      <c r="M160" s="1"/>
      <c r="N160" s="1"/>
      <c r="O160" s="1"/>
      <c r="P160" s="1"/>
      <c r="Q160" s="1"/>
      <c r="R160" s="1"/>
      <c r="S160" s="1"/>
      <c r="T160" s="1"/>
      <c r="U160" s="1"/>
      <c r="V160" s="1"/>
      <c r="W160" s="1"/>
      <c r="X160" s="1"/>
      <c r="Y160" s="25"/>
      <c r="Z160" s="1"/>
      <c r="AA160" s="1"/>
      <c r="AB160" s="1"/>
      <c r="AC160" s="1"/>
      <c r="AD160" s="1"/>
    </row>
    <row r="161" spans="1:30" x14ac:dyDescent="0.25">
      <c r="A161" s="1"/>
      <c r="B161" s="1"/>
      <c r="C161" s="1"/>
      <c r="D161" s="25"/>
      <c r="E161" s="1"/>
      <c r="F161" s="1"/>
      <c r="G161" s="1"/>
      <c r="H161" s="1"/>
      <c r="I161" s="1"/>
      <c r="J161" s="1"/>
      <c r="K161" s="1"/>
      <c r="L161" s="1"/>
      <c r="M161" s="1"/>
      <c r="N161" s="1"/>
      <c r="O161" s="1"/>
      <c r="P161" s="1"/>
      <c r="Q161" s="1"/>
      <c r="R161" s="1"/>
      <c r="S161" s="1"/>
      <c r="T161" s="1"/>
      <c r="U161" s="1"/>
      <c r="V161" s="1"/>
      <c r="W161" s="1"/>
      <c r="X161" s="1"/>
      <c r="Y161" s="25"/>
      <c r="Z161" s="1"/>
      <c r="AA161" s="1"/>
      <c r="AB161" s="1"/>
      <c r="AC161" s="1"/>
      <c r="AD161" s="1"/>
    </row>
    <row r="162" spans="1:30" x14ac:dyDescent="0.25">
      <c r="A162" s="1"/>
      <c r="B162" s="1"/>
      <c r="C162" s="1"/>
      <c r="D162" s="25"/>
      <c r="E162" s="25"/>
      <c r="F162" s="1"/>
      <c r="G162" s="1"/>
      <c r="H162" s="1"/>
      <c r="I162" s="1"/>
      <c r="J162" s="1"/>
      <c r="K162" s="1"/>
      <c r="L162" s="1"/>
      <c r="M162" s="1"/>
      <c r="N162" s="1"/>
      <c r="O162" s="1"/>
      <c r="P162" s="1"/>
      <c r="Q162" s="1"/>
      <c r="R162" s="1"/>
      <c r="S162" s="1"/>
      <c r="T162" s="1"/>
      <c r="U162" s="1"/>
      <c r="V162" s="1"/>
      <c r="W162" s="1"/>
      <c r="X162" s="1"/>
      <c r="Y162" s="25"/>
      <c r="Z162" s="1"/>
      <c r="AA162" s="1"/>
      <c r="AB162" s="1"/>
      <c r="AC162" s="1"/>
      <c r="AD162" s="1"/>
    </row>
    <row r="163" spans="1:30" x14ac:dyDescent="0.25">
      <c r="A163" s="1"/>
      <c r="B163" s="1"/>
      <c r="C163" s="1"/>
      <c r="D163" s="25"/>
      <c r="E163" s="1"/>
      <c r="F163" s="1"/>
      <c r="G163" s="1"/>
      <c r="H163" s="1"/>
      <c r="I163" s="1"/>
      <c r="J163" s="1"/>
      <c r="K163" s="1"/>
      <c r="L163" s="1"/>
      <c r="M163" s="1"/>
      <c r="N163" s="1"/>
      <c r="O163" s="1"/>
      <c r="P163" s="1"/>
      <c r="Q163" s="1"/>
      <c r="R163" s="1"/>
      <c r="S163" s="1"/>
      <c r="T163" s="1"/>
      <c r="U163" s="1"/>
      <c r="V163" s="1"/>
      <c r="W163" s="1"/>
      <c r="X163" s="1"/>
      <c r="Y163" s="25"/>
      <c r="Z163" s="1"/>
      <c r="AA163" s="1"/>
      <c r="AB163" s="1"/>
      <c r="AC163" s="1"/>
      <c r="AD163" s="1"/>
    </row>
    <row r="164" spans="1:30" x14ac:dyDescent="0.25">
      <c r="A164" s="1"/>
      <c r="B164" s="1"/>
      <c r="C164" s="1"/>
      <c r="D164" s="25"/>
      <c r="E164" s="1"/>
      <c r="F164" s="1"/>
      <c r="G164" s="1"/>
      <c r="H164" s="1"/>
      <c r="I164" s="1"/>
      <c r="J164" s="1"/>
      <c r="K164" s="1"/>
      <c r="L164" s="1"/>
      <c r="M164" s="1"/>
      <c r="N164" s="1"/>
      <c r="O164" s="1"/>
      <c r="P164" s="1"/>
      <c r="Q164" s="1"/>
      <c r="R164" s="1"/>
      <c r="S164" s="1"/>
      <c r="T164" s="1"/>
      <c r="U164" s="1"/>
      <c r="V164" s="1"/>
      <c r="W164" s="1"/>
      <c r="X164" s="1"/>
      <c r="Y164" s="25"/>
      <c r="Z164" s="1"/>
      <c r="AA164" s="1"/>
      <c r="AB164" s="1"/>
      <c r="AC164" s="1"/>
      <c r="AD164" s="1"/>
    </row>
    <row r="165" spans="1:30" x14ac:dyDescent="0.25">
      <c r="A165" s="1"/>
      <c r="B165" s="1"/>
      <c r="C165" s="1"/>
      <c r="D165" s="25"/>
      <c r="E165" s="25"/>
      <c r="F165" s="1"/>
      <c r="G165" s="1"/>
      <c r="H165" s="1"/>
      <c r="I165" s="1"/>
      <c r="J165" s="1"/>
      <c r="K165" s="1"/>
      <c r="L165" s="1"/>
      <c r="M165" s="1"/>
      <c r="N165" s="1"/>
      <c r="O165" s="1"/>
      <c r="P165" s="1"/>
      <c r="Q165" s="1"/>
      <c r="R165" s="1"/>
      <c r="S165" s="1"/>
      <c r="T165" s="1"/>
      <c r="U165" s="1"/>
      <c r="V165" s="1"/>
      <c r="W165" s="1"/>
      <c r="X165" s="1"/>
      <c r="Y165" s="25"/>
      <c r="Z165" s="1"/>
      <c r="AA165" s="1"/>
      <c r="AB165" s="1"/>
      <c r="AC165" s="1"/>
      <c r="AD165" s="1"/>
    </row>
    <row r="166" spans="1:30" x14ac:dyDescent="0.25">
      <c r="A166" s="1"/>
      <c r="B166" s="1"/>
      <c r="C166" s="1"/>
      <c r="D166" s="25"/>
      <c r="E166" s="25"/>
      <c r="F166" s="1"/>
      <c r="G166" s="1"/>
      <c r="H166" s="1"/>
      <c r="I166" s="1"/>
      <c r="J166" s="1"/>
      <c r="K166" s="1"/>
      <c r="L166" s="1"/>
      <c r="M166" s="1"/>
      <c r="N166" s="1"/>
      <c r="O166" s="1"/>
      <c r="P166" s="1"/>
      <c r="Q166" s="1"/>
      <c r="R166" s="1"/>
      <c r="S166" s="1"/>
      <c r="T166" s="1"/>
      <c r="U166" s="1"/>
      <c r="V166" s="1"/>
      <c r="W166" s="1"/>
      <c r="X166" s="1"/>
      <c r="Y166" s="25"/>
      <c r="Z166" s="1"/>
      <c r="AA166" s="1"/>
      <c r="AB166" s="1"/>
      <c r="AC166" s="1"/>
      <c r="AD166" s="1"/>
    </row>
    <row r="167" spans="1:30" x14ac:dyDescent="0.25">
      <c r="A167" s="1"/>
      <c r="B167" s="1"/>
      <c r="C167" s="1"/>
      <c r="D167" s="25"/>
      <c r="E167" s="25"/>
      <c r="F167" s="1"/>
      <c r="G167" s="1"/>
      <c r="H167" s="1"/>
      <c r="I167" s="1"/>
      <c r="J167" s="1"/>
      <c r="K167" s="1"/>
      <c r="L167" s="1"/>
      <c r="M167" s="1"/>
      <c r="N167" s="1"/>
      <c r="O167" s="1"/>
      <c r="P167" s="1"/>
      <c r="Q167" s="1"/>
      <c r="R167" s="1"/>
      <c r="S167" s="1"/>
      <c r="T167" s="1"/>
      <c r="U167" s="1"/>
      <c r="V167" s="1"/>
      <c r="W167" s="1"/>
      <c r="X167" s="1"/>
      <c r="Y167" s="25"/>
      <c r="Z167" s="1"/>
      <c r="AA167" s="1"/>
      <c r="AB167" s="1"/>
      <c r="AC167" s="1"/>
      <c r="AD167" s="1"/>
    </row>
    <row r="168" spans="1:30" x14ac:dyDescent="0.25">
      <c r="A168" s="1"/>
      <c r="B168" s="1"/>
      <c r="C168" s="1"/>
      <c r="D168" s="25"/>
      <c r="E168" s="1"/>
      <c r="F168" s="1"/>
      <c r="G168" s="1"/>
      <c r="H168" s="1"/>
      <c r="I168" s="1"/>
      <c r="J168" s="1"/>
      <c r="K168" s="1"/>
      <c r="L168" s="1"/>
      <c r="M168" s="1"/>
      <c r="N168" s="1"/>
      <c r="O168" s="1"/>
      <c r="P168" s="1"/>
      <c r="Q168" s="1"/>
      <c r="R168" s="1"/>
      <c r="S168" s="1"/>
      <c r="T168" s="1"/>
      <c r="U168" s="1"/>
      <c r="V168" s="1"/>
      <c r="W168" s="1"/>
      <c r="X168" s="1"/>
      <c r="Y168" s="25"/>
      <c r="Z168" s="1"/>
      <c r="AA168" s="1"/>
      <c r="AB168" s="1"/>
      <c r="AC168" s="1"/>
      <c r="AD168" s="1"/>
    </row>
    <row r="169" spans="1:30" x14ac:dyDescent="0.25">
      <c r="A169" s="1"/>
      <c r="B169" s="1"/>
      <c r="C169" s="1"/>
      <c r="D169" s="25"/>
      <c r="E169" s="25"/>
      <c r="F169" s="1"/>
      <c r="G169" s="1"/>
      <c r="H169" s="1"/>
      <c r="I169" s="1"/>
      <c r="J169" s="1"/>
      <c r="K169" s="1"/>
      <c r="L169" s="1"/>
      <c r="M169" s="1"/>
      <c r="N169" s="1"/>
      <c r="O169" s="1"/>
      <c r="P169" s="1"/>
      <c r="Q169" s="1"/>
      <c r="R169" s="1"/>
      <c r="S169" s="1"/>
      <c r="T169" s="1"/>
      <c r="U169" s="1"/>
      <c r="V169" s="1"/>
      <c r="W169" s="1"/>
      <c r="X169" s="1"/>
      <c r="Y169" s="25"/>
      <c r="Z169" s="1"/>
      <c r="AA169" s="1"/>
      <c r="AB169" s="1"/>
      <c r="AC169" s="1"/>
      <c r="AD169" s="1"/>
    </row>
    <row r="170" spans="1:30" x14ac:dyDescent="0.25">
      <c r="A170" s="1"/>
      <c r="B170" s="1"/>
      <c r="C170" s="1"/>
      <c r="D170" s="25"/>
      <c r="E170" s="1"/>
      <c r="F170" s="1"/>
      <c r="G170" s="1"/>
      <c r="H170" s="1"/>
      <c r="I170" s="1"/>
      <c r="J170" s="1"/>
      <c r="K170" s="1"/>
      <c r="L170" s="1"/>
      <c r="M170" s="1"/>
      <c r="N170" s="1"/>
      <c r="O170" s="1"/>
      <c r="P170" s="1"/>
      <c r="Q170" s="1"/>
      <c r="R170" s="1"/>
      <c r="S170" s="1"/>
      <c r="T170" s="1"/>
      <c r="U170" s="1"/>
      <c r="V170" s="1"/>
      <c r="W170" s="1"/>
      <c r="X170" s="1"/>
      <c r="Y170" s="25"/>
      <c r="Z170" s="1"/>
      <c r="AA170" s="1"/>
      <c r="AB170" s="1"/>
      <c r="AC170" s="1"/>
      <c r="AD170" s="1"/>
    </row>
    <row r="171" spans="1:30" x14ac:dyDescent="0.25">
      <c r="A171" s="1"/>
      <c r="B171" s="1"/>
      <c r="C171" s="1"/>
      <c r="D171" s="25"/>
      <c r="E171" s="1"/>
      <c r="F171" s="1"/>
      <c r="G171" s="1"/>
      <c r="H171" s="1"/>
      <c r="I171" s="1"/>
      <c r="J171" s="1"/>
      <c r="K171" s="1"/>
      <c r="L171" s="1"/>
      <c r="M171" s="1"/>
      <c r="N171" s="1"/>
      <c r="O171" s="1"/>
      <c r="P171" s="1"/>
      <c r="Q171" s="1"/>
      <c r="R171" s="1"/>
      <c r="S171" s="1"/>
      <c r="T171" s="1"/>
      <c r="U171" s="1"/>
      <c r="V171" s="1"/>
      <c r="W171" s="1"/>
      <c r="X171" s="1"/>
      <c r="Y171" s="25"/>
      <c r="Z171" s="1"/>
      <c r="AA171" s="1"/>
      <c r="AB171" s="1"/>
      <c r="AC171" s="1"/>
      <c r="AD171" s="1"/>
    </row>
    <row r="172" spans="1:30" x14ac:dyDescent="0.25">
      <c r="A172" s="1"/>
      <c r="B172" s="1"/>
      <c r="C172" s="1"/>
      <c r="D172" s="25"/>
      <c r="E172" s="1"/>
      <c r="F172" s="1"/>
      <c r="G172" s="1"/>
      <c r="H172" s="1"/>
      <c r="I172" s="1"/>
      <c r="J172" s="1"/>
      <c r="K172" s="1"/>
      <c r="L172" s="1"/>
      <c r="M172" s="1"/>
      <c r="N172" s="1"/>
      <c r="O172" s="1"/>
      <c r="P172" s="1"/>
      <c r="Q172" s="1"/>
      <c r="R172" s="1"/>
      <c r="S172" s="1"/>
      <c r="T172" s="1"/>
      <c r="U172" s="1"/>
      <c r="V172" s="1"/>
      <c r="W172" s="1"/>
      <c r="X172" s="1"/>
      <c r="Y172" s="25"/>
      <c r="Z172" s="1"/>
      <c r="AA172" s="1"/>
      <c r="AB172" s="1"/>
      <c r="AC172" s="1"/>
      <c r="AD172" s="1"/>
    </row>
    <row r="173" spans="1:30" x14ac:dyDescent="0.25">
      <c r="A173" s="1"/>
      <c r="B173" s="1"/>
      <c r="C173" s="1"/>
      <c r="D173" s="25"/>
      <c r="E173" s="25"/>
      <c r="F173" s="1"/>
      <c r="G173" s="1"/>
      <c r="H173" s="1"/>
      <c r="I173" s="1"/>
      <c r="J173" s="1"/>
      <c r="K173" s="1"/>
      <c r="L173" s="1"/>
      <c r="M173" s="1"/>
      <c r="N173" s="1"/>
      <c r="O173" s="1"/>
      <c r="P173" s="1"/>
      <c r="Q173" s="1"/>
      <c r="R173" s="1"/>
      <c r="S173" s="1"/>
      <c r="T173" s="1"/>
      <c r="U173" s="1"/>
      <c r="V173" s="1"/>
      <c r="W173" s="1"/>
      <c r="X173" s="1"/>
      <c r="Y173" s="25"/>
      <c r="Z173" s="1"/>
      <c r="AA173" s="1"/>
      <c r="AB173" s="1"/>
      <c r="AC173" s="1"/>
      <c r="AD173" s="1"/>
    </row>
    <row r="174" spans="1:30" x14ac:dyDescent="0.25">
      <c r="A174" s="1"/>
      <c r="B174" s="1"/>
      <c r="C174" s="1"/>
      <c r="D174" s="25"/>
      <c r="E174" s="25"/>
      <c r="F174" s="1"/>
      <c r="G174" s="1"/>
      <c r="H174" s="1"/>
      <c r="I174" s="1"/>
      <c r="J174" s="1"/>
      <c r="K174" s="1"/>
      <c r="L174" s="1"/>
      <c r="M174" s="1"/>
      <c r="N174" s="1"/>
      <c r="O174" s="1"/>
      <c r="P174" s="1"/>
      <c r="Q174" s="1"/>
      <c r="R174" s="1"/>
      <c r="S174" s="1"/>
      <c r="T174" s="1"/>
      <c r="U174" s="1"/>
      <c r="V174" s="1"/>
      <c r="W174" s="1"/>
      <c r="X174" s="1"/>
      <c r="Y174" s="25"/>
      <c r="Z174" s="1"/>
      <c r="AA174" s="1"/>
      <c r="AB174" s="1"/>
      <c r="AC174" s="1"/>
      <c r="AD174" s="1"/>
    </row>
    <row r="175" spans="1:30" x14ac:dyDescent="0.25">
      <c r="A175" s="1"/>
      <c r="B175" s="1"/>
      <c r="C175" s="1"/>
      <c r="D175" s="25"/>
      <c r="E175" s="25"/>
      <c r="F175" s="1"/>
      <c r="G175" s="1"/>
      <c r="H175" s="1"/>
      <c r="I175" s="1"/>
      <c r="J175" s="1"/>
      <c r="K175" s="1"/>
      <c r="L175" s="1"/>
      <c r="M175" s="1"/>
      <c r="N175" s="1"/>
      <c r="O175" s="1"/>
      <c r="P175" s="1"/>
      <c r="Q175" s="1"/>
      <c r="R175" s="1"/>
      <c r="S175" s="1"/>
      <c r="T175" s="1"/>
      <c r="U175" s="1"/>
      <c r="V175" s="1"/>
      <c r="W175" s="1"/>
      <c r="X175" s="1"/>
      <c r="Y175" s="25"/>
      <c r="Z175" s="1"/>
      <c r="AA175" s="1"/>
      <c r="AB175" s="1"/>
      <c r="AC175" s="1"/>
      <c r="AD175" s="1"/>
    </row>
    <row r="176" spans="1:30" x14ac:dyDescent="0.25">
      <c r="A176" s="1"/>
      <c r="B176" s="1"/>
      <c r="C176" s="1"/>
      <c r="D176" s="25"/>
      <c r="E176" s="1"/>
      <c r="F176" s="1"/>
      <c r="G176" s="1"/>
      <c r="H176" s="1"/>
      <c r="I176" s="1"/>
      <c r="J176" s="1"/>
      <c r="K176" s="1"/>
      <c r="L176" s="1"/>
      <c r="M176" s="1"/>
      <c r="N176" s="1"/>
      <c r="O176" s="1"/>
      <c r="P176" s="1"/>
      <c r="Q176" s="1"/>
      <c r="R176" s="1"/>
      <c r="S176" s="1"/>
      <c r="T176" s="1"/>
      <c r="U176" s="1"/>
      <c r="V176" s="1"/>
      <c r="W176" s="1"/>
      <c r="X176" s="1"/>
      <c r="Y176" s="25"/>
      <c r="Z176" s="1"/>
      <c r="AA176" s="1"/>
      <c r="AB176" s="1"/>
      <c r="AC176" s="1"/>
      <c r="AD176" s="1"/>
    </row>
    <row r="177" spans="1:30" x14ac:dyDescent="0.25">
      <c r="A177" s="1"/>
      <c r="B177" s="1"/>
      <c r="C177" s="1"/>
      <c r="D177" s="25"/>
      <c r="E177" s="25"/>
      <c r="F177" s="1"/>
      <c r="G177" s="1"/>
      <c r="H177" s="1"/>
      <c r="I177" s="1"/>
      <c r="J177" s="1"/>
      <c r="K177" s="1"/>
      <c r="L177" s="1"/>
      <c r="M177" s="1"/>
      <c r="N177" s="1"/>
      <c r="O177" s="1"/>
      <c r="P177" s="1"/>
      <c r="Q177" s="1"/>
      <c r="R177" s="1"/>
      <c r="S177" s="1"/>
      <c r="T177" s="1"/>
      <c r="U177" s="1"/>
      <c r="V177" s="1"/>
      <c r="W177" s="1"/>
      <c r="X177" s="1"/>
      <c r="Y177" s="25"/>
      <c r="Z177" s="1"/>
      <c r="AA177" s="1"/>
      <c r="AB177" s="1"/>
      <c r="AC177" s="1"/>
      <c r="AD177" s="1"/>
    </row>
    <row r="178" spans="1:30" x14ac:dyDescent="0.25">
      <c r="A178" s="1"/>
      <c r="B178" s="1"/>
      <c r="C178" s="1"/>
      <c r="D178" s="25"/>
      <c r="E178" s="1"/>
      <c r="F178" s="1"/>
      <c r="G178" s="1"/>
      <c r="H178" s="1"/>
      <c r="I178" s="1"/>
      <c r="J178" s="1"/>
      <c r="K178" s="1"/>
      <c r="L178" s="1"/>
      <c r="M178" s="1"/>
      <c r="N178" s="1"/>
      <c r="O178" s="1"/>
      <c r="P178" s="1"/>
      <c r="Q178" s="1"/>
      <c r="R178" s="1"/>
      <c r="S178" s="1"/>
      <c r="T178" s="1"/>
      <c r="U178" s="1"/>
      <c r="V178" s="1"/>
      <c r="W178" s="1"/>
      <c r="X178" s="1"/>
      <c r="Y178" s="25"/>
      <c r="Z178" s="1"/>
      <c r="AA178" s="1"/>
      <c r="AB178" s="1"/>
      <c r="AC178" s="1"/>
      <c r="AD178" s="1"/>
    </row>
    <row r="179" spans="1:30" x14ac:dyDescent="0.25">
      <c r="A179" s="1"/>
      <c r="B179" s="1"/>
      <c r="C179" s="1"/>
      <c r="D179" s="25"/>
      <c r="E179" s="1"/>
      <c r="F179" s="1"/>
      <c r="G179" s="1"/>
      <c r="H179" s="1"/>
      <c r="I179" s="1"/>
      <c r="J179" s="1"/>
      <c r="K179" s="1"/>
      <c r="L179" s="1"/>
      <c r="M179" s="1"/>
      <c r="N179" s="1"/>
      <c r="O179" s="1"/>
      <c r="P179" s="1"/>
      <c r="Q179" s="1"/>
      <c r="R179" s="1"/>
      <c r="S179" s="1"/>
      <c r="T179" s="1"/>
      <c r="U179" s="1"/>
      <c r="V179" s="1"/>
      <c r="W179" s="1"/>
      <c r="X179" s="1"/>
      <c r="Y179" s="25"/>
      <c r="Z179" s="1"/>
      <c r="AA179" s="1"/>
      <c r="AB179" s="1"/>
      <c r="AC179" s="1"/>
      <c r="AD179" s="1"/>
    </row>
    <row r="180" spans="1:30" x14ac:dyDescent="0.25">
      <c r="A180" s="1"/>
      <c r="B180" s="1"/>
      <c r="C180" s="1"/>
      <c r="D180" s="25"/>
      <c r="E180" s="1"/>
      <c r="F180" s="1"/>
      <c r="G180" s="1"/>
      <c r="H180" s="1"/>
      <c r="I180" s="1"/>
      <c r="J180" s="1"/>
      <c r="K180" s="1"/>
      <c r="L180" s="1"/>
      <c r="M180" s="1"/>
      <c r="N180" s="1"/>
      <c r="O180" s="1"/>
      <c r="P180" s="1"/>
      <c r="Q180" s="1"/>
      <c r="R180" s="1"/>
      <c r="S180" s="1"/>
      <c r="T180" s="1"/>
      <c r="U180" s="1"/>
      <c r="V180" s="1"/>
      <c r="W180" s="1"/>
      <c r="X180" s="1"/>
      <c r="Y180" s="25"/>
      <c r="Z180" s="1"/>
      <c r="AA180" s="1"/>
      <c r="AB180" s="1"/>
      <c r="AC180" s="1"/>
      <c r="AD180" s="1"/>
    </row>
    <row r="181" spans="1:30" x14ac:dyDescent="0.25">
      <c r="A181" s="1"/>
      <c r="B181" s="1"/>
      <c r="C181" s="1"/>
      <c r="D181" s="25"/>
      <c r="E181" s="25"/>
      <c r="F181" s="1"/>
      <c r="G181" s="1"/>
      <c r="H181" s="1"/>
      <c r="I181" s="1"/>
      <c r="J181" s="1"/>
      <c r="K181" s="1"/>
      <c r="L181" s="1"/>
      <c r="M181" s="1"/>
      <c r="N181" s="1"/>
      <c r="O181" s="1"/>
      <c r="P181" s="1"/>
      <c r="Q181" s="1"/>
      <c r="R181" s="1"/>
      <c r="S181" s="1"/>
      <c r="T181" s="1"/>
      <c r="U181" s="1"/>
      <c r="V181" s="1"/>
      <c r="W181" s="1"/>
      <c r="X181" s="1"/>
      <c r="Y181" s="25"/>
      <c r="Z181" s="1"/>
      <c r="AA181" s="1"/>
      <c r="AB181" s="1"/>
      <c r="AC181" s="1"/>
      <c r="AD181" s="1"/>
    </row>
    <row r="182" spans="1:30" x14ac:dyDescent="0.25">
      <c r="A182" s="1"/>
      <c r="B182" s="1"/>
      <c r="C182" s="1"/>
      <c r="D182" s="25"/>
      <c r="E182" s="25"/>
      <c r="F182" s="1"/>
      <c r="G182" s="1"/>
      <c r="H182" s="1"/>
      <c r="I182" s="1"/>
      <c r="J182" s="1"/>
      <c r="K182" s="1"/>
      <c r="L182" s="1"/>
      <c r="M182" s="1"/>
      <c r="N182" s="1"/>
      <c r="O182" s="1"/>
      <c r="P182" s="1"/>
      <c r="Q182" s="1"/>
      <c r="R182" s="1"/>
      <c r="S182" s="1"/>
      <c r="T182" s="1"/>
      <c r="U182" s="1"/>
      <c r="V182" s="1"/>
      <c r="W182" s="1"/>
      <c r="X182" s="1"/>
      <c r="Y182" s="25"/>
      <c r="Z182" s="1"/>
      <c r="AA182" s="1"/>
      <c r="AB182" s="1"/>
      <c r="AC182" s="1"/>
      <c r="AD182" s="1"/>
    </row>
    <row r="183" spans="1:30" x14ac:dyDescent="0.25">
      <c r="A183" s="1"/>
      <c r="B183" s="1"/>
      <c r="C183" s="1"/>
      <c r="D183" s="25"/>
      <c r="E183" s="1"/>
      <c r="F183" s="1"/>
      <c r="G183" s="1"/>
      <c r="H183" s="1"/>
      <c r="I183" s="1"/>
      <c r="J183" s="1"/>
      <c r="K183" s="1"/>
      <c r="L183" s="1"/>
      <c r="M183" s="1"/>
      <c r="N183" s="1"/>
      <c r="O183" s="1"/>
      <c r="P183" s="1"/>
      <c r="Q183" s="1"/>
      <c r="R183" s="1"/>
      <c r="S183" s="1"/>
      <c r="T183" s="1"/>
      <c r="U183" s="1"/>
      <c r="V183" s="1"/>
      <c r="W183" s="1"/>
      <c r="X183" s="1"/>
      <c r="Y183" s="25"/>
      <c r="Z183" s="1"/>
      <c r="AA183" s="1"/>
      <c r="AB183" s="1"/>
      <c r="AC183" s="1"/>
      <c r="AD183" s="1"/>
    </row>
    <row r="184" spans="1:30" x14ac:dyDescent="0.25">
      <c r="A184" s="1"/>
      <c r="B184" s="1"/>
      <c r="C184" s="1"/>
      <c r="D184" s="25"/>
      <c r="E184" s="25"/>
      <c r="F184" s="1"/>
      <c r="G184" s="1"/>
      <c r="H184" s="1"/>
      <c r="I184" s="1"/>
      <c r="J184" s="1"/>
      <c r="K184" s="1"/>
      <c r="L184" s="1"/>
      <c r="M184" s="1"/>
      <c r="N184" s="1"/>
      <c r="O184" s="1"/>
      <c r="P184" s="1"/>
      <c r="Q184" s="1"/>
      <c r="R184" s="1"/>
      <c r="S184" s="1"/>
      <c r="T184" s="1"/>
      <c r="U184" s="1"/>
      <c r="V184" s="1"/>
      <c r="W184" s="1"/>
      <c r="X184" s="1"/>
      <c r="Y184" s="25"/>
      <c r="Z184" s="1"/>
      <c r="AA184" s="1"/>
      <c r="AB184" s="1"/>
      <c r="AC184" s="1"/>
      <c r="AD184" s="1"/>
    </row>
    <row r="185" spans="1:30" x14ac:dyDescent="0.25">
      <c r="A185" s="1"/>
      <c r="B185" s="1"/>
      <c r="C185" s="1"/>
      <c r="D185" s="25"/>
      <c r="E185" s="1"/>
      <c r="F185" s="1"/>
      <c r="G185" s="1"/>
      <c r="H185" s="1"/>
      <c r="I185" s="1"/>
      <c r="J185" s="1"/>
      <c r="K185" s="1"/>
      <c r="L185" s="1"/>
      <c r="M185" s="1"/>
      <c r="N185" s="1"/>
      <c r="O185" s="1"/>
      <c r="P185" s="1"/>
      <c r="Q185" s="1"/>
      <c r="R185" s="1"/>
      <c r="S185" s="1"/>
      <c r="T185" s="1"/>
      <c r="U185" s="1"/>
      <c r="V185" s="1"/>
      <c r="W185" s="1"/>
      <c r="X185" s="1"/>
      <c r="Y185" s="25"/>
      <c r="Z185" s="1"/>
      <c r="AA185" s="1"/>
      <c r="AB185" s="1"/>
      <c r="AC185" s="1"/>
      <c r="AD185" s="1"/>
    </row>
    <row r="186" spans="1:30" x14ac:dyDescent="0.25">
      <c r="A186" s="1"/>
      <c r="B186" s="1"/>
      <c r="C186" s="1"/>
      <c r="D186" s="25"/>
      <c r="E186" s="1"/>
      <c r="F186" s="1"/>
      <c r="G186" s="1"/>
      <c r="H186" s="1"/>
      <c r="I186" s="1"/>
      <c r="J186" s="1"/>
      <c r="K186" s="1"/>
      <c r="L186" s="1"/>
      <c r="M186" s="1"/>
      <c r="N186" s="1"/>
      <c r="O186" s="1"/>
      <c r="P186" s="1"/>
      <c r="Q186" s="1"/>
      <c r="R186" s="1"/>
      <c r="S186" s="1"/>
      <c r="T186" s="1"/>
      <c r="U186" s="1"/>
      <c r="V186" s="1"/>
      <c r="W186" s="1"/>
      <c r="X186" s="1"/>
      <c r="Y186" s="25"/>
      <c r="Z186" s="1"/>
      <c r="AA186" s="1"/>
      <c r="AB186" s="1"/>
      <c r="AC186" s="1"/>
      <c r="AD186" s="1"/>
    </row>
    <row r="187" spans="1:30" x14ac:dyDescent="0.25">
      <c r="A187" s="1"/>
      <c r="B187" s="1"/>
      <c r="C187" s="1"/>
      <c r="D187" s="25"/>
      <c r="E187" s="1"/>
      <c r="F187" s="1"/>
      <c r="G187" s="1"/>
      <c r="H187" s="1"/>
      <c r="I187" s="1"/>
      <c r="J187" s="1"/>
      <c r="K187" s="1"/>
      <c r="L187" s="1"/>
      <c r="M187" s="1"/>
      <c r="N187" s="1"/>
      <c r="O187" s="1"/>
      <c r="P187" s="1"/>
      <c r="Q187" s="1"/>
      <c r="R187" s="1"/>
      <c r="S187" s="1"/>
      <c r="T187" s="1"/>
      <c r="U187" s="1"/>
      <c r="V187" s="1"/>
      <c r="W187" s="1"/>
      <c r="X187" s="1"/>
      <c r="Y187" s="25"/>
      <c r="Z187" s="1"/>
      <c r="AA187" s="1"/>
      <c r="AB187" s="1"/>
      <c r="AC187" s="1"/>
      <c r="AD187" s="1"/>
    </row>
    <row r="188" spans="1:30" x14ac:dyDescent="0.25">
      <c r="A188" s="1"/>
      <c r="B188" s="1"/>
      <c r="C188" s="1"/>
      <c r="D188" s="25"/>
      <c r="E188" s="25"/>
      <c r="F188" s="1"/>
      <c r="G188" s="1"/>
      <c r="H188" s="1"/>
      <c r="I188" s="1"/>
      <c r="J188" s="1"/>
      <c r="K188" s="1"/>
      <c r="L188" s="1"/>
      <c r="M188" s="1"/>
      <c r="N188" s="1"/>
      <c r="O188" s="1"/>
      <c r="P188" s="1"/>
      <c r="Q188" s="1"/>
      <c r="R188" s="1"/>
      <c r="S188" s="1"/>
      <c r="T188" s="1"/>
      <c r="U188" s="1"/>
      <c r="V188" s="1"/>
      <c r="W188" s="1"/>
      <c r="X188" s="1"/>
      <c r="Y188" s="25"/>
      <c r="Z188" s="1"/>
      <c r="AA188" s="1"/>
      <c r="AB188" s="1"/>
      <c r="AC188" s="1"/>
      <c r="AD188" s="1"/>
    </row>
    <row r="189" spans="1:30" x14ac:dyDescent="0.25">
      <c r="A189" s="1"/>
      <c r="B189" s="1"/>
      <c r="C189" s="1"/>
      <c r="D189" s="25"/>
      <c r="E189" s="1"/>
      <c r="F189" s="1"/>
      <c r="G189" s="1"/>
      <c r="H189" s="1"/>
      <c r="I189" s="1"/>
      <c r="J189" s="1"/>
      <c r="K189" s="1"/>
      <c r="L189" s="1"/>
      <c r="M189" s="1"/>
      <c r="N189" s="1"/>
      <c r="O189" s="1"/>
      <c r="P189" s="1"/>
      <c r="Q189" s="1"/>
      <c r="R189" s="1"/>
      <c r="S189" s="1"/>
      <c r="T189" s="1"/>
      <c r="U189" s="1"/>
      <c r="V189" s="1"/>
      <c r="W189" s="1"/>
      <c r="X189" s="1"/>
      <c r="Y189" s="25"/>
      <c r="Z189" s="1"/>
      <c r="AA189" s="1"/>
      <c r="AB189" s="1"/>
      <c r="AC189" s="1"/>
      <c r="AD189" s="1"/>
    </row>
    <row r="190" spans="1:30" x14ac:dyDescent="0.25">
      <c r="A190" s="1"/>
      <c r="B190" s="1"/>
      <c r="C190" s="1"/>
      <c r="D190" s="25"/>
      <c r="E190" s="25"/>
      <c r="F190" s="1"/>
      <c r="G190" s="1"/>
      <c r="H190" s="1"/>
      <c r="I190" s="1"/>
      <c r="J190" s="1"/>
      <c r="K190" s="1"/>
      <c r="L190" s="1"/>
      <c r="M190" s="1"/>
      <c r="N190" s="1"/>
      <c r="O190" s="1"/>
      <c r="P190" s="1"/>
      <c r="Q190" s="1"/>
      <c r="R190" s="1"/>
      <c r="S190" s="1"/>
      <c r="T190" s="1"/>
      <c r="U190" s="1"/>
      <c r="V190" s="1"/>
      <c r="W190" s="1"/>
      <c r="X190" s="1"/>
      <c r="Y190" s="25"/>
      <c r="Z190" s="1"/>
      <c r="AA190" s="1"/>
      <c r="AB190" s="1"/>
      <c r="AC190" s="1"/>
      <c r="AD190" s="1"/>
    </row>
    <row r="191" spans="1:30" x14ac:dyDescent="0.25">
      <c r="A191" s="1"/>
      <c r="B191" s="1"/>
      <c r="C191" s="1"/>
      <c r="D191" s="25"/>
      <c r="E191" s="1"/>
      <c r="F191" s="1"/>
      <c r="G191" s="1"/>
      <c r="H191" s="1"/>
      <c r="I191" s="1"/>
      <c r="J191" s="1"/>
      <c r="K191" s="1"/>
      <c r="L191" s="1"/>
      <c r="M191" s="1"/>
      <c r="N191" s="1"/>
      <c r="O191" s="1"/>
      <c r="P191" s="1"/>
      <c r="Q191" s="1"/>
      <c r="R191" s="1"/>
      <c r="S191" s="1"/>
      <c r="T191" s="1"/>
      <c r="U191" s="1"/>
      <c r="V191" s="1"/>
      <c r="W191" s="1"/>
      <c r="X191" s="1"/>
      <c r="Y191" s="25"/>
      <c r="Z191" s="1"/>
      <c r="AA191" s="1"/>
      <c r="AB191" s="1"/>
      <c r="AC191" s="1"/>
      <c r="AD191" s="1"/>
    </row>
    <row r="192" spans="1:30" x14ac:dyDescent="0.25">
      <c r="A192" s="1"/>
      <c r="B192" s="1"/>
      <c r="C192" s="1"/>
      <c r="D192" s="25"/>
      <c r="E192" s="1"/>
      <c r="F192" s="1"/>
      <c r="G192" s="1"/>
      <c r="H192" s="1"/>
      <c r="I192" s="1"/>
      <c r="J192" s="1"/>
      <c r="K192" s="1"/>
      <c r="L192" s="1"/>
      <c r="M192" s="1"/>
      <c r="N192" s="1"/>
      <c r="O192" s="1"/>
      <c r="P192" s="1"/>
      <c r="Q192" s="1"/>
      <c r="R192" s="1"/>
      <c r="S192" s="1"/>
      <c r="T192" s="1"/>
      <c r="U192" s="1"/>
      <c r="V192" s="1"/>
      <c r="W192" s="1"/>
      <c r="X192" s="1"/>
      <c r="Y192" s="25"/>
      <c r="Z192" s="1"/>
      <c r="AA192" s="1"/>
      <c r="AB192" s="1"/>
      <c r="AC192" s="1"/>
      <c r="AD192" s="1"/>
    </row>
    <row r="193" spans="1:30" x14ac:dyDescent="0.25">
      <c r="A193" s="1"/>
      <c r="B193" s="1"/>
      <c r="C193" s="1"/>
      <c r="D193" s="25"/>
      <c r="E193" s="25"/>
      <c r="F193" s="1"/>
      <c r="G193" s="1"/>
      <c r="H193" s="1"/>
      <c r="I193" s="1"/>
      <c r="J193" s="1"/>
      <c r="K193" s="1"/>
      <c r="L193" s="1"/>
      <c r="M193" s="1"/>
      <c r="N193" s="1"/>
      <c r="O193" s="1"/>
      <c r="P193" s="1"/>
      <c r="Q193" s="1"/>
      <c r="R193" s="1"/>
      <c r="S193" s="1"/>
      <c r="T193" s="1"/>
      <c r="U193" s="1"/>
      <c r="V193" s="1"/>
      <c r="W193" s="1"/>
      <c r="X193" s="1"/>
      <c r="Y193" s="25"/>
      <c r="Z193" s="1"/>
      <c r="AA193" s="1"/>
      <c r="AB193" s="1"/>
      <c r="AC193" s="1"/>
      <c r="AD193" s="1"/>
    </row>
    <row r="194" spans="1:30" x14ac:dyDescent="0.25">
      <c r="A194" s="1"/>
      <c r="B194" s="1"/>
      <c r="C194" s="1"/>
      <c r="D194" s="25"/>
      <c r="E194" s="25"/>
      <c r="F194" s="1"/>
      <c r="G194" s="1"/>
      <c r="H194" s="1"/>
      <c r="I194" s="1"/>
      <c r="J194" s="1"/>
      <c r="K194" s="1"/>
      <c r="L194" s="1"/>
      <c r="M194" s="1"/>
      <c r="N194" s="1"/>
      <c r="O194" s="1"/>
      <c r="P194" s="1"/>
      <c r="Q194" s="1"/>
      <c r="R194" s="1"/>
      <c r="S194" s="1"/>
      <c r="T194" s="1"/>
      <c r="U194" s="1"/>
      <c r="V194" s="1"/>
      <c r="W194" s="1"/>
      <c r="X194" s="1"/>
      <c r="Y194" s="25"/>
      <c r="Z194" s="1"/>
      <c r="AA194" s="1"/>
      <c r="AB194" s="1"/>
      <c r="AC194" s="1"/>
      <c r="AD194" s="1"/>
    </row>
    <row r="195" spans="1:30" x14ac:dyDescent="0.25">
      <c r="A195" s="1"/>
      <c r="B195" s="1"/>
      <c r="C195" s="1"/>
      <c r="D195" s="25"/>
      <c r="E195" s="1"/>
      <c r="F195" s="1"/>
      <c r="G195" s="1"/>
      <c r="H195" s="1"/>
      <c r="I195" s="1"/>
      <c r="J195" s="1"/>
      <c r="K195" s="1"/>
      <c r="L195" s="1"/>
      <c r="M195" s="1"/>
      <c r="N195" s="1"/>
      <c r="O195" s="1"/>
      <c r="P195" s="1"/>
      <c r="Q195" s="1"/>
      <c r="R195" s="1"/>
      <c r="S195" s="1"/>
      <c r="T195" s="1"/>
      <c r="U195" s="1"/>
      <c r="V195" s="1"/>
      <c r="W195" s="1"/>
      <c r="X195" s="1"/>
      <c r="Y195" s="25"/>
      <c r="Z195" s="1"/>
      <c r="AA195" s="1"/>
      <c r="AB195" s="1"/>
      <c r="AC195" s="1"/>
      <c r="AD195" s="1"/>
    </row>
    <row r="196" spans="1:30" x14ac:dyDescent="0.25">
      <c r="A196" s="1"/>
      <c r="B196" s="1"/>
      <c r="C196" s="1"/>
      <c r="D196" s="25"/>
      <c r="E196" s="1"/>
      <c r="F196" s="1"/>
      <c r="G196" s="1"/>
      <c r="H196" s="1"/>
      <c r="I196" s="1"/>
      <c r="J196" s="1"/>
      <c r="K196" s="1"/>
      <c r="L196" s="1"/>
      <c r="M196" s="1"/>
      <c r="N196" s="1"/>
      <c r="O196" s="1"/>
      <c r="P196" s="1"/>
      <c r="Q196" s="1"/>
      <c r="R196" s="1"/>
      <c r="S196" s="1"/>
      <c r="T196" s="1"/>
      <c r="U196" s="1"/>
      <c r="V196" s="1"/>
      <c r="W196" s="1"/>
      <c r="X196" s="1"/>
      <c r="Y196" s="25"/>
      <c r="Z196" s="1"/>
      <c r="AA196" s="1"/>
      <c r="AB196" s="1"/>
      <c r="AC196" s="1"/>
      <c r="AD196" s="1"/>
    </row>
    <row r="197" spans="1:30" x14ac:dyDescent="0.25">
      <c r="A197" s="1"/>
      <c r="B197" s="1"/>
      <c r="C197" s="1"/>
      <c r="D197" s="25"/>
      <c r="E197" s="25"/>
      <c r="F197" s="1"/>
      <c r="G197" s="1"/>
      <c r="H197" s="1"/>
      <c r="I197" s="1"/>
      <c r="J197" s="1"/>
      <c r="K197" s="1"/>
      <c r="L197" s="1"/>
      <c r="M197" s="1"/>
      <c r="N197" s="1"/>
      <c r="O197" s="1"/>
      <c r="P197" s="1"/>
      <c r="Q197" s="1"/>
      <c r="R197" s="1"/>
      <c r="S197" s="1"/>
      <c r="T197" s="1"/>
      <c r="U197" s="1"/>
      <c r="V197" s="1"/>
      <c r="W197" s="1"/>
      <c r="X197" s="1"/>
      <c r="Y197" s="25"/>
      <c r="Z197" s="1"/>
      <c r="AA197" s="1"/>
      <c r="AB197" s="1"/>
      <c r="AC197" s="1"/>
      <c r="AD197" s="1"/>
    </row>
    <row r="198" spans="1:30" x14ac:dyDescent="0.25">
      <c r="A198" s="1"/>
      <c r="B198" s="1"/>
      <c r="C198" s="1"/>
      <c r="D198" s="25"/>
      <c r="E198" s="25"/>
      <c r="F198" s="1"/>
      <c r="G198" s="1"/>
      <c r="H198" s="1"/>
      <c r="I198" s="1"/>
      <c r="J198" s="1"/>
      <c r="K198" s="1"/>
      <c r="L198" s="1"/>
      <c r="M198" s="1"/>
      <c r="N198" s="1"/>
      <c r="O198" s="1"/>
      <c r="P198" s="1"/>
      <c r="Q198" s="1"/>
      <c r="R198" s="1"/>
      <c r="S198" s="1"/>
      <c r="T198" s="1"/>
      <c r="U198" s="1"/>
      <c r="V198" s="1"/>
      <c r="W198" s="1"/>
      <c r="X198" s="1"/>
      <c r="Y198" s="25"/>
      <c r="Z198" s="1"/>
      <c r="AA198" s="1"/>
      <c r="AB198" s="1"/>
      <c r="AC198" s="1"/>
      <c r="AD198" s="1"/>
    </row>
    <row r="199" spans="1:30" x14ac:dyDescent="0.25">
      <c r="A199" s="1"/>
      <c r="B199" s="1"/>
      <c r="C199" s="1"/>
      <c r="D199" s="25"/>
      <c r="E199" s="1"/>
      <c r="F199" s="1"/>
      <c r="G199" s="1"/>
      <c r="H199" s="1"/>
      <c r="I199" s="1"/>
      <c r="J199" s="1"/>
      <c r="K199" s="1"/>
      <c r="L199" s="1"/>
      <c r="M199" s="1"/>
      <c r="N199" s="1"/>
      <c r="O199" s="1"/>
      <c r="P199" s="1"/>
      <c r="Q199" s="1"/>
      <c r="R199" s="1"/>
      <c r="S199" s="1"/>
      <c r="T199" s="1"/>
      <c r="U199" s="1"/>
      <c r="V199" s="1"/>
      <c r="W199" s="1"/>
      <c r="X199" s="1"/>
      <c r="Y199" s="25"/>
      <c r="Z199" s="1"/>
      <c r="AA199" s="1"/>
      <c r="AB199" s="1"/>
      <c r="AC199" s="1"/>
      <c r="AD199" s="1"/>
    </row>
    <row r="200" spans="1:30" x14ac:dyDescent="0.25">
      <c r="A200" s="1"/>
      <c r="B200" s="1"/>
      <c r="C200" s="1"/>
      <c r="D200" s="25"/>
      <c r="E200" s="1"/>
      <c r="F200" s="1"/>
      <c r="G200" s="1"/>
      <c r="H200" s="1"/>
      <c r="I200" s="1"/>
      <c r="J200" s="1"/>
      <c r="K200" s="1"/>
      <c r="L200" s="1"/>
      <c r="M200" s="1"/>
      <c r="N200" s="1"/>
      <c r="O200" s="1"/>
      <c r="P200" s="1"/>
      <c r="Q200" s="1"/>
      <c r="R200" s="1"/>
      <c r="S200" s="1"/>
      <c r="T200" s="1"/>
      <c r="U200" s="1"/>
      <c r="V200" s="1"/>
      <c r="W200" s="1"/>
      <c r="X200" s="1"/>
      <c r="Y200" s="25"/>
      <c r="Z200" s="1"/>
      <c r="AA200" s="1"/>
      <c r="AB200" s="1"/>
      <c r="AC200" s="1"/>
      <c r="AD200" s="1"/>
    </row>
    <row r="201" spans="1:30" x14ac:dyDescent="0.25">
      <c r="A201" s="1"/>
      <c r="B201" s="1"/>
      <c r="C201" s="1"/>
      <c r="D201" s="25"/>
      <c r="E201" s="25"/>
      <c r="F201" s="1"/>
      <c r="G201" s="1"/>
      <c r="H201" s="1"/>
      <c r="I201" s="1"/>
      <c r="J201" s="1"/>
      <c r="K201" s="1"/>
      <c r="L201" s="1"/>
      <c r="M201" s="1"/>
      <c r="N201" s="1"/>
      <c r="O201" s="1"/>
      <c r="P201" s="1"/>
      <c r="Q201" s="1"/>
      <c r="R201" s="1"/>
      <c r="S201" s="1"/>
      <c r="T201" s="1"/>
      <c r="U201" s="1"/>
      <c r="V201" s="1"/>
      <c r="W201" s="1"/>
      <c r="X201" s="1"/>
      <c r="Y201" s="25"/>
      <c r="Z201" s="1"/>
      <c r="AA201" s="1"/>
      <c r="AB201" s="1"/>
      <c r="AC201" s="1"/>
      <c r="AD201" s="1"/>
    </row>
    <row r="202" spans="1:30" x14ac:dyDescent="0.25">
      <c r="A202" s="1"/>
      <c r="B202" s="1"/>
      <c r="C202" s="1"/>
      <c r="D202" s="25"/>
      <c r="E202" s="1"/>
      <c r="F202" s="1"/>
      <c r="G202" s="1"/>
      <c r="H202" s="1"/>
      <c r="I202" s="1"/>
      <c r="J202" s="1"/>
      <c r="K202" s="1"/>
      <c r="L202" s="1"/>
      <c r="M202" s="1"/>
      <c r="N202" s="1"/>
      <c r="O202" s="1"/>
      <c r="P202" s="1"/>
      <c r="Q202" s="1"/>
      <c r="R202" s="1"/>
      <c r="S202" s="1"/>
      <c r="T202" s="1"/>
      <c r="U202" s="1"/>
      <c r="V202" s="1"/>
      <c r="W202" s="1"/>
      <c r="X202" s="1"/>
      <c r="Y202" s="25"/>
      <c r="Z202" s="1"/>
      <c r="AA202" s="1"/>
      <c r="AB202" s="1"/>
      <c r="AC202" s="1"/>
      <c r="AD202" s="1"/>
    </row>
    <row r="203" spans="1:30" x14ac:dyDescent="0.25">
      <c r="A203" s="1"/>
      <c r="B203" s="1"/>
      <c r="C203" s="1"/>
      <c r="D203" s="25"/>
      <c r="E203" s="1"/>
      <c r="F203" s="1"/>
      <c r="G203" s="1"/>
      <c r="H203" s="1"/>
      <c r="I203" s="1"/>
      <c r="J203" s="1"/>
      <c r="K203" s="1"/>
      <c r="L203" s="1"/>
      <c r="M203" s="1"/>
      <c r="N203" s="1"/>
      <c r="O203" s="1"/>
      <c r="P203" s="1"/>
      <c r="Q203" s="1"/>
      <c r="R203" s="1"/>
      <c r="S203" s="1"/>
      <c r="T203" s="1"/>
      <c r="U203" s="1"/>
      <c r="V203" s="1"/>
      <c r="W203" s="1"/>
      <c r="X203" s="1"/>
      <c r="Y203" s="25"/>
      <c r="Z203" s="1"/>
      <c r="AA203" s="1"/>
      <c r="AB203" s="1"/>
      <c r="AC203" s="1"/>
      <c r="AD203" s="1"/>
    </row>
    <row r="204" spans="1:30" x14ac:dyDescent="0.25">
      <c r="A204" s="1"/>
      <c r="B204" s="1"/>
      <c r="C204" s="1"/>
      <c r="D204" s="25"/>
      <c r="E204" s="1"/>
      <c r="F204" s="1"/>
      <c r="G204" s="1"/>
      <c r="H204" s="1"/>
      <c r="I204" s="1"/>
      <c r="J204" s="1"/>
      <c r="K204" s="1"/>
      <c r="L204" s="1"/>
      <c r="M204" s="1"/>
      <c r="N204" s="1"/>
      <c r="O204" s="1"/>
      <c r="P204" s="1"/>
      <c r="Q204" s="1"/>
      <c r="R204" s="1"/>
      <c r="S204" s="1"/>
      <c r="T204" s="1"/>
      <c r="U204" s="1"/>
      <c r="V204" s="1"/>
      <c r="W204" s="1"/>
      <c r="X204" s="1"/>
      <c r="Y204" s="25"/>
      <c r="Z204" s="1"/>
      <c r="AA204" s="1"/>
      <c r="AB204" s="1"/>
      <c r="AC204" s="1"/>
      <c r="AD204" s="1"/>
    </row>
    <row r="205" spans="1:30" x14ac:dyDescent="0.25">
      <c r="A205" s="1"/>
      <c r="B205" s="1"/>
      <c r="C205" s="1"/>
      <c r="D205" s="25"/>
      <c r="E205" s="25"/>
      <c r="F205" s="1"/>
      <c r="G205" s="1"/>
      <c r="H205" s="1"/>
      <c r="I205" s="1"/>
      <c r="J205" s="1"/>
      <c r="K205" s="1"/>
      <c r="L205" s="1"/>
      <c r="M205" s="1"/>
      <c r="N205" s="1"/>
      <c r="O205" s="1"/>
      <c r="P205" s="1"/>
      <c r="Q205" s="1"/>
      <c r="R205" s="1"/>
      <c r="S205" s="1"/>
      <c r="T205" s="1"/>
      <c r="U205" s="1"/>
      <c r="V205" s="1"/>
      <c r="W205" s="1"/>
      <c r="X205" s="1"/>
      <c r="Y205" s="25"/>
      <c r="Z205" s="1"/>
      <c r="AA205" s="1"/>
      <c r="AB205" s="1"/>
      <c r="AC205" s="1"/>
      <c r="AD205" s="1"/>
    </row>
    <row r="206" spans="1:30" x14ac:dyDescent="0.25">
      <c r="A206" s="1"/>
      <c r="B206" s="1"/>
      <c r="C206" s="1"/>
      <c r="D206" s="25"/>
      <c r="E206" s="25"/>
      <c r="F206" s="1"/>
      <c r="G206" s="1"/>
      <c r="H206" s="1"/>
      <c r="I206" s="1"/>
      <c r="J206" s="1"/>
      <c r="K206" s="1"/>
      <c r="L206" s="1"/>
      <c r="M206" s="1"/>
      <c r="N206" s="1"/>
      <c r="O206" s="1"/>
      <c r="P206" s="1"/>
      <c r="Q206" s="1"/>
      <c r="R206" s="1"/>
      <c r="S206" s="1"/>
      <c r="T206" s="1"/>
      <c r="U206" s="1"/>
      <c r="V206" s="1"/>
      <c r="W206" s="1"/>
      <c r="X206" s="1"/>
      <c r="Y206" s="25"/>
      <c r="Z206" s="1"/>
      <c r="AA206" s="1"/>
      <c r="AB206" s="1"/>
      <c r="AC206" s="1"/>
      <c r="AD206" s="1"/>
    </row>
    <row r="207" spans="1:30" x14ac:dyDescent="0.25">
      <c r="A207" s="1"/>
      <c r="B207" s="1"/>
      <c r="C207" s="1"/>
      <c r="D207" s="25"/>
      <c r="E207" s="25"/>
      <c r="F207" s="1"/>
      <c r="G207" s="1"/>
      <c r="H207" s="1"/>
      <c r="I207" s="1"/>
      <c r="J207" s="1"/>
      <c r="K207" s="1"/>
      <c r="L207" s="1"/>
      <c r="M207" s="1"/>
      <c r="N207" s="1"/>
      <c r="O207" s="1"/>
      <c r="P207" s="1"/>
      <c r="Q207" s="1"/>
      <c r="R207" s="1"/>
      <c r="S207" s="1"/>
      <c r="T207" s="1"/>
      <c r="U207" s="1"/>
      <c r="V207" s="1"/>
      <c r="W207" s="1"/>
      <c r="X207" s="1"/>
      <c r="Y207" s="25"/>
      <c r="Z207" s="1"/>
      <c r="AA207" s="1"/>
      <c r="AB207" s="1"/>
      <c r="AC207" s="1"/>
      <c r="AD207" s="1"/>
    </row>
    <row r="208" spans="1:30" x14ac:dyDescent="0.25">
      <c r="A208" s="1"/>
      <c r="B208" s="1"/>
      <c r="C208" s="1"/>
      <c r="D208" s="25"/>
      <c r="E208" s="25"/>
      <c r="F208" s="1"/>
      <c r="G208" s="1"/>
      <c r="H208" s="1"/>
      <c r="I208" s="1"/>
      <c r="J208" s="1"/>
      <c r="K208" s="1"/>
      <c r="L208" s="1"/>
      <c r="M208" s="1"/>
      <c r="N208" s="1"/>
      <c r="O208" s="1"/>
      <c r="P208" s="1"/>
      <c r="Q208" s="1"/>
      <c r="R208" s="1"/>
      <c r="S208" s="1"/>
      <c r="T208" s="1"/>
      <c r="U208" s="1"/>
      <c r="V208" s="1"/>
      <c r="W208" s="1"/>
      <c r="X208" s="1"/>
      <c r="Y208" s="25"/>
      <c r="Z208" s="1"/>
      <c r="AA208" s="1"/>
      <c r="AB208" s="1"/>
      <c r="AC208" s="1"/>
      <c r="AD208" s="1"/>
    </row>
    <row r="209" spans="1:30" x14ac:dyDescent="0.25">
      <c r="A209" s="1"/>
      <c r="B209" s="1"/>
      <c r="C209" s="1"/>
      <c r="D209" s="25"/>
      <c r="E209" s="1"/>
      <c r="F209" s="1"/>
      <c r="G209" s="1"/>
      <c r="H209" s="1"/>
      <c r="I209" s="1"/>
      <c r="J209" s="1"/>
      <c r="K209" s="1"/>
      <c r="L209" s="1"/>
      <c r="M209" s="1"/>
      <c r="N209" s="1"/>
      <c r="O209" s="1"/>
      <c r="P209" s="1"/>
      <c r="Q209" s="1"/>
      <c r="R209" s="1"/>
      <c r="S209" s="1"/>
      <c r="T209" s="1"/>
      <c r="U209" s="1"/>
      <c r="V209" s="1"/>
      <c r="W209" s="1"/>
      <c r="X209" s="1"/>
      <c r="Y209" s="25"/>
      <c r="Z209" s="1"/>
      <c r="AA209" s="1"/>
      <c r="AB209" s="1"/>
      <c r="AC209" s="1"/>
      <c r="AD209" s="1"/>
    </row>
    <row r="210" spans="1:30" x14ac:dyDescent="0.25">
      <c r="A210" s="1"/>
      <c r="B210" s="1"/>
      <c r="C210" s="1"/>
      <c r="D210" s="25"/>
      <c r="E210" s="1"/>
      <c r="F210" s="1"/>
      <c r="G210" s="1"/>
      <c r="H210" s="1"/>
      <c r="I210" s="1"/>
      <c r="J210" s="1"/>
      <c r="K210" s="1"/>
      <c r="L210" s="1"/>
      <c r="M210" s="1"/>
      <c r="N210" s="1"/>
      <c r="O210" s="1"/>
      <c r="P210" s="1"/>
      <c r="Q210" s="1"/>
      <c r="R210" s="1"/>
      <c r="S210" s="1"/>
      <c r="T210" s="1"/>
      <c r="U210" s="1"/>
      <c r="V210" s="1"/>
      <c r="W210" s="1"/>
      <c r="X210" s="1"/>
      <c r="Y210" s="25"/>
      <c r="Z210" s="1"/>
      <c r="AA210" s="1"/>
      <c r="AB210" s="1"/>
      <c r="AC210" s="1"/>
      <c r="AD210" s="1"/>
    </row>
    <row r="211" spans="1:30" x14ac:dyDescent="0.25">
      <c r="A211" s="1"/>
      <c r="B211" s="1"/>
      <c r="C211" s="1"/>
      <c r="D211" s="25"/>
      <c r="E211" s="1"/>
      <c r="F211" s="1"/>
      <c r="G211" s="1"/>
      <c r="H211" s="1"/>
      <c r="I211" s="1"/>
      <c r="J211" s="1"/>
      <c r="K211" s="1"/>
      <c r="L211" s="1"/>
      <c r="M211" s="1"/>
      <c r="N211" s="1"/>
      <c r="O211" s="1"/>
      <c r="P211" s="1"/>
      <c r="Q211" s="1"/>
      <c r="R211" s="1"/>
      <c r="S211" s="1"/>
      <c r="T211" s="1"/>
      <c r="U211" s="1"/>
      <c r="V211" s="1"/>
      <c r="W211" s="1"/>
      <c r="X211" s="1"/>
      <c r="Y211" s="25"/>
      <c r="Z211" s="1"/>
      <c r="AA211" s="1"/>
      <c r="AB211" s="1"/>
      <c r="AC211" s="1"/>
      <c r="AD211" s="1"/>
    </row>
    <row r="212" spans="1:30" x14ac:dyDescent="0.25">
      <c r="A212" s="1"/>
      <c r="B212" s="1"/>
      <c r="C212" s="1"/>
      <c r="D212" s="25"/>
      <c r="E212" s="25"/>
      <c r="F212" s="1"/>
      <c r="G212" s="1"/>
      <c r="H212" s="1"/>
      <c r="I212" s="1"/>
      <c r="J212" s="1"/>
      <c r="K212" s="1"/>
      <c r="L212" s="1"/>
      <c r="M212" s="1"/>
      <c r="N212" s="1"/>
      <c r="O212" s="1"/>
      <c r="P212" s="1"/>
      <c r="Q212" s="1"/>
      <c r="R212" s="1"/>
      <c r="S212" s="1"/>
      <c r="T212" s="1"/>
      <c r="U212" s="1"/>
      <c r="V212" s="1"/>
      <c r="W212" s="1"/>
      <c r="X212" s="1"/>
      <c r="Y212" s="25"/>
      <c r="Z212" s="1"/>
      <c r="AA212" s="1"/>
      <c r="AB212" s="1"/>
      <c r="AC212" s="1"/>
      <c r="AD212" s="1"/>
    </row>
    <row r="213" spans="1:30" x14ac:dyDescent="0.25">
      <c r="A213" s="1"/>
      <c r="B213" s="1"/>
      <c r="C213" s="1"/>
      <c r="D213" s="25"/>
      <c r="E213" s="25"/>
      <c r="F213" s="1"/>
      <c r="G213" s="1"/>
      <c r="H213" s="1"/>
      <c r="I213" s="1"/>
      <c r="J213" s="1"/>
      <c r="K213" s="1"/>
      <c r="L213" s="1"/>
      <c r="M213" s="1"/>
      <c r="N213" s="1"/>
      <c r="O213" s="1"/>
      <c r="P213" s="1"/>
      <c r="Q213" s="1"/>
      <c r="R213" s="1"/>
      <c r="S213" s="1"/>
      <c r="T213" s="1"/>
      <c r="U213" s="1"/>
      <c r="V213" s="1"/>
      <c r="W213" s="1"/>
      <c r="X213" s="1"/>
      <c r="Y213" s="25"/>
      <c r="Z213" s="1"/>
      <c r="AA213" s="1"/>
      <c r="AB213" s="1"/>
      <c r="AC213" s="1"/>
      <c r="AD213" s="1"/>
    </row>
    <row r="214" spans="1:30" x14ac:dyDescent="0.25">
      <c r="A214" s="1"/>
      <c r="B214" s="1"/>
      <c r="C214" s="1"/>
      <c r="D214" s="25"/>
      <c r="E214" s="25"/>
      <c r="F214" s="1"/>
      <c r="G214" s="1"/>
      <c r="H214" s="1"/>
      <c r="I214" s="1"/>
      <c r="J214" s="1"/>
      <c r="K214" s="1"/>
      <c r="L214" s="1"/>
      <c r="M214" s="1"/>
      <c r="N214" s="1"/>
      <c r="O214" s="1"/>
      <c r="P214" s="1"/>
      <c r="Q214" s="1"/>
      <c r="R214" s="1"/>
      <c r="S214" s="1"/>
      <c r="T214" s="1"/>
      <c r="U214" s="1"/>
      <c r="V214" s="1"/>
      <c r="W214" s="1"/>
      <c r="X214" s="1"/>
      <c r="Y214" s="25"/>
      <c r="Z214" s="1"/>
      <c r="AA214" s="1"/>
      <c r="AB214" s="1"/>
      <c r="AC214" s="1"/>
      <c r="AD214" s="1"/>
    </row>
    <row r="215" spans="1:30" x14ac:dyDescent="0.25">
      <c r="A215" s="1"/>
      <c r="B215" s="1"/>
      <c r="C215" s="1"/>
      <c r="D215" s="25"/>
      <c r="E215" s="25"/>
      <c r="F215" s="1"/>
      <c r="G215" s="1"/>
      <c r="H215" s="1"/>
      <c r="I215" s="1"/>
      <c r="J215" s="1"/>
      <c r="K215" s="1"/>
      <c r="L215" s="1"/>
      <c r="M215" s="1"/>
      <c r="N215" s="1"/>
      <c r="O215" s="1"/>
      <c r="P215" s="1"/>
      <c r="Q215" s="1"/>
      <c r="R215" s="1"/>
      <c r="S215" s="1"/>
      <c r="T215" s="1"/>
      <c r="U215" s="1"/>
      <c r="V215" s="1"/>
      <c r="W215" s="1"/>
      <c r="X215" s="1"/>
      <c r="Y215" s="25"/>
      <c r="Z215" s="1"/>
      <c r="AA215" s="1"/>
      <c r="AB215" s="1"/>
      <c r="AC215" s="1"/>
      <c r="AD215" s="1"/>
    </row>
    <row r="216" spans="1:30" x14ac:dyDescent="0.25">
      <c r="A216" s="1"/>
      <c r="B216" s="1"/>
      <c r="C216" s="1"/>
      <c r="D216" s="25"/>
      <c r="E216" s="1"/>
      <c r="F216" s="1"/>
      <c r="G216" s="1"/>
      <c r="H216" s="1"/>
      <c r="I216" s="1"/>
      <c r="J216" s="1"/>
      <c r="K216" s="1"/>
      <c r="L216" s="1"/>
      <c r="M216" s="1"/>
      <c r="N216" s="1"/>
      <c r="O216" s="1"/>
      <c r="P216" s="1"/>
      <c r="Q216" s="1"/>
      <c r="R216" s="1"/>
      <c r="S216" s="1"/>
      <c r="T216" s="1"/>
      <c r="U216" s="1"/>
      <c r="V216" s="1"/>
      <c r="W216" s="1"/>
      <c r="X216" s="1"/>
      <c r="Y216" s="25"/>
      <c r="Z216" s="1"/>
      <c r="AA216" s="1"/>
      <c r="AB216" s="1"/>
      <c r="AC216" s="1"/>
      <c r="AD216" s="1"/>
    </row>
    <row r="217" spans="1:30" x14ac:dyDescent="0.25">
      <c r="A217" s="1"/>
      <c r="B217" s="1"/>
      <c r="C217" s="1"/>
      <c r="D217" s="25"/>
      <c r="E217" s="25"/>
      <c r="F217" s="1"/>
      <c r="G217" s="1"/>
      <c r="H217" s="1"/>
      <c r="I217" s="1"/>
      <c r="J217" s="1"/>
      <c r="K217" s="1"/>
      <c r="L217" s="1"/>
      <c r="M217" s="1"/>
      <c r="N217" s="1"/>
      <c r="O217" s="1"/>
      <c r="P217" s="1"/>
      <c r="Q217" s="1"/>
      <c r="R217" s="1"/>
      <c r="S217" s="1"/>
      <c r="T217" s="1"/>
      <c r="U217" s="1"/>
      <c r="V217" s="1"/>
      <c r="W217" s="1"/>
      <c r="X217" s="1"/>
      <c r="Y217" s="25"/>
      <c r="Z217" s="1"/>
      <c r="AA217" s="1"/>
      <c r="AB217" s="1"/>
      <c r="AC217" s="1"/>
      <c r="AD217" s="1"/>
    </row>
    <row r="218" spans="1:30" x14ac:dyDescent="0.25">
      <c r="A218" s="1"/>
      <c r="B218" s="1"/>
      <c r="C218" s="1"/>
      <c r="D218" s="25"/>
      <c r="E218" s="1"/>
      <c r="F218" s="1"/>
      <c r="G218" s="1"/>
      <c r="H218" s="1"/>
      <c r="I218" s="1"/>
      <c r="J218" s="1"/>
      <c r="K218" s="1"/>
      <c r="L218" s="1"/>
      <c r="M218" s="1"/>
      <c r="N218" s="1"/>
      <c r="O218" s="1"/>
      <c r="P218" s="1"/>
      <c r="Q218" s="1"/>
      <c r="R218" s="1"/>
      <c r="S218" s="1"/>
      <c r="T218" s="1"/>
      <c r="U218" s="1"/>
      <c r="V218" s="1"/>
      <c r="W218" s="1"/>
      <c r="X218" s="1"/>
      <c r="Y218" s="25"/>
      <c r="Z218" s="1"/>
      <c r="AA218" s="1"/>
      <c r="AB218" s="1"/>
      <c r="AC218" s="1"/>
      <c r="AD218" s="1"/>
    </row>
    <row r="219" spans="1:30" x14ac:dyDescent="0.25">
      <c r="A219" s="1"/>
      <c r="B219" s="1"/>
      <c r="C219" s="1"/>
      <c r="D219" s="25"/>
      <c r="E219" s="1"/>
      <c r="F219" s="1"/>
      <c r="G219" s="1"/>
      <c r="H219" s="1"/>
      <c r="I219" s="1"/>
      <c r="J219" s="1"/>
      <c r="K219" s="1"/>
      <c r="L219" s="1"/>
      <c r="M219" s="1"/>
      <c r="N219" s="1"/>
      <c r="O219" s="1"/>
      <c r="P219" s="1"/>
      <c r="Q219" s="1"/>
      <c r="R219" s="1"/>
      <c r="S219" s="1"/>
      <c r="T219" s="1"/>
      <c r="U219" s="1"/>
      <c r="V219" s="1"/>
      <c r="W219" s="1"/>
      <c r="X219" s="1"/>
      <c r="Y219" s="25"/>
      <c r="Z219" s="1"/>
      <c r="AA219" s="1"/>
      <c r="AB219" s="1"/>
      <c r="AC219" s="1"/>
      <c r="AD219" s="1"/>
    </row>
    <row r="220" spans="1:30" x14ac:dyDescent="0.25">
      <c r="A220" s="1"/>
      <c r="B220" s="1"/>
      <c r="C220" s="1"/>
      <c r="D220" s="25"/>
      <c r="E220" s="1"/>
      <c r="F220" s="1"/>
      <c r="G220" s="1"/>
      <c r="H220" s="1"/>
      <c r="I220" s="1"/>
      <c r="J220" s="1"/>
      <c r="K220" s="1"/>
      <c r="L220" s="1"/>
      <c r="M220" s="1"/>
      <c r="N220" s="1"/>
      <c r="O220" s="1"/>
      <c r="P220" s="1"/>
      <c r="Q220" s="1"/>
      <c r="R220" s="1"/>
      <c r="S220" s="1"/>
      <c r="T220" s="1"/>
      <c r="U220" s="1"/>
      <c r="V220" s="1"/>
      <c r="W220" s="1"/>
      <c r="X220" s="1"/>
      <c r="Y220" s="25"/>
      <c r="Z220" s="1"/>
      <c r="AA220" s="1"/>
      <c r="AB220" s="1"/>
      <c r="AC220" s="1"/>
      <c r="AD220" s="1"/>
    </row>
    <row r="221" spans="1:30" x14ac:dyDescent="0.25">
      <c r="A221" s="1"/>
      <c r="B221" s="1"/>
      <c r="C221" s="1"/>
      <c r="D221" s="25"/>
      <c r="E221" s="25"/>
      <c r="F221" s="1"/>
      <c r="G221" s="1"/>
      <c r="H221" s="1"/>
      <c r="I221" s="1"/>
      <c r="J221" s="1"/>
      <c r="K221" s="1"/>
      <c r="L221" s="1"/>
      <c r="M221" s="1"/>
      <c r="N221" s="1"/>
      <c r="O221" s="1"/>
      <c r="P221" s="1"/>
      <c r="Q221" s="1"/>
      <c r="R221" s="1"/>
      <c r="S221" s="1"/>
      <c r="T221" s="1"/>
      <c r="U221" s="1"/>
      <c r="V221" s="1"/>
      <c r="W221" s="1"/>
      <c r="X221" s="1"/>
      <c r="Y221" s="25"/>
      <c r="Z221" s="1"/>
      <c r="AA221" s="1"/>
      <c r="AB221" s="1"/>
      <c r="AC221" s="1"/>
      <c r="AD221" s="1"/>
    </row>
    <row r="222" spans="1:30" x14ac:dyDescent="0.25">
      <c r="A222" s="1"/>
      <c r="B222" s="1"/>
      <c r="C222" s="1"/>
      <c r="D222" s="25"/>
      <c r="E222" s="1"/>
      <c r="F222" s="1"/>
      <c r="G222" s="1"/>
      <c r="H222" s="1"/>
      <c r="I222" s="1"/>
      <c r="J222" s="1"/>
      <c r="K222" s="1"/>
      <c r="L222" s="1"/>
      <c r="M222" s="1"/>
      <c r="N222" s="1"/>
      <c r="O222" s="1"/>
      <c r="P222" s="1"/>
      <c r="Q222" s="1"/>
      <c r="R222" s="1"/>
      <c r="S222" s="1"/>
      <c r="T222" s="1"/>
      <c r="U222" s="1"/>
      <c r="V222" s="1"/>
      <c r="W222" s="1"/>
      <c r="X222" s="1"/>
      <c r="Y222" s="25"/>
      <c r="Z222" s="1"/>
      <c r="AA222" s="1"/>
      <c r="AB222" s="1"/>
      <c r="AC222" s="1"/>
      <c r="AD222" s="1"/>
    </row>
    <row r="223" spans="1:30" x14ac:dyDescent="0.25">
      <c r="A223" s="1"/>
      <c r="B223" s="1"/>
      <c r="C223" s="1"/>
      <c r="D223" s="25"/>
      <c r="E223" s="1"/>
      <c r="F223" s="1"/>
      <c r="G223" s="1"/>
      <c r="H223" s="1"/>
      <c r="I223" s="1"/>
      <c r="J223" s="1"/>
      <c r="K223" s="1"/>
      <c r="L223" s="1"/>
      <c r="M223" s="1"/>
      <c r="N223" s="1"/>
      <c r="O223" s="1"/>
      <c r="P223" s="1"/>
      <c r="Q223" s="1"/>
      <c r="R223" s="1"/>
      <c r="S223" s="1"/>
      <c r="T223" s="1"/>
      <c r="U223" s="1"/>
      <c r="V223" s="1"/>
      <c r="W223" s="1"/>
      <c r="X223" s="1"/>
      <c r="Y223" s="25"/>
      <c r="Z223" s="1"/>
      <c r="AA223" s="1"/>
      <c r="AB223" s="1"/>
      <c r="AC223" s="1"/>
      <c r="AD223" s="1"/>
    </row>
    <row r="224" spans="1:30" x14ac:dyDescent="0.25">
      <c r="A224" s="1"/>
      <c r="B224" s="1"/>
      <c r="C224" s="1"/>
      <c r="D224" s="25"/>
      <c r="E224" s="25"/>
      <c r="F224" s="1"/>
      <c r="G224" s="1"/>
      <c r="H224" s="1"/>
      <c r="I224" s="1"/>
      <c r="J224" s="1"/>
      <c r="K224" s="1"/>
      <c r="L224" s="1"/>
      <c r="M224" s="1"/>
      <c r="N224" s="1"/>
      <c r="O224" s="1"/>
      <c r="P224" s="1"/>
      <c r="Q224" s="1"/>
      <c r="R224" s="1"/>
      <c r="S224" s="1"/>
      <c r="T224" s="1"/>
      <c r="U224" s="1"/>
      <c r="V224" s="1"/>
      <c r="W224" s="1"/>
      <c r="X224" s="1"/>
      <c r="Y224" s="25"/>
      <c r="Z224" s="1"/>
      <c r="AA224" s="1"/>
      <c r="AB224" s="1"/>
      <c r="AC224" s="1"/>
      <c r="AD224" s="1"/>
    </row>
    <row r="225" spans="1:30" x14ac:dyDescent="0.25">
      <c r="A225" s="1"/>
      <c r="B225" s="1"/>
      <c r="C225" s="1"/>
      <c r="D225" s="25"/>
      <c r="E225" s="1"/>
      <c r="F225" s="1"/>
      <c r="G225" s="1"/>
      <c r="H225" s="1"/>
      <c r="I225" s="1"/>
      <c r="J225" s="1"/>
      <c r="K225" s="1"/>
      <c r="L225" s="1"/>
      <c r="M225" s="1"/>
      <c r="N225" s="1"/>
      <c r="O225" s="1"/>
      <c r="P225" s="1"/>
      <c r="Q225" s="1"/>
      <c r="R225" s="1"/>
      <c r="S225" s="1"/>
      <c r="T225" s="1"/>
      <c r="U225" s="1"/>
      <c r="V225" s="1"/>
      <c r="W225" s="1"/>
      <c r="X225" s="1"/>
      <c r="Y225" s="25"/>
      <c r="Z225" s="1"/>
      <c r="AA225" s="1"/>
      <c r="AB225" s="1"/>
      <c r="AC225" s="1"/>
      <c r="AD225" s="1"/>
    </row>
    <row r="226" spans="1:30" x14ac:dyDescent="0.25">
      <c r="A226" s="1"/>
      <c r="B226" s="1"/>
      <c r="C226" s="1"/>
      <c r="D226" s="25"/>
      <c r="E226" s="1"/>
      <c r="F226" s="1"/>
      <c r="G226" s="1"/>
      <c r="H226" s="1"/>
      <c r="I226" s="1"/>
      <c r="J226" s="1"/>
      <c r="K226" s="1"/>
      <c r="L226" s="1"/>
      <c r="M226" s="1"/>
      <c r="N226" s="1"/>
      <c r="O226" s="1"/>
      <c r="P226" s="1"/>
      <c r="Q226" s="1"/>
      <c r="R226" s="1"/>
      <c r="S226" s="1"/>
      <c r="T226" s="1"/>
      <c r="U226" s="1"/>
      <c r="V226" s="1"/>
      <c r="W226" s="1"/>
      <c r="X226" s="1"/>
      <c r="Y226" s="25"/>
      <c r="Z226" s="1"/>
      <c r="AA226" s="1"/>
      <c r="AB226" s="1"/>
      <c r="AC226" s="1"/>
      <c r="AD226" s="1"/>
    </row>
    <row r="227" spans="1:30" x14ac:dyDescent="0.25">
      <c r="A227" s="1"/>
      <c r="B227" s="1"/>
      <c r="C227" s="1"/>
      <c r="D227" s="25"/>
      <c r="E227" s="25"/>
      <c r="F227" s="1"/>
      <c r="G227" s="1"/>
      <c r="H227" s="1"/>
      <c r="I227" s="1"/>
      <c r="J227" s="1"/>
      <c r="K227" s="1"/>
      <c r="L227" s="1"/>
      <c r="M227" s="1"/>
      <c r="N227" s="1"/>
      <c r="O227" s="1"/>
      <c r="P227" s="1"/>
      <c r="Q227" s="1"/>
      <c r="R227" s="1"/>
      <c r="S227" s="1"/>
      <c r="T227" s="1"/>
      <c r="U227" s="1"/>
      <c r="V227" s="1"/>
      <c r="W227" s="1"/>
      <c r="X227" s="1"/>
      <c r="Y227" s="25"/>
      <c r="Z227" s="1"/>
      <c r="AA227" s="1"/>
      <c r="AB227" s="1"/>
      <c r="AC227" s="1"/>
      <c r="AD227" s="1"/>
    </row>
    <row r="228" spans="1:30" x14ac:dyDescent="0.25">
      <c r="A228" s="1"/>
      <c r="B228" s="1"/>
      <c r="C228" s="1"/>
      <c r="D228" s="25"/>
      <c r="E228" s="1"/>
      <c r="F228" s="1"/>
      <c r="G228" s="1"/>
      <c r="H228" s="1"/>
      <c r="I228" s="1"/>
      <c r="J228" s="1"/>
      <c r="K228" s="1"/>
      <c r="L228" s="1"/>
      <c r="M228" s="1"/>
      <c r="N228" s="1"/>
      <c r="O228" s="1"/>
      <c r="P228" s="1"/>
      <c r="Q228" s="1"/>
      <c r="R228" s="1"/>
      <c r="S228" s="1"/>
      <c r="T228" s="1"/>
      <c r="U228" s="1"/>
      <c r="V228" s="1"/>
      <c r="W228" s="1"/>
      <c r="X228" s="1"/>
      <c r="Y228" s="25"/>
      <c r="Z228" s="1"/>
      <c r="AA228" s="1"/>
      <c r="AB228" s="1"/>
      <c r="AC228" s="1"/>
      <c r="AD228" s="1"/>
    </row>
    <row r="229" spans="1:30" x14ac:dyDescent="0.25">
      <c r="A229" s="1"/>
      <c r="B229" s="1"/>
      <c r="C229" s="1"/>
      <c r="D229" s="25"/>
      <c r="E229" s="1"/>
      <c r="F229" s="1"/>
      <c r="G229" s="1"/>
      <c r="H229" s="1"/>
      <c r="I229" s="1"/>
      <c r="J229" s="1"/>
      <c r="K229" s="1"/>
      <c r="L229" s="1"/>
      <c r="M229" s="1"/>
      <c r="N229" s="1"/>
      <c r="O229" s="1"/>
      <c r="P229" s="1"/>
      <c r="Q229" s="1"/>
      <c r="R229" s="1"/>
      <c r="S229" s="1"/>
      <c r="T229" s="1"/>
      <c r="U229" s="1"/>
      <c r="V229" s="1"/>
      <c r="W229" s="1"/>
      <c r="X229" s="1"/>
      <c r="Y229" s="25"/>
      <c r="Z229" s="1"/>
      <c r="AA229" s="1"/>
      <c r="AB229" s="1"/>
      <c r="AC229" s="1"/>
      <c r="AD229" s="1"/>
    </row>
    <row r="230" spans="1:30" x14ac:dyDescent="0.25">
      <c r="A230" s="1"/>
      <c r="B230" s="1"/>
      <c r="C230" s="1"/>
      <c r="D230" s="25"/>
      <c r="E230" s="25"/>
      <c r="F230" s="1"/>
      <c r="G230" s="1"/>
      <c r="H230" s="1"/>
      <c r="I230" s="1"/>
      <c r="J230" s="1"/>
      <c r="K230" s="1"/>
      <c r="L230" s="1"/>
      <c r="M230" s="1"/>
      <c r="N230" s="1"/>
      <c r="O230" s="1"/>
      <c r="P230" s="1"/>
      <c r="Q230" s="1"/>
      <c r="R230" s="1"/>
      <c r="S230" s="1"/>
      <c r="T230" s="1"/>
      <c r="U230" s="1"/>
      <c r="V230" s="1"/>
      <c r="W230" s="1"/>
      <c r="X230" s="1"/>
      <c r="Y230" s="25"/>
      <c r="Z230" s="1"/>
      <c r="AA230" s="1"/>
      <c r="AB230" s="1"/>
      <c r="AC230" s="1"/>
      <c r="AD230" s="1"/>
    </row>
    <row r="231" spans="1:30" x14ac:dyDescent="0.25">
      <c r="A231" s="1"/>
      <c r="B231" s="1"/>
      <c r="C231" s="1"/>
      <c r="D231" s="25"/>
      <c r="E231" s="1"/>
      <c r="F231" s="1"/>
      <c r="G231" s="1"/>
      <c r="H231" s="1"/>
      <c r="I231" s="1"/>
      <c r="J231" s="1"/>
      <c r="K231" s="1"/>
      <c r="L231" s="1"/>
      <c r="M231" s="1"/>
      <c r="N231" s="1"/>
      <c r="O231" s="1"/>
      <c r="P231" s="1"/>
      <c r="Q231" s="1"/>
      <c r="R231" s="1"/>
      <c r="S231" s="1"/>
      <c r="T231" s="1"/>
      <c r="U231" s="1"/>
      <c r="V231" s="1"/>
      <c r="W231" s="1"/>
      <c r="X231" s="1"/>
      <c r="Y231" s="25"/>
      <c r="Z231" s="1"/>
      <c r="AA231" s="1"/>
      <c r="AB231" s="1"/>
      <c r="AC231" s="1"/>
      <c r="AD231" s="1"/>
    </row>
    <row r="232" spans="1:30" x14ac:dyDescent="0.25">
      <c r="A232" s="1"/>
      <c r="B232" s="1"/>
      <c r="C232" s="1"/>
      <c r="D232" s="25"/>
      <c r="E232" s="1"/>
      <c r="F232" s="1"/>
      <c r="G232" s="1"/>
      <c r="H232" s="1"/>
      <c r="I232" s="1"/>
      <c r="J232" s="1"/>
      <c r="K232" s="1"/>
      <c r="L232" s="1"/>
      <c r="M232" s="1"/>
      <c r="N232" s="1"/>
      <c r="O232" s="1"/>
      <c r="P232" s="1"/>
      <c r="Q232" s="1"/>
      <c r="R232" s="1"/>
      <c r="S232" s="1"/>
      <c r="T232" s="1"/>
      <c r="U232" s="1"/>
      <c r="V232" s="1"/>
      <c r="W232" s="1"/>
      <c r="X232" s="1"/>
      <c r="Y232" s="25"/>
      <c r="Z232" s="1"/>
      <c r="AA232" s="1"/>
      <c r="AB232" s="1"/>
      <c r="AC232" s="1"/>
      <c r="AD232" s="1"/>
    </row>
    <row r="233" spans="1:30" x14ac:dyDescent="0.25">
      <c r="A233" s="1"/>
      <c r="B233" s="1"/>
      <c r="C233" s="1"/>
      <c r="D233" s="25"/>
      <c r="E233" s="25"/>
      <c r="F233" s="1"/>
      <c r="G233" s="1"/>
      <c r="H233" s="1"/>
      <c r="I233" s="1"/>
      <c r="J233" s="1"/>
      <c r="K233" s="1"/>
      <c r="L233" s="1"/>
      <c r="M233" s="1"/>
      <c r="N233" s="1"/>
      <c r="O233" s="1"/>
      <c r="P233" s="1"/>
      <c r="Q233" s="1"/>
      <c r="R233" s="1"/>
      <c r="S233" s="1"/>
      <c r="T233" s="1"/>
      <c r="U233" s="1"/>
      <c r="V233" s="1"/>
      <c r="W233" s="1"/>
      <c r="X233" s="1"/>
      <c r="Y233" s="25"/>
      <c r="Z233" s="1"/>
      <c r="AA233" s="1"/>
      <c r="AB233" s="1"/>
      <c r="AC233" s="1"/>
      <c r="AD233" s="1"/>
    </row>
    <row r="234" spans="1:30" x14ac:dyDescent="0.25">
      <c r="A234" s="1"/>
      <c r="B234" s="1"/>
      <c r="C234" s="1"/>
      <c r="D234" s="25"/>
      <c r="E234" s="1"/>
      <c r="F234" s="1"/>
      <c r="G234" s="1"/>
      <c r="H234" s="1"/>
      <c r="I234" s="1"/>
      <c r="J234" s="1"/>
      <c r="K234" s="1"/>
      <c r="L234" s="1"/>
      <c r="M234" s="1"/>
      <c r="N234" s="1"/>
      <c r="O234" s="1"/>
      <c r="P234" s="1"/>
      <c r="Q234" s="1"/>
      <c r="R234" s="1"/>
      <c r="S234" s="1"/>
      <c r="T234" s="1"/>
      <c r="U234" s="1"/>
      <c r="V234" s="1"/>
      <c r="W234" s="1"/>
      <c r="X234" s="1"/>
      <c r="Y234" s="25"/>
      <c r="Z234" s="1"/>
      <c r="AA234" s="1"/>
      <c r="AB234" s="1"/>
      <c r="AC234" s="1"/>
      <c r="AD234" s="1"/>
    </row>
    <row r="235" spans="1:30" x14ac:dyDescent="0.25">
      <c r="A235" s="1"/>
      <c r="B235" s="1"/>
      <c r="C235" s="1"/>
      <c r="D235" s="25"/>
      <c r="E235" s="1"/>
      <c r="F235" s="1"/>
      <c r="G235" s="1"/>
      <c r="H235" s="1"/>
      <c r="I235" s="1"/>
      <c r="J235" s="1"/>
      <c r="K235" s="1"/>
      <c r="L235" s="1"/>
      <c r="M235" s="1"/>
      <c r="N235" s="1"/>
      <c r="O235" s="1"/>
      <c r="P235" s="1"/>
      <c r="Q235" s="1"/>
      <c r="R235" s="1"/>
      <c r="S235" s="1"/>
      <c r="T235" s="1"/>
      <c r="U235" s="1"/>
      <c r="V235" s="1"/>
      <c r="W235" s="1"/>
      <c r="X235" s="1"/>
      <c r="Y235" s="25"/>
      <c r="Z235" s="1"/>
      <c r="AA235" s="1"/>
      <c r="AB235" s="1"/>
      <c r="AC235" s="1"/>
      <c r="AD235" s="1"/>
    </row>
    <row r="236" spans="1:30" x14ac:dyDescent="0.25">
      <c r="A236" s="1"/>
      <c r="B236" s="1"/>
      <c r="C236" s="1"/>
      <c r="D236" s="25"/>
      <c r="E236" s="1"/>
      <c r="F236" s="1"/>
      <c r="G236" s="1"/>
      <c r="H236" s="1"/>
      <c r="I236" s="1"/>
      <c r="J236" s="1"/>
      <c r="K236" s="1"/>
      <c r="L236" s="1"/>
      <c r="M236" s="1"/>
      <c r="N236" s="1"/>
      <c r="O236" s="1"/>
      <c r="P236" s="1"/>
      <c r="Q236" s="1"/>
      <c r="R236" s="1"/>
      <c r="S236" s="1"/>
      <c r="T236" s="1"/>
      <c r="U236" s="1"/>
      <c r="V236" s="1"/>
      <c r="W236" s="1"/>
      <c r="X236" s="1"/>
      <c r="Y236" s="25"/>
      <c r="Z236" s="1"/>
      <c r="AA236" s="1"/>
      <c r="AB236" s="1"/>
      <c r="AC236" s="1"/>
      <c r="AD236" s="1"/>
    </row>
    <row r="237" spans="1:30" x14ac:dyDescent="0.25">
      <c r="A237" s="1"/>
      <c r="B237" s="1"/>
      <c r="C237" s="1"/>
      <c r="D237" s="25"/>
      <c r="E237" s="1"/>
      <c r="F237" s="1"/>
      <c r="G237" s="1"/>
      <c r="H237" s="1"/>
      <c r="I237" s="1"/>
      <c r="J237" s="1"/>
      <c r="K237" s="1"/>
      <c r="L237" s="1"/>
      <c r="M237" s="1"/>
      <c r="N237" s="1"/>
      <c r="O237" s="1"/>
      <c r="P237" s="1"/>
      <c r="Q237" s="1"/>
      <c r="R237" s="1"/>
      <c r="S237" s="1"/>
      <c r="T237" s="1"/>
      <c r="U237" s="1"/>
      <c r="V237" s="1"/>
      <c r="W237" s="1"/>
      <c r="X237" s="1"/>
      <c r="Y237" s="25"/>
      <c r="Z237" s="1"/>
      <c r="AA237" s="1"/>
      <c r="AB237" s="1"/>
      <c r="AC237" s="1"/>
      <c r="AD237" s="1"/>
    </row>
    <row r="238" spans="1:30" x14ac:dyDescent="0.25">
      <c r="A238" s="1"/>
      <c r="B238" s="1"/>
      <c r="C238" s="1"/>
      <c r="D238" s="25"/>
      <c r="E238" s="1"/>
      <c r="F238" s="1"/>
      <c r="G238" s="1"/>
      <c r="H238" s="1"/>
      <c r="I238" s="1"/>
      <c r="J238" s="1"/>
      <c r="K238" s="1"/>
      <c r="L238" s="1"/>
      <c r="M238" s="1"/>
      <c r="N238" s="1"/>
      <c r="O238" s="1"/>
      <c r="P238" s="1"/>
      <c r="Q238" s="1"/>
      <c r="R238" s="1"/>
      <c r="S238" s="1"/>
      <c r="T238" s="1"/>
      <c r="U238" s="1"/>
      <c r="V238" s="1"/>
      <c r="W238" s="1"/>
      <c r="X238" s="1"/>
      <c r="Y238" s="25"/>
      <c r="Z238" s="1"/>
      <c r="AA238" s="1"/>
      <c r="AB238" s="1"/>
      <c r="AC238" s="1"/>
      <c r="AD238" s="1"/>
    </row>
    <row r="239" spans="1:30" x14ac:dyDescent="0.25">
      <c r="A239" s="1"/>
      <c r="B239" s="1"/>
      <c r="C239" s="1"/>
      <c r="D239" s="25"/>
      <c r="E239" s="25"/>
      <c r="F239" s="1"/>
      <c r="G239" s="1"/>
      <c r="H239" s="1"/>
      <c r="I239" s="1"/>
      <c r="J239" s="1"/>
      <c r="K239" s="1"/>
      <c r="L239" s="1"/>
      <c r="M239" s="1"/>
      <c r="N239" s="1"/>
      <c r="O239" s="1"/>
      <c r="P239" s="1"/>
      <c r="Q239" s="1"/>
      <c r="R239" s="1"/>
      <c r="S239" s="1"/>
      <c r="T239" s="1"/>
      <c r="U239" s="1"/>
      <c r="V239" s="1"/>
      <c r="W239" s="1"/>
      <c r="X239" s="1"/>
      <c r="Y239" s="25"/>
      <c r="Z239" s="1"/>
      <c r="AA239" s="1"/>
      <c r="AB239" s="1"/>
      <c r="AC239" s="1"/>
      <c r="AD239" s="1"/>
    </row>
    <row r="240" spans="1:30" x14ac:dyDescent="0.25">
      <c r="A240" s="1"/>
      <c r="B240" s="1"/>
      <c r="C240" s="1"/>
      <c r="D240" s="25"/>
      <c r="E240" s="25"/>
      <c r="F240" s="1"/>
      <c r="G240" s="1"/>
      <c r="H240" s="1"/>
      <c r="I240" s="1"/>
      <c r="J240" s="1"/>
      <c r="K240" s="1"/>
      <c r="L240" s="1"/>
      <c r="M240" s="1"/>
      <c r="N240" s="1"/>
      <c r="O240" s="1"/>
      <c r="P240" s="1"/>
      <c r="Q240" s="1"/>
      <c r="R240" s="1"/>
      <c r="S240" s="1"/>
      <c r="T240" s="1"/>
      <c r="U240" s="1"/>
      <c r="V240" s="1"/>
      <c r="W240" s="1"/>
      <c r="X240" s="1"/>
      <c r="Y240" s="25"/>
      <c r="Z240" s="1"/>
      <c r="AA240" s="1"/>
      <c r="AB240" s="1"/>
      <c r="AC240" s="1"/>
      <c r="AD240" s="1"/>
    </row>
    <row r="241" spans="1:30" x14ac:dyDescent="0.25">
      <c r="A241" s="1"/>
      <c r="B241" s="1"/>
      <c r="C241" s="1"/>
      <c r="D241" s="25"/>
      <c r="E241" s="1"/>
      <c r="F241" s="1"/>
      <c r="G241" s="1"/>
      <c r="H241" s="1"/>
      <c r="I241" s="1"/>
      <c r="J241" s="1"/>
      <c r="K241" s="1"/>
      <c r="L241" s="1"/>
      <c r="M241" s="1"/>
      <c r="N241" s="1"/>
      <c r="O241" s="1"/>
      <c r="P241" s="1"/>
      <c r="Q241" s="1"/>
      <c r="R241" s="1"/>
      <c r="S241" s="1"/>
      <c r="T241" s="1"/>
      <c r="U241" s="1"/>
      <c r="V241" s="1"/>
      <c r="W241" s="1"/>
      <c r="X241" s="1"/>
      <c r="Y241" s="25"/>
      <c r="Z241" s="1"/>
      <c r="AA241" s="1"/>
      <c r="AB241" s="1"/>
      <c r="AC241" s="1"/>
      <c r="AD241" s="1"/>
    </row>
    <row r="242" spans="1:30" x14ac:dyDescent="0.25">
      <c r="A242" s="1"/>
      <c r="B242" s="1"/>
      <c r="C242" s="1"/>
      <c r="D242" s="25"/>
      <c r="E242" s="1"/>
      <c r="F242" s="1"/>
      <c r="G242" s="1"/>
      <c r="H242" s="1"/>
      <c r="I242" s="1"/>
      <c r="J242" s="1"/>
      <c r="K242" s="1"/>
      <c r="L242" s="1"/>
      <c r="M242" s="1"/>
      <c r="N242" s="1"/>
      <c r="O242" s="1"/>
      <c r="P242" s="1"/>
      <c r="Q242" s="1"/>
      <c r="R242" s="1"/>
      <c r="S242" s="1"/>
      <c r="T242" s="1"/>
      <c r="U242" s="1"/>
      <c r="V242" s="1"/>
      <c r="W242" s="1"/>
      <c r="X242" s="1"/>
      <c r="Y242" s="25"/>
      <c r="Z242" s="1"/>
      <c r="AA242" s="1"/>
      <c r="AB242" s="1"/>
      <c r="AC242" s="1"/>
      <c r="AD242" s="1"/>
    </row>
    <row r="243" spans="1:30" x14ac:dyDescent="0.25">
      <c r="A243" s="1"/>
      <c r="B243" s="1"/>
      <c r="C243" s="1"/>
      <c r="D243" s="25"/>
      <c r="E243" s="25"/>
      <c r="F243" s="1"/>
      <c r="G243" s="1"/>
      <c r="H243" s="1"/>
      <c r="I243" s="1"/>
      <c r="J243" s="1"/>
      <c r="K243" s="1"/>
      <c r="L243" s="1"/>
      <c r="M243" s="1"/>
      <c r="N243" s="1"/>
      <c r="O243" s="1"/>
      <c r="P243" s="1"/>
      <c r="Q243" s="1"/>
      <c r="R243" s="1"/>
      <c r="S243" s="1"/>
      <c r="T243" s="1"/>
      <c r="U243" s="1"/>
      <c r="V243" s="1"/>
      <c r="W243" s="1"/>
      <c r="X243" s="1"/>
      <c r="Y243" s="25"/>
      <c r="Z243" s="1"/>
      <c r="AA243" s="1"/>
      <c r="AB243" s="1"/>
      <c r="AC243" s="1"/>
      <c r="AD243" s="1"/>
    </row>
    <row r="244" spans="1:30" x14ac:dyDescent="0.25">
      <c r="A244" s="1"/>
      <c r="B244" s="1"/>
      <c r="C244" s="1"/>
      <c r="D244" s="25"/>
      <c r="E244" s="25"/>
      <c r="F244" s="1"/>
      <c r="G244" s="1"/>
      <c r="H244" s="1"/>
      <c r="I244" s="1"/>
      <c r="J244" s="1"/>
      <c r="K244" s="1"/>
      <c r="L244" s="1"/>
      <c r="M244" s="1"/>
      <c r="N244" s="1"/>
      <c r="O244" s="1"/>
      <c r="P244" s="1"/>
      <c r="Q244" s="1"/>
      <c r="R244" s="1"/>
      <c r="S244" s="1"/>
      <c r="T244" s="1"/>
      <c r="U244" s="1"/>
      <c r="V244" s="1"/>
      <c r="W244" s="1"/>
      <c r="X244" s="1"/>
      <c r="Y244" s="25"/>
      <c r="Z244" s="1"/>
      <c r="AA244" s="1"/>
      <c r="AB244" s="1"/>
      <c r="AC244" s="1"/>
      <c r="AD244" s="1"/>
    </row>
    <row r="245" spans="1:30" x14ac:dyDescent="0.25">
      <c r="A245" s="1"/>
      <c r="B245" s="1"/>
      <c r="C245" s="1"/>
      <c r="D245" s="25"/>
      <c r="E245" s="25"/>
      <c r="F245" s="1"/>
      <c r="G245" s="1"/>
      <c r="H245" s="1"/>
      <c r="I245" s="1"/>
      <c r="J245" s="1"/>
      <c r="K245" s="1"/>
      <c r="L245" s="1"/>
      <c r="M245" s="1"/>
      <c r="N245" s="1"/>
      <c r="O245" s="1"/>
      <c r="P245" s="1"/>
      <c r="Q245" s="1"/>
      <c r="R245" s="1"/>
      <c r="S245" s="1"/>
      <c r="T245" s="1"/>
      <c r="U245" s="1"/>
      <c r="V245" s="1"/>
      <c r="W245" s="1"/>
      <c r="X245" s="1"/>
      <c r="Y245" s="25"/>
      <c r="Z245" s="1"/>
      <c r="AA245" s="1"/>
      <c r="AB245" s="1"/>
      <c r="AC245" s="1"/>
      <c r="AD245" s="1"/>
    </row>
    <row r="246" spans="1:30" x14ac:dyDescent="0.25">
      <c r="A246" s="1"/>
      <c r="B246" s="1"/>
      <c r="C246" s="1"/>
      <c r="D246" s="25"/>
      <c r="E246" s="25"/>
      <c r="F246" s="1"/>
      <c r="G246" s="1"/>
      <c r="H246" s="1"/>
      <c r="I246" s="1"/>
      <c r="J246" s="1"/>
      <c r="K246" s="1"/>
      <c r="L246" s="1"/>
      <c r="M246" s="1"/>
      <c r="N246" s="1"/>
      <c r="O246" s="1"/>
      <c r="P246" s="1"/>
      <c r="Q246" s="1"/>
      <c r="R246" s="1"/>
      <c r="S246" s="1"/>
      <c r="T246" s="1"/>
      <c r="U246" s="1"/>
      <c r="V246" s="1"/>
      <c r="W246" s="1"/>
      <c r="X246" s="1"/>
      <c r="Y246" s="25"/>
      <c r="Z246" s="1"/>
      <c r="AA246" s="1"/>
      <c r="AB246" s="1"/>
      <c r="AC246" s="1"/>
      <c r="AD246" s="1"/>
    </row>
    <row r="247" spans="1:30" x14ac:dyDescent="0.25">
      <c r="A247" s="1"/>
      <c r="B247" s="1"/>
      <c r="C247" s="1"/>
      <c r="D247" s="25"/>
      <c r="E247" s="1"/>
      <c r="F247" s="1"/>
      <c r="G247" s="1"/>
      <c r="H247" s="1"/>
      <c r="I247" s="1"/>
      <c r="J247" s="1"/>
      <c r="K247" s="1"/>
      <c r="L247" s="1"/>
      <c r="M247" s="1"/>
      <c r="N247" s="1"/>
      <c r="O247" s="1"/>
      <c r="P247" s="1"/>
      <c r="Q247" s="1"/>
      <c r="R247" s="1"/>
      <c r="S247" s="1"/>
      <c r="T247" s="1"/>
      <c r="U247" s="1"/>
      <c r="V247" s="1"/>
      <c r="W247" s="1"/>
      <c r="X247" s="1"/>
      <c r="Y247" s="25"/>
      <c r="Z247" s="1"/>
      <c r="AA247" s="1"/>
      <c r="AB247" s="1"/>
      <c r="AC247" s="1"/>
      <c r="AD247" s="1"/>
    </row>
    <row r="248" spans="1:30" x14ac:dyDescent="0.25">
      <c r="A248" s="1"/>
      <c r="B248" s="1"/>
      <c r="C248" s="1"/>
      <c r="D248" s="25"/>
      <c r="E248" s="25"/>
      <c r="F248" s="1"/>
      <c r="G248" s="1"/>
      <c r="H248" s="1"/>
      <c r="I248" s="1"/>
      <c r="J248" s="1"/>
      <c r="K248" s="1"/>
      <c r="L248" s="1"/>
      <c r="M248" s="1"/>
      <c r="N248" s="1"/>
      <c r="O248" s="1"/>
      <c r="P248" s="1"/>
      <c r="Q248" s="1"/>
      <c r="R248" s="1"/>
      <c r="S248" s="1"/>
      <c r="T248" s="1"/>
      <c r="U248" s="1"/>
      <c r="V248" s="1"/>
      <c r="W248" s="1"/>
      <c r="X248" s="1"/>
      <c r="Y248" s="25"/>
      <c r="Z248" s="1"/>
      <c r="AA248" s="1"/>
      <c r="AB248" s="1"/>
      <c r="AC248" s="1"/>
      <c r="AD248" s="1"/>
    </row>
    <row r="249" spans="1:30" x14ac:dyDescent="0.25">
      <c r="A249" s="1"/>
      <c r="B249" s="1"/>
      <c r="C249" s="1"/>
      <c r="D249" s="25"/>
      <c r="E249" s="1"/>
      <c r="F249" s="1"/>
      <c r="G249" s="1"/>
      <c r="H249" s="1"/>
      <c r="I249" s="1"/>
      <c r="J249" s="1"/>
      <c r="K249" s="1"/>
      <c r="L249" s="1"/>
      <c r="M249" s="1"/>
      <c r="N249" s="1"/>
      <c r="O249" s="1"/>
      <c r="P249" s="1"/>
      <c r="Q249" s="1"/>
      <c r="R249" s="1"/>
      <c r="S249" s="1"/>
      <c r="T249" s="1"/>
      <c r="U249" s="1"/>
      <c r="V249" s="1"/>
      <c r="W249" s="1"/>
      <c r="X249" s="1"/>
      <c r="Y249" s="25"/>
      <c r="Z249" s="1"/>
      <c r="AA249" s="1"/>
      <c r="AB249" s="1"/>
      <c r="AC249" s="1"/>
      <c r="AD249" s="1"/>
    </row>
    <row r="250" spans="1:30" x14ac:dyDescent="0.25">
      <c r="A250" s="1"/>
      <c r="B250" s="1"/>
      <c r="C250" s="1"/>
      <c r="D250" s="25"/>
      <c r="E250" s="25"/>
      <c r="F250" s="1"/>
      <c r="G250" s="1"/>
      <c r="H250" s="1"/>
      <c r="I250" s="1"/>
      <c r="J250" s="1"/>
      <c r="K250" s="1"/>
      <c r="L250" s="1"/>
      <c r="M250" s="1"/>
      <c r="N250" s="1"/>
      <c r="O250" s="1"/>
      <c r="P250" s="1"/>
      <c r="Q250" s="1"/>
      <c r="R250" s="1"/>
      <c r="S250" s="1"/>
      <c r="T250" s="1"/>
      <c r="U250" s="1"/>
      <c r="V250" s="1"/>
      <c r="W250" s="1"/>
      <c r="X250" s="1"/>
      <c r="Y250" s="25"/>
      <c r="Z250" s="1"/>
      <c r="AA250" s="1"/>
      <c r="AB250" s="1"/>
      <c r="AC250" s="1"/>
      <c r="AD250" s="1"/>
    </row>
    <row r="251" spans="1:30" x14ac:dyDescent="0.25">
      <c r="A251" s="1"/>
      <c r="B251" s="1"/>
      <c r="C251" s="1"/>
      <c r="D251" s="25"/>
      <c r="E251" s="1"/>
      <c r="F251" s="1"/>
      <c r="G251" s="1"/>
      <c r="H251" s="1"/>
      <c r="I251" s="1"/>
      <c r="J251" s="1"/>
      <c r="K251" s="1"/>
      <c r="L251" s="1"/>
      <c r="M251" s="1"/>
      <c r="N251" s="1"/>
      <c r="O251" s="1"/>
      <c r="P251" s="1"/>
      <c r="Q251" s="1"/>
      <c r="R251" s="1"/>
      <c r="S251" s="1"/>
      <c r="T251" s="1"/>
      <c r="U251" s="1"/>
      <c r="V251" s="1"/>
      <c r="W251" s="1"/>
      <c r="X251" s="1"/>
      <c r="Y251" s="25"/>
      <c r="Z251" s="1"/>
      <c r="AA251" s="1"/>
      <c r="AB251" s="1"/>
      <c r="AC251" s="1"/>
      <c r="AD251" s="1"/>
    </row>
    <row r="252" spans="1:30" x14ac:dyDescent="0.25">
      <c r="A252" s="1"/>
      <c r="B252" s="1"/>
      <c r="C252" s="1"/>
      <c r="D252" s="25"/>
      <c r="E252" s="1"/>
      <c r="F252" s="1"/>
      <c r="G252" s="1"/>
      <c r="H252" s="1"/>
      <c r="I252" s="1"/>
      <c r="J252" s="1"/>
      <c r="K252" s="1"/>
      <c r="L252" s="1"/>
      <c r="M252" s="1"/>
      <c r="N252" s="1"/>
      <c r="O252" s="1"/>
      <c r="P252" s="1"/>
      <c r="Q252" s="1"/>
      <c r="R252" s="1"/>
      <c r="S252" s="1"/>
      <c r="T252" s="1"/>
      <c r="U252" s="1"/>
      <c r="V252" s="1"/>
      <c r="W252" s="1"/>
      <c r="X252" s="1"/>
      <c r="Y252" s="25"/>
      <c r="Z252" s="1"/>
      <c r="AA252" s="1"/>
      <c r="AB252" s="1"/>
      <c r="AC252" s="1"/>
      <c r="AD252" s="1"/>
    </row>
    <row r="253" spans="1:30" x14ac:dyDescent="0.25">
      <c r="A253" s="1"/>
      <c r="B253" s="1"/>
      <c r="C253" s="1"/>
      <c r="D253" s="25"/>
      <c r="E253" s="1"/>
      <c r="F253" s="1"/>
      <c r="G253" s="1"/>
      <c r="H253" s="1"/>
      <c r="I253" s="1"/>
      <c r="J253" s="1"/>
      <c r="K253" s="1"/>
      <c r="L253" s="1"/>
      <c r="M253" s="1"/>
      <c r="N253" s="1"/>
      <c r="O253" s="1"/>
      <c r="P253" s="1"/>
      <c r="Q253" s="1"/>
      <c r="R253" s="1"/>
      <c r="S253" s="1"/>
      <c r="T253" s="1"/>
      <c r="U253" s="1"/>
      <c r="V253" s="1"/>
      <c r="W253" s="1"/>
      <c r="X253" s="1"/>
      <c r="Y253" s="25"/>
      <c r="Z253" s="1"/>
      <c r="AA253" s="1"/>
      <c r="AB253" s="1"/>
      <c r="AC253" s="1"/>
      <c r="AD253" s="1"/>
    </row>
    <row r="254" spans="1:30" x14ac:dyDescent="0.25">
      <c r="A254" s="1"/>
      <c r="B254" s="1"/>
      <c r="C254" s="1"/>
      <c r="D254" s="25"/>
      <c r="E254" s="1"/>
      <c r="F254" s="1"/>
      <c r="G254" s="1"/>
      <c r="H254" s="1"/>
      <c r="I254" s="1"/>
      <c r="J254" s="1"/>
      <c r="K254" s="1"/>
      <c r="L254" s="1"/>
      <c r="M254" s="1"/>
      <c r="N254" s="1"/>
      <c r="O254" s="1"/>
      <c r="P254" s="1"/>
      <c r="Q254" s="1"/>
      <c r="R254" s="1"/>
      <c r="S254" s="1"/>
      <c r="T254" s="1"/>
      <c r="U254" s="1"/>
      <c r="V254" s="1"/>
      <c r="W254" s="1"/>
      <c r="X254" s="1"/>
      <c r="Y254" s="25"/>
      <c r="Z254" s="1"/>
      <c r="AA254" s="1"/>
      <c r="AB254" s="1"/>
      <c r="AC254" s="1"/>
      <c r="AD254" s="1"/>
    </row>
    <row r="255" spans="1:30" x14ac:dyDescent="0.25">
      <c r="A255" s="1"/>
      <c r="B255" s="1"/>
      <c r="C255" s="1"/>
      <c r="D255" s="25"/>
      <c r="E255" s="25"/>
      <c r="F255" s="1"/>
      <c r="G255" s="1"/>
      <c r="H255" s="1"/>
      <c r="I255" s="1"/>
      <c r="J255" s="1"/>
      <c r="K255" s="1"/>
      <c r="L255" s="1"/>
      <c r="M255" s="1"/>
      <c r="N255" s="1"/>
      <c r="O255" s="1"/>
      <c r="P255" s="1"/>
      <c r="Q255" s="1"/>
      <c r="R255" s="1"/>
      <c r="S255" s="1"/>
      <c r="T255" s="1"/>
      <c r="U255" s="1"/>
      <c r="V255" s="1"/>
      <c r="W255" s="1"/>
      <c r="X255" s="1"/>
      <c r="Y255" s="25"/>
      <c r="Z255" s="1"/>
      <c r="AA255" s="1"/>
      <c r="AB255" s="1"/>
      <c r="AC255" s="1"/>
      <c r="AD255" s="1"/>
    </row>
    <row r="256" spans="1:30" x14ac:dyDescent="0.25">
      <c r="A256" s="1"/>
      <c r="B256" s="1"/>
      <c r="C256" s="1"/>
      <c r="D256" s="25"/>
      <c r="E256" s="1"/>
      <c r="F256" s="1"/>
      <c r="G256" s="1"/>
      <c r="H256" s="1"/>
      <c r="I256" s="1"/>
      <c r="J256" s="1"/>
      <c r="K256" s="1"/>
      <c r="L256" s="1"/>
      <c r="M256" s="1"/>
      <c r="N256" s="1"/>
      <c r="O256" s="1"/>
      <c r="P256" s="1"/>
      <c r="Q256" s="1"/>
      <c r="R256" s="1"/>
      <c r="S256" s="1"/>
      <c r="T256" s="1"/>
      <c r="U256" s="1"/>
      <c r="V256" s="1"/>
      <c r="W256" s="1"/>
      <c r="X256" s="1"/>
      <c r="Y256" s="25"/>
      <c r="Z256" s="1"/>
      <c r="AA256" s="1"/>
      <c r="AB256" s="1"/>
      <c r="AC256" s="1"/>
      <c r="AD256" s="1"/>
    </row>
    <row r="257" spans="1:30" x14ac:dyDescent="0.25">
      <c r="A257" s="1"/>
      <c r="B257" s="1"/>
      <c r="C257" s="1"/>
      <c r="D257" s="25"/>
      <c r="E257" s="25"/>
      <c r="F257" s="1"/>
      <c r="G257" s="1"/>
      <c r="H257" s="1"/>
      <c r="I257" s="1"/>
      <c r="J257" s="1"/>
      <c r="K257" s="1"/>
      <c r="L257" s="1"/>
      <c r="M257" s="1"/>
      <c r="N257" s="1"/>
      <c r="O257" s="1"/>
      <c r="P257" s="1"/>
      <c r="Q257" s="1"/>
      <c r="R257" s="1"/>
      <c r="S257" s="1"/>
      <c r="T257" s="1"/>
      <c r="U257" s="1"/>
      <c r="V257" s="1"/>
      <c r="W257" s="1"/>
      <c r="X257" s="1"/>
      <c r="Y257" s="25"/>
      <c r="Z257" s="1"/>
      <c r="AA257" s="1"/>
      <c r="AB257" s="1"/>
      <c r="AC257" s="1"/>
      <c r="AD257" s="1"/>
    </row>
    <row r="258" spans="1:30" x14ac:dyDescent="0.25">
      <c r="A258" s="1"/>
      <c r="B258" s="1"/>
      <c r="C258" s="1"/>
      <c r="D258" s="25"/>
      <c r="E258" s="1"/>
      <c r="F258" s="1"/>
      <c r="G258" s="1"/>
      <c r="H258" s="1"/>
      <c r="I258" s="1"/>
      <c r="J258" s="1"/>
      <c r="K258" s="1"/>
      <c r="L258" s="1"/>
      <c r="M258" s="1"/>
      <c r="N258" s="1"/>
      <c r="O258" s="1"/>
      <c r="P258" s="1"/>
      <c r="Q258" s="1"/>
      <c r="R258" s="1"/>
      <c r="S258" s="1"/>
      <c r="T258" s="1"/>
      <c r="U258" s="1"/>
      <c r="V258" s="1"/>
      <c r="W258" s="1"/>
      <c r="X258" s="1"/>
      <c r="Y258" s="25"/>
      <c r="Z258" s="1"/>
      <c r="AA258" s="1"/>
      <c r="AB258" s="1"/>
      <c r="AC258" s="1"/>
      <c r="AD258" s="1"/>
    </row>
    <row r="259" spans="1:30" x14ac:dyDescent="0.25">
      <c r="A259" s="1"/>
      <c r="B259" s="1"/>
      <c r="C259" s="1"/>
      <c r="D259" s="25"/>
      <c r="E259" s="25"/>
      <c r="F259" s="1"/>
      <c r="G259" s="1"/>
      <c r="H259" s="1"/>
      <c r="I259" s="1"/>
      <c r="J259" s="1"/>
      <c r="K259" s="1"/>
      <c r="L259" s="1"/>
      <c r="M259" s="1"/>
      <c r="N259" s="1"/>
      <c r="O259" s="1"/>
      <c r="P259" s="1"/>
      <c r="Q259" s="1"/>
      <c r="R259" s="1"/>
      <c r="S259" s="1"/>
      <c r="T259" s="1"/>
      <c r="U259" s="1"/>
      <c r="V259" s="1"/>
      <c r="W259" s="1"/>
      <c r="X259" s="1"/>
      <c r="Y259" s="25"/>
      <c r="Z259" s="1"/>
      <c r="AA259" s="1"/>
      <c r="AB259" s="1"/>
      <c r="AC259" s="1"/>
      <c r="AD259" s="1"/>
    </row>
    <row r="260" spans="1:30" x14ac:dyDescent="0.25">
      <c r="A260" s="1"/>
      <c r="B260" s="1"/>
      <c r="C260" s="1"/>
      <c r="D260" s="25"/>
      <c r="E260" s="1"/>
      <c r="F260" s="1"/>
      <c r="G260" s="1"/>
      <c r="H260" s="1"/>
      <c r="I260" s="1"/>
      <c r="J260" s="1"/>
      <c r="K260" s="1"/>
      <c r="L260" s="1"/>
      <c r="M260" s="1"/>
      <c r="N260" s="1"/>
      <c r="O260" s="1"/>
      <c r="P260" s="1"/>
      <c r="Q260" s="1"/>
      <c r="R260" s="1"/>
      <c r="S260" s="1"/>
      <c r="T260" s="1"/>
      <c r="U260" s="1"/>
      <c r="V260" s="1"/>
      <c r="W260" s="1"/>
      <c r="X260" s="1"/>
      <c r="Y260" s="25"/>
      <c r="Z260" s="1"/>
      <c r="AA260" s="1"/>
      <c r="AB260" s="1"/>
      <c r="AC260" s="1"/>
      <c r="AD260" s="1"/>
    </row>
    <row r="261" spans="1:30" x14ac:dyDescent="0.25">
      <c r="A261" s="1"/>
      <c r="B261" s="1"/>
      <c r="C261" s="1"/>
      <c r="D261" s="25"/>
      <c r="E261" s="25"/>
      <c r="F261" s="1"/>
      <c r="G261" s="1"/>
      <c r="H261" s="1"/>
      <c r="I261" s="1"/>
      <c r="J261" s="1"/>
      <c r="K261" s="1"/>
      <c r="L261" s="1"/>
      <c r="M261" s="1"/>
      <c r="N261" s="1"/>
      <c r="O261" s="1"/>
      <c r="P261" s="1"/>
      <c r="Q261" s="1"/>
      <c r="R261" s="1"/>
      <c r="S261" s="1"/>
      <c r="T261" s="1"/>
      <c r="U261" s="1"/>
      <c r="V261" s="1"/>
      <c r="W261" s="1"/>
      <c r="X261" s="1"/>
      <c r="Y261" s="25"/>
      <c r="Z261" s="1"/>
      <c r="AA261" s="1"/>
      <c r="AB261" s="1"/>
      <c r="AC261" s="1"/>
      <c r="AD261" s="1"/>
    </row>
    <row r="262" spans="1:30" x14ac:dyDescent="0.25">
      <c r="A262" s="1"/>
      <c r="B262" s="1"/>
      <c r="C262" s="1"/>
      <c r="D262" s="25"/>
      <c r="E262" s="1"/>
      <c r="F262" s="1"/>
      <c r="G262" s="1"/>
      <c r="H262" s="1"/>
      <c r="I262" s="1"/>
      <c r="J262" s="1"/>
      <c r="K262" s="1"/>
      <c r="L262" s="1"/>
      <c r="M262" s="1"/>
      <c r="N262" s="1"/>
      <c r="O262" s="1"/>
      <c r="P262" s="1"/>
      <c r="Q262" s="1"/>
      <c r="R262" s="1"/>
      <c r="S262" s="1"/>
      <c r="T262" s="1"/>
      <c r="U262" s="1"/>
      <c r="V262" s="1"/>
      <c r="W262" s="1"/>
      <c r="X262" s="1"/>
      <c r="Y262" s="25"/>
      <c r="Z262" s="1"/>
      <c r="AA262" s="1"/>
      <c r="AB262" s="1"/>
      <c r="AC262" s="1"/>
      <c r="AD262" s="1"/>
    </row>
    <row r="263" spans="1:30" x14ac:dyDescent="0.25">
      <c r="A263" s="1"/>
      <c r="B263" s="1"/>
      <c r="C263" s="1"/>
      <c r="D263" s="25"/>
      <c r="E263" s="25"/>
      <c r="F263" s="1"/>
      <c r="G263" s="1"/>
      <c r="H263" s="1"/>
      <c r="I263" s="1"/>
      <c r="J263" s="1"/>
      <c r="K263" s="1"/>
      <c r="L263" s="1"/>
      <c r="M263" s="1"/>
      <c r="N263" s="1"/>
      <c r="O263" s="1"/>
      <c r="P263" s="1"/>
      <c r="Q263" s="1"/>
      <c r="R263" s="1"/>
      <c r="S263" s="1"/>
      <c r="T263" s="1"/>
      <c r="U263" s="1"/>
      <c r="V263" s="1"/>
      <c r="W263" s="1"/>
      <c r="X263" s="1"/>
      <c r="Y263" s="25"/>
      <c r="Z263" s="1"/>
      <c r="AA263" s="1"/>
      <c r="AB263" s="1"/>
      <c r="AC263" s="1"/>
      <c r="AD263" s="1"/>
    </row>
    <row r="264" spans="1:30" x14ac:dyDescent="0.25">
      <c r="A264" s="1"/>
      <c r="B264" s="1"/>
      <c r="C264" s="1"/>
      <c r="D264" s="25"/>
      <c r="E264" s="1"/>
      <c r="F264" s="1"/>
      <c r="G264" s="1"/>
      <c r="H264" s="1"/>
      <c r="I264" s="1"/>
      <c r="J264" s="1"/>
      <c r="K264" s="1"/>
      <c r="L264" s="1"/>
      <c r="M264" s="1"/>
      <c r="N264" s="1"/>
      <c r="O264" s="1"/>
      <c r="P264" s="1"/>
      <c r="Q264" s="1"/>
      <c r="R264" s="1"/>
      <c r="S264" s="1"/>
      <c r="T264" s="1"/>
      <c r="U264" s="1"/>
      <c r="V264" s="1"/>
      <c r="W264" s="1"/>
      <c r="X264" s="1"/>
      <c r="Y264" s="25"/>
      <c r="Z264" s="1"/>
      <c r="AA264" s="1"/>
      <c r="AB264" s="1"/>
      <c r="AC264" s="1"/>
      <c r="AD264" s="1"/>
    </row>
    <row r="265" spans="1:30" x14ac:dyDescent="0.25">
      <c r="A265" s="1"/>
      <c r="B265" s="1"/>
      <c r="C265" s="1"/>
      <c r="D265" s="25"/>
      <c r="E265" s="1"/>
      <c r="F265" s="1"/>
      <c r="G265" s="1"/>
      <c r="H265" s="1"/>
      <c r="I265" s="1"/>
      <c r="J265" s="1"/>
      <c r="K265" s="1"/>
      <c r="L265" s="1"/>
      <c r="M265" s="1"/>
      <c r="N265" s="1"/>
      <c r="O265" s="1"/>
      <c r="P265" s="1"/>
      <c r="Q265" s="1"/>
      <c r="R265" s="1"/>
      <c r="S265" s="1"/>
      <c r="T265" s="1"/>
      <c r="U265" s="1"/>
      <c r="V265" s="1"/>
      <c r="W265" s="1"/>
      <c r="X265" s="1"/>
      <c r="Y265" s="25"/>
      <c r="Z265" s="1"/>
      <c r="AA265" s="1"/>
      <c r="AB265" s="1"/>
      <c r="AC265" s="1"/>
      <c r="AD265" s="1"/>
    </row>
    <row r="266" spans="1:30" x14ac:dyDescent="0.25">
      <c r="A266" s="1"/>
      <c r="B266" s="1"/>
      <c r="C266" s="1"/>
      <c r="D266" s="25"/>
      <c r="E266" s="25"/>
      <c r="F266" s="1"/>
      <c r="G266" s="1"/>
      <c r="H266" s="1"/>
      <c r="I266" s="1"/>
      <c r="J266" s="1"/>
      <c r="K266" s="1"/>
      <c r="L266" s="1"/>
      <c r="M266" s="1"/>
      <c r="N266" s="1"/>
      <c r="O266" s="1"/>
      <c r="P266" s="1"/>
      <c r="Q266" s="1"/>
      <c r="R266" s="1"/>
      <c r="S266" s="1"/>
      <c r="T266" s="1"/>
      <c r="U266" s="1"/>
      <c r="V266" s="1"/>
      <c r="W266" s="1"/>
      <c r="X266" s="1"/>
      <c r="Y266" s="25"/>
      <c r="Z266" s="1"/>
      <c r="AA266" s="1"/>
      <c r="AB266" s="1"/>
      <c r="AC266" s="1"/>
      <c r="AD266" s="1"/>
    </row>
    <row r="267" spans="1:30" x14ac:dyDescent="0.25">
      <c r="A267" s="1"/>
      <c r="B267" s="1"/>
      <c r="C267" s="1"/>
      <c r="D267" s="25"/>
      <c r="E267" s="1"/>
      <c r="F267" s="1"/>
      <c r="G267" s="1"/>
      <c r="H267" s="1"/>
      <c r="I267" s="1"/>
      <c r="J267" s="1"/>
      <c r="K267" s="1"/>
      <c r="L267" s="1"/>
      <c r="M267" s="1"/>
      <c r="N267" s="1"/>
      <c r="O267" s="1"/>
      <c r="P267" s="1"/>
      <c r="Q267" s="1"/>
      <c r="R267" s="1"/>
      <c r="S267" s="1"/>
      <c r="T267" s="1"/>
      <c r="U267" s="1"/>
      <c r="V267" s="1"/>
      <c r="W267" s="1"/>
      <c r="X267" s="1"/>
      <c r="Y267" s="25"/>
      <c r="Z267" s="1"/>
      <c r="AA267" s="1"/>
      <c r="AB267" s="1"/>
      <c r="AC267" s="1"/>
      <c r="AD267" s="1"/>
    </row>
    <row r="268" spans="1:30" x14ac:dyDescent="0.25">
      <c r="A268" s="1"/>
      <c r="B268" s="1"/>
      <c r="C268" s="1"/>
      <c r="D268" s="25"/>
      <c r="E268" s="1"/>
      <c r="F268" s="1"/>
      <c r="G268" s="1"/>
      <c r="H268" s="1"/>
      <c r="I268" s="1"/>
      <c r="J268" s="1"/>
      <c r="K268" s="1"/>
      <c r="L268" s="1"/>
      <c r="M268" s="1"/>
      <c r="N268" s="1"/>
      <c r="O268" s="1"/>
      <c r="P268" s="1"/>
      <c r="Q268" s="1"/>
      <c r="R268" s="1"/>
      <c r="S268" s="1"/>
      <c r="T268" s="1"/>
      <c r="U268" s="1"/>
      <c r="V268" s="1"/>
      <c r="W268" s="1"/>
      <c r="X268" s="1"/>
      <c r="Y268" s="25"/>
      <c r="Z268" s="1"/>
      <c r="AA268" s="1"/>
      <c r="AB268" s="1"/>
      <c r="AC268" s="1"/>
      <c r="AD268" s="1"/>
    </row>
    <row r="269" spans="1:30" x14ac:dyDescent="0.25">
      <c r="A269" s="1"/>
      <c r="B269" s="1"/>
      <c r="C269" s="1"/>
      <c r="D269" s="25"/>
      <c r="E269" s="1"/>
      <c r="F269" s="1"/>
      <c r="G269" s="1"/>
      <c r="H269" s="1"/>
      <c r="I269" s="1"/>
      <c r="J269" s="1"/>
      <c r="K269" s="1"/>
      <c r="L269" s="1"/>
      <c r="M269" s="1"/>
      <c r="N269" s="1"/>
      <c r="O269" s="1"/>
      <c r="P269" s="1"/>
      <c r="Q269" s="1"/>
      <c r="R269" s="1"/>
      <c r="S269" s="1"/>
      <c r="T269" s="1"/>
      <c r="U269" s="1"/>
      <c r="V269" s="1"/>
      <c r="W269" s="1"/>
      <c r="X269" s="1"/>
      <c r="Y269" s="25"/>
      <c r="Z269" s="1"/>
      <c r="AA269" s="1"/>
      <c r="AB269" s="1"/>
      <c r="AC269" s="1"/>
      <c r="AD269" s="1"/>
    </row>
    <row r="270" spans="1:30" x14ac:dyDescent="0.25">
      <c r="A270" s="1"/>
      <c r="B270" s="1"/>
      <c r="C270" s="1"/>
      <c r="D270" s="25"/>
      <c r="E270" s="25"/>
      <c r="F270" s="1"/>
      <c r="G270" s="1"/>
      <c r="H270" s="1"/>
      <c r="I270" s="1"/>
      <c r="J270" s="1"/>
      <c r="K270" s="1"/>
      <c r="L270" s="1"/>
      <c r="M270" s="1"/>
      <c r="N270" s="1"/>
      <c r="O270" s="1"/>
      <c r="P270" s="1"/>
      <c r="Q270" s="1"/>
      <c r="R270" s="1"/>
      <c r="S270" s="1"/>
      <c r="T270" s="1"/>
      <c r="U270" s="1"/>
      <c r="V270" s="1"/>
      <c r="W270" s="1"/>
      <c r="X270" s="1"/>
      <c r="Y270" s="25"/>
      <c r="Z270" s="1"/>
      <c r="AA270" s="1"/>
      <c r="AB270" s="1"/>
      <c r="AC270" s="1"/>
      <c r="AD270" s="1"/>
    </row>
    <row r="271" spans="1:30" x14ac:dyDescent="0.25">
      <c r="A271" s="1"/>
      <c r="B271" s="1"/>
      <c r="C271" s="1"/>
      <c r="D271" s="25"/>
      <c r="E271" s="25"/>
      <c r="F271" s="1"/>
      <c r="G271" s="1"/>
      <c r="H271" s="1"/>
      <c r="I271" s="1"/>
      <c r="J271" s="1"/>
      <c r="K271" s="1"/>
      <c r="L271" s="1"/>
      <c r="M271" s="1"/>
      <c r="N271" s="1"/>
      <c r="O271" s="1"/>
      <c r="P271" s="1"/>
      <c r="Q271" s="1"/>
      <c r="R271" s="1"/>
      <c r="S271" s="1"/>
      <c r="T271" s="1"/>
      <c r="U271" s="1"/>
      <c r="V271" s="1"/>
      <c r="W271" s="1"/>
      <c r="X271" s="1"/>
      <c r="Y271" s="25"/>
      <c r="Z271" s="1"/>
      <c r="AA271" s="1"/>
      <c r="AB271" s="1"/>
      <c r="AC271" s="1"/>
      <c r="AD271" s="1"/>
    </row>
    <row r="272" spans="1:30" x14ac:dyDescent="0.25">
      <c r="A272" s="1"/>
      <c r="B272" s="1"/>
      <c r="C272" s="1"/>
      <c r="D272" s="25"/>
      <c r="E272" s="25"/>
      <c r="F272" s="1"/>
      <c r="G272" s="1"/>
      <c r="H272" s="1"/>
      <c r="I272" s="1"/>
      <c r="J272" s="1"/>
      <c r="K272" s="1"/>
      <c r="L272" s="1"/>
      <c r="M272" s="1"/>
      <c r="N272" s="1"/>
      <c r="O272" s="1"/>
      <c r="P272" s="1"/>
      <c r="Q272" s="1"/>
      <c r="R272" s="1"/>
      <c r="S272" s="1"/>
      <c r="T272" s="1"/>
      <c r="U272" s="1"/>
      <c r="V272" s="1"/>
      <c r="W272" s="1"/>
      <c r="X272" s="1"/>
      <c r="Y272" s="25"/>
      <c r="Z272" s="1"/>
      <c r="AA272" s="1"/>
      <c r="AB272" s="1"/>
      <c r="AC272" s="1"/>
      <c r="AD272" s="1"/>
    </row>
    <row r="273" spans="1:30" x14ac:dyDescent="0.25">
      <c r="A273" s="1"/>
      <c r="B273" s="1"/>
      <c r="C273" s="1"/>
      <c r="D273" s="25"/>
      <c r="E273" s="1"/>
      <c r="F273" s="1"/>
      <c r="G273" s="1"/>
      <c r="H273" s="1"/>
      <c r="I273" s="1"/>
      <c r="J273" s="1"/>
      <c r="K273" s="1"/>
      <c r="L273" s="1"/>
      <c r="M273" s="1"/>
      <c r="N273" s="1"/>
      <c r="O273" s="1"/>
      <c r="P273" s="1"/>
      <c r="Q273" s="1"/>
      <c r="R273" s="1"/>
      <c r="S273" s="1"/>
      <c r="T273" s="1"/>
      <c r="U273" s="1"/>
      <c r="V273" s="1"/>
      <c r="W273" s="1"/>
      <c r="X273" s="1"/>
      <c r="Y273" s="25"/>
      <c r="Z273" s="1"/>
      <c r="AA273" s="1"/>
      <c r="AB273" s="1"/>
      <c r="AC273" s="1"/>
      <c r="AD273" s="1"/>
    </row>
    <row r="274" spans="1:30" x14ac:dyDescent="0.25">
      <c r="A274" s="1"/>
      <c r="B274" s="1"/>
      <c r="C274" s="1"/>
      <c r="D274" s="25"/>
      <c r="E274" s="1"/>
      <c r="F274" s="1"/>
      <c r="G274" s="1"/>
      <c r="H274" s="1"/>
      <c r="I274" s="1"/>
      <c r="J274" s="1"/>
      <c r="K274" s="1"/>
      <c r="L274" s="1"/>
      <c r="M274" s="1"/>
      <c r="N274" s="1"/>
      <c r="O274" s="1"/>
      <c r="P274" s="1"/>
      <c r="Q274" s="1"/>
      <c r="R274" s="1"/>
      <c r="S274" s="1"/>
      <c r="T274" s="1"/>
      <c r="U274" s="1"/>
      <c r="V274" s="1"/>
      <c r="W274" s="1"/>
      <c r="X274" s="1"/>
      <c r="Y274" s="25"/>
      <c r="Z274" s="1"/>
      <c r="AA274" s="1"/>
      <c r="AB274" s="1"/>
      <c r="AC274" s="1"/>
      <c r="AD274" s="1"/>
    </row>
    <row r="275" spans="1:30" x14ac:dyDescent="0.25">
      <c r="A275" s="1"/>
      <c r="B275" s="1"/>
      <c r="C275" s="1"/>
      <c r="D275" s="25"/>
      <c r="E275" s="1"/>
      <c r="F275" s="1"/>
      <c r="G275" s="1"/>
      <c r="H275" s="1"/>
      <c r="I275" s="1"/>
      <c r="J275" s="1"/>
      <c r="K275" s="1"/>
      <c r="L275" s="1"/>
      <c r="M275" s="1"/>
      <c r="N275" s="1"/>
      <c r="O275" s="1"/>
      <c r="P275" s="1"/>
      <c r="Q275" s="1"/>
      <c r="R275" s="1"/>
      <c r="S275" s="1"/>
      <c r="T275" s="1"/>
      <c r="U275" s="1"/>
      <c r="V275" s="1"/>
      <c r="W275" s="1"/>
      <c r="X275" s="1"/>
      <c r="Y275" s="25"/>
      <c r="Z275" s="1"/>
      <c r="AA275" s="1"/>
      <c r="AB275" s="1"/>
      <c r="AC275" s="1"/>
      <c r="AD275" s="1"/>
    </row>
    <row r="276" spans="1:30" x14ac:dyDescent="0.25">
      <c r="A276" s="1"/>
      <c r="B276" s="1"/>
      <c r="C276" s="1"/>
      <c r="D276" s="25"/>
      <c r="E276" s="1"/>
      <c r="F276" s="1"/>
      <c r="G276" s="1"/>
      <c r="H276" s="1"/>
      <c r="I276" s="1"/>
      <c r="J276" s="1"/>
      <c r="K276" s="1"/>
      <c r="L276" s="1"/>
      <c r="M276" s="1"/>
      <c r="N276" s="1"/>
      <c r="O276" s="1"/>
      <c r="P276" s="1"/>
      <c r="Q276" s="1"/>
      <c r="R276" s="1"/>
      <c r="S276" s="1"/>
      <c r="T276" s="1"/>
      <c r="U276" s="1"/>
      <c r="V276" s="1"/>
      <c r="W276" s="1"/>
      <c r="X276" s="1"/>
      <c r="Y276" s="25"/>
      <c r="Z276" s="1"/>
      <c r="AA276" s="1"/>
      <c r="AB276" s="1"/>
      <c r="AC276" s="1"/>
      <c r="AD276" s="1"/>
    </row>
    <row r="277" spans="1:30" x14ac:dyDescent="0.25">
      <c r="A277" s="1"/>
      <c r="B277" s="1"/>
      <c r="C277" s="1"/>
      <c r="D277" s="25"/>
      <c r="E277" s="1"/>
      <c r="F277" s="1"/>
      <c r="G277" s="1"/>
      <c r="H277" s="1"/>
      <c r="I277" s="1"/>
      <c r="J277" s="1"/>
      <c r="K277" s="1"/>
      <c r="L277" s="1"/>
      <c r="M277" s="1"/>
      <c r="N277" s="1"/>
      <c r="O277" s="1"/>
      <c r="P277" s="1"/>
      <c r="Q277" s="1"/>
      <c r="R277" s="1"/>
      <c r="S277" s="1"/>
      <c r="T277" s="1"/>
      <c r="U277" s="1"/>
      <c r="V277" s="1"/>
      <c r="W277" s="1"/>
      <c r="X277" s="1"/>
      <c r="Y277" s="25"/>
      <c r="Z277" s="1"/>
      <c r="AA277" s="1"/>
      <c r="AB277" s="1"/>
      <c r="AC277" s="1"/>
      <c r="AD277" s="1"/>
    </row>
    <row r="278" spans="1:30" x14ac:dyDescent="0.25">
      <c r="A278" s="1"/>
      <c r="B278" s="1"/>
      <c r="C278" s="1"/>
      <c r="D278" s="25"/>
      <c r="E278" s="1"/>
      <c r="F278" s="1"/>
      <c r="G278" s="1"/>
      <c r="H278" s="1"/>
      <c r="I278" s="1"/>
      <c r="J278" s="1"/>
      <c r="K278" s="1"/>
      <c r="L278" s="1"/>
      <c r="M278" s="1"/>
      <c r="N278" s="1"/>
      <c r="O278" s="1"/>
      <c r="P278" s="1"/>
      <c r="Q278" s="1"/>
      <c r="R278" s="1"/>
      <c r="S278" s="1"/>
      <c r="T278" s="1"/>
      <c r="U278" s="1"/>
      <c r="V278" s="1"/>
      <c r="W278" s="1"/>
      <c r="X278" s="1"/>
      <c r="Y278" s="25"/>
      <c r="Z278" s="1"/>
      <c r="AA278" s="1"/>
      <c r="AB278" s="1"/>
      <c r="AC278" s="1"/>
      <c r="AD278" s="1"/>
    </row>
    <row r="279" spans="1:30" x14ac:dyDescent="0.25">
      <c r="A279" s="1"/>
      <c r="B279" s="1"/>
      <c r="C279" s="1"/>
      <c r="D279" s="25"/>
      <c r="E279" s="1"/>
      <c r="F279" s="1"/>
      <c r="G279" s="1"/>
      <c r="H279" s="1"/>
      <c r="I279" s="1"/>
      <c r="J279" s="1"/>
      <c r="K279" s="1"/>
      <c r="L279" s="1"/>
      <c r="M279" s="1"/>
      <c r="N279" s="1"/>
      <c r="O279" s="1"/>
      <c r="P279" s="1"/>
      <c r="Q279" s="1"/>
      <c r="R279" s="1"/>
      <c r="S279" s="1"/>
      <c r="T279" s="1"/>
      <c r="U279" s="1"/>
      <c r="V279" s="1"/>
      <c r="W279" s="1"/>
      <c r="X279" s="1"/>
      <c r="Y279" s="25"/>
      <c r="Z279" s="1"/>
      <c r="AA279" s="1"/>
      <c r="AB279" s="1"/>
      <c r="AC279" s="1"/>
      <c r="AD279" s="1"/>
    </row>
    <row r="280" spans="1:30" x14ac:dyDescent="0.25">
      <c r="A280" s="1"/>
      <c r="B280" s="1"/>
      <c r="C280" s="1"/>
      <c r="D280" s="25"/>
      <c r="E280" s="1"/>
      <c r="F280" s="1"/>
      <c r="G280" s="1"/>
      <c r="H280" s="1"/>
      <c r="I280" s="1"/>
      <c r="J280" s="1"/>
      <c r="K280" s="1"/>
      <c r="L280" s="1"/>
      <c r="M280" s="1"/>
      <c r="N280" s="1"/>
      <c r="O280" s="1"/>
      <c r="P280" s="1"/>
      <c r="Q280" s="1"/>
      <c r="R280" s="1"/>
      <c r="S280" s="1"/>
      <c r="T280" s="1"/>
      <c r="U280" s="1"/>
      <c r="V280" s="1"/>
      <c r="W280" s="1"/>
      <c r="X280" s="1"/>
      <c r="Y280" s="25"/>
      <c r="Z280" s="1"/>
      <c r="AA280" s="1"/>
      <c r="AB280" s="1"/>
      <c r="AC280" s="1"/>
      <c r="AD280" s="1"/>
    </row>
    <row r="281" spans="1:30" x14ac:dyDescent="0.25">
      <c r="A281" s="1"/>
      <c r="B281" s="1"/>
      <c r="C281" s="1"/>
      <c r="D281" s="25"/>
      <c r="E281" s="1"/>
      <c r="F281" s="1"/>
      <c r="G281" s="1"/>
      <c r="H281" s="1"/>
      <c r="I281" s="1"/>
      <c r="J281" s="1"/>
      <c r="K281" s="1"/>
      <c r="L281" s="1"/>
      <c r="M281" s="1"/>
      <c r="N281" s="1"/>
      <c r="O281" s="1"/>
      <c r="P281" s="1"/>
      <c r="Q281" s="1"/>
      <c r="R281" s="1"/>
      <c r="S281" s="1"/>
      <c r="T281" s="1"/>
      <c r="U281" s="1"/>
      <c r="V281" s="1"/>
      <c r="W281" s="1"/>
      <c r="X281" s="1"/>
      <c r="Y281" s="25"/>
      <c r="Z281" s="1"/>
      <c r="AA281" s="1"/>
      <c r="AB281" s="1"/>
      <c r="AC281" s="1"/>
      <c r="AD281" s="1"/>
    </row>
    <row r="282" spans="1:30" x14ac:dyDescent="0.25">
      <c r="A282" s="1"/>
      <c r="B282" s="1"/>
      <c r="C282" s="1"/>
      <c r="D282" s="25"/>
      <c r="E282" s="1"/>
      <c r="F282" s="1"/>
      <c r="G282" s="1"/>
      <c r="H282" s="1"/>
      <c r="I282" s="1"/>
      <c r="J282" s="1"/>
      <c r="K282" s="1"/>
      <c r="L282" s="1"/>
      <c r="M282" s="1"/>
      <c r="N282" s="1"/>
      <c r="O282" s="1"/>
      <c r="P282" s="1"/>
      <c r="Q282" s="1"/>
      <c r="R282" s="1"/>
      <c r="S282" s="1"/>
      <c r="T282" s="1"/>
      <c r="U282" s="1"/>
      <c r="V282" s="1"/>
      <c r="W282" s="1"/>
      <c r="X282" s="1"/>
      <c r="Y282" s="25"/>
      <c r="Z282" s="1"/>
      <c r="AA282" s="1"/>
      <c r="AB282" s="1"/>
      <c r="AC282" s="1"/>
      <c r="AD282" s="1"/>
    </row>
    <row r="283" spans="1:30" x14ac:dyDescent="0.25">
      <c r="A283" s="1"/>
      <c r="B283" s="1"/>
      <c r="C283" s="1"/>
      <c r="D283" s="25"/>
      <c r="E283" s="25"/>
      <c r="F283" s="1"/>
      <c r="G283" s="1"/>
      <c r="H283" s="1"/>
      <c r="I283" s="1"/>
      <c r="J283" s="1"/>
      <c r="K283" s="1"/>
      <c r="L283" s="1"/>
      <c r="M283" s="1"/>
      <c r="N283" s="1"/>
      <c r="O283" s="1"/>
      <c r="P283" s="1"/>
      <c r="Q283" s="1"/>
      <c r="R283" s="1"/>
      <c r="S283" s="1"/>
      <c r="T283" s="1"/>
      <c r="U283" s="1"/>
      <c r="V283" s="1"/>
      <c r="W283" s="1"/>
      <c r="X283" s="1"/>
      <c r="Y283" s="25"/>
      <c r="Z283" s="1"/>
      <c r="AA283" s="1"/>
      <c r="AB283" s="1"/>
      <c r="AC283" s="1"/>
      <c r="AD283" s="1"/>
    </row>
    <row r="284" spans="1:30" x14ac:dyDescent="0.25">
      <c r="A284" s="1"/>
      <c r="B284" s="1"/>
      <c r="C284" s="1"/>
      <c r="D284" s="25"/>
      <c r="E284" s="25"/>
      <c r="F284" s="1"/>
      <c r="G284" s="1"/>
      <c r="H284" s="1"/>
      <c r="I284" s="1"/>
      <c r="J284" s="1"/>
      <c r="K284" s="1"/>
      <c r="L284" s="1"/>
      <c r="M284" s="1"/>
      <c r="N284" s="1"/>
      <c r="O284" s="1"/>
      <c r="P284" s="1"/>
      <c r="Q284" s="1"/>
      <c r="R284" s="1"/>
      <c r="S284" s="1"/>
      <c r="T284" s="1"/>
      <c r="U284" s="1"/>
      <c r="V284" s="1"/>
      <c r="W284" s="1"/>
      <c r="X284" s="1"/>
      <c r="Y284" s="25"/>
      <c r="Z284" s="1"/>
      <c r="AA284" s="1"/>
      <c r="AB284" s="1"/>
      <c r="AC284" s="1"/>
      <c r="AD284" s="1"/>
    </row>
    <row r="285" spans="1:30" x14ac:dyDescent="0.25">
      <c r="A285" s="1"/>
      <c r="B285" s="1"/>
      <c r="C285" s="1"/>
      <c r="D285" s="25"/>
      <c r="E285" s="1"/>
      <c r="F285" s="1"/>
      <c r="G285" s="1"/>
      <c r="H285" s="1"/>
      <c r="I285" s="1"/>
      <c r="J285" s="1"/>
      <c r="K285" s="1"/>
      <c r="L285" s="1"/>
      <c r="M285" s="1"/>
      <c r="N285" s="1"/>
      <c r="O285" s="1"/>
      <c r="P285" s="1"/>
      <c r="Q285" s="1"/>
      <c r="R285" s="1"/>
      <c r="S285" s="1"/>
      <c r="T285" s="1"/>
      <c r="U285" s="1"/>
      <c r="V285" s="1"/>
      <c r="W285" s="1"/>
      <c r="X285" s="1"/>
      <c r="Y285" s="25"/>
      <c r="Z285" s="1"/>
      <c r="AA285" s="1"/>
      <c r="AB285" s="1"/>
      <c r="AC285" s="1"/>
      <c r="AD285" s="1"/>
    </row>
    <row r="286" spans="1:30" x14ac:dyDescent="0.25">
      <c r="A286" s="1"/>
      <c r="B286" s="1"/>
      <c r="C286" s="1"/>
      <c r="D286" s="25"/>
      <c r="E286" s="25"/>
      <c r="F286" s="1"/>
      <c r="G286" s="1"/>
      <c r="H286" s="1"/>
      <c r="I286" s="1"/>
      <c r="J286" s="1"/>
      <c r="K286" s="1"/>
      <c r="L286" s="1"/>
      <c r="M286" s="1"/>
      <c r="N286" s="1"/>
      <c r="O286" s="1"/>
      <c r="P286" s="1"/>
      <c r="Q286" s="1"/>
      <c r="R286" s="1"/>
      <c r="S286" s="1"/>
      <c r="T286" s="1"/>
      <c r="U286" s="1"/>
      <c r="V286" s="1"/>
      <c r="W286" s="1"/>
      <c r="X286" s="1"/>
      <c r="Y286" s="25"/>
      <c r="Z286" s="1"/>
      <c r="AA286" s="1"/>
      <c r="AB286" s="1"/>
      <c r="AC286" s="1"/>
      <c r="AD286" s="1"/>
    </row>
    <row r="287" spans="1:30" x14ac:dyDescent="0.25">
      <c r="A287" s="1"/>
      <c r="B287" s="1"/>
      <c r="C287" s="1"/>
      <c r="D287" s="25"/>
      <c r="E287" s="1"/>
      <c r="F287" s="1"/>
      <c r="G287" s="1"/>
      <c r="H287" s="1"/>
      <c r="I287" s="1"/>
      <c r="J287" s="1"/>
      <c r="K287" s="1"/>
      <c r="L287" s="1"/>
      <c r="M287" s="1"/>
      <c r="N287" s="1"/>
      <c r="O287" s="1"/>
      <c r="P287" s="1"/>
      <c r="Q287" s="1"/>
      <c r="R287" s="1"/>
      <c r="S287" s="1"/>
      <c r="T287" s="1"/>
      <c r="U287" s="1"/>
      <c r="V287" s="1"/>
      <c r="W287" s="1"/>
      <c r="X287" s="1"/>
      <c r="Y287" s="25"/>
      <c r="Z287" s="1"/>
      <c r="AA287" s="1"/>
      <c r="AB287" s="1"/>
      <c r="AC287" s="1"/>
      <c r="AD287" s="1"/>
    </row>
    <row r="288" spans="1:30" x14ac:dyDescent="0.25">
      <c r="A288" s="1"/>
      <c r="B288" s="1"/>
      <c r="C288" s="1"/>
      <c r="D288" s="25"/>
      <c r="E288" s="1"/>
      <c r="F288" s="1"/>
      <c r="G288" s="1"/>
      <c r="H288" s="1"/>
      <c r="I288" s="1"/>
      <c r="J288" s="1"/>
      <c r="K288" s="1"/>
      <c r="L288" s="1"/>
      <c r="M288" s="1"/>
      <c r="N288" s="1"/>
      <c r="O288" s="1"/>
      <c r="P288" s="1"/>
      <c r="Q288" s="1"/>
      <c r="R288" s="1"/>
      <c r="S288" s="1"/>
      <c r="T288" s="1"/>
      <c r="U288" s="1"/>
      <c r="V288" s="1"/>
      <c r="W288" s="1"/>
      <c r="X288" s="1"/>
      <c r="Y288" s="25"/>
      <c r="Z288" s="1"/>
      <c r="AA288" s="1"/>
      <c r="AB288" s="1"/>
      <c r="AC288" s="1"/>
      <c r="AD288" s="1"/>
    </row>
    <row r="289" spans="1:30" x14ac:dyDescent="0.25">
      <c r="A289" s="1"/>
      <c r="B289" s="1"/>
      <c r="C289" s="1"/>
      <c r="D289" s="25"/>
      <c r="E289" s="1"/>
      <c r="F289" s="1"/>
      <c r="G289" s="1"/>
      <c r="H289" s="1"/>
      <c r="I289" s="1"/>
      <c r="J289" s="1"/>
      <c r="K289" s="1"/>
      <c r="L289" s="1"/>
      <c r="M289" s="1"/>
      <c r="N289" s="1"/>
      <c r="O289" s="1"/>
      <c r="P289" s="1"/>
      <c r="Q289" s="1"/>
      <c r="R289" s="1"/>
      <c r="S289" s="1"/>
      <c r="T289" s="1"/>
      <c r="U289" s="1"/>
      <c r="V289" s="1"/>
      <c r="W289" s="1"/>
      <c r="X289" s="1"/>
      <c r="Y289" s="25"/>
      <c r="Z289" s="1"/>
      <c r="AA289" s="1"/>
      <c r="AB289" s="1"/>
      <c r="AC289" s="1"/>
      <c r="AD289" s="1"/>
    </row>
    <row r="290" spans="1:30" x14ac:dyDescent="0.25">
      <c r="A290" s="1"/>
      <c r="B290" s="1"/>
      <c r="C290" s="1"/>
      <c r="D290" s="25"/>
      <c r="E290" s="1"/>
      <c r="F290" s="1"/>
      <c r="G290" s="1"/>
      <c r="H290" s="1"/>
      <c r="I290" s="1"/>
      <c r="J290" s="1"/>
      <c r="K290" s="1"/>
      <c r="L290" s="1"/>
      <c r="M290" s="1"/>
      <c r="N290" s="1"/>
      <c r="O290" s="1"/>
      <c r="P290" s="1"/>
      <c r="Q290" s="1"/>
      <c r="R290" s="1"/>
      <c r="S290" s="1"/>
      <c r="T290" s="1"/>
      <c r="U290" s="1"/>
      <c r="V290" s="1"/>
      <c r="W290" s="1"/>
      <c r="X290" s="1"/>
      <c r="Y290" s="25"/>
      <c r="Z290" s="1"/>
      <c r="AA290" s="1"/>
      <c r="AB290" s="1"/>
      <c r="AC290" s="1"/>
      <c r="AD290" s="1"/>
    </row>
    <row r="291" spans="1:30" x14ac:dyDescent="0.25">
      <c r="A291" s="1"/>
      <c r="B291" s="1"/>
      <c r="C291" s="1"/>
      <c r="D291" s="25"/>
      <c r="E291" s="25"/>
      <c r="F291" s="1"/>
      <c r="G291" s="1"/>
      <c r="H291" s="1"/>
      <c r="I291" s="1"/>
      <c r="J291" s="1"/>
      <c r="K291" s="1"/>
      <c r="L291" s="1"/>
      <c r="M291" s="1"/>
      <c r="N291" s="1"/>
      <c r="O291" s="1"/>
      <c r="P291" s="1"/>
      <c r="Q291" s="1"/>
      <c r="R291" s="1"/>
      <c r="S291" s="1"/>
      <c r="T291" s="1"/>
      <c r="U291" s="1"/>
      <c r="V291" s="1"/>
      <c r="W291" s="1"/>
      <c r="X291" s="1"/>
      <c r="Y291" s="25"/>
      <c r="Z291" s="1"/>
      <c r="AA291" s="1"/>
      <c r="AB291" s="1"/>
      <c r="AC291" s="1"/>
      <c r="AD291" s="1"/>
    </row>
    <row r="292" spans="1:30" x14ac:dyDescent="0.25">
      <c r="A292" s="1"/>
      <c r="B292" s="1"/>
      <c r="C292" s="1"/>
      <c r="D292" s="25"/>
      <c r="E292" s="25"/>
      <c r="F292" s="1"/>
      <c r="G292" s="1"/>
      <c r="H292" s="1"/>
      <c r="I292" s="1"/>
      <c r="J292" s="1"/>
      <c r="K292" s="1"/>
      <c r="L292" s="1"/>
      <c r="M292" s="1"/>
      <c r="N292" s="1"/>
      <c r="O292" s="1"/>
      <c r="P292" s="1"/>
      <c r="Q292" s="1"/>
      <c r="R292" s="1"/>
      <c r="S292" s="1"/>
      <c r="T292" s="1"/>
      <c r="U292" s="1"/>
      <c r="V292" s="1"/>
      <c r="W292" s="1"/>
      <c r="X292" s="1"/>
      <c r="Y292" s="25"/>
      <c r="Z292" s="1"/>
      <c r="AA292" s="1"/>
      <c r="AB292" s="1"/>
      <c r="AC292" s="1"/>
      <c r="AD292" s="1"/>
    </row>
    <row r="293" spans="1:30" x14ac:dyDescent="0.25">
      <c r="A293" s="1"/>
      <c r="B293" s="1"/>
      <c r="C293" s="1"/>
      <c r="D293" s="25"/>
      <c r="E293" s="25"/>
      <c r="F293" s="1"/>
      <c r="G293" s="1"/>
      <c r="H293" s="1"/>
      <c r="I293" s="1"/>
      <c r="J293" s="1"/>
      <c r="K293" s="1"/>
      <c r="L293" s="1"/>
      <c r="M293" s="1"/>
      <c r="N293" s="1"/>
      <c r="O293" s="1"/>
      <c r="P293" s="1"/>
      <c r="Q293" s="1"/>
      <c r="R293" s="1"/>
      <c r="S293" s="1"/>
      <c r="T293" s="25"/>
      <c r="U293" s="25"/>
      <c r="V293" s="1"/>
      <c r="W293" s="1"/>
      <c r="X293" s="1"/>
      <c r="Y293" s="25"/>
      <c r="Z293" s="1"/>
      <c r="AA293" s="1"/>
      <c r="AB293" s="1"/>
      <c r="AC293" s="1"/>
      <c r="AD293" s="1"/>
    </row>
    <row r="294" spans="1:30" x14ac:dyDescent="0.25">
      <c r="A294" s="1"/>
      <c r="B294" s="1"/>
      <c r="C294" s="1"/>
      <c r="D294" s="25"/>
      <c r="E294" s="25"/>
      <c r="F294" s="1"/>
      <c r="G294" s="1"/>
      <c r="H294" s="1"/>
      <c r="I294" s="1"/>
      <c r="J294" s="1"/>
      <c r="K294" s="1"/>
      <c r="L294" s="1"/>
      <c r="M294" s="1"/>
      <c r="N294" s="1"/>
      <c r="O294" s="1"/>
      <c r="P294" s="1"/>
      <c r="Q294" s="1"/>
      <c r="R294" s="1"/>
      <c r="S294" s="1"/>
      <c r="T294" s="1"/>
      <c r="U294" s="1"/>
      <c r="V294" s="1"/>
      <c r="W294" s="1"/>
      <c r="X294" s="1"/>
      <c r="Y294" s="25"/>
      <c r="Z294" s="1"/>
      <c r="AA294" s="1"/>
      <c r="AB294" s="1"/>
      <c r="AC294" s="1"/>
      <c r="AD294" s="1"/>
    </row>
    <row r="295" spans="1:30" x14ac:dyDescent="0.25">
      <c r="A295" s="1"/>
      <c r="B295" s="1"/>
      <c r="C295" s="1"/>
      <c r="D295" s="25"/>
      <c r="E295" s="1"/>
      <c r="F295" s="1"/>
      <c r="G295" s="1"/>
      <c r="H295" s="1"/>
      <c r="I295" s="1"/>
      <c r="J295" s="1"/>
      <c r="K295" s="1"/>
      <c r="L295" s="1"/>
      <c r="M295" s="1"/>
      <c r="N295" s="1"/>
      <c r="O295" s="1"/>
      <c r="P295" s="1"/>
      <c r="Q295" s="1"/>
      <c r="R295" s="1"/>
      <c r="S295" s="1"/>
      <c r="T295" s="1"/>
      <c r="U295" s="1"/>
      <c r="V295" s="1"/>
      <c r="W295" s="1"/>
      <c r="X295" s="1"/>
      <c r="Y295" s="25"/>
      <c r="Z295" s="1"/>
      <c r="AA295" s="1"/>
      <c r="AB295" s="1"/>
      <c r="AC295" s="1"/>
      <c r="AD295" s="1"/>
    </row>
    <row r="296" spans="1:30" x14ac:dyDescent="0.25">
      <c r="A296" s="1"/>
      <c r="B296" s="1"/>
      <c r="C296" s="1"/>
      <c r="D296" s="25"/>
      <c r="E296" s="1"/>
      <c r="F296" s="1"/>
      <c r="G296" s="1"/>
      <c r="H296" s="1"/>
      <c r="I296" s="1"/>
      <c r="J296" s="1"/>
      <c r="K296" s="1"/>
      <c r="L296" s="1"/>
      <c r="M296" s="1"/>
      <c r="N296" s="1"/>
      <c r="O296" s="1"/>
      <c r="P296" s="1"/>
      <c r="Q296" s="1"/>
      <c r="R296" s="1"/>
      <c r="S296" s="1"/>
      <c r="T296" s="1"/>
      <c r="U296" s="1"/>
      <c r="V296" s="1"/>
      <c r="W296" s="1"/>
      <c r="X296" s="1"/>
      <c r="Y296" s="25"/>
      <c r="Z296" s="1"/>
      <c r="AA296" s="1"/>
      <c r="AB296" s="1"/>
      <c r="AC296" s="1"/>
      <c r="AD296" s="1"/>
    </row>
    <row r="297" spans="1:30" x14ac:dyDescent="0.25">
      <c r="A297" s="1"/>
      <c r="B297" s="1"/>
      <c r="C297" s="1"/>
      <c r="D297" s="25"/>
      <c r="E297" s="25"/>
      <c r="F297" s="1"/>
      <c r="G297" s="1"/>
      <c r="H297" s="1"/>
      <c r="I297" s="1"/>
      <c r="J297" s="1"/>
      <c r="K297" s="1"/>
      <c r="L297" s="1"/>
      <c r="M297" s="1"/>
      <c r="N297" s="1"/>
      <c r="O297" s="1"/>
      <c r="P297" s="1"/>
      <c r="Q297" s="1"/>
      <c r="R297" s="1"/>
      <c r="S297" s="1"/>
      <c r="T297" s="1"/>
      <c r="U297" s="1"/>
      <c r="V297" s="1"/>
      <c r="W297" s="1"/>
      <c r="X297" s="1"/>
      <c r="Y297" s="25"/>
      <c r="Z297" s="1"/>
      <c r="AA297" s="1"/>
      <c r="AB297" s="1"/>
      <c r="AC297" s="1"/>
      <c r="AD297" s="1"/>
    </row>
    <row r="298" spans="1:30" x14ac:dyDescent="0.25">
      <c r="A298" s="1"/>
      <c r="B298" s="1"/>
      <c r="C298" s="1"/>
      <c r="D298" s="25"/>
      <c r="E298" s="25"/>
      <c r="F298" s="1"/>
      <c r="G298" s="1"/>
      <c r="H298" s="1"/>
      <c r="I298" s="1"/>
      <c r="J298" s="1"/>
      <c r="K298" s="1"/>
      <c r="L298" s="1"/>
      <c r="M298" s="1"/>
      <c r="N298" s="1"/>
      <c r="O298" s="1"/>
      <c r="P298" s="1"/>
      <c r="Q298" s="1"/>
      <c r="R298" s="1"/>
      <c r="S298" s="1"/>
      <c r="T298" s="1"/>
      <c r="U298" s="1"/>
      <c r="V298" s="1"/>
      <c r="W298" s="1"/>
      <c r="X298" s="1"/>
      <c r="Y298" s="25"/>
      <c r="Z298" s="1"/>
      <c r="AA298" s="1"/>
      <c r="AB298" s="1"/>
      <c r="AC298" s="1"/>
      <c r="AD298" s="1"/>
    </row>
    <row r="299" spans="1:30" x14ac:dyDescent="0.25">
      <c r="A299" s="1"/>
      <c r="B299" s="1"/>
      <c r="C299" s="1"/>
      <c r="D299" s="25"/>
      <c r="E299" s="25"/>
      <c r="F299" s="1"/>
      <c r="G299" s="1"/>
      <c r="H299" s="1"/>
      <c r="I299" s="1"/>
      <c r="J299" s="1"/>
      <c r="K299" s="1"/>
      <c r="L299" s="1"/>
      <c r="M299" s="1"/>
      <c r="N299" s="1"/>
      <c r="O299" s="1"/>
      <c r="P299" s="1"/>
      <c r="Q299" s="1"/>
      <c r="R299" s="1"/>
      <c r="S299" s="1"/>
      <c r="T299" s="1"/>
      <c r="U299" s="1"/>
      <c r="V299" s="1"/>
      <c r="W299" s="1"/>
      <c r="X299" s="1"/>
      <c r="Y299" s="25"/>
      <c r="Z299" s="1"/>
      <c r="AA299" s="1"/>
      <c r="AB299" s="1"/>
      <c r="AC299" s="1"/>
      <c r="AD299" s="1"/>
    </row>
    <row r="300" spans="1:30" x14ac:dyDescent="0.25">
      <c r="A300" s="1"/>
      <c r="B300" s="1"/>
      <c r="C300" s="1"/>
      <c r="D300" s="25"/>
      <c r="E300" s="25"/>
      <c r="F300" s="1"/>
      <c r="G300" s="1"/>
      <c r="H300" s="1"/>
      <c r="I300" s="1"/>
      <c r="J300" s="1"/>
      <c r="K300" s="1"/>
      <c r="L300" s="1"/>
      <c r="M300" s="1"/>
      <c r="N300" s="1"/>
      <c r="O300" s="1"/>
      <c r="P300" s="1"/>
      <c r="Q300" s="1"/>
      <c r="R300" s="1"/>
      <c r="S300" s="1"/>
      <c r="T300" s="1"/>
      <c r="U300" s="1"/>
      <c r="V300" s="1"/>
      <c r="W300" s="1"/>
      <c r="X300" s="1"/>
      <c r="Y300" s="25"/>
      <c r="Z300" s="1"/>
      <c r="AA300" s="1"/>
      <c r="AB300" s="1"/>
      <c r="AC300" s="1"/>
      <c r="AD300" s="1"/>
    </row>
    <row r="301" spans="1:30" x14ac:dyDescent="0.25">
      <c r="A301" s="1"/>
      <c r="B301" s="1"/>
      <c r="C301" s="1"/>
      <c r="D301" s="25"/>
      <c r="E301" s="25"/>
      <c r="F301" s="1"/>
      <c r="G301" s="1"/>
      <c r="H301" s="1"/>
      <c r="I301" s="1"/>
      <c r="J301" s="1"/>
      <c r="K301" s="1"/>
      <c r="L301" s="1"/>
      <c r="M301" s="1"/>
      <c r="N301" s="1"/>
      <c r="O301" s="1"/>
      <c r="P301" s="1"/>
      <c r="Q301" s="1"/>
      <c r="R301" s="1"/>
      <c r="S301" s="1"/>
      <c r="T301" s="1"/>
      <c r="U301" s="1"/>
      <c r="V301" s="1"/>
      <c r="W301" s="1"/>
      <c r="X301" s="1"/>
      <c r="Y301" s="25"/>
      <c r="Z301" s="1"/>
      <c r="AA301" s="1"/>
      <c r="AB301" s="1"/>
      <c r="AC301" s="1"/>
      <c r="AD301" s="1"/>
    </row>
    <row r="302" spans="1:30" x14ac:dyDescent="0.25">
      <c r="A302" s="1"/>
      <c r="B302" s="1"/>
      <c r="C302" s="1"/>
      <c r="D302" s="25"/>
      <c r="E302" s="25"/>
      <c r="F302" s="1"/>
      <c r="G302" s="1"/>
      <c r="H302" s="1"/>
      <c r="I302" s="1"/>
      <c r="J302" s="1"/>
      <c r="K302" s="1"/>
      <c r="L302" s="1"/>
      <c r="M302" s="1"/>
      <c r="N302" s="1"/>
      <c r="O302" s="1"/>
      <c r="P302" s="1"/>
      <c r="Q302" s="1"/>
      <c r="R302" s="1"/>
      <c r="S302" s="1"/>
      <c r="T302" s="1"/>
      <c r="U302" s="1"/>
      <c r="V302" s="1"/>
      <c r="W302" s="1"/>
      <c r="X302" s="1"/>
      <c r="Y302" s="25"/>
      <c r="Z302" s="1"/>
      <c r="AA302" s="1"/>
      <c r="AB302" s="1"/>
      <c r="AC302" s="1"/>
      <c r="AD302" s="1"/>
    </row>
    <row r="303" spans="1:30" x14ac:dyDescent="0.25">
      <c r="A303" s="1"/>
      <c r="B303" s="1"/>
      <c r="C303" s="1"/>
      <c r="D303" s="25"/>
      <c r="E303" s="1"/>
      <c r="F303" s="1"/>
      <c r="G303" s="1"/>
      <c r="H303" s="1"/>
      <c r="I303" s="1"/>
      <c r="J303" s="1"/>
      <c r="K303" s="1"/>
      <c r="L303" s="1"/>
      <c r="M303" s="1"/>
      <c r="N303" s="1"/>
      <c r="O303" s="1"/>
      <c r="P303" s="1"/>
      <c r="Q303" s="1"/>
      <c r="R303" s="1"/>
      <c r="S303" s="1"/>
      <c r="T303" s="1"/>
      <c r="U303" s="1"/>
      <c r="V303" s="1"/>
      <c r="W303" s="1"/>
      <c r="X303" s="1"/>
      <c r="Y303" s="25"/>
      <c r="Z303" s="1"/>
      <c r="AA303" s="1"/>
      <c r="AB303" s="1"/>
      <c r="AC303" s="1"/>
      <c r="AD303" s="1"/>
    </row>
    <row r="304" spans="1:30" x14ac:dyDescent="0.25">
      <c r="A304" s="1"/>
      <c r="B304" s="1"/>
      <c r="C304" s="1"/>
      <c r="D304" s="25"/>
      <c r="E304" s="25"/>
      <c r="F304" s="1"/>
      <c r="G304" s="1"/>
      <c r="H304" s="1"/>
      <c r="I304" s="1"/>
      <c r="J304" s="1"/>
      <c r="K304" s="1"/>
      <c r="L304" s="1"/>
      <c r="M304" s="1"/>
      <c r="N304" s="1"/>
      <c r="O304" s="1"/>
      <c r="P304" s="1"/>
      <c r="Q304" s="1"/>
      <c r="R304" s="1"/>
      <c r="S304" s="1"/>
      <c r="T304" s="1"/>
      <c r="U304" s="1"/>
      <c r="V304" s="1"/>
      <c r="W304" s="1"/>
      <c r="X304" s="1"/>
      <c r="Y304" s="25"/>
      <c r="Z304" s="1"/>
      <c r="AA304" s="1"/>
      <c r="AB304" s="1"/>
      <c r="AC304" s="1"/>
      <c r="AD304" s="1"/>
    </row>
    <row r="305" spans="1:30" x14ac:dyDescent="0.25">
      <c r="A305" s="1"/>
      <c r="B305" s="1"/>
      <c r="C305" s="1"/>
      <c r="D305" s="25"/>
      <c r="E305" s="25"/>
      <c r="F305" s="1"/>
      <c r="G305" s="1"/>
      <c r="H305" s="1"/>
      <c r="I305" s="1"/>
      <c r="J305" s="1"/>
      <c r="K305" s="1"/>
      <c r="L305" s="1"/>
      <c r="M305" s="1"/>
      <c r="N305" s="1"/>
      <c r="O305" s="1"/>
      <c r="P305" s="1"/>
      <c r="Q305" s="1"/>
      <c r="R305" s="1"/>
      <c r="S305" s="1"/>
      <c r="T305" s="1"/>
      <c r="U305" s="1"/>
      <c r="V305" s="1"/>
      <c r="W305" s="1"/>
      <c r="X305" s="1"/>
      <c r="Y305" s="25"/>
      <c r="Z305" s="1"/>
      <c r="AA305" s="1"/>
      <c r="AB305" s="1"/>
      <c r="AC305" s="1"/>
      <c r="AD305" s="1"/>
    </row>
    <row r="306" spans="1:30" x14ac:dyDescent="0.25">
      <c r="A306" s="1"/>
      <c r="B306" s="1"/>
      <c r="C306" s="1"/>
      <c r="D306" s="25"/>
      <c r="E306" s="1"/>
      <c r="F306" s="1"/>
      <c r="G306" s="1"/>
      <c r="H306" s="1"/>
      <c r="I306" s="1"/>
      <c r="J306" s="1"/>
      <c r="K306" s="1"/>
      <c r="L306" s="1"/>
      <c r="M306" s="1"/>
      <c r="N306" s="1"/>
      <c r="O306" s="1"/>
      <c r="P306" s="1"/>
      <c r="Q306" s="1"/>
      <c r="R306" s="1"/>
      <c r="S306" s="1"/>
      <c r="T306" s="1"/>
      <c r="U306" s="1"/>
      <c r="V306" s="1"/>
      <c r="W306" s="1"/>
      <c r="X306" s="1"/>
      <c r="Y306" s="25"/>
      <c r="Z306" s="1"/>
      <c r="AA306" s="1"/>
      <c r="AB306" s="1"/>
      <c r="AC306" s="1"/>
      <c r="AD306" s="1"/>
    </row>
    <row r="307" spans="1:30" x14ac:dyDescent="0.25">
      <c r="A307" s="1"/>
      <c r="B307" s="1"/>
      <c r="C307" s="1"/>
      <c r="D307" s="25"/>
      <c r="E307" s="1"/>
      <c r="F307" s="1"/>
      <c r="G307" s="1"/>
      <c r="H307" s="1"/>
      <c r="I307" s="1"/>
      <c r="J307" s="1"/>
      <c r="K307" s="1"/>
      <c r="L307" s="1"/>
      <c r="M307" s="1"/>
      <c r="N307" s="1"/>
      <c r="O307" s="1"/>
      <c r="P307" s="1"/>
      <c r="Q307" s="1"/>
      <c r="R307" s="1"/>
      <c r="S307" s="1"/>
      <c r="T307" s="1"/>
      <c r="U307" s="1"/>
      <c r="V307" s="1"/>
      <c r="W307" s="1"/>
      <c r="X307" s="1"/>
      <c r="Y307" s="25"/>
      <c r="Z307" s="1"/>
      <c r="AA307" s="1"/>
      <c r="AB307" s="1"/>
      <c r="AC307" s="1"/>
      <c r="AD307" s="1"/>
    </row>
    <row r="308" spans="1:30" x14ac:dyDescent="0.25">
      <c r="A308" s="1"/>
      <c r="B308" s="1"/>
      <c r="C308" s="1"/>
      <c r="D308" s="25"/>
      <c r="E308" s="25"/>
      <c r="F308" s="1"/>
      <c r="G308" s="1"/>
      <c r="H308" s="1"/>
      <c r="I308" s="1"/>
      <c r="J308" s="1"/>
      <c r="K308" s="1"/>
      <c r="L308" s="1"/>
      <c r="M308" s="1"/>
      <c r="N308" s="1"/>
      <c r="O308" s="1"/>
      <c r="P308" s="1"/>
      <c r="Q308" s="1"/>
      <c r="R308" s="1"/>
      <c r="S308" s="1"/>
      <c r="T308" s="1"/>
      <c r="U308" s="1"/>
      <c r="V308" s="1"/>
      <c r="W308" s="1"/>
      <c r="X308" s="1"/>
      <c r="Y308" s="25"/>
      <c r="Z308" s="1"/>
      <c r="AA308" s="1"/>
      <c r="AB308" s="1"/>
      <c r="AC308" s="1"/>
      <c r="AD308" s="1"/>
    </row>
    <row r="309" spans="1:30" x14ac:dyDescent="0.25">
      <c r="A309" s="1"/>
      <c r="B309" s="1"/>
      <c r="C309" s="1"/>
      <c r="D309" s="25"/>
      <c r="E309" s="1"/>
      <c r="F309" s="1"/>
      <c r="G309" s="1"/>
      <c r="H309" s="1"/>
      <c r="I309" s="1"/>
      <c r="J309" s="1"/>
      <c r="K309" s="1"/>
      <c r="L309" s="1"/>
      <c r="M309" s="1"/>
      <c r="N309" s="1"/>
      <c r="O309" s="1"/>
      <c r="P309" s="1"/>
      <c r="Q309" s="1"/>
      <c r="R309" s="1"/>
      <c r="S309" s="1"/>
      <c r="T309" s="1"/>
      <c r="U309" s="1"/>
      <c r="V309" s="1"/>
      <c r="W309" s="1"/>
      <c r="X309" s="1"/>
      <c r="Y309" s="25"/>
      <c r="Z309" s="1"/>
      <c r="AA309" s="1"/>
      <c r="AB309" s="1"/>
      <c r="AC309" s="1"/>
      <c r="AD309" s="1"/>
    </row>
    <row r="310" spans="1:30" x14ac:dyDescent="0.25">
      <c r="A310" s="1"/>
      <c r="B310" s="1"/>
      <c r="C310" s="1"/>
      <c r="D310" s="25"/>
      <c r="E310" s="25"/>
      <c r="F310" s="1"/>
      <c r="G310" s="1"/>
      <c r="H310" s="1"/>
      <c r="I310" s="1"/>
      <c r="J310" s="1"/>
      <c r="K310" s="1"/>
      <c r="L310" s="1"/>
      <c r="M310" s="1"/>
      <c r="N310" s="1"/>
      <c r="O310" s="1"/>
      <c r="P310" s="1"/>
      <c r="Q310" s="1"/>
      <c r="R310" s="1"/>
      <c r="S310" s="1"/>
      <c r="T310" s="1"/>
      <c r="U310" s="1"/>
      <c r="V310" s="1"/>
      <c r="W310" s="1"/>
      <c r="X310" s="1"/>
      <c r="Y310" s="25"/>
      <c r="Z310" s="1"/>
      <c r="AA310" s="1"/>
      <c r="AB310" s="1"/>
      <c r="AC310" s="1"/>
      <c r="AD310" s="1"/>
    </row>
    <row r="311" spans="1:30" x14ac:dyDescent="0.25">
      <c r="A311" s="1"/>
      <c r="B311" s="1"/>
      <c r="C311" s="1"/>
      <c r="D311" s="25"/>
      <c r="E311" s="1"/>
      <c r="F311" s="1"/>
      <c r="G311" s="1"/>
      <c r="H311" s="1"/>
      <c r="I311" s="1"/>
      <c r="J311" s="1"/>
      <c r="K311" s="1"/>
      <c r="L311" s="1"/>
      <c r="M311" s="1"/>
      <c r="N311" s="1"/>
      <c r="O311" s="1"/>
      <c r="P311" s="1"/>
      <c r="Q311" s="1"/>
      <c r="R311" s="1"/>
      <c r="S311" s="1"/>
      <c r="T311" s="1"/>
      <c r="U311" s="1"/>
      <c r="V311" s="1"/>
      <c r="W311" s="1"/>
      <c r="X311" s="1"/>
      <c r="Y311" s="25"/>
      <c r="Z311" s="1"/>
      <c r="AA311" s="1"/>
      <c r="AB311" s="1"/>
      <c r="AC311" s="1"/>
      <c r="AD311" s="1"/>
    </row>
    <row r="312" spans="1:30" x14ac:dyDescent="0.25">
      <c r="A312" s="1"/>
      <c r="B312" s="1"/>
      <c r="C312" s="1"/>
      <c r="D312" s="25"/>
      <c r="E312" s="25"/>
      <c r="F312" s="1"/>
      <c r="G312" s="1"/>
      <c r="H312" s="1"/>
      <c r="I312" s="1"/>
      <c r="J312" s="1"/>
      <c r="K312" s="1"/>
      <c r="L312" s="1"/>
      <c r="M312" s="1"/>
      <c r="N312" s="1"/>
      <c r="O312" s="1"/>
      <c r="P312" s="1"/>
      <c r="Q312" s="1"/>
      <c r="R312" s="1"/>
      <c r="S312" s="1"/>
      <c r="T312" s="1"/>
      <c r="U312" s="1"/>
      <c r="V312" s="1"/>
      <c r="W312" s="1"/>
      <c r="X312" s="1"/>
      <c r="Y312" s="25"/>
      <c r="Z312" s="1"/>
      <c r="AA312" s="1"/>
      <c r="AB312" s="1"/>
      <c r="AC312" s="1"/>
      <c r="AD312" s="1"/>
    </row>
    <row r="313" spans="1:30" x14ac:dyDescent="0.25">
      <c r="A313" s="1"/>
      <c r="B313" s="1"/>
      <c r="C313" s="1"/>
      <c r="D313" s="25"/>
      <c r="E313" s="25"/>
      <c r="F313" s="1"/>
      <c r="G313" s="1"/>
      <c r="H313" s="1"/>
      <c r="I313" s="1"/>
      <c r="J313" s="1"/>
      <c r="K313" s="1"/>
      <c r="L313" s="1"/>
      <c r="M313" s="1"/>
      <c r="N313" s="1"/>
      <c r="O313" s="1"/>
      <c r="P313" s="1"/>
      <c r="Q313" s="1"/>
      <c r="R313" s="1"/>
      <c r="S313" s="1"/>
      <c r="T313" s="1"/>
      <c r="U313" s="1"/>
      <c r="V313" s="1"/>
      <c r="W313" s="1"/>
      <c r="X313" s="1"/>
      <c r="Y313" s="25"/>
      <c r="Z313" s="1"/>
      <c r="AA313" s="1"/>
      <c r="AB313" s="1"/>
      <c r="AC313" s="1"/>
      <c r="AD313" s="1"/>
    </row>
    <row r="314" spans="1:30" x14ac:dyDescent="0.25">
      <c r="A314" s="1"/>
      <c r="B314" s="1"/>
      <c r="C314" s="1"/>
      <c r="D314" s="25"/>
      <c r="E314" s="1"/>
      <c r="F314" s="1"/>
      <c r="G314" s="1"/>
      <c r="H314" s="1"/>
      <c r="I314" s="1"/>
      <c r="J314" s="1"/>
      <c r="K314" s="1"/>
      <c r="L314" s="1"/>
      <c r="M314" s="1"/>
      <c r="N314" s="1"/>
      <c r="O314" s="1"/>
      <c r="P314" s="1"/>
      <c r="Q314" s="1"/>
      <c r="R314" s="1"/>
      <c r="S314" s="1"/>
      <c r="T314" s="1"/>
      <c r="U314" s="1"/>
      <c r="V314" s="1"/>
      <c r="W314" s="1"/>
      <c r="X314" s="1"/>
      <c r="Y314" s="25"/>
      <c r="Z314" s="1"/>
      <c r="AA314" s="1"/>
      <c r="AB314" s="1"/>
      <c r="AC314" s="1"/>
      <c r="AD314" s="1"/>
    </row>
    <row r="315" spans="1:30" x14ac:dyDescent="0.25">
      <c r="A315" s="1"/>
      <c r="B315" s="1"/>
      <c r="C315" s="1"/>
      <c r="D315" s="25"/>
      <c r="E315" s="25"/>
      <c r="F315" s="1"/>
      <c r="G315" s="1"/>
      <c r="H315" s="1"/>
      <c r="I315" s="1"/>
      <c r="J315" s="1"/>
      <c r="K315" s="1"/>
      <c r="L315" s="1"/>
      <c r="M315" s="1"/>
      <c r="N315" s="1"/>
      <c r="O315" s="1"/>
      <c r="P315" s="1"/>
      <c r="Q315" s="1"/>
      <c r="R315" s="1"/>
      <c r="S315" s="1"/>
      <c r="T315" s="1"/>
      <c r="U315" s="1"/>
      <c r="V315" s="1"/>
      <c r="W315" s="1"/>
      <c r="X315" s="1"/>
      <c r="Y315" s="25"/>
      <c r="Z315" s="1"/>
      <c r="AA315" s="1"/>
      <c r="AB315" s="1"/>
      <c r="AC315" s="1"/>
      <c r="AD315" s="1"/>
    </row>
    <row r="316" spans="1:30" x14ac:dyDescent="0.25">
      <c r="A316" s="1"/>
      <c r="B316" s="1"/>
      <c r="C316" s="1"/>
      <c r="D316" s="25"/>
      <c r="E316" s="25"/>
      <c r="F316" s="1"/>
      <c r="G316" s="1"/>
      <c r="H316" s="1"/>
      <c r="I316" s="1"/>
      <c r="J316" s="1"/>
      <c r="K316" s="1"/>
      <c r="L316" s="1"/>
      <c r="M316" s="1"/>
      <c r="N316" s="1"/>
      <c r="O316" s="1"/>
      <c r="P316" s="1"/>
      <c r="Q316" s="1"/>
      <c r="R316" s="1"/>
      <c r="S316" s="1"/>
      <c r="T316" s="1"/>
      <c r="U316" s="1"/>
      <c r="V316" s="1"/>
      <c r="W316" s="1"/>
      <c r="X316" s="1"/>
      <c r="Y316" s="25"/>
      <c r="Z316" s="1"/>
      <c r="AA316" s="1"/>
      <c r="AB316" s="1"/>
      <c r="AC316" s="1"/>
      <c r="AD316" s="1"/>
    </row>
    <row r="317" spans="1:30" x14ac:dyDescent="0.25">
      <c r="A317" s="1"/>
      <c r="B317" s="1"/>
      <c r="C317" s="1"/>
      <c r="D317" s="25"/>
      <c r="E317" s="1"/>
      <c r="F317" s="1"/>
      <c r="G317" s="1"/>
      <c r="H317" s="1"/>
      <c r="I317" s="1"/>
      <c r="J317" s="1"/>
      <c r="K317" s="1"/>
      <c r="L317" s="1"/>
      <c r="M317" s="1"/>
      <c r="N317" s="1"/>
      <c r="O317" s="1"/>
      <c r="P317" s="1"/>
      <c r="Q317" s="1"/>
      <c r="R317" s="1"/>
      <c r="S317" s="1"/>
      <c r="T317" s="1"/>
      <c r="U317" s="1"/>
      <c r="V317" s="1"/>
      <c r="W317" s="1"/>
      <c r="X317" s="1"/>
      <c r="Y317" s="25"/>
      <c r="Z317" s="1"/>
      <c r="AA317" s="1"/>
      <c r="AB317" s="1"/>
      <c r="AC317" s="1"/>
      <c r="AD317" s="1"/>
    </row>
    <row r="318" spans="1:30" x14ac:dyDescent="0.25">
      <c r="A318" s="1"/>
      <c r="B318" s="1"/>
      <c r="C318" s="1"/>
      <c r="D318" s="25"/>
      <c r="E318" s="25"/>
      <c r="F318" s="1"/>
      <c r="G318" s="1"/>
      <c r="H318" s="1"/>
      <c r="I318" s="1"/>
      <c r="J318" s="1"/>
      <c r="K318" s="1"/>
      <c r="L318" s="1"/>
      <c r="M318" s="1"/>
      <c r="N318" s="1"/>
      <c r="O318" s="1"/>
      <c r="P318" s="1"/>
      <c r="Q318" s="1"/>
      <c r="R318" s="1"/>
      <c r="S318" s="1"/>
      <c r="T318" s="1"/>
      <c r="U318" s="1"/>
      <c r="V318" s="1"/>
      <c r="W318" s="1"/>
      <c r="X318" s="1"/>
      <c r="Y318" s="25"/>
      <c r="Z318" s="1"/>
      <c r="AA318" s="1"/>
      <c r="AB318" s="1"/>
      <c r="AC318" s="1"/>
      <c r="AD318" s="1"/>
    </row>
    <row r="319" spans="1:30" x14ac:dyDescent="0.25">
      <c r="A319" s="1"/>
      <c r="B319" s="1"/>
      <c r="C319" s="1"/>
      <c r="D319" s="25"/>
      <c r="E319" s="25"/>
      <c r="F319" s="1"/>
      <c r="G319" s="1"/>
      <c r="H319" s="1"/>
      <c r="I319" s="1"/>
      <c r="J319" s="1"/>
      <c r="K319" s="1"/>
      <c r="L319" s="1"/>
      <c r="M319" s="1"/>
      <c r="N319" s="1"/>
      <c r="O319" s="1"/>
      <c r="P319" s="1"/>
      <c r="Q319" s="1"/>
      <c r="R319" s="1"/>
      <c r="S319" s="1"/>
      <c r="T319" s="1"/>
      <c r="U319" s="1"/>
      <c r="V319" s="1"/>
      <c r="W319" s="1"/>
      <c r="X319" s="1"/>
      <c r="Y319" s="25"/>
      <c r="Z319" s="1"/>
      <c r="AA319" s="1"/>
      <c r="AB319" s="1"/>
      <c r="AC319" s="1"/>
      <c r="AD319" s="1"/>
    </row>
    <row r="320" spans="1:30" x14ac:dyDescent="0.25">
      <c r="A320" s="1"/>
      <c r="B320" s="1"/>
      <c r="C320" s="1"/>
      <c r="D320" s="25"/>
      <c r="E320" s="25"/>
      <c r="F320" s="1"/>
      <c r="G320" s="1"/>
      <c r="H320" s="1"/>
      <c r="I320" s="1"/>
      <c r="J320" s="1"/>
      <c r="K320" s="1"/>
      <c r="L320" s="1"/>
      <c r="M320" s="1"/>
      <c r="N320" s="1"/>
      <c r="O320" s="1"/>
      <c r="P320" s="1"/>
      <c r="Q320" s="1"/>
      <c r="R320" s="1"/>
      <c r="S320" s="1"/>
      <c r="T320" s="1"/>
      <c r="U320" s="1"/>
      <c r="V320" s="1"/>
      <c r="W320" s="1"/>
      <c r="X320" s="1"/>
      <c r="Y320" s="25"/>
      <c r="Z320" s="1"/>
      <c r="AA320" s="1"/>
      <c r="AB320" s="1"/>
      <c r="AC320" s="1"/>
      <c r="AD320" s="1"/>
    </row>
    <row r="321" spans="1:30" x14ac:dyDescent="0.25">
      <c r="A321" s="1"/>
      <c r="B321" s="1"/>
      <c r="C321" s="1"/>
      <c r="D321" s="25"/>
      <c r="E321" s="1"/>
      <c r="F321" s="1"/>
      <c r="G321" s="1"/>
      <c r="H321" s="1"/>
      <c r="I321" s="1"/>
      <c r="J321" s="1"/>
      <c r="K321" s="1"/>
      <c r="L321" s="1"/>
      <c r="M321" s="1"/>
      <c r="N321" s="1"/>
      <c r="O321" s="1"/>
      <c r="P321" s="1"/>
      <c r="Q321" s="1"/>
      <c r="R321" s="1"/>
      <c r="S321" s="1"/>
      <c r="T321" s="1"/>
      <c r="U321" s="1"/>
      <c r="V321" s="1"/>
      <c r="W321" s="1"/>
      <c r="X321" s="1"/>
      <c r="Y321" s="25"/>
      <c r="Z321" s="1"/>
      <c r="AA321" s="1"/>
      <c r="AB321" s="1"/>
      <c r="AC321" s="1"/>
      <c r="AD321" s="1"/>
    </row>
    <row r="322" spans="1:30" x14ac:dyDescent="0.25">
      <c r="A322" s="1"/>
      <c r="B322" s="1"/>
      <c r="C322" s="1"/>
      <c r="D322" s="25"/>
      <c r="E322" s="25"/>
      <c r="F322" s="1"/>
      <c r="G322" s="1"/>
      <c r="H322" s="1"/>
      <c r="I322" s="1"/>
      <c r="J322" s="1"/>
      <c r="K322" s="1"/>
      <c r="L322" s="1"/>
      <c r="M322" s="1"/>
      <c r="N322" s="1"/>
      <c r="O322" s="1"/>
      <c r="P322" s="1"/>
      <c r="Q322" s="1"/>
      <c r="R322" s="1"/>
      <c r="S322" s="1"/>
      <c r="T322" s="1"/>
      <c r="U322" s="1"/>
      <c r="V322" s="1"/>
      <c r="W322" s="1"/>
      <c r="X322" s="1"/>
      <c r="Y322" s="25"/>
      <c r="Z322" s="1"/>
      <c r="AA322" s="1"/>
      <c r="AB322" s="1"/>
      <c r="AC322" s="1"/>
      <c r="AD322" s="1"/>
    </row>
    <row r="323" spans="1:30" x14ac:dyDescent="0.25">
      <c r="A323" s="1"/>
      <c r="B323" s="1"/>
      <c r="C323" s="1"/>
      <c r="D323" s="25"/>
      <c r="E323" s="1"/>
      <c r="F323" s="1"/>
      <c r="G323" s="1"/>
      <c r="H323" s="1"/>
      <c r="I323" s="1"/>
      <c r="J323" s="1"/>
      <c r="K323" s="1"/>
      <c r="L323" s="1"/>
      <c r="M323" s="1"/>
      <c r="N323" s="1"/>
      <c r="O323" s="1"/>
      <c r="P323" s="1"/>
      <c r="Q323" s="1"/>
      <c r="R323" s="1"/>
      <c r="S323" s="1"/>
      <c r="T323" s="1"/>
      <c r="U323" s="1"/>
      <c r="V323" s="1"/>
      <c r="W323" s="1"/>
      <c r="X323" s="1"/>
      <c r="Y323" s="25"/>
      <c r="Z323" s="1"/>
      <c r="AA323" s="1"/>
      <c r="AB323" s="1"/>
      <c r="AC323" s="1"/>
      <c r="AD323" s="1"/>
    </row>
    <row r="324" spans="1:30" x14ac:dyDescent="0.25">
      <c r="A324" s="1"/>
      <c r="B324" s="1"/>
      <c r="C324" s="1"/>
      <c r="D324" s="25"/>
      <c r="E324" s="1"/>
      <c r="F324" s="1"/>
      <c r="G324" s="1"/>
      <c r="H324" s="1"/>
      <c r="I324" s="1"/>
      <c r="J324" s="1"/>
      <c r="K324" s="1"/>
      <c r="L324" s="1"/>
      <c r="M324" s="1"/>
      <c r="N324" s="1"/>
      <c r="O324" s="1"/>
      <c r="P324" s="1"/>
      <c r="Q324" s="1"/>
      <c r="R324" s="1"/>
      <c r="S324" s="1"/>
      <c r="T324" s="1"/>
      <c r="U324" s="1"/>
      <c r="V324" s="1"/>
      <c r="W324" s="1"/>
      <c r="X324" s="1"/>
      <c r="Y324" s="25"/>
      <c r="Z324" s="1"/>
      <c r="AA324" s="1"/>
      <c r="AB324" s="1"/>
      <c r="AC324" s="1"/>
      <c r="AD324" s="1"/>
    </row>
    <row r="325" spans="1:30" x14ac:dyDescent="0.25">
      <c r="A325" s="1"/>
      <c r="B325" s="1"/>
      <c r="C325" s="1"/>
      <c r="D325" s="25"/>
      <c r="E325" s="25"/>
      <c r="F325" s="1"/>
      <c r="G325" s="1"/>
      <c r="H325" s="1"/>
      <c r="I325" s="1"/>
      <c r="J325" s="1"/>
      <c r="K325" s="1"/>
      <c r="L325" s="1"/>
      <c r="M325" s="1"/>
      <c r="N325" s="1"/>
      <c r="O325" s="1"/>
      <c r="P325" s="1"/>
      <c r="Q325" s="1"/>
      <c r="R325" s="1"/>
      <c r="S325" s="1"/>
      <c r="T325" s="1"/>
      <c r="U325" s="1"/>
      <c r="V325" s="1"/>
      <c r="W325" s="1"/>
      <c r="X325" s="1"/>
      <c r="Y325" s="25"/>
      <c r="Z325" s="1"/>
      <c r="AA325" s="1"/>
      <c r="AB325" s="1"/>
      <c r="AC325" s="1"/>
      <c r="AD325" s="1"/>
    </row>
    <row r="326" spans="1:30" x14ac:dyDescent="0.25">
      <c r="A326" s="1"/>
      <c r="B326" s="1"/>
      <c r="C326" s="1"/>
      <c r="D326" s="25"/>
      <c r="E326" s="25"/>
      <c r="F326" s="1"/>
      <c r="G326" s="1"/>
      <c r="H326" s="1"/>
      <c r="I326" s="1"/>
      <c r="J326" s="1"/>
      <c r="K326" s="1"/>
      <c r="L326" s="1"/>
      <c r="M326" s="1"/>
      <c r="N326" s="1"/>
      <c r="O326" s="1"/>
      <c r="P326" s="1"/>
      <c r="Q326" s="1"/>
      <c r="R326" s="1"/>
      <c r="S326" s="1"/>
      <c r="T326" s="1"/>
      <c r="U326" s="1"/>
      <c r="V326" s="1"/>
      <c r="W326" s="1"/>
      <c r="X326" s="1"/>
      <c r="Y326" s="25"/>
      <c r="Z326" s="1"/>
      <c r="AA326" s="1"/>
      <c r="AB326" s="1"/>
      <c r="AC326" s="1"/>
      <c r="AD326" s="1"/>
    </row>
    <row r="327" spans="1:30" x14ac:dyDescent="0.25">
      <c r="A327" s="1"/>
      <c r="B327" s="1"/>
      <c r="C327" s="1"/>
      <c r="D327" s="25"/>
      <c r="E327" s="25"/>
      <c r="F327" s="1"/>
      <c r="G327" s="1"/>
      <c r="H327" s="1"/>
      <c r="I327" s="1"/>
      <c r="J327" s="1"/>
      <c r="K327" s="1"/>
      <c r="L327" s="1"/>
      <c r="M327" s="1"/>
      <c r="N327" s="1"/>
      <c r="O327" s="1"/>
      <c r="P327" s="1"/>
      <c r="Q327" s="1"/>
      <c r="R327" s="1"/>
      <c r="S327" s="1"/>
      <c r="T327" s="1"/>
      <c r="U327" s="1"/>
      <c r="V327" s="1"/>
      <c r="W327" s="1"/>
      <c r="X327" s="1"/>
      <c r="Y327" s="25"/>
      <c r="Z327" s="1"/>
      <c r="AA327" s="1"/>
      <c r="AB327" s="1"/>
      <c r="AC327" s="1"/>
      <c r="AD327" s="1"/>
    </row>
    <row r="328" spans="1:30" x14ac:dyDescent="0.25">
      <c r="A328" s="1"/>
      <c r="B328" s="1"/>
      <c r="C328" s="1"/>
      <c r="D328" s="25"/>
      <c r="E328" s="25"/>
      <c r="F328" s="1"/>
      <c r="G328" s="1"/>
      <c r="H328" s="1"/>
      <c r="I328" s="1"/>
      <c r="J328" s="1"/>
      <c r="K328" s="1"/>
      <c r="L328" s="1"/>
      <c r="M328" s="1"/>
      <c r="N328" s="1"/>
      <c r="O328" s="1"/>
      <c r="P328" s="1"/>
      <c r="Q328" s="1"/>
      <c r="R328" s="1"/>
      <c r="S328" s="1"/>
      <c r="T328" s="1"/>
      <c r="U328" s="1"/>
      <c r="V328" s="1"/>
      <c r="W328" s="1"/>
      <c r="X328" s="1"/>
      <c r="Y328" s="25"/>
      <c r="Z328" s="1"/>
      <c r="AA328" s="1"/>
      <c r="AB328" s="1"/>
      <c r="AC328" s="1"/>
      <c r="AD328" s="1"/>
    </row>
    <row r="329" spans="1:30" x14ac:dyDescent="0.25">
      <c r="A329" s="1"/>
      <c r="B329" s="1"/>
      <c r="C329" s="1"/>
      <c r="D329" s="25"/>
      <c r="E329" s="25"/>
      <c r="F329" s="1"/>
      <c r="G329" s="1"/>
      <c r="H329" s="1"/>
      <c r="I329" s="1"/>
      <c r="J329" s="1"/>
      <c r="K329" s="1"/>
      <c r="L329" s="1"/>
      <c r="M329" s="1"/>
      <c r="N329" s="1"/>
      <c r="O329" s="1"/>
      <c r="P329" s="1"/>
      <c r="Q329" s="1"/>
      <c r="R329" s="1"/>
      <c r="S329" s="1"/>
      <c r="T329" s="1"/>
      <c r="U329" s="1"/>
      <c r="V329" s="1"/>
      <c r="W329" s="1"/>
      <c r="X329" s="1"/>
      <c r="Y329" s="25"/>
      <c r="Z329" s="1"/>
      <c r="AA329" s="1"/>
      <c r="AB329" s="1"/>
      <c r="AC329" s="1"/>
      <c r="AD329" s="1"/>
    </row>
    <row r="330" spans="1:30" x14ac:dyDescent="0.25">
      <c r="A330" s="1"/>
      <c r="B330" s="1"/>
      <c r="C330" s="1"/>
      <c r="D330" s="25"/>
      <c r="E330" s="25"/>
      <c r="F330" s="1"/>
      <c r="G330" s="1"/>
      <c r="H330" s="1"/>
      <c r="I330" s="1"/>
      <c r="J330" s="1"/>
      <c r="K330" s="1"/>
      <c r="L330" s="1"/>
      <c r="M330" s="1"/>
      <c r="N330" s="1"/>
      <c r="O330" s="1"/>
      <c r="P330" s="1"/>
      <c r="Q330" s="1"/>
      <c r="R330" s="1"/>
      <c r="S330" s="1"/>
      <c r="T330" s="1"/>
      <c r="U330" s="1"/>
      <c r="V330" s="1"/>
      <c r="W330" s="1"/>
      <c r="X330" s="1"/>
      <c r="Y330" s="25"/>
      <c r="Z330" s="1"/>
      <c r="AA330" s="1"/>
      <c r="AB330" s="1"/>
      <c r="AC330" s="1"/>
      <c r="AD330" s="1"/>
    </row>
    <row r="331" spans="1:30" x14ac:dyDescent="0.25">
      <c r="A331" s="1"/>
      <c r="B331" s="1"/>
      <c r="C331" s="1"/>
      <c r="D331" s="25"/>
      <c r="E331" s="25"/>
      <c r="F331" s="1"/>
      <c r="G331" s="1"/>
      <c r="H331" s="1"/>
      <c r="I331" s="1"/>
      <c r="J331" s="1"/>
      <c r="K331" s="1"/>
      <c r="L331" s="1"/>
      <c r="M331" s="1"/>
      <c r="N331" s="1"/>
      <c r="O331" s="1"/>
      <c r="P331" s="1"/>
      <c r="Q331" s="1"/>
      <c r="R331" s="1"/>
      <c r="S331" s="1"/>
      <c r="T331" s="1"/>
      <c r="U331" s="1"/>
      <c r="V331" s="1"/>
      <c r="W331" s="1"/>
      <c r="X331" s="1"/>
      <c r="Y331" s="25"/>
      <c r="Z331" s="1"/>
      <c r="AA331" s="1"/>
      <c r="AB331" s="1"/>
      <c r="AC331" s="1"/>
      <c r="AD331" s="1"/>
    </row>
    <row r="332" spans="1:30" x14ac:dyDescent="0.25">
      <c r="A332" s="1"/>
      <c r="B332" s="1"/>
      <c r="C332" s="1"/>
      <c r="D332" s="25"/>
      <c r="E332" s="25"/>
      <c r="F332" s="1"/>
      <c r="G332" s="1"/>
      <c r="H332" s="1"/>
      <c r="I332" s="1"/>
      <c r="J332" s="1"/>
      <c r="K332" s="1"/>
      <c r="L332" s="1"/>
      <c r="M332" s="1"/>
      <c r="N332" s="1"/>
      <c r="O332" s="1"/>
      <c r="P332" s="1"/>
      <c r="Q332" s="1"/>
      <c r="R332" s="1"/>
      <c r="S332" s="1"/>
      <c r="T332" s="1"/>
      <c r="U332" s="1"/>
      <c r="V332" s="1"/>
      <c r="W332" s="1"/>
      <c r="X332" s="1"/>
      <c r="Y332" s="25"/>
      <c r="Z332" s="1"/>
      <c r="AA332" s="1"/>
      <c r="AB332" s="1"/>
      <c r="AC332" s="1"/>
      <c r="AD332" s="1"/>
    </row>
    <row r="333" spans="1:30" x14ac:dyDescent="0.25">
      <c r="A333" s="1"/>
      <c r="B333" s="1"/>
      <c r="C333" s="1"/>
      <c r="D333" s="25"/>
      <c r="E333" s="25"/>
      <c r="F333" s="1"/>
      <c r="G333" s="1"/>
      <c r="H333" s="1"/>
      <c r="I333" s="1"/>
      <c r="J333" s="1"/>
      <c r="K333" s="1"/>
      <c r="L333" s="1"/>
      <c r="M333" s="1"/>
      <c r="N333" s="1"/>
      <c r="O333" s="1"/>
      <c r="P333" s="1"/>
      <c r="Q333" s="1"/>
      <c r="R333" s="1"/>
      <c r="S333" s="1"/>
      <c r="T333" s="1"/>
      <c r="U333" s="1"/>
      <c r="V333" s="1"/>
      <c r="W333" s="1"/>
      <c r="X333" s="1"/>
      <c r="Y333" s="25"/>
      <c r="Z333" s="1"/>
      <c r="AA333" s="1"/>
      <c r="AB333" s="1"/>
      <c r="AC333" s="1"/>
      <c r="AD333" s="1"/>
    </row>
    <row r="334" spans="1:30" x14ac:dyDescent="0.25">
      <c r="A334" s="1"/>
      <c r="B334" s="1"/>
      <c r="C334" s="1"/>
      <c r="D334" s="25"/>
      <c r="E334" s="25"/>
      <c r="F334" s="1"/>
      <c r="G334" s="1"/>
      <c r="H334" s="1"/>
      <c r="I334" s="1"/>
      <c r="J334" s="1"/>
      <c r="K334" s="1"/>
      <c r="L334" s="1"/>
      <c r="M334" s="1"/>
      <c r="N334" s="1"/>
      <c r="O334" s="1"/>
      <c r="P334" s="1"/>
      <c r="Q334" s="1"/>
      <c r="R334" s="1"/>
      <c r="S334" s="1"/>
      <c r="T334" s="1"/>
      <c r="U334" s="1"/>
      <c r="V334" s="1"/>
      <c r="W334" s="1"/>
      <c r="X334" s="1"/>
      <c r="Y334" s="25"/>
      <c r="Z334" s="1"/>
      <c r="AA334" s="1"/>
      <c r="AB334" s="1"/>
      <c r="AC334" s="1"/>
      <c r="AD334" s="1"/>
    </row>
    <row r="335" spans="1:30" x14ac:dyDescent="0.25">
      <c r="A335" s="1"/>
      <c r="B335" s="1"/>
      <c r="C335" s="1"/>
      <c r="D335" s="25"/>
      <c r="E335" s="25"/>
      <c r="F335" s="1"/>
      <c r="G335" s="1"/>
      <c r="H335" s="1"/>
      <c r="I335" s="1"/>
      <c r="J335" s="1"/>
      <c r="K335" s="1"/>
      <c r="L335" s="1"/>
      <c r="M335" s="1"/>
      <c r="N335" s="1"/>
      <c r="O335" s="1"/>
      <c r="P335" s="1"/>
      <c r="Q335" s="1"/>
      <c r="R335" s="1"/>
      <c r="S335" s="1"/>
      <c r="T335" s="1"/>
      <c r="U335" s="1"/>
      <c r="V335" s="1"/>
      <c r="W335" s="1"/>
      <c r="X335" s="1"/>
      <c r="Y335" s="25"/>
      <c r="Z335" s="1"/>
      <c r="AA335" s="1"/>
      <c r="AB335" s="1"/>
      <c r="AC335" s="1"/>
      <c r="AD335" s="1"/>
    </row>
    <row r="336" spans="1:30" x14ac:dyDescent="0.25">
      <c r="A336" s="1"/>
      <c r="B336" s="1"/>
      <c r="C336" s="1"/>
      <c r="D336" s="25"/>
      <c r="E336" s="1"/>
      <c r="F336" s="1"/>
      <c r="G336" s="1"/>
      <c r="H336" s="1"/>
      <c r="I336" s="1"/>
      <c r="J336" s="1"/>
      <c r="K336" s="1"/>
      <c r="L336" s="1"/>
      <c r="M336" s="1"/>
      <c r="N336" s="1"/>
      <c r="O336" s="1"/>
      <c r="P336" s="1"/>
      <c r="Q336" s="1"/>
      <c r="R336" s="1"/>
      <c r="S336" s="1"/>
      <c r="T336" s="1"/>
      <c r="U336" s="1"/>
      <c r="V336" s="1"/>
      <c r="W336" s="1"/>
      <c r="X336" s="1"/>
      <c r="Y336" s="25"/>
      <c r="Z336" s="1"/>
      <c r="AA336" s="1"/>
      <c r="AB336" s="1"/>
      <c r="AC336" s="1"/>
      <c r="AD336" s="1"/>
    </row>
    <row r="337" spans="1:30" x14ac:dyDescent="0.25">
      <c r="A337" s="1"/>
      <c r="B337" s="1"/>
      <c r="C337" s="1"/>
      <c r="D337" s="25"/>
      <c r="E337" s="25"/>
      <c r="F337" s="1"/>
      <c r="G337" s="1"/>
      <c r="H337" s="1"/>
      <c r="I337" s="1"/>
      <c r="J337" s="1"/>
      <c r="K337" s="1"/>
      <c r="L337" s="1"/>
      <c r="M337" s="1"/>
      <c r="N337" s="1"/>
      <c r="O337" s="1"/>
      <c r="P337" s="1"/>
      <c r="Q337" s="1"/>
      <c r="R337" s="1"/>
      <c r="S337" s="1"/>
      <c r="T337" s="1"/>
      <c r="U337" s="1"/>
      <c r="V337" s="1"/>
      <c r="W337" s="1"/>
      <c r="X337" s="1"/>
      <c r="Y337" s="25"/>
      <c r="Z337" s="1"/>
      <c r="AA337" s="1"/>
      <c r="AB337" s="1"/>
      <c r="AC337" s="1"/>
      <c r="AD337" s="1"/>
    </row>
    <row r="338" spans="1:30" x14ac:dyDescent="0.25">
      <c r="A338" s="1"/>
      <c r="B338" s="1"/>
      <c r="C338" s="1"/>
      <c r="D338" s="25"/>
      <c r="E338" s="25"/>
      <c r="F338" s="1"/>
      <c r="G338" s="1"/>
      <c r="H338" s="1"/>
      <c r="I338" s="1"/>
      <c r="J338" s="1"/>
      <c r="K338" s="1"/>
      <c r="L338" s="1"/>
      <c r="M338" s="1"/>
      <c r="N338" s="1"/>
      <c r="O338" s="1"/>
      <c r="P338" s="1"/>
      <c r="Q338" s="1"/>
      <c r="R338" s="1"/>
      <c r="S338" s="1"/>
      <c r="T338" s="1"/>
      <c r="U338" s="1"/>
      <c r="V338" s="1"/>
      <c r="W338" s="1"/>
      <c r="X338" s="1"/>
      <c r="Y338" s="25"/>
      <c r="Z338" s="1"/>
      <c r="AA338" s="1"/>
      <c r="AB338" s="1"/>
      <c r="AC338" s="1"/>
      <c r="AD338" s="1"/>
    </row>
    <row r="339" spans="1:30" x14ac:dyDescent="0.25">
      <c r="A339" s="1"/>
      <c r="B339" s="1"/>
      <c r="C339" s="1"/>
      <c r="D339" s="25"/>
      <c r="E339" s="1"/>
      <c r="F339" s="1"/>
      <c r="G339" s="1"/>
      <c r="H339" s="1"/>
      <c r="I339" s="1"/>
      <c r="J339" s="1"/>
      <c r="K339" s="1"/>
      <c r="L339" s="1"/>
      <c r="M339" s="1"/>
      <c r="N339" s="1"/>
      <c r="O339" s="1"/>
      <c r="P339" s="1"/>
      <c r="Q339" s="1"/>
      <c r="R339" s="1"/>
      <c r="S339" s="1"/>
      <c r="T339" s="1"/>
      <c r="U339" s="1"/>
      <c r="V339" s="1"/>
      <c r="W339" s="1"/>
      <c r="X339" s="1"/>
      <c r="Y339" s="25"/>
      <c r="Z339" s="1"/>
      <c r="AA339" s="1"/>
      <c r="AB339" s="1"/>
      <c r="AC339" s="1"/>
      <c r="AD339" s="1"/>
    </row>
    <row r="340" spans="1:30" x14ac:dyDescent="0.25">
      <c r="A340" s="1"/>
      <c r="B340" s="1"/>
      <c r="C340" s="1"/>
      <c r="D340" s="25"/>
      <c r="E340" s="1"/>
      <c r="F340" s="1"/>
      <c r="G340" s="1"/>
      <c r="H340" s="1"/>
      <c r="I340" s="1"/>
      <c r="J340" s="1"/>
      <c r="K340" s="1"/>
      <c r="L340" s="1"/>
      <c r="M340" s="1"/>
      <c r="N340" s="1"/>
      <c r="O340" s="1"/>
      <c r="P340" s="1"/>
      <c r="Q340" s="1"/>
      <c r="R340" s="1"/>
      <c r="S340" s="1"/>
      <c r="T340" s="1"/>
      <c r="U340" s="1"/>
      <c r="V340" s="1"/>
      <c r="W340" s="1"/>
      <c r="X340" s="1"/>
      <c r="Y340" s="25"/>
      <c r="Z340" s="1"/>
      <c r="AA340" s="1"/>
      <c r="AB340" s="1"/>
      <c r="AC340" s="1"/>
      <c r="AD340" s="1"/>
    </row>
    <row r="341" spans="1:30" x14ac:dyDescent="0.25">
      <c r="A341" s="1"/>
      <c r="B341" s="1"/>
      <c r="C341" s="1"/>
      <c r="D341" s="25"/>
      <c r="E341" s="25"/>
      <c r="F341" s="1"/>
      <c r="G341" s="1"/>
      <c r="H341" s="1"/>
      <c r="I341" s="1"/>
      <c r="J341" s="1"/>
      <c r="K341" s="1"/>
      <c r="L341" s="1"/>
      <c r="M341" s="1"/>
      <c r="N341" s="1"/>
      <c r="O341" s="1"/>
      <c r="P341" s="1"/>
      <c r="Q341" s="1"/>
      <c r="R341" s="1"/>
      <c r="S341" s="1"/>
      <c r="T341" s="1"/>
      <c r="U341" s="1"/>
      <c r="V341" s="1"/>
      <c r="W341" s="1"/>
      <c r="X341" s="1"/>
      <c r="Y341" s="25"/>
      <c r="Z341" s="1"/>
      <c r="AA341" s="1"/>
      <c r="AB341" s="1"/>
      <c r="AC341" s="1"/>
      <c r="AD341" s="1"/>
    </row>
    <row r="342" spans="1:30" x14ac:dyDescent="0.25">
      <c r="A342" s="1"/>
      <c r="B342" s="1"/>
      <c r="C342" s="1"/>
      <c r="D342" s="25"/>
      <c r="E342" s="1"/>
      <c r="F342" s="1"/>
      <c r="G342" s="1"/>
      <c r="H342" s="1"/>
      <c r="I342" s="1"/>
      <c r="J342" s="1"/>
      <c r="K342" s="1"/>
      <c r="L342" s="1"/>
      <c r="M342" s="1"/>
      <c r="N342" s="1"/>
      <c r="O342" s="1"/>
      <c r="P342" s="1"/>
      <c r="Q342" s="1"/>
      <c r="R342" s="1"/>
      <c r="S342" s="1"/>
      <c r="T342" s="1"/>
      <c r="U342" s="1"/>
      <c r="V342" s="1"/>
      <c r="W342" s="1"/>
      <c r="X342" s="1"/>
      <c r="Y342" s="25"/>
      <c r="Z342" s="1"/>
      <c r="AA342" s="1"/>
      <c r="AB342" s="1"/>
      <c r="AC342" s="1"/>
      <c r="AD342" s="1"/>
    </row>
    <row r="343" spans="1:30" x14ac:dyDescent="0.25">
      <c r="A343" s="1"/>
      <c r="B343" s="1"/>
      <c r="C343" s="1"/>
      <c r="D343" s="25"/>
      <c r="E343" s="1"/>
      <c r="F343" s="1"/>
      <c r="G343" s="1"/>
      <c r="H343" s="1"/>
      <c r="I343" s="1"/>
      <c r="J343" s="1"/>
      <c r="K343" s="1"/>
      <c r="L343" s="1"/>
      <c r="M343" s="1"/>
      <c r="N343" s="1"/>
      <c r="O343" s="1"/>
      <c r="P343" s="1"/>
      <c r="Q343" s="1"/>
      <c r="R343" s="1"/>
      <c r="S343" s="1"/>
      <c r="T343" s="1"/>
      <c r="U343" s="1"/>
      <c r="V343" s="1"/>
      <c r="W343" s="1"/>
      <c r="X343" s="1"/>
      <c r="Y343" s="25"/>
      <c r="Z343" s="1"/>
      <c r="AA343" s="1"/>
      <c r="AB343" s="1"/>
      <c r="AC343" s="1"/>
      <c r="AD343" s="1"/>
    </row>
    <row r="344" spans="1:30" x14ac:dyDescent="0.25">
      <c r="A344" s="1"/>
      <c r="B344" s="1"/>
      <c r="C344" s="1"/>
      <c r="D344" s="25"/>
      <c r="E344" s="25"/>
      <c r="F344" s="1"/>
      <c r="G344" s="1"/>
      <c r="H344" s="1"/>
      <c r="I344" s="1"/>
      <c r="J344" s="1"/>
      <c r="K344" s="1"/>
      <c r="L344" s="1"/>
      <c r="M344" s="1"/>
      <c r="N344" s="1"/>
      <c r="O344" s="1"/>
      <c r="P344" s="1"/>
      <c r="Q344" s="1"/>
      <c r="R344" s="1"/>
      <c r="S344" s="1"/>
      <c r="T344" s="1"/>
      <c r="U344" s="1"/>
      <c r="V344" s="1"/>
      <c r="W344" s="1"/>
      <c r="X344" s="1"/>
      <c r="Y344" s="25"/>
      <c r="Z344" s="1"/>
      <c r="AA344" s="1"/>
      <c r="AB344" s="1"/>
      <c r="AC344" s="1"/>
      <c r="AD344" s="1"/>
    </row>
    <row r="345" spans="1:30" x14ac:dyDescent="0.25">
      <c r="A345" s="1"/>
      <c r="B345" s="1"/>
      <c r="C345" s="1"/>
      <c r="D345" s="25"/>
      <c r="E345" s="1"/>
      <c r="F345" s="1"/>
      <c r="G345" s="1"/>
      <c r="H345" s="1"/>
      <c r="I345" s="1"/>
      <c r="J345" s="1"/>
      <c r="K345" s="1"/>
      <c r="L345" s="1"/>
      <c r="M345" s="1"/>
      <c r="N345" s="1"/>
      <c r="O345" s="1"/>
      <c r="P345" s="1"/>
      <c r="Q345" s="1"/>
      <c r="R345" s="1"/>
      <c r="S345" s="1"/>
      <c r="T345" s="1"/>
      <c r="U345" s="1"/>
      <c r="V345" s="1"/>
      <c r="W345" s="1"/>
      <c r="X345" s="1"/>
      <c r="Y345" s="25"/>
      <c r="Z345" s="1"/>
      <c r="AA345" s="1"/>
      <c r="AB345" s="1"/>
      <c r="AC345" s="1"/>
      <c r="AD345" s="1"/>
    </row>
    <row r="346" spans="1:30" x14ac:dyDescent="0.25">
      <c r="A346" s="1"/>
      <c r="B346" s="1"/>
      <c r="C346" s="1"/>
      <c r="D346" s="25"/>
      <c r="E346" s="25"/>
      <c r="F346" s="1"/>
      <c r="G346" s="1"/>
      <c r="H346" s="1"/>
      <c r="I346" s="1"/>
      <c r="J346" s="1"/>
      <c r="K346" s="1"/>
      <c r="L346" s="1"/>
      <c r="M346" s="1"/>
      <c r="N346" s="1"/>
      <c r="O346" s="1"/>
      <c r="P346" s="1"/>
      <c r="Q346" s="1"/>
      <c r="R346" s="1"/>
      <c r="S346" s="1"/>
      <c r="T346" s="1"/>
      <c r="U346" s="1"/>
      <c r="V346" s="1"/>
      <c r="W346" s="1"/>
      <c r="X346" s="1"/>
      <c r="Y346" s="25"/>
      <c r="Z346" s="1"/>
      <c r="AA346" s="1"/>
      <c r="AB346" s="1"/>
      <c r="AC346" s="1"/>
      <c r="AD346" s="1"/>
    </row>
    <row r="347" spans="1:30" x14ac:dyDescent="0.25">
      <c r="A347" s="1"/>
      <c r="B347" s="1"/>
      <c r="C347" s="1"/>
      <c r="D347" s="25"/>
      <c r="E347" s="25"/>
      <c r="F347" s="1"/>
      <c r="G347" s="1"/>
      <c r="H347" s="1"/>
      <c r="I347" s="1"/>
      <c r="J347" s="1"/>
      <c r="K347" s="1"/>
      <c r="L347" s="1"/>
      <c r="M347" s="1"/>
      <c r="N347" s="1"/>
      <c r="O347" s="1"/>
      <c r="P347" s="1"/>
      <c r="Q347" s="1"/>
      <c r="R347" s="1"/>
      <c r="S347" s="1"/>
      <c r="T347" s="1"/>
      <c r="U347" s="1"/>
      <c r="V347" s="1"/>
      <c r="W347" s="1"/>
      <c r="X347" s="1"/>
      <c r="Y347" s="25"/>
      <c r="Z347" s="1"/>
      <c r="AA347" s="1"/>
      <c r="AB347" s="1"/>
      <c r="AC347" s="1"/>
      <c r="AD347" s="1"/>
    </row>
    <row r="348" spans="1:30" x14ac:dyDescent="0.25">
      <c r="A348" s="1"/>
      <c r="B348" s="1"/>
      <c r="C348" s="1"/>
      <c r="D348" s="25"/>
      <c r="E348" s="1"/>
      <c r="F348" s="1"/>
      <c r="G348" s="1"/>
      <c r="H348" s="1"/>
      <c r="I348" s="1"/>
      <c r="J348" s="1"/>
      <c r="K348" s="1"/>
      <c r="L348" s="1"/>
      <c r="M348" s="1"/>
      <c r="N348" s="1"/>
      <c r="O348" s="1"/>
      <c r="P348" s="1"/>
      <c r="Q348" s="1"/>
      <c r="R348" s="1"/>
      <c r="S348" s="1"/>
      <c r="T348" s="1"/>
      <c r="U348" s="1"/>
      <c r="V348" s="1"/>
      <c r="W348" s="1"/>
      <c r="X348" s="1"/>
      <c r="Y348" s="25"/>
      <c r="Z348" s="1"/>
      <c r="AA348" s="1"/>
      <c r="AB348" s="1"/>
      <c r="AC348" s="1"/>
      <c r="AD348" s="1"/>
    </row>
    <row r="349" spans="1:30" x14ac:dyDescent="0.25">
      <c r="A349" s="1"/>
      <c r="B349" s="1"/>
      <c r="C349" s="1"/>
      <c r="D349" s="25"/>
      <c r="E349" s="1"/>
      <c r="F349" s="1"/>
      <c r="G349" s="1"/>
      <c r="H349" s="1"/>
      <c r="I349" s="1"/>
      <c r="J349" s="1"/>
      <c r="K349" s="1"/>
      <c r="L349" s="1"/>
      <c r="M349" s="1"/>
      <c r="N349" s="1"/>
      <c r="O349" s="1"/>
      <c r="P349" s="1"/>
      <c r="Q349" s="1"/>
      <c r="R349" s="1"/>
      <c r="S349" s="1"/>
      <c r="T349" s="1"/>
      <c r="U349" s="1"/>
      <c r="V349" s="1"/>
      <c r="W349" s="1"/>
      <c r="X349" s="1"/>
      <c r="Y349" s="25"/>
      <c r="Z349" s="1"/>
      <c r="AA349" s="1"/>
      <c r="AB349" s="1"/>
      <c r="AC349" s="1"/>
      <c r="AD349" s="1"/>
    </row>
    <row r="350" spans="1:30" x14ac:dyDescent="0.25">
      <c r="A350" s="1"/>
      <c r="B350" s="1"/>
      <c r="C350" s="1"/>
      <c r="D350" s="25"/>
      <c r="E350" s="1"/>
      <c r="F350" s="1"/>
      <c r="G350" s="1"/>
      <c r="H350" s="1"/>
      <c r="I350" s="1"/>
      <c r="J350" s="1"/>
      <c r="K350" s="1"/>
      <c r="L350" s="1"/>
      <c r="M350" s="1"/>
      <c r="N350" s="1"/>
      <c r="O350" s="1"/>
      <c r="P350" s="1"/>
      <c r="Q350" s="1"/>
      <c r="R350" s="1"/>
      <c r="S350" s="1"/>
      <c r="T350" s="1"/>
      <c r="U350" s="1"/>
      <c r="V350" s="1"/>
      <c r="W350" s="1"/>
      <c r="X350" s="1"/>
      <c r="Y350" s="25"/>
      <c r="Z350" s="1"/>
      <c r="AA350" s="1"/>
      <c r="AB350" s="1"/>
      <c r="AC350" s="1"/>
      <c r="AD350" s="1"/>
    </row>
    <row r="351" spans="1:30" x14ac:dyDescent="0.25">
      <c r="A351" s="1"/>
      <c r="B351" s="1"/>
      <c r="C351" s="1"/>
      <c r="D351" s="25"/>
      <c r="E351" s="25"/>
      <c r="F351" s="1"/>
      <c r="G351" s="1"/>
      <c r="H351" s="1"/>
      <c r="I351" s="1"/>
      <c r="J351" s="1"/>
      <c r="K351" s="1"/>
      <c r="L351" s="1"/>
      <c r="M351" s="1"/>
      <c r="N351" s="1"/>
      <c r="O351" s="1"/>
      <c r="P351" s="1"/>
      <c r="Q351" s="1"/>
      <c r="R351" s="1"/>
      <c r="S351" s="1"/>
      <c r="T351" s="1"/>
      <c r="U351" s="1"/>
      <c r="V351" s="1"/>
      <c r="W351" s="1"/>
      <c r="X351" s="1"/>
      <c r="Y351" s="25"/>
      <c r="Z351" s="1"/>
      <c r="AA351" s="1"/>
      <c r="AB351" s="1"/>
      <c r="AC351" s="1"/>
      <c r="AD351" s="1"/>
    </row>
    <row r="352" spans="1:30" x14ac:dyDescent="0.25">
      <c r="A352" s="1"/>
      <c r="B352" s="1"/>
      <c r="C352" s="1"/>
      <c r="D352" s="25"/>
      <c r="E352" s="1"/>
      <c r="F352" s="1"/>
      <c r="G352" s="1"/>
      <c r="H352" s="1"/>
      <c r="I352" s="1"/>
      <c r="J352" s="1"/>
      <c r="K352" s="1"/>
      <c r="L352" s="1"/>
      <c r="M352" s="1"/>
      <c r="N352" s="1"/>
      <c r="O352" s="1"/>
      <c r="P352" s="1"/>
      <c r="Q352" s="1"/>
      <c r="R352" s="1"/>
      <c r="S352" s="1"/>
      <c r="T352" s="1"/>
      <c r="U352" s="1"/>
      <c r="V352" s="1"/>
      <c r="W352" s="1"/>
      <c r="X352" s="1"/>
      <c r="Y352" s="25"/>
      <c r="Z352" s="1"/>
      <c r="AA352" s="1"/>
      <c r="AB352" s="1"/>
      <c r="AC352" s="1"/>
      <c r="AD352" s="1"/>
    </row>
    <row r="353" spans="1:30" x14ac:dyDescent="0.25">
      <c r="A353" s="1"/>
      <c r="B353" s="1"/>
      <c r="C353" s="1"/>
      <c r="D353" s="25"/>
      <c r="E353" s="1"/>
      <c r="F353" s="1"/>
      <c r="G353" s="1"/>
      <c r="H353" s="1"/>
      <c r="I353" s="1"/>
      <c r="J353" s="1"/>
      <c r="K353" s="1"/>
      <c r="L353" s="1"/>
      <c r="M353" s="1"/>
      <c r="N353" s="1"/>
      <c r="O353" s="1"/>
      <c r="P353" s="1"/>
      <c r="Q353" s="1"/>
      <c r="R353" s="1"/>
      <c r="S353" s="1"/>
      <c r="T353" s="1"/>
      <c r="U353" s="1"/>
      <c r="V353" s="1"/>
      <c r="W353" s="1"/>
      <c r="X353" s="1"/>
      <c r="Y353" s="25"/>
      <c r="Z353" s="1"/>
      <c r="AA353" s="1"/>
      <c r="AB353" s="1"/>
      <c r="AC353" s="1"/>
      <c r="AD353" s="1"/>
    </row>
    <row r="354" spans="1:30" x14ac:dyDescent="0.25">
      <c r="A354" s="1"/>
      <c r="B354" s="1"/>
      <c r="C354" s="1"/>
      <c r="D354" s="25"/>
      <c r="E354" s="1"/>
      <c r="F354" s="1"/>
      <c r="G354" s="1"/>
      <c r="H354" s="1"/>
      <c r="I354" s="1"/>
      <c r="J354" s="1"/>
      <c r="K354" s="1"/>
      <c r="L354" s="1"/>
      <c r="M354" s="1"/>
      <c r="N354" s="1"/>
      <c r="O354" s="1"/>
      <c r="P354" s="1"/>
      <c r="Q354" s="1"/>
      <c r="R354" s="1"/>
      <c r="S354" s="1"/>
      <c r="T354" s="1"/>
      <c r="U354" s="1"/>
      <c r="V354" s="1"/>
      <c r="W354" s="1"/>
      <c r="X354" s="1"/>
      <c r="Y354" s="25"/>
      <c r="Z354" s="1"/>
      <c r="AA354" s="1"/>
      <c r="AB354" s="1"/>
      <c r="AC354" s="1"/>
      <c r="AD354" s="1"/>
    </row>
    <row r="355" spans="1:30" x14ac:dyDescent="0.25">
      <c r="A355" s="1"/>
      <c r="B355" s="1"/>
      <c r="C355" s="1"/>
      <c r="D355" s="25"/>
      <c r="E355" s="25"/>
      <c r="F355" s="1"/>
      <c r="G355" s="1"/>
      <c r="H355" s="1"/>
      <c r="I355" s="1"/>
      <c r="J355" s="1"/>
      <c r="K355" s="1"/>
      <c r="L355" s="1"/>
      <c r="M355" s="1"/>
      <c r="N355" s="1"/>
      <c r="O355" s="1"/>
      <c r="P355" s="1"/>
      <c r="Q355" s="1"/>
      <c r="R355" s="1"/>
      <c r="S355" s="1"/>
      <c r="T355" s="1"/>
      <c r="U355" s="1"/>
      <c r="V355" s="1"/>
      <c r="W355" s="1"/>
      <c r="X355" s="1"/>
      <c r="Y355" s="25"/>
      <c r="Z355" s="1"/>
      <c r="AA355" s="1"/>
      <c r="AB355" s="1"/>
      <c r="AC355" s="1"/>
      <c r="AD355" s="1"/>
    </row>
    <row r="356" spans="1:30" x14ac:dyDescent="0.25">
      <c r="A356" s="1"/>
      <c r="B356" s="1"/>
      <c r="C356" s="1"/>
      <c r="D356" s="25"/>
      <c r="E356" s="25"/>
      <c r="F356" s="1"/>
      <c r="G356" s="1"/>
      <c r="H356" s="1"/>
      <c r="I356" s="1"/>
      <c r="J356" s="1"/>
      <c r="K356" s="1"/>
      <c r="L356" s="1"/>
      <c r="M356" s="1"/>
      <c r="N356" s="1"/>
      <c r="O356" s="1"/>
      <c r="P356" s="25"/>
      <c r="Q356" s="1"/>
      <c r="R356" s="1"/>
      <c r="S356" s="1"/>
      <c r="T356" s="1"/>
      <c r="U356" s="1"/>
      <c r="V356" s="1"/>
      <c r="W356" s="1"/>
      <c r="X356" s="1"/>
      <c r="Y356" s="25"/>
      <c r="Z356" s="1"/>
      <c r="AA356" s="1"/>
      <c r="AB356" s="1"/>
      <c r="AC356" s="1"/>
      <c r="AD356" s="1"/>
    </row>
    <row r="357" spans="1:30" x14ac:dyDescent="0.25">
      <c r="A357" s="1"/>
      <c r="B357" s="1"/>
      <c r="C357" s="1"/>
      <c r="D357" s="25"/>
      <c r="E357" s="25"/>
      <c r="F357" s="1"/>
      <c r="G357" s="1"/>
      <c r="H357" s="1"/>
      <c r="I357" s="1"/>
      <c r="J357" s="1"/>
      <c r="K357" s="1"/>
      <c r="L357" s="1"/>
      <c r="M357" s="1"/>
      <c r="N357" s="1"/>
      <c r="O357" s="1"/>
      <c r="P357" s="1"/>
      <c r="Q357" s="1"/>
      <c r="R357" s="1"/>
      <c r="S357" s="1"/>
      <c r="T357" s="1"/>
      <c r="U357" s="1"/>
      <c r="V357" s="1"/>
      <c r="W357" s="1"/>
      <c r="X357" s="1"/>
      <c r="Y357" s="25"/>
      <c r="Z357" s="1"/>
      <c r="AA357" s="1"/>
      <c r="AB357" s="1"/>
      <c r="AC357" s="1"/>
      <c r="AD357" s="1"/>
    </row>
    <row r="358" spans="1:30" x14ac:dyDescent="0.25">
      <c r="A358" s="1"/>
      <c r="B358" s="1"/>
      <c r="C358" s="1"/>
      <c r="D358" s="25"/>
      <c r="E358" s="25"/>
      <c r="F358" s="1"/>
      <c r="G358" s="1"/>
      <c r="H358" s="1"/>
      <c r="I358" s="1"/>
      <c r="J358" s="1"/>
      <c r="K358" s="1"/>
      <c r="L358" s="1"/>
      <c r="M358" s="1"/>
      <c r="N358" s="1"/>
      <c r="O358" s="1"/>
      <c r="P358" s="1"/>
      <c r="Q358" s="1"/>
      <c r="R358" s="1"/>
      <c r="S358" s="1"/>
      <c r="T358" s="1"/>
      <c r="U358" s="1"/>
      <c r="V358" s="1"/>
      <c r="W358" s="1"/>
      <c r="X358" s="1"/>
      <c r="Y358" s="25"/>
      <c r="Z358" s="1"/>
      <c r="AA358" s="1"/>
      <c r="AB358" s="1"/>
      <c r="AC358" s="1"/>
      <c r="AD358" s="1"/>
    </row>
    <row r="359" spans="1:30" x14ac:dyDescent="0.25">
      <c r="A359" s="1"/>
      <c r="B359" s="1"/>
      <c r="C359" s="1"/>
      <c r="D359" s="25"/>
      <c r="E359" s="1"/>
      <c r="F359" s="1"/>
      <c r="G359" s="1"/>
      <c r="H359" s="1"/>
      <c r="I359" s="1"/>
      <c r="J359" s="1"/>
      <c r="K359" s="1"/>
      <c r="L359" s="1"/>
      <c r="M359" s="1"/>
      <c r="N359" s="1"/>
      <c r="O359" s="1"/>
      <c r="P359" s="1"/>
      <c r="Q359" s="1"/>
      <c r="R359" s="1"/>
      <c r="S359" s="1"/>
      <c r="T359" s="1"/>
      <c r="U359" s="1"/>
      <c r="V359" s="1"/>
      <c r="W359" s="1"/>
      <c r="X359" s="1"/>
      <c r="Y359" s="25"/>
      <c r="Z359" s="1"/>
      <c r="AA359" s="1"/>
      <c r="AB359" s="1"/>
      <c r="AC359" s="1"/>
      <c r="AD359" s="1"/>
    </row>
    <row r="360" spans="1:30" x14ac:dyDescent="0.25">
      <c r="A360" s="1"/>
      <c r="B360" s="1"/>
      <c r="C360" s="1"/>
      <c r="D360" s="25"/>
      <c r="E360" s="25"/>
      <c r="F360" s="1"/>
      <c r="G360" s="1"/>
      <c r="H360" s="1"/>
      <c r="I360" s="1"/>
      <c r="J360" s="1"/>
      <c r="K360" s="1"/>
      <c r="L360" s="1"/>
      <c r="M360" s="1"/>
      <c r="N360" s="1"/>
      <c r="O360" s="1"/>
      <c r="P360" s="1"/>
      <c r="Q360" s="1"/>
      <c r="R360" s="1"/>
      <c r="S360" s="1"/>
      <c r="T360" s="1"/>
      <c r="U360" s="1"/>
      <c r="V360" s="1"/>
      <c r="W360" s="1"/>
      <c r="X360" s="1"/>
      <c r="Y360" s="25"/>
      <c r="Z360" s="1"/>
      <c r="AA360" s="1"/>
      <c r="AB360" s="1"/>
      <c r="AC360" s="1"/>
      <c r="AD360" s="1"/>
    </row>
    <row r="361" spans="1:30" x14ac:dyDescent="0.25">
      <c r="A361" s="1"/>
      <c r="B361" s="1"/>
      <c r="C361" s="1"/>
      <c r="D361" s="25"/>
      <c r="E361" s="25"/>
      <c r="F361" s="1"/>
      <c r="G361" s="1"/>
      <c r="H361" s="1"/>
      <c r="I361" s="1"/>
      <c r="J361" s="1"/>
      <c r="K361" s="1"/>
      <c r="L361" s="1"/>
      <c r="M361" s="1"/>
      <c r="N361" s="1"/>
      <c r="O361" s="1"/>
      <c r="P361" s="1"/>
      <c r="Q361" s="1"/>
      <c r="R361" s="1"/>
      <c r="S361" s="1"/>
      <c r="T361" s="1"/>
      <c r="U361" s="1"/>
      <c r="V361" s="1"/>
      <c r="W361" s="1"/>
      <c r="X361" s="1"/>
      <c r="Y361" s="25"/>
      <c r="Z361" s="1"/>
      <c r="AA361" s="1"/>
      <c r="AB361" s="1"/>
      <c r="AC361" s="1"/>
      <c r="AD361" s="1"/>
    </row>
    <row r="362" spans="1:30" x14ac:dyDescent="0.25">
      <c r="A362" s="1"/>
      <c r="B362" s="1"/>
      <c r="C362" s="1"/>
      <c r="D362" s="25"/>
      <c r="E362" s="25"/>
      <c r="F362" s="1"/>
      <c r="G362" s="1"/>
      <c r="H362" s="1"/>
      <c r="I362" s="1"/>
      <c r="J362" s="1"/>
      <c r="K362" s="1"/>
      <c r="L362" s="1"/>
      <c r="M362" s="1"/>
      <c r="N362" s="1"/>
      <c r="O362" s="1"/>
      <c r="P362" s="1"/>
      <c r="Q362" s="1"/>
      <c r="R362" s="1"/>
      <c r="S362" s="1"/>
      <c r="T362" s="1"/>
      <c r="U362" s="1"/>
      <c r="V362" s="1"/>
      <c r="W362" s="1"/>
      <c r="X362" s="1"/>
      <c r="Y362" s="25"/>
      <c r="Z362" s="1"/>
      <c r="AA362" s="1"/>
      <c r="AB362" s="1"/>
      <c r="AC362" s="1"/>
      <c r="AD362" s="1"/>
    </row>
    <row r="363" spans="1:30" x14ac:dyDescent="0.25">
      <c r="A363" s="1"/>
      <c r="B363" s="1"/>
      <c r="C363" s="1"/>
      <c r="D363" s="25"/>
      <c r="E363" s="1"/>
      <c r="F363" s="1"/>
      <c r="G363" s="1"/>
      <c r="H363" s="1"/>
      <c r="I363" s="1"/>
      <c r="J363" s="1"/>
      <c r="K363" s="1"/>
      <c r="L363" s="1"/>
      <c r="M363" s="1"/>
      <c r="N363" s="1"/>
      <c r="O363" s="1"/>
      <c r="P363" s="1"/>
      <c r="Q363" s="1"/>
      <c r="R363" s="1"/>
      <c r="S363" s="1"/>
      <c r="T363" s="1"/>
      <c r="U363" s="1"/>
      <c r="V363" s="1"/>
      <c r="W363" s="1"/>
      <c r="X363" s="1"/>
      <c r="Y363" s="25"/>
      <c r="Z363" s="1"/>
      <c r="AA363" s="1"/>
      <c r="AB363" s="1"/>
      <c r="AC363" s="1"/>
      <c r="AD363" s="1"/>
    </row>
    <row r="364" spans="1:30" x14ac:dyDescent="0.25">
      <c r="A364" s="1"/>
      <c r="B364" s="1"/>
      <c r="C364" s="1"/>
      <c r="D364" s="25"/>
      <c r="E364" s="1"/>
      <c r="F364" s="1"/>
      <c r="G364" s="1"/>
      <c r="H364" s="1"/>
      <c r="I364" s="1"/>
      <c r="J364" s="1"/>
      <c r="K364" s="1"/>
      <c r="L364" s="1"/>
      <c r="M364" s="1"/>
      <c r="N364" s="1"/>
      <c r="O364" s="1"/>
      <c r="P364" s="1"/>
      <c r="Q364" s="1"/>
      <c r="R364" s="1"/>
      <c r="S364" s="1"/>
      <c r="T364" s="1"/>
      <c r="U364" s="1"/>
      <c r="V364" s="1"/>
      <c r="W364" s="1"/>
      <c r="X364" s="1"/>
      <c r="Y364" s="25"/>
      <c r="Z364" s="1"/>
      <c r="AA364" s="1"/>
      <c r="AB364" s="1"/>
      <c r="AC364" s="1"/>
      <c r="AD364" s="1"/>
    </row>
    <row r="365" spans="1:30" x14ac:dyDescent="0.25">
      <c r="A365" s="1"/>
      <c r="B365" s="1"/>
      <c r="C365" s="1"/>
      <c r="D365" s="25"/>
      <c r="E365" s="25"/>
      <c r="F365" s="1"/>
      <c r="G365" s="1"/>
      <c r="H365" s="1"/>
      <c r="I365" s="1"/>
      <c r="J365" s="1"/>
      <c r="K365" s="1"/>
      <c r="L365" s="1"/>
      <c r="M365" s="1"/>
      <c r="N365" s="1"/>
      <c r="O365" s="1"/>
      <c r="P365" s="1"/>
      <c r="Q365" s="1"/>
      <c r="R365" s="1"/>
      <c r="S365" s="1"/>
      <c r="T365" s="1"/>
      <c r="U365" s="1"/>
      <c r="V365" s="1"/>
      <c r="W365" s="1"/>
      <c r="X365" s="1"/>
      <c r="Y365" s="25"/>
      <c r="Z365" s="1"/>
      <c r="AA365" s="1"/>
      <c r="AB365" s="1"/>
      <c r="AC365" s="1"/>
      <c r="AD365" s="1"/>
    </row>
    <row r="366" spans="1:30" x14ac:dyDescent="0.25">
      <c r="A366" s="1"/>
      <c r="B366" s="1"/>
      <c r="C366" s="1"/>
      <c r="D366" s="25"/>
      <c r="E366" s="25"/>
      <c r="F366" s="1"/>
      <c r="G366" s="1"/>
      <c r="H366" s="1"/>
      <c r="I366" s="1"/>
      <c r="J366" s="1"/>
      <c r="K366" s="1"/>
      <c r="L366" s="1"/>
      <c r="M366" s="1"/>
      <c r="N366" s="1"/>
      <c r="O366" s="1"/>
      <c r="P366" s="1"/>
      <c r="Q366" s="1"/>
      <c r="R366" s="1"/>
      <c r="S366" s="1"/>
      <c r="T366" s="1"/>
      <c r="U366" s="1"/>
      <c r="V366" s="1"/>
      <c r="W366" s="1"/>
      <c r="X366" s="1"/>
      <c r="Y366" s="25"/>
      <c r="Z366" s="1"/>
      <c r="AA366" s="1"/>
      <c r="AB366" s="1"/>
      <c r="AC366" s="1"/>
      <c r="AD366" s="1"/>
    </row>
    <row r="367" spans="1:30" x14ac:dyDescent="0.25">
      <c r="A367" s="1"/>
      <c r="B367" s="1"/>
      <c r="C367" s="1"/>
      <c r="D367" s="25"/>
      <c r="E367" s="25"/>
      <c r="F367" s="1"/>
      <c r="G367" s="1"/>
      <c r="H367" s="1"/>
      <c r="I367" s="1"/>
      <c r="J367" s="1"/>
      <c r="K367" s="1"/>
      <c r="L367" s="1"/>
      <c r="M367" s="1"/>
      <c r="N367" s="1"/>
      <c r="O367" s="1"/>
      <c r="P367" s="1"/>
      <c r="Q367" s="1"/>
      <c r="R367" s="1"/>
      <c r="S367" s="1"/>
      <c r="T367" s="1"/>
      <c r="U367" s="1"/>
      <c r="V367" s="1"/>
      <c r="W367" s="1"/>
      <c r="X367" s="1"/>
      <c r="Y367" s="25"/>
      <c r="Z367" s="1"/>
      <c r="AA367" s="1"/>
      <c r="AB367" s="1"/>
      <c r="AC367" s="1"/>
      <c r="AD367" s="1"/>
    </row>
    <row r="368" spans="1:30" x14ac:dyDescent="0.25">
      <c r="A368" s="1"/>
      <c r="B368" s="1"/>
      <c r="C368" s="1"/>
      <c r="D368" s="25"/>
      <c r="E368" s="1"/>
      <c r="F368" s="1"/>
      <c r="G368" s="1"/>
      <c r="H368" s="1"/>
      <c r="I368" s="1"/>
      <c r="J368" s="1"/>
      <c r="K368" s="1"/>
      <c r="L368" s="1"/>
      <c r="M368" s="1"/>
      <c r="N368" s="1"/>
      <c r="O368" s="1"/>
      <c r="P368" s="1"/>
      <c r="Q368" s="1"/>
      <c r="R368" s="1"/>
      <c r="S368" s="1"/>
      <c r="T368" s="1"/>
      <c r="U368" s="1"/>
      <c r="V368" s="1"/>
      <c r="W368" s="1"/>
      <c r="X368" s="1"/>
      <c r="Y368" s="25"/>
      <c r="Z368" s="1"/>
      <c r="AA368" s="1"/>
      <c r="AB368" s="1"/>
      <c r="AC368" s="1"/>
      <c r="AD368" s="1"/>
    </row>
    <row r="369" spans="1:30" x14ac:dyDescent="0.25">
      <c r="A369" s="1"/>
      <c r="B369" s="1"/>
      <c r="C369" s="1"/>
      <c r="D369" s="25"/>
      <c r="E369" s="1"/>
      <c r="F369" s="1"/>
      <c r="G369" s="1"/>
      <c r="H369" s="1"/>
      <c r="I369" s="1"/>
      <c r="J369" s="1"/>
      <c r="K369" s="1"/>
      <c r="L369" s="1"/>
      <c r="M369" s="1"/>
      <c r="N369" s="1"/>
      <c r="O369" s="1"/>
      <c r="P369" s="1"/>
      <c r="Q369" s="1"/>
      <c r="R369" s="1"/>
      <c r="S369" s="1"/>
      <c r="T369" s="1"/>
      <c r="U369" s="1"/>
      <c r="V369" s="1"/>
      <c r="W369" s="1"/>
      <c r="X369" s="1"/>
      <c r="Y369" s="25"/>
      <c r="Z369" s="1"/>
      <c r="AA369" s="1"/>
      <c r="AB369" s="1"/>
      <c r="AC369" s="1"/>
      <c r="AD369" s="1"/>
    </row>
    <row r="370" spans="1:30" x14ac:dyDescent="0.25">
      <c r="A370" s="1"/>
      <c r="B370" s="1"/>
      <c r="C370" s="1"/>
      <c r="D370" s="25"/>
      <c r="E370" s="25"/>
      <c r="F370" s="1"/>
      <c r="G370" s="1"/>
      <c r="H370" s="1"/>
      <c r="I370" s="1"/>
      <c r="J370" s="1"/>
      <c r="K370" s="1"/>
      <c r="L370" s="1"/>
      <c r="M370" s="1"/>
      <c r="N370" s="1"/>
      <c r="O370" s="1"/>
      <c r="P370" s="1"/>
      <c r="Q370" s="1"/>
      <c r="R370" s="1"/>
      <c r="S370" s="1"/>
      <c r="T370" s="1"/>
      <c r="U370" s="1"/>
      <c r="V370" s="1"/>
      <c r="W370" s="1"/>
      <c r="X370" s="1"/>
      <c r="Y370" s="25"/>
      <c r="Z370" s="1"/>
      <c r="AA370" s="1"/>
      <c r="AB370" s="1"/>
      <c r="AC370" s="1"/>
      <c r="AD370" s="1"/>
    </row>
    <row r="371" spans="1:30" x14ac:dyDescent="0.25">
      <c r="A371" s="1"/>
      <c r="B371" s="1"/>
      <c r="C371" s="1"/>
      <c r="D371" s="25"/>
      <c r="E371" s="25"/>
      <c r="F371" s="1"/>
      <c r="G371" s="1"/>
      <c r="H371" s="1"/>
      <c r="I371" s="1"/>
      <c r="J371" s="1"/>
      <c r="K371" s="1"/>
      <c r="L371" s="1"/>
      <c r="M371" s="1"/>
      <c r="N371" s="1"/>
      <c r="O371" s="1"/>
      <c r="P371" s="1"/>
      <c r="Q371" s="1"/>
      <c r="R371" s="1"/>
      <c r="S371" s="1"/>
      <c r="T371" s="1"/>
      <c r="U371" s="1"/>
      <c r="V371" s="1"/>
      <c r="W371" s="1"/>
      <c r="X371" s="1"/>
      <c r="Y371" s="25"/>
      <c r="Z371" s="1"/>
      <c r="AA371" s="1"/>
      <c r="AB371" s="1"/>
      <c r="AC371" s="1"/>
      <c r="AD371" s="1"/>
    </row>
    <row r="372" spans="1:30" x14ac:dyDescent="0.25">
      <c r="A372" s="1"/>
      <c r="B372" s="1"/>
      <c r="C372" s="1"/>
      <c r="D372" s="25"/>
      <c r="E372" s="25"/>
      <c r="F372" s="1"/>
      <c r="G372" s="1"/>
      <c r="H372" s="1"/>
      <c r="I372" s="1"/>
      <c r="J372" s="1"/>
      <c r="K372" s="1"/>
      <c r="L372" s="1"/>
      <c r="M372" s="1"/>
      <c r="N372" s="1"/>
      <c r="O372" s="1"/>
      <c r="P372" s="1"/>
      <c r="Q372" s="1"/>
      <c r="R372" s="1"/>
      <c r="S372" s="1"/>
      <c r="T372" s="1"/>
      <c r="U372" s="1"/>
      <c r="V372" s="1"/>
      <c r="W372" s="1"/>
      <c r="X372" s="1"/>
      <c r="Y372" s="25"/>
      <c r="Z372" s="1"/>
      <c r="AA372" s="1"/>
      <c r="AB372" s="1"/>
      <c r="AC372" s="1"/>
      <c r="AD372" s="1"/>
    </row>
    <row r="373" spans="1:30" x14ac:dyDescent="0.25">
      <c r="A373" s="1"/>
      <c r="B373" s="1"/>
      <c r="C373" s="1"/>
      <c r="D373" s="25"/>
      <c r="E373" s="1"/>
      <c r="F373" s="1"/>
      <c r="G373" s="1"/>
      <c r="H373" s="1"/>
      <c r="I373" s="1"/>
      <c r="J373" s="1"/>
      <c r="K373" s="1"/>
      <c r="L373" s="1"/>
      <c r="M373" s="1"/>
      <c r="N373" s="1"/>
      <c r="O373" s="1"/>
      <c r="P373" s="1"/>
      <c r="Q373" s="1"/>
      <c r="R373" s="1"/>
      <c r="S373" s="1"/>
      <c r="T373" s="1"/>
      <c r="U373" s="1"/>
      <c r="V373" s="1"/>
      <c r="W373" s="1"/>
      <c r="X373" s="1"/>
      <c r="Y373" s="25"/>
      <c r="Z373" s="1"/>
      <c r="AA373" s="1"/>
      <c r="AB373" s="1"/>
      <c r="AC373" s="1"/>
      <c r="AD373" s="1"/>
    </row>
    <row r="374" spans="1:30" x14ac:dyDescent="0.25">
      <c r="A374" s="1"/>
      <c r="B374" s="1"/>
      <c r="C374" s="1"/>
      <c r="D374" s="25"/>
      <c r="E374" s="25"/>
      <c r="F374" s="1"/>
      <c r="G374" s="1"/>
      <c r="H374" s="1"/>
      <c r="I374" s="1"/>
      <c r="J374" s="1"/>
      <c r="K374" s="1"/>
      <c r="L374" s="1"/>
      <c r="M374" s="1"/>
      <c r="N374" s="1"/>
      <c r="O374" s="1"/>
      <c r="P374" s="1"/>
      <c r="Q374" s="1"/>
      <c r="R374" s="1"/>
      <c r="S374" s="1"/>
      <c r="T374" s="1"/>
      <c r="U374" s="1"/>
      <c r="V374" s="1"/>
      <c r="W374" s="1"/>
      <c r="X374" s="1"/>
      <c r="Y374" s="25"/>
      <c r="Z374" s="1"/>
      <c r="AA374" s="1"/>
      <c r="AB374" s="1"/>
      <c r="AC374" s="1"/>
      <c r="AD374" s="1"/>
    </row>
    <row r="375" spans="1:30" x14ac:dyDescent="0.25">
      <c r="A375" s="1"/>
      <c r="B375" s="1"/>
      <c r="C375" s="1"/>
      <c r="D375" s="25"/>
      <c r="E375" s="25"/>
      <c r="F375" s="1"/>
      <c r="G375" s="1"/>
      <c r="H375" s="1"/>
      <c r="I375" s="1"/>
      <c r="J375" s="1"/>
      <c r="K375" s="1"/>
      <c r="L375" s="1"/>
      <c r="M375" s="1"/>
      <c r="N375" s="1"/>
      <c r="O375" s="1"/>
      <c r="P375" s="1"/>
      <c r="Q375" s="1"/>
      <c r="R375" s="1"/>
      <c r="S375" s="1"/>
      <c r="T375" s="1"/>
      <c r="U375" s="1"/>
      <c r="V375" s="1"/>
      <c r="W375" s="1"/>
      <c r="X375" s="1"/>
      <c r="Y375" s="25"/>
      <c r="Z375" s="1"/>
      <c r="AA375" s="1"/>
      <c r="AB375" s="1"/>
      <c r="AC375" s="1"/>
      <c r="AD375" s="1"/>
    </row>
    <row r="376" spans="1:30" x14ac:dyDescent="0.25">
      <c r="A376" s="1"/>
      <c r="B376" s="1"/>
      <c r="C376" s="1"/>
      <c r="D376" s="25"/>
      <c r="E376" s="1"/>
      <c r="F376" s="1"/>
      <c r="G376" s="1"/>
      <c r="H376" s="1"/>
      <c r="I376" s="1"/>
      <c r="J376" s="1"/>
      <c r="K376" s="1"/>
      <c r="L376" s="1"/>
      <c r="M376" s="1"/>
      <c r="N376" s="1"/>
      <c r="O376" s="1"/>
      <c r="P376" s="1"/>
      <c r="Q376" s="1"/>
      <c r="R376" s="1"/>
      <c r="S376" s="1"/>
      <c r="T376" s="1"/>
      <c r="U376" s="1"/>
      <c r="V376" s="1"/>
      <c r="W376" s="1"/>
      <c r="X376" s="1"/>
      <c r="Y376" s="25"/>
      <c r="Z376" s="1"/>
      <c r="AA376" s="1"/>
      <c r="AB376" s="1"/>
      <c r="AC376" s="1"/>
      <c r="AD376" s="1"/>
    </row>
    <row r="377" spans="1:30" x14ac:dyDescent="0.25">
      <c r="A377" s="1"/>
      <c r="B377" s="1"/>
      <c r="C377" s="1"/>
      <c r="D377" s="25"/>
      <c r="E377" s="1"/>
      <c r="F377" s="1"/>
      <c r="G377" s="1"/>
      <c r="H377" s="1"/>
      <c r="I377" s="1"/>
      <c r="J377" s="1"/>
      <c r="K377" s="1"/>
      <c r="L377" s="1"/>
      <c r="M377" s="1"/>
      <c r="N377" s="1"/>
      <c r="O377" s="1"/>
      <c r="P377" s="1"/>
      <c r="Q377" s="1"/>
      <c r="R377" s="1"/>
      <c r="S377" s="1"/>
      <c r="T377" s="1"/>
      <c r="U377" s="1"/>
      <c r="V377" s="1"/>
      <c r="W377" s="1"/>
      <c r="X377" s="1"/>
      <c r="Y377" s="25"/>
      <c r="Z377" s="1"/>
      <c r="AA377" s="1"/>
      <c r="AB377" s="1"/>
      <c r="AC377" s="1"/>
      <c r="AD377" s="1"/>
    </row>
    <row r="378" spans="1:30" x14ac:dyDescent="0.25">
      <c r="A378" s="1"/>
      <c r="B378" s="1"/>
      <c r="C378" s="1"/>
      <c r="D378" s="25"/>
      <c r="E378" s="1"/>
      <c r="F378" s="1"/>
      <c r="G378" s="1"/>
      <c r="H378" s="1"/>
      <c r="I378" s="1"/>
      <c r="J378" s="1"/>
      <c r="K378" s="1"/>
      <c r="L378" s="1"/>
      <c r="M378" s="1"/>
      <c r="N378" s="1"/>
      <c r="O378" s="1"/>
      <c r="P378" s="1"/>
      <c r="Q378" s="1"/>
      <c r="R378" s="1"/>
      <c r="S378" s="1"/>
      <c r="T378" s="1"/>
      <c r="U378" s="1"/>
      <c r="V378" s="1"/>
      <c r="W378" s="1"/>
      <c r="X378" s="1"/>
      <c r="Y378" s="25"/>
      <c r="Z378" s="1"/>
      <c r="AA378" s="1"/>
      <c r="AB378" s="1"/>
      <c r="AC378" s="1"/>
      <c r="AD378" s="1"/>
    </row>
    <row r="379" spans="1:30" x14ac:dyDescent="0.25">
      <c r="A379" s="1"/>
      <c r="B379" s="1"/>
      <c r="C379" s="1"/>
      <c r="D379" s="25"/>
      <c r="E379" s="1"/>
      <c r="F379" s="1"/>
      <c r="G379" s="1"/>
      <c r="H379" s="1"/>
      <c r="I379" s="1"/>
      <c r="J379" s="1"/>
      <c r="K379" s="1"/>
      <c r="L379" s="1"/>
      <c r="M379" s="1"/>
      <c r="N379" s="1"/>
      <c r="O379" s="1"/>
      <c r="P379" s="1"/>
      <c r="Q379" s="1"/>
      <c r="R379" s="1"/>
      <c r="S379" s="1"/>
      <c r="T379" s="1"/>
      <c r="U379" s="1"/>
      <c r="V379" s="1"/>
      <c r="W379" s="1"/>
      <c r="X379" s="1"/>
      <c r="Y379" s="25"/>
      <c r="Z379" s="1"/>
      <c r="AA379" s="1"/>
      <c r="AB379" s="1"/>
      <c r="AC379" s="1"/>
      <c r="AD379" s="1"/>
    </row>
    <row r="380" spans="1:30" x14ac:dyDescent="0.25">
      <c r="A380" s="1"/>
      <c r="B380" s="1"/>
      <c r="C380" s="1"/>
      <c r="D380" s="25"/>
      <c r="E380" s="1"/>
      <c r="F380" s="1"/>
      <c r="G380" s="1"/>
      <c r="H380" s="1"/>
      <c r="I380" s="1"/>
      <c r="J380" s="1"/>
      <c r="K380" s="1"/>
      <c r="L380" s="1"/>
      <c r="M380" s="1"/>
      <c r="N380" s="1"/>
      <c r="O380" s="1"/>
      <c r="P380" s="1"/>
      <c r="Q380" s="1"/>
      <c r="R380" s="1"/>
      <c r="S380" s="1"/>
      <c r="T380" s="1"/>
      <c r="U380" s="1"/>
      <c r="V380" s="1"/>
      <c r="W380" s="1"/>
      <c r="X380" s="1"/>
      <c r="Y380" s="25"/>
      <c r="Z380" s="1"/>
      <c r="AA380" s="1"/>
      <c r="AB380" s="1"/>
      <c r="AC380" s="1"/>
      <c r="AD380" s="1"/>
    </row>
    <row r="381" spans="1:30" x14ac:dyDescent="0.25">
      <c r="A381" s="1"/>
      <c r="B381" s="1"/>
      <c r="C381" s="1"/>
      <c r="D381" s="25"/>
      <c r="E381" s="1"/>
      <c r="F381" s="1"/>
      <c r="G381" s="1"/>
      <c r="H381" s="1"/>
      <c r="I381" s="1"/>
      <c r="J381" s="1"/>
      <c r="K381" s="1"/>
      <c r="L381" s="1"/>
      <c r="M381" s="1"/>
      <c r="N381" s="1"/>
      <c r="O381" s="1"/>
      <c r="P381" s="1"/>
      <c r="Q381" s="1"/>
      <c r="R381" s="1"/>
      <c r="S381" s="1"/>
      <c r="T381" s="1"/>
      <c r="U381" s="1"/>
      <c r="V381" s="1"/>
      <c r="W381" s="1"/>
      <c r="X381" s="1"/>
      <c r="Y381" s="25"/>
      <c r="Z381" s="1"/>
      <c r="AA381" s="1"/>
      <c r="AB381" s="1"/>
      <c r="AC381" s="1"/>
      <c r="AD381" s="1"/>
    </row>
    <row r="382" spans="1:30" x14ac:dyDescent="0.25">
      <c r="A382" s="1"/>
      <c r="B382" s="1"/>
      <c r="C382" s="1"/>
      <c r="D382" s="25"/>
      <c r="E382" s="1"/>
      <c r="F382" s="1"/>
      <c r="G382" s="1"/>
      <c r="H382" s="1"/>
      <c r="I382" s="1"/>
      <c r="J382" s="1"/>
      <c r="K382" s="1"/>
      <c r="L382" s="1"/>
      <c r="M382" s="1"/>
      <c r="N382" s="1"/>
      <c r="O382" s="1"/>
      <c r="P382" s="1"/>
      <c r="Q382" s="1"/>
      <c r="R382" s="1"/>
      <c r="S382" s="1"/>
      <c r="T382" s="1"/>
      <c r="U382" s="1"/>
      <c r="V382" s="1"/>
      <c r="W382" s="1"/>
      <c r="X382" s="1"/>
      <c r="Y382" s="25"/>
      <c r="Z382" s="1"/>
      <c r="AA382" s="1"/>
      <c r="AB382" s="1"/>
      <c r="AC382" s="1"/>
      <c r="AD382" s="1"/>
    </row>
    <row r="383" spans="1:30" x14ac:dyDescent="0.25">
      <c r="A383" s="1"/>
      <c r="B383" s="1"/>
      <c r="C383" s="1"/>
      <c r="D383" s="25"/>
      <c r="E383" s="25"/>
      <c r="F383" s="1"/>
      <c r="G383" s="1"/>
      <c r="H383" s="1"/>
      <c r="I383" s="1"/>
      <c r="J383" s="1"/>
      <c r="K383" s="1"/>
      <c r="L383" s="1"/>
      <c r="M383" s="1"/>
      <c r="N383" s="1"/>
      <c r="O383" s="1"/>
      <c r="P383" s="1"/>
      <c r="Q383" s="1"/>
      <c r="R383" s="1"/>
      <c r="S383" s="1"/>
      <c r="T383" s="1"/>
      <c r="U383" s="1"/>
      <c r="V383" s="1"/>
      <c r="W383" s="1"/>
      <c r="X383" s="1"/>
      <c r="Y383" s="25"/>
      <c r="Z383" s="1"/>
      <c r="AA383" s="1"/>
      <c r="AB383" s="1"/>
      <c r="AC383" s="1"/>
      <c r="AD383" s="1"/>
    </row>
    <row r="384" spans="1:30" x14ac:dyDescent="0.25">
      <c r="A384" s="1"/>
      <c r="B384" s="1"/>
      <c r="C384" s="1"/>
      <c r="D384" s="25"/>
      <c r="E384" s="1"/>
      <c r="F384" s="1"/>
      <c r="G384" s="1"/>
      <c r="H384" s="1"/>
      <c r="I384" s="1"/>
      <c r="J384" s="1"/>
      <c r="K384" s="1"/>
      <c r="L384" s="1"/>
      <c r="M384" s="1"/>
      <c r="N384" s="1"/>
      <c r="O384" s="1"/>
      <c r="P384" s="1"/>
      <c r="Q384" s="1"/>
      <c r="R384" s="1"/>
      <c r="S384" s="1"/>
      <c r="T384" s="1"/>
      <c r="U384" s="1"/>
      <c r="V384" s="1"/>
      <c r="W384" s="1"/>
      <c r="X384" s="1"/>
      <c r="Y384" s="25"/>
      <c r="Z384" s="1"/>
      <c r="AA384" s="1"/>
      <c r="AB384" s="1"/>
      <c r="AC384" s="1"/>
      <c r="AD384" s="1"/>
    </row>
    <row r="385" spans="1:30" x14ac:dyDescent="0.25">
      <c r="A385" s="1"/>
      <c r="B385" s="1"/>
      <c r="C385" s="1"/>
      <c r="D385" s="25"/>
      <c r="E385" s="1"/>
      <c r="F385" s="1"/>
      <c r="G385" s="1"/>
      <c r="H385" s="1"/>
      <c r="I385" s="1"/>
      <c r="J385" s="1"/>
      <c r="K385" s="1"/>
      <c r="L385" s="1"/>
      <c r="M385" s="1"/>
      <c r="N385" s="1"/>
      <c r="O385" s="1"/>
      <c r="P385" s="1"/>
      <c r="Q385" s="1"/>
      <c r="R385" s="1"/>
      <c r="S385" s="1"/>
      <c r="T385" s="1"/>
      <c r="U385" s="1"/>
      <c r="V385" s="1"/>
      <c r="W385" s="1"/>
      <c r="X385" s="1"/>
      <c r="Y385" s="25"/>
      <c r="Z385" s="1"/>
      <c r="AA385" s="1"/>
      <c r="AB385" s="1"/>
      <c r="AC385" s="1"/>
      <c r="AD385" s="1"/>
    </row>
    <row r="386" spans="1:30" x14ac:dyDescent="0.25">
      <c r="A386" s="1"/>
      <c r="B386" s="1"/>
      <c r="C386" s="1"/>
      <c r="D386" s="25"/>
      <c r="E386" s="25"/>
      <c r="F386" s="1"/>
      <c r="G386" s="1"/>
      <c r="H386" s="1"/>
      <c r="I386" s="1"/>
      <c r="J386" s="1"/>
      <c r="K386" s="1"/>
      <c r="L386" s="1"/>
      <c r="M386" s="1"/>
      <c r="N386" s="1"/>
      <c r="O386" s="1"/>
      <c r="P386" s="1"/>
      <c r="Q386" s="1"/>
      <c r="R386" s="1"/>
      <c r="S386" s="1"/>
      <c r="T386" s="1"/>
      <c r="U386" s="1"/>
      <c r="V386" s="1"/>
      <c r="W386" s="1"/>
      <c r="X386" s="1"/>
      <c r="Y386" s="25"/>
      <c r="Z386" s="1"/>
      <c r="AA386" s="1"/>
      <c r="AB386" s="1"/>
      <c r="AC386" s="1"/>
      <c r="AD386" s="1"/>
    </row>
    <row r="387" spans="1:30" x14ac:dyDescent="0.25">
      <c r="A387" s="1"/>
      <c r="B387" s="1"/>
      <c r="C387" s="1"/>
      <c r="D387" s="25"/>
      <c r="E387" s="25"/>
      <c r="F387" s="1"/>
      <c r="G387" s="1"/>
      <c r="H387" s="1"/>
      <c r="I387" s="1"/>
      <c r="J387" s="1"/>
      <c r="K387" s="1"/>
      <c r="L387" s="1"/>
      <c r="M387" s="1"/>
      <c r="N387" s="1"/>
      <c r="O387" s="1"/>
      <c r="P387" s="1"/>
      <c r="Q387" s="1"/>
      <c r="R387" s="1"/>
      <c r="S387" s="1"/>
      <c r="T387" s="1"/>
      <c r="U387" s="1"/>
      <c r="V387" s="1"/>
      <c r="W387" s="1"/>
      <c r="X387" s="1"/>
      <c r="Y387" s="25"/>
      <c r="Z387" s="1"/>
      <c r="AA387" s="1"/>
      <c r="AB387" s="1"/>
      <c r="AC387" s="1"/>
      <c r="AD387" s="1"/>
    </row>
    <row r="388" spans="1:30" x14ac:dyDescent="0.25">
      <c r="A388" s="1"/>
      <c r="B388" s="1"/>
      <c r="C388" s="1"/>
      <c r="D388" s="25"/>
      <c r="E388" s="25"/>
      <c r="F388" s="1"/>
      <c r="G388" s="1"/>
      <c r="H388" s="1"/>
      <c r="I388" s="1"/>
      <c r="J388" s="1"/>
      <c r="K388" s="1"/>
      <c r="L388" s="1"/>
      <c r="M388" s="1"/>
      <c r="N388" s="1"/>
      <c r="O388" s="1"/>
      <c r="P388" s="1"/>
      <c r="Q388" s="1"/>
      <c r="R388" s="1"/>
      <c r="S388" s="1"/>
      <c r="T388" s="1"/>
      <c r="U388" s="1"/>
      <c r="V388" s="1"/>
      <c r="W388" s="1"/>
      <c r="X388" s="1"/>
      <c r="Y388" s="25"/>
      <c r="Z388" s="1"/>
      <c r="AA388" s="1"/>
      <c r="AB388" s="1"/>
      <c r="AC388" s="1"/>
      <c r="AD388" s="1"/>
    </row>
    <row r="389" spans="1:30" x14ac:dyDescent="0.25">
      <c r="A389" s="1"/>
      <c r="B389" s="1"/>
      <c r="C389" s="1"/>
      <c r="D389" s="25"/>
      <c r="E389" s="25"/>
      <c r="F389" s="1"/>
      <c r="G389" s="1"/>
      <c r="H389" s="1"/>
      <c r="I389" s="1"/>
      <c r="J389" s="1"/>
      <c r="K389" s="1"/>
      <c r="L389" s="1"/>
      <c r="M389" s="1"/>
      <c r="N389" s="1"/>
      <c r="O389" s="1"/>
      <c r="P389" s="1"/>
      <c r="Q389" s="1"/>
      <c r="R389" s="1"/>
      <c r="S389" s="1"/>
      <c r="T389" s="1"/>
      <c r="U389" s="1"/>
      <c r="V389" s="1"/>
      <c r="W389" s="1"/>
      <c r="X389" s="1"/>
      <c r="Y389" s="25"/>
      <c r="Z389" s="1"/>
      <c r="AA389" s="1"/>
      <c r="AB389" s="1"/>
      <c r="AC389" s="1"/>
      <c r="AD389" s="1"/>
    </row>
    <row r="390" spans="1:30" x14ac:dyDescent="0.25">
      <c r="A390" s="1"/>
      <c r="B390" s="1"/>
      <c r="C390" s="1"/>
      <c r="D390" s="25"/>
      <c r="E390" s="1"/>
      <c r="F390" s="1"/>
      <c r="G390" s="1"/>
      <c r="H390" s="1"/>
      <c r="I390" s="1"/>
      <c r="J390" s="1"/>
      <c r="K390" s="1"/>
      <c r="L390" s="1"/>
      <c r="M390" s="1"/>
      <c r="N390" s="1"/>
      <c r="O390" s="1"/>
      <c r="P390" s="1"/>
      <c r="Q390" s="1"/>
      <c r="R390" s="1"/>
      <c r="S390" s="1"/>
      <c r="T390" s="1"/>
      <c r="U390" s="1"/>
      <c r="V390" s="1"/>
      <c r="W390" s="1"/>
      <c r="X390" s="1"/>
      <c r="Y390" s="25"/>
      <c r="Z390" s="1"/>
      <c r="AA390" s="1"/>
      <c r="AB390" s="1"/>
      <c r="AC390" s="1"/>
      <c r="AD390" s="1"/>
    </row>
    <row r="391" spans="1:30" x14ac:dyDescent="0.25">
      <c r="A391" s="1"/>
      <c r="B391" s="1"/>
      <c r="C391" s="1"/>
      <c r="D391" s="25"/>
      <c r="E391" s="25"/>
      <c r="F391" s="1"/>
      <c r="G391" s="1"/>
      <c r="H391" s="1"/>
      <c r="I391" s="1"/>
      <c r="J391" s="1"/>
      <c r="K391" s="1"/>
      <c r="L391" s="1"/>
      <c r="M391" s="1"/>
      <c r="N391" s="1"/>
      <c r="O391" s="1"/>
      <c r="P391" s="1"/>
      <c r="Q391" s="1"/>
      <c r="R391" s="1"/>
      <c r="S391" s="1"/>
      <c r="T391" s="1"/>
      <c r="U391" s="1"/>
      <c r="V391" s="1"/>
      <c r="W391" s="1"/>
      <c r="X391" s="1"/>
      <c r="Y391" s="25"/>
      <c r="Z391" s="1"/>
      <c r="AA391" s="1"/>
      <c r="AB391" s="1"/>
      <c r="AC391" s="1"/>
      <c r="AD391" s="1"/>
    </row>
    <row r="392" spans="1:30" x14ac:dyDescent="0.25">
      <c r="A392" s="1"/>
      <c r="B392" s="1"/>
      <c r="C392" s="1"/>
      <c r="D392" s="25"/>
      <c r="E392" s="25"/>
      <c r="F392" s="1"/>
      <c r="G392" s="1"/>
      <c r="H392" s="1"/>
      <c r="I392" s="1"/>
      <c r="J392" s="1"/>
      <c r="K392" s="1"/>
      <c r="L392" s="1"/>
      <c r="M392" s="1"/>
      <c r="N392" s="1"/>
      <c r="O392" s="1"/>
      <c r="P392" s="1"/>
      <c r="Q392" s="1"/>
      <c r="R392" s="1"/>
      <c r="S392" s="1"/>
      <c r="T392" s="1"/>
      <c r="U392" s="1"/>
      <c r="V392" s="1"/>
      <c r="W392" s="1"/>
      <c r="X392" s="1"/>
      <c r="Y392" s="25"/>
      <c r="Z392" s="1"/>
      <c r="AA392" s="1"/>
      <c r="AB392" s="1"/>
      <c r="AC392" s="1"/>
      <c r="AD392" s="1"/>
    </row>
    <row r="393" spans="1:30" x14ac:dyDescent="0.25">
      <c r="A393" s="1"/>
      <c r="B393" s="1"/>
      <c r="C393" s="1"/>
      <c r="D393" s="25"/>
      <c r="E393" s="25"/>
      <c r="F393" s="1"/>
      <c r="G393" s="1"/>
      <c r="H393" s="1"/>
      <c r="I393" s="1"/>
      <c r="J393" s="1"/>
      <c r="K393" s="1"/>
      <c r="L393" s="1"/>
      <c r="M393" s="1"/>
      <c r="N393" s="1"/>
      <c r="O393" s="1"/>
      <c r="P393" s="1"/>
      <c r="Q393" s="1"/>
      <c r="R393" s="1"/>
      <c r="S393" s="1"/>
      <c r="T393" s="1"/>
      <c r="U393" s="1"/>
      <c r="V393" s="1"/>
      <c r="W393" s="1"/>
      <c r="X393" s="1"/>
      <c r="Y393" s="25"/>
      <c r="Z393" s="1"/>
      <c r="AA393" s="1"/>
      <c r="AB393" s="1"/>
      <c r="AC393" s="1"/>
      <c r="AD393" s="1"/>
    </row>
    <row r="394" spans="1:30" x14ac:dyDescent="0.25">
      <c r="A394" s="1"/>
      <c r="B394" s="1"/>
      <c r="C394" s="1"/>
      <c r="D394" s="25"/>
      <c r="E394" s="25"/>
      <c r="F394" s="1"/>
      <c r="G394" s="1"/>
      <c r="H394" s="1"/>
      <c r="I394" s="1"/>
      <c r="J394" s="1"/>
      <c r="K394" s="1"/>
      <c r="L394" s="1"/>
      <c r="M394" s="1"/>
      <c r="N394" s="1"/>
      <c r="O394" s="1"/>
      <c r="P394" s="1"/>
      <c r="Q394" s="1"/>
      <c r="R394" s="1"/>
      <c r="S394" s="1"/>
      <c r="T394" s="1"/>
      <c r="U394" s="1"/>
      <c r="V394" s="1"/>
      <c r="W394" s="1"/>
      <c r="X394" s="1"/>
      <c r="Y394" s="25"/>
      <c r="Z394" s="1"/>
      <c r="AA394" s="1"/>
      <c r="AB394" s="1"/>
      <c r="AC394" s="1"/>
      <c r="AD394" s="1"/>
    </row>
    <row r="395" spans="1:30" x14ac:dyDescent="0.25">
      <c r="A395" s="1"/>
      <c r="B395" s="1"/>
      <c r="C395" s="1"/>
      <c r="D395" s="25"/>
      <c r="E395" s="1"/>
      <c r="F395" s="1"/>
      <c r="G395" s="1"/>
      <c r="H395" s="1"/>
      <c r="I395" s="1"/>
      <c r="J395" s="1"/>
      <c r="K395" s="1"/>
      <c r="L395" s="1"/>
      <c r="M395" s="1"/>
      <c r="N395" s="1"/>
      <c r="O395" s="1"/>
      <c r="P395" s="1"/>
      <c r="Q395" s="1"/>
      <c r="R395" s="1"/>
      <c r="S395" s="1"/>
      <c r="T395" s="1"/>
      <c r="U395" s="1"/>
      <c r="V395" s="1"/>
      <c r="W395" s="1"/>
      <c r="X395" s="1"/>
      <c r="Y395" s="25"/>
      <c r="Z395" s="1"/>
      <c r="AA395" s="1"/>
      <c r="AB395" s="1"/>
      <c r="AC395" s="1"/>
      <c r="AD395" s="1"/>
    </row>
    <row r="396" spans="1:30" x14ac:dyDescent="0.25">
      <c r="A396" s="1"/>
      <c r="B396" s="1"/>
      <c r="C396" s="1"/>
      <c r="D396" s="25"/>
      <c r="E396" s="25"/>
      <c r="F396" s="1"/>
      <c r="G396" s="1"/>
      <c r="H396" s="1"/>
      <c r="I396" s="1"/>
      <c r="J396" s="1"/>
      <c r="K396" s="1"/>
      <c r="L396" s="1"/>
      <c r="M396" s="1"/>
      <c r="N396" s="1"/>
      <c r="O396" s="1"/>
      <c r="P396" s="1"/>
      <c r="Q396" s="1"/>
      <c r="R396" s="1"/>
      <c r="S396" s="1"/>
      <c r="T396" s="1"/>
      <c r="U396" s="1"/>
      <c r="V396" s="1"/>
      <c r="W396" s="1"/>
      <c r="X396" s="1"/>
      <c r="Y396" s="25"/>
      <c r="Z396" s="1"/>
      <c r="AA396" s="1"/>
      <c r="AB396" s="1"/>
      <c r="AC396" s="1"/>
      <c r="AD396" s="1"/>
    </row>
    <row r="397" spans="1:30" x14ac:dyDescent="0.25">
      <c r="A397" s="1"/>
      <c r="B397" s="1"/>
      <c r="C397" s="1"/>
      <c r="D397" s="25"/>
      <c r="E397" s="25"/>
      <c r="F397" s="1"/>
      <c r="G397" s="1"/>
      <c r="H397" s="1"/>
      <c r="I397" s="1"/>
      <c r="J397" s="1"/>
      <c r="K397" s="1"/>
      <c r="L397" s="1"/>
      <c r="M397" s="1"/>
      <c r="N397" s="1"/>
      <c r="O397" s="1"/>
      <c r="P397" s="1"/>
      <c r="Q397" s="1"/>
      <c r="R397" s="1"/>
      <c r="S397" s="1"/>
      <c r="T397" s="1"/>
      <c r="U397" s="1"/>
      <c r="V397" s="1"/>
      <c r="W397" s="1"/>
      <c r="X397" s="1"/>
      <c r="Y397" s="25"/>
      <c r="Z397" s="1"/>
      <c r="AA397" s="1"/>
      <c r="AB397" s="1"/>
      <c r="AC397" s="1"/>
      <c r="AD397" s="1"/>
    </row>
    <row r="398" spans="1:30" x14ac:dyDescent="0.25">
      <c r="A398" s="1"/>
      <c r="B398" s="1"/>
      <c r="C398" s="1"/>
      <c r="D398" s="25"/>
      <c r="E398" s="25"/>
      <c r="F398" s="1"/>
      <c r="G398" s="1"/>
      <c r="H398" s="1"/>
      <c r="I398" s="1"/>
      <c r="J398" s="1"/>
      <c r="K398" s="1"/>
      <c r="L398" s="1"/>
      <c r="M398" s="1"/>
      <c r="N398" s="1"/>
      <c r="O398" s="1"/>
      <c r="P398" s="1"/>
      <c r="Q398" s="1"/>
      <c r="R398" s="1"/>
      <c r="S398" s="1"/>
      <c r="T398" s="1"/>
      <c r="U398" s="1"/>
      <c r="V398" s="1"/>
      <c r="W398" s="1"/>
      <c r="X398" s="1"/>
      <c r="Y398" s="25"/>
      <c r="Z398" s="1"/>
      <c r="AA398" s="1"/>
      <c r="AB398" s="1"/>
      <c r="AC398" s="1"/>
      <c r="AD398" s="1"/>
    </row>
    <row r="399" spans="1:30" x14ac:dyDescent="0.25">
      <c r="A399" s="1"/>
      <c r="B399" s="1"/>
      <c r="C399" s="1"/>
      <c r="D399" s="25"/>
      <c r="E399" s="1"/>
      <c r="F399" s="1"/>
      <c r="G399" s="1"/>
      <c r="H399" s="1"/>
      <c r="I399" s="1"/>
      <c r="J399" s="1"/>
      <c r="K399" s="1"/>
      <c r="L399" s="1"/>
      <c r="M399" s="1"/>
      <c r="N399" s="1"/>
      <c r="O399" s="1"/>
      <c r="P399" s="1"/>
      <c r="Q399" s="1"/>
      <c r="R399" s="1"/>
      <c r="S399" s="1"/>
      <c r="T399" s="1"/>
      <c r="U399" s="1"/>
      <c r="V399" s="1"/>
      <c r="W399" s="1"/>
      <c r="X399" s="1"/>
      <c r="Y399" s="25"/>
      <c r="Z399" s="1"/>
      <c r="AA399" s="1"/>
      <c r="AB399" s="1"/>
      <c r="AC399" s="1"/>
      <c r="AD399" s="1"/>
    </row>
    <row r="400" spans="1:30" x14ac:dyDescent="0.25">
      <c r="A400" s="1"/>
      <c r="B400" s="1"/>
      <c r="C400" s="1"/>
      <c r="D400" s="25"/>
      <c r="E400" s="25"/>
      <c r="F400" s="1"/>
      <c r="G400" s="1"/>
      <c r="H400" s="1"/>
      <c r="I400" s="1"/>
      <c r="J400" s="1"/>
      <c r="K400" s="1"/>
      <c r="L400" s="1"/>
      <c r="M400" s="1"/>
      <c r="N400" s="1"/>
      <c r="O400" s="1"/>
      <c r="P400" s="1"/>
      <c r="Q400" s="1"/>
      <c r="R400" s="1"/>
      <c r="S400" s="1"/>
      <c r="T400" s="1"/>
      <c r="U400" s="1"/>
      <c r="V400" s="1"/>
      <c r="W400" s="1"/>
      <c r="X400" s="1"/>
      <c r="Y400" s="25"/>
      <c r="Z400" s="1"/>
      <c r="AA400" s="1"/>
      <c r="AB400" s="1"/>
      <c r="AC400" s="1"/>
      <c r="AD400" s="1"/>
    </row>
    <row r="401" spans="1:30" x14ac:dyDescent="0.25">
      <c r="A401" s="1"/>
      <c r="B401" s="1"/>
      <c r="C401" s="1"/>
      <c r="D401" s="25"/>
      <c r="E401" s="1"/>
      <c r="F401" s="1"/>
      <c r="G401" s="1"/>
      <c r="H401" s="1"/>
      <c r="I401" s="1"/>
      <c r="J401" s="1"/>
      <c r="K401" s="1"/>
      <c r="L401" s="1"/>
      <c r="M401" s="1"/>
      <c r="N401" s="1"/>
      <c r="O401" s="1"/>
      <c r="P401" s="1"/>
      <c r="Q401" s="1"/>
      <c r="R401" s="1"/>
      <c r="S401" s="1"/>
      <c r="T401" s="1"/>
      <c r="U401" s="1"/>
      <c r="V401" s="1"/>
      <c r="W401" s="1"/>
      <c r="X401" s="1"/>
      <c r="Y401" s="25"/>
      <c r="Z401" s="1"/>
      <c r="AA401" s="1"/>
      <c r="AB401" s="1"/>
      <c r="AC401" s="1"/>
      <c r="AD401" s="1"/>
    </row>
    <row r="402" spans="1:30" x14ac:dyDescent="0.25">
      <c r="A402" s="1"/>
      <c r="B402" s="1"/>
      <c r="C402" s="1"/>
      <c r="D402" s="25"/>
      <c r="E402" s="1"/>
      <c r="F402" s="1"/>
      <c r="G402" s="1"/>
      <c r="H402" s="1"/>
      <c r="I402" s="1"/>
      <c r="J402" s="1"/>
      <c r="K402" s="1"/>
      <c r="L402" s="1"/>
      <c r="M402" s="1"/>
      <c r="N402" s="1"/>
      <c r="O402" s="1"/>
      <c r="P402" s="1"/>
      <c r="Q402" s="1"/>
      <c r="R402" s="1"/>
      <c r="S402" s="1"/>
      <c r="T402" s="1"/>
      <c r="U402" s="1"/>
      <c r="V402" s="1"/>
      <c r="W402" s="1"/>
      <c r="X402" s="1"/>
      <c r="Y402" s="25"/>
      <c r="Z402" s="1"/>
      <c r="AA402" s="1"/>
      <c r="AB402" s="1"/>
      <c r="AC402" s="1"/>
      <c r="AD402" s="1"/>
    </row>
    <row r="403" spans="1:30" x14ac:dyDescent="0.25">
      <c r="A403" s="1"/>
      <c r="B403" s="1"/>
      <c r="C403" s="1"/>
      <c r="D403" s="25"/>
      <c r="E403" s="25"/>
      <c r="F403" s="1"/>
      <c r="G403" s="1"/>
      <c r="H403" s="1"/>
      <c r="I403" s="1"/>
      <c r="J403" s="1"/>
      <c r="K403" s="1"/>
      <c r="L403" s="1"/>
      <c r="M403" s="1"/>
      <c r="N403" s="1"/>
      <c r="O403" s="1"/>
      <c r="P403" s="1"/>
      <c r="Q403" s="1"/>
      <c r="R403" s="1"/>
      <c r="S403" s="1"/>
      <c r="T403" s="1"/>
      <c r="U403" s="1"/>
      <c r="V403" s="1"/>
      <c r="W403" s="1"/>
      <c r="X403" s="1"/>
      <c r="Y403" s="25"/>
      <c r="Z403" s="1"/>
      <c r="AA403" s="1"/>
      <c r="AB403" s="1"/>
      <c r="AC403" s="1"/>
      <c r="AD403" s="1"/>
    </row>
    <row r="404" spans="1:30" x14ac:dyDescent="0.25">
      <c r="A404" s="1"/>
      <c r="B404" s="1"/>
      <c r="C404" s="1"/>
      <c r="D404" s="25"/>
      <c r="E404" s="1"/>
      <c r="F404" s="1"/>
      <c r="G404" s="1"/>
      <c r="H404" s="1"/>
      <c r="I404" s="1"/>
      <c r="J404" s="1"/>
      <c r="K404" s="1"/>
      <c r="L404" s="1"/>
      <c r="M404" s="1"/>
      <c r="N404" s="1"/>
      <c r="O404" s="1"/>
      <c r="P404" s="1"/>
      <c r="Q404" s="1"/>
      <c r="R404" s="1"/>
      <c r="S404" s="1"/>
      <c r="T404" s="1"/>
      <c r="U404" s="1"/>
      <c r="V404" s="1"/>
      <c r="W404" s="1"/>
      <c r="X404" s="1"/>
      <c r="Y404" s="25"/>
      <c r="Z404" s="1"/>
      <c r="AA404" s="1"/>
      <c r="AB404" s="1"/>
      <c r="AC404" s="1"/>
      <c r="AD404" s="1"/>
    </row>
    <row r="405" spans="1:30" x14ac:dyDescent="0.25">
      <c r="A405" s="1"/>
      <c r="B405" s="1"/>
      <c r="C405" s="1"/>
      <c r="D405" s="25"/>
      <c r="E405" s="25"/>
      <c r="F405" s="1"/>
      <c r="G405" s="1"/>
      <c r="H405" s="1"/>
      <c r="I405" s="1"/>
      <c r="J405" s="1"/>
      <c r="K405" s="1"/>
      <c r="L405" s="1"/>
      <c r="M405" s="1"/>
      <c r="N405" s="1"/>
      <c r="O405" s="1"/>
      <c r="P405" s="1"/>
      <c r="Q405" s="1"/>
      <c r="R405" s="1"/>
      <c r="S405" s="1"/>
      <c r="T405" s="1"/>
      <c r="U405" s="1"/>
      <c r="V405" s="1"/>
      <c r="W405" s="1"/>
      <c r="X405" s="1"/>
      <c r="Y405" s="25"/>
      <c r="Z405" s="1"/>
      <c r="AA405" s="1"/>
      <c r="AB405" s="1"/>
      <c r="AC405" s="1"/>
      <c r="AD405" s="1"/>
    </row>
    <row r="406" spans="1:30" x14ac:dyDescent="0.25">
      <c r="A406" s="1"/>
      <c r="B406" s="1"/>
      <c r="C406" s="1"/>
      <c r="D406" s="25"/>
      <c r="E406" s="25"/>
      <c r="F406" s="1"/>
      <c r="G406" s="1"/>
      <c r="H406" s="1"/>
      <c r="I406" s="1"/>
      <c r="J406" s="1"/>
      <c r="K406" s="1"/>
      <c r="L406" s="1"/>
      <c r="M406" s="1"/>
      <c r="N406" s="1"/>
      <c r="O406" s="1"/>
      <c r="P406" s="1"/>
      <c r="Q406" s="1"/>
      <c r="R406" s="1"/>
      <c r="S406" s="1"/>
      <c r="T406" s="1"/>
      <c r="U406" s="1"/>
      <c r="V406" s="1"/>
      <c r="W406" s="1"/>
      <c r="X406" s="1"/>
      <c r="Y406" s="25"/>
      <c r="Z406" s="1"/>
      <c r="AA406" s="1"/>
      <c r="AB406" s="1"/>
      <c r="AC406" s="1"/>
      <c r="AD406" s="1"/>
    </row>
    <row r="407" spans="1:30" x14ac:dyDescent="0.25">
      <c r="A407" s="1"/>
      <c r="B407" s="1"/>
      <c r="C407" s="1"/>
      <c r="D407" s="25"/>
      <c r="E407" s="25"/>
      <c r="F407" s="1"/>
      <c r="G407" s="1"/>
      <c r="H407" s="1"/>
      <c r="I407" s="1"/>
      <c r="J407" s="1"/>
      <c r="K407" s="1"/>
      <c r="L407" s="1"/>
      <c r="M407" s="1"/>
      <c r="N407" s="1"/>
      <c r="O407" s="1"/>
      <c r="P407" s="1"/>
      <c r="Q407" s="1"/>
      <c r="R407" s="1"/>
      <c r="S407" s="1"/>
      <c r="T407" s="1"/>
      <c r="U407" s="1"/>
      <c r="V407" s="1"/>
      <c r="W407" s="1"/>
      <c r="X407" s="1"/>
      <c r="Y407" s="25"/>
      <c r="Z407" s="1"/>
      <c r="AA407" s="1"/>
      <c r="AB407" s="1"/>
      <c r="AC407" s="1"/>
      <c r="AD407" s="1"/>
    </row>
    <row r="408" spans="1:30" x14ac:dyDescent="0.25">
      <c r="A408" s="1"/>
      <c r="B408" s="1"/>
      <c r="C408" s="1"/>
      <c r="D408" s="25"/>
      <c r="E408" s="1"/>
      <c r="F408" s="1"/>
      <c r="G408" s="1"/>
      <c r="H408" s="1"/>
      <c r="I408" s="1"/>
      <c r="J408" s="1"/>
      <c r="K408" s="1"/>
      <c r="L408" s="1"/>
      <c r="M408" s="1"/>
      <c r="N408" s="1"/>
      <c r="O408" s="1"/>
      <c r="P408" s="1"/>
      <c r="Q408" s="1"/>
      <c r="R408" s="1"/>
      <c r="S408" s="1"/>
      <c r="T408" s="1"/>
      <c r="U408" s="1"/>
      <c r="V408" s="1"/>
      <c r="W408" s="1"/>
      <c r="X408" s="1"/>
      <c r="Y408" s="25"/>
      <c r="Z408" s="1"/>
      <c r="AA408" s="1"/>
      <c r="AB408" s="1"/>
      <c r="AC408" s="1"/>
      <c r="AD408" s="1"/>
    </row>
    <row r="409" spans="1:30" x14ac:dyDescent="0.25">
      <c r="A409" s="1"/>
      <c r="B409" s="1"/>
      <c r="C409" s="1"/>
      <c r="D409" s="25"/>
      <c r="E409" s="1"/>
      <c r="F409" s="1"/>
      <c r="G409" s="1"/>
      <c r="H409" s="1"/>
      <c r="I409" s="1"/>
      <c r="J409" s="1"/>
      <c r="K409" s="1"/>
      <c r="L409" s="1"/>
      <c r="M409" s="1"/>
      <c r="N409" s="1"/>
      <c r="O409" s="1"/>
      <c r="P409" s="1"/>
      <c r="Q409" s="1"/>
      <c r="R409" s="1"/>
      <c r="S409" s="1"/>
      <c r="T409" s="1"/>
      <c r="U409" s="1"/>
      <c r="V409" s="1"/>
      <c r="W409" s="1"/>
      <c r="X409" s="1"/>
      <c r="Y409" s="25"/>
      <c r="Z409" s="1"/>
      <c r="AA409" s="1"/>
      <c r="AB409" s="1"/>
      <c r="AC409" s="1"/>
      <c r="AD409" s="1"/>
    </row>
    <row r="410" spans="1:30" x14ac:dyDescent="0.25">
      <c r="A410" s="1"/>
      <c r="B410" s="1"/>
      <c r="C410" s="1"/>
      <c r="D410" s="25"/>
      <c r="E410" s="1"/>
      <c r="F410" s="1"/>
      <c r="G410" s="1"/>
      <c r="H410" s="1"/>
      <c r="I410" s="1"/>
      <c r="J410" s="1"/>
      <c r="K410" s="1"/>
      <c r="L410" s="1"/>
      <c r="M410" s="1"/>
      <c r="N410" s="1"/>
      <c r="O410" s="1"/>
      <c r="P410" s="1"/>
      <c r="Q410" s="1"/>
      <c r="R410" s="1"/>
      <c r="S410" s="1"/>
      <c r="T410" s="1"/>
      <c r="U410" s="1"/>
      <c r="V410" s="1"/>
      <c r="W410" s="1"/>
      <c r="X410" s="1"/>
      <c r="Y410" s="25"/>
      <c r="Z410" s="1"/>
      <c r="AA410" s="1"/>
      <c r="AB410" s="1"/>
      <c r="AC410" s="1"/>
      <c r="AD410" s="1"/>
    </row>
    <row r="411" spans="1:30" x14ac:dyDescent="0.25">
      <c r="A411" s="1"/>
      <c r="B411" s="1"/>
      <c r="C411" s="1"/>
      <c r="D411" s="25"/>
      <c r="E411" s="25"/>
      <c r="F411" s="1"/>
      <c r="G411" s="1"/>
      <c r="H411" s="1"/>
      <c r="I411" s="1"/>
      <c r="J411" s="1"/>
      <c r="K411" s="1"/>
      <c r="L411" s="1"/>
      <c r="M411" s="1"/>
      <c r="N411" s="1"/>
      <c r="O411" s="1"/>
      <c r="P411" s="1"/>
      <c r="Q411" s="1"/>
      <c r="R411" s="1"/>
      <c r="S411" s="1"/>
      <c r="T411" s="1"/>
      <c r="U411" s="1"/>
      <c r="V411" s="1"/>
      <c r="W411" s="1"/>
      <c r="X411" s="1"/>
      <c r="Y411" s="25"/>
      <c r="Z411" s="1"/>
      <c r="AA411" s="1"/>
      <c r="AB411" s="1"/>
      <c r="AC411" s="1"/>
      <c r="AD411" s="1"/>
    </row>
    <row r="412" spans="1:30" x14ac:dyDescent="0.25">
      <c r="A412" s="1"/>
      <c r="B412" s="1"/>
      <c r="C412" s="1"/>
      <c r="D412" s="25"/>
      <c r="E412" s="1"/>
      <c r="F412" s="1"/>
      <c r="G412" s="1"/>
      <c r="H412" s="1"/>
      <c r="I412" s="1"/>
      <c r="J412" s="1"/>
      <c r="K412" s="1"/>
      <c r="L412" s="1"/>
      <c r="M412" s="1"/>
      <c r="N412" s="1"/>
      <c r="O412" s="1"/>
      <c r="P412" s="1"/>
      <c r="Q412" s="1"/>
      <c r="R412" s="1"/>
      <c r="S412" s="1"/>
      <c r="T412" s="1"/>
      <c r="U412" s="1"/>
      <c r="V412" s="1"/>
      <c r="W412" s="1"/>
      <c r="X412" s="1"/>
      <c r="Y412" s="25"/>
      <c r="Z412" s="1"/>
      <c r="AA412" s="1"/>
      <c r="AB412" s="1"/>
      <c r="AC412" s="1"/>
      <c r="AD412" s="1"/>
    </row>
    <row r="413" spans="1:30" x14ac:dyDescent="0.25">
      <c r="A413" s="1"/>
      <c r="B413" s="1"/>
      <c r="C413" s="1"/>
      <c r="D413" s="25"/>
      <c r="E413" s="25"/>
      <c r="F413" s="1"/>
      <c r="G413" s="1"/>
      <c r="H413" s="1"/>
      <c r="I413" s="1"/>
      <c r="J413" s="1"/>
      <c r="K413" s="1"/>
      <c r="L413" s="1"/>
      <c r="M413" s="1"/>
      <c r="N413" s="1"/>
      <c r="O413" s="1"/>
      <c r="P413" s="1"/>
      <c r="Q413" s="1"/>
      <c r="R413" s="1"/>
      <c r="S413" s="1"/>
      <c r="T413" s="1"/>
      <c r="U413" s="1"/>
      <c r="V413" s="1"/>
      <c r="W413" s="1"/>
      <c r="X413" s="1"/>
      <c r="Y413" s="25"/>
      <c r="Z413" s="1"/>
      <c r="AA413" s="1"/>
      <c r="AB413" s="1"/>
      <c r="AC413" s="1"/>
      <c r="AD413" s="1"/>
    </row>
    <row r="414" spans="1:30" x14ac:dyDescent="0.25">
      <c r="A414" s="1"/>
      <c r="B414" s="1"/>
      <c r="C414" s="1"/>
      <c r="D414" s="25"/>
      <c r="E414" s="25"/>
      <c r="F414" s="1"/>
      <c r="G414" s="1"/>
      <c r="H414" s="1"/>
      <c r="I414" s="1"/>
      <c r="J414" s="1"/>
      <c r="K414" s="1"/>
      <c r="L414" s="1"/>
      <c r="M414" s="1"/>
      <c r="N414" s="1"/>
      <c r="O414" s="1"/>
      <c r="P414" s="1"/>
      <c r="Q414" s="1"/>
      <c r="R414" s="1"/>
      <c r="S414" s="1"/>
      <c r="T414" s="1"/>
      <c r="U414" s="1"/>
      <c r="V414" s="1"/>
      <c r="W414" s="1"/>
      <c r="X414" s="1"/>
      <c r="Y414" s="25"/>
      <c r="Z414" s="1"/>
      <c r="AA414" s="1"/>
      <c r="AB414" s="1"/>
      <c r="AC414" s="1"/>
      <c r="AD414" s="1"/>
    </row>
    <row r="415" spans="1:30" x14ac:dyDescent="0.25">
      <c r="A415" s="1"/>
      <c r="B415" s="1"/>
      <c r="C415" s="1"/>
      <c r="D415" s="25"/>
      <c r="E415" s="25"/>
      <c r="F415" s="1"/>
      <c r="G415" s="1"/>
      <c r="H415" s="1"/>
      <c r="I415" s="1"/>
      <c r="J415" s="1"/>
      <c r="K415" s="1"/>
      <c r="L415" s="1"/>
      <c r="M415" s="1"/>
      <c r="N415" s="1"/>
      <c r="O415" s="1"/>
      <c r="P415" s="1"/>
      <c r="Q415" s="1"/>
      <c r="R415" s="1"/>
      <c r="S415" s="1"/>
      <c r="T415" s="1"/>
      <c r="U415" s="1"/>
      <c r="V415" s="1"/>
      <c r="W415" s="1"/>
      <c r="X415" s="1"/>
      <c r="Y415" s="25"/>
      <c r="Z415" s="1"/>
      <c r="AA415" s="1"/>
      <c r="AB415" s="1"/>
      <c r="AC415" s="1"/>
      <c r="AD415" s="1"/>
    </row>
    <row r="416" spans="1:30" x14ac:dyDescent="0.25">
      <c r="A416" s="1"/>
      <c r="B416" s="1"/>
      <c r="C416" s="1"/>
      <c r="D416" s="25"/>
      <c r="E416" s="1"/>
      <c r="F416" s="1"/>
      <c r="G416" s="1"/>
      <c r="H416" s="1"/>
      <c r="I416" s="1"/>
      <c r="J416" s="1"/>
      <c r="K416" s="1"/>
      <c r="L416" s="1"/>
      <c r="M416" s="1"/>
      <c r="N416" s="1"/>
      <c r="O416" s="1"/>
      <c r="P416" s="1"/>
      <c r="Q416" s="1"/>
      <c r="R416" s="1"/>
      <c r="S416" s="1"/>
      <c r="T416" s="1"/>
      <c r="U416" s="1"/>
      <c r="V416" s="1"/>
      <c r="W416" s="1"/>
      <c r="X416" s="1"/>
      <c r="Y416" s="25"/>
      <c r="Z416" s="1"/>
      <c r="AA416" s="1"/>
      <c r="AB416" s="1"/>
      <c r="AC416" s="1"/>
      <c r="AD416" s="1"/>
    </row>
    <row r="417" spans="1:30" x14ac:dyDescent="0.25">
      <c r="A417" s="1"/>
      <c r="B417" s="1"/>
      <c r="C417" s="1"/>
      <c r="D417" s="25"/>
      <c r="E417" s="25"/>
      <c r="F417" s="1"/>
      <c r="G417" s="1"/>
      <c r="H417" s="1"/>
      <c r="I417" s="1"/>
      <c r="J417" s="1"/>
      <c r="K417" s="1"/>
      <c r="L417" s="1"/>
      <c r="M417" s="1"/>
      <c r="N417" s="1"/>
      <c r="O417" s="1"/>
      <c r="P417" s="1"/>
      <c r="Q417" s="1"/>
      <c r="R417" s="1"/>
      <c r="S417" s="1"/>
      <c r="T417" s="1"/>
      <c r="U417" s="1"/>
      <c r="V417" s="1"/>
      <c r="W417" s="1"/>
      <c r="X417" s="1"/>
      <c r="Y417" s="25"/>
      <c r="Z417" s="1"/>
      <c r="AA417" s="1"/>
      <c r="AB417" s="1"/>
      <c r="AC417" s="1"/>
      <c r="AD417" s="1"/>
    </row>
    <row r="418" spans="1:30" x14ac:dyDescent="0.25">
      <c r="A418" s="1"/>
      <c r="B418" s="1"/>
      <c r="C418" s="1"/>
      <c r="D418" s="25"/>
      <c r="E418" s="25"/>
      <c r="F418" s="1"/>
      <c r="G418" s="1"/>
      <c r="H418" s="1"/>
      <c r="I418" s="1"/>
      <c r="J418" s="1"/>
      <c r="K418" s="1"/>
      <c r="L418" s="1"/>
      <c r="M418" s="1"/>
      <c r="N418" s="1"/>
      <c r="O418" s="1"/>
      <c r="P418" s="1"/>
      <c r="Q418" s="1"/>
      <c r="R418" s="1"/>
      <c r="S418" s="1"/>
      <c r="T418" s="1"/>
      <c r="U418" s="1"/>
      <c r="V418" s="1"/>
      <c r="W418" s="1"/>
      <c r="X418" s="1"/>
      <c r="Y418" s="25"/>
      <c r="Z418" s="1"/>
      <c r="AA418" s="1"/>
      <c r="AB418" s="1"/>
      <c r="AC418" s="1"/>
      <c r="AD418" s="1"/>
    </row>
    <row r="419" spans="1:30" x14ac:dyDescent="0.25">
      <c r="A419" s="1"/>
      <c r="B419" s="1"/>
      <c r="C419" s="1"/>
      <c r="D419" s="25"/>
      <c r="E419" s="1"/>
      <c r="F419" s="1"/>
      <c r="G419" s="1"/>
      <c r="H419" s="1"/>
      <c r="I419" s="1"/>
      <c r="J419" s="1"/>
      <c r="K419" s="1"/>
      <c r="L419" s="1"/>
      <c r="M419" s="1"/>
      <c r="N419" s="1"/>
      <c r="O419" s="1"/>
      <c r="P419" s="1"/>
      <c r="Q419" s="1"/>
      <c r="R419" s="1"/>
      <c r="S419" s="1"/>
      <c r="T419" s="1"/>
      <c r="U419" s="1"/>
      <c r="V419" s="1"/>
      <c r="W419" s="1"/>
      <c r="X419" s="1"/>
      <c r="Y419" s="25"/>
      <c r="Z419" s="1"/>
      <c r="AA419" s="1"/>
      <c r="AB419" s="1"/>
      <c r="AC419" s="1"/>
      <c r="AD419" s="1"/>
    </row>
    <row r="420" spans="1:30" x14ac:dyDescent="0.25">
      <c r="A420" s="1"/>
      <c r="B420" s="1"/>
      <c r="C420" s="1"/>
      <c r="D420" s="25"/>
      <c r="E420" s="25"/>
      <c r="F420" s="1"/>
      <c r="G420" s="1"/>
      <c r="H420" s="1"/>
      <c r="I420" s="1"/>
      <c r="J420" s="1"/>
      <c r="K420" s="1"/>
      <c r="L420" s="1"/>
      <c r="M420" s="1"/>
      <c r="N420" s="1"/>
      <c r="O420" s="1"/>
      <c r="P420" s="1"/>
      <c r="Q420" s="1"/>
      <c r="R420" s="1"/>
      <c r="S420" s="1"/>
      <c r="T420" s="1"/>
      <c r="U420" s="1"/>
      <c r="V420" s="1"/>
      <c r="W420" s="1"/>
      <c r="X420" s="1"/>
      <c r="Y420" s="25"/>
      <c r="Z420" s="1"/>
      <c r="AA420" s="1"/>
      <c r="AB420" s="1"/>
      <c r="AC420" s="1"/>
      <c r="AD420" s="1"/>
    </row>
    <row r="421" spans="1:30" x14ac:dyDescent="0.25">
      <c r="A421" s="1"/>
      <c r="B421" s="1"/>
      <c r="C421" s="1"/>
      <c r="D421" s="25"/>
      <c r="E421" s="25"/>
      <c r="F421" s="1"/>
      <c r="G421" s="1"/>
      <c r="H421" s="1"/>
      <c r="I421" s="1"/>
      <c r="J421" s="1"/>
      <c r="K421" s="1"/>
      <c r="L421" s="1"/>
      <c r="M421" s="1"/>
      <c r="N421" s="1"/>
      <c r="O421" s="1"/>
      <c r="P421" s="1"/>
      <c r="Q421" s="1"/>
      <c r="R421" s="1"/>
      <c r="S421" s="1"/>
      <c r="T421" s="1"/>
      <c r="U421" s="1"/>
      <c r="V421" s="1"/>
      <c r="W421" s="1"/>
      <c r="X421" s="1"/>
      <c r="Y421" s="25"/>
      <c r="Z421" s="1"/>
      <c r="AA421" s="1"/>
      <c r="AB421" s="1"/>
      <c r="AC421" s="1"/>
      <c r="AD421" s="1"/>
    </row>
    <row r="422" spans="1:30" x14ac:dyDescent="0.25">
      <c r="A422" s="1"/>
      <c r="B422" s="1"/>
      <c r="C422" s="1"/>
      <c r="D422" s="25"/>
      <c r="E422" s="25"/>
      <c r="F422" s="1"/>
      <c r="G422" s="1"/>
      <c r="H422" s="1"/>
      <c r="I422" s="1"/>
      <c r="J422" s="1"/>
      <c r="K422" s="1"/>
      <c r="L422" s="1"/>
      <c r="M422" s="1"/>
      <c r="N422" s="1"/>
      <c r="O422" s="1"/>
      <c r="P422" s="1"/>
      <c r="Q422" s="1"/>
      <c r="R422" s="1"/>
      <c r="S422" s="1"/>
      <c r="T422" s="1"/>
      <c r="U422" s="1"/>
      <c r="V422" s="1"/>
      <c r="W422" s="1"/>
      <c r="X422" s="1"/>
      <c r="Y422" s="25"/>
      <c r="Z422" s="1"/>
      <c r="AA422" s="1"/>
      <c r="AB422" s="1"/>
      <c r="AC422" s="1"/>
      <c r="AD422" s="1"/>
    </row>
    <row r="423" spans="1:30" x14ac:dyDescent="0.25">
      <c r="A423" s="1"/>
      <c r="B423" s="1"/>
      <c r="C423" s="1"/>
      <c r="D423" s="25"/>
      <c r="E423" s="25"/>
      <c r="F423" s="1"/>
      <c r="G423" s="1"/>
      <c r="H423" s="1"/>
      <c r="I423" s="1"/>
      <c r="J423" s="1"/>
      <c r="K423" s="1"/>
      <c r="L423" s="1"/>
      <c r="M423" s="1"/>
      <c r="N423" s="1"/>
      <c r="O423" s="1"/>
      <c r="P423" s="1"/>
      <c r="Q423" s="1"/>
      <c r="R423" s="1"/>
      <c r="S423" s="1"/>
      <c r="T423" s="1"/>
      <c r="U423" s="1"/>
      <c r="V423" s="1"/>
      <c r="W423" s="1"/>
      <c r="X423" s="1"/>
      <c r="Y423" s="25"/>
      <c r="Z423" s="1"/>
      <c r="AA423" s="1"/>
      <c r="AB423" s="1"/>
      <c r="AC423" s="1"/>
      <c r="AD423" s="1"/>
    </row>
    <row r="424" spans="1:30" x14ac:dyDescent="0.25">
      <c r="A424" s="1"/>
      <c r="B424" s="1"/>
      <c r="C424" s="1"/>
      <c r="D424" s="25"/>
      <c r="E424" s="25"/>
      <c r="F424" s="1"/>
      <c r="G424" s="1"/>
      <c r="H424" s="1"/>
      <c r="I424" s="1"/>
      <c r="J424" s="1"/>
      <c r="K424" s="1"/>
      <c r="L424" s="1"/>
      <c r="M424" s="1"/>
      <c r="N424" s="1"/>
      <c r="O424" s="1"/>
      <c r="P424" s="1"/>
      <c r="Q424" s="1"/>
      <c r="R424" s="1"/>
      <c r="S424" s="1"/>
      <c r="T424" s="1"/>
      <c r="U424" s="1"/>
      <c r="V424" s="1"/>
      <c r="W424" s="1"/>
      <c r="X424" s="1"/>
      <c r="Y424" s="25"/>
      <c r="Z424" s="1"/>
      <c r="AA424" s="1"/>
      <c r="AB424" s="1"/>
      <c r="AC424" s="1"/>
      <c r="AD424" s="1"/>
    </row>
    <row r="425" spans="1:30" x14ac:dyDescent="0.25">
      <c r="A425" s="1"/>
      <c r="B425" s="1"/>
      <c r="C425" s="1"/>
      <c r="D425" s="25"/>
      <c r="E425" s="1"/>
      <c r="F425" s="1"/>
      <c r="G425" s="1"/>
      <c r="H425" s="1"/>
      <c r="I425" s="1"/>
      <c r="J425" s="1"/>
      <c r="K425" s="1"/>
      <c r="L425" s="1"/>
      <c r="M425" s="1"/>
      <c r="N425" s="1"/>
      <c r="O425" s="1"/>
      <c r="P425" s="1"/>
      <c r="Q425" s="1"/>
      <c r="R425" s="1"/>
      <c r="S425" s="1"/>
      <c r="T425" s="1"/>
      <c r="U425" s="1"/>
      <c r="V425" s="1"/>
      <c r="W425" s="1"/>
      <c r="X425" s="1"/>
      <c r="Y425" s="25"/>
      <c r="Z425" s="1"/>
      <c r="AA425" s="1"/>
      <c r="AB425" s="1"/>
      <c r="AC425" s="1"/>
      <c r="AD425" s="1"/>
    </row>
    <row r="426" spans="1:30" x14ac:dyDescent="0.25">
      <c r="A426" s="1"/>
      <c r="B426" s="1"/>
      <c r="C426" s="1"/>
      <c r="D426" s="25"/>
      <c r="E426" s="25"/>
      <c r="F426" s="1"/>
      <c r="G426" s="1"/>
      <c r="H426" s="1"/>
      <c r="I426" s="1"/>
      <c r="J426" s="1"/>
      <c r="K426" s="1"/>
      <c r="L426" s="1"/>
      <c r="M426" s="1"/>
      <c r="N426" s="1"/>
      <c r="O426" s="1"/>
      <c r="P426" s="1"/>
      <c r="Q426" s="1"/>
      <c r="R426" s="1"/>
      <c r="S426" s="1"/>
      <c r="T426" s="1"/>
      <c r="U426" s="1"/>
      <c r="V426" s="1"/>
      <c r="W426" s="1"/>
      <c r="X426" s="1"/>
      <c r="Y426" s="25"/>
      <c r="Z426" s="1"/>
      <c r="AA426" s="1"/>
      <c r="AB426" s="1"/>
      <c r="AC426" s="1"/>
      <c r="AD426" s="1"/>
    </row>
    <row r="427" spans="1:30" x14ac:dyDescent="0.25">
      <c r="A427" s="1"/>
      <c r="B427" s="1"/>
      <c r="C427" s="1"/>
      <c r="D427" s="25"/>
      <c r="E427" s="25"/>
      <c r="F427" s="1"/>
      <c r="G427" s="1"/>
      <c r="H427" s="1"/>
      <c r="I427" s="1"/>
      <c r="J427" s="1"/>
      <c r="K427" s="1"/>
      <c r="L427" s="1"/>
      <c r="M427" s="1"/>
      <c r="N427" s="1"/>
      <c r="O427" s="1"/>
      <c r="P427" s="1"/>
      <c r="Q427" s="1"/>
      <c r="R427" s="1"/>
      <c r="S427" s="1"/>
      <c r="T427" s="1"/>
      <c r="U427" s="1"/>
      <c r="V427" s="1"/>
      <c r="W427" s="1"/>
      <c r="X427" s="1"/>
      <c r="Y427" s="25"/>
      <c r="Z427" s="1"/>
      <c r="AA427" s="1"/>
      <c r="AB427" s="1"/>
      <c r="AC427" s="1"/>
      <c r="AD427" s="1"/>
    </row>
    <row r="428" spans="1:30" x14ac:dyDescent="0.25">
      <c r="A428" s="1"/>
      <c r="B428" s="1"/>
      <c r="C428" s="1"/>
      <c r="D428" s="25"/>
      <c r="E428" s="1"/>
      <c r="F428" s="1"/>
      <c r="G428" s="1"/>
      <c r="H428" s="1"/>
      <c r="I428" s="1"/>
      <c r="J428" s="1"/>
      <c r="K428" s="1"/>
      <c r="L428" s="1"/>
      <c r="M428" s="1"/>
      <c r="N428" s="1"/>
      <c r="O428" s="1"/>
      <c r="P428" s="1"/>
      <c r="Q428" s="1"/>
      <c r="R428" s="1"/>
      <c r="S428" s="1"/>
      <c r="T428" s="1"/>
      <c r="U428" s="1"/>
      <c r="V428" s="1"/>
      <c r="W428" s="1"/>
      <c r="X428" s="1"/>
      <c r="Y428" s="25"/>
      <c r="Z428" s="1"/>
      <c r="AA428" s="1"/>
      <c r="AB428" s="1"/>
      <c r="AC428" s="1"/>
      <c r="AD428" s="1"/>
    </row>
    <row r="429" spans="1:30" x14ac:dyDescent="0.25">
      <c r="A429" s="1"/>
      <c r="B429" s="1"/>
      <c r="C429" s="1"/>
      <c r="D429" s="25"/>
      <c r="E429" s="1"/>
      <c r="F429" s="1"/>
      <c r="G429" s="1"/>
      <c r="H429" s="1"/>
      <c r="I429" s="1"/>
      <c r="J429" s="1"/>
      <c r="K429" s="1"/>
      <c r="L429" s="1"/>
      <c r="M429" s="1"/>
      <c r="N429" s="1"/>
      <c r="O429" s="1"/>
      <c r="P429" s="1"/>
      <c r="Q429" s="1"/>
      <c r="R429" s="1"/>
      <c r="S429" s="1"/>
      <c r="T429" s="1"/>
      <c r="U429" s="1"/>
      <c r="V429" s="1"/>
      <c r="W429" s="1"/>
      <c r="X429" s="1"/>
      <c r="Y429" s="25"/>
      <c r="Z429" s="1"/>
      <c r="AA429" s="1"/>
      <c r="AB429" s="1"/>
      <c r="AC429" s="1"/>
      <c r="AD429" s="1"/>
    </row>
    <row r="430" spans="1:30" x14ac:dyDescent="0.25">
      <c r="A430" s="1"/>
      <c r="B430" s="1"/>
      <c r="C430" s="1"/>
      <c r="D430" s="25"/>
      <c r="E430" s="1"/>
      <c r="F430" s="1"/>
      <c r="G430" s="1"/>
      <c r="H430" s="1"/>
      <c r="I430" s="1"/>
      <c r="J430" s="1"/>
      <c r="K430" s="1"/>
      <c r="L430" s="1"/>
      <c r="M430" s="1"/>
      <c r="N430" s="1"/>
      <c r="O430" s="1"/>
      <c r="P430" s="1"/>
      <c r="Q430" s="1"/>
      <c r="R430" s="1"/>
      <c r="S430" s="1"/>
      <c r="T430" s="1"/>
      <c r="U430" s="1"/>
      <c r="V430" s="1"/>
      <c r="W430" s="1"/>
      <c r="X430" s="1"/>
      <c r="Y430" s="25"/>
      <c r="Z430" s="1"/>
      <c r="AA430" s="1"/>
      <c r="AB430" s="1"/>
      <c r="AC430" s="1"/>
      <c r="AD430" s="1"/>
    </row>
    <row r="431" spans="1:30" x14ac:dyDescent="0.25">
      <c r="A431" s="1"/>
      <c r="B431" s="1"/>
      <c r="C431" s="1"/>
      <c r="D431" s="25"/>
      <c r="E431" s="1"/>
      <c r="F431" s="1"/>
      <c r="G431" s="1"/>
      <c r="H431" s="1"/>
      <c r="I431" s="1"/>
      <c r="J431" s="1"/>
      <c r="K431" s="1"/>
      <c r="L431" s="1"/>
      <c r="M431" s="1"/>
      <c r="N431" s="1"/>
      <c r="O431" s="1"/>
      <c r="P431" s="1"/>
      <c r="Q431" s="1"/>
      <c r="R431" s="1"/>
      <c r="S431" s="1"/>
      <c r="T431" s="1"/>
      <c r="U431" s="1"/>
      <c r="V431" s="1"/>
      <c r="W431" s="1"/>
      <c r="X431" s="1"/>
      <c r="Y431" s="25"/>
      <c r="Z431" s="1"/>
      <c r="AA431" s="1"/>
      <c r="AB431" s="1"/>
      <c r="AC431" s="1"/>
      <c r="AD431" s="1"/>
    </row>
    <row r="432" spans="1:30" x14ac:dyDescent="0.25">
      <c r="A432" s="1"/>
      <c r="B432" s="1"/>
      <c r="C432" s="1"/>
      <c r="D432" s="25"/>
      <c r="E432" s="25"/>
      <c r="F432" s="1"/>
      <c r="G432" s="1"/>
      <c r="H432" s="1"/>
      <c r="I432" s="1"/>
      <c r="J432" s="1"/>
      <c r="K432" s="1"/>
      <c r="L432" s="1"/>
      <c r="M432" s="1"/>
      <c r="N432" s="1"/>
      <c r="O432" s="1"/>
      <c r="P432" s="1"/>
      <c r="Q432" s="1"/>
      <c r="R432" s="1"/>
      <c r="S432" s="1"/>
      <c r="T432" s="1"/>
      <c r="U432" s="1"/>
      <c r="V432" s="1"/>
      <c r="W432" s="1"/>
      <c r="X432" s="1"/>
      <c r="Y432" s="25"/>
      <c r="Z432" s="1"/>
      <c r="AA432" s="1"/>
      <c r="AB432" s="1"/>
      <c r="AC432" s="1"/>
      <c r="AD432" s="1"/>
    </row>
    <row r="433" spans="1:30" x14ac:dyDescent="0.25">
      <c r="A433" s="1"/>
      <c r="B433" s="1"/>
      <c r="C433" s="1"/>
      <c r="D433" s="25"/>
      <c r="E433" s="1"/>
      <c r="F433" s="1"/>
      <c r="G433" s="1"/>
      <c r="H433" s="1"/>
      <c r="I433" s="1"/>
      <c r="J433" s="1"/>
      <c r="K433" s="1"/>
      <c r="L433" s="1"/>
      <c r="M433" s="1"/>
      <c r="N433" s="1"/>
      <c r="O433" s="1"/>
      <c r="P433" s="1"/>
      <c r="Q433" s="1"/>
      <c r="R433" s="1"/>
      <c r="S433" s="1"/>
      <c r="T433" s="1"/>
      <c r="U433" s="1"/>
      <c r="V433" s="1"/>
      <c r="W433" s="1"/>
      <c r="X433" s="1"/>
      <c r="Y433" s="25"/>
      <c r="Z433" s="1"/>
      <c r="AA433" s="1"/>
      <c r="AB433" s="1"/>
      <c r="AC433" s="1"/>
      <c r="AD433" s="1"/>
    </row>
    <row r="434" spans="1:30" x14ac:dyDescent="0.25">
      <c r="A434" s="1"/>
      <c r="B434" s="1"/>
      <c r="C434" s="1"/>
      <c r="D434" s="25"/>
      <c r="E434" s="25"/>
      <c r="F434" s="1"/>
      <c r="G434" s="1"/>
      <c r="H434" s="1"/>
      <c r="I434" s="1"/>
      <c r="J434" s="1"/>
      <c r="K434" s="1"/>
      <c r="L434" s="1"/>
      <c r="M434" s="1"/>
      <c r="N434" s="1"/>
      <c r="O434" s="1"/>
      <c r="P434" s="1"/>
      <c r="Q434" s="1"/>
      <c r="R434" s="1"/>
      <c r="S434" s="1"/>
      <c r="T434" s="1"/>
      <c r="U434" s="1"/>
      <c r="V434" s="1"/>
      <c r="W434" s="1"/>
      <c r="X434" s="1"/>
      <c r="Y434" s="25"/>
      <c r="Z434" s="1"/>
      <c r="AA434" s="1"/>
      <c r="AB434" s="1"/>
      <c r="AC434" s="1"/>
      <c r="AD434" s="1"/>
    </row>
    <row r="435" spans="1:30" x14ac:dyDescent="0.25">
      <c r="A435" s="1"/>
      <c r="B435" s="1"/>
      <c r="C435" s="1"/>
      <c r="D435" s="25"/>
      <c r="E435" s="25"/>
      <c r="F435" s="1"/>
      <c r="G435" s="1"/>
      <c r="H435" s="1"/>
      <c r="I435" s="1"/>
      <c r="J435" s="1"/>
      <c r="K435" s="1"/>
      <c r="L435" s="1"/>
      <c r="M435" s="1"/>
      <c r="N435" s="1"/>
      <c r="O435" s="1"/>
      <c r="P435" s="1"/>
      <c r="Q435" s="1"/>
      <c r="R435" s="1"/>
      <c r="S435" s="1"/>
      <c r="T435" s="1"/>
      <c r="U435" s="1"/>
      <c r="V435" s="1"/>
      <c r="W435" s="1"/>
      <c r="X435" s="1"/>
      <c r="Y435" s="25"/>
      <c r="Z435" s="1"/>
      <c r="AA435" s="1"/>
      <c r="AB435" s="1"/>
      <c r="AC435" s="1"/>
      <c r="AD435" s="1"/>
    </row>
    <row r="436" spans="1:30" x14ac:dyDescent="0.25">
      <c r="A436" s="1"/>
      <c r="B436" s="1"/>
      <c r="C436" s="1"/>
      <c r="D436" s="25"/>
      <c r="E436" s="1"/>
      <c r="F436" s="1"/>
      <c r="G436" s="1"/>
      <c r="H436" s="1"/>
      <c r="I436" s="1"/>
      <c r="J436" s="1"/>
      <c r="K436" s="1"/>
      <c r="L436" s="1"/>
      <c r="M436" s="1"/>
      <c r="N436" s="1"/>
      <c r="O436" s="1"/>
      <c r="P436" s="1"/>
      <c r="Q436" s="1"/>
      <c r="R436" s="1"/>
      <c r="S436" s="1"/>
      <c r="T436" s="1"/>
      <c r="U436" s="1"/>
      <c r="V436" s="1"/>
      <c r="W436" s="1"/>
      <c r="X436" s="1"/>
      <c r="Y436" s="25"/>
      <c r="Z436" s="1"/>
      <c r="AA436" s="1"/>
      <c r="AB436" s="1"/>
      <c r="AC436" s="1"/>
      <c r="AD436" s="1"/>
    </row>
    <row r="437" spans="1:30" x14ac:dyDescent="0.25">
      <c r="A437" s="1"/>
      <c r="B437" s="1"/>
      <c r="C437" s="1"/>
      <c r="D437" s="25"/>
      <c r="E437" s="1"/>
      <c r="F437" s="1"/>
      <c r="G437" s="1"/>
      <c r="H437" s="1"/>
      <c r="I437" s="1"/>
      <c r="J437" s="1"/>
      <c r="K437" s="1"/>
      <c r="L437" s="1"/>
      <c r="M437" s="1"/>
      <c r="N437" s="1"/>
      <c r="O437" s="1"/>
      <c r="P437" s="1"/>
      <c r="Q437" s="1"/>
      <c r="R437" s="1"/>
      <c r="S437" s="1"/>
      <c r="T437" s="1"/>
      <c r="U437" s="1"/>
      <c r="V437" s="1"/>
      <c r="W437" s="1"/>
      <c r="X437" s="1"/>
      <c r="Y437" s="25"/>
      <c r="Z437" s="1"/>
      <c r="AA437" s="1"/>
      <c r="AB437" s="1"/>
      <c r="AC437" s="1"/>
      <c r="AD437" s="1"/>
    </row>
    <row r="438" spans="1:30" x14ac:dyDescent="0.25">
      <c r="A438" s="1"/>
      <c r="B438" s="1"/>
      <c r="C438" s="1"/>
      <c r="D438" s="25"/>
      <c r="E438" s="25"/>
      <c r="F438" s="1"/>
      <c r="G438" s="1"/>
      <c r="H438" s="1"/>
      <c r="I438" s="1"/>
      <c r="J438" s="1"/>
      <c r="K438" s="1"/>
      <c r="L438" s="1"/>
      <c r="M438" s="1"/>
      <c r="N438" s="1"/>
      <c r="O438" s="1"/>
      <c r="P438" s="1"/>
      <c r="Q438" s="1"/>
      <c r="R438" s="1"/>
      <c r="S438" s="1"/>
      <c r="T438" s="1"/>
      <c r="U438" s="1"/>
      <c r="V438" s="1"/>
      <c r="W438" s="1"/>
      <c r="X438" s="1"/>
      <c r="Y438" s="25"/>
      <c r="Z438" s="1"/>
      <c r="AA438" s="1"/>
      <c r="AB438" s="1"/>
      <c r="AC438" s="1"/>
      <c r="AD438" s="1"/>
    </row>
    <row r="439" spans="1:30" x14ac:dyDescent="0.25">
      <c r="A439" s="1"/>
      <c r="B439" s="1"/>
      <c r="C439" s="1"/>
      <c r="D439" s="25"/>
      <c r="E439" s="1"/>
      <c r="F439" s="1"/>
      <c r="G439" s="1"/>
      <c r="H439" s="1"/>
      <c r="I439" s="1"/>
      <c r="J439" s="1"/>
      <c r="K439" s="1"/>
      <c r="L439" s="1"/>
      <c r="M439" s="1"/>
      <c r="N439" s="1"/>
      <c r="O439" s="1"/>
      <c r="P439" s="1"/>
      <c r="Q439" s="1"/>
      <c r="R439" s="1"/>
      <c r="S439" s="1"/>
      <c r="T439" s="1"/>
      <c r="U439" s="1"/>
      <c r="V439" s="1"/>
      <c r="W439" s="1"/>
      <c r="X439" s="1"/>
      <c r="Y439" s="25"/>
      <c r="Z439" s="1"/>
      <c r="AA439" s="1"/>
      <c r="AB439" s="1"/>
      <c r="AC439" s="1"/>
      <c r="AD439" s="1"/>
    </row>
    <row r="440" spans="1:30" x14ac:dyDescent="0.25">
      <c r="A440" s="1"/>
      <c r="B440" s="1"/>
      <c r="C440" s="1"/>
      <c r="D440" s="25"/>
      <c r="E440" s="25"/>
      <c r="F440" s="1"/>
      <c r="G440" s="1"/>
      <c r="H440" s="1"/>
      <c r="I440" s="1"/>
      <c r="J440" s="1"/>
      <c r="K440" s="1"/>
      <c r="L440" s="1"/>
      <c r="M440" s="1"/>
      <c r="N440" s="1"/>
      <c r="O440" s="1"/>
      <c r="P440" s="1"/>
      <c r="Q440" s="1"/>
      <c r="R440" s="1"/>
      <c r="S440" s="1"/>
      <c r="T440" s="1"/>
      <c r="U440" s="1"/>
      <c r="V440" s="1"/>
      <c r="W440" s="1"/>
      <c r="X440" s="1"/>
      <c r="Y440" s="25"/>
      <c r="Z440" s="1"/>
      <c r="AA440" s="1"/>
      <c r="AB440" s="1"/>
      <c r="AC440" s="1"/>
      <c r="AD440" s="1"/>
    </row>
    <row r="441" spans="1:30" x14ac:dyDescent="0.25">
      <c r="A441" s="1"/>
      <c r="B441" s="1"/>
      <c r="C441" s="1"/>
      <c r="D441" s="25"/>
      <c r="E441" s="1"/>
      <c r="F441" s="1"/>
      <c r="G441" s="1"/>
      <c r="H441" s="1"/>
      <c r="I441" s="1"/>
      <c r="J441" s="1"/>
      <c r="K441" s="1"/>
      <c r="L441" s="1"/>
      <c r="M441" s="1"/>
      <c r="N441" s="1"/>
      <c r="O441" s="1"/>
      <c r="P441" s="1"/>
      <c r="Q441" s="1"/>
      <c r="R441" s="1"/>
      <c r="S441" s="1"/>
      <c r="T441" s="1"/>
      <c r="U441" s="1"/>
      <c r="V441" s="1"/>
      <c r="W441" s="1"/>
      <c r="X441" s="1"/>
      <c r="Y441" s="25"/>
      <c r="Z441" s="1"/>
      <c r="AA441" s="1"/>
      <c r="AB441" s="1"/>
      <c r="AC441" s="1"/>
      <c r="AD441" s="1"/>
    </row>
    <row r="442" spans="1:30" x14ac:dyDescent="0.25">
      <c r="A442" s="1"/>
      <c r="B442" s="1"/>
      <c r="C442" s="1"/>
      <c r="D442" s="25"/>
      <c r="E442" s="25"/>
      <c r="F442" s="1"/>
      <c r="G442" s="1"/>
      <c r="H442" s="1"/>
      <c r="I442" s="1"/>
      <c r="J442" s="1"/>
      <c r="K442" s="1"/>
      <c r="L442" s="1"/>
      <c r="M442" s="1"/>
      <c r="N442" s="1"/>
      <c r="O442" s="1"/>
      <c r="P442" s="1"/>
      <c r="Q442" s="1"/>
      <c r="R442" s="1"/>
      <c r="S442" s="1"/>
      <c r="T442" s="1"/>
      <c r="U442" s="1"/>
      <c r="V442" s="1"/>
      <c r="W442" s="1"/>
      <c r="X442" s="1"/>
      <c r="Y442" s="25"/>
      <c r="Z442" s="1"/>
      <c r="AA442" s="1"/>
      <c r="AB442" s="1"/>
      <c r="AC442" s="1"/>
      <c r="AD442" s="1"/>
    </row>
    <row r="443" spans="1:30" x14ac:dyDescent="0.25">
      <c r="A443" s="1"/>
      <c r="B443" s="1"/>
      <c r="C443" s="1"/>
      <c r="D443" s="25"/>
      <c r="E443" s="1"/>
      <c r="F443" s="1"/>
      <c r="G443" s="1"/>
      <c r="H443" s="1"/>
      <c r="I443" s="1"/>
      <c r="J443" s="1"/>
      <c r="K443" s="1"/>
      <c r="L443" s="1"/>
      <c r="M443" s="1"/>
      <c r="N443" s="1"/>
      <c r="O443" s="1"/>
      <c r="P443" s="1"/>
      <c r="Q443" s="1"/>
      <c r="R443" s="1"/>
      <c r="S443" s="1"/>
      <c r="T443" s="1"/>
      <c r="U443" s="1"/>
      <c r="V443" s="1"/>
      <c r="W443" s="1"/>
      <c r="X443" s="1"/>
      <c r="Y443" s="25"/>
      <c r="Z443" s="1"/>
      <c r="AA443" s="1"/>
      <c r="AB443" s="1"/>
      <c r="AC443" s="1"/>
      <c r="AD443" s="1"/>
    </row>
    <row r="444" spans="1:30" x14ac:dyDescent="0.25">
      <c r="A444" s="1"/>
      <c r="B444" s="1"/>
      <c r="C444" s="1"/>
      <c r="D444" s="25"/>
      <c r="E444" s="25"/>
      <c r="F444" s="1"/>
      <c r="G444" s="1"/>
      <c r="H444" s="1"/>
      <c r="I444" s="1"/>
      <c r="J444" s="1"/>
      <c r="K444" s="1"/>
      <c r="L444" s="1"/>
      <c r="M444" s="1"/>
      <c r="N444" s="1"/>
      <c r="O444" s="1"/>
      <c r="P444" s="1"/>
      <c r="Q444" s="1"/>
      <c r="R444" s="1"/>
      <c r="S444" s="1"/>
      <c r="T444" s="1"/>
      <c r="U444" s="1"/>
      <c r="V444" s="1"/>
      <c r="W444" s="1"/>
      <c r="X444" s="1"/>
      <c r="Y444" s="25"/>
      <c r="Z444" s="1"/>
      <c r="AA444" s="1"/>
      <c r="AB444" s="1"/>
      <c r="AC444" s="1"/>
      <c r="AD444" s="1"/>
    </row>
    <row r="445" spans="1:30" x14ac:dyDescent="0.25">
      <c r="A445" s="1"/>
      <c r="B445" s="1"/>
      <c r="C445" s="1"/>
      <c r="D445" s="25"/>
      <c r="E445" s="1"/>
      <c r="F445" s="1"/>
      <c r="G445" s="1"/>
      <c r="H445" s="1"/>
      <c r="I445" s="1"/>
      <c r="J445" s="1"/>
      <c r="K445" s="1"/>
      <c r="L445" s="1"/>
      <c r="M445" s="1"/>
      <c r="N445" s="1"/>
      <c r="O445" s="1"/>
      <c r="P445" s="1"/>
      <c r="Q445" s="1"/>
      <c r="R445" s="1"/>
      <c r="S445" s="1"/>
      <c r="T445" s="1"/>
      <c r="U445" s="1"/>
      <c r="V445" s="1"/>
      <c r="W445" s="1"/>
      <c r="X445" s="1"/>
      <c r="Y445" s="25"/>
      <c r="Z445" s="1"/>
      <c r="AA445" s="1"/>
      <c r="AB445" s="1"/>
      <c r="AC445" s="1"/>
      <c r="AD445" s="1"/>
    </row>
    <row r="446" spans="1:30" x14ac:dyDescent="0.25">
      <c r="A446" s="1"/>
      <c r="B446" s="1"/>
      <c r="C446" s="1"/>
      <c r="D446" s="25"/>
      <c r="E446" s="1"/>
      <c r="F446" s="1"/>
      <c r="G446" s="1"/>
      <c r="H446" s="1"/>
      <c r="I446" s="1"/>
      <c r="J446" s="1"/>
      <c r="K446" s="1"/>
      <c r="L446" s="1"/>
      <c r="M446" s="1"/>
      <c r="N446" s="1"/>
      <c r="O446" s="1"/>
      <c r="P446" s="1"/>
      <c r="Q446" s="1"/>
      <c r="R446" s="1"/>
      <c r="S446" s="1"/>
      <c r="T446" s="1"/>
      <c r="U446" s="1"/>
      <c r="V446" s="1"/>
      <c r="W446" s="1"/>
      <c r="X446" s="1"/>
      <c r="Y446" s="25"/>
      <c r="Z446" s="1"/>
      <c r="AA446" s="1"/>
      <c r="AB446" s="1"/>
      <c r="AC446" s="1"/>
      <c r="AD446" s="1"/>
    </row>
    <row r="447" spans="1:30" x14ac:dyDescent="0.25">
      <c r="A447" s="1"/>
      <c r="B447" s="1"/>
      <c r="C447" s="1"/>
      <c r="D447" s="25"/>
      <c r="E447" s="1"/>
      <c r="F447" s="1"/>
      <c r="G447" s="1"/>
      <c r="H447" s="1"/>
      <c r="I447" s="1"/>
      <c r="J447" s="1"/>
      <c r="K447" s="1"/>
      <c r="L447" s="1"/>
      <c r="M447" s="1"/>
      <c r="N447" s="1"/>
      <c r="O447" s="1"/>
      <c r="P447" s="1"/>
      <c r="Q447" s="1"/>
      <c r="R447" s="1"/>
      <c r="S447" s="1"/>
      <c r="T447" s="1"/>
      <c r="U447" s="1"/>
      <c r="V447" s="1"/>
      <c r="W447" s="1"/>
      <c r="X447" s="1"/>
      <c r="Y447" s="25"/>
      <c r="Z447" s="1"/>
      <c r="AA447" s="1"/>
      <c r="AB447" s="1"/>
      <c r="AC447" s="1"/>
      <c r="AD447" s="1"/>
    </row>
    <row r="448" spans="1:30" x14ac:dyDescent="0.25">
      <c r="A448" s="1"/>
      <c r="B448" s="1"/>
      <c r="C448" s="1"/>
      <c r="D448" s="25"/>
      <c r="E448" s="25"/>
      <c r="F448" s="1"/>
      <c r="G448" s="1"/>
      <c r="H448" s="1"/>
      <c r="I448" s="1"/>
      <c r="J448" s="1"/>
      <c r="K448" s="1"/>
      <c r="L448" s="1"/>
      <c r="M448" s="1"/>
      <c r="N448" s="1"/>
      <c r="O448" s="1"/>
      <c r="P448" s="1"/>
      <c r="Q448" s="1"/>
      <c r="R448" s="1"/>
      <c r="S448" s="1"/>
      <c r="T448" s="1"/>
      <c r="U448" s="1"/>
      <c r="V448" s="1"/>
      <c r="W448" s="1"/>
      <c r="X448" s="1"/>
      <c r="Y448" s="25"/>
      <c r="Z448" s="1"/>
      <c r="AA448" s="1"/>
      <c r="AB448" s="1"/>
      <c r="AC448" s="1"/>
      <c r="AD448" s="1"/>
    </row>
    <row r="449" spans="1:30" x14ac:dyDescent="0.25">
      <c r="A449" s="1"/>
      <c r="B449" s="1"/>
      <c r="C449" s="1"/>
      <c r="D449" s="25"/>
      <c r="E449" s="25"/>
      <c r="F449" s="1"/>
      <c r="G449" s="1"/>
      <c r="H449" s="1"/>
      <c r="I449" s="1"/>
      <c r="J449" s="1"/>
      <c r="K449" s="1"/>
      <c r="L449" s="1"/>
      <c r="M449" s="1"/>
      <c r="N449" s="1"/>
      <c r="O449" s="1"/>
      <c r="P449" s="1"/>
      <c r="Q449" s="1"/>
      <c r="R449" s="1"/>
      <c r="S449" s="1"/>
      <c r="T449" s="1"/>
      <c r="U449" s="1"/>
      <c r="V449" s="1"/>
      <c r="W449" s="1"/>
      <c r="X449" s="1"/>
      <c r="Y449" s="25"/>
      <c r="Z449" s="1"/>
      <c r="AA449" s="1"/>
      <c r="AB449" s="1"/>
      <c r="AC449" s="1"/>
      <c r="AD449" s="1"/>
    </row>
    <row r="450" spans="1:30" x14ac:dyDescent="0.25">
      <c r="A450" s="1"/>
      <c r="B450" s="1"/>
      <c r="C450" s="1"/>
      <c r="D450" s="25"/>
      <c r="E450" s="1"/>
      <c r="F450" s="1"/>
      <c r="G450" s="1"/>
      <c r="H450" s="1"/>
      <c r="I450" s="1"/>
      <c r="J450" s="1"/>
      <c r="K450" s="1"/>
      <c r="L450" s="1"/>
      <c r="M450" s="1"/>
      <c r="N450" s="1"/>
      <c r="O450" s="1"/>
      <c r="P450" s="1"/>
      <c r="Q450" s="1"/>
      <c r="R450" s="1"/>
      <c r="S450" s="1"/>
      <c r="T450" s="1"/>
      <c r="U450" s="1"/>
      <c r="V450" s="1"/>
      <c r="W450" s="1"/>
      <c r="X450" s="1"/>
      <c r="Y450" s="25"/>
      <c r="Z450" s="1"/>
      <c r="AA450" s="1"/>
      <c r="AB450" s="1"/>
      <c r="AC450" s="1"/>
      <c r="AD450" s="1"/>
    </row>
    <row r="451" spans="1:30" x14ac:dyDescent="0.25">
      <c r="A451" s="98"/>
      <c r="B451" s="98"/>
      <c r="C451" s="98"/>
      <c r="D451" s="99"/>
      <c r="E451" s="99"/>
      <c r="F451" s="98"/>
      <c r="G451" s="98"/>
      <c r="H451" s="98"/>
      <c r="I451" s="98"/>
      <c r="J451" s="98"/>
      <c r="K451" s="98"/>
      <c r="L451" s="98"/>
      <c r="M451" s="98"/>
      <c r="N451" s="98"/>
      <c r="O451" s="98"/>
      <c r="P451" s="98"/>
      <c r="Q451" s="98"/>
      <c r="R451" s="98"/>
      <c r="S451" s="98"/>
      <c r="T451" s="98"/>
      <c r="U451" s="98"/>
      <c r="V451" s="98"/>
      <c r="W451" s="98"/>
      <c r="X451" s="98"/>
      <c r="Y451" s="99"/>
      <c r="Z451" s="98"/>
      <c r="AA451" s="98"/>
      <c r="AB451" s="98"/>
      <c r="AC451" s="98"/>
      <c r="AD451" s="98"/>
    </row>
    <row r="452" spans="1:30" x14ac:dyDescent="0.25">
      <c r="A452" s="98"/>
      <c r="B452" s="98"/>
      <c r="C452" s="98"/>
      <c r="D452" s="99"/>
      <c r="E452" s="99"/>
      <c r="F452" s="98"/>
      <c r="G452" s="98"/>
      <c r="H452" s="98"/>
      <c r="I452" s="98"/>
      <c r="J452" s="98"/>
      <c r="K452" s="98"/>
      <c r="L452" s="98"/>
      <c r="M452" s="98"/>
      <c r="N452" s="98"/>
      <c r="O452" s="98"/>
      <c r="P452" s="98"/>
      <c r="Q452" s="98"/>
      <c r="R452" s="98"/>
      <c r="S452" s="98"/>
      <c r="T452" s="98"/>
      <c r="U452" s="98"/>
      <c r="V452" s="98"/>
      <c r="W452" s="98"/>
      <c r="X452" s="98"/>
      <c r="Y452" s="99"/>
      <c r="Z452" s="98"/>
      <c r="AA452" s="98"/>
      <c r="AB452" s="98"/>
      <c r="AC452" s="98"/>
      <c r="AD452" s="98"/>
    </row>
    <row r="453" spans="1:30" x14ac:dyDescent="0.25">
      <c r="A453" s="98"/>
      <c r="B453" s="98"/>
      <c r="C453" s="98"/>
      <c r="D453" s="99"/>
      <c r="E453" s="99"/>
      <c r="F453" s="98"/>
      <c r="G453" s="98"/>
      <c r="H453" s="98"/>
      <c r="I453" s="98"/>
      <c r="J453" s="98"/>
      <c r="K453" s="98"/>
      <c r="L453" s="98"/>
      <c r="M453" s="98"/>
      <c r="N453" s="98"/>
      <c r="O453" s="98"/>
      <c r="P453" s="98"/>
      <c r="Q453" s="98"/>
      <c r="R453" s="98"/>
      <c r="S453" s="98"/>
      <c r="T453" s="98"/>
      <c r="U453" s="98"/>
      <c r="V453" s="98"/>
      <c r="W453" s="98"/>
      <c r="X453" s="98"/>
      <c r="Y453" s="99"/>
      <c r="Z453" s="98"/>
      <c r="AA453" s="98"/>
      <c r="AB453" s="98"/>
      <c r="AC453" s="98"/>
      <c r="AD453" s="98"/>
    </row>
    <row r="454" spans="1:30" x14ac:dyDescent="0.25">
      <c r="A454" s="98"/>
      <c r="B454" s="98"/>
      <c r="C454" s="98"/>
      <c r="D454" s="99"/>
      <c r="E454" s="98"/>
      <c r="F454" s="98"/>
      <c r="G454" s="98"/>
      <c r="H454" s="98"/>
      <c r="I454" s="98"/>
      <c r="J454" s="98"/>
      <c r="K454" s="98"/>
      <c r="L454" s="98"/>
      <c r="M454" s="98"/>
      <c r="N454" s="98"/>
      <c r="O454" s="98"/>
      <c r="P454" s="98"/>
      <c r="Q454" s="98"/>
      <c r="R454" s="98"/>
      <c r="S454" s="98"/>
      <c r="T454" s="98"/>
      <c r="U454" s="98"/>
      <c r="V454" s="98"/>
      <c r="W454" s="98"/>
      <c r="X454" s="98"/>
      <c r="Y454" s="99"/>
      <c r="Z454" s="98"/>
      <c r="AA454" s="98"/>
      <c r="AB454" s="98"/>
      <c r="AC454" s="98"/>
      <c r="AD454" s="98"/>
    </row>
    <row r="455" spans="1:30" x14ac:dyDescent="0.25">
      <c r="A455" s="98"/>
      <c r="B455" s="98"/>
      <c r="C455" s="98"/>
      <c r="D455" s="99"/>
      <c r="E455" s="99"/>
      <c r="F455" s="98"/>
      <c r="G455" s="98"/>
      <c r="H455" s="98"/>
      <c r="I455" s="98"/>
      <c r="J455" s="98"/>
      <c r="K455" s="98"/>
      <c r="L455" s="98"/>
      <c r="M455" s="98"/>
      <c r="N455" s="98"/>
      <c r="O455" s="98"/>
      <c r="P455" s="98"/>
      <c r="Q455" s="98"/>
      <c r="R455" s="98"/>
      <c r="S455" s="98"/>
      <c r="T455" s="98"/>
      <c r="U455" s="98"/>
      <c r="V455" s="98"/>
      <c r="W455" s="98"/>
      <c r="X455" s="98"/>
      <c r="Y455" s="99"/>
      <c r="Z455" s="98"/>
      <c r="AA455" s="98"/>
      <c r="AB455" s="98"/>
      <c r="AC455" s="98"/>
      <c r="AD455" s="98"/>
    </row>
    <row r="456" spans="1:30" x14ac:dyDescent="0.25">
      <c r="A456" s="98"/>
      <c r="B456" s="98"/>
      <c r="C456" s="98"/>
      <c r="D456" s="99"/>
      <c r="E456" s="99"/>
      <c r="F456" s="98"/>
      <c r="G456" s="98"/>
      <c r="H456" s="98"/>
      <c r="I456" s="98"/>
      <c r="J456" s="98"/>
      <c r="K456" s="98"/>
      <c r="L456" s="98"/>
      <c r="M456" s="98"/>
      <c r="N456" s="98"/>
      <c r="O456" s="98"/>
      <c r="P456" s="98"/>
      <c r="Q456" s="98"/>
      <c r="R456" s="98"/>
      <c r="S456" s="98"/>
      <c r="T456" s="98"/>
      <c r="U456" s="98"/>
      <c r="V456" s="98"/>
      <c r="W456" s="98"/>
      <c r="X456" s="98"/>
      <c r="Y456" s="99"/>
      <c r="Z456" s="98"/>
      <c r="AA456" s="98"/>
      <c r="AB456" s="98"/>
      <c r="AC456" s="98"/>
      <c r="AD456" s="98"/>
    </row>
    <row r="457" spans="1:30" x14ac:dyDescent="0.25">
      <c r="A457" s="98"/>
      <c r="B457" s="98"/>
      <c r="C457" s="98"/>
      <c r="D457" s="99"/>
      <c r="E457" s="99"/>
      <c r="F457" s="98"/>
      <c r="G457" s="98"/>
      <c r="H457" s="98"/>
      <c r="I457" s="98"/>
      <c r="J457" s="98"/>
      <c r="K457" s="98"/>
      <c r="L457" s="98"/>
      <c r="M457" s="98"/>
      <c r="N457" s="98"/>
      <c r="O457" s="98"/>
      <c r="P457" s="98"/>
      <c r="Q457" s="98"/>
      <c r="R457" s="98"/>
      <c r="S457" s="98"/>
      <c r="T457" s="98"/>
      <c r="U457" s="98"/>
      <c r="V457" s="98"/>
      <c r="W457" s="98"/>
      <c r="X457" s="98"/>
      <c r="Y457" s="99"/>
      <c r="Z457" s="98"/>
      <c r="AA457" s="98"/>
      <c r="AB457" s="98"/>
      <c r="AC457" s="98"/>
      <c r="AD457" s="98"/>
    </row>
    <row r="458" spans="1:30" x14ac:dyDescent="0.25">
      <c r="A458" s="98"/>
      <c r="B458" s="98"/>
      <c r="C458" s="98"/>
      <c r="D458" s="99"/>
      <c r="E458" s="99"/>
      <c r="F458" s="98"/>
      <c r="G458" s="98"/>
      <c r="H458" s="98"/>
      <c r="I458" s="98"/>
      <c r="J458" s="98"/>
      <c r="K458" s="98"/>
      <c r="L458" s="98"/>
      <c r="M458" s="98"/>
      <c r="N458" s="98"/>
      <c r="O458" s="98"/>
      <c r="P458" s="98"/>
      <c r="Q458" s="98"/>
      <c r="R458" s="98"/>
      <c r="S458" s="98"/>
      <c r="T458" s="98"/>
      <c r="U458" s="98"/>
      <c r="V458" s="98"/>
      <c r="W458" s="98"/>
      <c r="X458" s="98"/>
      <c r="Y458" s="99"/>
      <c r="Z458" s="98"/>
      <c r="AA458" s="98"/>
      <c r="AB458" s="98"/>
      <c r="AC458" s="98"/>
      <c r="AD458" s="98"/>
    </row>
    <row r="459" spans="1:30" x14ac:dyDescent="0.25">
      <c r="A459" s="98"/>
      <c r="B459" s="98"/>
      <c r="C459" s="98"/>
      <c r="D459" s="99"/>
      <c r="E459" s="98"/>
      <c r="F459" s="98"/>
      <c r="G459" s="98"/>
      <c r="H459" s="98"/>
      <c r="I459" s="98"/>
      <c r="J459" s="98"/>
      <c r="K459" s="98"/>
      <c r="L459" s="98"/>
      <c r="M459" s="98"/>
      <c r="N459" s="98"/>
      <c r="O459" s="98"/>
      <c r="P459" s="98"/>
      <c r="Q459" s="98"/>
      <c r="R459" s="98"/>
      <c r="S459" s="98"/>
      <c r="T459" s="98"/>
      <c r="U459" s="98"/>
      <c r="V459" s="98"/>
      <c r="W459" s="98"/>
      <c r="X459" s="98"/>
      <c r="Y459" s="99"/>
      <c r="Z459" s="98"/>
      <c r="AA459" s="98"/>
      <c r="AB459" s="98"/>
      <c r="AC459" s="98"/>
      <c r="AD459" s="98"/>
    </row>
    <row r="460" spans="1:30" x14ac:dyDescent="0.25">
      <c r="A460" s="98"/>
      <c r="B460" s="98"/>
      <c r="C460" s="98"/>
      <c r="D460" s="99"/>
      <c r="E460" s="98"/>
      <c r="F460" s="98"/>
      <c r="G460" s="98"/>
      <c r="H460" s="98"/>
      <c r="I460" s="98"/>
      <c r="J460" s="98"/>
      <c r="K460" s="98"/>
      <c r="L460" s="98"/>
      <c r="M460" s="98"/>
      <c r="N460" s="98"/>
      <c r="O460" s="98"/>
      <c r="P460" s="98"/>
      <c r="Q460" s="98"/>
      <c r="R460" s="98"/>
      <c r="S460" s="98"/>
      <c r="T460" s="98"/>
      <c r="U460" s="98"/>
      <c r="V460" s="98"/>
      <c r="W460" s="98"/>
      <c r="X460" s="98"/>
      <c r="Y460" s="99"/>
      <c r="Z460" s="98"/>
      <c r="AA460" s="98"/>
      <c r="AB460" s="98"/>
      <c r="AC460" s="98"/>
      <c r="AD460" s="98"/>
    </row>
    <row r="461" spans="1:30" x14ac:dyDescent="0.25">
      <c r="A461" s="98"/>
      <c r="B461" s="98"/>
      <c r="C461" s="98"/>
      <c r="D461" s="99"/>
      <c r="E461" s="99"/>
      <c r="F461" s="98"/>
      <c r="G461" s="98"/>
      <c r="H461" s="98"/>
      <c r="I461" s="98"/>
      <c r="J461" s="98"/>
      <c r="K461" s="98"/>
      <c r="L461" s="98"/>
      <c r="M461" s="98"/>
      <c r="N461" s="98"/>
      <c r="O461" s="98"/>
      <c r="P461" s="98"/>
      <c r="Q461" s="98"/>
      <c r="R461" s="98"/>
      <c r="S461" s="98"/>
      <c r="T461" s="98"/>
      <c r="U461" s="98"/>
      <c r="V461" s="98"/>
      <c r="W461" s="98"/>
      <c r="X461" s="98"/>
      <c r="Y461" s="99"/>
      <c r="Z461" s="98"/>
      <c r="AA461" s="98"/>
      <c r="AB461" s="98"/>
      <c r="AC461" s="98"/>
      <c r="AD461" s="98"/>
    </row>
    <row r="462" spans="1:30" x14ac:dyDescent="0.25">
      <c r="A462" s="98"/>
      <c r="B462" s="98"/>
      <c r="C462" s="98"/>
      <c r="D462" s="99"/>
      <c r="E462" s="98"/>
      <c r="F462" s="98"/>
      <c r="G462" s="98"/>
      <c r="H462" s="98"/>
      <c r="I462" s="98"/>
      <c r="J462" s="98"/>
      <c r="K462" s="98"/>
      <c r="L462" s="98"/>
      <c r="M462" s="98"/>
      <c r="N462" s="98"/>
      <c r="O462" s="98"/>
      <c r="P462" s="98"/>
      <c r="Q462" s="98"/>
      <c r="R462" s="98"/>
      <c r="S462" s="98"/>
      <c r="T462" s="98"/>
      <c r="U462" s="98"/>
      <c r="V462" s="98"/>
      <c r="W462" s="98"/>
      <c r="X462" s="98"/>
      <c r="Y462" s="99"/>
      <c r="Z462" s="98"/>
      <c r="AA462" s="98"/>
      <c r="AB462" s="98"/>
      <c r="AC462" s="98"/>
      <c r="AD462" s="98"/>
    </row>
    <row r="463" spans="1:30" x14ac:dyDescent="0.25">
      <c r="A463" s="98"/>
      <c r="B463" s="98"/>
      <c r="C463" s="98"/>
      <c r="D463" s="99"/>
      <c r="E463" s="99"/>
      <c r="F463" s="98"/>
      <c r="G463" s="98"/>
      <c r="H463" s="98"/>
      <c r="I463" s="98"/>
      <c r="J463" s="98"/>
      <c r="K463" s="98"/>
      <c r="L463" s="98"/>
      <c r="M463" s="98"/>
      <c r="N463" s="98"/>
      <c r="O463" s="98"/>
      <c r="P463" s="98"/>
      <c r="Q463" s="98"/>
      <c r="R463" s="98"/>
      <c r="S463" s="98"/>
      <c r="T463" s="98"/>
      <c r="U463" s="98"/>
      <c r="V463" s="98"/>
      <c r="W463" s="98"/>
      <c r="X463" s="98"/>
      <c r="Y463" s="99"/>
      <c r="Z463" s="98"/>
      <c r="AA463" s="98"/>
      <c r="AB463" s="98"/>
      <c r="AC463" s="98"/>
      <c r="AD463" s="98"/>
    </row>
    <row r="464" spans="1:30" x14ac:dyDescent="0.25">
      <c r="A464" s="98"/>
      <c r="B464" s="98"/>
      <c r="C464" s="98"/>
      <c r="D464" s="99"/>
      <c r="E464" s="98"/>
      <c r="F464" s="98"/>
      <c r="G464" s="98"/>
      <c r="H464" s="98"/>
      <c r="I464" s="98"/>
      <c r="J464" s="98"/>
      <c r="K464" s="98"/>
      <c r="L464" s="98"/>
      <c r="M464" s="98"/>
      <c r="N464" s="98"/>
      <c r="O464" s="98"/>
      <c r="P464" s="98"/>
      <c r="Q464" s="98"/>
      <c r="R464" s="98"/>
      <c r="S464" s="98"/>
      <c r="T464" s="98"/>
      <c r="U464" s="98"/>
      <c r="V464" s="98"/>
      <c r="W464" s="98"/>
      <c r="X464" s="98"/>
      <c r="Y464" s="99"/>
      <c r="Z464" s="98"/>
      <c r="AA464" s="98"/>
      <c r="AB464" s="98"/>
      <c r="AC464" s="98"/>
      <c r="AD464" s="98"/>
    </row>
    <row r="465" spans="1:30" x14ac:dyDescent="0.25">
      <c r="A465" s="98"/>
      <c r="B465" s="98"/>
      <c r="C465" s="98"/>
      <c r="D465" s="99"/>
      <c r="E465" s="98"/>
      <c r="F465" s="98"/>
      <c r="G465" s="98"/>
      <c r="H465" s="98"/>
      <c r="I465" s="98"/>
      <c r="J465" s="98"/>
      <c r="K465" s="98"/>
      <c r="L465" s="98"/>
      <c r="M465" s="98"/>
      <c r="N465" s="98"/>
      <c r="O465" s="98"/>
      <c r="P465" s="98"/>
      <c r="Q465" s="98"/>
      <c r="R465" s="98"/>
      <c r="S465" s="98"/>
      <c r="T465" s="98"/>
      <c r="U465" s="98"/>
      <c r="V465" s="98"/>
      <c r="W465" s="98"/>
      <c r="X465" s="98"/>
      <c r="Y465" s="99"/>
      <c r="Z465" s="98"/>
      <c r="AA465" s="98"/>
      <c r="AB465" s="98"/>
      <c r="AC465" s="98"/>
      <c r="AD465" s="98"/>
    </row>
    <row r="466" spans="1:30" x14ac:dyDescent="0.25">
      <c r="A466" s="98"/>
      <c r="B466" s="98"/>
      <c r="C466" s="98"/>
      <c r="D466" s="99"/>
      <c r="E466" s="98"/>
      <c r="F466" s="98"/>
      <c r="G466" s="98"/>
      <c r="H466" s="98"/>
      <c r="I466" s="98"/>
      <c r="J466" s="98"/>
      <c r="K466" s="98"/>
      <c r="L466" s="98"/>
      <c r="M466" s="98"/>
      <c r="N466" s="98"/>
      <c r="O466" s="98"/>
      <c r="P466" s="98"/>
      <c r="Q466" s="98"/>
      <c r="R466" s="98"/>
      <c r="S466" s="98"/>
      <c r="T466" s="98"/>
      <c r="U466" s="98"/>
      <c r="V466" s="98"/>
      <c r="W466" s="98"/>
      <c r="X466" s="98"/>
      <c r="Y466" s="99"/>
      <c r="Z466" s="98"/>
      <c r="AA466" s="98"/>
      <c r="AB466" s="98"/>
      <c r="AC466" s="98"/>
      <c r="AD466" s="98"/>
    </row>
    <row r="467" spans="1:30" x14ac:dyDescent="0.25">
      <c r="A467" s="98"/>
      <c r="B467" s="98"/>
      <c r="C467" s="98"/>
      <c r="D467" s="99"/>
      <c r="E467" s="98"/>
      <c r="F467" s="98"/>
      <c r="G467" s="98"/>
      <c r="H467" s="98"/>
      <c r="I467" s="98"/>
      <c r="J467" s="98"/>
      <c r="K467" s="98"/>
      <c r="L467" s="98"/>
      <c r="M467" s="98"/>
      <c r="N467" s="98"/>
      <c r="O467" s="98"/>
      <c r="P467" s="98"/>
      <c r="Q467" s="98"/>
      <c r="R467" s="98"/>
      <c r="S467" s="98"/>
      <c r="T467" s="98"/>
      <c r="U467" s="98"/>
      <c r="V467" s="98"/>
      <c r="W467" s="98"/>
      <c r="X467" s="98"/>
      <c r="Y467" s="99"/>
      <c r="Z467" s="98"/>
      <c r="AA467" s="98"/>
      <c r="AB467" s="98"/>
      <c r="AC467" s="98"/>
      <c r="AD467" s="98"/>
    </row>
    <row r="468" spans="1:30" x14ac:dyDescent="0.25">
      <c r="A468" s="98"/>
      <c r="B468" s="98"/>
      <c r="C468" s="98"/>
      <c r="D468" s="99"/>
      <c r="E468" s="98"/>
      <c r="F468" s="98"/>
      <c r="G468" s="98"/>
      <c r="H468" s="98"/>
      <c r="I468" s="98"/>
      <c r="J468" s="98"/>
      <c r="K468" s="98"/>
      <c r="L468" s="98"/>
      <c r="M468" s="98"/>
      <c r="N468" s="98"/>
      <c r="O468" s="98"/>
      <c r="P468" s="98"/>
      <c r="Q468" s="98"/>
      <c r="R468" s="98"/>
      <c r="S468" s="98"/>
      <c r="T468" s="98"/>
      <c r="U468" s="98"/>
      <c r="V468" s="98"/>
      <c r="W468" s="98"/>
      <c r="X468" s="98"/>
      <c r="Y468" s="99"/>
      <c r="Z468" s="98"/>
      <c r="AA468" s="98"/>
      <c r="AB468" s="98"/>
      <c r="AC468" s="98"/>
      <c r="AD468" s="98"/>
    </row>
    <row r="469" spans="1:30" x14ac:dyDescent="0.25">
      <c r="A469" s="98"/>
      <c r="B469" s="98"/>
      <c r="C469" s="98"/>
      <c r="D469" s="99"/>
      <c r="E469" s="99"/>
      <c r="F469" s="98"/>
      <c r="G469" s="98"/>
      <c r="H469" s="98"/>
      <c r="I469" s="98"/>
      <c r="J469" s="98"/>
      <c r="K469" s="98"/>
      <c r="L469" s="98"/>
      <c r="M469" s="98"/>
      <c r="N469" s="98"/>
      <c r="O469" s="98"/>
      <c r="P469" s="98"/>
      <c r="Q469" s="98"/>
      <c r="R469" s="98"/>
      <c r="S469" s="98"/>
      <c r="T469" s="98"/>
      <c r="U469" s="98"/>
      <c r="V469" s="98"/>
      <c r="W469" s="98"/>
      <c r="X469" s="98"/>
      <c r="Y469" s="99"/>
      <c r="Z469" s="98"/>
      <c r="AA469" s="98"/>
      <c r="AB469" s="98"/>
      <c r="AC469" s="98"/>
      <c r="AD469" s="98"/>
    </row>
    <row r="470" spans="1:30" x14ac:dyDescent="0.25">
      <c r="A470" s="98"/>
      <c r="B470" s="98"/>
      <c r="C470" s="98"/>
      <c r="D470" s="99"/>
      <c r="E470" s="98"/>
      <c r="F470" s="98"/>
      <c r="G470" s="98"/>
      <c r="H470" s="98"/>
      <c r="I470" s="98"/>
      <c r="J470" s="98"/>
      <c r="K470" s="98"/>
      <c r="L470" s="98"/>
      <c r="M470" s="98"/>
      <c r="N470" s="98"/>
      <c r="O470" s="98"/>
      <c r="P470" s="98"/>
      <c r="Q470" s="98"/>
      <c r="R470" s="98"/>
      <c r="S470" s="98"/>
      <c r="T470" s="98"/>
      <c r="U470" s="98"/>
      <c r="V470" s="98"/>
      <c r="W470" s="98"/>
      <c r="X470" s="98"/>
      <c r="Y470" s="99"/>
      <c r="Z470" s="98"/>
      <c r="AA470" s="98"/>
      <c r="AB470" s="98"/>
      <c r="AC470" s="98"/>
      <c r="AD470" s="98"/>
    </row>
    <row r="471" spans="1:30" x14ac:dyDescent="0.25">
      <c r="A471" s="98"/>
      <c r="B471" s="98"/>
      <c r="C471" s="98"/>
      <c r="D471" s="99"/>
      <c r="E471" s="99"/>
      <c r="F471" s="98"/>
      <c r="G471" s="98"/>
      <c r="H471" s="98"/>
      <c r="I471" s="98"/>
      <c r="J471" s="98"/>
      <c r="K471" s="98"/>
      <c r="L471" s="98"/>
      <c r="M471" s="98"/>
      <c r="N471" s="98"/>
      <c r="O471" s="98"/>
      <c r="P471" s="98"/>
      <c r="Q471" s="98"/>
      <c r="R471" s="98"/>
      <c r="S471" s="98"/>
      <c r="T471" s="98"/>
      <c r="U471" s="98"/>
      <c r="V471" s="98"/>
      <c r="W471" s="98"/>
      <c r="X471" s="98"/>
      <c r="Y471" s="99"/>
      <c r="Z471" s="98"/>
      <c r="AA471" s="98"/>
      <c r="AB471" s="98"/>
      <c r="AC471" s="98"/>
      <c r="AD471" s="98"/>
    </row>
    <row r="472" spans="1:30" x14ac:dyDescent="0.25">
      <c r="A472" s="98"/>
      <c r="B472" s="98"/>
      <c r="C472" s="98"/>
      <c r="D472" s="99"/>
      <c r="E472" s="98"/>
      <c r="F472" s="98"/>
      <c r="G472" s="98"/>
      <c r="H472" s="98"/>
      <c r="I472" s="98"/>
      <c r="J472" s="98"/>
      <c r="K472" s="98"/>
      <c r="L472" s="98"/>
      <c r="M472" s="98"/>
      <c r="N472" s="98"/>
      <c r="O472" s="98"/>
      <c r="P472" s="98"/>
      <c r="Q472" s="98"/>
      <c r="R472" s="98"/>
      <c r="S472" s="98"/>
      <c r="T472" s="98"/>
      <c r="U472" s="98"/>
      <c r="V472" s="98"/>
      <c r="W472" s="98"/>
      <c r="X472" s="98"/>
      <c r="Y472" s="99"/>
      <c r="Z472" s="98"/>
      <c r="AA472" s="98"/>
      <c r="AB472" s="98"/>
      <c r="AC472" s="98"/>
      <c r="AD472" s="98"/>
    </row>
    <row r="473" spans="1:30" x14ac:dyDescent="0.25">
      <c r="A473" s="98"/>
      <c r="B473" s="98"/>
      <c r="C473" s="98"/>
      <c r="D473" s="99"/>
      <c r="E473" s="99"/>
      <c r="F473" s="98"/>
      <c r="G473" s="98"/>
      <c r="H473" s="98"/>
      <c r="I473" s="98"/>
      <c r="J473" s="98"/>
      <c r="K473" s="98"/>
      <c r="L473" s="98"/>
      <c r="M473" s="98"/>
      <c r="N473" s="98"/>
      <c r="O473" s="98"/>
      <c r="P473" s="98"/>
      <c r="Q473" s="98"/>
      <c r="R473" s="98"/>
      <c r="S473" s="98"/>
      <c r="T473" s="98"/>
      <c r="U473" s="98"/>
      <c r="V473" s="98"/>
      <c r="W473" s="98"/>
      <c r="X473" s="98"/>
      <c r="Y473" s="99"/>
      <c r="Z473" s="98"/>
      <c r="AA473" s="98"/>
      <c r="AB473" s="98"/>
      <c r="AC473" s="98"/>
      <c r="AD473" s="98"/>
    </row>
    <row r="474" spans="1:30" x14ac:dyDescent="0.25">
      <c r="A474" s="98"/>
      <c r="B474" s="98"/>
      <c r="C474" s="98"/>
      <c r="D474" s="99"/>
      <c r="E474" s="99"/>
      <c r="F474" s="98"/>
      <c r="G474" s="98"/>
      <c r="H474" s="98"/>
      <c r="I474" s="98"/>
      <c r="J474" s="98"/>
      <c r="K474" s="98"/>
      <c r="L474" s="98"/>
      <c r="M474" s="98"/>
      <c r="N474" s="98"/>
      <c r="O474" s="98"/>
      <c r="P474" s="98"/>
      <c r="Q474" s="98"/>
      <c r="R474" s="98"/>
      <c r="S474" s="98"/>
      <c r="T474" s="98"/>
      <c r="U474" s="98"/>
      <c r="V474" s="98"/>
      <c r="W474" s="98"/>
      <c r="X474" s="98"/>
      <c r="Y474" s="99"/>
      <c r="Z474" s="98"/>
      <c r="AA474" s="98"/>
      <c r="AB474" s="98"/>
      <c r="AC474" s="98"/>
      <c r="AD474" s="98"/>
    </row>
    <row r="475" spans="1:30" x14ac:dyDescent="0.25">
      <c r="A475" s="98"/>
      <c r="B475" s="98"/>
      <c r="C475" s="98"/>
      <c r="D475" s="99"/>
      <c r="E475" s="98"/>
      <c r="F475" s="98"/>
      <c r="G475" s="98"/>
      <c r="H475" s="98"/>
      <c r="I475" s="98"/>
      <c r="J475" s="98"/>
      <c r="K475" s="98"/>
      <c r="L475" s="98"/>
      <c r="M475" s="98"/>
      <c r="N475" s="98"/>
      <c r="O475" s="98"/>
      <c r="P475" s="98"/>
      <c r="Q475" s="98"/>
      <c r="R475" s="98"/>
      <c r="S475" s="98"/>
      <c r="T475" s="98"/>
      <c r="U475" s="98"/>
      <c r="V475" s="98"/>
      <c r="W475" s="98"/>
      <c r="X475" s="98"/>
      <c r="Y475" s="99"/>
      <c r="Z475" s="98"/>
      <c r="AA475" s="98"/>
      <c r="AB475" s="98"/>
      <c r="AC475" s="98"/>
      <c r="AD475" s="98"/>
    </row>
    <row r="476" spans="1:30" x14ac:dyDescent="0.25">
      <c r="A476" s="98"/>
      <c r="B476" s="98"/>
      <c r="C476" s="98"/>
      <c r="D476" s="99"/>
      <c r="E476" s="99"/>
      <c r="F476" s="98"/>
      <c r="G476" s="98"/>
      <c r="H476" s="98"/>
      <c r="I476" s="98"/>
      <c r="J476" s="98"/>
      <c r="K476" s="98"/>
      <c r="L476" s="98"/>
      <c r="M476" s="98"/>
      <c r="N476" s="98"/>
      <c r="O476" s="98"/>
      <c r="P476" s="98"/>
      <c r="Q476" s="98"/>
      <c r="R476" s="98"/>
      <c r="S476" s="98"/>
      <c r="T476" s="98"/>
      <c r="U476" s="98"/>
      <c r="V476" s="98"/>
      <c r="W476" s="98"/>
      <c r="X476" s="98"/>
      <c r="Y476" s="99"/>
      <c r="Z476" s="98"/>
      <c r="AA476" s="98"/>
      <c r="AB476" s="98"/>
      <c r="AC476" s="98"/>
      <c r="AD476" s="98"/>
    </row>
    <row r="477" spans="1:30" x14ac:dyDescent="0.25">
      <c r="A477" s="98"/>
      <c r="B477" s="98"/>
      <c r="C477" s="98"/>
      <c r="D477" s="99"/>
      <c r="E477" s="98"/>
      <c r="F477" s="98"/>
      <c r="G477" s="98"/>
      <c r="H477" s="98"/>
      <c r="I477" s="98"/>
      <c r="J477" s="98"/>
      <c r="K477" s="98"/>
      <c r="L477" s="98"/>
      <c r="M477" s="98"/>
      <c r="N477" s="98"/>
      <c r="O477" s="98"/>
      <c r="P477" s="98"/>
      <c r="Q477" s="98"/>
      <c r="R477" s="98"/>
      <c r="S477" s="98"/>
      <c r="T477" s="98"/>
      <c r="U477" s="98"/>
      <c r="V477" s="98"/>
      <c r="W477" s="98"/>
      <c r="X477" s="98"/>
      <c r="Y477" s="99"/>
      <c r="Z477" s="98"/>
      <c r="AA477" s="98"/>
      <c r="AB477" s="98"/>
      <c r="AC477" s="98"/>
      <c r="AD477" s="98"/>
    </row>
    <row r="478" spans="1:30" x14ac:dyDescent="0.25">
      <c r="A478" s="98"/>
      <c r="B478" s="98"/>
      <c r="C478" s="98"/>
      <c r="D478" s="99"/>
      <c r="E478" s="98"/>
      <c r="F478" s="98"/>
      <c r="G478" s="98"/>
      <c r="H478" s="98"/>
      <c r="I478" s="98"/>
      <c r="J478" s="98"/>
      <c r="K478" s="98"/>
      <c r="L478" s="98"/>
      <c r="M478" s="98"/>
      <c r="N478" s="98"/>
      <c r="O478" s="98"/>
      <c r="P478" s="98"/>
      <c r="Q478" s="98"/>
      <c r="R478" s="98"/>
      <c r="S478" s="98"/>
      <c r="T478" s="98"/>
      <c r="U478" s="98"/>
      <c r="V478" s="98"/>
      <c r="W478" s="98"/>
      <c r="X478" s="98"/>
      <c r="Y478" s="99"/>
      <c r="Z478" s="98"/>
      <c r="AA478" s="98"/>
      <c r="AB478" s="98"/>
      <c r="AC478" s="98"/>
      <c r="AD478" s="98"/>
    </row>
    <row r="479" spans="1:30" x14ac:dyDescent="0.25">
      <c r="A479" s="98"/>
      <c r="B479" s="98"/>
      <c r="C479" s="98"/>
      <c r="D479" s="99"/>
      <c r="E479" s="98"/>
      <c r="F479" s="98"/>
      <c r="G479" s="98"/>
      <c r="H479" s="98"/>
      <c r="I479" s="98"/>
      <c r="J479" s="98"/>
      <c r="K479" s="98"/>
      <c r="L479" s="98"/>
      <c r="M479" s="98"/>
      <c r="N479" s="98"/>
      <c r="O479" s="98"/>
      <c r="P479" s="98"/>
      <c r="Q479" s="98"/>
      <c r="R479" s="98"/>
      <c r="S479" s="98"/>
      <c r="T479" s="98"/>
      <c r="U479" s="98"/>
      <c r="V479" s="98"/>
      <c r="W479" s="98"/>
      <c r="X479" s="98"/>
      <c r="Y479" s="99"/>
      <c r="Z479" s="98"/>
      <c r="AA479" s="98"/>
      <c r="AB479" s="98"/>
      <c r="AC479" s="98"/>
      <c r="AD479" s="98"/>
    </row>
    <row r="480" spans="1:30" x14ac:dyDescent="0.25">
      <c r="A480" s="98"/>
      <c r="B480" s="98"/>
      <c r="C480" s="98"/>
      <c r="D480" s="99"/>
      <c r="E480" s="98"/>
      <c r="F480" s="98"/>
      <c r="G480" s="98"/>
      <c r="H480" s="98"/>
      <c r="I480" s="98"/>
      <c r="J480" s="98"/>
      <c r="K480" s="98"/>
      <c r="L480" s="98"/>
      <c r="M480" s="98"/>
      <c r="N480" s="98"/>
      <c r="O480" s="98"/>
      <c r="P480" s="98"/>
      <c r="Q480" s="98"/>
      <c r="R480" s="98"/>
      <c r="S480" s="98"/>
      <c r="T480" s="98"/>
      <c r="U480" s="98"/>
      <c r="V480" s="98"/>
      <c r="W480" s="98"/>
      <c r="X480" s="98"/>
      <c r="Y480" s="99"/>
      <c r="Z480" s="98"/>
      <c r="AA480" s="98"/>
      <c r="AB480" s="98"/>
      <c r="AC480" s="98"/>
      <c r="AD480" s="98"/>
    </row>
    <row r="481" spans="1:30" x14ac:dyDescent="0.25">
      <c r="A481" s="98"/>
      <c r="B481" s="98"/>
      <c r="C481" s="98"/>
      <c r="D481" s="99"/>
      <c r="E481" s="98"/>
      <c r="F481" s="98"/>
      <c r="G481" s="98"/>
      <c r="H481" s="98"/>
      <c r="I481" s="98"/>
      <c r="J481" s="98"/>
      <c r="K481" s="98"/>
      <c r="L481" s="98"/>
      <c r="M481" s="98"/>
      <c r="N481" s="98"/>
      <c r="O481" s="98"/>
      <c r="P481" s="98"/>
      <c r="Q481" s="98"/>
      <c r="R481" s="98"/>
      <c r="S481" s="98"/>
      <c r="T481" s="98"/>
      <c r="U481" s="98"/>
      <c r="V481" s="98"/>
      <c r="W481" s="98"/>
      <c r="X481" s="98"/>
      <c r="Y481" s="99"/>
      <c r="Z481" s="98"/>
      <c r="AA481" s="98"/>
      <c r="AB481" s="98"/>
      <c r="AC481" s="98"/>
      <c r="AD481" s="98"/>
    </row>
    <row r="482" spans="1:30" x14ac:dyDescent="0.25">
      <c r="A482" s="98"/>
      <c r="B482" s="98"/>
      <c r="C482" s="98"/>
      <c r="D482" s="99"/>
      <c r="E482" s="98"/>
      <c r="F482" s="98"/>
      <c r="G482" s="98"/>
      <c r="H482" s="98"/>
      <c r="I482" s="98"/>
      <c r="J482" s="98"/>
      <c r="K482" s="98"/>
      <c r="L482" s="98"/>
      <c r="M482" s="98"/>
      <c r="N482" s="98"/>
      <c r="O482" s="98"/>
      <c r="P482" s="98"/>
      <c r="Q482" s="98"/>
      <c r="R482" s="98"/>
      <c r="S482" s="98"/>
      <c r="T482" s="98"/>
      <c r="U482" s="98"/>
      <c r="V482" s="98"/>
      <c r="W482" s="98"/>
      <c r="X482" s="98"/>
      <c r="Y482" s="99"/>
      <c r="Z482" s="98"/>
      <c r="AA482" s="98"/>
      <c r="AB482" s="98"/>
      <c r="AC482" s="98"/>
      <c r="AD482" s="98"/>
    </row>
    <row r="483" spans="1:30" x14ac:dyDescent="0.25">
      <c r="A483" s="98"/>
      <c r="B483" s="98"/>
      <c r="C483" s="98"/>
      <c r="D483" s="99"/>
      <c r="E483" s="99"/>
      <c r="F483" s="98"/>
      <c r="G483" s="98"/>
      <c r="H483" s="98"/>
      <c r="I483" s="98"/>
      <c r="J483" s="98"/>
      <c r="K483" s="98"/>
      <c r="L483" s="98"/>
      <c r="M483" s="98"/>
      <c r="N483" s="98"/>
      <c r="O483" s="98"/>
      <c r="P483" s="98"/>
      <c r="Q483" s="98"/>
      <c r="R483" s="98"/>
      <c r="S483" s="98"/>
      <c r="T483" s="98"/>
      <c r="U483" s="98"/>
      <c r="V483" s="98"/>
      <c r="W483" s="98"/>
      <c r="X483" s="98"/>
      <c r="Y483" s="99"/>
      <c r="Z483" s="98"/>
      <c r="AA483" s="98"/>
      <c r="AB483" s="98"/>
      <c r="AC483" s="98"/>
      <c r="AD483" s="98"/>
    </row>
    <row r="484" spans="1:30" x14ac:dyDescent="0.25">
      <c r="A484" s="98"/>
      <c r="B484" s="98"/>
      <c r="C484" s="98"/>
      <c r="D484" s="99"/>
      <c r="E484" s="98"/>
      <c r="F484" s="98"/>
      <c r="G484" s="98"/>
      <c r="H484" s="98"/>
      <c r="I484" s="98"/>
      <c r="J484" s="98"/>
      <c r="K484" s="98"/>
      <c r="L484" s="98"/>
      <c r="M484" s="98"/>
      <c r="N484" s="98"/>
      <c r="O484" s="98"/>
      <c r="P484" s="98"/>
      <c r="Q484" s="98"/>
      <c r="R484" s="98"/>
      <c r="S484" s="98"/>
      <c r="T484" s="98"/>
      <c r="U484" s="98"/>
      <c r="V484" s="98"/>
      <c r="W484" s="98"/>
      <c r="X484" s="98"/>
      <c r="Y484" s="99"/>
      <c r="Z484" s="98"/>
      <c r="AA484" s="98"/>
      <c r="AB484" s="98"/>
      <c r="AC484" s="98"/>
      <c r="AD484" s="98"/>
    </row>
    <row r="485" spans="1:30" x14ac:dyDescent="0.25">
      <c r="A485" s="98"/>
      <c r="B485" s="98"/>
      <c r="C485" s="98"/>
      <c r="D485" s="99"/>
      <c r="E485" s="99"/>
      <c r="F485" s="98"/>
      <c r="G485" s="98"/>
      <c r="H485" s="98"/>
      <c r="I485" s="98"/>
      <c r="J485" s="98"/>
      <c r="K485" s="98"/>
      <c r="L485" s="98"/>
      <c r="M485" s="98"/>
      <c r="N485" s="98"/>
      <c r="O485" s="98"/>
      <c r="P485" s="98"/>
      <c r="Q485" s="98"/>
      <c r="R485" s="98"/>
      <c r="S485" s="98"/>
      <c r="T485" s="98"/>
      <c r="U485" s="98"/>
      <c r="V485" s="98"/>
      <c r="W485" s="98"/>
      <c r="X485" s="98"/>
      <c r="Y485" s="99"/>
      <c r="Z485" s="98"/>
      <c r="AA485" s="98"/>
      <c r="AB485" s="98"/>
      <c r="AC485" s="98"/>
      <c r="AD485" s="98"/>
    </row>
    <row r="486" spans="1:30" x14ac:dyDescent="0.25">
      <c r="A486" s="98"/>
      <c r="B486" s="98"/>
      <c r="C486" s="98"/>
      <c r="D486" s="99"/>
      <c r="E486" s="99"/>
      <c r="F486" s="98"/>
      <c r="G486" s="98"/>
      <c r="H486" s="98"/>
      <c r="I486" s="98"/>
      <c r="J486" s="98"/>
      <c r="K486" s="98"/>
      <c r="L486" s="98"/>
      <c r="M486" s="98"/>
      <c r="N486" s="98"/>
      <c r="O486" s="98"/>
      <c r="P486" s="98"/>
      <c r="Q486" s="98"/>
      <c r="R486" s="98"/>
      <c r="S486" s="98"/>
      <c r="T486" s="98"/>
      <c r="U486" s="98"/>
      <c r="V486" s="98"/>
      <c r="W486" s="98"/>
      <c r="X486" s="98"/>
      <c r="Y486" s="99"/>
      <c r="Z486" s="98"/>
      <c r="AA486" s="98"/>
      <c r="AB486" s="98"/>
      <c r="AC486" s="98"/>
      <c r="AD486" s="98"/>
    </row>
    <row r="487" spans="1:30" x14ac:dyDescent="0.25">
      <c r="A487" s="98"/>
      <c r="B487" s="98"/>
      <c r="C487" s="98"/>
      <c r="D487" s="99"/>
      <c r="E487" s="98"/>
      <c r="F487" s="98"/>
      <c r="G487" s="98"/>
      <c r="H487" s="98"/>
      <c r="I487" s="98"/>
      <c r="J487" s="98"/>
      <c r="K487" s="98"/>
      <c r="L487" s="98"/>
      <c r="M487" s="98"/>
      <c r="N487" s="98"/>
      <c r="O487" s="98"/>
      <c r="P487" s="98"/>
      <c r="Q487" s="98"/>
      <c r="R487" s="98"/>
      <c r="S487" s="98"/>
      <c r="T487" s="98"/>
      <c r="U487" s="98"/>
      <c r="V487" s="98"/>
      <c r="W487" s="98"/>
      <c r="X487" s="98"/>
      <c r="Y487" s="99"/>
      <c r="Z487" s="98"/>
      <c r="AA487" s="98"/>
      <c r="AB487" s="98"/>
      <c r="AC487" s="98"/>
      <c r="AD487" s="98"/>
    </row>
    <row r="488" spans="1:30" x14ac:dyDescent="0.25">
      <c r="A488" s="98"/>
      <c r="B488" s="98"/>
      <c r="C488" s="98"/>
      <c r="D488" s="99"/>
      <c r="E488" s="99"/>
      <c r="F488" s="98"/>
      <c r="G488" s="98"/>
      <c r="H488" s="98"/>
      <c r="I488" s="98"/>
      <c r="J488" s="98"/>
      <c r="K488" s="98"/>
      <c r="L488" s="98"/>
      <c r="M488" s="98"/>
      <c r="N488" s="98"/>
      <c r="O488" s="98"/>
      <c r="P488" s="98"/>
      <c r="Q488" s="98"/>
      <c r="R488" s="98"/>
      <c r="S488" s="98"/>
      <c r="T488" s="98"/>
      <c r="U488" s="98"/>
      <c r="V488" s="98"/>
      <c r="W488" s="98"/>
      <c r="X488" s="98"/>
      <c r="Y488" s="99"/>
      <c r="Z488" s="98"/>
      <c r="AA488" s="98"/>
      <c r="AB488" s="98"/>
      <c r="AC488" s="98"/>
      <c r="AD488" s="98"/>
    </row>
    <row r="489" spans="1:30" x14ac:dyDescent="0.25">
      <c r="A489" s="98"/>
      <c r="B489" s="98"/>
      <c r="C489" s="98"/>
      <c r="D489" s="99"/>
      <c r="E489" s="99"/>
      <c r="F489" s="98"/>
      <c r="G489" s="98"/>
      <c r="H489" s="98"/>
      <c r="I489" s="98"/>
      <c r="J489" s="98"/>
      <c r="K489" s="98"/>
      <c r="L489" s="98"/>
      <c r="M489" s="98"/>
      <c r="N489" s="98"/>
      <c r="O489" s="98"/>
      <c r="P489" s="98"/>
      <c r="Q489" s="98"/>
      <c r="R489" s="98"/>
      <c r="S489" s="98"/>
      <c r="T489" s="98"/>
      <c r="U489" s="98"/>
      <c r="V489" s="98"/>
      <c r="W489" s="98"/>
      <c r="X489" s="98"/>
      <c r="Y489" s="99"/>
      <c r="Z489" s="98"/>
      <c r="AA489" s="98"/>
      <c r="AB489" s="98"/>
      <c r="AC489" s="98"/>
      <c r="AD489" s="98"/>
    </row>
    <row r="490" spans="1:30" x14ac:dyDescent="0.25">
      <c r="A490" s="98"/>
      <c r="B490" s="98"/>
      <c r="C490" s="98"/>
      <c r="D490" s="99"/>
      <c r="E490" s="99"/>
      <c r="F490" s="98"/>
      <c r="G490" s="98"/>
      <c r="H490" s="98"/>
      <c r="I490" s="98"/>
      <c r="J490" s="98"/>
      <c r="K490" s="98"/>
      <c r="L490" s="98"/>
      <c r="M490" s="98"/>
      <c r="N490" s="98"/>
      <c r="O490" s="98"/>
      <c r="P490" s="98"/>
      <c r="Q490" s="98"/>
      <c r="R490" s="98"/>
      <c r="S490" s="98"/>
      <c r="T490" s="98"/>
      <c r="U490" s="98"/>
      <c r="V490" s="98"/>
      <c r="W490" s="98"/>
      <c r="X490" s="98"/>
      <c r="Y490" s="99"/>
      <c r="Z490" s="98"/>
      <c r="AA490" s="98"/>
      <c r="AB490" s="98"/>
      <c r="AC490" s="98"/>
      <c r="AD490" s="98"/>
    </row>
    <row r="491" spans="1:30" x14ac:dyDescent="0.25">
      <c r="A491" s="98"/>
      <c r="B491" s="98"/>
      <c r="C491" s="98"/>
      <c r="D491" s="99"/>
      <c r="E491" s="99"/>
      <c r="F491" s="98"/>
      <c r="G491" s="98"/>
      <c r="H491" s="98"/>
      <c r="I491" s="98"/>
      <c r="J491" s="98"/>
      <c r="K491" s="98"/>
      <c r="L491" s="98"/>
      <c r="M491" s="98"/>
      <c r="N491" s="98"/>
      <c r="O491" s="98"/>
      <c r="P491" s="98"/>
      <c r="Q491" s="98"/>
      <c r="R491" s="98"/>
      <c r="S491" s="98"/>
      <c r="T491" s="98"/>
      <c r="U491" s="98"/>
      <c r="V491" s="98"/>
      <c r="W491" s="98"/>
      <c r="X491" s="98"/>
      <c r="Y491" s="99"/>
      <c r="Z491" s="98"/>
      <c r="AA491" s="98"/>
      <c r="AB491" s="98"/>
      <c r="AC491" s="98"/>
      <c r="AD491" s="98"/>
    </row>
    <row r="492" spans="1:30" x14ac:dyDescent="0.25">
      <c r="A492" s="98"/>
      <c r="B492" s="98"/>
      <c r="C492" s="98"/>
      <c r="D492" s="99"/>
      <c r="E492" s="99"/>
      <c r="F492" s="98"/>
      <c r="G492" s="98"/>
      <c r="H492" s="98"/>
      <c r="I492" s="98"/>
      <c r="J492" s="98"/>
      <c r="K492" s="98"/>
      <c r="L492" s="98"/>
      <c r="M492" s="98"/>
      <c r="N492" s="98"/>
      <c r="O492" s="98"/>
      <c r="P492" s="98"/>
      <c r="Q492" s="98"/>
      <c r="R492" s="98"/>
      <c r="S492" s="98"/>
      <c r="T492" s="98"/>
      <c r="U492" s="98"/>
      <c r="V492" s="98"/>
      <c r="W492" s="98"/>
      <c r="X492" s="98"/>
      <c r="Y492" s="99"/>
      <c r="Z492" s="98"/>
      <c r="AA492" s="98"/>
      <c r="AB492" s="98"/>
      <c r="AC492" s="98"/>
      <c r="AD492" s="98"/>
    </row>
    <row r="493" spans="1:30" x14ac:dyDescent="0.25">
      <c r="A493" s="98"/>
      <c r="B493" s="98"/>
      <c r="C493" s="98"/>
      <c r="D493" s="99"/>
      <c r="E493" s="99"/>
      <c r="F493" s="98"/>
      <c r="G493" s="98"/>
      <c r="H493" s="98"/>
      <c r="I493" s="98"/>
      <c r="J493" s="98"/>
      <c r="K493" s="98"/>
      <c r="L493" s="98"/>
      <c r="M493" s="98"/>
      <c r="N493" s="98"/>
      <c r="O493" s="98"/>
      <c r="P493" s="98"/>
      <c r="Q493" s="98"/>
      <c r="R493" s="98"/>
      <c r="S493" s="98"/>
      <c r="T493" s="98"/>
      <c r="U493" s="98"/>
      <c r="V493" s="98"/>
      <c r="W493" s="98"/>
      <c r="X493" s="98"/>
      <c r="Y493" s="99"/>
      <c r="Z493" s="98"/>
      <c r="AA493" s="98"/>
      <c r="AB493" s="98"/>
      <c r="AC493" s="98"/>
      <c r="AD493" s="98"/>
    </row>
    <row r="494" spans="1:30" x14ac:dyDescent="0.25">
      <c r="A494" s="98"/>
      <c r="B494" s="98"/>
      <c r="C494" s="98"/>
      <c r="D494" s="99"/>
      <c r="E494" s="99"/>
      <c r="F494" s="98"/>
      <c r="G494" s="98"/>
      <c r="H494" s="98"/>
      <c r="I494" s="98"/>
      <c r="J494" s="98"/>
      <c r="K494" s="98"/>
      <c r="L494" s="98"/>
      <c r="M494" s="98"/>
      <c r="N494" s="98"/>
      <c r="O494" s="98"/>
      <c r="P494" s="98"/>
      <c r="Q494" s="98"/>
      <c r="R494" s="98"/>
      <c r="S494" s="98"/>
      <c r="T494" s="98"/>
      <c r="U494" s="98"/>
      <c r="V494" s="98"/>
      <c r="W494" s="98"/>
      <c r="X494" s="98"/>
      <c r="Y494" s="99"/>
      <c r="Z494" s="98"/>
      <c r="AA494" s="98"/>
      <c r="AB494" s="98"/>
      <c r="AC494" s="98"/>
      <c r="AD494" s="98"/>
    </row>
    <row r="495" spans="1:30" x14ac:dyDescent="0.25">
      <c r="A495" s="98"/>
      <c r="B495" s="98"/>
      <c r="C495" s="98"/>
      <c r="D495" s="99"/>
      <c r="E495" s="99"/>
      <c r="F495" s="98"/>
      <c r="G495" s="98"/>
      <c r="H495" s="98"/>
      <c r="I495" s="98"/>
      <c r="J495" s="98"/>
      <c r="K495" s="98"/>
      <c r="L495" s="98"/>
      <c r="M495" s="98"/>
      <c r="N495" s="98"/>
      <c r="O495" s="98"/>
      <c r="P495" s="98"/>
      <c r="Q495" s="98"/>
      <c r="R495" s="98"/>
      <c r="S495" s="98"/>
      <c r="T495" s="98"/>
      <c r="U495" s="98"/>
      <c r="V495" s="98"/>
      <c r="W495" s="98"/>
      <c r="X495" s="98"/>
      <c r="Y495" s="99"/>
      <c r="Z495" s="98"/>
      <c r="AA495" s="98"/>
      <c r="AB495" s="98"/>
      <c r="AC495" s="98"/>
      <c r="AD495" s="98"/>
    </row>
    <row r="496" spans="1:30" x14ac:dyDescent="0.25">
      <c r="A496" s="98"/>
      <c r="B496" s="98"/>
      <c r="C496" s="98"/>
      <c r="D496" s="99"/>
      <c r="E496" s="98"/>
      <c r="F496" s="98"/>
      <c r="G496" s="98"/>
      <c r="H496" s="98"/>
      <c r="I496" s="98"/>
      <c r="J496" s="98"/>
      <c r="K496" s="98"/>
      <c r="L496" s="98"/>
      <c r="M496" s="98"/>
      <c r="N496" s="98"/>
      <c r="O496" s="98"/>
      <c r="P496" s="98"/>
      <c r="Q496" s="98"/>
      <c r="R496" s="98"/>
      <c r="S496" s="98"/>
      <c r="T496" s="98"/>
      <c r="U496" s="98"/>
      <c r="V496" s="98"/>
      <c r="W496" s="98"/>
      <c r="X496" s="98"/>
      <c r="Y496" s="99"/>
      <c r="Z496" s="98"/>
      <c r="AA496" s="98"/>
      <c r="AB496" s="98"/>
      <c r="AC496" s="98"/>
      <c r="AD496" s="98"/>
    </row>
    <row r="497" spans="1:30" x14ac:dyDescent="0.25">
      <c r="A497" s="98"/>
      <c r="B497" s="98"/>
      <c r="C497" s="98"/>
      <c r="D497" s="99"/>
      <c r="E497" s="98"/>
      <c r="F497" s="98"/>
      <c r="G497" s="98"/>
      <c r="H497" s="98"/>
      <c r="I497" s="98"/>
      <c r="J497" s="98"/>
      <c r="K497" s="98"/>
      <c r="L497" s="98"/>
      <c r="M497" s="98"/>
      <c r="N497" s="98"/>
      <c r="O497" s="98"/>
      <c r="P497" s="98"/>
      <c r="Q497" s="98"/>
      <c r="R497" s="98"/>
      <c r="S497" s="98"/>
      <c r="T497" s="98"/>
      <c r="U497" s="98"/>
      <c r="V497" s="98"/>
      <c r="W497" s="98"/>
      <c r="X497" s="98"/>
      <c r="Y497" s="99"/>
      <c r="Z497" s="98"/>
      <c r="AA497" s="98"/>
      <c r="AB497" s="98"/>
      <c r="AC497" s="98"/>
      <c r="AD497" s="98"/>
    </row>
    <row r="498" spans="1:30" x14ac:dyDescent="0.25">
      <c r="A498" s="98"/>
      <c r="B498" s="98"/>
      <c r="C498" s="98"/>
      <c r="D498" s="99"/>
      <c r="E498" s="99"/>
      <c r="F498" s="98"/>
      <c r="G498" s="98"/>
      <c r="H498" s="98"/>
      <c r="I498" s="98"/>
      <c r="J498" s="98"/>
      <c r="K498" s="98"/>
      <c r="L498" s="98"/>
      <c r="M498" s="98"/>
      <c r="N498" s="98"/>
      <c r="O498" s="98"/>
      <c r="P498" s="98"/>
      <c r="Q498" s="98"/>
      <c r="R498" s="98"/>
      <c r="S498" s="98"/>
      <c r="T498" s="98"/>
      <c r="U498" s="98"/>
      <c r="V498" s="98"/>
      <c r="W498" s="98"/>
      <c r="X498" s="98"/>
      <c r="Y498" s="99"/>
      <c r="Z498" s="98"/>
      <c r="AA498" s="98"/>
      <c r="AB498" s="98"/>
      <c r="AC498" s="98"/>
      <c r="AD498" s="98"/>
    </row>
    <row r="499" spans="1:30" x14ac:dyDescent="0.25">
      <c r="A499" s="98"/>
      <c r="B499" s="98"/>
      <c r="C499" s="98"/>
      <c r="D499" s="99"/>
      <c r="E499" s="98"/>
      <c r="F499" s="98"/>
      <c r="G499" s="98"/>
      <c r="H499" s="98"/>
      <c r="I499" s="98"/>
      <c r="J499" s="98"/>
      <c r="K499" s="98"/>
      <c r="L499" s="98"/>
      <c r="M499" s="98"/>
      <c r="N499" s="98"/>
      <c r="O499" s="98"/>
      <c r="P499" s="98"/>
      <c r="Q499" s="98"/>
      <c r="R499" s="98"/>
      <c r="S499" s="98"/>
      <c r="T499" s="98"/>
      <c r="U499" s="98"/>
      <c r="V499" s="98"/>
      <c r="W499" s="98"/>
      <c r="X499" s="98"/>
      <c r="Y499" s="99"/>
      <c r="Z499" s="98"/>
      <c r="AA499" s="98"/>
      <c r="AB499" s="98"/>
      <c r="AC499" s="98"/>
      <c r="AD499" s="98"/>
    </row>
    <row r="500" spans="1:30" x14ac:dyDescent="0.25">
      <c r="A500" s="98"/>
      <c r="B500" s="98"/>
      <c r="C500" s="98"/>
      <c r="D500" s="99"/>
      <c r="E500" s="99"/>
      <c r="F500" s="98"/>
      <c r="G500" s="98"/>
      <c r="H500" s="98"/>
      <c r="I500" s="98"/>
      <c r="J500" s="98"/>
      <c r="K500" s="98"/>
      <c r="L500" s="98"/>
      <c r="M500" s="98"/>
      <c r="N500" s="98"/>
      <c r="O500" s="98"/>
      <c r="P500" s="98"/>
      <c r="Q500" s="98"/>
      <c r="R500" s="98"/>
      <c r="S500" s="98"/>
      <c r="T500" s="98"/>
      <c r="U500" s="98"/>
      <c r="V500" s="98"/>
      <c r="W500" s="98"/>
      <c r="X500" s="98"/>
      <c r="Y500" s="99"/>
      <c r="Z500" s="98"/>
      <c r="AA500" s="98"/>
      <c r="AB500" s="98"/>
      <c r="AC500" s="98"/>
      <c r="AD500" s="98"/>
    </row>
    <row r="501" spans="1:30" x14ac:dyDescent="0.25">
      <c r="A501" s="98"/>
      <c r="B501" s="98"/>
      <c r="C501" s="98"/>
      <c r="D501" s="99"/>
      <c r="E501" s="99"/>
      <c r="F501" s="98"/>
      <c r="G501" s="98"/>
      <c r="H501" s="98"/>
      <c r="I501" s="98"/>
      <c r="J501" s="98"/>
      <c r="K501" s="98"/>
      <c r="L501" s="98"/>
      <c r="M501" s="98"/>
      <c r="N501" s="98"/>
      <c r="O501" s="98"/>
      <c r="P501" s="98"/>
      <c r="Q501" s="98"/>
      <c r="R501" s="98"/>
      <c r="S501" s="98"/>
      <c r="T501" s="98"/>
      <c r="U501" s="98"/>
      <c r="V501" s="98"/>
      <c r="W501" s="98"/>
      <c r="X501" s="98"/>
      <c r="Y501" s="99"/>
      <c r="Z501" s="98"/>
      <c r="AA501" s="98"/>
      <c r="AB501" s="98"/>
      <c r="AC501" s="98"/>
      <c r="AD501" s="98"/>
    </row>
    <row r="502" spans="1:30" x14ac:dyDescent="0.25">
      <c r="A502" s="98"/>
      <c r="B502" s="98"/>
      <c r="C502" s="98"/>
      <c r="D502" s="99"/>
      <c r="E502" s="98"/>
      <c r="F502" s="98"/>
      <c r="G502" s="98"/>
      <c r="H502" s="98"/>
      <c r="I502" s="98"/>
      <c r="J502" s="98"/>
      <c r="K502" s="98"/>
      <c r="L502" s="98"/>
      <c r="M502" s="98"/>
      <c r="N502" s="98"/>
      <c r="O502" s="98"/>
      <c r="P502" s="98"/>
      <c r="Q502" s="98"/>
      <c r="R502" s="98"/>
      <c r="S502" s="98"/>
      <c r="T502" s="98"/>
      <c r="U502" s="98"/>
      <c r="V502" s="98"/>
      <c r="W502" s="98"/>
      <c r="X502" s="98"/>
      <c r="Y502" s="99"/>
      <c r="Z502" s="98"/>
      <c r="AA502" s="98"/>
      <c r="AB502" s="98"/>
      <c r="AC502" s="98"/>
      <c r="AD502" s="98"/>
    </row>
    <row r="503" spans="1:30" x14ac:dyDescent="0.25">
      <c r="A503" s="98"/>
      <c r="B503" s="98"/>
      <c r="C503" s="98"/>
      <c r="D503" s="99"/>
      <c r="E503" s="99"/>
      <c r="F503" s="98"/>
      <c r="G503" s="98"/>
      <c r="H503" s="98"/>
      <c r="I503" s="98"/>
      <c r="J503" s="98"/>
      <c r="K503" s="98"/>
      <c r="L503" s="98"/>
      <c r="M503" s="98"/>
      <c r="N503" s="98"/>
      <c r="O503" s="98"/>
      <c r="P503" s="98"/>
      <c r="Q503" s="98"/>
      <c r="R503" s="98"/>
      <c r="S503" s="98"/>
      <c r="T503" s="98"/>
      <c r="U503" s="98"/>
      <c r="V503" s="98"/>
      <c r="W503" s="98"/>
      <c r="X503" s="98"/>
      <c r="Y503" s="99"/>
      <c r="Z503" s="98"/>
      <c r="AA503" s="98"/>
      <c r="AB503" s="98"/>
      <c r="AC503" s="98"/>
      <c r="AD503" s="98"/>
    </row>
    <row r="504" spans="1:30" x14ac:dyDescent="0.25">
      <c r="A504" s="98"/>
      <c r="B504" s="98"/>
      <c r="C504" s="98"/>
      <c r="D504" s="99"/>
      <c r="E504" s="98"/>
      <c r="F504" s="98"/>
      <c r="G504" s="98"/>
      <c r="H504" s="98"/>
      <c r="I504" s="98"/>
      <c r="J504" s="98"/>
      <c r="K504" s="98"/>
      <c r="L504" s="98"/>
      <c r="M504" s="98"/>
      <c r="N504" s="98"/>
      <c r="O504" s="98"/>
      <c r="P504" s="98"/>
      <c r="Q504" s="98"/>
      <c r="R504" s="98"/>
      <c r="S504" s="98"/>
      <c r="T504" s="98"/>
      <c r="U504" s="98"/>
      <c r="V504" s="98"/>
      <c r="W504" s="98"/>
      <c r="X504" s="98"/>
      <c r="Y504" s="99"/>
      <c r="Z504" s="98"/>
      <c r="AA504" s="98"/>
      <c r="AB504" s="98"/>
      <c r="AC504" s="98"/>
      <c r="AD504" s="98"/>
    </row>
    <row r="505" spans="1:30" x14ac:dyDescent="0.25">
      <c r="A505" s="98"/>
      <c r="B505" s="98"/>
      <c r="C505" s="98"/>
      <c r="D505" s="99"/>
      <c r="E505" s="98"/>
      <c r="F505" s="98"/>
      <c r="G505" s="98"/>
      <c r="H505" s="98"/>
      <c r="I505" s="98"/>
      <c r="J505" s="98"/>
      <c r="K505" s="98"/>
      <c r="L505" s="98"/>
      <c r="M505" s="98"/>
      <c r="N505" s="98"/>
      <c r="O505" s="98"/>
      <c r="P505" s="98"/>
      <c r="Q505" s="98"/>
      <c r="R505" s="98"/>
      <c r="S505" s="98"/>
      <c r="T505" s="98"/>
      <c r="U505" s="98"/>
      <c r="V505" s="98"/>
      <c r="W505" s="98"/>
      <c r="X505" s="98"/>
      <c r="Y505" s="99"/>
      <c r="Z505" s="98"/>
      <c r="AA505" s="98"/>
      <c r="AB505" s="98"/>
      <c r="AC505" s="98"/>
      <c r="AD505" s="98"/>
    </row>
    <row r="506" spans="1:30" x14ac:dyDescent="0.25">
      <c r="A506" s="98"/>
      <c r="B506" s="98"/>
      <c r="C506" s="98"/>
      <c r="D506" s="99"/>
      <c r="E506" s="98"/>
      <c r="F506" s="98"/>
      <c r="G506" s="98"/>
      <c r="H506" s="98"/>
      <c r="I506" s="98"/>
      <c r="J506" s="98"/>
      <c r="K506" s="98"/>
      <c r="L506" s="98"/>
      <c r="M506" s="98"/>
      <c r="N506" s="98"/>
      <c r="O506" s="98"/>
      <c r="P506" s="98"/>
      <c r="Q506" s="98"/>
      <c r="R506" s="98"/>
      <c r="S506" s="98"/>
      <c r="T506" s="98"/>
      <c r="U506" s="98"/>
      <c r="V506" s="98"/>
      <c r="W506" s="98"/>
      <c r="X506" s="98"/>
      <c r="Y506" s="99"/>
      <c r="Z506" s="98"/>
      <c r="AA506" s="98"/>
      <c r="AB506" s="98"/>
      <c r="AC506" s="98"/>
      <c r="AD506" s="98"/>
    </row>
    <row r="507" spans="1:30" x14ac:dyDescent="0.25">
      <c r="A507" s="98"/>
      <c r="B507" s="98"/>
      <c r="C507" s="98"/>
      <c r="D507" s="99"/>
      <c r="E507" s="98"/>
      <c r="F507" s="98"/>
      <c r="G507" s="98"/>
      <c r="H507" s="98"/>
      <c r="I507" s="98"/>
      <c r="J507" s="98"/>
      <c r="K507" s="98"/>
      <c r="L507" s="98"/>
      <c r="M507" s="98"/>
      <c r="N507" s="98"/>
      <c r="O507" s="98"/>
      <c r="P507" s="98"/>
      <c r="Q507" s="98"/>
      <c r="R507" s="98"/>
      <c r="S507" s="98"/>
      <c r="T507" s="98"/>
      <c r="U507" s="98"/>
      <c r="V507" s="98"/>
      <c r="W507" s="98"/>
      <c r="X507" s="98"/>
      <c r="Y507" s="99"/>
      <c r="Z507" s="98"/>
      <c r="AA507" s="98"/>
      <c r="AB507" s="98"/>
      <c r="AC507" s="98"/>
      <c r="AD507" s="98"/>
    </row>
    <row r="508" spans="1:30" x14ac:dyDescent="0.25">
      <c r="A508" s="98"/>
      <c r="B508" s="98"/>
      <c r="C508" s="98"/>
      <c r="D508" s="99"/>
      <c r="E508" s="99"/>
      <c r="F508" s="98"/>
      <c r="G508" s="98"/>
      <c r="H508" s="98"/>
      <c r="I508" s="98"/>
      <c r="J508" s="98"/>
      <c r="K508" s="98"/>
      <c r="L508" s="98"/>
      <c r="M508" s="98"/>
      <c r="N508" s="98"/>
      <c r="O508" s="98"/>
      <c r="P508" s="98"/>
      <c r="Q508" s="98"/>
      <c r="R508" s="98"/>
      <c r="S508" s="98"/>
      <c r="T508" s="98"/>
      <c r="U508" s="98"/>
      <c r="V508" s="98"/>
      <c r="W508" s="98"/>
      <c r="X508" s="98"/>
      <c r="Y508" s="99"/>
      <c r="Z508" s="98"/>
      <c r="AA508" s="98"/>
      <c r="AB508" s="98"/>
      <c r="AC508" s="98"/>
      <c r="AD508" s="98"/>
    </row>
    <row r="509" spans="1:30" x14ac:dyDescent="0.25">
      <c r="A509" s="98"/>
      <c r="B509" s="98"/>
      <c r="C509" s="98"/>
      <c r="D509" s="99"/>
      <c r="E509" s="98"/>
      <c r="F509" s="98"/>
      <c r="G509" s="98"/>
      <c r="H509" s="98"/>
      <c r="I509" s="98"/>
      <c r="J509" s="98"/>
      <c r="K509" s="98"/>
      <c r="L509" s="98"/>
      <c r="M509" s="98"/>
      <c r="N509" s="98"/>
      <c r="O509" s="98"/>
      <c r="P509" s="98"/>
      <c r="Q509" s="98"/>
      <c r="R509" s="98"/>
      <c r="S509" s="98"/>
      <c r="T509" s="98"/>
      <c r="U509" s="98"/>
      <c r="V509" s="98"/>
      <c r="W509" s="98"/>
      <c r="X509" s="98"/>
      <c r="Y509" s="99"/>
      <c r="Z509" s="98"/>
      <c r="AA509" s="98"/>
      <c r="AB509" s="98"/>
      <c r="AC509" s="98"/>
      <c r="AD509" s="98"/>
    </row>
    <row r="510" spans="1:30" x14ac:dyDescent="0.25">
      <c r="A510" s="98"/>
      <c r="B510" s="98"/>
      <c r="C510" s="98"/>
      <c r="D510" s="99"/>
      <c r="E510" s="99"/>
      <c r="F510" s="98"/>
      <c r="G510" s="98"/>
      <c r="H510" s="98"/>
      <c r="I510" s="98"/>
      <c r="J510" s="98"/>
      <c r="K510" s="98"/>
      <c r="L510" s="98"/>
      <c r="M510" s="98"/>
      <c r="N510" s="98"/>
      <c r="O510" s="98"/>
      <c r="P510" s="98"/>
      <c r="Q510" s="98"/>
      <c r="R510" s="98"/>
      <c r="S510" s="98"/>
      <c r="T510" s="98"/>
      <c r="U510" s="98"/>
      <c r="V510" s="98"/>
      <c r="W510" s="98"/>
      <c r="X510" s="98"/>
      <c r="Y510" s="99"/>
      <c r="Z510" s="98"/>
      <c r="AA510" s="98"/>
      <c r="AB510" s="98"/>
      <c r="AC510" s="98"/>
      <c r="AD510" s="98"/>
    </row>
    <row r="511" spans="1:30" x14ac:dyDescent="0.25">
      <c r="A511" s="98"/>
      <c r="B511" s="98"/>
      <c r="C511" s="98"/>
      <c r="D511" s="99"/>
      <c r="E511" s="99"/>
      <c r="F511" s="98"/>
      <c r="G511" s="98"/>
      <c r="H511" s="98"/>
      <c r="I511" s="98"/>
      <c r="J511" s="98"/>
      <c r="K511" s="98"/>
      <c r="L511" s="98"/>
      <c r="M511" s="98"/>
      <c r="N511" s="98"/>
      <c r="O511" s="98"/>
      <c r="P511" s="98"/>
      <c r="Q511" s="98"/>
      <c r="R511" s="98"/>
      <c r="S511" s="98"/>
      <c r="T511" s="98"/>
      <c r="U511" s="98"/>
      <c r="V511" s="98"/>
      <c r="W511" s="98"/>
      <c r="X511" s="98"/>
      <c r="Y511" s="99"/>
      <c r="Z511" s="98"/>
      <c r="AA511" s="98"/>
      <c r="AB511" s="98"/>
      <c r="AC511" s="98"/>
      <c r="AD511" s="98"/>
    </row>
    <row r="512" spans="1:30" x14ac:dyDescent="0.25">
      <c r="A512" s="98"/>
      <c r="B512" s="98"/>
      <c r="C512" s="98"/>
      <c r="D512" s="99"/>
      <c r="E512" s="98"/>
      <c r="F512" s="98"/>
      <c r="G512" s="98"/>
      <c r="H512" s="98"/>
      <c r="I512" s="98"/>
      <c r="J512" s="98"/>
      <c r="K512" s="98"/>
      <c r="L512" s="98"/>
      <c r="M512" s="98"/>
      <c r="N512" s="98"/>
      <c r="O512" s="98"/>
      <c r="P512" s="98"/>
      <c r="Q512" s="98"/>
      <c r="R512" s="98"/>
      <c r="S512" s="98"/>
      <c r="T512" s="98"/>
      <c r="U512" s="98"/>
      <c r="V512" s="98"/>
      <c r="W512" s="98"/>
      <c r="X512" s="98"/>
      <c r="Y512" s="99"/>
      <c r="Z512" s="98"/>
      <c r="AA512" s="98"/>
      <c r="AB512" s="98"/>
      <c r="AC512" s="98"/>
      <c r="AD512" s="98"/>
    </row>
    <row r="513" spans="1:30" x14ac:dyDescent="0.25">
      <c r="A513" s="98"/>
      <c r="B513" s="98"/>
      <c r="C513" s="98"/>
      <c r="D513" s="99"/>
      <c r="E513" s="98"/>
      <c r="F513" s="98"/>
      <c r="G513" s="98"/>
      <c r="H513" s="98"/>
      <c r="I513" s="98"/>
      <c r="J513" s="98"/>
      <c r="K513" s="98"/>
      <c r="L513" s="98"/>
      <c r="M513" s="98"/>
      <c r="N513" s="98"/>
      <c r="O513" s="98"/>
      <c r="P513" s="98"/>
      <c r="Q513" s="98"/>
      <c r="R513" s="98"/>
      <c r="S513" s="98"/>
      <c r="T513" s="98"/>
      <c r="U513" s="98"/>
      <c r="V513" s="98"/>
      <c r="W513" s="98"/>
      <c r="X513" s="98"/>
      <c r="Y513" s="99"/>
      <c r="Z513" s="98"/>
      <c r="AA513" s="98"/>
      <c r="AB513" s="98"/>
      <c r="AC513" s="98"/>
      <c r="AD513" s="98"/>
    </row>
    <row r="514" spans="1:30" x14ac:dyDescent="0.25">
      <c r="A514" s="98"/>
      <c r="B514" s="98"/>
      <c r="C514" s="98"/>
      <c r="D514" s="99"/>
      <c r="E514" s="98"/>
      <c r="F514" s="98"/>
      <c r="G514" s="98"/>
      <c r="H514" s="98"/>
      <c r="I514" s="98"/>
      <c r="J514" s="98"/>
      <c r="K514" s="98"/>
      <c r="L514" s="98"/>
      <c r="M514" s="98"/>
      <c r="N514" s="98"/>
      <c r="O514" s="98"/>
      <c r="P514" s="98"/>
      <c r="Q514" s="98"/>
      <c r="R514" s="98"/>
      <c r="S514" s="98"/>
      <c r="T514" s="98"/>
      <c r="U514" s="98"/>
      <c r="V514" s="98"/>
      <c r="W514" s="98"/>
      <c r="X514" s="98"/>
      <c r="Y514" s="99"/>
      <c r="Z514" s="98"/>
      <c r="AA514" s="98"/>
      <c r="AB514" s="98"/>
      <c r="AC514" s="98"/>
      <c r="AD514" s="98"/>
    </row>
    <row r="515" spans="1:30" x14ac:dyDescent="0.25">
      <c r="A515" s="98"/>
      <c r="B515" s="98"/>
      <c r="C515" s="98"/>
      <c r="D515" s="99"/>
      <c r="E515" s="99"/>
      <c r="F515" s="98"/>
      <c r="G515" s="98"/>
      <c r="H515" s="98"/>
      <c r="I515" s="98"/>
      <c r="J515" s="98"/>
      <c r="K515" s="98"/>
      <c r="L515" s="98"/>
      <c r="M515" s="98"/>
      <c r="N515" s="98"/>
      <c r="O515" s="98"/>
      <c r="P515" s="98"/>
      <c r="Q515" s="98"/>
      <c r="R515" s="98"/>
      <c r="S515" s="98"/>
      <c r="T515" s="98"/>
      <c r="U515" s="98"/>
      <c r="V515" s="98"/>
      <c r="W515" s="98"/>
      <c r="X515" s="98"/>
      <c r="Y515" s="99"/>
      <c r="Z515" s="98"/>
      <c r="AA515" s="98"/>
      <c r="AB515" s="98"/>
      <c r="AC515" s="98"/>
      <c r="AD515" s="98"/>
    </row>
    <row r="516" spans="1:30" x14ac:dyDescent="0.25">
      <c r="A516" s="98"/>
      <c r="B516" s="98"/>
      <c r="C516" s="98"/>
      <c r="D516" s="99"/>
      <c r="E516" s="99"/>
      <c r="F516" s="98"/>
      <c r="G516" s="98"/>
      <c r="H516" s="98"/>
      <c r="I516" s="98"/>
      <c r="J516" s="98"/>
      <c r="K516" s="98"/>
      <c r="L516" s="98"/>
      <c r="M516" s="98"/>
      <c r="N516" s="98"/>
      <c r="O516" s="98"/>
      <c r="P516" s="98"/>
      <c r="Q516" s="98"/>
      <c r="R516" s="98"/>
      <c r="S516" s="98"/>
      <c r="T516" s="98"/>
      <c r="U516" s="98"/>
      <c r="V516" s="98"/>
      <c r="W516" s="98"/>
      <c r="X516" s="98"/>
      <c r="Y516" s="99"/>
      <c r="Z516" s="98"/>
      <c r="AA516" s="98"/>
      <c r="AB516" s="98"/>
      <c r="AC516" s="98"/>
      <c r="AD516" s="98"/>
    </row>
    <row r="517" spans="1:30" x14ac:dyDescent="0.25">
      <c r="A517" s="98"/>
      <c r="B517" s="98"/>
      <c r="C517" s="98"/>
      <c r="D517" s="99"/>
      <c r="E517" s="99"/>
      <c r="F517" s="98"/>
      <c r="G517" s="98"/>
      <c r="H517" s="98"/>
      <c r="I517" s="98"/>
      <c r="J517" s="98"/>
      <c r="K517" s="98"/>
      <c r="L517" s="98"/>
      <c r="M517" s="98"/>
      <c r="N517" s="98"/>
      <c r="O517" s="98"/>
      <c r="P517" s="98"/>
      <c r="Q517" s="98"/>
      <c r="R517" s="98"/>
      <c r="S517" s="98"/>
      <c r="T517" s="98"/>
      <c r="U517" s="98"/>
      <c r="V517" s="98"/>
      <c r="W517" s="98"/>
      <c r="X517" s="98"/>
      <c r="Y517" s="99"/>
      <c r="Z517" s="98"/>
      <c r="AA517" s="98"/>
      <c r="AB517" s="98"/>
      <c r="AC517" s="98"/>
      <c r="AD517" s="98"/>
    </row>
    <row r="518" spans="1:30" x14ac:dyDescent="0.25">
      <c r="A518" s="98"/>
      <c r="B518" s="98"/>
      <c r="C518" s="98"/>
      <c r="D518" s="99"/>
      <c r="E518" s="99"/>
      <c r="F518" s="98"/>
      <c r="G518" s="98"/>
      <c r="H518" s="98"/>
      <c r="I518" s="98"/>
      <c r="J518" s="98"/>
      <c r="K518" s="98"/>
      <c r="L518" s="98"/>
      <c r="M518" s="98"/>
      <c r="N518" s="98"/>
      <c r="O518" s="98"/>
      <c r="P518" s="98"/>
      <c r="Q518" s="98"/>
      <c r="R518" s="98"/>
      <c r="S518" s="98"/>
      <c r="T518" s="98"/>
      <c r="U518" s="98"/>
      <c r="V518" s="98"/>
      <c r="W518" s="98"/>
      <c r="X518" s="98"/>
      <c r="Y518" s="99"/>
      <c r="Z518" s="98"/>
      <c r="AA518" s="98"/>
      <c r="AB518" s="98"/>
      <c r="AC518" s="98"/>
      <c r="AD518" s="98"/>
    </row>
    <row r="519" spans="1:30" x14ac:dyDescent="0.25">
      <c r="A519" s="98"/>
      <c r="B519" s="98"/>
      <c r="C519" s="98"/>
      <c r="D519" s="99"/>
      <c r="E519" s="99"/>
      <c r="F519" s="98"/>
      <c r="G519" s="98"/>
      <c r="H519" s="98"/>
      <c r="I519" s="98"/>
      <c r="J519" s="98"/>
      <c r="K519" s="98"/>
      <c r="L519" s="98"/>
      <c r="M519" s="98"/>
      <c r="N519" s="98"/>
      <c r="O519" s="98"/>
      <c r="P519" s="98"/>
      <c r="Q519" s="98"/>
      <c r="R519" s="98"/>
      <c r="S519" s="98"/>
      <c r="T519" s="98"/>
      <c r="U519" s="98"/>
      <c r="V519" s="98"/>
      <c r="W519" s="98"/>
      <c r="X519" s="98"/>
      <c r="Y519" s="99"/>
      <c r="Z519" s="98"/>
      <c r="AA519" s="98"/>
      <c r="AB519" s="98"/>
      <c r="AC519" s="98"/>
      <c r="AD519" s="98"/>
    </row>
    <row r="520" spans="1:30" x14ac:dyDescent="0.25">
      <c r="A520" s="98"/>
      <c r="B520" s="98"/>
      <c r="C520" s="98"/>
      <c r="D520" s="99"/>
      <c r="E520" s="99"/>
      <c r="F520" s="98"/>
      <c r="G520" s="98"/>
      <c r="H520" s="98"/>
      <c r="I520" s="98"/>
      <c r="J520" s="98"/>
      <c r="K520" s="98"/>
      <c r="L520" s="98"/>
      <c r="M520" s="98"/>
      <c r="N520" s="98"/>
      <c r="O520" s="98"/>
      <c r="P520" s="98"/>
      <c r="Q520" s="98"/>
      <c r="R520" s="98"/>
      <c r="S520" s="98"/>
      <c r="T520" s="98"/>
      <c r="U520" s="98"/>
      <c r="V520" s="98"/>
      <c r="W520" s="98"/>
      <c r="X520" s="98"/>
      <c r="Y520" s="99"/>
      <c r="Z520" s="98"/>
      <c r="AA520" s="98"/>
      <c r="AB520" s="98"/>
      <c r="AC520" s="98"/>
      <c r="AD520" s="98"/>
    </row>
    <row r="521" spans="1:30" x14ac:dyDescent="0.25">
      <c r="A521" s="98"/>
      <c r="B521" s="98"/>
      <c r="C521" s="98"/>
      <c r="D521" s="99"/>
      <c r="E521" s="99"/>
      <c r="F521" s="98"/>
      <c r="G521" s="98"/>
      <c r="H521" s="98"/>
      <c r="I521" s="98"/>
      <c r="J521" s="98"/>
      <c r="K521" s="98"/>
      <c r="L521" s="98"/>
      <c r="M521" s="98"/>
      <c r="N521" s="98"/>
      <c r="O521" s="98"/>
      <c r="P521" s="98"/>
      <c r="Q521" s="98"/>
      <c r="R521" s="98"/>
      <c r="S521" s="98"/>
      <c r="T521" s="98"/>
      <c r="U521" s="98"/>
      <c r="V521" s="98"/>
      <c r="W521" s="98"/>
      <c r="X521" s="98"/>
      <c r="Y521" s="99"/>
      <c r="Z521" s="98"/>
      <c r="AA521" s="98"/>
      <c r="AB521" s="98"/>
      <c r="AC521" s="98"/>
      <c r="AD521" s="98"/>
    </row>
    <row r="522" spans="1:30" x14ac:dyDescent="0.25">
      <c r="A522" s="98"/>
      <c r="B522" s="98"/>
      <c r="C522" s="98"/>
      <c r="D522" s="99"/>
      <c r="E522" s="99"/>
      <c r="F522" s="98"/>
      <c r="G522" s="98"/>
      <c r="H522" s="98"/>
      <c r="I522" s="98"/>
      <c r="J522" s="98"/>
      <c r="K522" s="98"/>
      <c r="L522" s="98"/>
      <c r="M522" s="98"/>
      <c r="N522" s="98"/>
      <c r="O522" s="98"/>
      <c r="P522" s="98"/>
      <c r="Q522" s="98"/>
      <c r="R522" s="98"/>
      <c r="S522" s="98"/>
      <c r="T522" s="98"/>
      <c r="U522" s="98"/>
      <c r="V522" s="98"/>
      <c r="W522" s="98"/>
      <c r="X522" s="98"/>
      <c r="Y522" s="99"/>
      <c r="Z522" s="98"/>
      <c r="AA522" s="98"/>
      <c r="AB522" s="98"/>
      <c r="AC522" s="98"/>
      <c r="AD522" s="98"/>
    </row>
    <row r="523" spans="1:30" x14ac:dyDescent="0.25">
      <c r="A523" s="98"/>
      <c r="B523" s="98"/>
      <c r="C523" s="98"/>
      <c r="D523" s="99"/>
      <c r="E523" s="98"/>
      <c r="F523" s="98"/>
      <c r="G523" s="98"/>
      <c r="H523" s="98"/>
      <c r="I523" s="98"/>
      <c r="J523" s="98"/>
      <c r="K523" s="98"/>
      <c r="L523" s="98"/>
      <c r="M523" s="98"/>
      <c r="N523" s="98"/>
      <c r="O523" s="98"/>
      <c r="P523" s="98"/>
      <c r="Q523" s="98"/>
      <c r="R523" s="98"/>
      <c r="S523" s="98"/>
      <c r="T523" s="98"/>
      <c r="U523" s="98"/>
      <c r="V523" s="98"/>
      <c r="W523" s="98"/>
      <c r="X523" s="98"/>
      <c r="Y523" s="99"/>
      <c r="Z523" s="98"/>
      <c r="AA523" s="98"/>
      <c r="AB523" s="98"/>
      <c r="AC523" s="98"/>
      <c r="AD523" s="98"/>
    </row>
    <row r="524" spans="1:30" x14ac:dyDescent="0.25">
      <c r="A524" s="98"/>
      <c r="B524" s="98"/>
      <c r="C524" s="98"/>
      <c r="D524" s="99"/>
      <c r="E524" s="98"/>
      <c r="F524" s="98"/>
      <c r="G524" s="98"/>
      <c r="H524" s="98"/>
      <c r="I524" s="98"/>
      <c r="J524" s="98"/>
      <c r="K524" s="98"/>
      <c r="L524" s="98"/>
      <c r="M524" s="98"/>
      <c r="N524" s="98"/>
      <c r="O524" s="98"/>
      <c r="P524" s="98"/>
      <c r="Q524" s="98"/>
      <c r="R524" s="98"/>
      <c r="S524" s="98"/>
      <c r="T524" s="98"/>
      <c r="U524" s="98"/>
      <c r="V524" s="98"/>
      <c r="W524" s="98"/>
      <c r="X524" s="98"/>
      <c r="Y524" s="99"/>
      <c r="Z524" s="98"/>
      <c r="AA524" s="98"/>
      <c r="AB524" s="98"/>
      <c r="AC524" s="98"/>
      <c r="AD524" s="98"/>
    </row>
    <row r="525" spans="1:30" x14ac:dyDescent="0.25">
      <c r="A525" s="98"/>
      <c r="B525" s="98"/>
      <c r="C525" s="98"/>
      <c r="D525" s="99"/>
      <c r="E525" s="98"/>
      <c r="F525" s="98"/>
      <c r="G525" s="98"/>
      <c r="H525" s="98"/>
      <c r="I525" s="98"/>
      <c r="J525" s="98"/>
      <c r="K525" s="98"/>
      <c r="L525" s="98"/>
      <c r="M525" s="98"/>
      <c r="N525" s="98"/>
      <c r="O525" s="98"/>
      <c r="P525" s="98"/>
      <c r="Q525" s="98"/>
      <c r="R525" s="98"/>
      <c r="S525" s="98"/>
      <c r="T525" s="98"/>
      <c r="U525" s="98"/>
      <c r="V525" s="98"/>
      <c r="W525" s="98"/>
      <c r="X525" s="98"/>
      <c r="Y525" s="99"/>
      <c r="Z525" s="98"/>
      <c r="AA525" s="98"/>
      <c r="AB525" s="98"/>
      <c r="AC525" s="98"/>
      <c r="AD525" s="98"/>
    </row>
    <row r="526" spans="1:30" x14ac:dyDescent="0.25">
      <c r="A526" s="98"/>
      <c r="B526" s="98"/>
      <c r="C526" s="98"/>
      <c r="D526" s="99"/>
      <c r="E526" s="98"/>
      <c r="F526" s="98"/>
      <c r="G526" s="98"/>
      <c r="H526" s="98"/>
      <c r="I526" s="98"/>
      <c r="J526" s="98"/>
      <c r="K526" s="98"/>
      <c r="L526" s="98"/>
      <c r="M526" s="98"/>
      <c r="N526" s="98"/>
      <c r="O526" s="98"/>
      <c r="P526" s="98"/>
      <c r="Q526" s="98"/>
      <c r="R526" s="98"/>
      <c r="S526" s="98"/>
      <c r="T526" s="98"/>
      <c r="U526" s="98"/>
      <c r="V526" s="98"/>
      <c r="W526" s="98"/>
      <c r="X526" s="98"/>
      <c r="Y526" s="99"/>
      <c r="Z526" s="98"/>
      <c r="AA526" s="98"/>
      <c r="AB526" s="98"/>
      <c r="AC526" s="98"/>
      <c r="AD526" s="98"/>
    </row>
    <row r="527" spans="1:30" x14ac:dyDescent="0.25">
      <c r="A527" s="98"/>
      <c r="B527" s="98"/>
      <c r="C527" s="98"/>
      <c r="D527" s="99"/>
      <c r="E527" s="99"/>
      <c r="F527" s="98"/>
      <c r="G527" s="98"/>
      <c r="H527" s="98"/>
      <c r="I527" s="98"/>
      <c r="J527" s="98"/>
      <c r="K527" s="98"/>
      <c r="L527" s="98"/>
      <c r="M527" s="98"/>
      <c r="N527" s="98"/>
      <c r="O527" s="98"/>
      <c r="P527" s="98"/>
      <c r="Q527" s="98"/>
      <c r="R527" s="98"/>
      <c r="S527" s="98"/>
      <c r="T527" s="98"/>
      <c r="U527" s="98"/>
      <c r="V527" s="98"/>
      <c r="W527" s="98"/>
      <c r="X527" s="98"/>
      <c r="Y527" s="99"/>
      <c r="Z527" s="98"/>
      <c r="AA527" s="98"/>
      <c r="AB527" s="98"/>
      <c r="AC527" s="98"/>
      <c r="AD527" s="98"/>
    </row>
    <row r="528" spans="1:30" x14ac:dyDescent="0.25">
      <c r="A528" s="98"/>
      <c r="B528" s="98"/>
      <c r="C528" s="98"/>
      <c r="D528" s="99"/>
      <c r="E528" s="99"/>
      <c r="F528" s="98"/>
      <c r="G528" s="98"/>
      <c r="H528" s="98"/>
      <c r="I528" s="98"/>
      <c r="J528" s="98"/>
      <c r="K528" s="98"/>
      <c r="L528" s="98"/>
      <c r="M528" s="98"/>
      <c r="N528" s="98"/>
      <c r="O528" s="98"/>
      <c r="P528" s="98"/>
      <c r="Q528" s="98"/>
      <c r="R528" s="98"/>
      <c r="S528" s="98"/>
      <c r="T528" s="98"/>
      <c r="U528" s="98"/>
      <c r="V528" s="98"/>
      <c r="W528" s="98"/>
      <c r="X528" s="98"/>
      <c r="Y528" s="99"/>
      <c r="Z528" s="98"/>
      <c r="AA528" s="98"/>
      <c r="AB528" s="98"/>
      <c r="AC528" s="98"/>
      <c r="AD528" s="98"/>
    </row>
    <row r="529" spans="1:30" x14ac:dyDescent="0.25">
      <c r="A529" s="98"/>
      <c r="B529" s="98"/>
      <c r="C529" s="98"/>
      <c r="D529" s="99"/>
      <c r="E529" s="99"/>
      <c r="F529" s="98"/>
      <c r="G529" s="98"/>
      <c r="H529" s="98"/>
      <c r="I529" s="98"/>
      <c r="J529" s="98"/>
      <c r="K529" s="98"/>
      <c r="L529" s="98"/>
      <c r="M529" s="98"/>
      <c r="N529" s="98"/>
      <c r="O529" s="98"/>
      <c r="P529" s="98"/>
      <c r="Q529" s="98"/>
      <c r="R529" s="98"/>
      <c r="S529" s="98"/>
      <c r="T529" s="98"/>
      <c r="U529" s="98"/>
      <c r="V529" s="98"/>
      <c r="W529" s="98"/>
      <c r="X529" s="98"/>
      <c r="Y529" s="99"/>
      <c r="Z529" s="98"/>
      <c r="AA529" s="98"/>
      <c r="AB529" s="98"/>
      <c r="AC529" s="98"/>
      <c r="AD529" s="98"/>
    </row>
    <row r="530" spans="1:30" x14ac:dyDescent="0.25">
      <c r="A530" s="98"/>
      <c r="B530" s="98"/>
      <c r="C530" s="98"/>
      <c r="D530" s="99"/>
      <c r="E530" s="99"/>
      <c r="F530" s="98"/>
      <c r="G530" s="98"/>
      <c r="H530" s="98"/>
      <c r="I530" s="98"/>
      <c r="J530" s="98"/>
      <c r="K530" s="98"/>
      <c r="L530" s="98"/>
      <c r="M530" s="98"/>
      <c r="N530" s="98"/>
      <c r="O530" s="98"/>
      <c r="P530" s="98"/>
      <c r="Q530" s="98"/>
      <c r="R530" s="98"/>
      <c r="S530" s="98"/>
      <c r="T530" s="98"/>
      <c r="U530" s="98"/>
      <c r="V530" s="98"/>
      <c r="W530" s="98"/>
      <c r="X530" s="98"/>
      <c r="Y530" s="99"/>
      <c r="Z530" s="98"/>
      <c r="AA530" s="98"/>
      <c r="AB530" s="98"/>
      <c r="AC530" s="98"/>
      <c r="AD530" s="98"/>
    </row>
    <row r="531" spans="1:30" x14ac:dyDescent="0.25">
      <c r="A531" s="98"/>
      <c r="B531" s="98"/>
      <c r="C531" s="98"/>
      <c r="D531" s="99"/>
      <c r="E531" s="99"/>
      <c r="F531" s="98"/>
      <c r="G531" s="98"/>
      <c r="H531" s="98"/>
      <c r="I531" s="98"/>
      <c r="J531" s="98"/>
      <c r="K531" s="98"/>
      <c r="L531" s="98"/>
      <c r="M531" s="98"/>
      <c r="N531" s="98"/>
      <c r="O531" s="98"/>
      <c r="P531" s="98"/>
      <c r="Q531" s="98"/>
      <c r="R531" s="98"/>
      <c r="S531" s="98"/>
      <c r="T531" s="98"/>
      <c r="U531" s="98"/>
      <c r="V531" s="98"/>
      <c r="W531" s="98"/>
      <c r="X531" s="98"/>
      <c r="Y531" s="99"/>
      <c r="Z531" s="98"/>
      <c r="AA531" s="98"/>
      <c r="AB531" s="98"/>
      <c r="AC531" s="98"/>
      <c r="AD531" s="98"/>
    </row>
    <row r="532" spans="1:30" x14ac:dyDescent="0.25">
      <c r="A532" s="98"/>
      <c r="B532" s="98"/>
      <c r="C532" s="98"/>
      <c r="D532" s="99"/>
      <c r="E532" s="98"/>
      <c r="F532" s="98"/>
      <c r="G532" s="98"/>
      <c r="H532" s="98"/>
      <c r="I532" s="98"/>
      <c r="J532" s="98"/>
      <c r="K532" s="98"/>
      <c r="L532" s="98"/>
      <c r="M532" s="98"/>
      <c r="N532" s="98"/>
      <c r="O532" s="98"/>
      <c r="P532" s="98"/>
      <c r="Q532" s="98"/>
      <c r="R532" s="98"/>
      <c r="S532" s="98"/>
      <c r="T532" s="98"/>
      <c r="U532" s="98"/>
      <c r="V532" s="98"/>
      <c r="W532" s="98"/>
      <c r="X532" s="98"/>
      <c r="Y532" s="99"/>
      <c r="Z532" s="98"/>
      <c r="AA532" s="98"/>
      <c r="AB532" s="98"/>
      <c r="AC532" s="98"/>
      <c r="AD532" s="98"/>
    </row>
    <row r="533" spans="1:30" x14ac:dyDescent="0.25">
      <c r="A533" s="98"/>
      <c r="B533" s="98"/>
      <c r="C533" s="98"/>
      <c r="D533" s="99"/>
      <c r="E533" s="98"/>
      <c r="F533" s="98"/>
      <c r="G533" s="98"/>
      <c r="H533" s="98"/>
      <c r="I533" s="98"/>
      <c r="J533" s="98"/>
      <c r="K533" s="98"/>
      <c r="L533" s="98"/>
      <c r="M533" s="98"/>
      <c r="N533" s="98"/>
      <c r="O533" s="98"/>
      <c r="P533" s="98"/>
      <c r="Q533" s="98"/>
      <c r="R533" s="98"/>
      <c r="S533" s="98"/>
      <c r="T533" s="98"/>
      <c r="U533" s="98"/>
      <c r="V533" s="98"/>
      <c r="W533" s="98"/>
      <c r="X533" s="98"/>
      <c r="Y533" s="99"/>
      <c r="Z533" s="98"/>
      <c r="AA533" s="98"/>
      <c r="AB533" s="98"/>
      <c r="AC533" s="98"/>
      <c r="AD533" s="98"/>
    </row>
    <row r="534" spans="1:30" x14ac:dyDescent="0.25">
      <c r="A534" s="98"/>
      <c r="B534" s="98"/>
      <c r="C534" s="98"/>
      <c r="D534" s="99"/>
      <c r="E534" s="98"/>
      <c r="F534" s="98"/>
      <c r="G534" s="98"/>
      <c r="H534" s="98"/>
      <c r="I534" s="98"/>
      <c r="J534" s="98"/>
      <c r="K534" s="98"/>
      <c r="L534" s="98"/>
      <c r="M534" s="98"/>
      <c r="N534" s="98"/>
      <c r="O534" s="98"/>
      <c r="P534" s="98"/>
      <c r="Q534" s="98"/>
      <c r="R534" s="98"/>
      <c r="S534" s="98"/>
      <c r="T534" s="98"/>
      <c r="U534" s="98"/>
      <c r="V534" s="98"/>
      <c r="W534" s="98"/>
      <c r="X534" s="98"/>
      <c r="Y534" s="99"/>
      <c r="Z534" s="98"/>
      <c r="AA534" s="98"/>
      <c r="AB534" s="98"/>
      <c r="AC534" s="98"/>
      <c r="AD534" s="98"/>
    </row>
    <row r="535" spans="1:30" x14ac:dyDescent="0.25">
      <c r="A535" s="98"/>
      <c r="B535" s="98"/>
      <c r="C535" s="98"/>
      <c r="D535" s="99"/>
      <c r="E535" s="99"/>
      <c r="F535" s="98"/>
      <c r="G535" s="98"/>
      <c r="H535" s="98"/>
      <c r="I535" s="98"/>
      <c r="J535" s="98"/>
      <c r="K535" s="98"/>
      <c r="L535" s="98"/>
      <c r="M535" s="98"/>
      <c r="N535" s="98"/>
      <c r="O535" s="98"/>
      <c r="P535" s="98"/>
      <c r="Q535" s="98"/>
      <c r="R535" s="98"/>
      <c r="S535" s="98"/>
      <c r="T535" s="98"/>
      <c r="U535" s="98"/>
      <c r="V535" s="98"/>
      <c r="W535" s="98"/>
      <c r="X535" s="98"/>
      <c r="Y535" s="99"/>
      <c r="Z535" s="98"/>
      <c r="AA535" s="98"/>
      <c r="AB535" s="98"/>
      <c r="AC535" s="98"/>
      <c r="AD535" s="98"/>
    </row>
    <row r="536" spans="1:30" x14ac:dyDescent="0.25">
      <c r="A536" s="98"/>
      <c r="B536" s="98"/>
      <c r="C536" s="98"/>
      <c r="D536" s="99"/>
      <c r="E536" s="98"/>
      <c r="F536" s="98"/>
      <c r="G536" s="98"/>
      <c r="H536" s="98"/>
      <c r="I536" s="98"/>
      <c r="J536" s="98"/>
      <c r="K536" s="98"/>
      <c r="L536" s="98"/>
      <c r="M536" s="98"/>
      <c r="N536" s="98"/>
      <c r="O536" s="98"/>
      <c r="P536" s="98"/>
      <c r="Q536" s="98"/>
      <c r="R536" s="98"/>
      <c r="S536" s="98"/>
      <c r="T536" s="98"/>
      <c r="U536" s="98"/>
      <c r="V536" s="98"/>
      <c r="W536" s="98"/>
      <c r="X536" s="98"/>
      <c r="Y536" s="99"/>
      <c r="Z536" s="98"/>
      <c r="AA536" s="98"/>
      <c r="AB536" s="98"/>
      <c r="AC536" s="98"/>
      <c r="AD536" s="98"/>
    </row>
    <row r="537" spans="1:30" x14ac:dyDescent="0.25">
      <c r="A537" s="98"/>
      <c r="B537" s="98"/>
      <c r="C537" s="98"/>
      <c r="D537" s="99"/>
      <c r="E537" s="98"/>
      <c r="F537" s="98"/>
      <c r="G537" s="98"/>
      <c r="H537" s="98"/>
      <c r="I537" s="98"/>
      <c r="J537" s="98"/>
      <c r="K537" s="98"/>
      <c r="L537" s="98"/>
      <c r="M537" s="98"/>
      <c r="N537" s="98"/>
      <c r="O537" s="98"/>
      <c r="P537" s="98"/>
      <c r="Q537" s="98"/>
      <c r="R537" s="98"/>
      <c r="S537" s="98"/>
      <c r="T537" s="98"/>
      <c r="U537" s="98"/>
      <c r="V537" s="98"/>
      <c r="W537" s="98"/>
      <c r="X537" s="98"/>
      <c r="Y537" s="99"/>
      <c r="Z537" s="98"/>
      <c r="AA537" s="98"/>
      <c r="AB537" s="98"/>
      <c r="AC537" s="98"/>
      <c r="AD537" s="98"/>
    </row>
    <row r="538" spans="1:30" x14ac:dyDescent="0.25">
      <c r="A538" s="98"/>
      <c r="B538" s="98"/>
      <c r="C538" s="98"/>
      <c r="D538" s="99"/>
      <c r="E538" s="99"/>
      <c r="F538" s="98"/>
      <c r="G538" s="98"/>
      <c r="H538" s="98"/>
      <c r="I538" s="98"/>
      <c r="J538" s="98"/>
      <c r="K538" s="98"/>
      <c r="L538" s="98"/>
      <c r="M538" s="98"/>
      <c r="N538" s="98"/>
      <c r="O538" s="98"/>
      <c r="P538" s="98"/>
      <c r="Q538" s="98"/>
      <c r="R538" s="98"/>
      <c r="S538" s="98"/>
      <c r="T538" s="98"/>
      <c r="U538" s="98"/>
      <c r="V538" s="98"/>
      <c r="W538" s="98"/>
      <c r="X538" s="98"/>
      <c r="Y538" s="99"/>
      <c r="Z538" s="98"/>
      <c r="AA538" s="98"/>
      <c r="AB538" s="98"/>
      <c r="AC538" s="98"/>
      <c r="AD538" s="98"/>
    </row>
    <row r="539" spans="1:30" x14ac:dyDescent="0.25">
      <c r="A539" s="98"/>
      <c r="B539" s="98"/>
      <c r="C539" s="98"/>
      <c r="D539" s="99"/>
      <c r="E539" s="99"/>
      <c r="F539" s="98"/>
      <c r="G539" s="98"/>
      <c r="H539" s="98"/>
      <c r="I539" s="98"/>
      <c r="J539" s="98"/>
      <c r="K539" s="98"/>
      <c r="L539" s="98"/>
      <c r="M539" s="98"/>
      <c r="N539" s="98"/>
      <c r="O539" s="98"/>
      <c r="P539" s="98"/>
      <c r="Q539" s="98"/>
      <c r="R539" s="98"/>
      <c r="S539" s="98"/>
      <c r="T539" s="98"/>
      <c r="U539" s="98"/>
      <c r="V539" s="98"/>
      <c r="W539" s="98"/>
      <c r="X539" s="98"/>
      <c r="Y539" s="99"/>
      <c r="Z539" s="98"/>
      <c r="AA539" s="98"/>
      <c r="AB539" s="98"/>
      <c r="AC539" s="98"/>
      <c r="AD539" s="98"/>
    </row>
    <row r="540" spans="1:30" x14ac:dyDescent="0.25">
      <c r="A540" s="98"/>
      <c r="B540" s="98"/>
      <c r="C540" s="98"/>
      <c r="D540" s="99"/>
      <c r="E540" s="98"/>
      <c r="F540" s="98"/>
      <c r="G540" s="98"/>
      <c r="H540" s="98"/>
      <c r="I540" s="98"/>
      <c r="J540" s="98"/>
      <c r="K540" s="98"/>
      <c r="L540" s="98"/>
      <c r="M540" s="98"/>
      <c r="N540" s="98"/>
      <c r="O540" s="98"/>
      <c r="P540" s="98"/>
      <c r="Q540" s="98"/>
      <c r="R540" s="98"/>
      <c r="S540" s="98"/>
      <c r="T540" s="98"/>
      <c r="U540" s="98"/>
      <c r="V540" s="98"/>
      <c r="W540" s="98"/>
      <c r="X540" s="98"/>
      <c r="Y540" s="99"/>
      <c r="Z540" s="98"/>
      <c r="AA540" s="98"/>
      <c r="AB540" s="98"/>
      <c r="AC540" s="98"/>
      <c r="AD540" s="98"/>
    </row>
    <row r="541" spans="1:30" x14ac:dyDescent="0.25">
      <c r="A541" s="98"/>
      <c r="B541" s="98"/>
      <c r="C541" s="98"/>
      <c r="D541" s="99"/>
      <c r="E541" s="98"/>
      <c r="F541" s="98"/>
      <c r="G541" s="98"/>
      <c r="H541" s="98"/>
      <c r="I541" s="98"/>
      <c r="J541" s="98"/>
      <c r="K541" s="98"/>
      <c r="L541" s="98"/>
      <c r="M541" s="98"/>
      <c r="N541" s="98"/>
      <c r="O541" s="98"/>
      <c r="P541" s="98"/>
      <c r="Q541" s="98"/>
      <c r="R541" s="98"/>
      <c r="S541" s="98"/>
      <c r="T541" s="98"/>
      <c r="U541" s="98"/>
      <c r="V541" s="98"/>
      <c r="W541" s="98"/>
      <c r="X541" s="98"/>
      <c r="Y541" s="99"/>
      <c r="Z541" s="98"/>
      <c r="AA541" s="98"/>
      <c r="AB541" s="98"/>
      <c r="AC541" s="98"/>
      <c r="AD541" s="98"/>
    </row>
    <row r="542" spans="1:30" x14ac:dyDescent="0.25">
      <c r="A542" s="98"/>
      <c r="B542" s="98"/>
      <c r="C542" s="98"/>
      <c r="D542" s="99"/>
      <c r="E542" s="99"/>
      <c r="F542" s="98"/>
      <c r="G542" s="98"/>
      <c r="H542" s="98"/>
      <c r="I542" s="98"/>
      <c r="J542" s="98"/>
      <c r="K542" s="98"/>
      <c r="L542" s="98"/>
      <c r="M542" s="98"/>
      <c r="N542" s="98"/>
      <c r="O542" s="98"/>
      <c r="P542" s="98"/>
      <c r="Q542" s="98"/>
      <c r="R542" s="98"/>
      <c r="S542" s="98"/>
      <c r="T542" s="98"/>
      <c r="U542" s="98"/>
      <c r="V542" s="98"/>
      <c r="W542" s="98"/>
      <c r="X542" s="98"/>
      <c r="Y542" s="99"/>
      <c r="Z542" s="98"/>
      <c r="AA542" s="98"/>
      <c r="AB542" s="98"/>
      <c r="AC542" s="98"/>
      <c r="AD542" s="98"/>
    </row>
    <row r="543" spans="1:30" x14ac:dyDescent="0.25">
      <c r="A543" s="98"/>
      <c r="B543" s="98"/>
      <c r="C543" s="98"/>
      <c r="D543" s="99"/>
      <c r="E543" s="98"/>
      <c r="F543" s="98"/>
      <c r="G543" s="98"/>
      <c r="H543" s="98"/>
      <c r="I543" s="98"/>
      <c r="J543" s="98"/>
      <c r="K543" s="98"/>
      <c r="L543" s="98"/>
      <c r="M543" s="98"/>
      <c r="N543" s="98"/>
      <c r="O543" s="98"/>
      <c r="P543" s="98"/>
      <c r="Q543" s="98"/>
      <c r="R543" s="98"/>
      <c r="S543" s="98"/>
      <c r="T543" s="98"/>
      <c r="U543" s="98"/>
      <c r="V543" s="98"/>
      <c r="W543" s="98"/>
      <c r="X543" s="98"/>
      <c r="Y543" s="99"/>
      <c r="Z543" s="98"/>
      <c r="AA543" s="98"/>
      <c r="AB543" s="98"/>
      <c r="AC543" s="98"/>
      <c r="AD543" s="98"/>
    </row>
    <row r="544" spans="1:30" x14ac:dyDescent="0.25">
      <c r="A544" s="98"/>
      <c r="B544" s="98"/>
      <c r="C544" s="98"/>
      <c r="D544" s="99"/>
      <c r="E544" s="98"/>
      <c r="F544" s="98"/>
      <c r="G544" s="98"/>
      <c r="H544" s="98"/>
      <c r="I544" s="98"/>
      <c r="J544" s="98"/>
      <c r="K544" s="98"/>
      <c r="L544" s="98"/>
      <c r="M544" s="98"/>
      <c r="N544" s="98"/>
      <c r="O544" s="98"/>
      <c r="P544" s="98"/>
      <c r="Q544" s="98"/>
      <c r="R544" s="98"/>
      <c r="S544" s="98"/>
      <c r="T544" s="98"/>
      <c r="U544" s="98"/>
      <c r="V544" s="98"/>
      <c r="W544" s="98"/>
      <c r="X544" s="98"/>
      <c r="Y544" s="99"/>
      <c r="Z544" s="98"/>
      <c r="AA544" s="98"/>
      <c r="AB544" s="98"/>
      <c r="AC544" s="98"/>
      <c r="AD544" s="98"/>
    </row>
    <row r="545" spans="1:30" x14ac:dyDescent="0.25">
      <c r="A545" s="98"/>
      <c r="B545" s="98"/>
      <c r="C545" s="98"/>
      <c r="D545" s="99"/>
      <c r="E545" s="99"/>
      <c r="F545" s="98"/>
      <c r="G545" s="98"/>
      <c r="H545" s="98"/>
      <c r="I545" s="98"/>
      <c r="J545" s="98"/>
      <c r="K545" s="98"/>
      <c r="L545" s="98"/>
      <c r="M545" s="98"/>
      <c r="N545" s="98"/>
      <c r="O545" s="98"/>
      <c r="P545" s="98"/>
      <c r="Q545" s="98"/>
      <c r="R545" s="98"/>
      <c r="S545" s="98"/>
      <c r="T545" s="98"/>
      <c r="U545" s="98"/>
      <c r="V545" s="98"/>
      <c r="W545" s="98"/>
      <c r="X545" s="98"/>
      <c r="Y545" s="99"/>
      <c r="Z545" s="98"/>
      <c r="AA545" s="98"/>
      <c r="AB545" s="98"/>
      <c r="AC545" s="98"/>
      <c r="AD545" s="98"/>
    </row>
    <row r="546" spans="1:30" x14ac:dyDescent="0.25">
      <c r="A546" s="98"/>
      <c r="B546" s="98"/>
      <c r="C546" s="98"/>
      <c r="D546" s="99"/>
      <c r="E546" s="98"/>
      <c r="F546" s="98"/>
      <c r="G546" s="98"/>
      <c r="H546" s="98"/>
      <c r="I546" s="98"/>
      <c r="J546" s="98"/>
      <c r="K546" s="98"/>
      <c r="L546" s="98"/>
      <c r="M546" s="98"/>
      <c r="N546" s="98"/>
      <c r="O546" s="98"/>
      <c r="P546" s="98"/>
      <c r="Q546" s="98"/>
      <c r="R546" s="98"/>
      <c r="S546" s="98"/>
      <c r="T546" s="98"/>
      <c r="U546" s="98"/>
      <c r="V546" s="98"/>
      <c r="W546" s="98"/>
      <c r="X546" s="98"/>
      <c r="Y546" s="99"/>
      <c r="Z546" s="98"/>
      <c r="AA546" s="98"/>
      <c r="AB546" s="98"/>
      <c r="AC546" s="98"/>
      <c r="AD546" s="98"/>
    </row>
    <row r="547" spans="1:30" x14ac:dyDescent="0.25">
      <c r="A547" s="98"/>
      <c r="B547" s="98"/>
      <c r="C547" s="98"/>
      <c r="D547" s="99"/>
      <c r="E547" s="99"/>
      <c r="F547" s="98"/>
      <c r="G547" s="98"/>
      <c r="H547" s="98"/>
      <c r="I547" s="98"/>
      <c r="J547" s="98"/>
      <c r="K547" s="98"/>
      <c r="L547" s="98"/>
      <c r="M547" s="98"/>
      <c r="N547" s="98"/>
      <c r="O547" s="98"/>
      <c r="P547" s="98"/>
      <c r="Q547" s="98"/>
      <c r="R547" s="98"/>
      <c r="S547" s="98"/>
      <c r="T547" s="98"/>
      <c r="U547" s="98"/>
      <c r="V547" s="98"/>
      <c r="W547" s="98"/>
      <c r="X547" s="98"/>
      <c r="Y547" s="99"/>
      <c r="Z547" s="98"/>
      <c r="AA547" s="98"/>
      <c r="AB547" s="98"/>
      <c r="AC547" s="98"/>
      <c r="AD547" s="98"/>
    </row>
    <row r="548" spans="1:30" x14ac:dyDescent="0.25">
      <c r="A548" s="98"/>
      <c r="B548" s="98"/>
      <c r="C548" s="98"/>
      <c r="D548" s="99"/>
      <c r="E548" s="99"/>
      <c r="F548" s="98"/>
      <c r="G548" s="98"/>
      <c r="H548" s="98"/>
      <c r="I548" s="98"/>
      <c r="J548" s="98"/>
      <c r="K548" s="98"/>
      <c r="L548" s="98"/>
      <c r="M548" s="98"/>
      <c r="N548" s="98"/>
      <c r="O548" s="98"/>
      <c r="P548" s="98"/>
      <c r="Q548" s="98"/>
      <c r="R548" s="98"/>
      <c r="S548" s="98"/>
      <c r="T548" s="98"/>
      <c r="U548" s="98"/>
      <c r="V548" s="98"/>
      <c r="W548" s="98"/>
      <c r="X548" s="98"/>
      <c r="Y548" s="99"/>
      <c r="Z548" s="98"/>
      <c r="AA548" s="98"/>
      <c r="AB548" s="98"/>
      <c r="AC548" s="98"/>
      <c r="AD548" s="98"/>
    </row>
    <row r="549" spans="1:30" x14ac:dyDescent="0.25">
      <c r="A549" s="98"/>
      <c r="B549" s="98"/>
      <c r="C549" s="98"/>
      <c r="D549" s="99"/>
      <c r="E549" s="99"/>
      <c r="F549" s="98"/>
      <c r="G549" s="98"/>
      <c r="H549" s="98"/>
      <c r="I549" s="98"/>
      <c r="J549" s="98"/>
      <c r="K549" s="98"/>
      <c r="L549" s="98"/>
      <c r="M549" s="98"/>
      <c r="N549" s="98"/>
      <c r="O549" s="98"/>
      <c r="P549" s="98"/>
      <c r="Q549" s="98"/>
      <c r="R549" s="98"/>
      <c r="S549" s="98"/>
      <c r="T549" s="98"/>
      <c r="U549" s="98"/>
      <c r="V549" s="98"/>
      <c r="W549" s="98"/>
      <c r="X549" s="98"/>
      <c r="Y549" s="99"/>
      <c r="Z549" s="98"/>
      <c r="AA549" s="98"/>
      <c r="AB549" s="98"/>
      <c r="AC549" s="98"/>
      <c r="AD549" s="98"/>
    </row>
    <row r="550" spans="1:30" x14ac:dyDescent="0.25">
      <c r="A550" s="98"/>
      <c r="B550" s="98"/>
      <c r="C550" s="98"/>
      <c r="D550" s="99"/>
      <c r="E550" s="99"/>
      <c r="F550" s="98"/>
      <c r="G550" s="98"/>
      <c r="H550" s="98"/>
      <c r="I550" s="98"/>
      <c r="J550" s="98"/>
      <c r="K550" s="98"/>
      <c r="L550" s="98"/>
      <c r="M550" s="98"/>
      <c r="N550" s="98"/>
      <c r="O550" s="98"/>
      <c r="P550" s="98"/>
      <c r="Q550" s="98"/>
      <c r="R550" s="98"/>
      <c r="S550" s="98"/>
      <c r="T550" s="98"/>
      <c r="U550" s="98"/>
      <c r="V550" s="98"/>
      <c r="W550" s="98"/>
      <c r="X550" s="98"/>
      <c r="Y550" s="99"/>
      <c r="Z550" s="98"/>
      <c r="AA550" s="98"/>
      <c r="AB550" s="98"/>
      <c r="AC550" s="98"/>
      <c r="AD550" s="98"/>
    </row>
    <row r="551" spans="1:30" x14ac:dyDescent="0.25">
      <c r="A551" s="98"/>
      <c r="B551" s="98"/>
      <c r="C551" s="98"/>
      <c r="D551" s="99"/>
      <c r="E551" s="99"/>
      <c r="F551" s="98"/>
      <c r="G551" s="98"/>
      <c r="H551" s="98"/>
      <c r="I551" s="98"/>
      <c r="J551" s="98"/>
      <c r="K551" s="98"/>
      <c r="L551" s="98"/>
      <c r="M551" s="98"/>
      <c r="N551" s="98"/>
      <c r="O551" s="98"/>
      <c r="P551" s="98"/>
      <c r="Q551" s="98"/>
      <c r="R551" s="98"/>
      <c r="S551" s="98"/>
      <c r="T551" s="98"/>
      <c r="U551" s="98"/>
      <c r="V551" s="98"/>
      <c r="W551" s="98"/>
      <c r="X551" s="98"/>
      <c r="Y551" s="99"/>
      <c r="Z551" s="98"/>
      <c r="AA551" s="98"/>
      <c r="AB551" s="98"/>
      <c r="AC551" s="98"/>
      <c r="AD551" s="98"/>
    </row>
    <row r="552" spans="1:30" x14ac:dyDescent="0.25">
      <c r="A552" s="98"/>
      <c r="B552" s="98"/>
      <c r="C552" s="98"/>
      <c r="D552" s="99"/>
      <c r="E552" s="99"/>
      <c r="F552" s="98"/>
      <c r="G552" s="98"/>
      <c r="H552" s="98"/>
      <c r="I552" s="98"/>
      <c r="J552" s="98"/>
      <c r="K552" s="98"/>
      <c r="L552" s="98"/>
      <c r="M552" s="98"/>
      <c r="N552" s="98"/>
      <c r="O552" s="98"/>
      <c r="P552" s="98"/>
      <c r="Q552" s="98"/>
      <c r="R552" s="98"/>
      <c r="S552" s="98"/>
      <c r="T552" s="98"/>
      <c r="U552" s="98"/>
      <c r="V552" s="98"/>
      <c r="W552" s="98"/>
      <c r="X552" s="98"/>
      <c r="Y552" s="99"/>
      <c r="Z552" s="98"/>
      <c r="AA552" s="98"/>
      <c r="AB552" s="98"/>
      <c r="AC552" s="98"/>
      <c r="AD552" s="98"/>
    </row>
    <row r="553" spans="1:30" x14ac:dyDescent="0.25">
      <c r="A553" s="98"/>
      <c r="B553" s="98"/>
      <c r="C553" s="98"/>
      <c r="D553" s="99"/>
      <c r="E553" s="98"/>
      <c r="F553" s="98"/>
      <c r="G553" s="98"/>
      <c r="H553" s="98"/>
      <c r="I553" s="98"/>
      <c r="J553" s="98"/>
      <c r="K553" s="98"/>
      <c r="L553" s="98"/>
      <c r="M553" s="98"/>
      <c r="N553" s="98"/>
      <c r="O553" s="98"/>
      <c r="P553" s="98"/>
      <c r="Q553" s="98"/>
      <c r="R553" s="98"/>
      <c r="S553" s="98"/>
      <c r="T553" s="98"/>
      <c r="U553" s="98"/>
      <c r="V553" s="98"/>
      <c r="W553" s="98"/>
      <c r="X553" s="98"/>
      <c r="Y553" s="99"/>
      <c r="Z553" s="98"/>
      <c r="AA553" s="98"/>
      <c r="AB553" s="98"/>
      <c r="AC553" s="98"/>
      <c r="AD553" s="98"/>
    </row>
    <row r="554" spans="1:30" x14ac:dyDescent="0.25">
      <c r="A554" s="98"/>
      <c r="B554" s="98"/>
      <c r="C554" s="98"/>
      <c r="D554" s="99"/>
      <c r="E554" s="98"/>
      <c r="F554" s="98"/>
      <c r="G554" s="98"/>
      <c r="H554" s="98"/>
      <c r="I554" s="98"/>
      <c r="J554" s="98"/>
      <c r="K554" s="98"/>
      <c r="L554" s="98"/>
      <c r="M554" s="98"/>
      <c r="N554" s="98"/>
      <c r="O554" s="98"/>
      <c r="P554" s="98"/>
      <c r="Q554" s="98"/>
      <c r="R554" s="98"/>
      <c r="S554" s="98"/>
      <c r="T554" s="98"/>
      <c r="U554" s="98"/>
      <c r="V554" s="98"/>
      <c r="W554" s="98"/>
      <c r="X554" s="98"/>
      <c r="Y554" s="99"/>
      <c r="Z554" s="98"/>
      <c r="AA554" s="98"/>
      <c r="AB554" s="98"/>
      <c r="AC554" s="98"/>
      <c r="AD554" s="98"/>
    </row>
    <row r="555" spans="1:30" x14ac:dyDescent="0.25">
      <c r="A555" s="98"/>
      <c r="B555" s="98"/>
      <c r="C555" s="98"/>
      <c r="D555" s="99"/>
      <c r="E555" s="98"/>
      <c r="F555" s="98"/>
      <c r="G555" s="98"/>
      <c r="H555" s="98"/>
      <c r="I555" s="98"/>
      <c r="J555" s="98"/>
      <c r="K555" s="98"/>
      <c r="L555" s="98"/>
      <c r="M555" s="98"/>
      <c r="N555" s="98"/>
      <c r="O555" s="98"/>
      <c r="P555" s="98"/>
      <c r="Q555" s="98"/>
      <c r="R555" s="98"/>
      <c r="S555" s="98"/>
      <c r="T555" s="98"/>
      <c r="U555" s="98"/>
      <c r="V555" s="98"/>
      <c r="W555" s="98"/>
      <c r="X555" s="98"/>
      <c r="Y555" s="99"/>
      <c r="Z555" s="98"/>
      <c r="AA555" s="98"/>
      <c r="AB555" s="98"/>
      <c r="AC555" s="98"/>
      <c r="AD555" s="98"/>
    </row>
    <row r="556" spans="1:30" x14ac:dyDescent="0.25">
      <c r="A556" s="98"/>
      <c r="B556" s="98"/>
      <c r="C556" s="98"/>
      <c r="D556" s="99"/>
      <c r="E556" s="98"/>
      <c r="F556" s="98"/>
      <c r="G556" s="98"/>
      <c r="H556" s="98"/>
      <c r="I556" s="98"/>
      <c r="J556" s="98"/>
      <c r="K556" s="98"/>
      <c r="L556" s="98"/>
      <c r="M556" s="98"/>
      <c r="N556" s="98"/>
      <c r="O556" s="98"/>
      <c r="P556" s="98"/>
      <c r="Q556" s="98"/>
      <c r="R556" s="98"/>
      <c r="S556" s="98"/>
      <c r="T556" s="98"/>
      <c r="U556" s="98"/>
      <c r="V556" s="98"/>
      <c r="W556" s="98"/>
      <c r="X556" s="98"/>
      <c r="Y556" s="99"/>
      <c r="Z556" s="98"/>
      <c r="AA556" s="98"/>
      <c r="AB556" s="98"/>
      <c r="AC556" s="98"/>
      <c r="AD556" s="98"/>
    </row>
    <row r="557" spans="1:30" x14ac:dyDescent="0.25">
      <c r="A557" s="98"/>
      <c r="B557" s="98"/>
      <c r="C557" s="98"/>
      <c r="D557" s="99"/>
      <c r="E557" s="98"/>
      <c r="F557" s="98"/>
      <c r="G557" s="98"/>
      <c r="H557" s="98"/>
      <c r="I557" s="98"/>
      <c r="J557" s="98"/>
      <c r="K557" s="98"/>
      <c r="L557" s="98"/>
      <c r="M557" s="98"/>
      <c r="N557" s="98"/>
      <c r="O557" s="98"/>
      <c r="P557" s="98"/>
      <c r="Q557" s="98"/>
      <c r="R557" s="98"/>
      <c r="S557" s="98"/>
      <c r="T557" s="98"/>
      <c r="U557" s="98"/>
      <c r="V557" s="98"/>
      <c r="W557" s="98"/>
      <c r="X557" s="98"/>
      <c r="Y557" s="99"/>
      <c r="Z557" s="98"/>
      <c r="AA557" s="98"/>
      <c r="AB557" s="98"/>
      <c r="AC557" s="98"/>
      <c r="AD557" s="98"/>
    </row>
    <row r="558" spans="1:30" x14ac:dyDescent="0.25">
      <c r="A558" s="98"/>
      <c r="B558" s="98"/>
      <c r="C558" s="98"/>
      <c r="D558" s="99"/>
      <c r="E558" s="98"/>
      <c r="F558" s="98"/>
      <c r="G558" s="98"/>
      <c r="H558" s="98"/>
      <c r="I558" s="98"/>
      <c r="J558" s="98"/>
      <c r="K558" s="98"/>
      <c r="L558" s="98"/>
      <c r="M558" s="98"/>
      <c r="N558" s="98"/>
      <c r="O558" s="98"/>
      <c r="P558" s="98"/>
      <c r="Q558" s="98"/>
      <c r="R558" s="98"/>
      <c r="S558" s="98"/>
      <c r="T558" s="98"/>
      <c r="U558" s="98"/>
      <c r="V558" s="98"/>
      <c r="W558" s="98"/>
      <c r="X558" s="98"/>
      <c r="Y558" s="99"/>
      <c r="Z558" s="98"/>
      <c r="AA558" s="98"/>
      <c r="AB558" s="98"/>
      <c r="AC558" s="98"/>
      <c r="AD558" s="98"/>
    </row>
    <row r="559" spans="1:30" x14ac:dyDescent="0.25">
      <c r="A559" s="98"/>
      <c r="B559" s="98"/>
      <c r="C559" s="98"/>
      <c r="D559" s="99"/>
      <c r="E559" s="98"/>
      <c r="F559" s="98"/>
      <c r="G559" s="98"/>
      <c r="H559" s="98"/>
      <c r="I559" s="98"/>
      <c r="J559" s="98"/>
      <c r="K559" s="98"/>
      <c r="L559" s="98"/>
      <c r="M559" s="98"/>
      <c r="N559" s="98"/>
      <c r="O559" s="98"/>
      <c r="P559" s="98"/>
      <c r="Q559" s="98"/>
      <c r="R559" s="98"/>
      <c r="S559" s="98"/>
      <c r="T559" s="98"/>
      <c r="U559" s="98"/>
      <c r="V559" s="98"/>
      <c r="W559" s="98"/>
      <c r="X559" s="98"/>
      <c r="Y559" s="99"/>
      <c r="Z559" s="98"/>
      <c r="AA559" s="98"/>
      <c r="AB559" s="98"/>
      <c r="AC559" s="98"/>
      <c r="AD559" s="98"/>
    </row>
    <row r="560" spans="1:30" x14ac:dyDescent="0.25">
      <c r="A560" s="98"/>
      <c r="B560" s="98"/>
      <c r="C560" s="98"/>
      <c r="D560" s="99"/>
      <c r="E560" s="99"/>
      <c r="F560" s="98"/>
      <c r="G560" s="98"/>
      <c r="H560" s="98"/>
      <c r="I560" s="98"/>
      <c r="J560" s="98"/>
      <c r="K560" s="98"/>
      <c r="L560" s="98"/>
      <c r="M560" s="98"/>
      <c r="N560" s="98"/>
      <c r="O560" s="98"/>
      <c r="P560" s="98"/>
      <c r="Q560" s="98"/>
      <c r="R560" s="98"/>
      <c r="S560" s="98"/>
      <c r="T560" s="98"/>
      <c r="U560" s="98"/>
      <c r="V560" s="98"/>
      <c r="W560" s="98"/>
      <c r="X560" s="98"/>
      <c r="Y560" s="99"/>
      <c r="Z560" s="98"/>
      <c r="AA560" s="98"/>
      <c r="AB560" s="98"/>
      <c r="AC560" s="98"/>
      <c r="AD560" s="98"/>
    </row>
    <row r="561" spans="1:30" x14ac:dyDescent="0.25">
      <c r="A561" s="98"/>
      <c r="B561" s="98"/>
      <c r="C561" s="98"/>
      <c r="D561" s="99"/>
      <c r="E561" s="99"/>
      <c r="F561" s="98"/>
      <c r="G561" s="98"/>
      <c r="H561" s="98"/>
      <c r="I561" s="98"/>
      <c r="J561" s="98"/>
      <c r="K561" s="98"/>
      <c r="L561" s="98"/>
      <c r="M561" s="98"/>
      <c r="N561" s="98"/>
      <c r="O561" s="98"/>
      <c r="P561" s="98"/>
      <c r="Q561" s="98"/>
      <c r="R561" s="98"/>
      <c r="S561" s="98"/>
      <c r="T561" s="98"/>
      <c r="U561" s="98"/>
      <c r="V561" s="98"/>
      <c r="W561" s="98"/>
      <c r="X561" s="98"/>
      <c r="Y561" s="99"/>
      <c r="Z561" s="98"/>
      <c r="AA561" s="98"/>
      <c r="AB561" s="98"/>
      <c r="AC561" s="98"/>
      <c r="AD561" s="98"/>
    </row>
    <row r="562" spans="1:30" x14ac:dyDescent="0.25">
      <c r="A562" s="98"/>
      <c r="B562" s="98"/>
      <c r="C562" s="98"/>
      <c r="D562" s="99"/>
      <c r="E562" s="98"/>
      <c r="F562" s="98"/>
      <c r="G562" s="98"/>
      <c r="H562" s="98"/>
      <c r="I562" s="98"/>
      <c r="J562" s="98"/>
      <c r="K562" s="98"/>
      <c r="L562" s="98"/>
      <c r="M562" s="98"/>
      <c r="N562" s="98"/>
      <c r="O562" s="98"/>
      <c r="P562" s="98"/>
      <c r="Q562" s="98"/>
      <c r="R562" s="98"/>
      <c r="S562" s="98"/>
      <c r="T562" s="98"/>
      <c r="U562" s="98"/>
      <c r="V562" s="98"/>
      <c r="W562" s="98"/>
      <c r="X562" s="98"/>
      <c r="Y562" s="99"/>
      <c r="Z562" s="98"/>
      <c r="AA562" s="98"/>
      <c r="AB562" s="98"/>
      <c r="AC562" s="98"/>
      <c r="AD562" s="98"/>
    </row>
    <row r="563" spans="1:30" x14ac:dyDescent="0.25">
      <c r="A563" s="98"/>
      <c r="B563" s="98"/>
      <c r="C563" s="98"/>
      <c r="D563" s="99"/>
      <c r="E563" s="99"/>
      <c r="F563" s="98"/>
      <c r="G563" s="98"/>
      <c r="H563" s="98"/>
      <c r="I563" s="98"/>
      <c r="J563" s="98"/>
      <c r="K563" s="98"/>
      <c r="L563" s="98"/>
      <c r="M563" s="98"/>
      <c r="N563" s="98"/>
      <c r="O563" s="98"/>
      <c r="P563" s="98"/>
      <c r="Q563" s="98"/>
      <c r="R563" s="98"/>
      <c r="S563" s="98"/>
      <c r="T563" s="98"/>
      <c r="U563" s="98"/>
      <c r="V563" s="98"/>
      <c r="W563" s="98"/>
      <c r="X563" s="98"/>
      <c r="Y563" s="99"/>
      <c r="Z563" s="98"/>
      <c r="AA563" s="98"/>
      <c r="AB563" s="98"/>
      <c r="AC563" s="98"/>
      <c r="AD563" s="98"/>
    </row>
    <row r="564" spans="1:30" x14ac:dyDescent="0.25">
      <c r="A564" s="98"/>
      <c r="B564" s="98"/>
      <c r="C564" s="98"/>
      <c r="D564" s="99"/>
      <c r="E564" s="99"/>
      <c r="F564" s="98"/>
      <c r="G564" s="98"/>
      <c r="H564" s="98"/>
      <c r="I564" s="98"/>
      <c r="J564" s="98"/>
      <c r="K564" s="98"/>
      <c r="L564" s="98"/>
      <c r="M564" s="98"/>
      <c r="N564" s="98"/>
      <c r="O564" s="98"/>
      <c r="P564" s="98"/>
      <c r="Q564" s="98"/>
      <c r="R564" s="98"/>
      <c r="S564" s="98"/>
      <c r="T564" s="98"/>
      <c r="U564" s="98"/>
      <c r="V564" s="98"/>
      <c r="W564" s="98"/>
      <c r="X564" s="98"/>
      <c r="Y564" s="99"/>
      <c r="Z564" s="98"/>
      <c r="AA564" s="98"/>
      <c r="AB564" s="98"/>
      <c r="AC564" s="98"/>
      <c r="AD564" s="98"/>
    </row>
    <row r="565" spans="1:30" x14ac:dyDescent="0.25">
      <c r="A565" s="98"/>
      <c r="B565" s="98"/>
      <c r="C565" s="98"/>
      <c r="D565" s="99"/>
      <c r="E565" s="98"/>
      <c r="F565" s="98"/>
      <c r="G565" s="98"/>
      <c r="H565" s="98"/>
      <c r="I565" s="98"/>
      <c r="J565" s="98"/>
      <c r="K565" s="98"/>
      <c r="L565" s="98"/>
      <c r="M565" s="98"/>
      <c r="N565" s="98"/>
      <c r="O565" s="98"/>
      <c r="P565" s="98"/>
      <c r="Q565" s="98"/>
      <c r="R565" s="98"/>
      <c r="S565" s="98"/>
      <c r="T565" s="98"/>
      <c r="U565" s="98"/>
      <c r="V565" s="98"/>
      <c r="W565" s="98"/>
      <c r="X565" s="98"/>
      <c r="Y565" s="99"/>
      <c r="Z565" s="98"/>
      <c r="AA565" s="98"/>
      <c r="AB565" s="98"/>
      <c r="AC565" s="98"/>
      <c r="AD565" s="98"/>
    </row>
    <row r="566" spans="1:30" x14ac:dyDescent="0.25">
      <c r="A566" s="98"/>
      <c r="B566" s="98"/>
      <c r="C566" s="98"/>
      <c r="D566" s="99"/>
      <c r="E566" s="99"/>
      <c r="F566" s="98"/>
      <c r="G566" s="98"/>
      <c r="H566" s="98"/>
      <c r="I566" s="98"/>
      <c r="J566" s="98"/>
      <c r="K566" s="98"/>
      <c r="L566" s="98"/>
      <c r="M566" s="98"/>
      <c r="N566" s="98"/>
      <c r="O566" s="98"/>
      <c r="P566" s="98"/>
      <c r="Q566" s="98"/>
      <c r="R566" s="98"/>
      <c r="S566" s="98"/>
      <c r="T566" s="98"/>
      <c r="U566" s="98"/>
      <c r="V566" s="98"/>
      <c r="W566" s="98"/>
      <c r="X566" s="98"/>
      <c r="Y566" s="99"/>
      <c r="Z566" s="98"/>
      <c r="AA566" s="98"/>
      <c r="AB566" s="98"/>
      <c r="AC566" s="98"/>
      <c r="AD566" s="98"/>
    </row>
    <row r="567" spans="1:30" x14ac:dyDescent="0.25">
      <c r="A567" s="98"/>
      <c r="B567" s="98"/>
      <c r="C567" s="98"/>
      <c r="D567" s="99"/>
      <c r="E567" s="98"/>
      <c r="F567" s="98"/>
      <c r="G567" s="98"/>
      <c r="H567" s="98"/>
      <c r="I567" s="98"/>
      <c r="J567" s="98"/>
      <c r="K567" s="98"/>
      <c r="L567" s="98"/>
      <c r="M567" s="98"/>
      <c r="N567" s="98"/>
      <c r="O567" s="98"/>
      <c r="P567" s="98"/>
      <c r="Q567" s="98"/>
      <c r="R567" s="98"/>
      <c r="S567" s="98"/>
      <c r="T567" s="98"/>
      <c r="U567" s="98"/>
      <c r="V567" s="98"/>
      <c r="W567" s="98"/>
      <c r="X567" s="98"/>
      <c r="Y567" s="99"/>
      <c r="Z567" s="98"/>
      <c r="AA567" s="98"/>
      <c r="AB567" s="98"/>
      <c r="AC567" s="98"/>
      <c r="AD567" s="98"/>
    </row>
    <row r="568" spans="1:30" x14ac:dyDescent="0.25">
      <c r="A568" s="98"/>
      <c r="B568" s="98"/>
      <c r="C568" s="98"/>
      <c r="D568" s="99"/>
      <c r="E568" s="99"/>
      <c r="F568" s="98"/>
      <c r="G568" s="98"/>
      <c r="H568" s="98"/>
      <c r="I568" s="98"/>
      <c r="J568" s="98"/>
      <c r="K568" s="98"/>
      <c r="L568" s="98"/>
      <c r="M568" s="98"/>
      <c r="N568" s="98"/>
      <c r="O568" s="98"/>
      <c r="P568" s="98"/>
      <c r="Q568" s="98"/>
      <c r="R568" s="98"/>
      <c r="S568" s="98"/>
      <c r="T568" s="98"/>
      <c r="U568" s="98"/>
      <c r="V568" s="98"/>
      <c r="W568" s="98"/>
      <c r="X568" s="98"/>
      <c r="Y568" s="99"/>
      <c r="Z568" s="98"/>
      <c r="AA568" s="98"/>
      <c r="AB568" s="98"/>
      <c r="AC568" s="98"/>
      <c r="AD568" s="98"/>
    </row>
    <row r="569" spans="1:30" x14ac:dyDescent="0.25">
      <c r="A569" s="98"/>
      <c r="B569" s="98"/>
      <c r="C569" s="98"/>
      <c r="D569" s="99"/>
      <c r="E569" s="99"/>
      <c r="F569" s="98"/>
      <c r="G569" s="98"/>
      <c r="H569" s="98"/>
      <c r="I569" s="98"/>
      <c r="J569" s="98"/>
      <c r="K569" s="98"/>
      <c r="L569" s="98"/>
      <c r="M569" s="98"/>
      <c r="N569" s="98"/>
      <c r="O569" s="98"/>
      <c r="P569" s="98"/>
      <c r="Q569" s="98"/>
      <c r="R569" s="98"/>
      <c r="S569" s="98"/>
      <c r="T569" s="98"/>
      <c r="U569" s="98"/>
      <c r="V569" s="98"/>
      <c r="W569" s="98"/>
      <c r="X569" s="98"/>
      <c r="Y569" s="99"/>
      <c r="Z569" s="98"/>
      <c r="AA569" s="98"/>
      <c r="AB569" s="98"/>
      <c r="AC569" s="98"/>
      <c r="AD569" s="98"/>
    </row>
    <row r="570" spans="1:30" x14ac:dyDescent="0.25">
      <c r="A570" s="98"/>
      <c r="B570" s="98"/>
      <c r="C570" s="98"/>
      <c r="D570" s="99"/>
      <c r="E570" s="98"/>
      <c r="F570" s="98"/>
      <c r="G570" s="98"/>
      <c r="H570" s="98"/>
      <c r="I570" s="98"/>
      <c r="J570" s="98"/>
      <c r="K570" s="98"/>
      <c r="L570" s="98"/>
      <c r="M570" s="98"/>
      <c r="N570" s="98"/>
      <c r="O570" s="98"/>
      <c r="P570" s="98"/>
      <c r="Q570" s="98"/>
      <c r="R570" s="98"/>
      <c r="S570" s="98"/>
      <c r="T570" s="98"/>
      <c r="U570" s="98"/>
      <c r="V570" s="98"/>
      <c r="W570" s="98"/>
      <c r="X570" s="98"/>
      <c r="Y570" s="99"/>
      <c r="Z570" s="98"/>
      <c r="AA570" s="98"/>
      <c r="AB570" s="98"/>
      <c r="AC570" s="98"/>
      <c r="AD570" s="98"/>
    </row>
    <row r="571" spans="1:30" x14ac:dyDescent="0.25">
      <c r="A571" s="98"/>
      <c r="B571" s="98"/>
      <c r="C571" s="98"/>
      <c r="D571" s="99"/>
      <c r="E571" s="98"/>
      <c r="F571" s="98"/>
      <c r="G571" s="98"/>
      <c r="H571" s="98"/>
      <c r="I571" s="98"/>
      <c r="J571" s="98"/>
      <c r="K571" s="98"/>
      <c r="L571" s="98"/>
      <c r="M571" s="98"/>
      <c r="N571" s="98"/>
      <c r="O571" s="98"/>
      <c r="P571" s="98"/>
      <c r="Q571" s="98"/>
      <c r="R571" s="98"/>
      <c r="S571" s="98"/>
      <c r="T571" s="98"/>
      <c r="U571" s="98"/>
      <c r="V571" s="98"/>
      <c r="W571" s="98"/>
      <c r="X571" s="98"/>
      <c r="Y571" s="99"/>
      <c r="Z571" s="98"/>
      <c r="AA571" s="98"/>
      <c r="AB571" s="98"/>
      <c r="AC571" s="98"/>
      <c r="AD571" s="98"/>
    </row>
    <row r="572" spans="1:30" x14ac:dyDescent="0.25">
      <c r="A572" s="98"/>
      <c r="B572" s="98"/>
      <c r="C572" s="98"/>
      <c r="D572" s="99"/>
      <c r="E572" s="98"/>
      <c r="F572" s="98"/>
      <c r="G572" s="98"/>
      <c r="H572" s="98"/>
      <c r="I572" s="98"/>
      <c r="J572" s="98"/>
      <c r="K572" s="98"/>
      <c r="L572" s="98"/>
      <c r="M572" s="98"/>
      <c r="N572" s="98"/>
      <c r="O572" s="98"/>
      <c r="P572" s="98"/>
      <c r="Q572" s="98"/>
      <c r="R572" s="98"/>
      <c r="S572" s="98"/>
      <c r="T572" s="98"/>
      <c r="U572" s="98"/>
      <c r="V572" s="98"/>
      <c r="W572" s="98"/>
      <c r="X572" s="98"/>
      <c r="Y572" s="99"/>
      <c r="Z572" s="98"/>
      <c r="AA572" s="98"/>
      <c r="AB572" s="98"/>
      <c r="AC572" s="98"/>
      <c r="AD572" s="98"/>
    </row>
    <row r="573" spans="1:30" x14ac:dyDescent="0.25">
      <c r="A573" s="98"/>
      <c r="B573" s="98"/>
      <c r="C573" s="98"/>
      <c r="D573" s="99"/>
      <c r="E573" s="99"/>
      <c r="F573" s="98"/>
      <c r="G573" s="98"/>
      <c r="H573" s="98"/>
      <c r="I573" s="98"/>
      <c r="J573" s="98"/>
      <c r="K573" s="98"/>
      <c r="L573" s="98"/>
      <c r="M573" s="98"/>
      <c r="N573" s="98"/>
      <c r="O573" s="98"/>
      <c r="P573" s="98"/>
      <c r="Q573" s="98"/>
      <c r="R573" s="98"/>
      <c r="S573" s="98"/>
      <c r="T573" s="98"/>
      <c r="U573" s="98"/>
      <c r="V573" s="98"/>
      <c r="W573" s="98"/>
      <c r="X573" s="98"/>
      <c r="Y573" s="99"/>
      <c r="Z573" s="98"/>
      <c r="AA573" s="98"/>
      <c r="AB573" s="98"/>
      <c r="AC573" s="98"/>
      <c r="AD573" s="98"/>
    </row>
    <row r="574" spans="1:30" x14ac:dyDescent="0.25">
      <c r="A574" s="98"/>
      <c r="B574" s="98"/>
      <c r="C574" s="98"/>
      <c r="D574" s="99"/>
      <c r="E574" s="98"/>
      <c r="F574" s="98"/>
      <c r="G574" s="98"/>
      <c r="H574" s="98"/>
      <c r="I574" s="98"/>
      <c r="J574" s="98"/>
      <c r="K574" s="98"/>
      <c r="L574" s="98"/>
      <c r="M574" s="98"/>
      <c r="N574" s="98"/>
      <c r="O574" s="98"/>
      <c r="P574" s="98"/>
      <c r="Q574" s="98"/>
      <c r="R574" s="98"/>
      <c r="S574" s="98"/>
      <c r="T574" s="98"/>
      <c r="U574" s="98"/>
      <c r="V574" s="98"/>
      <c r="W574" s="98"/>
      <c r="X574" s="98"/>
      <c r="Y574" s="99"/>
      <c r="Z574" s="98"/>
      <c r="AA574" s="98"/>
      <c r="AB574" s="98"/>
      <c r="AC574" s="98"/>
      <c r="AD574" s="98"/>
    </row>
    <row r="575" spans="1:30" x14ac:dyDescent="0.25">
      <c r="A575" s="98"/>
      <c r="B575" s="98"/>
      <c r="C575" s="98"/>
      <c r="D575" s="99"/>
      <c r="E575" s="98"/>
      <c r="F575" s="98"/>
      <c r="G575" s="98"/>
      <c r="H575" s="98"/>
      <c r="I575" s="98"/>
      <c r="J575" s="98"/>
      <c r="K575" s="98"/>
      <c r="L575" s="98"/>
      <c r="M575" s="98"/>
      <c r="N575" s="98"/>
      <c r="O575" s="98"/>
      <c r="P575" s="98"/>
      <c r="Q575" s="98"/>
      <c r="R575" s="98"/>
      <c r="S575" s="98"/>
      <c r="T575" s="98"/>
      <c r="U575" s="98"/>
      <c r="V575" s="98"/>
      <c r="W575" s="98"/>
      <c r="X575" s="98"/>
      <c r="Y575" s="99"/>
      <c r="Z575" s="98"/>
      <c r="AA575" s="98"/>
      <c r="AB575" s="98"/>
      <c r="AC575" s="98"/>
      <c r="AD575" s="98"/>
    </row>
    <row r="576" spans="1:30" x14ac:dyDescent="0.25">
      <c r="A576" s="98"/>
      <c r="B576" s="98"/>
      <c r="C576" s="98"/>
      <c r="D576" s="99"/>
      <c r="E576" s="99"/>
      <c r="F576" s="98"/>
      <c r="G576" s="98"/>
      <c r="H576" s="98"/>
      <c r="I576" s="98"/>
      <c r="J576" s="98"/>
      <c r="K576" s="98"/>
      <c r="L576" s="98"/>
      <c r="M576" s="98"/>
      <c r="N576" s="98"/>
      <c r="O576" s="98"/>
      <c r="P576" s="98"/>
      <c r="Q576" s="98"/>
      <c r="R576" s="98"/>
      <c r="S576" s="98"/>
      <c r="T576" s="98"/>
      <c r="U576" s="98"/>
      <c r="V576" s="98"/>
      <c r="W576" s="98"/>
      <c r="X576" s="98"/>
      <c r="Y576" s="99"/>
      <c r="Z576" s="98"/>
      <c r="AA576" s="98"/>
      <c r="AB576" s="98"/>
      <c r="AC576" s="98"/>
      <c r="AD576" s="98"/>
    </row>
    <row r="577" spans="1:30" x14ac:dyDescent="0.25">
      <c r="A577" s="98"/>
      <c r="B577" s="98"/>
      <c r="C577" s="98"/>
      <c r="D577" s="99"/>
      <c r="E577" s="99"/>
      <c r="F577" s="98"/>
      <c r="G577" s="98"/>
      <c r="H577" s="98"/>
      <c r="I577" s="98"/>
      <c r="J577" s="98"/>
      <c r="K577" s="98"/>
      <c r="L577" s="98"/>
      <c r="M577" s="98"/>
      <c r="N577" s="98"/>
      <c r="O577" s="98"/>
      <c r="P577" s="98"/>
      <c r="Q577" s="98"/>
      <c r="R577" s="98"/>
      <c r="S577" s="98"/>
      <c r="T577" s="98"/>
      <c r="U577" s="98"/>
      <c r="V577" s="98"/>
      <c r="W577" s="98"/>
      <c r="X577" s="98"/>
      <c r="Y577" s="99"/>
      <c r="Z577" s="98"/>
      <c r="AA577" s="98"/>
      <c r="AB577" s="98"/>
      <c r="AC577" s="98"/>
      <c r="AD577" s="98"/>
    </row>
    <row r="578" spans="1:30" x14ac:dyDescent="0.25">
      <c r="A578" s="98"/>
      <c r="B578" s="98"/>
      <c r="C578" s="98"/>
      <c r="D578" s="99"/>
      <c r="E578" s="98"/>
      <c r="F578" s="98"/>
      <c r="G578" s="98"/>
      <c r="H578" s="98"/>
      <c r="I578" s="98"/>
      <c r="J578" s="98"/>
      <c r="K578" s="98"/>
      <c r="L578" s="98"/>
      <c r="M578" s="98"/>
      <c r="N578" s="98"/>
      <c r="O578" s="98"/>
      <c r="P578" s="98"/>
      <c r="Q578" s="98"/>
      <c r="R578" s="98"/>
      <c r="S578" s="98"/>
      <c r="T578" s="98"/>
      <c r="U578" s="98"/>
      <c r="V578" s="98"/>
      <c r="W578" s="98"/>
      <c r="X578" s="98"/>
      <c r="Y578" s="99"/>
      <c r="Z578" s="98"/>
      <c r="AA578" s="98"/>
      <c r="AB578" s="98"/>
      <c r="AC578" s="98"/>
      <c r="AD578" s="98"/>
    </row>
    <row r="579" spans="1:30" x14ac:dyDescent="0.25">
      <c r="A579" s="98"/>
      <c r="B579" s="98"/>
      <c r="C579" s="98"/>
      <c r="D579" s="99"/>
      <c r="E579" s="98"/>
      <c r="F579" s="98"/>
      <c r="G579" s="98"/>
      <c r="H579" s="98"/>
      <c r="I579" s="98"/>
      <c r="J579" s="98"/>
      <c r="K579" s="98"/>
      <c r="L579" s="98"/>
      <c r="M579" s="98"/>
      <c r="N579" s="98"/>
      <c r="O579" s="98"/>
      <c r="P579" s="98"/>
      <c r="Q579" s="98"/>
      <c r="R579" s="98"/>
      <c r="S579" s="98"/>
      <c r="T579" s="98"/>
      <c r="U579" s="98"/>
      <c r="V579" s="98"/>
      <c r="W579" s="98"/>
      <c r="X579" s="98"/>
      <c r="Y579" s="99"/>
      <c r="Z579" s="98"/>
      <c r="AA579" s="98"/>
      <c r="AB579" s="98"/>
      <c r="AC579" s="98"/>
      <c r="AD579" s="98"/>
    </row>
    <row r="580" spans="1:30" x14ac:dyDescent="0.25">
      <c r="A580" s="98"/>
      <c r="B580" s="98"/>
      <c r="C580" s="98"/>
      <c r="D580" s="99"/>
      <c r="E580" s="98"/>
      <c r="F580" s="98"/>
      <c r="G580" s="98"/>
      <c r="H580" s="98"/>
      <c r="I580" s="98"/>
      <c r="J580" s="98"/>
      <c r="K580" s="98"/>
      <c r="L580" s="98"/>
      <c r="M580" s="98"/>
      <c r="N580" s="98"/>
      <c r="O580" s="98"/>
      <c r="P580" s="98"/>
      <c r="Q580" s="98"/>
      <c r="R580" s="98"/>
      <c r="S580" s="98"/>
      <c r="T580" s="98"/>
      <c r="U580" s="98"/>
      <c r="V580" s="98"/>
      <c r="W580" s="98"/>
      <c r="X580" s="98"/>
      <c r="Y580" s="99"/>
      <c r="Z580" s="98"/>
      <c r="AA580" s="98"/>
      <c r="AB580" s="98"/>
      <c r="AC580" s="98"/>
      <c r="AD580" s="98"/>
    </row>
    <row r="581" spans="1:30" x14ac:dyDescent="0.25">
      <c r="A581" s="98"/>
      <c r="B581" s="98"/>
      <c r="C581" s="98"/>
      <c r="D581" s="99"/>
      <c r="E581" s="98"/>
      <c r="F581" s="98"/>
      <c r="G581" s="98"/>
      <c r="H581" s="98"/>
      <c r="I581" s="98"/>
      <c r="J581" s="98"/>
      <c r="K581" s="98"/>
      <c r="L581" s="98"/>
      <c r="M581" s="98"/>
      <c r="N581" s="98"/>
      <c r="O581" s="98"/>
      <c r="P581" s="98"/>
      <c r="Q581" s="98"/>
      <c r="R581" s="98"/>
      <c r="S581" s="98"/>
      <c r="T581" s="98"/>
      <c r="U581" s="98"/>
      <c r="V581" s="98"/>
      <c r="W581" s="98"/>
      <c r="X581" s="98"/>
      <c r="Y581" s="99"/>
      <c r="Z581" s="98"/>
      <c r="AA581" s="98"/>
      <c r="AB581" s="98"/>
      <c r="AC581" s="98"/>
      <c r="AD581" s="98"/>
    </row>
    <row r="582" spans="1:30" x14ac:dyDescent="0.25">
      <c r="A582" s="98"/>
      <c r="B582" s="98"/>
      <c r="C582" s="98"/>
      <c r="D582" s="99"/>
      <c r="E582" s="98"/>
      <c r="F582" s="98"/>
      <c r="G582" s="98"/>
      <c r="H582" s="98"/>
      <c r="I582" s="98"/>
      <c r="J582" s="98"/>
      <c r="K582" s="98"/>
      <c r="L582" s="98"/>
      <c r="M582" s="98"/>
      <c r="N582" s="98"/>
      <c r="O582" s="98"/>
      <c r="P582" s="98"/>
      <c r="Q582" s="98"/>
      <c r="R582" s="98"/>
      <c r="S582" s="98"/>
      <c r="T582" s="98"/>
      <c r="U582" s="98"/>
      <c r="V582" s="98"/>
      <c r="W582" s="98"/>
      <c r="X582" s="98"/>
      <c r="Y582" s="99"/>
      <c r="Z582" s="98"/>
      <c r="AA582" s="98"/>
      <c r="AB582" s="98"/>
      <c r="AC582" s="98"/>
      <c r="AD582" s="98"/>
    </row>
    <row r="583" spans="1:30" x14ac:dyDescent="0.25">
      <c r="A583" s="98"/>
      <c r="B583" s="98"/>
      <c r="C583" s="98"/>
      <c r="D583" s="99"/>
      <c r="E583" s="99"/>
      <c r="F583" s="98"/>
      <c r="G583" s="98"/>
      <c r="H583" s="98"/>
      <c r="I583" s="98"/>
      <c r="J583" s="98"/>
      <c r="K583" s="98"/>
      <c r="L583" s="98"/>
      <c r="M583" s="98"/>
      <c r="N583" s="98"/>
      <c r="O583" s="98"/>
      <c r="P583" s="98"/>
      <c r="Q583" s="98"/>
      <c r="R583" s="98"/>
      <c r="S583" s="98"/>
      <c r="T583" s="98"/>
      <c r="U583" s="98"/>
      <c r="V583" s="98"/>
      <c r="W583" s="98"/>
      <c r="X583" s="98"/>
      <c r="Y583" s="99"/>
      <c r="Z583" s="98"/>
      <c r="AA583" s="98"/>
      <c r="AB583" s="98"/>
      <c r="AC583" s="98"/>
      <c r="AD583" s="98"/>
    </row>
    <row r="584" spans="1:30" x14ac:dyDescent="0.25">
      <c r="A584" s="98"/>
      <c r="B584" s="98"/>
      <c r="C584" s="98"/>
      <c r="D584" s="99"/>
      <c r="E584" s="98"/>
      <c r="F584" s="98"/>
      <c r="G584" s="98"/>
      <c r="H584" s="98"/>
      <c r="I584" s="98"/>
      <c r="J584" s="98"/>
      <c r="K584" s="98"/>
      <c r="L584" s="98"/>
      <c r="M584" s="98"/>
      <c r="N584" s="98"/>
      <c r="O584" s="98"/>
      <c r="P584" s="98"/>
      <c r="Q584" s="98"/>
      <c r="R584" s="98"/>
      <c r="S584" s="98"/>
      <c r="T584" s="98"/>
      <c r="U584" s="98"/>
      <c r="V584" s="98"/>
      <c r="W584" s="98"/>
      <c r="X584" s="98"/>
      <c r="Y584" s="99"/>
      <c r="Z584" s="98"/>
      <c r="AA584" s="98"/>
      <c r="AB584" s="98"/>
      <c r="AC584" s="98"/>
      <c r="AD584" s="98"/>
    </row>
    <row r="585" spans="1:30" x14ac:dyDescent="0.25">
      <c r="A585" s="98"/>
      <c r="B585" s="98"/>
      <c r="C585" s="98"/>
      <c r="D585" s="99"/>
      <c r="E585" s="98"/>
      <c r="F585" s="98"/>
      <c r="G585" s="98"/>
      <c r="H585" s="98"/>
      <c r="I585" s="98"/>
      <c r="J585" s="98"/>
      <c r="K585" s="98"/>
      <c r="L585" s="98"/>
      <c r="M585" s="98"/>
      <c r="N585" s="98"/>
      <c r="O585" s="98"/>
      <c r="P585" s="98"/>
      <c r="Q585" s="98"/>
      <c r="R585" s="98"/>
      <c r="S585" s="98"/>
      <c r="T585" s="98"/>
      <c r="U585" s="98"/>
      <c r="V585" s="98"/>
      <c r="W585" s="98"/>
      <c r="X585" s="98"/>
      <c r="Y585" s="99"/>
      <c r="Z585" s="98"/>
      <c r="AA585" s="98"/>
      <c r="AB585" s="98"/>
      <c r="AC585" s="98"/>
      <c r="AD585" s="98"/>
    </row>
    <row r="586" spans="1:30" x14ac:dyDescent="0.25">
      <c r="A586" s="98"/>
      <c r="B586" s="98"/>
      <c r="C586" s="98"/>
      <c r="D586" s="99"/>
      <c r="E586" s="99"/>
      <c r="F586" s="98"/>
      <c r="G586" s="98"/>
      <c r="H586" s="98"/>
      <c r="I586" s="98"/>
      <c r="J586" s="98"/>
      <c r="K586" s="98"/>
      <c r="L586" s="98"/>
      <c r="M586" s="98"/>
      <c r="N586" s="98"/>
      <c r="O586" s="98"/>
      <c r="P586" s="98"/>
      <c r="Q586" s="98"/>
      <c r="R586" s="98"/>
      <c r="S586" s="98"/>
      <c r="T586" s="98"/>
      <c r="U586" s="98"/>
      <c r="V586" s="98"/>
      <c r="W586" s="98"/>
      <c r="X586" s="98"/>
      <c r="Y586" s="99"/>
      <c r="Z586" s="98"/>
      <c r="AA586" s="98"/>
      <c r="AB586" s="98"/>
      <c r="AC586" s="98"/>
      <c r="AD586" s="98"/>
    </row>
    <row r="587" spans="1:30" x14ac:dyDescent="0.25">
      <c r="A587" s="98"/>
      <c r="B587" s="98"/>
      <c r="C587" s="98"/>
      <c r="D587" s="99"/>
      <c r="E587" s="98"/>
      <c r="F587" s="98"/>
      <c r="G587" s="98"/>
      <c r="H587" s="98"/>
      <c r="I587" s="98"/>
      <c r="J587" s="98"/>
      <c r="K587" s="98"/>
      <c r="L587" s="98"/>
      <c r="M587" s="98"/>
      <c r="N587" s="98"/>
      <c r="O587" s="98"/>
      <c r="P587" s="98"/>
      <c r="Q587" s="98"/>
      <c r="R587" s="98"/>
      <c r="S587" s="98"/>
      <c r="T587" s="98"/>
      <c r="U587" s="98"/>
      <c r="V587" s="98"/>
      <c r="W587" s="98"/>
      <c r="X587" s="98"/>
      <c r="Y587" s="99"/>
      <c r="Z587" s="98"/>
      <c r="AA587" s="98"/>
      <c r="AB587" s="98"/>
      <c r="AC587" s="98"/>
      <c r="AD587" s="98"/>
    </row>
    <row r="588" spans="1:30" x14ac:dyDescent="0.25">
      <c r="A588" s="98"/>
      <c r="B588" s="98"/>
      <c r="C588" s="98"/>
      <c r="D588" s="99"/>
      <c r="E588" s="99"/>
      <c r="F588" s="98"/>
      <c r="G588" s="98"/>
      <c r="H588" s="98"/>
      <c r="I588" s="98"/>
      <c r="J588" s="98"/>
      <c r="K588" s="98"/>
      <c r="L588" s="98"/>
      <c r="M588" s="98"/>
      <c r="N588" s="98"/>
      <c r="O588" s="98"/>
      <c r="P588" s="98"/>
      <c r="Q588" s="98"/>
      <c r="R588" s="98"/>
      <c r="S588" s="98"/>
      <c r="T588" s="98"/>
      <c r="U588" s="98"/>
      <c r="V588" s="98"/>
      <c r="W588" s="98"/>
      <c r="X588" s="98"/>
      <c r="Y588" s="99"/>
      <c r="Z588" s="98"/>
      <c r="AA588" s="98"/>
      <c r="AB588" s="98"/>
      <c r="AC588" s="98"/>
      <c r="AD588" s="98"/>
    </row>
    <row r="589" spans="1:30" x14ac:dyDescent="0.25">
      <c r="A589" s="98"/>
      <c r="B589" s="98"/>
      <c r="C589" s="98"/>
      <c r="D589" s="99"/>
      <c r="E589" s="99"/>
      <c r="F589" s="98"/>
      <c r="G589" s="98"/>
      <c r="H589" s="98"/>
      <c r="I589" s="98"/>
      <c r="J589" s="98"/>
      <c r="K589" s="98"/>
      <c r="L589" s="98"/>
      <c r="M589" s="98"/>
      <c r="N589" s="98"/>
      <c r="O589" s="98"/>
      <c r="P589" s="98"/>
      <c r="Q589" s="98"/>
      <c r="R589" s="98"/>
      <c r="S589" s="98"/>
      <c r="T589" s="98"/>
      <c r="U589" s="98"/>
      <c r="V589" s="98"/>
      <c r="W589" s="98"/>
      <c r="X589" s="98"/>
      <c r="Y589" s="99"/>
      <c r="Z589" s="98"/>
      <c r="AA589" s="98"/>
      <c r="AB589" s="98"/>
      <c r="AC589" s="98"/>
      <c r="AD589" s="98"/>
    </row>
    <row r="590" spans="1:30" x14ac:dyDescent="0.25">
      <c r="A590" s="98"/>
      <c r="B590" s="98"/>
      <c r="C590" s="98"/>
      <c r="D590" s="99"/>
      <c r="E590" s="99"/>
      <c r="F590" s="98"/>
      <c r="G590" s="98"/>
      <c r="H590" s="98"/>
      <c r="I590" s="98"/>
      <c r="J590" s="98"/>
      <c r="K590" s="98"/>
      <c r="L590" s="98"/>
      <c r="M590" s="98"/>
      <c r="N590" s="98"/>
      <c r="O590" s="98"/>
      <c r="P590" s="98"/>
      <c r="Q590" s="98"/>
      <c r="R590" s="98"/>
      <c r="S590" s="98"/>
      <c r="T590" s="98"/>
      <c r="U590" s="98"/>
      <c r="V590" s="98"/>
      <c r="W590" s="98"/>
      <c r="X590" s="98"/>
      <c r="Y590" s="99"/>
      <c r="Z590" s="98"/>
      <c r="AA590" s="98"/>
      <c r="AB590" s="98"/>
      <c r="AC590" s="98"/>
      <c r="AD590" s="98"/>
    </row>
    <row r="591" spans="1:30" x14ac:dyDescent="0.25">
      <c r="A591" s="98"/>
      <c r="B591" s="98"/>
      <c r="C591" s="98"/>
      <c r="D591" s="99"/>
      <c r="E591" s="98"/>
      <c r="F591" s="98"/>
      <c r="G591" s="98"/>
      <c r="H591" s="98"/>
      <c r="I591" s="98"/>
      <c r="J591" s="98"/>
      <c r="K591" s="98"/>
      <c r="L591" s="98"/>
      <c r="M591" s="98"/>
      <c r="N591" s="98"/>
      <c r="O591" s="98"/>
      <c r="P591" s="98"/>
      <c r="Q591" s="98"/>
      <c r="R591" s="98"/>
      <c r="S591" s="98"/>
      <c r="T591" s="98"/>
      <c r="U591" s="98"/>
      <c r="V591" s="98"/>
      <c r="W591" s="98"/>
      <c r="X591" s="98"/>
      <c r="Y591" s="99"/>
      <c r="Z591" s="98"/>
      <c r="AA591" s="98"/>
      <c r="AB591" s="98"/>
      <c r="AC591" s="98"/>
      <c r="AD591" s="98"/>
    </row>
    <row r="592" spans="1:30" x14ac:dyDescent="0.25">
      <c r="A592" s="98"/>
      <c r="B592" s="98"/>
      <c r="C592" s="98"/>
      <c r="D592" s="99"/>
      <c r="E592" s="99"/>
      <c r="F592" s="98"/>
      <c r="G592" s="98"/>
      <c r="H592" s="98"/>
      <c r="I592" s="98"/>
      <c r="J592" s="98"/>
      <c r="K592" s="98"/>
      <c r="L592" s="98"/>
      <c r="M592" s="98"/>
      <c r="N592" s="98"/>
      <c r="O592" s="98"/>
      <c r="P592" s="98"/>
      <c r="Q592" s="98"/>
      <c r="R592" s="98"/>
      <c r="S592" s="98"/>
      <c r="T592" s="98"/>
      <c r="U592" s="98"/>
      <c r="V592" s="98"/>
      <c r="W592" s="98"/>
      <c r="X592" s="98"/>
      <c r="Y592" s="99"/>
      <c r="Z592" s="98"/>
      <c r="AA592" s="98"/>
      <c r="AB592" s="98"/>
      <c r="AC592" s="98"/>
      <c r="AD592" s="98"/>
    </row>
    <row r="593" spans="1:30" x14ac:dyDescent="0.25">
      <c r="A593" s="98"/>
      <c r="B593" s="98"/>
      <c r="C593" s="98"/>
      <c r="D593" s="99"/>
      <c r="E593" s="99"/>
      <c r="F593" s="98"/>
      <c r="G593" s="98"/>
      <c r="H593" s="98"/>
      <c r="I593" s="98"/>
      <c r="J593" s="98"/>
      <c r="K593" s="98"/>
      <c r="L593" s="98"/>
      <c r="M593" s="98"/>
      <c r="N593" s="98"/>
      <c r="O593" s="98"/>
      <c r="P593" s="98"/>
      <c r="Q593" s="98"/>
      <c r="R593" s="98"/>
      <c r="S593" s="98"/>
      <c r="T593" s="98"/>
      <c r="U593" s="98"/>
      <c r="V593" s="98"/>
      <c r="W593" s="98"/>
      <c r="X593" s="98"/>
      <c r="Y593" s="99"/>
      <c r="Z593" s="98"/>
      <c r="AA593" s="98"/>
      <c r="AB593" s="98"/>
      <c r="AC593" s="98"/>
      <c r="AD593" s="98"/>
    </row>
    <row r="594" spans="1:30" x14ac:dyDescent="0.25">
      <c r="A594" s="98"/>
      <c r="B594" s="98"/>
      <c r="C594" s="98"/>
      <c r="D594" s="99"/>
      <c r="E594" s="99"/>
      <c r="F594" s="98"/>
      <c r="G594" s="98"/>
      <c r="H594" s="98"/>
      <c r="I594" s="98"/>
      <c r="J594" s="98"/>
      <c r="K594" s="98"/>
      <c r="L594" s="98"/>
      <c r="M594" s="98"/>
      <c r="N594" s="98"/>
      <c r="O594" s="98"/>
      <c r="P594" s="98"/>
      <c r="Q594" s="98"/>
      <c r="R594" s="98"/>
      <c r="S594" s="98"/>
      <c r="T594" s="98"/>
      <c r="U594" s="98"/>
      <c r="V594" s="98"/>
      <c r="W594" s="98"/>
      <c r="X594" s="98"/>
      <c r="Y594" s="99"/>
      <c r="Z594" s="98"/>
      <c r="AA594" s="98"/>
      <c r="AB594" s="98"/>
      <c r="AC594" s="98"/>
      <c r="AD594" s="98"/>
    </row>
    <row r="595" spans="1:30" x14ac:dyDescent="0.25">
      <c r="A595" s="98"/>
      <c r="B595" s="98"/>
      <c r="C595" s="98"/>
      <c r="D595" s="99"/>
      <c r="E595" s="98"/>
      <c r="F595" s="98"/>
      <c r="G595" s="98"/>
      <c r="H595" s="98"/>
      <c r="I595" s="98"/>
      <c r="J595" s="98"/>
      <c r="K595" s="98"/>
      <c r="L595" s="98"/>
      <c r="M595" s="98"/>
      <c r="N595" s="98"/>
      <c r="O595" s="98"/>
      <c r="P595" s="98"/>
      <c r="Q595" s="98"/>
      <c r="R595" s="98"/>
      <c r="S595" s="98"/>
      <c r="T595" s="98"/>
      <c r="U595" s="98"/>
      <c r="V595" s="98"/>
      <c r="W595" s="98"/>
      <c r="X595" s="98"/>
      <c r="Y595" s="99"/>
      <c r="Z595" s="98"/>
      <c r="AA595" s="98"/>
      <c r="AB595" s="98"/>
      <c r="AC595" s="98"/>
      <c r="AD595" s="98"/>
    </row>
    <row r="596" spans="1:30" x14ac:dyDescent="0.25">
      <c r="A596" s="98"/>
      <c r="B596" s="98"/>
      <c r="C596" s="98"/>
      <c r="D596" s="99"/>
      <c r="E596" s="98"/>
      <c r="F596" s="98"/>
      <c r="G596" s="98"/>
      <c r="H596" s="98"/>
      <c r="I596" s="98"/>
      <c r="J596" s="98"/>
      <c r="K596" s="98"/>
      <c r="L596" s="98"/>
      <c r="M596" s="98"/>
      <c r="N596" s="98"/>
      <c r="O596" s="98"/>
      <c r="P596" s="98"/>
      <c r="Q596" s="98"/>
      <c r="R596" s="98"/>
      <c r="S596" s="98"/>
      <c r="T596" s="98"/>
      <c r="U596" s="98"/>
      <c r="V596" s="98"/>
      <c r="W596" s="98"/>
      <c r="X596" s="98"/>
      <c r="Y596" s="99"/>
      <c r="Z596" s="98"/>
      <c r="AA596" s="98"/>
      <c r="AB596" s="98"/>
      <c r="AC596" s="98"/>
      <c r="AD596" s="98"/>
    </row>
    <row r="597" spans="1:30" x14ac:dyDescent="0.25">
      <c r="A597" s="98"/>
      <c r="B597" s="98"/>
      <c r="C597" s="98"/>
      <c r="D597" s="99"/>
      <c r="E597" s="99"/>
      <c r="F597" s="98"/>
      <c r="G597" s="98"/>
      <c r="H597" s="98"/>
      <c r="I597" s="98"/>
      <c r="J597" s="98"/>
      <c r="K597" s="98"/>
      <c r="L597" s="98"/>
      <c r="M597" s="98"/>
      <c r="N597" s="98"/>
      <c r="O597" s="98"/>
      <c r="P597" s="98"/>
      <c r="Q597" s="98"/>
      <c r="R597" s="98"/>
      <c r="S597" s="98"/>
      <c r="T597" s="98"/>
      <c r="U597" s="98"/>
      <c r="V597" s="98"/>
      <c r="W597" s="98"/>
      <c r="X597" s="98"/>
      <c r="Y597" s="99"/>
      <c r="Z597" s="98"/>
      <c r="AA597" s="98"/>
      <c r="AB597" s="98"/>
      <c r="AC597" s="98"/>
      <c r="AD597" s="98"/>
    </row>
    <row r="598" spans="1:30" x14ac:dyDescent="0.25">
      <c r="A598" s="98"/>
      <c r="B598" s="98"/>
      <c r="C598" s="98"/>
      <c r="D598" s="99"/>
      <c r="E598" s="99"/>
      <c r="F598" s="98"/>
      <c r="G598" s="98"/>
      <c r="H598" s="98"/>
      <c r="I598" s="98"/>
      <c r="J598" s="98"/>
      <c r="K598" s="98"/>
      <c r="L598" s="98"/>
      <c r="M598" s="98"/>
      <c r="N598" s="98"/>
      <c r="O598" s="98"/>
      <c r="P598" s="98"/>
      <c r="Q598" s="98"/>
      <c r="R598" s="98"/>
      <c r="S598" s="98"/>
      <c r="T598" s="98"/>
      <c r="U598" s="98"/>
      <c r="V598" s="98"/>
      <c r="W598" s="98"/>
      <c r="X598" s="98"/>
      <c r="Y598" s="99"/>
      <c r="Z598" s="98"/>
      <c r="AA598" s="98"/>
      <c r="AB598" s="98"/>
      <c r="AC598" s="98"/>
      <c r="AD598" s="98"/>
    </row>
    <row r="599" spans="1:30" x14ac:dyDescent="0.25">
      <c r="A599" s="98"/>
      <c r="B599" s="98"/>
      <c r="C599" s="98"/>
      <c r="D599" s="99"/>
      <c r="E599" s="98"/>
      <c r="F599" s="98"/>
      <c r="G599" s="98"/>
      <c r="H599" s="98"/>
      <c r="I599" s="98"/>
      <c r="J599" s="98"/>
      <c r="K599" s="98"/>
      <c r="L599" s="98"/>
      <c r="M599" s="98"/>
      <c r="N599" s="98"/>
      <c r="O599" s="98"/>
      <c r="P599" s="98"/>
      <c r="Q599" s="98"/>
      <c r="R599" s="98"/>
      <c r="S599" s="98"/>
      <c r="T599" s="98"/>
      <c r="U599" s="98"/>
      <c r="V599" s="98"/>
      <c r="W599" s="98"/>
      <c r="X599" s="98"/>
      <c r="Y599" s="99"/>
      <c r="Z599" s="98"/>
      <c r="AA599" s="98"/>
      <c r="AB599" s="98"/>
      <c r="AC599" s="98"/>
      <c r="AD599" s="98"/>
    </row>
    <row r="600" spans="1:30" x14ac:dyDescent="0.25">
      <c r="A600" s="98"/>
      <c r="B600" s="98"/>
      <c r="C600" s="98"/>
      <c r="D600" s="99"/>
      <c r="E600" s="99"/>
      <c r="F600" s="98"/>
      <c r="G600" s="98"/>
      <c r="H600" s="98"/>
      <c r="I600" s="98"/>
      <c r="J600" s="98"/>
      <c r="K600" s="98"/>
      <c r="L600" s="98"/>
      <c r="M600" s="98"/>
      <c r="N600" s="98"/>
      <c r="O600" s="98"/>
      <c r="P600" s="98"/>
      <c r="Q600" s="98"/>
      <c r="R600" s="98"/>
      <c r="S600" s="98"/>
      <c r="T600" s="98"/>
      <c r="U600" s="98"/>
      <c r="V600" s="98"/>
      <c r="W600" s="98"/>
      <c r="X600" s="98"/>
      <c r="Y600" s="99"/>
      <c r="Z600" s="98"/>
      <c r="AA600" s="98"/>
      <c r="AB600" s="98"/>
      <c r="AC600" s="98"/>
      <c r="AD600" s="98"/>
    </row>
    <row r="601" spans="1:30" x14ac:dyDescent="0.25">
      <c r="A601" s="98"/>
      <c r="B601" s="98"/>
      <c r="C601" s="98"/>
      <c r="D601" s="99"/>
      <c r="E601" s="98"/>
      <c r="F601" s="98"/>
      <c r="G601" s="98"/>
      <c r="H601" s="98"/>
      <c r="I601" s="98"/>
      <c r="J601" s="98"/>
      <c r="K601" s="98"/>
      <c r="L601" s="98"/>
      <c r="M601" s="98"/>
      <c r="N601" s="98"/>
      <c r="O601" s="98"/>
      <c r="P601" s="98"/>
      <c r="Q601" s="98"/>
      <c r="R601" s="98"/>
      <c r="S601" s="98"/>
      <c r="T601" s="98"/>
      <c r="U601" s="98"/>
      <c r="V601" s="98"/>
      <c r="W601" s="98"/>
      <c r="X601" s="98"/>
      <c r="Y601" s="99"/>
      <c r="Z601" s="98"/>
      <c r="AA601" s="98"/>
      <c r="AB601" s="98"/>
      <c r="AC601" s="98"/>
      <c r="AD601" s="98"/>
    </row>
    <row r="602" spans="1:30" x14ac:dyDescent="0.25">
      <c r="A602" s="98"/>
      <c r="B602" s="98"/>
      <c r="C602" s="98"/>
      <c r="D602" s="99"/>
      <c r="E602" s="99"/>
      <c r="F602" s="98"/>
      <c r="G602" s="98"/>
      <c r="H602" s="98"/>
      <c r="I602" s="98"/>
      <c r="J602" s="98"/>
      <c r="K602" s="98"/>
      <c r="L602" s="98"/>
      <c r="M602" s="98"/>
      <c r="N602" s="98"/>
      <c r="O602" s="98"/>
      <c r="P602" s="98"/>
      <c r="Q602" s="98"/>
      <c r="R602" s="98"/>
      <c r="S602" s="98"/>
      <c r="T602" s="98"/>
      <c r="U602" s="98"/>
      <c r="V602" s="98"/>
      <c r="W602" s="98"/>
      <c r="X602" s="98"/>
      <c r="Y602" s="99"/>
      <c r="Z602" s="98"/>
      <c r="AA602" s="98"/>
      <c r="AB602" s="98"/>
      <c r="AC602" s="98"/>
      <c r="AD602" s="98"/>
    </row>
    <row r="603" spans="1:30" x14ac:dyDescent="0.25">
      <c r="A603" s="98"/>
      <c r="B603" s="98"/>
      <c r="C603" s="98"/>
      <c r="D603" s="99"/>
      <c r="E603" s="98"/>
      <c r="F603" s="98"/>
      <c r="G603" s="98"/>
      <c r="H603" s="98"/>
      <c r="I603" s="98"/>
      <c r="J603" s="98"/>
      <c r="K603" s="98"/>
      <c r="L603" s="98"/>
      <c r="M603" s="98"/>
      <c r="N603" s="98"/>
      <c r="O603" s="98"/>
      <c r="P603" s="98"/>
      <c r="Q603" s="98"/>
      <c r="R603" s="98"/>
      <c r="S603" s="98"/>
      <c r="T603" s="98"/>
      <c r="U603" s="98"/>
      <c r="V603" s="98"/>
      <c r="W603" s="98"/>
      <c r="X603" s="98"/>
      <c r="Y603" s="99"/>
      <c r="Z603" s="98"/>
      <c r="AA603" s="98"/>
      <c r="AB603" s="98"/>
      <c r="AC603" s="98"/>
      <c r="AD603" s="98"/>
    </row>
    <row r="604" spans="1:30" x14ac:dyDescent="0.25">
      <c r="A604" s="98"/>
      <c r="B604" s="98"/>
      <c r="C604" s="98"/>
      <c r="D604" s="99"/>
      <c r="E604" s="99"/>
      <c r="F604" s="98"/>
      <c r="G604" s="98"/>
      <c r="H604" s="98"/>
      <c r="I604" s="98"/>
      <c r="J604" s="98"/>
      <c r="K604" s="98"/>
      <c r="L604" s="98"/>
      <c r="M604" s="98"/>
      <c r="N604" s="98"/>
      <c r="O604" s="98"/>
      <c r="P604" s="98"/>
      <c r="Q604" s="98"/>
      <c r="R604" s="98"/>
      <c r="S604" s="98"/>
      <c r="T604" s="98"/>
      <c r="U604" s="98"/>
      <c r="V604" s="98"/>
      <c r="W604" s="98"/>
      <c r="X604" s="98"/>
      <c r="Y604" s="99"/>
      <c r="Z604" s="98"/>
      <c r="AA604" s="98"/>
      <c r="AB604" s="98"/>
      <c r="AC604" s="98"/>
      <c r="AD604" s="98"/>
    </row>
    <row r="605" spans="1:30" x14ac:dyDescent="0.25">
      <c r="A605" s="98"/>
      <c r="B605" s="98"/>
      <c r="C605" s="98"/>
      <c r="D605" s="99"/>
      <c r="E605" s="99"/>
      <c r="F605" s="98"/>
      <c r="G605" s="98"/>
      <c r="H605" s="98"/>
      <c r="I605" s="98"/>
      <c r="J605" s="98"/>
      <c r="K605" s="98"/>
      <c r="L605" s="98"/>
      <c r="M605" s="98"/>
      <c r="N605" s="98"/>
      <c r="O605" s="98"/>
      <c r="P605" s="98"/>
      <c r="Q605" s="98"/>
      <c r="R605" s="98"/>
      <c r="S605" s="98"/>
      <c r="T605" s="98"/>
      <c r="U605" s="98"/>
      <c r="V605" s="98"/>
      <c r="W605" s="98"/>
      <c r="X605" s="98"/>
      <c r="Y605" s="99"/>
      <c r="Z605" s="98"/>
      <c r="AA605" s="98"/>
      <c r="AB605" s="98"/>
      <c r="AC605" s="98"/>
      <c r="AD605" s="98"/>
    </row>
    <row r="606" spans="1:30" x14ac:dyDescent="0.25">
      <c r="A606" s="98"/>
      <c r="B606" s="98"/>
      <c r="C606" s="98"/>
      <c r="D606" s="99"/>
      <c r="E606" s="99"/>
      <c r="F606" s="98"/>
      <c r="G606" s="98"/>
      <c r="H606" s="98"/>
      <c r="I606" s="98"/>
      <c r="J606" s="98"/>
      <c r="K606" s="98"/>
      <c r="L606" s="98"/>
      <c r="M606" s="98"/>
      <c r="N606" s="98"/>
      <c r="O606" s="98"/>
      <c r="P606" s="98"/>
      <c r="Q606" s="98"/>
      <c r="R606" s="98"/>
      <c r="S606" s="98"/>
      <c r="T606" s="98"/>
      <c r="U606" s="98"/>
      <c r="V606" s="98"/>
      <c r="W606" s="98"/>
      <c r="X606" s="98"/>
      <c r="Y606" s="99"/>
      <c r="Z606" s="98"/>
      <c r="AA606" s="98"/>
      <c r="AB606" s="98"/>
      <c r="AC606" s="98"/>
      <c r="AD606" s="98"/>
    </row>
    <row r="607" spans="1:30" x14ac:dyDescent="0.25">
      <c r="A607" s="98"/>
      <c r="B607" s="98"/>
      <c r="C607" s="98"/>
      <c r="D607" s="99"/>
      <c r="E607" s="98"/>
      <c r="F607" s="98"/>
      <c r="G607" s="98"/>
      <c r="H607" s="98"/>
      <c r="I607" s="98"/>
      <c r="J607" s="98"/>
      <c r="K607" s="98"/>
      <c r="L607" s="98"/>
      <c r="M607" s="98"/>
      <c r="N607" s="98"/>
      <c r="O607" s="98"/>
      <c r="P607" s="98"/>
      <c r="Q607" s="98"/>
      <c r="R607" s="98"/>
      <c r="S607" s="98"/>
      <c r="T607" s="98"/>
      <c r="U607" s="98"/>
      <c r="V607" s="98"/>
      <c r="W607" s="98"/>
      <c r="X607" s="98"/>
      <c r="Y607" s="99"/>
      <c r="Z607" s="98"/>
      <c r="AA607" s="98"/>
      <c r="AB607" s="98"/>
      <c r="AC607" s="98"/>
      <c r="AD607" s="98"/>
    </row>
    <row r="608" spans="1:30" x14ac:dyDescent="0.25">
      <c r="A608" s="98"/>
      <c r="B608" s="98"/>
      <c r="C608" s="98"/>
      <c r="D608" s="99"/>
      <c r="E608" s="98"/>
      <c r="F608" s="98"/>
      <c r="G608" s="98"/>
      <c r="H608" s="98"/>
      <c r="I608" s="98"/>
      <c r="J608" s="98"/>
      <c r="K608" s="98"/>
      <c r="L608" s="98"/>
      <c r="M608" s="98"/>
      <c r="N608" s="98"/>
      <c r="O608" s="98"/>
      <c r="P608" s="98"/>
      <c r="Q608" s="98"/>
      <c r="R608" s="98"/>
      <c r="S608" s="98"/>
      <c r="T608" s="98"/>
      <c r="U608" s="98"/>
      <c r="V608" s="98"/>
      <c r="W608" s="98"/>
      <c r="X608" s="98"/>
      <c r="Y608" s="99"/>
      <c r="Z608" s="98"/>
      <c r="AA608" s="98"/>
      <c r="AB608" s="98"/>
      <c r="AC608" s="98"/>
      <c r="AD608" s="98"/>
    </row>
    <row r="609" spans="1:30" x14ac:dyDescent="0.25">
      <c r="A609" s="98"/>
      <c r="B609" s="98"/>
      <c r="C609" s="98"/>
      <c r="D609" s="99"/>
      <c r="E609" s="99"/>
      <c r="F609" s="98"/>
      <c r="G609" s="98"/>
      <c r="H609" s="98"/>
      <c r="I609" s="98"/>
      <c r="J609" s="98"/>
      <c r="K609" s="98"/>
      <c r="L609" s="98"/>
      <c r="M609" s="98"/>
      <c r="N609" s="98"/>
      <c r="O609" s="98"/>
      <c r="P609" s="98"/>
      <c r="Q609" s="98"/>
      <c r="R609" s="98"/>
      <c r="S609" s="98"/>
      <c r="T609" s="98"/>
      <c r="U609" s="98"/>
      <c r="V609" s="98"/>
      <c r="W609" s="98"/>
      <c r="X609" s="98"/>
      <c r="Y609" s="99"/>
      <c r="Z609" s="98"/>
      <c r="AA609" s="98"/>
      <c r="AB609" s="98"/>
      <c r="AC609" s="98"/>
      <c r="AD609" s="98"/>
    </row>
    <row r="610" spans="1:30" x14ac:dyDescent="0.25">
      <c r="A610" s="98"/>
      <c r="B610" s="98"/>
      <c r="C610" s="98"/>
      <c r="D610" s="99"/>
      <c r="E610" s="99"/>
      <c r="F610" s="98"/>
      <c r="G610" s="98"/>
      <c r="H610" s="98"/>
      <c r="I610" s="98"/>
      <c r="J610" s="98"/>
      <c r="K610" s="98"/>
      <c r="L610" s="98"/>
      <c r="M610" s="98"/>
      <c r="N610" s="98"/>
      <c r="O610" s="98"/>
      <c r="P610" s="98"/>
      <c r="Q610" s="98"/>
      <c r="R610" s="98"/>
      <c r="S610" s="98"/>
      <c r="T610" s="98"/>
      <c r="U610" s="98"/>
      <c r="V610" s="98"/>
      <c r="W610" s="98"/>
      <c r="X610" s="98"/>
      <c r="Y610" s="99"/>
      <c r="Z610" s="98"/>
      <c r="AA610" s="98"/>
      <c r="AB610" s="98"/>
      <c r="AC610" s="98"/>
      <c r="AD610" s="98"/>
    </row>
    <row r="611" spans="1:30" x14ac:dyDescent="0.25">
      <c r="A611" s="98"/>
      <c r="B611" s="98"/>
      <c r="C611" s="98"/>
      <c r="D611" s="99"/>
      <c r="E611" s="98"/>
      <c r="F611" s="98"/>
      <c r="G611" s="98"/>
      <c r="H611" s="98"/>
      <c r="I611" s="98"/>
      <c r="J611" s="98"/>
      <c r="K611" s="98"/>
      <c r="L611" s="98"/>
      <c r="M611" s="98"/>
      <c r="N611" s="98"/>
      <c r="O611" s="98"/>
      <c r="P611" s="98"/>
      <c r="Q611" s="98"/>
      <c r="R611" s="98"/>
      <c r="S611" s="98"/>
      <c r="T611" s="98"/>
      <c r="U611" s="98"/>
      <c r="V611" s="98"/>
      <c r="W611" s="98"/>
      <c r="X611" s="98"/>
      <c r="Y611" s="99"/>
      <c r="Z611" s="98"/>
      <c r="AA611" s="98"/>
      <c r="AB611" s="98"/>
      <c r="AC611" s="98"/>
      <c r="AD611" s="98"/>
    </row>
    <row r="612" spans="1:30" x14ac:dyDescent="0.25">
      <c r="A612" s="98"/>
      <c r="B612" s="98"/>
      <c r="C612" s="98"/>
      <c r="D612" s="99"/>
      <c r="E612" s="99"/>
      <c r="F612" s="98"/>
      <c r="G612" s="98"/>
      <c r="H612" s="98"/>
      <c r="I612" s="98"/>
      <c r="J612" s="98"/>
      <c r="K612" s="98"/>
      <c r="L612" s="98"/>
      <c r="M612" s="98"/>
      <c r="N612" s="98"/>
      <c r="O612" s="98"/>
      <c r="P612" s="98"/>
      <c r="Q612" s="98"/>
      <c r="R612" s="98"/>
      <c r="S612" s="98"/>
      <c r="T612" s="98"/>
      <c r="U612" s="98"/>
      <c r="V612" s="98"/>
      <c r="W612" s="98"/>
      <c r="X612" s="98"/>
      <c r="Y612" s="99"/>
      <c r="Z612" s="98"/>
      <c r="AA612" s="98"/>
      <c r="AB612" s="98"/>
      <c r="AC612" s="98"/>
      <c r="AD612" s="98"/>
    </row>
    <row r="613" spans="1:30" x14ac:dyDescent="0.25">
      <c r="A613" s="98"/>
      <c r="B613" s="98"/>
      <c r="C613" s="98"/>
      <c r="D613" s="99"/>
      <c r="E613" s="98"/>
      <c r="F613" s="98"/>
      <c r="G613" s="98"/>
      <c r="H613" s="98"/>
      <c r="I613" s="98"/>
      <c r="J613" s="98"/>
      <c r="K613" s="98"/>
      <c r="L613" s="98"/>
      <c r="M613" s="98"/>
      <c r="N613" s="98"/>
      <c r="O613" s="98"/>
      <c r="P613" s="98"/>
      <c r="Q613" s="98"/>
      <c r="R613" s="98"/>
      <c r="S613" s="98"/>
      <c r="T613" s="98"/>
      <c r="U613" s="98"/>
      <c r="V613" s="98"/>
      <c r="W613" s="98"/>
      <c r="X613" s="98"/>
      <c r="Y613" s="99"/>
      <c r="Z613" s="98"/>
      <c r="AA613" s="98"/>
      <c r="AB613" s="98"/>
      <c r="AC613" s="98"/>
      <c r="AD613" s="98"/>
    </row>
    <row r="614" spans="1:30" x14ac:dyDescent="0.25">
      <c r="A614" s="98"/>
      <c r="B614" s="98"/>
      <c r="C614" s="98"/>
      <c r="D614" s="99"/>
      <c r="E614" s="98"/>
      <c r="F614" s="98"/>
      <c r="G614" s="98"/>
      <c r="H614" s="98"/>
      <c r="I614" s="98"/>
      <c r="J614" s="98"/>
      <c r="K614" s="98"/>
      <c r="L614" s="98"/>
      <c r="M614" s="98"/>
      <c r="N614" s="98"/>
      <c r="O614" s="98"/>
      <c r="P614" s="98"/>
      <c r="Q614" s="98"/>
      <c r="R614" s="98"/>
      <c r="S614" s="98"/>
      <c r="T614" s="98"/>
      <c r="U614" s="98"/>
      <c r="V614" s="98"/>
      <c r="W614" s="98"/>
      <c r="X614" s="98"/>
      <c r="Y614" s="99"/>
      <c r="Z614" s="98"/>
      <c r="AA614" s="98"/>
      <c r="AB614" s="98"/>
      <c r="AC614" s="98"/>
      <c r="AD614" s="98"/>
    </row>
    <row r="615" spans="1:30" x14ac:dyDescent="0.25">
      <c r="A615" s="98"/>
      <c r="B615" s="98"/>
      <c r="C615" s="98"/>
      <c r="D615" s="99"/>
      <c r="E615" s="99"/>
      <c r="F615" s="98"/>
      <c r="G615" s="98"/>
      <c r="H615" s="98"/>
      <c r="I615" s="98"/>
      <c r="J615" s="98"/>
      <c r="K615" s="98"/>
      <c r="L615" s="98"/>
      <c r="M615" s="98"/>
      <c r="N615" s="98"/>
      <c r="O615" s="98"/>
      <c r="P615" s="98"/>
      <c r="Q615" s="98"/>
      <c r="R615" s="98"/>
      <c r="S615" s="98"/>
      <c r="T615" s="98"/>
      <c r="U615" s="98"/>
      <c r="V615" s="98"/>
      <c r="W615" s="98"/>
      <c r="X615" s="98"/>
      <c r="Y615" s="99"/>
      <c r="Z615" s="98"/>
      <c r="AA615" s="98"/>
      <c r="AB615" s="98"/>
      <c r="AC615" s="98"/>
      <c r="AD615" s="98"/>
    </row>
    <row r="616" spans="1:30" x14ac:dyDescent="0.25">
      <c r="A616" s="98"/>
      <c r="B616" s="98"/>
      <c r="C616" s="98"/>
      <c r="D616" s="99"/>
      <c r="E616" s="98"/>
      <c r="F616" s="98"/>
      <c r="G616" s="98"/>
      <c r="H616" s="98"/>
      <c r="I616" s="98"/>
      <c r="J616" s="98"/>
      <c r="K616" s="98"/>
      <c r="L616" s="98"/>
      <c r="M616" s="98"/>
      <c r="N616" s="98"/>
      <c r="O616" s="98"/>
      <c r="P616" s="98"/>
      <c r="Q616" s="98"/>
      <c r="R616" s="98"/>
      <c r="S616" s="98"/>
      <c r="T616" s="98"/>
      <c r="U616" s="98"/>
      <c r="V616" s="98"/>
      <c r="W616" s="98"/>
      <c r="X616" s="98"/>
      <c r="Y616" s="99"/>
      <c r="Z616" s="98"/>
      <c r="AA616" s="98"/>
      <c r="AB616" s="98"/>
      <c r="AC616" s="98"/>
      <c r="AD616" s="98"/>
    </row>
    <row r="617" spans="1:30" x14ac:dyDescent="0.25">
      <c r="A617" s="98"/>
      <c r="B617" s="98"/>
      <c r="C617" s="98"/>
      <c r="D617" s="99"/>
      <c r="E617" s="99"/>
      <c r="F617" s="98"/>
      <c r="G617" s="98"/>
      <c r="H617" s="98"/>
      <c r="I617" s="98"/>
      <c r="J617" s="98"/>
      <c r="K617" s="98"/>
      <c r="L617" s="98"/>
      <c r="M617" s="98"/>
      <c r="N617" s="98"/>
      <c r="O617" s="98"/>
      <c r="P617" s="98"/>
      <c r="Q617" s="98"/>
      <c r="R617" s="98"/>
      <c r="S617" s="98"/>
      <c r="T617" s="98"/>
      <c r="U617" s="98"/>
      <c r="V617" s="98"/>
      <c r="W617" s="98"/>
      <c r="X617" s="98"/>
      <c r="Y617" s="99"/>
      <c r="Z617" s="98"/>
      <c r="AA617" s="98"/>
      <c r="AB617" s="98"/>
      <c r="AC617" s="98"/>
      <c r="AD617" s="98"/>
    </row>
    <row r="618" spans="1:30" x14ac:dyDescent="0.25">
      <c r="A618" s="98"/>
      <c r="B618" s="98"/>
      <c r="C618" s="98"/>
      <c r="D618" s="99"/>
      <c r="E618" s="99"/>
      <c r="F618" s="98"/>
      <c r="G618" s="98"/>
      <c r="H618" s="98"/>
      <c r="I618" s="98"/>
      <c r="J618" s="98"/>
      <c r="K618" s="98"/>
      <c r="L618" s="98"/>
      <c r="M618" s="98"/>
      <c r="N618" s="98"/>
      <c r="O618" s="98"/>
      <c r="P618" s="98"/>
      <c r="Q618" s="98"/>
      <c r="R618" s="98"/>
      <c r="S618" s="98"/>
      <c r="T618" s="98"/>
      <c r="U618" s="98"/>
      <c r="V618" s="98"/>
      <c r="W618" s="98"/>
      <c r="X618" s="98"/>
      <c r="Y618" s="99"/>
      <c r="Z618" s="98"/>
      <c r="AA618" s="98"/>
      <c r="AB618" s="98"/>
      <c r="AC618" s="98"/>
      <c r="AD618" s="98"/>
    </row>
    <row r="619" spans="1:30" x14ac:dyDescent="0.25">
      <c r="A619" s="98"/>
      <c r="B619" s="98"/>
      <c r="C619" s="98"/>
      <c r="D619" s="99"/>
      <c r="E619" s="98"/>
      <c r="F619" s="98"/>
      <c r="G619" s="98"/>
      <c r="H619" s="98"/>
      <c r="I619" s="98"/>
      <c r="J619" s="98"/>
      <c r="K619" s="98"/>
      <c r="L619" s="98"/>
      <c r="M619" s="98"/>
      <c r="N619" s="98"/>
      <c r="O619" s="98"/>
      <c r="P619" s="98"/>
      <c r="Q619" s="98"/>
      <c r="R619" s="98"/>
      <c r="S619" s="98"/>
      <c r="T619" s="98"/>
      <c r="U619" s="98"/>
      <c r="V619" s="98"/>
      <c r="W619" s="98"/>
      <c r="X619" s="98"/>
      <c r="Y619" s="99"/>
      <c r="Z619" s="98"/>
      <c r="AA619" s="98"/>
      <c r="AB619" s="98"/>
      <c r="AC619" s="98"/>
      <c r="AD619" s="98"/>
    </row>
    <row r="620" spans="1:30" x14ac:dyDescent="0.25">
      <c r="A620" s="98"/>
      <c r="B620" s="98"/>
      <c r="C620" s="98"/>
      <c r="D620" s="99"/>
      <c r="E620" s="99"/>
      <c r="F620" s="98"/>
      <c r="G620" s="98"/>
      <c r="H620" s="98"/>
      <c r="I620" s="98"/>
      <c r="J620" s="98"/>
      <c r="K620" s="98"/>
      <c r="L620" s="98"/>
      <c r="M620" s="98"/>
      <c r="N620" s="98"/>
      <c r="O620" s="98"/>
      <c r="P620" s="98"/>
      <c r="Q620" s="98"/>
      <c r="R620" s="98"/>
      <c r="S620" s="98"/>
      <c r="T620" s="98"/>
      <c r="U620" s="98"/>
      <c r="V620" s="98"/>
      <c r="W620" s="98"/>
      <c r="X620" s="98"/>
      <c r="Y620" s="99"/>
      <c r="Z620" s="98"/>
      <c r="AA620" s="98"/>
      <c r="AB620" s="98"/>
      <c r="AC620" s="98"/>
      <c r="AD620" s="98"/>
    </row>
    <row r="621" spans="1:30" x14ac:dyDescent="0.25">
      <c r="A621" s="98"/>
      <c r="B621" s="98"/>
      <c r="C621" s="98"/>
      <c r="D621" s="99"/>
      <c r="E621" s="98"/>
      <c r="F621" s="98"/>
      <c r="G621" s="98"/>
      <c r="H621" s="98"/>
      <c r="I621" s="98"/>
      <c r="J621" s="98"/>
      <c r="K621" s="98"/>
      <c r="L621" s="98"/>
      <c r="M621" s="98"/>
      <c r="N621" s="98"/>
      <c r="O621" s="98"/>
      <c r="P621" s="98"/>
      <c r="Q621" s="98"/>
      <c r="R621" s="98"/>
      <c r="S621" s="98"/>
      <c r="T621" s="98"/>
      <c r="U621" s="98"/>
      <c r="V621" s="98"/>
      <c r="W621" s="98"/>
      <c r="X621" s="98"/>
      <c r="Y621" s="99"/>
      <c r="Z621" s="98"/>
      <c r="AA621" s="98"/>
      <c r="AB621" s="98"/>
      <c r="AC621" s="98"/>
      <c r="AD621" s="98"/>
    </row>
    <row r="622" spans="1:30" x14ac:dyDescent="0.25">
      <c r="A622" s="98"/>
      <c r="B622" s="98"/>
      <c r="C622" s="98"/>
      <c r="D622" s="99"/>
      <c r="E622" s="99"/>
      <c r="F622" s="98"/>
      <c r="G622" s="98"/>
      <c r="H622" s="98"/>
      <c r="I622" s="98"/>
      <c r="J622" s="98"/>
      <c r="K622" s="98"/>
      <c r="L622" s="98"/>
      <c r="M622" s="98"/>
      <c r="N622" s="98"/>
      <c r="O622" s="98"/>
      <c r="P622" s="98"/>
      <c r="Q622" s="98"/>
      <c r="R622" s="98"/>
      <c r="S622" s="98"/>
      <c r="T622" s="98"/>
      <c r="U622" s="98"/>
      <c r="V622" s="98"/>
      <c r="W622" s="98"/>
      <c r="X622" s="98"/>
      <c r="Y622" s="99"/>
      <c r="Z622" s="98"/>
      <c r="AA622" s="98"/>
      <c r="AB622" s="98"/>
      <c r="AC622" s="98"/>
      <c r="AD622" s="98"/>
    </row>
    <row r="623" spans="1:30" x14ac:dyDescent="0.25">
      <c r="A623" s="98"/>
      <c r="B623" s="98"/>
      <c r="C623" s="98"/>
      <c r="D623" s="99"/>
      <c r="E623" s="98"/>
      <c r="F623" s="98"/>
      <c r="G623" s="98"/>
      <c r="H623" s="98"/>
      <c r="I623" s="98"/>
      <c r="J623" s="98"/>
      <c r="K623" s="98"/>
      <c r="L623" s="98"/>
      <c r="M623" s="98"/>
      <c r="N623" s="98"/>
      <c r="O623" s="98"/>
      <c r="P623" s="98"/>
      <c r="Q623" s="98"/>
      <c r="R623" s="98"/>
      <c r="S623" s="98"/>
      <c r="T623" s="98"/>
      <c r="U623" s="98"/>
      <c r="V623" s="98"/>
      <c r="W623" s="98"/>
      <c r="X623" s="98"/>
      <c r="Y623" s="99"/>
      <c r="Z623" s="98"/>
      <c r="AA623" s="98"/>
      <c r="AB623" s="98"/>
      <c r="AC623" s="98"/>
      <c r="AD623" s="98"/>
    </row>
    <row r="624" spans="1:30" x14ac:dyDescent="0.25">
      <c r="A624" s="98"/>
      <c r="B624" s="98"/>
      <c r="C624" s="98"/>
      <c r="D624" s="99"/>
      <c r="E624" s="98"/>
      <c r="F624" s="98"/>
      <c r="G624" s="98"/>
      <c r="H624" s="98"/>
      <c r="I624" s="98"/>
      <c r="J624" s="98"/>
      <c r="K624" s="98"/>
      <c r="L624" s="98"/>
      <c r="M624" s="98"/>
      <c r="N624" s="98"/>
      <c r="O624" s="98"/>
      <c r="P624" s="98"/>
      <c r="Q624" s="98"/>
      <c r="R624" s="98"/>
      <c r="S624" s="98"/>
      <c r="T624" s="98"/>
      <c r="U624" s="98"/>
      <c r="V624" s="98"/>
      <c r="W624" s="98"/>
      <c r="X624" s="98"/>
      <c r="Y624" s="99"/>
      <c r="Z624" s="98"/>
      <c r="AA624" s="98"/>
      <c r="AB624" s="98"/>
      <c r="AC624" s="98"/>
      <c r="AD624" s="98"/>
    </row>
    <row r="625" spans="1:30" x14ac:dyDescent="0.25">
      <c r="A625" s="98"/>
      <c r="B625" s="98"/>
      <c r="C625" s="98"/>
      <c r="D625" s="99"/>
      <c r="E625" s="99"/>
      <c r="F625" s="98"/>
      <c r="G625" s="98"/>
      <c r="H625" s="98"/>
      <c r="I625" s="98"/>
      <c r="J625" s="98"/>
      <c r="K625" s="98"/>
      <c r="L625" s="98"/>
      <c r="M625" s="98"/>
      <c r="N625" s="98"/>
      <c r="O625" s="98"/>
      <c r="P625" s="98"/>
      <c r="Q625" s="98"/>
      <c r="R625" s="98"/>
      <c r="S625" s="98"/>
      <c r="T625" s="98"/>
      <c r="U625" s="98"/>
      <c r="V625" s="98"/>
      <c r="W625" s="98"/>
      <c r="X625" s="98"/>
      <c r="Y625" s="99"/>
      <c r="Z625" s="98"/>
      <c r="AA625" s="98"/>
      <c r="AB625" s="98"/>
      <c r="AC625" s="98"/>
      <c r="AD625" s="98"/>
    </row>
    <row r="626" spans="1:30" x14ac:dyDescent="0.25">
      <c r="A626" s="98"/>
      <c r="B626" s="98"/>
      <c r="C626" s="98"/>
      <c r="D626" s="99"/>
      <c r="E626" s="98"/>
      <c r="F626" s="98"/>
      <c r="G626" s="98"/>
      <c r="H626" s="98"/>
      <c r="I626" s="98"/>
      <c r="J626" s="98"/>
      <c r="K626" s="98"/>
      <c r="L626" s="98"/>
      <c r="M626" s="98"/>
      <c r="N626" s="98"/>
      <c r="O626" s="98"/>
      <c r="P626" s="98"/>
      <c r="Q626" s="98"/>
      <c r="R626" s="98"/>
      <c r="S626" s="98"/>
      <c r="T626" s="98"/>
      <c r="U626" s="98"/>
      <c r="V626" s="98"/>
      <c r="W626" s="98"/>
      <c r="X626" s="98"/>
      <c r="Y626" s="99"/>
      <c r="Z626" s="98"/>
      <c r="AA626" s="98"/>
      <c r="AB626" s="98"/>
      <c r="AC626" s="98"/>
      <c r="AD626" s="98"/>
    </row>
    <row r="627" spans="1:30" x14ac:dyDescent="0.25">
      <c r="A627" s="98"/>
      <c r="B627" s="98"/>
      <c r="C627" s="98"/>
      <c r="D627" s="99"/>
      <c r="E627" s="98"/>
      <c r="F627" s="98"/>
      <c r="G627" s="98"/>
      <c r="H627" s="98"/>
      <c r="I627" s="98"/>
      <c r="J627" s="98"/>
      <c r="K627" s="98"/>
      <c r="L627" s="98"/>
      <c r="M627" s="98"/>
      <c r="N627" s="98"/>
      <c r="O627" s="98"/>
      <c r="P627" s="98"/>
      <c r="Q627" s="98"/>
      <c r="R627" s="98"/>
      <c r="S627" s="98"/>
      <c r="T627" s="98"/>
      <c r="U627" s="98"/>
      <c r="V627" s="98"/>
      <c r="W627" s="98"/>
      <c r="X627" s="98"/>
      <c r="Y627" s="99"/>
      <c r="Z627" s="98"/>
      <c r="AA627" s="98"/>
      <c r="AB627" s="98"/>
      <c r="AC627" s="98"/>
      <c r="AD627" s="98"/>
    </row>
    <row r="628" spans="1:30" x14ac:dyDescent="0.25">
      <c r="A628" s="98"/>
      <c r="B628" s="98"/>
      <c r="C628" s="98"/>
      <c r="D628" s="99"/>
      <c r="E628" s="98"/>
      <c r="F628" s="98"/>
      <c r="G628" s="98"/>
      <c r="H628" s="98"/>
      <c r="I628" s="98"/>
      <c r="J628" s="98"/>
      <c r="K628" s="98"/>
      <c r="L628" s="98"/>
      <c r="M628" s="98"/>
      <c r="N628" s="98"/>
      <c r="O628" s="98"/>
      <c r="P628" s="98"/>
      <c r="Q628" s="98"/>
      <c r="R628" s="98"/>
      <c r="S628" s="98"/>
      <c r="T628" s="98"/>
      <c r="U628" s="98"/>
      <c r="V628" s="98"/>
      <c r="W628" s="98"/>
      <c r="X628" s="98"/>
      <c r="Y628" s="99"/>
      <c r="Z628" s="98"/>
      <c r="AA628" s="98"/>
      <c r="AB628" s="98"/>
      <c r="AC628" s="98"/>
      <c r="AD628" s="98"/>
    </row>
    <row r="629" spans="1:30" x14ac:dyDescent="0.25">
      <c r="A629" s="98"/>
      <c r="B629" s="98"/>
      <c r="C629" s="98"/>
      <c r="D629" s="99"/>
      <c r="E629" s="99"/>
      <c r="F629" s="98"/>
      <c r="G629" s="98"/>
      <c r="H629" s="98"/>
      <c r="I629" s="98"/>
      <c r="J629" s="98"/>
      <c r="K629" s="98"/>
      <c r="L629" s="98"/>
      <c r="M629" s="98"/>
      <c r="N629" s="98"/>
      <c r="O629" s="98"/>
      <c r="P629" s="98"/>
      <c r="Q629" s="98"/>
      <c r="R629" s="98"/>
      <c r="S629" s="98"/>
      <c r="T629" s="98"/>
      <c r="U629" s="98"/>
      <c r="V629" s="98"/>
      <c r="W629" s="98"/>
      <c r="X629" s="98"/>
      <c r="Y629" s="99"/>
      <c r="Z629" s="98"/>
      <c r="AA629" s="98"/>
      <c r="AB629" s="98"/>
      <c r="AC629" s="98"/>
      <c r="AD629" s="98"/>
    </row>
    <row r="630" spans="1:30" x14ac:dyDescent="0.25">
      <c r="A630" s="98"/>
      <c r="B630" s="98"/>
      <c r="C630" s="98"/>
      <c r="D630" s="99"/>
      <c r="E630" s="99"/>
      <c r="F630" s="98"/>
      <c r="G630" s="98"/>
      <c r="H630" s="98"/>
      <c r="I630" s="98"/>
      <c r="J630" s="98"/>
      <c r="K630" s="98"/>
      <c r="L630" s="98"/>
      <c r="M630" s="98"/>
      <c r="N630" s="98"/>
      <c r="O630" s="98"/>
      <c r="P630" s="98"/>
      <c r="Q630" s="98"/>
      <c r="R630" s="98"/>
      <c r="S630" s="98"/>
      <c r="T630" s="98"/>
      <c r="U630" s="98"/>
      <c r="V630" s="98"/>
      <c r="W630" s="98"/>
      <c r="X630" s="98"/>
      <c r="Y630" s="99"/>
      <c r="Z630" s="98"/>
      <c r="AA630" s="98"/>
      <c r="AB630" s="98"/>
      <c r="AC630" s="98"/>
      <c r="AD630" s="98"/>
    </row>
    <row r="631" spans="1:30" x14ac:dyDescent="0.25">
      <c r="A631" s="98"/>
      <c r="B631" s="98"/>
      <c r="C631" s="98"/>
      <c r="D631" s="99"/>
      <c r="E631" s="98"/>
      <c r="F631" s="98"/>
      <c r="G631" s="98"/>
      <c r="H631" s="98"/>
      <c r="I631" s="98"/>
      <c r="J631" s="98"/>
      <c r="K631" s="98"/>
      <c r="L631" s="98"/>
      <c r="M631" s="98"/>
      <c r="N631" s="98"/>
      <c r="O631" s="98"/>
      <c r="P631" s="98"/>
      <c r="Q631" s="98"/>
      <c r="R631" s="98"/>
      <c r="S631" s="98"/>
      <c r="T631" s="98"/>
      <c r="U631" s="98"/>
      <c r="V631" s="98"/>
      <c r="W631" s="98"/>
      <c r="X631" s="98"/>
      <c r="Y631" s="99"/>
      <c r="Z631" s="98"/>
      <c r="AA631" s="98"/>
      <c r="AB631" s="98"/>
      <c r="AC631" s="98"/>
      <c r="AD631" s="98"/>
    </row>
    <row r="632" spans="1:30" x14ac:dyDescent="0.25">
      <c r="A632" s="98"/>
      <c r="B632" s="98"/>
      <c r="C632" s="98"/>
      <c r="D632" s="99"/>
      <c r="E632" s="99"/>
      <c r="F632" s="98"/>
      <c r="G632" s="98"/>
      <c r="H632" s="98"/>
      <c r="I632" s="98"/>
      <c r="J632" s="98"/>
      <c r="K632" s="98"/>
      <c r="L632" s="98"/>
      <c r="M632" s="98"/>
      <c r="N632" s="98"/>
      <c r="O632" s="98"/>
      <c r="P632" s="98"/>
      <c r="Q632" s="98"/>
      <c r="R632" s="98"/>
      <c r="S632" s="98"/>
      <c r="T632" s="98"/>
      <c r="U632" s="98"/>
      <c r="V632" s="98"/>
      <c r="W632" s="98"/>
      <c r="X632" s="98"/>
      <c r="Y632" s="99"/>
      <c r="Z632" s="98"/>
      <c r="AA632" s="98"/>
      <c r="AB632" s="98"/>
      <c r="AC632" s="98"/>
      <c r="AD632" s="98"/>
    </row>
    <row r="633" spans="1:30" x14ac:dyDescent="0.25">
      <c r="A633" s="98"/>
      <c r="B633" s="98"/>
      <c r="C633" s="98"/>
      <c r="D633" s="99"/>
      <c r="E633" s="98"/>
      <c r="F633" s="98"/>
      <c r="G633" s="98"/>
      <c r="H633" s="98"/>
      <c r="I633" s="98"/>
      <c r="J633" s="98"/>
      <c r="K633" s="98"/>
      <c r="L633" s="98"/>
      <c r="M633" s="98"/>
      <c r="N633" s="98"/>
      <c r="O633" s="98"/>
      <c r="P633" s="98"/>
      <c r="Q633" s="98"/>
      <c r="R633" s="98"/>
      <c r="S633" s="98"/>
      <c r="T633" s="98"/>
      <c r="U633" s="98"/>
      <c r="V633" s="98"/>
      <c r="W633" s="98"/>
      <c r="X633" s="98"/>
      <c r="Y633" s="99"/>
      <c r="Z633" s="98"/>
      <c r="AA633" s="98"/>
      <c r="AB633" s="98"/>
      <c r="AC633" s="98"/>
      <c r="AD633" s="98"/>
    </row>
    <row r="634" spans="1:30" x14ac:dyDescent="0.25">
      <c r="A634" s="98"/>
      <c r="B634" s="98"/>
      <c r="C634" s="98"/>
      <c r="D634" s="99"/>
      <c r="E634" s="99"/>
      <c r="F634" s="98"/>
      <c r="G634" s="98"/>
      <c r="H634" s="98"/>
      <c r="I634" s="98"/>
      <c r="J634" s="98"/>
      <c r="K634" s="98"/>
      <c r="L634" s="98"/>
      <c r="M634" s="98"/>
      <c r="N634" s="98"/>
      <c r="O634" s="98"/>
      <c r="P634" s="98"/>
      <c r="Q634" s="98"/>
      <c r="R634" s="98"/>
      <c r="S634" s="98"/>
      <c r="T634" s="98"/>
      <c r="U634" s="98"/>
      <c r="V634" s="98"/>
      <c r="W634" s="98"/>
      <c r="X634" s="98"/>
      <c r="Y634" s="99"/>
      <c r="Z634" s="98"/>
      <c r="AA634" s="98"/>
      <c r="AB634" s="98"/>
      <c r="AC634" s="98"/>
      <c r="AD634" s="98"/>
    </row>
    <row r="635" spans="1:30" x14ac:dyDescent="0.25">
      <c r="A635" s="98"/>
      <c r="B635" s="98"/>
      <c r="C635" s="98"/>
      <c r="D635" s="99"/>
      <c r="E635" s="99"/>
      <c r="F635" s="98"/>
      <c r="G635" s="98"/>
      <c r="H635" s="98"/>
      <c r="I635" s="98"/>
      <c r="J635" s="98"/>
      <c r="K635" s="98"/>
      <c r="L635" s="98"/>
      <c r="M635" s="98"/>
      <c r="N635" s="98"/>
      <c r="O635" s="98"/>
      <c r="P635" s="98"/>
      <c r="Q635" s="98"/>
      <c r="R635" s="98"/>
      <c r="S635" s="98"/>
      <c r="T635" s="98"/>
      <c r="U635" s="98"/>
      <c r="V635" s="98"/>
      <c r="W635" s="98"/>
      <c r="X635" s="98"/>
      <c r="Y635" s="99"/>
      <c r="Z635" s="98"/>
      <c r="AA635" s="98"/>
      <c r="AB635" s="98"/>
      <c r="AC635" s="98"/>
      <c r="AD635" s="98"/>
    </row>
    <row r="636" spans="1:30" x14ac:dyDescent="0.25">
      <c r="A636" s="98"/>
      <c r="B636" s="98"/>
      <c r="C636" s="98"/>
      <c r="D636" s="99"/>
      <c r="E636" s="99"/>
      <c r="F636" s="98"/>
      <c r="G636" s="98"/>
      <c r="H636" s="98"/>
      <c r="I636" s="98"/>
      <c r="J636" s="98"/>
      <c r="K636" s="98"/>
      <c r="L636" s="98"/>
      <c r="M636" s="98"/>
      <c r="N636" s="98"/>
      <c r="O636" s="98"/>
      <c r="P636" s="98"/>
      <c r="Q636" s="98"/>
      <c r="R636" s="98"/>
      <c r="S636" s="98"/>
      <c r="T636" s="98"/>
      <c r="U636" s="98"/>
      <c r="V636" s="98"/>
      <c r="W636" s="98"/>
      <c r="X636" s="98"/>
      <c r="Y636" s="99"/>
      <c r="Z636" s="98"/>
      <c r="AA636" s="98"/>
      <c r="AB636" s="98"/>
      <c r="AC636" s="98"/>
      <c r="AD636" s="98"/>
    </row>
    <row r="637" spans="1:30" x14ac:dyDescent="0.25">
      <c r="A637" s="98"/>
      <c r="B637" s="98"/>
      <c r="C637" s="98"/>
      <c r="D637" s="99"/>
      <c r="E637" s="98"/>
      <c r="F637" s="98"/>
      <c r="G637" s="98"/>
      <c r="H637" s="98"/>
      <c r="I637" s="98"/>
      <c r="J637" s="98"/>
      <c r="K637" s="98"/>
      <c r="L637" s="98"/>
      <c r="M637" s="98"/>
      <c r="N637" s="98"/>
      <c r="O637" s="98"/>
      <c r="P637" s="98"/>
      <c r="Q637" s="98"/>
      <c r="R637" s="98"/>
      <c r="S637" s="98"/>
      <c r="T637" s="98"/>
      <c r="U637" s="98"/>
      <c r="V637" s="98"/>
      <c r="W637" s="98"/>
      <c r="X637" s="98"/>
      <c r="Y637" s="99"/>
      <c r="Z637" s="98"/>
      <c r="AA637" s="98"/>
      <c r="AB637" s="98"/>
      <c r="AC637" s="98"/>
      <c r="AD637" s="98"/>
    </row>
    <row r="638" spans="1:30" x14ac:dyDescent="0.25">
      <c r="A638" s="98"/>
      <c r="B638" s="98"/>
      <c r="C638" s="98"/>
      <c r="D638" s="99"/>
      <c r="E638" s="98"/>
      <c r="F638" s="98"/>
      <c r="G638" s="98"/>
      <c r="H638" s="98"/>
      <c r="I638" s="98"/>
      <c r="J638" s="98"/>
      <c r="K638" s="98"/>
      <c r="L638" s="98"/>
      <c r="M638" s="98"/>
      <c r="N638" s="98"/>
      <c r="O638" s="98"/>
      <c r="P638" s="98"/>
      <c r="Q638" s="98"/>
      <c r="R638" s="98"/>
      <c r="S638" s="98"/>
      <c r="T638" s="98"/>
      <c r="U638" s="98"/>
      <c r="V638" s="98"/>
      <c r="W638" s="98"/>
      <c r="X638" s="98"/>
      <c r="Y638" s="99"/>
      <c r="Z638" s="98"/>
      <c r="AA638" s="98"/>
      <c r="AB638" s="98"/>
      <c r="AC638" s="98"/>
      <c r="AD638" s="98"/>
    </row>
    <row r="639" spans="1:30" x14ac:dyDescent="0.25">
      <c r="A639" s="98"/>
      <c r="B639" s="98"/>
      <c r="C639" s="98"/>
      <c r="D639" s="99"/>
      <c r="E639" s="99"/>
      <c r="F639" s="98"/>
      <c r="G639" s="98"/>
      <c r="H639" s="98"/>
      <c r="I639" s="98"/>
      <c r="J639" s="98"/>
      <c r="K639" s="98"/>
      <c r="L639" s="98"/>
      <c r="M639" s="98"/>
      <c r="N639" s="98"/>
      <c r="O639" s="98"/>
      <c r="P639" s="98"/>
      <c r="Q639" s="98"/>
      <c r="R639" s="98"/>
      <c r="S639" s="98"/>
      <c r="T639" s="98"/>
      <c r="U639" s="98"/>
      <c r="V639" s="98"/>
      <c r="W639" s="98"/>
      <c r="X639" s="98"/>
      <c r="Y639" s="99"/>
      <c r="Z639" s="98"/>
      <c r="AA639" s="98"/>
      <c r="AB639" s="98"/>
      <c r="AC639" s="98"/>
      <c r="AD639" s="98"/>
    </row>
    <row r="640" spans="1:30" x14ac:dyDescent="0.25">
      <c r="A640" s="98"/>
      <c r="B640" s="98"/>
      <c r="C640" s="98"/>
      <c r="D640" s="99"/>
      <c r="E640" s="99"/>
      <c r="F640" s="98"/>
      <c r="G640" s="98"/>
      <c r="H640" s="98"/>
      <c r="I640" s="98"/>
      <c r="J640" s="98"/>
      <c r="K640" s="98"/>
      <c r="L640" s="98"/>
      <c r="M640" s="98"/>
      <c r="N640" s="98"/>
      <c r="O640" s="98"/>
      <c r="P640" s="98"/>
      <c r="Q640" s="98"/>
      <c r="R640" s="98"/>
      <c r="S640" s="98"/>
      <c r="T640" s="98"/>
      <c r="U640" s="98"/>
      <c r="V640" s="98"/>
      <c r="W640" s="98"/>
      <c r="X640" s="98"/>
      <c r="Y640" s="99"/>
      <c r="Z640" s="98"/>
      <c r="AA640" s="98"/>
      <c r="AB640" s="98"/>
      <c r="AC640" s="98"/>
      <c r="AD640" s="98"/>
    </row>
    <row r="641" spans="1:30" x14ac:dyDescent="0.25">
      <c r="A641" s="98"/>
      <c r="B641" s="98"/>
      <c r="C641" s="98"/>
      <c r="D641" s="99"/>
      <c r="E641" s="99"/>
      <c r="F641" s="98"/>
      <c r="G641" s="98"/>
      <c r="H641" s="98"/>
      <c r="I641" s="98"/>
      <c r="J641" s="98"/>
      <c r="K641" s="98"/>
      <c r="L641" s="98"/>
      <c r="M641" s="98"/>
      <c r="N641" s="98"/>
      <c r="O641" s="98"/>
      <c r="P641" s="98"/>
      <c r="Q641" s="98"/>
      <c r="R641" s="98"/>
      <c r="S641" s="98"/>
      <c r="T641" s="98"/>
      <c r="U641" s="98"/>
      <c r="V641" s="98"/>
      <c r="W641" s="98"/>
      <c r="X641" s="98"/>
      <c r="Y641" s="99"/>
      <c r="Z641" s="98"/>
      <c r="AA641" s="98"/>
      <c r="AB641" s="98"/>
      <c r="AC641" s="98"/>
      <c r="AD641" s="98"/>
    </row>
    <row r="642" spans="1:30" x14ac:dyDescent="0.25">
      <c r="A642" s="98"/>
      <c r="B642" s="98"/>
      <c r="C642" s="98"/>
      <c r="D642" s="99"/>
      <c r="E642" s="98"/>
      <c r="F642" s="98"/>
      <c r="G642" s="98"/>
      <c r="H642" s="98"/>
      <c r="I642" s="98"/>
      <c r="J642" s="98"/>
      <c r="K642" s="98"/>
      <c r="L642" s="98"/>
      <c r="M642" s="98"/>
      <c r="N642" s="98"/>
      <c r="O642" s="98"/>
      <c r="P642" s="98"/>
      <c r="Q642" s="98"/>
      <c r="R642" s="98"/>
      <c r="S642" s="98"/>
      <c r="T642" s="98"/>
      <c r="U642" s="98"/>
      <c r="V642" s="98"/>
      <c r="W642" s="98"/>
      <c r="X642" s="98"/>
      <c r="Y642" s="99"/>
      <c r="Z642" s="98"/>
      <c r="AA642" s="98"/>
      <c r="AB642" s="98"/>
      <c r="AC642" s="98"/>
      <c r="AD642" s="98"/>
    </row>
    <row r="643" spans="1:30" x14ac:dyDescent="0.25">
      <c r="A643" s="98"/>
      <c r="B643" s="98"/>
      <c r="C643" s="98"/>
      <c r="D643" s="99"/>
      <c r="E643" s="98"/>
      <c r="F643" s="98"/>
      <c r="G643" s="98"/>
      <c r="H643" s="98"/>
      <c r="I643" s="98"/>
      <c r="J643" s="98"/>
      <c r="K643" s="98"/>
      <c r="L643" s="98"/>
      <c r="M643" s="98"/>
      <c r="N643" s="98"/>
      <c r="O643" s="98"/>
      <c r="P643" s="98"/>
      <c r="Q643" s="98"/>
      <c r="R643" s="98"/>
      <c r="S643" s="98"/>
      <c r="T643" s="98"/>
      <c r="U643" s="98"/>
      <c r="V643" s="98"/>
      <c r="W643" s="98"/>
      <c r="X643" s="98"/>
      <c r="Y643" s="99"/>
      <c r="Z643" s="98"/>
      <c r="AA643" s="98"/>
      <c r="AB643" s="98"/>
      <c r="AC643" s="98"/>
      <c r="AD643" s="98"/>
    </row>
    <row r="644" spans="1:30" x14ac:dyDescent="0.25">
      <c r="A644" s="98"/>
      <c r="B644" s="98"/>
      <c r="C644" s="98"/>
      <c r="D644" s="99"/>
      <c r="E644" s="99"/>
      <c r="F644" s="98"/>
      <c r="G644" s="98"/>
      <c r="H644" s="98"/>
      <c r="I644" s="98"/>
      <c r="J644" s="98"/>
      <c r="K644" s="98"/>
      <c r="L644" s="98"/>
      <c r="M644" s="98"/>
      <c r="N644" s="98"/>
      <c r="O644" s="98"/>
      <c r="P644" s="98"/>
      <c r="Q644" s="98"/>
      <c r="R644" s="98"/>
      <c r="S644" s="98"/>
      <c r="T644" s="98"/>
      <c r="U644" s="98"/>
      <c r="V644" s="98"/>
      <c r="W644" s="98"/>
      <c r="X644" s="98"/>
      <c r="Y644" s="99"/>
      <c r="Z644" s="98"/>
      <c r="AA644" s="98"/>
      <c r="AB644" s="98"/>
      <c r="AC644" s="98"/>
      <c r="AD644" s="98"/>
    </row>
    <row r="645" spans="1:30" x14ac:dyDescent="0.25">
      <c r="A645" s="98"/>
      <c r="B645" s="98"/>
      <c r="C645" s="98"/>
      <c r="D645" s="99"/>
      <c r="E645" s="98"/>
      <c r="F645" s="98"/>
      <c r="G645" s="98"/>
      <c r="H645" s="98"/>
      <c r="I645" s="98"/>
      <c r="J645" s="98"/>
      <c r="K645" s="98"/>
      <c r="L645" s="98"/>
      <c r="M645" s="98"/>
      <c r="N645" s="98"/>
      <c r="O645" s="98"/>
      <c r="P645" s="98"/>
      <c r="Q645" s="98"/>
      <c r="R645" s="98"/>
      <c r="S645" s="98"/>
      <c r="T645" s="98"/>
      <c r="U645" s="98"/>
      <c r="V645" s="98"/>
      <c r="W645" s="98"/>
      <c r="X645" s="98"/>
      <c r="Y645" s="99"/>
      <c r="Z645" s="98"/>
      <c r="AA645" s="98"/>
      <c r="AB645" s="98"/>
      <c r="AC645" s="98"/>
      <c r="AD645" s="98"/>
    </row>
    <row r="646" spans="1:30" x14ac:dyDescent="0.25">
      <c r="A646" s="98"/>
      <c r="B646" s="98"/>
      <c r="C646" s="98"/>
      <c r="D646" s="99"/>
      <c r="E646" s="99"/>
      <c r="F646" s="98"/>
      <c r="G646" s="98"/>
      <c r="H646" s="98"/>
      <c r="I646" s="98"/>
      <c r="J646" s="98"/>
      <c r="K646" s="98"/>
      <c r="L646" s="98"/>
      <c r="M646" s="98"/>
      <c r="N646" s="98"/>
      <c r="O646" s="98"/>
      <c r="P646" s="98"/>
      <c r="Q646" s="98"/>
      <c r="R646" s="98"/>
      <c r="S646" s="98"/>
      <c r="T646" s="98"/>
      <c r="U646" s="98"/>
      <c r="V646" s="98"/>
      <c r="W646" s="98"/>
      <c r="X646" s="98"/>
      <c r="Y646" s="99"/>
      <c r="Z646" s="98"/>
      <c r="AA646" s="98"/>
      <c r="AB646" s="98"/>
      <c r="AC646" s="98"/>
      <c r="AD646" s="98"/>
    </row>
    <row r="647" spans="1:30" x14ac:dyDescent="0.25">
      <c r="A647" s="98"/>
      <c r="B647" s="98"/>
      <c r="C647" s="98"/>
      <c r="D647" s="99"/>
      <c r="E647" s="99"/>
      <c r="F647" s="98"/>
      <c r="G647" s="98"/>
      <c r="H647" s="98"/>
      <c r="I647" s="98"/>
      <c r="J647" s="98"/>
      <c r="K647" s="98"/>
      <c r="L647" s="98"/>
      <c r="M647" s="98"/>
      <c r="N647" s="98"/>
      <c r="O647" s="98"/>
      <c r="P647" s="98"/>
      <c r="Q647" s="98"/>
      <c r="R647" s="98"/>
      <c r="S647" s="98"/>
      <c r="T647" s="98"/>
      <c r="U647" s="98"/>
      <c r="V647" s="98"/>
      <c r="W647" s="98"/>
      <c r="X647" s="98"/>
      <c r="Y647" s="99"/>
      <c r="Z647" s="98"/>
      <c r="AA647" s="98"/>
      <c r="AB647" s="98"/>
      <c r="AC647" s="98"/>
      <c r="AD647" s="98"/>
    </row>
    <row r="648" spans="1:30" x14ac:dyDescent="0.25">
      <c r="A648" s="98"/>
      <c r="B648" s="98"/>
      <c r="C648" s="98"/>
      <c r="D648" s="99"/>
      <c r="E648" s="99"/>
      <c r="F648" s="98"/>
      <c r="G648" s="98"/>
      <c r="H648" s="98"/>
      <c r="I648" s="98"/>
      <c r="J648" s="98"/>
      <c r="K648" s="98"/>
      <c r="L648" s="98"/>
      <c r="M648" s="98"/>
      <c r="N648" s="98"/>
      <c r="O648" s="98"/>
      <c r="P648" s="98"/>
      <c r="Q648" s="98"/>
      <c r="R648" s="98"/>
      <c r="S648" s="98"/>
      <c r="T648" s="98"/>
      <c r="U648" s="98"/>
      <c r="V648" s="98"/>
      <c r="W648" s="98"/>
      <c r="X648" s="98"/>
      <c r="Y648" s="99"/>
      <c r="Z648" s="98"/>
      <c r="AA648" s="98"/>
      <c r="AB648" s="98"/>
      <c r="AC648" s="98"/>
      <c r="AD648" s="98"/>
    </row>
    <row r="649" spans="1:30" x14ac:dyDescent="0.25">
      <c r="A649" s="98"/>
      <c r="B649" s="98"/>
      <c r="C649" s="98"/>
      <c r="D649" s="99"/>
      <c r="E649" s="99"/>
      <c r="F649" s="98"/>
      <c r="G649" s="98"/>
      <c r="H649" s="98"/>
      <c r="I649" s="98"/>
      <c r="J649" s="98"/>
      <c r="K649" s="98"/>
      <c r="L649" s="98"/>
      <c r="M649" s="98"/>
      <c r="N649" s="98"/>
      <c r="O649" s="98"/>
      <c r="P649" s="98"/>
      <c r="Q649" s="98"/>
      <c r="R649" s="98"/>
      <c r="S649" s="98"/>
      <c r="T649" s="98"/>
      <c r="U649" s="98"/>
      <c r="V649" s="98"/>
      <c r="W649" s="98"/>
      <c r="X649" s="98"/>
      <c r="Y649" s="99"/>
      <c r="Z649" s="98"/>
      <c r="AA649" s="98"/>
      <c r="AB649" s="98"/>
      <c r="AC649" s="98"/>
      <c r="AD649" s="98"/>
    </row>
    <row r="650" spans="1:30" x14ac:dyDescent="0.25">
      <c r="A650" s="98"/>
      <c r="B650" s="98"/>
      <c r="C650" s="98"/>
      <c r="D650" s="99"/>
      <c r="E650" s="99"/>
      <c r="F650" s="98"/>
      <c r="G650" s="98"/>
      <c r="H650" s="98"/>
      <c r="I650" s="98"/>
      <c r="J650" s="98"/>
      <c r="K650" s="98"/>
      <c r="L650" s="98"/>
      <c r="M650" s="98"/>
      <c r="N650" s="98"/>
      <c r="O650" s="98"/>
      <c r="P650" s="98"/>
      <c r="Q650" s="98"/>
      <c r="R650" s="98"/>
      <c r="S650" s="98"/>
      <c r="T650" s="98"/>
      <c r="U650" s="98"/>
      <c r="V650" s="98"/>
      <c r="W650" s="98"/>
      <c r="X650" s="98"/>
      <c r="Y650" s="99"/>
      <c r="Z650" s="98"/>
      <c r="AA650" s="98"/>
      <c r="AB650" s="98"/>
      <c r="AC650" s="98"/>
      <c r="AD650" s="98"/>
    </row>
    <row r="651" spans="1:30" x14ac:dyDescent="0.25">
      <c r="A651" s="98"/>
      <c r="B651" s="98"/>
      <c r="C651" s="98"/>
      <c r="D651" s="99"/>
      <c r="E651" s="98"/>
      <c r="F651" s="98"/>
      <c r="G651" s="98"/>
      <c r="H651" s="98"/>
      <c r="I651" s="98"/>
      <c r="J651" s="98"/>
      <c r="K651" s="98"/>
      <c r="L651" s="98"/>
      <c r="M651" s="98"/>
      <c r="N651" s="98"/>
      <c r="O651" s="98"/>
      <c r="P651" s="98"/>
      <c r="Q651" s="98"/>
      <c r="R651" s="98"/>
      <c r="S651" s="98"/>
      <c r="T651" s="98"/>
      <c r="U651" s="98"/>
      <c r="V651" s="98"/>
      <c r="W651" s="98"/>
      <c r="X651" s="98"/>
      <c r="Y651" s="99"/>
      <c r="Z651" s="98"/>
      <c r="AA651" s="98"/>
      <c r="AB651" s="98"/>
      <c r="AC651" s="98"/>
      <c r="AD651" s="98"/>
    </row>
    <row r="652" spans="1:30" x14ac:dyDescent="0.25">
      <c r="A652" s="98"/>
      <c r="B652" s="98"/>
      <c r="C652" s="98"/>
      <c r="D652" s="99"/>
      <c r="E652" s="99"/>
      <c r="F652" s="98"/>
      <c r="G652" s="98"/>
      <c r="H652" s="98"/>
      <c r="I652" s="98"/>
      <c r="J652" s="98"/>
      <c r="K652" s="98"/>
      <c r="L652" s="98"/>
      <c r="M652" s="98"/>
      <c r="N652" s="98"/>
      <c r="O652" s="98"/>
      <c r="P652" s="98"/>
      <c r="Q652" s="98"/>
      <c r="R652" s="98"/>
      <c r="S652" s="98"/>
      <c r="T652" s="98"/>
      <c r="U652" s="98"/>
      <c r="V652" s="98"/>
      <c r="W652" s="98"/>
      <c r="X652" s="98"/>
      <c r="Y652" s="99"/>
      <c r="Z652" s="98"/>
      <c r="AA652" s="98"/>
      <c r="AB652" s="98"/>
      <c r="AC652" s="98"/>
      <c r="AD652" s="98"/>
    </row>
    <row r="653" spans="1:30" x14ac:dyDescent="0.25">
      <c r="A653" s="98"/>
      <c r="B653" s="98"/>
      <c r="C653" s="98"/>
      <c r="D653" s="99"/>
      <c r="E653" s="98"/>
      <c r="F653" s="98"/>
      <c r="G653" s="98"/>
      <c r="H653" s="98"/>
      <c r="I653" s="98"/>
      <c r="J653" s="98"/>
      <c r="K653" s="98"/>
      <c r="L653" s="98"/>
      <c r="M653" s="98"/>
      <c r="N653" s="98"/>
      <c r="O653" s="98"/>
      <c r="P653" s="98"/>
      <c r="Q653" s="98"/>
      <c r="R653" s="98"/>
      <c r="S653" s="98"/>
      <c r="T653" s="98"/>
      <c r="U653" s="98"/>
      <c r="V653" s="98"/>
      <c r="W653" s="98"/>
      <c r="X653" s="98"/>
      <c r="Y653" s="99"/>
      <c r="Z653" s="98"/>
      <c r="AA653" s="98"/>
      <c r="AB653" s="98"/>
      <c r="AC653" s="98"/>
      <c r="AD653" s="98"/>
    </row>
    <row r="654" spans="1:30" x14ac:dyDescent="0.25">
      <c r="A654" s="98"/>
      <c r="B654" s="98"/>
      <c r="C654" s="98"/>
      <c r="D654" s="99"/>
      <c r="E654" s="98"/>
      <c r="F654" s="98"/>
      <c r="G654" s="98"/>
      <c r="H654" s="98"/>
      <c r="I654" s="98"/>
      <c r="J654" s="98"/>
      <c r="K654" s="98"/>
      <c r="L654" s="98"/>
      <c r="M654" s="98"/>
      <c r="N654" s="98"/>
      <c r="O654" s="98"/>
      <c r="P654" s="98"/>
      <c r="Q654" s="98"/>
      <c r="R654" s="98"/>
      <c r="S654" s="98"/>
      <c r="T654" s="98"/>
      <c r="U654" s="98"/>
      <c r="V654" s="98"/>
      <c r="W654" s="98"/>
      <c r="X654" s="98"/>
      <c r="Y654" s="99"/>
      <c r="Z654" s="98"/>
      <c r="AA654" s="98"/>
      <c r="AB654" s="98"/>
      <c r="AC654" s="98"/>
      <c r="AD654" s="98"/>
    </row>
    <row r="655" spans="1:30" x14ac:dyDescent="0.25">
      <c r="A655" s="98"/>
      <c r="B655" s="98"/>
      <c r="C655" s="98"/>
      <c r="D655" s="99"/>
      <c r="E655" s="98"/>
      <c r="F655" s="98"/>
      <c r="G655" s="98"/>
      <c r="H655" s="98"/>
      <c r="I655" s="98"/>
      <c r="J655" s="98"/>
      <c r="K655" s="98"/>
      <c r="L655" s="98"/>
      <c r="M655" s="98"/>
      <c r="N655" s="98"/>
      <c r="O655" s="98"/>
      <c r="P655" s="98"/>
      <c r="Q655" s="98"/>
      <c r="R655" s="98"/>
      <c r="S655" s="98"/>
      <c r="T655" s="98"/>
      <c r="U655" s="98"/>
      <c r="V655" s="98"/>
      <c r="W655" s="98"/>
      <c r="X655" s="98"/>
      <c r="Y655" s="99"/>
      <c r="Z655" s="98"/>
      <c r="AA655" s="98"/>
      <c r="AB655" s="98"/>
      <c r="AC655" s="98"/>
      <c r="AD655" s="98"/>
    </row>
    <row r="656" spans="1:30" x14ac:dyDescent="0.25">
      <c r="A656" s="98"/>
      <c r="B656" s="98"/>
      <c r="C656" s="98"/>
      <c r="D656" s="99"/>
      <c r="E656" s="99"/>
      <c r="F656" s="98"/>
      <c r="G656" s="98"/>
      <c r="H656" s="98"/>
      <c r="I656" s="98"/>
      <c r="J656" s="98"/>
      <c r="K656" s="98"/>
      <c r="L656" s="98"/>
      <c r="M656" s="98"/>
      <c r="N656" s="98"/>
      <c r="O656" s="98"/>
      <c r="P656" s="98"/>
      <c r="Q656" s="98"/>
      <c r="R656" s="98"/>
      <c r="S656" s="98"/>
      <c r="T656" s="98"/>
      <c r="U656" s="98"/>
      <c r="V656" s="98"/>
      <c r="W656" s="98"/>
      <c r="X656" s="98"/>
      <c r="Y656" s="99"/>
      <c r="Z656" s="98"/>
      <c r="AA656" s="98"/>
      <c r="AB656" s="98"/>
      <c r="AC656" s="98"/>
      <c r="AD656" s="98"/>
    </row>
    <row r="657" spans="1:30" x14ac:dyDescent="0.25">
      <c r="A657" s="98"/>
      <c r="B657" s="98"/>
      <c r="C657" s="98"/>
      <c r="D657" s="99"/>
      <c r="E657" s="98"/>
      <c r="F657" s="98"/>
      <c r="G657" s="98"/>
      <c r="H657" s="98"/>
      <c r="I657" s="98"/>
      <c r="J657" s="98"/>
      <c r="K657" s="98"/>
      <c r="L657" s="98"/>
      <c r="M657" s="98"/>
      <c r="N657" s="98"/>
      <c r="O657" s="98"/>
      <c r="P657" s="98"/>
      <c r="Q657" s="98"/>
      <c r="R657" s="98"/>
      <c r="S657" s="98"/>
      <c r="T657" s="98"/>
      <c r="U657" s="98"/>
      <c r="V657" s="98"/>
      <c r="W657" s="98"/>
      <c r="X657" s="98"/>
      <c r="Y657" s="99"/>
      <c r="Z657" s="98"/>
      <c r="AA657" s="98"/>
      <c r="AB657" s="98"/>
      <c r="AC657" s="98"/>
      <c r="AD657" s="98"/>
    </row>
    <row r="658" spans="1:30" x14ac:dyDescent="0.25">
      <c r="A658" s="98"/>
      <c r="B658" s="98"/>
      <c r="C658" s="98"/>
      <c r="D658" s="99"/>
      <c r="E658" s="98"/>
      <c r="F658" s="98"/>
      <c r="G658" s="98"/>
      <c r="H658" s="98"/>
      <c r="I658" s="98"/>
      <c r="J658" s="98"/>
      <c r="K658" s="98"/>
      <c r="L658" s="98"/>
      <c r="M658" s="98"/>
      <c r="N658" s="98"/>
      <c r="O658" s="98"/>
      <c r="P658" s="98"/>
      <c r="Q658" s="98"/>
      <c r="R658" s="98"/>
      <c r="S658" s="98"/>
      <c r="T658" s="98"/>
      <c r="U658" s="98"/>
      <c r="V658" s="98"/>
      <c r="W658" s="98"/>
      <c r="X658" s="98"/>
      <c r="Y658" s="99"/>
      <c r="Z658" s="98"/>
      <c r="AA658" s="98"/>
      <c r="AB658" s="98"/>
      <c r="AC658" s="98"/>
      <c r="AD658" s="98"/>
    </row>
    <row r="659" spans="1:30" x14ac:dyDescent="0.25">
      <c r="A659" s="98"/>
      <c r="B659" s="98"/>
      <c r="C659" s="98"/>
      <c r="D659" s="99"/>
      <c r="E659" s="99"/>
      <c r="F659" s="98"/>
      <c r="G659" s="98"/>
      <c r="H659" s="98"/>
      <c r="I659" s="98"/>
      <c r="J659" s="98"/>
      <c r="K659" s="98"/>
      <c r="L659" s="98"/>
      <c r="M659" s="98"/>
      <c r="N659" s="98"/>
      <c r="O659" s="98"/>
      <c r="P659" s="98"/>
      <c r="Q659" s="98"/>
      <c r="R659" s="98"/>
      <c r="S659" s="98"/>
      <c r="T659" s="98"/>
      <c r="U659" s="98"/>
      <c r="V659" s="98"/>
      <c r="W659" s="98"/>
      <c r="X659" s="98"/>
      <c r="Y659" s="99"/>
      <c r="Z659" s="98"/>
      <c r="AA659" s="98"/>
      <c r="AB659" s="98"/>
      <c r="AC659" s="98"/>
      <c r="AD659" s="98"/>
    </row>
    <row r="660" spans="1:30" x14ac:dyDescent="0.25">
      <c r="A660" s="98"/>
      <c r="B660" s="98"/>
      <c r="C660" s="98"/>
      <c r="D660" s="99"/>
      <c r="E660" s="98"/>
      <c r="F660" s="98"/>
      <c r="G660" s="98"/>
      <c r="H660" s="98"/>
      <c r="I660" s="98"/>
      <c r="J660" s="98"/>
      <c r="K660" s="98"/>
      <c r="L660" s="98"/>
      <c r="M660" s="98"/>
      <c r="N660" s="98"/>
      <c r="O660" s="98"/>
      <c r="P660" s="98"/>
      <c r="Q660" s="98"/>
      <c r="R660" s="98"/>
      <c r="S660" s="98"/>
      <c r="T660" s="98"/>
      <c r="U660" s="98"/>
      <c r="V660" s="98"/>
      <c r="W660" s="98"/>
      <c r="X660" s="98"/>
      <c r="Y660" s="99"/>
      <c r="Z660" s="98"/>
      <c r="AA660" s="98"/>
      <c r="AB660" s="98"/>
      <c r="AC660" s="98"/>
      <c r="AD660" s="98"/>
    </row>
    <row r="661" spans="1:30" x14ac:dyDescent="0.25">
      <c r="A661" s="98"/>
      <c r="B661" s="98"/>
      <c r="C661" s="98"/>
      <c r="D661" s="99"/>
      <c r="E661" s="99"/>
      <c r="F661" s="98"/>
      <c r="G661" s="98"/>
      <c r="H661" s="98"/>
      <c r="I661" s="98"/>
      <c r="J661" s="98"/>
      <c r="K661" s="98"/>
      <c r="L661" s="98"/>
      <c r="M661" s="98"/>
      <c r="N661" s="98"/>
      <c r="O661" s="98"/>
      <c r="P661" s="98"/>
      <c r="Q661" s="98"/>
      <c r="R661" s="98"/>
      <c r="S661" s="98"/>
      <c r="T661" s="98"/>
      <c r="U661" s="98"/>
      <c r="V661" s="98"/>
      <c r="W661" s="98"/>
      <c r="X661" s="98"/>
      <c r="Y661" s="99"/>
      <c r="Z661" s="98"/>
      <c r="AA661" s="98"/>
      <c r="AB661" s="98"/>
      <c r="AC661" s="98"/>
      <c r="AD661" s="98"/>
    </row>
    <row r="662" spans="1:30" x14ac:dyDescent="0.25">
      <c r="A662" s="98"/>
      <c r="B662" s="98"/>
      <c r="C662" s="98"/>
      <c r="D662" s="99"/>
      <c r="E662" s="99"/>
      <c r="F662" s="98"/>
      <c r="G662" s="98"/>
      <c r="H662" s="98"/>
      <c r="I662" s="98"/>
      <c r="J662" s="98"/>
      <c r="K662" s="98"/>
      <c r="L662" s="98"/>
      <c r="M662" s="98"/>
      <c r="N662" s="98"/>
      <c r="O662" s="98"/>
      <c r="P662" s="98"/>
      <c r="Q662" s="98"/>
      <c r="R662" s="98"/>
      <c r="S662" s="98"/>
      <c r="T662" s="98"/>
      <c r="U662" s="98"/>
      <c r="V662" s="98"/>
      <c r="W662" s="98"/>
      <c r="X662" s="98"/>
      <c r="Y662" s="99"/>
      <c r="Z662" s="98"/>
      <c r="AA662" s="98"/>
      <c r="AB662" s="98"/>
      <c r="AC662" s="98"/>
      <c r="AD662" s="98"/>
    </row>
    <row r="663" spans="1:30" x14ac:dyDescent="0.25">
      <c r="A663" s="98"/>
      <c r="B663" s="98"/>
      <c r="C663" s="98"/>
      <c r="D663" s="99"/>
      <c r="E663" s="99"/>
      <c r="F663" s="98"/>
      <c r="G663" s="98"/>
      <c r="H663" s="98"/>
      <c r="I663" s="98"/>
      <c r="J663" s="98"/>
      <c r="K663" s="98"/>
      <c r="L663" s="98"/>
      <c r="M663" s="98"/>
      <c r="N663" s="98"/>
      <c r="O663" s="98"/>
      <c r="P663" s="98"/>
      <c r="Q663" s="98"/>
      <c r="R663" s="98"/>
      <c r="S663" s="98"/>
      <c r="T663" s="98"/>
      <c r="U663" s="98"/>
      <c r="V663" s="98"/>
      <c r="W663" s="98"/>
      <c r="X663" s="98"/>
      <c r="Y663" s="99"/>
      <c r="Z663" s="98"/>
      <c r="AA663" s="98"/>
      <c r="AB663" s="98"/>
      <c r="AC663" s="98"/>
      <c r="AD663" s="98"/>
    </row>
    <row r="664" spans="1:30" x14ac:dyDescent="0.25">
      <c r="A664" s="98"/>
      <c r="B664" s="98"/>
      <c r="C664" s="98"/>
      <c r="D664" s="99"/>
      <c r="E664" s="99"/>
      <c r="F664" s="98"/>
      <c r="G664" s="98"/>
      <c r="H664" s="98"/>
      <c r="I664" s="98"/>
      <c r="J664" s="98"/>
      <c r="K664" s="98"/>
      <c r="L664" s="98"/>
      <c r="M664" s="98"/>
      <c r="N664" s="98"/>
      <c r="O664" s="98"/>
      <c r="P664" s="98"/>
      <c r="Q664" s="98"/>
      <c r="R664" s="98"/>
      <c r="S664" s="98"/>
      <c r="T664" s="98"/>
      <c r="U664" s="98"/>
      <c r="V664" s="98"/>
      <c r="W664" s="98"/>
      <c r="X664" s="98"/>
      <c r="Y664" s="99"/>
      <c r="Z664" s="98"/>
      <c r="AA664" s="98"/>
      <c r="AB664" s="98"/>
      <c r="AC664" s="98"/>
      <c r="AD664" s="98"/>
    </row>
    <row r="665" spans="1:30" x14ac:dyDescent="0.25">
      <c r="A665" s="98"/>
      <c r="B665" s="98"/>
      <c r="C665" s="98"/>
      <c r="D665" s="99"/>
      <c r="E665" s="99"/>
      <c r="F665" s="98"/>
      <c r="G665" s="98"/>
      <c r="H665" s="98"/>
      <c r="I665" s="98"/>
      <c r="J665" s="98"/>
      <c r="K665" s="98"/>
      <c r="L665" s="98"/>
      <c r="M665" s="98"/>
      <c r="N665" s="98"/>
      <c r="O665" s="98"/>
      <c r="P665" s="98"/>
      <c r="Q665" s="98"/>
      <c r="R665" s="98"/>
      <c r="S665" s="98"/>
      <c r="T665" s="98"/>
      <c r="U665" s="98"/>
      <c r="V665" s="98"/>
      <c r="W665" s="98"/>
      <c r="X665" s="98"/>
      <c r="Y665" s="99"/>
      <c r="Z665" s="98"/>
      <c r="AA665" s="98"/>
      <c r="AB665" s="98"/>
      <c r="AC665" s="98"/>
      <c r="AD665" s="98"/>
    </row>
    <row r="666" spans="1:30" x14ac:dyDescent="0.25">
      <c r="A666" s="98"/>
      <c r="B666" s="98"/>
      <c r="C666" s="98"/>
      <c r="D666" s="99"/>
      <c r="E666" s="99"/>
      <c r="F666" s="98"/>
      <c r="G666" s="98"/>
      <c r="H666" s="98"/>
      <c r="I666" s="98"/>
      <c r="J666" s="98"/>
      <c r="K666" s="98"/>
      <c r="L666" s="98"/>
      <c r="M666" s="98"/>
      <c r="N666" s="98"/>
      <c r="O666" s="98"/>
      <c r="P666" s="98"/>
      <c r="Q666" s="98"/>
      <c r="R666" s="98"/>
      <c r="S666" s="98"/>
      <c r="T666" s="98"/>
      <c r="U666" s="98"/>
      <c r="V666" s="98"/>
      <c r="W666" s="98"/>
      <c r="X666" s="98"/>
      <c r="Y666" s="99"/>
      <c r="Z666" s="98"/>
      <c r="AA666" s="98"/>
      <c r="AB666" s="98"/>
      <c r="AC666" s="98"/>
      <c r="AD666" s="98"/>
    </row>
    <row r="667" spans="1:30" x14ac:dyDescent="0.25">
      <c r="A667" s="98"/>
      <c r="B667" s="98"/>
      <c r="C667" s="98"/>
      <c r="D667" s="99"/>
      <c r="E667" s="99"/>
      <c r="F667" s="98"/>
      <c r="G667" s="98"/>
      <c r="H667" s="98"/>
      <c r="I667" s="98"/>
      <c r="J667" s="98"/>
      <c r="K667" s="98"/>
      <c r="L667" s="98"/>
      <c r="M667" s="98"/>
      <c r="N667" s="98"/>
      <c r="O667" s="98"/>
      <c r="P667" s="98"/>
      <c r="Q667" s="98"/>
      <c r="R667" s="98"/>
      <c r="S667" s="98"/>
      <c r="T667" s="98"/>
      <c r="U667" s="98"/>
      <c r="V667" s="98"/>
      <c r="W667" s="98"/>
      <c r="X667" s="98"/>
      <c r="Y667" s="99"/>
      <c r="Z667" s="98"/>
      <c r="AA667" s="98"/>
      <c r="AB667" s="98"/>
      <c r="AC667" s="98"/>
      <c r="AD667" s="98"/>
    </row>
    <row r="668" spans="1:30" x14ac:dyDescent="0.25">
      <c r="A668" s="98"/>
      <c r="B668" s="98"/>
      <c r="C668" s="98"/>
      <c r="D668" s="99"/>
      <c r="E668" s="99"/>
      <c r="F668" s="98"/>
      <c r="G668" s="98"/>
      <c r="H668" s="98"/>
      <c r="I668" s="98"/>
      <c r="J668" s="98"/>
      <c r="K668" s="98"/>
      <c r="L668" s="98"/>
      <c r="M668" s="98"/>
      <c r="N668" s="98"/>
      <c r="O668" s="98"/>
      <c r="P668" s="98"/>
      <c r="Q668" s="98"/>
      <c r="R668" s="98"/>
      <c r="S668" s="98"/>
      <c r="T668" s="98"/>
      <c r="U668" s="98"/>
      <c r="V668" s="98"/>
      <c r="W668" s="98"/>
      <c r="X668" s="98"/>
      <c r="Y668" s="99"/>
      <c r="Z668" s="98"/>
      <c r="AA668" s="98"/>
      <c r="AB668" s="98"/>
      <c r="AC668" s="98"/>
      <c r="AD668" s="98"/>
    </row>
    <row r="669" spans="1:30" x14ac:dyDescent="0.25">
      <c r="A669" s="98"/>
      <c r="B669" s="98"/>
      <c r="C669" s="98"/>
      <c r="D669" s="99"/>
      <c r="E669" s="98"/>
      <c r="F669" s="98"/>
      <c r="G669" s="98"/>
      <c r="H669" s="98"/>
      <c r="I669" s="98"/>
      <c r="J669" s="98"/>
      <c r="K669" s="98"/>
      <c r="L669" s="98"/>
      <c r="M669" s="98"/>
      <c r="N669" s="98"/>
      <c r="O669" s="98"/>
      <c r="P669" s="98"/>
      <c r="Q669" s="98"/>
      <c r="R669" s="98"/>
      <c r="S669" s="98"/>
      <c r="T669" s="98"/>
      <c r="U669" s="98"/>
      <c r="V669" s="98"/>
      <c r="W669" s="98"/>
      <c r="X669" s="98"/>
      <c r="Y669" s="99"/>
      <c r="Z669" s="98"/>
      <c r="AA669" s="98"/>
      <c r="AB669" s="98"/>
      <c r="AC669" s="98"/>
      <c r="AD669" s="98"/>
    </row>
    <row r="670" spans="1:30" x14ac:dyDescent="0.25">
      <c r="A670" s="98"/>
      <c r="B670" s="98"/>
      <c r="C670" s="98"/>
      <c r="D670" s="99"/>
      <c r="E670" s="99"/>
      <c r="F670" s="98"/>
      <c r="G670" s="98"/>
      <c r="H670" s="98"/>
      <c r="I670" s="98"/>
      <c r="J670" s="98"/>
      <c r="K670" s="98"/>
      <c r="L670" s="98"/>
      <c r="M670" s="98"/>
      <c r="N670" s="98"/>
      <c r="O670" s="98"/>
      <c r="P670" s="98"/>
      <c r="Q670" s="98"/>
      <c r="R670" s="98"/>
      <c r="S670" s="98"/>
      <c r="T670" s="98"/>
      <c r="U670" s="98"/>
      <c r="V670" s="98"/>
      <c r="W670" s="98"/>
      <c r="X670" s="98"/>
      <c r="Y670" s="99"/>
      <c r="Z670" s="98"/>
      <c r="AA670" s="98"/>
      <c r="AB670" s="98"/>
      <c r="AC670" s="98"/>
      <c r="AD670" s="98"/>
    </row>
    <row r="671" spans="1:30" x14ac:dyDescent="0.25">
      <c r="A671" s="98"/>
      <c r="B671" s="98"/>
      <c r="C671" s="98"/>
      <c r="D671" s="99"/>
      <c r="E671" s="99"/>
      <c r="F671" s="98"/>
      <c r="G671" s="98"/>
      <c r="H671" s="98"/>
      <c r="I671" s="98"/>
      <c r="J671" s="98"/>
      <c r="K671" s="98"/>
      <c r="L671" s="98"/>
      <c r="M671" s="98"/>
      <c r="N671" s="98"/>
      <c r="O671" s="98"/>
      <c r="P671" s="98"/>
      <c r="Q671" s="98"/>
      <c r="R671" s="98"/>
      <c r="S671" s="98"/>
      <c r="T671" s="98"/>
      <c r="U671" s="98"/>
      <c r="V671" s="98"/>
      <c r="W671" s="98"/>
      <c r="X671" s="98"/>
      <c r="Y671" s="99"/>
      <c r="Z671" s="98"/>
      <c r="AA671" s="98"/>
      <c r="AB671" s="98"/>
      <c r="AC671" s="98"/>
      <c r="AD671" s="98"/>
    </row>
    <row r="672" spans="1:30" x14ac:dyDescent="0.25">
      <c r="A672" s="98"/>
      <c r="B672" s="98"/>
      <c r="C672" s="98"/>
      <c r="D672" s="99"/>
      <c r="E672" s="99"/>
      <c r="F672" s="98"/>
      <c r="G672" s="98"/>
      <c r="H672" s="98"/>
      <c r="I672" s="98"/>
      <c r="J672" s="98"/>
      <c r="K672" s="98"/>
      <c r="L672" s="98"/>
      <c r="M672" s="98"/>
      <c r="N672" s="98"/>
      <c r="O672" s="98"/>
      <c r="P672" s="98"/>
      <c r="Q672" s="98"/>
      <c r="R672" s="98"/>
      <c r="S672" s="98"/>
      <c r="T672" s="98"/>
      <c r="U672" s="98"/>
      <c r="V672" s="98"/>
      <c r="W672" s="98"/>
      <c r="X672" s="98"/>
      <c r="Y672" s="99"/>
      <c r="Z672" s="98"/>
      <c r="AA672" s="98"/>
      <c r="AB672" s="98"/>
      <c r="AC672" s="98"/>
      <c r="AD672" s="98"/>
    </row>
    <row r="673" spans="1:30" x14ac:dyDescent="0.25">
      <c r="A673" s="98"/>
      <c r="B673" s="98"/>
      <c r="C673" s="98"/>
      <c r="D673" s="99"/>
      <c r="E673" s="99"/>
      <c r="F673" s="98"/>
      <c r="G673" s="98"/>
      <c r="H673" s="98"/>
      <c r="I673" s="98"/>
      <c r="J673" s="98"/>
      <c r="K673" s="98"/>
      <c r="L673" s="98"/>
      <c r="M673" s="98"/>
      <c r="N673" s="98"/>
      <c r="O673" s="98"/>
      <c r="P673" s="98"/>
      <c r="Q673" s="98"/>
      <c r="R673" s="98"/>
      <c r="S673" s="98"/>
      <c r="T673" s="98"/>
      <c r="U673" s="98"/>
      <c r="V673" s="98"/>
      <c r="W673" s="98"/>
      <c r="X673" s="98"/>
      <c r="Y673" s="99"/>
      <c r="Z673" s="98"/>
      <c r="AA673" s="98"/>
      <c r="AB673" s="98"/>
      <c r="AC673" s="98"/>
      <c r="AD673" s="98"/>
    </row>
    <row r="674" spans="1:30" x14ac:dyDescent="0.25">
      <c r="A674" s="98"/>
      <c r="B674" s="98"/>
      <c r="C674" s="98"/>
      <c r="D674" s="99"/>
      <c r="E674" s="98"/>
      <c r="F674" s="98"/>
      <c r="G674" s="98"/>
      <c r="H674" s="98"/>
      <c r="I674" s="98"/>
      <c r="J674" s="98"/>
      <c r="K674" s="98"/>
      <c r="L674" s="98"/>
      <c r="M674" s="98"/>
      <c r="N674" s="98"/>
      <c r="O674" s="98"/>
      <c r="P674" s="98"/>
      <c r="Q674" s="98"/>
      <c r="R674" s="98"/>
      <c r="S674" s="98"/>
      <c r="T674" s="98"/>
      <c r="U674" s="98"/>
      <c r="V674" s="98"/>
      <c r="W674" s="98"/>
      <c r="X674" s="98"/>
      <c r="Y674" s="99"/>
      <c r="Z674" s="98"/>
      <c r="AA674" s="98"/>
      <c r="AB674" s="98"/>
      <c r="AC674" s="98"/>
      <c r="AD674" s="98"/>
    </row>
    <row r="675" spans="1:30" x14ac:dyDescent="0.25">
      <c r="A675" s="98"/>
      <c r="B675" s="98"/>
      <c r="C675" s="98"/>
      <c r="D675" s="99"/>
      <c r="E675" s="99"/>
      <c r="F675" s="98"/>
      <c r="G675" s="98"/>
      <c r="H675" s="98"/>
      <c r="I675" s="98"/>
      <c r="J675" s="98"/>
      <c r="K675" s="98"/>
      <c r="L675" s="98"/>
      <c r="M675" s="98"/>
      <c r="N675" s="98"/>
      <c r="O675" s="98"/>
      <c r="P675" s="98"/>
      <c r="Q675" s="98"/>
      <c r="R675" s="98"/>
      <c r="S675" s="98"/>
      <c r="T675" s="98"/>
      <c r="U675" s="98"/>
      <c r="V675" s="98"/>
      <c r="W675" s="98"/>
      <c r="X675" s="98"/>
      <c r="Y675" s="99"/>
      <c r="Z675" s="98"/>
      <c r="AA675" s="98"/>
      <c r="AB675" s="98"/>
      <c r="AC675" s="98"/>
      <c r="AD675" s="98"/>
    </row>
    <row r="676" spans="1:30" x14ac:dyDescent="0.25">
      <c r="A676" s="98"/>
      <c r="B676" s="98"/>
      <c r="C676" s="98"/>
      <c r="D676" s="99"/>
      <c r="E676" s="99"/>
      <c r="F676" s="98"/>
      <c r="G676" s="98"/>
      <c r="H676" s="98"/>
      <c r="I676" s="98"/>
      <c r="J676" s="98"/>
      <c r="K676" s="98"/>
      <c r="L676" s="98"/>
      <c r="M676" s="98"/>
      <c r="N676" s="98"/>
      <c r="O676" s="98"/>
      <c r="P676" s="98"/>
      <c r="Q676" s="98"/>
      <c r="R676" s="98"/>
      <c r="S676" s="98"/>
      <c r="T676" s="98"/>
      <c r="U676" s="98"/>
      <c r="V676" s="98"/>
      <c r="W676" s="98"/>
      <c r="X676" s="98"/>
      <c r="Y676" s="99"/>
      <c r="Z676" s="98"/>
      <c r="AA676" s="98"/>
      <c r="AB676" s="98"/>
      <c r="AC676" s="98"/>
      <c r="AD676" s="98"/>
    </row>
    <row r="677" spans="1:30" x14ac:dyDescent="0.25">
      <c r="A677" s="98"/>
      <c r="B677" s="98"/>
      <c r="C677" s="98"/>
      <c r="D677" s="99"/>
      <c r="E677" s="98"/>
      <c r="F677" s="98"/>
      <c r="G677" s="98"/>
      <c r="H677" s="98"/>
      <c r="I677" s="98"/>
      <c r="J677" s="98"/>
      <c r="K677" s="98"/>
      <c r="L677" s="98"/>
      <c r="M677" s="98"/>
      <c r="N677" s="98"/>
      <c r="O677" s="98"/>
      <c r="P677" s="98"/>
      <c r="Q677" s="98"/>
      <c r="R677" s="98"/>
      <c r="S677" s="98"/>
      <c r="T677" s="98"/>
      <c r="U677" s="98"/>
      <c r="V677" s="98"/>
      <c r="W677" s="98"/>
      <c r="X677" s="98"/>
      <c r="Y677" s="99"/>
      <c r="Z677" s="98"/>
      <c r="AA677" s="98"/>
      <c r="AB677" s="98"/>
      <c r="AC677" s="98"/>
      <c r="AD677" s="98"/>
    </row>
    <row r="678" spans="1:30" x14ac:dyDescent="0.25">
      <c r="A678" s="98"/>
      <c r="B678" s="98"/>
      <c r="C678" s="98"/>
      <c r="D678" s="99"/>
      <c r="E678" s="99"/>
      <c r="F678" s="98"/>
      <c r="G678" s="98"/>
      <c r="H678" s="98"/>
      <c r="I678" s="98"/>
      <c r="J678" s="98"/>
      <c r="K678" s="98"/>
      <c r="L678" s="98"/>
      <c r="M678" s="98"/>
      <c r="N678" s="98"/>
      <c r="O678" s="98"/>
      <c r="P678" s="98"/>
      <c r="Q678" s="98"/>
      <c r="R678" s="98"/>
      <c r="S678" s="98"/>
      <c r="T678" s="98"/>
      <c r="U678" s="98"/>
      <c r="V678" s="98"/>
      <c r="W678" s="98"/>
      <c r="X678" s="98"/>
      <c r="Y678" s="99"/>
      <c r="Z678" s="98"/>
      <c r="AA678" s="98"/>
      <c r="AB678" s="98"/>
      <c r="AC678" s="98"/>
      <c r="AD678" s="98"/>
    </row>
    <row r="679" spans="1:30" x14ac:dyDescent="0.25">
      <c r="A679" s="98"/>
      <c r="B679" s="98"/>
      <c r="C679" s="98"/>
      <c r="D679" s="99"/>
      <c r="E679" s="98"/>
      <c r="F679" s="98"/>
      <c r="G679" s="98"/>
      <c r="H679" s="98"/>
      <c r="I679" s="98"/>
      <c r="J679" s="98"/>
      <c r="K679" s="98"/>
      <c r="L679" s="98"/>
      <c r="M679" s="98"/>
      <c r="N679" s="98"/>
      <c r="O679" s="98"/>
      <c r="P679" s="98"/>
      <c r="Q679" s="98"/>
      <c r="R679" s="98"/>
      <c r="S679" s="98"/>
      <c r="T679" s="98"/>
      <c r="U679" s="98"/>
      <c r="V679" s="98"/>
      <c r="W679" s="98"/>
      <c r="X679" s="98"/>
      <c r="Y679" s="99"/>
      <c r="Z679" s="98"/>
      <c r="AA679" s="98"/>
      <c r="AB679" s="98"/>
      <c r="AC679" s="98"/>
      <c r="AD679" s="98"/>
    </row>
    <row r="680" spans="1:30" x14ac:dyDescent="0.25">
      <c r="A680" s="98"/>
      <c r="B680" s="98"/>
      <c r="C680" s="98"/>
      <c r="D680" s="99"/>
      <c r="E680" s="98"/>
      <c r="F680" s="98"/>
      <c r="G680" s="98"/>
      <c r="H680" s="98"/>
      <c r="I680" s="98"/>
      <c r="J680" s="98"/>
      <c r="K680" s="98"/>
      <c r="L680" s="98"/>
      <c r="M680" s="98"/>
      <c r="N680" s="98"/>
      <c r="O680" s="98"/>
      <c r="P680" s="98"/>
      <c r="Q680" s="98"/>
      <c r="R680" s="98"/>
      <c r="S680" s="98"/>
      <c r="T680" s="98"/>
      <c r="U680" s="98"/>
      <c r="V680" s="98"/>
      <c r="W680" s="98"/>
      <c r="X680" s="98"/>
      <c r="Y680" s="99"/>
      <c r="Z680" s="98"/>
      <c r="AA680" s="98"/>
      <c r="AB680" s="98"/>
      <c r="AC680" s="98"/>
      <c r="AD680" s="98"/>
    </row>
    <row r="681" spans="1:30" x14ac:dyDescent="0.25">
      <c r="A681" s="98"/>
      <c r="B681" s="98"/>
      <c r="C681" s="98"/>
      <c r="D681" s="99"/>
      <c r="E681" s="98"/>
      <c r="F681" s="98"/>
      <c r="G681" s="98"/>
      <c r="H681" s="98"/>
      <c r="I681" s="98"/>
      <c r="J681" s="98"/>
      <c r="K681" s="98"/>
      <c r="L681" s="98"/>
      <c r="M681" s="98"/>
      <c r="N681" s="98"/>
      <c r="O681" s="98"/>
      <c r="P681" s="98"/>
      <c r="Q681" s="98"/>
      <c r="R681" s="98"/>
      <c r="S681" s="98"/>
      <c r="T681" s="98"/>
      <c r="U681" s="98"/>
      <c r="V681" s="98"/>
      <c r="W681" s="98"/>
      <c r="X681" s="98"/>
      <c r="Y681" s="99"/>
      <c r="Z681" s="98"/>
      <c r="AA681" s="98"/>
      <c r="AB681" s="98"/>
      <c r="AC681" s="98"/>
      <c r="AD681" s="98"/>
    </row>
    <row r="682" spans="1:30" x14ac:dyDescent="0.25">
      <c r="A682" s="98"/>
      <c r="B682" s="98"/>
      <c r="C682" s="98"/>
      <c r="D682" s="99"/>
      <c r="E682" s="99"/>
      <c r="F682" s="98"/>
      <c r="G682" s="98"/>
      <c r="H682" s="98"/>
      <c r="I682" s="98"/>
      <c r="J682" s="98"/>
      <c r="K682" s="98"/>
      <c r="L682" s="98"/>
      <c r="M682" s="98"/>
      <c r="N682" s="98"/>
      <c r="O682" s="98"/>
      <c r="P682" s="98"/>
      <c r="Q682" s="98"/>
      <c r="R682" s="98"/>
      <c r="S682" s="98"/>
      <c r="T682" s="98"/>
      <c r="U682" s="98"/>
      <c r="V682" s="98"/>
      <c r="W682" s="98"/>
      <c r="X682" s="98"/>
      <c r="Y682" s="99"/>
      <c r="Z682" s="98"/>
      <c r="AA682" s="98"/>
      <c r="AB682" s="98"/>
      <c r="AC682" s="98"/>
      <c r="AD682" s="98"/>
    </row>
    <row r="683" spans="1:30" x14ac:dyDescent="0.25">
      <c r="A683" s="98"/>
      <c r="B683" s="98"/>
      <c r="C683" s="98"/>
      <c r="D683" s="99"/>
      <c r="E683" s="99"/>
      <c r="F683" s="98"/>
      <c r="G683" s="98"/>
      <c r="H683" s="98"/>
      <c r="I683" s="98"/>
      <c r="J683" s="98"/>
      <c r="K683" s="98"/>
      <c r="L683" s="98"/>
      <c r="M683" s="98"/>
      <c r="N683" s="98"/>
      <c r="O683" s="98"/>
      <c r="P683" s="98"/>
      <c r="Q683" s="98"/>
      <c r="R683" s="98"/>
      <c r="S683" s="98"/>
      <c r="T683" s="98"/>
      <c r="U683" s="98"/>
      <c r="V683" s="98"/>
      <c r="W683" s="98"/>
      <c r="X683" s="98"/>
      <c r="Y683" s="99"/>
      <c r="Z683" s="98"/>
      <c r="AA683" s="98"/>
      <c r="AB683" s="98"/>
      <c r="AC683" s="98"/>
      <c r="AD683" s="98"/>
    </row>
    <row r="684" spans="1:30" x14ac:dyDescent="0.25">
      <c r="A684" s="98"/>
      <c r="B684" s="98"/>
      <c r="C684" s="98"/>
      <c r="D684" s="99"/>
      <c r="E684" s="99"/>
      <c r="F684" s="98"/>
      <c r="G684" s="98"/>
      <c r="H684" s="98"/>
      <c r="I684" s="98"/>
      <c r="J684" s="98"/>
      <c r="K684" s="98"/>
      <c r="L684" s="98"/>
      <c r="M684" s="98"/>
      <c r="N684" s="98"/>
      <c r="O684" s="98"/>
      <c r="P684" s="98"/>
      <c r="Q684" s="98"/>
      <c r="R684" s="98"/>
      <c r="S684" s="98"/>
      <c r="T684" s="98"/>
      <c r="U684" s="98"/>
      <c r="V684" s="98"/>
      <c r="W684" s="98"/>
      <c r="X684" s="98"/>
      <c r="Y684" s="99"/>
      <c r="Z684" s="98"/>
      <c r="AA684" s="98"/>
      <c r="AB684" s="98"/>
      <c r="AC684" s="98"/>
      <c r="AD684" s="98"/>
    </row>
    <row r="685" spans="1:30" x14ac:dyDescent="0.25">
      <c r="A685" s="98"/>
      <c r="B685" s="98"/>
      <c r="C685" s="98"/>
      <c r="D685" s="99"/>
      <c r="E685" s="99"/>
      <c r="F685" s="98"/>
      <c r="G685" s="98"/>
      <c r="H685" s="98"/>
      <c r="I685" s="98"/>
      <c r="J685" s="98"/>
      <c r="K685" s="98"/>
      <c r="L685" s="98"/>
      <c r="M685" s="98"/>
      <c r="N685" s="98"/>
      <c r="O685" s="98"/>
      <c r="P685" s="98"/>
      <c r="Q685" s="98"/>
      <c r="R685" s="98"/>
      <c r="S685" s="98"/>
      <c r="T685" s="98"/>
      <c r="U685" s="98"/>
      <c r="V685" s="98"/>
      <c r="W685" s="98"/>
      <c r="X685" s="98"/>
      <c r="Y685" s="99"/>
      <c r="Z685" s="98"/>
      <c r="AA685" s="98"/>
      <c r="AB685" s="98"/>
      <c r="AC685" s="98"/>
      <c r="AD685" s="98"/>
    </row>
    <row r="686" spans="1:30" x14ac:dyDescent="0.25">
      <c r="A686" s="98"/>
      <c r="B686" s="98"/>
      <c r="C686" s="98"/>
      <c r="D686" s="99"/>
      <c r="E686" s="98"/>
      <c r="F686" s="98"/>
      <c r="G686" s="98"/>
      <c r="H686" s="98"/>
      <c r="I686" s="98"/>
      <c r="J686" s="98"/>
      <c r="K686" s="98"/>
      <c r="L686" s="98"/>
      <c r="M686" s="98"/>
      <c r="N686" s="98"/>
      <c r="O686" s="98"/>
      <c r="P686" s="98"/>
      <c r="Q686" s="98"/>
      <c r="R686" s="98"/>
      <c r="S686" s="98"/>
      <c r="T686" s="98"/>
      <c r="U686" s="98"/>
      <c r="V686" s="98"/>
      <c r="W686" s="98"/>
      <c r="X686" s="98"/>
      <c r="Y686" s="99"/>
      <c r="Z686" s="98"/>
      <c r="AA686" s="98"/>
      <c r="AB686" s="98"/>
      <c r="AC686" s="98"/>
      <c r="AD686" s="98"/>
    </row>
    <row r="687" spans="1:30" x14ac:dyDescent="0.25">
      <c r="A687" s="98"/>
      <c r="B687" s="98"/>
      <c r="C687" s="98"/>
      <c r="D687" s="99"/>
      <c r="E687" s="99"/>
      <c r="F687" s="98"/>
      <c r="G687" s="98"/>
      <c r="H687" s="98"/>
      <c r="I687" s="98"/>
      <c r="J687" s="98"/>
      <c r="K687" s="98"/>
      <c r="L687" s="98"/>
      <c r="M687" s="98"/>
      <c r="N687" s="98"/>
      <c r="O687" s="98"/>
      <c r="P687" s="98"/>
      <c r="Q687" s="98"/>
      <c r="R687" s="98"/>
      <c r="S687" s="98"/>
      <c r="T687" s="98"/>
      <c r="U687" s="98"/>
      <c r="V687" s="98"/>
      <c r="W687" s="98"/>
      <c r="X687" s="98"/>
      <c r="Y687" s="99"/>
      <c r="Z687" s="98"/>
      <c r="AA687" s="98"/>
      <c r="AB687" s="98"/>
      <c r="AC687" s="98"/>
      <c r="AD687" s="98"/>
    </row>
    <row r="688" spans="1:30" x14ac:dyDescent="0.25">
      <c r="A688" s="98"/>
      <c r="B688" s="98"/>
      <c r="C688" s="98"/>
      <c r="D688" s="99"/>
      <c r="E688" s="99"/>
      <c r="F688" s="98"/>
      <c r="G688" s="98"/>
      <c r="H688" s="98"/>
      <c r="I688" s="98"/>
      <c r="J688" s="98"/>
      <c r="K688" s="98"/>
      <c r="L688" s="98"/>
      <c r="M688" s="98"/>
      <c r="N688" s="98"/>
      <c r="O688" s="98"/>
      <c r="P688" s="98"/>
      <c r="Q688" s="98"/>
      <c r="R688" s="98"/>
      <c r="S688" s="98"/>
      <c r="T688" s="98"/>
      <c r="U688" s="98"/>
      <c r="V688" s="98"/>
      <c r="W688" s="98"/>
      <c r="X688" s="98"/>
      <c r="Y688" s="99"/>
      <c r="Z688" s="98"/>
      <c r="AA688" s="98"/>
      <c r="AB688" s="98"/>
      <c r="AC688" s="98"/>
      <c r="AD688" s="98"/>
    </row>
    <row r="689" spans="1:30" x14ac:dyDescent="0.25">
      <c r="A689" s="98"/>
      <c r="B689" s="98"/>
      <c r="C689" s="98"/>
      <c r="D689" s="99"/>
      <c r="E689" s="98"/>
      <c r="F689" s="98"/>
      <c r="G689" s="98"/>
      <c r="H689" s="98"/>
      <c r="I689" s="98"/>
      <c r="J689" s="98"/>
      <c r="K689" s="98"/>
      <c r="L689" s="98"/>
      <c r="M689" s="98"/>
      <c r="N689" s="98"/>
      <c r="O689" s="98"/>
      <c r="P689" s="98"/>
      <c r="Q689" s="98"/>
      <c r="R689" s="98"/>
      <c r="S689" s="98"/>
      <c r="T689" s="98"/>
      <c r="U689" s="98"/>
      <c r="V689" s="98"/>
      <c r="W689" s="98"/>
      <c r="X689" s="98"/>
      <c r="Y689" s="99"/>
      <c r="Z689" s="98"/>
      <c r="AA689" s="98"/>
      <c r="AB689" s="98"/>
      <c r="AC689" s="98"/>
      <c r="AD689" s="98"/>
    </row>
    <row r="690" spans="1:30" x14ac:dyDescent="0.25">
      <c r="A690" s="98"/>
      <c r="B690" s="98"/>
      <c r="C690" s="98"/>
      <c r="D690" s="99"/>
      <c r="E690" s="99"/>
      <c r="F690" s="98"/>
      <c r="G690" s="98"/>
      <c r="H690" s="98"/>
      <c r="I690" s="98"/>
      <c r="J690" s="98"/>
      <c r="K690" s="98"/>
      <c r="L690" s="98"/>
      <c r="M690" s="98"/>
      <c r="N690" s="98"/>
      <c r="O690" s="98"/>
      <c r="P690" s="98"/>
      <c r="Q690" s="98"/>
      <c r="R690" s="98"/>
      <c r="S690" s="98"/>
      <c r="T690" s="98"/>
      <c r="U690" s="98"/>
      <c r="V690" s="98"/>
      <c r="W690" s="98"/>
      <c r="X690" s="98"/>
      <c r="Y690" s="99"/>
      <c r="Z690" s="98"/>
      <c r="AA690" s="98"/>
      <c r="AB690" s="98"/>
      <c r="AC690" s="98"/>
      <c r="AD690" s="98"/>
    </row>
    <row r="691" spans="1:30" x14ac:dyDescent="0.25">
      <c r="A691" s="98"/>
      <c r="B691" s="98"/>
      <c r="C691" s="98"/>
      <c r="D691" s="99"/>
      <c r="E691" s="99"/>
      <c r="F691" s="98"/>
      <c r="G691" s="98"/>
      <c r="H691" s="98"/>
      <c r="I691" s="98"/>
      <c r="J691" s="98"/>
      <c r="K691" s="98"/>
      <c r="L691" s="98"/>
      <c r="M691" s="98"/>
      <c r="N691" s="98"/>
      <c r="O691" s="98"/>
      <c r="P691" s="98"/>
      <c r="Q691" s="98"/>
      <c r="R691" s="98"/>
      <c r="S691" s="98"/>
      <c r="T691" s="98"/>
      <c r="U691" s="98"/>
      <c r="V691" s="98"/>
      <c r="W691" s="98"/>
      <c r="X691" s="98"/>
      <c r="Y691" s="99"/>
      <c r="Z691" s="98"/>
      <c r="AA691" s="98"/>
      <c r="AB691" s="98"/>
      <c r="AC691" s="98"/>
      <c r="AD691" s="98"/>
    </row>
    <row r="692" spans="1:30" x14ac:dyDescent="0.25">
      <c r="A692" s="98"/>
      <c r="B692" s="98"/>
      <c r="C692" s="98"/>
      <c r="D692" s="99"/>
      <c r="E692" s="99"/>
      <c r="F692" s="98"/>
      <c r="G692" s="98"/>
      <c r="H692" s="98"/>
      <c r="I692" s="98"/>
      <c r="J692" s="98"/>
      <c r="K692" s="98"/>
      <c r="L692" s="98"/>
      <c r="M692" s="98"/>
      <c r="N692" s="98"/>
      <c r="O692" s="98"/>
      <c r="P692" s="98"/>
      <c r="Q692" s="98"/>
      <c r="R692" s="98"/>
      <c r="S692" s="98"/>
      <c r="T692" s="98"/>
      <c r="U692" s="98"/>
      <c r="V692" s="98"/>
      <c r="W692" s="98"/>
      <c r="X692" s="98"/>
      <c r="Y692" s="99"/>
      <c r="Z692" s="98"/>
      <c r="AA692" s="98"/>
      <c r="AB692" s="98"/>
      <c r="AC692" s="98"/>
      <c r="AD692" s="98"/>
    </row>
    <row r="693" spans="1:30" x14ac:dyDescent="0.25">
      <c r="A693" s="98"/>
      <c r="B693" s="98"/>
      <c r="C693" s="98"/>
      <c r="D693" s="99"/>
      <c r="E693" s="98"/>
      <c r="F693" s="98"/>
      <c r="G693" s="98"/>
      <c r="H693" s="98"/>
      <c r="I693" s="98"/>
      <c r="J693" s="98"/>
      <c r="K693" s="98"/>
      <c r="L693" s="98"/>
      <c r="M693" s="98"/>
      <c r="N693" s="98"/>
      <c r="O693" s="98"/>
      <c r="P693" s="98"/>
      <c r="Q693" s="98"/>
      <c r="R693" s="98"/>
      <c r="S693" s="98"/>
      <c r="T693" s="98"/>
      <c r="U693" s="98"/>
      <c r="V693" s="98"/>
      <c r="W693" s="98"/>
      <c r="X693" s="98"/>
      <c r="Y693" s="99"/>
      <c r="Z693" s="98"/>
      <c r="AA693" s="98"/>
      <c r="AB693" s="98"/>
      <c r="AC693" s="98"/>
      <c r="AD693" s="98"/>
    </row>
    <row r="694" spans="1:30" x14ac:dyDescent="0.25">
      <c r="A694" s="98"/>
      <c r="B694" s="98"/>
      <c r="C694" s="98"/>
      <c r="D694" s="99"/>
      <c r="E694" s="98"/>
      <c r="F694" s="98"/>
      <c r="G694" s="98"/>
      <c r="H694" s="98"/>
      <c r="I694" s="98"/>
      <c r="J694" s="98"/>
      <c r="K694" s="98"/>
      <c r="L694" s="98"/>
      <c r="M694" s="98"/>
      <c r="N694" s="98"/>
      <c r="O694" s="98"/>
      <c r="P694" s="98"/>
      <c r="Q694" s="98"/>
      <c r="R694" s="98"/>
      <c r="S694" s="98"/>
      <c r="T694" s="98"/>
      <c r="U694" s="98"/>
      <c r="V694" s="98"/>
      <c r="W694" s="98"/>
      <c r="X694" s="98"/>
      <c r="Y694" s="99"/>
      <c r="Z694" s="98"/>
      <c r="AA694" s="98"/>
      <c r="AB694" s="98"/>
      <c r="AC694" s="98"/>
      <c r="AD694" s="98"/>
    </row>
    <row r="695" spans="1:30" x14ac:dyDescent="0.25">
      <c r="A695" s="98"/>
      <c r="B695" s="98"/>
      <c r="C695" s="98"/>
      <c r="D695" s="99"/>
      <c r="E695" s="98"/>
      <c r="F695" s="98"/>
      <c r="G695" s="98"/>
      <c r="H695" s="98"/>
      <c r="I695" s="98"/>
      <c r="J695" s="98"/>
      <c r="K695" s="98"/>
      <c r="L695" s="98"/>
      <c r="M695" s="98"/>
      <c r="N695" s="98"/>
      <c r="O695" s="98"/>
      <c r="P695" s="98"/>
      <c r="Q695" s="98"/>
      <c r="R695" s="98"/>
      <c r="S695" s="98"/>
      <c r="T695" s="98"/>
      <c r="U695" s="98"/>
      <c r="V695" s="98"/>
      <c r="W695" s="98"/>
      <c r="X695" s="98"/>
      <c r="Y695" s="99"/>
      <c r="Z695" s="98"/>
      <c r="AA695" s="98"/>
      <c r="AB695" s="98"/>
      <c r="AC695" s="98"/>
      <c r="AD695" s="98"/>
    </row>
    <row r="696" spans="1:30" x14ac:dyDescent="0.25">
      <c r="A696" s="98"/>
      <c r="B696" s="98"/>
      <c r="C696" s="98"/>
      <c r="D696" s="99"/>
      <c r="E696" s="99"/>
      <c r="F696" s="98"/>
      <c r="G696" s="98"/>
      <c r="H696" s="98"/>
      <c r="I696" s="98"/>
      <c r="J696" s="98"/>
      <c r="K696" s="98"/>
      <c r="L696" s="98"/>
      <c r="M696" s="98"/>
      <c r="N696" s="98"/>
      <c r="O696" s="98"/>
      <c r="P696" s="98"/>
      <c r="Q696" s="98"/>
      <c r="R696" s="98"/>
      <c r="S696" s="98"/>
      <c r="T696" s="98"/>
      <c r="U696" s="98"/>
      <c r="V696" s="98"/>
      <c r="W696" s="98"/>
      <c r="X696" s="98"/>
      <c r="Y696" s="99"/>
      <c r="Z696" s="98"/>
      <c r="AA696" s="98"/>
      <c r="AB696" s="98"/>
      <c r="AC696" s="98"/>
      <c r="AD696" s="98"/>
    </row>
    <row r="697" spans="1:30" x14ac:dyDescent="0.25">
      <c r="A697" s="98"/>
      <c r="B697" s="98"/>
      <c r="C697" s="98"/>
      <c r="D697" s="99"/>
      <c r="E697" s="99"/>
      <c r="F697" s="98"/>
      <c r="G697" s="98"/>
      <c r="H697" s="98"/>
      <c r="I697" s="98"/>
      <c r="J697" s="98"/>
      <c r="K697" s="98"/>
      <c r="L697" s="98"/>
      <c r="M697" s="98"/>
      <c r="N697" s="98"/>
      <c r="O697" s="98"/>
      <c r="P697" s="98"/>
      <c r="Q697" s="98"/>
      <c r="R697" s="98"/>
      <c r="S697" s="98"/>
      <c r="T697" s="98"/>
      <c r="U697" s="98"/>
      <c r="V697" s="98"/>
      <c r="W697" s="98"/>
      <c r="X697" s="98"/>
      <c r="Y697" s="99"/>
      <c r="Z697" s="98"/>
      <c r="AA697" s="98"/>
      <c r="AB697" s="98"/>
      <c r="AC697" s="98"/>
      <c r="AD697" s="98"/>
    </row>
    <row r="698" spans="1:30" x14ac:dyDescent="0.25">
      <c r="A698" s="98"/>
      <c r="B698" s="98"/>
      <c r="C698" s="98"/>
      <c r="D698" s="99"/>
      <c r="E698" s="99"/>
      <c r="F698" s="98"/>
      <c r="G698" s="98"/>
      <c r="H698" s="98"/>
      <c r="I698" s="98"/>
      <c r="J698" s="98"/>
      <c r="K698" s="98"/>
      <c r="L698" s="98"/>
      <c r="M698" s="98"/>
      <c r="N698" s="98"/>
      <c r="O698" s="98"/>
      <c r="P698" s="98"/>
      <c r="Q698" s="98"/>
      <c r="R698" s="98"/>
      <c r="S698" s="98"/>
      <c r="T698" s="98"/>
      <c r="U698" s="98"/>
      <c r="V698" s="98"/>
      <c r="W698" s="98"/>
      <c r="X698" s="98"/>
      <c r="Y698" s="99"/>
      <c r="Z698" s="98"/>
      <c r="AA698" s="98"/>
      <c r="AB698" s="98"/>
      <c r="AC698" s="98"/>
      <c r="AD698" s="98"/>
    </row>
    <row r="699" spans="1:30" x14ac:dyDescent="0.25">
      <c r="A699" s="98"/>
      <c r="B699" s="98"/>
      <c r="C699" s="98"/>
      <c r="D699" s="99"/>
      <c r="E699" s="99"/>
      <c r="F699" s="98"/>
      <c r="G699" s="98"/>
      <c r="H699" s="98"/>
      <c r="I699" s="98"/>
      <c r="J699" s="98"/>
      <c r="K699" s="98"/>
      <c r="L699" s="98"/>
      <c r="M699" s="98"/>
      <c r="N699" s="98"/>
      <c r="O699" s="98"/>
      <c r="P699" s="98"/>
      <c r="Q699" s="98"/>
      <c r="R699" s="98"/>
      <c r="S699" s="98"/>
      <c r="T699" s="98"/>
      <c r="U699" s="98"/>
      <c r="V699" s="98"/>
      <c r="W699" s="98"/>
      <c r="X699" s="98"/>
      <c r="Y699" s="99"/>
      <c r="Z699" s="98"/>
      <c r="AA699" s="98"/>
      <c r="AB699" s="98"/>
      <c r="AC699" s="98"/>
      <c r="AD699" s="98"/>
    </row>
    <row r="700" spans="1:30" x14ac:dyDescent="0.25">
      <c r="A700" s="98"/>
      <c r="B700" s="98"/>
      <c r="C700" s="98"/>
      <c r="D700" s="99"/>
      <c r="E700" s="98"/>
      <c r="F700" s="98"/>
      <c r="G700" s="98"/>
      <c r="H700" s="98"/>
      <c r="I700" s="98"/>
      <c r="J700" s="98"/>
      <c r="K700" s="98"/>
      <c r="L700" s="98"/>
      <c r="M700" s="98"/>
      <c r="N700" s="98"/>
      <c r="O700" s="98"/>
      <c r="P700" s="98"/>
      <c r="Q700" s="98"/>
      <c r="R700" s="98"/>
      <c r="S700" s="98"/>
      <c r="T700" s="98"/>
      <c r="U700" s="98"/>
      <c r="V700" s="98"/>
      <c r="W700" s="98"/>
      <c r="X700" s="98"/>
      <c r="Y700" s="99"/>
      <c r="Z700" s="98"/>
      <c r="AA700" s="98"/>
      <c r="AB700" s="98"/>
      <c r="AC700" s="98"/>
      <c r="AD700" s="98"/>
    </row>
    <row r="701" spans="1:30" x14ac:dyDescent="0.25">
      <c r="A701" s="98"/>
      <c r="B701" s="98"/>
      <c r="C701" s="98"/>
      <c r="D701" s="99"/>
      <c r="E701" s="99"/>
      <c r="F701" s="98"/>
      <c r="G701" s="98"/>
      <c r="H701" s="98"/>
      <c r="I701" s="98"/>
      <c r="J701" s="98"/>
      <c r="K701" s="98"/>
      <c r="L701" s="98"/>
      <c r="M701" s="98"/>
      <c r="N701" s="98"/>
      <c r="O701" s="98"/>
      <c r="P701" s="98"/>
      <c r="Q701" s="98"/>
      <c r="R701" s="98"/>
      <c r="S701" s="98"/>
      <c r="T701" s="98"/>
      <c r="U701" s="98"/>
      <c r="V701" s="98"/>
      <c r="W701" s="98"/>
      <c r="X701" s="98"/>
      <c r="Y701" s="99"/>
      <c r="Z701" s="98"/>
      <c r="AA701" s="98"/>
      <c r="AB701" s="98"/>
      <c r="AC701" s="98"/>
      <c r="AD701" s="98"/>
    </row>
    <row r="702" spans="1:30" x14ac:dyDescent="0.25">
      <c r="A702" s="98"/>
      <c r="B702" s="98"/>
      <c r="C702" s="98"/>
      <c r="D702" s="99"/>
      <c r="E702" s="99"/>
      <c r="F702" s="98"/>
      <c r="G702" s="98"/>
      <c r="H702" s="98"/>
      <c r="I702" s="98"/>
      <c r="J702" s="98"/>
      <c r="K702" s="98"/>
      <c r="L702" s="98"/>
      <c r="M702" s="98"/>
      <c r="N702" s="98"/>
      <c r="O702" s="98"/>
      <c r="P702" s="98"/>
      <c r="Q702" s="98"/>
      <c r="R702" s="98"/>
      <c r="S702" s="98"/>
      <c r="T702" s="98"/>
      <c r="U702" s="98"/>
      <c r="V702" s="98"/>
      <c r="W702" s="98"/>
      <c r="X702" s="98"/>
      <c r="Y702" s="99"/>
      <c r="Z702" s="98"/>
      <c r="AA702" s="98"/>
      <c r="AB702" s="98"/>
      <c r="AC702" s="98"/>
      <c r="AD702" s="98"/>
    </row>
    <row r="703" spans="1:30" x14ac:dyDescent="0.25">
      <c r="A703" s="98"/>
      <c r="B703" s="98"/>
      <c r="C703" s="98"/>
      <c r="D703" s="99"/>
      <c r="E703" s="99"/>
      <c r="F703" s="98"/>
      <c r="G703" s="98"/>
      <c r="H703" s="98"/>
      <c r="I703" s="98"/>
      <c r="J703" s="98"/>
      <c r="K703" s="98"/>
      <c r="L703" s="98"/>
      <c r="M703" s="98"/>
      <c r="N703" s="98"/>
      <c r="O703" s="98"/>
      <c r="P703" s="98"/>
      <c r="Q703" s="98"/>
      <c r="R703" s="98"/>
      <c r="S703" s="98"/>
      <c r="T703" s="98"/>
      <c r="U703" s="98"/>
      <c r="V703" s="98"/>
      <c r="W703" s="98"/>
      <c r="X703" s="98"/>
      <c r="Y703" s="99"/>
      <c r="Z703" s="98"/>
      <c r="AA703" s="98"/>
      <c r="AB703" s="98"/>
      <c r="AC703" s="98"/>
      <c r="AD703" s="98"/>
    </row>
    <row r="704" spans="1:30" x14ac:dyDescent="0.25">
      <c r="A704" s="98"/>
      <c r="B704" s="98"/>
      <c r="C704" s="98"/>
      <c r="D704" s="99"/>
      <c r="E704" s="99"/>
      <c r="F704" s="98"/>
      <c r="G704" s="98"/>
      <c r="H704" s="98"/>
      <c r="I704" s="98"/>
      <c r="J704" s="98"/>
      <c r="K704" s="98"/>
      <c r="L704" s="98"/>
      <c r="M704" s="98"/>
      <c r="N704" s="98"/>
      <c r="O704" s="98"/>
      <c r="P704" s="98"/>
      <c r="Q704" s="98"/>
      <c r="R704" s="98"/>
      <c r="S704" s="98"/>
      <c r="T704" s="98"/>
      <c r="U704" s="98"/>
      <c r="V704" s="98"/>
      <c r="W704" s="98"/>
      <c r="X704" s="98"/>
      <c r="Y704" s="99"/>
      <c r="Z704" s="98"/>
      <c r="AA704" s="98"/>
      <c r="AB704" s="98"/>
      <c r="AC704" s="98"/>
      <c r="AD704" s="98"/>
    </row>
    <row r="705" spans="1:30" x14ac:dyDescent="0.25">
      <c r="A705" s="98"/>
      <c r="B705" s="98"/>
      <c r="C705" s="98"/>
      <c r="D705" s="99"/>
      <c r="E705" s="99"/>
      <c r="F705" s="98"/>
      <c r="G705" s="98"/>
      <c r="H705" s="98"/>
      <c r="I705" s="98"/>
      <c r="J705" s="98"/>
      <c r="K705" s="98"/>
      <c r="L705" s="98"/>
      <c r="M705" s="98"/>
      <c r="N705" s="98"/>
      <c r="O705" s="98"/>
      <c r="P705" s="98"/>
      <c r="Q705" s="98"/>
      <c r="R705" s="98"/>
      <c r="S705" s="98"/>
      <c r="T705" s="98"/>
      <c r="U705" s="98"/>
      <c r="V705" s="98"/>
      <c r="W705" s="98"/>
      <c r="X705" s="98"/>
      <c r="Y705" s="99"/>
      <c r="Z705" s="98"/>
      <c r="AA705" s="98"/>
      <c r="AB705" s="98"/>
      <c r="AC705" s="98"/>
      <c r="AD705" s="98"/>
    </row>
    <row r="706" spans="1:30" x14ac:dyDescent="0.25">
      <c r="A706" s="98"/>
      <c r="B706" s="98"/>
      <c r="C706" s="98"/>
      <c r="D706" s="99"/>
      <c r="E706" s="98"/>
      <c r="F706" s="98"/>
      <c r="G706" s="98"/>
      <c r="H706" s="98"/>
      <c r="I706" s="98"/>
      <c r="J706" s="98"/>
      <c r="K706" s="98"/>
      <c r="L706" s="98"/>
      <c r="M706" s="98"/>
      <c r="N706" s="98"/>
      <c r="O706" s="98"/>
      <c r="P706" s="98"/>
      <c r="Q706" s="98"/>
      <c r="R706" s="98"/>
      <c r="S706" s="98"/>
      <c r="T706" s="98"/>
      <c r="U706" s="98"/>
      <c r="V706" s="98"/>
      <c r="W706" s="98"/>
      <c r="X706" s="98"/>
      <c r="Y706" s="99"/>
      <c r="Z706" s="98"/>
      <c r="AA706" s="98"/>
      <c r="AB706" s="98"/>
      <c r="AC706" s="98"/>
      <c r="AD706" s="98"/>
    </row>
    <row r="707" spans="1:30" x14ac:dyDescent="0.25">
      <c r="A707" s="98"/>
      <c r="B707" s="98"/>
      <c r="C707" s="98"/>
      <c r="D707" s="99"/>
      <c r="E707" s="99"/>
      <c r="F707" s="98"/>
      <c r="G707" s="98"/>
      <c r="H707" s="98"/>
      <c r="I707" s="98"/>
      <c r="J707" s="98"/>
      <c r="K707" s="98"/>
      <c r="L707" s="98"/>
      <c r="M707" s="98"/>
      <c r="N707" s="98"/>
      <c r="O707" s="98"/>
      <c r="P707" s="98"/>
      <c r="Q707" s="98"/>
      <c r="R707" s="98"/>
      <c r="S707" s="98"/>
      <c r="T707" s="98"/>
      <c r="U707" s="98"/>
      <c r="V707" s="98"/>
      <c r="W707" s="98"/>
      <c r="X707" s="98"/>
      <c r="Y707" s="99"/>
      <c r="Z707" s="98"/>
      <c r="AA707" s="98"/>
      <c r="AB707" s="98"/>
      <c r="AC707" s="98"/>
      <c r="AD707" s="98"/>
    </row>
    <row r="708" spans="1:30" x14ac:dyDescent="0.25">
      <c r="A708" s="98"/>
      <c r="B708" s="98"/>
      <c r="C708" s="98"/>
      <c r="D708" s="99"/>
      <c r="E708" s="99"/>
      <c r="F708" s="98"/>
      <c r="G708" s="98"/>
      <c r="H708" s="98"/>
      <c r="I708" s="98"/>
      <c r="J708" s="98"/>
      <c r="K708" s="98"/>
      <c r="L708" s="98"/>
      <c r="M708" s="98"/>
      <c r="N708" s="98"/>
      <c r="O708" s="98"/>
      <c r="P708" s="98"/>
      <c r="Q708" s="98"/>
      <c r="R708" s="98"/>
      <c r="S708" s="98"/>
      <c r="T708" s="98"/>
      <c r="U708" s="98"/>
      <c r="V708" s="98"/>
      <c r="W708" s="98"/>
      <c r="X708" s="98"/>
      <c r="Y708" s="99"/>
      <c r="Z708" s="98"/>
      <c r="AA708" s="98"/>
      <c r="AB708" s="98"/>
      <c r="AC708" s="98"/>
      <c r="AD708" s="98"/>
    </row>
    <row r="709" spans="1:30" x14ac:dyDescent="0.25">
      <c r="A709" s="98"/>
      <c r="B709" s="98"/>
      <c r="C709" s="98"/>
      <c r="D709" s="99"/>
      <c r="E709" s="99"/>
      <c r="F709" s="98"/>
      <c r="G709" s="98"/>
      <c r="H709" s="98"/>
      <c r="I709" s="98"/>
      <c r="J709" s="98"/>
      <c r="K709" s="98"/>
      <c r="L709" s="98"/>
      <c r="M709" s="98"/>
      <c r="N709" s="98"/>
      <c r="O709" s="98"/>
      <c r="P709" s="98"/>
      <c r="Q709" s="98"/>
      <c r="R709" s="98"/>
      <c r="S709" s="98"/>
      <c r="T709" s="98"/>
      <c r="U709" s="98"/>
      <c r="V709" s="98"/>
      <c r="W709" s="98"/>
      <c r="X709" s="98"/>
      <c r="Y709" s="99"/>
      <c r="Z709" s="98"/>
      <c r="AA709" s="98"/>
      <c r="AB709" s="98"/>
      <c r="AC709" s="98"/>
      <c r="AD709" s="98"/>
    </row>
    <row r="710" spans="1:30" x14ac:dyDescent="0.25">
      <c r="A710" s="98"/>
      <c r="B710" s="98"/>
      <c r="C710" s="98"/>
      <c r="D710" s="99"/>
      <c r="E710" s="98"/>
      <c r="F710" s="98"/>
      <c r="G710" s="98"/>
      <c r="H710" s="98"/>
      <c r="I710" s="98"/>
      <c r="J710" s="98"/>
      <c r="K710" s="98"/>
      <c r="L710" s="98"/>
      <c r="M710" s="98"/>
      <c r="N710" s="98"/>
      <c r="O710" s="98"/>
      <c r="P710" s="98"/>
      <c r="Q710" s="98"/>
      <c r="R710" s="98"/>
      <c r="S710" s="98"/>
      <c r="T710" s="98"/>
      <c r="U710" s="98"/>
      <c r="V710" s="98"/>
      <c r="W710" s="98"/>
      <c r="X710" s="98"/>
      <c r="Y710" s="99"/>
      <c r="Z710" s="98"/>
      <c r="AA710" s="98"/>
      <c r="AB710" s="98"/>
      <c r="AC710" s="98"/>
      <c r="AD710" s="98"/>
    </row>
    <row r="711" spans="1:30" x14ac:dyDescent="0.25">
      <c r="A711" s="98"/>
      <c r="B711" s="98"/>
      <c r="C711" s="98"/>
      <c r="D711" s="99"/>
      <c r="E711" s="98"/>
      <c r="F711" s="98"/>
      <c r="G711" s="98"/>
      <c r="H711" s="98"/>
      <c r="I711" s="98"/>
      <c r="J711" s="98"/>
      <c r="K711" s="98"/>
      <c r="L711" s="98"/>
      <c r="M711" s="98"/>
      <c r="N711" s="98"/>
      <c r="O711" s="98"/>
      <c r="P711" s="98"/>
      <c r="Q711" s="98"/>
      <c r="R711" s="98"/>
      <c r="S711" s="98"/>
      <c r="T711" s="98"/>
      <c r="U711" s="98"/>
      <c r="V711" s="98"/>
      <c r="W711" s="98"/>
      <c r="X711" s="98"/>
      <c r="Y711" s="99"/>
      <c r="Z711" s="98"/>
      <c r="AA711" s="98"/>
      <c r="AB711" s="98"/>
      <c r="AC711" s="98"/>
      <c r="AD711" s="98"/>
    </row>
    <row r="712" spans="1:30" x14ac:dyDescent="0.25">
      <c r="A712" s="98"/>
      <c r="B712" s="98"/>
      <c r="C712" s="98"/>
      <c r="D712" s="99"/>
      <c r="E712" s="99"/>
      <c r="F712" s="98"/>
      <c r="G712" s="98"/>
      <c r="H712" s="98"/>
      <c r="I712" s="98"/>
      <c r="J712" s="98"/>
      <c r="K712" s="98"/>
      <c r="L712" s="98"/>
      <c r="M712" s="98"/>
      <c r="N712" s="98"/>
      <c r="O712" s="98"/>
      <c r="P712" s="98"/>
      <c r="Q712" s="98"/>
      <c r="R712" s="98"/>
      <c r="S712" s="98"/>
      <c r="T712" s="98"/>
      <c r="U712" s="98"/>
      <c r="V712" s="98"/>
      <c r="W712" s="98"/>
      <c r="X712" s="98"/>
      <c r="Y712" s="99"/>
      <c r="Z712" s="98"/>
      <c r="AA712" s="98"/>
      <c r="AB712" s="98"/>
      <c r="AC712" s="98"/>
      <c r="AD712" s="98"/>
    </row>
    <row r="713" spans="1:30" x14ac:dyDescent="0.25">
      <c r="A713" s="98"/>
      <c r="B713" s="98"/>
      <c r="C713" s="98"/>
      <c r="D713" s="99"/>
      <c r="E713" s="99"/>
      <c r="F713" s="98"/>
      <c r="G713" s="98"/>
      <c r="H713" s="98"/>
      <c r="I713" s="98"/>
      <c r="J713" s="98"/>
      <c r="K713" s="98"/>
      <c r="L713" s="98"/>
      <c r="M713" s="98"/>
      <c r="N713" s="98"/>
      <c r="O713" s="98"/>
      <c r="P713" s="98"/>
      <c r="Q713" s="98"/>
      <c r="R713" s="98"/>
      <c r="S713" s="98"/>
      <c r="T713" s="98"/>
      <c r="U713" s="98"/>
      <c r="V713" s="98"/>
      <c r="W713" s="98"/>
      <c r="X713" s="98"/>
      <c r="Y713" s="99"/>
      <c r="Z713" s="98"/>
      <c r="AA713" s="98"/>
      <c r="AB713" s="98"/>
      <c r="AC713" s="98"/>
      <c r="AD713" s="98"/>
    </row>
    <row r="714" spans="1:30" x14ac:dyDescent="0.25">
      <c r="A714" s="98"/>
      <c r="B714" s="98"/>
      <c r="C714" s="98"/>
      <c r="D714" s="99"/>
      <c r="E714" s="98"/>
      <c r="F714" s="98"/>
      <c r="G714" s="98"/>
      <c r="H714" s="98"/>
      <c r="I714" s="98"/>
      <c r="J714" s="98"/>
      <c r="K714" s="98"/>
      <c r="L714" s="98"/>
      <c r="M714" s="98"/>
      <c r="N714" s="98"/>
      <c r="O714" s="98"/>
      <c r="P714" s="98"/>
      <c r="Q714" s="98"/>
      <c r="R714" s="98"/>
      <c r="S714" s="98"/>
      <c r="T714" s="98"/>
      <c r="U714" s="98"/>
      <c r="V714" s="98"/>
      <c r="W714" s="98"/>
      <c r="X714" s="98"/>
      <c r="Y714" s="99"/>
      <c r="Z714" s="98"/>
      <c r="AA714" s="98"/>
      <c r="AB714" s="98"/>
      <c r="AC714" s="98"/>
      <c r="AD714" s="98"/>
    </row>
    <row r="715" spans="1:30" x14ac:dyDescent="0.25">
      <c r="A715" s="98"/>
      <c r="B715" s="98"/>
      <c r="C715" s="98"/>
      <c r="D715" s="99"/>
      <c r="E715" s="98"/>
      <c r="F715" s="98"/>
      <c r="G715" s="98"/>
      <c r="H715" s="98"/>
      <c r="I715" s="98"/>
      <c r="J715" s="98"/>
      <c r="K715" s="98"/>
      <c r="L715" s="98"/>
      <c r="M715" s="98"/>
      <c r="N715" s="98"/>
      <c r="O715" s="98"/>
      <c r="P715" s="98"/>
      <c r="Q715" s="98"/>
      <c r="R715" s="98"/>
      <c r="S715" s="98"/>
      <c r="T715" s="98"/>
      <c r="U715" s="98"/>
      <c r="V715" s="98"/>
      <c r="W715" s="98"/>
      <c r="X715" s="98"/>
      <c r="Y715" s="99"/>
      <c r="Z715" s="98"/>
      <c r="AA715" s="98"/>
      <c r="AB715" s="98"/>
      <c r="AC715" s="98"/>
      <c r="AD715" s="98"/>
    </row>
    <row r="716" spans="1:30" x14ac:dyDescent="0.25">
      <c r="A716" s="98"/>
      <c r="B716" s="98"/>
      <c r="C716" s="98"/>
      <c r="D716" s="99"/>
      <c r="E716" s="99"/>
      <c r="F716" s="98"/>
      <c r="G716" s="98"/>
      <c r="H716" s="98"/>
      <c r="I716" s="98"/>
      <c r="J716" s="98"/>
      <c r="K716" s="98"/>
      <c r="L716" s="98"/>
      <c r="M716" s="98"/>
      <c r="N716" s="98"/>
      <c r="O716" s="98"/>
      <c r="P716" s="98"/>
      <c r="Q716" s="98"/>
      <c r="R716" s="98"/>
      <c r="S716" s="98"/>
      <c r="T716" s="98"/>
      <c r="U716" s="98"/>
      <c r="V716" s="98"/>
      <c r="W716" s="98"/>
      <c r="X716" s="98"/>
      <c r="Y716" s="99"/>
      <c r="Z716" s="98"/>
      <c r="AA716" s="98"/>
      <c r="AB716" s="98"/>
      <c r="AC716" s="98"/>
      <c r="AD716" s="98"/>
    </row>
    <row r="717" spans="1:30" x14ac:dyDescent="0.25">
      <c r="A717" s="98"/>
      <c r="B717" s="98"/>
      <c r="C717" s="98"/>
      <c r="D717" s="99"/>
      <c r="E717" s="99"/>
      <c r="F717" s="98"/>
      <c r="G717" s="98"/>
      <c r="H717" s="98"/>
      <c r="I717" s="98"/>
      <c r="J717" s="98"/>
      <c r="K717" s="98"/>
      <c r="L717" s="98"/>
      <c r="M717" s="98"/>
      <c r="N717" s="98"/>
      <c r="O717" s="98"/>
      <c r="P717" s="98"/>
      <c r="Q717" s="98"/>
      <c r="R717" s="98"/>
      <c r="S717" s="98"/>
      <c r="T717" s="98"/>
      <c r="U717" s="98"/>
      <c r="V717" s="98"/>
      <c r="W717" s="98"/>
      <c r="X717" s="98"/>
      <c r="Y717" s="99"/>
      <c r="Z717" s="98"/>
      <c r="AA717" s="98"/>
      <c r="AB717" s="98"/>
      <c r="AC717" s="98"/>
      <c r="AD717" s="98"/>
    </row>
    <row r="718" spans="1:30" x14ac:dyDescent="0.25">
      <c r="A718" s="98"/>
      <c r="B718" s="98"/>
      <c r="C718" s="98"/>
      <c r="D718" s="99"/>
      <c r="E718" s="99"/>
      <c r="F718" s="98"/>
      <c r="G718" s="98"/>
      <c r="H718" s="98"/>
      <c r="I718" s="98"/>
      <c r="J718" s="98"/>
      <c r="K718" s="98"/>
      <c r="L718" s="98"/>
      <c r="M718" s="98"/>
      <c r="N718" s="98"/>
      <c r="O718" s="98"/>
      <c r="P718" s="98"/>
      <c r="Q718" s="98"/>
      <c r="R718" s="98"/>
      <c r="S718" s="98"/>
      <c r="T718" s="98"/>
      <c r="U718" s="98"/>
      <c r="V718" s="98"/>
      <c r="W718" s="98"/>
      <c r="X718" s="98"/>
      <c r="Y718" s="99"/>
      <c r="Z718" s="98"/>
      <c r="AA718" s="98"/>
      <c r="AB718" s="98"/>
      <c r="AC718" s="98"/>
      <c r="AD718" s="98"/>
    </row>
    <row r="719" spans="1:30" x14ac:dyDescent="0.25">
      <c r="A719" s="98"/>
      <c r="B719" s="98"/>
      <c r="C719" s="98"/>
      <c r="D719" s="99"/>
      <c r="E719" s="99"/>
      <c r="F719" s="98"/>
      <c r="G719" s="98"/>
      <c r="H719" s="98"/>
      <c r="I719" s="98"/>
      <c r="J719" s="98"/>
      <c r="K719" s="98"/>
      <c r="L719" s="98"/>
      <c r="M719" s="98"/>
      <c r="N719" s="98"/>
      <c r="O719" s="98"/>
      <c r="P719" s="98"/>
      <c r="Q719" s="98"/>
      <c r="R719" s="98"/>
      <c r="S719" s="98"/>
      <c r="T719" s="98"/>
      <c r="U719" s="98"/>
      <c r="V719" s="98"/>
      <c r="W719" s="98"/>
      <c r="X719" s="98"/>
      <c r="Y719" s="99"/>
      <c r="Z719" s="98"/>
      <c r="AA719" s="98"/>
      <c r="AB719" s="98"/>
      <c r="AC719" s="98"/>
      <c r="AD719" s="98"/>
    </row>
    <row r="720" spans="1:30" x14ac:dyDescent="0.25">
      <c r="A720" s="98"/>
      <c r="B720" s="98"/>
      <c r="C720" s="98"/>
      <c r="D720" s="99"/>
      <c r="E720" s="99"/>
      <c r="F720" s="98"/>
      <c r="G720" s="98"/>
      <c r="H720" s="98"/>
      <c r="I720" s="98"/>
      <c r="J720" s="98"/>
      <c r="K720" s="98"/>
      <c r="L720" s="98"/>
      <c r="M720" s="98"/>
      <c r="N720" s="98"/>
      <c r="O720" s="98"/>
      <c r="P720" s="98"/>
      <c r="Q720" s="98"/>
      <c r="R720" s="98"/>
      <c r="S720" s="98"/>
      <c r="T720" s="98"/>
      <c r="U720" s="98"/>
      <c r="V720" s="98"/>
      <c r="W720" s="98"/>
      <c r="X720" s="98"/>
      <c r="Y720" s="99"/>
      <c r="Z720" s="98"/>
      <c r="AA720" s="98"/>
      <c r="AB720" s="98"/>
      <c r="AC720" s="98"/>
      <c r="AD720" s="98"/>
    </row>
    <row r="721" spans="1:30" x14ac:dyDescent="0.25">
      <c r="A721" s="98"/>
      <c r="B721" s="98"/>
      <c r="C721" s="98"/>
      <c r="D721" s="99"/>
      <c r="E721" s="99"/>
      <c r="F721" s="98"/>
      <c r="G721" s="98"/>
      <c r="H721" s="98"/>
      <c r="I721" s="98"/>
      <c r="J721" s="98"/>
      <c r="K721" s="98"/>
      <c r="L721" s="98"/>
      <c r="M721" s="98"/>
      <c r="N721" s="98"/>
      <c r="O721" s="98"/>
      <c r="P721" s="98"/>
      <c r="Q721" s="98"/>
      <c r="R721" s="98"/>
      <c r="S721" s="98"/>
      <c r="T721" s="98"/>
      <c r="U721" s="98"/>
      <c r="V721" s="98"/>
      <c r="W721" s="98"/>
      <c r="X721" s="98"/>
      <c r="Y721" s="99"/>
      <c r="Z721" s="98"/>
      <c r="AA721" s="98"/>
      <c r="AB721" s="98"/>
      <c r="AC721" s="98"/>
      <c r="AD721" s="98"/>
    </row>
    <row r="722" spans="1:30" x14ac:dyDescent="0.25">
      <c r="A722" s="98"/>
      <c r="B722" s="98"/>
      <c r="C722" s="98"/>
      <c r="D722" s="99"/>
      <c r="E722" s="99"/>
      <c r="F722" s="98"/>
      <c r="G722" s="98"/>
      <c r="H722" s="98"/>
      <c r="I722" s="98"/>
      <c r="J722" s="98"/>
      <c r="K722" s="98"/>
      <c r="L722" s="98"/>
      <c r="M722" s="98"/>
      <c r="N722" s="98"/>
      <c r="O722" s="98"/>
      <c r="P722" s="98"/>
      <c r="Q722" s="98"/>
      <c r="R722" s="98"/>
      <c r="S722" s="98"/>
      <c r="T722" s="98"/>
      <c r="U722" s="98"/>
      <c r="V722" s="98"/>
      <c r="W722" s="98"/>
      <c r="X722" s="98"/>
      <c r="Y722" s="99"/>
      <c r="Z722" s="98"/>
      <c r="AA722" s="98"/>
      <c r="AB722" s="98"/>
      <c r="AC722" s="98"/>
      <c r="AD722" s="98"/>
    </row>
    <row r="723" spans="1:30" x14ac:dyDescent="0.25">
      <c r="A723" s="98"/>
      <c r="B723" s="98"/>
      <c r="C723" s="98"/>
      <c r="D723" s="99"/>
      <c r="E723" s="99"/>
      <c r="F723" s="98"/>
      <c r="G723" s="98"/>
      <c r="H723" s="98"/>
      <c r="I723" s="98"/>
      <c r="J723" s="98"/>
      <c r="K723" s="98"/>
      <c r="L723" s="98"/>
      <c r="M723" s="98"/>
      <c r="N723" s="98"/>
      <c r="O723" s="98"/>
      <c r="P723" s="98"/>
      <c r="Q723" s="98"/>
      <c r="R723" s="98"/>
      <c r="S723" s="98"/>
      <c r="T723" s="98"/>
      <c r="U723" s="98"/>
      <c r="V723" s="98"/>
      <c r="W723" s="98"/>
      <c r="X723" s="98"/>
      <c r="Y723" s="99"/>
      <c r="Z723" s="98"/>
      <c r="AA723" s="98"/>
      <c r="AB723" s="98"/>
      <c r="AC723" s="98"/>
      <c r="AD723" s="98"/>
    </row>
    <row r="724" spans="1:30" x14ac:dyDescent="0.25">
      <c r="A724" s="98"/>
      <c r="B724" s="98"/>
      <c r="C724" s="98"/>
      <c r="D724" s="99"/>
      <c r="E724" s="99"/>
      <c r="F724" s="98"/>
      <c r="G724" s="98"/>
      <c r="H724" s="98"/>
      <c r="I724" s="98"/>
      <c r="J724" s="98"/>
      <c r="K724" s="98"/>
      <c r="L724" s="98"/>
      <c r="M724" s="98"/>
      <c r="N724" s="98"/>
      <c r="O724" s="98"/>
      <c r="P724" s="98"/>
      <c r="Q724" s="98"/>
      <c r="R724" s="98"/>
      <c r="S724" s="98"/>
      <c r="T724" s="98"/>
      <c r="U724" s="98"/>
      <c r="V724" s="98"/>
      <c r="W724" s="98"/>
      <c r="X724" s="98"/>
      <c r="Y724" s="99"/>
      <c r="Z724" s="98"/>
      <c r="AA724" s="98"/>
      <c r="AB724" s="98"/>
      <c r="AC724" s="98"/>
      <c r="AD724" s="98"/>
    </row>
    <row r="725" spans="1:30" x14ac:dyDescent="0.25">
      <c r="A725" s="98"/>
      <c r="B725" s="98"/>
      <c r="C725" s="98"/>
      <c r="D725" s="99"/>
      <c r="E725" s="98"/>
      <c r="F725" s="98"/>
      <c r="G725" s="98"/>
      <c r="H725" s="98"/>
      <c r="I725" s="98"/>
      <c r="J725" s="98"/>
      <c r="K725" s="98"/>
      <c r="L725" s="98"/>
      <c r="M725" s="98"/>
      <c r="N725" s="98"/>
      <c r="O725" s="98"/>
      <c r="P725" s="98"/>
      <c r="Q725" s="98"/>
      <c r="R725" s="98"/>
      <c r="S725" s="98"/>
      <c r="T725" s="98"/>
      <c r="U725" s="98"/>
      <c r="V725" s="98"/>
      <c r="W725" s="98"/>
      <c r="X725" s="98"/>
      <c r="Y725" s="99"/>
      <c r="Z725" s="98"/>
      <c r="AA725" s="98"/>
      <c r="AB725" s="98"/>
      <c r="AC725" s="98"/>
      <c r="AD725" s="98"/>
    </row>
    <row r="726" spans="1:30" x14ac:dyDescent="0.25">
      <c r="A726" s="98"/>
      <c r="B726" s="98"/>
      <c r="C726" s="98"/>
      <c r="D726" s="99"/>
      <c r="E726" s="99"/>
      <c r="F726" s="98"/>
      <c r="G726" s="98"/>
      <c r="H726" s="98"/>
      <c r="I726" s="98"/>
      <c r="J726" s="98"/>
      <c r="K726" s="98"/>
      <c r="L726" s="98"/>
      <c r="M726" s="98"/>
      <c r="N726" s="98"/>
      <c r="O726" s="98"/>
      <c r="P726" s="98"/>
      <c r="Q726" s="98"/>
      <c r="R726" s="98"/>
      <c r="S726" s="98"/>
      <c r="T726" s="98"/>
      <c r="U726" s="98"/>
      <c r="V726" s="98"/>
      <c r="W726" s="98"/>
      <c r="X726" s="98"/>
      <c r="Y726" s="99"/>
      <c r="Z726" s="98"/>
      <c r="AA726" s="98"/>
      <c r="AB726" s="98"/>
      <c r="AC726" s="98"/>
      <c r="AD726" s="98"/>
    </row>
    <row r="727" spans="1:30" x14ac:dyDescent="0.25">
      <c r="A727" s="98"/>
      <c r="B727" s="98"/>
      <c r="C727" s="98"/>
      <c r="D727" s="99"/>
      <c r="E727" s="99"/>
      <c r="F727" s="98"/>
      <c r="G727" s="98"/>
      <c r="H727" s="98"/>
      <c r="I727" s="98"/>
      <c r="J727" s="98"/>
      <c r="K727" s="98"/>
      <c r="L727" s="98"/>
      <c r="M727" s="98"/>
      <c r="N727" s="98"/>
      <c r="O727" s="98"/>
      <c r="P727" s="98"/>
      <c r="Q727" s="98"/>
      <c r="R727" s="98"/>
      <c r="S727" s="98"/>
      <c r="T727" s="98"/>
      <c r="U727" s="98"/>
      <c r="V727" s="98"/>
      <c r="W727" s="98"/>
      <c r="X727" s="98"/>
      <c r="Y727" s="99"/>
      <c r="Z727" s="98"/>
      <c r="AA727" s="98"/>
      <c r="AB727" s="98"/>
      <c r="AC727" s="98"/>
      <c r="AD727" s="98"/>
    </row>
    <row r="728" spans="1:30" x14ac:dyDescent="0.25">
      <c r="A728" s="98"/>
      <c r="B728" s="98"/>
      <c r="C728" s="98"/>
      <c r="D728" s="99"/>
      <c r="E728" s="98"/>
      <c r="F728" s="98"/>
      <c r="G728" s="98"/>
      <c r="H728" s="98"/>
      <c r="I728" s="98"/>
      <c r="J728" s="98"/>
      <c r="K728" s="98"/>
      <c r="L728" s="98"/>
      <c r="M728" s="98"/>
      <c r="N728" s="98"/>
      <c r="O728" s="98"/>
      <c r="P728" s="98"/>
      <c r="Q728" s="98"/>
      <c r="R728" s="98"/>
      <c r="S728" s="98"/>
      <c r="T728" s="98"/>
      <c r="U728" s="98"/>
      <c r="V728" s="98"/>
      <c r="W728" s="98"/>
      <c r="X728" s="98"/>
      <c r="Y728" s="99"/>
      <c r="Z728" s="98"/>
      <c r="AA728" s="98"/>
      <c r="AB728" s="98"/>
      <c r="AC728" s="98"/>
      <c r="AD728" s="98"/>
    </row>
    <row r="729" spans="1:30" x14ac:dyDescent="0.25">
      <c r="A729" s="98"/>
      <c r="B729" s="98"/>
      <c r="C729" s="98"/>
      <c r="D729" s="99"/>
      <c r="E729" s="98"/>
      <c r="F729" s="98"/>
      <c r="G729" s="98"/>
      <c r="H729" s="98"/>
      <c r="I729" s="98"/>
      <c r="J729" s="98"/>
      <c r="K729" s="98"/>
      <c r="L729" s="98"/>
      <c r="M729" s="98"/>
      <c r="N729" s="98"/>
      <c r="O729" s="98"/>
      <c r="P729" s="98"/>
      <c r="Q729" s="98"/>
      <c r="R729" s="98"/>
      <c r="S729" s="98"/>
      <c r="T729" s="98"/>
      <c r="U729" s="98"/>
      <c r="V729" s="98"/>
      <c r="W729" s="98"/>
      <c r="X729" s="98"/>
      <c r="Y729" s="99"/>
      <c r="Z729" s="98"/>
      <c r="AA729" s="98"/>
      <c r="AB729" s="98"/>
      <c r="AC729" s="98"/>
      <c r="AD729" s="98"/>
    </row>
    <row r="730" spans="1:30" x14ac:dyDescent="0.25">
      <c r="A730" s="98"/>
      <c r="B730" s="98"/>
      <c r="C730" s="98"/>
      <c r="D730" s="99"/>
      <c r="E730" s="99"/>
      <c r="F730" s="98"/>
      <c r="G730" s="98"/>
      <c r="H730" s="98"/>
      <c r="I730" s="98"/>
      <c r="J730" s="98"/>
      <c r="K730" s="98"/>
      <c r="L730" s="98"/>
      <c r="M730" s="98"/>
      <c r="N730" s="98"/>
      <c r="O730" s="98"/>
      <c r="P730" s="98"/>
      <c r="Q730" s="98"/>
      <c r="R730" s="98"/>
      <c r="S730" s="98"/>
      <c r="T730" s="98"/>
      <c r="U730" s="98"/>
      <c r="V730" s="98"/>
      <c r="W730" s="98"/>
      <c r="X730" s="98"/>
      <c r="Y730" s="99"/>
      <c r="Z730" s="98"/>
      <c r="AA730" s="98"/>
      <c r="AB730" s="98"/>
      <c r="AC730" s="98"/>
      <c r="AD730" s="98"/>
    </row>
    <row r="731" spans="1:30" x14ac:dyDescent="0.25">
      <c r="A731" s="98"/>
      <c r="B731" s="98"/>
      <c r="C731" s="98"/>
      <c r="D731" s="99"/>
      <c r="E731" s="99"/>
      <c r="F731" s="98"/>
      <c r="G731" s="98"/>
      <c r="H731" s="98"/>
      <c r="I731" s="98"/>
      <c r="J731" s="98"/>
      <c r="K731" s="98"/>
      <c r="L731" s="98"/>
      <c r="M731" s="98"/>
      <c r="N731" s="98"/>
      <c r="O731" s="98"/>
      <c r="P731" s="98"/>
      <c r="Q731" s="98"/>
      <c r="R731" s="98"/>
      <c r="S731" s="98"/>
      <c r="T731" s="98"/>
      <c r="U731" s="98"/>
      <c r="V731" s="98"/>
      <c r="W731" s="98"/>
      <c r="X731" s="98"/>
      <c r="Y731" s="99"/>
      <c r="Z731" s="98"/>
      <c r="AA731" s="98"/>
      <c r="AB731" s="98"/>
      <c r="AC731" s="98"/>
      <c r="AD731" s="98"/>
    </row>
    <row r="732" spans="1:30" x14ac:dyDescent="0.25">
      <c r="A732" s="98"/>
      <c r="B732" s="98"/>
      <c r="C732" s="98"/>
      <c r="D732" s="99"/>
      <c r="E732" s="99"/>
      <c r="F732" s="98"/>
      <c r="G732" s="98"/>
      <c r="H732" s="98"/>
      <c r="I732" s="98"/>
      <c r="J732" s="98"/>
      <c r="K732" s="98"/>
      <c r="L732" s="98"/>
      <c r="M732" s="98"/>
      <c r="N732" s="98"/>
      <c r="O732" s="98"/>
      <c r="P732" s="98"/>
      <c r="Q732" s="98"/>
      <c r="R732" s="98"/>
      <c r="S732" s="98"/>
      <c r="T732" s="98"/>
      <c r="U732" s="98"/>
      <c r="V732" s="98"/>
      <c r="W732" s="98"/>
      <c r="X732" s="98"/>
      <c r="Y732" s="99"/>
      <c r="Z732" s="98"/>
      <c r="AA732" s="98"/>
      <c r="AB732" s="98"/>
      <c r="AC732" s="98"/>
      <c r="AD732" s="98"/>
    </row>
    <row r="733" spans="1:30" x14ac:dyDescent="0.25">
      <c r="A733" s="98"/>
      <c r="B733" s="98"/>
      <c r="C733" s="98"/>
      <c r="D733" s="99"/>
      <c r="E733" s="99"/>
      <c r="F733" s="98"/>
      <c r="G733" s="98"/>
      <c r="H733" s="98"/>
      <c r="I733" s="98"/>
      <c r="J733" s="98"/>
      <c r="K733" s="98"/>
      <c r="L733" s="98"/>
      <c r="M733" s="98"/>
      <c r="N733" s="98"/>
      <c r="O733" s="98"/>
      <c r="P733" s="98"/>
      <c r="Q733" s="98"/>
      <c r="R733" s="98"/>
      <c r="S733" s="98"/>
      <c r="T733" s="98"/>
      <c r="U733" s="98"/>
      <c r="V733" s="98"/>
      <c r="W733" s="98"/>
      <c r="X733" s="98"/>
      <c r="Y733" s="99"/>
      <c r="Z733" s="98"/>
      <c r="AA733" s="98"/>
      <c r="AB733" s="98"/>
      <c r="AC733" s="98"/>
      <c r="AD733" s="98"/>
    </row>
    <row r="734" spans="1:30" x14ac:dyDescent="0.25">
      <c r="A734" s="98"/>
      <c r="B734" s="98"/>
      <c r="C734" s="98"/>
      <c r="D734" s="99"/>
      <c r="E734" s="98"/>
      <c r="F734" s="98"/>
      <c r="G734" s="98"/>
      <c r="H734" s="98"/>
      <c r="I734" s="98"/>
      <c r="J734" s="98"/>
      <c r="K734" s="98"/>
      <c r="L734" s="98"/>
      <c r="M734" s="98"/>
      <c r="N734" s="98"/>
      <c r="O734" s="98"/>
      <c r="P734" s="98"/>
      <c r="Q734" s="98"/>
      <c r="R734" s="98"/>
      <c r="S734" s="98"/>
      <c r="T734" s="98"/>
      <c r="U734" s="98"/>
      <c r="V734" s="98"/>
      <c r="W734" s="98"/>
      <c r="X734" s="98"/>
      <c r="Y734" s="99"/>
      <c r="Z734" s="98"/>
      <c r="AA734" s="98"/>
      <c r="AB734" s="98"/>
      <c r="AC734" s="98"/>
      <c r="AD734" s="98"/>
    </row>
    <row r="735" spans="1:30" x14ac:dyDescent="0.25">
      <c r="A735" s="98"/>
      <c r="B735" s="98"/>
      <c r="C735" s="98"/>
      <c r="D735" s="99"/>
      <c r="E735" s="98"/>
      <c r="F735" s="98"/>
      <c r="G735" s="98"/>
      <c r="H735" s="98"/>
      <c r="I735" s="98"/>
      <c r="J735" s="98"/>
      <c r="K735" s="98"/>
      <c r="L735" s="98"/>
      <c r="M735" s="98"/>
      <c r="N735" s="98"/>
      <c r="O735" s="98"/>
      <c r="P735" s="98"/>
      <c r="Q735" s="98"/>
      <c r="R735" s="98"/>
      <c r="S735" s="98"/>
      <c r="T735" s="98"/>
      <c r="U735" s="98"/>
      <c r="V735" s="98"/>
      <c r="W735" s="98"/>
      <c r="X735" s="98"/>
      <c r="Y735" s="99"/>
      <c r="Z735" s="98"/>
      <c r="AA735" s="98"/>
      <c r="AB735" s="98"/>
      <c r="AC735" s="98"/>
      <c r="AD735" s="98"/>
    </row>
    <row r="736" spans="1:30" x14ac:dyDescent="0.25">
      <c r="A736" s="98"/>
      <c r="B736" s="98"/>
      <c r="C736" s="98"/>
      <c r="D736" s="99"/>
      <c r="E736" s="99"/>
      <c r="F736" s="98"/>
      <c r="G736" s="98"/>
      <c r="H736" s="98"/>
      <c r="I736" s="98"/>
      <c r="J736" s="98"/>
      <c r="K736" s="98"/>
      <c r="L736" s="98"/>
      <c r="M736" s="98"/>
      <c r="N736" s="98"/>
      <c r="O736" s="98"/>
      <c r="P736" s="98"/>
      <c r="Q736" s="98"/>
      <c r="R736" s="98"/>
      <c r="S736" s="98"/>
      <c r="T736" s="98"/>
      <c r="U736" s="98"/>
      <c r="V736" s="98"/>
      <c r="W736" s="98"/>
      <c r="X736" s="98"/>
      <c r="Y736" s="99"/>
      <c r="Z736" s="98"/>
      <c r="AA736" s="98"/>
      <c r="AB736" s="98"/>
      <c r="AC736" s="98"/>
      <c r="AD736" s="98"/>
    </row>
    <row r="737" spans="1:30" x14ac:dyDescent="0.25">
      <c r="A737" s="98"/>
      <c r="B737" s="98"/>
      <c r="C737" s="98"/>
      <c r="D737" s="99"/>
      <c r="E737" s="99"/>
      <c r="F737" s="98"/>
      <c r="G737" s="98"/>
      <c r="H737" s="98"/>
      <c r="I737" s="98"/>
      <c r="J737" s="98"/>
      <c r="K737" s="98"/>
      <c r="L737" s="98"/>
      <c r="M737" s="98"/>
      <c r="N737" s="98"/>
      <c r="O737" s="98"/>
      <c r="P737" s="98"/>
      <c r="Q737" s="98"/>
      <c r="R737" s="98"/>
      <c r="S737" s="98"/>
      <c r="T737" s="98"/>
      <c r="U737" s="98"/>
      <c r="V737" s="98"/>
      <c r="W737" s="98"/>
      <c r="X737" s="98"/>
      <c r="Y737" s="99"/>
      <c r="Z737" s="98"/>
      <c r="AA737" s="98"/>
      <c r="AB737" s="98"/>
      <c r="AC737" s="98"/>
      <c r="AD737" s="98"/>
    </row>
    <row r="738" spans="1:30" x14ac:dyDescent="0.25">
      <c r="A738" s="98"/>
      <c r="B738" s="98"/>
      <c r="C738" s="98"/>
      <c r="D738" s="99"/>
      <c r="E738" s="98"/>
      <c r="F738" s="98"/>
      <c r="G738" s="98"/>
      <c r="H738" s="98"/>
      <c r="I738" s="98"/>
      <c r="J738" s="98"/>
      <c r="K738" s="98"/>
      <c r="L738" s="98"/>
      <c r="M738" s="98"/>
      <c r="N738" s="98"/>
      <c r="O738" s="98"/>
      <c r="P738" s="98"/>
      <c r="Q738" s="98"/>
      <c r="R738" s="98"/>
      <c r="S738" s="98"/>
      <c r="T738" s="98"/>
      <c r="U738" s="98"/>
      <c r="V738" s="98"/>
      <c r="W738" s="98"/>
      <c r="X738" s="98"/>
      <c r="Y738" s="99"/>
      <c r="Z738" s="98"/>
      <c r="AA738" s="98"/>
      <c r="AB738" s="98"/>
      <c r="AC738" s="98"/>
      <c r="AD738" s="98"/>
    </row>
    <row r="739" spans="1:30" x14ac:dyDescent="0.25">
      <c r="A739" s="98"/>
      <c r="B739" s="98"/>
      <c r="C739" s="98"/>
      <c r="D739" s="99"/>
      <c r="E739" s="98"/>
      <c r="F739" s="98"/>
      <c r="G739" s="98"/>
      <c r="H739" s="98"/>
      <c r="I739" s="98"/>
      <c r="J739" s="98"/>
      <c r="K739" s="98"/>
      <c r="L739" s="98"/>
      <c r="M739" s="98"/>
      <c r="N739" s="98"/>
      <c r="O739" s="98"/>
      <c r="P739" s="98"/>
      <c r="Q739" s="98"/>
      <c r="R739" s="98"/>
      <c r="S739" s="98"/>
      <c r="T739" s="98"/>
      <c r="U739" s="98"/>
      <c r="V739" s="98"/>
      <c r="W739" s="98"/>
      <c r="X739" s="98"/>
      <c r="Y739" s="99"/>
      <c r="Z739" s="98"/>
      <c r="AA739" s="98"/>
      <c r="AB739" s="98"/>
      <c r="AC739" s="98"/>
      <c r="AD739" s="98"/>
    </row>
    <row r="740" spans="1:30" x14ac:dyDescent="0.25">
      <c r="A740" s="98"/>
      <c r="B740" s="98"/>
      <c r="C740" s="98"/>
      <c r="D740" s="99"/>
      <c r="E740" s="98"/>
      <c r="F740" s="98"/>
      <c r="G740" s="98"/>
      <c r="H740" s="98"/>
      <c r="I740" s="98"/>
      <c r="J740" s="98"/>
      <c r="K740" s="98"/>
      <c r="L740" s="98"/>
      <c r="M740" s="98"/>
      <c r="N740" s="98"/>
      <c r="O740" s="98"/>
      <c r="P740" s="98"/>
      <c r="Q740" s="98"/>
      <c r="R740" s="98"/>
      <c r="S740" s="98"/>
      <c r="T740" s="98"/>
      <c r="U740" s="98"/>
      <c r="V740" s="98"/>
      <c r="W740" s="98"/>
      <c r="X740" s="98"/>
      <c r="Y740" s="99"/>
      <c r="Z740" s="98"/>
      <c r="AA740" s="98"/>
      <c r="AB740" s="98"/>
      <c r="AC740" s="98"/>
      <c r="AD740" s="98"/>
    </row>
    <row r="741" spans="1:30" x14ac:dyDescent="0.25">
      <c r="A741" s="98"/>
      <c r="B741" s="98"/>
      <c r="C741" s="98"/>
      <c r="D741" s="99"/>
      <c r="E741" s="99"/>
      <c r="F741" s="98"/>
      <c r="G741" s="98"/>
      <c r="H741" s="98"/>
      <c r="I741" s="98"/>
      <c r="J741" s="98"/>
      <c r="K741" s="98"/>
      <c r="L741" s="98"/>
      <c r="M741" s="98"/>
      <c r="N741" s="98"/>
      <c r="O741" s="98"/>
      <c r="P741" s="98"/>
      <c r="Q741" s="98"/>
      <c r="R741" s="98"/>
      <c r="S741" s="98"/>
      <c r="T741" s="98"/>
      <c r="U741" s="98"/>
      <c r="V741" s="98"/>
      <c r="W741" s="98"/>
      <c r="X741" s="98"/>
      <c r="Y741" s="99"/>
      <c r="Z741" s="98"/>
      <c r="AA741" s="98"/>
      <c r="AB741" s="98"/>
      <c r="AC741" s="98"/>
      <c r="AD741" s="98"/>
    </row>
    <row r="742" spans="1:30" x14ac:dyDescent="0.25">
      <c r="A742" s="98"/>
      <c r="B742" s="98"/>
      <c r="C742" s="98"/>
      <c r="D742" s="99"/>
      <c r="E742" s="99"/>
      <c r="F742" s="98"/>
      <c r="G742" s="98"/>
      <c r="H742" s="98"/>
      <c r="I742" s="98"/>
      <c r="J742" s="98"/>
      <c r="K742" s="98"/>
      <c r="L742" s="98"/>
      <c r="M742" s="98"/>
      <c r="N742" s="98"/>
      <c r="O742" s="98"/>
      <c r="P742" s="98"/>
      <c r="Q742" s="98"/>
      <c r="R742" s="98"/>
      <c r="S742" s="98"/>
      <c r="T742" s="98"/>
      <c r="U742" s="98"/>
      <c r="V742" s="98"/>
      <c r="W742" s="98"/>
      <c r="X742" s="98"/>
      <c r="Y742" s="99"/>
      <c r="Z742" s="98"/>
      <c r="AA742" s="98"/>
      <c r="AB742" s="98"/>
      <c r="AC742" s="98"/>
      <c r="AD742" s="98"/>
    </row>
    <row r="743" spans="1:30" x14ac:dyDescent="0.25">
      <c r="A743" s="98"/>
      <c r="B743" s="98"/>
      <c r="C743" s="98"/>
      <c r="D743" s="99"/>
      <c r="E743" s="98"/>
      <c r="F743" s="98"/>
      <c r="G743" s="98"/>
      <c r="H743" s="98"/>
      <c r="I743" s="98"/>
      <c r="J743" s="98"/>
      <c r="K743" s="98"/>
      <c r="L743" s="98"/>
      <c r="M743" s="98"/>
      <c r="N743" s="98"/>
      <c r="O743" s="98"/>
      <c r="P743" s="98"/>
      <c r="Q743" s="98"/>
      <c r="R743" s="98"/>
      <c r="S743" s="98"/>
      <c r="T743" s="98"/>
      <c r="U743" s="98"/>
      <c r="V743" s="98"/>
      <c r="W743" s="98"/>
      <c r="X743" s="98"/>
      <c r="Y743" s="99"/>
      <c r="Z743" s="98"/>
      <c r="AA743" s="98"/>
      <c r="AB743" s="98"/>
      <c r="AC743" s="98"/>
      <c r="AD743" s="98"/>
    </row>
    <row r="744" spans="1:30" x14ac:dyDescent="0.25">
      <c r="A744" s="98"/>
      <c r="B744" s="98"/>
      <c r="C744" s="98"/>
      <c r="D744" s="99"/>
      <c r="E744" s="99"/>
      <c r="F744" s="98"/>
      <c r="G744" s="98"/>
      <c r="H744" s="98"/>
      <c r="I744" s="98"/>
      <c r="J744" s="98"/>
      <c r="K744" s="98"/>
      <c r="L744" s="98"/>
      <c r="M744" s="98"/>
      <c r="N744" s="98"/>
      <c r="O744" s="98"/>
      <c r="P744" s="98"/>
      <c r="Q744" s="98"/>
      <c r="R744" s="98"/>
      <c r="S744" s="98"/>
      <c r="T744" s="98"/>
      <c r="U744" s="98"/>
      <c r="V744" s="98"/>
      <c r="W744" s="98"/>
      <c r="X744" s="98"/>
      <c r="Y744" s="99"/>
      <c r="Z744" s="98"/>
      <c r="AA744" s="98"/>
      <c r="AB744" s="98"/>
      <c r="AC744" s="98"/>
      <c r="AD744" s="98"/>
    </row>
    <row r="745" spans="1:30" x14ac:dyDescent="0.25">
      <c r="A745" s="98"/>
      <c r="B745" s="98"/>
      <c r="C745" s="98"/>
      <c r="D745" s="99"/>
      <c r="E745" s="98"/>
      <c r="F745" s="98"/>
      <c r="G745" s="98"/>
      <c r="H745" s="98"/>
      <c r="I745" s="98"/>
      <c r="J745" s="98"/>
      <c r="K745" s="98"/>
      <c r="L745" s="98"/>
      <c r="M745" s="98"/>
      <c r="N745" s="98"/>
      <c r="O745" s="98"/>
      <c r="P745" s="98"/>
      <c r="Q745" s="98"/>
      <c r="R745" s="98"/>
      <c r="S745" s="98"/>
      <c r="T745" s="98"/>
      <c r="U745" s="98"/>
      <c r="V745" s="98"/>
      <c r="W745" s="98"/>
      <c r="X745" s="98"/>
      <c r="Y745" s="99"/>
      <c r="Z745" s="98"/>
      <c r="AA745" s="98"/>
      <c r="AB745" s="98"/>
      <c r="AC745" s="98"/>
      <c r="AD745" s="98"/>
    </row>
    <row r="746" spans="1:30" x14ac:dyDescent="0.25">
      <c r="A746" s="98"/>
      <c r="B746" s="98"/>
      <c r="C746" s="98"/>
      <c r="D746" s="99"/>
      <c r="E746" s="99"/>
      <c r="F746" s="98"/>
      <c r="G746" s="98"/>
      <c r="H746" s="98"/>
      <c r="I746" s="98"/>
      <c r="J746" s="98"/>
      <c r="K746" s="98"/>
      <c r="L746" s="98"/>
      <c r="M746" s="98"/>
      <c r="N746" s="98"/>
      <c r="O746" s="98"/>
      <c r="P746" s="98"/>
      <c r="Q746" s="98"/>
      <c r="R746" s="98"/>
      <c r="S746" s="98"/>
      <c r="T746" s="98"/>
      <c r="U746" s="98"/>
      <c r="V746" s="98"/>
      <c r="W746" s="98"/>
      <c r="X746" s="98"/>
      <c r="Y746" s="99"/>
      <c r="Z746" s="98"/>
      <c r="AA746" s="98"/>
      <c r="AB746" s="98"/>
      <c r="AC746" s="98"/>
      <c r="AD746" s="98"/>
    </row>
    <row r="747" spans="1:30" x14ac:dyDescent="0.25">
      <c r="A747" s="98"/>
      <c r="B747" s="98"/>
      <c r="C747" s="98"/>
      <c r="D747" s="99"/>
      <c r="E747" s="99"/>
      <c r="F747" s="98"/>
      <c r="G747" s="98"/>
      <c r="H747" s="98"/>
      <c r="I747" s="98"/>
      <c r="J747" s="98"/>
      <c r="K747" s="98"/>
      <c r="L747" s="98"/>
      <c r="M747" s="98"/>
      <c r="N747" s="98"/>
      <c r="O747" s="98"/>
      <c r="P747" s="98"/>
      <c r="Q747" s="98"/>
      <c r="R747" s="98"/>
      <c r="S747" s="98"/>
      <c r="T747" s="98"/>
      <c r="U747" s="98"/>
      <c r="V747" s="98"/>
      <c r="W747" s="98"/>
      <c r="X747" s="98"/>
      <c r="Y747" s="99"/>
      <c r="Z747" s="98"/>
      <c r="AA747" s="98"/>
      <c r="AB747" s="98"/>
      <c r="AC747" s="98"/>
      <c r="AD747" s="98"/>
    </row>
    <row r="748" spans="1:30" x14ac:dyDescent="0.25">
      <c r="A748" s="98"/>
      <c r="B748" s="98"/>
      <c r="C748" s="98"/>
      <c r="D748" s="99"/>
      <c r="E748" s="98"/>
      <c r="F748" s="98"/>
      <c r="G748" s="98"/>
      <c r="H748" s="98"/>
      <c r="I748" s="98"/>
      <c r="J748" s="98"/>
      <c r="K748" s="98"/>
      <c r="L748" s="98"/>
      <c r="M748" s="98"/>
      <c r="N748" s="98"/>
      <c r="O748" s="98"/>
      <c r="P748" s="98"/>
      <c r="Q748" s="98"/>
      <c r="R748" s="98"/>
      <c r="S748" s="98"/>
      <c r="T748" s="98"/>
      <c r="U748" s="98"/>
      <c r="V748" s="98"/>
      <c r="W748" s="98"/>
      <c r="X748" s="98"/>
      <c r="Y748" s="99"/>
      <c r="Z748" s="98"/>
      <c r="AA748" s="98"/>
      <c r="AB748" s="98"/>
      <c r="AC748" s="98"/>
      <c r="AD748" s="98"/>
    </row>
    <row r="749" spans="1:30" x14ac:dyDescent="0.25">
      <c r="A749" s="98"/>
      <c r="B749" s="98"/>
      <c r="C749" s="98"/>
      <c r="D749" s="99"/>
      <c r="E749" s="99"/>
      <c r="F749" s="98"/>
      <c r="G749" s="98"/>
      <c r="H749" s="98"/>
      <c r="I749" s="98"/>
      <c r="J749" s="98"/>
      <c r="K749" s="98"/>
      <c r="L749" s="98"/>
      <c r="M749" s="98"/>
      <c r="N749" s="98"/>
      <c r="O749" s="98"/>
      <c r="P749" s="98"/>
      <c r="Q749" s="98"/>
      <c r="R749" s="98"/>
      <c r="S749" s="98"/>
      <c r="T749" s="98"/>
      <c r="U749" s="98"/>
      <c r="V749" s="98"/>
      <c r="W749" s="98"/>
      <c r="X749" s="98"/>
      <c r="Y749" s="99"/>
      <c r="Z749" s="98"/>
      <c r="AA749" s="98"/>
      <c r="AB749" s="98"/>
      <c r="AC749" s="98"/>
      <c r="AD749" s="98"/>
    </row>
    <row r="750" spans="1:30" x14ac:dyDescent="0.25">
      <c r="A750" s="98"/>
      <c r="B750" s="98"/>
      <c r="C750" s="98"/>
      <c r="D750" s="99"/>
      <c r="E750" s="99"/>
      <c r="F750" s="98"/>
      <c r="G750" s="98"/>
      <c r="H750" s="98"/>
      <c r="I750" s="98"/>
      <c r="J750" s="98"/>
      <c r="K750" s="98"/>
      <c r="L750" s="98"/>
      <c r="M750" s="98"/>
      <c r="N750" s="98"/>
      <c r="O750" s="98"/>
      <c r="P750" s="98"/>
      <c r="Q750" s="98"/>
      <c r="R750" s="98"/>
      <c r="S750" s="98"/>
      <c r="T750" s="98"/>
      <c r="U750" s="98"/>
      <c r="V750" s="98"/>
      <c r="W750" s="98"/>
      <c r="X750" s="98"/>
      <c r="Y750" s="99"/>
      <c r="Z750" s="98"/>
      <c r="AA750" s="98"/>
      <c r="AB750" s="98"/>
      <c r="AC750" s="98"/>
      <c r="AD750" s="98"/>
    </row>
    <row r="751" spans="1:30" x14ac:dyDescent="0.25">
      <c r="A751" s="98"/>
      <c r="B751" s="98"/>
      <c r="C751" s="98"/>
      <c r="D751" s="99"/>
      <c r="E751" s="98"/>
      <c r="F751" s="98"/>
      <c r="G751" s="98"/>
      <c r="H751" s="98"/>
      <c r="I751" s="98"/>
      <c r="J751" s="98"/>
      <c r="K751" s="98"/>
      <c r="L751" s="98"/>
      <c r="M751" s="98"/>
      <c r="N751" s="98"/>
      <c r="O751" s="98"/>
      <c r="P751" s="98"/>
      <c r="Q751" s="98"/>
      <c r="R751" s="98"/>
      <c r="S751" s="98"/>
      <c r="T751" s="98"/>
      <c r="U751" s="98"/>
      <c r="V751" s="98"/>
      <c r="W751" s="98"/>
      <c r="X751" s="98"/>
      <c r="Y751" s="99"/>
      <c r="Z751" s="98"/>
      <c r="AA751" s="98"/>
      <c r="AB751" s="98"/>
      <c r="AC751" s="98"/>
      <c r="AD751" s="98"/>
    </row>
    <row r="752" spans="1:30" x14ac:dyDescent="0.25">
      <c r="A752" s="98"/>
      <c r="B752" s="98"/>
      <c r="C752" s="98"/>
      <c r="D752" s="99"/>
      <c r="E752" s="99"/>
      <c r="F752" s="98"/>
      <c r="G752" s="98"/>
      <c r="H752" s="98"/>
      <c r="I752" s="98"/>
      <c r="J752" s="98"/>
      <c r="K752" s="98"/>
      <c r="L752" s="98"/>
      <c r="M752" s="98"/>
      <c r="N752" s="98"/>
      <c r="O752" s="98"/>
      <c r="P752" s="98"/>
      <c r="Q752" s="98"/>
      <c r="R752" s="98"/>
      <c r="S752" s="98"/>
      <c r="T752" s="98"/>
      <c r="U752" s="98"/>
      <c r="V752" s="98"/>
      <c r="W752" s="98"/>
      <c r="X752" s="98"/>
      <c r="Y752" s="99"/>
      <c r="Z752" s="98"/>
      <c r="AA752" s="98"/>
      <c r="AB752" s="98"/>
      <c r="AC752" s="98"/>
      <c r="AD752" s="98"/>
    </row>
    <row r="753" spans="1:30" x14ac:dyDescent="0.25">
      <c r="A753" s="98"/>
      <c r="B753" s="98"/>
      <c r="C753" s="98"/>
      <c r="D753" s="99"/>
      <c r="E753" s="99"/>
      <c r="F753" s="98"/>
      <c r="G753" s="98"/>
      <c r="H753" s="98"/>
      <c r="I753" s="98"/>
      <c r="J753" s="98"/>
      <c r="K753" s="98"/>
      <c r="L753" s="98"/>
      <c r="M753" s="98"/>
      <c r="N753" s="98"/>
      <c r="O753" s="98"/>
      <c r="P753" s="98"/>
      <c r="Q753" s="98"/>
      <c r="R753" s="98"/>
      <c r="S753" s="98"/>
      <c r="T753" s="98"/>
      <c r="U753" s="98"/>
      <c r="V753" s="98"/>
      <c r="W753" s="98"/>
      <c r="X753" s="98"/>
      <c r="Y753" s="99"/>
      <c r="Z753" s="98"/>
      <c r="AA753" s="98"/>
      <c r="AB753" s="98"/>
      <c r="AC753" s="98"/>
      <c r="AD753" s="98"/>
    </row>
    <row r="754" spans="1:30" x14ac:dyDescent="0.25">
      <c r="A754" s="98"/>
      <c r="B754" s="98"/>
      <c r="C754" s="98"/>
      <c r="D754" s="99"/>
      <c r="E754" s="99"/>
      <c r="F754" s="98"/>
      <c r="G754" s="98"/>
      <c r="H754" s="98"/>
      <c r="I754" s="98"/>
      <c r="J754" s="98"/>
      <c r="K754" s="98"/>
      <c r="L754" s="98"/>
      <c r="M754" s="98"/>
      <c r="N754" s="98"/>
      <c r="O754" s="98"/>
      <c r="P754" s="98"/>
      <c r="Q754" s="98"/>
      <c r="R754" s="98"/>
      <c r="S754" s="98"/>
      <c r="T754" s="98"/>
      <c r="U754" s="98"/>
      <c r="V754" s="98"/>
      <c r="W754" s="98"/>
      <c r="X754" s="98"/>
      <c r="Y754" s="99"/>
      <c r="Z754" s="98"/>
      <c r="AA754" s="98"/>
      <c r="AB754" s="98"/>
      <c r="AC754" s="98"/>
      <c r="AD754" s="98"/>
    </row>
    <row r="755" spans="1:30" x14ac:dyDescent="0.25">
      <c r="A755" s="98"/>
      <c r="B755" s="98"/>
      <c r="C755" s="98"/>
      <c r="D755" s="99"/>
      <c r="E755" s="99"/>
      <c r="F755" s="98"/>
      <c r="G755" s="98"/>
      <c r="H755" s="98"/>
      <c r="I755" s="98"/>
      <c r="J755" s="98"/>
      <c r="K755" s="98"/>
      <c r="L755" s="98"/>
      <c r="M755" s="98"/>
      <c r="N755" s="98"/>
      <c r="O755" s="98"/>
      <c r="P755" s="98"/>
      <c r="Q755" s="98"/>
      <c r="R755" s="98"/>
      <c r="S755" s="98"/>
      <c r="T755" s="98"/>
      <c r="U755" s="98"/>
      <c r="V755" s="98"/>
      <c r="W755" s="98"/>
      <c r="X755" s="98"/>
      <c r="Y755" s="99"/>
      <c r="Z755" s="98"/>
      <c r="AA755" s="98"/>
      <c r="AB755" s="98"/>
      <c r="AC755" s="98"/>
      <c r="AD755" s="98"/>
    </row>
    <row r="756" spans="1:30" x14ac:dyDescent="0.25">
      <c r="A756" s="98"/>
      <c r="B756" s="98"/>
      <c r="C756" s="98"/>
      <c r="D756" s="99"/>
      <c r="E756" s="99"/>
      <c r="F756" s="98"/>
      <c r="G756" s="98"/>
      <c r="H756" s="98"/>
      <c r="I756" s="98"/>
      <c r="J756" s="98"/>
      <c r="K756" s="98"/>
      <c r="L756" s="98"/>
      <c r="M756" s="98"/>
      <c r="N756" s="98"/>
      <c r="O756" s="98"/>
      <c r="P756" s="98"/>
      <c r="Q756" s="98"/>
      <c r="R756" s="98"/>
      <c r="S756" s="98"/>
      <c r="T756" s="98"/>
      <c r="U756" s="98"/>
      <c r="V756" s="98"/>
      <c r="W756" s="98"/>
      <c r="X756" s="98"/>
      <c r="Y756" s="99"/>
      <c r="Z756" s="98"/>
      <c r="AA756" s="98"/>
      <c r="AB756" s="98"/>
      <c r="AC756" s="98"/>
      <c r="AD756" s="98"/>
    </row>
    <row r="757" spans="1:30" x14ac:dyDescent="0.25">
      <c r="A757" s="98"/>
      <c r="B757" s="98"/>
      <c r="C757" s="98"/>
      <c r="D757" s="99"/>
      <c r="E757" s="99"/>
      <c r="F757" s="98"/>
      <c r="G757" s="98"/>
      <c r="H757" s="98"/>
      <c r="I757" s="98"/>
      <c r="J757" s="98"/>
      <c r="K757" s="98"/>
      <c r="L757" s="98"/>
      <c r="M757" s="98"/>
      <c r="N757" s="98"/>
      <c r="O757" s="98"/>
      <c r="P757" s="98"/>
      <c r="Q757" s="98"/>
      <c r="R757" s="98"/>
      <c r="S757" s="98"/>
      <c r="T757" s="98"/>
      <c r="U757" s="98"/>
      <c r="V757" s="98"/>
      <c r="W757" s="98"/>
      <c r="X757" s="98"/>
      <c r="Y757" s="99"/>
      <c r="Z757" s="98"/>
      <c r="AA757" s="98"/>
      <c r="AB757" s="98"/>
      <c r="AC757" s="98"/>
      <c r="AD757" s="98"/>
    </row>
    <row r="758" spans="1:30" x14ac:dyDescent="0.25">
      <c r="A758" s="98"/>
      <c r="B758" s="98"/>
      <c r="C758" s="98"/>
      <c r="D758" s="99"/>
      <c r="E758" s="99"/>
      <c r="F758" s="98"/>
      <c r="G758" s="98"/>
      <c r="H758" s="98"/>
      <c r="I758" s="98"/>
      <c r="J758" s="98"/>
      <c r="K758" s="98"/>
      <c r="L758" s="98"/>
      <c r="M758" s="98"/>
      <c r="N758" s="98"/>
      <c r="O758" s="98"/>
      <c r="P758" s="98"/>
      <c r="Q758" s="98"/>
      <c r="R758" s="98"/>
      <c r="S758" s="98"/>
      <c r="T758" s="98"/>
      <c r="U758" s="98"/>
      <c r="V758" s="98"/>
      <c r="W758" s="98"/>
      <c r="X758" s="98"/>
      <c r="Y758" s="99"/>
      <c r="Z758" s="98"/>
      <c r="AA758" s="98"/>
      <c r="AB758" s="98"/>
      <c r="AC758" s="98"/>
      <c r="AD758" s="98"/>
    </row>
    <row r="759" spans="1:30" x14ac:dyDescent="0.25">
      <c r="A759" s="98"/>
      <c r="B759" s="98"/>
      <c r="C759" s="98"/>
      <c r="D759" s="99"/>
      <c r="E759" s="99"/>
      <c r="F759" s="98"/>
      <c r="G759" s="98"/>
      <c r="H759" s="98"/>
      <c r="I759" s="98"/>
      <c r="J759" s="98"/>
      <c r="K759" s="98"/>
      <c r="L759" s="98"/>
      <c r="M759" s="98"/>
      <c r="N759" s="98"/>
      <c r="O759" s="98"/>
      <c r="P759" s="98"/>
      <c r="Q759" s="98"/>
      <c r="R759" s="98"/>
      <c r="S759" s="98"/>
      <c r="T759" s="98"/>
      <c r="U759" s="98"/>
      <c r="V759" s="98"/>
      <c r="W759" s="98"/>
      <c r="X759" s="98"/>
      <c r="Y759" s="99"/>
      <c r="Z759" s="98"/>
      <c r="AA759" s="98"/>
      <c r="AB759" s="98"/>
      <c r="AC759" s="98"/>
      <c r="AD759" s="98"/>
    </row>
    <row r="760" spans="1:30" x14ac:dyDescent="0.25">
      <c r="A760" s="98"/>
      <c r="B760" s="98"/>
      <c r="C760" s="98"/>
      <c r="D760" s="99"/>
      <c r="E760" s="98"/>
      <c r="F760" s="98"/>
      <c r="G760" s="98"/>
      <c r="H760" s="98"/>
      <c r="I760" s="98"/>
      <c r="J760" s="98"/>
      <c r="K760" s="98"/>
      <c r="L760" s="98"/>
      <c r="M760" s="98"/>
      <c r="N760" s="98"/>
      <c r="O760" s="98"/>
      <c r="P760" s="98"/>
      <c r="Q760" s="98"/>
      <c r="R760" s="98"/>
      <c r="S760" s="98"/>
      <c r="T760" s="98"/>
      <c r="U760" s="98"/>
      <c r="V760" s="98"/>
      <c r="W760" s="98"/>
      <c r="X760" s="98"/>
      <c r="Y760" s="99"/>
      <c r="Z760" s="98"/>
      <c r="AA760" s="98"/>
      <c r="AB760" s="98"/>
      <c r="AC760" s="98"/>
      <c r="AD760" s="98"/>
    </row>
    <row r="761" spans="1:30" x14ac:dyDescent="0.25">
      <c r="A761" s="98"/>
      <c r="B761" s="98"/>
      <c r="C761" s="98"/>
      <c r="D761" s="99"/>
      <c r="E761" s="99"/>
      <c r="F761" s="98"/>
      <c r="G761" s="98"/>
      <c r="H761" s="98"/>
      <c r="I761" s="98"/>
      <c r="J761" s="98"/>
      <c r="K761" s="98"/>
      <c r="L761" s="98"/>
      <c r="M761" s="98"/>
      <c r="N761" s="98"/>
      <c r="O761" s="98"/>
      <c r="P761" s="98"/>
      <c r="Q761" s="98"/>
      <c r="R761" s="98"/>
      <c r="S761" s="98"/>
      <c r="T761" s="98"/>
      <c r="U761" s="98"/>
      <c r="V761" s="98"/>
      <c r="W761" s="98"/>
      <c r="X761" s="98"/>
      <c r="Y761" s="99"/>
      <c r="Z761" s="98"/>
      <c r="AA761" s="98"/>
      <c r="AB761" s="98"/>
      <c r="AC761" s="98"/>
      <c r="AD761" s="98"/>
    </row>
    <row r="762" spans="1:30" x14ac:dyDescent="0.25">
      <c r="A762" s="98"/>
      <c r="B762" s="98"/>
      <c r="C762" s="98"/>
      <c r="D762" s="99"/>
      <c r="E762" s="99"/>
      <c r="F762" s="98"/>
      <c r="G762" s="98"/>
      <c r="H762" s="98"/>
      <c r="I762" s="98"/>
      <c r="J762" s="98"/>
      <c r="K762" s="98"/>
      <c r="L762" s="98"/>
      <c r="M762" s="98"/>
      <c r="N762" s="98"/>
      <c r="O762" s="98"/>
      <c r="P762" s="98"/>
      <c r="Q762" s="98"/>
      <c r="R762" s="98"/>
      <c r="S762" s="98"/>
      <c r="T762" s="98"/>
      <c r="U762" s="98"/>
      <c r="V762" s="98"/>
      <c r="W762" s="98"/>
      <c r="X762" s="98"/>
      <c r="Y762" s="99"/>
      <c r="Z762" s="98"/>
      <c r="AA762" s="98"/>
      <c r="AB762" s="98"/>
      <c r="AC762" s="98"/>
      <c r="AD762" s="98"/>
    </row>
    <row r="763" spans="1:30" x14ac:dyDescent="0.25">
      <c r="A763" s="98"/>
      <c r="B763" s="98"/>
      <c r="C763" s="98"/>
      <c r="D763" s="99"/>
      <c r="E763" s="99"/>
      <c r="F763" s="98"/>
      <c r="G763" s="98"/>
      <c r="H763" s="98"/>
      <c r="I763" s="98"/>
      <c r="J763" s="98"/>
      <c r="K763" s="98"/>
      <c r="L763" s="98"/>
      <c r="M763" s="98"/>
      <c r="N763" s="98"/>
      <c r="O763" s="98"/>
      <c r="P763" s="98"/>
      <c r="Q763" s="98"/>
      <c r="R763" s="98"/>
      <c r="S763" s="98"/>
      <c r="T763" s="98"/>
      <c r="U763" s="98"/>
      <c r="V763" s="98"/>
      <c r="W763" s="98"/>
      <c r="X763" s="98"/>
      <c r="Y763" s="99"/>
      <c r="Z763" s="98"/>
      <c r="AA763" s="98"/>
      <c r="AB763" s="98"/>
      <c r="AC763" s="98"/>
      <c r="AD763" s="98"/>
    </row>
    <row r="764" spans="1:30" x14ac:dyDescent="0.25">
      <c r="A764" s="98"/>
      <c r="B764" s="98"/>
      <c r="C764" s="98"/>
      <c r="D764" s="99"/>
      <c r="E764" s="98"/>
      <c r="F764" s="98"/>
      <c r="G764" s="98"/>
      <c r="H764" s="98"/>
      <c r="I764" s="98"/>
      <c r="J764" s="98"/>
      <c r="K764" s="98"/>
      <c r="L764" s="98"/>
      <c r="M764" s="98"/>
      <c r="N764" s="98"/>
      <c r="O764" s="98"/>
      <c r="P764" s="98"/>
      <c r="Q764" s="98"/>
      <c r="R764" s="98"/>
      <c r="S764" s="98"/>
      <c r="T764" s="98"/>
      <c r="U764" s="98"/>
      <c r="V764" s="98"/>
      <c r="W764" s="98"/>
      <c r="X764" s="98"/>
      <c r="Y764" s="99"/>
      <c r="Z764" s="98"/>
      <c r="AA764" s="98"/>
      <c r="AB764" s="98"/>
      <c r="AC764" s="98"/>
      <c r="AD764" s="98"/>
    </row>
    <row r="765" spans="1:30" x14ac:dyDescent="0.25">
      <c r="A765" s="98"/>
      <c r="B765" s="98"/>
      <c r="C765" s="98"/>
      <c r="D765" s="99"/>
      <c r="E765" s="98"/>
      <c r="F765" s="98"/>
      <c r="G765" s="98"/>
      <c r="H765" s="98"/>
      <c r="I765" s="98"/>
      <c r="J765" s="98"/>
      <c r="K765" s="98"/>
      <c r="L765" s="98"/>
      <c r="M765" s="98"/>
      <c r="N765" s="98"/>
      <c r="O765" s="98"/>
      <c r="P765" s="98"/>
      <c r="Q765" s="98"/>
      <c r="R765" s="98"/>
      <c r="S765" s="98"/>
      <c r="T765" s="98"/>
      <c r="U765" s="98"/>
      <c r="V765" s="98"/>
      <c r="W765" s="98"/>
      <c r="X765" s="98"/>
      <c r="Y765" s="99"/>
      <c r="Z765" s="98"/>
      <c r="AA765" s="98"/>
      <c r="AB765" s="98"/>
      <c r="AC765" s="98"/>
      <c r="AD765" s="98"/>
    </row>
    <row r="766" spans="1:30" x14ac:dyDescent="0.25">
      <c r="A766" s="98"/>
      <c r="B766" s="98"/>
      <c r="C766" s="98"/>
      <c r="D766" s="99"/>
      <c r="E766" s="99"/>
      <c r="F766" s="98"/>
      <c r="G766" s="98"/>
      <c r="H766" s="98"/>
      <c r="I766" s="98"/>
      <c r="J766" s="98"/>
      <c r="K766" s="98"/>
      <c r="L766" s="98"/>
      <c r="M766" s="98"/>
      <c r="N766" s="98"/>
      <c r="O766" s="98"/>
      <c r="P766" s="98"/>
      <c r="Q766" s="98"/>
      <c r="R766" s="98"/>
      <c r="S766" s="98"/>
      <c r="T766" s="98"/>
      <c r="U766" s="98"/>
      <c r="V766" s="98"/>
      <c r="W766" s="98"/>
      <c r="X766" s="98"/>
      <c r="Y766" s="99"/>
      <c r="Z766" s="98"/>
      <c r="AA766" s="98"/>
      <c r="AB766" s="98"/>
      <c r="AC766" s="98"/>
      <c r="AD766" s="98"/>
    </row>
    <row r="767" spans="1:30" x14ac:dyDescent="0.25">
      <c r="A767" s="98"/>
      <c r="B767" s="98"/>
      <c r="C767" s="98"/>
      <c r="D767" s="99"/>
      <c r="E767" s="99"/>
      <c r="F767" s="98"/>
      <c r="G767" s="98"/>
      <c r="H767" s="98"/>
      <c r="I767" s="98"/>
      <c r="J767" s="98"/>
      <c r="K767" s="98"/>
      <c r="L767" s="98"/>
      <c r="M767" s="98"/>
      <c r="N767" s="98"/>
      <c r="O767" s="98"/>
      <c r="P767" s="98"/>
      <c r="Q767" s="98"/>
      <c r="R767" s="98"/>
      <c r="S767" s="98"/>
      <c r="T767" s="98"/>
      <c r="U767" s="98"/>
      <c r="V767" s="98"/>
      <c r="W767" s="98"/>
      <c r="X767" s="98"/>
      <c r="Y767" s="99"/>
      <c r="Z767" s="98"/>
      <c r="AA767" s="98"/>
      <c r="AB767" s="98"/>
      <c r="AC767" s="98"/>
      <c r="AD767" s="98"/>
    </row>
    <row r="768" spans="1:30" x14ac:dyDescent="0.25">
      <c r="A768" s="98"/>
      <c r="B768" s="98"/>
      <c r="C768" s="98"/>
      <c r="D768" s="99"/>
      <c r="E768" s="99"/>
      <c r="F768" s="98"/>
      <c r="G768" s="98"/>
      <c r="H768" s="98"/>
      <c r="I768" s="98"/>
      <c r="J768" s="98"/>
      <c r="K768" s="98"/>
      <c r="L768" s="98"/>
      <c r="M768" s="98"/>
      <c r="N768" s="98"/>
      <c r="O768" s="98"/>
      <c r="P768" s="98"/>
      <c r="Q768" s="98"/>
      <c r="R768" s="98"/>
      <c r="S768" s="98"/>
      <c r="T768" s="98"/>
      <c r="U768" s="98"/>
      <c r="V768" s="98"/>
      <c r="W768" s="98"/>
      <c r="X768" s="98"/>
      <c r="Y768" s="99"/>
      <c r="Z768" s="98"/>
      <c r="AA768" s="98"/>
      <c r="AB768" s="98"/>
      <c r="AC768" s="98"/>
      <c r="AD768" s="98"/>
    </row>
    <row r="769" spans="1:30" x14ac:dyDescent="0.25">
      <c r="A769" s="98"/>
      <c r="B769" s="98"/>
      <c r="C769" s="98"/>
      <c r="D769" s="99"/>
      <c r="E769" s="99"/>
      <c r="F769" s="98"/>
      <c r="G769" s="98"/>
      <c r="H769" s="98"/>
      <c r="I769" s="98"/>
      <c r="J769" s="98"/>
      <c r="K769" s="98"/>
      <c r="L769" s="98"/>
      <c r="M769" s="98"/>
      <c r="N769" s="98"/>
      <c r="O769" s="98"/>
      <c r="P769" s="98"/>
      <c r="Q769" s="98"/>
      <c r="R769" s="98"/>
      <c r="S769" s="98"/>
      <c r="T769" s="98"/>
      <c r="U769" s="98"/>
      <c r="V769" s="98"/>
      <c r="W769" s="98"/>
      <c r="X769" s="98"/>
      <c r="Y769" s="99"/>
      <c r="Z769" s="98"/>
      <c r="AA769" s="98"/>
      <c r="AB769" s="98"/>
      <c r="AC769" s="98"/>
      <c r="AD769" s="98"/>
    </row>
    <row r="770" spans="1:30" x14ac:dyDescent="0.25">
      <c r="A770" s="98"/>
      <c r="B770" s="98"/>
      <c r="C770" s="98"/>
      <c r="D770" s="99"/>
      <c r="E770" s="99"/>
      <c r="F770" s="98"/>
      <c r="G770" s="98"/>
      <c r="H770" s="98"/>
      <c r="I770" s="98"/>
      <c r="J770" s="98"/>
      <c r="K770" s="98"/>
      <c r="L770" s="98"/>
      <c r="M770" s="98"/>
      <c r="N770" s="98"/>
      <c r="O770" s="98"/>
      <c r="P770" s="98"/>
      <c r="Q770" s="98"/>
      <c r="R770" s="98"/>
      <c r="S770" s="98"/>
      <c r="T770" s="98"/>
      <c r="U770" s="98"/>
      <c r="V770" s="98"/>
      <c r="W770" s="98"/>
      <c r="X770" s="98"/>
      <c r="Y770" s="99"/>
      <c r="Z770" s="98"/>
      <c r="AA770" s="98"/>
      <c r="AB770" s="98"/>
      <c r="AC770" s="98"/>
      <c r="AD770" s="98"/>
    </row>
    <row r="771" spans="1:30" x14ac:dyDescent="0.25">
      <c r="A771" s="98"/>
      <c r="B771" s="98"/>
      <c r="C771" s="98"/>
      <c r="D771" s="99"/>
      <c r="E771" s="99"/>
      <c r="F771" s="98"/>
      <c r="G771" s="98"/>
      <c r="H771" s="98"/>
      <c r="I771" s="98"/>
      <c r="J771" s="98"/>
      <c r="K771" s="98"/>
      <c r="L771" s="98"/>
      <c r="M771" s="98"/>
      <c r="N771" s="98"/>
      <c r="O771" s="98"/>
      <c r="P771" s="98"/>
      <c r="Q771" s="98"/>
      <c r="R771" s="98"/>
      <c r="S771" s="98"/>
      <c r="T771" s="98"/>
      <c r="U771" s="98"/>
      <c r="V771" s="98"/>
      <c r="W771" s="98"/>
      <c r="X771" s="98"/>
      <c r="Y771" s="99"/>
      <c r="Z771" s="98"/>
      <c r="AA771" s="98"/>
      <c r="AB771" s="98"/>
      <c r="AC771" s="98"/>
      <c r="AD771" s="98"/>
    </row>
    <row r="772" spans="1:30" x14ac:dyDescent="0.25">
      <c r="A772" s="98"/>
      <c r="B772" s="98"/>
      <c r="C772" s="98"/>
      <c r="D772" s="99"/>
      <c r="E772" s="99"/>
      <c r="F772" s="98"/>
      <c r="G772" s="98"/>
      <c r="H772" s="98"/>
      <c r="I772" s="98"/>
      <c r="J772" s="98"/>
      <c r="K772" s="98"/>
      <c r="L772" s="98"/>
      <c r="M772" s="98"/>
      <c r="N772" s="98"/>
      <c r="O772" s="98"/>
      <c r="P772" s="98"/>
      <c r="Q772" s="98"/>
      <c r="R772" s="98"/>
      <c r="S772" s="98"/>
      <c r="T772" s="98"/>
      <c r="U772" s="98"/>
      <c r="V772" s="98"/>
      <c r="W772" s="98"/>
      <c r="X772" s="98"/>
      <c r="Y772" s="99"/>
      <c r="Z772" s="98"/>
      <c r="AA772" s="98"/>
      <c r="AB772" s="98"/>
      <c r="AC772" s="98"/>
      <c r="AD772" s="98"/>
    </row>
    <row r="773" spans="1:30" x14ac:dyDescent="0.25">
      <c r="A773" s="98"/>
      <c r="B773" s="98"/>
      <c r="C773" s="98"/>
      <c r="D773" s="99"/>
      <c r="E773" s="98"/>
      <c r="F773" s="98"/>
      <c r="G773" s="98"/>
      <c r="H773" s="98"/>
      <c r="I773" s="98"/>
      <c r="J773" s="98"/>
      <c r="K773" s="98"/>
      <c r="L773" s="98"/>
      <c r="M773" s="98"/>
      <c r="N773" s="98"/>
      <c r="O773" s="98"/>
      <c r="P773" s="98"/>
      <c r="Q773" s="98"/>
      <c r="R773" s="98"/>
      <c r="S773" s="98"/>
      <c r="T773" s="98"/>
      <c r="U773" s="98"/>
      <c r="V773" s="98"/>
      <c r="W773" s="98"/>
      <c r="X773" s="98"/>
      <c r="Y773" s="99"/>
      <c r="Z773" s="98"/>
      <c r="AA773" s="98"/>
      <c r="AB773" s="98"/>
      <c r="AC773" s="98"/>
      <c r="AD773" s="98"/>
    </row>
    <row r="774" spans="1:30" x14ac:dyDescent="0.25">
      <c r="A774" s="98"/>
      <c r="B774" s="98"/>
      <c r="C774" s="98"/>
      <c r="D774" s="99"/>
      <c r="E774" s="98"/>
      <c r="F774" s="98"/>
      <c r="G774" s="98"/>
      <c r="H774" s="98"/>
      <c r="I774" s="98"/>
      <c r="J774" s="98"/>
      <c r="K774" s="98"/>
      <c r="L774" s="98"/>
      <c r="M774" s="98"/>
      <c r="N774" s="98"/>
      <c r="O774" s="98"/>
      <c r="P774" s="98"/>
      <c r="Q774" s="98"/>
      <c r="R774" s="98"/>
      <c r="S774" s="98"/>
      <c r="T774" s="98"/>
      <c r="U774" s="98"/>
      <c r="V774" s="98"/>
      <c r="W774" s="98"/>
      <c r="X774" s="98"/>
      <c r="Y774" s="99"/>
      <c r="Z774" s="98"/>
      <c r="AA774" s="98"/>
      <c r="AB774" s="98"/>
      <c r="AC774" s="98"/>
      <c r="AD774" s="98"/>
    </row>
    <row r="775" spans="1:30" x14ac:dyDescent="0.25">
      <c r="A775" s="98"/>
      <c r="B775" s="98"/>
      <c r="C775" s="98"/>
      <c r="D775" s="99"/>
      <c r="E775" s="99"/>
      <c r="F775" s="98"/>
      <c r="G775" s="98"/>
      <c r="H775" s="98"/>
      <c r="I775" s="98"/>
      <c r="J775" s="98"/>
      <c r="K775" s="98"/>
      <c r="L775" s="98"/>
      <c r="M775" s="98"/>
      <c r="N775" s="98"/>
      <c r="O775" s="98"/>
      <c r="P775" s="98"/>
      <c r="Q775" s="98"/>
      <c r="R775" s="98"/>
      <c r="S775" s="98"/>
      <c r="T775" s="98"/>
      <c r="U775" s="98"/>
      <c r="V775" s="98"/>
      <c r="W775" s="98"/>
      <c r="X775" s="98"/>
      <c r="Y775" s="99"/>
      <c r="Z775" s="98"/>
      <c r="AA775" s="98"/>
      <c r="AB775" s="98"/>
      <c r="AC775" s="98"/>
      <c r="AD775" s="98"/>
    </row>
    <row r="776" spans="1:30" x14ac:dyDescent="0.25">
      <c r="A776" s="98"/>
      <c r="B776" s="98"/>
      <c r="C776" s="98"/>
      <c r="D776" s="99"/>
      <c r="E776" s="99"/>
      <c r="F776" s="98"/>
      <c r="G776" s="98"/>
      <c r="H776" s="98"/>
      <c r="I776" s="98"/>
      <c r="J776" s="98"/>
      <c r="K776" s="98"/>
      <c r="L776" s="98"/>
      <c r="M776" s="98"/>
      <c r="N776" s="98"/>
      <c r="O776" s="98"/>
      <c r="P776" s="98"/>
      <c r="Q776" s="98"/>
      <c r="R776" s="98"/>
      <c r="S776" s="98"/>
      <c r="T776" s="98"/>
      <c r="U776" s="98"/>
      <c r="V776" s="98"/>
      <c r="W776" s="98"/>
      <c r="X776" s="98"/>
      <c r="Y776" s="99"/>
      <c r="Z776" s="98"/>
      <c r="AA776" s="98"/>
      <c r="AB776" s="98"/>
      <c r="AC776" s="98"/>
      <c r="AD776" s="98"/>
    </row>
    <row r="777" spans="1:30" x14ac:dyDescent="0.25">
      <c r="A777" s="98"/>
      <c r="B777" s="98"/>
      <c r="C777" s="98"/>
      <c r="D777" s="99"/>
      <c r="E777" s="99"/>
      <c r="F777" s="98"/>
      <c r="G777" s="98"/>
      <c r="H777" s="98"/>
      <c r="I777" s="98"/>
      <c r="J777" s="98"/>
      <c r="K777" s="98"/>
      <c r="L777" s="98"/>
      <c r="M777" s="98"/>
      <c r="N777" s="98"/>
      <c r="O777" s="98"/>
      <c r="P777" s="98"/>
      <c r="Q777" s="98"/>
      <c r="R777" s="98"/>
      <c r="S777" s="98"/>
      <c r="T777" s="98"/>
      <c r="U777" s="98"/>
      <c r="V777" s="98"/>
      <c r="W777" s="98"/>
      <c r="X777" s="98"/>
      <c r="Y777" s="99"/>
      <c r="Z777" s="98"/>
      <c r="AA777" s="98"/>
      <c r="AB777" s="98"/>
      <c r="AC777" s="98"/>
      <c r="AD777" s="98"/>
    </row>
    <row r="778" spans="1:30" x14ac:dyDescent="0.25">
      <c r="A778" s="98"/>
      <c r="B778" s="98"/>
      <c r="C778" s="98"/>
      <c r="D778" s="99"/>
      <c r="E778" s="99"/>
      <c r="F778" s="98"/>
      <c r="G778" s="98"/>
      <c r="H778" s="98"/>
      <c r="I778" s="98"/>
      <c r="J778" s="98"/>
      <c r="K778" s="98"/>
      <c r="L778" s="98"/>
      <c r="M778" s="98"/>
      <c r="N778" s="98"/>
      <c r="O778" s="98"/>
      <c r="P778" s="98"/>
      <c r="Q778" s="98"/>
      <c r="R778" s="98"/>
      <c r="S778" s="98"/>
      <c r="T778" s="98"/>
      <c r="U778" s="98"/>
      <c r="V778" s="98"/>
      <c r="W778" s="98"/>
      <c r="X778" s="98"/>
      <c r="Y778" s="99"/>
      <c r="Z778" s="98"/>
      <c r="AA778" s="98"/>
      <c r="AB778" s="98"/>
      <c r="AC778" s="98"/>
      <c r="AD778" s="98"/>
    </row>
    <row r="779" spans="1:30" x14ac:dyDescent="0.25">
      <c r="A779" s="98"/>
      <c r="B779" s="98"/>
      <c r="C779" s="98"/>
      <c r="D779" s="99"/>
      <c r="E779" s="98"/>
      <c r="F779" s="98"/>
      <c r="G779" s="98"/>
      <c r="H779" s="98"/>
      <c r="I779" s="98"/>
      <c r="J779" s="98"/>
      <c r="K779" s="98"/>
      <c r="L779" s="98"/>
      <c r="M779" s="98"/>
      <c r="N779" s="98"/>
      <c r="O779" s="98"/>
      <c r="P779" s="98"/>
      <c r="Q779" s="98"/>
      <c r="R779" s="98"/>
      <c r="S779" s="98"/>
      <c r="T779" s="98"/>
      <c r="U779" s="98"/>
      <c r="V779" s="98"/>
      <c r="W779" s="98"/>
      <c r="X779" s="98"/>
      <c r="Y779" s="99"/>
      <c r="Z779" s="98"/>
      <c r="AA779" s="98"/>
      <c r="AB779" s="98"/>
      <c r="AC779" s="98"/>
      <c r="AD779" s="98"/>
    </row>
    <row r="780" spans="1:30" x14ac:dyDescent="0.25">
      <c r="A780" s="98"/>
      <c r="B780" s="98"/>
      <c r="C780" s="98"/>
      <c r="D780" s="99"/>
      <c r="E780" s="99"/>
      <c r="F780" s="98"/>
      <c r="G780" s="98"/>
      <c r="H780" s="98"/>
      <c r="I780" s="98"/>
      <c r="J780" s="98"/>
      <c r="K780" s="98"/>
      <c r="L780" s="98"/>
      <c r="M780" s="98"/>
      <c r="N780" s="98"/>
      <c r="O780" s="98"/>
      <c r="P780" s="98"/>
      <c r="Q780" s="98"/>
      <c r="R780" s="98"/>
      <c r="S780" s="98"/>
      <c r="T780" s="98"/>
      <c r="U780" s="98"/>
      <c r="V780" s="98"/>
      <c r="W780" s="98"/>
      <c r="X780" s="98"/>
      <c r="Y780" s="99"/>
      <c r="Z780" s="98"/>
      <c r="AA780" s="98"/>
      <c r="AB780" s="98"/>
      <c r="AC780" s="98"/>
      <c r="AD780" s="98"/>
    </row>
    <row r="781" spans="1:30" x14ac:dyDescent="0.25">
      <c r="A781" s="98"/>
      <c r="B781" s="98"/>
      <c r="C781" s="98"/>
      <c r="D781" s="99"/>
      <c r="E781" s="98"/>
      <c r="F781" s="98"/>
      <c r="G781" s="98"/>
      <c r="H781" s="98"/>
      <c r="I781" s="98"/>
      <c r="J781" s="98"/>
      <c r="K781" s="98"/>
      <c r="L781" s="98"/>
      <c r="M781" s="98"/>
      <c r="N781" s="98"/>
      <c r="O781" s="98"/>
      <c r="P781" s="98"/>
      <c r="Q781" s="98"/>
      <c r="R781" s="98"/>
      <c r="S781" s="98"/>
      <c r="T781" s="98"/>
      <c r="U781" s="98"/>
      <c r="V781" s="98"/>
      <c r="W781" s="98"/>
      <c r="X781" s="98"/>
      <c r="Y781" s="99"/>
      <c r="Z781" s="98"/>
      <c r="AA781" s="98"/>
      <c r="AB781" s="98"/>
      <c r="AC781" s="98"/>
      <c r="AD781" s="98"/>
    </row>
    <row r="782" spans="1:30" x14ac:dyDescent="0.25">
      <c r="A782" s="98"/>
      <c r="B782" s="98"/>
      <c r="C782" s="98"/>
      <c r="D782" s="99"/>
      <c r="E782" s="99"/>
      <c r="F782" s="98"/>
      <c r="G782" s="98"/>
      <c r="H782" s="98"/>
      <c r="I782" s="98"/>
      <c r="J782" s="98"/>
      <c r="K782" s="98"/>
      <c r="L782" s="98"/>
      <c r="M782" s="98"/>
      <c r="N782" s="98"/>
      <c r="O782" s="98"/>
      <c r="P782" s="98"/>
      <c r="Q782" s="98"/>
      <c r="R782" s="98"/>
      <c r="S782" s="98"/>
      <c r="T782" s="98"/>
      <c r="U782" s="98"/>
      <c r="V782" s="98"/>
      <c r="W782" s="98"/>
      <c r="X782" s="98"/>
      <c r="Y782" s="99"/>
      <c r="Z782" s="98"/>
      <c r="AA782" s="98"/>
      <c r="AB782" s="98"/>
      <c r="AC782" s="98"/>
      <c r="AD782" s="98"/>
    </row>
    <row r="783" spans="1:30" x14ac:dyDescent="0.25">
      <c r="A783" s="98"/>
      <c r="B783" s="98"/>
      <c r="C783" s="98"/>
      <c r="D783" s="99"/>
      <c r="E783" s="99"/>
      <c r="F783" s="98"/>
      <c r="G783" s="98"/>
      <c r="H783" s="98"/>
      <c r="I783" s="98"/>
      <c r="J783" s="98"/>
      <c r="K783" s="98"/>
      <c r="L783" s="98"/>
      <c r="M783" s="98"/>
      <c r="N783" s="98"/>
      <c r="O783" s="98"/>
      <c r="P783" s="98"/>
      <c r="Q783" s="98"/>
      <c r="R783" s="98"/>
      <c r="S783" s="98"/>
      <c r="T783" s="98"/>
      <c r="U783" s="98"/>
      <c r="V783" s="98"/>
      <c r="W783" s="98"/>
      <c r="X783" s="98"/>
      <c r="Y783" s="99"/>
      <c r="Z783" s="98"/>
      <c r="AA783" s="98"/>
      <c r="AB783" s="98"/>
      <c r="AC783" s="98"/>
      <c r="AD783" s="98"/>
    </row>
    <row r="784" spans="1:30" x14ac:dyDescent="0.25">
      <c r="A784" s="98"/>
      <c r="B784" s="98"/>
      <c r="C784" s="98"/>
      <c r="D784" s="99"/>
      <c r="E784" s="99"/>
      <c r="F784" s="98"/>
      <c r="G784" s="98"/>
      <c r="H784" s="98"/>
      <c r="I784" s="98"/>
      <c r="J784" s="98"/>
      <c r="K784" s="98"/>
      <c r="L784" s="98"/>
      <c r="M784" s="98"/>
      <c r="N784" s="98"/>
      <c r="O784" s="98"/>
      <c r="P784" s="98"/>
      <c r="Q784" s="98"/>
      <c r="R784" s="98"/>
      <c r="S784" s="98"/>
      <c r="T784" s="98"/>
      <c r="U784" s="98"/>
      <c r="V784" s="98"/>
      <c r="W784" s="98"/>
      <c r="X784" s="98"/>
      <c r="Y784" s="99"/>
      <c r="Z784" s="98"/>
      <c r="AA784" s="98"/>
      <c r="AB784" s="98"/>
      <c r="AC784" s="98"/>
      <c r="AD784" s="98"/>
    </row>
    <row r="785" spans="1:30" x14ac:dyDescent="0.25">
      <c r="A785" s="98"/>
      <c r="B785" s="98"/>
      <c r="C785" s="98"/>
      <c r="D785" s="99"/>
      <c r="E785" s="99"/>
      <c r="F785" s="98"/>
      <c r="G785" s="98"/>
      <c r="H785" s="98"/>
      <c r="I785" s="98"/>
      <c r="J785" s="98"/>
      <c r="K785" s="98"/>
      <c r="L785" s="98"/>
      <c r="M785" s="98"/>
      <c r="N785" s="98"/>
      <c r="O785" s="98"/>
      <c r="P785" s="98"/>
      <c r="Q785" s="98"/>
      <c r="R785" s="98"/>
      <c r="S785" s="98"/>
      <c r="T785" s="98"/>
      <c r="U785" s="98"/>
      <c r="V785" s="98"/>
      <c r="W785" s="98"/>
      <c r="X785" s="98"/>
      <c r="Y785" s="99"/>
      <c r="Z785" s="98"/>
      <c r="AA785" s="98"/>
      <c r="AB785" s="98"/>
      <c r="AC785" s="98"/>
      <c r="AD785" s="98"/>
    </row>
    <row r="786" spans="1:30" x14ac:dyDescent="0.25">
      <c r="A786" s="98"/>
      <c r="B786" s="98"/>
      <c r="C786" s="98"/>
      <c r="D786" s="99"/>
      <c r="E786" s="98"/>
      <c r="F786" s="98"/>
      <c r="G786" s="98"/>
      <c r="H786" s="98"/>
      <c r="I786" s="98"/>
      <c r="J786" s="98"/>
      <c r="K786" s="98"/>
      <c r="L786" s="98"/>
      <c r="M786" s="98"/>
      <c r="N786" s="98"/>
      <c r="O786" s="98"/>
      <c r="P786" s="98"/>
      <c r="Q786" s="98"/>
      <c r="R786" s="98"/>
      <c r="S786" s="98"/>
      <c r="T786" s="98"/>
      <c r="U786" s="98"/>
      <c r="V786" s="98"/>
      <c r="W786" s="98"/>
      <c r="X786" s="98"/>
      <c r="Y786" s="99"/>
      <c r="Z786" s="98"/>
      <c r="AA786" s="98"/>
      <c r="AB786" s="98"/>
      <c r="AC786" s="98"/>
      <c r="AD786" s="98"/>
    </row>
    <row r="787" spans="1:30" x14ac:dyDescent="0.25">
      <c r="A787" s="98"/>
      <c r="B787" s="98"/>
      <c r="C787" s="98"/>
      <c r="D787" s="99"/>
      <c r="E787" s="99"/>
      <c r="F787" s="98"/>
      <c r="G787" s="98"/>
      <c r="H787" s="98"/>
      <c r="I787" s="98"/>
      <c r="J787" s="98"/>
      <c r="K787" s="98"/>
      <c r="L787" s="98"/>
      <c r="M787" s="98"/>
      <c r="N787" s="98"/>
      <c r="O787" s="98"/>
      <c r="P787" s="98"/>
      <c r="Q787" s="98"/>
      <c r="R787" s="98"/>
      <c r="S787" s="98"/>
      <c r="T787" s="98"/>
      <c r="U787" s="98"/>
      <c r="V787" s="98"/>
      <c r="W787" s="98"/>
      <c r="X787" s="98"/>
      <c r="Y787" s="99"/>
      <c r="Z787" s="98"/>
      <c r="AA787" s="98"/>
      <c r="AB787" s="98"/>
      <c r="AC787" s="98"/>
      <c r="AD787" s="98"/>
    </row>
    <row r="788" spans="1:30" x14ac:dyDescent="0.25">
      <c r="A788" s="98"/>
      <c r="B788" s="98"/>
      <c r="C788" s="98"/>
      <c r="D788" s="99"/>
      <c r="E788" s="99"/>
      <c r="F788" s="98"/>
      <c r="G788" s="98"/>
      <c r="H788" s="98"/>
      <c r="I788" s="98"/>
      <c r="J788" s="98"/>
      <c r="K788" s="98"/>
      <c r="L788" s="98"/>
      <c r="M788" s="98"/>
      <c r="N788" s="98"/>
      <c r="O788" s="98"/>
      <c r="P788" s="98"/>
      <c r="Q788" s="98"/>
      <c r="R788" s="98"/>
      <c r="S788" s="98"/>
      <c r="T788" s="98"/>
      <c r="U788" s="98"/>
      <c r="V788" s="98"/>
      <c r="W788" s="98"/>
      <c r="X788" s="98"/>
      <c r="Y788" s="99"/>
      <c r="Z788" s="98"/>
      <c r="AA788" s="98"/>
      <c r="AB788" s="98"/>
      <c r="AC788" s="98"/>
      <c r="AD788" s="98"/>
    </row>
    <row r="789" spans="1:30" x14ac:dyDescent="0.25">
      <c r="A789" s="98"/>
      <c r="B789" s="98"/>
      <c r="C789" s="98"/>
      <c r="D789" s="99"/>
      <c r="E789" s="98"/>
      <c r="F789" s="98"/>
      <c r="G789" s="98"/>
      <c r="H789" s="98"/>
      <c r="I789" s="98"/>
      <c r="J789" s="98"/>
      <c r="K789" s="98"/>
      <c r="L789" s="98"/>
      <c r="M789" s="98"/>
      <c r="N789" s="98"/>
      <c r="O789" s="98"/>
      <c r="P789" s="98"/>
      <c r="Q789" s="98"/>
      <c r="R789" s="98"/>
      <c r="S789" s="98"/>
      <c r="T789" s="98"/>
      <c r="U789" s="98"/>
      <c r="V789" s="98"/>
      <c r="W789" s="98"/>
      <c r="X789" s="98"/>
      <c r="Y789" s="99"/>
      <c r="Z789" s="98"/>
      <c r="AA789" s="98"/>
      <c r="AB789" s="98"/>
      <c r="AC789" s="98"/>
      <c r="AD789" s="98"/>
    </row>
    <row r="790" spans="1:30" x14ac:dyDescent="0.25">
      <c r="A790" s="98"/>
      <c r="B790" s="98"/>
      <c r="C790" s="98"/>
      <c r="D790" s="99"/>
      <c r="E790" s="99"/>
      <c r="F790" s="98"/>
      <c r="G790" s="98"/>
      <c r="H790" s="98"/>
      <c r="I790" s="98"/>
      <c r="J790" s="98"/>
      <c r="K790" s="98"/>
      <c r="L790" s="98"/>
      <c r="M790" s="98"/>
      <c r="N790" s="98"/>
      <c r="O790" s="98"/>
      <c r="P790" s="98"/>
      <c r="Q790" s="98"/>
      <c r="R790" s="98"/>
      <c r="S790" s="98"/>
      <c r="T790" s="98"/>
      <c r="U790" s="98"/>
      <c r="V790" s="98"/>
      <c r="W790" s="98"/>
      <c r="X790" s="98"/>
      <c r="Y790" s="99"/>
      <c r="Z790" s="98"/>
      <c r="AA790" s="98"/>
      <c r="AB790" s="98"/>
      <c r="AC790" s="98"/>
      <c r="AD790" s="98"/>
    </row>
    <row r="791" spans="1:30" x14ac:dyDescent="0.25">
      <c r="A791" s="98"/>
      <c r="B791" s="98"/>
      <c r="C791" s="98"/>
      <c r="D791" s="99"/>
      <c r="E791" s="99"/>
      <c r="F791" s="98"/>
      <c r="G791" s="98"/>
      <c r="H791" s="98"/>
      <c r="I791" s="98"/>
      <c r="J791" s="98"/>
      <c r="K791" s="98"/>
      <c r="L791" s="98"/>
      <c r="M791" s="98"/>
      <c r="N791" s="98"/>
      <c r="O791" s="98"/>
      <c r="P791" s="98"/>
      <c r="Q791" s="98"/>
      <c r="R791" s="98"/>
      <c r="S791" s="98"/>
      <c r="T791" s="98"/>
      <c r="U791" s="98"/>
      <c r="V791" s="98"/>
      <c r="W791" s="98"/>
      <c r="X791" s="98"/>
      <c r="Y791" s="99"/>
      <c r="Z791" s="98"/>
      <c r="AA791" s="98"/>
      <c r="AB791" s="98"/>
      <c r="AC791" s="98"/>
      <c r="AD791" s="98"/>
    </row>
    <row r="792" spans="1:30" x14ac:dyDescent="0.25">
      <c r="A792" s="98"/>
      <c r="B792" s="98"/>
      <c r="C792" s="98"/>
      <c r="D792" s="99"/>
      <c r="E792" s="99"/>
      <c r="F792" s="98"/>
      <c r="G792" s="98"/>
      <c r="H792" s="98"/>
      <c r="I792" s="98"/>
      <c r="J792" s="98"/>
      <c r="K792" s="98"/>
      <c r="L792" s="98"/>
      <c r="M792" s="98"/>
      <c r="N792" s="98"/>
      <c r="O792" s="98"/>
      <c r="P792" s="98"/>
      <c r="Q792" s="98"/>
      <c r="R792" s="98"/>
      <c r="S792" s="98"/>
      <c r="T792" s="98"/>
      <c r="U792" s="98"/>
      <c r="V792" s="98"/>
      <c r="W792" s="98"/>
      <c r="X792" s="98"/>
      <c r="Y792" s="99"/>
      <c r="Z792" s="98"/>
      <c r="AA792" s="98"/>
      <c r="AB792" s="98"/>
      <c r="AC792" s="98"/>
      <c r="AD792" s="98"/>
    </row>
    <row r="793" spans="1:30" x14ac:dyDescent="0.25">
      <c r="A793" s="98"/>
      <c r="B793" s="98"/>
      <c r="C793" s="98"/>
      <c r="D793" s="99"/>
      <c r="E793" s="99"/>
      <c r="F793" s="98"/>
      <c r="G793" s="98"/>
      <c r="H793" s="98"/>
      <c r="I793" s="98"/>
      <c r="J793" s="98"/>
      <c r="K793" s="98"/>
      <c r="L793" s="98"/>
      <c r="M793" s="98"/>
      <c r="N793" s="98"/>
      <c r="O793" s="98"/>
      <c r="P793" s="98"/>
      <c r="Q793" s="98"/>
      <c r="R793" s="98"/>
      <c r="S793" s="98"/>
      <c r="T793" s="98"/>
      <c r="U793" s="98"/>
      <c r="V793" s="98"/>
      <c r="W793" s="98"/>
      <c r="X793" s="98"/>
      <c r="Y793" s="99"/>
      <c r="Z793" s="98"/>
      <c r="AA793" s="98"/>
      <c r="AB793" s="98"/>
      <c r="AC793" s="98"/>
      <c r="AD793" s="98"/>
    </row>
    <row r="794" spans="1:30" x14ac:dyDescent="0.25">
      <c r="A794" s="98"/>
      <c r="B794" s="98"/>
      <c r="C794" s="98"/>
      <c r="D794" s="99"/>
      <c r="E794" s="99"/>
      <c r="F794" s="98"/>
      <c r="G794" s="98"/>
      <c r="H794" s="98"/>
      <c r="I794" s="98"/>
      <c r="J794" s="98"/>
      <c r="K794" s="98"/>
      <c r="L794" s="98"/>
      <c r="M794" s="98"/>
      <c r="N794" s="98"/>
      <c r="O794" s="98"/>
      <c r="P794" s="98"/>
      <c r="Q794" s="98"/>
      <c r="R794" s="98"/>
      <c r="S794" s="98"/>
      <c r="T794" s="98"/>
      <c r="U794" s="98"/>
      <c r="V794" s="98"/>
      <c r="W794" s="98"/>
      <c r="X794" s="98"/>
      <c r="Y794" s="99"/>
      <c r="Z794" s="98"/>
      <c r="AA794" s="98"/>
      <c r="AB794" s="98"/>
      <c r="AC794" s="98"/>
      <c r="AD794" s="98"/>
    </row>
    <row r="795" spans="1:30" x14ac:dyDescent="0.25">
      <c r="A795" s="98"/>
      <c r="B795" s="98"/>
      <c r="C795" s="98"/>
      <c r="D795" s="99"/>
      <c r="E795" s="99"/>
      <c r="F795" s="98"/>
      <c r="G795" s="98"/>
      <c r="H795" s="98"/>
      <c r="I795" s="98"/>
      <c r="J795" s="98"/>
      <c r="K795" s="98"/>
      <c r="L795" s="98"/>
      <c r="M795" s="98"/>
      <c r="N795" s="98"/>
      <c r="O795" s="98"/>
      <c r="P795" s="98"/>
      <c r="Q795" s="98"/>
      <c r="R795" s="98"/>
      <c r="S795" s="98"/>
      <c r="T795" s="98"/>
      <c r="U795" s="98"/>
      <c r="V795" s="98"/>
      <c r="W795" s="98"/>
      <c r="X795" s="98"/>
      <c r="Y795" s="99"/>
      <c r="Z795" s="98"/>
      <c r="AA795" s="98"/>
      <c r="AB795" s="98"/>
      <c r="AC795" s="98"/>
      <c r="AD795" s="98"/>
    </row>
    <row r="796" spans="1:30" x14ac:dyDescent="0.25">
      <c r="A796" s="98"/>
      <c r="B796" s="98"/>
      <c r="C796" s="98"/>
      <c r="D796" s="99"/>
      <c r="E796" s="99"/>
      <c r="F796" s="98"/>
      <c r="G796" s="98"/>
      <c r="H796" s="98"/>
      <c r="I796" s="98"/>
      <c r="J796" s="98"/>
      <c r="K796" s="98"/>
      <c r="L796" s="98"/>
      <c r="M796" s="98"/>
      <c r="N796" s="98"/>
      <c r="O796" s="98"/>
      <c r="P796" s="98"/>
      <c r="Q796" s="98"/>
      <c r="R796" s="98"/>
      <c r="S796" s="98"/>
      <c r="T796" s="98"/>
      <c r="U796" s="98"/>
      <c r="V796" s="98"/>
      <c r="W796" s="98"/>
      <c r="X796" s="98"/>
      <c r="Y796" s="99"/>
      <c r="Z796" s="98"/>
      <c r="AA796" s="98"/>
      <c r="AB796" s="98"/>
      <c r="AC796" s="98"/>
      <c r="AD796" s="98"/>
    </row>
    <row r="797" spans="1:30" x14ac:dyDescent="0.25">
      <c r="A797" s="98"/>
      <c r="B797" s="98"/>
      <c r="C797" s="98"/>
      <c r="D797" s="99"/>
      <c r="E797" s="99"/>
      <c r="F797" s="98"/>
      <c r="G797" s="98"/>
      <c r="H797" s="98"/>
      <c r="I797" s="98"/>
      <c r="J797" s="98"/>
      <c r="K797" s="98"/>
      <c r="L797" s="98"/>
      <c r="M797" s="98"/>
      <c r="N797" s="98"/>
      <c r="O797" s="98"/>
      <c r="P797" s="98"/>
      <c r="Q797" s="98"/>
      <c r="R797" s="98"/>
      <c r="S797" s="98"/>
      <c r="T797" s="98"/>
      <c r="U797" s="98"/>
      <c r="V797" s="98"/>
      <c r="W797" s="98"/>
      <c r="X797" s="98"/>
      <c r="Y797" s="99"/>
      <c r="Z797" s="98"/>
      <c r="AA797" s="98"/>
      <c r="AB797" s="98"/>
      <c r="AC797" s="98"/>
      <c r="AD797" s="98"/>
    </row>
    <row r="798" spans="1:30" x14ac:dyDescent="0.25">
      <c r="A798" s="98"/>
      <c r="B798" s="98"/>
      <c r="C798" s="98"/>
      <c r="D798" s="99"/>
      <c r="E798" s="99"/>
      <c r="F798" s="98"/>
      <c r="G798" s="98"/>
      <c r="H798" s="98"/>
      <c r="I798" s="98"/>
      <c r="J798" s="98"/>
      <c r="K798" s="98"/>
      <c r="L798" s="98"/>
      <c r="M798" s="98"/>
      <c r="N798" s="98"/>
      <c r="O798" s="98"/>
      <c r="P798" s="98"/>
      <c r="Q798" s="98"/>
      <c r="R798" s="98"/>
      <c r="S798" s="98"/>
      <c r="T798" s="98"/>
      <c r="U798" s="98"/>
      <c r="V798" s="98"/>
      <c r="W798" s="98"/>
      <c r="X798" s="98"/>
      <c r="Y798" s="99"/>
      <c r="Z798" s="98"/>
      <c r="AA798" s="98"/>
      <c r="AB798" s="98"/>
      <c r="AC798" s="98"/>
      <c r="AD798" s="98"/>
    </row>
    <row r="799" spans="1:30" x14ac:dyDescent="0.25">
      <c r="A799" s="98"/>
      <c r="B799" s="98"/>
      <c r="C799" s="98"/>
      <c r="D799" s="99"/>
      <c r="E799" s="99"/>
      <c r="F799" s="98"/>
      <c r="G799" s="98"/>
      <c r="H799" s="98"/>
      <c r="I799" s="98"/>
      <c r="J799" s="98"/>
      <c r="K799" s="98"/>
      <c r="L799" s="98"/>
      <c r="M799" s="98"/>
      <c r="N799" s="98"/>
      <c r="O799" s="98"/>
      <c r="P799" s="98"/>
      <c r="Q799" s="98"/>
      <c r="R799" s="98"/>
      <c r="S799" s="98"/>
      <c r="T799" s="98"/>
      <c r="U799" s="98"/>
      <c r="V799" s="98"/>
      <c r="W799" s="98"/>
      <c r="X799" s="98"/>
      <c r="Y799" s="99"/>
      <c r="Z799" s="98"/>
      <c r="AA799" s="98"/>
      <c r="AB799" s="98"/>
      <c r="AC799" s="98"/>
      <c r="AD799" s="98"/>
    </row>
    <row r="800" spans="1:30" x14ac:dyDescent="0.25">
      <c r="A800" s="98"/>
      <c r="B800" s="98"/>
      <c r="C800" s="98"/>
      <c r="D800" s="99"/>
      <c r="E800" s="99"/>
      <c r="F800" s="98"/>
      <c r="G800" s="98"/>
      <c r="H800" s="98"/>
      <c r="I800" s="98"/>
      <c r="J800" s="98"/>
      <c r="K800" s="98"/>
      <c r="L800" s="98"/>
      <c r="M800" s="98"/>
      <c r="N800" s="98"/>
      <c r="O800" s="98"/>
      <c r="P800" s="98"/>
      <c r="Q800" s="98"/>
      <c r="R800" s="98"/>
      <c r="S800" s="98"/>
      <c r="T800" s="98"/>
      <c r="U800" s="98"/>
      <c r="V800" s="98"/>
      <c r="W800" s="98"/>
      <c r="X800" s="98"/>
      <c r="Y800" s="99"/>
      <c r="Z800" s="98"/>
      <c r="AA800" s="98"/>
      <c r="AB800" s="98"/>
      <c r="AC800" s="98"/>
      <c r="AD800" s="98"/>
    </row>
    <row r="801" spans="1:30" x14ac:dyDescent="0.25">
      <c r="A801" s="98"/>
      <c r="B801" s="98"/>
      <c r="C801" s="98"/>
      <c r="D801" s="99"/>
      <c r="E801" s="98"/>
      <c r="F801" s="98"/>
      <c r="G801" s="98"/>
      <c r="H801" s="98"/>
      <c r="I801" s="98"/>
      <c r="J801" s="98"/>
      <c r="K801" s="98"/>
      <c r="L801" s="98"/>
      <c r="M801" s="98"/>
      <c r="N801" s="98"/>
      <c r="O801" s="98"/>
      <c r="P801" s="98"/>
      <c r="Q801" s="98"/>
      <c r="R801" s="98"/>
      <c r="S801" s="98"/>
      <c r="T801" s="98"/>
      <c r="U801" s="98"/>
      <c r="V801" s="98"/>
      <c r="W801" s="98"/>
      <c r="X801" s="98"/>
      <c r="Y801" s="99"/>
      <c r="Z801" s="98"/>
      <c r="AA801" s="98"/>
      <c r="AB801" s="98"/>
      <c r="AC801" s="98"/>
      <c r="AD801" s="98"/>
    </row>
    <row r="802" spans="1:30" x14ac:dyDescent="0.25">
      <c r="A802" s="98"/>
      <c r="B802" s="98"/>
      <c r="C802" s="98"/>
      <c r="D802" s="99"/>
      <c r="E802" s="99"/>
      <c r="F802" s="98"/>
      <c r="G802" s="98"/>
      <c r="H802" s="98"/>
      <c r="I802" s="98"/>
      <c r="J802" s="98"/>
      <c r="K802" s="98"/>
      <c r="L802" s="98"/>
      <c r="M802" s="98"/>
      <c r="N802" s="98"/>
      <c r="O802" s="98"/>
      <c r="P802" s="98"/>
      <c r="Q802" s="98"/>
      <c r="R802" s="98"/>
      <c r="S802" s="98"/>
      <c r="T802" s="98"/>
      <c r="U802" s="98"/>
      <c r="V802" s="98"/>
      <c r="W802" s="98"/>
      <c r="X802" s="98"/>
      <c r="Y802" s="99"/>
      <c r="Z802" s="98"/>
      <c r="AA802" s="98"/>
      <c r="AB802" s="98"/>
      <c r="AC802" s="98"/>
      <c r="AD802" s="98"/>
    </row>
    <row r="803" spans="1:30" x14ac:dyDescent="0.25">
      <c r="A803" s="98"/>
      <c r="B803" s="98"/>
      <c r="C803" s="98"/>
      <c r="D803" s="99"/>
      <c r="E803" s="99"/>
      <c r="F803" s="98"/>
      <c r="G803" s="98"/>
      <c r="H803" s="98"/>
      <c r="I803" s="98"/>
      <c r="J803" s="98"/>
      <c r="K803" s="98"/>
      <c r="L803" s="98"/>
      <c r="M803" s="98"/>
      <c r="N803" s="98"/>
      <c r="O803" s="98"/>
      <c r="P803" s="98"/>
      <c r="Q803" s="98"/>
      <c r="R803" s="98"/>
      <c r="S803" s="98"/>
      <c r="T803" s="98"/>
      <c r="U803" s="98"/>
      <c r="V803" s="98"/>
      <c r="W803" s="98"/>
      <c r="X803" s="98"/>
      <c r="Y803" s="99"/>
      <c r="Z803" s="98"/>
      <c r="AA803" s="98"/>
      <c r="AB803" s="98"/>
      <c r="AC803" s="98"/>
      <c r="AD803" s="98"/>
    </row>
    <row r="804" spans="1:30" x14ac:dyDescent="0.25">
      <c r="A804" s="98"/>
      <c r="B804" s="98"/>
      <c r="C804" s="98"/>
      <c r="D804" s="99"/>
      <c r="E804" s="98"/>
      <c r="F804" s="98"/>
      <c r="G804" s="98"/>
      <c r="H804" s="98"/>
      <c r="I804" s="98"/>
      <c r="J804" s="98"/>
      <c r="K804" s="98"/>
      <c r="L804" s="98"/>
      <c r="M804" s="98"/>
      <c r="N804" s="98"/>
      <c r="O804" s="98"/>
      <c r="P804" s="98"/>
      <c r="Q804" s="98"/>
      <c r="R804" s="98"/>
      <c r="S804" s="98"/>
      <c r="T804" s="98"/>
      <c r="U804" s="98"/>
      <c r="V804" s="98"/>
      <c r="W804" s="98"/>
      <c r="X804" s="98"/>
      <c r="Y804" s="99"/>
      <c r="Z804" s="98"/>
      <c r="AA804" s="98"/>
      <c r="AB804" s="98"/>
      <c r="AC804" s="98"/>
      <c r="AD804" s="98"/>
    </row>
    <row r="805" spans="1:30" x14ac:dyDescent="0.25">
      <c r="A805" s="98"/>
      <c r="B805" s="98"/>
      <c r="C805" s="98"/>
      <c r="D805" s="99"/>
      <c r="E805" s="99"/>
      <c r="F805" s="98"/>
      <c r="G805" s="98"/>
      <c r="H805" s="98"/>
      <c r="I805" s="98"/>
      <c r="J805" s="98"/>
      <c r="K805" s="98"/>
      <c r="L805" s="98"/>
      <c r="M805" s="98"/>
      <c r="N805" s="98"/>
      <c r="O805" s="98"/>
      <c r="P805" s="98"/>
      <c r="Q805" s="98"/>
      <c r="R805" s="98"/>
      <c r="S805" s="98"/>
      <c r="T805" s="98"/>
      <c r="U805" s="98"/>
      <c r="V805" s="98"/>
      <c r="W805" s="98"/>
      <c r="X805" s="98"/>
      <c r="Y805" s="99"/>
      <c r="Z805" s="98"/>
      <c r="AA805" s="98"/>
      <c r="AB805" s="98"/>
      <c r="AC805" s="98"/>
      <c r="AD805" s="98"/>
    </row>
    <row r="806" spans="1:30" x14ac:dyDescent="0.25">
      <c r="A806" s="98"/>
      <c r="B806" s="98"/>
      <c r="C806" s="98"/>
      <c r="D806" s="99"/>
      <c r="E806" s="99"/>
      <c r="F806" s="98"/>
      <c r="G806" s="98"/>
      <c r="H806" s="98"/>
      <c r="I806" s="98"/>
      <c r="J806" s="98"/>
      <c r="K806" s="98"/>
      <c r="L806" s="98"/>
      <c r="M806" s="98"/>
      <c r="N806" s="98"/>
      <c r="O806" s="98"/>
      <c r="P806" s="98"/>
      <c r="Q806" s="98"/>
      <c r="R806" s="98"/>
      <c r="S806" s="98"/>
      <c r="T806" s="98"/>
      <c r="U806" s="98"/>
      <c r="V806" s="98"/>
      <c r="W806" s="98"/>
      <c r="X806" s="98"/>
      <c r="Y806" s="99"/>
      <c r="Z806" s="98"/>
      <c r="AA806" s="98"/>
      <c r="AB806" s="98"/>
      <c r="AC806" s="98"/>
      <c r="AD806" s="98"/>
    </row>
    <row r="807" spans="1:30" x14ac:dyDescent="0.25">
      <c r="A807" s="98"/>
      <c r="B807" s="98"/>
      <c r="C807" s="98"/>
      <c r="D807" s="99"/>
      <c r="E807" s="99"/>
      <c r="F807" s="98"/>
      <c r="G807" s="98"/>
      <c r="H807" s="98"/>
      <c r="I807" s="98"/>
      <c r="J807" s="98"/>
      <c r="K807" s="98"/>
      <c r="L807" s="98"/>
      <c r="M807" s="98"/>
      <c r="N807" s="98"/>
      <c r="O807" s="98"/>
      <c r="P807" s="98"/>
      <c r="Q807" s="98"/>
      <c r="R807" s="98"/>
      <c r="S807" s="98"/>
      <c r="T807" s="98"/>
      <c r="U807" s="98"/>
      <c r="V807" s="98"/>
      <c r="W807" s="98"/>
      <c r="X807" s="98"/>
      <c r="Y807" s="99"/>
      <c r="Z807" s="98"/>
      <c r="AA807" s="98"/>
      <c r="AB807" s="98"/>
      <c r="AC807" s="98"/>
      <c r="AD807" s="98"/>
    </row>
    <row r="808" spans="1:30" x14ac:dyDescent="0.25">
      <c r="A808" s="98"/>
      <c r="B808" s="98"/>
      <c r="C808" s="98"/>
      <c r="D808" s="99"/>
      <c r="E808" s="99"/>
      <c r="F808" s="98"/>
      <c r="G808" s="98"/>
      <c r="H808" s="98"/>
      <c r="I808" s="98"/>
      <c r="J808" s="98"/>
      <c r="K808" s="98"/>
      <c r="L808" s="98"/>
      <c r="M808" s="98"/>
      <c r="N808" s="98"/>
      <c r="O808" s="98"/>
      <c r="P808" s="98"/>
      <c r="Q808" s="98"/>
      <c r="R808" s="98"/>
      <c r="S808" s="98"/>
      <c r="T808" s="98"/>
      <c r="U808" s="98"/>
      <c r="V808" s="98"/>
      <c r="W808" s="98"/>
      <c r="X808" s="98"/>
      <c r="Y808" s="99"/>
      <c r="Z808" s="98"/>
      <c r="AA808" s="98"/>
      <c r="AB808" s="98"/>
      <c r="AC808" s="98"/>
      <c r="AD808" s="98"/>
    </row>
    <row r="809" spans="1:30" x14ac:dyDescent="0.25">
      <c r="A809" s="98"/>
      <c r="B809" s="98"/>
      <c r="C809" s="98"/>
      <c r="D809" s="99"/>
      <c r="E809" s="98"/>
      <c r="F809" s="98"/>
      <c r="G809" s="98"/>
      <c r="H809" s="98"/>
      <c r="I809" s="98"/>
      <c r="J809" s="98"/>
      <c r="K809" s="98"/>
      <c r="L809" s="98"/>
      <c r="M809" s="98"/>
      <c r="N809" s="98"/>
      <c r="O809" s="98"/>
      <c r="P809" s="98"/>
      <c r="Q809" s="98"/>
      <c r="R809" s="98"/>
      <c r="S809" s="98"/>
      <c r="T809" s="98"/>
      <c r="U809" s="98"/>
      <c r="V809" s="98"/>
      <c r="W809" s="98"/>
      <c r="X809" s="98"/>
      <c r="Y809" s="99"/>
      <c r="Z809" s="98"/>
      <c r="AA809" s="98"/>
      <c r="AB809" s="98"/>
      <c r="AC809" s="98"/>
      <c r="AD809" s="98"/>
    </row>
    <row r="810" spans="1:30" x14ac:dyDescent="0.25">
      <c r="A810" s="98"/>
      <c r="B810" s="98"/>
      <c r="C810" s="98"/>
      <c r="D810" s="99"/>
      <c r="E810" s="98"/>
      <c r="F810" s="98"/>
      <c r="G810" s="98"/>
      <c r="H810" s="98"/>
      <c r="I810" s="98"/>
      <c r="J810" s="98"/>
      <c r="K810" s="98"/>
      <c r="L810" s="98"/>
      <c r="M810" s="98"/>
      <c r="N810" s="98"/>
      <c r="O810" s="98"/>
      <c r="P810" s="98"/>
      <c r="Q810" s="98"/>
      <c r="R810" s="98"/>
      <c r="S810" s="98"/>
      <c r="T810" s="98"/>
      <c r="U810" s="98"/>
      <c r="V810" s="98"/>
      <c r="W810" s="98"/>
      <c r="X810" s="98"/>
      <c r="Y810" s="99"/>
      <c r="Z810" s="98"/>
      <c r="AA810" s="98"/>
      <c r="AB810" s="98"/>
      <c r="AC810" s="98"/>
      <c r="AD810" s="98"/>
    </row>
    <row r="811" spans="1:30" x14ac:dyDescent="0.25">
      <c r="A811" s="98"/>
      <c r="B811" s="98"/>
      <c r="C811" s="98"/>
      <c r="D811" s="99"/>
      <c r="E811" s="99"/>
      <c r="F811" s="98"/>
      <c r="G811" s="98"/>
      <c r="H811" s="98"/>
      <c r="I811" s="98"/>
      <c r="J811" s="98"/>
      <c r="K811" s="98"/>
      <c r="L811" s="98"/>
      <c r="M811" s="98"/>
      <c r="N811" s="98"/>
      <c r="O811" s="98"/>
      <c r="P811" s="98"/>
      <c r="Q811" s="98"/>
      <c r="R811" s="98"/>
      <c r="S811" s="98"/>
      <c r="T811" s="98"/>
      <c r="U811" s="98"/>
      <c r="V811" s="98"/>
      <c r="W811" s="98"/>
      <c r="X811" s="98"/>
      <c r="Y811" s="99"/>
      <c r="Z811" s="98"/>
      <c r="AA811" s="98"/>
      <c r="AB811" s="98"/>
      <c r="AC811" s="98"/>
      <c r="AD811" s="98"/>
    </row>
    <row r="812" spans="1:30" x14ac:dyDescent="0.25">
      <c r="A812" s="98"/>
      <c r="B812" s="98"/>
      <c r="C812" s="98"/>
      <c r="D812" s="99"/>
      <c r="E812" s="99"/>
      <c r="F812" s="98"/>
      <c r="G812" s="98"/>
      <c r="H812" s="98"/>
      <c r="I812" s="98"/>
      <c r="J812" s="98"/>
      <c r="K812" s="98"/>
      <c r="L812" s="98"/>
      <c r="M812" s="98"/>
      <c r="N812" s="98"/>
      <c r="O812" s="98"/>
      <c r="P812" s="98"/>
      <c r="Q812" s="98"/>
      <c r="R812" s="98"/>
      <c r="S812" s="98"/>
      <c r="T812" s="98"/>
      <c r="U812" s="98"/>
      <c r="V812" s="98"/>
      <c r="W812" s="98"/>
      <c r="X812" s="98"/>
      <c r="Y812" s="99"/>
      <c r="Z812" s="98"/>
      <c r="AA812" s="98"/>
      <c r="AB812" s="98"/>
      <c r="AC812" s="98"/>
      <c r="AD812" s="98"/>
    </row>
    <row r="813" spans="1:30" x14ac:dyDescent="0.25">
      <c r="A813" s="98"/>
      <c r="B813" s="98"/>
      <c r="C813" s="98"/>
      <c r="D813" s="99"/>
      <c r="E813" s="98"/>
      <c r="F813" s="98"/>
      <c r="G813" s="98"/>
      <c r="H813" s="98"/>
      <c r="I813" s="98"/>
      <c r="J813" s="98"/>
      <c r="K813" s="98"/>
      <c r="L813" s="98"/>
      <c r="M813" s="98"/>
      <c r="N813" s="98"/>
      <c r="O813" s="98"/>
      <c r="P813" s="98"/>
      <c r="Q813" s="98"/>
      <c r="R813" s="98"/>
      <c r="S813" s="98"/>
      <c r="T813" s="98"/>
      <c r="U813" s="98"/>
      <c r="V813" s="98"/>
      <c r="W813" s="98"/>
      <c r="X813" s="98"/>
      <c r="Y813" s="99"/>
      <c r="Z813" s="98"/>
      <c r="AA813" s="98"/>
      <c r="AB813" s="98"/>
      <c r="AC813" s="98"/>
      <c r="AD813" s="98"/>
    </row>
    <row r="814" spans="1:30" x14ac:dyDescent="0.25">
      <c r="A814" s="98"/>
      <c r="B814" s="98"/>
      <c r="C814" s="98"/>
      <c r="D814" s="99"/>
      <c r="E814" s="98"/>
      <c r="F814" s="98"/>
      <c r="G814" s="98"/>
      <c r="H814" s="98"/>
      <c r="I814" s="98"/>
      <c r="J814" s="98"/>
      <c r="K814" s="98"/>
      <c r="L814" s="98"/>
      <c r="M814" s="98"/>
      <c r="N814" s="98"/>
      <c r="O814" s="98"/>
      <c r="P814" s="98"/>
      <c r="Q814" s="98"/>
      <c r="R814" s="98"/>
      <c r="S814" s="98"/>
      <c r="T814" s="98"/>
      <c r="U814" s="98"/>
      <c r="V814" s="98"/>
      <c r="W814" s="98"/>
      <c r="X814" s="98"/>
      <c r="Y814" s="99"/>
      <c r="Z814" s="98"/>
      <c r="AA814" s="98"/>
      <c r="AB814" s="98"/>
      <c r="AC814" s="98"/>
      <c r="AD814" s="98"/>
    </row>
    <row r="815" spans="1:30" x14ac:dyDescent="0.25">
      <c r="A815" s="98"/>
      <c r="B815" s="98"/>
      <c r="C815" s="98"/>
      <c r="D815" s="99"/>
      <c r="E815" s="99"/>
      <c r="F815" s="98"/>
      <c r="G815" s="98"/>
      <c r="H815" s="98"/>
      <c r="I815" s="98"/>
      <c r="J815" s="98"/>
      <c r="K815" s="98"/>
      <c r="L815" s="98"/>
      <c r="M815" s="98"/>
      <c r="N815" s="98"/>
      <c r="O815" s="98"/>
      <c r="P815" s="98"/>
      <c r="Q815" s="98"/>
      <c r="R815" s="98"/>
      <c r="S815" s="98"/>
      <c r="T815" s="98"/>
      <c r="U815" s="98"/>
      <c r="V815" s="98"/>
      <c r="W815" s="98"/>
      <c r="X815" s="98"/>
      <c r="Y815" s="99"/>
      <c r="Z815" s="98"/>
      <c r="AA815" s="98"/>
      <c r="AB815" s="98"/>
      <c r="AC815" s="98"/>
      <c r="AD815" s="98"/>
    </row>
    <row r="816" spans="1:30" x14ac:dyDescent="0.25">
      <c r="A816" s="98"/>
      <c r="B816" s="98"/>
      <c r="C816" s="98"/>
      <c r="D816" s="99"/>
      <c r="E816" s="98"/>
      <c r="F816" s="98"/>
      <c r="G816" s="98"/>
      <c r="H816" s="98"/>
      <c r="I816" s="98"/>
      <c r="J816" s="98"/>
      <c r="K816" s="98"/>
      <c r="L816" s="98"/>
      <c r="M816" s="98"/>
      <c r="N816" s="98"/>
      <c r="O816" s="98"/>
      <c r="P816" s="98"/>
      <c r="Q816" s="98"/>
      <c r="R816" s="98"/>
      <c r="S816" s="98"/>
      <c r="T816" s="98"/>
      <c r="U816" s="98"/>
      <c r="V816" s="98"/>
      <c r="W816" s="98"/>
      <c r="X816" s="98"/>
      <c r="Y816" s="99"/>
      <c r="Z816" s="98"/>
      <c r="AA816" s="98"/>
      <c r="AB816" s="98"/>
      <c r="AC816" s="98"/>
      <c r="AD816" s="98"/>
    </row>
    <row r="817" spans="1:30" x14ac:dyDescent="0.25">
      <c r="A817" s="98"/>
      <c r="B817" s="98"/>
      <c r="C817" s="98"/>
      <c r="D817" s="99"/>
      <c r="E817" s="98"/>
      <c r="F817" s="98"/>
      <c r="G817" s="98"/>
      <c r="H817" s="98"/>
      <c r="I817" s="98"/>
      <c r="J817" s="98"/>
      <c r="K817" s="98"/>
      <c r="L817" s="98"/>
      <c r="M817" s="98"/>
      <c r="N817" s="98"/>
      <c r="O817" s="98"/>
      <c r="P817" s="98"/>
      <c r="Q817" s="98"/>
      <c r="R817" s="98"/>
      <c r="S817" s="98"/>
      <c r="T817" s="98"/>
      <c r="U817" s="98"/>
      <c r="V817" s="98"/>
      <c r="W817" s="98"/>
      <c r="X817" s="98"/>
      <c r="Y817" s="99"/>
      <c r="Z817" s="98"/>
      <c r="AA817" s="98"/>
      <c r="AB817" s="98"/>
      <c r="AC817" s="98"/>
      <c r="AD817" s="98"/>
    </row>
    <row r="818" spans="1:30" x14ac:dyDescent="0.25">
      <c r="A818" s="98"/>
      <c r="B818" s="98"/>
      <c r="C818" s="98"/>
      <c r="D818" s="99"/>
      <c r="E818" s="98"/>
      <c r="F818" s="98"/>
      <c r="G818" s="98"/>
      <c r="H818" s="98"/>
      <c r="I818" s="98"/>
      <c r="J818" s="98"/>
      <c r="K818" s="98"/>
      <c r="L818" s="98"/>
      <c r="M818" s="98"/>
      <c r="N818" s="98"/>
      <c r="O818" s="98"/>
      <c r="P818" s="98"/>
      <c r="Q818" s="98"/>
      <c r="R818" s="98"/>
      <c r="S818" s="98"/>
      <c r="T818" s="98"/>
      <c r="U818" s="98"/>
      <c r="V818" s="98"/>
      <c r="W818" s="98"/>
      <c r="X818" s="98"/>
      <c r="Y818" s="99"/>
      <c r="Z818" s="98"/>
      <c r="AA818" s="98"/>
      <c r="AB818" s="98"/>
      <c r="AC818" s="98"/>
      <c r="AD818" s="98"/>
    </row>
    <row r="819" spans="1:30" x14ac:dyDescent="0.25">
      <c r="A819" s="98"/>
      <c r="B819" s="98"/>
      <c r="C819" s="98"/>
      <c r="D819" s="99"/>
      <c r="E819" s="98"/>
      <c r="F819" s="98"/>
      <c r="G819" s="98"/>
      <c r="H819" s="98"/>
      <c r="I819" s="98"/>
      <c r="J819" s="98"/>
      <c r="K819" s="98"/>
      <c r="L819" s="98"/>
      <c r="M819" s="98"/>
      <c r="N819" s="98"/>
      <c r="O819" s="98"/>
      <c r="P819" s="98"/>
      <c r="Q819" s="98"/>
      <c r="R819" s="98"/>
      <c r="S819" s="98"/>
      <c r="T819" s="98"/>
      <c r="U819" s="98"/>
      <c r="V819" s="98"/>
      <c r="W819" s="98"/>
      <c r="X819" s="98"/>
      <c r="Y819" s="99"/>
      <c r="Z819" s="98"/>
      <c r="AA819" s="98"/>
      <c r="AB819" s="98"/>
      <c r="AC819" s="98"/>
      <c r="AD819" s="98"/>
    </row>
    <row r="820" spans="1:30" x14ac:dyDescent="0.25">
      <c r="A820" s="98"/>
      <c r="B820" s="98"/>
      <c r="C820" s="98"/>
      <c r="D820" s="99"/>
      <c r="E820" s="99"/>
      <c r="F820" s="98"/>
      <c r="G820" s="98"/>
      <c r="H820" s="98"/>
      <c r="I820" s="98"/>
      <c r="J820" s="98"/>
      <c r="K820" s="98"/>
      <c r="L820" s="98"/>
      <c r="M820" s="98"/>
      <c r="N820" s="98"/>
      <c r="O820" s="98"/>
      <c r="P820" s="99"/>
      <c r="Q820" s="98"/>
      <c r="R820" s="98"/>
      <c r="S820" s="98"/>
      <c r="T820" s="98"/>
      <c r="U820" s="98"/>
      <c r="V820" s="98"/>
      <c r="W820" s="98"/>
      <c r="X820" s="98"/>
      <c r="Y820" s="99"/>
      <c r="Z820" s="98"/>
      <c r="AA820" s="98"/>
      <c r="AB820" s="98"/>
      <c r="AC820" s="98"/>
      <c r="AD820" s="98"/>
    </row>
    <row r="821" spans="1:30" x14ac:dyDescent="0.25">
      <c r="A821" s="98"/>
      <c r="B821" s="98"/>
      <c r="C821" s="98"/>
      <c r="D821" s="99"/>
      <c r="E821" s="98"/>
      <c r="F821" s="98"/>
      <c r="G821" s="98"/>
      <c r="H821" s="98"/>
      <c r="I821" s="98"/>
      <c r="J821" s="98"/>
      <c r="K821" s="98"/>
      <c r="L821" s="98"/>
      <c r="M821" s="98"/>
      <c r="N821" s="98"/>
      <c r="O821" s="98"/>
      <c r="P821" s="98"/>
      <c r="Q821" s="98"/>
      <c r="R821" s="98"/>
      <c r="S821" s="98"/>
      <c r="T821" s="98"/>
      <c r="U821" s="98"/>
      <c r="V821" s="98"/>
      <c r="W821" s="98"/>
      <c r="X821" s="98"/>
      <c r="Y821" s="99"/>
      <c r="Z821" s="98"/>
      <c r="AA821" s="98"/>
      <c r="AB821" s="98"/>
      <c r="AC821" s="98"/>
      <c r="AD821" s="98"/>
    </row>
    <row r="822" spans="1:30" x14ac:dyDescent="0.25">
      <c r="A822" s="98"/>
      <c r="B822" s="98"/>
      <c r="C822" s="98"/>
      <c r="D822" s="99"/>
      <c r="E822" s="99"/>
      <c r="F822" s="98"/>
      <c r="G822" s="98"/>
      <c r="H822" s="98"/>
      <c r="I822" s="98"/>
      <c r="J822" s="98"/>
      <c r="K822" s="98"/>
      <c r="L822" s="98"/>
      <c r="M822" s="98"/>
      <c r="N822" s="98"/>
      <c r="O822" s="98"/>
      <c r="P822" s="98"/>
      <c r="Q822" s="98"/>
      <c r="R822" s="98"/>
      <c r="S822" s="98"/>
      <c r="T822" s="98"/>
      <c r="U822" s="98"/>
      <c r="V822" s="98"/>
      <c r="W822" s="98"/>
      <c r="X822" s="98"/>
      <c r="Y822" s="99"/>
      <c r="Z822" s="98"/>
      <c r="AA822" s="98"/>
      <c r="AB822" s="98"/>
      <c r="AC822" s="98"/>
      <c r="AD822" s="98"/>
    </row>
    <row r="823" spans="1:30" x14ac:dyDescent="0.25">
      <c r="A823" s="98"/>
      <c r="B823" s="98"/>
      <c r="C823" s="98"/>
      <c r="D823" s="99"/>
      <c r="E823" s="98"/>
      <c r="F823" s="98"/>
      <c r="G823" s="98"/>
      <c r="H823" s="98"/>
      <c r="I823" s="98"/>
      <c r="J823" s="98"/>
      <c r="K823" s="98"/>
      <c r="L823" s="98"/>
      <c r="M823" s="98"/>
      <c r="N823" s="98"/>
      <c r="O823" s="98"/>
      <c r="P823" s="98"/>
      <c r="Q823" s="98"/>
      <c r="R823" s="98"/>
      <c r="S823" s="98"/>
      <c r="T823" s="98"/>
      <c r="U823" s="98"/>
      <c r="V823" s="98"/>
      <c r="W823" s="98"/>
      <c r="X823" s="98"/>
      <c r="Y823" s="99"/>
      <c r="Z823" s="98"/>
      <c r="AA823" s="98"/>
      <c r="AB823" s="98"/>
      <c r="AC823" s="98"/>
      <c r="AD823" s="98"/>
    </row>
    <row r="824" spans="1:30" x14ac:dyDescent="0.25">
      <c r="A824" s="98"/>
      <c r="B824" s="98"/>
      <c r="C824" s="98"/>
      <c r="D824" s="99"/>
      <c r="E824" s="98"/>
      <c r="F824" s="98"/>
      <c r="G824" s="98"/>
      <c r="H824" s="98"/>
      <c r="I824" s="98"/>
      <c r="J824" s="98"/>
      <c r="K824" s="98"/>
      <c r="L824" s="98"/>
      <c r="M824" s="98"/>
      <c r="N824" s="98"/>
      <c r="O824" s="98"/>
      <c r="P824" s="98"/>
      <c r="Q824" s="98"/>
      <c r="R824" s="98"/>
      <c r="S824" s="98"/>
      <c r="T824" s="98"/>
      <c r="U824" s="98"/>
      <c r="V824" s="98"/>
      <c r="W824" s="98"/>
      <c r="X824" s="98"/>
      <c r="Y824" s="99"/>
      <c r="Z824" s="98"/>
      <c r="AA824" s="98"/>
      <c r="AB824" s="98"/>
      <c r="AC824" s="98"/>
      <c r="AD824" s="98"/>
    </row>
    <row r="825" spans="1:30" x14ac:dyDescent="0.25">
      <c r="A825" s="98"/>
      <c r="B825" s="98"/>
      <c r="C825" s="98"/>
      <c r="D825" s="99"/>
      <c r="E825" s="99"/>
      <c r="F825" s="98"/>
      <c r="G825" s="98"/>
      <c r="H825" s="98"/>
      <c r="I825" s="98"/>
      <c r="J825" s="98"/>
      <c r="K825" s="98"/>
      <c r="L825" s="98"/>
      <c r="M825" s="98"/>
      <c r="N825" s="98"/>
      <c r="O825" s="98"/>
      <c r="P825" s="98"/>
      <c r="Q825" s="98"/>
      <c r="R825" s="98"/>
      <c r="S825" s="98"/>
      <c r="T825" s="98"/>
      <c r="U825" s="98"/>
      <c r="V825" s="98"/>
      <c r="W825" s="98"/>
      <c r="X825" s="98"/>
      <c r="Y825" s="99"/>
      <c r="Z825" s="98"/>
      <c r="AA825" s="98"/>
      <c r="AB825" s="98"/>
      <c r="AC825" s="98"/>
      <c r="AD825" s="98"/>
    </row>
    <row r="826" spans="1:30" x14ac:dyDescent="0.25">
      <c r="A826" s="98"/>
      <c r="B826" s="98"/>
      <c r="C826" s="98"/>
      <c r="D826" s="99"/>
      <c r="E826" s="99"/>
      <c r="F826" s="98"/>
      <c r="G826" s="98"/>
      <c r="H826" s="98"/>
      <c r="I826" s="98"/>
      <c r="J826" s="98"/>
      <c r="K826" s="98"/>
      <c r="L826" s="98"/>
      <c r="M826" s="98"/>
      <c r="N826" s="98"/>
      <c r="O826" s="98"/>
      <c r="P826" s="98"/>
      <c r="Q826" s="98"/>
      <c r="R826" s="98"/>
      <c r="S826" s="98"/>
      <c r="T826" s="98"/>
      <c r="U826" s="98"/>
      <c r="V826" s="98"/>
      <c r="W826" s="98"/>
      <c r="X826" s="98"/>
      <c r="Y826" s="99"/>
      <c r="Z826" s="98"/>
      <c r="AA826" s="98"/>
      <c r="AB826" s="98"/>
      <c r="AC826" s="98"/>
      <c r="AD826" s="98"/>
    </row>
    <row r="827" spans="1:30" x14ac:dyDescent="0.25">
      <c r="A827" s="98"/>
      <c r="B827" s="98"/>
      <c r="C827" s="98"/>
      <c r="D827" s="99"/>
      <c r="E827" s="98"/>
      <c r="F827" s="98"/>
      <c r="G827" s="98"/>
      <c r="H827" s="98"/>
      <c r="I827" s="98"/>
      <c r="J827" s="98"/>
      <c r="K827" s="98"/>
      <c r="L827" s="98"/>
      <c r="M827" s="98"/>
      <c r="N827" s="98"/>
      <c r="O827" s="98"/>
      <c r="P827" s="98"/>
      <c r="Q827" s="98"/>
      <c r="R827" s="98"/>
      <c r="S827" s="98"/>
      <c r="T827" s="98"/>
      <c r="U827" s="98"/>
      <c r="V827" s="98"/>
      <c r="W827" s="98"/>
      <c r="X827" s="98"/>
      <c r="Y827" s="99"/>
      <c r="Z827" s="98"/>
      <c r="AA827" s="98"/>
      <c r="AB827" s="98"/>
      <c r="AC827" s="98"/>
      <c r="AD827" s="98"/>
    </row>
    <row r="828" spans="1:30" x14ac:dyDescent="0.25">
      <c r="A828" s="98"/>
      <c r="B828" s="98"/>
      <c r="C828" s="98"/>
      <c r="D828" s="99"/>
      <c r="E828" s="99"/>
      <c r="F828" s="98"/>
      <c r="G828" s="98"/>
      <c r="H828" s="98"/>
      <c r="I828" s="98"/>
      <c r="J828" s="98"/>
      <c r="K828" s="98"/>
      <c r="L828" s="98"/>
      <c r="M828" s="98"/>
      <c r="N828" s="98"/>
      <c r="O828" s="98"/>
      <c r="P828" s="98"/>
      <c r="Q828" s="98"/>
      <c r="R828" s="98"/>
      <c r="S828" s="98"/>
      <c r="T828" s="98"/>
      <c r="U828" s="98"/>
      <c r="V828" s="98"/>
      <c r="W828" s="98"/>
      <c r="X828" s="98"/>
      <c r="Y828" s="99"/>
      <c r="Z828" s="98"/>
      <c r="AA828" s="98"/>
      <c r="AB828" s="98"/>
      <c r="AC828" s="98"/>
      <c r="AD828" s="98"/>
    </row>
    <row r="829" spans="1:30" x14ac:dyDescent="0.25">
      <c r="A829" s="98"/>
      <c r="B829" s="98"/>
      <c r="C829" s="98"/>
      <c r="D829" s="99"/>
      <c r="E829" s="98"/>
      <c r="F829" s="98"/>
      <c r="G829" s="98"/>
      <c r="H829" s="98"/>
      <c r="I829" s="98"/>
      <c r="J829" s="98"/>
      <c r="K829" s="98"/>
      <c r="L829" s="98"/>
      <c r="M829" s="98"/>
      <c r="N829" s="98"/>
      <c r="O829" s="98"/>
      <c r="P829" s="98"/>
      <c r="Q829" s="98"/>
      <c r="R829" s="98"/>
      <c r="S829" s="98"/>
      <c r="T829" s="98"/>
      <c r="U829" s="98"/>
      <c r="V829" s="98"/>
      <c r="W829" s="98"/>
      <c r="X829" s="98"/>
      <c r="Y829" s="99"/>
      <c r="Z829" s="98"/>
      <c r="AA829" s="98"/>
      <c r="AB829" s="98"/>
      <c r="AC829" s="98"/>
      <c r="AD829" s="98"/>
    </row>
    <row r="830" spans="1:30" x14ac:dyDescent="0.25">
      <c r="A830" s="98"/>
      <c r="B830" s="98"/>
      <c r="C830" s="98"/>
      <c r="D830" s="99"/>
      <c r="E830" s="98"/>
      <c r="F830" s="98"/>
      <c r="G830" s="98"/>
      <c r="H830" s="98"/>
      <c r="I830" s="98"/>
      <c r="J830" s="98"/>
      <c r="K830" s="98"/>
      <c r="L830" s="98"/>
      <c r="M830" s="98"/>
      <c r="N830" s="98"/>
      <c r="O830" s="98"/>
      <c r="P830" s="98"/>
      <c r="Q830" s="98"/>
      <c r="R830" s="98"/>
      <c r="S830" s="98"/>
      <c r="T830" s="98"/>
      <c r="U830" s="98"/>
      <c r="V830" s="98"/>
      <c r="W830" s="98"/>
      <c r="X830" s="98"/>
      <c r="Y830" s="99"/>
      <c r="Z830" s="98"/>
      <c r="AA830" s="98"/>
      <c r="AB830" s="98"/>
      <c r="AC830" s="98"/>
      <c r="AD830" s="98"/>
    </row>
    <row r="831" spans="1:30" x14ac:dyDescent="0.25">
      <c r="A831" s="98"/>
      <c r="B831" s="98"/>
      <c r="C831" s="98"/>
      <c r="D831" s="99"/>
      <c r="E831" s="98"/>
      <c r="F831" s="98"/>
      <c r="G831" s="98"/>
      <c r="H831" s="98"/>
      <c r="I831" s="98"/>
      <c r="J831" s="98"/>
      <c r="K831" s="98"/>
      <c r="L831" s="98"/>
      <c r="M831" s="98"/>
      <c r="N831" s="98"/>
      <c r="O831" s="98"/>
      <c r="P831" s="98"/>
      <c r="Q831" s="98"/>
      <c r="R831" s="98"/>
      <c r="S831" s="98"/>
      <c r="T831" s="98"/>
      <c r="U831" s="98"/>
      <c r="V831" s="98"/>
      <c r="W831" s="98"/>
      <c r="X831" s="98"/>
      <c r="Y831" s="99"/>
      <c r="Z831" s="98"/>
      <c r="AA831" s="98"/>
      <c r="AB831" s="98"/>
      <c r="AC831" s="98"/>
      <c r="AD831" s="98"/>
    </row>
    <row r="832" spans="1:30" x14ac:dyDescent="0.25">
      <c r="A832" s="98"/>
      <c r="B832" s="98"/>
      <c r="C832" s="98"/>
      <c r="D832" s="99"/>
      <c r="E832" s="99"/>
      <c r="F832" s="98"/>
      <c r="G832" s="98"/>
      <c r="H832" s="98"/>
      <c r="I832" s="98"/>
      <c r="J832" s="98"/>
      <c r="K832" s="98"/>
      <c r="L832" s="98"/>
      <c r="M832" s="98"/>
      <c r="N832" s="98"/>
      <c r="O832" s="98"/>
      <c r="P832" s="98"/>
      <c r="Q832" s="98"/>
      <c r="R832" s="98"/>
      <c r="S832" s="98"/>
      <c r="T832" s="98"/>
      <c r="U832" s="98"/>
      <c r="V832" s="98"/>
      <c r="W832" s="98"/>
      <c r="X832" s="98"/>
      <c r="Y832" s="99"/>
      <c r="Z832" s="98"/>
      <c r="AA832" s="98"/>
      <c r="AB832" s="98"/>
      <c r="AC832" s="98"/>
      <c r="AD832" s="98"/>
    </row>
    <row r="833" spans="1:30" x14ac:dyDescent="0.25">
      <c r="A833" s="98"/>
      <c r="B833" s="98"/>
      <c r="C833" s="98"/>
      <c r="D833" s="99"/>
      <c r="E833" s="99"/>
      <c r="F833" s="98"/>
      <c r="G833" s="98"/>
      <c r="H833" s="98"/>
      <c r="I833" s="98"/>
      <c r="J833" s="98"/>
      <c r="K833" s="98"/>
      <c r="L833" s="98"/>
      <c r="M833" s="98"/>
      <c r="N833" s="98"/>
      <c r="O833" s="98"/>
      <c r="P833" s="98"/>
      <c r="Q833" s="98"/>
      <c r="R833" s="98"/>
      <c r="S833" s="98"/>
      <c r="T833" s="98"/>
      <c r="U833" s="98"/>
      <c r="V833" s="98"/>
      <c r="W833" s="98"/>
      <c r="X833" s="98"/>
      <c r="Y833" s="99"/>
      <c r="Z833" s="98"/>
      <c r="AA833" s="98"/>
      <c r="AB833" s="98"/>
      <c r="AC833" s="98"/>
      <c r="AD833" s="98"/>
    </row>
    <row r="834" spans="1:30" x14ac:dyDescent="0.25">
      <c r="A834" s="98"/>
      <c r="B834" s="98"/>
      <c r="C834" s="98"/>
      <c r="D834" s="99"/>
      <c r="E834" s="99"/>
      <c r="F834" s="98"/>
      <c r="G834" s="98"/>
      <c r="H834" s="98"/>
      <c r="I834" s="98"/>
      <c r="J834" s="98"/>
      <c r="K834" s="98"/>
      <c r="L834" s="98"/>
      <c r="M834" s="98"/>
      <c r="N834" s="98"/>
      <c r="O834" s="98"/>
      <c r="P834" s="98"/>
      <c r="Q834" s="98"/>
      <c r="R834" s="98"/>
      <c r="S834" s="98"/>
      <c r="T834" s="98"/>
      <c r="U834" s="98"/>
      <c r="V834" s="98"/>
      <c r="W834" s="98"/>
      <c r="X834" s="98"/>
      <c r="Y834" s="99"/>
      <c r="Z834" s="98"/>
      <c r="AA834" s="98"/>
      <c r="AB834" s="98"/>
      <c r="AC834" s="98"/>
      <c r="AD834" s="98"/>
    </row>
    <row r="835" spans="1:30" x14ac:dyDescent="0.25">
      <c r="A835" s="98"/>
      <c r="B835" s="98"/>
      <c r="C835" s="98"/>
      <c r="D835" s="99"/>
      <c r="E835" s="99"/>
      <c r="F835" s="98"/>
      <c r="G835" s="98"/>
      <c r="H835" s="98"/>
      <c r="I835" s="98"/>
      <c r="J835" s="98"/>
      <c r="K835" s="98"/>
      <c r="L835" s="98"/>
      <c r="M835" s="98"/>
      <c r="N835" s="98"/>
      <c r="O835" s="98"/>
      <c r="P835" s="98"/>
      <c r="Q835" s="98"/>
      <c r="R835" s="98"/>
      <c r="S835" s="98"/>
      <c r="T835" s="98"/>
      <c r="U835" s="98"/>
      <c r="V835" s="98"/>
      <c r="W835" s="98"/>
      <c r="X835" s="98"/>
      <c r="Y835" s="99"/>
      <c r="Z835" s="98"/>
      <c r="AA835" s="98"/>
      <c r="AB835" s="98"/>
      <c r="AC835" s="98"/>
      <c r="AD835" s="98"/>
    </row>
    <row r="836" spans="1:30" x14ac:dyDescent="0.25">
      <c r="A836" s="98"/>
      <c r="B836" s="98"/>
      <c r="C836" s="98"/>
      <c r="D836" s="99"/>
      <c r="E836" s="99"/>
      <c r="F836" s="98"/>
      <c r="G836" s="98"/>
      <c r="H836" s="98"/>
      <c r="I836" s="98"/>
      <c r="J836" s="98"/>
      <c r="K836" s="98"/>
      <c r="L836" s="98"/>
      <c r="M836" s="98"/>
      <c r="N836" s="98"/>
      <c r="O836" s="98"/>
      <c r="P836" s="98"/>
      <c r="Q836" s="98"/>
      <c r="R836" s="98"/>
      <c r="S836" s="98"/>
      <c r="T836" s="98"/>
      <c r="U836" s="98"/>
      <c r="V836" s="98"/>
      <c r="W836" s="98"/>
      <c r="X836" s="98"/>
      <c r="Y836" s="99"/>
      <c r="Z836" s="98"/>
      <c r="AA836" s="98"/>
      <c r="AB836" s="98"/>
      <c r="AC836" s="98"/>
      <c r="AD836" s="98"/>
    </row>
    <row r="837" spans="1:30" x14ac:dyDescent="0.25">
      <c r="A837" s="98"/>
      <c r="B837" s="98"/>
      <c r="C837" s="98"/>
      <c r="D837" s="99"/>
      <c r="E837" s="99"/>
      <c r="F837" s="98"/>
      <c r="G837" s="98"/>
      <c r="H837" s="98"/>
      <c r="I837" s="98"/>
      <c r="J837" s="98"/>
      <c r="K837" s="98"/>
      <c r="L837" s="98"/>
      <c r="M837" s="98"/>
      <c r="N837" s="98"/>
      <c r="O837" s="98"/>
      <c r="P837" s="98"/>
      <c r="Q837" s="98"/>
      <c r="R837" s="98"/>
      <c r="S837" s="98"/>
      <c r="T837" s="98"/>
      <c r="U837" s="98"/>
      <c r="V837" s="98"/>
      <c r="W837" s="98"/>
      <c r="X837" s="98"/>
      <c r="Y837" s="99"/>
      <c r="Z837" s="98"/>
      <c r="AA837" s="98"/>
      <c r="AB837" s="98"/>
      <c r="AC837" s="98"/>
      <c r="AD837" s="98"/>
    </row>
    <row r="838" spans="1:30" x14ac:dyDescent="0.25">
      <c r="A838" s="98"/>
      <c r="B838" s="98"/>
      <c r="C838" s="98"/>
      <c r="D838" s="99"/>
      <c r="E838" s="98"/>
      <c r="F838" s="98"/>
      <c r="G838" s="98"/>
      <c r="H838" s="98"/>
      <c r="I838" s="98"/>
      <c r="J838" s="98"/>
      <c r="K838" s="98"/>
      <c r="L838" s="98"/>
      <c r="M838" s="98"/>
      <c r="N838" s="98"/>
      <c r="O838" s="98"/>
      <c r="P838" s="98"/>
      <c r="Q838" s="98"/>
      <c r="R838" s="98"/>
      <c r="S838" s="98"/>
      <c r="T838" s="98"/>
      <c r="U838" s="98"/>
      <c r="V838" s="98"/>
      <c r="W838" s="98"/>
      <c r="X838" s="98"/>
      <c r="Y838" s="99"/>
      <c r="Z838" s="98"/>
      <c r="AA838" s="98"/>
      <c r="AB838" s="98"/>
      <c r="AC838" s="98"/>
      <c r="AD838" s="98"/>
    </row>
    <row r="839" spans="1:30" x14ac:dyDescent="0.25">
      <c r="A839" s="98"/>
      <c r="B839" s="98"/>
      <c r="C839" s="98"/>
      <c r="D839" s="99"/>
      <c r="E839" s="99"/>
      <c r="F839" s="98"/>
      <c r="G839" s="98"/>
      <c r="H839" s="98"/>
      <c r="I839" s="98"/>
      <c r="J839" s="98"/>
      <c r="K839" s="98"/>
      <c r="L839" s="98"/>
      <c r="M839" s="98"/>
      <c r="N839" s="98"/>
      <c r="O839" s="98"/>
      <c r="P839" s="98"/>
      <c r="Q839" s="98"/>
      <c r="R839" s="98"/>
      <c r="S839" s="98"/>
      <c r="T839" s="98"/>
      <c r="U839" s="98"/>
      <c r="V839" s="98"/>
      <c r="W839" s="98"/>
      <c r="X839" s="98"/>
      <c r="Y839" s="99"/>
      <c r="Z839" s="98"/>
      <c r="AA839" s="98"/>
      <c r="AB839" s="98"/>
      <c r="AC839" s="98"/>
      <c r="AD839" s="98"/>
    </row>
    <row r="840" spans="1:30" x14ac:dyDescent="0.25">
      <c r="A840" s="98"/>
      <c r="B840" s="98"/>
      <c r="C840" s="98"/>
      <c r="D840" s="99"/>
      <c r="E840" s="99"/>
      <c r="F840" s="98"/>
      <c r="G840" s="98"/>
      <c r="H840" s="98"/>
      <c r="I840" s="98"/>
      <c r="J840" s="98"/>
      <c r="K840" s="98"/>
      <c r="L840" s="98"/>
      <c r="M840" s="98"/>
      <c r="N840" s="98"/>
      <c r="O840" s="98"/>
      <c r="P840" s="98"/>
      <c r="Q840" s="98"/>
      <c r="R840" s="98"/>
      <c r="S840" s="98"/>
      <c r="T840" s="98"/>
      <c r="U840" s="98"/>
      <c r="V840" s="98"/>
      <c r="W840" s="98"/>
      <c r="X840" s="98"/>
      <c r="Y840" s="99"/>
      <c r="Z840" s="98"/>
      <c r="AA840" s="98"/>
      <c r="AB840" s="98"/>
      <c r="AC840" s="98"/>
      <c r="AD840" s="98"/>
    </row>
    <row r="841" spans="1:30" x14ac:dyDescent="0.25">
      <c r="A841" s="98"/>
      <c r="B841" s="98"/>
      <c r="C841" s="98"/>
      <c r="D841" s="99"/>
      <c r="E841" s="99"/>
      <c r="F841" s="98"/>
      <c r="G841" s="98"/>
      <c r="H841" s="98"/>
      <c r="I841" s="98"/>
      <c r="J841" s="98"/>
      <c r="K841" s="98"/>
      <c r="L841" s="98"/>
      <c r="M841" s="98"/>
      <c r="N841" s="98"/>
      <c r="O841" s="98"/>
      <c r="P841" s="98"/>
      <c r="Q841" s="98"/>
      <c r="R841" s="98"/>
      <c r="S841" s="98"/>
      <c r="T841" s="98"/>
      <c r="U841" s="98"/>
      <c r="V841" s="98"/>
      <c r="W841" s="98"/>
      <c r="X841" s="98"/>
      <c r="Y841" s="99"/>
      <c r="Z841" s="98"/>
      <c r="AA841" s="98"/>
      <c r="AB841" s="98"/>
      <c r="AC841" s="98"/>
      <c r="AD841" s="98"/>
    </row>
    <row r="842" spans="1:30" x14ac:dyDescent="0.25">
      <c r="A842" s="98"/>
      <c r="B842" s="98"/>
      <c r="C842" s="98"/>
      <c r="D842" s="99"/>
      <c r="E842" s="99"/>
      <c r="F842" s="98"/>
      <c r="G842" s="98"/>
      <c r="H842" s="98"/>
      <c r="I842" s="98"/>
      <c r="J842" s="98"/>
      <c r="K842" s="98"/>
      <c r="L842" s="98"/>
      <c r="M842" s="98"/>
      <c r="N842" s="98"/>
      <c r="O842" s="98"/>
      <c r="P842" s="98"/>
      <c r="Q842" s="98"/>
      <c r="R842" s="98"/>
      <c r="S842" s="98"/>
      <c r="T842" s="98"/>
      <c r="U842" s="98"/>
      <c r="V842" s="98"/>
      <c r="W842" s="98"/>
      <c r="X842" s="98"/>
      <c r="Y842" s="99"/>
      <c r="Z842" s="98"/>
      <c r="AA842" s="98"/>
      <c r="AB842" s="98"/>
      <c r="AC842" s="98"/>
      <c r="AD842" s="98"/>
    </row>
    <row r="843" spans="1:30" x14ac:dyDescent="0.25">
      <c r="A843" s="98"/>
      <c r="B843" s="98"/>
      <c r="C843" s="98"/>
      <c r="D843" s="99"/>
      <c r="E843" s="98"/>
      <c r="F843" s="98"/>
      <c r="G843" s="98"/>
      <c r="H843" s="98"/>
      <c r="I843" s="98"/>
      <c r="J843" s="98"/>
      <c r="K843" s="98"/>
      <c r="L843" s="98"/>
      <c r="M843" s="98"/>
      <c r="N843" s="98"/>
      <c r="O843" s="98"/>
      <c r="P843" s="98"/>
      <c r="Q843" s="98"/>
      <c r="R843" s="98"/>
      <c r="S843" s="98"/>
      <c r="T843" s="98"/>
      <c r="U843" s="98"/>
      <c r="V843" s="98"/>
      <c r="W843" s="98"/>
      <c r="X843" s="98"/>
      <c r="Y843" s="99"/>
      <c r="Z843" s="98"/>
      <c r="AA843" s="98"/>
      <c r="AB843" s="98"/>
      <c r="AC843" s="98"/>
      <c r="AD843" s="98"/>
    </row>
    <row r="844" spans="1:30" x14ac:dyDescent="0.25">
      <c r="A844" s="98"/>
      <c r="B844" s="98"/>
      <c r="C844" s="98"/>
      <c r="D844" s="99"/>
      <c r="E844" s="99"/>
      <c r="F844" s="98"/>
      <c r="G844" s="98"/>
      <c r="H844" s="98"/>
      <c r="I844" s="98"/>
      <c r="J844" s="98"/>
      <c r="K844" s="98"/>
      <c r="L844" s="98"/>
      <c r="M844" s="98"/>
      <c r="N844" s="98"/>
      <c r="O844" s="98"/>
      <c r="P844" s="98"/>
      <c r="Q844" s="98"/>
      <c r="R844" s="98"/>
      <c r="S844" s="98"/>
      <c r="T844" s="98"/>
      <c r="U844" s="98"/>
      <c r="V844" s="98"/>
      <c r="W844" s="98"/>
      <c r="X844" s="98"/>
      <c r="Y844" s="99"/>
      <c r="Z844" s="98"/>
      <c r="AA844" s="98"/>
      <c r="AB844" s="98"/>
      <c r="AC844" s="98"/>
      <c r="AD844" s="98"/>
    </row>
    <row r="845" spans="1:30" x14ac:dyDescent="0.25">
      <c r="A845" s="98"/>
      <c r="B845" s="98"/>
      <c r="C845" s="98"/>
      <c r="D845" s="99"/>
      <c r="E845" s="99"/>
      <c r="F845" s="98"/>
      <c r="G845" s="98"/>
      <c r="H845" s="98"/>
      <c r="I845" s="98"/>
      <c r="J845" s="98"/>
      <c r="K845" s="98"/>
      <c r="L845" s="98"/>
      <c r="M845" s="98"/>
      <c r="N845" s="98"/>
      <c r="O845" s="98"/>
      <c r="P845" s="98"/>
      <c r="Q845" s="98"/>
      <c r="R845" s="98"/>
      <c r="S845" s="98"/>
      <c r="T845" s="98"/>
      <c r="U845" s="98"/>
      <c r="V845" s="98"/>
      <c r="W845" s="98"/>
      <c r="X845" s="98"/>
      <c r="Y845" s="99"/>
      <c r="Z845" s="98"/>
      <c r="AA845" s="98"/>
      <c r="AB845" s="98"/>
      <c r="AC845" s="98"/>
      <c r="AD845" s="98"/>
    </row>
    <row r="846" spans="1:30" x14ac:dyDescent="0.25">
      <c r="A846" s="98"/>
      <c r="B846" s="98"/>
      <c r="C846" s="98"/>
      <c r="D846" s="99"/>
      <c r="E846" s="99"/>
      <c r="F846" s="98"/>
      <c r="G846" s="98"/>
      <c r="H846" s="98"/>
      <c r="I846" s="98"/>
      <c r="J846" s="98"/>
      <c r="K846" s="98"/>
      <c r="L846" s="98"/>
      <c r="M846" s="98"/>
      <c r="N846" s="98"/>
      <c r="O846" s="98"/>
      <c r="P846" s="98"/>
      <c r="Q846" s="98"/>
      <c r="R846" s="98"/>
      <c r="S846" s="98"/>
      <c r="T846" s="98"/>
      <c r="U846" s="98"/>
      <c r="V846" s="98"/>
      <c r="W846" s="98"/>
      <c r="X846" s="98"/>
      <c r="Y846" s="99"/>
      <c r="Z846" s="98"/>
      <c r="AA846" s="98"/>
      <c r="AB846" s="98"/>
      <c r="AC846" s="98"/>
      <c r="AD846" s="98"/>
    </row>
    <row r="847" spans="1:30" x14ac:dyDescent="0.25">
      <c r="A847" s="98"/>
      <c r="B847" s="98"/>
      <c r="C847" s="98"/>
      <c r="D847" s="99"/>
      <c r="E847" s="99"/>
      <c r="F847" s="98"/>
      <c r="G847" s="98"/>
      <c r="H847" s="98"/>
      <c r="I847" s="98"/>
      <c r="J847" s="98"/>
      <c r="K847" s="98"/>
      <c r="L847" s="98"/>
      <c r="M847" s="98"/>
      <c r="N847" s="98"/>
      <c r="O847" s="98"/>
      <c r="P847" s="98"/>
      <c r="Q847" s="98"/>
      <c r="R847" s="98"/>
      <c r="S847" s="98"/>
      <c r="T847" s="98"/>
      <c r="U847" s="98"/>
      <c r="V847" s="98"/>
      <c r="W847" s="98"/>
      <c r="X847" s="98"/>
      <c r="Y847" s="99"/>
      <c r="Z847" s="98"/>
      <c r="AA847" s="98"/>
      <c r="AB847" s="98"/>
      <c r="AC847" s="98"/>
      <c r="AD847" s="98"/>
    </row>
    <row r="848" spans="1:30" x14ac:dyDescent="0.25">
      <c r="A848" s="98"/>
      <c r="B848" s="98"/>
      <c r="C848" s="98"/>
      <c r="D848" s="99"/>
      <c r="E848" s="98"/>
      <c r="F848" s="98"/>
      <c r="G848" s="98"/>
      <c r="H848" s="98"/>
      <c r="I848" s="98"/>
      <c r="J848" s="98"/>
      <c r="K848" s="98"/>
      <c r="L848" s="98"/>
      <c r="M848" s="98"/>
      <c r="N848" s="98"/>
      <c r="O848" s="98"/>
      <c r="P848" s="98"/>
      <c r="Q848" s="98"/>
      <c r="R848" s="98"/>
      <c r="S848" s="98"/>
      <c r="T848" s="98"/>
      <c r="U848" s="98"/>
      <c r="V848" s="98"/>
      <c r="W848" s="98"/>
      <c r="X848" s="98"/>
      <c r="Y848" s="99"/>
      <c r="Z848" s="98"/>
      <c r="AA848" s="98"/>
      <c r="AB848" s="98"/>
      <c r="AC848" s="98"/>
      <c r="AD848" s="98"/>
    </row>
    <row r="849" spans="1:30" x14ac:dyDescent="0.25">
      <c r="A849" s="98"/>
      <c r="B849" s="98"/>
      <c r="C849" s="98"/>
      <c r="D849" s="99"/>
      <c r="E849" s="99"/>
      <c r="F849" s="98"/>
      <c r="G849" s="98"/>
      <c r="H849" s="98"/>
      <c r="I849" s="98"/>
      <c r="J849" s="98"/>
      <c r="K849" s="98"/>
      <c r="L849" s="98"/>
      <c r="M849" s="98"/>
      <c r="N849" s="98"/>
      <c r="O849" s="98"/>
      <c r="P849" s="98"/>
      <c r="Q849" s="98"/>
      <c r="R849" s="98"/>
      <c r="S849" s="98"/>
      <c r="T849" s="98"/>
      <c r="U849" s="98"/>
      <c r="V849" s="98"/>
      <c r="W849" s="98"/>
      <c r="X849" s="98"/>
      <c r="Y849" s="99"/>
      <c r="Z849" s="98"/>
      <c r="AA849" s="98"/>
      <c r="AB849" s="98"/>
      <c r="AC849" s="98"/>
      <c r="AD849" s="98"/>
    </row>
    <row r="850" spans="1:30" x14ac:dyDescent="0.25">
      <c r="A850" s="98"/>
      <c r="B850" s="98"/>
      <c r="C850" s="98"/>
      <c r="D850" s="99"/>
      <c r="E850" s="99"/>
      <c r="F850" s="98"/>
      <c r="G850" s="98"/>
      <c r="H850" s="98"/>
      <c r="I850" s="98"/>
      <c r="J850" s="98"/>
      <c r="K850" s="98"/>
      <c r="L850" s="98"/>
      <c r="M850" s="98"/>
      <c r="N850" s="98"/>
      <c r="O850" s="98"/>
      <c r="P850" s="98"/>
      <c r="Q850" s="98"/>
      <c r="R850" s="98"/>
      <c r="S850" s="98"/>
      <c r="T850" s="98"/>
      <c r="U850" s="98"/>
      <c r="V850" s="98"/>
      <c r="W850" s="98"/>
      <c r="X850" s="98"/>
      <c r="Y850" s="99"/>
      <c r="Z850" s="98"/>
      <c r="AA850" s="98"/>
      <c r="AB850" s="98"/>
      <c r="AC850" s="98"/>
      <c r="AD850" s="98"/>
    </row>
    <row r="851" spans="1:30" x14ac:dyDescent="0.25">
      <c r="A851" s="98"/>
      <c r="B851" s="98"/>
      <c r="C851" s="98"/>
      <c r="D851" s="99"/>
      <c r="E851" s="98"/>
      <c r="F851" s="98"/>
      <c r="G851" s="98"/>
      <c r="H851" s="98"/>
      <c r="I851" s="98"/>
      <c r="J851" s="98"/>
      <c r="K851" s="98"/>
      <c r="L851" s="98"/>
      <c r="M851" s="98"/>
      <c r="N851" s="98"/>
      <c r="O851" s="98"/>
      <c r="P851" s="98"/>
      <c r="Q851" s="98"/>
      <c r="R851" s="98"/>
      <c r="S851" s="98"/>
      <c r="T851" s="98"/>
      <c r="U851" s="98"/>
      <c r="V851" s="98"/>
      <c r="W851" s="98"/>
      <c r="X851" s="98"/>
      <c r="Y851" s="99"/>
      <c r="Z851" s="98"/>
      <c r="AA851" s="98"/>
      <c r="AB851" s="98"/>
      <c r="AC851" s="98"/>
      <c r="AD851" s="98"/>
    </row>
    <row r="852" spans="1:30" x14ac:dyDescent="0.25">
      <c r="A852" s="98"/>
      <c r="B852" s="98"/>
      <c r="C852" s="98"/>
      <c r="D852" s="99"/>
      <c r="E852" s="99"/>
      <c r="F852" s="98"/>
      <c r="G852" s="98"/>
      <c r="H852" s="98"/>
      <c r="I852" s="98"/>
      <c r="J852" s="98"/>
      <c r="K852" s="98"/>
      <c r="L852" s="98"/>
      <c r="M852" s="98"/>
      <c r="N852" s="98"/>
      <c r="O852" s="98"/>
      <c r="P852" s="98"/>
      <c r="Q852" s="98"/>
      <c r="R852" s="98"/>
      <c r="S852" s="98"/>
      <c r="T852" s="98"/>
      <c r="U852" s="98"/>
      <c r="V852" s="98"/>
      <c r="W852" s="98"/>
      <c r="X852" s="98"/>
      <c r="Y852" s="99"/>
      <c r="Z852" s="98"/>
      <c r="AA852" s="98"/>
      <c r="AB852" s="98"/>
      <c r="AC852" s="98"/>
      <c r="AD852" s="98"/>
    </row>
    <row r="853" spans="1:30" x14ac:dyDescent="0.25">
      <c r="A853" s="98"/>
      <c r="B853" s="98"/>
      <c r="C853" s="98"/>
      <c r="D853" s="99"/>
      <c r="E853" s="99"/>
      <c r="F853" s="98"/>
      <c r="G853" s="98"/>
      <c r="H853" s="98"/>
      <c r="I853" s="98"/>
      <c r="J853" s="98"/>
      <c r="K853" s="98"/>
      <c r="L853" s="98"/>
      <c r="M853" s="98"/>
      <c r="N853" s="98"/>
      <c r="O853" s="98"/>
      <c r="P853" s="98"/>
      <c r="Q853" s="98"/>
      <c r="R853" s="98"/>
      <c r="S853" s="98"/>
      <c r="T853" s="99"/>
      <c r="U853" s="99"/>
      <c r="V853" s="98"/>
      <c r="W853" s="98"/>
      <c r="X853" s="98"/>
      <c r="Y853" s="99"/>
      <c r="Z853" s="98"/>
      <c r="AA853" s="98"/>
      <c r="AB853" s="98"/>
      <c r="AC853" s="98"/>
      <c r="AD853" s="98"/>
    </row>
    <row r="854" spans="1:30" x14ac:dyDescent="0.25">
      <c r="A854" s="98"/>
      <c r="B854" s="98"/>
      <c r="C854" s="98"/>
      <c r="D854" s="99"/>
      <c r="E854" s="98"/>
      <c r="F854" s="98"/>
      <c r="G854" s="98"/>
      <c r="H854" s="98"/>
      <c r="I854" s="98"/>
      <c r="J854" s="98"/>
      <c r="K854" s="98"/>
      <c r="L854" s="98"/>
      <c r="M854" s="98"/>
      <c r="N854" s="98"/>
      <c r="O854" s="98"/>
      <c r="P854" s="98"/>
      <c r="Q854" s="98"/>
      <c r="R854" s="98"/>
      <c r="S854" s="98"/>
      <c r="T854" s="98"/>
      <c r="U854" s="98"/>
      <c r="V854" s="98"/>
      <c r="W854" s="98"/>
      <c r="X854" s="98"/>
      <c r="Y854" s="99"/>
      <c r="Z854" s="98"/>
      <c r="AA854" s="98"/>
      <c r="AB854" s="98"/>
      <c r="AC854" s="98"/>
      <c r="AD854" s="98"/>
    </row>
    <row r="855" spans="1:30" x14ac:dyDescent="0.25">
      <c r="A855" s="98"/>
      <c r="B855" s="98"/>
      <c r="C855" s="98"/>
      <c r="D855" s="99"/>
      <c r="E855" s="98"/>
      <c r="F855" s="98"/>
      <c r="G855" s="98"/>
      <c r="H855" s="98"/>
      <c r="I855" s="98"/>
      <c r="J855" s="98"/>
      <c r="K855" s="98"/>
      <c r="L855" s="98"/>
      <c r="M855" s="98"/>
      <c r="N855" s="98"/>
      <c r="O855" s="98"/>
      <c r="P855" s="98"/>
      <c r="Q855" s="98"/>
      <c r="R855" s="98"/>
      <c r="S855" s="98"/>
      <c r="T855" s="98"/>
      <c r="U855" s="98"/>
      <c r="V855" s="98"/>
      <c r="W855" s="98"/>
      <c r="X855" s="98"/>
      <c r="Y855" s="99"/>
      <c r="Z855" s="98"/>
      <c r="AA855" s="98"/>
      <c r="AB855" s="98"/>
      <c r="AC855" s="98"/>
      <c r="AD855" s="98"/>
    </row>
    <row r="856" spans="1:30" x14ac:dyDescent="0.25">
      <c r="A856" s="98"/>
      <c r="B856" s="98"/>
      <c r="C856" s="98"/>
      <c r="D856" s="99"/>
      <c r="E856" s="99"/>
      <c r="F856" s="98"/>
      <c r="G856" s="98"/>
      <c r="H856" s="98"/>
      <c r="I856" s="98"/>
      <c r="J856" s="98"/>
      <c r="K856" s="98"/>
      <c r="L856" s="98"/>
      <c r="M856" s="98"/>
      <c r="N856" s="98"/>
      <c r="O856" s="98"/>
      <c r="P856" s="98"/>
      <c r="Q856" s="98"/>
      <c r="R856" s="98"/>
      <c r="S856" s="98"/>
      <c r="T856" s="98"/>
      <c r="U856" s="98"/>
      <c r="V856" s="98"/>
      <c r="W856" s="98"/>
      <c r="X856" s="98"/>
      <c r="Y856" s="99"/>
      <c r="Z856" s="98"/>
      <c r="AA856" s="98"/>
      <c r="AB856" s="98"/>
      <c r="AC856" s="98"/>
      <c r="AD856" s="98"/>
    </row>
    <row r="857" spans="1:30" x14ac:dyDescent="0.25">
      <c r="A857" s="98"/>
      <c r="B857" s="98"/>
      <c r="C857" s="98"/>
      <c r="D857" s="99"/>
      <c r="E857" s="99"/>
      <c r="F857" s="98"/>
      <c r="G857" s="98"/>
      <c r="H857" s="98"/>
      <c r="I857" s="98"/>
      <c r="J857" s="98"/>
      <c r="K857" s="98"/>
      <c r="L857" s="98"/>
      <c r="M857" s="98"/>
      <c r="N857" s="98"/>
      <c r="O857" s="98"/>
      <c r="P857" s="98"/>
      <c r="Q857" s="98"/>
      <c r="R857" s="98"/>
      <c r="S857" s="98"/>
      <c r="T857" s="98"/>
      <c r="U857" s="98"/>
      <c r="V857" s="98"/>
      <c r="W857" s="98"/>
      <c r="X857" s="98"/>
      <c r="Y857" s="99"/>
      <c r="Z857" s="98"/>
      <c r="AA857" s="98"/>
      <c r="AB857" s="98"/>
      <c r="AC857" s="98"/>
      <c r="AD857" s="98"/>
    </row>
    <row r="858" spans="1:30" x14ac:dyDescent="0.25">
      <c r="A858" s="98"/>
      <c r="B858" s="98"/>
      <c r="C858" s="98"/>
      <c r="D858" s="99"/>
      <c r="E858" s="98"/>
      <c r="F858" s="98"/>
      <c r="G858" s="98"/>
      <c r="H858" s="98"/>
      <c r="I858" s="98"/>
      <c r="J858" s="98"/>
      <c r="K858" s="98"/>
      <c r="L858" s="98"/>
      <c r="M858" s="98"/>
      <c r="N858" s="98"/>
      <c r="O858" s="98"/>
      <c r="P858" s="98"/>
      <c r="Q858" s="98"/>
      <c r="R858" s="98"/>
      <c r="S858" s="98"/>
      <c r="T858" s="98"/>
      <c r="U858" s="98"/>
      <c r="V858" s="98"/>
      <c r="W858" s="98"/>
      <c r="X858" s="98"/>
      <c r="Y858" s="99"/>
      <c r="Z858" s="98"/>
      <c r="AA858" s="98"/>
      <c r="AB858" s="98"/>
      <c r="AC858" s="98"/>
      <c r="AD858" s="98"/>
    </row>
    <row r="859" spans="1:30" x14ac:dyDescent="0.25">
      <c r="A859" s="98"/>
      <c r="B859" s="98"/>
      <c r="C859" s="98"/>
      <c r="D859" s="99"/>
      <c r="E859" s="99"/>
      <c r="F859" s="98"/>
      <c r="G859" s="98"/>
      <c r="H859" s="98"/>
      <c r="I859" s="98"/>
      <c r="J859" s="98"/>
      <c r="K859" s="98"/>
      <c r="L859" s="98"/>
      <c r="M859" s="98"/>
      <c r="N859" s="98"/>
      <c r="O859" s="98"/>
      <c r="P859" s="98"/>
      <c r="Q859" s="98"/>
      <c r="R859" s="98"/>
      <c r="S859" s="98"/>
      <c r="T859" s="98"/>
      <c r="U859" s="98"/>
      <c r="V859" s="98"/>
      <c r="W859" s="98"/>
      <c r="X859" s="98"/>
      <c r="Y859" s="99"/>
      <c r="Z859" s="98"/>
      <c r="AA859" s="98"/>
      <c r="AB859" s="98"/>
      <c r="AC859" s="98"/>
      <c r="AD859" s="98"/>
    </row>
    <row r="860" spans="1:30" x14ac:dyDescent="0.25">
      <c r="A860" s="98"/>
      <c r="B860" s="98"/>
      <c r="C860" s="98"/>
      <c r="D860" s="99"/>
      <c r="E860" s="99"/>
      <c r="F860" s="98"/>
      <c r="G860" s="98"/>
      <c r="H860" s="98"/>
      <c r="I860" s="98"/>
      <c r="J860" s="98"/>
      <c r="K860" s="98"/>
      <c r="L860" s="98"/>
      <c r="M860" s="98"/>
      <c r="N860" s="98"/>
      <c r="O860" s="98"/>
      <c r="P860" s="98"/>
      <c r="Q860" s="98"/>
      <c r="R860" s="98"/>
      <c r="S860" s="98"/>
      <c r="T860" s="98"/>
      <c r="U860" s="98"/>
      <c r="V860" s="98"/>
      <c r="W860" s="98"/>
      <c r="X860" s="98"/>
      <c r="Y860" s="99"/>
      <c r="Z860" s="98"/>
      <c r="AA860" s="98"/>
      <c r="AB860" s="98"/>
      <c r="AC860" s="98"/>
      <c r="AD860" s="98"/>
    </row>
    <row r="861" spans="1:30" x14ac:dyDescent="0.25">
      <c r="A861" s="98"/>
      <c r="B861" s="98"/>
      <c r="C861" s="98"/>
      <c r="D861" s="99"/>
      <c r="E861" s="98"/>
      <c r="F861" s="98"/>
      <c r="G861" s="98"/>
      <c r="H861" s="98"/>
      <c r="I861" s="98"/>
      <c r="J861" s="98"/>
      <c r="K861" s="98"/>
      <c r="L861" s="98"/>
      <c r="M861" s="98"/>
      <c r="N861" s="98"/>
      <c r="O861" s="98"/>
      <c r="P861" s="98"/>
      <c r="Q861" s="98"/>
      <c r="R861" s="98"/>
      <c r="S861" s="98"/>
      <c r="T861" s="98"/>
      <c r="U861" s="98"/>
      <c r="V861" s="98"/>
      <c r="W861" s="98"/>
      <c r="X861" s="98"/>
      <c r="Y861" s="99"/>
      <c r="Z861" s="98"/>
      <c r="AA861" s="98"/>
      <c r="AB861" s="98"/>
      <c r="AC861" s="98"/>
      <c r="AD861" s="98"/>
    </row>
    <row r="862" spans="1:30" x14ac:dyDescent="0.25">
      <c r="A862" s="98"/>
      <c r="B862" s="98"/>
      <c r="C862" s="98"/>
      <c r="D862" s="99"/>
      <c r="E862" s="99"/>
      <c r="F862" s="98"/>
      <c r="G862" s="98"/>
      <c r="H862" s="98"/>
      <c r="I862" s="98"/>
      <c r="J862" s="98"/>
      <c r="K862" s="98"/>
      <c r="L862" s="98"/>
      <c r="M862" s="98"/>
      <c r="N862" s="98"/>
      <c r="O862" s="98"/>
      <c r="P862" s="98"/>
      <c r="Q862" s="98"/>
      <c r="R862" s="98"/>
      <c r="S862" s="98"/>
      <c r="T862" s="98"/>
      <c r="U862" s="98"/>
      <c r="V862" s="98"/>
      <c r="W862" s="98"/>
      <c r="X862" s="98"/>
      <c r="Y862" s="99"/>
      <c r="Z862" s="98"/>
      <c r="AA862" s="98"/>
      <c r="AB862" s="98"/>
      <c r="AC862" s="98"/>
      <c r="AD862" s="98"/>
    </row>
    <row r="863" spans="1:30" x14ac:dyDescent="0.25">
      <c r="A863" s="98"/>
      <c r="B863" s="98"/>
      <c r="C863" s="98"/>
      <c r="D863" s="99"/>
      <c r="E863" s="99"/>
      <c r="F863" s="98"/>
      <c r="G863" s="98"/>
      <c r="H863" s="98"/>
      <c r="I863" s="98"/>
      <c r="J863" s="98"/>
      <c r="K863" s="98"/>
      <c r="L863" s="98"/>
      <c r="M863" s="98"/>
      <c r="N863" s="98"/>
      <c r="O863" s="98"/>
      <c r="P863" s="98"/>
      <c r="Q863" s="98"/>
      <c r="R863" s="98"/>
      <c r="S863" s="98"/>
      <c r="T863" s="98"/>
      <c r="U863" s="98"/>
      <c r="V863" s="98"/>
      <c r="W863" s="98"/>
      <c r="X863" s="98"/>
      <c r="Y863" s="99"/>
      <c r="Z863" s="98"/>
      <c r="AA863" s="98"/>
      <c r="AB863" s="98"/>
      <c r="AC863" s="98"/>
      <c r="AD863" s="98"/>
    </row>
    <row r="864" spans="1:30" x14ac:dyDescent="0.25">
      <c r="A864" s="98"/>
      <c r="B864" s="98"/>
      <c r="C864" s="98"/>
      <c r="D864" s="99"/>
      <c r="E864" s="99"/>
      <c r="F864" s="98"/>
      <c r="G864" s="98"/>
      <c r="H864" s="98"/>
      <c r="I864" s="98"/>
      <c r="J864" s="98"/>
      <c r="K864" s="98"/>
      <c r="L864" s="98"/>
      <c r="M864" s="98"/>
      <c r="N864" s="98"/>
      <c r="O864" s="98"/>
      <c r="P864" s="98"/>
      <c r="Q864" s="98"/>
      <c r="R864" s="98"/>
      <c r="S864" s="98"/>
      <c r="T864" s="98"/>
      <c r="U864" s="98"/>
      <c r="V864" s="98"/>
      <c r="W864" s="98"/>
      <c r="X864" s="98"/>
      <c r="Y864" s="99"/>
      <c r="Z864" s="98"/>
      <c r="AA864" s="98"/>
      <c r="AB864" s="98"/>
      <c r="AC864" s="98"/>
      <c r="AD864" s="98"/>
    </row>
    <row r="865" spans="1:30" x14ac:dyDescent="0.25">
      <c r="A865" s="98"/>
      <c r="B865" s="98"/>
      <c r="C865" s="98"/>
      <c r="D865" s="99"/>
      <c r="E865" s="99"/>
      <c r="F865" s="98"/>
      <c r="G865" s="98"/>
      <c r="H865" s="98"/>
      <c r="I865" s="98"/>
      <c r="J865" s="98"/>
      <c r="K865" s="98"/>
      <c r="L865" s="98"/>
      <c r="M865" s="98"/>
      <c r="N865" s="98"/>
      <c r="O865" s="98"/>
      <c r="P865" s="98"/>
      <c r="Q865" s="98"/>
      <c r="R865" s="98"/>
      <c r="S865" s="98"/>
      <c r="T865" s="98"/>
      <c r="U865" s="98"/>
      <c r="V865" s="98"/>
      <c r="W865" s="98"/>
      <c r="X865" s="98"/>
      <c r="Y865" s="99"/>
      <c r="Z865" s="98"/>
      <c r="AA865" s="98"/>
      <c r="AB865" s="98"/>
      <c r="AC865" s="98"/>
      <c r="AD865" s="98"/>
    </row>
    <row r="866" spans="1:30" x14ac:dyDescent="0.25">
      <c r="A866" s="98"/>
      <c r="B866" s="98"/>
      <c r="C866" s="98"/>
      <c r="D866" s="99"/>
      <c r="E866" s="99"/>
      <c r="F866" s="98"/>
      <c r="G866" s="98"/>
      <c r="H866" s="98"/>
      <c r="I866" s="98"/>
      <c r="J866" s="98"/>
      <c r="K866" s="98"/>
      <c r="L866" s="98"/>
      <c r="M866" s="98"/>
      <c r="N866" s="98"/>
      <c r="O866" s="98"/>
      <c r="P866" s="98"/>
      <c r="Q866" s="98"/>
      <c r="R866" s="98"/>
      <c r="S866" s="98"/>
      <c r="T866" s="98"/>
      <c r="U866" s="98"/>
      <c r="V866" s="98"/>
      <c r="W866" s="98"/>
      <c r="X866" s="98"/>
      <c r="Y866" s="99"/>
      <c r="Z866" s="98"/>
      <c r="AA866" s="98"/>
      <c r="AB866" s="98"/>
      <c r="AC866" s="98"/>
      <c r="AD866" s="98"/>
    </row>
    <row r="867" spans="1:30" x14ac:dyDescent="0.25">
      <c r="A867" s="98"/>
      <c r="B867" s="98"/>
      <c r="C867" s="98"/>
      <c r="D867" s="99"/>
      <c r="E867" s="99"/>
      <c r="F867" s="98"/>
      <c r="G867" s="98"/>
      <c r="H867" s="98"/>
      <c r="I867" s="98"/>
      <c r="J867" s="98"/>
      <c r="K867" s="98"/>
      <c r="L867" s="98"/>
      <c r="M867" s="98"/>
      <c r="N867" s="98"/>
      <c r="O867" s="98"/>
      <c r="P867" s="98"/>
      <c r="Q867" s="98"/>
      <c r="R867" s="98"/>
      <c r="S867" s="98"/>
      <c r="T867" s="98"/>
      <c r="U867" s="98"/>
      <c r="V867" s="98"/>
      <c r="W867" s="98"/>
      <c r="X867" s="98"/>
      <c r="Y867" s="99"/>
      <c r="Z867" s="98"/>
      <c r="AA867" s="98"/>
      <c r="AB867" s="98"/>
      <c r="AC867" s="98"/>
      <c r="AD867" s="98"/>
    </row>
    <row r="868" spans="1:30" x14ac:dyDescent="0.25">
      <c r="A868" s="98"/>
      <c r="B868" s="98"/>
      <c r="C868" s="98"/>
      <c r="D868" s="99"/>
      <c r="E868" s="98"/>
      <c r="F868" s="98"/>
      <c r="G868" s="98"/>
      <c r="H868" s="98"/>
      <c r="I868" s="98"/>
      <c r="J868" s="98"/>
      <c r="K868" s="98"/>
      <c r="L868" s="98"/>
      <c r="M868" s="98"/>
      <c r="N868" s="98"/>
      <c r="O868" s="98"/>
      <c r="P868" s="98"/>
      <c r="Q868" s="98"/>
      <c r="R868" s="98"/>
      <c r="S868" s="98"/>
      <c r="T868" s="98"/>
      <c r="U868" s="98"/>
      <c r="V868" s="98"/>
      <c r="W868" s="98"/>
      <c r="X868" s="98"/>
      <c r="Y868" s="99"/>
      <c r="Z868" s="98"/>
      <c r="AA868" s="98"/>
      <c r="AB868" s="98"/>
      <c r="AC868" s="98"/>
      <c r="AD868" s="98"/>
    </row>
    <row r="869" spans="1:30" x14ac:dyDescent="0.25">
      <c r="A869" s="98"/>
      <c r="B869" s="98"/>
      <c r="C869" s="98"/>
      <c r="D869" s="99"/>
      <c r="E869" s="99"/>
      <c r="F869" s="98"/>
      <c r="G869" s="98"/>
      <c r="H869" s="98"/>
      <c r="I869" s="98"/>
      <c r="J869" s="98"/>
      <c r="K869" s="98"/>
      <c r="L869" s="98"/>
      <c r="M869" s="98"/>
      <c r="N869" s="98"/>
      <c r="O869" s="98"/>
      <c r="P869" s="98"/>
      <c r="Q869" s="98"/>
      <c r="R869" s="98"/>
      <c r="S869" s="98"/>
      <c r="T869" s="98"/>
      <c r="U869" s="98"/>
      <c r="V869" s="98"/>
      <c r="W869" s="98"/>
      <c r="X869" s="98"/>
      <c r="Y869" s="99"/>
      <c r="Z869" s="98"/>
      <c r="AA869" s="98"/>
      <c r="AB869" s="98"/>
      <c r="AC869" s="98"/>
      <c r="AD869" s="98"/>
    </row>
    <row r="870" spans="1:30" x14ac:dyDescent="0.25">
      <c r="A870" s="98"/>
      <c r="B870" s="98"/>
      <c r="C870" s="98"/>
      <c r="D870" s="99"/>
      <c r="E870" s="99"/>
      <c r="F870" s="98"/>
      <c r="G870" s="98"/>
      <c r="H870" s="98"/>
      <c r="I870" s="98"/>
      <c r="J870" s="98"/>
      <c r="K870" s="98"/>
      <c r="L870" s="98"/>
      <c r="M870" s="98"/>
      <c r="N870" s="98"/>
      <c r="O870" s="98"/>
      <c r="P870" s="98"/>
      <c r="Q870" s="98"/>
      <c r="R870" s="98"/>
      <c r="S870" s="98"/>
      <c r="T870" s="98"/>
      <c r="U870" s="98"/>
      <c r="V870" s="98"/>
      <c r="W870" s="98"/>
      <c r="X870" s="98"/>
      <c r="Y870" s="99"/>
      <c r="Z870" s="98"/>
      <c r="AA870" s="98"/>
      <c r="AB870" s="98"/>
      <c r="AC870" s="98"/>
      <c r="AD870" s="98"/>
    </row>
    <row r="871" spans="1:30" x14ac:dyDescent="0.25">
      <c r="A871" s="98"/>
      <c r="B871" s="98"/>
      <c r="C871" s="98"/>
      <c r="D871" s="99"/>
      <c r="E871" s="98"/>
      <c r="F871" s="98"/>
      <c r="G871" s="98"/>
      <c r="H871" s="98"/>
      <c r="I871" s="98"/>
      <c r="J871" s="98"/>
      <c r="K871" s="98"/>
      <c r="L871" s="98"/>
      <c r="M871" s="98"/>
      <c r="N871" s="98"/>
      <c r="O871" s="98"/>
      <c r="P871" s="98"/>
      <c r="Q871" s="98"/>
      <c r="R871" s="98"/>
      <c r="S871" s="98"/>
      <c r="T871" s="98"/>
      <c r="U871" s="98"/>
      <c r="V871" s="98"/>
      <c r="W871" s="98"/>
      <c r="X871" s="98"/>
      <c r="Y871" s="99"/>
      <c r="Z871" s="98"/>
      <c r="AA871" s="98"/>
      <c r="AB871" s="98"/>
      <c r="AC871" s="98"/>
      <c r="AD871" s="98"/>
    </row>
    <row r="872" spans="1:30" x14ac:dyDescent="0.25">
      <c r="A872" s="98"/>
      <c r="B872" s="98"/>
      <c r="C872" s="98"/>
      <c r="D872" s="99"/>
      <c r="E872" s="98"/>
      <c r="F872" s="98"/>
      <c r="G872" s="98"/>
      <c r="H872" s="98"/>
      <c r="I872" s="98"/>
      <c r="J872" s="98"/>
      <c r="K872" s="98"/>
      <c r="L872" s="98"/>
      <c r="M872" s="98"/>
      <c r="N872" s="98"/>
      <c r="O872" s="98"/>
      <c r="P872" s="98"/>
      <c r="Q872" s="98"/>
      <c r="R872" s="98"/>
      <c r="S872" s="98"/>
      <c r="T872" s="98"/>
      <c r="U872" s="98"/>
      <c r="V872" s="98"/>
      <c r="W872" s="98"/>
      <c r="X872" s="98"/>
      <c r="Y872" s="99"/>
      <c r="Z872" s="98"/>
      <c r="AA872" s="98"/>
      <c r="AB872" s="98"/>
      <c r="AC872" s="98"/>
      <c r="AD872" s="98"/>
    </row>
    <row r="873" spans="1:30" x14ac:dyDescent="0.25">
      <c r="A873" s="98"/>
      <c r="B873" s="98"/>
      <c r="C873" s="98"/>
      <c r="D873" s="99"/>
      <c r="E873" s="98"/>
      <c r="F873" s="98"/>
      <c r="G873" s="98"/>
      <c r="H873" s="98"/>
      <c r="I873" s="98"/>
      <c r="J873" s="98"/>
      <c r="K873" s="98"/>
      <c r="L873" s="98"/>
      <c r="M873" s="98"/>
      <c r="N873" s="98"/>
      <c r="O873" s="98"/>
      <c r="P873" s="98"/>
      <c r="Q873" s="98"/>
      <c r="R873" s="98"/>
      <c r="S873" s="98"/>
      <c r="T873" s="98"/>
      <c r="U873" s="98"/>
      <c r="V873" s="98"/>
      <c r="W873" s="98"/>
      <c r="X873" s="98"/>
      <c r="Y873" s="99"/>
      <c r="Z873" s="98"/>
      <c r="AA873" s="98"/>
      <c r="AB873" s="98"/>
      <c r="AC873" s="98"/>
      <c r="AD873" s="98"/>
    </row>
    <row r="874" spans="1:30" x14ac:dyDescent="0.25">
      <c r="A874" s="98"/>
      <c r="B874" s="98"/>
      <c r="C874" s="98"/>
      <c r="D874" s="99"/>
      <c r="E874" s="99"/>
      <c r="F874" s="98"/>
      <c r="G874" s="98"/>
      <c r="H874" s="98"/>
      <c r="I874" s="98"/>
      <c r="J874" s="98"/>
      <c r="K874" s="98"/>
      <c r="L874" s="98"/>
      <c r="M874" s="98"/>
      <c r="N874" s="98"/>
      <c r="O874" s="98"/>
      <c r="P874" s="98"/>
      <c r="Q874" s="98"/>
      <c r="R874" s="98"/>
      <c r="S874" s="98"/>
      <c r="T874" s="98"/>
      <c r="U874" s="98"/>
      <c r="V874" s="98"/>
      <c r="W874" s="98"/>
      <c r="X874" s="98"/>
      <c r="Y874" s="99"/>
      <c r="Z874" s="98"/>
      <c r="AA874" s="98"/>
      <c r="AB874" s="98"/>
      <c r="AC874" s="98"/>
      <c r="AD874" s="98"/>
    </row>
    <row r="875" spans="1:30" x14ac:dyDescent="0.25">
      <c r="A875" s="98"/>
      <c r="B875" s="98"/>
      <c r="C875" s="98"/>
      <c r="D875" s="99"/>
      <c r="E875" s="99"/>
      <c r="F875" s="98"/>
      <c r="G875" s="98"/>
      <c r="H875" s="98"/>
      <c r="I875" s="98"/>
      <c r="J875" s="98"/>
      <c r="K875" s="98"/>
      <c r="L875" s="98"/>
      <c r="M875" s="98"/>
      <c r="N875" s="98"/>
      <c r="O875" s="98"/>
      <c r="P875" s="98"/>
      <c r="Q875" s="98"/>
      <c r="R875" s="98"/>
      <c r="S875" s="98"/>
      <c r="T875" s="98"/>
      <c r="U875" s="98"/>
      <c r="V875" s="98"/>
      <c r="W875" s="98"/>
      <c r="X875" s="98"/>
      <c r="Y875" s="99"/>
      <c r="Z875" s="98"/>
      <c r="AA875" s="98"/>
      <c r="AB875" s="98"/>
      <c r="AC875" s="98"/>
      <c r="AD875" s="98"/>
    </row>
    <row r="876" spans="1:30" x14ac:dyDescent="0.25">
      <c r="A876" s="98"/>
      <c r="B876" s="98"/>
      <c r="C876" s="98"/>
      <c r="D876" s="99"/>
      <c r="E876" s="98"/>
      <c r="F876" s="98"/>
      <c r="G876" s="98"/>
      <c r="H876" s="98"/>
      <c r="I876" s="98"/>
      <c r="J876" s="98"/>
      <c r="K876" s="98"/>
      <c r="L876" s="98"/>
      <c r="M876" s="98"/>
      <c r="N876" s="98"/>
      <c r="O876" s="98"/>
      <c r="P876" s="98"/>
      <c r="Q876" s="98"/>
      <c r="R876" s="98"/>
      <c r="S876" s="98"/>
      <c r="T876" s="98"/>
      <c r="U876" s="98"/>
      <c r="V876" s="98"/>
      <c r="W876" s="98"/>
      <c r="X876" s="98"/>
      <c r="Y876" s="99"/>
      <c r="Z876" s="98"/>
      <c r="AA876" s="98"/>
      <c r="AB876" s="98"/>
      <c r="AC876" s="98"/>
      <c r="AD876" s="98"/>
    </row>
    <row r="877" spans="1:30" x14ac:dyDescent="0.25">
      <c r="A877" s="98"/>
      <c r="B877" s="98"/>
      <c r="C877" s="98"/>
      <c r="D877" s="99"/>
      <c r="E877" s="98"/>
      <c r="F877" s="98"/>
      <c r="G877" s="98"/>
      <c r="H877" s="98"/>
      <c r="I877" s="98"/>
      <c r="J877" s="98"/>
      <c r="K877" s="98"/>
      <c r="L877" s="98"/>
      <c r="M877" s="98"/>
      <c r="N877" s="98"/>
      <c r="O877" s="98"/>
      <c r="P877" s="98"/>
      <c r="Q877" s="98"/>
      <c r="R877" s="98"/>
      <c r="S877" s="98"/>
      <c r="T877" s="98"/>
      <c r="U877" s="98"/>
      <c r="V877" s="98"/>
      <c r="W877" s="98"/>
      <c r="X877" s="98"/>
      <c r="Y877" s="99"/>
      <c r="Z877" s="98"/>
      <c r="AA877" s="98"/>
      <c r="AB877" s="98"/>
      <c r="AC877" s="98"/>
      <c r="AD877" s="98"/>
    </row>
    <row r="878" spans="1:30" x14ac:dyDescent="0.25">
      <c r="A878" s="98"/>
      <c r="B878" s="98"/>
      <c r="C878" s="98"/>
      <c r="D878" s="99"/>
      <c r="E878" s="98"/>
      <c r="F878" s="98"/>
      <c r="G878" s="98"/>
      <c r="H878" s="98"/>
      <c r="I878" s="98"/>
      <c r="J878" s="98"/>
      <c r="K878" s="98"/>
      <c r="L878" s="98"/>
      <c r="M878" s="98"/>
      <c r="N878" s="98"/>
      <c r="O878" s="98"/>
      <c r="P878" s="98"/>
      <c r="Q878" s="98"/>
      <c r="R878" s="98"/>
      <c r="S878" s="98"/>
      <c r="T878" s="98"/>
      <c r="U878" s="98"/>
      <c r="V878" s="98"/>
      <c r="W878" s="98"/>
      <c r="X878" s="98"/>
      <c r="Y878" s="99"/>
      <c r="Z878" s="98"/>
      <c r="AA878" s="98"/>
      <c r="AB878" s="98"/>
      <c r="AC878" s="98"/>
      <c r="AD878" s="98"/>
    </row>
    <row r="879" spans="1:30" x14ac:dyDescent="0.25">
      <c r="A879" s="98"/>
      <c r="B879" s="98"/>
      <c r="C879" s="98"/>
      <c r="D879" s="99"/>
      <c r="E879" s="99"/>
      <c r="F879" s="98"/>
      <c r="G879" s="98"/>
      <c r="H879" s="98"/>
      <c r="I879" s="98"/>
      <c r="J879" s="98"/>
      <c r="K879" s="98"/>
      <c r="L879" s="98"/>
      <c r="M879" s="98"/>
      <c r="N879" s="98"/>
      <c r="O879" s="98"/>
      <c r="P879" s="98"/>
      <c r="Q879" s="98"/>
      <c r="R879" s="98"/>
      <c r="S879" s="98"/>
      <c r="T879" s="98"/>
      <c r="U879" s="98"/>
      <c r="V879" s="98"/>
      <c r="W879" s="98"/>
      <c r="X879" s="98"/>
      <c r="Y879" s="99"/>
      <c r="Z879" s="98"/>
      <c r="AA879" s="98"/>
      <c r="AB879" s="98"/>
      <c r="AC879" s="98"/>
      <c r="AD879" s="98"/>
    </row>
    <row r="880" spans="1:30" x14ac:dyDescent="0.25">
      <c r="A880" s="98"/>
      <c r="B880" s="98"/>
      <c r="C880" s="98"/>
      <c r="D880" s="99"/>
      <c r="E880" s="99"/>
      <c r="F880" s="98"/>
      <c r="G880" s="98"/>
      <c r="H880" s="98"/>
      <c r="I880" s="98"/>
      <c r="J880" s="98"/>
      <c r="K880" s="98"/>
      <c r="L880" s="98"/>
      <c r="M880" s="98"/>
      <c r="N880" s="98"/>
      <c r="O880" s="98"/>
      <c r="P880" s="98"/>
      <c r="Q880" s="98"/>
      <c r="R880" s="98"/>
      <c r="S880" s="98"/>
      <c r="T880" s="98"/>
      <c r="U880" s="98"/>
      <c r="V880" s="98"/>
      <c r="W880" s="98"/>
      <c r="X880" s="98"/>
      <c r="Y880" s="99"/>
      <c r="Z880" s="98"/>
      <c r="AA880" s="98"/>
      <c r="AB880" s="98"/>
      <c r="AC880" s="98"/>
      <c r="AD880" s="98"/>
    </row>
    <row r="881" spans="1:30" x14ac:dyDescent="0.25">
      <c r="A881" s="98"/>
      <c r="B881" s="98"/>
      <c r="C881" s="98"/>
      <c r="D881" s="99"/>
      <c r="E881" s="99"/>
      <c r="F881" s="98"/>
      <c r="G881" s="98"/>
      <c r="H881" s="98"/>
      <c r="I881" s="98"/>
      <c r="J881" s="98"/>
      <c r="K881" s="98"/>
      <c r="L881" s="98"/>
      <c r="M881" s="98"/>
      <c r="N881" s="98"/>
      <c r="O881" s="98"/>
      <c r="P881" s="98"/>
      <c r="Q881" s="98"/>
      <c r="R881" s="98"/>
      <c r="S881" s="98"/>
      <c r="T881" s="98"/>
      <c r="U881" s="98"/>
      <c r="V881" s="98"/>
      <c r="W881" s="98"/>
      <c r="X881" s="98"/>
      <c r="Y881" s="99"/>
      <c r="Z881" s="98"/>
      <c r="AA881" s="98"/>
      <c r="AB881" s="98"/>
      <c r="AC881" s="98"/>
      <c r="AD881" s="98"/>
    </row>
    <row r="882" spans="1:30" x14ac:dyDescent="0.25">
      <c r="A882" s="98"/>
      <c r="B882" s="98"/>
      <c r="C882" s="98"/>
      <c r="D882" s="99"/>
      <c r="E882" s="99"/>
      <c r="F882" s="98"/>
      <c r="G882" s="98"/>
      <c r="H882" s="98"/>
      <c r="I882" s="98"/>
      <c r="J882" s="98"/>
      <c r="K882" s="98"/>
      <c r="L882" s="98"/>
      <c r="M882" s="98"/>
      <c r="N882" s="98"/>
      <c r="O882" s="98"/>
      <c r="P882" s="98"/>
      <c r="Q882" s="98"/>
      <c r="R882" s="98"/>
      <c r="S882" s="98"/>
      <c r="T882" s="98"/>
      <c r="U882" s="98"/>
      <c r="V882" s="98"/>
      <c r="W882" s="98"/>
      <c r="X882" s="98"/>
      <c r="Y882" s="99"/>
      <c r="Z882" s="98"/>
      <c r="AA882" s="98"/>
      <c r="AB882" s="98"/>
      <c r="AC882" s="98"/>
      <c r="AD882" s="98"/>
    </row>
    <row r="883" spans="1:30" x14ac:dyDescent="0.25">
      <c r="A883" s="98"/>
      <c r="B883" s="98"/>
      <c r="C883" s="98"/>
      <c r="D883" s="99"/>
      <c r="E883" s="98"/>
      <c r="F883" s="98"/>
      <c r="G883" s="98"/>
      <c r="H883" s="98"/>
      <c r="I883" s="98"/>
      <c r="J883" s="98"/>
      <c r="K883" s="98"/>
      <c r="L883" s="98"/>
      <c r="M883" s="98"/>
      <c r="N883" s="98"/>
      <c r="O883" s="98"/>
      <c r="P883" s="98"/>
      <c r="Q883" s="98"/>
      <c r="R883" s="98"/>
      <c r="S883" s="98"/>
      <c r="T883" s="98"/>
      <c r="U883" s="98"/>
      <c r="V883" s="98"/>
      <c r="W883" s="98"/>
      <c r="X883" s="98"/>
      <c r="Y883" s="99"/>
      <c r="Z883" s="98"/>
      <c r="AA883" s="98"/>
      <c r="AB883" s="98"/>
      <c r="AC883" s="98"/>
      <c r="AD883" s="98"/>
    </row>
    <row r="884" spans="1:30" x14ac:dyDescent="0.25">
      <c r="A884" s="98"/>
      <c r="B884" s="98"/>
      <c r="C884" s="98"/>
      <c r="D884" s="99"/>
      <c r="E884" s="98"/>
      <c r="F884" s="98"/>
      <c r="G884" s="98"/>
      <c r="H884" s="98"/>
      <c r="I884" s="98"/>
      <c r="J884" s="98"/>
      <c r="K884" s="98"/>
      <c r="L884" s="98"/>
      <c r="M884" s="98"/>
      <c r="N884" s="98"/>
      <c r="O884" s="98"/>
      <c r="P884" s="98"/>
      <c r="Q884" s="98"/>
      <c r="R884" s="98"/>
      <c r="S884" s="98"/>
      <c r="T884" s="98"/>
      <c r="U884" s="98"/>
      <c r="V884" s="98"/>
      <c r="W884" s="98"/>
      <c r="X884" s="98"/>
      <c r="Y884" s="99"/>
      <c r="Z884" s="98"/>
      <c r="AA884" s="98"/>
      <c r="AB884" s="98"/>
      <c r="AC884" s="98"/>
      <c r="AD884" s="98"/>
    </row>
    <row r="885" spans="1:30" x14ac:dyDescent="0.25">
      <c r="A885" s="98"/>
      <c r="B885" s="98"/>
      <c r="C885" s="98"/>
      <c r="D885" s="99"/>
      <c r="E885" s="98"/>
      <c r="F885" s="98"/>
      <c r="G885" s="98"/>
      <c r="H885" s="98"/>
      <c r="I885" s="98"/>
      <c r="J885" s="98"/>
      <c r="K885" s="98"/>
      <c r="L885" s="98"/>
      <c r="M885" s="98"/>
      <c r="N885" s="98"/>
      <c r="O885" s="98"/>
      <c r="P885" s="98"/>
      <c r="Q885" s="98"/>
      <c r="R885" s="98"/>
      <c r="S885" s="98"/>
      <c r="T885" s="98"/>
      <c r="U885" s="98"/>
      <c r="V885" s="98"/>
      <c r="W885" s="98"/>
      <c r="X885" s="98"/>
      <c r="Y885" s="99"/>
      <c r="Z885" s="98"/>
      <c r="AA885" s="98"/>
      <c r="AB885" s="98"/>
      <c r="AC885" s="98"/>
      <c r="AD885" s="98"/>
    </row>
    <row r="886" spans="1:30" x14ac:dyDescent="0.25">
      <c r="A886" s="98"/>
      <c r="B886" s="98"/>
      <c r="C886" s="98"/>
      <c r="D886" s="99"/>
      <c r="E886" s="99"/>
      <c r="F886" s="98"/>
      <c r="G886" s="98"/>
      <c r="H886" s="98"/>
      <c r="I886" s="98"/>
      <c r="J886" s="98"/>
      <c r="K886" s="98"/>
      <c r="L886" s="98"/>
      <c r="M886" s="98"/>
      <c r="N886" s="98"/>
      <c r="O886" s="98"/>
      <c r="P886" s="98"/>
      <c r="Q886" s="98"/>
      <c r="R886" s="98"/>
      <c r="S886" s="98"/>
      <c r="T886" s="98"/>
      <c r="U886" s="98"/>
      <c r="V886" s="98"/>
      <c r="W886" s="98"/>
      <c r="X886" s="98"/>
      <c r="Y886" s="99"/>
      <c r="Z886" s="98"/>
      <c r="AA886" s="98"/>
      <c r="AB886" s="98"/>
      <c r="AC886" s="98"/>
      <c r="AD886" s="98"/>
    </row>
    <row r="887" spans="1:30" x14ac:dyDescent="0.25">
      <c r="A887" s="98"/>
      <c r="B887" s="98"/>
      <c r="C887" s="98"/>
      <c r="D887" s="99"/>
      <c r="E887" s="99"/>
      <c r="F887" s="98"/>
      <c r="G887" s="98"/>
      <c r="H887" s="98"/>
      <c r="I887" s="98"/>
      <c r="J887" s="98"/>
      <c r="K887" s="98"/>
      <c r="L887" s="98"/>
      <c r="M887" s="98"/>
      <c r="N887" s="98"/>
      <c r="O887" s="98"/>
      <c r="P887" s="98"/>
      <c r="Q887" s="98"/>
      <c r="R887" s="98"/>
      <c r="S887" s="98"/>
      <c r="T887" s="98"/>
      <c r="U887" s="98"/>
      <c r="V887" s="98"/>
      <c r="W887" s="98"/>
      <c r="X887" s="98"/>
      <c r="Y887" s="99"/>
      <c r="Z887" s="98"/>
      <c r="AA887" s="98"/>
      <c r="AB887" s="98"/>
      <c r="AC887" s="98"/>
      <c r="AD887" s="98"/>
    </row>
    <row r="888" spans="1:30" x14ac:dyDescent="0.25">
      <c r="A888" s="98"/>
      <c r="B888" s="98"/>
      <c r="C888" s="98"/>
      <c r="D888" s="99"/>
      <c r="E888" s="98"/>
      <c r="F888" s="98"/>
      <c r="G888" s="98"/>
      <c r="H888" s="98"/>
      <c r="I888" s="98"/>
      <c r="J888" s="98"/>
      <c r="K888" s="98"/>
      <c r="L888" s="98"/>
      <c r="M888" s="98"/>
      <c r="N888" s="98"/>
      <c r="O888" s="98"/>
      <c r="P888" s="98"/>
      <c r="Q888" s="98"/>
      <c r="R888" s="98"/>
      <c r="S888" s="98"/>
      <c r="T888" s="98"/>
      <c r="U888" s="98"/>
      <c r="V888" s="98"/>
      <c r="W888" s="98"/>
      <c r="X888" s="98"/>
      <c r="Y888" s="99"/>
      <c r="Z888" s="98"/>
      <c r="AA888" s="98"/>
      <c r="AB888" s="98"/>
      <c r="AC888" s="98"/>
      <c r="AD888" s="98"/>
    </row>
    <row r="889" spans="1:30" x14ac:dyDescent="0.25">
      <c r="A889" s="98"/>
      <c r="B889" s="98"/>
      <c r="C889" s="98"/>
      <c r="D889" s="99"/>
      <c r="E889" s="99"/>
      <c r="F889" s="98"/>
      <c r="G889" s="98"/>
      <c r="H889" s="98"/>
      <c r="I889" s="98"/>
      <c r="J889" s="98"/>
      <c r="K889" s="98"/>
      <c r="L889" s="98"/>
      <c r="M889" s="98"/>
      <c r="N889" s="98"/>
      <c r="O889" s="98"/>
      <c r="P889" s="98"/>
      <c r="Q889" s="98"/>
      <c r="R889" s="98"/>
      <c r="S889" s="98"/>
      <c r="T889" s="98"/>
      <c r="U889" s="98"/>
      <c r="V889" s="98"/>
      <c r="W889" s="98"/>
      <c r="X889" s="98"/>
      <c r="Y889" s="99"/>
      <c r="Z889" s="98"/>
      <c r="AA889" s="98"/>
      <c r="AB889" s="98"/>
      <c r="AC889" s="98"/>
      <c r="AD889" s="98"/>
    </row>
    <row r="890" spans="1:30" x14ac:dyDescent="0.25">
      <c r="A890" s="98"/>
      <c r="B890" s="98"/>
      <c r="C890" s="98"/>
      <c r="D890" s="99"/>
      <c r="E890" s="99"/>
      <c r="F890" s="98"/>
      <c r="G890" s="98"/>
      <c r="H890" s="98"/>
      <c r="I890" s="98"/>
      <c r="J890" s="98"/>
      <c r="K890" s="98"/>
      <c r="L890" s="98"/>
      <c r="M890" s="98"/>
      <c r="N890" s="98"/>
      <c r="O890" s="98"/>
      <c r="P890" s="98"/>
      <c r="Q890" s="98"/>
      <c r="R890" s="98"/>
      <c r="S890" s="98"/>
      <c r="T890" s="98"/>
      <c r="U890" s="98"/>
      <c r="V890" s="98"/>
      <c r="W890" s="98"/>
      <c r="X890" s="98"/>
      <c r="Y890" s="99"/>
      <c r="Z890" s="98"/>
      <c r="AA890" s="98"/>
      <c r="AB890" s="98"/>
      <c r="AC890" s="98"/>
      <c r="AD890" s="98"/>
    </row>
    <row r="891" spans="1:30" x14ac:dyDescent="0.25">
      <c r="A891" s="98"/>
      <c r="B891" s="98"/>
      <c r="C891" s="98"/>
      <c r="D891" s="99"/>
      <c r="E891" s="99"/>
      <c r="F891" s="98"/>
      <c r="G891" s="98"/>
      <c r="H891" s="98"/>
      <c r="I891" s="98"/>
      <c r="J891" s="98"/>
      <c r="K891" s="98"/>
      <c r="L891" s="98"/>
      <c r="M891" s="98"/>
      <c r="N891" s="98"/>
      <c r="O891" s="98"/>
      <c r="P891" s="98"/>
      <c r="Q891" s="98"/>
      <c r="R891" s="98"/>
      <c r="S891" s="98"/>
      <c r="T891" s="98"/>
      <c r="U891" s="98"/>
      <c r="V891" s="98"/>
      <c r="W891" s="98"/>
      <c r="X891" s="98"/>
      <c r="Y891" s="99"/>
      <c r="Z891" s="98"/>
      <c r="AA891" s="98"/>
      <c r="AB891" s="98"/>
      <c r="AC891" s="98"/>
      <c r="AD891" s="98"/>
    </row>
    <row r="892" spans="1:30" x14ac:dyDescent="0.25">
      <c r="A892" s="98"/>
      <c r="B892" s="98"/>
      <c r="C892" s="98"/>
      <c r="D892" s="99"/>
      <c r="E892" s="99"/>
      <c r="F892" s="98"/>
      <c r="G892" s="98"/>
      <c r="H892" s="98"/>
      <c r="I892" s="98"/>
      <c r="J892" s="98"/>
      <c r="K892" s="98"/>
      <c r="L892" s="98"/>
      <c r="M892" s="98"/>
      <c r="N892" s="98"/>
      <c r="O892" s="98"/>
      <c r="P892" s="98"/>
      <c r="Q892" s="98"/>
      <c r="R892" s="98"/>
      <c r="S892" s="98"/>
      <c r="T892" s="98"/>
      <c r="U892" s="98"/>
      <c r="V892" s="98"/>
      <c r="W892" s="98"/>
      <c r="X892" s="98"/>
      <c r="Y892" s="99"/>
      <c r="Z892" s="98"/>
      <c r="AA892" s="98"/>
      <c r="AB892" s="98"/>
      <c r="AC892" s="98"/>
      <c r="AD892" s="98"/>
    </row>
    <row r="893" spans="1:30" x14ac:dyDescent="0.25">
      <c r="A893" s="98"/>
      <c r="B893" s="98"/>
      <c r="C893" s="98"/>
      <c r="D893" s="99"/>
      <c r="E893" s="98"/>
      <c r="F893" s="98"/>
      <c r="G893" s="98"/>
      <c r="H893" s="98"/>
      <c r="I893" s="98"/>
      <c r="J893" s="98"/>
      <c r="K893" s="98"/>
      <c r="L893" s="98"/>
      <c r="M893" s="98"/>
      <c r="N893" s="98"/>
      <c r="O893" s="98"/>
      <c r="P893" s="98"/>
      <c r="Q893" s="98"/>
      <c r="R893" s="98"/>
      <c r="S893" s="98"/>
      <c r="T893" s="98"/>
      <c r="U893" s="98"/>
      <c r="V893" s="98"/>
      <c r="W893" s="98"/>
      <c r="X893" s="98"/>
      <c r="Y893" s="99"/>
      <c r="Z893" s="98"/>
      <c r="AA893" s="98"/>
      <c r="AB893" s="98"/>
      <c r="AC893" s="98"/>
      <c r="AD893" s="98"/>
    </row>
    <row r="894" spans="1:30" x14ac:dyDescent="0.25">
      <c r="A894" s="98"/>
      <c r="B894" s="98"/>
      <c r="C894" s="98"/>
      <c r="D894" s="99"/>
      <c r="E894" s="99"/>
      <c r="F894" s="98"/>
      <c r="G894" s="98"/>
      <c r="H894" s="98"/>
      <c r="I894" s="98"/>
      <c r="J894" s="98"/>
      <c r="K894" s="98"/>
      <c r="L894" s="98"/>
      <c r="M894" s="98"/>
      <c r="N894" s="98"/>
      <c r="O894" s="98"/>
      <c r="P894" s="98"/>
      <c r="Q894" s="98"/>
      <c r="R894" s="98"/>
      <c r="S894" s="98"/>
      <c r="T894" s="98"/>
      <c r="U894" s="98"/>
      <c r="V894" s="98"/>
      <c r="W894" s="98"/>
      <c r="X894" s="98"/>
      <c r="Y894" s="99"/>
      <c r="Z894" s="98"/>
      <c r="AA894" s="98"/>
      <c r="AB894" s="98"/>
      <c r="AC894" s="98"/>
      <c r="AD894" s="98"/>
    </row>
    <row r="895" spans="1:30" x14ac:dyDescent="0.25">
      <c r="A895" s="98"/>
      <c r="B895" s="98"/>
      <c r="C895" s="98"/>
      <c r="D895" s="99"/>
      <c r="E895" s="99"/>
      <c r="F895" s="98"/>
      <c r="G895" s="98"/>
      <c r="H895" s="98"/>
      <c r="I895" s="98"/>
      <c r="J895" s="98"/>
      <c r="K895" s="98"/>
      <c r="L895" s="98"/>
      <c r="M895" s="98"/>
      <c r="N895" s="98"/>
      <c r="O895" s="98"/>
      <c r="P895" s="98"/>
      <c r="Q895" s="98"/>
      <c r="R895" s="98"/>
      <c r="S895" s="98"/>
      <c r="T895" s="98"/>
      <c r="U895" s="98"/>
      <c r="V895" s="98"/>
      <c r="W895" s="98"/>
      <c r="X895" s="98"/>
      <c r="Y895" s="99"/>
      <c r="Z895" s="98"/>
      <c r="AA895" s="98"/>
      <c r="AB895" s="98"/>
      <c r="AC895" s="98"/>
      <c r="AD895" s="98"/>
    </row>
    <row r="896" spans="1:30" x14ac:dyDescent="0.25">
      <c r="A896" s="98"/>
      <c r="B896" s="98"/>
      <c r="C896" s="98"/>
      <c r="D896" s="99"/>
      <c r="E896" s="99"/>
      <c r="F896" s="98"/>
      <c r="G896" s="98"/>
      <c r="H896" s="98"/>
      <c r="I896" s="98"/>
      <c r="J896" s="98"/>
      <c r="K896" s="98"/>
      <c r="L896" s="98"/>
      <c r="M896" s="98"/>
      <c r="N896" s="98"/>
      <c r="O896" s="98"/>
      <c r="P896" s="98"/>
      <c r="Q896" s="98"/>
      <c r="R896" s="98"/>
      <c r="S896" s="98"/>
      <c r="T896" s="98"/>
      <c r="U896" s="98"/>
      <c r="V896" s="98"/>
      <c r="W896" s="98"/>
      <c r="X896" s="98"/>
      <c r="Y896" s="99"/>
      <c r="Z896" s="98"/>
      <c r="AA896" s="98"/>
      <c r="AB896" s="98"/>
      <c r="AC896" s="98"/>
      <c r="AD896" s="98"/>
    </row>
    <row r="897" spans="1:30" x14ac:dyDescent="0.25">
      <c r="A897" s="98"/>
      <c r="B897" s="98"/>
      <c r="C897" s="98"/>
      <c r="D897" s="99"/>
      <c r="E897" s="99"/>
      <c r="F897" s="98"/>
      <c r="G897" s="98"/>
      <c r="H897" s="98"/>
      <c r="I897" s="98"/>
      <c r="J897" s="98"/>
      <c r="K897" s="98"/>
      <c r="L897" s="98"/>
      <c r="M897" s="98"/>
      <c r="N897" s="98"/>
      <c r="O897" s="98"/>
      <c r="P897" s="98"/>
      <c r="Q897" s="98"/>
      <c r="R897" s="98"/>
      <c r="S897" s="98"/>
      <c r="T897" s="98"/>
      <c r="U897" s="98"/>
      <c r="V897" s="98"/>
      <c r="W897" s="98"/>
      <c r="X897" s="98"/>
      <c r="Y897" s="99"/>
      <c r="Z897" s="98"/>
      <c r="AA897" s="98"/>
      <c r="AB897" s="98"/>
      <c r="AC897" s="98"/>
      <c r="AD897" s="98"/>
    </row>
    <row r="898" spans="1:30" x14ac:dyDescent="0.25">
      <c r="A898" s="98"/>
      <c r="B898" s="98"/>
      <c r="C898" s="98"/>
      <c r="D898" s="99"/>
      <c r="E898" s="99"/>
      <c r="F898" s="98"/>
      <c r="G898" s="98"/>
      <c r="H898" s="98"/>
      <c r="I898" s="98"/>
      <c r="J898" s="98"/>
      <c r="K898" s="98"/>
      <c r="L898" s="98"/>
      <c r="M898" s="98"/>
      <c r="N898" s="98"/>
      <c r="O898" s="98"/>
      <c r="P898" s="98"/>
      <c r="Q898" s="98"/>
      <c r="R898" s="98"/>
      <c r="S898" s="98"/>
      <c r="T898" s="98"/>
      <c r="U898" s="98"/>
      <c r="V898" s="98"/>
      <c r="W898" s="98"/>
      <c r="X898" s="98"/>
      <c r="Y898" s="99"/>
      <c r="Z898" s="98"/>
      <c r="AA898" s="98"/>
      <c r="AB898" s="98"/>
      <c r="AC898" s="98"/>
      <c r="AD898" s="98"/>
    </row>
    <row r="899" spans="1:30" x14ac:dyDescent="0.25">
      <c r="A899" s="98"/>
      <c r="B899" s="98"/>
      <c r="C899" s="98"/>
      <c r="D899" s="99"/>
      <c r="E899" s="98"/>
      <c r="F899" s="98"/>
      <c r="G899" s="98"/>
      <c r="H899" s="98"/>
      <c r="I899" s="98"/>
      <c r="J899" s="98"/>
      <c r="K899" s="98"/>
      <c r="L899" s="98"/>
      <c r="M899" s="98"/>
      <c r="N899" s="98"/>
      <c r="O899" s="98"/>
      <c r="P899" s="98"/>
      <c r="Q899" s="98"/>
      <c r="R899" s="98"/>
      <c r="S899" s="98"/>
      <c r="T899" s="98"/>
      <c r="U899" s="98"/>
      <c r="V899" s="98"/>
      <c r="W899" s="98"/>
      <c r="X899" s="98"/>
      <c r="Y899" s="99"/>
      <c r="Z899" s="98"/>
      <c r="AA899" s="98"/>
      <c r="AB899" s="98"/>
      <c r="AC899" s="98"/>
      <c r="AD899" s="98"/>
    </row>
    <row r="900" spans="1:30" x14ac:dyDescent="0.25">
      <c r="A900" s="98"/>
      <c r="B900" s="98"/>
      <c r="C900" s="98"/>
      <c r="D900" s="99"/>
      <c r="E900" s="98"/>
      <c r="F900" s="98"/>
      <c r="G900" s="98"/>
      <c r="H900" s="98"/>
      <c r="I900" s="98"/>
      <c r="J900" s="98"/>
      <c r="K900" s="98"/>
      <c r="L900" s="98"/>
      <c r="M900" s="98"/>
      <c r="N900" s="98"/>
      <c r="O900" s="98"/>
      <c r="P900" s="98"/>
      <c r="Q900" s="98"/>
      <c r="R900" s="98"/>
      <c r="S900" s="98"/>
      <c r="T900" s="98"/>
      <c r="U900" s="98"/>
      <c r="V900" s="98"/>
      <c r="W900" s="98"/>
      <c r="X900" s="98"/>
      <c r="Y900" s="99"/>
      <c r="Z900" s="98"/>
      <c r="AA900" s="98"/>
      <c r="AB900" s="98"/>
      <c r="AC900" s="98"/>
      <c r="AD900" s="98"/>
    </row>
    <row r="901" spans="1:30" x14ac:dyDescent="0.25">
      <c r="A901" s="98"/>
      <c r="B901" s="98"/>
      <c r="C901" s="98"/>
      <c r="D901" s="99"/>
      <c r="E901" s="99"/>
      <c r="F901" s="98"/>
      <c r="G901" s="98"/>
      <c r="H901" s="98"/>
      <c r="I901" s="98"/>
      <c r="J901" s="98"/>
      <c r="K901" s="98"/>
      <c r="L901" s="98"/>
      <c r="M901" s="98"/>
      <c r="N901" s="98"/>
      <c r="O901" s="98"/>
      <c r="P901" s="98"/>
      <c r="Q901" s="98"/>
      <c r="R901" s="98"/>
      <c r="S901" s="98"/>
      <c r="T901" s="98"/>
      <c r="U901" s="98"/>
      <c r="V901" s="98"/>
      <c r="W901" s="98"/>
      <c r="X901" s="98"/>
      <c r="Y901" s="99"/>
      <c r="Z901" s="98"/>
      <c r="AA901" s="98"/>
      <c r="AB901" s="98"/>
      <c r="AC901" s="98"/>
      <c r="AD901" s="98"/>
    </row>
    <row r="902" spans="1:30" x14ac:dyDescent="0.25">
      <c r="A902" s="98"/>
      <c r="B902" s="98"/>
      <c r="C902" s="98"/>
      <c r="D902" s="99"/>
      <c r="E902" s="99"/>
      <c r="F902" s="98"/>
      <c r="G902" s="98"/>
      <c r="H902" s="98"/>
      <c r="I902" s="98"/>
      <c r="J902" s="98"/>
      <c r="K902" s="98"/>
      <c r="L902" s="98"/>
      <c r="M902" s="98"/>
      <c r="N902" s="98"/>
      <c r="O902" s="98"/>
      <c r="P902" s="98"/>
      <c r="Q902" s="98"/>
      <c r="R902" s="98"/>
      <c r="S902" s="98"/>
      <c r="T902" s="98"/>
      <c r="U902" s="98"/>
      <c r="V902" s="98"/>
      <c r="W902" s="98"/>
      <c r="X902" s="98"/>
      <c r="Y902" s="99"/>
      <c r="Z902" s="98"/>
      <c r="AA902" s="98"/>
      <c r="AB902" s="98"/>
      <c r="AC902" s="98"/>
      <c r="AD902" s="98"/>
    </row>
    <row r="903" spans="1:30" x14ac:dyDescent="0.25">
      <c r="A903" s="98"/>
      <c r="B903" s="98"/>
      <c r="C903" s="98"/>
      <c r="D903" s="99"/>
      <c r="E903" s="98"/>
      <c r="F903" s="98"/>
      <c r="G903" s="98"/>
      <c r="H903" s="98"/>
      <c r="I903" s="98"/>
      <c r="J903" s="98"/>
      <c r="K903" s="98"/>
      <c r="L903" s="98"/>
      <c r="M903" s="98"/>
      <c r="N903" s="98"/>
      <c r="O903" s="98"/>
      <c r="P903" s="98"/>
      <c r="Q903" s="98"/>
      <c r="R903" s="98"/>
      <c r="S903" s="98"/>
      <c r="T903" s="98"/>
      <c r="U903" s="98"/>
      <c r="V903" s="98"/>
      <c r="W903" s="98"/>
      <c r="X903" s="98"/>
      <c r="Y903" s="99"/>
      <c r="Z903" s="98"/>
      <c r="AA903" s="98"/>
      <c r="AB903" s="98"/>
      <c r="AC903" s="98"/>
      <c r="AD903" s="98"/>
    </row>
    <row r="904" spans="1:30" x14ac:dyDescent="0.25">
      <c r="A904" s="98"/>
      <c r="B904" s="98"/>
      <c r="C904" s="98"/>
      <c r="D904" s="99"/>
      <c r="E904" s="99"/>
      <c r="F904" s="98"/>
      <c r="G904" s="98"/>
      <c r="H904" s="98"/>
      <c r="I904" s="98"/>
      <c r="J904" s="98"/>
      <c r="K904" s="98"/>
      <c r="L904" s="98"/>
      <c r="M904" s="98"/>
      <c r="N904" s="98"/>
      <c r="O904" s="98"/>
      <c r="P904" s="98"/>
      <c r="Q904" s="98"/>
      <c r="R904" s="98"/>
      <c r="S904" s="98"/>
      <c r="T904" s="98"/>
      <c r="U904" s="98"/>
      <c r="V904" s="98"/>
      <c r="W904" s="98"/>
      <c r="X904" s="98"/>
      <c r="Y904" s="99"/>
      <c r="Z904" s="98"/>
      <c r="AA904" s="98"/>
      <c r="AB904" s="98"/>
      <c r="AC904" s="98"/>
      <c r="AD904" s="98"/>
    </row>
    <row r="905" spans="1:30" x14ac:dyDescent="0.25">
      <c r="A905" s="98"/>
      <c r="B905" s="98"/>
      <c r="C905" s="98"/>
      <c r="D905" s="99"/>
      <c r="E905" s="98"/>
      <c r="F905" s="98"/>
      <c r="G905" s="98"/>
      <c r="H905" s="98"/>
      <c r="I905" s="98"/>
      <c r="J905" s="98"/>
      <c r="K905" s="98"/>
      <c r="L905" s="98"/>
      <c r="M905" s="98"/>
      <c r="N905" s="98"/>
      <c r="O905" s="98"/>
      <c r="P905" s="98"/>
      <c r="Q905" s="98"/>
      <c r="R905" s="98"/>
      <c r="S905" s="98"/>
      <c r="T905" s="98"/>
      <c r="U905" s="98"/>
      <c r="V905" s="98"/>
      <c r="W905" s="98"/>
      <c r="X905" s="98"/>
      <c r="Y905" s="99"/>
      <c r="Z905" s="98"/>
      <c r="AA905" s="98"/>
      <c r="AB905" s="98"/>
      <c r="AC905" s="98"/>
      <c r="AD905" s="98"/>
    </row>
    <row r="906" spans="1:30" x14ac:dyDescent="0.25">
      <c r="A906" s="98"/>
      <c r="B906" s="98"/>
      <c r="C906" s="98"/>
      <c r="D906" s="99"/>
      <c r="E906" s="99"/>
      <c r="F906" s="98"/>
      <c r="G906" s="98"/>
      <c r="H906" s="98"/>
      <c r="I906" s="98"/>
      <c r="J906" s="98"/>
      <c r="K906" s="98"/>
      <c r="L906" s="98"/>
      <c r="M906" s="98"/>
      <c r="N906" s="98"/>
      <c r="O906" s="98"/>
      <c r="P906" s="98"/>
      <c r="Q906" s="98"/>
      <c r="R906" s="98"/>
      <c r="S906" s="98"/>
      <c r="T906" s="98"/>
      <c r="U906" s="98"/>
      <c r="V906" s="98"/>
      <c r="W906" s="98"/>
      <c r="X906" s="98"/>
      <c r="Y906" s="99"/>
      <c r="Z906" s="98"/>
      <c r="AA906" s="98"/>
      <c r="AB906" s="98"/>
      <c r="AC906" s="98"/>
      <c r="AD906" s="98"/>
    </row>
    <row r="907" spans="1:30" x14ac:dyDescent="0.25">
      <c r="A907" s="98"/>
      <c r="B907" s="98"/>
      <c r="C907" s="98"/>
      <c r="D907" s="99"/>
      <c r="E907" s="99"/>
      <c r="F907" s="98"/>
      <c r="G907" s="98"/>
      <c r="H907" s="98"/>
      <c r="I907" s="98"/>
      <c r="J907" s="98"/>
      <c r="K907" s="98"/>
      <c r="L907" s="98"/>
      <c r="M907" s="98"/>
      <c r="N907" s="98"/>
      <c r="O907" s="98"/>
      <c r="P907" s="98"/>
      <c r="Q907" s="98"/>
      <c r="R907" s="98"/>
      <c r="S907" s="98"/>
      <c r="T907" s="98"/>
      <c r="U907" s="98"/>
      <c r="V907" s="98"/>
      <c r="W907" s="98"/>
      <c r="X907" s="98"/>
      <c r="Y907" s="99"/>
      <c r="Z907" s="98"/>
      <c r="AA907" s="98"/>
      <c r="AB907" s="98"/>
      <c r="AC907" s="98"/>
      <c r="AD907" s="98"/>
    </row>
    <row r="908" spans="1:30" x14ac:dyDescent="0.25">
      <c r="A908" s="98"/>
      <c r="B908" s="98"/>
      <c r="C908" s="98"/>
      <c r="D908" s="99"/>
      <c r="E908" s="99"/>
      <c r="F908" s="98"/>
      <c r="G908" s="98"/>
      <c r="H908" s="98"/>
      <c r="I908" s="98"/>
      <c r="J908" s="98"/>
      <c r="K908" s="98"/>
      <c r="L908" s="98"/>
      <c r="M908" s="98"/>
      <c r="N908" s="98"/>
      <c r="O908" s="98"/>
      <c r="P908" s="98"/>
      <c r="Q908" s="98"/>
      <c r="R908" s="98"/>
      <c r="S908" s="98"/>
      <c r="T908" s="98"/>
      <c r="U908" s="98"/>
      <c r="V908" s="98"/>
      <c r="W908" s="98"/>
      <c r="X908" s="98"/>
      <c r="Y908" s="99"/>
      <c r="Z908" s="98"/>
      <c r="AA908" s="98"/>
      <c r="AB908" s="98"/>
      <c r="AC908" s="98"/>
      <c r="AD908" s="98"/>
    </row>
    <row r="909" spans="1:30" x14ac:dyDescent="0.25">
      <c r="A909" s="98"/>
      <c r="B909" s="98"/>
      <c r="C909" s="98"/>
      <c r="D909" s="99"/>
      <c r="E909" s="99"/>
      <c r="F909" s="98"/>
      <c r="G909" s="98"/>
      <c r="H909" s="98"/>
      <c r="I909" s="98"/>
      <c r="J909" s="98"/>
      <c r="K909" s="98"/>
      <c r="L909" s="98"/>
      <c r="M909" s="98"/>
      <c r="N909" s="98"/>
      <c r="O909" s="98"/>
      <c r="P909" s="98"/>
      <c r="Q909" s="98"/>
      <c r="R909" s="98"/>
      <c r="S909" s="98"/>
      <c r="T909" s="98"/>
      <c r="U909" s="98"/>
      <c r="V909" s="98"/>
      <c r="W909" s="98"/>
      <c r="X909" s="98"/>
      <c r="Y909" s="99"/>
      <c r="Z909" s="98"/>
      <c r="AA909" s="98"/>
      <c r="AB909" s="98"/>
      <c r="AC909" s="98"/>
      <c r="AD909" s="98"/>
    </row>
    <row r="910" spans="1:30" x14ac:dyDescent="0.25">
      <c r="A910" s="98"/>
      <c r="B910" s="98"/>
      <c r="C910" s="98"/>
      <c r="D910" s="99"/>
      <c r="E910" s="99"/>
      <c r="F910" s="98"/>
      <c r="G910" s="98"/>
      <c r="H910" s="98"/>
      <c r="I910" s="98"/>
      <c r="J910" s="98"/>
      <c r="K910" s="98"/>
      <c r="L910" s="98"/>
      <c r="M910" s="98"/>
      <c r="N910" s="98"/>
      <c r="O910" s="98"/>
      <c r="P910" s="98"/>
      <c r="Q910" s="98"/>
      <c r="R910" s="98"/>
      <c r="S910" s="98"/>
      <c r="T910" s="98"/>
      <c r="U910" s="98"/>
      <c r="V910" s="98"/>
      <c r="W910" s="98"/>
      <c r="X910" s="98"/>
      <c r="Y910" s="99"/>
      <c r="Z910" s="98"/>
      <c r="AA910" s="98"/>
      <c r="AB910" s="98"/>
      <c r="AC910" s="98"/>
      <c r="AD910" s="98"/>
    </row>
    <row r="911" spans="1:30" x14ac:dyDescent="0.25">
      <c r="A911" s="98"/>
      <c r="B911" s="98"/>
      <c r="C911" s="98"/>
      <c r="D911" s="99"/>
      <c r="E911" s="99"/>
      <c r="F911" s="98"/>
      <c r="G911" s="98"/>
      <c r="H911" s="98"/>
      <c r="I911" s="98"/>
      <c r="J911" s="98"/>
      <c r="K911" s="98"/>
      <c r="L911" s="98"/>
      <c r="M911" s="98"/>
      <c r="N911" s="98"/>
      <c r="O911" s="98"/>
      <c r="P911" s="98"/>
      <c r="Q911" s="98"/>
      <c r="R911" s="98"/>
      <c r="S911" s="98"/>
      <c r="T911" s="98"/>
      <c r="U911" s="98"/>
      <c r="V911" s="98"/>
      <c r="W911" s="98"/>
      <c r="X911" s="98"/>
      <c r="Y911" s="99"/>
      <c r="Z911" s="98"/>
      <c r="AA911" s="98"/>
      <c r="AB911" s="98"/>
      <c r="AC911" s="98"/>
      <c r="AD911" s="98"/>
    </row>
    <row r="912" spans="1:30" x14ac:dyDescent="0.25">
      <c r="A912" s="98"/>
      <c r="B912" s="98"/>
      <c r="C912" s="98"/>
      <c r="D912" s="99"/>
      <c r="E912" s="99"/>
      <c r="F912" s="98"/>
      <c r="G912" s="98"/>
      <c r="H912" s="98"/>
      <c r="I912" s="98"/>
      <c r="J912" s="98"/>
      <c r="K912" s="98"/>
      <c r="L912" s="98"/>
      <c r="M912" s="98"/>
      <c r="N912" s="98"/>
      <c r="O912" s="98"/>
      <c r="P912" s="98"/>
      <c r="Q912" s="98"/>
      <c r="R912" s="98"/>
      <c r="S912" s="98"/>
      <c r="T912" s="98"/>
      <c r="U912" s="98"/>
      <c r="V912" s="98"/>
      <c r="W912" s="98"/>
      <c r="X912" s="98"/>
      <c r="Y912" s="99"/>
      <c r="Z912" s="98"/>
      <c r="AA912" s="98"/>
      <c r="AB912" s="98"/>
      <c r="AC912" s="98"/>
      <c r="AD912" s="98"/>
    </row>
    <row r="913" spans="1:30" x14ac:dyDescent="0.25">
      <c r="A913" s="98"/>
      <c r="B913" s="98"/>
      <c r="C913" s="98"/>
      <c r="D913" s="99"/>
      <c r="E913" s="99"/>
      <c r="F913" s="98"/>
      <c r="G913" s="98"/>
      <c r="H913" s="98"/>
      <c r="I913" s="98"/>
      <c r="J913" s="98"/>
      <c r="K913" s="98"/>
      <c r="L913" s="98"/>
      <c r="M913" s="98"/>
      <c r="N913" s="98"/>
      <c r="O913" s="98"/>
      <c r="P913" s="98"/>
      <c r="Q913" s="98"/>
      <c r="R913" s="98"/>
      <c r="S913" s="98"/>
      <c r="T913" s="98"/>
      <c r="U913" s="98"/>
      <c r="V913" s="98"/>
      <c r="W913" s="98"/>
      <c r="X913" s="98"/>
      <c r="Y913" s="99"/>
      <c r="Z913" s="98"/>
      <c r="AA913" s="98"/>
      <c r="AB913" s="98"/>
      <c r="AC913" s="98"/>
      <c r="AD913" s="98"/>
    </row>
    <row r="914" spans="1:30" x14ac:dyDescent="0.25">
      <c r="A914" s="98"/>
      <c r="B914" s="98"/>
      <c r="C914" s="98"/>
      <c r="D914" s="99"/>
      <c r="E914" s="99"/>
      <c r="F914" s="98"/>
      <c r="G914" s="98"/>
      <c r="H914" s="98"/>
      <c r="I914" s="98"/>
      <c r="J914" s="98"/>
      <c r="K914" s="98"/>
      <c r="L914" s="98"/>
      <c r="M914" s="98"/>
      <c r="N914" s="98"/>
      <c r="O914" s="98"/>
      <c r="P914" s="98"/>
      <c r="Q914" s="98"/>
      <c r="R914" s="98"/>
      <c r="S914" s="98"/>
      <c r="T914" s="98"/>
      <c r="U914" s="98"/>
      <c r="V914" s="98"/>
      <c r="W914" s="98"/>
      <c r="X914" s="98"/>
      <c r="Y914" s="99"/>
      <c r="Z914" s="98"/>
      <c r="AA914" s="98"/>
      <c r="AB914" s="98"/>
      <c r="AC914" s="98"/>
      <c r="AD914" s="98"/>
    </row>
    <row r="915" spans="1:30" x14ac:dyDescent="0.25">
      <c r="A915" s="98"/>
      <c r="B915" s="98"/>
      <c r="C915" s="98"/>
      <c r="D915" s="99"/>
      <c r="E915" s="99"/>
      <c r="F915" s="98"/>
      <c r="G915" s="98"/>
      <c r="H915" s="98"/>
      <c r="I915" s="98"/>
      <c r="J915" s="98"/>
      <c r="K915" s="98"/>
      <c r="L915" s="98"/>
      <c r="M915" s="98"/>
      <c r="N915" s="98"/>
      <c r="O915" s="98"/>
      <c r="P915" s="98"/>
      <c r="Q915" s="98"/>
      <c r="R915" s="98"/>
      <c r="S915" s="98"/>
      <c r="T915" s="98"/>
      <c r="U915" s="98"/>
      <c r="V915" s="98"/>
      <c r="W915" s="98"/>
      <c r="X915" s="98"/>
      <c r="Y915" s="99"/>
      <c r="Z915" s="98"/>
      <c r="AA915" s="98"/>
      <c r="AB915" s="98"/>
      <c r="AC915" s="98"/>
      <c r="AD915" s="98"/>
    </row>
    <row r="916" spans="1:30" x14ac:dyDescent="0.25">
      <c r="A916" s="98"/>
      <c r="B916" s="98"/>
      <c r="C916" s="98"/>
      <c r="D916" s="99"/>
      <c r="E916" s="98"/>
      <c r="F916" s="98"/>
      <c r="G916" s="98"/>
      <c r="H916" s="98"/>
      <c r="I916" s="98"/>
      <c r="J916" s="98"/>
      <c r="K916" s="98"/>
      <c r="L916" s="98"/>
      <c r="M916" s="98"/>
      <c r="N916" s="98"/>
      <c r="O916" s="98"/>
      <c r="P916" s="98"/>
      <c r="Q916" s="98"/>
      <c r="R916" s="98"/>
      <c r="S916" s="98"/>
      <c r="T916" s="98"/>
      <c r="U916" s="98"/>
      <c r="V916" s="98"/>
      <c r="W916" s="98"/>
      <c r="X916" s="98"/>
      <c r="Y916" s="99"/>
      <c r="Z916" s="98"/>
      <c r="AA916" s="98"/>
      <c r="AB916" s="98"/>
      <c r="AC916" s="98"/>
      <c r="AD916" s="98"/>
    </row>
    <row r="917" spans="1:30" x14ac:dyDescent="0.25">
      <c r="A917" s="98"/>
      <c r="B917" s="98"/>
      <c r="C917" s="98"/>
      <c r="D917" s="99"/>
      <c r="E917" s="99"/>
      <c r="F917" s="98"/>
      <c r="G917" s="98"/>
      <c r="H917" s="98"/>
      <c r="I917" s="98"/>
      <c r="J917" s="98"/>
      <c r="K917" s="98"/>
      <c r="L917" s="98"/>
      <c r="M917" s="98"/>
      <c r="N917" s="98"/>
      <c r="O917" s="98"/>
      <c r="P917" s="98"/>
      <c r="Q917" s="98"/>
      <c r="R917" s="98"/>
      <c r="S917" s="98"/>
      <c r="T917" s="98"/>
      <c r="U917" s="98"/>
      <c r="V917" s="98"/>
      <c r="W917" s="98"/>
      <c r="X917" s="98"/>
      <c r="Y917" s="99"/>
      <c r="Z917" s="98"/>
      <c r="AA917" s="98"/>
      <c r="AB917" s="98"/>
      <c r="AC917" s="98"/>
      <c r="AD917" s="98"/>
    </row>
    <row r="918" spans="1:30" x14ac:dyDescent="0.25">
      <c r="A918" s="98"/>
      <c r="B918" s="98"/>
      <c r="C918" s="98"/>
      <c r="D918" s="99"/>
      <c r="E918" s="99"/>
      <c r="F918" s="98"/>
      <c r="G918" s="98"/>
      <c r="H918" s="98"/>
      <c r="I918" s="98"/>
      <c r="J918" s="98"/>
      <c r="K918" s="98"/>
      <c r="L918" s="98"/>
      <c r="M918" s="98"/>
      <c r="N918" s="98"/>
      <c r="O918" s="98"/>
      <c r="P918" s="98"/>
      <c r="Q918" s="98"/>
      <c r="R918" s="98"/>
      <c r="S918" s="98"/>
      <c r="T918" s="98"/>
      <c r="U918" s="98"/>
      <c r="V918" s="98"/>
      <c r="W918" s="98"/>
      <c r="X918" s="98"/>
      <c r="Y918" s="99"/>
      <c r="Z918" s="98"/>
      <c r="AA918" s="98"/>
      <c r="AB918" s="98"/>
      <c r="AC918" s="98"/>
      <c r="AD918" s="98"/>
    </row>
    <row r="919" spans="1:30" x14ac:dyDescent="0.25">
      <c r="A919" s="98"/>
      <c r="B919" s="98"/>
      <c r="C919" s="98"/>
      <c r="D919" s="99"/>
      <c r="E919" s="98"/>
      <c r="F919" s="98"/>
      <c r="G919" s="98"/>
      <c r="H919" s="98"/>
      <c r="I919" s="98"/>
      <c r="J919" s="98"/>
      <c r="K919" s="98"/>
      <c r="L919" s="98"/>
      <c r="M919" s="98"/>
      <c r="N919" s="98"/>
      <c r="O919" s="98"/>
      <c r="P919" s="98"/>
      <c r="Q919" s="98"/>
      <c r="R919" s="98"/>
      <c r="S919" s="98"/>
      <c r="T919" s="98"/>
      <c r="U919" s="98"/>
      <c r="V919" s="98"/>
      <c r="W919" s="98"/>
      <c r="X919" s="98"/>
      <c r="Y919" s="99"/>
      <c r="Z919" s="98"/>
      <c r="AA919" s="98"/>
      <c r="AB919" s="98"/>
      <c r="AC919" s="98"/>
      <c r="AD919" s="98"/>
    </row>
    <row r="920" spans="1:30" x14ac:dyDescent="0.25">
      <c r="A920" s="98"/>
      <c r="B920" s="98"/>
      <c r="C920" s="98"/>
      <c r="D920" s="99"/>
      <c r="E920" s="99"/>
      <c r="F920" s="98"/>
      <c r="G920" s="98"/>
      <c r="H920" s="98"/>
      <c r="I920" s="98"/>
      <c r="J920" s="98"/>
      <c r="K920" s="98"/>
      <c r="L920" s="98"/>
      <c r="M920" s="98"/>
      <c r="N920" s="98"/>
      <c r="O920" s="98"/>
      <c r="P920" s="98"/>
      <c r="Q920" s="98"/>
      <c r="R920" s="98"/>
      <c r="S920" s="98"/>
      <c r="T920" s="98"/>
      <c r="U920" s="98"/>
      <c r="V920" s="98"/>
      <c r="W920" s="98"/>
      <c r="X920" s="98"/>
      <c r="Y920" s="99"/>
      <c r="Z920" s="98"/>
      <c r="AA920" s="98"/>
      <c r="AB920" s="98"/>
      <c r="AC920" s="98"/>
      <c r="AD920" s="98"/>
    </row>
    <row r="921" spans="1:30" x14ac:dyDescent="0.25">
      <c r="A921" s="98"/>
      <c r="B921" s="98"/>
      <c r="C921" s="98"/>
      <c r="D921" s="99"/>
      <c r="E921" s="99"/>
      <c r="F921" s="98"/>
      <c r="G921" s="98"/>
      <c r="H921" s="98"/>
      <c r="I921" s="98"/>
      <c r="J921" s="98"/>
      <c r="K921" s="98"/>
      <c r="L921" s="98"/>
      <c r="M921" s="98"/>
      <c r="N921" s="98"/>
      <c r="O921" s="98"/>
      <c r="P921" s="98"/>
      <c r="Q921" s="98"/>
      <c r="R921" s="98"/>
      <c r="S921" s="98"/>
      <c r="T921" s="98"/>
      <c r="U921" s="98"/>
      <c r="V921" s="98"/>
      <c r="W921" s="98"/>
      <c r="X921" s="98"/>
      <c r="Y921" s="99"/>
      <c r="Z921" s="98"/>
      <c r="AA921" s="98"/>
      <c r="AB921" s="98"/>
      <c r="AC921" s="98"/>
      <c r="AD921" s="98"/>
    </row>
    <row r="922" spans="1:30" x14ac:dyDescent="0.25">
      <c r="A922" s="98"/>
      <c r="B922" s="98"/>
      <c r="C922" s="98"/>
      <c r="D922" s="99"/>
      <c r="E922" s="99"/>
      <c r="F922" s="98"/>
      <c r="G922" s="98"/>
      <c r="H922" s="98"/>
      <c r="I922" s="98"/>
      <c r="J922" s="98"/>
      <c r="K922" s="98"/>
      <c r="L922" s="98"/>
      <c r="M922" s="98"/>
      <c r="N922" s="98"/>
      <c r="O922" s="98"/>
      <c r="P922" s="98"/>
      <c r="Q922" s="98"/>
      <c r="R922" s="98"/>
      <c r="S922" s="98"/>
      <c r="T922" s="98"/>
      <c r="U922" s="98"/>
      <c r="V922" s="98"/>
      <c r="W922" s="98"/>
      <c r="X922" s="98"/>
      <c r="Y922" s="99"/>
      <c r="Z922" s="98"/>
      <c r="AA922" s="98"/>
      <c r="AB922" s="98"/>
      <c r="AC922" s="98"/>
      <c r="AD922" s="98"/>
    </row>
    <row r="923" spans="1:30" x14ac:dyDescent="0.25">
      <c r="A923" s="98"/>
      <c r="B923" s="98"/>
      <c r="C923" s="98"/>
      <c r="D923" s="99"/>
      <c r="E923" s="99"/>
      <c r="F923" s="98"/>
      <c r="G923" s="98"/>
      <c r="H923" s="98"/>
      <c r="I923" s="98"/>
      <c r="J923" s="98"/>
      <c r="K923" s="98"/>
      <c r="L923" s="98"/>
      <c r="M923" s="98"/>
      <c r="N923" s="98"/>
      <c r="O923" s="98"/>
      <c r="P923" s="98"/>
      <c r="Q923" s="98"/>
      <c r="R923" s="98"/>
      <c r="S923" s="98"/>
      <c r="T923" s="98"/>
      <c r="U923" s="98"/>
      <c r="V923" s="98"/>
      <c r="W923" s="98"/>
      <c r="X923" s="98"/>
      <c r="Y923" s="99"/>
      <c r="Z923" s="98"/>
      <c r="AA923" s="98"/>
      <c r="AB923" s="98"/>
      <c r="AC923" s="98"/>
      <c r="AD923" s="98"/>
    </row>
    <row r="924" spans="1:30" x14ac:dyDescent="0.25">
      <c r="A924" s="98"/>
      <c r="B924" s="98"/>
      <c r="C924" s="98"/>
      <c r="D924" s="99"/>
      <c r="E924" s="99"/>
      <c r="F924" s="98"/>
      <c r="G924" s="98"/>
      <c r="H924" s="98"/>
      <c r="I924" s="98"/>
      <c r="J924" s="98"/>
      <c r="K924" s="98"/>
      <c r="L924" s="98"/>
      <c r="M924" s="98"/>
      <c r="N924" s="98"/>
      <c r="O924" s="98"/>
      <c r="P924" s="98"/>
      <c r="Q924" s="98"/>
      <c r="R924" s="98"/>
      <c r="S924" s="98"/>
      <c r="T924" s="98"/>
      <c r="U924" s="98"/>
      <c r="V924" s="98"/>
      <c r="W924" s="98"/>
      <c r="X924" s="98"/>
      <c r="Y924" s="99"/>
      <c r="Z924" s="98"/>
      <c r="AA924" s="98"/>
      <c r="AB924" s="98"/>
      <c r="AC924" s="98"/>
      <c r="AD924" s="98"/>
    </row>
    <row r="925" spans="1:30" x14ac:dyDescent="0.25">
      <c r="A925" s="98"/>
      <c r="B925" s="98"/>
      <c r="C925" s="98"/>
      <c r="D925" s="99"/>
      <c r="E925" s="98"/>
      <c r="F925" s="98"/>
      <c r="G925" s="98"/>
      <c r="H925" s="98"/>
      <c r="I925" s="98"/>
      <c r="J925" s="98"/>
      <c r="K925" s="98"/>
      <c r="L925" s="98"/>
      <c r="M925" s="98"/>
      <c r="N925" s="98"/>
      <c r="O925" s="98"/>
      <c r="P925" s="98"/>
      <c r="Q925" s="98"/>
      <c r="R925" s="98"/>
      <c r="S925" s="98"/>
      <c r="T925" s="98"/>
      <c r="U925" s="98"/>
      <c r="V925" s="98"/>
      <c r="W925" s="98"/>
      <c r="X925" s="98"/>
      <c r="Y925" s="99"/>
      <c r="Z925" s="98"/>
      <c r="AA925" s="98"/>
      <c r="AB925" s="98"/>
      <c r="AC925" s="98"/>
      <c r="AD925" s="98"/>
    </row>
    <row r="926" spans="1:30" x14ac:dyDescent="0.25">
      <c r="A926" s="98"/>
      <c r="B926" s="98"/>
      <c r="C926" s="98"/>
      <c r="D926" s="99"/>
      <c r="E926" s="99"/>
      <c r="F926" s="98"/>
      <c r="G926" s="98"/>
      <c r="H926" s="98"/>
      <c r="I926" s="98"/>
      <c r="J926" s="98"/>
      <c r="K926" s="98"/>
      <c r="L926" s="98"/>
      <c r="M926" s="98"/>
      <c r="N926" s="98"/>
      <c r="O926" s="98"/>
      <c r="P926" s="98"/>
      <c r="Q926" s="98"/>
      <c r="R926" s="98"/>
      <c r="S926" s="98"/>
      <c r="T926" s="98"/>
      <c r="U926" s="98"/>
      <c r="V926" s="98"/>
      <c r="W926" s="98"/>
      <c r="X926" s="98"/>
      <c r="Y926" s="99"/>
      <c r="Z926" s="98"/>
      <c r="AA926" s="98"/>
      <c r="AB926" s="98"/>
      <c r="AC926" s="98"/>
      <c r="AD926" s="98"/>
    </row>
    <row r="927" spans="1:30" x14ac:dyDescent="0.25">
      <c r="A927" s="98"/>
      <c r="B927" s="98"/>
      <c r="C927" s="98"/>
      <c r="D927" s="99"/>
      <c r="E927" s="98"/>
      <c r="F927" s="98"/>
      <c r="G927" s="98"/>
      <c r="H927" s="98"/>
      <c r="I927" s="98"/>
      <c r="J927" s="98"/>
      <c r="K927" s="98"/>
      <c r="L927" s="98"/>
      <c r="M927" s="98"/>
      <c r="N927" s="98"/>
      <c r="O927" s="98"/>
      <c r="P927" s="98"/>
      <c r="Q927" s="98"/>
      <c r="R927" s="98"/>
      <c r="S927" s="98"/>
      <c r="T927" s="98"/>
      <c r="U927" s="98"/>
      <c r="V927" s="98"/>
      <c r="W927" s="98"/>
      <c r="X927" s="98"/>
      <c r="Y927" s="99"/>
      <c r="Z927" s="98"/>
      <c r="AA927" s="98"/>
      <c r="AB927" s="98"/>
      <c r="AC927" s="98"/>
      <c r="AD927" s="98"/>
    </row>
    <row r="928" spans="1:30" x14ac:dyDescent="0.25">
      <c r="A928" s="98"/>
      <c r="B928" s="98"/>
      <c r="C928" s="98"/>
      <c r="D928" s="99"/>
      <c r="E928" s="99"/>
      <c r="F928" s="98"/>
      <c r="G928" s="98"/>
      <c r="H928" s="98"/>
      <c r="I928" s="98"/>
      <c r="J928" s="98"/>
      <c r="K928" s="98"/>
      <c r="L928" s="98"/>
      <c r="M928" s="98"/>
      <c r="N928" s="98"/>
      <c r="O928" s="98"/>
      <c r="P928" s="98"/>
      <c r="Q928" s="98"/>
      <c r="R928" s="98"/>
      <c r="S928" s="98"/>
      <c r="T928" s="98"/>
      <c r="U928" s="98"/>
      <c r="V928" s="98"/>
      <c r="W928" s="98"/>
      <c r="X928" s="98"/>
      <c r="Y928" s="99"/>
      <c r="Z928" s="98"/>
      <c r="AA928" s="98"/>
      <c r="AB928" s="98"/>
      <c r="AC928" s="98"/>
      <c r="AD928" s="98"/>
    </row>
    <row r="929" spans="1:30" x14ac:dyDescent="0.25">
      <c r="A929" s="98"/>
      <c r="B929" s="98"/>
      <c r="C929" s="98"/>
      <c r="D929" s="99"/>
      <c r="E929" s="99"/>
      <c r="F929" s="98"/>
      <c r="G929" s="98"/>
      <c r="H929" s="98"/>
      <c r="I929" s="98"/>
      <c r="J929" s="98"/>
      <c r="K929" s="98"/>
      <c r="L929" s="98"/>
      <c r="M929" s="98"/>
      <c r="N929" s="98"/>
      <c r="O929" s="98"/>
      <c r="P929" s="98"/>
      <c r="Q929" s="98"/>
      <c r="R929" s="98"/>
      <c r="S929" s="98"/>
      <c r="T929" s="98"/>
      <c r="U929" s="98"/>
      <c r="V929" s="98"/>
      <c r="W929" s="98"/>
      <c r="X929" s="98"/>
      <c r="Y929" s="99"/>
      <c r="Z929" s="98"/>
      <c r="AA929" s="98"/>
      <c r="AB929" s="98"/>
      <c r="AC929" s="98"/>
      <c r="AD929" s="98"/>
    </row>
    <row r="930" spans="1:30" x14ac:dyDescent="0.25">
      <c r="A930" s="98"/>
      <c r="B930" s="98"/>
      <c r="C930" s="98"/>
      <c r="D930" s="99"/>
      <c r="E930" s="99"/>
      <c r="F930" s="98"/>
      <c r="G930" s="98"/>
      <c r="H930" s="98"/>
      <c r="I930" s="98"/>
      <c r="J930" s="98"/>
      <c r="K930" s="98"/>
      <c r="L930" s="98"/>
      <c r="M930" s="98"/>
      <c r="N930" s="98"/>
      <c r="O930" s="98"/>
      <c r="P930" s="98"/>
      <c r="Q930" s="98"/>
      <c r="R930" s="98"/>
      <c r="S930" s="98"/>
      <c r="T930" s="98"/>
      <c r="U930" s="98"/>
      <c r="V930" s="98"/>
      <c r="W930" s="98"/>
      <c r="X930" s="98"/>
      <c r="Y930" s="99"/>
      <c r="Z930" s="98"/>
      <c r="AA930" s="98"/>
      <c r="AB930" s="98"/>
      <c r="AC930" s="98"/>
      <c r="AD930" s="98"/>
    </row>
    <row r="931" spans="1:30" x14ac:dyDescent="0.25">
      <c r="A931" s="98"/>
      <c r="B931" s="98"/>
      <c r="C931" s="98"/>
      <c r="D931" s="99"/>
      <c r="E931" s="98"/>
      <c r="F931" s="98"/>
      <c r="G931" s="98"/>
      <c r="H931" s="98"/>
      <c r="I931" s="98"/>
      <c r="J931" s="98"/>
      <c r="K931" s="98"/>
      <c r="L931" s="98"/>
      <c r="M931" s="98"/>
      <c r="N931" s="98"/>
      <c r="O931" s="98"/>
      <c r="P931" s="98"/>
      <c r="Q931" s="98"/>
      <c r="R931" s="98"/>
      <c r="S931" s="98"/>
      <c r="T931" s="98"/>
      <c r="U931" s="98"/>
      <c r="V931" s="98"/>
      <c r="W931" s="98"/>
      <c r="X931" s="98"/>
      <c r="Y931" s="99"/>
      <c r="Z931" s="98"/>
      <c r="AA931" s="98"/>
      <c r="AB931" s="98"/>
      <c r="AC931" s="98"/>
      <c r="AD931" s="98"/>
    </row>
    <row r="932" spans="1:30" x14ac:dyDescent="0.25">
      <c r="A932" s="98"/>
      <c r="B932" s="98"/>
      <c r="C932" s="98"/>
      <c r="D932" s="99"/>
      <c r="E932" s="99"/>
      <c r="F932" s="98"/>
      <c r="G932" s="98"/>
      <c r="H932" s="98"/>
      <c r="I932" s="98"/>
      <c r="J932" s="98"/>
      <c r="K932" s="98"/>
      <c r="L932" s="98"/>
      <c r="M932" s="98"/>
      <c r="N932" s="98"/>
      <c r="O932" s="98"/>
      <c r="P932" s="98"/>
      <c r="Q932" s="98"/>
      <c r="R932" s="98"/>
      <c r="S932" s="98"/>
      <c r="T932" s="98"/>
      <c r="U932" s="98"/>
      <c r="V932" s="98"/>
      <c r="W932" s="98"/>
      <c r="X932" s="98"/>
      <c r="Y932" s="99"/>
      <c r="Z932" s="98"/>
      <c r="AA932" s="98"/>
      <c r="AB932" s="98"/>
      <c r="AC932" s="98"/>
      <c r="AD932" s="98"/>
    </row>
    <row r="933" spans="1:30" x14ac:dyDescent="0.25">
      <c r="A933" s="98"/>
      <c r="B933" s="98"/>
      <c r="C933" s="98"/>
      <c r="D933" s="99"/>
      <c r="E933" s="99"/>
      <c r="F933" s="98"/>
      <c r="G933" s="98"/>
      <c r="H933" s="98"/>
      <c r="I933" s="98"/>
      <c r="J933" s="98"/>
      <c r="K933" s="98"/>
      <c r="L933" s="98"/>
      <c r="M933" s="98"/>
      <c r="N933" s="98"/>
      <c r="O933" s="98"/>
      <c r="P933" s="98"/>
      <c r="Q933" s="98"/>
      <c r="R933" s="98"/>
      <c r="S933" s="98"/>
      <c r="T933" s="98"/>
      <c r="U933" s="98"/>
      <c r="V933" s="98"/>
      <c r="W933" s="98"/>
      <c r="X933" s="98"/>
      <c r="Y933" s="99"/>
      <c r="Z933" s="98"/>
      <c r="AA933" s="98"/>
      <c r="AB933" s="98"/>
      <c r="AC933" s="98"/>
      <c r="AD933" s="98"/>
    </row>
    <row r="934" spans="1:30" x14ac:dyDescent="0.25">
      <c r="A934" s="98"/>
      <c r="B934" s="98"/>
      <c r="C934" s="98"/>
      <c r="D934" s="99"/>
      <c r="E934" s="99"/>
      <c r="F934" s="98"/>
      <c r="G934" s="98"/>
      <c r="H934" s="98"/>
      <c r="I934" s="98"/>
      <c r="J934" s="98"/>
      <c r="K934" s="98"/>
      <c r="L934" s="98"/>
      <c r="M934" s="98"/>
      <c r="N934" s="98"/>
      <c r="O934" s="98"/>
      <c r="P934" s="98"/>
      <c r="Q934" s="98"/>
      <c r="R934" s="98"/>
      <c r="S934" s="98"/>
      <c r="T934" s="98"/>
      <c r="U934" s="98"/>
      <c r="V934" s="98"/>
      <c r="W934" s="98"/>
      <c r="X934" s="98"/>
      <c r="Y934" s="99"/>
      <c r="Z934" s="98"/>
      <c r="AA934" s="98"/>
      <c r="AB934" s="98"/>
      <c r="AC934" s="98"/>
      <c r="AD934" s="98"/>
    </row>
    <row r="935" spans="1:30" x14ac:dyDescent="0.25">
      <c r="A935" s="98"/>
      <c r="B935" s="98"/>
      <c r="C935" s="98"/>
      <c r="D935" s="99"/>
      <c r="E935" s="98"/>
      <c r="F935" s="98"/>
      <c r="G935" s="98"/>
      <c r="H935" s="98"/>
      <c r="I935" s="98"/>
      <c r="J935" s="98"/>
      <c r="K935" s="98"/>
      <c r="L935" s="98"/>
      <c r="M935" s="98"/>
      <c r="N935" s="98"/>
      <c r="O935" s="98"/>
      <c r="P935" s="98"/>
      <c r="Q935" s="98"/>
      <c r="R935" s="98"/>
      <c r="S935" s="98"/>
      <c r="T935" s="98"/>
      <c r="U935" s="98"/>
      <c r="V935" s="98"/>
      <c r="W935" s="98"/>
      <c r="X935" s="98"/>
      <c r="Y935" s="99"/>
      <c r="Z935" s="98"/>
      <c r="AA935" s="98"/>
      <c r="AB935" s="98"/>
      <c r="AC935" s="98"/>
      <c r="AD935" s="98"/>
    </row>
    <row r="936" spans="1:30" x14ac:dyDescent="0.25">
      <c r="A936" s="98"/>
      <c r="B936" s="98"/>
      <c r="C936" s="98"/>
      <c r="D936" s="99"/>
      <c r="E936" s="99"/>
      <c r="F936" s="98"/>
      <c r="G936" s="98"/>
      <c r="H936" s="98"/>
      <c r="I936" s="98"/>
      <c r="J936" s="98"/>
      <c r="K936" s="98"/>
      <c r="L936" s="98"/>
      <c r="M936" s="98"/>
      <c r="N936" s="98"/>
      <c r="O936" s="98"/>
      <c r="P936" s="98"/>
      <c r="Q936" s="98"/>
      <c r="R936" s="98"/>
      <c r="S936" s="98"/>
      <c r="T936" s="98"/>
      <c r="U936" s="98"/>
      <c r="V936" s="98"/>
      <c r="W936" s="98"/>
      <c r="X936" s="98"/>
      <c r="Y936" s="99"/>
      <c r="Z936" s="98"/>
      <c r="AA936" s="98"/>
      <c r="AB936" s="98"/>
      <c r="AC936" s="98"/>
      <c r="AD936" s="98"/>
    </row>
    <row r="937" spans="1:30" x14ac:dyDescent="0.25">
      <c r="A937" s="98"/>
      <c r="B937" s="98"/>
      <c r="C937" s="98"/>
      <c r="D937" s="99"/>
      <c r="E937" s="98"/>
      <c r="F937" s="98"/>
      <c r="G937" s="98"/>
      <c r="H937" s="98"/>
      <c r="I937" s="98"/>
      <c r="J937" s="98"/>
      <c r="K937" s="98"/>
      <c r="L937" s="98"/>
      <c r="M937" s="98"/>
      <c r="N937" s="98"/>
      <c r="O937" s="98"/>
      <c r="P937" s="98"/>
      <c r="Q937" s="98"/>
      <c r="R937" s="98"/>
      <c r="S937" s="98"/>
      <c r="T937" s="98"/>
      <c r="U937" s="98"/>
      <c r="V937" s="98"/>
      <c r="W937" s="98"/>
      <c r="X937" s="98"/>
      <c r="Y937" s="99"/>
      <c r="Z937" s="98"/>
      <c r="AA937" s="98"/>
      <c r="AB937" s="98"/>
      <c r="AC937" s="98"/>
      <c r="AD937" s="98"/>
    </row>
    <row r="938" spans="1:30" x14ac:dyDescent="0.25">
      <c r="A938" s="98"/>
      <c r="B938" s="98"/>
      <c r="C938" s="98"/>
      <c r="D938" s="99"/>
      <c r="E938" s="99"/>
      <c r="F938" s="98"/>
      <c r="G938" s="98"/>
      <c r="H938" s="98"/>
      <c r="I938" s="98"/>
      <c r="J938" s="98"/>
      <c r="K938" s="98"/>
      <c r="L938" s="98"/>
      <c r="M938" s="98"/>
      <c r="N938" s="98"/>
      <c r="O938" s="98"/>
      <c r="P938" s="98"/>
      <c r="Q938" s="98"/>
      <c r="R938" s="98"/>
      <c r="S938" s="98"/>
      <c r="T938" s="98"/>
      <c r="U938" s="98"/>
      <c r="V938" s="98"/>
      <c r="W938" s="98"/>
      <c r="X938" s="98"/>
      <c r="Y938" s="99"/>
      <c r="Z938" s="98"/>
      <c r="AA938" s="98"/>
      <c r="AB938" s="98"/>
      <c r="AC938" s="98"/>
      <c r="AD938" s="98"/>
    </row>
    <row r="939" spans="1:30" x14ac:dyDescent="0.25">
      <c r="A939" s="98"/>
      <c r="B939" s="98"/>
      <c r="C939" s="98"/>
      <c r="D939" s="99"/>
      <c r="E939" s="98"/>
      <c r="F939" s="98"/>
      <c r="G939" s="98"/>
      <c r="H939" s="98"/>
      <c r="I939" s="98"/>
      <c r="J939" s="98"/>
      <c r="K939" s="98"/>
      <c r="L939" s="98"/>
      <c r="M939" s="98"/>
      <c r="N939" s="98"/>
      <c r="O939" s="98"/>
      <c r="P939" s="98"/>
      <c r="Q939" s="98"/>
      <c r="R939" s="98"/>
      <c r="S939" s="98"/>
      <c r="T939" s="98"/>
      <c r="U939" s="98"/>
      <c r="V939" s="98"/>
      <c r="W939" s="98"/>
      <c r="X939" s="98"/>
      <c r="Y939" s="99"/>
      <c r="Z939" s="98"/>
      <c r="AA939" s="98"/>
      <c r="AB939" s="98"/>
      <c r="AC939" s="98"/>
      <c r="AD939" s="98"/>
    </row>
    <row r="940" spans="1:30" x14ac:dyDescent="0.25">
      <c r="A940" s="98"/>
      <c r="B940" s="98"/>
      <c r="C940" s="98"/>
      <c r="D940" s="99"/>
      <c r="E940" s="99"/>
      <c r="F940" s="98"/>
      <c r="G940" s="98"/>
      <c r="H940" s="98"/>
      <c r="I940" s="98"/>
      <c r="J940" s="98"/>
      <c r="K940" s="98"/>
      <c r="L940" s="98"/>
      <c r="M940" s="98"/>
      <c r="N940" s="98"/>
      <c r="O940" s="98"/>
      <c r="P940" s="98"/>
      <c r="Q940" s="98"/>
      <c r="R940" s="98"/>
      <c r="S940" s="98"/>
      <c r="T940" s="98"/>
      <c r="U940" s="98"/>
      <c r="V940" s="98"/>
      <c r="W940" s="98"/>
      <c r="X940" s="98"/>
      <c r="Y940" s="99"/>
      <c r="Z940" s="98"/>
      <c r="AA940" s="98"/>
      <c r="AB940" s="98"/>
      <c r="AC940" s="98"/>
      <c r="AD940" s="98"/>
    </row>
    <row r="941" spans="1:30" x14ac:dyDescent="0.25">
      <c r="A941" s="98"/>
      <c r="B941" s="98"/>
      <c r="C941" s="98"/>
      <c r="D941" s="99"/>
      <c r="E941" s="99"/>
      <c r="F941" s="98"/>
      <c r="G941" s="98"/>
      <c r="H941" s="98"/>
      <c r="I941" s="98"/>
      <c r="J941" s="98"/>
      <c r="K941" s="98"/>
      <c r="L941" s="98"/>
      <c r="M941" s="98"/>
      <c r="N941" s="98"/>
      <c r="O941" s="98"/>
      <c r="P941" s="98"/>
      <c r="Q941" s="98"/>
      <c r="R941" s="98"/>
      <c r="S941" s="98"/>
      <c r="T941" s="98"/>
      <c r="U941" s="98"/>
      <c r="V941" s="98"/>
      <c r="W941" s="98"/>
      <c r="X941" s="98"/>
      <c r="Y941" s="99"/>
      <c r="Z941" s="98"/>
      <c r="AA941" s="98"/>
      <c r="AB941" s="98"/>
      <c r="AC941" s="98"/>
      <c r="AD941" s="98"/>
    </row>
    <row r="942" spans="1:30" x14ac:dyDescent="0.25">
      <c r="A942" s="98"/>
      <c r="B942" s="98"/>
      <c r="C942" s="98"/>
      <c r="D942" s="99"/>
      <c r="E942" s="98"/>
      <c r="F942" s="98"/>
      <c r="G942" s="98"/>
      <c r="H942" s="98"/>
      <c r="I942" s="98"/>
      <c r="J942" s="98"/>
      <c r="K942" s="98"/>
      <c r="L942" s="98"/>
      <c r="M942" s="98"/>
      <c r="N942" s="98"/>
      <c r="O942" s="98"/>
      <c r="P942" s="98"/>
      <c r="Q942" s="98"/>
      <c r="R942" s="98"/>
      <c r="S942" s="98"/>
      <c r="T942" s="98"/>
      <c r="U942" s="98"/>
      <c r="V942" s="98"/>
      <c r="W942" s="98"/>
      <c r="X942" s="98"/>
      <c r="Y942" s="99"/>
      <c r="Z942" s="98"/>
      <c r="AA942" s="98"/>
      <c r="AB942" s="98"/>
      <c r="AC942" s="98"/>
      <c r="AD942" s="98"/>
    </row>
    <row r="943" spans="1:30" x14ac:dyDescent="0.25">
      <c r="A943" s="98"/>
      <c r="B943" s="98"/>
      <c r="C943" s="98"/>
      <c r="D943" s="99"/>
      <c r="E943" s="99"/>
      <c r="F943" s="98"/>
      <c r="G943" s="98"/>
      <c r="H943" s="98"/>
      <c r="I943" s="98"/>
      <c r="J943" s="98"/>
      <c r="K943" s="98"/>
      <c r="L943" s="98"/>
      <c r="M943" s="98"/>
      <c r="N943" s="98"/>
      <c r="O943" s="98"/>
      <c r="P943" s="98"/>
      <c r="Q943" s="98"/>
      <c r="R943" s="98"/>
      <c r="S943" s="98"/>
      <c r="T943" s="98"/>
      <c r="U943" s="98"/>
      <c r="V943" s="98"/>
      <c r="W943" s="98"/>
      <c r="X943" s="98"/>
      <c r="Y943" s="99"/>
      <c r="Z943" s="98"/>
      <c r="AA943" s="98"/>
      <c r="AB943" s="98"/>
      <c r="AC943" s="98"/>
      <c r="AD943" s="98"/>
    </row>
    <row r="944" spans="1:30" x14ac:dyDescent="0.25">
      <c r="A944" s="98"/>
      <c r="B944" s="98"/>
      <c r="C944" s="98"/>
      <c r="D944" s="99"/>
      <c r="E944" s="98"/>
      <c r="F944" s="98"/>
      <c r="G944" s="98"/>
      <c r="H944" s="98"/>
      <c r="I944" s="98"/>
      <c r="J944" s="98"/>
      <c r="K944" s="98"/>
      <c r="L944" s="98"/>
      <c r="M944" s="98"/>
      <c r="N944" s="98"/>
      <c r="O944" s="98"/>
      <c r="P944" s="98"/>
      <c r="Q944" s="98"/>
      <c r="R944" s="98"/>
      <c r="S944" s="98"/>
      <c r="T944" s="98"/>
      <c r="U944" s="98"/>
      <c r="V944" s="98"/>
      <c r="W944" s="98"/>
      <c r="X944" s="98"/>
      <c r="Y944" s="99"/>
      <c r="Z944" s="98"/>
      <c r="AA944" s="98"/>
      <c r="AB944" s="98"/>
      <c r="AC944" s="98"/>
      <c r="AD944" s="98"/>
    </row>
    <row r="945" spans="1:30" x14ac:dyDescent="0.25">
      <c r="A945" s="98"/>
      <c r="B945" s="98"/>
      <c r="C945" s="98"/>
      <c r="D945" s="99"/>
      <c r="E945" s="99"/>
      <c r="F945" s="98"/>
      <c r="G945" s="98"/>
      <c r="H945" s="98"/>
      <c r="I945" s="98"/>
      <c r="J945" s="98"/>
      <c r="K945" s="98"/>
      <c r="L945" s="98"/>
      <c r="M945" s="98"/>
      <c r="N945" s="98"/>
      <c r="O945" s="98"/>
      <c r="P945" s="98"/>
      <c r="Q945" s="98"/>
      <c r="R945" s="98"/>
      <c r="S945" s="98"/>
      <c r="T945" s="98"/>
      <c r="U945" s="98"/>
      <c r="V945" s="98"/>
      <c r="W945" s="98"/>
      <c r="X945" s="98"/>
      <c r="Y945" s="99"/>
      <c r="Z945" s="98"/>
      <c r="AA945" s="98"/>
      <c r="AB945" s="98"/>
      <c r="AC945" s="98"/>
      <c r="AD945" s="98"/>
    </row>
    <row r="946" spans="1:30" x14ac:dyDescent="0.25">
      <c r="A946" s="98"/>
      <c r="B946" s="98"/>
      <c r="C946" s="98"/>
      <c r="D946" s="99"/>
      <c r="E946" s="99"/>
      <c r="F946" s="98"/>
      <c r="G946" s="98"/>
      <c r="H946" s="98"/>
      <c r="I946" s="98"/>
      <c r="J946" s="98"/>
      <c r="K946" s="98"/>
      <c r="L946" s="98"/>
      <c r="M946" s="98"/>
      <c r="N946" s="98"/>
      <c r="O946" s="98"/>
      <c r="P946" s="98"/>
      <c r="Q946" s="98"/>
      <c r="R946" s="98"/>
      <c r="S946" s="98"/>
      <c r="T946" s="98"/>
      <c r="U946" s="98"/>
      <c r="V946" s="98"/>
      <c r="W946" s="98"/>
      <c r="X946" s="98"/>
      <c r="Y946" s="99"/>
      <c r="Z946" s="98"/>
      <c r="AA946" s="98"/>
      <c r="AB946" s="98"/>
      <c r="AC946" s="98"/>
      <c r="AD946" s="98"/>
    </row>
    <row r="947" spans="1:30" x14ac:dyDescent="0.25">
      <c r="A947" s="98"/>
      <c r="B947" s="98"/>
      <c r="C947" s="98"/>
      <c r="D947" s="99"/>
      <c r="E947" s="99"/>
      <c r="F947" s="98"/>
      <c r="G947" s="98"/>
      <c r="H947" s="98"/>
      <c r="I947" s="98"/>
      <c r="J947" s="98"/>
      <c r="K947" s="98"/>
      <c r="L947" s="98"/>
      <c r="M947" s="98"/>
      <c r="N947" s="98"/>
      <c r="O947" s="98"/>
      <c r="P947" s="98"/>
      <c r="Q947" s="98"/>
      <c r="R947" s="98"/>
      <c r="S947" s="98"/>
      <c r="T947" s="98"/>
      <c r="U947" s="98"/>
      <c r="V947" s="98"/>
      <c r="W947" s="98"/>
      <c r="X947" s="98"/>
      <c r="Y947" s="99"/>
      <c r="Z947" s="98"/>
      <c r="AA947" s="98"/>
      <c r="AB947" s="98"/>
      <c r="AC947" s="98"/>
      <c r="AD947" s="98"/>
    </row>
    <row r="948" spans="1:30" x14ac:dyDescent="0.25">
      <c r="A948" s="98"/>
      <c r="B948" s="98"/>
      <c r="C948" s="98"/>
      <c r="D948" s="99"/>
      <c r="E948" s="99"/>
      <c r="F948" s="98"/>
      <c r="G948" s="98"/>
      <c r="H948" s="98"/>
      <c r="I948" s="98"/>
      <c r="J948" s="98"/>
      <c r="K948" s="98"/>
      <c r="L948" s="98"/>
      <c r="M948" s="98"/>
      <c r="N948" s="98"/>
      <c r="O948" s="98"/>
      <c r="P948" s="98"/>
      <c r="Q948" s="98"/>
      <c r="R948" s="98"/>
      <c r="S948" s="98"/>
      <c r="T948" s="98"/>
      <c r="U948" s="98"/>
      <c r="V948" s="98"/>
      <c r="W948" s="98"/>
      <c r="X948" s="98"/>
      <c r="Y948" s="99"/>
      <c r="Z948" s="98"/>
      <c r="AA948" s="98"/>
      <c r="AB948" s="98"/>
      <c r="AC948" s="98"/>
      <c r="AD948" s="98"/>
    </row>
    <row r="949" spans="1:30" x14ac:dyDescent="0.25">
      <c r="A949" s="98"/>
      <c r="B949" s="98"/>
      <c r="C949" s="98"/>
      <c r="D949" s="99"/>
      <c r="E949" s="99"/>
      <c r="F949" s="98"/>
      <c r="G949" s="98"/>
      <c r="H949" s="98"/>
      <c r="I949" s="98"/>
      <c r="J949" s="98"/>
      <c r="K949" s="98"/>
      <c r="L949" s="98"/>
      <c r="M949" s="98"/>
      <c r="N949" s="98"/>
      <c r="O949" s="98"/>
      <c r="P949" s="98"/>
      <c r="Q949" s="98"/>
      <c r="R949" s="98"/>
      <c r="S949" s="98"/>
      <c r="T949" s="98"/>
      <c r="U949" s="98"/>
      <c r="V949" s="98"/>
      <c r="W949" s="98"/>
      <c r="X949" s="98"/>
      <c r="Y949" s="99"/>
      <c r="Z949" s="98"/>
      <c r="AA949" s="98"/>
      <c r="AB949" s="98"/>
      <c r="AC949" s="98"/>
      <c r="AD949" s="98"/>
    </row>
    <row r="950" spans="1:30" x14ac:dyDescent="0.25">
      <c r="A950" s="98"/>
      <c r="B950" s="98"/>
      <c r="C950" s="98"/>
      <c r="D950" s="99"/>
      <c r="E950" s="99"/>
      <c r="F950" s="98"/>
      <c r="G950" s="98"/>
      <c r="H950" s="98"/>
      <c r="I950" s="98"/>
      <c r="J950" s="98"/>
      <c r="K950" s="98"/>
      <c r="L950" s="98"/>
      <c r="M950" s="98"/>
      <c r="N950" s="98"/>
      <c r="O950" s="98"/>
      <c r="P950" s="98"/>
      <c r="Q950" s="98"/>
      <c r="R950" s="98"/>
      <c r="S950" s="98"/>
      <c r="T950" s="98"/>
      <c r="U950" s="98"/>
      <c r="V950" s="98"/>
      <c r="W950" s="98"/>
      <c r="X950" s="98"/>
      <c r="Y950" s="99"/>
      <c r="Z950" s="98"/>
      <c r="AA950" s="98"/>
      <c r="AB950" s="98"/>
      <c r="AC950" s="98"/>
      <c r="AD950" s="98"/>
    </row>
    <row r="951" spans="1:30" x14ac:dyDescent="0.25">
      <c r="A951" s="98"/>
      <c r="B951" s="98"/>
      <c r="C951" s="98"/>
      <c r="D951" s="99"/>
      <c r="E951" s="99"/>
      <c r="F951" s="98"/>
      <c r="G951" s="98"/>
      <c r="H951" s="98"/>
      <c r="I951" s="98"/>
      <c r="J951" s="98"/>
      <c r="K951" s="98"/>
      <c r="L951" s="98"/>
      <c r="M951" s="98"/>
      <c r="N951" s="98"/>
      <c r="O951" s="98"/>
      <c r="P951" s="98"/>
      <c r="Q951" s="98"/>
      <c r="R951" s="98"/>
      <c r="S951" s="98"/>
      <c r="T951" s="98"/>
      <c r="U951" s="98"/>
      <c r="V951" s="98"/>
      <c r="W951" s="98"/>
      <c r="X951" s="98"/>
      <c r="Y951" s="99"/>
      <c r="Z951" s="98"/>
      <c r="AA951" s="98"/>
      <c r="AB951" s="98"/>
      <c r="AC951" s="98"/>
      <c r="AD951" s="98"/>
    </row>
    <row r="952" spans="1:30" x14ac:dyDescent="0.25">
      <c r="A952" s="98"/>
      <c r="B952" s="98"/>
      <c r="C952" s="98"/>
      <c r="D952" s="99"/>
      <c r="E952" s="99"/>
      <c r="F952" s="98"/>
      <c r="G952" s="98"/>
      <c r="H952" s="98"/>
      <c r="I952" s="98"/>
      <c r="J952" s="98"/>
      <c r="K952" s="98"/>
      <c r="L952" s="98"/>
      <c r="M952" s="98"/>
      <c r="N952" s="98"/>
      <c r="O952" s="98"/>
      <c r="P952" s="98"/>
      <c r="Q952" s="98"/>
      <c r="R952" s="98"/>
      <c r="S952" s="98"/>
      <c r="T952" s="98"/>
      <c r="U952" s="98"/>
      <c r="V952" s="98"/>
      <c r="W952" s="98"/>
      <c r="X952" s="98"/>
      <c r="Y952" s="99"/>
      <c r="Z952" s="98"/>
      <c r="AA952" s="98"/>
      <c r="AB952" s="98"/>
      <c r="AC952" s="98"/>
      <c r="AD952" s="98"/>
    </row>
    <row r="953" spans="1:30" x14ac:dyDescent="0.25">
      <c r="A953" s="98"/>
      <c r="B953" s="98"/>
      <c r="C953" s="98"/>
      <c r="D953" s="99"/>
      <c r="E953" s="99"/>
      <c r="F953" s="98"/>
      <c r="G953" s="98"/>
      <c r="H953" s="98"/>
      <c r="I953" s="98"/>
      <c r="J953" s="98"/>
      <c r="K953" s="98"/>
      <c r="L953" s="98"/>
      <c r="M953" s="98"/>
      <c r="N953" s="98"/>
      <c r="O953" s="98"/>
      <c r="P953" s="98"/>
      <c r="Q953" s="98"/>
      <c r="R953" s="98"/>
      <c r="S953" s="98"/>
      <c r="T953" s="98"/>
      <c r="U953" s="98"/>
      <c r="V953" s="98"/>
      <c r="W953" s="98"/>
      <c r="X953" s="98"/>
      <c r="Y953" s="99"/>
      <c r="Z953" s="98"/>
      <c r="AA953" s="98"/>
      <c r="AB953" s="98"/>
      <c r="AC953" s="98"/>
      <c r="AD953" s="98"/>
    </row>
    <row r="954" spans="1:30" x14ac:dyDescent="0.25">
      <c r="A954" s="98"/>
      <c r="B954" s="98"/>
      <c r="C954" s="98"/>
      <c r="D954" s="99"/>
      <c r="E954" s="99"/>
      <c r="F954" s="98"/>
      <c r="G954" s="98"/>
      <c r="H954" s="98"/>
      <c r="I954" s="98"/>
      <c r="J954" s="98"/>
      <c r="K954" s="98"/>
      <c r="L954" s="98"/>
      <c r="M954" s="98"/>
      <c r="N954" s="98"/>
      <c r="O954" s="98"/>
      <c r="P954" s="98"/>
      <c r="Q954" s="98"/>
      <c r="R954" s="98"/>
      <c r="S954" s="98"/>
      <c r="T954" s="98"/>
      <c r="U954" s="98"/>
      <c r="V954" s="98"/>
      <c r="W954" s="98"/>
      <c r="X954" s="98"/>
      <c r="Y954" s="99"/>
      <c r="Z954" s="98"/>
      <c r="AA954" s="98"/>
      <c r="AB954" s="98"/>
      <c r="AC954" s="98"/>
      <c r="AD954" s="98"/>
    </row>
    <row r="955" spans="1:30" x14ac:dyDescent="0.25">
      <c r="A955" s="98"/>
      <c r="B955" s="98"/>
      <c r="C955" s="98"/>
      <c r="D955" s="99"/>
      <c r="E955" s="99"/>
      <c r="F955" s="98"/>
      <c r="G955" s="98"/>
      <c r="H955" s="98"/>
      <c r="I955" s="98"/>
      <c r="J955" s="98"/>
      <c r="K955" s="98"/>
      <c r="L955" s="98"/>
      <c r="M955" s="98"/>
      <c r="N955" s="98"/>
      <c r="O955" s="98"/>
      <c r="P955" s="98"/>
      <c r="Q955" s="98"/>
      <c r="R955" s="98"/>
      <c r="S955" s="98"/>
      <c r="T955" s="98"/>
      <c r="U955" s="98"/>
      <c r="V955" s="98"/>
      <c r="W955" s="98"/>
      <c r="X955" s="98"/>
      <c r="Y955" s="99"/>
      <c r="Z955" s="98"/>
      <c r="AA955" s="98"/>
      <c r="AB955" s="98"/>
      <c r="AC955" s="98"/>
      <c r="AD955" s="98"/>
    </row>
    <row r="956" spans="1:30" x14ac:dyDescent="0.25">
      <c r="A956" s="98"/>
      <c r="B956" s="98"/>
      <c r="C956" s="98"/>
      <c r="D956" s="99"/>
      <c r="E956" s="99"/>
      <c r="F956" s="98"/>
      <c r="G956" s="98"/>
      <c r="H956" s="98"/>
      <c r="I956" s="98"/>
      <c r="J956" s="98"/>
      <c r="K956" s="98"/>
      <c r="L956" s="98"/>
      <c r="M956" s="98"/>
      <c r="N956" s="98"/>
      <c r="O956" s="98"/>
      <c r="P956" s="98"/>
      <c r="Q956" s="98"/>
      <c r="R956" s="98"/>
      <c r="S956" s="98"/>
      <c r="T956" s="98"/>
      <c r="U956" s="98"/>
      <c r="V956" s="98"/>
      <c r="W956" s="98"/>
      <c r="X956" s="98"/>
      <c r="Y956" s="99"/>
      <c r="Z956" s="98"/>
      <c r="AA956" s="98"/>
      <c r="AB956" s="98"/>
      <c r="AC956" s="98"/>
      <c r="AD956" s="98"/>
    </row>
    <row r="957" spans="1:30" x14ac:dyDescent="0.25">
      <c r="A957" s="98"/>
      <c r="B957" s="98"/>
      <c r="C957" s="98"/>
      <c r="D957" s="99"/>
      <c r="E957" s="99"/>
      <c r="F957" s="98"/>
      <c r="G957" s="98"/>
      <c r="H957" s="98"/>
      <c r="I957" s="98"/>
      <c r="J957" s="98"/>
      <c r="K957" s="98"/>
      <c r="L957" s="98"/>
      <c r="M957" s="98"/>
      <c r="N957" s="98"/>
      <c r="O957" s="98"/>
      <c r="P957" s="98"/>
      <c r="Q957" s="98"/>
      <c r="R957" s="98"/>
      <c r="S957" s="98"/>
      <c r="T957" s="98"/>
      <c r="U957" s="98"/>
      <c r="V957" s="98"/>
      <c r="W957" s="98"/>
      <c r="X957" s="98"/>
      <c r="Y957" s="99"/>
      <c r="Z957" s="98"/>
      <c r="AA957" s="98"/>
      <c r="AB957" s="98"/>
      <c r="AC957" s="98"/>
      <c r="AD957" s="98"/>
    </row>
    <row r="958" spans="1:30" x14ac:dyDescent="0.25">
      <c r="A958" s="98"/>
      <c r="B958" s="98"/>
      <c r="C958" s="98"/>
      <c r="D958" s="99"/>
      <c r="E958" s="98"/>
      <c r="F958" s="98"/>
      <c r="G958" s="98"/>
      <c r="H958" s="98"/>
      <c r="I958" s="98"/>
      <c r="J958" s="98"/>
      <c r="K958" s="98"/>
      <c r="L958" s="98"/>
      <c r="M958" s="98"/>
      <c r="N958" s="98"/>
      <c r="O958" s="98"/>
      <c r="P958" s="98"/>
      <c r="Q958" s="98"/>
      <c r="R958" s="98"/>
      <c r="S958" s="98"/>
      <c r="T958" s="98"/>
      <c r="U958" s="98"/>
      <c r="V958" s="98"/>
      <c r="W958" s="98"/>
      <c r="X958" s="98"/>
      <c r="Y958" s="99"/>
      <c r="Z958" s="98"/>
      <c r="AA958" s="98"/>
      <c r="AB958" s="98"/>
      <c r="AC958" s="98"/>
      <c r="AD958" s="98"/>
    </row>
    <row r="959" spans="1:30" x14ac:dyDescent="0.25">
      <c r="A959" s="98"/>
      <c r="B959" s="98"/>
      <c r="C959" s="98"/>
      <c r="D959" s="99"/>
      <c r="E959" s="99"/>
      <c r="F959" s="98"/>
      <c r="G959" s="98"/>
      <c r="H959" s="98"/>
      <c r="I959" s="98"/>
      <c r="J959" s="98"/>
      <c r="K959" s="98"/>
      <c r="L959" s="98"/>
      <c r="M959" s="98"/>
      <c r="N959" s="98"/>
      <c r="O959" s="98"/>
      <c r="P959" s="98"/>
      <c r="Q959" s="98"/>
      <c r="R959" s="98"/>
      <c r="S959" s="98"/>
      <c r="T959" s="98"/>
      <c r="U959" s="98"/>
      <c r="V959" s="98"/>
      <c r="W959" s="98"/>
      <c r="X959" s="98"/>
      <c r="Y959" s="99"/>
      <c r="Z959" s="98"/>
      <c r="AA959" s="98"/>
      <c r="AB959" s="98"/>
      <c r="AC959" s="98"/>
      <c r="AD959" s="98"/>
    </row>
    <row r="960" spans="1:30" x14ac:dyDescent="0.25">
      <c r="A960" s="98"/>
      <c r="B960" s="98"/>
      <c r="C960" s="98"/>
      <c r="D960" s="99"/>
      <c r="E960" s="99"/>
      <c r="F960" s="98"/>
      <c r="G960" s="98"/>
      <c r="H960" s="98"/>
      <c r="I960" s="98"/>
      <c r="J960" s="98"/>
      <c r="K960" s="98"/>
      <c r="L960" s="98"/>
      <c r="M960" s="98"/>
      <c r="N960" s="98"/>
      <c r="O960" s="98"/>
      <c r="P960" s="98"/>
      <c r="Q960" s="98"/>
      <c r="R960" s="98"/>
      <c r="S960" s="98"/>
      <c r="T960" s="98"/>
      <c r="U960" s="98"/>
      <c r="V960" s="98"/>
      <c r="W960" s="98"/>
      <c r="X960" s="98"/>
      <c r="Y960" s="99"/>
      <c r="Z960" s="98"/>
      <c r="AA960" s="98"/>
      <c r="AB960" s="98"/>
      <c r="AC960" s="98"/>
      <c r="AD960" s="98"/>
    </row>
    <row r="961" spans="1:30" x14ac:dyDescent="0.25">
      <c r="A961" s="98"/>
      <c r="B961" s="98"/>
      <c r="C961" s="98"/>
      <c r="D961" s="99"/>
      <c r="E961" s="98"/>
      <c r="F961" s="98"/>
      <c r="G961" s="98"/>
      <c r="H961" s="98"/>
      <c r="I961" s="98"/>
      <c r="J961" s="98"/>
      <c r="K961" s="98"/>
      <c r="L961" s="98"/>
      <c r="M961" s="98"/>
      <c r="N961" s="98"/>
      <c r="O961" s="98"/>
      <c r="P961" s="98"/>
      <c r="Q961" s="98"/>
      <c r="R961" s="98"/>
      <c r="S961" s="98"/>
      <c r="T961" s="98"/>
      <c r="U961" s="98"/>
      <c r="V961" s="98"/>
      <c r="W961" s="98"/>
      <c r="X961" s="98"/>
      <c r="Y961" s="99"/>
      <c r="Z961" s="98"/>
      <c r="AA961" s="98"/>
      <c r="AB961" s="98"/>
      <c r="AC961" s="98"/>
      <c r="AD961" s="98"/>
    </row>
    <row r="962" spans="1:30" x14ac:dyDescent="0.25">
      <c r="A962" s="98"/>
      <c r="B962" s="98"/>
      <c r="C962" s="98"/>
      <c r="D962" s="99"/>
      <c r="E962" s="99"/>
      <c r="F962" s="98"/>
      <c r="G962" s="98"/>
      <c r="H962" s="98"/>
      <c r="I962" s="98"/>
      <c r="J962" s="98"/>
      <c r="K962" s="98"/>
      <c r="L962" s="98"/>
      <c r="M962" s="98"/>
      <c r="N962" s="98"/>
      <c r="O962" s="98"/>
      <c r="P962" s="98"/>
      <c r="Q962" s="98"/>
      <c r="R962" s="98"/>
      <c r="S962" s="98"/>
      <c r="T962" s="98"/>
      <c r="U962" s="98"/>
      <c r="V962" s="98"/>
      <c r="W962" s="98"/>
      <c r="X962" s="98"/>
      <c r="Y962" s="99"/>
      <c r="Z962" s="98"/>
      <c r="AA962" s="98"/>
      <c r="AB962" s="98"/>
      <c r="AC962" s="98"/>
      <c r="AD962" s="98"/>
    </row>
    <row r="963" spans="1:30" x14ac:dyDescent="0.25">
      <c r="A963" s="98"/>
      <c r="B963" s="98"/>
      <c r="C963" s="98"/>
      <c r="D963" s="99"/>
      <c r="E963" s="99"/>
      <c r="F963" s="98"/>
      <c r="G963" s="98"/>
      <c r="H963" s="98"/>
      <c r="I963" s="98"/>
      <c r="J963" s="98"/>
      <c r="K963" s="98"/>
      <c r="L963" s="98"/>
      <c r="M963" s="98"/>
      <c r="N963" s="98"/>
      <c r="O963" s="98"/>
      <c r="P963" s="98"/>
      <c r="Q963" s="98"/>
      <c r="R963" s="98"/>
      <c r="S963" s="98"/>
      <c r="T963" s="98"/>
      <c r="U963" s="98"/>
      <c r="V963" s="98"/>
      <c r="W963" s="98"/>
      <c r="X963" s="98"/>
      <c r="Y963" s="99"/>
      <c r="Z963" s="98"/>
      <c r="AA963" s="98"/>
      <c r="AB963" s="98"/>
      <c r="AC963" s="98"/>
      <c r="AD963" s="98"/>
    </row>
    <row r="964" spans="1:30" x14ac:dyDescent="0.25">
      <c r="A964" s="98"/>
      <c r="B964" s="98"/>
      <c r="C964" s="98"/>
      <c r="D964" s="99"/>
      <c r="E964" s="98"/>
      <c r="F964" s="98"/>
      <c r="G964" s="98"/>
      <c r="H964" s="98"/>
      <c r="I964" s="98"/>
      <c r="J964" s="98"/>
      <c r="K964" s="98"/>
      <c r="L964" s="98"/>
      <c r="M964" s="98"/>
      <c r="N964" s="98"/>
      <c r="O964" s="98"/>
      <c r="P964" s="98"/>
      <c r="Q964" s="98"/>
      <c r="R964" s="98"/>
      <c r="S964" s="98"/>
      <c r="T964" s="98"/>
      <c r="U964" s="98"/>
      <c r="V964" s="98"/>
      <c r="W964" s="98"/>
      <c r="X964" s="98"/>
      <c r="Y964" s="99"/>
      <c r="Z964" s="98"/>
      <c r="AA964" s="98"/>
      <c r="AB964" s="98"/>
      <c r="AC964" s="98"/>
      <c r="AD964" s="98"/>
    </row>
    <row r="965" spans="1:30" x14ac:dyDescent="0.25">
      <c r="A965" s="98"/>
      <c r="B965" s="98"/>
      <c r="C965" s="98"/>
      <c r="D965" s="99"/>
      <c r="E965" s="99"/>
      <c r="F965" s="98"/>
      <c r="G965" s="98"/>
      <c r="H965" s="98"/>
      <c r="I965" s="98"/>
      <c r="J965" s="98"/>
      <c r="K965" s="98"/>
      <c r="L965" s="98"/>
      <c r="M965" s="98"/>
      <c r="N965" s="98"/>
      <c r="O965" s="98"/>
      <c r="P965" s="98"/>
      <c r="Q965" s="98"/>
      <c r="R965" s="98"/>
      <c r="S965" s="98"/>
      <c r="T965" s="98"/>
      <c r="U965" s="98"/>
      <c r="V965" s="98"/>
      <c r="W965" s="98"/>
      <c r="X965" s="98"/>
      <c r="Y965" s="99"/>
      <c r="Z965" s="98"/>
      <c r="AA965" s="98"/>
      <c r="AB965" s="98"/>
      <c r="AC965" s="98"/>
      <c r="AD965" s="98"/>
    </row>
    <row r="966" spans="1:30" x14ac:dyDescent="0.25">
      <c r="A966" s="98"/>
      <c r="B966" s="98"/>
      <c r="C966" s="98"/>
      <c r="D966" s="99"/>
      <c r="E966" s="99"/>
      <c r="F966" s="98"/>
      <c r="G966" s="98"/>
      <c r="H966" s="98"/>
      <c r="I966" s="98"/>
      <c r="J966" s="98"/>
      <c r="K966" s="98"/>
      <c r="L966" s="98"/>
      <c r="M966" s="98"/>
      <c r="N966" s="98"/>
      <c r="O966" s="98"/>
      <c r="P966" s="98"/>
      <c r="Q966" s="98"/>
      <c r="R966" s="98"/>
      <c r="S966" s="98"/>
      <c r="T966" s="98"/>
      <c r="U966" s="98"/>
      <c r="V966" s="98"/>
      <c r="W966" s="98"/>
      <c r="X966" s="98"/>
      <c r="Y966" s="99"/>
      <c r="Z966" s="98"/>
      <c r="AA966" s="98"/>
      <c r="AB966" s="98"/>
      <c r="AC966" s="98"/>
      <c r="AD966" s="98"/>
    </row>
    <row r="967" spans="1:30" x14ac:dyDescent="0.25">
      <c r="A967" s="98"/>
      <c r="B967" s="98"/>
      <c r="C967" s="98"/>
      <c r="D967" s="99"/>
      <c r="E967" s="98"/>
      <c r="F967" s="98"/>
      <c r="G967" s="98"/>
      <c r="H967" s="98"/>
      <c r="I967" s="98"/>
      <c r="J967" s="98"/>
      <c r="K967" s="98"/>
      <c r="L967" s="98"/>
      <c r="M967" s="98"/>
      <c r="N967" s="98"/>
      <c r="O967" s="98"/>
      <c r="P967" s="98"/>
      <c r="Q967" s="98"/>
      <c r="R967" s="98"/>
      <c r="S967" s="98"/>
      <c r="T967" s="98"/>
      <c r="U967" s="98"/>
      <c r="V967" s="98"/>
      <c r="W967" s="98"/>
      <c r="X967" s="98"/>
      <c r="Y967" s="99"/>
      <c r="Z967" s="98"/>
      <c r="AA967" s="98"/>
      <c r="AB967" s="98"/>
      <c r="AC967" s="98"/>
      <c r="AD967" s="98"/>
    </row>
    <row r="968" spans="1:30" x14ac:dyDescent="0.25">
      <c r="A968" s="98"/>
      <c r="B968" s="98"/>
      <c r="C968" s="98"/>
      <c r="D968" s="99"/>
      <c r="E968" s="99"/>
      <c r="F968" s="98"/>
      <c r="G968" s="98"/>
      <c r="H968" s="98"/>
      <c r="I968" s="98"/>
      <c r="J968" s="98"/>
      <c r="K968" s="98"/>
      <c r="L968" s="98"/>
      <c r="M968" s="98"/>
      <c r="N968" s="98"/>
      <c r="O968" s="98"/>
      <c r="P968" s="98"/>
      <c r="Q968" s="98"/>
      <c r="R968" s="98"/>
      <c r="S968" s="98"/>
      <c r="T968" s="98"/>
      <c r="U968" s="98"/>
      <c r="V968" s="98"/>
      <c r="W968" s="98"/>
      <c r="X968" s="98"/>
      <c r="Y968" s="99"/>
      <c r="Z968" s="98"/>
      <c r="AA968" s="98"/>
      <c r="AB968" s="98"/>
      <c r="AC968" s="98"/>
      <c r="AD968" s="98"/>
    </row>
    <row r="969" spans="1:30" x14ac:dyDescent="0.25">
      <c r="A969" s="98"/>
      <c r="B969" s="98"/>
      <c r="C969" s="98"/>
      <c r="D969" s="99"/>
      <c r="E969" s="98"/>
      <c r="F969" s="98"/>
      <c r="G969" s="98"/>
      <c r="H969" s="98"/>
      <c r="I969" s="98"/>
      <c r="J969" s="98"/>
      <c r="K969" s="98"/>
      <c r="L969" s="98"/>
      <c r="M969" s="98"/>
      <c r="N969" s="98"/>
      <c r="O969" s="98"/>
      <c r="P969" s="98"/>
      <c r="Q969" s="98"/>
      <c r="R969" s="98"/>
      <c r="S969" s="98"/>
      <c r="T969" s="98"/>
      <c r="U969" s="98"/>
      <c r="V969" s="98"/>
      <c r="W969" s="98"/>
      <c r="X969" s="98"/>
      <c r="Y969" s="99"/>
      <c r="Z969" s="98"/>
      <c r="AA969" s="98"/>
      <c r="AB969" s="98"/>
      <c r="AC969" s="98"/>
      <c r="AD969" s="98"/>
    </row>
    <row r="970" spans="1:30" x14ac:dyDescent="0.25">
      <c r="A970" s="98"/>
      <c r="B970" s="98"/>
      <c r="C970" s="98"/>
      <c r="D970" s="99"/>
      <c r="E970" s="99"/>
      <c r="F970" s="98"/>
      <c r="G970" s="98"/>
      <c r="H970" s="98"/>
      <c r="I970" s="98"/>
      <c r="J970" s="98"/>
      <c r="K970" s="98"/>
      <c r="L970" s="98"/>
      <c r="M970" s="98"/>
      <c r="N970" s="98"/>
      <c r="O970" s="98"/>
      <c r="P970" s="98"/>
      <c r="Q970" s="98"/>
      <c r="R970" s="98"/>
      <c r="S970" s="98"/>
      <c r="T970" s="98"/>
      <c r="U970" s="98"/>
      <c r="V970" s="98"/>
      <c r="W970" s="98"/>
      <c r="X970" s="98"/>
      <c r="Y970" s="99"/>
      <c r="Z970" s="98"/>
      <c r="AA970" s="98"/>
      <c r="AB970" s="98"/>
      <c r="AC970" s="98"/>
      <c r="AD970" s="98"/>
    </row>
    <row r="971" spans="1:30" x14ac:dyDescent="0.25">
      <c r="A971" s="98"/>
      <c r="B971" s="98"/>
      <c r="C971" s="98"/>
      <c r="D971" s="99"/>
      <c r="E971" s="98"/>
      <c r="F971" s="98"/>
      <c r="G971" s="98"/>
      <c r="H971" s="98"/>
      <c r="I971" s="98"/>
      <c r="J971" s="98"/>
      <c r="K971" s="98"/>
      <c r="L971" s="98"/>
      <c r="M971" s="98"/>
      <c r="N971" s="98"/>
      <c r="O971" s="98"/>
      <c r="P971" s="98"/>
      <c r="Q971" s="98"/>
      <c r="R971" s="98"/>
      <c r="S971" s="98"/>
      <c r="T971" s="98"/>
      <c r="U971" s="98"/>
      <c r="V971" s="98"/>
      <c r="W971" s="98"/>
      <c r="X971" s="98"/>
      <c r="Y971" s="99"/>
      <c r="Z971" s="98"/>
      <c r="AA971" s="98"/>
      <c r="AB971" s="98"/>
      <c r="AC971" s="98"/>
      <c r="AD971" s="98"/>
    </row>
    <row r="972" spans="1:30" x14ac:dyDescent="0.25">
      <c r="A972" s="98"/>
      <c r="B972" s="98"/>
      <c r="C972" s="98"/>
      <c r="D972" s="99"/>
      <c r="E972" s="99"/>
      <c r="F972" s="98"/>
      <c r="G972" s="98"/>
      <c r="H972" s="98"/>
      <c r="I972" s="98"/>
      <c r="J972" s="98"/>
      <c r="K972" s="98"/>
      <c r="L972" s="98"/>
      <c r="M972" s="98"/>
      <c r="N972" s="98"/>
      <c r="O972" s="98"/>
      <c r="P972" s="98"/>
      <c r="Q972" s="98"/>
      <c r="R972" s="98"/>
      <c r="S972" s="98"/>
      <c r="T972" s="98"/>
      <c r="U972" s="98"/>
      <c r="V972" s="98"/>
      <c r="W972" s="98"/>
      <c r="X972" s="98"/>
      <c r="Y972" s="99"/>
      <c r="Z972" s="98"/>
      <c r="AA972" s="98"/>
      <c r="AB972" s="98"/>
      <c r="AC972" s="98"/>
      <c r="AD972" s="98"/>
    </row>
    <row r="973" spans="1:30" x14ac:dyDescent="0.25">
      <c r="A973" s="98"/>
      <c r="B973" s="98"/>
      <c r="C973" s="98"/>
      <c r="D973" s="99"/>
      <c r="E973" s="99"/>
      <c r="F973" s="98"/>
      <c r="G973" s="98"/>
      <c r="H973" s="98"/>
      <c r="I973" s="98"/>
      <c r="J973" s="98"/>
      <c r="K973" s="98"/>
      <c r="L973" s="98"/>
      <c r="M973" s="98"/>
      <c r="N973" s="98"/>
      <c r="O973" s="98"/>
      <c r="P973" s="98"/>
      <c r="Q973" s="98"/>
      <c r="R973" s="98"/>
      <c r="S973" s="98"/>
      <c r="T973" s="98"/>
      <c r="U973" s="98"/>
      <c r="V973" s="98"/>
      <c r="W973" s="98"/>
      <c r="X973" s="98"/>
      <c r="Y973" s="99"/>
      <c r="Z973" s="98"/>
      <c r="AA973" s="98"/>
      <c r="AB973" s="98"/>
      <c r="AC973" s="98"/>
      <c r="AD973" s="98"/>
    </row>
    <row r="974" spans="1:30" x14ac:dyDescent="0.25">
      <c r="A974" s="98"/>
      <c r="B974" s="98"/>
      <c r="C974" s="98"/>
      <c r="D974" s="99"/>
      <c r="E974" s="99"/>
      <c r="F974" s="98"/>
      <c r="G974" s="98"/>
      <c r="H974" s="98"/>
      <c r="I974" s="98"/>
      <c r="J974" s="98"/>
      <c r="K974" s="98"/>
      <c r="L974" s="98"/>
      <c r="M974" s="98"/>
      <c r="N974" s="98"/>
      <c r="O974" s="98"/>
      <c r="P974" s="98"/>
      <c r="Q974" s="98"/>
      <c r="R974" s="98"/>
      <c r="S974" s="98"/>
      <c r="T974" s="98"/>
      <c r="U974" s="98"/>
      <c r="V974" s="98"/>
      <c r="W974" s="98"/>
      <c r="X974" s="98"/>
      <c r="Y974" s="99"/>
      <c r="Z974" s="98"/>
      <c r="AA974" s="98"/>
      <c r="AB974" s="98"/>
      <c r="AC974" s="98"/>
      <c r="AD974" s="98"/>
    </row>
    <row r="975" spans="1:30" x14ac:dyDescent="0.25">
      <c r="A975" s="98"/>
      <c r="B975" s="98"/>
      <c r="C975" s="98"/>
      <c r="D975" s="99"/>
      <c r="E975" s="99"/>
      <c r="F975" s="98"/>
      <c r="G975" s="98"/>
      <c r="H975" s="98"/>
      <c r="I975" s="98"/>
      <c r="J975" s="98"/>
      <c r="K975" s="98"/>
      <c r="L975" s="98"/>
      <c r="M975" s="98"/>
      <c r="N975" s="98"/>
      <c r="O975" s="98"/>
      <c r="P975" s="98"/>
      <c r="Q975" s="98"/>
      <c r="R975" s="98"/>
      <c r="S975" s="98"/>
      <c r="T975" s="98"/>
      <c r="U975" s="98"/>
      <c r="V975" s="98"/>
      <c r="W975" s="98"/>
      <c r="X975" s="98"/>
      <c r="Y975" s="99"/>
      <c r="Z975" s="98"/>
      <c r="AA975" s="98"/>
      <c r="AB975" s="98"/>
      <c r="AC975" s="98"/>
      <c r="AD975" s="98"/>
    </row>
    <row r="976" spans="1:30" x14ac:dyDescent="0.25">
      <c r="A976" s="98"/>
      <c r="B976" s="98"/>
      <c r="C976" s="98"/>
      <c r="D976" s="99"/>
      <c r="E976" s="99"/>
      <c r="F976" s="98"/>
      <c r="G976" s="98"/>
      <c r="H976" s="98"/>
      <c r="I976" s="98"/>
      <c r="J976" s="98"/>
      <c r="K976" s="98"/>
      <c r="L976" s="98"/>
      <c r="M976" s="98"/>
      <c r="N976" s="98"/>
      <c r="O976" s="98"/>
      <c r="P976" s="98"/>
      <c r="Q976" s="98"/>
      <c r="R976" s="98"/>
      <c r="S976" s="98"/>
      <c r="T976" s="98"/>
      <c r="U976" s="98"/>
      <c r="V976" s="98"/>
      <c r="W976" s="98"/>
      <c r="X976" s="98"/>
      <c r="Y976" s="99"/>
      <c r="Z976" s="98"/>
      <c r="AA976" s="98"/>
      <c r="AB976" s="98"/>
      <c r="AC976" s="98"/>
      <c r="AD976" s="98"/>
    </row>
    <row r="977" spans="1:30" x14ac:dyDescent="0.25">
      <c r="A977" s="98"/>
      <c r="B977" s="98"/>
      <c r="C977" s="98"/>
      <c r="D977" s="99"/>
      <c r="E977" s="99"/>
      <c r="F977" s="98"/>
      <c r="G977" s="98"/>
      <c r="H977" s="98"/>
      <c r="I977" s="98"/>
      <c r="J977" s="98"/>
      <c r="K977" s="98"/>
      <c r="L977" s="98"/>
      <c r="M977" s="98"/>
      <c r="N977" s="98"/>
      <c r="O977" s="98"/>
      <c r="P977" s="98"/>
      <c r="Q977" s="98"/>
      <c r="R977" s="98"/>
      <c r="S977" s="98"/>
      <c r="T977" s="98"/>
      <c r="U977" s="98"/>
      <c r="V977" s="98"/>
      <c r="W977" s="98"/>
      <c r="X977" s="98"/>
      <c r="Y977" s="99"/>
      <c r="Z977" s="98"/>
      <c r="AA977" s="98"/>
      <c r="AB977" s="98"/>
      <c r="AC977" s="98"/>
      <c r="AD977" s="98"/>
    </row>
    <row r="978" spans="1:30" x14ac:dyDescent="0.25">
      <c r="A978" s="98"/>
      <c r="B978" s="98"/>
      <c r="C978" s="98"/>
      <c r="D978" s="99"/>
      <c r="E978" s="99"/>
      <c r="F978" s="98"/>
      <c r="G978" s="98"/>
      <c r="H978" s="98"/>
      <c r="I978" s="98"/>
      <c r="J978" s="98"/>
      <c r="K978" s="98"/>
      <c r="L978" s="98"/>
      <c r="M978" s="98"/>
      <c r="N978" s="98"/>
      <c r="O978" s="98"/>
      <c r="P978" s="98"/>
      <c r="Q978" s="98"/>
      <c r="R978" s="98"/>
      <c r="S978" s="98"/>
      <c r="T978" s="98"/>
      <c r="U978" s="98"/>
      <c r="V978" s="98"/>
      <c r="W978" s="98"/>
      <c r="X978" s="98"/>
      <c r="Y978" s="99"/>
      <c r="Z978" s="98"/>
      <c r="AA978" s="98"/>
      <c r="AB978" s="98"/>
      <c r="AC978" s="98"/>
      <c r="AD978" s="98"/>
    </row>
    <row r="979" spans="1:30" x14ac:dyDescent="0.25">
      <c r="A979" s="98"/>
      <c r="B979" s="98"/>
      <c r="C979" s="98"/>
      <c r="D979" s="99"/>
      <c r="E979" s="99"/>
      <c r="F979" s="98"/>
      <c r="G979" s="98"/>
      <c r="H979" s="98"/>
      <c r="I979" s="98"/>
      <c r="J979" s="98"/>
      <c r="K979" s="98"/>
      <c r="L979" s="98"/>
      <c r="M979" s="98"/>
      <c r="N979" s="98"/>
      <c r="O979" s="98"/>
      <c r="P979" s="98"/>
      <c r="Q979" s="98"/>
      <c r="R979" s="98"/>
      <c r="S979" s="98"/>
      <c r="T979" s="98"/>
      <c r="U979" s="98"/>
      <c r="V979" s="98"/>
      <c r="W979" s="98"/>
      <c r="X979" s="98"/>
      <c r="Y979" s="99"/>
      <c r="Z979" s="98"/>
      <c r="AA979" s="98"/>
      <c r="AB979" s="98"/>
      <c r="AC979" s="98"/>
      <c r="AD979" s="98"/>
    </row>
    <row r="980" spans="1:30" x14ac:dyDescent="0.25">
      <c r="A980" s="98"/>
      <c r="B980" s="98"/>
      <c r="C980" s="98"/>
      <c r="D980" s="99"/>
      <c r="E980" s="98"/>
      <c r="F980" s="98"/>
      <c r="G980" s="98"/>
      <c r="H980" s="98"/>
      <c r="I980" s="98"/>
      <c r="J980" s="98"/>
      <c r="K980" s="98"/>
      <c r="L980" s="98"/>
      <c r="M980" s="98"/>
      <c r="N980" s="98"/>
      <c r="O980" s="98"/>
      <c r="P980" s="98"/>
      <c r="Q980" s="98"/>
      <c r="R980" s="98"/>
      <c r="S980" s="98"/>
      <c r="T980" s="98"/>
      <c r="U980" s="98"/>
      <c r="V980" s="98"/>
      <c r="W980" s="98"/>
      <c r="X980" s="98"/>
      <c r="Y980" s="99"/>
      <c r="Z980" s="98"/>
      <c r="AA980" s="98"/>
      <c r="AB980" s="98"/>
      <c r="AC980" s="98"/>
      <c r="AD980" s="98"/>
    </row>
    <row r="981" spans="1:30" x14ac:dyDescent="0.25">
      <c r="A981" s="98"/>
      <c r="B981" s="98"/>
      <c r="C981" s="98"/>
      <c r="D981" s="99"/>
      <c r="E981" s="99"/>
      <c r="F981" s="98"/>
      <c r="G981" s="98"/>
      <c r="H981" s="98"/>
      <c r="I981" s="98"/>
      <c r="J981" s="98"/>
      <c r="K981" s="98"/>
      <c r="L981" s="98"/>
      <c r="M981" s="98"/>
      <c r="N981" s="98"/>
      <c r="O981" s="98"/>
      <c r="P981" s="98"/>
      <c r="Q981" s="98"/>
      <c r="R981" s="98"/>
      <c r="S981" s="98"/>
      <c r="T981" s="98"/>
      <c r="U981" s="98"/>
      <c r="V981" s="98"/>
      <c r="W981" s="98"/>
      <c r="X981" s="98"/>
      <c r="Y981" s="99"/>
      <c r="Z981" s="98"/>
      <c r="AA981" s="98"/>
      <c r="AB981" s="98"/>
      <c r="AC981" s="98"/>
      <c r="AD981" s="98"/>
    </row>
    <row r="982" spans="1:30" x14ac:dyDescent="0.25">
      <c r="A982" s="98"/>
      <c r="B982" s="98"/>
      <c r="C982" s="98"/>
      <c r="D982" s="99"/>
      <c r="E982" s="99"/>
      <c r="F982" s="98"/>
      <c r="G982" s="98"/>
      <c r="H982" s="98"/>
      <c r="I982" s="98"/>
      <c r="J982" s="98"/>
      <c r="K982" s="98"/>
      <c r="L982" s="98"/>
      <c r="M982" s="98"/>
      <c r="N982" s="98"/>
      <c r="O982" s="98"/>
      <c r="P982" s="98"/>
      <c r="Q982" s="98"/>
      <c r="R982" s="98"/>
      <c r="S982" s="98"/>
      <c r="T982" s="98"/>
      <c r="U982" s="98"/>
      <c r="V982" s="98"/>
      <c r="W982" s="98"/>
      <c r="X982" s="98"/>
      <c r="Y982" s="99"/>
      <c r="Z982" s="98"/>
      <c r="AA982" s="98"/>
      <c r="AB982" s="98"/>
      <c r="AC982" s="98"/>
      <c r="AD982" s="98"/>
    </row>
    <row r="983" spans="1:30" x14ac:dyDescent="0.25">
      <c r="A983" s="98"/>
      <c r="B983" s="98"/>
      <c r="C983" s="98"/>
      <c r="D983" s="99"/>
      <c r="E983" s="99"/>
      <c r="F983" s="98"/>
      <c r="G983" s="98"/>
      <c r="H983" s="98"/>
      <c r="I983" s="98"/>
      <c r="J983" s="98"/>
      <c r="K983" s="98"/>
      <c r="L983" s="98"/>
      <c r="M983" s="98"/>
      <c r="N983" s="98"/>
      <c r="O983" s="98"/>
      <c r="P983" s="98"/>
      <c r="Q983" s="98"/>
      <c r="R983" s="98"/>
      <c r="S983" s="98"/>
      <c r="T983" s="98"/>
      <c r="U983" s="98"/>
      <c r="V983" s="98"/>
      <c r="W983" s="98"/>
      <c r="X983" s="98"/>
      <c r="Y983" s="99"/>
      <c r="Z983" s="98"/>
      <c r="AA983" s="98"/>
      <c r="AB983" s="98"/>
      <c r="AC983" s="98"/>
      <c r="AD983" s="98"/>
    </row>
    <row r="984" spans="1:30" x14ac:dyDescent="0.25">
      <c r="A984" s="98"/>
      <c r="B984" s="98"/>
      <c r="C984" s="98"/>
      <c r="D984" s="99"/>
      <c r="E984" s="99"/>
      <c r="F984" s="98"/>
      <c r="G984" s="98"/>
      <c r="H984" s="98"/>
      <c r="I984" s="98"/>
      <c r="J984" s="98"/>
      <c r="K984" s="98"/>
      <c r="L984" s="98"/>
      <c r="M984" s="98"/>
      <c r="N984" s="98"/>
      <c r="O984" s="98"/>
      <c r="P984" s="98"/>
      <c r="Q984" s="98"/>
      <c r="R984" s="98"/>
      <c r="S984" s="98"/>
      <c r="T984" s="98"/>
      <c r="U984" s="98"/>
      <c r="V984" s="98"/>
      <c r="W984" s="98"/>
      <c r="X984" s="98"/>
      <c r="Y984" s="99"/>
      <c r="Z984" s="98"/>
      <c r="AA984" s="98"/>
      <c r="AB984" s="98"/>
      <c r="AC984" s="98"/>
      <c r="AD984" s="98"/>
    </row>
    <row r="985" spans="1:30" x14ac:dyDescent="0.25">
      <c r="A985" s="98"/>
      <c r="B985" s="98"/>
      <c r="C985" s="98"/>
      <c r="D985" s="99"/>
      <c r="E985" s="99"/>
      <c r="F985" s="98"/>
      <c r="G985" s="98"/>
      <c r="H985" s="98"/>
      <c r="I985" s="98"/>
      <c r="J985" s="98"/>
      <c r="K985" s="98"/>
      <c r="L985" s="98"/>
      <c r="M985" s="98"/>
      <c r="N985" s="98"/>
      <c r="O985" s="98"/>
      <c r="P985" s="98"/>
      <c r="Q985" s="98"/>
      <c r="R985" s="98"/>
      <c r="S985" s="98"/>
      <c r="T985" s="98"/>
      <c r="U985" s="98"/>
      <c r="V985" s="98"/>
      <c r="W985" s="98"/>
      <c r="X985" s="98"/>
      <c r="Y985" s="99"/>
      <c r="Z985" s="98"/>
      <c r="AA985" s="98"/>
      <c r="AB985" s="98"/>
      <c r="AC985" s="98"/>
      <c r="AD985" s="98"/>
    </row>
    <row r="986" spans="1:30" x14ac:dyDescent="0.25">
      <c r="A986" s="98"/>
      <c r="B986" s="98"/>
      <c r="C986" s="98"/>
      <c r="D986" s="99"/>
      <c r="E986" s="98"/>
      <c r="F986" s="98"/>
      <c r="G986" s="98"/>
      <c r="H986" s="98"/>
      <c r="I986" s="98"/>
      <c r="J986" s="98"/>
      <c r="K986" s="98"/>
      <c r="L986" s="98"/>
      <c r="M986" s="98"/>
      <c r="N986" s="98"/>
      <c r="O986" s="98"/>
      <c r="P986" s="98"/>
      <c r="Q986" s="98"/>
      <c r="R986" s="98"/>
      <c r="S986" s="98"/>
      <c r="T986" s="98"/>
      <c r="U986" s="98"/>
      <c r="V986" s="98"/>
      <c r="W986" s="98"/>
      <c r="X986" s="98"/>
      <c r="Y986" s="99"/>
      <c r="Z986" s="98"/>
      <c r="AA986" s="98"/>
      <c r="AB986" s="98"/>
      <c r="AC986" s="98"/>
      <c r="AD986" s="98"/>
    </row>
    <row r="987" spans="1:30" x14ac:dyDescent="0.25">
      <c r="A987" s="98"/>
      <c r="B987" s="98"/>
      <c r="C987" s="98"/>
      <c r="D987" s="99"/>
      <c r="E987" s="98"/>
      <c r="F987" s="98"/>
      <c r="G987" s="98"/>
      <c r="H987" s="98"/>
      <c r="I987" s="98"/>
      <c r="J987" s="98"/>
      <c r="K987" s="98"/>
      <c r="L987" s="98"/>
      <c r="M987" s="98"/>
      <c r="N987" s="98"/>
      <c r="O987" s="98"/>
      <c r="P987" s="98"/>
      <c r="Q987" s="98"/>
      <c r="R987" s="98"/>
      <c r="S987" s="98"/>
      <c r="T987" s="98"/>
      <c r="U987" s="98"/>
      <c r="V987" s="98"/>
      <c r="W987" s="98"/>
      <c r="X987" s="98"/>
      <c r="Y987" s="99"/>
      <c r="Z987" s="98"/>
      <c r="AA987" s="98"/>
      <c r="AB987" s="98"/>
      <c r="AC987" s="98"/>
      <c r="AD987" s="98"/>
    </row>
    <row r="988" spans="1:30" x14ac:dyDescent="0.25">
      <c r="A988" s="98"/>
      <c r="B988" s="98"/>
      <c r="C988" s="98"/>
      <c r="D988" s="99"/>
      <c r="E988" s="99"/>
      <c r="F988" s="98"/>
      <c r="G988" s="98"/>
      <c r="H988" s="98"/>
      <c r="I988" s="98"/>
      <c r="J988" s="98"/>
      <c r="K988" s="98"/>
      <c r="L988" s="98"/>
      <c r="M988" s="98"/>
      <c r="N988" s="98"/>
      <c r="O988" s="98"/>
      <c r="P988" s="98"/>
      <c r="Q988" s="98"/>
      <c r="R988" s="98"/>
      <c r="S988" s="98"/>
      <c r="T988" s="98"/>
      <c r="U988" s="98"/>
      <c r="V988" s="98"/>
      <c r="W988" s="98"/>
      <c r="X988" s="98"/>
      <c r="Y988" s="99"/>
      <c r="Z988" s="98"/>
      <c r="AA988" s="98"/>
      <c r="AB988" s="98"/>
      <c r="AC988" s="98"/>
      <c r="AD988" s="98"/>
    </row>
    <row r="989" spans="1:30" x14ac:dyDescent="0.25">
      <c r="A989" s="98"/>
      <c r="B989" s="98"/>
      <c r="C989" s="98"/>
      <c r="D989" s="99"/>
      <c r="E989" s="98"/>
      <c r="F989" s="98"/>
      <c r="G989" s="98"/>
      <c r="H989" s="98"/>
      <c r="I989" s="98"/>
      <c r="J989" s="98"/>
      <c r="K989" s="98"/>
      <c r="L989" s="98"/>
      <c r="M989" s="98"/>
      <c r="N989" s="98"/>
      <c r="O989" s="98"/>
      <c r="P989" s="98"/>
      <c r="Q989" s="98"/>
      <c r="R989" s="98"/>
      <c r="S989" s="98"/>
      <c r="T989" s="98"/>
      <c r="U989" s="98"/>
      <c r="V989" s="98"/>
      <c r="W989" s="98"/>
      <c r="X989" s="98"/>
      <c r="Y989" s="99"/>
      <c r="Z989" s="98"/>
      <c r="AA989" s="98"/>
      <c r="AB989" s="98"/>
      <c r="AC989" s="98"/>
      <c r="AD989" s="98"/>
    </row>
    <row r="990" spans="1:30" x14ac:dyDescent="0.25">
      <c r="A990" s="98"/>
      <c r="B990" s="98"/>
      <c r="C990" s="98"/>
      <c r="D990" s="99"/>
      <c r="E990" s="98"/>
      <c r="F990" s="98"/>
      <c r="G990" s="98"/>
      <c r="H990" s="98"/>
      <c r="I990" s="98"/>
      <c r="J990" s="98"/>
      <c r="K990" s="98"/>
      <c r="L990" s="98"/>
      <c r="M990" s="98"/>
      <c r="N990" s="98"/>
      <c r="O990" s="98"/>
      <c r="P990" s="98"/>
      <c r="Q990" s="98"/>
      <c r="R990" s="98"/>
      <c r="S990" s="98"/>
      <c r="T990" s="98"/>
      <c r="U990" s="98"/>
      <c r="V990" s="98"/>
      <c r="W990" s="98"/>
      <c r="X990" s="98"/>
      <c r="Y990" s="99"/>
      <c r="Z990" s="98"/>
      <c r="AA990" s="98"/>
      <c r="AB990" s="98"/>
      <c r="AC990" s="98"/>
      <c r="AD990" s="98"/>
    </row>
    <row r="991" spans="1:30" x14ac:dyDescent="0.25">
      <c r="A991" s="98"/>
      <c r="B991" s="98"/>
      <c r="C991" s="98"/>
      <c r="D991" s="99"/>
      <c r="E991" s="99"/>
      <c r="F991" s="98"/>
      <c r="G991" s="98"/>
      <c r="H991" s="98"/>
      <c r="I991" s="98"/>
      <c r="J991" s="98"/>
      <c r="K991" s="98"/>
      <c r="L991" s="98"/>
      <c r="M991" s="98"/>
      <c r="N991" s="98"/>
      <c r="O991" s="98"/>
      <c r="P991" s="98"/>
      <c r="Q991" s="98"/>
      <c r="R991" s="98"/>
      <c r="S991" s="98"/>
      <c r="T991" s="98"/>
      <c r="U991" s="98"/>
      <c r="V991" s="98"/>
      <c r="W991" s="98"/>
      <c r="X991" s="98"/>
      <c r="Y991" s="99"/>
      <c r="Z991" s="98"/>
      <c r="AA991" s="98"/>
      <c r="AB991" s="98"/>
      <c r="AC991" s="98"/>
      <c r="AD991" s="98"/>
    </row>
    <row r="992" spans="1:30" x14ac:dyDescent="0.25">
      <c r="A992" s="98"/>
      <c r="B992" s="98"/>
      <c r="C992" s="98"/>
      <c r="D992" s="99"/>
      <c r="E992" s="98"/>
      <c r="F992" s="98"/>
      <c r="G992" s="98"/>
      <c r="H992" s="98"/>
      <c r="I992" s="98"/>
      <c r="J992" s="98"/>
      <c r="K992" s="98"/>
      <c r="L992" s="98"/>
      <c r="M992" s="98"/>
      <c r="N992" s="98"/>
      <c r="O992" s="98"/>
      <c r="P992" s="98"/>
      <c r="Q992" s="98"/>
      <c r="R992" s="98"/>
      <c r="S992" s="98"/>
      <c r="T992" s="98"/>
      <c r="U992" s="98"/>
      <c r="V992" s="98"/>
      <c r="W992" s="98"/>
      <c r="X992" s="98"/>
      <c r="Y992" s="99"/>
      <c r="Z992" s="98"/>
      <c r="AA992" s="98"/>
      <c r="AB992" s="98"/>
      <c r="AC992" s="98"/>
      <c r="AD992" s="98"/>
    </row>
    <row r="993" spans="1:30" x14ac:dyDescent="0.25">
      <c r="A993" s="98"/>
      <c r="B993" s="98"/>
      <c r="C993" s="98"/>
      <c r="D993" s="99"/>
      <c r="E993" s="99"/>
      <c r="F993" s="98"/>
      <c r="G993" s="98"/>
      <c r="H993" s="98"/>
      <c r="I993" s="98"/>
      <c r="J993" s="98"/>
      <c r="K993" s="98"/>
      <c r="L993" s="98"/>
      <c r="M993" s="98"/>
      <c r="N993" s="98"/>
      <c r="O993" s="98"/>
      <c r="P993" s="98"/>
      <c r="Q993" s="98"/>
      <c r="R993" s="98"/>
      <c r="S993" s="98"/>
      <c r="T993" s="98"/>
      <c r="U993" s="98"/>
      <c r="V993" s="98"/>
      <c r="W993" s="98"/>
      <c r="X993" s="98"/>
      <c r="Y993" s="99"/>
      <c r="Z993" s="98"/>
      <c r="AA993" s="98"/>
      <c r="AB993" s="98"/>
      <c r="AC993" s="98"/>
      <c r="AD993" s="98"/>
    </row>
    <row r="994" spans="1:30" x14ac:dyDescent="0.25">
      <c r="A994" s="98"/>
      <c r="B994" s="98"/>
      <c r="C994" s="98"/>
      <c r="D994" s="99"/>
      <c r="E994" s="98"/>
      <c r="F994" s="98"/>
      <c r="G994" s="98"/>
      <c r="H994" s="98"/>
      <c r="I994" s="98"/>
      <c r="J994" s="98"/>
      <c r="K994" s="98"/>
      <c r="L994" s="98"/>
      <c r="M994" s="98"/>
      <c r="N994" s="98"/>
      <c r="O994" s="98"/>
      <c r="P994" s="98"/>
      <c r="Q994" s="98"/>
      <c r="R994" s="98"/>
      <c r="S994" s="98"/>
      <c r="T994" s="98"/>
      <c r="U994" s="98"/>
      <c r="V994" s="98"/>
      <c r="W994" s="98"/>
      <c r="X994" s="98"/>
      <c r="Y994" s="99"/>
      <c r="Z994" s="98"/>
      <c r="AA994" s="98"/>
      <c r="AB994" s="98"/>
      <c r="AC994" s="98"/>
      <c r="AD994" s="98"/>
    </row>
    <row r="995" spans="1:30" x14ac:dyDescent="0.25">
      <c r="A995" s="98"/>
      <c r="B995" s="98"/>
      <c r="C995" s="98"/>
      <c r="D995" s="99"/>
      <c r="E995" s="98"/>
      <c r="F995" s="98"/>
      <c r="G995" s="98"/>
      <c r="H995" s="98"/>
      <c r="I995" s="98"/>
      <c r="J995" s="98"/>
      <c r="K995" s="98"/>
      <c r="L995" s="98"/>
      <c r="M995" s="98"/>
      <c r="N995" s="98"/>
      <c r="O995" s="98"/>
      <c r="P995" s="98"/>
      <c r="Q995" s="98"/>
      <c r="R995" s="98"/>
      <c r="S995" s="98"/>
      <c r="T995" s="98"/>
      <c r="U995" s="98"/>
      <c r="V995" s="98"/>
      <c r="W995" s="98"/>
      <c r="X995" s="98"/>
      <c r="Y995" s="99"/>
      <c r="Z995" s="98"/>
      <c r="AA995" s="98"/>
      <c r="AB995" s="98"/>
      <c r="AC995" s="98"/>
      <c r="AD995" s="98"/>
    </row>
    <row r="996" spans="1:30" x14ac:dyDescent="0.25">
      <c r="A996" s="98"/>
      <c r="B996" s="98"/>
      <c r="C996" s="98"/>
      <c r="D996" s="99"/>
      <c r="E996" s="98"/>
      <c r="F996" s="98"/>
      <c r="G996" s="98"/>
      <c r="H996" s="98"/>
      <c r="I996" s="98"/>
      <c r="J996" s="98"/>
      <c r="K996" s="98"/>
      <c r="L996" s="98"/>
      <c r="M996" s="98"/>
      <c r="N996" s="98"/>
      <c r="O996" s="98"/>
      <c r="P996" s="98"/>
      <c r="Q996" s="98"/>
      <c r="R996" s="98"/>
      <c r="S996" s="98"/>
      <c r="T996" s="98"/>
      <c r="U996" s="98"/>
      <c r="V996" s="98"/>
      <c r="W996" s="98"/>
      <c r="X996" s="98"/>
      <c r="Y996" s="99"/>
      <c r="Z996" s="98"/>
      <c r="AA996" s="98"/>
      <c r="AB996" s="98"/>
      <c r="AC996" s="98"/>
      <c r="AD996" s="98"/>
    </row>
    <row r="997" spans="1:30" x14ac:dyDescent="0.25">
      <c r="A997" s="98"/>
      <c r="B997" s="98"/>
      <c r="C997" s="98"/>
      <c r="D997" s="99"/>
      <c r="E997" s="99"/>
      <c r="F997" s="98"/>
      <c r="G997" s="98"/>
      <c r="H997" s="98"/>
      <c r="I997" s="98"/>
      <c r="J997" s="98"/>
      <c r="K997" s="98"/>
      <c r="L997" s="98"/>
      <c r="M997" s="98"/>
      <c r="N997" s="98"/>
      <c r="O997" s="98"/>
      <c r="P997" s="98"/>
      <c r="Q997" s="98"/>
      <c r="R997" s="98"/>
      <c r="S997" s="98"/>
      <c r="T997" s="98"/>
      <c r="U997" s="98"/>
      <c r="V997" s="98"/>
      <c r="W997" s="98"/>
      <c r="X997" s="98"/>
      <c r="Y997" s="99"/>
      <c r="Z997" s="98"/>
      <c r="AA997" s="98"/>
      <c r="AB997" s="98"/>
      <c r="AC997" s="98"/>
      <c r="AD997" s="98"/>
    </row>
    <row r="998" spans="1:30" x14ac:dyDescent="0.25">
      <c r="A998" s="98"/>
      <c r="B998" s="98"/>
      <c r="C998" s="98"/>
      <c r="D998" s="99"/>
      <c r="E998" s="98"/>
      <c r="F998" s="98"/>
      <c r="G998" s="98"/>
      <c r="H998" s="98"/>
      <c r="I998" s="98"/>
      <c r="J998" s="98"/>
      <c r="K998" s="98"/>
      <c r="L998" s="98"/>
      <c r="M998" s="98"/>
      <c r="N998" s="98"/>
      <c r="O998" s="98"/>
      <c r="P998" s="98"/>
      <c r="Q998" s="98"/>
      <c r="R998" s="98"/>
      <c r="S998" s="98"/>
      <c r="T998" s="98"/>
      <c r="U998" s="98"/>
      <c r="V998" s="98"/>
      <c r="W998" s="98"/>
      <c r="X998" s="98"/>
      <c r="Y998" s="99"/>
      <c r="Z998" s="98"/>
      <c r="AA998" s="98"/>
      <c r="AB998" s="98"/>
      <c r="AC998" s="98"/>
      <c r="AD998" s="98"/>
    </row>
    <row r="999" spans="1:30" x14ac:dyDescent="0.25">
      <c r="A999" s="98"/>
      <c r="B999" s="98"/>
      <c r="C999" s="98"/>
      <c r="D999" s="99"/>
      <c r="E999" s="99"/>
      <c r="F999" s="98"/>
      <c r="G999" s="98"/>
      <c r="H999" s="98"/>
      <c r="I999" s="98"/>
      <c r="J999" s="98"/>
      <c r="K999" s="98"/>
      <c r="L999" s="98"/>
      <c r="M999" s="98"/>
      <c r="N999" s="98"/>
      <c r="O999" s="98"/>
      <c r="P999" s="98"/>
      <c r="Q999" s="98"/>
      <c r="R999" s="98"/>
      <c r="S999" s="98"/>
      <c r="T999" s="98"/>
      <c r="U999" s="98"/>
      <c r="V999" s="98"/>
      <c r="W999" s="98"/>
      <c r="X999" s="98"/>
      <c r="Y999" s="99"/>
      <c r="Z999" s="98"/>
      <c r="AA999" s="98"/>
      <c r="AB999" s="98"/>
      <c r="AC999" s="98"/>
      <c r="AD999" s="98"/>
    </row>
    <row r="1000" spans="1:30" x14ac:dyDescent="0.25">
      <c r="A1000" s="98"/>
      <c r="B1000" s="98"/>
      <c r="C1000" s="98"/>
      <c r="D1000" s="99"/>
      <c r="E1000" s="99"/>
      <c r="F1000" s="98"/>
      <c r="G1000" s="98"/>
      <c r="H1000" s="98"/>
      <c r="I1000" s="98"/>
      <c r="J1000" s="98"/>
      <c r="K1000" s="98"/>
      <c r="L1000" s="98"/>
      <c r="M1000" s="98"/>
      <c r="N1000" s="98"/>
      <c r="O1000" s="98"/>
      <c r="P1000" s="98"/>
      <c r="Q1000" s="98"/>
      <c r="R1000" s="98"/>
      <c r="S1000" s="98"/>
      <c r="T1000" s="98"/>
      <c r="U1000" s="98"/>
      <c r="V1000" s="98"/>
      <c r="W1000" s="98"/>
      <c r="X1000" s="98"/>
      <c r="Y1000" s="99"/>
      <c r="Z1000" s="98"/>
      <c r="AA1000" s="98"/>
      <c r="AB1000" s="98"/>
      <c r="AC1000" s="98"/>
      <c r="AD1000" s="98"/>
    </row>
    <row r="1001" spans="1:30" x14ac:dyDescent="0.25">
      <c r="A1001" s="98"/>
      <c r="B1001" s="98"/>
      <c r="C1001" s="98"/>
      <c r="D1001" s="99"/>
      <c r="E1001" s="99"/>
      <c r="F1001" s="98"/>
      <c r="G1001" s="98"/>
      <c r="H1001" s="98"/>
      <c r="I1001" s="98"/>
      <c r="J1001" s="98"/>
      <c r="K1001" s="98"/>
      <c r="L1001" s="98"/>
      <c r="M1001" s="98"/>
      <c r="N1001" s="98"/>
      <c r="O1001" s="98"/>
      <c r="P1001" s="98"/>
      <c r="Q1001" s="98"/>
      <c r="R1001" s="98"/>
      <c r="S1001" s="98"/>
      <c r="T1001" s="98"/>
      <c r="U1001" s="98"/>
      <c r="V1001" s="98"/>
      <c r="W1001" s="98"/>
      <c r="X1001" s="98"/>
      <c r="Y1001" s="99"/>
      <c r="Z1001" s="98"/>
      <c r="AA1001" s="98"/>
      <c r="AB1001" s="98"/>
      <c r="AC1001" s="98"/>
      <c r="AD1001" s="98"/>
    </row>
    <row r="1002" spans="1:30" x14ac:dyDescent="0.25">
      <c r="A1002" s="98"/>
      <c r="B1002" s="98"/>
      <c r="C1002" s="98"/>
      <c r="D1002" s="98"/>
      <c r="E1002" s="98"/>
      <c r="F1002" s="98"/>
      <c r="G1002" s="98"/>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row>
    <row r="1003" spans="1:30" x14ac:dyDescent="0.25">
      <c r="A1003" s="98"/>
      <c r="B1003" s="98"/>
      <c r="C1003" s="98"/>
      <c r="D1003" s="98"/>
      <c r="E1003" s="98"/>
      <c r="F1003" s="98"/>
      <c r="G1003" s="98"/>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row>
    <row r="1004" spans="1:30" x14ac:dyDescent="0.25">
      <c r="A1004" s="98"/>
      <c r="B1004" s="98"/>
      <c r="C1004" s="98"/>
      <c r="D1004" s="98"/>
      <c r="E1004" s="98"/>
      <c r="F1004" s="98"/>
      <c r="G1004" s="98"/>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row>
    <row r="1005" spans="1:30" x14ac:dyDescent="0.25">
      <c r="A1005" s="98"/>
      <c r="B1005" s="98"/>
      <c r="C1005" s="98"/>
      <c r="D1005" s="98"/>
      <c r="E1005" s="98"/>
      <c r="F1005" s="98"/>
      <c r="G1005" s="98"/>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row>
    <row r="1006" spans="1:30" x14ac:dyDescent="0.25">
      <c r="A1006" s="98"/>
      <c r="B1006" s="98"/>
      <c r="C1006" s="98"/>
      <c r="D1006" s="98"/>
      <c r="E1006" s="98"/>
      <c r="F1006" s="98"/>
      <c r="G1006" s="98"/>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row>
    <row r="1007" spans="1:30" x14ac:dyDescent="0.25">
      <c r="A1007" s="98"/>
      <c r="B1007" s="98"/>
      <c r="C1007" s="98"/>
      <c r="D1007" s="98"/>
      <c r="E1007" s="98"/>
      <c r="F1007" s="98"/>
      <c r="G1007" s="98"/>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row>
    <row r="1008" spans="1:30" x14ac:dyDescent="0.25">
      <c r="A1008" s="98"/>
      <c r="B1008" s="98"/>
      <c r="C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row>
    <row r="1009" spans="1:30" x14ac:dyDescent="0.25">
      <c r="A1009" s="98"/>
      <c r="B1009" s="98"/>
      <c r="C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row>
    <row r="1010" spans="1:30" x14ac:dyDescent="0.25">
      <c r="A1010" s="98"/>
      <c r="B1010" s="98"/>
      <c r="C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row>
    <row r="1011" spans="1:30" x14ac:dyDescent="0.25">
      <c r="A1011" s="98"/>
      <c r="B1011" s="98"/>
      <c r="C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row>
    <row r="1012" spans="1:30" x14ac:dyDescent="0.25">
      <c r="A1012" s="98"/>
      <c r="B1012" s="98"/>
      <c r="C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row>
    <row r="1013" spans="1:30" x14ac:dyDescent="0.25">
      <c r="A1013" s="98"/>
      <c r="B1013" s="98"/>
      <c r="C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row>
    <row r="1014" spans="1:30" x14ac:dyDescent="0.25">
      <c r="A1014" s="98"/>
      <c r="B1014" s="98"/>
      <c r="C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row>
    <row r="1015" spans="1:30" x14ac:dyDescent="0.25">
      <c r="A1015" s="98"/>
      <c r="B1015" s="98"/>
      <c r="C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row>
    <row r="1016" spans="1:30" x14ac:dyDescent="0.25">
      <c r="A1016" s="98"/>
      <c r="B1016" s="98"/>
      <c r="C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row>
    <row r="1017" spans="1:30" x14ac:dyDescent="0.25">
      <c r="A1017" s="98"/>
      <c r="B1017" s="98"/>
      <c r="C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row>
    <row r="1018" spans="1:30" x14ac:dyDescent="0.25">
      <c r="A1018" s="98"/>
      <c r="B1018" s="98"/>
      <c r="C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row>
    <row r="1019" spans="1:30" x14ac:dyDescent="0.25">
      <c r="A1019" s="98"/>
      <c r="B1019" s="98"/>
      <c r="C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row>
    <row r="1020" spans="1:30" x14ac:dyDescent="0.25">
      <c r="A1020" s="98"/>
      <c r="B1020" s="98"/>
      <c r="C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row>
    <row r="1021" spans="1:30" x14ac:dyDescent="0.25">
      <c r="A1021" s="98"/>
      <c r="B1021" s="98"/>
      <c r="C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row>
    <row r="1022" spans="1:30" x14ac:dyDescent="0.25">
      <c r="A1022" s="98"/>
      <c r="B1022" s="98"/>
      <c r="C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row>
    <row r="1023" spans="1:30" x14ac:dyDescent="0.25">
      <c r="A1023" s="98"/>
      <c r="B1023" s="98"/>
      <c r="C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row>
    <row r="1024" spans="1:30" x14ac:dyDescent="0.25">
      <c r="A1024" s="98"/>
      <c r="B1024" s="98"/>
      <c r="C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row>
    <row r="1025" spans="1:30" x14ac:dyDescent="0.25">
      <c r="A1025" s="98"/>
      <c r="B1025" s="98"/>
      <c r="C1025" s="98"/>
      <c r="D1025" s="98"/>
      <c r="E1025" s="98"/>
      <c r="F1025" s="98"/>
      <c r="G1025" s="98"/>
      <c r="H1025" s="98"/>
      <c r="I1025" s="98"/>
      <c r="J1025" s="98"/>
      <c r="K1025" s="98"/>
      <c r="L1025" s="98"/>
      <c r="M1025" s="98"/>
      <c r="N1025" s="98"/>
      <c r="O1025" s="98"/>
      <c r="P1025" s="98"/>
      <c r="Q1025" s="98"/>
      <c r="R1025" s="98"/>
      <c r="S1025" s="98"/>
      <c r="T1025" s="98"/>
      <c r="U1025" s="98"/>
      <c r="V1025" s="98"/>
      <c r="W1025" s="98"/>
      <c r="X1025" s="98"/>
      <c r="Y1025" s="98"/>
      <c r="Z1025" s="98"/>
      <c r="AA1025" s="98"/>
      <c r="AB1025" s="98"/>
      <c r="AC1025" s="98"/>
      <c r="AD1025" s="98"/>
    </row>
    <row r="1026" spans="1:30" x14ac:dyDescent="0.25">
      <c r="A1026" s="98"/>
      <c r="B1026" s="98"/>
      <c r="C1026" s="98"/>
      <c r="D1026" s="98"/>
      <c r="E1026" s="98"/>
      <c r="F1026" s="98"/>
      <c r="G1026" s="98"/>
      <c r="H1026" s="98"/>
      <c r="I1026" s="98"/>
      <c r="J1026" s="98"/>
      <c r="K1026" s="98"/>
      <c r="L1026" s="98"/>
      <c r="M1026" s="98"/>
      <c r="N1026" s="98"/>
      <c r="O1026" s="98"/>
      <c r="P1026" s="98"/>
      <c r="Q1026" s="98"/>
      <c r="R1026" s="98"/>
      <c r="S1026" s="98"/>
      <c r="T1026" s="98"/>
      <c r="U1026" s="98"/>
      <c r="V1026" s="98"/>
      <c r="W1026" s="98"/>
      <c r="X1026" s="98"/>
      <c r="Y1026" s="98"/>
      <c r="Z1026" s="98"/>
      <c r="AA1026" s="98"/>
      <c r="AB1026" s="98"/>
      <c r="AC1026" s="98"/>
      <c r="AD1026" s="98"/>
    </row>
    <row r="1027" spans="1:30" x14ac:dyDescent="0.25">
      <c r="A1027" s="98"/>
      <c r="B1027" s="98"/>
      <c r="C1027" s="98"/>
      <c r="D1027" s="98"/>
      <c r="E1027" s="98"/>
      <c r="F1027" s="98"/>
      <c r="G1027" s="98"/>
      <c r="H1027" s="98"/>
      <c r="I1027" s="98"/>
      <c r="J1027" s="98"/>
      <c r="K1027" s="98"/>
      <c r="L1027" s="98"/>
      <c r="M1027" s="98"/>
      <c r="N1027" s="98"/>
      <c r="O1027" s="98"/>
      <c r="P1027" s="98"/>
      <c r="Q1027" s="98"/>
      <c r="R1027" s="98"/>
      <c r="S1027" s="98"/>
      <c r="T1027" s="98"/>
      <c r="U1027" s="98"/>
      <c r="V1027" s="98"/>
      <c r="W1027" s="98"/>
      <c r="X1027" s="98"/>
      <c r="Y1027" s="98"/>
      <c r="Z1027" s="98"/>
      <c r="AA1027" s="98"/>
      <c r="AB1027" s="98"/>
      <c r="AC1027" s="98"/>
      <c r="AD1027" s="98"/>
    </row>
    <row r="1028" spans="1:30" x14ac:dyDescent="0.25">
      <c r="A1028" s="98"/>
      <c r="B1028" s="98"/>
      <c r="C1028" s="98"/>
      <c r="D1028" s="98"/>
      <c r="E1028" s="98"/>
      <c r="F1028" s="98"/>
      <c r="G1028" s="98"/>
      <c r="H1028" s="98"/>
      <c r="I1028" s="98"/>
      <c r="J1028" s="98"/>
      <c r="K1028" s="98"/>
      <c r="L1028" s="98"/>
      <c r="M1028" s="98"/>
      <c r="N1028" s="98"/>
      <c r="O1028" s="98"/>
      <c r="P1028" s="98"/>
      <c r="Q1028" s="98"/>
      <c r="R1028" s="98"/>
      <c r="S1028" s="98"/>
      <c r="T1028" s="98"/>
      <c r="U1028" s="98"/>
      <c r="V1028" s="98"/>
      <c r="W1028" s="98"/>
      <c r="X1028" s="98"/>
      <c r="Y1028" s="98"/>
      <c r="Z1028" s="98"/>
      <c r="AA1028" s="98"/>
      <c r="AB1028" s="98"/>
      <c r="AC1028" s="98"/>
      <c r="AD1028" s="98"/>
    </row>
    <row r="1029" spans="1:30" x14ac:dyDescent="0.25">
      <c r="A1029" s="98"/>
      <c r="B1029" s="98"/>
      <c r="C1029" s="98"/>
      <c r="D1029" s="98"/>
      <c r="E1029" s="98"/>
      <c r="F1029" s="98"/>
      <c r="G1029" s="98"/>
      <c r="H1029" s="98"/>
      <c r="I1029" s="98"/>
      <c r="J1029" s="98"/>
      <c r="K1029" s="98"/>
      <c r="L1029" s="98"/>
      <c r="M1029" s="98"/>
      <c r="N1029" s="98"/>
      <c r="O1029" s="98"/>
      <c r="P1029" s="98"/>
      <c r="Q1029" s="98"/>
      <c r="R1029" s="98"/>
      <c r="S1029" s="98"/>
      <c r="T1029" s="98"/>
      <c r="U1029" s="98"/>
      <c r="V1029" s="98"/>
      <c r="W1029" s="98"/>
      <c r="X1029" s="98"/>
      <c r="Y1029" s="98"/>
      <c r="Z1029" s="98"/>
      <c r="AA1029" s="98"/>
      <c r="AB1029" s="98"/>
      <c r="AC1029" s="98"/>
      <c r="AD1029" s="98"/>
    </row>
    <row r="1030" spans="1:30" x14ac:dyDescent="0.25">
      <c r="A1030" s="98"/>
      <c r="B1030" s="98"/>
      <c r="C1030" s="98"/>
      <c r="D1030" s="98"/>
      <c r="E1030" s="98"/>
      <c r="F1030" s="98"/>
      <c r="G1030" s="98"/>
      <c r="H1030" s="98"/>
      <c r="I1030" s="98"/>
      <c r="J1030" s="98"/>
      <c r="K1030" s="98"/>
      <c r="L1030" s="98"/>
      <c r="M1030" s="98"/>
      <c r="N1030" s="98"/>
      <c r="O1030" s="98"/>
      <c r="P1030" s="98"/>
      <c r="Q1030" s="98"/>
      <c r="R1030" s="98"/>
      <c r="S1030" s="98"/>
      <c r="T1030" s="98"/>
      <c r="U1030" s="98"/>
      <c r="V1030" s="98"/>
      <c r="W1030" s="98"/>
      <c r="X1030" s="98"/>
      <c r="Y1030" s="98"/>
      <c r="Z1030" s="98"/>
      <c r="AA1030" s="98"/>
      <c r="AB1030" s="98"/>
      <c r="AC1030" s="98"/>
      <c r="AD1030" s="98"/>
    </row>
    <row r="1031" spans="1:30" x14ac:dyDescent="0.25">
      <c r="A1031" s="98"/>
      <c r="B1031" s="98"/>
      <c r="C1031" s="98"/>
      <c r="D1031" s="98"/>
      <c r="E1031" s="98"/>
      <c r="F1031" s="98"/>
      <c r="G1031" s="98"/>
      <c r="H1031" s="98"/>
      <c r="I1031" s="98"/>
      <c r="J1031" s="98"/>
      <c r="K1031" s="98"/>
      <c r="L1031" s="98"/>
      <c r="M1031" s="98"/>
      <c r="N1031" s="98"/>
      <c r="O1031" s="98"/>
      <c r="P1031" s="98"/>
      <c r="Q1031" s="98"/>
      <c r="R1031" s="98"/>
      <c r="S1031" s="98"/>
      <c r="T1031" s="98"/>
      <c r="U1031" s="98"/>
      <c r="V1031" s="98"/>
      <c r="W1031" s="98"/>
      <c r="X1031" s="98"/>
      <c r="Y1031" s="98"/>
      <c r="Z1031" s="98"/>
      <c r="AA1031" s="98"/>
      <c r="AB1031" s="98"/>
      <c r="AC1031" s="98"/>
      <c r="AD1031" s="98"/>
    </row>
    <row r="1032" spans="1:30" x14ac:dyDescent="0.25">
      <c r="A1032" s="98"/>
      <c r="B1032" s="98"/>
      <c r="C1032" s="98"/>
      <c r="D1032" s="98"/>
      <c r="E1032" s="98"/>
      <c r="F1032" s="98"/>
      <c r="G1032" s="98"/>
      <c r="H1032" s="98"/>
      <c r="I1032" s="98"/>
      <c r="J1032" s="98"/>
      <c r="K1032" s="98"/>
      <c r="L1032" s="98"/>
      <c r="M1032" s="98"/>
      <c r="N1032" s="98"/>
      <c r="O1032" s="98"/>
      <c r="P1032" s="98"/>
      <c r="Q1032" s="98"/>
      <c r="R1032" s="98"/>
      <c r="S1032" s="98"/>
      <c r="T1032" s="98"/>
      <c r="U1032" s="98"/>
      <c r="V1032" s="98"/>
      <c r="W1032" s="98"/>
      <c r="X1032" s="98"/>
      <c r="Y1032" s="98"/>
      <c r="Z1032" s="98"/>
      <c r="AA1032" s="98"/>
      <c r="AB1032" s="98"/>
      <c r="AC1032" s="98"/>
      <c r="AD1032" s="98"/>
    </row>
    <row r="1033" spans="1:30" x14ac:dyDescent="0.25">
      <c r="A1033" s="98"/>
      <c r="B1033" s="98"/>
      <c r="C1033" s="98"/>
      <c r="D1033" s="98"/>
      <c r="E1033" s="98"/>
      <c r="F1033" s="98"/>
      <c r="G1033" s="98"/>
      <c r="H1033" s="98"/>
      <c r="I1033" s="98"/>
      <c r="J1033" s="98"/>
      <c r="K1033" s="98"/>
      <c r="L1033" s="98"/>
      <c r="M1033" s="98"/>
      <c r="N1033" s="98"/>
      <c r="O1033" s="98"/>
      <c r="P1033" s="98"/>
      <c r="Q1033" s="98"/>
      <c r="R1033" s="98"/>
      <c r="S1033" s="98"/>
      <c r="T1033" s="98"/>
      <c r="U1033" s="98"/>
      <c r="V1033" s="98"/>
      <c r="W1033" s="98"/>
      <c r="X1033" s="98"/>
      <c r="Y1033" s="98"/>
      <c r="Z1033" s="98"/>
      <c r="AA1033" s="98"/>
      <c r="AB1033" s="98"/>
      <c r="AC1033" s="98"/>
      <c r="AD1033" s="98"/>
    </row>
    <row r="1034" spans="1:30" x14ac:dyDescent="0.25">
      <c r="A1034" s="98"/>
      <c r="B1034" s="98"/>
      <c r="C1034" s="98"/>
      <c r="D1034" s="98"/>
      <c r="E1034" s="98"/>
      <c r="F1034" s="98"/>
      <c r="G1034" s="98"/>
      <c r="H1034" s="98"/>
      <c r="I1034" s="98"/>
      <c r="J1034" s="98"/>
      <c r="K1034" s="98"/>
      <c r="L1034" s="98"/>
      <c r="M1034" s="98"/>
      <c r="N1034" s="98"/>
      <c r="O1034" s="98"/>
      <c r="P1034" s="98"/>
      <c r="Q1034" s="98"/>
      <c r="R1034" s="98"/>
      <c r="S1034" s="98"/>
      <c r="T1034" s="98"/>
      <c r="U1034" s="98"/>
      <c r="V1034" s="98"/>
      <c r="W1034" s="98"/>
      <c r="X1034" s="98"/>
      <c r="Y1034" s="98"/>
      <c r="Z1034" s="98"/>
      <c r="AA1034" s="98"/>
      <c r="AB1034" s="98"/>
      <c r="AC1034" s="98"/>
      <c r="AD1034" s="98"/>
    </row>
    <row r="1035" spans="1:30" x14ac:dyDescent="0.25">
      <c r="A1035" s="98"/>
      <c r="B1035" s="98"/>
      <c r="C1035" s="98"/>
      <c r="D1035" s="98"/>
      <c r="E1035" s="98"/>
      <c r="F1035" s="98"/>
      <c r="G1035" s="98"/>
      <c r="H1035" s="98"/>
      <c r="I1035" s="98"/>
      <c r="J1035" s="98"/>
      <c r="K1035" s="98"/>
      <c r="L1035" s="98"/>
      <c r="M1035" s="98"/>
      <c r="N1035" s="98"/>
      <c r="O1035" s="98"/>
      <c r="P1035" s="98"/>
      <c r="Q1035" s="98"/>
      <c r="R1035" s="98"/>
      <c r="S1035" s="98"/>
      <c r="T1035" s="98"/>
      <c r="U1035" s="98"/>
      <c r="V1035" s="98"/>
      <c r="W1035" s="98"/>
      <c r="X1035" s="98"/>
      <c r="Y1035" s="98"/>
      <c r="Z1035" s="98"/>
      <c r="AA1035" s="98"/>
      <c r="AB1035" s="98"/>
      <c r="AC1035" s="98"/>
      <c r="AD1035" s="98"/>
    </row>
    <row r="1036" spans="1:30" x14ac:dyDescent="0.25">
      <c r="A1036" s="98"/>
      <c r="B1036" s="98"/>
      <c r="C1036" s="98"/>
      <c r="D1036" s="98"/>
      <c r="E1036" s="98"/>
      <c r="F1036" s="98"/>
      <c r="G1036" s="98"/>
      <c r="H1036" s="98"/>
      <c r="I1036" s="98"/>
      <c r="J1036" s="98"/>
      <c r="K1036" s="98"/>
      <c r="L1036" s="98"/>
      <c r="M1036" s="98"/>
      <c r="N1036" s="98"/>
      <c r="O1036" s="98"/>
      <c r="P1036" s="98"/>
      <c r="Q1036" s="98"/>
      <c r="R1036" s="98"/>
      <c r="S1036" s="98"/>
      <c r="T1036" s="98"/>
      <c r="U1036" s="98"/>
      <c r="V1036" s="98"/>
      <c r="W1036" s="98"/>
      <c r="X1036" s="98"/>
      <c r="Y1036" s="98"/>
      <c r="Z1036" s="98"/>
      <c r="AA1036" s="98"/>
      <c r="AB1036" s="98"/>
      <c r="AC1036" s="98"/>
      <c r="AD1036" s="98"/>
    </row>
    <row r="1037" spans="1:30" x14ac:dyDescent="0.25">
      <c r="A1037" s="98"/>
      <c r="B1037" s="98"/>
      <c r="C1037" s="98"/>
      <c r="D1037" s="98"/>
      <c r="E1037" s="98"/>
      <c r="F1037" s="98"/>
      <c r="G1037" s="98"/>
      <c r="H1037" s="98"/>
      <c r="I1037" s="98"/>
      <c r="J1037" s="98"/>
      <c r="K1037" s="98"/>
      <c r="L1037" s="98"/>
      <c r="M1037" s="98"/>
      <c r="N1037" s="98"/>
      <c r="O1037" s="98"/>
      <c r="P1037" s="98"/>
      <c r="Q1037" s="98"/>
      <c r="R1037" s="98"/>
      <c r="S1037" s="98"/>
      <c r="T1037" s="98"/>
      <c r="U1037" s="98"/>
      <c r="V1037" s="98"/>
      <c r="W1037" s="98"/>
      <c r="X1037" s="98"/>
      <c r="Y1037" s="98"/>
      <c r="Z1037" s="98"/>
      <c r="AA1037" s="98"/>
      <c r="AB1037" s="98"/>
      <c r="AC1037" s="98"/>
      <c r="AD1037" s="98"/>
    </row>
    <row r="1038" spans="1:30" x14ac:dyDescent="0.25">
      <c r="A1038" s="98"/>
      <c r="B1038" s="98"/>
      <c r="C1038" s="98"/>
      <c r="D1038" s="98"/>
      <c r="E1038" s="98"/>
      <c r="F1038" s="98"/>
      <c r="G1038" s="98"/>
      <c r="H1038" s="98"/>
      <c r="I1038" s="98"/>
      <c r="J1038" s="98"/>
      <c r="K1038" s="98"/>
      <c r="L1038" s="98"/>
      <c r="M1038" s="98"/>
      <c r="N1038" s="98"/>
      <c r="O1038" s="98"/>
      <c r="P1038" s="98"/>
      <c r="Q1038" s="98"/>
      <c r="R1038" s="98"/>
      <c r="S1038" s="98"/>
      <c r="T1038" s="98"/>
      <c r="U1038" s="98"/>
      <c r="V1038" s="98"/>
      <c r="W1038" s="98"/>
      <c r="X1038" s="98"/>
      <c r="Y1038" s="98"/>
      <c r="Z1038" s="98"/>
      <c r="AA1038" s="98"/>
      <c r="AB1038" s="98"/>
      <c r="AC1038" s="98"/>
      <c r="AD1038" s="98"/>
    </row>
    <row r="1039" spans="1:30" x14ac:dyDescent="0.25">
      <c r="A1039" s="98"/>
      <c r="B1039" s="98"/>
      <c r="C1039" s="98"/>
      <c r="D1039" s="98"/>
      <c r="E1039" s="98"/>
      <c r="F1039" s="98"/>
      <c r="G1039" s="98"/>
      <c r="H1039" s="98"/>
      <c r="I1039" s="98"/>
      <c r="J1039" s="98"/>
      <c r="K1039" s="98"/>
      <c r="L1039" s="98"/>
      <c r="M1039" s="98"/>
      <c r="N1039" s="98"/>
      <c r="O1039" s="98"/>
      <c r="P1039" s="98"/>
      <c r="Q1039" s="98"/>
      <c r="R1039" s="98"/>
      <c r="S1039" s="98"/>
      <c r="T1039" s="98"/>
      <c r="U1039" s="98"/>
      <c r="V1039" s="98"/>
      <c r="W1039" s="98"/>
      <c r="X1039" s="98"/>
      <c r="Y1039" s="98"/>
      <c r="Z1039" s="98"/>
      <c r="AA1039" s="98"/>
      <c r="AB1039" s="98"/>
      <c r="AC1039" s="98"/>
      <c r="AD1039" s="98"/>
    </row>
    <row r="1040" spans="1:30" x14ac:dyDescent="0.25">
      <c r="A1040" s="98"/>
      <c r="B1040" s="98"/>
      <c r="C1040" s="98"/>
      <c r="D1040" s="98"/>
      <c r="E1040" s="98"/>
      <c r="F1040" s="98"/>
      <c r="G1040" s="98"/>
      <c r="H1040" s="98"/>
      <c r="I1040" s="98"/>
      <c r="J1040" s="98"/>
      <c r="K1040" s="98"/>
      <c r="L1040" s="98"/>
      <c r="M1040" s="98"/>
      <c r="N1040" s="98"/>
      <c r="O1040" s="98"/>
      <c r="P1040" s="98"/>
      <c r="Q1040" s="98"/>
      <c r="R1040" s="98"/>
      <c r="S1040" s="98"/>
      <c r="T1040" s="98"/>
      <c r="U1040" s="98"/>
      <c r="V1040" s="98"/>
      <c r="W1040" s="98"/>
      <c r="X1040" s="98"/>
      <c r="Y1040" s="98"/>
      <c r="Z1040" s="98"/>
      <c r="AA1040" s="98"/>
      <c r="AB1040" s="98"/>
      <c r="AC1040" s="98"/>
      <c r="AD1040" s="98"/>
    </row>
    <row r="1041" spans="1:30" x14ac:dyDescent="0.25">
      <c r="A1041" s="98"/>
      <c r="B1041" s="98"/>
      <c r="C1041" s="98"/>
      <c r="D1041" s="98"/>
      <c r="E1041" s="98"/>
      <c r="F1041" s="98"/>
      <c r="G1041" s="98"/>
      <c r="H1041" s="98"/>
      <c r="I1041" s="98"/>
      <c r="J1041" s="98"/>
      <c r="K1041" s="98"/>
      <c r="L1041" s="98"/>
      <c r="M1041" s="98"/>
      <c r="N1041" s="98"/>
      <c r="O1041" s="98"/>
      <c r="P1041" s="98"/>
      <c r="Q1041" s="98"/>
      <c r="R1041" s="98"/>
      <c r="S1041" s="98"/>
      <c r="T1041" s="98"/>
      <c r="U1041" s="98"/>
      <c r="V1041" s="98"/>
      <c r="W1041" s="98"/>
      <c r="X1041" s="98"/>
      <c r="Y1041" s="98"/>
      <c r="Z1041" s="98"/>
      <c r="AA1041" s="98"/>
      <c r="AB1041" s="98"/>
      <c r="AC1041" s="98"/>
      <c r="AD1041" s="98"/>
    </row>
    <row r="1042" spans="1:30" x14ac:dyDescent="0.25">
      <c r="A1042" s="98"/>
      <c r="B1042" s="98"/>
      <c r="C1042" s="98"/>
      <c r="D1042" s="98"/>
      <c r="E1042" s="98"/>
      <c r="F1042" s="98"/>
      <c r="G1042" s="98"/>
      <c r="H1042" s="98"/>
      <c r="I1042" s="98"/>
      <c r="J1042" s="98"/>
      <c r="K1042" s="98"/>
      <c r="L1042" s="98"/>
      <c r="M1042" s="98"/>
      <c r="N1042" s="98"/>
      <c r="O1042" s="98"/>
      <c r="P1042" s="98"/>
      <c r="Q1042" s="98"/>
      <c r="R1042" s="98"/>
      <c r="S1042" s="98"/>
      <c r="T1042" s="98"/>
      <c r="U1042" s="98"/>
      <c r="V1042" s="98"/>
      <c r="W1042" s="98"/>
      <c r="X1042" s="98"/>
      <c r="Y1042" s="98"/>
      <c r="Z1042" s="98"/>
      <c r="AA1042" s="98"/>
      <c r="AB1042" s="98"/>
      <c r="AC1042" s="98"/>
      <c r="AD1042" s="98"/>
    </row>
    <row r="1043" spans="1:30" x14ac:dyDescent="0.25">
      <c r="A1043" s="98"/>
      <c r="B1043" s="98"/>
      <c r="C1043" s="98"/>
      <c r="D1043" s="98"/>
      <c r="E1043" s="98"/>
      <c r="F1043" s="98"/>
      <c r="G1043" s="98"/>
      <c r="H1043" s="98"/>
      <c r="I1043" s="98"/>
      <c r="J1043" s="98"/>
      <c r="K1043" s="98"/>
      <c r="L1043" s="98"/>
      <c r="M1043" s="98"/>
      <c r="N1043" s="98"/>
      <c r="O1043" s="98"/>
      <c r="P1043" s="98"/>
      <c r="Q1043" s="98"/>
      <c r="R1043" s="98"/>
      <c r="S1043" s="98"/>
      <c r="T1043" s="98"/>
      <c r="U1043" s="98"/>
      <c r="V1043" s="98"/>
      <c r="W1043" s="98"/>
      <c r="X1043" s="98"/>
      <c r="Y1043" s="98"/>
      <c r="Z1043" s="98"/>
      <c r="AA1043" s="98"/>
      <c r="AB1043" s="98"/>
      <c r="AC1043" s="98"/>
      <c r="AD1043" s="98"/>
    </row>
    <row r="1044" spans="1:30" x14ac:dyDescent="0.25">
      <c r="A1044" s="98"/>
      <c r="B1044" s="98"/>
      <c r="C1044" s="98"/>
      <c r="D1044" s="98"/>
      <c r="E1044" s="98"/>
      <c r="F1044" s="98"/>
      <c r="G1044" s="98"/>
      <c r="H1044" s="98"/>
      <c r="I1044" s="98"/>
      <c r="J1044" s="98"/>
      <c r="K1044" s="98"/>
      <c r="L1044" s="98"/>
      <c r="M1044" s="98"/>
      <c r="N1044" s="98"/>
      <c r="O1044" s="98"/>
      <c r="P1044" s="98"/>
      <c r="Q1044" s="98"/>
      <c r="R1044" s="98"/>
      <c r="S1044" s="98"/>
      <c r="T1044" s="98"/>
      <c r="U1044" s="98"/>
      <c r="V1044" s="98"/>
      <c r="W1044" s="98"/>
      <c r="X1044" s="98"/>
      <c r="Y1044" s="98"/>
      <c r="Z1044" s="98"/>
      <c r="AA1044" s="98"/>
      <c r="AB1044" s="98"/>
      <c r="AC1044" s="98"/>
      <c r="AD1044" s="98"/>
    </row>
    <row r="1045" spans="1:30" x14ac:dyDescent="0.25">
      <c r="A1045" s="98"/>
      <c r="B1045" s="98"/>
      <c r="C1045" s="98"/>
      <c r="D1045" s="98"/>
      <c r="E1045" s="98"/>
      <c r="F1045" s="98"/>
      <c r="G1045" s="98"/>
      <c r="H1045" s="98"/>
      <c r="I1045" s="98"/>
      <c r="J1045" s="98"/>
      <c r="K1045" s="98"/>
      <c r="L1045" s="98"/>
      <c r="M1045" s="98"/>
      <c r="N1045" s="98"/>
      <c r="O1045" s="98"/>
      <c r="P1045" s="98"/>
      <c r="Q1045" s="98"/>
      <c r="R1045" s="98"/>
      <c r="S1045" s="98"/>
      <c r="T1045" s="98"/>
      <c r="U1045" s="98"/>
      <c r="V1045" s="98"/>
      <c r="W1045" s="98"/>
      <c r="X1045" s="98"/>
      <c r="Y1045" s="98"/>
      <c r="Z1045" s="98"/>
      <c r="AA1045" s="98"/>
      <c r="AB1045" s="98"/>
      <c r="AC1045" s="98"/>
      <c r="AD1045" s="98"/>
    </row>
    <row r="1046" spans="1:30" x14ac:dyDescent="0.25">
      <c r="A1046" s="98"/>
      <c r="B1046" s="98"/>
      <c r="C1046" s="98"/>
      <c r="D1046" s="98"/>
      <c r="E1046" s="98"/>
      <c r="F1046" s="98"/>
      <c r="G1046" s="98"/>
      <c r="H1046" s="98"/>
      <c r="I1046" s="98"/>
      <c r="J1046" s="98"/>
      <c r="K1046" s="98"/>
      <c r="L1046" s="98"/>
      <c r="M1046" s="98"/>
      <c r="N1046" s="98"/>
      <c r="O1046" s="98"/>
      <c r="P1046" s="98"/>
      <c r="Q1046" s="98"/>
      <c r="R1046" s="98"/>
      <c r="S1046" s="98"/>
      <c r="T1046" s="98"/>
      <c r="U1046" s="98"/>
      <c r="V1046" s="98"/>
      <c r="W1046" s="98"/>
      <c r="X1046" s="98"/>
      <c r="Y1046" s="98"/>
      <c r="Z1046" s="98"/>
      <c r="AA1046" s="98"/>
      <c r="AB1046" s="98"/>
      <c r="AC1046" s="98"/>
      <c r="AD1046" s="98"/>
    </row>
    <row r="1047" spans="1:30" x14ac:dyDescent="0.25">
      <c r="A1047" s="98"/>
      <c r="B1047" s="98"/>
      <c r="C1047" s="98"/>
      <c r="D1047" s="98"/>
      <c r="E1047" s="98"/>
      <c r="F1047" s="98"/>
      <c r="G1047" s="98"/>
      <c r="H1047" s="98"/>
      <c r="I1047" s="98"/>
      <c r="J1047" s="98"/>
      <c r="K1047" s="98"/>
      <c r="L1047" s="98"/>
      <c r="M1047" s="98"/>
      <c r="N1047" s="98"/>
      <c r="O1047" s="98"/>
      <c r="P1047" s="98"/>
      <c r="Q1047" s="98"/>
      <c r="R1047" s="98"/>
      <c r="S1047" s="98"/>
      <c r="T1047" s="98"/>
      <c r="U1047" s="98"/>
      <c r="V1047" s="98"/>
      <c r="W1047" s="98"/>
      <c r="X1047" s="98"/>
      <c r="Y1047" s="98"/>
      <c r="Z1047" s="98"/>
      <c r="AA1047" s="98"/>
      <c r="AB1047" s="98"/>
      <c r="AC1047" s="98"/>
      <c r="AD1047" s="98"/>
    </row>
    <row r="1048" spans="1:30" x14ac:dyDescent="0.25">
      <c r="A1048" s="98"/>
      <c r="B1048" s="98"/>
      <c r="C1048" s="98"/>
      <c r="D1048" s="98"/>
      <c r="E1048" s="98"/>
      <c r="F1048" s="98"/>
      <c r="G1048" s="98"/>
      <c r="H1048" s="98"/>
      <c r="I1048" s="98"/>
      <c r="J1048" s="98"/>
      <c r="K1048" s="98"/>
      <c r="L1048" s="98"/>
      <c r="M1048" s="98"/>
      <c r="N1048" s="98"/>
      <c r="O1048" s="98"/>
      <c r="P1048" s="98"/>
      <c r="Q1048" s="98"/>
      <c r="R1048" s="98"/>
      <c r="S1048" s="98"/>
      <c r="T1048" s="98"/>
      <c r="U1048" s="98"/>
      <c r="V1048" s="98"/>
      <c r="W1048" s="98"/>
      <c r="X1048" s="98"/>
      <c r="Y1048" s="98"/>
      <c r="Z1048" s="98"/>
      <c r="AA1048" s="98"/>
      <c r="AB1048" s="98"/>
      <c r="AC1048" s="98"/>
      <c r="AD1048" s="98"/>
    </row>
    <row r="1049" spans="1:30" x14ac:dyDescent="0.25">
      <c r="A1049" s="98"/>
      <c r="B1049" s="98"/>
      <c r="C1049" s="98"/>
      <c r="D1049" s="98"/>
      <c r="E1049" s="98"/>
      <c r="F1049" s="98"/>
      <c r="G1049" s="98"/>
      <c r="H1049" s="98"/>
      <c r="I1049" s="98"/>
      <c r="J1049" s="98"/>
      <c r="K1049" s="98"/>
      <c r="L1049" s="98"/>
      <c r="M1049" s="98"/>
      <c r="N1049" s="98"/>
      <c r="O1049" s="98"/>
      <c r="P1049" s="98"/>
      <c r="Q1049" s="98"/>
      <c r="R1049" s="98"/>
      <c r="S1049" s="98"/>
      <c r="T1049" s="98"/>
      <c r="U1049" s="98"/>
      <c r="V1049" s="98"/>
      <c r="W1049" s="98"/>
      <c r="X1049" s="98"/>
      <c r="Y1049" s="98"/>
      <c r="Z1049" s="98"/>
      <c r="AA1049" s="98"/>
      <c r="AB1049" s="98"/>
      <c r="AC1049" s="98"/>
      <c r="AD1049" s="98"/>
    </row>
    <row r="1050" spans="1:30" x14ac:dyDescent="0.25">
      <c r="A1050" s="98"/>
      <c r="B1050" s="98"/>
      <c r="C1050" s="98"/>
      <c r="D1050" s="98"/>
      <c r="E1050" s="98"/>
      <c r="F1050" s="98"/>
      <c r="G1050" s="98"/>
      <c r="H1050" s="98"/>
      <c r="I1050" s="98"/>
      <c r="J1050" s="98"/>
      <c r="K1050" s="98"/>
      <c r="L1050" s="98"/>
      <c r="M1050" s="98"/>
      <c r="N1050" s="98"/>
      <c r="O1050" s="98"/>
      <c r="P1050" s="98"/>
      <c r="Q1050" s="98"/>
      <c r="R1050" s="98"/>
      <c r="S1050" s="98"/>
      <c r="T1050" s="98"/>
      <c r="U1050" s="98"/>
      <c r="V1050" s="98"/>
      <c r="W1050" s="98"/>
      <c r="X1050" s="98"/>
      <c r="Y1050" s="98"/>
      <c r="Z1050" s="98"/>
      <c r="AA1050" s="98"/>
      <c r="AB1050" s="98"/>
      <c r="AC1050" s="98"/>
      <c r="AD1050" s="98"/>
    </row>
    <row r="1051" spans="1:30" x14ac:dyDescent="0.25">
      <c r="A1051" s="98"/>
      <c r="B1051" s="98"/>
      <c r="C1051" s="98"/>
      <c r="D1051" s="98"/>
      <c r="E1051" s="98"/>
      <c r="F1051" s="98"/>
      <c r="G1051" s="98"/>
      <c r="H1051" s="98"/>
      <c r="I1051" s="98"/>
      <c r="J1051" s="98"/>
      <c r="K1051" s="98"/>
      <c r="L1051" s="98"/>
      <c r="M1051" s="98"/>
      <c r="N1051" s="98"/>
      <c r="O1051" s="98"/>
      <c r="P1051" s="98"/>
      <c r="Q1051" s="98"/>
      <c r="R1051" s="98"/>
      <c r="S1051" s="98"/>
      <c r="T1051" s="98"/>
      <c r="U1051" s="98"/>
      <c r="V1051" s="98"/>
      <c r="W1051" s="98"/>
      <c r="X1051" s="98"/>
      <c r="Y1051" s="98"/>
      <c r="Z1051" s="98"/>
      <c r="AA1051" s="98"/>
      <c r="AB1051" s="98"/>
      <c r="AC1051" s="98"/>
      <c r="AD1051" s="98"/>
    </row>
    <row r="1052" spans="1:30" x14ac:dyDescent="0.25">
      <c r="A1052" s="98"/>
      <c r="B1052" s="98"/>
      <c r="C1052" s="98"/>
      <c r="D1052" s="98"/>
      <c r="E1052" s="98"/>
      <c r="F1052" s="98"/>
      <c r="G1052" s="98"/>
      <c r="H1052" s="98"/>
      <c r="I1052" s="98"/>
      <c r="J1052" s="98"/>
      <c r="K1052" s="98"/>
      <c r="L1052" s="98"/>
      <c r="M1052" s="98"/>
      <c r="N1052" s="98"/>
      <c r="O1052" s="98"/>
      <c r="P1052" s="98"/>
      <c r="Q1052" s="98"/>
      <c r="R1052" s="98"/>
      <c r="S1052" s="98"/>
      <c r="T1052" s="98"/>
      <c r="U1052" s="98"/>
      <c r="V1052" s="98"/>
      <c r="W1052" s="98"/>
      <c r="X1052" s="98"/>
      <c r="Y1052" s="98"/>
      <c r="Z1052" s="98"/>
      <c r="AA1052" s="98"/>
      <c r="AB1052" s="98"/>
      <c r="AC1052" s="98"/>
      <c r="AD1052" s="98"/>
    </row>
    <row r="1053" spans="1:30" x14ac:dyDescent="0.25">
      <c r="A1053" s="98"/>
      <c r="B1053" s="98"/>
      <c r="C1053" s="98"/>
      <c r="D1053" s="98"/>
      <c r="E1053" s="98"/>
      <c r="F1053" s="98"/>
      <c r="G1053" s="98"/>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row>
    <row r="1054" spans="1:30" x14ac:dyDescent="0.25">
      <c r="A1054" s="98"/>
      <c r="B1054" s="98"/>
      <c r="C1054" s="98"/>
      <c r="D1054" s="98"/>
      <c r="E1054" s="98"/>
      <c r="F1054" s="98"/>
      <c r="G1054" s="98"/>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row>
    <row r="1055" spans="1:30" x14ac:dyDescent="0.25">
      <c r="A1055" s="98"/>
      <c r="B1055" s="98"/>
      <c r="C1055" s="98"/>
      <c r="D1055" s="98"/>
      <c r="E1055" s="98"/>
      <c r="F1055" s="98"/>
      <c r="G1055" s="98"/>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row>
    <row r="1056" spans="1:30" x14ac:dyDescent="0.25">
      <c r="A1056" s="98"/>
      <c r="B1056" s="98"/>
      <c r="C1056" s="98"/>
      <c r="D1056" s="98"/>
      <c r="E1056" s="98"/>
      <c r="F1056" s="98"/>
      <c r="G1056" s="98"/>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row>
    <row r="1057" spans="1:30" x14ac:dyDescent="0.25">
      <c r="A1057" s="98"/>
      <c r="B1057" s="98"/>
      <c r="C1057" s="98"/>
      <c r="D1057" s="98"/>
      <c r="E1057" s="98"/>
      <c r="F1057" s="98"/>
      <c r="G1057" s="98"/>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row>
    <row r="1058" spans="1:30" x14ac:dyDescent="0.25">
      <c r="A1058" s="98"/>
      <c r="B1058" s="98"/>
      <c r="C1058" s="98"/>
      <c r="D1058" s="98"/>
      <c r="E1058" s="98"/>
      <c r="F1058" s="98"/>
      <c r="G1058" s="98"/>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row>
    <row r="1059" spans="1:30" x14ac:dyDescent="0.25">
      <c r="A1059" s="98"/>
      <c r="B1059" s="98"/>
      <c r="C1059" s="98"/>
      <c r="D1059" s="98"/>
      <c r="E1059" s="98"/>
      <c r="F1059" s="98"/>
      <c r="G1059" s="98"/>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row>
    <row r="1060" spans="1:30" x14ac:dyDescent="0.25">
      <c r="A1060" s="98"/>
      <c r="B1060" s="98"/>
      <c r="C1060" s="98"/>
      <c r="D1060" s="98"/>
      <c r="E1060" s="98"/>
      <c r="F1060" s="98"/>
      <c r="G1060" s="98"/>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row>
    <row r="1061" spans="1:30" x14ac:dyDescent="0.25">
      <c r="A1061" s="98"/>
      <c r="B1061" s="98"/>
      <c r="C1061" s="98"/>
      <c r="D1061" s="98"/>
      <c r="E1061" s="98"/>
      <c r="F1061" s="98"/>
      <c r="G1061" s="98"/>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row>
    <row r="1062" spans="1:30" x14ac:dyDescent="0.25">
      <c r="A1062" s="98"/>
      <c r="B1062" s="98"/>
      <c r="C1062" s="98"/>
      <c r="D1062" s="98"/>
      <c r="E1062" s="98"/>
      <c r="F1062" s="98"/>
      <c r="G1062" s="98"/>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row>
    <row r="1063" spans="1:30" x14ac:dyDescent="0.25">
      <c r="A1063" s="98"/>
      <c r="B1063" s="98"/>
      <c r="C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row>
    <row r="1064" spans="1:30" x14ac:dyDescent="0.25">
      <c r="A1064" s="98"/>
      <c r="B1064" s="98"/>
      <c r="C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row>
    <row r="1065" spans="1:30" x14ac:dyDescent="0.25">
      <c r="A1065" s="98"/>
      <c r="B1065" s="98"/>
      <c r="C1065" s="98"/>
      <c r="D1065" s="98"/>
      <c r="E1065" s="98"/>
      <c r="F1065" s="98"/>
      <c r="G1065" s="98"/>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row>
    <row r="1066" spans="1:30" x14ac:dyDescent="0.25">
      <c r="A1066" s="98"/>
      <c r="B1066" s="98"/>
      <c r="C1066" s="98"/>
      <c r="D1066" s="98"/>
      <c r="E1066" s="98"/>
      <c r="F1066" s="98"/>
      <c r="G1066" s="98"/>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row>
    <row r="1067" spans="1:30" x14ac:dyDescent="0.25">
      <c r="A1067" s="98"/>
      <c r="B1067" s="98"/>
      <c r="C1067" s="98"/>
      <c r="D1067" s="98"/>
      <c r="E1067" s="98"/>
      <c r="F1067" s="98"/>
      <c r="G1067" s="98"/>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row>
    <row r="1068" spans="1:30" x14ac:dyDescent="0.25">
      <c r="A1068" s="98"/>
      <c r="B1068" s="98"/>
      <c r="C1068" s="98"/>
      <c r="D1068" s="98"/>
      <c r="E1068" s="98"/>
      <c r="F1068" s="98"/>
      <c r="G1068" s="98"/>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row>
    <row r="1069" spans="1:30" x14ac:dyDescent="0.25">
      <c r="A1069" s="98"/>
      <c r="B1069" s="98"/>
      <c r="C1069" s="98"/>
      <c r="D1069" s="98"/>
      <c r="E1069" s="98"/>
      <c r="F1069" s="98"/>
      <c r="G1069" s="98"/>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row>
    <row r="1070" spans="1:30" x14ac:dyDescent="0.25">
      <c r="A1070" s="98"/>
      <c r="B1070" s="98"/>
      <c r="C1070" s="98"/>
      <c r="D1070" s="98"/>
      <c r="E1070" s="98"/>
      <c r="F1070" s="98"/>
      <c r="G1070" s="98"/>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row>
    <row r="1071" spans="1:30" x14ac:dyDescent="0.25">
      <c r="A1071" s="98"/>
      <c r="B1071" s="98"/>
      <c r="C1071" s="98"/>
      <c r="D1071" s="98"/>
      <c r="E1071" s="98"/>
      <c r="F1071" s="98"/>
      <c r="G1071" s="98"/>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row>
    <row r="1072" spans="1:30" x14ac:dyDescent="0.25">
      <c r="A1072" s="98"/>
      <c r="B1072" s="98"/>
      <c r="C1072" s="98"/>
      <c r="D1072" s="98"/>
      <c r="E1072" s="98"/>
      <c r="F1072" s="98"/>
      <c r="G1072" s="98"/>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row>
    <row r="1073" spans="1:30" x14ac:dyDescent="0.25">
      <c r="A1073" s="98"/>
      <c r="B1073" s="98"/>
      <c r="C1073" s="98"/>
      <c r="D1073" s="98"/>
      <c r="E1073" s="98"/>
      <c r="F1073" s="98"/>
      <c r="G1073" s="98"/>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row>
    <row r="1074" spans="1:30" x14ac:dyDescent="0.25">
      <c r="A1074" s="98"/>
      <c r="B1074" s="98"/>
      <c r="C1074" s="98"/>
      <c r="D1074" s="98"/>
      <c r="E1074" s="98"/>
      <c r="F1074" s="98"/>
      <c r="G1074" s="98"/>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row>
    <row r="1075" spans="1:30" x14ac:dyDescent="0.25">
      <c r="A1075" s="98"/>
      <c r="B1075" s="98"/>
      <c r="C1075" s="98"/>
      <c r="D1075" s="98"/>
      <c r="E1075" s="98"/>
      <c r="F1075" s="98"/>
      <c r="G1075" s="98"/>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row>
    <row r="1076" spans="1:30" x14ac:dyDescent="0.25">
      <c r="A1076" s="98"/>
      <c r="B1076" s="98"/>
      <c r="C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row>
    <row r="1077" spans="1:30" x14ac:dyDescent="0.25">
      <c r="A1077" s="98"/>
      <c r="B1077" s="98"/>
      <c r="C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row>
    <row r="1078" spans="1:30" x14ac:dyDescent="0.25">
      <c r="A1078" s="98"/>
      <c r="B1078" s="98"/>
      <c r="C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row>
    <row r="1079" spans="1:30" x14ac:dyDescent="0.25">
      <c r="A1079" s="98"/>
      <c r="B1079" s="98"/>
      <c r="C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row>
    <row r="1080" spans="1:30" x14ac:dyDescent="0.25">
      <c r="A1080" s="98"/>
      <c r="B1080" s="98"/>
      <c r="C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row>
    <row r="1081" spans="1:30" x14ac:dyDescent="0.25">
      <c r="A1081" s="98"/>
      <c r="B1081" s="98"/>
      <c r="C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row>
    <row r="1082" spans="1:30" x14ac:dyDescent="0.25">
      <c r="A1082" s="98"/>
      <c r="B1082" s="98"/>
      <c r="C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row>
    <row r="1083" spans="1:30" x14ac:dyDescent="0.25">
      <c r="A1083" s="98"/>
      <c r="B1083" s="98"/>
      <c r="C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row>
    <row r="1084" spans="1:30" x14ac:dyDescent="0.25">
      <c r="A1084" s="98"/>
      <c r="B1084" s="98"/>
      <c r="C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row>
    <row r="1085" spans="1:30" x14ac:dyDescent="0.25">
      <c r="A1085" s="98"/>
      <c r="B1085" s="98"/>
      <c r="C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row>
    <row r="1086" spans="1:30" x14ac:dyDescent="0.25">
      <c r="A1086" s="98"/>
      <c r="B1086" s="98"/>
      <c r="C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row>
    <row r="1087" spans="1:30" x14ac:dyDescent="0.25">
      <c r="A1087" s="98"/>
      <c r="B1087" s="98"/>
      <c r="C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row>
    <row r="1088" spans="1:30" x14ac:dyDescent="0.25">
      <c r="A1088" s="98"/>
      <c r="B1088" s="98"/>
      <c r="C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row>
    <row r="1089" spans="1:30" x14ac:dyDescent="0.25">
      <c r="A1089" s="98"/>
      <c r="B1089" s="98"/>
      <c r="C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row>
    <row r="1090" spans="1:30" x14ac:dyDescent="0.25">
      <c r="A1090" s="98"/>
      <c r="B1090" s="98"/>
      <c r="C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row>
    <row r="1091" spans="1:30" x14ac:dyDescent="0.25">
      <c r="A1091" s="98"/>
      <c r="B1091" s="98"/>
      <c r="C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row>
    <row r="1092" spans="1:30" x14ac:dyDescent="0.25">
      <c r="A1092" s="98"/>
      <c r="B1092" s="98"/>
      <c r="C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row>
    <row r="1093" spans="1:30" x14ac:dyDescent="0.25">
      <c r="A1093" s="98"/>
      <c r="B1093" s="98"/>
      <c r="C1093" s="98"/>
      <c r="D1093" s="98"/>
      <c r="E1093" s="98"/>
      <c r="F1093" s="98"/>
      <c r="G1093" s="98"/>
      <c r="H1093" s="98"/>
      <c r="I1093" s="98"/>
      <c r="J1093" s="98"/>
      <c r="K1093" s="98"/>
      <c r="L1093" s="98"/>
      <c r="M1093" s="98"/>
      <c r="N1093" s="98"/>
      <c r="O1093" s="98"/>
      <c r="P1093" s="98"/>
      <c r="Q1093" s="98"/>
      <c r="R1093" s="98"/>
      <c r="S1093" s="98"/>
      <c r="T1093" s="98"/>
      <c r="U1093" s="98"/>
      <c r="V1093" s="98"/>
      <c r="W1093" s="98"/>
      <c r="X1093" s="98"/>
      <c r="Y1093" s="98"/>
      <c r="Z1093" s="98"/>
      <c r="AA1093" s="98"/>
      <c r="AB1093" s="98"/>
      <c r="AC1093" s="98"/>
      <c r="AD1093" s="98"/>
    </row>
    <row r="1094" spans="1:30" x14ac:dyDescent="0.25">
      <c r="A1094" s="98"/>
      <c r="B1094" s="98"/>
      <c r="C1094" s="98"/>
      <c r="D1094" s="98"/>
      <c r="E1094" s="98"/>
      <c r="F1094" s="98"/>
      <c r="G1094" s="98"/>
      <c r="H1094" s="98"/>
      <c r="I1094" s="98"/>
      <c r="J1094" s="98"/>
      <c r="K1094" s="98"/>
      <c r="L1094" s="98"/>
      <c r="M1094" s="98"/>
      <c r="N1094" s="98"/>
      <c r="O1094" s="98"/>
      <c r="P1094" s="98"/>
      <c r="Q1094" s="98"/>
      <c r="R1094" s="98"/>
      <c r="S1094" s="98"/>
      <c r="T1094" s="98"/>
      <c r="U1094" s="98"/>
      <c r="V1094" s="98"/>
      <c r="W1094" s="98"/>
      <c r="X1094" s="98"/>
      <c r="Y1094" s="98"/>
      <c r="Z1094" s="98"/>
      <c r="AA1094" s="98"/>
      <c r="AB1094" s="98"/>
      <c r="AC1094" s="98"/>
      <c r="AD1094" s="98"/>
    </row>
    <row r="1095" spans="1:30" x14ac:dyDescent="0.25">
      <c r="A1095" s="98"/>
      <c r="B1095" s="98"/>
      <c r="C1095" s="98"/>
      <c r="D1095" s="98"/>
      <c r="E1095" s="98"/>
      <c r="F1095" s="98"/>
      <c r="G1095" s="98"/>
      <c r="H1095" s="98"/>
      <c r="I1095" s="98"/>
      <c r="J1095" s="98"/>
      <c r="K1095" s="98"/>
      <c r="L1095" s="98"/>
      <c r="M1095" s="98"/>
      <c r="N1095" s="98"/>
      <c r="O1095" s="98"/>
      <c r="P1095" s="98"/>
      <c r="Q1095" s="98"/>
      <c r="R1095" s="98"/>
      <c r="S1095" s="98"/>
      <c r="T1095" s="98"/>
      <c r="U1095" s="98"/>
      <c r="V1095" s="98"/>
      <c r="W1095" s="98"/>
      <c r="X1095" s="98"/>
      <c r="Y1095" s="98"/>
      <c r="Z1095" s="98"/>
      <c r="AA1095" s="98"/>
      <c r="AB1095" s="98"/>
      <c r="AC1095" s="98"/>
      <c r="AD1095" s="98"/>
    </row>
    <row r="1096" spans="1:30" x14ac:dyDescent="0.25">
      <c r="A1096" s="98"/>
      <c r="B1096" s="98"/>
      <c r="C1096" s="98"/>
      <c r="D1096" s="98"/>
      <c r="E1096" s="98"/>
      <c r="F1096" s="98"/>
      <c r="G1096" s="98"/>
      <c r="H1096" s="98"/>
      <c r="I1096" s="98"/>
      <c r="J1096" s="98"/>
      <c r="K1096" s="98"/>
      <c r="L1096" s="98"/>
      <c r="M1096" s="98"/>
      <c r="N1096" s="98"/>
      <c r="O1096" s="98"/>
      <c r="P1096" s="98"/>
      <c r="Q1096" s="98"/>
      <c r="R1096" s="98"/>
      <c r="S1096" s="98"/>
      <c r="T1096" s="98"/>
      <c r="U1096" s="98"/>
      <c r="V1096" s="98"/>
      <c r="W1096" s="98"/>
      <c r="X1096" s="98"/>
      <c r="Y1096" s="98"/>
      <c r="Z1096" s="98"/>
      <c r="AA1096" s="98"/>
      <c r="AB1096" s="98"/>
      <c r="AC1096" s="98"/>
      <c r="AD1096" s="98"/>
    </row>
    <row r="1097" spans="1:30" x14ac:dyDescent="0.25">
      <c r="A1097" s="98"/>
      <c r="B1097" s="98"/>
      <c r="C1097" s="98"/>
      <c r="D1097" s="98"/>
      <c r="E1097" s="98"/>
      <c r="F1097" s="98"/>
      <c r="G1097" s="98"/>
      <c r="H1097" s="98"/>
      <c r="I1097" s="98"/>
      <c r="J1097" s="98"/>
      <c r="K1097" s="98"/>
      <c r="L1097" s="98"/>
      <c r="M1097" s="98"/>
      <c r="N1097" s="98"/>
      <c r="O1097" s="98"/>
      <c r="P1097" s="98"/>
      <c r="Q1097" s="98"/>
      <c r="R1097" s="98"/>
      <c r="S1097" s="98"/>
      <c r="T1097" s="98"/>
      <c r="U1097" s="98"/>
      <c r="V1097" s="98"/>
      <c r="W1097" s="98"/>
      <c r="X1097" s="98"/>
      <c r="Y1097" s="98"/>
      <c r="Z1097" s="98"/>
      <c r="AA1097" s="98"/>
      <c r="AB1097" s="98"/>
      <c r="AC1097" s="98"/>
      <c r="AD1097" s="98"/>
    </row>
    <row r="1098" spans="1:30" x14ac:dyDescent="0.25">
      <c r="A1098" s="98"/>
      <c r="B1098" s="98"/>
      <c r="C1098" s="98"/>
      <c r="D1098" s="98"/>
      <c r="E1098" s="98"/>
      <c r="F1098" s="98"/>
      <c r="G1098" s="98"/>
      <c r="H1098" s="98"/>
      <c r="I1098" s="98"/>
      <c r="J1098" s="98"/>
      <c r="K1098" s="98"/>
      <c r="L1098" s="98"/>
      <c r="M1098" s="98"/>
      <c r="N1098" s="98"/>
      <c r="O1098" s="98"/>
      <c r="P1098" s="98"/>
      <c r="Q1098" s="98"/>
      <c r="R1098" s="98"/>
      <c r="S1098" s="98"/>
      <c r="T1098" s="98"/>
      <c r="U1098" s="98"/>
      <c r="V1098" s="98"/>
      <c r="W1098" s="98"/>
      <c r="X1098" s="98"/>
      <c r="Y1098" s="98"/>
      <c r="Z1098" s="98"/>
      <c r="AA1098" s="98"/>
      <c r="AB1098" s="98"/>
      <c r="AC1098" s="98"/>
      <c r="AD1098" s="98"/>
    </row>
    <row r="1099" spans="1:30" x14ac:dyDescent="0.25">
      <c r="A1099" s="98"/>
      <c r="B1099" s="98"/>
      <c r="C1099" s="98"/>
      <c r="D1099" s="98"/>
      <c r="E1099" s="98"/>
      <c r="F1099" s="98"/>
      <c r="G1099" s="98"/>
      <c r="H1099" s="98"/>
      <c r="I1099" s="98"/>
      <c r="J1099" s="98"/>
      <c r="K1099" s="98"/>
      <c r="L1099" s="98"/>
      <c r="M1099" s="98"/>
      <c r="N1099" s="98"/>
      <c r="O1099" s="98"/>
      <c r="P1099" s="98"/>
      <c r="Q1099" s="98"/>
      <c r="R1099" s="98"/>
      <c r="S1099" s="98"/>
      <c r="T1099" s="98"/>
      <c r="U1099" s="98"/>
      <c r="V1099" s="98"/>
      <c r="W1099" s="98"/>
      <c r="X1099" s="98"/>
      <c r="Y1099" s="98"/>
      <c r="Z1099" s="98"/>
      <c r="AA1099" s="98"/>
      <c r="AB1099" s="98"/>
      <c r="AC1099" s="98"/>
      <c r="AD1099" s="98"/>
    </row>
    <row r="1100" spans="1:30" x14ac:dyDescent="0.25">
      <c r="A1100" s="98"/>
      <c r="B1100" s="98"/>
      <c r="C1100" s="98"/>
      <c r="D1100" s="98"/>
      <c r="E1100" s="98"/>
      <c r="F1100" s="98"/>
      <c r="G1100" s="98"/>
      <c r="H1100" s="98"/>
      <c r="I1100" s="98"/>
      <c r="J1100" s="98"/>
      <c r="K1100" s="98"/>
      <c r="L1100" s="98"/>
      <c r="M1100" s="98"/>
      <c r="N1100" s="98"/>
      <c r="O1100" s="98"/>
      <c r="P1100" s="98"/>
      <c r="Q1100" s="98"/>
      <c r="R1100" s="98"/>
      <c r="S1100" s="98"/>
      <c r="T1100" s="98"/>
      <c r="U1100" s="98"/>
      <c r="V1100" s="98"/>
      <c r="W1100" s="98"/>
      <c r="X1100" s="98"/>
      <c r="Y1100" s="98"/>
      <c r="Z1100" s="98"/>
      <c r="AA1100" s="98"/>
      <c r="AB1100" s="98"/>
      <c r="AC1100" s="98"/>
      <c r="AD1100" s="98"/>
    </row>
    <row r="1101" spans="1:30" x14ac:dyDescent="0.25">
      <c r="A1101" s="98"/>
      <c r="B1101" s="98"/>
      <c r="C1101" s="98"/>
      <c r="D1101" s="98"/>
      <c r="E1101" s="98"/>
      <c r="F1101" s="98"/>
      <c r="G1101" s="98"/>
      <c r="H1101" s="98"/>
      <c r="I1101" s="98"/>
      <c r="J1101" s="98"/>
      <c r="K1101" s="98"/>
      <c r="L1101" s="98"/>
      <c r="M1101" s="98"/>
      <c r="N1101" s="98"/>
      <c r="O1101" s="98"/>
      <c r="P1101" s="98"/>
      <c r="Q1101" s="98"/>
      <c r="R1101" s="98"/>
      <c r="S1101" s="98"/>
      <c r="T1101" s="98"/>
      <c r="U1101" s="98"/>
      <c r="V1101" s="98"/>
      <c r="W1101" s="98"/>
      <c r="X1101" s="98"/>
      <c r="Y1101" s="98"/>
      <c r="Z1101" s="98"/>
      <c r="AA1101" s="98"/>
      <c r="AB1101" s="98"/>
      <c r="AC1101" s="98"/>
      <c r="AD1101" s="98"/>
    </row>
    <row r="1102" spans="1:30" x14ac:dyDescent="0.25">
      <c r="A1102" s="98"/>
      <c r="B1102" s="98"/>
      <c r="C1102" s="98"/>
      <c r="D1102" s="98"/>
      <c r="E1102" s="98"/>
      <c r="F1102" s="98"/>
      <c r="G1102" s="98"/>
      <c r="H1102" s="98"/>
      <c r="I1102" s="98"/>
      <c r="J1102" s="98"/>
      <c r="K1102" s="98"/>
      <c r="L1102" s="98"/>
      <c r="M1102" s="98"/>
      <c r="N1102" s="98"/>
      <c r="O1102" s="98"/>
      <c r="P1102" s="98"/>
      <c r="Q1102" s="98"/>
      <c r="R1102" s="98"/>
      <c r="S1102" s="98"/>
      <c r="T1102" s="98"/>
      <c r="U1102" s="98"/>
      <c r="V1102" s="98"/>
      <c r="W1102" s="98"/>
      <c r="X1102" s="98"/>
      <c r="Y1102" s="98"/>
      <c r="Z1102" s="98"/>
      <c r="AA1102" s="98"/>
      <c r="AB1102" s="98"/>
      <c r="AC1102" s="98"/>
      <c r="AD1102" s="98"/>
    </row>
    <row r="1103" spans="1:30" x14ac:dyDescent="0.25">
      <c r="A1103" s="98"/>
      <c r="B1103" s="98"/>
      <c r="C1103" s="98"/>
      <c r="D1103" s="98"/>
      <c r="E1103" s="98"/>
      <c r="F1103" s="98"/>
      <c r="G1103" s="98"/>
      <c r="H1103" s="98"/>
      <c r="I1103" s="98"/>
      <c r="J1103" s="98"/>
      <c r="K1103" s="98"/>
      <c r="L1103" s="98"/>
      <c r="M1103" s="98"/>
      <c r="N1103" s="98"/>
      <c r="O1103" s="98"/>
      <c r="P1103" s="98"/>
      <c r="Q1103" s="98"/>
      <c r="R1103" s="98"/>
      <c r="S1103" s="98"/>
      <c r="T1103" s="98"/>
      <c r="U1103" s="98"/>
      <c r="V1103" s="98"/>
      <c r="W1103" s="98"/>
      <c r="X1103" s="98"/>
      <c r="Y1103" s="98"/>
      <c r="Z1103" s="98"/>
      <c r="AA1103" s="98"/>
      <c r="AB1103" s="98"/>
      <c r="AC1103" s="98"/>
      <c r="AD1103" s="98"/>
    </row>
    <row r="1104" spans="1:30" x14ac:dyDescent="0.25">
      <c r="A1104" s="98"/>
      <c r="B1104" s="98"/>
      <c r="C1104" s="98"/>
      <c r="D1104" s="98"/>
      <c r="E1104" s="98"/>
      <c r="F1104" s="98"/>
      <c r="G1104" s="98"/>
      <c r="H1104" s="98"/>
      <c r="I1104" s="98"/>
      <c r="J1104" s="98"/>
      <c r="K1104" s="98"/>
      <c r="L1104" s="98"/>
      <c r="M1104" s="98"/>
      <c r="N1104" s="98"/>
      <c r="O1104" s="98"/>
      <c r="P1104" s="98"/>
      <c r="Q1104" s="98"/>
      <c r="R1104" s="98"/>
      <c r="S1104" s="98"/>
      <c r="T1104" s="98"/>
      <c r="U1104" s="98"/>
      <c r="V1104" s="98"/>
      <c r="W1104" s="98"/>
      <c r="X1104" s="98"/>
      <c r="Y1104" s="98"/>
      <c r="Z1104" s="98"/>
      <c r="AA1104" s="98"/>
      <c r="AB1104" s="98"/>
      <c r="AC1104" s="98"/>
      <c r="AD1104" s="98"/>
    </row>
    <row r="1105" spans="1:30" x14ac:dyDescent="0.25">
      <c r="A1105" s="98"/>
      <c r="B1105" s="98"/>
      <c r="C1105" s="98"/>
      <c r="D1105" s="98"/>
      <c r="E1105" s="98"/>
      <c r="F1105" s="98"/>
      <c r="G1105" s="98"/>
      <c r="H1105" s="98"/>
      <c r="I1105" s="98"/>
      <c r="J1105" s="98"/>
      <c r="K1105" s="98"/>
      <c r="L1105" s="98"/>
      <c r="M1105" s="98"/>
      <c r="N1105" s="98"/>
      <c r="O1105" s="98"/>
      <c r="P1105" s="98"/>
      <c r="Q1105" s="98"/>
      <c r="R1105" s="98"/>
      <c r="S1105" s="98"/>
      <c r="T1105" s="98"/>
      <c r="U1105" s="98"/>
      <c r="V1105" s="98"/>
      <c r="W1105" s="98"/>
      <c r="X1105" s="98"/>
      <c r="Y1105" s="98"/>
      <c r="Z1105" s="98"/>
      <c r="AA1105" s="98"/>
      <c r="AB1105" s="98"/>
      <c r="AC1105" s="98"/>
      <c r="AD1105" s="98"/>
    </row>
    <row r="1106" spans="1:30" x14ac:dyDescent="0.25">
      <c r="A1106" s="98"/>
      <c r="B1106" s="98"/>
      <c r="C1106" s="98"/>
      <c r="D1106" s="98"/>
      <c r="E1106" s="98"/>
      <c r="F1106" s="98"/>
      <c r="G1106" s="98"/>
      <c r="H1106" s="98"/>
      <c r="I1106" s="98"/>
      <c r="J1106" s="98"/>
      <c r="K1106" s="98"/>
      <c r="L1106" s="98"/>
      <c r="M1106" s="98"/>
      <c r="N1106" s="98"/>
      <c r="O1106" s="98"/>
      <c r="P1106" s="98"/>
      <c r="Q1106" s="98"/>
      <c r="R1106" s="98"/>
      <c r="S1106" s="98"/>
      <c r="T1106" s="98"/>
      <c r="U1106" s="98"/>
      <c r="V1106" s="98"/>
      <c r="W1106" s="98"/>
      <c r="X1106" s="98"/>
      <c r="Y1106" s="98"/>
      <c r="Z1106" s="98"/>
      <c r="AA1106" s="98"/>
      <c r="AB1106" s="98"/>
      <c r="AC1106" s="98"/>
      <c r="AD1106" s="98"/>
    </row>
    <row r="1107" spans="1:30" x14ac:dyDescent="0.25">
      <c r="A1107" s="98"/>
      <c r="B1107" s="98"/>
      <c r="C1107" s="98"/>
      <c r="D1107" s="98"/>
      <c r="E1107" s="98"/>
      <c r="F1107" s="98"/>
      <c r="G1107" s="98"/>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row>
    <row r="1108" spans="1:30" x14ac:dyDescent="0.25">
      <c r="A1108" s="98"/>
      <c r="B1108" s="98"/>
      <c r="C1108" s="98"/>
      <c r="D1108" s="98"/>
      <c r="E1108" s="98"/>
      <c r="F1108" s="98"/>
      <c r="G1108" s="98"/>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row>
    <row r="1109" spans="1:30" x14ac:dyDescent="0.25">
      <c r="A1109" s="98"/>
      <c r="B1109" s="98"/>
      <c r="C1109" s="98"/>
      <c r="D1109" s="98"/>
      <c r="E1109" s="98"/>
      <c r="F1109" s="98"/>
      <c r="G1109" s="98"/>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row>
    <row r="1110" spans="1:30" x14ac:dyDescent="0.25">
      <c r="A1110" s="98"/>
      <c r="B1110" s="98"/>
      <c r="C1110" s="98"/>
      <c r="D1110" s="98"/>
      <c r="E1110" s="98"/>
      <c r="F1110" s="98"/>
      <c r="G1110" s="98"/>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row>
    <row r="1111" spans="1:30" x14ac:dyDescent="0.25">
      <c r="A1111" s="98"/>
      <c r="B1111" s="98"/>
      <c r="C1111" s="98"/>
      <c r="D1111" s="98"/>
      <c r="E1111" s="98"/>
      <c r="F1111" s="98"/>
      <c r="G1111" s="98"/>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row>
    <row r="1112" spans="1:30" x14ac:dyDescent="0.25">
      <c r="A1112" s="98"/>
      <c r="B1112" s="98"/>
      <c r="C1112" s="98"/>
      <c r="D1112" s="98"/>
      <c r="E1112" s="98"/>
      <c r="F1112" s="98"/>
      <c r="G1112" s="98"/>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row>
    <row r="1113" spans="1:30" x14ac:dyDescent="0.25">
      <c r="A1113" s="98"/>
      <c r="B1113" s="98"/>
      <c r="C1113" s="98"/>
      <c r="D1113" s="98"/>
      <c r="E1113" s="98"/>
      <c r="F1113" s="98"/>
      <c r="G1113" s="98"/>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row>
    <row r="1114" spans="1:30" x14ac:dyDescent="0.25">
      <c r="A1114" s="98"/>
      <c r="B1114" s="98"/>
      <c r="C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row>
    <row r="1115" spans="1:30" x14ac:dyDescent="0.25">
      <c r="A1115" s="98"/>
      <c r="B1115" s="98"/>
      <c r="C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row>
    <row r="1116" spans="1:30" x14ac:dyDescent="0.25">
      <c r="A1116" s="98"/>
      <c r="B1116" s="98"/>
      <c r="C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row>
    <row r="1117" spans="1:30" x14ac:dyDescent="0.25">
      <c r="A1117" s="98"/>
      <c r="B1117" s="98"/>
      <c r="C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row>
    <row r="1118" spans="1:30" x14ac:dyDescent="0.25">
      <c r="A1118" s="98"/>
      <c r="B1118" s="98"/>
      <c r="C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row>
    <row r="1119" spans="1:30" x14ac:dyDescent="0.25">
      <c r="A1119" s="98"/>
      <c r="B1119" s="98"/>
      <c r="C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row>
    <row r="1120" spans="1:30" x14ac:dyDescent="0.25">
      <c r="A1120" s="98"/>
      <c r="B1120" s="98"/>
      <c r="C1120" s="98"/>
      <c r="D1120" s="98"/>
      <c r="E1120" s="98"/>
      <c r="F1120" s="98"/>
      <c r="G1120" s="98"/>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row>
    <row r="1121" spans="1:30" x14ac:dyDescent="0.25">
      <c r="A1121" s="98"/>
      <c r="B1121" s="98"/>
      <c r="C1121" s="98"/>
      <c r="D1121" s="98"/>
      <c r="E1121" s="98"/>
      <c r="F1121" s="98"/>
      <c r="G1121" s="98"/>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row>
    <row r="1122" spans="1:30" x14ac:dyDescent="0.25">
      <c r="A1122" s="98"/>
      <c r="B1122" s="98"/>
      <c r="C1122" s="98"/>
      <c r="D1122" s="98"/>
      <c r="E1122" s="98"/>
      <c r="F1122" s="98"/>
      <c r="G1122" s="98"/>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row>
    <row r="1123" spans="1:30" x14ac:dyDescent="0.25">
      <c r="A1123" s="98"/>
      <c r="B1123" s="98"/>
      <c r="C1123" s="98"/>
      <c r="D1123" s="98"/>
      <c r="E1123" s="98"/>
      <c r="F1123" s="98"/>
      <c r="G1123" s="98"/>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row>
    <row r="1124" spans="1:30" x14ac:dyDescent="0.25">
      <c r="A1124" s="98"/>
      <c r="B1124" s="98"/>
      <c r="C1124" s="98"/>
      <c r="D1124" s="98"/>
      <c r="E1124" s="98"/>
      <c r="F1124" s="98"/>
      <c r="G1124" s="98"/>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row>
    <row r="1125" spans="1:30" x14ac:dyDescent="0.25">
      <c r="A1125" s="98"/>
      <c r="B1125" s="98"/>
      <c r="C1125" s="98"/>
      <c r="D1125" s="98"/>
      <c r="E1125" s="98"/>
      <c r="F1125" s="98"/>
      <c r="G1125" s="98"/>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row>
    <row r="1126" spans="1:30" x14ac:dyDescent="0.25">
      <c r="A1126" s="98"/>
      <c r="B1126" s="98"/>
      <c r="C1126" s="98"/>
      <c r="D1126" s="98"/>
      <c r="E1126" s="98"/>
      <c r="F1126" s="98"/>
      <c r="G1126" s="98"/>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row>
    <row r="1127" spans="1:30" x14ac:dyDescent="0.25">
      <c r="A1127" s="98"/>
      <c r="B1127" s="98"/>
      <c r="C1127" s="98"/>
      <c r="D1127" s="98"/>
      <c r="E1127" s="98"/>
      <c r="F1127" s="98"/>
      <c r="G1127" s="98"/>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row>
    <row r="1128" spans="1:30" x14ac:dyDescent="0.25">
      <c r="A1128" s="98"/>
      <c r="B1128" s="98"/>
      <c r="C1128" s="98"/>
      <c r="D1128" s="98"/>
      <c r="E1128" s="98"/>
      <c r="F1128" s="98"/>
      <c r="G1128" s="98"/>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row>
    <row r="1129" spans="1:30" x14ac:dyDescent="0.25">
      <c r="A1129" s="98"/>
      <c r="B1129" s="98"/>
      <c r="C1129" s="98"/>
      <c r="D1129" s="98"/>
      <c r="E1129" s="98"/>
      <c r="F1129" s="98"/>
      <c r="G1129" s="98"/>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row>
    <row r="1130" spans="1:30" x14ac:dyDescent="0.25">
      <c r="A1130" s="98"/>
      <c r="B1130" s="98"/>
      <c r="C1130" s="98"/>
      <c r="D1130" s="98"/>
      <c r="E1130" s="98"/>
      <c r="F1130" s="98"/>
      <c r="G1130" s="98"/>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row>
    <row r="1131" spans="1:30" x14ac:dyDescent="0.25">
      <c r="A1131" s="98"/>
      <c r="B1131" s="98"/>
      <c r="C1131" s="98"/>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row>
    <row r="1132" spans="1:30" x14ac:dyDescent="0.25">
      <c r="A1132" s="98"/>
      <c r="B1132" s="98"/>
      <c r="C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row>
    <row r="1133" spans="1:30" x14ac:dyDescent="0.25">
      <c r="A1133" s="98"/>
      <c r="B1133" s="98"/>
      <c r="C1133" s="98"/>
      <c r="D1133" s="98"/>
      <c r="E1133" s="98"/>
      <c r="F1133" s="98"/>
      <c r="G1133" s="98"/>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row>
    <row r="1134" spans="1:30" x14ac:dyDescent="0.25">
      <c r="A1134" s="98"/>
      <c r="B1134" s="98"/>
      <c r="C1134" s="98"/>
      <c r="D1134" s="98"/>
      <c r="E1134" s="98"/>
      <c r="F1134" s="98"/>
      <c r="G1134" s="98"/>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row>
    <row r="1135" spans="1:30" x14ac:dyDescent="0.25">
      <c r="A1135" s="98"/>
      <c r="B1135" s="98"/>
      <c r="C1135" s="98"/>
      <c r="D1135" s="98"/>
      <c r="E1135" s="98"/>
      <c r="F1135" s="98"/>
      <c r="G1135" s="98"/>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row>
    <row r="1136" spans="1:30" x14ac:dyDescent="0.25">
      <c r="A1136" s="98"/>
      <c r="B1136" s="98"/>
      <c r="C1136" s="98"/>
      <c r="D1136" s="98"/>
      <c r="E1136" s="98"/>
      <c r="F1136" s="98"/>
      <c r="G1136" s="98"/>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row>
    <row r="1137" spans="1:30" x14ac:dyDescent="0.25">
      <c r="A1137" s="98"/>
      <c r="B1137" s="98"/>
      <c r="C1137" s="98"/>
      <c r="D1137" s="98"/>
      <c r="E1137" s="98"/>
      <c r="F1137" s="98"/>
      <c r="G1137" s="98"/>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row>
    <row r="1138" spans="1:30" x14ac:dyDescent="0.25">
      <c r="A1138" s="98"/>
      <c r="B1138" s="98"/>
      <c r="C1138" s="98"/>
      <c r="D1138" s="98"/>
      <c r="E1138" s="98"/>
      <c r="F1138" s="98"/>
      <c r="G1138" s="98"/>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row>
    <row r="1139" spans="1:30" x14ac:dyDescent="0.25">
      <c r="A1139" s="98"/>
      <c r="B1139" s="98"/>
      <c r="C1139" s="98"/>
      <c r="D1139" s="98"/>
      <c r="E1139" s="98"/>
      <c r="F1139" s="98"/>
      <c r="G1139" s="98"/>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row>
    <row r="1140" spans="1:30" x14ac:dyDescent="0.25">
      <c r="A1140" s="98"/>
      <c r="B1140" s="98"/>
      <c r="C1140" s="98"/>
      <c r="D1140" s="98"/>
      <c r="E1140" s="98"/>
      <c r="F1140" s="98"/>
      <c r="G1140" s="98"/>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row>
    <row r="1141" spans="1:30" x14ac:dyDescent="0.25">
      <c r="A1141" s="98"/>
      <c r="B1141" s="98"/>
      <c r="C1141" s="98"/>
      <c r="D1141" s="98"/>
      <c r="E1141" s="98"/>
      <c r="F1141" s="98"/>
      <c r="G1141" s="98"/>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row>
    <row r="1142" spans="1:30" x14ac:dyDescent="0.25">
      <c r="A1142" s="98"/>
      <c r="B1142" s="98"/>
      <c r="C1142" s="98"/>
      <c r="D1142" s="98"/>
      <c r="E1142" s="98"/>
      <c r="F1142" s="98"/>
      <c r="G1142" s="98"/>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row>
    <row r="1143" spans="1:30" x14ac:dyDescent="0.25">
      <c r="A1143" s="98"/>
      <c r="B1143" s="98"/>
      <c r="C1143" s="98"/>
      <c r="D1143" s="98"/>
      <c r="E1143" s="98"/>
      <c r="F1143" s="98"/>
      <c r="G1143" s="98"/>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row>
    <row r="1144" spans="1:30" x14ac:dyDescent="0.25">
      <c r="A1144" s="98"/>
      <c r="B1144" s="98"/>
      <c r="C1144" s="98"/>
      <c r="D1144" s="98"/>
      <c r="E1144" s="98"/>
      <c r="F1144" s="98"/>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row>
    <row r="1145" spans="1:30" x14ac:dyDescent="0.25">
      <c r="A1145" s="98"/>
      <c r="B1145" s="98"/>
      <c r="C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row>
    <row r="1146" spans="1:30" x14ac:dyDescent="0.25">
      <c r="A1146" s="98"/>
      <c r="B1146" s="98"/>
      <c r="C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row>
    <row r="1147" spans="1:30" x14ac:dyDescent="0.25">
      <c r="A1147" s="98"/>
      <c r="B1147" s="98"/>
      <c r="C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row>
    <row r="1148" spans="1:30" x14ac:dyDescent="0.25">
      <c r="A1148" s="98"/>
      <c r="B1148" s="98"/>
      <c r="C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row>
    <row r="1149" spans="1:30" x14ac:dyDescent="0.25">
      <c r="A1149" s="98"/>
      <c r="B1149" s="98"/>
      <c r="C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row>
    <row r="1150" spans="1:30" x14ac:dyDescent="0.25">
      <c r="A1150" s="98"/>
      <c r="B1150" s="98"/>
      <c r="C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row>
    <row r="1151" spans="1:30" x14ac:dyDescent="0.25">
      <c r="A1151" s="98"/>
      <c r="B1151" s="98"/>
      <c r="C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row>
    <row r="1152" spans="1:30" x14ac:dyDescent="0.25">
      <c r="A1152" s="98"/>
      <c r="B1152" s="98"/>
      <c r="C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row>
    <row r="1153" spans="1:30" x14ac:dyDescent="0.25">
      <c r="A1153" s="98"/>
      <c r="B1153" s="98"/>
      <c r="C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row>
    <row r="1154" spans="1:30" x14ac:dyDescent="0.25">
      <c r="A1154" s="98"/>
      <c r="B1154" s="98"/>
      <c r="C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row>
    <row r="1155" spans="1:30" x14ac:dyDescent="0.25">
      <c r="A1155" s="98"/>
      <c r="B1155" s="98"/>
      <c r="C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row>
    <row r="1156" spans="1:30" x14ac:dyDescent="0.25">
      <c r="A1156" s="98"/>
      <c r="B1156" s="98"/>
      <c r="C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row>
    <row r="1157" spans="1:30" x14ac:dyDescent="0.25">
      <c r="A1157" s="98"/>
      <c r="B1157" s="98"/>
      <c r="C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row>
    <row r="1158" spans="1:30" x14ac:dyDescent="0.25">
      <c r="A1158" s="98"/>
      <c r="B1158" s="98"/>
      <c r="C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row>
    <row r="1159" spans="1:30" x14ac:dyDescent="0.25">
      <c r="A1159" s="98"/>
      <c r="B1159" s="98"/>
      <c r="C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row>
    <row r="1160" spans="1:30" x14ac:dyDescent="0.25">
      <c r="A1160" s="98"/>
      <c r="B1160" s="98"/>
      <c r="C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row>
    <row r="1161" spans="1:30" x14ac:dyDescent="0.25">
      <c r="A1161" s="98"/>
      <c r="B1161" s="98"/>
      <c r="C1161" s="98"/>
      <c r="D1161" s="98"/>
      <c r="E1161" s="98"/>
      <c r="F1161" s="98"/>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row>
    <row r="1162" spans="1:30" x14ac:dyDescent="0.25">
      <c r="A1162" s="98"/>
      <c r="B1162" s="98"/>
      <c r="C1162" s="98"/>
      <c r="D1162" s="98"/>
      <c r="E1162" s="98"/>
      <c r="F1162" s="98"/>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row>
    <row r="1163" spans="1:30" x14ac:dyDescent="0.25">
      <c r="A1163" s="98"/>
      <c r="B1163" s="98"/>
      <c r="C1163" s="98"/>
      <c r="D1163" s="98"/>
      <c r="E1163" s="98"/>
      <c r="F1163" s="98"/>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row>
    <row r="1164" spans="1:30" x14ac:dyDescent="0.25">
      <c r="A1164" s="98"/>
      <c r="B1164" s="98"/>
      <c r="C1164" s="98"/>
      <c r="D1164" s="98"/>
      <c r="E1164" s="98"/>
      <c r="F1164" s="98"/>
      <c r="G1164" s="98"/>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row>
    <row r="1165" spans="1:30" x14ac:dyDescent="0.25">
      <c r="A1165" s="98"/>
      <c r="B1165" s="98"/>
      <c r="C1165" s="98"/>
      <c r="D1165" s="98"/>
      <c r="E1165" s="98"/>
      <c r="F1165" s="98"/>
      <c r="G1165" s="98"/>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row>
    <row r="1166" spans="1:30" x14ac:dyDescent="0.25">
      <c r="A1166" s="98"/>
      <c r="B1166" s="98"/>
      <c r="C1166" s="98"/>
      <c r="D1166" s="98"/>
      <c r="E1166" s="98"/>
      <c r="F1166" s="98"/>
      <c r="G1166" s="98"/>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row>
    <row r="1167" spans="1:30" x14ac:dyDescent="0.25">
      <c r="A1167" s="98"/>
      <c r="B1167" s="98"/>
      <c r="C1167" s="98"/>
      <c r="D1167" s="98"/>
      <c r="E1167" s="98"/>
      <c r="F1167" s="98"/>
      <c r="G1167" s="98"/>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row>
    <row r="1168" spans="1:30" x14ac:dyDescent="0.25">
      <c r="A1168" s="98"/>
      <c r="B1168" s="98"/>
      <c r="C1168" s="98"/>
      <c r="D1168" s="98"/>
      <c r="E1168" s="98"/>
      <c r="F1168" s="98"/>
      <c r="G1168" s="98"/>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row>
    <row r="1169" spans="1:30" x14ac:dyDescent="0.25">
      <c r="A1169" s="98"/>
      <c r="B1169" s="98"/>
      <c r="C1169" s="98"/>
      <c r="D1169" s="98"/>
      <c r="E1169" s="98"/>
      <c r="F1169" s="98"/>
      <c r="G1169" s="98"/>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row>
    <row r="1170" spans="1:30" x14ac:dyDescent="0.25">
      <c r="A1170" s="98"/>
      <c r="B1170" s="98"/>
      <c r="C1170" s="98"/>
      <c r="D1170" s="98"/>
      <c r="E1170" s="98"/>
      <c r="F1170" s="98"/>
      <c r="G1170" s="98"/>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row>
    <row r="1171" spans="1:30" x14ac:dyDescent="0.25">
      <c r="A1171" s="98"/>
      <c r="B1171" s="98"/>
      <c r="C1171" s="98"/>
      <c r="D1171" s="98"/>
      <c r="E1171" s="98"/>
      <c r="F1171" s="98"/>
      <c r="G1171" s="98"/>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row>
    <row r="1172" spans="1:30" x14ac:dyDescent="0.25">
      <c r="A1172" s="98"/>
      <c r="B1172" s="98"/>
      <c r="C1172" s="98"/>
      <c r="D1172" s="98"/>
      <c r="E1172" s="98"/>
      <c r="F1172" s="98"/>
      <c r="G1172" s="98"/>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row>
    <row r="1173" spans="1:30" x14ac:dyDescent="0.25">
      <c r="A1173" s="98"/>
      <c r="B1173" s="98"/>
      <c r="C1173" s="98"/>
      <c r="D1173" s="98"/>
      <c r="E1173" s="98"/>
      <c r="F1173" s="98"/>
      <c r="G1173" s="98"/>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row>
    <row r="1174" spans="1:30" x14ac:dyDescent="0.25">
      <c r="A1174" s="98"/>
      <c r="B1174" s="98"/>
      <c r="C1174" s="98"/>
      <c r="D1174" s="98"/>
      <c r="E1174" s="98"/>
      <c r="F1174" s="98"/>
      <c r="G1174" s="98"/>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row>
    <row r="1175" spans="1:30" x14ac:dyDescent="0.25">
      <c r="A1175" s="98"/>
      <c r="B1175" s="98"/>
      <c r="C1175" s="98"/>
      <c r="D1175" s="98"/>
      <c r="E1175" s="98"/>
      <c r="F1175" s="98"/>
      <c r="G1175" s="98"/>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row>
    <row r="1176" spans="1:30" x14ac:dyDescent="0.25">
      <c r="A1176" s="98"/>
      <c r="B1176" s="98"/>
      <c r="C1176" s="98"/>
      <c r="D1176" s="98"/>
      <c r="E1176" s="98"/>
      <c r="F1176" s="98"/>
      <c r="G1176" s="98"/>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row>
    <row r="1177" spans="1:30" x14ac:dyDescent="0.25">
      <c r="A1177" s="98"/>
      <c r="B1177" s="98"/>
      <c r="C1177" s="98"/>
      <c r="D1177" s="98"/>
      <c r="E1177" s="98"/>
      <c r="F1177" s="98"/>
      <c r="G1177" s="98"/>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row>
    <row r="1178" spans="1:30" x14ac:dyDescent="0.25">
      <c r="A1178" s="98"/>
      <c r="B1178" s="98"/>
      <c r="C1178" s="98"/>
      <c r="D1178" s="98"/>
      <c r="E1178" s="98"/>
      <c r="F1178" s="98"/>
      <c r="G1178" s="98"/>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row>
    <row r="1179" spans="1:30" x14ac:dyDescent="0.25">
      <c r="A1179" s="98"/>
      <c r="B1179" s="98"/>
      <c r="C1179" s="98"/>
      <c r="D1179" s="98"/>
      <c r="E1179" s="98"/>
      <c r="F1179" s="98"/>
      <c r="G1179" s="98"/>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row>
    <row r="1180" spans="1:30" x14ac:dyDescent="0.25">
      <c r="A1180" s="98"/>
      <c r="B1180" s="98"/>
      <c r="C1180" s="98"/>
      <c r="D1180" s="98"/>
      <c r="E1180" s="98"/>
      <c r="F1180" s="98"/>
      <c r="G1180" s="98"/>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row>
    <row r="1181" spans="1:30" x14ac:dyDescent="0.25">
      <c r="A1181" s="98"/>
      <c r="B1181" s="98"/>
      <c r="C1181" s="98"/>
      <c r="D1181" s="98"/>
      <c r="E1181" s="98"/>
      <c r="F1181" s="98"/>
      <c r="G1181" s="98"/>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row>
    <row r="1182" spans="1:30" x14ac:dyDescent="0.25">
      <c r="A1182" s="98"/>
      <c r="B1182" s="98"/>
      <c r="C1182" s="98"/>
      <c r="D1182" s="98"/>
      <c r="E1182" s="98"/>
      <c r="F1182" s="98"/>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row>
    <row r="1183" spans="1:30" x14ac:dyDescent="0.25">
      <c r="A1183" s="98"/>
      <c r="B1183" s="98"/>
      <c r="C1183" s="98"/>
      <c r="D1183" s="98"/>
      <c r="E1183" s="98"/>
      <c r="F1183" s="98"/>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row>
    <row r="1184" spans="1:30" x14ac:dyDescent="0.25">
      <c r="A1184" s="98"/>
      <c r="B1184" s="98"/>
      <c r="C1184" s="98"/>
      <c r="D1184" s="98"/>
      <c r="E1184" s="98"/>
      <c r="F1184" s="98"/>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row>
    <row r="1185" spans="1:30" x14ac:dyDescent="0.25">
      <c r="A1185" s="98"/>
      <c r="B1185" s="98"/>
      <c r="C1185" s="98"/>
      <c r="D1185" s="98"/>
      <c r="E1185" s="98"/>
      <c r="F1185" s="98"/>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row>
    <row r="1186" spans="1:30" x14ac:dyDescent="0.25">
      <c r="A1186" s="98"/>
      <c r="B1186" s="98"/>
      <c r="C1186" s="98"/>
      <c r="D1186" s="98"/>
      <c r="E1186" s="98"/>
      <c r="F1186" s="98"/>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row>
    <row r="1187" spans="1:30" x14ac:dyDescent="0.25">
      <c r="A1187" s="98"/>
      <c r="B1187" s="98"/>
      <c r="C1187" s="98"/>
      <c r="D1187" s="98"/>
      <c r="E1187" s="98"/>
      <c r="F1187" s="98"/>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row>
    <row r="1188" spans="1:30" x14ac:dyDescent="0.25">
      <c r="A1188" s="98"/>
      <c r="B1188" s="98"/>
      <c r="C1188" s="98"/>
      <c r="D1188" s="98"/>
      <c r="E1188" s="98"/>
      <c r="F1188" s="98"/>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row>
    <row r="1189" spans="1:30" x14ac:dyDescent="0.25">
      <c r="A1189" s="98"/>
      <c r="B1189" s="98"/>
      <c r="C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row>
    <row r="1190" spans="1:30" x14ac:dyDescent="0.25">
      <c r="A1190" s="98"/>
      <c r="B1190" s="98"/>
      <c r="C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row>
    <row r="1191" spans="1:30" x14ac:dyDescent="0.25">
      <c r="A1191" s="98"/>
      <c r="B1191" s="98"/>
      <c r="C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row>
    <row r="1192" spans="1:30" x14ac:dyDescent="0.25">
      <c r="A1192" s="98"/>
      <c r="B1192" s="98"/>
      <c r="C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row>
    <row r="1193" spans="1:30" x14ac:dyDescent="0.25">
      <c r="A1193" s="98"/>
      <c r="B1193" s="98"/>
      <c r="C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row>
    <row r="1194" spans="1:30" x14ac:dyDescent="0.25">
      <c r="A1194" s="98"/>
      <c r="B1194" s="98"/>
      <c r="C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row>
    <row r="1195" spans="1:30" x14ac:dyDescent="0.25">
      <c r="A1195" s="98"/>
      <c r="B1195" s="98"/>
      <c r="C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row>
    <row r="1196" spans="1:30" x14ac:dyDescent="0.25">
      <c r="A1196" s="98"/>
      <c r="B1196" s="98"/>
      <c r="C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row>
    <row r="1197" spans="1:30" x14ac:dyDescent="0.25">
      <c r="A1197" s="98"/>
      <c r="B1197" s="98"/>
      <c r="C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row>
    <row r="1198" spans="1:30" x14ac:dyDescent="0.25">
      <c r="A1198" s="98"/>
      <c r="B1198" s="98"/>
      <c r="C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row>
    <row r="1199" spans="1:30" x14ac:dyDescent="0.25">
      <c r="A1199" s="98"/>
      <c r="B1199" s="98"/>
      <c r="C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row>
    <row r="1200" spans="1:30" x14ac:dyDescent="0.25">
      <c r="A1200" s="98"/>
      <c r="B1200" s="98"/>
      <c r="C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row>
    <row r="1201" spans="1:30" x14ac:dyDescent="0.25">
      <c r="A1201" s="98"/>
      <c r="B1201" s="98"/>
      <c r="C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row>
    <row r="1202" spans="1:30" x14ac:dyDescent="0.25">
      <c r="A1202" s="98"/>
      <c r="B1202" s="98"/>
      <c r="C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row>
    <row r="1203" spans="1:30" x14ac:dyDescent="0.25">
      <c r="A1203" s="98"/>
      <c r="B1203" s="98"/>
      <c r="C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row>
    <row r="1204" spans="1:30" x14ac:dyDescent="0.25">
      <c r="A1204" s="98"/>
      <c r="B1204" s="98"/>
      <c r="C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row>
    <row r="1205" spans="1:30" x14ac:dyDescent="0.25">
      <c r="A1205" s="98"/>
      <c r="B1205" s="98"/>
      <c r="C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row>
    <row r="1206" spans="1:30" x14ac:dyDescent="0.25">
      <c r="A1206" s="98"/>
      <c r="B1206" s="98"/>
      <c r="C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row>
    <row r="1207" spans="1:30" x14ac:dyDescent="0.25">
      <c r="A1207" s="98"/>
      <c r="B1207" s="98"/>
      <c r="C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row>
    <row r="1208" spans="1:30" x14ac:dyDescent="0.25">
      <c r="A1208" s="98"/>
      <c r="B1208" s="98"/>
      <c r="C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row>
    <row r="1209" spans="1:30" x14ac:dyDescent="0.25">
      <c r="A1209" s="98"/>
      <c r="B1209" s="98"/>
      <c r="C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row>
    <row r="1210" spans="1:30" x14ac:dyDescent="0.25">
      <c r="A1210" s="98"/>
      <c r="B1210" s="98"/>
      <c r="C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row>
    <row r="1211" spans="1:30" x14ac:dyDescent="0.25">
      <c r="A1211" s="98"/>
      <c r="B1211" s="98"/>
      <c r="C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row>
    <row r="1212" spans="1:30" x14ac:dyDescent="0.25">
      <c r="A1212" s="98"/>
      <c r="B1212" s="98"/>
      <c r="C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row>
    <row r="1213" spans="1:30" x14ac:dyDescent="0.25">
      <c r="A1213" s="98"/>
      <c r="B1213" s="98"/>
      <c r="C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row>
    <row r="1214" spans="1:30" x14ac:dyDescent="0.25">
      <c r="A1214" s="98"/>
      <c r="B1214" s="98"/>
      <c r="C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row>
    <row r="1215" spans="1:30" x14ac:dyDescent="0.25">
      <c r="A1215" s="98"/>
      <c r="B1215" s="98"/>
      <c r="C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row>
    <row r="1216" spans="1:30" x14ac:dyDescent="0.25">
      <c r="A1216" s="98"/>
      <c r="B1216" s="98"/>
      <c r="C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row>
    <row r="1217" spans="1:30" x14ac:dyDescent="0.25">
      <c r="A1217" s="98"/>
      <c r="B1217" s="98"/>
      <c r="C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row>
    <row r="1218" spans="1:30" x14ac:dyDescent="0.25">
      <c r="A1218" s="98"/>
      <c r="B1218" s="98"/>
      <c r="C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row>
    <row r="1219" spans="1:30" x14ac:dyDescent="0.25">
      <c r="A1219" s="98"/>
      <c r="B1219" s="98"/>
      <c r="C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row>
    <row r="1220" spans="1:30" x14ac:dyDescent="0.25">
      <c r="A1220" s="98"/>
      <c r="B1220" s="98"/>
      <c r="C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row>
    <row r="1221" spans="1:30" x14ac:dyDescent="0.25">
      <c r="A1221" s="98"/>
      <c r="B1221" s="98"/>
      <c r="C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row>
    <row r="1222" spans="1:30" x14ac:dyDescent="0.25">
      <c r="A1222" s="98"/>
      <c r="B1222" s="98"/>
      <c r="C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row>
    <row r="1223" spans="1:30" x14ac:dyDescent="0.25">
      <c r="A1223" s="98"/>
      <c r="B1223" s="98"/>
      <c r="C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row>
    <row r="1224" spans="1:30" x14ac:dyDescent="0.25">
      <c r="A1224" s="98"/>
      <c r="B1224" s="98"/>
      <c r="C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row>
    <row r="1225" spans="1:30" x14ac:dyDescent="0.25">
      <c r="A1225" s="98"/>
      <c r="B1225" s="98"/>
      <c r="C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row>
    <row r="1226" spans="1:30" x14ac:dyDescent="0.25">
      <c r="A1226" s="98"/>
      <c r="B1226" s="98"/>
      <c r="C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row>
    <row r="1227" spans="1:30" x14ac:dyDescent="0.25">
      <c r="A1227" s="98"/>
      <c r="B1227" s="98"/>
      <c r="C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row>
    <row r="1228" spans="1:30" x14ac:dyDescent="0.25">
      <c r="A1228" s="98"/>
      <c r="B1228" s="98"/>
      <c r="C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row>
    <row r="1229" spans="1:30" x14ac:dyDescent="0.25">
      <c r="A1229" s="98"/>
      <c r="B1229" s="98"/>
      <c r="C1229" s="98"/>
      <c r="D1229" s="98"/>
      <c r="E1229" s="98"/>
      <c r="F1229" s="98"/>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row>
    <row r="1230" spans="1:30" x14ac:dyDescent="0.25">
      <c r="A1230" s="98"/>
      <c r="B1230" s="98"/>
      <c r="C1230" s="98"/>
      <c r="D1230" s="98"/>
      <c r="E1230" s="98"/>
      <c r="F1230" s="98"/>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row>
    <row r="1231" spans="1:30" x14ac:dyDescent="0.25">
      <c r="A1231" s="98"/>
      <c r="B1231" s="98"/>
      <c r="C1231" s="98"/>
      <c r="D1231" s="98"/>
      <c r="E1231" s="98"/>
      <c r="F1231" s="98"/>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row>
    <row r="1232" spans="1:30" x14ac:dyDescent="0.25">
      <c r="A1232" s="98"/>
      <c r="B1232" s="98"/>
      <c r="C1232" s="98"/>
      <c r="D1232" s="98"/>
      <c r="E1232" s="98"/>
      <c r="F1232" s="98"/>
      <c r="G1232" s="98"/>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row>
    <row r="1233" spans="1:30" x14ac:dyDescent="0.25">
      <c r="A1233" s="98"/>
      <c r="B1233" s="98"/>
      <c r="C1233" s="98"/>
      <c r="D1233" s="98"/>
      <c r="E1233" s="98"/>
      <c r="F1233" s="98"/>
      <c r="G1233" s="98"/>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row>
    <row r="1234" spans="1:30" x14ac:dyDescent="0.25">
      <c r="A1234" s="98"/>
      <c r="B1234" s="98"/>
      <c r="C1234" s="98"/>
      <c r="D1234" s="98"/>
      <c r="E1234" s="98"/>
      <c r="F1234" s="98"/>
      <c r="G1234" s="98"/>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row>
    <row r="1235" spans="1:30" x14ac:dyDescent="0.25">
      <c r="A1235" s="98"/>
      <c r="B1235" s="98"/>
      <c r="C1235" s="98"/>
      <c r="D1235" s="98"/>
      <c r="E1235" s="98"/>
      <c r="F1235" s="98"/>
      <c r="G1235" s="98"/>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row>
    <row r="1236" spans="1:30" x14ac:dyDescent="0.25">
      <c r="A1236" s="98"/>
      <c r="B1236" s="98"/>
      <c r="C1236" s="98"/>
      <c r="D1236" s="98"/>
      <c r="E1236" s="98"/>
      <c r="F1236" s="98"/>
      <c r="G1236" s="98"/>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row>
    <row r="1237" spans="1:30" x14ac:dyDescent="0.25">
      <c r="A1237" s="98"/>
      <c r="B1237" s="98"/>
      <c r="C1237" s="98"/>
      <c r="D1237" s="98"/>
      <c r="E1237" s="98"/>
      <c r="F1237" s="98"/>
      <c r="G1237" s="98"/>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row>
    <row r="1238" spans="1:30" x14ac:dyDescent="0.25">
      <c r="A1238" s="98"/>
      <c r="B1238" s="98"/>
      <c r="C1238" s="98"/>
      <c r="D1238" s="98"/>
      <c r="E1238" s="98"/>
      <c r="F1238" s="98"/>
      <c r="G1238" s="98"/>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row>
    <row r="1239" spans="1:30" x14ac:dyDescent="0.25">
      <c r="A1239" s="98"/>
      <c r="B1239" s="98"/>
      <c r="C1239" s="98"/>
      <c r="D1239" s="98"/>
      <c r="E1239" s="98"/>
      <c r="F1239" s="98"/>
      <c r="G1239" s="98"/>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row>
    <row r="1240" spans="1:30" x14ac:dyDescent="0.25">
      <c r="A1240" s="98"/>
      <c r="B1240" s="98"/>
      <c r="C1240" s="98"/>
      <c r="D1240" s="98"/>
      <c r="E1240" s="98"/>
      <c r="F1240" s="98"/>
      <c r="G1240" s="98"/>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row>
    <row r="1241" spans="1:30" x14ac:dyDescent="0.25">
      <c r="A1241" s="98"/>
      <c r="B1241" s="98"/>
      <c r="C1241" s="98"/>
      <c r="D1241" s="98"/>
      <c r="E1241" s="98"/>
      <c r="F1241" s="98"/>
      <c r="G1241" s="98"/>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row>
    <row r="1242" spans="1:30" x14ac:dyDescent="0.25">
      <c r="A1242" s="98"/>
      <c r="B1242" s="98"/>
      <c r="C1242" s="98"/>
      <c r="D1242" s="98"/>
      <c r="E1242" s="98"/>
      <c r="F1242" s="98"/>
      <c r="G1242" s="98"/>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row>
    <row r="1243" spans="1:30" x14ac:dyDescent="0.25">
      <c r="A1243" s="98"/>
      <c r="B1243" s="98"/>
      <c r="C1243" s="98"/>
      <c r="D1243" s="98"/>
      <c r="E1243" s="98"/>
      <c r="F1243" s="98"/>
      <c r="G1243" s="98"/>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row>
    <row r="1244" spans="1:30" x14ac:dyDescent="0.25">
      <c r="A1244" s="98"/>
      <c r="B1244" s="98"/>
      <c r="C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row>
    <row r="1245" spans="1:30" x14ac:dyDescent="0.25">
      <c r="A1245" s="98"/>
      <c r="B1245" s="98"/>
      <c r="C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row>
    <row r="1246" spans="1:30" x14ac:dyDescent="0.25">
      <c r="A1246" s="98"/>
      <c r="B1246" s="98"/>
      <c r="C1246" s="98"/>
      <c r="D1246" s="98"/>
      <c r="E1246" s="98"/>
      <c r="F1246" s="98"/>
      <c r="G1246" s="98"/>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row>
    <row r="1247" spans="1:30" x14ac:dyDescent="0.25">
      <c r="A1247" s="98"/>
      <c r="B1247" s="98"/>
      <c r="C1247" s="98"/>
      <c r="D1247" s="98"/>
      <c r="E1247" s="98"/>
      <c r="F1247" s="98"/>
      <c r="G1247" s="98"/>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row>
    <row r="1248" spans="1:30" x14ac:dyDescent="0.25">
      <c r="A1248" s="98"/>
      <c r="B1248" s="98"/>
      <c r="C1248" s="98"/>
      <c r="D1248" s="98"/>
      <c r="E1248" s="98"/>
      <c r="F1248" s="98"/>
      <c r="G1248" s="98"/>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row>
    <row r="1249" spans="1:30" x14ac:dyDescent="0.25">
      <c r="A1249" s="98"/>
      <c r="B1249" s="98"/>
      <c r="C1249" s="98"/>
      <c r="D1249" s="98"/>
      <c r="E1249" s="98"/>
      <c r="F1249" s="98"/>
      <c r="G1249" s="98"/>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row>
    <row r="1250" spans="1:30" x14ac:dyDescent="0.25">
      <c r="A1250" s="98"/>
      <c r="B1250" s="98"/>
      <c r="C1250" s="98"/>
      <c r="D1250" s="98"/>
      <c r="E1250" s="98"/>
      <c r="F1250" s="98"/>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row>
    <row r="1251" spans="1:30" x14ac:dyDescent="0.25">
      <c r="A1251" s="98"/>
      <c r="B1251" s="98"/>
      <c r="C1251" s="98"/>
      <c r="D1251" s="98"/>
      <c r="E1251" s="98"/>
      <c r="F1251" s="98"/>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row>
    <row r="1252" spans="1:30" x14ac:dyDescent="0.25">
      <c r="A1252" s="98"/>
      <c r="B1252" s="98"/>
      <c r="C1252" s="98"/>
      <c r="D1252" s="98"/>
      <c r="E1252" s="98"/>
      <c r="F1252" s="98"/>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row>
    <row r="1253" spans="1:30" x14ac:dyDescent="0.25">
      <c r="A1253" s="98"/>
      <c r="B1253" s="98"/>
      <c r="C1253" s="98"/>
      <c r="D1253" s="98"/>
      <c r="E1253" s="98"/>
      <c r="F1253" s="98"/>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row>
    <row r="1254" spans="1:30" x14ac:dyDescent="0.25">
      <c r="A1254" s="98"/>
      <c r="B1254" s="98"/>
      <c r="C1254" s="98"/>
      <c r="D1254" s="98"/>
      <c r="E1254" s="98"/>
      <c r="F1254" s="98"/>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row>
    <row r="1255" spans="1:30" x14ac:dyDescent="0.25">
      <c r="A1255" s="98"/>
      <c r="B1255" s="98"/>
      <c r="C1255" s="98"/>
      <c r="D1255" s="98"/>
      <c r="E1255" s="98"/>
      <c r="F1255" s="98"/>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row>
    <row r="1256" spans="1:30" x14ac:dyDescent="0.25">
      <c r="A1256" s="98"/>
      <c r="B1256" s="98"/>
      <c r="C1256" s="98"/>
      <c r="D1256" s="98"/>
      <c r="E1256" s="98"/>
      <c r="F1256" s="98"/>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row>
    <row r="1257" spans="1:30" x14ac:dyDescent="0.25">
      <c r="A1257" s="98"/>
      <c r="B1257" s="98"/>
      <c r="C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row>
    <row r="1258" spans="1:30" x14ac:dyDescent="0.25">
      <c r="A1258" s="98"/>
      <c r="B1258" s="98"/>
      <c r="C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row>
    <row r="1259" spans="1:30" x14ac:dyDescent="0.25">
      <c r="A1259" s="98"/>
      <c r="B1259" s="98"/>
      <c r="C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row>
    <row r="1260" spans="1:30" x14ac:dyDescent="0.25">
      <c r="A1260" s="98"/>
      <c r="B1260" s="98"/>
      <c r="C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row>
    <row r="1261" spans="1:30" x14ac:dyDescent="0.25">
      <c r="A1261" s="98"/>
      <c r="B1261" s="98"/>
      <c r="C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row>
    <row r="1262" spans="1:30" x14ac:dyDescent="0.25">
      <c r="A1262" s="98"/>
      <c r="B1262" s="98"/>
      <c r="C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row>
    <row r="1263" spans="1:30" x14ac:dyDescent="0.25">
      <c r="A1263" s="98"/>
      <c r="B1263" s="98"/>
      <c r="C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row>
    <row r="1264" spans="1:30" x14ac:dyDescent="0.25">
      <c r="A1264" s="98"/>
      <c r="B1264" s="98"/>
      <c r="C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row>
    <row r="1265" spans="1:30" x14ac:dyDescent="0.25">
      <c r="A1265" s="98"/>
      <c r="B1265" s="98"/>
      <c r="C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row>
    <row r="1266" spans="1:30" x14ac:dyDescent="0.25">
      <c r="A1266" s="98"/>
      <c r="B1266" s="98"/>
      <c r="C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row>
    <row r="1267" spans="1:30" x14ac:dyDescent="0.25">
      <c r="A1267" s="98"/>
      <c r="B1267" s="98"/>
      <c r="C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row>
    <row r="1268" spans="1:30" x14ac:dyDescent="0.25">
      <c r="A1268" s="98"/>
      <c r="B1268" s="98"/>
      <c r="C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row>
    <row r="1269" spans="1:30" x14ac:dyDescent="0.25">
      <c r="A1269" s="98"/>
      <c r="B1269" s="98"/>
      <c r="C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row>
    <row r="1270" spans="1:30" x14ac:dyDescent="0.25">
      <c r="A1270" s="98"/>
      <c r="B1270" s="98"/>
      <c r="C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row>
    <row r="1271" spans="1:30" x14ac:dyDescent="0.25">
      <c r="A1271" s="98"/>
      <c r="B1271" s="98"/>
      <c r="C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row>
    <row r="1272" spans="1:30" x14ac:dyDescent="0.25">
      <c r="A1272" s="98"/>
      <c r="B1272" s="98"/>
      <c r="C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row>
    <row r="1273" spans="1:30" x14ac:dyDescent="0.25">
      <c r="A1273" s="98"/>
      <c r="B1273" s="98"/>
      <c r="C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row>
    <row r="1274" spans="1:30" x14ac:dyDescent="0.25">
      <c r="A1274" s="98"/>
      <c r="B1274" s="98"/>
      <c r="C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row>
    <row r="1275" spans="1:30" x14ac:dyDescent="0.25">
      <c r="A1275" s="98"/>
      <c r="B1275" s="98"/>
      <c r="C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row>
    <row r="1276" spans="1:30" x14ac:dyDescent="0.25">
      <c r="A1276" s="98"/>
      <c r="B1276" s="98"/>
      <c r="C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row>
    <row r="1277" spans="1:30" x14ac:dyDescent="0.25">
      <c r="A1277" s="98"/>
      <c r="B1277" s="98"/>
      <c r="C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row>
    <row r="1278" spans="1:30" x14ac:dyDescent="0.25">
      <c r="A1278" s="98"/>
      <c r="B1278" s="98"/>
      <c r="C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row>
    <row r="1279" spans="1:30" x14ac:dyDescent="0.25">
      <c r="A1279" s="98"/>
      <c r="B1279" s="98"/>
      <c r="C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row>
    <row r="1280" spans="1:30" x14ac:dyDescent="0.25">
      <c r="A1280" s="98"/>
      <c r="B1280" s="98"/>
      <c r="C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row>
    <row r="1281" spans="1:30" x14ac:dyDescent="0.25">
      <c r="A1281" s="98"/>
      <c r="B1281" s="98"/>
      <c r="C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row>
    <row r="1282" spans="1:30" x14ac:dyDescent="0.25">
      <c r="A1282" s="98"/>
      <c r="B1282" s="98"/>
      <c r="C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row>
    <row r="1283" spans="1:30" x14ac:dyDescent="0.25">
      <c r="A1283" s="98"/>
      <c r="B1283" s="98"/>
      <c r="C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row>
    <row r="1284" spans="1:30" x14ac:dyDescent="0.25">
      <c r="A1284" s="98"/>
      <c r="B1284" s="98"/>
      <c r="C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row>
    <row r="1285" spans="1:30" x14ac:dyDescent="0.25">
      <c r="A1285" s="98"/>
      <c r="B1285" s="98"/>
      <c r="C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row>
    <row r="1286" spans="1:30" x14ac:dyDescent="0.25">
      <c r="A1286" s="98"/>
      <c r="B1286" s="98"/>
      <c r="C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row>
    <row r="1287" spans="1:30" x14ac:dyDescent="0.25">
      <c r="A1287" s="98"/>
      <c r="B1287" s="98"/>
      <c r="C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row>
    <row r="1288" spans="1:30" x14ac:dyDescent="0.25">
      <c r="A1288" s="98"/>
      <c r="B1288" s="98"/>
      <c r="C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row>
    <row r="1289" spans="1:30" x14ac:dyDescent="0.25">
      <c r="A1289" s="98"/>
      <c r="B1289" s="98"/>
      <c r="C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row>
    <row r="1290" spans="1:30" x14ac:dyDescent="0.25">
      <c r="A1290" s="98"/>
      <c r="B1290" s="98"/>
      <c r="C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row>
    <row r="1291" spans="1:30" x14ac:dyDescent="0.25">
      <c r="A1291" s="98"/>
      <c r="B1291" s="98"/>
      <c r="C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row>
    <row r="1292" spans="1:30" x14ac:dyDescent="0.25">
      <c r="A1292" s="98"/>
      <c r="B1292" s="98"/>
      <c r="C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row>
    <row r="1293" spans="1:30" x14ac:dyDescent="0.25">
      <c r="A1293" s="98"/>
      <c r="B1293" s="98"/>
      <c r="C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row>
    <row r="1294" spans="1:30" x14ac:dyDescent="0.25">
      <c r="A1294" s="98"/>
      <c r="B1294" s="98"/>
      <c r="C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row>
    <row r="1295" spans="1:30" x14ac:dyDescent="0.25">
      <c r="A1295" s="98"/>
      <c r="B1295" s="98"/>
      <c r="C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row>
    <row r="1296" spans="1:30" x14ac:dyDescent="0.25">
      <c r="A1296" s="98"/>
      <c r="B1296" s="98"/>
      <c r="C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row>
    <row r="1297" spans="1:30" x14ac:dyDescent="0.25">
      <c r="A1297" s="98"/>
      <c r="B1297" s="98"/>
      <c r="C1297" s="98"/>
      <c r="D1297" s="98"/>
      <c r="E1297" s="98"/>
      <c r="F1297" s="98"/>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row>
    <row r="1298" spans="1:30" x14ac:dyDescent="0.25">
      <c r="A1298" s="98"/>
      <c r="B1298" s="98"/>
      <c r="C1298" s="98"/>
      <c r="D1298" s="98"/>
      <c r="E1298" s="98"/>
      <c r="F1298" s="98"/>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row>
    <row r="1299" spans="1:30" x14ac:dyDescent="0.25">
      <c r="A1299" s="98"/>
      <c r="B1299" s="98"/>
      <c r="C1299" s="98"/>
      <c r="D1299" s="98"/>
      <c r="E1299" s="98"/>
      <c r="F1299" s="98"/>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row>
    <row r="1300" spans="1:30" x14ac:dyDescent="0.25">
      <c r="A1300" s="98"/>
      <c r="B1300" s="98"/>
      <c r="C1300" s="98"/>
      <c r="D1300" s="98"/>
      <c r="E1300" s="98"/>
      <c r="F1300" s="98"/>
      <c r="G1300" s="98"/>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row>
    <row r="1301" spans="1:30" x14ac:dyDescent="0.25">
      <c r="A1301" s="98"/>
      <c r="B1301" s="98"/>
      <c r="C1301" s="98"/>
      <c r="D1301" s="98"/>
      <c r="E1301" s="98"/>
      <c r="F1301" s="98"/>
      <c r="G1301" s="98"/>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row>
    <row r="1302" spans="1:30" x14ac:dyDescent="0.25">
      <c r="A1302" s="98"/>
      <c r="B1302" s="98"/>
      <c r="C1302" s="98"/>
      <c r="D1302" s="98"/>
      <c r="E1302" s="98"/>
      <c r="F1302" s="98"/>
      <c r="G1302" s="98"/>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row>
    <row r="1303" spans="1:30" x14ac:dyDescent="0.25">
      <c r="A1303" s="98"/>
      <c r="B1303" s="98"/>
      <c r="C1303" s="98"/>
      <c r="D1303" s="98"/>
      <c r="E1303" s="98"/>
      <c r="F1303" s="98"/>
      <c r="G1303" s="98"/>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row>
    <row r="1304" spans="1:30" x14ac:dyDescent="0.25">
      <c r="A1304" s="98"/>
      <c r="B1304" s="98"/>
      <c r="C1304" s="98"/>
      <c r="D1304" s="98"/>
      <c r="E1304" s="98"/>
      <c r="F1304" s="98"/>
      <c r="G1304" s="98"/>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row>
    <row r="1305" spans="1:30" x14ac:dyDescent="0.25">
      <c r="A1305" s="98"/>
      <c r="B1305" s="98"/>
      <c r="C1305" s="98"/>
      <c r="D1305" s="98"/>
      <c r="E1305" s="98"/>
      <c r="F1305" s="98"/>
      <c r="G1305" s="98"/>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row>
    <row r="1306" spans="1:30" x14ac:dyDescent="0.25">
      <c r="A1306" s="98"/>
      <c r="B1306" s="98"/>
      <c r="C1306" s="98"/>
      <c r="D1306" s="98"/>
      <c r="E1306" s="98"/>
      <c r="F1306" s="98"/>
      <c r="G1306" s="98"/>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row>
    <row r="1307" spans="1:30" x14ac:dyDescent="0.25">
      <c r="A1307" s="98"/>
      <c r="B1307" s="98"/>
      <c r="C1307" s="98"/>
      <c r="D1307" s="98"/>
      <c r="E1307" s="98"/>
      <c r="F1307" s="98"/>
      <c r="G1307" s="98"/>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row>
    <row r="1308" spans="1:30" x14ac:dyDescent="0.25">
      <c r="A1308" s="98"/>
      <c r="B1308" s="98"/>
      <c r="C1308" s="98"/>
      <c r="D1308" s="98"/>
      <c r="E1308" s="98"/>
      <c r="F1308" s="98"/>
      <c r="G1308" s="98"/>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row>
    <row r="1309" spans="1:30" x14ac:dyDescent="0.25">
      <c r="A1309" s="98"/>
      <c r="B1309" s="98"/>
      <c r="C1309" s="98"/>
      <c r="D1309" s="98"/>
      <c r="E1309" s="98"/>
      <c r="F1309" s="98"/>
      <c r="G1309" s="98"/>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row>
    <row r="1310" spans="1:30" x14ac:dyDescent="0.25">
      <c r="A1310" s="98"/>
      <c r="B1310" s="98"/>
      <c r="C1310" s="98"/>
      <c r="D1310" s="98"/>
      <c r="E1310" s="98"/>
      <c r="F1310" s="98"/>
      <c r="G1310" s="98"/>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row>
    <row r="1311" spans="1:30" x14ac:dyDescent="0.25">
      <c r="A1311" s="98"/>
      <c r="B1311" s="98"/>
      <c r="C1311" s="98"/>
      <c r="D1311" s="98"/>
      <c r="E1311" s="98"/>
      <c r="F1311" s="98"/>
      <c r="G1311" s="98"/>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row>
    <row r="1312" spans="1:30" x14ac:dyDescent="0.25">
      <c r="A1312" s="98"/>
      <c r="B1312" s="98"/>
      <c r="C1312" s="98"/>
      <c r="D1312" s="98"/>
      <c r="E1312" s="98"/>
      <c r="F1312" s="98"/>
      <c r="G1312" s="98"/>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row>
    <row r="1313" spans="1:30" x14ac:dyDescent="0.25">
      <c r="A1313" s="98"/>
      <c r="B1313" s="98"/>
      <c r="C1313" s="98"/>
      <c r="D1313" s="98"/>
      <c r="E1313" s="98"/>
      <c r="F1313" s="98"/>
      <c r="G1313" s="98"/>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row>
    <row r="1314" spans="1:30" x14ac:dyDescent="0.25">
      <c r="A1314" s="98"/>
      <c r="B1314" s="98"/>
      <c r="C1314" s="98"/>
      <c r="D1314" s="98"/>
      <c r="E1314" s="98"/>
      <c r="F1314" s="98"/>
      <c r="G1314" s="98"/>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row>
    <row r="1315" spans="1:30" x14ac:dyDescent="0.25">
      <c r="A1315" s="98"/>
      <c r="B1315" s="98"/>
      <c r="C1315" s="98"/>
      <c r="D1315" s="98"/>
      <c r="E1315" s="98"/>
      <c r="F1315" s="98"/>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row>
    <row r="1316" spans="1:30" x14ac:dyDescent="0.25">
      <c r="A1316" s="98"/>
      <c r="B1316" s="98"/>
      <c r="C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row>
    <row r="1317" spans="1:30" x14ac:dyDescent="0.25">
      <c r="A1317" s="98"/>
      <c r="B1317" s="98"/>
      <c r="C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row>
    <row r="1318" spans="1:30" x14ac:dyDescent="0.25">
      <c r="A1318" s="98"/>
      <c r="B1318" s="98"/>
      <c r="C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row>
    <row r="1319" spans="1:30" x14ac:dyDescent="0.25">
      <c r="A1319" s="98"/>
      <c r="B1319" s="98"/>
      <c r="C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row>
    <row r="1320" spans="1:30" x14ac:dyDescent="0.25">
      <c r="A1320" s="98"/>
      <c r="B1320" s="98"/>
      <c r="C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row>
    <row r="1321" spans="1:30" x14ac:dyDescent="0.25">
      <c r="A1321" s="98"/>
      <c r="B1321" s="98"/>
      <c r="C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row>
    <row r="1322" spans="1:30" x14ac:dyDescent="0.25">
      <c r="A1322" s="98"/>
      <c r="B1322" s="98"/>
      <c r="C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row>
    <row r="1323" spans="1:30" x14ac:dyDescent="0.25">
      <c r="A1323" s="98"/>
      <c r="B1323" s="98"/>
      <c r="C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row>
    <row r="1324" spans="1:30" x14ac:dyDescent="0.25">
      <c r="A1324" s="98"/>
      <c r="B1324" s="98"/>
      <c r="C1324" s="98"/>
      <c r="D1324" s="98"/>
      <c r="E1324" s="98"/>
      <c r="F1324" s="98"/>
      <c r="G1324" s="98"/>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row>
    <row r="1325" spans="1:30" x14ac:dyDescent="0.25">
      <c r="A1325" s="98"/>
      <c r="B1325" s="98"/>
      <c r="C1325" s="98"/>
      <c r="D1325" s="98"/>
      <c r="E1325" s="98"/>
      <c r="F1325" s="98"/>
      <c r="G1325" s="98"/>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row>
    <row r="1326" spans="1:30" x14ac:dyDescent="0.25">
      <c r="A1326" s="98"/>
      <c r="B1326" s="98"/>
      <c r="C1326" s="98"/>
      <c r="D1326" s="98"/>
      <c r="E1326" s="98"/>
      <c r="F1326" s="98"/>
      <c r="G1326" s="98"/>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row>
    <row r="1327" spans="1:30" x14ac:dyDescent="0.25">
      <c r="A1327" s="98"/>
      <c r="B1327" s="98"/>
      <c r="C1327" s="98"/>
      <c r="D1327" s="98"/>
      <c r="E1327" s="98"/>
      <c r="F1327" s="98"/>
      <c r="G1327" s="98"/>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row>
    <row r="1328" spans="1:30" x14ac:dyDescent="0.25">
      <c r="A1328" s="98"/>
      <c r="B1328" s="98"/>
      <c r="C1328" s="98"/>
      <c r="D1328" s="98"/>
      <c r="E1328" s="98"/>
      <c r="F1328" s="98"/>
      <c r="G1328" s="98"/>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row>
    <row r="1329" spans="1:30" x14ac:dyDescent="0.25">
      <c r="A1329" s="98"/>
      <c r="B1329" s="98"/>
      <c r="C1329" s="98"/>
      <c r="D1329" s="98"/>
      <c r="E1329" s="98"/>
      <c r="F1329" s="98"/>
      <c r="G1329" s="98"/>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row>
    <row r="1330" spans="1:30" x14ac:dyDescent="0.25">
      <c r="A1330" s="98"/>
      <c r="B1330" s="98"/>
      <c r="C1330" s="98"/>
      <c r="D1330" s="98"/>
      <c r="E1330" s="98"/>
      <c r="F1330" s="98"/>
      <c r="G1330" s="98"/>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row>
    <row r="1331" spans="1:30" x14ac:dyDescent="0.25">
      <c r="A1331" s="98"/>
      <c r="B1331" s="98"/>
      <c r="C1331" s="98"/>
      <c r="D1331" s="98"/>
      <c r="E1331" s="98"/>
      <c r="F1331" s="98"/>
      <c r="G1331" s="98"/>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row>
    <row r="1332" spans="1:30" x14ac:dyDescent="0.25">
      <c r="A1332" s="98"/>
      <c r="B1332" s="98"/>
      <c r="C1332" s="98"/>
      <c r="D1332" s="98"/>
      <c r="E1332" s="98"/>
      <c r="F1332" s="98"/>
      <c r="G1332" s="98"/>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row>
    <row r="1333" spans="1:30" x14ac:dyDescent="0.25">
      <c r="A1333" s="98"/>
      <c r="B1333" s="98"/>
      <c r="C1333" s="98"/>
      <c r="D1333" s="98"/>
      <c r="E1333" s="98"/>
      <c r="F1333" s="98"/>
      <c r="G1333" s="98"/>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row>
    <row r="1334" spans="1:30" x14ac:dyDescent="0.25">
      <c r="A1334" s="98"/>
      <c r="B1334" s="98"/>
      <c r="C1334" s="98"/>
      <c r="D1334" s="98"/>
      <c r="E1334" s="98"/>
      <c r="F1334" s="98"/>
      <c r="G1334" s="98"/>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row>
    <row r="1335" spans="1:30" x14ac:dyDescent="0.25">
      <c r="A1335" s="98"/>
      <c r="B1335" s="98"/>
      <c r="C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row>
    <row r="1336" spans="1:30" x14ac:dyDescent="0.25">
      <c r="A1336" s="98"/>
      <c r="B1336" s="98"/>
      <c r="C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row>
    <row r="1337" spans="1:30" x14ac:dyDescent="0.25">
      <c r="A1337" s="98"/>
      <c r="B1337" s="98"/>
      <c r="C1337" s="98"/>
      <c r="D1337" s="98"/>
      <c r="E1337" s="98"/>
      <c r="F1337" s="98"/>
      <c r="G1337" s="98"/>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row>
    <row r="1338" spans="1:30" x14ac:dyDescent="0.25">
      <c r="A1338" s="98"/>
      <c r="B1338" s="98"/>
      <c r="C1338" s="98"/>
      <c r="D1338" s="98"/>
      <c r="E1338" s="98"/>
      <c r="F1338" s="98"/>
      <c r="G1338" s="98"/>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row>
    <row r="1339" spans="1:30" x14ac:dyDescent="0.25">
      <c r="A1339" s="98"/>
      <c r="B1339" s="98"/>
      <c r="C1339" s="98"/>
      <c r="D1339" s="98"/>
      <c r="E1339" s="98"/>
      <c r="F1339" s="98"/>
      <c r="G1339" s="98"/>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row>
    <row r="1340" spans="1:30" x14ac:dyDescent="0.25">
      <c r="A1340" s="98"/>
      <c r="B1340" s="98"/>
      <c r="C1340" s="98"/>
      <c r="D1340" s="98"/>
      <c r="E1340" s="98"/>
      <c r="F1340" s="98"/>
      <c r="G1340" s="98"/>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row>
    <row r="1341" spans="1:30" x14ac:dyDescent="0.25">
      <c r="A1341" s="98"/>
      <c r="B1341" s="98"/>
      <c r="C1341" s="98"/>
      <c r="D1341" s="98"/>
      <c r="E1341" s="98"/>
      <c r="F1341" s="98"/>
      <c r="G1341" s="98"/>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row>
    <row r="1342" spans="1:30" x14ac:dyDescent="0.25">
      <c r="A1342" s="98"/>
      <c r="B1342" s="98"/>
      <c r="C1342" s="98"/>
      <c r="D1342" s="98"/>
      <c r="E1342" s="98"/>
      <c r="F1342" s="98"/>
      <c r="G1342" s="98"/>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row>
    <row r="1343" spans="1:30" x14ac:dyDescent="0.25">
      <c r="A1343" s="98"/>
      <c r="B1343" s="98"/>
      <c r="C1343" s="98"/>
      <c r="D1343" s="98"/>
      <c r="E1343" s="98"/>
      <c r="F1343" s="98"/>
      <c r="G1343" s="98"/>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row>
    <row r="1344" spans="1:30" x14ac:dyDescent="0.25">
      <c r="A1344" s="98"/>
      <c r="B1344" s="98"/>
      <c r="C1344" s="98"/>
      <c r="D1344" s="98"/>
      <c r="E1344" s="98"/>
      <c r="F1344" s="98"/>
      <c r="G1344" s="98"/>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row>
    <row r="1345" spans="1:30" x14ac:dyDescent="0.25">
      <c r="A1345" s="98"/>
      <c r="B1345" s="98"/>
      <c r="C1345" s="98"/>
      <c r="D1345" s="98"/>
      <c r="E1345" s="98"/>
      <c r="F1345" s="98"/>
      <c r="G1345" s="98"/>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row>
    <row r="1346" spans="1:30" x14ac:dyDescent="0.25">
      <c r="A1346" s="98"/>
      <c r="B1346" s="98"/>
      <c r="C1346" s="98"/>
      <c r="D1346" s="98"/>
      <c r="E1346" s="98"/>
      <c r="F1346" s="98"/>
      <c r="G1346" s="98"/>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row>
    <row r="1347" spans="1:30" x14ac:dyDescent="0.25">
      <c r="A1347" s="98"/>
      <c r="B1347" s="98"/>
      <c r="C1347" s="98"/>
      <c r="D1347" s="98"/>
      <c r="E1347" s="98"/>
      <c r="F1347" s="98"/>
      <c r="G1347" s="98"/>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row>
    <row r="1348" spans="1:30" x14ac:dyDescent="0.25">
      <c r="A1348" s="98"/>
      <c r="B1348" s="98"/>
      <c r="C1348" s="98"/>
      <c r="D1348" s="98"/>
      <c r="E1348" s="98"/>
      <c r="F1348" s="98"/>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row>
    <row r="1349" spans="1:30" x14ac:dyDescent="0.25">
      <c r="A1349" s="98"/>
      <c r="B1349" s="98"/>
      <c r="C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row>
    <row r="1350" spans="1:30" x14ac:dyDescent="0.25">
      <c r="A1350" s="98"/>
      <c r="B1350" s="98"/>
      <c r="C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row>
    <row r="1351" spans="1:30" x14ac:dyDescent="0.25">
      <c r="A1351" s="98"/>
      <c r="B1351" s="98"/>
      <c r="C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row>
    <row r="1352" spans="1:30" x14ac:dyDescent="0.25">
      <c r="A1352" s="98"/>
      <c r="B1352" s="98"/>
      <c r="C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row>
    <row r="1353" spans="1:30" x14ac:dyDescent="0.25">
      <c r="A1353" s="98"/>
      <c r="B1353" s="98"/>
      <c r="C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row>
    <row r="1354" spans="1:30" x14ac:dyDescent="0.25">
      <c r="A1354" s="98"/>
      <c r="B1354" s="98"/>
      <c r="C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row>
    <row r="1355" spans="1:30" x14ac:dyDescent="0.25">
      <c r="A1355" s="98"/>
      <c r="B1355" s="98"/>
      <c r="C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row>
    <row r="1356" spans="1:30" x14ac:dyDescent="0.25">
      <c r="A1356" s="98"/>
      <c r="B1356" s="98"/>
      <c r="C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row>
    <row r="1357" spans="1:30" x14ac:dyDescent="0.25">
      <c r="A1357" s="98"/>
      <c r="B1357" s="98"/>
      <c r="C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row>
    <row r="1358" spans="1:30" x14ac:dyDescent="0.25">
      <c r="A1358" s="98"/>
      <c r="B1358" s="98"/>
      <c r="C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row>
    <row r="1359" spans="1:30" x14ac:dyDescent="0.25">
      <c r="A1359" s="98"/>
      <c r="B1359" s="98"/>
      <c r="C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row>
    <row r="1360" spans="1:30" x14ac:dyDescent="0.25">
      <c r="A1360" s="98"/>
      <c r="B1360" s="98"/>
      <c r="C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row>
    <row r="1361" spans="1:30" x14ac:dyDescent="0.25">
      <c r="A1361" s="98"/>
      <c r="B1361" s="98"/>
      <c r="C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row>
    <row r="1362" spans="1:30" x14ac:dyDescent="0.25">
      <c r="A1362" s="98"/>
      <c r="B1362" s="98"/>
      <c r="C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row>
    <row r="1363" spans="1:30" x14ac:dyDescent="0.25">
      <c r="A1363" s="98"/>
      <c r="B1363" s="98"/>
      <c r="C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row>
    <row r="1364" spans="1:30" x14ac:dyDescent="0.25">
      <c r="A1364" s="98"/>
      <c r="B1364" s="98"/>
      <c r="C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row>
    <row r="1365" spans="1:30" x14ac:dyDescent="0.25">
      <c r="A1365" s="98"/>
      <c r="B1365" s="98"/>
      <c r="C1365" s="98"/>
      <c r="D1365" s="98"/>
      <c r="E1365" s="98"/>
      <c r="F1365" s="98"/>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row>
    <row r="1366" spans="1:30" x14ac:dyDescent="0.25">
      <c r="A1366" s="98"/>
      <c r="B1366" s="98"/>
      <c r="C1366" s="98"/>
      <c r="D1366" s="98"/>
      <c r="E1366" s="98"/>
      <c r="F1366" s="98"/>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row>
    <row r="1367" spans="1:30" x14ac:dyDescent="0.25">
      <c r="A1367" s="98"/>
      <c r="B1367" s="98"/>
      <c r="C1367" s="98"/>
      <c r="D1367" s="98"/>
      <c r="E1367" s="98"/>
      <c r="F1367" s="98"/>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row>
    <row r="1368" spans="1:30" x14ac:dyDescent="0.25">
      <c r="A1368" s="98"/>
      <c r="B1368" s="98"/>
      <c r="C1368" s="98"/>
      <c r="D1368" s="98"/>
      <c r="E1368" s="98"/>
      <c r="F1368" s="98"/>
      <c r="G1368" s="98"/>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row>
    <row r="1369" spans="1:30" x14ac:dyDescent="0.25">
      <c r="A1369" s="98"/>
      <c r="B1369" s="98"/>
      <c r="C1369" s="98"/>
      <c r="D1369" s="98"/>
      <c r="E1369" s="98"/>
      <c r="F1369" s="98"/>
      <c r="G1369" s="98"/>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row>
    <row r="1370" spans="1:30" x14ac:dyDescent="0.25">
      <c r="A1370" s="98"/>
      <c r="B1370" s="98"/>
      <c r="C1370" s="98"/>
      <c r="D1370" s="98"/>
      <c r="E1370" s="98"/>
      <c r="F1370" s="98"/>
      <c r="G1370" s="98"/>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row>
    <row r="1371" spans="1:30" x14ac:dyDescent="0.25">
      <c r="A1371" s="98"/>
      <c r="B1371" s="98"/>
      <c r="C1371" s="98"/>
      <c r="D1371" s="98"/>
      <c r="E1371" s="98"/>
      <c r="F1371" s="98"/>
      <c r="G1371" s="98"/>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row>
    <row r="1372" spans="1:30" x14ac:dyDescent="0.25">
      <c r="A1372" s="98"/>
      <c r="B1372" s="98"/>
      <c r="C1372" s="98"/>
      <c r="D1372" s="98"/>
      <c r="E1372" s="98"/>
      <c r="F1372" s="98"/>
      <c r="G1372" s="98"/>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row>
    <row r="1373" spans="1:30" x14ac:dyDescent="0.25">
      <c r="A1373" s="98"/>
      <c r="B1373" s="98"/>
      <c r="C1373" s="98"/>
      <c r="D1373" s="98"/>
      <c r="E1373" s="98"/>
      <c r="F1373" s="98"/>
      <c r="G1373" s="98"/>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row>
    <row r="1374" spans="1:30" x14ac:dyDescent="0.25">
      <c r="A1374" s="98"/>
      <c r="B1374" s="98"/>
      <c r="C1374" s="98"/>
      <c r="D1374" s="98"/>
      <c r="E1374" s="98"/>
      <c r="F1374" s="98"/>
      <c r="G1374" s="98"/>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row>
    <row r="1375" spans="1:30" x14ac:dyDescent="0.25">
      <c r="A1375" s="98"/>
      <c r="B1375" s="98"/>
      <c r="C1375" s="98"/>
      <c r="D1375" s="98"/>
      <c r="E1375" s="98"/>
      <c r="F1375" s="98"/>
      <c r="G1375" s="98"/>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row>
    <row r="1376" spans="1:30" x14ac:dyDescent="0.25">
      <c r="A1376" s="98"/>
      <c r="B1376" s="98"/>
      <c r="C1376" s="98"/>
      <c r="D1376" s="98"/>
      <c r="E1376" s="98"/>
      <c r="F1376" s="98"/>
      <c r="G1376" s="98"/>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row>
    <row r="1377" spans="1:30" x14ac:dyDescent="0.25">
      <c r="A1377" s="98"/>
      <c r="B1377" s="98"/>
      <c r="C1377" s="98"/>
      <c r="D1377" s="98"/>
      <c r="E1377" s="98"/>
      <c r="F1377" s="98"/>
      <c r="G1377" s="98"/>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row>
    <row r="1378" spans="1:30" x14ac:dyDescent="0.25">
      <c r="A1378" s="98"/>
      <c r="B1378" s="98"/>
      <c r="C1378" s="98"/>
      <c r="D1378" s="98"/>
      <c r="E1378" s="98"/>
      <c r="F1378" s="98"/>
      <c r="G1378" s="98"/>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row>
    <row r="1379" spans="1:30" x14ac:dyDescent="0.25">
      <c r="A1379" s="98"/>
      <c r="B1379" s="98"/>
      <c r="C1379" s="98"/>
      <c r="D1379" s="98"/>
      <c r="E1379" s="98"/>
      <c r="F1379" s="98"/>
      <c r="G1379" s="98"/>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row>
    <row r="1380" spans="1:30" x14ac:dyDescent="0.25">
      <c r="A1380" s="98"/>
      <c r="B1380" s="98"/>
      <c r="C1380" s="98"/>
      <c r="D1380" s="98"/>
      <c r="E1380" s="98"/>
      <c r="F1380" s="98"/>
      <c r="G1380" s="98"/>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row>
    <row r="1381" spans="1:30" x14ac:dyDescent="0.25">
      <c r="A1381" s="98"/>
      <c r="B1381" s="98"/>
      <c r="C1381" s="98"/>
      <c r="D1381" s="98"/>
      <c r="E1381" s="98"/>
      <c r="F1381" s="98"/>
      <c r="G1381" s="98"/>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row>
    <row r="1382" spans="1:30" x14ac:dyDescent="0.25">
      <c r="A1382" s="98"/>
      <c r="B1382" s="98"/>
      <c r="C1382" s="98"/>
      <c r="D1382" s="98"/>
      <c r="E1382" s="98"/>
      <c r="F1382" s="98"/>
      <c r="G1382" s="98"/>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row>
    <row r="1383" spans="1:30" x14ac:dyDescent="0.25">
      <c r="A1383" s="98"/>
      <c r="B1383" s="98"/>
      <c r="C1383" s="98"/>
      <c r="D1383" s="98"/>
      <c r="E1383" s="98"/>
      <c r="F1383" s="98"/>
      <c r="G1383" s="98"/>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row>
    <row r="1384" spans="1:30" x14ac:dyDescent="0.25">
      <c r="A1384" s="98"/>
      <c r="B1384" s="98"/>
      <c r="C1384" s="98"/>
      <c r="D1384" s="98"/>
      <c r="E1384" s="98"/>
      <c r="F1384" s="98"/>
      <c r="G1384" s="98"/>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row>
    <row r="1385" spans="1:30" x14ac:dyDescent="0.25">
      <c r="A1385" s="98"/>
      <c r="B1385" s="98"/>
      <c r="C1385" s="98"/>
      <c r="D1385" s="98"/>
      <c r="E1385" s="98"/>
      <c r="F1385" s="98"/>
      <c r="G1385" s="98"/>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row>
    <row r="1386" spans="1:30" x14ac:dyDescent="0.25">
      <c r="A1386" s="98"/>
      <c r="B1386" s="98"/>
      <c r="C1386" s="98"/>
      <c r="D1386" s="98"/>
      <c r="E1386" s="98"/>
      <c r="F1386" s="98"/>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row>
    <row r="1387" spans="1:30" x14ac:dyDescent="0.25">
      <c r="A1387" s="98"/>
      <c r="B1387" s="98"/>
      <c r="C1387" s="98"/>
      <c r="D1387" s="98"/>
      <c r="E1387" s="98"/>
      <c r="F1387" s="98"/>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row>
    <row r="1388" spans="1:30" x14ac:dyDescent="0.25">
      <c r="A1388" s="98"/>
      <c r="B1388" s="98"/>
      <c r="C1388" s="98"/>
      <c r="D1388" s="98"/>
      <c r="E1388" s="98"/>
      <c r="F1388" s="98"/>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row>
    <row r="1389" spans="1:30" x14ac:dyDescent="0.25">
      <c r="A1389" s="98"/>
      <c r="B1389" s="98"/>
      <c r="C1389" s="98"/>
      <c r="D1389" s="98"/>
      <c r="E1389" s="98"/>
      <c r="F1389" s="98"/>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row>
    <row r="1390" spans="1:30" x14ac:dyDescent="0.25">
      <c r="A1390" s="98"/>
      <c r="B1390" s="98"/>
      <c r="C1390" s="98"/>
      <c r="D1390" s="98"/>
      <c r="E1390" s="98"/>
      <c r="F1390" s="98"/>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row>
    <row r="1391" spans="1:30" x14ac:dyDescent="0.25">
      <c r="A1391" s="98"/>
      <c r="B1391" s="98"/>
      <c r="C1391" s="98"/>
      <c r="D1391" s="98"/>
      <c r="E1391" s="98"/>
      <c r="F1391" s="98"/>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row>
    <row r="1392" spans="1:30" x14ac:dyDescent="0.25">
      <c r="A1392" s="98"/>
      <c r="B1392" s="98"/>
      <c r="C1392" s="98"/>
      <c r="D1392" s="98"/>
      <c r="E1392" s="98"/>
      <c r="F1392" s="98"/>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row>
    <row r="1393" spans="1:30" x14ac:dyDescent="0.25">
      <c r="A1393" s="98"/>
      <c r="B1393" s="98"/>
      <c r="C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row>
    <row r="1394" spans="1:30" x14ac:dyDescent="0.25">
      <c r="A1394" s="98"/>
      <c r="B1394" s="98"/>
      <c r="C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row>
    <row r="1395" spans="1:30" x14ac:dyDescent="0.25">
      <c r="A1395" s="98"/>
      <c r="B1395" s="98"/>
      <c r="C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row>
    <row r="1396" spans="1:30" x14ac:dyDescent="0.25">
      <c r="A1396" s="98"/>
      <c r="B1396" s="98"/>
      <c r="C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row>
    <row r="1397" spans="1:30" x14ac:dyDescent="0.25">
      <c r="A1397" s="98"/>
      <c r="B1397" s="98"/>
      <c r="C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row>
    <row r="1398" spans="1:30" x14ac:dyDescent="0.25">
      <c r="A1398" s="98"/>
      <c r="B1398" s="98"/>
      <c r="C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row>
    <row r="1399" spans="1:30" x14ac:dyDescent="0.25">
      <c r="A1399" s="98"/>
      <c r="B1399" s="98"/>
      <c r="C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row>
    <row r="1400" spans="1:30" x14ac:dyDescent="0.25">
      <c r="A1400" s="98"/>
      <c r="B1400" s="98"/>
      <c r="C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row>
    <row r="1401" spans="1:30" x14ac:dyDescent="0.25">
      <c r="A1401" s="98"/>
      <c r="B1401" s="98"/>
      <c r="C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row>
    <row r="1402" spans="1:30" x14ac:dyDescent="0.25">
      <c r="A1402" s="98"/>
      <c r="B1402" s="98"/>
      <c r="C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row>
    <row r="1403" spans="1:30" x14ac:dyDescent="0.25">
      <c r="A1403" s="98"/>
      <c r="B1403" s="98"/>
      <c r="C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row>
    <row r="1404" spans="1:30" x14ac:dyDescent="0.25">
      <c r="A1404" s="98"/>
      <c r="B1404" s="98"/>
      <c r="C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row>
    <row r="1405" spans="1:30" x14ac:dyDescent="0.25">
      <c r="A1405" s="98"/>
      <c r="B1405" s="98"/>
      <c r="C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row>
    <row r="1406" spans="1:30" x14ac:dyDescent="0.25">
      <c r="A1406" s="98"/>
      <c r="B1406" s="98"/>
      <c r="C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row>
    <row r="1407" spans="1:30" x14ac:dyDescent="0.25">
      <c r="A1407" s="98"/>
      <c r="B1407" s="98"/>
      <c r="C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row>
    <row r="1408" spans="1:30" x14ac:dyDescent="0.25">
      <c r="A1408" s="98"/>
      <c r="B1408" s="98"/>
      <c r="C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row>
    <row r="1409" spans="1:30" x14ac:dyDescent="0.25">
      <c r="A1409" s="98"/>
      <c r="B1409" s="98"/>
      <c r="C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row>
    <row r="1410" spans="1:30" x14ac:dyDescent="0.25">
      <c r="A1410" s="98"/>
      <c r="B1410" s="98"/>
      <c r="C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row>
    <row r="1411" spans="1:30" x14ac:dyDescent="0.25">
      <c r="A1411" s="98"/>
      <c r="B1411" s="98"/>
      <c r="C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row>
    <row r="1412" spans="1:30" x14ac:dyDescent="0.25">
      <c r="A1412" s="98"/>
      <c r="B1412" s="98"/>
      <c r="C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row>
    <row r="1413" spans="1:30" x14ac:dyDescent="0.25">
      <c r="A1413" s="98"/>
      <c r="B1413" s="98"/>
      <c r="C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row>
    <row r="1414" spans="1:30" x14ac:dyDescent="0.25">
      <c r="A1414" s="98"/>
      <c r="B1414" s="98"/>
      <c r="C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row>
    <row r="1415" spans="1:30" x14ac:dyDescent="0.25">
      <c r="A1415" s="98"/>
      <c r="B1415" s="98"/>
      <c r="C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row>
    <row r="1416" spans="1:30" x14ac:dyDescent="0.25">
      <c r="A1416" s="98"/>
      <c r="B1416" s="98"/>
      <c r="C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row>
    <row r="1417" spans="1:30" x14ac:dyDescent="0.25">
      <c r="A1417" s="98"/>
      <c r="B1417" s="98"/>
      <c r="C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row>
    <row r="1418" spans="1:30" x14ac:dyDescent="0.25">
      <c r="A1418" s="98"/>
      <c r="B1418" s="98"/>
      <c r="C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row>
    <row r="1419" spans="1:30" x14ac:dyDescent="0.25">
      <c r="A1419" s="98"/>
      <c r="B1419" s="98"/>
      <c r="C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row>
    <row r="1420" spans="1:30" x14ac:dyDescent="0.25">
      <c r="A1420" s="98"/>
      <c r="B1420" s="98"/>
      <c r="C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row>
    <row r="1421" spans="1:30" x14ac:dyDescent="0.25">
      <c r="A1421" s="98"/>
      <c r="B1421" s="98"/>
      <c r="C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row>
    <row r="1422" spans="1:30" x14ac:dyDescent="0.25">
      <c r="A1422" s="98"/>
      <c r="B1422" s="98"/>
      <c r="C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row>
    <row r="1423" spans="1:30" x14ac:dyDescent="0.25">
      <c r="A1423" s="98"/>
      <c r="B1423" s="98"/>
      <c r="C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row>
    <row r="1424" spans="1:30" x14ac:dyDescent="0.25">
      <c r="A1424" s="98"/>
      <c r="B1424" s="98"/>
      <c r="C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row>
    <row r="1425" spans="1:30" x14ac:dyDescent="0.25">
      <c r="A1425" s="98"/>
      <c r="B1425" s="98"/>
      <c r="C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row>
    <row r="1426" spans="1:30" x14ac:dyDescent="0.25">
      <c r="A1426" s="98"/>
      <c r="B1426" s="98"/>
      <c r="C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row>
    <row r="1427" spans="1:30" x14ac:dyDescent="0.25">
      <c r="A1427" s="98"/>
      <c r="B1427" s="98"/>
      <c r="C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row>
    <row r="1428" spans="1:30" x14ac:dyDescent="0.25">
      <c r="A1428" s="98"/>
      <c r="B1428" s="98"/>
      <c r="C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row>
    <row r="1429" spans="1:30" x14ac:dyDescent="0.25">
      <c r="A1429" s="98"/>
      <c r="B1429" s="98"/>
      <c r="C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row>
    <row r="1430" spans="1:30" x14ac:dyDescent="0.25">
      <c r="A1430" s="98"/>
      <c r="B1430" s="98"/>
      <c r="C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row>
    <row r="1431" spans="1:30" x14ac:dyDescent="0.25">
      <c r="A1431" s="98"/>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row>
    <row r="1432" spans="1:30" x14ac:dyDescent="0.25">
      <c r="A1432" s="98"/>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row>
    <row r="1433" spans="1:30" x14ac:dyDescent="0.25">
      <c r="A1433" s="98"/>
      <c r="B1433" s="98"/>
      <c r="C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row>
    <row r="1434" spans="1:30" x14ac:dyDescent="0.25">
      <c r="A1434" s="98"/>
      <c r="B1434" s="98"/>
      <c r="C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row>
    <row r="1435" spans="1:30" x14ac:dyDescent="0.25">
      <c r="A1435" s="98"/>
      <c r="B1435" s="98"/>
      <c r="C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row>
    <row r="1436" spans="1:30" x14ac:dyDescent="0.25">
      <c r="A1436" s="98"/>
      <c r="B1436" s="98"/>
      <c r="C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row>
    <row r="1437" spans="1:30" x14ac:dyDescent="0.25">
      <c r="A1437" s="98"/>
      <c r="B1437" s="98"/>
      <c r="C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row>
    <row r="1438" spans="1:30" x14ac:dyDescent="0.25">
      <c r="A1438" s="98"/>
      <c r="B1438" s="98"/>
      <c r="C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row>
    <row r="1439" spans="1:30" x14ac:dyDescent="0.25">
      <c r="A1439" s="98"/>
      <c r="B1439" s="98"/>
      <c r="C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row>
    <row r="1440" spans="1:30" x14ac:dyDescent="0.25">
      <c r="A1440" s="98"/>
      <c r="B1440" s="98"/>
      <c r="C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row>
    <row r="1441" spans="1:30" x14ac:dyDescent="0.25">
      <c r="A1441" s="98"/>
      <c r="B1441" s="98"/>
      <c r="C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row>
    <row r="1442" spans="1:30" x14ac:dyDescent="0.25">
      <c r="A1442" s="98"/>
      <c r="B1442" s="98"/>
      <c r="C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row>
    <row r="1443" spans="1:30" x14ac:dyDescent="0.25">
      <c r="A1443" s="98"/>
      <c r="B1443" s="98"/>
      <c r="C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row>
    <row r="1444" spans="1:30" x14ac:dyDescent="0.25">
      <c r="A1444" s="98"/>
      <c r="B1444" s="98"/>
      <c r="C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row>
    <row r="1445" spans="1:30" x14ac:dyDescent="0.25">
      <c r="A1445" s="98"/>
      <c r="B1445" s="98"/>
      <c r="C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row>
    <row r="1446" spans="1:30" x14ac:dyDescent="0.25">
      <c r="A1446" s="98"/>
      <c r="B1446" s="98"/>
      <c r="C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row>
    <row r="1447" spans="1:30" x14ac:dyDescent="0.25">
      <c r="A1447" s="98"/>
      <c r="B1447" s="98"/>
      <c r="C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row>
    <row r="1448" spans="1:30" x14ac:dyDescent="0.25">
      <c r="A1448" s="98"/>
      <c r="B1448" s="98"/>
      <c r="C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row>
    <row r="1449" spans="1:30" x14ac:dyDescent="0.25">
      <c r="A1449" s="98"/>
      <c r="B1449" s="98"/>
      <c r="C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row>
    <row r="1450" spans="1:30" x14ac:dyDescent="0.25">
      <c r="A1450" s="98"/>
      <c r="B1450" s="98"/>
      <c r="C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row>
    <row r="1451" spans="1:30" x14ac:dyDescent="0.25">
      <c r="A1451" s="98"/>
      <c r="B1451" s="98"/>
      <c r="C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row>
    <row r="1452" spans="1:30" x14ac:dyDescent="0.25">
      <c r="A1452" s="98"/>
      <c r="B1452" s="98"/>
      <c r="C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row>
    <row r="1453" spans="1:30" x14ac:dyDescent="0.25">
      <c r="A1453" s="98"/>
      <c r="B1453" s="98"/>
      <c r="C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row>
    <row r="1454" spans="1:30" x14ac:dyDescent="0.25">
      <c r="A1454" s="98"/>
      <c r="B1454" s="98"/>
      <c r="C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row>
    <row r="1455" spans="1:30" x14ac:dyDescent="0.25">
      <c r="A1455" s="98"/>
      <c r="B1455" s="98"/>
      <c r="C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row>
    <row r="1456" spans="1:30" x14ac:dyDescent="0.25">
      <c r="A1456" s="98"/>
      <c r="B1456" s="98"/>
      <c r="C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row>
    <row r="1457" spans="1:30" x14ac:dyDescent="0.25">
      <c r="A1457" s="98"/>
      <c r="B1457" s="98"/>
      <c r="C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row>
    <row r="1458" spans="1:30" x14ac:dyDescent="0.25">
      <c r="A1458" s="98"/>
      <c r="B1458" s="98"/>
      <c r="C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row>
    <row r="1459" spans="1:30" x14ac:dyDescent="0.25">
      <c r="A1459" s="98"/>
      <c r="B1459" s="98"/>
      <c r="C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row>
    <row r="1460" spans="1:30" x14ac:dyDescent="0.25">
      <c r="A1460" s="98"/>
      <c r="B1460" s="98"/>
      <c r="C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row>
    <row r="1461" spans="1:30" x14ac:dyDescent="0.25">
      <c r="A1461" s="98"/>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row>
    <row r="1462" spans="1:30" x14ac:dyDescent="0.25">
      <c r="A1462" s="98"/>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row>
    <row r="1463" spans="1:30" x14ac:dyDescent="0.25">
      <c r="A1463" s="98"/>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row>
    <row r="1464" spans="1:30" x14ac:dyDescent="0.25">
      <c r="A1464" s="98"/>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row>
    <row r="1465" spans="1:30" x14ac:dyDescent="0.25">
      <c r="A1465" s="98"/>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row>
    <row r="1466" spans="1:30" x14ac:dyDescent="0.25">
      <c r="A1466" s="98"/>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row>
    <row r="1467" spans="1:30" x14ac:dyDescent="0.25">
      <c r="A1467" s="98"/>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row>
    <row r="1468" spans="1:30" x14ac:dyDescent="0.25">
      <c r="A1468" s="98"/>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row>
    <row r="1469" spans="1:30" x14ac:dyDescent="0.25">
      <c r="A1469" s="98"/>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row>
    <row r="1470" spans="1:30" x14ac:dyDescent="0.25">
      <c r="A1470" s="98"/>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row>
    <row r="1471" spans="1:30" x14ac:dyDescent="0.25">
      <c r="A1471" s="98"/>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row>
    <row r="1472" spans="1:30" x14ac:dyDescent="0.25">
      <c r="A1472" s="98"/>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row>
    <row r="1473" spans="1:30" x14ac:dyDescent="0.25">
      <c r="A1473" s="98"/>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row>
    <row r="1474" spans="1:30" x14ac:dyDescent="0.25">
      <c r="A1474" s="98"/>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row>
    <row r="1475" spans="1:30" x14ac:dyDescent="0.25">
      <c r="A1475" s="98"/>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row>
    <row r="1476" spans="1:30" x14ac:dyDescent="0.25">
      <c r="A1476" s="98"/>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row>
    <row r="1477" spans="1:30" x14ac:dyDescent="0.25">
      <c r="A1477" s="98"/>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row>
    <row r="1478" spans="1:30" x14ac:dyDescent="0.25">
      <c r="A1478" s="98"/>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row>
    <row r="1479" spans="1:30" x14ac:dyDescent="0.25">
      <c r="A1479" s="98"/>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row>
    <row r="1480" spans="1:30" x14ac:dyDescent="0.25">
      <c r="A1480" s="98"/>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row>
    <row r="1481" spans="1:30" x14ac:dyDescent="0.25">
      <c r="A1481" s="98"/>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row>
    <row r="1482" spans="1:30" x14ac:dyDescent="0.25">
      <c r="A1482" s="98"/>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row>
    <row r="1483" spans="1:30" x14ac:dyDescent="0.25">
      <c r="A1483" s="98"/>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row>
    <row r="1484" spans="1:30" x14ac:dyDescent="0.25">
      <c r="A1484" s="98"/>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row>
    <row r="1485" spans="1:30" x14ac:dyDescent="0.25">
      <c r="A1485" s="98"/>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row>
    <row r="1486" spans="1:30" x14ac:dyDescent="0.25">
      <c r="A1486" s="98"/>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row>
    <row r="1487" spans="1:30" x14ac:dyDescent="0.25">
      <c r="A1487" s="98"/>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row>
    <row r="1488" spans="1:30" x14ac:dyDescent="0.25">
      <c r="A1488" s="98"/>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row>
    <row r="1489" spans="1:30" x14ac:dyDescent="0.25">
      <c r="A1489" s="98"/>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row>
    <row r="1490" spans="1:30" x14ac:dyDescent="0.25">
      <c r="A1490" s="98"/>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row>
    <row r="1491" spans="1:30" x14ac:dyDescent="0.25">
      <c r="A1491" s="98"/>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row>
    <row r="1492" spans="1:30" x14ac:dyDescent="0.25">
      <c r="A1492" s="98"/>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row>
    <row r="1493" spans="1:30" x14ac:dyDescent="0.25">
      <c r="A1493" s="98"/>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row>
    <row r="1494" spans="1:30" x14ac:dyDescent="0.25">
      <c r="A1494" s="98"/>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row>
    <row r="1495" spans="1:30" x14ac:dyDescent="0.25">
      <c r="A1495" s="98"/>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row>
    <row r="1496" spans="1:30" x14ac:dyDescent="0.25">
      <c r="A1496" s="98"/>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row>
    <row r="1497" spans="1:30" x14ac:dyDescent="0.25">
      <c r="A1497" s="98"/>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row>
    <row r="1498" spans="1:30" x14ac:dyDescent="0.25">
      <c r="A1498" s="98"/>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row>
    <row r="1499" spans="1:30" x14ac:dyDescent="0.25">
      <c r="A1499" s="98"/>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row>
    <row r="1500" spans="1:30" x14ac:dyDescent="0.25">
      <c r="A1500" s="98"/>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row>
    <row r="1501" spans="1:30" x14ac:dyDescent="0.25">
      <c r="A1501" s="98"/>
      <c r="B1501" s="98"/>
      <c r="C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row>
    <row r="1502" spans="1:30" x14ac:dyDescent="0.25">
      <c r="A1502" s="98"/>
      <c r="B1502" s="98"/>
      <c r="C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row>
    <row r="1503" spans="1:30" x14ac:dyDescent="0.25">
      <c r="A1503" s="98"/>
      <c r="B1503" s="98"/>
      <c r="C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row>
    <row r="1504" spans="1:30" x14ac:dyDescent="0.25">
      <c r="A1504" s="98"/>
      <c r="B1504" s="98"/>
      <c r="C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row>
    <row r="1505" spans="1:30" x14ac:dyDescent="0.25">
      <c r="A1505" s="98"/>
      <c r="B1505" s="98"/>
      <c r="C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row>
    <row r="1506" spans="1:30" x14ac:dyDescent="0.25">
      <c r="A1506" s="98"/>
      <c r="B1506" s="98"/>
      <c r="C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row>
    <row r="1507" spans="1:30" x14ac:dyDescent="0.25">
      <c r="A1507" s="98"/>
      <c r="B1507" s="98"/>
      <c r="C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row>
    <row r="1508" spans="1:30" x14ac:dyDescent="0.25">
      <c r="A1508" s="98"/>
      <c r="B1508" s="98"/>
      <c r="C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row>
    <row r="1509" spans="1:30" x14ac:dyDescent="0.25">
      <c r="A1509" s="98"/>
      <c r="B1509" s="98"/>
      <c r="C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row>
    <row r="1510" spans="1:30" x14ac:dyDescent="0.25">
      <c r="A1510" s="98"/>
      <c r="B1510" s="98"/>
      <c r="C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row>
    <row r="1511" spans="1:30" x14ac:dyDescent="0.25">
      <c r="A1511" s="98"/>
      <c r="B1511" s="98"/>
      <c r="C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row>
    <row r="1512" spans="1:30" x14ac:dyDescent="0.25">
      <c r="A1512" s="98"/>
      <c r="B1512" s="98"/>
      <c r="C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row>
    <row r="1513" spans="1:30" x14ac:dyDescent="0.25">
      <c r="A1513" s="98"/>
      <c r="B1513" s="98"/>
      <c r="C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row>
    <row r="1514" spans="1:30" x14ac:dyDescent="0.25">
      <c r="A1514" s="98"/>
      <c r="B1514" s="98"/>
      <c r="C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row>
    <row r="1515" spans="1:30" x14ac:dyDescent="0.25">
      <c r="A1515" s="98"/>
      <c r="B1515" s="98"/>
      <c r="C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row>
    <row r="1516" spans="1:30" x14ac:dyDescent="0.25">
      <c r="A1516" s="98"/>
      <c r="B1516" s="98"/>
      <c r="C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row>
    <row r="1517" spans="1:30" x14ac:dyDescent="0.25">
      <c r="A1517" s="98"/>
      <c r="B1517" s="98"/>
      <c r="C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row>
    <row r="1518" spans="1:30" x14ac:dyDescent="0.25">
      <c r="A1518" s="98"/>
      <c r="B1518" s="98"/>
      <c r="C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row>
    <row r="1519" spans="1:30" x14ac:dyDescent="0.25">
      <c r="A1519" s="98"/>
      <c r="B1519" s="98"/>
      <c r="C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row>
    <row r="1520" spans="1:30" x14ac:dyDescent="0.25">
      <c r="A1520" s="98"/>
      <c r="B1520" s="98"/>
      <c r="C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row>
    <row r="1521" spans="1:30" x14ac:dyDescent="0.25">
      <c r="A1521" s="98"/>
      <c r="B1521" s="98"/>
      <c r="C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row>
    <row r="1522" spans="1:30" x14ac:dyDescent="0.25">
      <c r="A1522" s="98"/>
      <c r="B1522" s="98"/>
      <c r="C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row>
    <row r="1523" spans="1:30" x14ac:dyDescent="0.25">
      <c r="A1523" s="98"/>
      <c r="B1523" s="98"/>
      <c r="C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row>
    <row r="1524" spans="1:30" x14ac:dyDescent="0.25">
      <c r="A1524" s="98"/>
      <c r="B1524" s="98"/>
      <c r="C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row>
    <row r="1525" spans="1:30" x14ac:dyDescent="0.25">
      <c r="A1525" s="98"/>
      <c r="B1525" s="98"/>
      <c r="C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row>
    <row r="1526" spans="1:30" x14ac:dyDescent="0.25">
      <c r="A1526" s="98"/>
      <c r="B1526" s="98"/>
      <c r="C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row>
    <row r="1527" spans="1:30" x14ac:dyDescent="0.25">
      <c r="A1527" s="98"/>
      <c r="B1527" s="98"/>
      <c r="C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row>
    <row r="1528" spans="1:30" x14ac:dyDescent="0.25">
      <c r="A1528" s="98"/>
      <c r="B1528" s="98"/>
      <c r="C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row>
    <row r="1529" spans="1:30" x14ac:dyDescent="0.25">
      <c r="A1529" s="98"/>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row>
    <row r="1530" spans="1:30" x14ac:dyDescent="0.25">
      <c r="A1530" s="98"/>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row>
    <row r="1531" spans="1:30" x14ac:dyDescent="0.25">
      <c r="A1531" s="98"/>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row>
    <row r="1532" spans="1:30" x14ac:dyDescent="0.25">
      <c r="A1532" s="98"/>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row>
    <row r="1533" spans="1:30" x14ac:dyDescent="0.25">
      <c r="A1533" s="98"/>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row>
    <row r="1534" spans="1:30" x14ac:dyDescent="0.25">
      <c r="A1534" s="98"/>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row>
    <row r="1535" spans="1:30" x14ac:dyDescent="0.25">
      <c r="A1535" s="98"/>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row>
    <row r="1536" spans="1:30" x14ac:dyDescent="0.25">
      <c r="A1536" s="98"/>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row>
    <row r="1537" spans="1:30" x14ac:dyDescent="0.25">
      <c r="A1537" s="98"/>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row>
    <row r="1538" spans="1:30" x14ac:dyDescent="0.25">
      <c r="A1538" s="98"/>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row>
    <row r="1539" spans="1:30" x14ac:dyDescent="0.25">
      <c r="A1539" s="98"/>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row>
    <row r="1540" spans="1:30" x14ac:dyDescent="0.25">
      <c r="A1540" s="98"/>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row>
    <row r="1541" spans="1:30" x14ac:dyDescent="0.25">
      <c r="A1541" s="98"/>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row>
    <row r="1542" spans="1:30" x14ac:dyDescent="0.25">
      <c r="A1542" s="98"/>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row>
    <row r="1543" spans="1:30" x14ac:dyDescent="0.25">
      <c r="A1543" s="98"/>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row>
    <row r="1544" spans="1:30" x14ac:dyDescent="0.25">
      <c r="A1544" s="98"/>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row>
    <row r="1545" spans="1:30" x14ac:dyDescent="0.25">
      <c r="A1545" s="98"/>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row>
    <row r="1546" spans="1:30" x14ac:dyDescent="0.25">
      <c r="A1546" s="98"/>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row>
    <row r="1547" spans="1:30" x14ac:dyDescent="0.25">
      <c r="A1547" s="98"/>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row>
    <row r="1548" spans="1:30" x14ac:dyDescent="0.25">
      <c r="A1548" s="98"/>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row>
    <row r="1549" spans="1:30" x14ac:dyDescent="0.25">
      <c r="A1549" s="98"/>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row>
    <row r="1550" spans="1:30" x14ac:dyDescent="0.25">
      <c r="A1550" s="98"/>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row>
    <row r="1551" spans="1:30" x14ac:dyDescent="0.25">
      <c r="A1551" s="98"/>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row>
    <row r="1552" spans="1:30" x14ac:dyDescent="0.25">
      <c r="A1552" s="98"/>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row>
    <row r="1553" spans="1:30" x14ac:dyDescent="0.25">
      <c r="A1553" s="98"/>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row>
    <row r="1554" spans="1:30" x14ac:dyDescent="0.25">
      <c r="A1554" s="98"/>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row>
    <row r="1555" spans="1:30" x14ac:dyDescent="0.25">
      <c r="A1555" s="98"/>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row>
    <row r="1556" spans="1:30" x14ac:dyDescent="0.25">
      <c r="A1556" s="98"/>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row>
    <row r="1557" spans="1:30" x14ac:dyDescent="0.25">
      <c r="A1557" s="98"/>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row>
    <row r="1558" spans="1:30" x14ac:dyDescent="0.25">
      <c r="A1558" s="98"/>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row>
    <row r="1559" spans="1:30" x14ac:dyDescent="0.25">
      <c r="A1559" s="98"/>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row>
    <row r="1560" spans="1:30" x14ac:dyDescent="0.25">
      <c r="A1560" s="98"/>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row>
    <row r="1561" spans="1:30" x14ac:dyDescent="0.25">
      <c r="A1561" s="98"/>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row>
    <row r="1562" spans="1:30" x14ac:dyDescent="0.25">
      <c r="A1562" s="98"/>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row>
    <row r="1563" spans="1:30" x14ac:dyDescent="0.25">
      <c r="A1563" s="98"/>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row>
    <row r="1564" spans="1:30" x14ac:dyDescent="0.25">
      <c r="A1564" s="98"/>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row>
    <row r="1565" spans="1:30" x14ac:dyDescent="0.25">
      <c r="A1565" s="98"/>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row>
    <row r="1566" spans="1:30" x14ac:dyDescent="0.25">
      <c r="A1566" s="98"/>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row>
    <row r="1567" spans="1:30" x14ac:dyDescent="0.25">
      <c r="A1567" s="98"/>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row>
    <row r="1568" spans="1:30" x14ac:dyDescent="0.25">
      <c r="A1568" s="98"/>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row>
    <row r="1569" spans="1:30" x14ac:dyDescent="0.25">
      <c r="A1569" s="98"/>
      <c r="B1569" s="98"/>
      <c r="C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row>
    <row r="1570" spans="1:30" x14ac:dyDescent="0.25">
      <c r="A1570" s="98"/>
      <c r="B1570" s="98"/>
      <c r="C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row>
    <row r="1571" spans="1:30" x14ac:dyDescent="0.25">
      <c r="A1571" s="98"/>
      <c r="B1571" s="98"/>
      <c r="C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row>
    <row r="1572" spans="1:30" x14ac:dyDescent="0.25">
      <c r="A1572" s="98"/>
      <c r="B1572" s="98"/>
      <c r="C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row>
    <row r="1573" spans="1:30" x14ac:dyDescent="0.25">
      <c r="A1573" s="98"/>
      <c r="B1573" s="98"/>
      <c r="C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row>
    <row r="1574" spans="1:30" x14ac:dyDescent="0.25">
      <c r="A1574" s="98"/>
      <c r="B1574" s="98"/>
      <c r="C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row>
    <row r="1575" spans="1:30" x14ac:dyDescent="0.25">
      <c r="A1575" s="98"/>
      <c r="B1575" s="98"/>
      <c r="C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row>
    <row r="1576" spans="1:30" x14ac:dyDescent="0.25">
      <c r="A1576" s="98"/>
      <c r="B1576" s="98"/>
      <c r="C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row>
    <row r="1577" spans="1:30" x14ac:dyDescent="0.25">
      <c r="A1577" s="98"/>
      <c r="B1577" s="98"/>
      <c r="C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row>
    <row r="1578" spans="1:30" x14ac:dyDescent="0.25">
      <c r="A1578" s="98"/>
      <c r="B1578" s="98"/>
      <c r="C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row>
    <row r="1579" spans="1:30" x14ac:dyDescent="0.25">
      <c r="A1579" s="98"/>
      <c r="B1579" s="98"/>
      <c r="C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row>
    <row r="1580" spans="1:30" x14ac:dyDescent="0.25">
      <c r="A1580" s="98"/>
      <c r="B1580" s="98"/>
      <c r="C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row>
    <row r="1581" spans="1:30" x14ac:dyDescent="0.25">
      <c r="A1581" s="98"/>
      <c r="B1581" s="98"/>
      <c r="C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row>
    <row r="1582" spans="1:30" x14ac:dyDescent="0.25">
      <c r="A1582" s="98"/>
      <c r="B1582" s="98"/>
      <c r="C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row>
    <row r="1583" spans="1:30" x14ac:dyDescent="0.25">
      <c r="A1583" s="98"/>
      <c r="B1583" s="98"/>
      <c r="C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row>
    <row r="1584" spans="1:30" x14ac:dyDescent="0.25">
      <c r="A1584" s="98"/>
      <c r="B1584" s="98"/>
      <c r="C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row>
    <row r="1585" spans="1:30" x14ac:dyDescent="0.25">
      <c r="A1585" s="98"/>
      <c r="B1585" s="98"/>
      <c r="C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row>
    <row r="1586" spans="1:30" x14ac:dyDescent="0.25">
      <c r="A1586" s="98"/>
      <c r="B1586" s="98"/>
      <c r="C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row>
    <row r="1587" spans="1:30" x14ac:dyDescent="0.25">
      <c r="A1587" s="98"/>
      <c r="B1587" s="98"/>
      <c r="C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row>
    <row r="1588" spans="1:30" x14ac:dyDescent="0.25">
      <c r="A1588" s="98"/>
      <c r="B1588" s="98"/>
      <c r="C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row>
    <row r="1589" spans="1:30" x14ac:dyDescent="0.25">
      <c r="A1589" s="98"/>
      <c r="B1589" s="98"/>
      <c r="C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row>
    <row r="1590" spans="1:30" x14ac:dyDescent="0.25">
      <c r="A1590" s="98"/>
      <c r="B1590" s="98"/>
      <c r="C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row>
    <row r="1591" spans="1:30" x14ac:dyDescent="0.25">
      <c r="A1591" s="98"/>
      <c r="B1591" s="98"/>
      <c r="C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row>
    <row r="1592" spans="1:30" x14ac:dyDescent="0.25">
      <c r="A1592" s="98"/>
      <c r="B1592" s="98"/>
      <c r="C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row>
    <row r="1593" spans="1:30" x14ac:dyDescent="0.25">
      <c r="A1593" s="98"/>
      <c r="B1593" s="98"/>
      <c r="C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row>
    <row r="1594" spans="1:30" x14ac:dyDescent="0.25">
      <c r="A1594" s="98"/>
      <c r="B1594" s="98"/>
      <c r="C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row>
    <row r="1595" spans="1:30" x14ac:dyDescent="0.25">
      <c r="A1595" s="98"/>
      <c r="B1595" s="98"/>
      <c r="C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row>
    <row r="1596" spans="1:30" x14ac:dyDescent="0.25">
      <c r="A1596" s="98"/>
      <c r="B1596" s="98"/>
      <c r="C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row>
    <row r="1597" spans="1:30" x14ac:dyDescent="0.25">
      <c r="A1597" s="98"/>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row>
    <row r="1598" spans="1:30" x14ac:dyDescent="0.25">
      <c r="A1598" s="98"/>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row>
    <row r="1599" spans="1:30" x14ac:dyDescent="0.25">
      <c r="A1599" s="98"/>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row>
    <row r="1600" spans="1:30" x14ac:dyDescent="0.25">
      <c r="A1600" s="98"/>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row>
    <row r="1601" spans="1:30" x14ac:dyDescent="0.25">
      <c r="A1601" s="98"/>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row>
    <row r="1602" spans="1:30" x14ac:dyDescent="0.25">
      <c r="A1602" s="98"/>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row>
    <row r="1603" spans="1:30" x14ac:dyDescent="0.25">
      <c r="A1603" s="98"/>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row>
    <row r="1604" spans="1:30" x14ac:dyDescent="0.25">
      <c r="A1604" s="98"/>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row>
    <row r="1605" spans="1:30" x14ac:dyDescent="0.25">
      <c r="A1605" s="98"/>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row>
    <row r="1606" spans="1:30" x14ac:dyDescent="0.25">
      <c r="A1606" s="98"/>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row>
    <row r="1607" spans="1:30" x14ac:dyDescent="0.25">
      <c r="A1607" s="98"/>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row>
    <row r="1608" spans="1:30" x14ac:dyDescent="0.25">
      <c r="A1608" s="98"/>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row>
    <row r="1609" spans="1:30" x14ac:dyDescent="0.25">
      <c r="A1609" s="98"/>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row>
    <row r="1610" spans="1:30" x14ac:dyDescent="0.25">
      <c r="A1610" s="98"/>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row>
    <row r="1611" spans="1:30" x14ac:dyDescent="0.25">
      <c r="A1611" s="98"/>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row>
    <row r="1612" spans="1:30" x14ac:dyDescent="0.25">
      <c r="A1612" s="98"/>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row>
    <row r="1613" spans="1:30" x14ac:dyDescent="0.25">
      <c r="A1613" s="98"/>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row>
    <row r="1614" spans="1:30" x14ac:dyDescent="0.25">
      <c r="A1614" s="98"/>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row>
    <row r="1615" spans="1:30" x14ac:dyDescent="0.25">
      <c r="A1615" s="98"/>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row>
    <row r="1616" spans="1:30" x14ac:dyDescent="0.25">
      <c r="A1616" s="98"/>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row>
    <row r="1617" spans="1:30" x14ac:dyDescent="0.25">
      <c r="A1617" s="98"/>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row>
    <row r="1618" spans="1:30" x14ac:dyDescent="0.25">
      <c r="A1618" s="98"/>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row>
    <row r="1619" spans="1:30" x14ac:dyDescent="0.25">
      <c r="A1619" s="98"/>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row>
    <row r="1620" spans="1:30" x14ac:dyDescent="0.25">
      <c r="A1620" s="98"/>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row>
    <row r="1621" spans="1:30" x14ac:dyDescent="0.25">
      <c r="A1621" s="98"/>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row>
    <row r="1622" spans="1:30" x14ac:dyDescent="0.25">
      <c r="A1622" s="98"/>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row>
    <row r="1623" spans="1:30" x14ac:dyDescent="0.25">
      <c r="A1623" s="98"/>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row>
    <row r="1624" spans="1:30" x14ac:dyDescent="0.25">
      <c r="A1624" s="98"/>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row>
    <row r="1625" spans="1:30" x14ac:dyDescent="0.25">
      <c r="A1625" s="98"/>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row>
    <row r="1626" spans="1:30" x14ac:dyDescent="0.25">
      <c r="A1626" s="98"/>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row>
    <row r="1627" spans="1:30" x14ac:dyDescent="0.25">
      <c r="A1627" s="98"/>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row>
    <row r="1628" spans="1:30" x14ac:dyDescent="0.25">
      <c r="A1628" s="98"/>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row>
    <row r="1629" spans="1:30" x14ac:dyDescent="0.25">
      <c r="A1629" s="98"/>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row>
    <row r="1630" spans="1:30" x14ac:dyDescent="0.25">
      <c r="A1630" s="98"/>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row>
    <row r="1631" spans="1:30" x14ac:dyDescent="0.25">
      <c r="A1631" s="98"/>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row>
    <row r="1632" spans="1:30" x14ac:dyDescent="0.25">
      <c r="A1632" s="98"/>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row>
    <row r="1633" spans="1:30" x14ac:dyDescent="0.25">
      <c r="A1633" s="98"/>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row>
    <row r="1634" spans="1:30" x14ac:dyDescent="0.25">
      <c r="A1634" s="98"/>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row>
    <row r="1635" spans="1:30" x14ac:dyDescent="0.25">
      <c r="A1635" s="98"/>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row>
    <row r="1636" spans="1:30" x14ac:dyDescent="0.25">
      <c r="A1636" s="98"/>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row>
    <row r="1637" spans="1:30" x14ac:dyDescent="0.25">
      <c r="A1637" s="98"/>
      <c r="B1637" s="98"/>
      <c r="C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row>
    <row r="1638" spans="1:30" x14ac:dyDescent="0.25">
      <c r="A1638" s="98"/>
      <c r="B1638" s="98"/>
      <c r="C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row>
    <row r="1639" spans="1:30" x14ac:dyDescent="0.25">
      <c r="A1639" s="98"/>
      <c r="B1639" s="98"/>
      <c r="C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row>
    <row r="1640" spans="1:30" x14ac:dyDescent="0.25">
      <c r="A1640" s="98"/>
      <c r="B1640" s="98"/>
      <c r="C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row>
    <row r="1641" spans="1:30" x14ac:dyDescent="0.25">
      <c r="A1641" s="98"/>
      <c r="B1641" s="98"/>
      <c r="C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row>
    <row r="1642" spans="1:30" x14ac:dyDescent="0.25">
      <c r="A1642" s="98"/>
      <c r="B1642" s="98"/>
      <c r="C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row>
    <row r="1643" spans="1:30" x14ac:dyDescent="0.25">
      <c r="A1643" s="98"/>
      <c r="B1643" s="98"/>
      <c r="C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row>
    <row r="1644" spans="1:30" x14ac:dyDescent="0.25">
      <c r="A1644" s="98"/>
      <c r="B1644" s="98"/>
      <c r="C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row>
    <row r="1645" spans="1:30" x14ac:dyDescent="0.25">
      <c r="A1645" s="98"/>
      <c r="B1645" s="98"/>
      <c r="C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row>
    <row r="1646" spans="1:30" x14ac:dyDescent="0.25">
      <c r="A1646" s="98"/>
      <c r="B1646" s="98"/>
      <c r="C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row>
    <row r="1647" spans="1:30" x14ac:dyDescent="0.25">
      <c r="A1647" s="98"/>
      <c r="B1647" s="98"/>
      <c r="C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row>
    <row r="1648" spans="1:30" x14ac:dyDescent="0.25">
      <c r="A1648" s="98"/>
      <c r="B1648" s="98"/>
      <c r="C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row>
    <row r="1649" spans="1:30" x14ac:dyDescent="0.25">
      <c r="A1649" s="98"/>
      <c r="B1649" s="98"/>
      <c r="C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row>
    <row r="1650" spans="1:30" x14ac:dyDescent="0.25">
      <c r="A1650" s="98"/>
      <c r="B1650" s="98"/>
      <c r="C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row>
    <row r="1651" spans="1:30" x14ac:dyDescent="0.25">
      <c r="A1651" s="98"/>
      <c r="B1651" s="98"/>
      <c r="C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row>
    <row r="1652" spans="1:30" x14ac:dyDescent="0.25">
      <c r="A1652" s="98"/>
      <c r="B1652" s="98"/>
      <c r="C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row>
    <row r="1653" spans="1:30" x14ac:dyDescent="0.25">
      <c r="A1653" s="98"/>
      <c r="B1653" s="98"/>
      <c r="C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row>
    <row r="1654" spans="1:30" x14ac:dyDescent="0.25">
      <c r="A1654" s="98"/>
      <c r="B1654" s="98"/>
      <c r="C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row>
    <row r="1655" spans="1:30" x14ac:dyDescent="0.25">
      <c r="A1655" s="98"/>
      <c r="B1655" s="98"/>
      <c r="C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row>
    <row r="1656" spans="1:30" x14ac:dyDescent="0.25">
      <c r="A1656" s="98"/>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row>
    <row r="1657" spans="1:30" x14ac:dyDescent="0.25">
      <c r="A1657" s="98"/>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row>
    <row r="1658" spans="1:30" x14ac:dyDescent="0.25">
      <c r="A1658" s="98"/>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row>
    <row r="1659" spans="1:30" x14ac:dyDescent="0.25">
      <c r="A1659" s="98"/>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row>
    <row r="1660" spans="1:30" x14ac:dyDescent="0.25">
      <c r="A1660" s="98"/>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row>
    <row r="1661" spans="1:30" x14ac:dyDescent="0.25">
      <c r="A1661" s="98"/>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row>
    <row r="1662" spans="1:30" x14ac:dyDescent="0.25">
      <c r="A1662" s="98"/>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row>
    <row r="1663" spans="1:30" x14ac:dyDescent="0.25">
      <c r="A1663" s="98"/>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row>
    <row r="1664" spans="1:30" x14ac:dyDescent="0.25">
      <c r="A1664" s="98"/>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row>
    <row r="1665" spans="1:30" x14ac:dyDescent="0.25">
      <c r="A1665" s="98"/>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row>
    <row r="1666" spans="1:30" x14ac:dyDescent="0.25">
      <c r="A1666" s="98"/>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row>
    <row r="1667" spans="1:30" x14ac:dyDescent="0.25">
      <c r="A1667" s="98"/>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row>
    <row r="1668" spans="1:30" x14ac:dyDescent="0.25">
      <c r="A1668" s="98"/>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row>
    <row r="1669" spans="1:30" x14ac:dyDescent="0.25">
      <c r="A1669" s="98"/>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row>
    <row r="1670" spans="1:30" x14ac:dyDescent="0.25">
      <c r="A1670" s="98"/>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row>
    <row r="1671" spans="1:30" x14ac:dyDescent="0.25">
      <c r="A1671" s="98"/>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row>
    <row r="1672" spans="1:30" x14ac:dyDescent="0.25">
      <c r="A1672" s="98"/>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row>
    <row r="1673" spans="1:30" x14ac:dyDescent="0.25">
      <c r="A1673" s="98"/>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row>
    <row r="1674" spans="1:30" x14ac:dyDescent="0.25">
      <c r="A1674" s="98"/>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row>
    <row r="1675" spans="1:30" x14ac:dyDescent="0.25">
      <c r="A1675" s="98"/>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row>
    <row r="1676" spans="1:30" x14ac:dyDescent="0.25">
      <c r="A1676" s="98"/>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row>
    <row r="1677" spans="1:30" x14ac:dyDescent="0.25">
      <c r="A1677" s="98"/>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row>
    <row r="1678" spans="1:30" x14ac:dyDescent="0.25">
      <c r="A1678" s="98"/>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row>
    <row r="1679" spans="1:30" x14ac:dyDescent="0.25">
      <c r="A1679" s="98"/>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row>
    <row r="1680" spans="1:30" x14ac:dyDescent="0.25">
      <c r="A1680" s="98"/>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row>
    <row r="1681" spans="1:30" x14ac:dyDescent="0.25">
      <c r="A1681" s="98"/>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row>
    <row r="1682" spans="1:30" x14ac:dyDescent="0.25">
      <c r="A1682" s="98"/>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row>
    <row r="1683" spans="1:30" x14ac:dyDescent="0.25">
      <c r="A1683" s="98"/>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row>
    <row r="1684" spans="1:30" x14ac:dyDescent="0.25">
      <c r="A1684" s="98"/>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row>
    <row r="1685" spans="1:30" x14ac:dyDescent="0.25">
      <c r="A1685" s="98"/>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row>
    <row r="1686" spans="1:30" x14ac:dyDescent="0.25">
      <c r="A1686" s="98"/>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row>
    <row r="1687" spans="1:30" x14ac:dyDescent="0.25">
      <c r="A1687" s="98"/>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row>
    <row r="1688" spans="1:30" x14ac:dyDescent="0.25">
      <c r="A1688" s="98"/>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row>
    <row r="1689" spans="1:30" x14ac:dyDescent="0.25">
      <c r="A1689" s="98"/>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row>
    <row r="1690" spans="1:30" x14ac:dyDescent="0.25">
      <c r="A1690" s="98"/>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row>
    <row r="1691" spans="1:30" x14ac:dyDescent="0.25">
      <c r="A1691" s="98"/>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row>
    <row r="1692" spans="1:30" x14ac:dyDescent="0.25">
      <c r="A1692" s="98"/>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row>
    <row r="1693" spans="1:30" x14ac:dyDescent="0.25">
      <c r="A1693" s="98"/>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row>
    <row r="1694" spans="1:30" x14ac:dyDescent="0.25">
      <c r="A1694" s="98"/>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row>
    <row r="1695" spans="1:30" x14ac:dyDescent="0.25">
      <c r="A1695" s="98"/>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row>
    <row r="1696" spans="1:30" x14ac:dyDescent="0.25">
      <c r="A1696" s="98"/>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row>
    <row r="1697" spans="1:30" x14ac:dyDescent="0.25">
      <c r="A1697" s="98"/>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row>
    <row r="1698" spans="1:30" x14ac:dyDescent="0.25">
      <c r="A1698" s="98"/>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row>
    <row r="1699" spans="1:30" x14ac:dyDescent="0.25">
      <c r="A1699" s="98"/>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row>
    <row r="1700" spans="1:30" x14ac:dyDescent="0.25">
      <c r="A1700" s="98"/>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row>
    <row r="1701" spans="1:30" x14ac:dyDescent="0.25">
      <c r="A1701" s="98"/>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row>
    <row r="1702" spans="1:30" x14ac:dyDescent="0.25">
      <c r="A1702" s="98"/>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row>
    <row r="1703" spans="1:30" x14ac:dyDescent="0.25">
      <c r="A1703" s="98"/>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row>
    <row r="1704" spans="1:30" x14ac:dyDescent="0.25">
      <c r="A1704" s="98"/>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row>
    <row r="1705" spans="1:30" x14ac:dyDescent="0.25">
      <c r="A1705" s="98"/>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row>
    <row r="1706" spans="1:30" x14ac:dyDescent="0.25">
      <c r="A1706" s="98"/>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row>
    <row r="1707" spans="1:30" x14ac:dyDescent="0.25">
      <c r="A1707" s="98"/>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row>
    <row r="1708" spans="1:30" x14ac:dyDescent="0.25">
      <c r="A1708" s="98"/>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row>
    <row r="1709" spans="1:30" x14ac:dyDescent="0.25">
      <c r="A1709" s="98"/>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row>
    <row r="1710" spans="1:30" x14ac:dyDescent="0.25">
      <c r="A1710" s="98"/>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row>
    <row r="1711" spans="1:30" x14ac:dyDescent="0.25">
      <c r="A1711" s="98"/>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row>
    <row r="1712" spans="1:30" x14ac:dyDescent="0.25">
      <c r="A1712" s="98"/>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row>
    <row r="1713" spans="1:30" x14ac:dyDescent="0.25">
      <c r="A1713" s="98"/>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row>
    <row r="1714" spans="1:30" x14ac:dyDescent="0.25">
      <c r="A1714" s="98"/>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row>
    <row r="1715" spans="1:30" x14ac:dyDescent="0.25">
      <c r="A1715" s="98"/>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row>
    <row r="1716" spans="1:30" x14ac:dyDescent="0.25">
      <c r="A1716" s="98"/>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row>
    <row r="1717" spans="1:30" x14ac:dyDescent="0.25">
      <c r="A1717" s="98"/>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row>
    <row r="1718" spans="1:30" x14ac:dyDescent="0.25">
      <c r="A1718" s="98"/>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row>
    <row r="1719" spans="1:30" x14ac:dyDescent="0.25">
      <c r="A1719" s="98"/>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row>
    <row r="1720" spans="1:30" x14ac:dyDescent="0.25">
      <c r="A1720" s="98"/>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row>
    <row r="1721" spans="1:30" x14ac:dyDescent="0.25">
      <c r="A1721" s="98"/>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row>
    <row r="1722" spans="1:30" x14ac:dyDescent="0.25">
      <c r="A1722" s="98"/>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row>
    <row r="1723" spans="1:30" x14ac:dyDescent="0.25">
      <c r="A1723" s="98"/>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row>
    <row r="1724" spans="1:30" x14ac:dyDescent="0.25">
      <c r="A1724" s="98"/>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row>
    <row r="1725" spans="1:30" x14ac:dyDescent="0.25">
      <c r="A1725" s="98"/>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row>
    <row r="1726" spans="1:30" x14ac:dyDescent="0.25">
      <c r="A1726" s="98"/>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row>
    <row r="1727" spans="1:30" x14ac:dyDescent="0.25">
      <c r="A1727" s="98"/>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row>
    <row r="1728" spans="1:30" x14ac:dyDescent="0.25">
      <c r="A1728" s="98"/>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row>
    <row r="1729" spans="1:30" x14ac:dyDescent="0.25">
      <c r="A1729" s="98"/>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row>
    <row r="1730" spans="1:30" x14ac:dyDescent="0.25">
      <c r="A1730" s="98"/>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row>
    <row r="1731" spans="1:30" x14ac:dyDescent="0.25">
      <c r="A1731" s="98"/>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row>
    <row r="1732" spans="1:30" x14ac:dyDescent="0.25">
      <c r="A1732" s="98"/>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row>
    <row r="1733" spans="1:30" x14ac:dyDescent="0.25">
      <c r="A1733" s="98"/>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row>
    <row r="1734" spans="1:30" x14ac:dyDescent="0.25">
      <c r="A1734" s="98"/>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row>
    <row r="1735" spans="1:30" x14ac:dyDescent="0.25">
      <c r="A1735" s="98"/>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row>
    <row r="1736" spans="1:30" x14ac:dyDescent="0.25">
      <c r="A1736" s="98"/>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row>
    <row r="1737" spans="1:30" x14ac:dyDescent="0.25">
      <c r="A1737" s="98"/>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row>
    <row r="1738" spans="1:30" x14ac:dyDescent="0.25">
      <c r="A1738" s="98"/>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row>
    <row r="1739" spans="1:30" x14ac:dyDescent="0.25">
      <c r="A1739" s="98"/>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row>
    <row r="1740" spans="1:30" x14ac:dyDescent="0.25">
      <c r="A1740" s="98"/>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row>
    <row r="1741" spans="1:30" x14ac:dyDescent="0.25">
      <c r="A1741" s="98"/>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row>
    <row r="1742" spans="1:30" x14ac:dyDescent="0.25">
      <c r="A1742" s="98"/>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row>
    <row r="1743" spans="1:30" x14ac:dyDescent="0.25">
      <c r="A1743" s="98"/>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row>
    <row r="1744" spans="1:30" x14ac:dyDescent="0.25">
      <c r="A1744" s="98"/>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row>
    <row r="1745" spans="1:30" x14ac:dyDescent="0.25">
      <c r="A1745" s="98"/>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row>
    <row r="1746" spans="1:30" x14ac:dyDescent="0.25">
      <c r="A1746" s="98"/>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row>
    <row r="1747" spans="1:30" x14ac:dyDescent="0.25">
      <c r="A1747" s="98"/>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row>
    <row r="1748" spans="1:30" x14ac:dyDescent="0.25">
      <c r="A1748" s="98"/>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row>
    <row r="1749" spans="1:30" x14ac:dyDescent="0.25">
      <c r="A1749" s="98"/>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row>
    <row r="1750" spans="1:30" x14ac:dyDescent="0.25">
      <c r="A1750" s="98"/>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row>
    <row r="1751" spans="1:30" x14ac:dyDescent="0.25">
      <c r="A1751" s="98"/>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row>
    <row r="1752" spans="1:30" x14ac:dyDescent="0.25">
      <c r="A1752" s="98"/>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row>
    <row r="1753" spans="1:30" x14ac:dyDescent="0.25">
      <c r="A1753" s="98"/>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row>
    <row r="1754" spans="1:30" x14ac:dyDescent="0.25">
      <c r="A1754" s="98"/>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row>
    <row r="1755" spans="1:30" x14ac:dyDescent="0.25">
      <c r="A1755" s="98"/>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row>
    <row r="1756" spans="1:30" x14ac:dyDescent="0.25">
      <c r="A1756" s="98"/>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row>
    <row r="1757" spans="1:30" x14ac:dyDescent="0.25">
      <c r="A1757" s="98"/>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row>
    <row r="1758" spans="1:30" x14ac:dyDescent="0.25">
      <c r="A1758" s="98"/>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row>
    <row r="1759" spans="1:30" x14ac:dyDescent="0.25">
      <c r="A1759" s="98"/>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row>
    <row r="1760" spans="1:30" x14ac:dyDescent="0.25">
      <c r="A1760" s="98"/>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row>
    <row r="1761" spans="1:30" x14ac:dyDescent="0.25">
      <c r="A1761" s="98"/>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row>
    <row r="1762" spans="1:30" x14ac:dyDescent="0.25">
      <c r="A1762" s="98"/>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row>
    <row r="1763" spans="1:30" x14ac:dyDescent="0.25">
      <c r="A1763" s="98"/>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row>
    <row r="1764" spans="1:30" x14ac:dyDescent="0.25">
      <c r="A1764" s="98"/>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row>
    <row r="1765" spans="1:30" x14ac:dyDescent="0.25">
      <c r="A1765" s="98"/>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row>
    <row r="1766" spans="1:30" x14ac:dyDescent="0.25">
      <c r="A1766" s="98"/>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row>
    <row r="1767" spans="1:30" x14ac:dyDescent="0.25">
      <c r="A1767" s="98"/>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row>
    <row r="1768" spans="1:30" x14ac:dyDescent="0.25">
      <c r="A1768" s="98"/>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row>
    <row r="1769" spans="1:30" x14ac:dyDescent="0.25">
      <c r="A1769" s="98"/>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row>
    <row r="1770" spans="1:30" x14ac:dyDescent="0.25">
      <c r="A1770" s="98"/>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row>
    <row r="1771" spans="1:30" x14ac:dyDescent="0.25">
      <c r="A1771" s="98"/>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row>
    <row r="1772" spans="1:30" x14ac:dyDescent="0.25">
      <c r="A1772" s="98"/>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row>
    <row r="1773" spans="1:30" x14ac:dyDescent="0.25">
      <c r="A1773" s="98"/>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row>
    <row r="1774" spans="1:30" x14ac:dyDescent="0.25">
      <c r="A1774" s="98"/>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row>
    <row r="1775" spans="1:30" x14ac:dyDescent="0.25">
      <c r="A1775" s="98"/>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row>
    <row r="1776" spans="1:30" x14ac:dyDescent="0.25">
      <c r="A1776" s="98"/>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row>
    <row r="1777" spans="1:30" x14ac:dyDescent="0.25">
      <c r="A1777" s="98"/>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row>
    <row r="1778" spans="1:30" x14ac:dyDescent="0.25">
      <c r="A1778" s="98"/>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row>
    <row r="1779" spans="1:30" x14ac:dyDescent="0.25">
      <c r="A1779" s="98"/>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row>
    <row r="1780" spans="1:30" x14ac:dyDescent="0.25">
      <c r="A1780" s="98"/>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row>
    <row r="1781" spans="1:30" x14ac:dyDescent="0.25">
      <c r="A1781" s="98"/>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row>
    <row r="1782" spans="1:30" x14ac:dyDescent="0.25">
      <c r="A1782" s="98"/>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row>
    <row r="1783" spans="1:30" x14ac:dyDescent="0.25">
      <c r="A1783" s="98"/>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row>
    <row r="1784" spans="1:30" x14ac:dyDescent="0.25">
      <c r="A1784" s="98"/>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row>
    <row r="1785" spans="1:30" x14ac:dyDescent="0.25">
      <c r="A1785" s="98"/>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row>
    <row r="1786" spans="1:30" x14ac:dyDescent="0.25">
      <c r="A1786" s="98"/>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row>
    <row r="1787" spans="1:30" x14ac:dyDescent="0.25">
      <c r="A1787" s="98"/>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row>
    <row r="1788" spans="1:30" x14ac:dyDescent="0.25">
      <c r="A1788" s="98"/>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row>
    <row r="1789" spans="1:30" x14ac:dyDescent="0.25">
      <c r="A1789" s="98"/>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row>
    <row r="1790" spans="1:30" x14ac:dyDescent="0.25">
      <c r="A1790" s="98"/>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row>
    <row r="1791" spans="1:30" x14ac:dyDescent="0.25">
      <c r="A1791" s="98"/>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row>
    <row r="1792" spans="1:30" x14ac:dyDescent="0.25">
      <c r="A1792" s="98"/>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row>
    <row r="1793" spans="1:30" x14ac:dyDescent="0.25">
      <c r="A1793" s="98"/>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row>
    <row r="1794" spans="1:30" x14ac:dyDescent="0.25">
      <c r="A1794" s="98"/>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row>
    <row r="1795" spans="1:30" x14ac:dyDescent="0.25">
      <c r="A1795" s="98"/>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row>
    <row r="1796" spans="1:30" x14ac:dyDescent="0.25">
      <c r="A1796" s="98"/>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row>
    <row r="1797" spans="1:30" x14ac:dyDescent="0.25">
      <c r="A1797" s="98"/>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row>
    <row r="1798" spans="1:30" x14ac:dyDescent="0.25">
      <c r="A1798" s="98"/>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row>
    <row r="1799" spans="1:30" x14ac:dyDescent="0.25">
      <c r="A1799" s="98"/>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row>
    <row r="1800" spans="1:30" x14ac:dyDescent="0.25">
      <c r="A1800" s="98"/>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row>
    <row r="1801" spans="1:30" x14ac:dyDescent="0.25">
      <c r="A1801" s="98"/>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row>
    <row r="1802" spans="1:30" x14ac:dyDescent="0.25">
      <c r="A1802" s="98"/>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row>
    <row r="1803" spans="1:30" x14ac:dyDescent="0.25">
      <c r="A1803" s="98"/>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row>
    <row r="1804" spans="1:30" x14ac:dyDescent="0.25">
      <c r="A1804" s="98"/>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row>
    <row r="1805" spans="1:30" x14ac:dyDescent="0.25">
      <c r="A1805" s="98"/>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row>
    <row r="1806" spans="1:30" x14ac:dyDescent="0.25">
      <c r="A1806" s="98"/>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row>
    <row r="1807" spans="1:30" x14ac:dyDescent="0.25">
      <c r="A1807" s="98"/>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row>
    <row r="1808" spans="1:30" x14ac:dyDescent="0.25">
      <c r="A1808" s="98"/>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row>
    <row r="1809" spans="1:30" x14ac:dyDescent="0.25">
      <c r="A1809" s="98"/>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row>
    <row r="1810" spans="1:30" x14ac:dyDescent="0.25">
      <c r="A1810" s="98"/>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row>
    <row r="1811" spans="1:30" x14ac:dyDescent="0.25">
      <c r="A1811" s="98"/>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row>
    <row r="1812" spans="1:30" x14ac:dyDescent="0.25">
      <c r="A1812" s="98"/>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row>
    <row r="1813" spans="1:30" x14ac:dyDescent="0.25">
      <c r="A1813" s="98"/>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row>
    <row r="1814" spans="1:30" x14ac:dyDescent="0.25">
      <c r="A1814" s="98"/>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row>
    <row r="1815" spans="1:30" x14ac:dyDescent="0.25">
      <c r="A1815" s="98"/>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row>
    <row r="1816" spans="1:30" x14ac:dyDescent="0.25">
      <c r="A1816" s="98"/>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row>
    <row r="1817" spans="1:30" x14ac:dyDescent="0.25">
      <c r="A1817" s="98"/>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row>
    <row r="1818" spans="1:30" x14ac:dyDescent="0.25">
      <c r="A1818" s="98"/>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row>
    <row r="1819" spans="1:30" x14ac:dyDescent="0.25">
      <c r="A1819" s="98"/>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row>
    <row r="1820" spans="1:30" x14ac:dyDescent="0.25">
      <c r="A1820" s="98"/>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row>
    <row r="1821" spans="1:30" x14ac:dyDescent="0.25">
      <c r="A1821" s="98"/>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row>
    <row r="1822" spans="1:30" x14ac:dyDescent="0.25">
      <c r="A1822" s="98"/>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row>
    <row r="1823" spans="1:30" x14ac:dyDescent="0.25">
      <c r="A1823" s="98"/>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row>
    <row r="1824" spans="1:30" x14ac:dyDescent="0.25">
      <c r="A1824" s="98"/>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row>
    <row r="1825" spans="1:30" x14ac:dyDescent="0.25">
      <c r="A1825" s="98"/>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row>
    <row r="1826" spans="1:30" x14ac:dyDescent="0.25">
      <c r="A1826" s="98"/>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row>
    <row r="1827" spans="1:30" x14ac:dyDescent="0.25">
      <c r="A1827" s="98"/>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row>
    <row r="1828" spans="1:30" x14ac:dyDescent="0.25">
      <c r="A1828" s="98"/>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row>
    <row r="1829" spans="1:30" x14ac:dyDescent="0.25">
      <c r="A1829" s="98"/>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row>
    <row r="1830" spans="1:30" x14ac:dyDescent="0.25">
      <c r="A1830" s="98"/>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row>
    <row r="1831" spans="1:30" x14ac:dyDescent="0.25">
      <c r="A1831" s="98"/>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row>
    <row r="1832" spans="1:30" x14ac:dyDescent="0.25">
      <c r="A1832" s="98"/>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row>
    <row r="1833" spans="1:30" x14ac:dyDescent="0.25">
      <c r="A1833" s="98"/>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row>
    <row r="1834" spans="1:30" x14ac:dyDescent="0.25">
      <c r="A1834" s="98"/>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row>
    <row r="1835" spans="1:30" x14ac:dyDescent="0.25">
      <c r="A1835" s="98"/>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row>
    <row r="1836" spans="1:30" x14ac:dyDescent="0.25">
      <c r="A1836" s="98"/>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row>
    <row r="1837" spans="1:30" x14ac:dyDescent="0.25">
      <c r="A1837" s="98"/>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row>
    <row r="1838" spans="1:30" x14ac:dyDescent="0.25">
      <c r="A1838" s="98"/>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row>
    <row r="1839" spans="1:30" x14ac:dyDescent="0.25">
      <c r="A1839" s="98"/>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row>
    <row r="1840" spans="1:30" x14ac:dyDescent="0.25">
      <c r="A1840" s="98"/>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row>
    <row r="1841" spans="1:30" x14ac:dyDescent="0.25">
      <c r="A1841" s="98"/>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row>
    <row r="1842" spans="1:30" x14ac:dyDescent="0.25">
      <c r="A1842" s="98"/>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row>
    <row r="1843" spans="1:30" x14ac:dyDescent="0.25">
      <c r="A1843" s="98"/>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row>
    <row r="1844" spans="1:30" x14ac:dyDescent="0.25">
      <c r="A1844" s="98"/>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row>
    <row r="1845" spans="1:30" x14ac:dyDescent="0.25">
      <c r="A1845" s="98"/>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row>
    <row r="1846" spans="1:30" x14ac:dyDescent="0.25">
      <c r="A1846" s="98"/>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row>
    <row r="1847" spans="1:30" x14ac:dyDescent="0.25">
      <c r="A1847" s="98"/>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row>
    <row r="1848" spans="1:30" x14ac:dyDescent="0.25">
      <c r="A1848" s="98"/>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row>
    <row r="1849" spans="1:30" x14ac:dyDescent="0.25">
      <c r="A1849" s="98"/>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row>
    <row r="1850" spans="1:30" x14ac:dyDescent="0.25">
      <c r="A1850" s="98"/>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row>
    <row r="1851" spans="1:30" x14ac:dyDescent="0.25">
      <c r="A1851" s="98"/>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row>
    <row r="1852" spans="1:30" x14ac:dyDescent="0.25">
      <c r="A1852" s="98"/>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row>
    <row r="1853" spans="1:30" x14ac:dyDescent="0.25">
      <c r="A1853" s="98"/>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row>
    <row r="1854" spans="1:30" x14ac:dyDescent="0.25">
      <c r="A1854" s="98"/>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row>
    <row r="1855" spans="1:30" x14ac:dyDescent="0.25">
      <c r="A1855" s="98"/>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row>
    <row r="1856" spans="1:30" x14ac:dyDescent="0.25">
      <c r="A1856" s="98"/>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row>
    <row r="1857" spans="1:30" x14ac:dyDescent="0.25">
      <c r="A1857" s="98"/>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row>
    <row r="1858" spans="1:30" x14ac:dyDescent="0.25">
      <c r="A1858" s="98"/>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row>
    <row r="1859" spans="1:30" x14ac:dyDescent="0.25">
      <c r="A1859" s="98"/>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row>
    <row r="1860" spans="1:30" x14ac:dyDescent="0.25">
      <c r="A1860" s="98"/>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row>
    <row r="1861" spans="1:30" x14ac:dyDescent="0.25">
      <c r="A1861" s="98"/>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row>
    <row r="1862" spans="1:30" x14ac:dyDescent="0.25">
      <c r="A1862" s="98"/>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row>
    <row r="1863" spans="1:30" x14ac:dyDescent="0.25">
      <c r="A1863" s="98"/>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row>
    <row r="1864" spans="1:30" x14ac:dyDescent="0.25">
      <c r="A1864" s="98"/>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row>
    <row r="1865" spans="1:30" x14ac:dyDescent="0.25">
      <c r="A1865" s="98"/>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row>
    <row r="1866" spans="1:30" x14ac:dyDescent="0.25">
      <c r="A1866" s="98"/>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row>
    <row r="1867" spans="1:30" x14ac:dyDescent="0.25">
      <c r="A1867" s="98"/>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row>
    <row r="1868" spans="1:30" x14ac:dyDescent="0.25">
      <c r="A1868" s="98"/>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row>
    <row r="1869" spans="1:30" x14ac:dyDescent="0.25">
      <c r="A1869" s="98"/>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row>
    <row r="1870" spans="1:30" x14ac:dyDescent="0.25">
      <c r="A1870" s="98"/>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row>
    <row r="1871" spans="1:30" x14ac:dyDescent="0.25">
      <c r="A1871" s="98"/>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row>
    <row r="1872" spans="1:30" x14ac:dyDescent="0.25">
      <c r="A1872" s="98"/>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row>
    <row r="1873" spans="1:30" x14ac:dyDescent="0.25">
      <c r="A1873" s="98"/>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row>
    <row r="1874" spans="1:30" x14ac:dyDescent="0.25">
      <c r="A1874" s="98"/>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row>
    <row r="1875" spans="1:30" x14ac:dyDescent="0.25">
      <c r="A1875" s="98"/>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row>
    <row r="1876" spans="1:30" x14ac:dyDescent="0.25">
      <c r="A1876" s="98"/>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row>
    <row r="1877" spans="1:30" x14ac:dyDescent="0.25">
      <c r="A1877" s="98"/>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row>
    <row r="1878" spans="1:30" x14ac:dyDescent="0.25">
      <c r="A1878" s="98"/>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row>
    <row r="1879" spans="1:30" x14ac:dyDescent="0.25">
      <c r="A1879" s="98"/>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row>
    <row r="1880" spans="1:30" x14ac:dyDescent="0.25">
      <c r="A1880" s="98"/>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row>
    <row r="1881" spans="1:30" x14ac:dyDescent="0.25">
      <c r="A1881" s="98"/>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row>
    <row r="1882" spans="1:30" x14ac:dyDescent="0.25">
      <c r="A1882" s="98"/>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row>
    <row r="1883" spans="1:30" x14ac:dyDescent="0.25">
      <c r="A1883" s="98"/>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row>
    <row r="1884" spans="1:30" x14ac:dyDescent="0.25">
      <c r="A1884" s="98"/>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row>
    <row r="1885" spans="1:30" x14ac:dyDescent="0.25">
      <c r="A1885" s="98"/>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row>
    <row r="1886" spans="1:30" x14ac:dyDescent="0.25">
      <c r="A1886" s="98"/>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row>
    <row r="1887" spans="1:30" x14ac:dyDescent="0.25">
      <c r="A1887" s="98"/>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row>
    <row r="1888" spans="1:30" x14ac:dyDescent="0.25">
      <c r="A1888" s="98"/>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row>
    <row r="1889" spans="1:30" x14ac:dyDescent="0.25">
      <c r="A1889" s="98"/>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row>
    <row r="1890" spans="1:30" x14ac:dyDescent="0.25">
      <c r="A1890" s="98"/>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row>
    <row r="1891" spans="1:30" x14ac:dyDescent="0.25">
      <c r="A1891" s="98"/>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row>
    <row r="1892" spans="1:30" x14ac:dyDescent="0.25">
      <c r="A1892" s="98"/>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row>
    <row r="1893" spans="1:30" x14ac:dyDescent="0.25">
      <c r="A1893" s="98"/>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row>
    <row r="1894" spans="1:30" x14ac:dyDescent="0.25">
      <c r="A1894" s="98"/>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row>
    <row r="1895" spans="1:30" x14ac:dyDescent="0.25">
      <c r="A1895" s="98"/>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row>
    <row r="1896" spans="1:30" x14ac:dyDescent="0.25">
      <c r="A1896" s="98"/>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row>
    <row r="1897" spans="1:30" x14ac:dyDescent="0.25">
      <c r="A1897" s="98"/>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row>
    <row r="1898" spans="1:30" x14ac:dyDescent="0.25">
      <c r="A1898" s="98"/>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row>
    <row r="1899" spans="1:30" x14ac:dyDescent="0.25">
      <c r="A1899" s="98"/>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row>
    <row r="1900" spans="1:30" x14ac:dyDescent="0.25">
      <c r="A1900" s="98"/>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row>
    <row r="1901" spans="1:30" x14ac:dyDescent="0.25">
      <c r="A1901" s="98"/>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row>
    <row r="1902" spans="1:30" x14ac:dyDescent="0.25">
      <c r="A1902" s="98"/>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row>
    <row r="1903" spans="1:30" x14ac:dyDescent="0.25">
      <c r="A1903" s="98"/>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row>
    <row r="1904" spans="1:30" x14ac:dyDescent="0.25">
      <c r="A1904" s="98"/>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row>
    <row r="1905" spans="1:30" x14ac:dyDescent="0.25">
      <c r="A1905" s="98"/>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row>
    <row r="1906" spans="1:30" x14ac:dyDescent="0.25">
      <c r="A1906" s="98"/>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row>
    <row r="1907" spans="1:30" x14ac:dyDescent="0.25">
      <c r="A1907" s="98"/>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row>
    <row r="1908" spans="1:30" x14ac:dyDescent="0.25">
      <c r="A1908" s="98"/>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row>
    <row r="1909" spans="1:30" x14ac:dyDescent="0.25">
      <c r="A1909" s="98"/>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row>
    <row r="1910" spans="1:30" x14ac:dyDescent="0.25">
      <c r="A1910" s="98"/>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row>
    <row r="1911" spans="1:30" x14ac:dyDescent="0.25">
      <c r="A1911" s="98"/>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row>
    <row r="1912" spans="1:30" x14ac:dyDescent="0.25">
      <c r="A1912" s="98"/>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row>
    <row r="1913" spans="1:30" x14ac:dyDescent="0.25">
      <c r="A1913" s="98"/>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row>
    <row r="1914" spans="1:30" x14ac:dyDescent="0.25">
      <c r="A1914" s="98"/>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row>
    <row r="1915" spans="1:30" x14ac:dyDescent="0.25">
      <c r="A1915" s="98"/>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row>
    <row r="1916" spans="1:30" x14ac:dyDescent="0.25">
      <c r="A1916" s="98"/>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row>
    <row r="1917" spans="1:30" x14ac:dyDescent="0.25">
      <c r="A1917" s="98"/>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row>
    <row r="1918" spans="1:30" x14ac:dyDescent="0.25">
      <c r="A1918" s="98"/>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row>
    <row r="1919" spans="1:30" x14ac:dyDescent="0.25">
      <c r="A1919" s="98"/>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row>
    <row r="1920" spans="1:30" x14ac:dyDescent="0.25">
      <c r="A1920" s="98"/>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row>
    <row r="1921" spans="1:30" x14ac:dyDescent="0.25">
      <c r="A1921" s="98"/>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row>
    <row r="1922" spans="1:30" x14ac:dyDescent="0.25">
      <c r="A1922" s="98"/>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row>
    <row r="1923" spans="1:30" x14ac:dyDescent="0.25">
      <c r="A1923" s="98"/>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row>
    <row r="1924" spans="1:30" x14ac:dyDescent="0.25">
      <c r="A1924" s="98"/>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row>
    <row r="1925" spans="1:30" x14ac:dyDescent="0.25">
      <c r="A1925" s="98"/>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row>
    <row r="1926" spans="1:30" x14ac:dyDescent="0.25">
      <c r="A1926" s="98"/>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row>
    <row r="1927" spans="1:30" x14ac:dyDescent="0.25">
      <c r="A1927" s="98"/>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row>
    <row r="1928" spans="1:30" x14ac:dyDescent="0.25">
      <c r="A1928" s="98"/>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row>
    <row r="1929" spans="1:30" x14ac:dyDescent="0.25">
      <c r="A1929" s="98"/>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row>
    <row r="1930" spans="1:30" x14ac:dyDescent="0.25">
      <c r="A1930" s="98"/>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row>
    <row r="1931" spans="1:30" x14ac:dyDescent="0.25">
      <c r="A1931" s="98"/>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row>
    <row r="1932" spans="1:30" x14ac:dyDescent="0.25">
      <c r="A1932" s="98"/>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row>
    <row r="1933" spans="1:30" x14ac:dyDescent="0.25">
      <c r="A1933" s="98"/>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row>
    <row r="1934" spans="1:30" x14ac:dyDescent="0.25">
      <c r="A1934" s="98"/>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row>
    <row r="1935" spans="1:30" x14ac:dyDescent="0.25">
      <c r="A1935" s="98"/>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row>
    <row r="1936" spans="1:30" x14ac:dyDescent="0.25">
      <c r="A1936" s="98"/>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row>
    <row r="1937" spans="1:30" x14ac:dyDescent="0.25">
      <c r="A1937" s="98"/>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row>
    <row r="1938" spans="1:30" x14ac:dyDescent="0.25">
      <c r="A1938" s="98"/>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row>
    <row r="1939" spans="1:30" x14ac:dyDescent="0.25">
      <c r="A1939" s="98"/>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row>
    <row r="1940" spans="1:30" x14ac:dyDescent="0.25">
      <c r="A1940" s="98"/>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row>
    <row r="1941" spans="1:30" x14ac:dyDescent="0.25">
      <c r="A1941" s="98"/>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row>
    <row r="1942" spans="1:30" x14ac:dyDescent="0.25">
      <c r="A1942" s="98"/>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row>
    <row r="1943" spans="1:30" x14ac:dyDescent="0.25">
      <c r="A1943" s="98"/>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row>
    <row r="1944" spans="1:30" x14ac:dyDescent="0.25">
      <c r="A1944" s="98"/>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row>
    <row r="1945" spans="1:30" x14ac:dyDescent="0.25">
      <c r="A1945" s="98"/>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row>
    <row r="1946" spans="1:30" x14ac:dyDescent="0.25">
      <c r="A1946" s="98"/>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row>
    <row r="1947" spans="1:30" x14ac:dyDescent="0.25">
      <c r="A1947" s="98"/>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row>
    <row r="1948" spans="1:30" x14ac:dyDescent="0.25">
      <c r="A1948" s="98"/>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row>
    <row r="1949" spans="1:30" x14ac:dyDescent="0.25">
      <c r="A1949" s="98"/>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row>
    <row r="1950" spans="1:30" x14ac:dyDescent="0.25">
      <c r="A1950" s="98"/>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row>
    <row r="1951" spans="1:30" x14ac:dyDescent="0.25">
      <c r="A1951" s="98"/>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row>
    <row r="1952" spans="1:30" x14ac:dyDescent="0.25">
      <c r="A1952" s="98"/>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row>
    <row r="1953" spans="1:30" x14ac:dyDescent="0.25">
      <c r="A1953" s="98"/>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row>
    <row r="1954" spans="1:30" x14ac:dyDescent="0.25">
      <c r="A1954" s="98"/>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row>
    <row r="1955" spans="1:30" x14ac:dyDescent="0.25">
      <c r="A1955" s="98"/>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row>
    <row r="1956" spans="1:30" x14ac:dyDescent="0.25">
      <c r="A1956" s="98"/>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row>
    <row r="1957" spans="1:30" x14ac:dyDescent="0.25">
      <c r="A1957" s="98"/>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row>
    <row r="1958" spans="1:30" x14ac:dyDescent="0.25">
      <c r="A1958" s="98"/>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row>
    <row r="1959" spans="1:30" x14ac:dyDescent="0.25">
      <c r="A1959" s="98"/>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row>
    <row r="1960" spans="1:30" x14ac:dyDescent="0.25">
      <c r="A1960" s="98"/>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row>
    <row r="1961" spans="1:30" x14ac:dyDescent="0.25">
      <c r="A1961" s="98"/>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row>
    <row r="1962" spans="1:30" x14ac:dyDescent="0.25">
      <c r="A1962" s="98"/>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row>
    <row r="1963" spans="1:30" x14ac:dyDescent="0.25">
      <c r="A1963" s="98"/>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row>
    <row r="1964" spans="1:30" x14ac:dyDescent="0.25">
      <c r="A1964" s="98"/>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row>
    <row r="1965" spans="1:30" x14ac:dyDescent="0.25">
      <c r="A1965" s="98"/>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row>
    <row r="1966" spans="1:30" x14ac:dyDescent="0.25">
      <c r="A1966" s="98"/>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row>
    <row r="1967" spans="1:30" x14ac:dyDescent="0.25">
      <c r="A1967" s="98"/>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row>
    <row r="1968" spans="1:30" x14ac:dyDescent="0.25">
      <c r="A1968" s="98"/>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row>
    <row r="1969" spans="1:30" x14ac:dyDescent="0.25">
      <c r="A1969" s="98"/>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row>
    <row r="1970" spans="1:30" x14ac:dyDescent="0.25">
      <c r="A1970" s="98"/>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row>
    <row r="1971" spans="1:30" x14ac:dyDescent="0.25">
      <c r="A1971" s="98"/>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row>
    <row r="1972" spans="1:30" x14ac:dyDescent="0.25">
      <c r="A1972" s="98"/>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row>
    <row r="1973" spans="1:30" x14ac:dyDescent="0.25">
      <c r="A1973" s="98"/>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row>
    <row r="1974" spans="1:30" x14ac:dyDescent="0.25">
      <c r="A1974" s="98"/>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row>
    <row r="1975" spans="1:30" x14ac:dyDescent="0.25">
      <c r="A1975" s="98"/>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row>
    <row r="1976" spans="1:30" x14ac:dyDescent="0.25">
      <c r="A1976" s="98"/>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row>
    <row r="1977" spans="1:30" x14ac:dyDescent="0.25">
      <c r="A1977" s="98"/>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row>
    <row r="1978" spans="1:30" x14ac:dyDescent="0.25">
      <c r="A1978" s="98"/>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row>
    <row r="1979" spans="1:30" x14ac:dyDescent="0.25">
      <c r="A1979" s="98"/>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row>
    <row r="1980" spans="1:30" x14ac:dyDescent="0.25">
      <c r="A1980" s="98"/>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row>
    <row r="1981" spans="1:30" x14ac:dyDescent="0.25">
      <c r="A1981" s="98"/>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row>
    <row r="1982" spans="1:30" x14ac:dyDescent="0.25">
      <c r="A1982" s="98"/>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row>
    <row r="1983" spans="1:30" x14ac:dyDescent="0.25">
      <c r="A1983" s="98"/>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row>
    <row r="1984" spans="1:30" x14ac:dyDescent="0.25">
      <c r="A1984" s="98"/>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row>
    <row r="1985" spans="1:30" x14ac:dyDescent="0.25">
      <c r="A1985" s="98"/>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row>
    <row r="1986" spans="1:30" x14ac:dyDescent="0.25">
      <c r="A1986" s="98"/>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row>
    <row r="1987" spans="1:30" x14ac:dyDescent="0.25">
      <c r="A1987" s="98"/>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row>
    <row r="1988" spans="1:30" x14ac:dyDescent="0.25">
      <c r="A1988" s="98"/>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row>
    <row r="1989" spans="1:30" x14ac:dyDescent="0.25">
      <c r="A1989" s="98"/>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row>
    <row r="1990" spans="1:30" x14ac:dyDescent="0.25">
      <c r="A1990" s="98"/>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row>
    <row r="1991" spans="1:30" x14ac:dyDescent="0.25">
      <c r="A1991" s="98"/>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row>
    <row r="1992" spans="1:30" x14ac:dyDescent="0.25">
      <c r="A1992" s="98"/>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row>
    <row r="1993" spans="1:30" x14ac:dyDescent="0.25">
      <c r="A1993" s="98"/>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row>
    <row r="1994" spans="1:30" x14ac:dyDescent="0.25">
      <c r="A1994" s="98"/>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row>
    <row r="1995" spans="1:30" x14ac:dyDescent="0.25">
      <c r="A1995" s="98"/>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row>
    <row r="1996" spans="1:30" x14ac:dyDescent="0.25">
      <c r="A1996" s="98"/>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row>
    <row r="1997" spans="1:30" x14ac:dyDescent="0.25">
      <c r="A1997" s="98"/>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row>
    <row r="1998" spans="1:30" x14ac:dyDescent="0.25">
      <c r="A1998" s="98"/>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row>
    <row r="1999" spans="1:30" x14ac:dyDescent="0.25">
      <c r="A1999" s="98"/>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row>
    <row r="2000" spans="1:30" x14ac:dyDescent="0.25">
      <c r="A2000" s="98"/>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row>
    <row r="2001" spans="1:30" x14ac:dyDescent="0.25">
      <c r="A2001" s="98"/>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row>
    <row r="2002" spans="1:30" x14ac:dyDescent="0.25">
      <c r="A2002" s="98"/>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row>
    <row r="2003" spans="1:30" x14ac:dyDescent="0.25">
      <c r="A2003" s="98"/>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row>
    <row r="2004" spans="1:30" x14ac:dyDescent="0.25">
      <c r="A2004" s="98"/>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row>
    <row r="2005" spans="1:30" x14ac:dyDescent="0.25">
      <c r="A2005" s="98"/>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row>
    <row r="2006" spans="1:30" x14ac:dyDescent="0.25">
      <c r="A2006" s="98"/>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row>
    <row r="2007" spans="1:30" x14ac:dyDescent="0.25">
      <c r="A2007" s="98"/>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row>
    <row r="2008" spans="1:30" x14ac:dyDescent="0.25">
      <c r="A2008" s="98"/>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row>
    <row r="2009" spans="1:30" x14ac:dyDescent="0.25">
      <c r="A2009" s="98"/>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row>
    <row r="2010" spans="1:30" x14ac:dyDescent="0.25">
      <c r="A2010" s="98"/>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row>
    <row r="2011" spans="1:30" x14ac:dyDescent="0.25">
      <c r="A2011" s="98"/>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row>
    <row r="2012" spans="1:30" x14ac:dyDescent="0.25">
      <c r="A2012" s="98"/>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row>
    <row r="2013" spans="1:30" x14ac:dyDescent="0.25">
      <c r="A2013" s="98"/>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row>
    <row r="2014" spans="1:30" x14ac:dyDescent="0.25">
      <c r="A2014" s="98"/>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row>
    <row r="2015" spans="1:30" x14ac:dyDescent="0.25">
      <c r="A2015" s="98"/>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row>
    <row r="2016" spans="1:30" x14ac:dyDescent="0.25">
      <c r="A2016" s="98"/>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row>
    <row r="2017" spans="1:30" x14ac:dyDescent="0.25">
      <c r="A2017" s="98"/>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row>
    <row r="2018" spans="1:30" x14ac:dyDescent="0.25">
      <c r="A2018" s="98"/>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row>
    <row r="2019" spans="1:30" x14ac:dyDescent="0.25">
      <c r="A2019" s="98"/>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row>
    <row r="2020" spans="1:30" x14ac:dyDescent="0.25">
      <c r="A2020" s="98"/>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row>
    <row r="2021" spans="1:30" x14ac:dyDescent="0.25">
      <c r="A2021" s="98"/>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row>
    <row r="2022" spans="1:30" x14ac:dyDescent="0.25">
      <c r="A2022" s="98"/>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row>
    <row r="2023" spans="1:30" x14ac:dyDescent="0.25">
      <c r="A2023" s="98"/>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row>
    <row r="2024" spans="1:30" x14ac:dyDescent="0.25">
      <c r="A2024" s="98"/>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row>
    <row r="2025" spans="1:30" x14ac:dyDescent="0.25">
      <c r="A2025" s="98"/>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row>
    <row r="2026" spans="1:30" x14ac:dyDescent="0.25">
      <c r="A2026" s="98"/>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row>
    <row r="2027" spans="1:30" x14ac:dyDescent="0.25">
      <c r="A2027" s="98"/>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row>
    <row r="2028" spans="1:30" x14ac:dyDescent="0.25">
      <c r="A2028" s="98"/>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row>
    <row r="2029" spans="1:30" x14ac:dyDescent="0.25">
      <c r="A2029" s="98"/>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row>
    <row r="2030" spans="1:30" x14ac:dyDescent="0.25">
      <c r="A2030" s="98"/>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row>
    <row r="2031" spans="1:30" x14ac:dyDescent="0.25">
      <c r="A2031" s="98"/>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row>
    <row r="2032" spans="1:30" x14ac:dyDescent="0.25">
      <c r="A2032" s="98"/>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row>
    <row r="2033" spans="1:30" x14ac:dyDescent="0.25">
      <c r="A2033" s="98"/>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row>
    <row r="2034" spans="1:30" x14ac:dyDescent="0.25">
      <c r="A2034" s="98"/>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row>
    <row r="2035" spans="1:30" x14ac:dyDescent="0.25">
      <c r="A2035" s="98"/>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row>
    <row r="2036" spans="1:30" x14ac:dyDescent="0.25">
      <c r="A2036" s="98"/>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row>
    <row r="2037" spans="1:30" x14ac:dyDescent="0.25">
      <c r="A2037" s="98"/>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row>
    <row r="2038" spans="1:30" x14ac:dyDescent="0.25">
      <c r="A2038" s="98"/>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row>
    <row r="2039" spans="1:30" x14ac:dyDescent="0.25">
      <c r="A2039" s="98"/>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row>
    <row r="2040" spans="1:30" x14ac:dyDescent="0.25">
      <c r="A2040" s="98"/>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row>
    <row r="2041" spans="1:30" x14ac:dyDescent="0.25">
      <c r="A2041" s="98"/>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row>
    <row r="2042" spans="1:30" x14ac:dyDescent="0.25">
      <c r="A2042" s="98"/>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row>
    <row r="2043" spans="1:30" x14ac:dyDescent="0.25">
      <c r="A2043" s="98"/>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row>
    <row r="2044" spans="1:30" x14ac:dyDescent="0.25">
      <c r="A2044" s="98"/>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row>
    <row r="2045" spans="1:30" x14ac:dyDescent="0.25">
      <c r="A2045" s="98"/>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row>
    <row r="2046" spans="1:30" x14ac:dyDescent="0.25">
      <c r="A2046" s="98"/>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row>
    <row r="2047" spans="1:30" x14ac:dyDescent="0.25">
      <c r="A2047" s="98"/>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row>
    <row r="2048" spans="1:30" x14ac:dyDescent="0.25">
      <c r="A2048" s="98"/>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row>
    <row r="2049" spans="1:30" x14ac:dyDescent="0.25">
      <c r="A2049" s="98"/>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row>
    <row r="2050" spans="1:30" x14ac:dyDescent="0.25">
      <c r="A2050" s="98"/>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row>
    <row r="2051" spans="1:30" x14ac:dyDescent="0.25">
      <c r="A2051" s="98"/>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row>
    <row r="2052" spans="1:30" x14ac:dyDescent="0.25">
      <c r="A2052" s="98"/>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row>
    <row r="2053" spans="1:30" x14ac:dyDescent="0.25">
      <c r="A2053" s="98"/>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row>
    <row r="2054" spans="1:30" x14ac:dyDescent="0.25">
      <c r="A2054" s="98"/>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row>
    <row r="2055" spans="1:30" x14ac:dyDescent="0.25">
      <c r="A2055" s="98"/>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row>
    <row r="2056" spans="1:30" x14ac:dyDescent="0.25">
      <c r="A2056" s="98"/>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row>
    <row r="2057" spans="1:30" x14ac:dyDescent="0.25">
      <c r="A2057" s="98"/>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row>
    <row r="2058" spans="1:30" x14ac:dyDescent="0.25">
      <c r="A2058" s="98"/>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row>
    <row r="2059" spans="1:30" x14ac:dyDescent="0.25">
      <c r="A2059" s="98"/>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row>
    <row r="2060" spans="1:30" x14ac:dyDescent="0.25">
      <c r="A2060" s="98"/>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row>
    <row r="2061" spans="1:30" x14ac:dyDescent="0.25">
      <c r="A2061" s="98"/>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row>
    <row r="2062" spans="1:30" x14ac:dyDescent="0.25">
      <c r="A2062" s="98"/>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row>
    <row r="2063" spans="1:30" x14ac:dyDescent="0.25">
      <c r="A2063" s="98"/>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row>
    <row r="2064" spans="1:30" x14ac:dyDescent="0.25">
      <c r="A2064" s="98"/>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row>
    <row r="2065" spans="1:30" x14ac:dyDescent="0.25">
      <c r="A2065" s="98"/>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row>
    <row r="2066" spans="1:30" x14ac:dyDescent="0.25">
      <c r="A2066" s="98"/>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row>
    <row r="2067" spans="1:30" x14ac:dyDescent="0.25">
      <c r="A2067" s="98"/>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row>
    <row r="2068" spans="1:30" x14ac:dyDescent="0.25">
      <c r="A2068" s="98"/>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row>
    <row r="2069" spans="1:30" x14ac:dyDescent="0.25">
      <c r="A2069" s="98"/>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row>
    <row r="2070" spans="1:30" x14ac:dyDescent="0.25">
      <c r="A2070" s="98"/>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row>
    <row r="2071" spans="1:30" x14ac:dyDescent="0.25">
      <c r="A2071" s="98"/>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row>
    <row r="2072" spans="1:30" x14ac:dyDescent="0.25">
      <c r="A2072" s="98"/>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row>
    <row r="2073" spans="1:30" x14ac:dyDescent="0.25">
      <c r="A2073" s="98"/>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row>
    <row r="2074" spans="1:30" x14ac:dyDescent="0.25">
      <c r="A2074" s="98"/>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row>
    <row r="2075" spans="1:30" x14ac:dyDescent="0.25">
      <c r="A2075" s="98"/>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row>
    <row r="2076" spans="1:30" x14ac:dyDescent="0.25">
      <c r="A2076" s="98"/>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row>
    <row r="2077" spans="1:30" x14ac:dyDescent="0.25">
      <c r="A2077" s="98"/>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row>
    <row r="2078" spans="1:30" x14ac:dyDescent="0.25">
      <c r="A2078" s="98"/>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row>
    <row r="2079" spans="1:30" x14ac:dyDescent="0.25">
      <c r="A2079" s="98"/>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row>
    <row r="2080" spans="1:30" x14ac:dyDescent="0.25">
      <c r="A2080" s="98"/>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row>
    <row r="2081" spans="1:30" x14ac:dyDescent="0.25">
      <c r="A2081" s="98"/>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row>
    <row r="2082" spans="1:30" x14ac:dyDescent="0.25">
      <c r="A2082" s="98"/>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row>
    <row r="2083" spans="1:30" x14ac:dyDescent="0.25">
      <c r="A2083" s="98"/>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row>
    <row r="2084" spans="1:30" x14ac:dyDescent="0.25">
      <c r="A2084" s="98"/>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row>
    <row r="2085" spans="1:30" x14ac:dyDescent="0.25">
      <c r="A2085" s="98"/>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row>
    <row r="2086" spans="1:30" x14ac:dyDescent="0.25">
      <c r="A2086" s="98"/>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row>
    <row r="2087" spans="1:30" x14ac:dyDescent="0.25">
      <c r="A2087" s="98"/>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row>
    <row r="2088" spans="1:30" x14ac:dyDescent="0.25">
      <c r="A2088" s="98"/>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row>
    <row r="2089" spans="1:30" x14ac:dyDescent="0.25">
      <c r="A2089" s="98"/>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row>
    <row r="2090" spans="1:30" x14ac:dyDescent="0.25">
      <c r="A2090" s="98"/>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row>
    <row r="2091" spans="1:30" x14ac:dyDescent="0.25">
      <c r="A2091" s="98"/>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row>
    <row r="2092" spans="1:30" x14ac:dyDescent="0.25">
      <c r="A2092" s="98"/>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row>
    <row r="2093" spans="1:30" x14ac:dyDescent="0.25">
      <c r="A2093" s="98"/>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row>
    <row r="2094" spans="1:30" x14ac:dyDescent="0.25">
      <c r="A2094" s="98"/>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row>
    <row r="2095" spans="1:30" x14ac:dyDescent="0.25">
      <c r="A2095" s="98"/>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row>
    <row r="2096" spans="1:30" x14ac:dyDescent="0.25">
      <c r="A2096" s="98"/>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row>
    <row r="2097" spans="1:30" x14ac:dyDescent="0.25">
      <c r="A2097" s="98"/>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row>
    <row r="2098" spans="1:30" x14ac:dyDescent="0.25">
      <c r="A2098" s="98"/>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row>
    <row r="2099" spans="1:30" x14ac:dyDescent="0.25">
      <c r="A2099" s="98"/>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row>
    <row r="2100" spans="1:30" x14ac:dyDescent="0.25">
      <c r="A2100" s="98"/>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row>
    <row r="2101" spans="1:30" x14ac:dyDescent="0.25">
      <c r="A2101" s="98"/>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row>
    <row r="2102" spans="1:30" x14ac:dyDescent="0.25">
      <c r="A2102" s="98"/>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row>
    <row r="2103" spans="1:30" x14ac:dyDescent="0.25">
      <c r="A2103" s="98"/>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row>
    <row r="2104" spans="1:30" x14ac:dyDescent="0.25">
      <c r="A2104" s="98"/>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row>
    <row r="2105" spans="1:30" x14ac:dyDescent="0.25">
      <c r="A2105" s="98"/>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row>
    <row r="2106" spans="1:30" x14ac:dyDescent="0.25">
      <c r="A2106" s="98"/>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row>
    <row r="2107" spans="1:30" x14ac:dyDescent="0.25">
      <c r="A2107" s="98"/>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row>
    <row r="2108" spans="1:30" x14ac:dyDescent="0.25">
      <c r="A2108" s="98"/>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row>
    <row r="2109" spans="1:30" x14ac:dyDescent="0.25">
      <c r="A2109" s="98"/>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row>
    <row r="2110" spans="1:30" x14ac:dyDescent="0.25">
      <c r="A2110" s="98"/>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row>
    <row r="2111" spans="1:30" x14ac:dyDescent="0.25">
      <c r="A2111" s="98"/>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row>
    <row r="2112" spans="1:30" x14ac:dyDescent="0.25">
      <c r="A2112" s="98"/>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row>
    <row r="2113" spans="1:30" x14ac:dyDescent="0.25">
      <c r="A2113" s="98"/>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row>
    <row r="2114" spans="1:30" x14ac:dyDescent="0.25">
      <c r="A2114" s="98"/>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row>
    <row r="2115" spans="1:30" x14ac:dyDescent="0.25">
      <c r="A2115" s="98"/>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row>
    <row r="2116" spans="1:30" x14ac:dyDescent="0.25">
      <c r="A2116" s="98"/>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row>
    <row r="2117" spans="1:30" x14ac:dyDescent="0.25">
      <c r="A2117" s="98"/>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row>
    <row r="2118" spans="1:30" x14ac:dyDescent="0.25">
      <c r="A2118" s="98"/>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row>
    <row r="2119" spans="1:30" x14ac:dyDescent="0.25">
      <c r="A2119" s="98"/>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row>
    <row r="2120" spans="1:30" x14ac:dyDescent="0.25">
      <c r="A2120" s="98"/>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row>
    <row r="2121" spans="1:30" x14ac:dyDescent="0.25">
      <c r="A2121" s="98"/>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row>
    <row r="2122" spans="1:30" x14ac:dyDescent="0.25">
      <c r="A2122" s="98"/>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row>
    <row r="2123" spans="1:30" x14ac:dyDescent="0.25">
      <c r="A2123" s="98"/>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row>
    <row r="2124" spans="1:30" x14ac:dyDescent="0.25">
      <c r="A2124" s="98"/>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row>
    <row r="2125" spans="1:30" x14ac:dyDescent="0.25">
      <c r="A2125" s="98"/>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row>
    <row r="2126" spans="1:30" x14ac:dyDescent="0.25">
      <c r="A2126" s="98"/>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row>
    <row r="2127" spans="1:30" x14ac:dyDescent="0.25">
      <c r="A2127" s="98"/>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row>
    <row r="2128" spans="1:30" x14ac:dyDescent="0.25">
      <c r="A2128" s="98"/>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row>
    <row r="2129" spans="1:30" x14ac:dyDescent="0.25">
      <c r="A2129" s="98"/>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row>
    <row r="2130" spans="1:30" x14ac:dyDescent="0.25">
      <c r="A2130" s="98"/>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row>
    <row r="2131" spans="1:30" x14ac:dyDescent="0.25">
      <c r="A2131" s="98"/>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row>
    <row r="2132" spans="1:30" x14ac:dyDescent="0.25">
      <c r="A2132" s="98"/>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row>
    <row r="2133" spans="1:30" x14ac:dyDescent="0.25">
      <c r="A2133" s="98"/>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row>
    <row r="2134" spans="1:30" x14ac:dyDescent="0.25">
      <c r="A2134" s="98"/>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row>
    <row r="2135" spans="1:30" x14ac:dyDescent="0.25">
      <c r="A2135" s="98"/>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row>
    <row r="2136" spans="1:30" x14ac:dyDescent="0.25">
      <c r="A2136" s="98"/>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row>
    <row r="2137" spans="1:30" x14ac:dyDescent="0.25">
      <c r="A2137" s="98"/>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row>
    <row r="2138" spans="1:30" x14ac:dyDescent="0.25">
      <c r="A2138" s="98"/>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row>
    <row r="2139" spans="1:30" x14ac:dyDescent="0.25">
      <c r="A2139" s="98"/>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row>
    <row r="2140" spans="1:30" x14ac:dyDescent="0.25">
      <c r="A2140" s="98"/>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row>
    <row r="2141" spans="1:30" x14ac:dyDescent="0.25">
      <c r="A2141" s="98"/>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row>
    <row r="2142" spans="1:30" x14ac:dyDescent="0.25">
      <c r="A2142" s="98"/>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row>
    <row r="2143" spans="1:30" x14ac:dyDescent="0.25">
      <c r="A2143" s="98"/>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row>
    <row r="2144" spans="1:30" x14ac:dyDescent="0.25">
      <c r="A2144" s="98"/>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row>
    <row r="2145" spans="1:30" x14ac:dyDescent="0.25">
      <c r="A2145" s="98"/>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row>
    <row r="2146" spans="1:30" x14ac:dyDescent="0.25">
      <c r="A2146" s="98"/>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row>
    <row r="2147" spans="1:30" x14ac:dyDescent="0.25">
      <c r="A2147" s="98"/>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row>
    <row r="2148" spans="1:30" x14ac:dyDescent="0.25">
      <c r="A2148" s="98"/>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row>
    <row r="2149" spans="1:30" x14ac:dyDescent="0.25">
      <c r="A2149" s="98"/>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row>
    <row r="2150" spans="1:30" x14ac:dyDescent="0.25">
      <c r="A2150" s="98"/>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row>
    <row r="2151" spans="1:30" x14ac:dyDescent="0.25">
      <c r="A2151" s="98"/>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row>
    <row r="2152" spans="1:30" x14ac:dyDescent="0.25">
      <c r="A2152" s="98"/>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row>
    <row r="2153" spans="1:30" x14ac:dyDescent="0.25">
      <c r="A2153" s="98"/>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row>
    <row r="2154" spans="1:30" x14ac:dyDescent="0.25">
      <c r="A2154" s="98"/>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row>
    <row r="2155" spans="1:30" x14ac:dyDescent="0.25">
      <c r="A2155" s="98"/>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row>
    <row r="2156" spans="1:30" x14ac:dyDescent="0.25">
      <c r="A2156" s="98"/>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row>
    <row r="2157" spans="1:30" x14ac:dyDescent="0.25">
      <c r="A2157" s="98"/>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row>
    <row r="2158" spans="1:30" x14ac:dyDescent="0.25">
      <c r="A2158" s="98"/>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row>
    <row r="2159" spans="1:30" x14ac:dyDescent="0.25">
      <c r="A2159" s="98"/>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row>
    <row r="2160" spans="1:30" x14ac:dyDescent="0.25">
      <c r="A2160" s="98"/>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row>
    <row r="2161" spans="1:30" x14ac:dyDescent="0.25">
      <c r="A2161" s="98"/>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row>
    <row r="2162" spans="1:30" x14ac:dyDescent="0.25">
      <c r="A2162" s="98"/>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row>
    <row r="2163" spans="1:30" x14ac:dyDescent="0.25">
      <c r="A2163" s="98"/>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row>
    <row r="2164" spans="1:30" x14ac:dyDescent="0.25">
      <c r="A2164" s="98"/>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row>
    <row r="2165" spans="1:30" x14ac:dyDescent="0.25">
      <c r="A2165" s="98"/>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row>
    <row r="2166" spans="1:30" x14ac:dyDescent="0.25">
      <c r="A2166" s="98"/>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row>
    <row r="2167" spans="1:30" x14ac:dyDescent="0.25">
      <c r="A2167" s="98"/>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row>
    <row r="2168" spans="1:30" x14ac:dyDescent="0.25">
      <c r="A2168" s="98"/>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row>
    <row r="2169" spans="1:30" x14ac:dyDescent="0.25">
      <c r="A2169" s="98"/>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row>
    <row r="2170" spans="1:30" x14ac:dyDescent="0.25">
      <c r="A2170" s="98"/>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row>
    <row r="2171" spans="1:30" x14ac:dyDescent="0.25">
      <c r="A2171" s="98"/>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row>
    <row r="2172" spans="1:30" x14ac:dyDescent="0.25">
      <c r="A2172" s="98"/>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row>
    <row r="2173" spans="1:30" x14ac:dyDescent="0.25">
      <c r="A2173" s="98"/>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row>
    <row r="2174" spans="1:30" x14ac:dyDescent="0.25">
      <c r="A2174" s="98"/>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row>
    <row r="2175" spans="1:30" x14ac:dyDescent="0.25">
      <c r="A2175" s="98"/>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row>
    <row r="2176" spans="1:30" x14ac:dyDescent="0.25">
      <c r="A2176" s="98"/>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row>
    <row r="2177" spans="1:30" x14ac:dyDescent="0.25">
      <c r="A2177" s="98"/>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row>
    <row r="2178" spans="1:30" x14ac:dyDescent="0.25">
      <c r="A2178" s="98"/>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row>
    <row r="2179" spans="1:30" x14ac:dyDescent="0.25">
      <c r="A2179" s="98"/>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row>
    <row r="2180" spans="1:30" x14ac:dyDescent="0.25">
      <c r="A2180" s="98"/>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row>
    <row r="2181" spans="1:30" x14ac:dyDescent="0.25">
      <c r="A2181" s="98"/>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row>
    <row r="2182" spans="1:30" x14ac:dyDescent="0.25">
      <c r="A2182" s="98"/>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row>
    <row r="2183" spans="1:30" x14ac:dyDescent="0.25">
      <c r="A2183" s="98"/>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row>
    <row r="2184" spans="1:30" x14ac:dyDescent="0.25">
      <c r="A2184" s="98"/>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row>
    <row r="2185" spans="1:30" x14ac:dyDescent="0.25">
      <c r="A2185" s="98"/>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row>
    <row r="2186" spans="1:30" x14ac:dyDescent="0.25">
      <c r="A2186" s="98"/>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row>
    <row r="2187" spans="1:30" x14ac:dyDescent="0.25">
      <c r="A2187" s="98"/>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row>
    <row r="2188" spans="1:30" x14ac:dyDescent="0.25">
      <c r="A2188" s="98"/>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row>
    <row r="2189" spans="1:30" x14ac:dyDescent="0.25">
      <c r="A2189" s="98"/>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row>
    <row r="2190" spans="1:30" x14ac:dyDescent="0.25">
      <c r="A2190" s="98"/>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row>
    <row r="2191" spans="1:30" x14ac:dyDescent="0.25">
      <c r="A2191" s="98"/>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row>
    <row r="2192" spans="1:30" x14ac:dyDescent="0.25">
      <c r="A2192" s="98"/>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row>
    <row r="2193" spans="1:30" x14ac:dyDescent="0.25">
      <c r="A2193" s="98"/>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row>
    <row r="2194" spans="1:30" x14ac:dyDescent="0.25">
      <c r="A2194" s="98"/>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row>
    <row r="2195" spans="1:30" x14ac:dyDescent="0.25">
      <c r="A2195" s="98"/>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row>
    <row r="2196" spans="1:30" x14ac:dyDescent="0.25">
      <c r="A2196" s="98"/>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row>
    <row r="2197" spans="1:30" x14ac:dyDescent="0.25">
      <c r="A2197" s="98"/>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row>
    <row r="2198" spans="1:30" x14ac:dyDescent="0.25">
      <c r="A2198" s="98"/>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row>
    <row r="2199" spans="1:30" x14ac:dyDescent="0.25">
      <c r="A2199" s="98"/>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row>
    <row r="2200" spans="1:30" x14ac:dyDescent="0.25">
      <c r="A2200" s="98"/>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row>
    <row r="2201" spans="1:30" x14ac:dyDescent="0.25">
      <c r="A2201" s="98"/>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row>
    <row r="2202" spans="1:30" x14ac:dyDescent="0.25">
      <c r="A2202" s="98"/>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row>
    <row r="2203" spans="1:30" x14ac:dyDescent="0.25">
      <c r="A2203" s="98"/>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row>
    <row r="2204" spans="1:30" x14ac:dyDescent="0.25">
      <c r="A2204" s="98"/>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row>
    <row r="2205" spans="1:30" x14ac:dyDescent="0.25">
      <c r="A2205" s="98"/>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row>
    <row r="2206" spans="1:30" x14ac:dyDescent="0.25">
      <c r="A2206" s="98"/>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row>
    <row r="2207" spans="1:30" x14ac:dyDescent="0.25">
      <c r="A2207" s="98"/>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row>
    <row r="2208" spans="1:30" x14ac:dyDescent="0.25">
      <c r="A2208" s="98"/>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row>
    <row r="2209" spans="1:30" x14ac:dyDescent="0.25">
      <c r="A2209" s="98"/>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row>
    <row r="2210" spans="1:30" x14ac:dyDescent="0.25">
      <c r="A2210" s="98"/>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row>
    <row r="2211" spans="1:30" x14ac:dyDescent="0.25">
      <c r="A2211" s="98"/>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row>
    <row r="2212" spans="1:30" x14ac:dyDescent="0.25">
      <c r="A2212" s="98"/>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row>
    <row r="2213" spans="1:30" x14ac:dyDescent="0.25">
      <c r="A2213" s="98"/>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row>
    <row r="2214" spans="1:30" x14ac:dyDescent="0.25">
      <c r="A2214" s="98"/>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row>
    <row r="2215" spans="1:30" x14ac:dyDescent="0.25">
      <c r="A2215" s="98"/>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row>
    <row r="2216" spans="1:30" x14ac:dyDescent="0.25">
      <c r="A2216" s="98"/>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row>
    <row r="2217" spans="1:30" x14ac:dyDescent="0.25">
      <c r="A2217" s="98"/>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row>
    <row r="2218" spans="1:30" x14ac:dyDescent="0.25">
      <c r="A2218" s="98"/>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row>
    <row r="2219" spans="1:30" x14ac:dyDescent="0.25">
      <c r="A2219" s="98"/>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row>
    <row r="2220" spans="1:30" x14ac:dyDescent="0.25">
      <c r="A2220" s="98"/>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row>
    <row r="2221" spans="1:30" x14ac:dyDescent="0.25">
      <c r="A2221" s="98"/>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row>
    <row r="2222" spans="1:30" x14ac:dyDescent="0.25">
      <c r="A2222" s="98"/>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row>
  </sheetData>
  <autoFilter ref="A1:Y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2222"/>
  <sheetViews>
    <sheetView workbookViewId="0">
      <selection activeCell="B7" sqref="B7"/>
    </sheetView>
  </sheetViews>
  <sheetFormatPr defaultRowHeight="15" x14ac:dyDescent="0.25"/>
  <cols>
    <col min="1" max="1" width="25.140625" bestFit="1" customWidth="1"/>
    <col min="2" max="2" width="24.28515625" bestFit="1" customWidth="1"/>
    <col min="3" max="3" width="16.28515625" bestFit="1" customWidth="1"/>
    <col min="4" max="5" width="15.85546875" bestFit="1" customWidth="1"/>
    <col min="6" max="6" width="16.7109375" bestFit="1" customWidth="1"/>
    <col min="7" max="7" width="13.85546875" bestFit="1" customWidth="1"/>
    <col min="8" max="8" width="18.42578125" customWidth="1"/>
    <col min="9" max="9" width="26.85546875" bestFit="1" customWidth="1"/>
    <col min="10" max="10" width="8.42578125" bestFit="1" customWidth="1"/>
    <col min="11" max="11" width="10.7109375" bestFit="1" customWidth="1"/>
    <col min="12" max="12" width="29.28515625" bestFit="1" customWidth="1"/>
    <col min="13" max="13" width="90.28515625" bestFit="1" customWidth="1"/>
    <col min="14" max="14" width="20.7109375" bestFit="1" customWidth="1"/>
    <col min="15" max="15" width="35.5703125" bestFit="1" customWidth="1"/>
    <col min="16" max="16" width="18" bestFit="1" customWidth="1"/>
    <col min="17" max="17" width="5.28515625" bestFit="1" customWidth="1"/>
    <col min="18" max="18" width="20.28515625" customWidth="1"/>
  </cols>
  <sheetData>
    <row r="1" spans="1:30" ht="39" x14ac:dyDescent="0.25">
      <c r="A1" s="33" t="s">
        <v>0</v>
      </c>
      <c r="B1" s="33" t="s">
        <v>561</v>
      </c>
      <c r="C1" s="33" t="s">
        <v>2</v>
      </c>
      <c r="D1" s="33" t="s">
        <v>3</v>
      </c>
      <c r="E1" s="33" t="s">
        <v>386</v>
      </c>
      <c r="F1" s="33" t="s">
        <v>387</v>
      </c>
      <c r="G1" s="33" t="s">
        <v>388</v>
      </c>
      <c r="H1" s="33" t="s">
        <v>4</v>
      </c>
      <c r="I1" s="33" t="s">
        <v>5</v>
      </c>
      <c r="J1" s="33" t="s">
        <v>6</v>
      </c>
      <c r="K1" s="33" t="s">
        <v>7</v>
      </c>
      <c r="L1" s="33" t="s">
        <v>389</v>
      </c>
      <c r="M1" s="33" t="s">
        <v>9</v>
      </c>
      <c r="N1" s="33" t="s">
        <v>11</v>
      </c>
      <c r="O1" s="33" t="s">
        <v>12</v>
      </c>
      <c r="P1" s="33" t="s">
        <v>13</v>
      </c>
      <c r="Q1" s="33" t="s">
        <v>390</v>
      </c>
      <c r="R1" s="34" t="s">
        <v>391</v>
      </c>
      <c r="S1" s="1"/>
      <c r="T1" s="1"/>
      <c r="U1" s="1"/>
      <c r="V1" s="1"/>
      <c r="W1" s="1"/>
      <c r="X1" s="1"/>
      <c r="Y1" s="1"/>
      <c r="Z1" s="1"/>
      <c r="AA1" s="1"/>
      <c r="AB1" s="1"/>
      <c r="AC1" s="1"/>
      <c r="AD1" s="1"/>
    </row>
    <row r="2" spans="1:30" x14ac:dyDescent="0.25">
      <c r="A2" s="98" t="s">
        <v>1126</v>
      </c>
      <c r="B2" s="98" t="s">
        <v>839</v>
      </c>
      <c r="C2" s="98" t="s">
        <v>5799</v>
      </c>
      <c r="D2" s="99">
        <v>43391.781122685185</v>
      </c>
      <c r="E2" s="98"/>
      <c r="F2" s="98"/>
      <c r="G2" s="98"/>
      <c r="H2" s="98"/>
      <c r="I2" s="98"/>
      <c r="J2" s="98" t="s">
        <v>90</v>
      </c>
      <c r="K2" s="98" t="s">
        <v>335</v>
      </c>
      <c r="L2" s="98"/>
      <c r="M2" s="98" t="s">
        <v>5800</v>
      </c>
      <c r="N2" s="98" t="s">
        <v>92</v>
      </c>
      <c r="O2" s="98" t="s">
        <v>544</v>
      </c>
      <c r="P2" s="98" t="s">
        <v>545</v>
      </c>
      <c r="Q2" s="1"/>
      <c r="R2" s="1"/>
      <c r="S2" s="1"/>
      <c r="T2" s="1"/>
      <c r="U2" s="1"/>
      <c r="V2" s="1"/>
      <c r="W2" s="1"/>
      <c r="X2" s="1"/>
      <c r="Y2" s="25"/>
      <c r="Z2" s="1"/>
      <c r="AA2" s="1"/>
      <c r="AB2" s="1"/>
      <c r="AC2" s="1"/>
      <c r="AD2" s="1"/>
    </row>
    <row r="3" spans="1:30" x14ac:dyDescent="0.25">
      <c r="A3" s="98" t="s">
        <v>2587</v>
      </c>
      <c r="B3" s="98" t="s">
        <v>839</v>
      </c>
      <c r="C3" s="98" t="s">
        <v>5801</v>
      </c>
      <c r="D3" s="99">
        <v>43384.764421296299</v>
      </c>
      <c r="E3" s="98"/>
      <c r="F3" s="98"/>
      <c r="G3" s="98"/>
      <c r="H3" s="98"/>
      <c r="I3" s="98" t="s">
        <v>2588</v>
      </c>
      <c r="J3" s="98" t="s">
        <v>90</v>
      </c>
      <c r="K3" s="98" t="s">
        <v>93</v>
      </c>
      <c r="L3" s="98"/>
      <c r="M3" s="98" t="s">
        <v>5802</v>
      </c>
      <c r="N3" s="98" t="s">
        <v>92</v>
      </c>
      <c r="O3" s="98" t="s">
        <v>544</v>
      </c>
      <c r="P3" s="98" t="s">
        <v>545</v>
      </c>
      <c r="Q3" s="1"/>
      <c r="R3" s="1"/>
      <c r="S3" s="1"/>
      <c r="T3" s="1"/>
      <c r="U3" s="1"/>
      <c r="V3" s="1"/>
      <c r="W3" s="1"/>
      <c r="X3" s="1"/>
      <c r="Y3" s="25"/>
      <c r="Z3" s="1"/>
      <c r="AA3" s="1"/>
      <c r="AB3" s="1"/>
      <c r="AC3" s="1"/>
      <c r="AD3" s="1"/>
    </row>
    <row r="4" spans="1:30" x14ac:dyDescent="0.25">
      <c r="A4" s="98" t="s">
        <v>677</v>
      </c>
      <c r="B4" s="98" t="s">
        <v>839</v>
      </c>
      <c r="C4" s="98" t="s">
        <v>5803</v>
      </c>
      <c r="D4" s="99">
        <v>43378.000358796293</v>
      </c>
      <c r="E4" s="98"/>
      <c r="F4" s="98"/>
      <c r="G4" s="98"/>
      <c r="H4" s="98"/>
      <c r="I4" s="98" t="s">
        <v>1125</v>
      </c>
      <c r="J4" s="98" t="s">
        <v>90</v>
      </c>
      <c r="K4" s="98" t="s">
        <v>335</v>
      </c>
      <c r="L4" s="98"/>
      <c r="M4" s="98" t="s">
        <v>5804</v>
      </c>
      <c r="N4" s="98" t="s">
        <v>92</v>
      </c>
      <c r="O4" s="98" t="s">
        <v>544</v>
      </c>
      <c r="P4" s="98" t="s">
        <v>545</v>
      </c>
      <c r="Q4" s="1"/>
      <c r="R4" s="1"/>
      <c r="S4" s="1"/>
      <c r="T4" s="1"/>
      <c r="U4" s="1"/>
      <c r="V4" s="1"/>
      <c r="W4" s="1"/>
      <c r="X4" s="1"/>
      <c r="Y4" s="25"/>
      <c r="Z4" s="1"/>
      <c r="AA4" s="1"/>
      <c r="AB4" s="1"/>
      <c r="AC4" s="1"/>
      <c r="AD4" s="1"/>
    </row>
    <row r="5" spans="1:30" x14ac:dyDescent="0.25">
      <c r="A5" s="98" t="s">
        <v>676</v>
      </c>
      <c r="B5" s="98" t="s">
        <v>839</v>
      </c>
      <c r="C5" s="98" t="s">
        <v>2110</v>
      </c>
      <c r="D5" s="99">
        <v>43364.795138888891</v>
      </c>
      <c r="E5" s="98"/>
      <c r="F5" s="98"/>
      <c r="G5" s="98"/>
      <c r="H5" s="98"/>
      <c r="I5" s="98" t="s">
        <v>2111</v>
      </c>
      <c r="J5" s="98" t="s">
        <v>90</v>
      </c>
      <c r="K5" s="98" t="s">
        <v>335</v>
      </c>
      <c r="L5" s="98"/>
      <c r="M5" s="98" t="s">
        <v>1170</v>
      </c>
      <c r="N5" s="98" t="s">
        <v>92</v>
      </c>
      <c r="O5" s="98" t="s">
        <v>544</v>
      </c>
      <c r="P5" s="98" t="s">
        <v>545</v>
      </c>
      <c r="Q5" s="1"/>
      <c r="R5" s="1"/>
      <c r="S5" s="1"/>
      <c r="T5" s="1"/>
      <c r="U5" s="1"/>
      <c r="V5" s="1"/>
      <c r="W5" s="1"/>
      <c r="X5" s="1"/>
      <c r="Y5" s="25"/>
      <c r="Z5" s="1"/>
      <c r="AA5" s="1"/>
      <c r="AB5" s="1"/>
      <c r="AC5" s="1"/>
      <c r="AD5" s="1"/>
    </row>
    <row r="6" spans="1:30" x14ac:dyDescent="0.25">
      <c r="A6" s="98" t="s">
        <v>2112</v>
      </c>
      <c r="B6" s="98" t="s">
        <v>839</v>
      </c>
      <c r="C6" s="98" t="s">
        <v>2113</v>
      </c>
      <c r="D6" s="99">
        <v>43364.782372685186</v>
      </c>
      <c r="E6" s="98"/>
      <c r="F6" s="98"/>
      <c r="G6" s="98"/>
      <c r="H6" s="98"/>
      <c r="I6" s="98" t="s">
        <v>2114</v>
      </c>
      <c r="J6" s="98" t="s">
        <v>90</v>
      </c>
      <c r="K6" s="98" t="s">
        <v>335</v>
      </c>
      <c r="L6" s="98"/>
      <c r="M6" s="98" t="s">
        <v>2115</v>
      </c>
      <c r="N6" s="98" t="s">
        <v>92</v>
      </c>
      <c r="O6" s="98" t="s">
        <v>544</v>
      </c>
      <c r="P6" s="98" t="s">
        <v>545</v>
      </c>
      <c r="Q6" s="1"/>
      <c r="R6" s="1"/>
      <c r="S6" s="1"/>
      <c r="T6" s="1"/>
      <c r="U6" s="1"/>
      <c r="V6" s="1"/>
      <c r="W6" s="1"/>
      <c r="X6" s="1"/>
      <c r="Y6" s="25"/>
      <c r="Z6" s="1"/>
      <c r="AA6" s="1"/>
      <c r="AB6" s="1"/>
      <c r="AC6" s="1"/>
      <c r="AD6" s="1"/>
    </row>
    <row r="7" spans="1:30" x14ac:dyDescent="0.25">
      <c r="A7" s="98" t="s">
        <v>677</v>
      </c>
      <c r="B7" s="98" t="s">
        <v>839</v>
      </c>
      <c r="C7" s="98" t="s">
        <v>2116</v>
      </c>
      <c r="D7" s="99">
        <v>43361.918425925927</v>
      </c>
      <c r="E7" s="98"/>
      <c r="F7" s="98"/>
      <c r="G7" s="98"/>
      <c r="H7" s="98"/>
      <c r="I7" s="98" t="s">
        <v>1125</v>
      </c>
      <c r="J7" s="98" t="s">
        <v>90</v>
      </c>
      <c r="K7" s="98" t="s">
        <v>335</v>
      </c>
      <c r="L7" s="98"/>
      <c r="M7" s="98" t="s">
        <v>2117</v>
      </c>
      <c r="N7" s="98" t="s">
        <v>92</v>
      </c>
      <c r="O7" s="98" t="s">
        <v>544</v>
      </c>
      <c r="P7" s="98" t="s">
        <v>585</v>
      </c>
      <c r="Q7" s="1"/>
      <c r="R7" s="1"/>
      <c r="S7" s="1"/>
      <c r="T7" s="1"/>
      <c r="U7" s="1"/>
      <c r="V7" s="1"/>
      <c r="W7" s="1"/>
      <c r="X7" s="1"/>
      <c r="Y7" s="25"/>
      <c r="Z7" s="1"/>
      <c r="AA7" s="1"/>
      <c r="AB7" s="1"/>
      <c r="AC7" s="1"/>
      <c r="AD7" s="1"/>
    </row>
    <row r="8" spans="1:30" x14ac:dyDescent="0.25">
      <c r="A8" s="98" t="s">
        <v>1135</v>
      </c>
      <c r="B8" s="98" t="s">
        <v>839</v>
      </c>
      <c r="C8" s="98" t="s">
        <v>2118</v>
      </c>
      <c r="D8" s="99">
        <v>43360.501886574071</v>
      </c>
      <c r="E8" s="98"/>
      <c r="F8" s="98"/>
      <c r="G8" s="98"/>
      <c r="H8" s="98"/>
      <c r="I8" s="98" t="s">
        <v>1136</v>
      </c>
      <c r="J8" s="98" t="s">
        <v>90</v>
      </c>
      <c r="K8" s="98" t="s">
        <v>93</v>
      </c>
      <c r="L8" s="98"/>
      <c r="M8" s="98" t="s">
        <v>2119</v>
      </c>
      <c r="N8" s="98" t="s">
        <v>92</v>
      </c>
      <c r="O8" s="98" t="s">
        <v>544</v>
      </c>
      <c r="P8" s="98" t="s">
        <v>545</v>
      </c>
      <c r="Q8" s="1"/>
      <c r="R8" s="1"/>
      <c r="S8" s="1"/>
      <c r="T8" s="1"/>
      <c r="U8" s="1"/>
      <c r="V8" s="1"/>
      <c r="W8" s="1"/>
      <c r="X8" s="1"/>
      <c r="Y8" s="25"/>
      <c r="Z8" s="1"/>
      <c r="AA8" s="1"/>
      <c r="AB8" s="1"/>
      <c r="AC8" s="1"/>
      <c r="AD8" s="1"/>
    </row>
    <row r="9" spans="1:30" x14ac:dyDescent="0.25">
      <c r="A9" s="98" t="s">
        <v>2112</v>
      </c>
      <c r="B9" s="98" t="s">
        <v>839</v>
      </c>
      <c r="C9" s="98" t="s">
        <v>2120</v>
      </c>
      <c r="D9" s="99">
        <v>43350.748900462961</v>
      </c>
      <c r="E9" s="98"/>
      <c r="F9" s="98"/>
      <c r="G9" s="98"/>
      <c r="H9" s="98"/>
      <c r="I9" s="98"/>
      <c r="J9" s="98" t="s">
        <v>90</v>
      </c>
      <c r="K9" s="98" t="s">
        <v>335</v>
      </c>
      <c r="L9" s="98"/>
      <c r="M9" s="98" t="s">
        <v>2121</v>
      </c>
      <c r="N9" s="98" t="s">
        <v>92</v>
      </c>
      <c r="O9" s="98" t="s">
        <v>544</v>
      </c>
      <c r="P9" s="98" t="s">
        <v>545</v>
      </c>
      <c r="Q9" s="1"/>
      <c r="R9" s="1"/>
      <c r="S9" s="1"/>
      <c r="T9" s="1"/>
      <c r="U9" s="1"/>
      <c r="V9" s="1"/>
      <c r="W9" s="1"/>
      <c r="X9" s="1"/>
      <c r="Y9" s="25"/>
      <c r="Z9" s="1"/>
      <c r="AA9" s="1"/>
      <c r="AB9" s="1"/>
      <c r="AC9" s="1"/>
      <c r="AD9" s="1"/>
    </row>
    <row r="10" spans="1:30" x14ac:dyDescent="0.25">
      <c r="A10" s="98" t="s">
        <v>677</v>
      </c>
      <c r="B10" s="98" t="s">
        <v>839</v>
      </c>
      <c r="C10" s="98" t="s">
        <v>2122</v>
      </c>
      <c r="D10" s="99">
        <v>43346.640543981484</v>
      </c>
      <c r="E10" s="98"/>
      <c r="F10" s="98"/>
      <c r="G10" s="98"/>
      <c r="H10" s="98"/>
      <c r="I10" s="98"/>
      <c r="J10" s="98" t="s">
        <v>90</v>
      </c>
      <c r="K10" s="98" t="s">
        <v>335</v>
      </c>
      <c r="L10" s="98"/>
      <c r="M10" s="98" t="s">
        <v>2123</v>
      </c>
      <c r="N10" s="98" t="s">
        <v>92</v>
      </c>
      <c r="O10" s="98" t="s">
        <v>544</v>
      </c>
      <c r="P10" s="98" t="s">
        <v>585</v>
      </c>
      <c r="Q10" s="1"/>
      <c r="R10" s="1"/>
      <c r="S10" s="1"/>
      <c r="T10" s="1"/>
      <c r="U10" s="1"/>
      <c r="V10" s="1"/>
      <c r="W10" s="1"/>
      <c r="X10" s="1"/>
      <c r="Y10" s="25"/>
      <c r="Z10" s="1"/>
      <c r="AA10" s="1"/>
      <c r="AB10" s="1"/>
      <c r="AC10" s="1"/>
      <c r="AD10" s="1"/>
    </row>
    <row r="11" spans="1:30" x14ac:dyDescent="0.25">
      <c r="A11" s="98" t="s">
        <v>677</v>
      </c>
      <c r="B11" s="98" t="s">
        <v>839</v>
      </c>
      <c r="C11" s="98" t="s">
        <v>2124</v>
      </c>
      <c r="D11" s="99">
        <v>43342.017754629633</v>
      </c>
      <c r="E11" s="98"/>
      <c r="F11" s="98"/>
      <c r="G11" s="98"/>
      <c r="H11" s="98"/>
      <c r="I11" s="98"/>
      <c r="J11" s="98" t="s">
        <v>90</v>
      </c>
      <c r="K11" s="98" t="s">
        <v>335</v>
      </c>
      <c r="L11" s="98"/>
      <c r="M11" s="98" t="s">
        <v>2125</v>
      </c>
      <c r="N11" s="98" t="s">
        <v>92</v>
      </c>
      <c r="O11" s="98" t="s">
        <v>544</v>
      </c>
      <c r="P11" s="98" t="s">
        <v>585</v>
      </c>
      <c r="Q11" s="1"/>
      <c r="R11" s="1"/>
      <c r="S11" s="1"/>
      <c r="T11" s="1"/>
      <c r="U11" s="1"/>
      <c r="V11" s="1"/>
      <c r="W11" s="1"/>
      <c r="X11" s="1"/>
      <c r="Y11" s="25"/>
      <c r="Z11" s="1"/>
      <c r="AA11" s="1"/>
      <c r="AB11" s="1"/>
      <c r="AC11" s="1"/>
      <c r="AD11" s="1"/>
    </row>
    <row r="12" spans="1:30" x14ac:dyDescent="0.25">
      <c r="A12" s="98" t="s">
        <v>2126</v>
      </c>
      <c r="B12" s="98" t="s">
        <v>839</v>
      </c>
      <c r="C12" s="98" t="s">
        <v>2127</v>
      </c>
      <c r="D12" s="99">
        <v>43334.932187500002</v>
      </c>
      <c r="E12" s="98"/>
      <c r="F12" s="98"/>
      <c r="G12" s="98"/>
      <c r="H12" s="98"/>
      <c r="I12" s="98" t="s">
        <v>1136</v>
      </c>
      <c r="J12" s="98" t="s">
        <v>90</v>
      </c>
      <c r="K12" s="98" t="s">
        <v>93</v>
      </c>
      <c r="L12" s="98"/>
      <c r="M12" s="98" t="s">
        <v>2128</v>
      </c>
      <c r="N12" s="98" t="s">
        <v>92</v>
      </c>
      <c r="O12" s="98" t="s">
        <v>544</v>
      </c>
      <c r="P12" s="98" t="s">
        <v>545</v>
      </c>
      <c r="Q12" s="1"/>
      <c r="R12" s="1"/>
      <c r="S12" s="1"/>
      <c r="T12" s="1"/>
      <c r="U12" s="1"/>
      <c r="V12" s="1"/>
      <c r="W12" s="1"/>
      <c r="X12" s="1"/>
      <c r="Y12" s="25"/>
      <c r="Z12" s="1"/>
      <c r="AA12" s="1"/>
      <c r="AB12" s="1"/>
      <c r="AC12" s="1"/>
      <c r="AD12" s="1"/>
    </row>
    <row r="13" spans="1:30" x14ac:dyDescent="0.25">
      <c r="A13" s="98" t="s">
        <v>676</v>
      </c>
      <c r="B13" s="98" t="s">
        <v>839</v>
      </c>
      <c r="C13" s="98" t="s">
        <v>1304</v>
      </c>
      <c r="D13" s="99">
        <v>43333.792442129627</v>
      </c>
      <c r="E13" s="98"/>
      <c r="F13" s="98"/>
      <c r="G13" s="98"/>
      <c r="H13" s="98"/>
      <c r="I13" s="98" t="s">
        <v>2111</v>
      </c>
      <c r="J13" s="98" t="s">
        <v>90</v>
      </c>
      <c r="K13" s="98" t="s">
        <v>335</v>
      </c>
      <c r="L13" s="98"/>
      <c r="M13" s="98" t="s">
        <v>1305</v>
      </c>
      <c r="N13" s="98" t="s">
        <v>92</v>
      </c>
      <c r="O13" s="98" t="s">
        <v>544</v>
      </c>
      <c r="P13" s="98" t="s">
        <v>545</v>
      </c>
      <c r="Q13" s="1"/>
      <c r="R13" s="1"/>
      <c r="S13" s="1"/>
      <c r="T13" s="1"/>
      <c r="U13" s="1"/>
      <c r="V13" s="1"/>
      <c r="W13" s="1"/>
      <c r="X13" s="1"/>
      <c r="Y13" s="25"/>
      <c r="Z13" s="1"/>
      <c r="AA13" s="1"/>
      <c r="AB13" s="1"/>
      <c r="AC13" s="1"/>
      <c r="AD13" s="1"/>
    </row>
    <row r="14" spans="1:30" x14ac:dyDescent="0.25">
      <c r="A14" s="98" t="s">
        <v>1134</v>
      </c>
      <c r="B14" s="98" t="s">
        <v>839</v>
      </c>
      <c r="C14" s="98" t="s">
        <v>1293</v>
      </c>
      <c r="D14" s="99">
        <v>43330.120833333334</v>
      </c>
      <c r="E14" s="98"/>
      <c r="F14" s="98"/>
      <c r="G14" s="98"/>
      <c r="H14" s="98"/>
      <c r="I14" s="98" t="s">
        <v>1281</v>
      </c>
      <c r="J14" s="98" t="s">
        <v>90</v>
      </c>
      <c r="K14" s="98" t="s">
        <v>93</v>
      </c>
      <c r="L14" s="98"/>
      <c r="M14" s="98" t="s">
        <v>1294</v>
      </c>
      <c r="N14" s="98" t="s">
        <v>92</v>
      </c>
      <c r="O14" s="98" t="s">
        <v>544</v>
      </c>
      <c r="P14" s="98" t="s">
        <v>585</v>
      </c>
      <c r="Q14" s="1"/>
      <c r="R14" s="1"/>
      <c r="S14" s="1"/>
      <c r="T14" s="1"/>
      <c r="U14" s="1"/>
      <c r="V14" s="1"/>
      <c r="W14" s="1"/>
      <c r="X14" s="1"/>
      <c r="Y14" s="25"/>
      <c r="Z14" s="1"/>
      <c r="AA14" s="1"/>
      <c r="AB14" s="1"/>
      <c r="AC14" s="1"/>
      <c r="AD14" s="1"/>
    </row>
    <row r="15" spans="1:30" x14ac:dyDescent="0.25">
      <c r="A15" s="98" t="s">
        <v>1134</v>
      </c>
      <c r="B15" s="98" t="s">
        <v>839</v>
      </c>
      <c r="C15" s="98" t="s">
        <v>1295</v>
      </c>
      <c r="D15" s="99">
        <v>43330.12</v>
      </c>
      <c r="E15" s="98"/>
      <c r="F15" s="98"/>
      <c r="G15" s="98"/>
      <c r="H15" s="98"/>
      <c r="I15" s="98" t="s">
        <v>1281</v>
      </c>
      <c r="J15" s="98" t="s">
        <v>90</v>
      </c>
      <c r="K15" s="98" t="s">
        <v>93</v>
      </c>
      <c r="L15" s="98"/>
      <c r="M15" s="98" t="s">
        <v>1296</v>
      </c>
      <c r="N15" s="98" t="s">
        <v>92</v>
      </c>
      <c r="O15" s="98" t="s">
        <v>544</v>
      </c>
      <c r="P15" s="98" t="s">
        <v>585</v>
      </c>
      <c r="Q15" s="1"/>
      <c r="R15" s="1"/>
      <c r="S15" s="1"/>
      <c r="T15" s="1"/>
      <c r="U15" s="1"/>
      <c r="V15" s="1"/>
      <c r="W15" s="1"/>
      <c r="X15" s="1"/>
      <c r="Y15" s="25"/>
      <c r="Z15" s="1"/>
      <c r="AA15" s="1"/>
      <c r="AB15" s="1"/>
      <c r="AC15" s="1"/>
      <c r="AD15" s="1"/>
    </row>
    <row r="16" spans="1:30" x14ac:dyDescent="0.25">
      <c r="A16" s="98" t="s">
        <v>677</v>
      </c>
      <c r="B16" s="98" t="s">
        <v>839</v>
      </c>
      <c r="C16" s="98" t="s">
        <v>1297</v>
      </c>
      <c r="D16" s="99">
        <v>43329.946157407408</v>
      </c>
      <c r="E16" s="98"/>
      <c r="F16" s="98"/>
      <c r="G16" s="98"/>
      <c r="H16" s="98"/>
      <c r="I16" s="98"/>
      <c r="J16" s="98" t="s">
        <v>90</v>
      </c>
      <c r="K16" s="98" t="s">
        <v>335</v>
      </c>
      <c r="L16" s="98"/>
      <c r="M16" s="98" t="s">
        <v>1298</v>
      </c>
      <c r="N16" s="98" t="s">
        <v>92</v>
      </c>
      <c r="O16" s="98" t="s">
        <v>544</v>
      </c>
      <c r="P16" s="98" t="s">
        <v>585</v>
      </c>
      <c r="Q16" s="1"/>
      <c r="R16" s="1"/>
      <c r="S16" s="1"/>
      <c r="T16" s="1"/>
      <c r="U16" s="1"/>
      <c r="V16" s="1"/>
      <c r="W16" s="1"/>
      <c r="X16" s="1"/>
      <c r="Y16" s="25"/>
      <c r="Z16" s="1"/>
      <c r="AA16" s="1"/>
      <c r="AB16" s="1"/>
      <c r="AC16" s="1"/>
      <c r="AD16" s="1"/>
    </row>
    <row r="17" spans="1:30" x14ac:dyDescent="0.25">
      <c r="A17" s="98" t="s">
        <v>1126</v>
      </c>
      <c r="B17" s="98" t="s">
        <v>839</v>
      </c>
      <c r="C17" s="98" t="s">
        <v>1278</v>
      </c>
      <c r="D17" s="99">
        <v>43312.920300925929</v>
      </c>
      <c r="E17" s="98"/>
      <c r="F17" s="98"/>
      <c r="G17" s="98"/>
      <c r="H17" s="98"/>
      <c r="I17" s="98" t="s">
        <v>1279</v>
      </c>
      <c r="J17" s="98" t="s">
        <v>90</v>
      </c>
      <c r="K17" s="98" t="s">
        <v>335</v>
      </c>
      <c r="L17" s="98"/>
      <c r="M17" s="98" t="s">
        <v>1280</v>
      </c>
      <c r="N17" s="98" t="s">
        <v>92</v>
      </c>
      <c r="O17" s="98" t="s">
        <v>544</v>
      </c>
      <c r="P17" s="98" t="s">
        <v>585</v>
      </c>
      <c r="Q17" s="1"/>
      <c r="R17" s="1"/>
      <c r="S17" s="1"/>
      <c r="T17" s="1"/>
      <c r="U17" s="1"/>
      <c r="V17" s="1"/>
      <c r="W17" s="1"/>
      <c r="X17" s="1"/>
      <c r="Y17" s="25"/>
      <c r="Z17" s="1"/>
      <c r="AA17" s="1"/>
      <c r="AB17" s="1"/>
      <c r="AC17" s="1"/>
      <c r="AD17" s="1"/>
    </row>
    <row r="18" spans="1:30" x14ac:dyDescent="0.25">
      <c r="A18" s="98" t="s">
        <v>1126</v>
      </c>
      <c r="B18" s="98" t="s">
        <v>839</v>
      </c>
      <c r="C18" s="98" t="s">
        <v>1282</v>
      </c>
      <c r="D18" s="99">
        <v>43307.001111111109</v>
      </c>
      <c r="E18" s="98"/>
      <c r="F18" s="98"/>
      <c r="G18" s="98"/>
      <c r="H18" s="98"/>
      <c r="I18" s="98" t="s">
        <v>1279</v>
      </c>
      <c r="J18" s="98" t="s">
        <v>90</v>
      </c>
      <c r="K18" s="98" t="s">
        <v>93</v>
      </c>
      <c r="L18" s="98"/>
      <c r="M18" s="98" t="s">
        <v>1283</v>
      </c>
      <c r="N18" s="98" t="s">
        <v>92</v>
      </c>
      <c r="O18" s="98" t="s">
        <v>544</v>
      </c>
      <c r="P18" s="98" t="s">
        <v>585</v>
      </c>
      <c r="Q18" s="1"/>
      <c r="R18" s="1"/>
      <c r="S18" s="1"/>
      <c r="T18" s="1"/>
      <c r="U18" s="1"/>
      <c r="V18" s="1"/>
      <c r="W18" s="1"/>
      <c r="X18" s="1"/>
      <c r="Y18" s="25"/>
      <c r="Z18" s="1"/>
      <c r="AA18" s="1"/>
      <c r="AB18" s="1"/>
      <c r="AC18" s="1"/>
      <c r="AD18" s="1"/>
    </row>
    <row r="19" spans="1:30" x14ac:dyDescent="0.25">
      <c r="A19" s="98" t="s">
        <v>1126</v>
      </c>
      <c r="B19" s="98" t="s">
        <v>839</v>
      </c>
      <c r="C19" s="98" t="s">
        <v>1284</v>
      </c>
      <c r="D19" s="99">
        <v>43306.996087962965</v>
      </c>
      <c r="E19" s="98"/>
      <c r="F19" s="98"/>
      <c r="G19" s="98"/>
      <c r="H19" s="98"/>
      <c r="I19" s="98" t="s">
        <v>1279</v>
      </c>
      <c r="J19" s="98" t="s">
        <v>90</v>
      </c>
      <c r="K19" s="98" t="s">
        <v>93</v>
      </c>
      <c r="L19" s="98"/>
      <c r="M19" s="98" t="s">
        <v>1285</v>
      </c>
      <c r="N19" s="98" t="s">
        <v>92</v>
      </c>
      <c r="O19" s="98" t="s">
        <v>544</v>
      </c>
      <c r="P19" s="98" t="s">
        <v>585</v>
      </c>
      <c r="Q19" s="1"/>
      <c r="R19" s="1"/>
      <c r="S19" s="1"/>
      <c r="T19" s="1"/>
      <c r="U19" s="1"/>
      <c r="V19" s="1"/>
      <c r="W19" s="1"/>
      <c r="X19" s="1"/>
      <c r="Y19" s="25"/>
      <c r="Z19" s="1"/>
      <c r="AA19" s="1"/>
      <c r="AB19" s="1"/>
      <c r="AC19" s="1"/>
      <c r="AD19" s="1"/>
    </row>
    <row r="20" spans="1:30" x14ac:dyDescent="0.25">
      <c r="A20" s="98" t="s">
        <v>1143</v>
      </c>
      <c r="B20" s="98" t="s">
        <v>839</v>
      </c>
      <c r="C20" s="98" t="s">
        <v>1286</v>
      </c>
      <c r="D20" s="99">
        <v>43306.973761574074</v>
      </c>
      <c r="E20" s="98"/>
      <c r="F20" s="98"/>
      <c r="G20" s="98"/>
      <c r="H20" s="98"/>
      <c r="I20" s="98" t="s">
        <v>1136</v>
      </c>
      <c r="J20" s="98" t="s">
        <v>90</v>
      </c>
      <c r="K20" s="98" t="s">
        <v>93</v>
      </c>
      <c r="L20" s="98"/>
      <c r="M20" s="98" t="s">
        <v>1287</v>
      </c>
      <c r="N20" s="98" t="s">
        <v>92</v>
      </c>
      <c r="O20" s="98" t="s">
        <v>544</v>
      </c>
      <c r="P20" s="98" t="s">
        <v>545</v>
      </c>
      <c r="Q20" s="1"/>
      <c r="R20" s="1"/>
      <c r="S20" s="1"/>
      <c r="T20" s="1"/>
      <c r="U20" s="1"/>
      <c r="V20" s="1"/>
      <c r="W20" s="1"/>
      <c r="X20" s="1"/>
      <c r="Y20" s="25"/>
      <c r="Z20" s="1"/>
      <c r="AA20" s="1"/>
      <c r="AB20" s="1"/>
      <c r="AC20" s="1"/>
      <c r="AD20" s="1"/>
    </row>
    <row r="21" spans="1:30" x14ac:dyDescent="0.25">
      <c r="A21" s="98" t="s">
        <v>1144</v>
      </c>
      <c r="B21" s="98" t="s">
        <v>839</v>
      </c>
      <c r="C21" s="98" t="s">
        <v>1288</v>
      </c>
      <c r="D21" s="99">
        <v>43301.852662037039</v>
      </c>
      <c r="E21" s="98"/>
      <c r="F21" s="98"/>
      <c r="G21" s="98"/>
      <c r="H21" s="98"/>
      <c r="I21" s="98" t="s">
        <v>1289</v>
      </c>
      <c r="J21" s="98" t="s">
        <v>90</v>
      </c>
      <c r="K21" s="98" t="s">
        <v>93</v>
      </c>
      <c r="L21" s="98"/>
      <c r="M21" s="98" t="s">
        <v>1290</v>
      </c>
      <c r="N21" s="98" t="s">
        <v>92</v>
      </c>
      <c r="O21" s="98" t="s">
        <v>544</v>
      </c>
      <c r="P21" s="98" t="s">
        <v>545</v>
      </c>
      <c r="Q21" s="1"/>
      <c r="R21" s="1"/>
      <c r="S21" s="1"/>
      <c r="T21" s="1"/>
      <c r="U21" s="1"/>
      <c r="V21" s="1"/>
      <c r="W21" s="1"/>
      <c r="X21" s="1"/>
      <c r="Y21" s="25"/>
      <c r="Z21" s="1"/>
      <c r="AA21" s="1"/>
      <c r="AB21" s="1"/>
      <c r="AC21" s="1"/>
      <c r="AD21" s="1"/>
    </row>
    <row r="22" spans="1:30" x14ac:dyDescent="0.25">
      <c r="A22" s="98" t="s">
        <v>1126</v>
      </c>
      <c r="B22" s="98" t="s">
        <v>839</v>
      </c>
      <c r="C22" s="98" t="s">
        <v>1228</v>
      </c>
      <c r="D22" s="99">
        <v>43294.755671296298</v>
      </c>
      <c r="E22" s="98"/>
      <c r="F22" s="98"/>
      <c r="G22" s="98"/>
      <c r="H22" s="98"/>
      <c r="I22" s="98"/>
      <c r="J22" s="98" t="s">
        <v>90</v>
      </c>
      <c r="K22" s="98" t="s">
        <v>335</v>
      </c>
      <c r="L22" s="98"/>
      <c r="M22" s="98" t="s">
        <v>1229</v>
      </c>
      <c r="N22" s="98" t="s">
        <v>92</v>
      </c>
      <c r="O22" s="98" t="s">
        <v>544</v>
      </c>
      <c r="P22" s="98" t="s">
        <v>585</v>
      </c>
      <c r="Q22" s="1"/>
      <c r="R22" s="1"/>
      <c r="S22" s="1"/>
      <c r="T22" s="1"/>
      <c r="U22" s="1"/>
      <c r="V22" s="1"/>
      <c r="W22" s="1"/>
      <c r="X22" s="1"/>
      <c r="Y22" s="25"/>
      <c r="Z22" s="1"/>
      <c r="AA22" s="1"/>
      <c r="AB22" s="1"/>
      <c r="AC22" s="1"/>
      <c r="AD22" s="1"/>
    </row>
    <row r="23" spans="1:30" x14ac:dyDescent="0.25">
      <c r="A23" s="98" t="s">
        <v>677</v>
      </c>
      <c r="B23" s="98" t="s">
        <v>839</v>
      </c>
      <c r="C23" s="98" t="s">
        <v>1200</v>
      </c>
      <c r="D23" s="99">
        <v>43252.858993055554</v>
      </c>
      <c r="E23" s="98"/>
      <c r="F23" s="98"/>
      <c r="G23" s="98"/>
      <c r="H23" s="98"/>
      <c r="I23" s="98"/>
      <c r="J23" s="98" t="s">
        <v>90</v>
      </c>
      <c r="K23" s="98" t="s">
        <v>335</v>
      </c>
      <c r="L23" s="98"/>
      <c r="M23" s="98" t="s">
        <v>2129</v>
      </c>
      <c r="N23" s="98" t="s">
        <v>92</v>
      </c>
      <c r="O23" s="98" t="s">
        <v>544</v>
      </c>
      <c r="P23" s="98" t="s">
        <v>585</v>
      </c>
      <c r="Q23" s="1"/>
      <c r="R23" s="1"/>
      <c r="S23" s="1"/>
      <c r="T23" s="1"/>
      <c r="U23" s="1"/>
      <c r="V23" s="1"/>
      <c r="W23" s="1"/>
      <c r="X23" s="1"/>
      <c r="Y23" s="25"/>
      <c r="Z23" s="1"/>
      <c r="AA23" s="1"/>
      <c r="AB23" s="1"/>
      <c r="AC23" s="1"/>
      <c r="AD23" s="1"/>
    </row>
    <row r="24" spans="1:30" x14ac:dyDescent="0.25">
      <c r="A24" s="98" t="s">
        <v>677</v>
      </c>
      <c r="B24" s="98" t="s">
        <v>839</v>
      </c>
      <c r="C24" s="98" t="s">
        <v>1194</v>
      </c>
      <c r="D24" s="99">
        <v>43244.980983796297</v>
      </c>
      <c r="E24" s="98"/>
      <c r="F24" s="98"/>
      <c r="G24" s="98"/>
      <c r="H24" s="98"/>
      <c r="I24" s="98"/>
      <c r="J24" s="98" t="s">
        <v>90</v>
      </c>
      <c r="K24" s="98" t="s">
        <v>335</v>
      </c>
      <c r="L24" s="98"/>
      <c r="M24" s="98" t="s">
        <v>1298</v>
      </c>
      <c r="N24" s="98" t="s">
        <v>92</v>
      </c>
      <c r="O24" s="98" t="s">
        <v>544</v>
      </c>
      <c r="P24" s="98" t="s">
        <v>585</v>
      </c>
      <c r="Q24" s="1"/>
      <c r="R24" s="1"/>
      <c r="S24" s="1"/>
      <c r="T24" s="1"/>
      <c r="U24" s="1"/>
      <c r="V24" s="1"/>
      <c r="W24" s="1"/>
      <c r="X24" s="1"/>
      <c r="Y24" s="25"/>
      <c r="Z24" s="1"/>
      <c r="AA24" s="1"/>
      <c r="AB24" s="1"/>
      <c r="AC24" s="1"/>
      <c r="AD24" s="1"/>
    </row>
    <row r="25" spans="1:30" x14ac:dyDescent="0.25">
      <c r="A25" s="98" t="s">
        <v>1143</v>
      </c>
      <c r="B25" s="98" t="s">
        <v>839</v>
      </c>
      <c r="C25" s="98" t="s">
        <v>1185</v>
      </c>
      <c r="D25" s="99">
        <v>43229.918449074074</v>
      </c>
      <c r="E25" s="98"/>
      <c r="F25" s="98"/>
      <c r="G25" s="98"/>
      <c r="H25" s="98"/>
      <c r="I25" s="98" t="s">
        <v>1136</v>
      </c>
      <c r="J25" s="98" t="s">
        <v>90</v>
      </c>
      <c r="K25" s="98" t="s">
        <v>93</v>
      </c>
      <c r="L25" s="98"/>
      <c r="M25" s="98" t="s">
        <v>1186</v>
      </c>
      <c r="N25" s="98" t="s">
        <v>92</v>
      </c>
      <c r="O25" s="98" t="s">
        <v>544</v>
      </c>
      <c r="P25" s="98" t="s">
        <v>545</v>
      </c>
      <c r="Q25" s="1"/>
      <c r="R25" s="1"/>
      <c r="S25" s="1"/>
      <c r="T25" s="1"/>
      <c r="U25" s="1"/>
      <c r="V25" s="1"/>
      <c r="W25" s="1"/>
      <c r="X25" s="1"/>
      <c r="Y25" s="25"/>
      <c r="Z25" s="1"/>
      <c r="AA25" s="1"/>
      <c r="AB25" s="1"/>
      <c r="AC25" s="1"/>
      <c r="AD25" s="1"/>
    </row>
    <row r="26" spans="1:30" x14ac:dyDescent="0.25">
      <c r="A26" s="98" t="s">
        <v>1126</v>
      </c>
      <c r="B26" s="98" t="s">
        <v>839</v>
      </c>
      <c r="C26" s="98" t="s">
        <v>1187</v>
      </c>
      <c r="D26" s="99">
        <v>43224.040868055556</v>
      </c>
      <c r="E26" s="98"/>
      <c r="F26" s="98"/>
      <c r="G26" s="98"/>
      <c r="H26" s="98"/>
      <c r="I26" s="98"/>
      <c r="J26" s="98" t="s">
        <v>90</v>
      </c>
      <c r="K26" s="98" t="s">
        <v>335</v>
      </c>
      <c r="L26" s="98"/>
      <c r="M26" s="98" t="s">
        <v>1188</v>
      </c>
      <c r="N26" s="98" t="s">
        <v>92</v>
      </c>
      <c r="O26" s="98" t="s">
        <v>544</v>
      </c>
      <c r="P26" s="98" t="s">
        <v>545</v>
      </c>
      <c r="Q26" s="1"/>
      <c r="R26" s="1"/>
      <c r="S26" s="1"/>
      <c r="T26" s="1"/>
      <c r="U26" s="1"/>
      <c r="V26" s="1"/>
      <c r="W26" s="1"/>
      <c r="X26" s="1"/>
      <c r="Y26" s="25"/>
      <c r="Z26" s="1"/>
      <c r="AA26" s="1"/>
      <c r="AB26" s="1"/>
      <c r="AC26" s="1"/>
      <c r="AD26" s="1"/>
    </row>
    <row r="27" spans="1:30" x14ac:dyDescent="0.25">
      <c r="A27" s="98" t="s">
        <v>677</v>
      </c>
      <c r="B27" s="98" t="s">
        <v>839</v>
      </c>
      <c r="C27" s="98" t="s">
        <v>1177</v>
      </c>
      <c r="D27" s="99">
        <v>43217.998993055553</v>
      </c>
      <c r="E27" s="98"/>
      <c r="F27" s="98"/>
      <c r="G27" s="98"/>
      <c r="H27" s="98"/>
      <c r="I27" s="98" t="s">
        <v>1299</v>
      </c>
      <c r="J27" s="98" t="s">
        <v>90</v>
      </c>
      <c r="K27" s="98" t="s">
        <v>93</v>
      </c>
      <c r="L27" s="98"/>
      <c r="M27" s="98" t="s">
        <v>1178</v>
      </c>
      <c r="N27" s="98" t="s">
        <v>92</v>
      </c>
      <c r="O27" s="98" t="s">
        <v>544</v>
      </c>
      <c r="P27" s="98" t="s">
        <v>585</v>
      </c>
      <c r="Q27" s="1"/>
      <c r="R27" s="1"/>
      <c r="S27" s="1"/>
      <c r="T27" s="1"/>
      <c r="U27" s="1"/>
      <c r="V27" s="1"/>
      <c r="W27" s="1"/>
      <c r="X27" s="1"/>
      <c r="Y27" s="25"/>
      <c r="Z27" s="1"/>
      <c r="AA27" s="1"/>
      <c r="AB27" s="1"/>
      <c r="AC27" s="1"/>
      <c r="AD27" s="1"/>
    </row>
    <row r="28" spans="1:30" x14ac:dyDescent="0.25">
      <c r="A28" s="98" t="s">
        <v>677</v>
      </c>
      <c r="B28" s="98" t="s">
        <v>839</v>
      </c>
      <c r="C28" s="98" t="s">
        <v>1171</v>
      </c>
      <c r="D28" s="99">
        <v>43206.922152777777</v>
      </c>
      <c r="E28" s="98"/>
      <c r="F28" s="98"/>
      <c r="G28" s="98"/>
      <c r="H28" s="98"/>
      <c r="I28" s="98"/>
      <c r="J28" s="98" t="s">
        <v>90</v>
      </c>
      <c r="K28" s="98" t="s">
        <v>335</v>
      </c>
      <c r="L28" s="98"/>
      <c r="M28" s="98" t="s">
        <v>1195</v>
      </c>
      <c r="N28" s="98" t="s">
        <v>92</v>
      </c>
      <c r="O28" s="98" t="s">
        <v>544</v>
      </c>
      <c r="P28" s="98" t="s">
        <v>585</v>
      </c>
      <c r="Q28" s="1"/>
      <c r="R28" s="1"/>
      <c r="S28" s="1"/>
      <c r="T28" s="1"/>
      <c r="U28" s="1"/>
      <c r="V28" s="1"/>
      <c r="W28" s="1"/>
      <c r="X28" s="1"/>
      <c r="Y28" s="25"/>
      <c r="Z28" s="1"/>
      <c r="AA28" s="1"/>
      <c r="AB28" s="1"/>
      <c r="AC28" s="1"/>
      <c r="AD28" s="1"/>
    </row>
    <row r="29" spans="1:30" x14ac:dyDescent="0.25">
      <c r="A29" s="98" t="s">
        <v>1135</v>
      </c>
      <c r="B29" s="98" t="s">
        <v>839</v>
      </c>
      <c r="C29" s="98" t="s">
        <v>1172</v>
      </c>
      <c r="D29" s="99">
        <v>43204.05195601852</v>
      </c>
      <c r="E29" s="98"/>
      <c r="F29" s="98"/>
      <c r="G29" s="98"/>
      <c r="H29" s="98"/>
      <c r="I29" s="98" t="s">
        <v>1136</v>
      </c>
      <c r="J29" s="98" t="s">
        <v>90</v>
      </c>
      <c r="K29" s="98" t="s">
        <v>93</v>
      </c>
      <c r="L29" s="98"/>
      <c r="M29" s="98" t="s">
        <v>1173</v>
      </c>
      <c r="N29" s="98" t="s">
        <v>92</v>
      </c>
      <c r="O29" s="98" t="s">
        <v>544</v>
      </c>
      <c r="P29" s="98" t="s">
        <v>545</v>
      </c>
      <c r="Q29" s="1"/>
      <c r="R29" s="1"/>
      <c r="S29" s="1"/>
      <c r="T29" s="1"/>
      <c r="U29" s="1"/>
      <c r="V29" s="1"/>
      <c r="W29" s="1"/>
      <c r="X29" s="1"/>
      <c r="Y29" s="25"/>
      <c r="Z29" s="1"/>
      <c r="AA29" s="1"/>
      <c r="AB29" s="1"/>
      <c r="AC29" s="1"/>
      <c r="AD29" s="1"/>
    </row>
    <row r="30" spans="1:30" x14ac:dyDescent="0.25">
      <c r="A30" s="98" t="s">
        <v>1126</v>
      </c>
      <c r="B30" s="98" t="s">
        <v>839</v>
      </c>
      <c r="C30" s="98" t="s">
        <v>1127</v>
      </c>
      <c r="D30" s="99">
        <v>43166.972291666665</v>
      </c>
      <c r="E30" s="98"/>
      <c r="F30" s="98"/>
      <c r="G30" s="98"/>
      <c r="H30" s="98"/>
      <c r="I30" s="98"/>
      <c r="J30" s="98" t="s">
        <v>90</v>
      </c>
      <c r="K30" s="98" t="s">
        <v>335</v>
      </c>
      <c r="L30" s="98"/>
      <c r="M30" s="98" t="s">
        <v>1128</v>
      </c>
      <c r="N30" s="98" t="s">
        <v>92</v>
      </c>
      <c r="O30" s="98" t="s">
        <v>544</v>
      </c>
      <c r="P30" s="98" t="s">
        <v>585</v>
      </c>
      <c r="Q30" s="1"/>
      <c r="R30" s="1"/>
      <c r="S30" s="1"/>
      <c r="T30" s="1"/>
      <c r="U30" s="1"/>
      <c r="V30" s="1"/>
      <c r="W30" s="1"/>
      <c r="X30" s="1"/>
      <c r="Y30" s="25"/>
      <c r="Z30" s="1"/>
      <c r="AA30" s="1"/>
      <c r="AB30" s="1"/>
      <c r="AC30" s="1"/>
      <c r="AD30" s="1"/>
    </row>
    <row r="31" spans="1:30" x14ac:dyDescent="0.25">
      <c r="A31" s="98" t="s">
        <v>677</v>
      </c>
      <c r="B31" s="98" t="s">
        <v>839</v>
      </c>
      <c r="C31" s="98" t="s">
        <v>1129</v>
      </c>
      <c r="D31" s="99">
        <v>43146.148576388892</v>
      </c>
      <c r="E31" s="98"/>
      <c r="F31" s="98"/>
      <c r="G31" s="98"/>
      <c r="H31" s="98"/>
      <c r="I31" s="98"/>
      <c r="J31" s="98" t="s">
        <v>90</v>
      </c>
      <c r="K31" s="98" t="s">
        <v>335</v>
      </c>
      <c r="L31" s="98"/>
      <c r="M31" s="98" t="s">
        <v>1130</v>
      </c>
      <c r="N31" s="98" t="s">
        <v>92</v>
      </c>
      <c r="O31" s="98" t="s">
        <v>544</v>
      </c>
      <c r="P31" s="98" t="s">
        <v>585</v>
      </c>
      <c r="Q31" s="1"/>
      <c r="R31" s="1"/>
      <c r="S31" s="1"/>
      <c r="T31" s="1"/>
      <c r="U31" s="1"/>
      <c r="V31" s="1"/>
      <c r="W31" s="1"/>
      <c r="X31" s="1"/>
      <c r="Y31" s="25"/>
      <c r="Z31" s="1"/>
      <c r="AA31" s="1"/>
      <c r="AB31" s="1"/>
      <c r="AC31" s="1"/>
      <c r="AD31" s="1"/>
    </row>
    <row r="32" spans="1:30" x14ac:dyDescent="0.25">
      <c r="A32" s="98" t="s">
        <v>1126</v>
      </c>
      <c r="B32" s="98" t="s">
        <v>839</v>
      </c>
      <c r="C32" s="98" t="s">
        <v>1131</v>
      </c>
      <c r="D32" s="99">
        <v>43139.113043981481</v>
      </c>
      <c r="E32" s="98"/>
      <c r="F32" s="98"/>
      <c r="G32" s="98"/>
      <c r="H32" s="98"/>
      <c r="I32" s="98"/>
      <c r="J32" s="98" t="s">
        <v>90</v>
      </c>
      <c r="K32" s="98" t="s">
        <v>335</v>
      </c>
      <c r="L32" s="98"/>
      <c r="M32" s="98" t="s">
        <v>1132</v>
      </c>
      <c r="N32" s="98" t="s">
        <v>92</v>
      </c>
      <c r="O32" s="98" t="s">
        <v>544</v>
      </c>
      <c r="P32" s="98" t="s">
        <v>585</v>
      </c>
      <c r="Q32" s="1"/>
      <c r="R32" s="1"/>
      <c r="S32" s="1"/>
      <c r="T32" s="1"/>
      <c r="U32" s="1"/>
      <c r="V32" s="1"/>
      <c r="W32" s="1"/>
      <c r="X32" s="1"/>
      <c r="Y32" s="25"/>
      <c r="Z32" s="1"/>
      <c r="AA32" s="1"/>
      <c r="AB32" s="1"/>
      <c r="AC32" s="1"/>
      <c r="AD32" s="1"/>
    </row>
    <row r="33" spans="1:30" x14ac:dyDescent="0.25">
      <c r="A33" s="98" t="s">
        <v>1137</v>
      </c>
      <c r="B33" s="98" t="s">
        <v>839</v>
      </c>
      <c r="C33" s="98" t="s">
        <v>1138</v>
      </c>
      <c r="D33" s="99">
        <v>43090.166377314818</v>
      </c>
      <c r="E33" s="98"/>
      <c r="F33" s="98"/>
      <c r="G33" s="98"/>
      <c r="H33" s="98"/>
      <c r="I33" s="98" t="s">
        <v>1139</v>
      </c>
      <c r="J33" s="98" t="s">
        <v>90</v>
      </c>
      <c r="K33" s="98" t="s">
        <v>93</v>
      </c>
      <c r="L33" s="98"/>
      <c r="M33" s="98" t="s">
        <v>1140</v>
      </c>
      <c r="N33" s="98" t="s">
        <v>92</v>
      </c>
      <c r="O33" s="98" t="s">
        <v>544</v>
      </c>
      <c r="P33" s="98" t="s">
        <v>545</v>
      </c>
      <c r="Q33" s="1"/>
      <c r="R33" s="1"/>
      <c r="S33" s="1"/>
      <c r="T33" s="1"/>
      <c r="U33" s="1"/>
      <c r="V33" s="1"/>
      <c r="W33" s="1"/>
      <c r="X33" s="1"/>
      <c r="Y33" s="25"/>
      <c r="Z33" s="1"/>
      <c r="AA33" s="1"/>
      <c r="AB33" s="1"/>
      <c r="AC33" s="1"/>
      <c r="AD33" s="1"/>
    </row>
    <row r="34" spans="1:30" x14ac:dyDescent="0.25">
      <c r="A34" s="98" t="s">
        <v>677</v>
      </c>
      <c r="B34" s="98" t="s">
        <v>839</v>
      </c>
      <c r="C34" s="98" t="s">
        <v>1141</v>
      </c>
      <c r="D34" s="99">
        <v>43085.005370370367</v>
      </c>
      <c r="E34" s="98"/>
      <c r="F34" s="98"/>
      <c r="G34" s="98"/>
      <c r="H34" s="98"/>
      <c r="I34" s="98"/>
      <c r="J34" s="98" t="s">
        <v>90</v>
      </c>
      <c r="K34" s="98" t="s">
        <v>335</v>
      </c>
      <c r="L34" s="98"/>
      <c r="M34" s="98" t="s">
        <v>1142</v>
      </c>
      <c r="N34" s="98" t="s">
        <v>92</v>
      </c>
      <c r="O34" s="98" t="s">
        <v>544</v>
      </c>
      <c r="P34" s="98" t="s">
        <v>585</v>
      </c>
      <c r="Q34" s="1"/>
      <c r="R34" s="1"/>
      <c r="S34" s="1"/>
      <c r="T34" s="1"/>
      <c r="U34" s="1"/>
      <c r="V34" s="1"/>
      <c r="W34" s="1"/>
      <c r="X34" s="1"/>
      <c r="Y34" s="25"/>
      <c r="Z34" s="1"/>
      <c r="AA34" s="1"/>
      <c r="AB34" s="1"/>
      <c r="AC34" s="1"/>
      <c r="AD34" s="1"/>
    </row>
    <row r="35" spans="1:30" x14ac:dyDescent="0.25">
      <c r="A35" s="98" t="s">
        <v>677</v>
      </c>
      <c r="B35" s="98" t="s">
        <v>839</v>
      </c>
      <c r="C35" s="98" t="s">
        <v>1145</v>
      </c>
      <c r="D35" s="99">
        <v>43008.082708333335</v>
      </c>
      <c r="E35" s="98"/>
      <c r="F35" s="98"/>
      <c r="G35" s="98"/>
      <c r="H35" s="98"/>
      <c r="I35" s="98"/>
      <c r="J35" s="98" t="s">
        <v>586</v>
      </c>
      <c r="K35" s="98" t="s">
        <v>335</v>
      </c>
      <c r="L35" s="98"/>
      <c r="M35" s="98" t="s">
        <v>1146</v>
      </c>
      <c r="N35" s="98" t="s">
        <v>92</v>
      </c>
      <c r="O35" s="98" t="s">
        <v>544</v>
      </c>
      <c r="P35" s="98" t="s">
        <v>585</v>
      </c>
      <c r="Q35" s="1"/>
      <c r="R35" s="1"/>
      <c r="S35" s="1"/>
      <c r="T35" s="1"/>
      <c r="U35" s="1"/>
      <c r="V35" s="1"/>
      <c r="W35" s="1"/>
      <c r="X35" s="1"/>
      <c r="Y35" s="25"/>
      <c r="Z35" s="1"/>
      <c r="AA35" s="1"/>
      <c r="AB35" s="1"/>
      <c r="AC35" s="1"/>
      <c r="AD35" s="1"/>
    </row>
    <row r="36" spans="1:30" x14ac:dyDescent="0.25">
      <c r="A36" s="98" t="s">
        <v>677</v>
      </c>
      <c r="B36" s="98" t="s">
        <v>839</v>
      </c>
      <c r="C36" s="98" t="s">
        <v>1147</v>
      </c>
      <c r="D36" s="99">
        <v>43008.073946759258</v>
      </c>
      <c r="E36" s="98"/>
      <c r="F36" s="98"/>
      <c r="G36" s="98"/>
      <c r="H36" s="98"/>
      <c r="I36" s="98"/>
      <c r="J36" s="98" t="s">
        <v>586</v>
      </c>
      <c r="K36" s="98" t="s">
        <v>335</v>
      </c>
      <c r="L36" s="98"/>
      <c r="M36" s="98" t="s">
        <v>931</v>
      </c>
      <c r="N36" s="98" t="s">
        <v>92</v>
      </c>
      <c r="O36" s="98" t="s">
        <v>544</v>
      </c>
      <c r="P36" s="98" t="s">
        <v>585</v>
      </c>
      <c r="Q36" s="1"/>
      <c r="R36" s="1"/>
      <c r="S36" s="1"/>
      <c r="T36" s="1"/>
      <c r="U36" s="1"/>
      <c r="V36" s="1"/>
      <c r="W36" s="1"/>
      <c r="X36" s="1"/>
      <c r="Y36" s="25"/>
      <c r="Z36" s="1"/>
      <c r="AA36" s="1"/>
      <c r="AB36" s="1"/>
      <c r="AC36" s="1"/>
      <c r="AD36" s="1"/>
    </row>
    <row r="37" spans="1:30" x14ac:dyDescent="0.25">
      <c r="A37" s="98" t="s">
        <v>1126</v>
      </c>
      <c r="B37" s="98" t="s">
        <v>839</v>
      </c>
      <c r="C37" s="98" t="s">
        <v>1148</v>
      </c>
      <c r="D37" s="99">
        <v>42991.945752314816</v>
      </c>
      <c r="E37" s="98"/>
      <c r="F37" s="98"/>
      <c r="G37" s="98"/>
      <c r="H37" s="98"/>
      <c r="I37" s="98"/>
      <c r="J37" s="98" t="s">
        <v>90</v>
      </c>
      <c r="K37" s="98" t="s">
        <v>335</v>
      </c>
      <c r="L37" s="98"/>
      <c r="M37" s="98" t="s">
        <v>1149</v>
      </c>
      <c r="N37" s="98" t="s">
        <v>92</v>
      </c>
      <c r="O37" s="98" t="s">
        <v>544</v>
      </c>
      <c r="P37" s="98" t="s">
        <v>585</v>
      </c>
      <c r="Q37" s="1"/>
      <c r="R37" s="1"/>
      <c r="S37" s="1"/>
      <c r="T37" s="1"/>
      <c r="U37" s="1"/>
      <c r="V37" s="1"/>
      <c r="W37" s="1"/>
      <c r="X37" s="1"/>
      <c r="Y37" s="25"/>
      <c r="Z37" s="1"/>
      <c r="AA37" s="1"/>
      <c r="AB37" s="1"/>
      <c r="AC37" s="1"/>
      <c r="AD37" s="1"/>
    </row>
    <row r="38" spans="1:30" x14ac:dyDescent="0.25">
      <c r="A38" s="98" t="s">
        <v>1144</v>
      </c>
      <c r="B38" s="98" t="s">
        <v>839</v>
      </c>
      <c r="C38" s="98" t="s">
        <v>1150</v>
      </c>
      <c r="D38" s="99">
        <v>42979.842835648145</v>
      </c>
      <c r="E38" s="98"/>
      <c r="F38" s="98"/>
      <c r="G38" s="98"/>
      <c r="H38" s="98"/>
      <c r="I38" s="98" t="s">
        <v>1151</v>
      </c>
      <c r="J38" s="98" t="s">
        <v>90</v>
      </c>
      <c r="K38" s="98" t="s">
        <v>93</v>
      </c>
      <c r="L38" s="98"/>
      <c r="M38" s="98" t="s">
        <v>1152</v>
      </c>
      <c r="N38" s="98" t="s">
        <v>92</v>
      </c>
      <c r="O38" s="98" t="s">
        <v>544</v>
      </c>
      <c r="P38" s="98" t="s">
        <v>545</v>
      </c>
      <c r="Q38" s="1"/>
      <c r="R38" s="1"/>
      <c r="S38" s="1"/>
      <c r="T38" s="1"/>
      <c r="U38" s="1"/>
      <c r="V38" s="1"/>
      <c r="W38" s="1"/>
      <c r="X38" s="1"/>
      <c r="Y38" s="25"/>
      <c r="Z38" s="1"/>
      <c r="AA38" s="1"/>
      <c r="AB38" s="1"/>
      <c r="AC38" s="1"/>
      <c r="AD38" s="1"/>
    </row>
    <row r="39" spans="1:30" x14ac:dyDescent="0.25">
      <c r="A39" s="98" t="s">
        <v>1126</v>
      </c>
      <c r="B39" s="98" t="s">
        <v>839</v>
      </c>
      <c r="C39" s="98" t="s">
        <v>1153</v>
      </c>
      <c r="D39" s="99">
        <v>42941.035081018519</v>
      </c>
      <c r="E39" s="98"/>
      <c r="F39" s="98"/>
      <c r="G39" s="98"/>
      <c r="H39" s="98"/>
      <c r="I39" s="98"/>
      <c r="J39" s="98" t="s">
        <v>90</v>
      </c>
      <c r="K39" s="98" t="s">
        <v>335</v>
      </c>
      <c r="L39" s="98"/>
      <c r="M39" s="98" t="s">
        <v>1154</v>
      </c>
      <c r="N39" s="98" t="s">
        <v>92</v>
      </c>
      <c r="O39" s="98" t="s">
        <v>544</v>
      </c>
      <c r="P39" s="98" t="s">
        <v>585</v>
      </c>
      <c r="Q39" s="1"/>
      <c r="R39" s="1"/>
      <c r="S39" s="1"/>
      <c r="T39" s="1"/>
      <c r="U39" s="1"/>
      <c r="V39" s="1"/>
      <c r="W39" s="1"/>
      <c r="X39" s="1"/>
      <c r="Y39" s="25"/>
      <c r="Z39" s="1"/>
      <c r="AA39" s="1"/>
      <c r="AB39" s="1"/>
      <c r="AC39" s="1"/>
      <c r="AD39" s="1"/>
    </row>
    <row r="40" spans="1:30" x14ac:dyDescent="0.25">
      <c r="A40" s="98" t="s">
        <v>1144</v>
      </c>
      <c r="B40" s="98" t="s">
        <v>839</v>
      </c>
      <c r="C40" s="98" t="s">
        <v>1156</v>
      </c>
      <c r="D40" s="99">
        <v>41948.14875</v>
      </c>
      <c r="E40" s="98"/>
      <c r="F40" s="98"/>
      <c r="G40" s="98"/>
      <c r="H40" s="98"/>
      <c r="I40" s="98" t="s">
        <v>1133</v>
      </c>
      <c r="J40" s="98" t="s">
        <v>90</v>
      </c>
      <c r="K40" s="98" t="s">
        <v>93</v>
      </c>
      <c r="L40" s="98"/>
      <c r="M40" s="98" t="s">
        <v>1157</v>
      </c>
      <c r="N40" s="98" t="s">
        <v>1097</v>
      </c>
      <c r="O40" s="98" t="s">
        <v>1158</v>
      </c>
      <c r="P40" s="98" t="s">
        <v>1306</v>
      </c>
      <c r="Q40" s="1"/>
      <c r="R40" s="1"/>
      <c r="S40" s="1"/>
      <c r="T40" s="1"/>
      <c r="U40" s="1"/>
      <c r="V40" s="1"/>
      <c r="W40" s="1"/>
      <c r="X40" s="1"/>
      <c r="Y40" s="25"/>
      <c r="Z40" s="1"/>
      <c r="AA40" s="1"/>
      <c r="AB40" s="1"/>
      <c r="AC40" s="1"/>
      <c r="AD40" s="1"/>
    </row>
    <row r="41" spans="1:30" x14ac:dyDescent="0.25">
      <c r="A41" s="98" t="s">
        <v>1126</v>
      </c>
      <c r="B41" s="98" t="s">
        <v>839</v>
      </c>
      <c r="C41" s="98" t="s">
        <v>1159</v>
      </c>
      <c r="D41" s="99">
        <v>41836.863159722219</v>
      </c>
      <c r="E41" s="98"/>
      <c r="F41" s="98"/>
      <c r="G41" s="98"/>
      <c r="H41" s="98"/>
      <c r="I41" s="98"/>
      <c r="J41" s="98" t="s">
        <v>90</v>
      </c>
      <c r="K41" s="98" t="s">
        <v>335</v>
      </c>
      <c r="L41" s="98"/>
      <c r="M41" s="98" t="s">
        <v>1160</v>
      </c>
      <c r="N41" s="98"/>
      <c r="O41" s="98"/>
      <c r="P41" s="98"/>
      <c r="Q41" s="1"/>
      <c r="R41" s="1"/>
      <c r="S41" s="1"/>
      <c r="T41" s="1"/>
      <c r="U41" s="1"/>
      <c r="V41" s="1"/>
      <c r="W41" s="1"/>
      <c r="X41" s="1"/>
      <c r="Y41" s="25"/>
      <c r="Z41" s="1"/>
      <c r="AA41" s="1"/>
      <c r="AB41" s="1"/>
      <c r="AC41" s="1"/>
      <c r="AD41" s="1"/>
    </row>
    <row r="42" spans="1:30" x14ac:dyDescent="0.25">
      <c r="A42" s="98" t="s">
        <v>1126</v>
      </c>
      <c r="B42" s="98" t="s">
        <v>839</v>
      </c>
      <c r="C42" s="98" t="s">
        <v>1161</v>
      </c>
      <c r="D42" s="99">
        <v>41794.802534722221</v>
      </c>
      <c r="E42" s="98"/>
      <c r="F42" s="98"/>
      <c r="G42" s="98"/>
      <c r="H42" s="98"/>
      <c r="I42" s="98"/>
      <c r="J42" s="98" t="s">
        <v>90</v>
      </c>
      <c r="K42" s="98" t="s">
        <v>335</v>
      </c>
      <c r="L42" s="98"/>
      <c r="M42" s="98" t="s">
        <v>1162</v>
      </c>
      <c r="N42" s="98"/>
      <c r="O42" s="98"/>
      <c r="P42" s="98"/>
      <c r="Q42" s="1"/>
      <c r="R42" s="1"/>
      <c r="S42" s="1"/>
      <c r="T42" s="1"/>
      <c r="U42" s="1"/>
      <c r="V42" s="1"/>
      <c r="W42" s="1"/>
      <c r="X42" s="1"/>
      <c r="Y42" s="25"/>
      <c r="Z42" s="1"/>
      <c r="AA42" s="1"/>
      <c r="AB42" s="1"/>
      <c r="AC42" s="1"/>
      <c r="AD42" s="1"/>
    </row>
    <row r="43" spans="1:30" x14ac:dyDescent="0.25">
      <c r="A43" s="98" t="s">
        <v>1163</v>
      </c>
      <c r="B43" s="98" t="s">
        <v>839</v>
      </c>
      <c r="C43" s="98" t="s">
        <v>1164</v>
      </c>
      <c r="D43" s="99">
        <v>41788.028900462959</v>
      </c>
      <c r="E43" s="98"/>
      <c r="F43" s="98"/>
      <c r="G43" s="98"/>
      <c r="H43" s="98"/>
      <c r="I43" s="98"/>
      <c r="J43" s="98" t="s">
        <v>1155</v>
      </c>
      <c r="K43" s="98" t="s">
        <v>335</v>
      </c>
      <c r="L43" s="98"/>
      <c r="M43" s="98" t="s">
        <v>1165</v>
      </c>
      <c r="N43" s="98"/>
      <c r="O43" s="98"/>
      <c r="P43" s="98"/>
      <c r="Q43" s="1"/>
      <c r="R43" s="1"/>
      <c r="S43" s="1"/>
      <c r="T43" s="1"/>
      <c r="U43" s="1"/>
      <c r="V43" s="1"/>
      <c r="W43" s="1"/>
      <c r="X43" s="1"/>
      <c r="Y43" s="25"/>
      <c r="Z43" s="1"/>
      <c r="AA43" s="1"/>
      <c r="AB43" s="1"/>
      <c r="AC43" s="1"/>
      <c r="AD43" s="1"/>
    </row>
    <row r="44" spans="1:30" x14ac:dyDescent="0.25">
      <c r="A44" s="1"/>
      <c r="B44" s="1"/>
      <c r="C44" s="1"/>
      <c r="D44" s="25"/>
      <c r="E44" s="1"/>
      <c r="F44" s="1"/>
      <c r="G44" s="1"/>
      <c r="H44" s="1"/>
      <c r="I44" s="1"/>
      <c r="J44" s="1"/>
      <c r="K44" s="1"/>
      <c r="L44" s="1"/>
      <c r="M44" s="1"/>
      <c r="N44" s="1"/>
      <c r="O44" s="1"/>
      <c r="P44" s="1"/>
      <c r="Q44" s="1"/>
      <c r="R44" s="1"/>
      <c r="S44" s="1"/>
      <c r="T44" s="1"/>
      <c r="U44" s="1"/>
      <c r="V44" s="1"/>
      <c r="W44" s="1"/>
      <c r="X44" s="1"/>
      <c r="Y44" s="25"/>
      <c r="Z44" s="1"/>
      <c r="AA44" s="1"/>
      <c r="AB44" s="1"/>
      <c r="AC44" s="1"/>
      <c r="AD44" s="1"/>
    </row>
    <row r="45" spans="1:30" x14ac:dyDescent="0.25">
      <c r="A45" s="1"/>
      <c r="B45" s="1"/>
      <c r="C45" s="1"/>
      <c r="D45" s="25"/>
      <c r="E45" s="1"/>
      <c r="F45" s="1"/>
      <c r="G45" s="1"/>
      <c r="H45" s="1"/>
      <c r="I45" s="1"/>
      <c r="J45" s="1"/>
      <c r="K45" s="1"/>
      <c r="L45" s="1"/>
      <c r="M45" s="1"/>
      <c r="N45" s="1"/>
      <c r="O45" s="1"/>
      <c r="P45" s="1"/>
      <c r="Q45" s="1"/>
      <c r="R45" s="1"/>
      <c r="S45" s="1"/>
      <c r="T45" s="1"/>
      <c r="U45" s="1"/>
      <c r="V45" s="1"/>
      <c r="W45" s="1"/>
      <c r="X45" s="1"/>
      <c r="Y45" s="25"/>
      <c r="Z45" s="1"/>
      <c r="AA45" s="1"/>
      <c r="AB45" s="1"/>
      <c r="AC45" s="1"/>
      <c r="AD45" s="1"/>
    </row>
    <row r="46" spans="1:30" x14ac:dyDescent="0.25">
      <c r="A46" s="1"/>
      <c r="B46" s="1"/>
      <c r="C46" s="1"/>
      <c r="D46" s="25"/>
      <c r="E46" s="1"/>
      <c r="F46" s="1"/>
      <c r="G46" s="1"/>
      <c r="H46" s="1"/>
      <c r="I46" s="1"/>
      <c r="J46" s="1"/>
      <c r="K46" s="1"/>
      <c r="L46" s="1"/>
      <c r="M46" s="1"/>
      <c r="N46" s="1"/>
      <c r="O46" s="1"/>
      <c r="P46" s="1"/>
      <c r="Q46" s="1"/>
      <c r="R46" s="1"/>
      <c r="S46" s="1"/>
      <c r="T46" s="1"/>
      <c r="U46" s="1"/>
      <c r="V46" s="1"/>
      <c r="W46" s="1"/>
      <c r="X46" s="1"/>
      <c r="Y46" s="25"/>
      <c r="Z46" s="1"/>
      <c r="AA46" s="1"/>
      <c r="AB46" s="1"/>
      <c r="AC46" s="1"/>
      <c r="AD46" s="1"/>
    </row>
    <row r="47" spans="1:30" x14ac:dyDescent="0.25">
      <c r="A47" s="1"/>
      <c r="B47" s="1"/>
      <c r="C47" s="1"/>
      <c r="D47" s="25"/>
      <c r="E47" s="1"/>
      <c r="F47" s="1"/>
      <c r="G47" s="1"/>
      <c r="H47" s="1"/>
      <c r="I47" s="1"/>
      <c r="J47" s="1"/>
      <c r="K47" s="1"/>
      <c r="L47" s="1"/>
      <c r="M47" s="1"/>
      <c r="N47" s="1"/>
      <c r="O47" s="1"/>
      <c r="P47" s="1"/>
      <c r="Q47" s="1"/>
      <c r="R47" s="1"/>
      <c r="S47" s="1"/>
      <c r="T47" s="1"/>
      <c r="U47" s="1"/>
      <c r="V47" s="1"/>
      <c r="W47" s="1"/>
      <c r="X47" s="1"/>
      <c r="Y47" s="25"/>
      <c r="Z47" s="1"/>
      <c r="AA47" s="1"/>
      <c r="AB47" s="1"/>
      <c r="AC47" s="1"/>
      <c r="AD47" s="1"/>
    </row>
    <row r="48" spans="1:30" x14ac:dyDescent="0.25">
      <c r="A48" s="1"/>
      <c r="B48" s="1"/>
      <c r="C48" s="1"/>
      <c r="D48" s="25"/>
      <c r="E48" s="1"/>
      <c r="F48" s="1"/>
      <c r="G48" s="1"/>
      <c r="H48" s="1"/>
      <c r="I48" s="1"/>
      <c r="J48" s="1"/>
      <c r="K48" s="1"/>
      <c r="L48" s="1"/>
      <c r="M48" s="1"/>
      <c r="N48" s="1"/>
      <c r="O48" s="1"/>
      <c r="P48" s="1"/>
      <c r="Q48" s="1"/>
      <c r="R48" s="1"/>
      <c r="S48" s="1"/>
      <c r="T48" s="1"/>
      <c r="U48" s="1"/>
      <c r="V48" s="1"/>
      <c r="W48" s="1"/>
      <c r="X48" s="1"/>
      <c r="Y48" s="25"/>
      <c r="Z48" s="1"/>
      <c r="AA48" s="1"/>
      <c r="AB48" s="1"/>
      <c r="AC48" s="1"/>
      <c r="AD48" s="1"/>
    </row>
    <row r="49" spans="1:30" x14ac:dyDescent="0.25">
      <c r="A49" s="1"/>
      <c r="B49" s="1"/>
      <c r="C49" s="1"/>
      <c r="D49" s="25"/>
      <c r="E49" s="1"/>
      <c r="F49" s="1"/>
      <c r="G49" s="1"/>
      <c r="H49" s="1"/>
      <c r="I49" s="1"/>
      <c r="J49" s="1"/>
      <c r="K49" s="1"/>
      <c r="L49" s="1"/>
      <c r="M49" s="1"/>
      <c r="N49" s="1"/>
      <c r="O49" s="1"/>
      <c r="P49" s="1"/>
      <c r="Q49" s="1"/>
      <c r="R49" s="1"/>
      <c r="S49" s="1"/>
      <c r="T49" s="1"/>
      <c r="U49" s="1"/>
      <c r="V49" s="1"/>
      <c r="W49" s="1"/>
      <c r="X49" s="1"/>
      <c r="Y49" s="25"/>
      <c r="Z49" s="1"/>
      <c r="AA49" s="1"/>
      <c r="AB49" s="1"/>
      <c r="AC49" s="1"/>
      <c r="AD49" s="1"/>
    </row>
    <row r="50" spans="1:30" x14ac:dyDescent="0.25">
      <c r="A50" s="1"/>
      <c r="B50" s="1"/>
      <c r="C50" s="1"/>
      <c r="D50" s="25"/>
      <c r="E50" s="1"/>
      <c r="F50" s="1"/>
      <c r="G50" s="1"/>
      <c r="H50" s="1"/>
      <c r="I50" s="1"/>
      <c r="J50" s="1"/>
      <c r="K50" s="1"/>
      <c r="L50" s="1"/>
      <c r="M50" s="1"/>
      <c r="N50" s="1"/>
      <c r="O50" s="1"/>
      <c r="P50" s="1"/>
      <c r="Q50" s="1"/>
      <c r="R50" s="1"/>
      <c r="S50" s="1"/>
      <c r="T50" s="1"/>
      <c r="U50" s="1"/>
      <c r="V50" s="1"/>
      <c r="W50" s="1"/>
      <c r="X50" s="1"/>
      <c r="Y50" s="25"/>
      <c r="Z50" s="1"/>
      <c r="AA50" s="1"/>
      <c r="AB50" s="1"/>
      <c r="AC50" s="1"/>
      <c r="AD50" s="1"/>
    </row>
    <row r="51" spans="1:30" x14ac:dyDescent="0.25">
      <c r="A51" s="1"/>
      <c r="B51" s="1"/>
      <c r="C51" s="1"/>
      <c r="D51" s="25"/>
      <c r="E51" s="1"/>
      <c r="F51" s="1"/>
      <c r="G51" s="1"/>
      <c r="H51" s="1"/>
      <c r="I51" s="1"/>
      <c r="J51" s="1"/>
      <c r="K51" s="1"/>
      <c r="L51" s="1"/>
      <c r="M51" s="1"/>
      <c r="N51" s="1"/>
      <c r="O51" s="1"/>
      <c r="P51" s="1"/>
      <c r="Q51" s="1"/>
      <c r="R51" s="1"/>
      <c r="S51" s="1"/>
      <c r="T51" s="1"/>
      <c r="U51" s="1"/>
      <c r="V51" s="1"/>
      <c r="W51" s="1"/>
      <c r="X51" s="1"/>
      <c r="Y51" s="25"/>
      <c r="Z51" s="1"/>
      <c r="AA51" s="1"/>
      <c r="AB51" s="1"/>
      <c r="AC51" s="1"/>
      <c r="AD51" s="1"/>
    </row>
    <row r="52" spans="1:30" x14ac:dyDescent="0.25">
      <c r="A52" s="1"/>
      <c r="B52" s="1"/>
      <c r="C52" s="1"/>
      <c r="D52" s="25"/>
      <c r="E52" s="1"/>
      <c r="F52" s="1"/>
      <c r="G52" s="1"/>
      <c r="H52" s="1"/>
      <c r="I52" s="1"/>
      <c r="J52" s="1"/>
      <c r="K52" s="1"/>
      <c r="L52" s="1"/>
      <c r="M52" s="1"/>
      <c r="N52" s="1"/>
      <c r="O52" s="1"/>
      <c r="P52" s="1"/>
      <c r="Q52" s="1"/>
      <c r="R52" s="1"/>
      <c r="S52" s="1"/>
      <c r="T52" s="1"/>
      <c r="U52" s="1"/>
      <c r="V52" s="1"/>
      <c r="W52" s="1"/>
      <c r="X52" s="1"/>
      <c r="Y52" s="25"/>
      <c r="Z52" s="1"/>
      <c r="AA52" s="1"/>
      <c r="AB52" s="1"/>
      <c r="AC52" s="1"/>
      <c r="AD52" s="1"/>
    </row>
    <row r="53" spans="1:30" x14ac:dyDescent="0.25">
      <c r="A53" s="1"/>
      <c r="B53" s="1"/>
      <c r="C53" s="1"/>
      <c r="D53" s="25"/>
      <c r="E53" s="1"/>
      <c r="F53" s="1"/>
      <c r="G53" s="1"/>
      <c r="H53" s="1"/>
      <c r="I53" s="1"/>
      <c r="J53" s="1"/>
      <c r="K53" s="1"/>
      <c r="L53" s="1"/>
      <c r="M53" s="1"/>
      <c r="N53" s="1"/>
      <c r="O53" s="1"/>
      <c r="P53" s="1"/>
      <c r="Q53" s="1"/>
      <c r="R53" s="1"/>
      <c r="S53" s="1"/>
      <c r="T53" s="1"/>
      <c r="U53" s="1"/>
      <c r="V53" s="1"/>
      <c r="W53" s="1"/>
      <c r="X53" s="1"/>
      <c r="Y53" s="25"/>
      <c r="Z53" s="1"/>
      <c r="AA53" s="1"/>
      <c r="AB53" s="1"/>
      <c r="AC53" s="1"/>
      <c r="AD53" s="1"/>
    </row>
    <row r="54" spans="1:30" x14ac:dyDescent="0.25">
      <c r="A54" s="1"/>
      <c r="B54" s="1"/>
      <c r="C54" s="1"/>
      <c r="D54" s="25"/>
      <c r="E54" s="1"/>
      <c r="F54" s="1"/>
      <c r="G54" s="1"/>
      <c r="H54" s="1"/>
      <c r="I54" s="1"/>
      <c r="J54" s="1"/>
      <c r="K54" s="1"/>
      <c r="L54" s="1"/>
      <c r="M54" s="1"/>
      <c r="N54" s="1"/>
      <c r="O54" s="1"/>
      <c r="P54" s="1"/>
      <c r="Q54" s="1"/>
      <c r="R54" s="1"/>
      <c r="S54" s="1"/>
      <c r="T54" s="1"/>
      <c r="U54" s="1"/>
      <c r="V54" s="1"/>
      <c r="W54" s="1"/>
      <c r="X54" s="1"/>
      <c r="Y54" s="25"/>
      <c r="Z54" s="1"/>
      <c r="AA54" s="1"/>
      <c r="AB54" s="1"/>
      <c r="AC54" s="1"/>
      <c r="AD54" s="1"/>
    </row>
    <row r="55" spans="1:30" x14ac:dyDescent="0.25">
      <c r="A55" s="1"/>
      <c r="B55" s="1"/>
      <c r="C55" s="1"/>
      <c r="D55" s="25"/>
      <c r="E55" s="1"/>
      <c r="F55" s="1"/>
      <c r="G55" s="1"/>
      <c r="H55" s="1"/>
      <c r="I55" s="1"/>
      <c r="J55" s="1"/>
      <c r="K55" s="1"/>
      <c r="L55" s="1"/>
      <c r="M55" s="1"/>
      <c r="N55" s="1"/>
      <c r="O55" s="1"/>
      <c r="P55" s="1"/>
      <c r="Q55" s="1"/>
      <c r="R55" s="1"/>
      <c r="S55" s="1"/>
      <c r="T55" s="1"/>
      <c r="U55" s="1"/>
      <c r="V55" s="1"/>
      <c r="W55" s="1"/>
      <c r="X55" s="1"/>
      <c r="Y55" s="25"/>
      <c r="Z55" s="1"/>
      <c r="AA55" s="1"/>
      <c r="AB55" s="1"/>
      <c r="AC55" s="1"/>
      <c r="AD55" s="1"/>
    </row>
    <row r="56" spans="1:30" x14ac:dyDescent="0.25">
      <c r="A56" s="1"/>
      <c r="B56" s="1"/>
      <c r="C56" s="1"/>
      <c r="D56" s="25"/>
      <c r="E56" s="1"/>
      <c r="F56" s="1"/>
      <c r="G56" s="1"/>
      <c r="H56" s="1"/>
      <c r="I56" s="1"/>
      <c r="J56" s="1"/>
      <c r="K56" s="1"/>
      <c r="L56" s="1"/>
      <c r="M56" s="1"/>
      <c r="N56" s="1"/>
      <c r="O56" s="1"/>
      <c r="P56" s="1"/>
      <c r="Q56" s="1"/>
      <c r="R56" s="1"/>
      <c r="S56" s="1"/>
      <c r="T56" s="1"/>
      <c r="U56" s="1"/>
      <c r="V56" s="1"/>
      <c r="W56" s="1"/>
      <c r="X56" s="1"/>
      <c r="Y56" s="25"/>
      <c r="Z56" s="1"/>
      <c r="AA56" s="1"/>
      <c r="AB56" s="1"/>
      <c r="AC56" s="1"/>
      <c r="AD56" s="1"/>
    </row>
    <row r="57" spans="1:30" x14ac:dyDescent="0.25">
      <c r="A57" s="1"/>
      <c r="B57" s="1"/>
      <c r="C57" s="1"/>
      <c r="D57" s="25"/>
      <c r="E57" s="1"/>
      <c r="F57" s="1"/>
      <c r="G57" s="1"/>
      <c r="H57" s="1"/>
      <c r="I57" s="1"/>
      <c r="J57" s="1"/>
      <c r="K57" s="1"/>
      <c r="L57" s="1"/>
      <c r="M57" s="1"/>
      <c r="N57" s="1"/>
      <c r="O57" s="1"/>
      <c r="P57" s="1"/>
      <c r="Q57" s="1"/>
      <c r="R57" s="1"/>
      <c r="S57" s="1"/>
      <c r="T57" s="1"/>
      <c r="U57" s="1"/>
      <c r="V57" s="1"/>
      <c r="W57" s="1"/>
      <c r="X57" s="1"/>
      <c r="Y57" s="25"/>
      <c r="Z57" s="1"/>
      <c r="AA57" s="1"/>
      <c r="AB57" s="1"/>
      <c r="AC57" s="1"/>
      <c r="AD57" s="1"/>
    </row>
    <row r="58" spans="1:30" x14ac:dyDescent="0.25">
      <c r="A58" s="1"/>
      <c r="B58" s="1"/>
      <c r="C58" s="1"/>
      <c r="D58" s="25"/>
      <c r="E58" s="1"/>
      <c r="F58" s="1"/>
      <c r="G58" s="1"/>
      <c r="H58" s="1"/>
      <c r="I58" s="1"/>
      <c r="J58" s="1"/>
      <c r="K58" s="1"/>
      <c r="L58" s="1"/>
      <c r="M58" s="1"/>
      <c r="N58" s="1"/>
      <c r="O58" s="1"/>
      <c r="P58" s="1"/>
      <c r="Q58" s="1"/>
      <c r="R58" s="1"/>
      <c r="S58" s="1"/>
      <c r="T58" s="1"/>
      <c r="U58" s="1"/>
      <c r="V58" s="1"/>
      <c r="W58" s="1"/>
      <c r="X58" s="1"/>
      <c r="Y58" s="25"/>
      <c r="Z58" s="1"/>
      <c r="AA58" s="1"/>
      <c r="AB58" s="1"/>
      <c r="AC58" s="1"/>
      <c r="AD58" s="1"/>
    </row>
    <row r="59" spans="1:30" x14ac:dyDescent="0.25">
      <c r="A59" s="1"/>
      <c r="B59" s="1"/>
      <c r="C59" s="1"/>
      <c r="D59" s="25"/>
      <c r="E59" s="1"/>
      <c r="F59" s="1"/>
      <c r="G59" s="1"/>
      <c r="H59" s="1"/>
      <c r="I59" s="1"/>
      <c r="J59" s="1"/>
      <c r="K59" s="1"/>
      <c r="L59" s="1"/>
      <c r="M59" s="1"/>
      <c r="N59" s="1"/>
      <c r="O59" s="1"/>
      <c r="P59" s="1"/>
      <c r="Q59" s="1"/>
      <c r="R59" s="1"/>
      <c r="S59" s="1"/>
      <c r="T59" s="1"/>
      <c r="U59" s="1"/>
      <c r="V59" s="1"/>
      <c r="W59" s="1"/>
      <c r="X59" s="1"/>
      <c r="Y59" s="25"/>
      <c r="Z59" s="1"/>
      <c r="AA59" s="1"/>
      <c r="AB59" s="1"/>
      <c r="AC59" s="1"/>
      <c r="AD59" s="1"/>
    </row>
    <row r="60" spans="1:30" x14ac:dyDescent="0.25">
      <c r="A60" s="1"/>
      <c r="B60" s="1"/>
      <c r="C60" s="1"/>
      <c r="D60" s="25"/>
      <c r="E60" s="1"/>
      <c r="F60" s="1"/>
      <c r="G60" s="1"/>
      <c r="H60" s="1"/>
      <c r="I60" s="1"/>
      <c r="J60" s="1"/>
      <c r="K60" s="1"/>
      <c r="L60" s="1"/>
      <c r="M60" s="1"/>
      <c r="N60" s="1"/>
      <c r="O60" s="1"/>
      <c r="P60" s="1"/>
      <c r="Q60" s="1"/>
      <c r="R60" s="1"/>
      <c r="S60" s="1"/>
      <c r="T60" s="1"/>
      <c r="U60" s="1"/>
      <c r="V60" s="1"/>
      <c r="W60" s="1"/>
      <c r="X60" s="1"/>
      <c r="Y60" s="25"/>
      <c r="Z60" s="1"/>
      <c r="AA60" s="1"/>
      <c r="AB60" s="1"/>
      <c r="AC60" s="1"/>
      <c r="AD60" s="1"/>
    </row>
    <row r="61" spans="1:30" x14ac:dyDescent="0.25">
      <c r="A61" s="1"/>
      <c r="B61" s="1"/>
      <c r="C61" s="1"/>
      <c r="D61" s="25"/>
      <c r="E61" s="1"/>
      <c r="F61" s="1"/>
      <c r="G61" s="1"/>
      <c r="H61" s="1"/>
      <c r="I61" s="1"/>
      <c r="J61" s="1"/>
      <c r="K61" s="1"/>
      <c r="L61" s="1"/>
      <c r="M61" s="1"/>
      <c r="N61" s="1"/>
      <c r="O61" s="1"/>
      <c r="P61" s="1"/>
      <c r="Q61" s="1"/>
      <c r="R61" s="1"/>
      <c r="S61" s="1"/>
      <c r="T61" s="1"/>
      <c r="U61" s="1"/>
      <c r="V61" s="1"/>
      <c r="W61" s="1"/>
      <c r="X61" s="1"/>
      <c r="Y61" s="25"/>
      <c r="Z61" s="1"/>
      <c r="AA61" s="1"/>
      <c r="AB61" s="1"/>
      <c r="AC61" s="1"/>
      <c r="AD61" s="1"/>
    </row>
    <row r="62" spans="1:30" x14ac:dyDescent="0.25">
      <c r="A62" s="1"/>
      <c r="B62" s="1"/>
      <c r="C62" s="1"/>
      <c r="D62" s="25"/>
      <c r="E62" s="1"/>
      <c r="F62" s="1"/>
      <c r="G62" s="1"/>
      <c r="H62" s="1"/>
      <c r="I62" s="1"/>
      <c r="J62" s="1"/>
      <c r="K62" s="1"/>
      <c r="L62" s="1"/>
      <c r="M62" s="1"/>
      <c r="N62" s="1"/>
      <c r="O62" s="1"/>
      <c r="P62" s="1"/>
      <c r="Q62" s="1"/>
      <c r="R62" s="1"/>
      <c r="S62" s="1"/>
      <c r="T62" s="1"/>
      <c r="U62" s="1"/>
      <c r="V62" s="1"/>
      <c r="W62" s="1"/>
      <c r="X62" s="1"/>
      <c r="Y62" s="25"/>
      <c r="Z62" s="1"/>
      <c r="AA62" s="1"/>
      <c r="AB62" s="1"/>
      <c r="AC62" s="1"/>
      <c r="AD62" s="1"/>
    </row>
    <row r="63" spans="1:30" x14ac:dyDescent="0.25">
      <c r="A63" s="1"/>
      <c r="B63" s="1"/>
      <c r="C63" s="1"/>
      <c r="D63" s="25"/>
      <c r="E63" s="1"/>
      <c r="F63" s="1"/>
      <c r="G63" s="1"/>
      <c r="H63" s="1"/>
      <c r="I63" s="1"/>
      <c r="J63" s="1"/>
      <c r="K63" s="1"/>
      <c r="L63" s="1"/>
      <c r="M63" s="1"/>
      <c r="N63" s="1"/>
      <c r="O63" s="1"/>
      <c r="P63" s="1"/>
      <c r="Q63" s="1"/>
      <c r="R63" s="1"/>
      <c r="S63" s="1"/>
      <c r="T63" s="1"/>
      <c r="U63" s="1"/>
      <c r="V63" s="1"/>
      <c r="W63" s="1"/>
      <c r="X63" s="1"/>
      <c r="Y63" s="25"/>
      <c r="Z63" s="1"/>
      <c r="AA63" s="1"/>
      <c r="AB63" s="1"/>
      <c r="AC63" s="1"/>
      <c r="AD63" s="1"/>
    </row>
    <row r="64" spans="1:30" x14ac:dyDescent="0.25">
      <c r="A64" s="1"/>
      <c r="B64" s="1"/>
      <c r="C64" s="1"/>
      <c r="D64" s="25"/>
      <c r="E64" s="1"/>
      <c r="F64" s="1"/>
      <c r="G64" s="1"/>
      <c r="H64" s="1"/>
      <c r="I64" s="1"/>
      <c r="J64" s="1"/>
      <c r="K64" s="1"/>
      <c r="L64" s="1"/>
      <c r="M64" s="1"/>
      <c r="N64" s="1"/>
      <c r="O64" s="1"/>
      <c r="P64" s="1"/>
      <c r="Q64" s="1"/>
      <c r="R64" s="1"/>
      <c r="S64" s="1"/>
      <c r="T64" s="1"/>
      <c r="U64" s="1"/>
      <c r="V64" s="1"/>
      <c r="W64" s="1"/>
      <c r="X64" s="1"/>
      <c r="Y64" s="25"/>
      <c r="Z64" s="1"/>
      <c r="AA64" s="1"/>
      <c r="AB64" s="1"/>
      <c r="AC64" s="1"/>
      <c r="AD64" s="1"/>
    </row>
    <row r="65" spans="1:30" x14ac:dyDescent="0.25">
      <c r="A65" s="1"/>
      <c r="B65" s="1"/>
      <c r="C65" s="1"/>
      <c r="D65" s="25"/>
      <c r="E65" s="1"/>
      <c r="F65" s="1"/>
      <c r="G65" s="1"/>
      <c r="H65" s="1"/>
      <c r="I65" s="1"/>
      <c r="J65" s="1"/>
      <c r="K65" s="1"/>
      <c r="L65" s="1"/>
      <c r="M65" s="1"/>
      <c r="N65" s="1"/>
      <c r="O65" s="1"/>
      <c r="P65" s="1"/>
      <c r="Q65" s="1"/>
      <c r="R65" s="1"/>
      <c r="S65" s="1"/>
      <c r="T65" s="1"/>
      <c r="U65" s="1"/>
      <c r="V65" s="1"/>
      <c r="W65" s="1"/>
      <c r="X65" s="1"/>
      <c r="Y65" s="25"/>
      <c r="Z65" s="1"/>
      <c r="AA65" s="1"/>
      <c r="AB65" s="1"/>
      <c r="AC65" s="1"/>
      <c r="AD65" s="1"/>
    </row>
    <row r="66" spans="1:30" x14ac:dyDescent="0.25">
      <c r="A66" s="1"/>
      <c r="B66" s="1"/>
      <c r="C66" s="1"/>
      <c r="D66" s="25"/>
      <c r="E66" s="1"/>
      <c r="F66" s="1"/>
      <c r="G66" s="1"/>
      <c r="H66" s="1"/>
      <c r="I66" s="1"/>
      <c r="J66" s="1"/>
      <c r="K66" s="1"/>
      <c r="L66" s="1"/>
      <c r="M66" s="1"/>
      <c r="N66" s="1"/>
      <c r="O66" s="1"/>
      <c r="P66" s="1"/>
      <c r="Q66" s="1"/>
      <c r="R66" s="1"/>
      <c r="S66" s="1"/>
      <c r="T66" s="1"/>
      <c r="U66" s="1"/>
      <c r="V66" s="1"/>
      <c r="W66" s="1"/>
      <c r="X66" s="1"/>
      <c r="Y66" s="25"/>
      <c r="Z66" s="1"/>
      <c r="AA66" s="1"/>
      <c r="AB66" s="1"/>
      <c r="AC66" s="1"/>
      <c r="AD66" s="1"/>
    </row>
    <row r="67" spans="1:30" x14ac:dyDescent="0.25">
      <c r="A67" s="1"/>
      <c r="B67" s="1"/>
      <c r="C67" s="1"/>
      <c r="D67" s="25"/>
      <c r="E67" s="1"/>
      <c r="F67" s="1"/>
      <c r="G67" s="1"/>
      <c r="H67" s="1"/>
      <c r="I67" s="1"/>
      <c r="J67" s="1"/>
      <c r="K67" s="1"/>
      <c r="L67" s="1"/>
      <c r="M67" s="1"/>
      <c r="N67" s="1"/>
      <c r="O67" s="1"/>
      <c r="P67" s="1"/>
      <c r="Q67" s="1"/>
      <c r="R67" s="1"/>
      <c r="S67" s="1"/>
      <c r="T67" s="1"/>
      <c r="U67" s="1"/>
      <c r="V67" s="1"/>
      <c r="W67" s="1"/>
      <c r="X67" s="1"/>
      <c r="Y67" s="25"/>
      <c r="Z67" s="1"/>
      <c r="AA67" s="1"/>
      <c r="AB67" s="1"/>
      <c r="AC67" s="1"/>
      <c r="AD67" s="1"/>
    </row>
    <row r="68" spans="1:30" x14ac:dyDescent="0.25">
      <c r="A68" s="1"/>
      <c r="B68" s="1"/>
      <c r="C68" s="1"/>
      <c r="D68" s="25"/>
      <c r="E68" s="1"/>
      <c r="F68" s="1"/>
      <c r="G68" s="1"/>
      <c r="H68" s="1"/>
      <c r="I68" s="1"/>
      <c r="J68" s="1"/>
      <c r="K68" s="1"/>
      <c r="L68" s="1"/>
      <c r="M68" s="1"/>
      <c r="N68" s="1"/>
      <c r="O68" s="1"/>
      <c r="P68" s="1"/>
      <c r="Q68" s="1"/>
      <c r="R68" s="1"/>
      <c r="S68" s="1"/>
      <c r="T68" s="1"/>
      <c r="U68" s="1"/>
      <c r="V68" s="1"/>
      <c r="W68" s="1"/>
      <c r="X68" s="1"/>
      <c r="Y68" s="25"/>
      <c r="Z68" s="1"/>
      <c r="AA68" s="1"/>
      <c r="AB68" s="1"/>
      <c r="AC68" s="1"/>
      <c r="AD68" s="1"/>
    </row>
    <row r="69" spans="1:30" x14ac:dyDescent="0.25">
      <c r="A69" s="1"/>
      <c r="B69" s="1"/>
      <c r="C69" s="1"/>
      <c r="D69" s="25"/>
      <c r="E69" s="1"/>
      <c r="F69" s="1"/>
      <c r="G69" s="1"/>
      <c r="H69" s="1"/>
      <c r="I69" s="1"/>
      <c r="J69" s="1"/>
      <c r="K69" s="1"/>
      <c r="L69" s="1"/>
      <c r="M69" s="1"/>
      <c r="N69" s="1"/>
      <c r="O69" s="1"/>
      <c r="P69" s="1"/>
      <c r="Q69" s="1"/>
      <c r="R69" s="1"/>
      <c r="S69" s="1"/>
      <c r="T69" s="1"/>
      <c r="U69" s="1"/>
      <c r="V69" s="1"/>
      <c r="W69" s="1"/>
      <c r="X69" s="1"/>
      <c r="Y69" s="25"/>
      <c r="Z69" s="1"/>
      <c r="AA69" s="1"/>
      <c r="AB69" s="1"/>
      <c r="AC69" s="1"/>
      <c r="AD69" s="1"/>
    </row>
    <row r="70" spans="1:30" x14ac:dyDescent="0.25">
      <c r="A70" s="1"/>
      <c r="B70" s="1"/>
      <c r="C70" s="1"/>
      <c r="D70" s="25"/>
      <c r="E70" s="1"/>
      <c r="F70" s="1"/>
      <c r="G70" s="1"/>
      <c r="H70" s="1"/>
      <c r="I70" s="1"/>
      <c r="J70" s="1"/>
      <c r="K70" s="1"/>
      <c r="L70" s="1"/>
      <c r="M70" s="1"/>
      <c r="N70" s="1"/>
      <c r="O70" s="1"/>
      <c r="P70" s="1"/>
      <c r="Q70" s="1"/>
      <c r="R70" s="1"/>
      <c r="S70" s="1"/>
      <c r="T70" s="1"/>
      <c r="U70" s="1"/>
      <c r="V70" s="1"/>
      <c r="W70" s="1"/>
      <c r="X70" s="1"/>
      <c r="Y70" s="25"/>
      <c r="Z70" s="1"/>
      <c r="AA70" s="1"/>
      <c r="AB70" s="1"/>
      <c r="AC70" s="1"/>
      <c r="AD70" s="1"/>
    </row>
    <row r="71" spans="1:30" x14ac:dyDescent="0.25">
      <c r="A71" s="1"/>
      <c r="B71" s="1"/>
      <c r="C71" s="1"/>
      <c r="D71" s="25"/>
      <c r="E71" s="1"/>
      <c r="F71" s="1"/>
      <c r="G71" s="1"/>
      <c r="H71" s="1"/>
      <c r="I71" s="1"/>
      <c r="J71" s="1"/>
      <c r="K71" s="1"/>
      <c r="L71" s="1"/>
      <c r="M71" s="1"/>
      <c r="N71" s="1"/>
      <c r="O71" s="1"/>
      <c r="P71" s="1"/>
      <c r="Q71" s="1"/>
      <c r="R71" s="1"/>
      <c r="S71" s="1"/>
      <c r="T71" s="1"/>
      <c r="U71" s="1"/>
      <c r="V71" s="1"/>
      <c r="W71" s="1"/>
      <c r="X71" s="1"/>
      <c r="Y71" s="25"/>
      <c r="Z71" s="1"/>
      <c r="AA71" s="1"/>
      <c r="AB71" s="1"/>
      <c r="AC71" s="1"/>
      <c r="AD71" s="1"/>
    </row>
    <row r="72" spans="1:30" x14ac:dyDescent="0.25">
      <c r="A72" s="1"/>
      <c r="B72" s="1"/>
      <c r="C72" s="1"/>
      <c r="D72" s="25"/>
      <c r="E72" s="1"/>
      <c r="F72" s="1"/>
      <c r="G72" s="1"/>
      <c r="H72" s="1"/>
      <c r="I72" s="1"/>
      <c r="J72" s="1"/>
      <c r="K72" s="1"/>
      <c r="L72" s="1"/>
      <c r="M72" s="1"/>
      <c r="N72" s="1"/>
      <c r="O72" s="1"/>
      <c r="P72" s="1"/>
      <c r="Q72" s="1"/>
      <c r="R72" s="1"/>
      <c r="S72" s="1"/>
      <c r="T72" s="1"/>
      <c r="U72" s="1"/>
      <c r="V72" s="1"/>
      <c r="W72" s="1"/>
      <c r="X72" s="1"/>
      <c r="Y72" s="25"/>
      <c r="Z72" s="1"/>
      <c r="AA72" s="1"/>
      <c r="AB72" s="1"/>
      <c r="AC72" s="1"/>
      <c r="AD72" s="1"/>
    </row>
    <row r="73" spans="1:30" x14ac:dyDescent="0.25">
      <c r="A73" s="1"/>
      <c r="B73" s="1"/>
      <c r="C73" s="1"/>
      <c r="D73" s="25"/>
      <c r="E73" s="1"/>
      <c r="F73" s="1"/>
      <c r="G73" s="1"/>
      <c r="H73" s="1"/>
      <c r="I73" s="1"/>
      <c r="J73" s="1"/>
      <c r="K73" s="1"/>
      <c r="L73" s="1"/>
      <c r="M73" s="1"/>
      <c r="N73" s="1"/>
      <c r="O73" s="1"/>
      <c r="P73" s="1"/>
      <c r="Q73" s="1"/>
      <c r="R73" s="1"/>
      <c r="S73" s="1"/>
      <c r="T73" s="1"/>
      <c r="U73" s="1"/>
      <c r="V73" s="1"/>
      <c r="W73" s="1"/>
      <c r="X73" s="1"/>
      <c r="Y73" s="25"/>
      <c r="Z73" s="1"/>
      <c r="AA73" s="1"/>
      <c r="AB73" s="1"/>
      <c r="AC73" s="1"/>
      <c r="AD73" s="1"/>
    </row>
    <row r="74" spans="1:30" x14ac:dyDescent="0.25">
      <c r="A74" s="1"/>
      <c r="B74" s="1"/>
      <c r="C74" s="1"/>
      <c r="D74" s="25"/>
      <c r="E74" s="1"/>
      <c r="F74" s="1"/>
      <c r="G74" s="1"/>
      <c r="H74" s="1"/>
      <c r="I74" s="1"/>
      <c r="J74" s="1"/>
      <c r="K74" s="1"/>
      <c r="L74" s="1"/>
      <c r="M74" s="1"/>
      <c r="N74" s="1"/>
      <c r="O74" s="1"/>
      <c r="P74" s="1"/>
      <c r="Q74" s="1"/>
      <c r="R74" s="1"/>
      <c r="S74" s="1"/>
      <c r="T74" s="1"/>
      <c r="U74" s="1"/>
      <c r="V74" s="1"/>
      <c r="W74" s="1"/>
      <c r="X74" s="1"/>
      <c r="Y74" s="25"/>
      <c r="Z74" s="1"/>
      <c r="AA74" s="1"/>
      <c r="AB74" s="1"/>
      <c r="AC74" s="1"/>
      <c r="AD74" s="1"/>
    </row>
    <row r="75" spans="1:30" x14ac:dyDescent="0.25">
      <c r="A75" s="1"/>
      <c r="B75" s="1"/>
      <c r="C75" s="1"/>
      <c r="D75" s="25"/>
      <c r="E75" s="1"/>
      <c r="F75" s="1"/>
      <c r="G75" s="1"/>
      <c r="H75" s="1"/>
      <c r="I75" s="1"/>
      <c r="J75" s="1"/>
      <c r="K75" s="1"/>
      <c r="L75" s="1"/>
      <c r="M75" s="1"/>
      <c r="N75" s="1"/>
      <c r="O75" s="1"/>
      <c r="P75" s="1"/>
      <c r="Q75" s="1"/>
      <c r="R75" s="1"/>
      <c r="S75" s="1"/>
      <c r="T75" s="1"/>
      <c r="U75" s="1"/>
      <c r="V75" s="1"/>
      <c r="W75" s="1"/>
      <c r="X75" s="1"/>
      <c r="Y75" s="25"/>
      <c r="Z75" s="1"/>
      <c r="AA75" s="1"/>
      <c r="AB75" s="1"/>
      <c r="AC75" s="1"/>
      <c r="AD75" s="1"/>
    </row>
    <row r="76" spans="1:30" x14ac:dyDescent="0.25">
      <c r="A76" s="1"/>
      <c r="B76" s="1"/>
      <c r="C76" s="1"/>
      <c r="D76" s="25"/>
      <c r="E76" s="1"/>
      <c r="F76" s="1"/>
      <c r="G76" s="1"/>
      <c r="H76" s="1"/>
      <c r="I76" s="1"/>
      <c r="J76" s="1"/>
      <c r="K76" s="1"/>
      <c r="L76" s="1"/>
      <c r="M76" s="1"/>
      <c r="N76" s="1"/>
      <c r="O76" s="1"/>
      <c r="P76" s="1"/>
      <c r="Q76" s="1"/>
      <c r="R76" s="1"/>
      <c r="S76" s="1"/>
      <c r="T76" s="1"/>
      <c r="U76" s="1"/>
      <c r="V76" s="1"/>
      <c r="W76" s="1"/>
      <c r="X76" s="1"/>
      <c r="Y76" s="25"/>
      <c r="Z76" s="1"/>
      <c r="AA76" s="1"/>
      <c r="AB76" s="1"/>
      <c r="AC76" s="1"/>
      <c r="AD76" s="1"/>
    </row>
    <row r="77" spans="1:30" x14ac:dyDescent="0.25">
      <c r="A77" s="1"/>
      <c r="B77" s="1"/>
      <c r="C77" s="1"/>
      <c r="D77" s="25"/>
      <c r="E77" s="1"/>
      <c r="F77" s="1"/>
      <c r="G77" s="1"/>
      <c r="H77" s="1"/>
      <c r="I77" s="1"/>
      <c r="J77" s="1"/>
      <c r="K77" s="1"/>
      <c r="L77" s="1"/>
      <c r="M77" s="1"/>
      <c r="N77" s="1"/>
      <c r="O77" s="1"/>
      <c r="P77" s="1"/>
      <c r="Q77" s="1"/>
      <c r="R77" s="1"/>
      <c r="S77" s="1"/>
      <c r="T77" s="1"/>
      <c r="U77" s="1"/>
      <c r="V77" s="1"/>
      <c r="W77" s="1"/>
      <c r="X77" s="1"/>
      <c r="Y77" s="25"/>
      <c r="Z77" s="1"/>
      <c r="AA77" s="1"/>
      <c r="AB77" s="1"/>
      <c r="AC77" s="1"/>
      <c r="AD77" s="1"/>
    </row>
    <row r="78" spans="1:30" x14ac:dyDescent="0.25">
      <c r="A78" s="1"/>
      <c r="B78" s="1"/>
      <c r="C78" s="1"/>
      <c r="D78" s="25"/>
      <c r="E78" s="1"/>
      <c r="F78" s="1"/>
      <c r="G78" s="1"/>
      <c r="H78" s="1"/>
      <c r="I78" s="1"/>
      <c r="J78" s="1"/>
      <c r="K78" s="1"/>
      <c r="L78" s="1"/>
      <c r="M78" s="1"/>
      <c r="N78" s="1"/>
      <c r="O78" s="1"/>
      <c r="P78" s="1"/>
      <c r="Q78" s="1"/>
      <c r="R78" s="1"/>
      <c r="S78" s="1"/>
      <c r="T78" s="1"/>
      <c r="U78" s="1"/>
      <c r="V78" s="1"/>
      <c r="W78" s="1"/>
      <c r="X78" s="1"/>
      <c r="Y78" s="25"/>
      <c r="Z78" s="1"/>
      <c r="AA78" s="1"/>
      <c r="AB78" s="1"/>
      <c r="AC78" s="1"/>
      <c r="AD78" s="1"/>
    </row>
    <row r="79" spans="1:30" x14ac:dyDescent="0.25">
      <c r="A79" s="1"/>
      <c r="B79" s="1"/>
      <c r="C79" s="1"/>
      <c r="D79" s="25"/>
      <c r="E79" s="1"/>
      <c r="F79" s="1"/>
      <c r="G79" s="1"/>
      <c r="H79" s="1"/>
      <c r="I79" s="1"/>
      <c r="J79" s="1"/>
      <c r="K79" s="1"/>
      <c r="L79" s="1"/>
      <c r="M79" s="1"/>
      <c r="N79" s="1"/>
      <c r="O79" s="1"/>
      <c r="P79" s="1"/>
      <c r="Q79" s="1"/>
      <c r="R79" s="1"/>
      <c r="S79" s="1"/>
      <c r="T79" s="1"/>
      <c r="U79" s="1"/>
      <c r="V79" s="1"/>
      <c r="W79" s="1"/>
      <c r="X79" s="1"/>
      <c r="Y79" s="25"/>
      <c r="Z79" s="1"/>
      <c r="AA79" s="1"/>
      <c r="AB79" s="1"/>
      <c r="AC79" s="1"/>
      <c r="AD79" s="1"/>
    </row>
    <row r="80" spans="1:30" x14ac:dyDescent="0.25">
      <c r="A80" s="1"/>
      <c r="B80" s="1"/>
      <c r="C80" s="1"/>
      <c r="D80" s="25"/>
      <c r="E80" s="1"/>
      <c r="F80" s="1"/>
      <c r="G80" s="1"/>
      <c r="H80" s="1"/>
      <c r="I80" s="1"/>
      <c r="J80" s="1"/>
      <c r="K80" s="1"/>
      <c r="L80" s="1"/>
      <c r="M80" s="1"/>
      <c r="N80" s="1"/>
      <c r="O80" s="1"/>
      <c r="P80" s="1"/>
      <c r="Q80" s="1"/>
      <c r="R80" s="1"/>
      <c r="S80" s="1"/>
      <c r="T80" s="1"/>
      <c r="U80" s="1"/>
      <c r="V80" s="1"/>
      <c r="W80" s="1"/>
      <c r="X80" s="1"/>
      <c r="Y80" s="25"/>
      <c r="Z80" s="1"/>
      <c r="AA80" s="1"/>
      <c r="AB80" s="1"/>
      <c r="AC80" s="1"/>
      <c r="AD80" s="1"/>
    </row>
    <row r="81" spans="1:30" x14ac:dyDescent="0.25">
      <c r="A81" s="1"/>
      <c r="B81" s="1"/>
      <c r="C81" s="1"/>
      <c r="D81" s="25"/>
      <c r="E81" s="1"/>
      <c r="F81" s="1"/>
      <c r="G81" s="1"/>
      <c r="H81" s="1"/>
      <c r="I81" s="1"/>
      <c r="J81" s="1"/>
      <c r="K81" s="1"/>
      <c r="L81" s="1"/>
      <c r="M81" s="1"/>
      <c r="N81" s="1"/>
      <c r="O81" s="1"/>
      <c r="P81" s="1"/>
      <c r="Q81" s="1"/>
      <c r="R81" s="1"/>
      <c r="S81" s="1"/>
      <c r="T81" s="1"/>
      <c r="U81" s="1"/>
      <c r="V81" s="1"/>
      <c r="W81" s="1"/>
      <c r="X81" s="1"/>
      <c r="Y81" s="25"/>
      <c r="Z81" s="1"/>
      <c r="AA81" s="1"/>
      <c r="AB81" s="1"/>
      <c r="AC81" s="1"/>
      <c r="AD81" s="1"/>
    </row>
    <row r="82" spans="1:30" x14ac:dyDescent="0.25">
      <c r="A82" s="1"/>
      <c r="B82" s="1"/>
      <c r="C82" s="1"/>
      <c r="D82" s="25"/>
      <c r="E82" s="1"/>
      <c r="F82" s="1"/>
      <c r="G82" s="1"/>
      <c r="H82" s="1"/>
      <c r="I82" s="1"/>
      <c r="J82" s="1"/>
      <c r="K82" s="1"/>
      <c r="L82" s="1"/>
      <c r="M82" s="1"/>
      <c r="N82" s="1"/>
      <c r="O82" s="1"/>
      <c r="P82" s="1"/>
      <c r="Q82" s="1"/>
      <c r="R82" s="1"/>
      <c r="S82" s="1"/>
      <c r="T82" s="1"/>
      <c r="U82" s="1"/>
      <c r="V82" s="1"/>
      <c r="W82" s="1"/>
      <c r="X82" s="1"/>
      <c r="Y82" s="25"/>
      <c r="Z82" s="1"/>
      <c r="AA82" s="1"/>
      <c r="AB82" s="1"/>
      <c r="AC82" s="1"/>
      <c r="AD82" s="1"/>
    </row>
    <row r="83" spans="1:30" x14ac:dyDescent="0.25">
      <c r="A83" s="1"/>
      <c r="B83" s="1"/>
      <c r="C83" s="1"/>
      <c r="D83" s="25"/>
      <c r="E83" s="1"/>
      <c r="F83" s="1"/>
      <c r="G83" s="1"/>
      <c r="H83" s="1"/>
      <c r="I83" s="1"/>
      <c r="J83" s="1"/>
      <c r="K83" s="1"/>
      <c r="L83" s="1"/>
      <c r="M83" s="1"/>
      <c r="N83" s="1"/>
      <c r="O83" s="1"/>
      <c r="P83" s="1"/>
      <c r="Q83" s="1"/>
      <c r="R83" s="1"/>
      <c r="S83" s="1"/>
      <c r="T83" s="1"/>
      <c r="U83" s="1"/>
      <c r="V83" s="1"/>
      <c r="W83" s="1"/>
      <c r="X83" s="1"/>
      <c r="Y83" s="25"/>
      <c r="Z83" s="1"/>
      <c r="AA83" s="1"/>
      <c r="AB83" s="1"/>
      <c r="AC83" s="1"/>
      <c r="AD83" s="1"/>
    </row>
    <row r="84" spans="1:30" x14ac:dyDescent="0.25">
      <c r="A84" s="1"/>
      <c r="B84" s="1"/>
      <c r="C84" s="1"/>
      <c r="D84" s="25"/>
      <c r="E84" s="1"/>
      <c r="F84" s="1"/>
      <c r="G84" s="1"/>
      <c r="H84" s="1"/>
      <c r="I84" s="1"/>
      <c r="J84" s="1"/>
      <c r="K84" s="1"/>
      <c r="L84" s="1"/>
      <c r="M84" s="1"/>
      <c r="N84" s="1"/>
      <c r="O84" s="1"/>
      <c r="P84" s="1"/>
      <c r="Q84" s="1"/>
      <c r="R84" s="1"/>
      <c r="S84" s="1"/>
      <c r="T84" s="1"/>
      <c r="U84" s="1"/>
      <c r="V84" s="1"/>
      <c r="W84" s="1"/>
      <c r="X84" s="1"/>
      <c r="Y84" s="25"/>
      <c r="Z84" s="1"/>
      <c r="AA84" s="1"/>
      <c r="AB84" s="1"/>
      <c r="AC84" s="1"/>
      <c r="AD84" s="1"/>
    </row>
    <row r="85" spans="1:30" x14ac:dyDescent="0.25">
      <c r="A85" s="1"/>
      <c r="B85" s="1"/>
      <c r="C85" s="1"/>
      <c r="D85" s="25"/>
      <c r="E85" s="1"/>
      <c r="F85" s="1"/>
      <c r="G85" s="1"/>
      <c r="H85" s="1"/>
      <c r="I85" s="1"/>
      <c r="J85" s="1"/>
      <c r="K85" s="1"/>
      <c r="L85" s="1"/>
      <c r="M85" s="1"/>
      <c r="N85" s="1"/>
      <c r="O85" s="1"/>
      <c r="P85" s="1"/>
      <c r="Q85" s="1"/>
      <c r="R85" s="1"/>
      <c r="S85" s="1"/>
      <c r="T85" s="1"/>
      <c r="U85" s="1"/>
      <c r="V85" s="1"/>
      <c r="W85" s="1"/>
      <c r="X85" s="1"/>
      <c r="Y85" s="25"/>
      <c r="Z85" s="1"/>
      <c r="AA85" s="1"/>
      <c r="AB85" s="1"/>
      <c r="AC85" s="1"/>
      <c r="AD85" s="1"/>
    </row>
    <row r="86" spans="1:30" x14ac:dyDescent="0.25">
      <c r="A86" s="1"/>
      <c r="B86" s="1"/>
      <c r="C86" s="1"/>
      <c r="D86" s="25"/>
      <c r="E86" s="1"/>
      <c r="F86" s="1"/>
      <c r="G86" s="1"/>
      <c r="H86" s="1"/>
      <c r="I86" s="1"/>
      <c r="J86" s="1"/>
      <c r="K86" s="1"/>
      <c r="L86" s="1"/>
      <c r="M86" s="1"/>
      <c r="N86" s="1"/>
      <c r="O86" s="1"/>
      <c r="P86" s="1"/>
      <c r="Q86" s="1"/>
      <c r="R86" s="1"/>
      <c r="S86" s="1"/>
      <c r="T86" s="1"/>
      <c r="U86" s="1"/>
      <c r="V86" s="1"/>
      <c r="W86" s="1"/>
      <c r="X86" s="1"/>
      <c r="Y86" s="25"/>
      <c r="Z86" s="1"/>
      <c r="AA86" s="1"/>
      <c r="AB86" s="1"/>
      <c r="AC86" s="1"/>
      <c r="AD86" s="1"/>
    </row>
    <row r="87" spans="1:30" x14ac:dyDescent="0.25">
      <c r="A87" s="1"/>
      <c r="B87" s="1"/>
      <c r="C87" s="1"/>
      <c r="D87" s="25"/>
      <c r="E87" s="1"/>
      <c r="F87" s="1"/>
      <c r="G87" s="1"/>
      <c r="H87" s="1"/>
      <c r="I87" s="1"/>
      <c r="J87" s="1"/>
      <c r="K87" s="1"/>
      <c r="L87" s="1"/>
      <c r="M87" s="1"/>
      <c r="N87" s="1"/>
      <c r="O87" s="1"/>
      <c r="P87" s="1"/>
      <c r="Q87" s="1"/>
      <c r="R87" s="1"/>
      <c r="S87" s="1"/>
      <c r="T87" s="1"/>
      <c r="U87" s="1"/>
      <c r="V87" s="1"/>
      <c r="W87" s="1"/>
      <c r="X87" s="1"/>
      <c r="Y87" s="25"/>
      <c r="Z87" s="1"/>
      <c r="AA87" s="1"/>
      <c r="AB87" s="1"/>
      <c r="AC87" s="1"/>
      <c r="AD87" s="1"/>
    </row>
    <row r="88" spans="1:30" x14ac:dyDescent="0.25">
      <c r="A88" s="1"/>
      <c r="B88" s="1"/>
      <c r="C88" s="1"/>
      <c r="D88" s="25"/>
      <c r="E88" s="1"/>
      <c r="F88" s="1"/>
      <c r="G88" s="1"/>
      <c r="H88" s="1"/>
      <c r="I88" s="1"/>
      <c r="J88" s="1"/>
      <c r="K88" s="1"/>
      <c r="L88" s="1"/>
      <c r="M88" s="1"/>
      <c r="N88" s="1"/>
      <c r="O88" s="1"/>
      <c r="P88" s="1"/>
      <c r="Q88" s="1"/>
      <c r="R88" s="1"/>
      <c r="S88" s="1"/>
      <c r="T88" s="1"/>
      <c r="U88" s="1"/>
      <c r="V88" s="1"/>
      <c r="W88" s="1"/>
      <c r="X88" s="1"/>
      <c r="Y88" s="25"/>
      <c r="Z88" s="1"/>
      <c r="AA88" s="1"/>
      <c r="AB88" s="1"/>
      <c r="AC88" s="1"/>
      <c r="AD88" s="1"/>
    </row>
    <row r="89" spans="1:30" x14ac:dyDescent="0.25">
      <c r="A89" s="1"/>
      <c r="B89" s="1"/>
      <c r="C89" s="1"/>
      <c r="D89" s="25"/>
      <c r="E89" s="1"/>
      <c r="F89" s="1"/>
      <c r="G89" s="1"/>
      <c r="H89" s="1"/>
      <c r="I89" s="1"/>
      <c r="J89" s="1"/>
      <c r="K89" s="1"/>
      <c r="L89" s="1"/>
      <c r="M89" s="1"/>
      <c r="N89" s="1"/>
      <c r="O89" s="1"/>
      <c r="P89" s="1"/>
      <c r="Q89" s="1"/>
      <c r="R89" s="1"/>
      <c r="S89" s="1"/>
      <c r="T89" s="1"/>
      <c r="U89" s="1"/>
      <c r="V89" s="1"/>
      <c r="W89" s="1"/>
      <c r="X89" s="1"/>
      <c r="Y89" s="25"/>
      <c r="Z89" s="1"/>
      <c r="AA89" s="1"/>
      <c r="AB89" s="1"/>
      <c r="AC89" s="1"/>
      <c r="AD89" s="1"/>
    </row>
    <row r="90" spans="1:30" x14ac:dyDescent="0.25">
      <c r="A90" s="1"/>
      <c r="B90" s="1"/>
      <c r="C90" s="1"/>
      <c r="D90" s="25"/>
      <c r="E90" s="1"/>
      <c r="F90" s="1"/>
      <c r="G90" s="1"/>
      <c r="H90" s="1"/>
      <c r="I90" s="1"/>
      <c r="J90" s="1"/>
      <c r="K90" s="1"/>
      <c r="L90" s="1"/>
      <c r="M90" s="1"/>
      <c r="N90" s="1"/>
      <c r="O90" s="1"/>
      <c r="P90" s="1"/>
      <c r="Q90" s="1"/>
      <c r="R90" s="1"/>
      <c r="S90" s="1"/>
      <c r="T90" s="1"/>
      <c r="U90" s="1"/>
      <c r="V90" s="1"/>
      <c r="W90" s="1"/>
      <c r="X90" s="1"/>
      <c r="Y90" s="25"/>
      <c r="Z90" s="1"/>
      <c r="AA90" s="1"/>
      <c r="AB90" s="1"/>
      <c r="AC90" s="1"/>
      <c r="AD90" s="1"/>
    </row>
    <row r="91" spans="1:30" x14ac:dyDescent="0.25">
      <c r="A91" s="1"/>
      <c r="B91" s="1"/>
      <c r="C91" s="1"/>
      <c r="D91" s="25"/>
      <c r="E91" s="1"/>
      <c r="F91" s="1"/>
      <c r="G91" s="1"/>
      <c r="H91" s="1"/>
      <c r="I91" s="1"/>
      <c r="J91" s="1"/>
      <c r="K91" s="1"/>
      <c r="L91" s="1"/>
      <c r="M91" s="1"/>
      <c r="N91" s="1"/>
      <c r="O91" s="1"/>
      <c r="P91" s="1"/>
      <c r="Q91" s="1"/>
      <c r="R91" s="1"/>
      <c r="S91" s="1"/>
      <c r="T91" s="1"/>
      <c r="U91" s="1"/>
      <c r="V91" s="1"/>
      <c r="W91" s="1"/>
      <c r="X91" s="1"/>
      <c r="Y91" s="25"/>
      <c r="Z91" s="1"/>
      <c r="AA91" s="1"/>
      <c r="AB91" s="1"/>
      <c r="AC91" s="1"/>
      <c r="AD91" s="1"/>
    </row>
    <row r="92" spans="1:30" x14ac:dyDescent="0.25">
      <c r="A92" s="1"/>
      <c r="B92" s="1"/>
      <c r="C92" s="1"/>
      <c r="D92" s="25"/>
      <c r="E92" s="1"/>
      <c r="F92" s="1"/>
      <c r="G92" s="1"/>
      <c r="H92" s="1"/>
      <c r="I92" s="1"/>
      <c r="J92" s="1"/>
      <c r="K92" s="1"/>
      <c r="L92" s="1"/>
      <c r="M92" s="1"/>
      <c r="N92" s="1"/>
      <c r="O92" s="1"/>
      <c r="P92" s="1"/>
      <c r="Q92" s="1"/>
      <c r="R92" s="1"/>
      <c r="S92" s="1"/>
      <c r="T92" s="1"/>
      <c r="U92" s="1"/>
      <c r="V92" s="1"/>
      <c r="W92" s="1"/>
      <c r="X92" s="1"/>
      <c r="Y92" s="25"/>
      <c r="Z92" s="1"/>
      <c r="AA92" s="1"/>
      <c r="AB92" s="1"/>
      <c r="AC92" s="1"/>
      <c r="AD92" s="1"/>
    </row>
    <row r="93" spans="1:30" x14ac:dyDescent="0.25">
      <c r="A93" s="1"/>
      <c r="B93" s="1"/>
      <c r="C93" s="25"/>
      <c r="D93" s="1"/>
      <c r="E93" s="1"/>
      <c r="F93" s="1"/>
      <c r="G93" s="1"/>
      <c r="H93" s="1"/>
      <c r="I93" s="1"/>
      <c r="J93" s="1"/>
      <c r="K93" s="1"/>
      <c r="L93" s="1"/>
      <c r="M93" s="1"/>
      <c r="N93" s="1"/>
      <c r="O93" s="1"/>
      <c r="P93" s="1"/>
      <c r="Q93" s="1"/>
      <c r="R93" s="1"/>
      <c r="S93" s="1"/>
      <c r="T93" s="1"/>
      <c r="U93" s="1"/>
      <c r="V93" s="1"/>
      <c r="W93" s="1"/>
      <c r="X93" s="1"/>
      <c r="Y93" s="25"/>
      <c r="Z93" s="1"/>
      <c r="AA93" s="1"/>
      <c r="AB93" s="1"/>
      <c r="AC93" s="1"/>
      <c r="AD93" s="1"/>
    </row>
    <row r="94" spans="1:30" x14ac:dyDescent="0.25">
      <c r="A94" s="1"/>
      <c r="B94" s="1"/>
      <c r="C94" s="1"/>
      <c r="D94" s="25"/>
      <c r="E94" s="1"/>
      <c r="F94" s="1"/>
      <c r="G94" s="1"/>
      <c r="H94" s="1"/>
      <c r="I94" s="1"/>
      <c r="J94" s="1"/>
      <c r="K94" s="1"/>
      <c r="L94" s="1"/>
      <c r="M94" s="1"/>
      <c r="N94" s="1"/>
      <c r="O94" s="1"/>
      <c r="P94" s="1"/>
      <c r="Q94" s="1"/>
      <c r="R94" s="1"/>
      <c r="S94" s="1"/>
      <c r="T94" s="1"/>
      <c r="U94" s="1"/>
      <c r="V94" s="1"/>
      <c r="W94" s="1"/>
      <c r="X94" s="1"/>
      <c r="Y94" s="25"/>
      <c r="Z94" s="1"/>
      <c r="AA94" s="1"/>
      <c r="AB94" s="1"/>
      <c r="AC94" s="1"/>
      <c r="AD94" s="1"/>
    </row>
    <row r="95" spans="1:30" x14ac:dyDescent="0.25">
      <c r="A95" s="1"/>
      <c r="B95" s="1"/>
      <c r="C95" s="1"/>
      <c r="D95" s="25"/>
      <c r="E95" s="1"/>
      <c r="F95" s="1"/>
      <c r="G95" s="1"/>
      <c r="H95" s="1"/>
      <c r="I95" s="1"/>
      <c r="J95" s="1"/>
      <c r="K95" s="1"/>
      <c r="L95" s="1"/>
      <c r="M95" s="1"/>
      <c r="N95" s="1"/>
      <c r="O95" s="1"/>
      <c r="P95" s="1"/>
      <c r="Q95" s="1"/>
      <c r="R95" s="1"/>
      <c r="S95" s="1"/>
      <c r="T95" s="1"/>
      <c r="U95" s="1"/>
      <c r="V95" s="1"/>
      <c r="W95" s="1"/>
      <c r="X95" s="1"/>
      <c r="Y95" s="25"/>
      <c r="Z95" s="1"/>
      <c r="AA95" s="1"/>
      <c r="AB95" s="1"/>
      <c r="AC95" s="1"/>
      <c r="AD95" s="1"/>
    </row>
    <row r="96" spans="1:30" x14ac:dyDescent="0.25">
      <c r="A96" s="1"/>
      <c r="B96" s="1"/>
      <c r="C96" s="1"/>
      <c r="D96" s="25"/>
      <c r="E96" s="1"/>
      <c r="F96" s="1"/>
      <c r="G96" s="1"/>
      <c r="H96" s="1"/>
      <c r="I96" s="1"/>
      <c r="J96" s="1"/>
      <c r="K96" s="1"/>
      <c r="L96" s="1"/>
      <c r="M96" s="1"/>
      <c r="N96" s="1"/>
      <c r="O96" s="1"/>
      <c r="P96" s="1"/>
      <c r="Q96" s="1"/>
      <c r="R96" s="1"/>
      <c r="S96" s="1"/>
      <c r="T96" s="1"/>
      <c r="U96" s="1"/>
      <c r="V96" s="1"/>
      <c r="W96" s="1"/>
      <c r="X96" s="1"/>
      <c r="Y96" s="25"/>
      <c r="Z96" s="1"/>
      <c r="AA96" s="1"/>
      <c r="AB96" s="1"/>
      <c r="AC96" s="1"/>
      <c r="AD96" s="1"/>
    </row>
    <row r="97" spans="1:30" x14ac:dyDescent="0.25">
      <c r="A97" s="1"/>
      <c r="B97" s="1"/>
      <c r="C97" s="1"/>
      <c r="D97" s="25"/>
      <c r="E97" s="1"/>
      <c r="F97" s="1"/>
      <c r="G97" s="1"/>
      <c r="H97" s="1"/>
      <c r="I97" s="1"/>
      <c r="J97" s="1"/>
      <c r="K97" s="1"/>
      <c r="L97" s="1"/>
      <c r="M97" s="1"/>
      <c r="N97" s="1"/>
      <c r="O97" s="1"/>
      <c r="P97" s="1"/>
      <c r="Q97" s="1"/>
      <c r="R97" s="1"/>
      <c r="S97" s="1"/>
      <c r="T97" s="1"/>
      <c r="U97" s="1"/>
      <c r="V97" s="1"/>
      <c r="W97" s="1"/>
      <c r="X97" s="1"/>
      <c r="Y97" s="25"/>
      <c r="Z97" s="1"/>
      <c r="AA97" s="1"/>
      <c r="AB97" s="1"/>
      <c r="AC97" s="1"/>
      <c r="AD97" s="1"/>
    </row>
    <row r="98" spans="1:30" x14ac:dyDescent="0.25">
      <c r="A98" s="1"/>
      <c r="B98" s="1"/>
      <c r="C98" s="1"/>
      <c r="D98" s="25"/>
      <c r="E98" s="1"/>
      <c r="F98" s="1"/>
      <c r="G98" s="1"/>
      <c r="H98" s="1"/>
      <c r="I98" s="1"/>
      <c r="J98" s="1"/>
      <c r="K98" s="1"/>
      <c r="L98" s="1"/>
      <c r="M98" s="1"/>
      <c r="N98" s="1"/>
      <c r="O98" s="1"/>
      <c r="P98" s="1"/>
      <c r="Q98" s="1"/>
      <c r="R98" s="1"/>
      <c r="S98" s="1"/>
      <c r="T98" s="1"/>
      <c r="U98" s="1"/>
      <c r="V98" s="1"/>
      <c r="W98" s="1"/>
      <c r="X98" s="1"/>
      <c r="Y98" s="25"/>
      <c r="Z98" s="1"/>
      <c r="AA98" s="1"/>
      <c r="AB98" s="1"/>
      <c r="AC98" s="1"/>
      <c r="AD98" s="1"/>
    </row>
    <row r="99" spans="1:30" x14ac:dyDescent="0.25">
      <c r="A99" s="1"/>
      <c r="B99" s="1"/>
      <c r="C99" s="1"/>
      <c r="D99" s="25"/>
      <c r="E99" s="1"/>
      <c r="F99" s="1"/>
      <c r="G99" s="1"/>
      <c r="H99" s="1"/>
      <c r="I99" s="1"/>
      <c r="J99" s="1"/>
      <c r="K99" s="1"/>
      <c r="L99" s="1"/>
      <c r="M99" s="1"/>
      <c r="N99" s="1"/>
      <c r="O99" s="1"/>
      <c r="P99" s="1"/>
      <c r="Q99" s="1"/>
      <c r="R99" s="1"/>
      <c r="S99" s="1"/>
      <c r="T99" s="1"/>
      <c r="U99" s="1"/>
      <c r="V99" s="1"/>
      <c r="W99" s="1"/>
      <c r="X99" s="1"/>
      <c r="Y99" s="25"/>
      <c r="Z99" s="1"/>
      <c r="AA99" s="1"/>
      <c r="AB99" s="1"/>
      <c r="AC99" s="1"/>
      <c r="AD99" s="1"/>
    </row>
    <row r="100" spans="1:30" x14ac:dyDescent="0.25">
      <c r="A100" s="1"/>
      <c r="B100" s="1"/>
      <c r="C100" s="1"/>
      <c r="D100" s="25"/>
      <c r="E100" s="1"/>
      <c r="F100" s="1"/>
      <c r="G100" s="1"/>
      <c r="H100" s="1"/>
      <c r="I100" s="1"/>
      <c r="J100" s="1"/>
      <c r="K100" s="1"/>
      <c r="L100" s="1"/>
      <c r="M100" s="1"/>
      <c r="N100" s="1"/>
      <c r="O100" s="1"/>
      <c r="P100" s="1"/>
      <c r="Q100" s="1"/>
      <c r="R100" s="1"/>
      <c r="S100" s="1"/>
      <c r="T100" s="1"/>
      <c r="U100" s="1"/>
      <c r="V100" s="1"/>
      <c r="W100" s="1"/>
      <c r="X100" s="1"/>
      <c r="Y100" s="25"/>
      <c r="Z100" s="1"/>
      <c r="AA100" s="1"/>
      <c r="AB100" s="1"/>
      <c r="AC100" s="1"/>
      <c r="AD100" s="1"/>
    </row>
    <row r="101" spans="1:30" x14ac:dyDescent="0.25">
      <c r="A101" s="1"/>
      <c r="B101" s="1"/>
      <c r="C101" s="1"/>
      <c r="D101" s="25"/>
      <c r="E101" s="1"/>
      <c r="F101" s="1"/>
      <c r="G101" s="1"/>
      <c r="H101" s="1"/>
      <c r="I101" s="1"/>
      <c r="J101" s="1"/>
      <c r="K101" s="1"/>
      <c r="L101" s="1"/>
      <c r="M101" s="1"/>
      <c r="N101" s="1"/>
      <c r="O101" s="1"/>
      <c r="P101" s="1"/>
      <c r="Q101" s="1"/>
      <c r="R101" s="1"/>
      <c r="S101" s="1"/>
      <c r="T101" s="1"/>
      <c r="U101" s="1"/>
      <c r="V101" s="1"/>
      <c r="W101" s="1"/>
      <c r="X101" s="1"/>
      <c r="Y101" s="25"/>
      <c r="Z101" s="1"/>
      <c r="AA101" s="1"/>
      <c r="AB101" s="1"/>
      <c r="AC101" s="1"/>
      <c r="AD101" s="1"/>
    </row>
    <row r="102" spans="1:30" x14ac:dyDescent="0.25">
      <c r="A102" s="1"/>
      <c r="B102" s="1"/>
      <c r="C102" s="1"/>
      <c r="D102" s="25"/>
      <c r="E102" s="1"/>
      <c r="F102" s="1"/>
      <c r="G102" s="1"/>
      <c r="H102" s="1"/>
      <c r="I102" s="1"/>
      <c r="J102" s="1"/>
      <c r="K102" s="1"/>
      <c r="L102" s="1"/>
      <c r="M102" s="1"/>
      <c r="N102" s="1"/>
      <c r="O102" s="1"/>
      <c r="P102" s="1"/>
      <c r="Q102" s="1"/>
      <c r="R102" s="1"/>
      <c r="S102" s="1"/>
      <c r="T102" s="1"/>
      <c r="U102" s="1"/>
      <c r="V102" s="1"/>
      <c r="W102" s="1"/>
      <c r="X102" s="1"/>
      <c r="Y102" s="25"/>
      <c r="Z102" s="1"/>
      <c r="AA102" s="1"/>
      <c r="AB102" s="1"/>
      <c r="AC102" s="1"/>
      <c r="AD102" s="1"/>
    </row>
    <row r="103" spans="1:30" x14ac:dyDescent="0.25">
      <c r="A103" s="1"/>
      <c r="B103" s="1"/>
      <c r="C103" s="1"/>
      <c r="D103" s="25"/>
      <c r="E103" s="1"/>
      <c r="F103" s="1"/>
      <c r="G103" s="1"/>
      <c r="H103" s="1"/>
      <c r="I103" s="1"/>
      <c r="J103" s="1"/>
      <c r="K103" s="1"/>
      <c r="L103" s="1"/>
      <c r="M103" s="1"/>
      <c r="N103" s="1"/>
      <c r="O103" s="1"/>
      <c r="P103" s="1"/>
      <c r="Q103" s="1"/>
      <c r="R103" s="1"/>
      <c r="S103" s="1"/>
      <c r="T103" s="1"/>
      <c r="U103" s="1"/>
      <c r="V103" s="1"/>
      <c r="W103" s="1"/>
      <c r="X103" s="1"/>
      <c r="Y103" s="25"/>
      <c r="Z103" s="1"/>
      <c r="AA103" s="1"/>
      <c r="AB103" s="1"/>
      <c r="AC103" s="1"/>
      <c r="AD103" s="1"/>
    </row>
    <row r="104" spans="1:30" x14ac:dyDescent="0.25">
      <c r="A104" s="1"/>
      <c r="B104" s="1"/>
      <c r="C104" s="1"/>
      <c r="D104" s="25"/>
      <c r="E104" s="1"/>
      <c r="F104" s="1"/>
      <c r="G104" s="1"/>
      <c r="H104" s="1"/>
      <c r="I104" s="1"/>
      <c r="J104" s="1"/>
      <c r="K104" s="1"/>
      <c r="L104" s="1"/>
      <c r="M104" s="1"/>
      <c r="N104" s="1"/>
      <c r="O104" s="1"/>
      <c r="P104" s="1"/>
      <c r="Q104" s="1"/>
      <c r="R104" s="1"/>
      <c r="S104" s="1"/>
      <c r="T104" s="1"/>
      <c r="U104" s="1"/>
      <c r="V104" s="1"/>
      <c r="W104" s="1"/>
      <c r="X104" s="1"/>
      <c r="Y104" s="25"/>
      <c r="Z104" s="1"/>
      <c r="AA104" s="1"/>
      <c r="AB104" s="1"/>
      <c r="AC104" s="1"/>
      <c r="AD104" s="1"/>
    </row>
    <row r="105" spans="1:30" x14ac:dyDescent="0.25">
      <c r="A105" s="1"/>
      <c r="B105" s="1"/>
      <c r="C105" s="1"/>
      <c r="D105" s="25"/>
      <c r="E105" s="1"/>
      <c r="F105" s="1"/>
      <c r="G105" s="1"/>
      <c r="H105" s="1"/>
      <c r="I105" s="1"/>
      <c r="J105" s="1"/>
      <c r="K105" s="1"/>
      <c r="L105" s="1"/>
      <c r="M105" s="1"/>
      <c r="N105" s="1"/>
      <c r="O105" s="1"/>
      <c r="P105" s="1"/>
      <c r="Q105" s="1"/>
      <c r="R105" s="1"/>
      <c r="S105" s="1"/>
      <c r="T105" s="1"/>
      <c r="U105" s="1"/>
      <c r="V105" s="1"/>
      <c r="W105" s="1"/>
      <c r="X105" s="1"/>
      <c r="Y105" s="25"/>
      <c r="Z105" s="1"/>
      <c r="AA105" s="1"/>
      <c r="AB105" s="1"/>
      <c r="AC105" s="1"/>
      <c r="AD105" s="1"/>
    </row>
    <row r="106" spans="1:30" x14ac:dyDescent="0.25">
      <c r="A106" s="1"/>
      <c r="B106" s="1"/>
      <c r="C106" s="1"/>
      <c r="D106" s="25"/>
      <c r="E106" s="1"/>
      <c r="F106" s="1"/>
      <c r="G106" s="1"/>
      <c r="H106" s="1"/>
      <c r="I106" s="1"/>
      <c r="J106" s="1"/>
      <c r="K106" s="1"/>
      <c r="L106" s="1"/>
      <c r="M106" s="1"/>
      <c r="N106" s="1"/>
      <c r="O106" s="1"/>
      <c r="P106" s="1"/>
      <c r="Q106" s="1"/>
      <c r="R106" s="1"/>
      <c r="S106" s="1"/>
      <c r="T106" s="1"/>
      <c r="U106" s="1"/>
      <c r="V106" s="1"/>
      <c r="W106" s="1"/>
      <c r="X106" s="1"/>
      <c r="Y106" s="25"/>
      <c r="Z106" s="1"/>
      <c r="AA106" s="1"/>
      <c r="AB106" s="1"/>
      <c r="AC106" s="1"/>
      <c r="AD106" s="1"/>
    </row>
    <row r="107" spans="1:30" x14ac:dyDescent="0.25">
      <c r="A107" s="1"/>
      <c r="B107" s="1"/>
      <c r="C107" s="1"/>
      <c r="D107" s="25"/>
      <c r="E107" s="1"/>
      <c r="F107" s="1"/>
      <c r="G107" s="1"/>
      <c r="H107" s="1"/>
      <c r="I107" s="1"/>
      <c r="J107" s="1"/>
      <c r="K107" s="1"/>
      <c r="L107" s="1"/>
      <c r="M107" s="1"/>
      <c r="N107" s="1"/>
      <c r="O107" s="1"/>
      <c r="P107" s="1"/>
      <c r="Q107" s="1"/>
      <c r="R107" s="1"/>
      <c r="S107" s="1"/>
      <c r="T107" s="1"/>
      <c r="U107" s="1"/>
      <c r="V107" s="1"/>
      <c r="W107" s="1"/>
      <c r="X107" s="1"/>
      <c r="Y107" s="25"/>
      <c r="Z107" s="1"/>
      <c r="AA107" s="1"/>
      <c r="AB107" s="1"/>
      <c r="AC107" s="1"/>
      <c r="AD107" s="1"/>
    </row>
    <row r="108" spans="1:30" x14ac:dyDescent="0.25">
      <c r="A108" s="1"/>
      <c r="B108" s="1"/>
      <c r="C108" s="1"/>
      <c r="D108" s="25"/>
      <c r="E108" s="1"/>
      <c r="F108" s="1"/>
      <c r="G108" s="1"/>
      <c r="H108" s="1"/>
      <c r="I108" s="1"/>
      <c r="J108" s="1"/>
      <c r="K108" s="1"/>
      <c r="L108" s="1"/>
      <c r="M108" s="1"/>
      <c r="N108" s="1"/>
      <c r="O108" s="1"/>
      <c r="P108" s="1"/>
      <c r="Q108" s="1"/>
      <c r="R108" s="1"/>
      <c r="S108" s="1"/>
      <c r="T108" s="1"/>
      <c r="U108" s="1"/>
      <c r="V108" s="1"/>
      <c r="W108" s="1"/>
      <c r="X108" s="1"/>
      <c r="Y108" s="25"/>
      <c r="Z108" s="1"/>
      <c r="AA108" s="1"/>
      <c r="AB108" s="1"/>
      <c r="AC108" s="1"/>
      <c r="AD108" s="1"/>
    </row>
    <row r="109" spans="1:30" x14ac:dyDescent="0.25">
      <c r="A109" s="1"/>
      <c r="B109" s="1"/>
      <c r="C109" s="1"/>
      <c r="D109" s="25"/>
      <c r="E109" s="1"/>
      <c r="F109" s="1"/>
      <c r="G109" s="1"/>
      <c r="H109" s="1"/>
      <c r="I109" s="1"/>
      <c r="J109" s="1"/>
      <c r="K109" s="1"/>
      <c r="L109" s="1"/>
      <c r="M109" s="1"/>
      <c r="N109" s="1"/>
      <c r="O109" s="1"/>
      <c r="P109" s="1"/>
      <c r="Q109" s="1"/>
      <c r="R109" s="1"/>
      <c r="S109" s="1"/>
      <c r="T109" s="1"/>
      <c r="U109" s="1"/>
      <c r="V109" s="1"/>
      <c r="W109" s="1"/>
      <c r="X109" s="1"/>
      <c r="Y109" s="25"/>
      <c r="Z109" s="1"/>
      <c r="AA109" s="1"/>
      <c r="AB109" s="1"/>
      <c r="AC109" s="1"/>
      <c r="AD109" s="1"/>
    </row>
    <row r="110" spans="1:30" x14ac:dyDescent="0.25">
      <c r="A110" s="1"/>
      <c r="B110" s="1"/>
      <c r="C110" s="1"/>
      <c r="D110" s="25"/>
      <c r="E110" s="1"/>
      <c r="F110" s="1"/>
      <c r="G110" s="1"/>
      <c r="H110" s="1"/>
      <c r="I110" s="1"/>
      <c r="J110" s="1"/>
      <c r="K110" s="1"/>
      <c r="L110" s="1"/>
      <c r="M110" s="1"/>
      <c r="N110" s="1"/>
      <c r="O110" s="1"/>
      <c r="P110" s="1"/>
      <c r="Q110" s="1"/>
      <c r="R110" s="1"/>
      <c r="S110" s="1"/>
      <c r="T110" s="1"/>
      <c r="U110" s="1"/>
      <c r="V110" s="1"/>
      <c r="W110" s="1"/>
      <c r="X110" s="1"/>
      <c r="Y110" s="25"/>
      <c r="Z110" s="1"/>
      <c r="AA110" s="1"/>
      <c r="AB110" s="1"/>
      <c r="AC110" s="1"/>
      <c r="AD110" s="1"/>
    </row>
    <row r="111" spans="1:30" x14ac:dyDescent="0.25">
      <c r="A111" s="1"/>
      <c r="B111" s="1"/>
      <c r="C111" s="1"/>
      <c r="D111" s="25"/>
      <c r="E111" s="1"/>
      <c r="F111" s="1"/>
      <c r="G111" s="1"/>
      <c r="H111" s="1"/>
      <c r="I111" s="1"/>
      <c r="J111" s="1"/>
      <c r="K111" s="1"/>
      <c r="L111" s="1"/>
      <c r="M111" s="1"/>
      <c r="N111" s="1"/>
      <c r="O111" s="1"/>
      <c r="P111" s="1"/>
      <c r="Q111" s="1"/>
      <c r="R111" s="1"/>
      <c r="S111" s="1"/>
      <c r="T111" s="1"/>
      <c r="U111" s="1"/>
      <c r="V111" s="1"/>
      <c r="W111" s="1"/>
      <c r="X111" s="1"/>
      <c r="Y111" s="25"/>
      <c r="Z111" s="1"/>
      <c r="AA111" s="1"/>
      <c r="AB111" s="1"/>
      <c r="AC111" s="1"/>
      <c r="AD111" s="1"/>
    </row>
    <row r="112" spans="1:30" x14ac:dyDescent="0.25">
      <c r="A112" s="1"/>
      <c r="B112" s="1"/>
      <c r="C112" s="1"/>
      <c r="D112" s="25"/>
      <c r="E112" s="1"/>
      <c r="F112" s="1"/>
      <c r="G112" s="1"/>
      <c r="H112" s="1"/>
      <c r="I112" s="1"/>
      <c r="J112" s="1"/>
      <c r="K112" s="1"/>
      <c r="L112" s="1"/>
      <c r="M112" s="1"/>
      <c r="N112" s="1"/>
      <c r="O112" s="1"/>
      <c r="P112" s="1"/>
      <c r="Q112" s="1"/>
      <c r="R112" s="1"/>
      <c r="S112" s="1"/>
      <c r="T112" s="1"/>
      <c r="U112" s="1"/>
      <c r="V112" s="1"/>
      <c r="W112" s="1"/>
      <c r="X112" s="1"/>
      <c r="Y112" s="25"/>
      <c r="Z112" s="1"/>
      <c r="AA112" s="1"/>
      <c r="AB112" s="1"/>
      <c r="AC112" s="1"/>
      <c r="AD112" s="1"/>
    </row>
    <row r="113" spans="1:30" x14ac:dyDescent="0.25">
      <c r="A113" s="1"/>
      <c r="B113" s="1"/>
      <c r="C113" s="1"/>
      <c r="D113" s="25"/>
      <c r="E113" s="1"/>
      <c r="F113" s="1"/>
      <c r="G113" s="1"/>
      <c r="H113" s="1"/>
      <c r="I113" s="1"/>
      <c r="J113" s="1"/>
      <c r="K113" s="1"/>
      <c r="L113" s="1"/>
      <c r="M113" s="1"/>
      <c r="N113" s="1"/>
      <c r="O113" s="1"/>
      <c r="P113" s="1"/>
      <c r="Q113" s="1"/>
      <c r="R113" s="1"/>
      <c r="S113" s="1"/>
      <c r="T113" s="1"/>
      <c r="U113" s="1"/>
      <c r="V113" s="1"/>
      <c r="W113" s="1"/>
      <c r="X113" s="1"/>
      <c r="Y113" s="25"/>
      <c r="Z113" s="1"/>
      <c r="AA113" s="1"/>
      <c r="AB113" s="1"/>
      <c r="AC113" s="1"/>
      <c r="AD113" s="1"/>
    </row>
    <row r="114" spans="1:30" x14ac:dyDescent="0.25">
      <c r="A114" s="1"/>
      <c r="B114" s="1"/>
      <c r="C114" s="1"/>
      <c r="D114" s="25"/>
      <c r="E114" s="1"/>
      <c r="F114" s="1"/>
      <c r="G114" s="1"/>
      <c r="H114" s="1"/>
      <c r="I114" s="1"/>
      <c r="J114" s="1"/>
      <c r="K114" s="1"/>
      <c r="L114" s="1"/>
      <c r="M114" s="1"/>
      <c r="N114" s="1"/>
      <c r="O114" s="1"/>
      <c r="P114" s="1"/>
      <c r="Q114" s="1"/>
      <c r="R114" s="1"/>
      <c r="S114" s="1"/>
      <c r="T114" s="1"/>
      <c r="U114" s="1"/>
      <c r="V114" s="1"/>
      <c r="W114" s="1"/>
      <c r="X114" s="1"/>
      <c r="Y114" s="25"/>
      <c r="Z114" s="1"/>
      <c r="AA114" s="1"/>
      <c r="AB114" s="1"/>
      <c r="AC114" s="1"/>
      <c r="AD114" s="1"/>
    </row>
    <row r="115" spans="1:30" x14ac:dyDescent="0.25">
      <c r="A115" s="1"/>
      <c r="B115" s="1"/>
      <c r="C115" s="1"/>
      <c r="D115" s="25"/>
      <c r="E115" s="1"/>
      <c r="F115" s="1"/>
      <c r="G115" s="1"/>
      <c r="H115" s="1"/>
      <c r="I115" s="1"/>
      <c r="J115" s="1"/>
      <c r="K115" s="1"/>
      <c r="L115" s="1"/>
      <c r="M115" s="1"/>
      <c r="N115" s="1"/>
      <c r="O115" s="1"/>
      <c r="P115" s="1"/>
      <c r="Q115" s="1"/>
      <c r="R115" s="1"/>
      <c r="S115" s="1"/>
      <c r="T115" s="1"/>
      <c r="U115" s="1"/>
      <c r="V115" s="1"/>
      <c r="W115" s="1"/>
      <c r="X115" s="1"/>
      <c r="Y115" s="25"/>
      <c r="Z115" s="1"/>
      <c r="AA115" s="1"/>
      <c r="AB115" s="1"/>
      <c r="AC115" s="1"/>
      <c r="AD115" s="1"/>
    </row>
    <row r="116" spans="1:30" x14ac:dyDescent="0.25">
      <c r="A116" s="1"/>
      <c r="B116" s="1"/>
      <c r="C116" s="1"/>
      <c r="D116" s="25"/>
      <c r="E116" s="1"/>
      <c r="F116" s="1"/>
      <c r="G116" s="1"/>
      <c r="H116" s="1"/>
      <c r="I116" s="1"/>
      <c r="J116" s="1"/>
      <c r="K116" s="1"/>
      <c r="L116" s="1"/>
      <c r="M116" s="1"/>
      <c r="N116" s="1"/>
      <c r="O116" s="1"/>
      <c r="P116" s="1"/>
      <c r="Q116" s="1"/>
      <c r="R116" s="1"/>
      <c r="S116" s="1"/>
      <c r="T116" s="1"/>
      <c r="U116" s="1"/>
      <c r="V116" s="1"/>
      <c r="W116" s="1"/>
      <c r="X116" s="1"/>
      <c r="Y116" s="25"/>
      <c r="Z116" s="1"/>
      <c r="AA116" s="1"/>
      <c r="AB116" s="1"/>
      <c r="AC116" s="1"/>
      <c r="AD116" s="1"/>
    </row>
    <row r="117" spans="1:30" x14ac:dyDescent="0.25">
      <c r="A117" s="1"/>
      <c r="B117" s="1"/>
      <c r="C117" s="1"/>
      <c r="D117" s="25"/>
      <c r="E117" s="1"/>
      <c r="F117" s="1"/>
      <c r="G117" s="1"/>
      <c r="H117" s="1"/>
      <c r="I117" s="1"/>
      <c r="J117" s="1"/>
      <c r="K117" s="1"/>
      <c r="L117" s="1"/>
      <c r="M117" s="1"/>
      <c r="N117" s="1"/>
      <c r="O117" s="1"/>
      <c r="P117" s="1"/>
      <c r="Q117" s="1"/>
      <c r="R117" s="1"/>
      <c r="S117" s="1"/>
      <c r="T117" s="1"/>
      <c r="U117" s="1"/>
      <c r="V117" s="1"/>
      <c r="W117" s="1"/>
      <c r="X117" s="1"/>
      <c r="Y117" s="25"/>
      <c r="Z117" s="1"/>
      <c r="AA117" s="1"/>
      <c r="AB117" s="1"/>
      <c r="AC117" s="1"/>
      <c r="AD117" s="1"/>
    </row>
    <row r="118" spans="1:30" x14ac:dyDescent="0.25">
      <c r="A118" s="1"/>
      <c r="B118" s="1"/>
      <c r="C118" s="1"/>
      <c r="D118" s="25"/>
      <c r="E118" s="1"/>
      <c r="F118" s="1"/>
      <c r="G118" s="1"/>
      <c r="H118" s="1"/>
      <c r="I118" s="1"/>
      <c r="J118" s="1"/>
      <c r="K118" s="1"/>
      <c r="L118" s="1"/>
      <c r="M118" s="1"/>
      <c r="N118" s="1"/>
      <c r="O118" s="1"/>
      <c r="P118" s="1"/>
      <c r="Q118" s="1"/>
      <c r="R118" s="1"/>
      <c r="S118" s="1"/>
      <c r="T118" s="1"/>
      <c r="U118" s="1"/>
      <c r="V118" s="1"/>
      <c r="W118" s="1"/>
      <c r="X118" s="1"/>
      <c r="Y118" s="25"/>
      <c r="Z118" s="1"/>
      <c r="AA118" s="1"/>
      <c r="AB118" s="1"/>
      <c r="AC118" s="1"/>
      <c r="AD118" s="1"/>
    </row>
    <row r="119" spans="1:30" x14ac:dyDescent="0.25">
      <c r="A119" s="1"/>
      <c r="B119" s="1"/>
      <c r="C119" s="1"/>
      <c r="D119" s="25"/>
      <c r="E119" s="1"/>
      <c r="F119" s="1"/>
      <c r="G119" s="1"/>
      <c r="H119" s="1"/>
      <c r="I119" s="1"/>
      <c r="J119" s="1"/>
      <c r="K119" s="1"/>
      <c r="L119" s="1"/>
      <c r="M119" s="1"/>
      <c r="N119" s="1"/>
      <c r="O119" s="1"/>
      <c r="P119" s="1"/>
      <c r="Q119" s="1"/>
      <c r="R119" s="1"/>
      <c r="S119" s="1"/>
      <c r="T119" s="1"/>
      <c r="U119" s="1"/>
      <c r="V119" s="1"/>
      <c r="W119" s="1"/>
      <c r="X119" s="1"/>
      <c r="Y119" s="25"/>
      <c r="Z119" s="1"/>
      <c r="AA119" s="1"/>
      <c r="AB119" s="1"/>
      <c r="AC119" s="1"/>
      <c r="AD119" s="1"/>
    </row>
    <row r="120" spans="1:30" x14ac:dyDescent="0.25">
      <c r="A120" s="1"/>
      <c r="B120" s="1"/>
      <c r="C120" s="1"/>
      <c r="D120" s="25"/>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x14ac:dyDescent="0.25">
      <c r="A121" s="1"/>
      <c r="B121" s="1"/>
      <c r="C121" s="1"/>
      <c r="D121" s="25"/>
      <c r="E121" s="1"/>
      <c r="F121" s="1"/>
      <c r="G121" s="1"/>
      <c r="H121" s="1"/>
      <c r="I121" s="1"/>
      <c r="J121" s="1"/>
      <c r="K121" s="1"/>
      <c r="L121" s="1"/>
      <c r="M121" s="1"/>
      <c r="N121" s="1"/>
      <c r="O121" s="1"/>
      <c r="P121" s="1"/>
      <c r="Q121" s="1"/>
      <c r="R121" s="1"/>
      <c r="S121" s="1"/>
      <c r="T121" s="1"/>
      <c r="U121" s="1"/>
      <c r="V121" s="1"/>
      <c r="W121" s="1"/>
      <c r="X121" s="1"/>
      <c r="Y121" s="25"/>
      <c r="Z121" s="1"/>
      <c r="AA121" s="1"/>
      <c r="AB121" s="1"/>
      <c r="AC121" s="1"/>
      <c r="AD121" s="1"/>
    </row>
    <row r="122" spans="1:30" x14ac:dyDescent="0.25">
      <c r="A122" s="1"/>
      <c r="B122" s="1"/>
      <c r="C122" s="1"/>
      <c r="D122" s="25"/>
      <c r="E122" s="1"/>
      <c r="F122" s="1"/>
      <c r="G122" s="1"/>
      <c r="H122" s="1"/>
      <c r="I122" s="1"/>
      <c r="J122" s="1"/>
      <c r="K122" s="1"/>
      <c r="L122" s="1"/>
      <c r="M122" s="1"/>
      <c r="N122" s="1"/>
      <c r="O122" s="1"/>
      <c r="P122" s="1"/>
      <c r="Q122" s="1"/>
      <c r="R122" s="1"/>
      <c r="S122" s="1"/>
      <c r="T122" s="1"/>
      <c r="U122" s="1"/>
      <c r="V122" s="1"/>
      <c r="W122" s="1"/>
      <c r="X122" s="1"/>
      <c r="Y122" s="25"/>
      <c r="Z122" s="1"/>
      <c r="AA122" s="1"/>
      <c r="AB122" s="1"/>
      <c r="AC122" s="1"/>
      <c r="AD122" s="1"/>
    </row>
    <row r="123" spans="1:30"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25"/>
      <c r="Z123" s="1"/>
      <c r="AA123" s="1"/>
      <c r="AB123" s="1"/>
      <c r="AC123" s="1"/>
      <c r="AD123" s="1"/>
    </row>
    <row r="124" spans="1:30" x14ac:dyDescent="0.25">
      <c r="A124" s="1"/>
      <c r="B124" s="1"/>
      <c r="C124" s="1"/>
      <c r="D124" s="25"/>
      <c r="E124" s="1"/>
      <c r="F124" s="1"/>
      <c r="G124" s="1"/>
      <c r="H124" s="1"/>
      <c r="I124" s="1"/>
      <c r="J124" s="1"/>
      <c r="K124" s="1"/>
      <c r="L124" s="1"/>
      <c r="M124" s="1"/>
      <c r="N124" s="1"/>
      <c r="O124" s="1"/>
      <c r="P124" s="1"/>
      <c r="Q124" s="1"/>
      <c r="R124" s="1"/>
      <c r="S124" s="1"/>
      <c r="T124" s="1"/>
      <c r="U124" s="1"/>
      <c r="V124" s="1"/>
      <c r="W124" s="1"/>
      <c r="X124" s="1"/>
      <c r="Y124" s="25"/>
      <c r="Z124" s="1"/>
      <c r="AA124" s="1"/>
      <c r="AB124" s="1"/>
      <c r="AC124" s="1"/>
      <c r="AD124" s="1"/>
    </row>
    <row r="125" spans="1:30" x14ac:dyDescent="0.25">
      <c r="A125" s="1"/>
      <c r="B125" s="1"/>
      <c r="C125" s="1"/>
      <c r="D125" s="25"/>
      <c r="E125" s="1"/>
      <c r="F125" s="1"/>
      <c r="G125" s="1"/>
      <c r="H125" s="1"/>
      <c r="I125" s="1"/>
      <c r="J125" s="1"/>
      <c r="K125" s="1"/>
      <c r="L125" s="1"/>
      <c r="M125" s="1"/>
      <c r="N125" s="1"/>
      <c r="O125" s="1"/>
      <c r="P125" s="1"/>
      <c r="Q125" s="1"/>
      <c r="R125" s="1"/>
      <c r="S125" s="1"/>
      <c r="T125" s="1"/>
      <c r="U125" s="1"/>
      <c r="V125" s="1"/>
      <c r="W125" s="1"/>
      <c r="X125" s="1"/>
      <c r="Y125" s="25"/>
      <c r="Z125" s="1"/>
      <c r="AA125" s="1"/>
      <c r="AB125" s="1"/>
      <c r="AC125" s="1"/>
      <c r="AD125" s="1"/>
    </row>
    <row r="126" spans="1:30" x14ac:dyDescent="0.25">
      <c r="A126" s="1"/>
      <c r="B126" s="1"/>
      <c r="C126" s="1"/>
      <c r="D126" s="25"/>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x14ac:dyDescent="0.25">
      <c r="A127" s="1"/>
      <c r="B127" s="1"/>
      <c r="C127" s="1"/>
      <c r="D127" s="25"/>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x14ac:dyDescent="0.25">
      <c r="A128" s="1"/>
      <c r="B128" s="1"/>
      <c r="C128" s="1"/>
      <c r="D128" s="25"/>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x14ac:dyDescent="0.25">
      <c r="A129" s="1"/>
      <c r="B129" s="1"/>
      <c r="C129" s="1"/>
      <c r="D129" s="25"/>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x14ac:dyDescent="0.25">
      <c r="A133" s="1"/>
      <c r="B133" s="1"/>
      <c r="C133" s="1"/>
      <c r="D133" s="25"/>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x14ac:dyDescent="0.25">
      <c r="A134" s="1"/>
      <c r="B134" s="1"/>
      <c r="C134" s="1"/>
      <c r="D134" s="25"/>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x14ac:dyDescent="0.25">
      <c r="A135" s="1"/>
      <c r="B135" s="1"/>
      <c r="C135" s="1"/>
      <c r="D135" s="25"/>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x14ac:dyDescent="0.25">
      <c r="A136" s="1"/>
      <c r="B136" s="1"/>
      <c r="C136" s="1"/>
      <c r="D136" s="25"/>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row r="196" spans="1:30"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row>
    <row r="197" spans="1:30"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row>
    <row r="198" spans="1:30"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row>
    <row r="199" spans="1:30"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row>
    <row r="200" spans="1:30"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row>
    <row r="201" spans="1:30"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row>
    <row r="202" spans="1:30"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row>
    <row r="203" spans="1:30"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row>
    <row r="204" spans="1:30"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row>
    <row r="205" spans="1:30"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row>
    <row r="206" spans="1:30"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row>
    <row r="207" spans="1:30"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row>
    <row r="208" spans="1:30"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row>
    <row r="209" spans="1:30"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row>
    <row r="210" spans="1:30"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row>
    <row r="211" spans="1:30"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row>
    <row r="212" spans="1:30"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row>
    <row r="213" spans="1:30"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row>
    <row r="214" spans="1:30"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row>
    <row r="215" spans="1:30"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row>
    <row r="216" spans="1:30"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row>
    <row r="217" spans="1:30"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row>
    <row r="218" spans="1:30"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row>
    <row r="219" spans="1:30"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row>
    <row r="220" spans="1:30"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row>
    <row r="221" spans="1:30"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row>
    <row r="222" spans="1:30"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row>
    <row r="223" spans="1:30"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row>
    <row r="224" spans="1:30"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row>
    <row r="225" spans="1:30"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row>
    <row r="226" spans="1:30"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row>
    <row r="227" spans="1:30"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row>
    <row r="228" spans="1:30"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row>
    <row r="229" spans="1:30"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row>
    <row r="230" spans="1:30"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row>
    <row r="231" spans="1:30"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row>
    <row r="232" spans="1:30"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row>
    <row r="233" spans="1:30"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row>
    <row r="234" spans="1:30"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row>
    <row r="235" spans="1:30"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row>
    <row r="236" spans="1:30"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7" spans="1:30"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row>
    <row r="238" spans="1:30"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row>
    <row r="239" spans="1:30"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row>
    <row r="240" spans="1:30"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row>
    <row r="241" spans="1:30"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row>
    <row r="242" spans="1:30"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row>
    <row r="243" spans="1:30"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row>
    <row r="244" spans="1:30"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row>
    <row r="245" spans="1:30"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row>
    <row r="246" spans="1:30"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row>
    <row r="247" spans="1:30"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row>
    <row r="248" spans="1:30"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row>
    <row r="249" spans="1:30"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row>
    <row r="250" spans="1:30"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row>
    <row r="251" spans="1:30"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row>
    <row r="252" spans="1:30"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row>
    <row r="253" spans="1:30"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row>
    <row r="254" spans="1:30"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row>
    <row r="255" spans="1:30"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row>
    <row r="256" spans="1:30"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row>
    <row r="257" spans="1:30"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row>
    <row r="258" spans="1:30"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row>
    <row r="259" spans="1:30"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row>
    <row r="260" spans="1:30"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row>
    <row r="261" spans="1:30"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row>
    <row r="262" spans="1:30"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row>
    <row r="263" spans="1:30"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row>
    <row r="264" spans="1:30"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row>
    <row r="265" spans="1:30"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row>
    <row r="266" spans="1:30"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row>
    <row r="267" spans="1:30"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row>
    <row r="268" spans="1:30"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row>
    <row r="269" spans="1:30"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row>
    <row r="270" spans="1:30"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row>
    <row r="271" spans="1:30"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row>
    <row r="272" spans="1:30"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row>
    <row r="273" spans="1:30"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row>
    <row r="274" spans="1:30"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row>
    <row r="275" spans="1:30"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row>
    <row r="276" spans="1:30"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row>
    <row r="277" spans="1:30"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row>
    <row r="278" spans="1:30"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row>
    <row r="279" spans="1:30"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row>
    <row r="280" spans="1:30"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row>
    <row r="281" spans="1:30"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row>
    <row r="282" spans="1:30"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row>
    <row r="283" spans="1:30"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row>
    <row r="284" spans="1:30"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row>
    <row r="285" spans="1:30"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row>
    <row r="286" spans="1:30"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row>
    <row r="287" spans="1:30"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row>
    <row r="288" spans="1:30"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row>
    <row r="289" spans="1:30"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row>
    <row r="290" spans="1:30"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row>
    <row r="291" spans="1:30"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row>
    <row r="292" spans="1:30"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row>
    <row r="293" spans="1:30"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row>
    <row r="294" spans="1:30"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row>
    <row r="295" spans="1:30"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row>
    <row r="296" spans="1:30"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row>
    <row r="297" spans="1:30"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row>
    <row r="298" spans="1:30"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row>
    <row r="299" spans="1:30"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row>
    <row r="300" spans="1:30"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row>
    <row r="301" spans="1:30"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row>
    <row r="302" spans="1:30"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row>
    <row r="303" spans="1:30"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row>
    <row r="304" spans="1:30"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row>
    <row r="305" spans="1:30"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row>
    <row r="306" spans="1:30"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row>
    <row r="307" spans="1:30"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row>
    <row r="308" spans="1:30"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row>
    <row r="309" spans="1:30"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row>
    <row r="310" spans="1:30"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row>
    <row r="311" spans="1:30"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row>
    <row r="312" spans="1:30"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row>
    <row r="313" spans="1:30"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row>
    <row r="314" spans="1:30"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row>
    <row r="315" spans="1:30"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row>
    <row r="316" spans="1:30"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row>
    <row r="317" spans="1:30"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row>
    <row r="318" spans="1:30"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row>
    <row r="319" spans="1:30"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row>
    <row r="320" spans="1:30"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row>
    <row r="321" spans="1:30"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row>
    <row r="322" spans="1:30"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row>
    <row r="323" spans="1:30"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row>
    <row r="324" spans="1:30"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row>
    <row r="325" spans="1:30"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row>
    <row r="326" spans="1:30"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row>
    <row r="327" spans="1:30"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row>
    <row r="328" spans="1:30"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row>
    <row r="329" spans="1:30"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row>
    <row r="330" spans="1:30"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row>
    <row r="331" spans="1:30"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row>
    <row r="332" spans="1:30"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row>
    <row r="333" spans="1:30"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row>
    <row r="334" spans="1:30"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row>
    <row r="335" spans="1:30"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row>
    <row r="336" spans="1:30"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row>
    <row r="337" spans="1:30"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row>
    <row r="338" spans="1:30"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row>
    <row r="339" spans="1:30"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row>
    <row r="340" spans="1:30"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row>
    <row r="341" spans="1:30"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row>
    <row r="342" spans="1:30"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row>
    <row r="343" spans="1:30"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row>
    <row r="344" spans="1:30"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row>
    <row r="345" spans="1:30"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row>
    <row r="346" spans="1:30"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row>
    <row r="347" spans="1:30"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row>
    <row r="348" spans="1:30"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row>
    <row r="349" spans="1:30"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row>
    <row r="350" spans="1:30"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row>
    <row r="351" spans="1:30"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row>
    <row r="352" spans="1:30"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row>
    <row r="353" spans="1:30"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row>
    <row r="354" spans="1:30"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row>
    <row r="355" spans="1:30"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row>
    <row r="356" spans="1:30"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row>
    <row r="357" spans="1:30"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row>
    <row r="358" spans="1:30"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row>
    <row r="359" spans="1:30"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row>
    <row r="360" spans="1:30"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row>
    <row r="361" spans="1:30"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row>
    <row r="362" spans="1:30"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row>
    <row r="363" spans="1:30"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row>
    <row r="364" spans="1:30"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row>
    <row r="365" spans="1:30"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row>
    <row r="366" spans="1:30"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row>
    <row r="367" spans="1:30"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row>
    <row r="368" spans="1:30"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row>
    <row r="369" spans="1:30"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row>
    <row r="370" spans="1:30"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row>
    <row r="371" spans="1:30"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row>
    <row r="372" spans="1:30"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row>
    <row r="373" spans="1:30"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row>
    <row r="374" spans="1:30"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row>
    <row r="375" spans="1:30"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row>
    <row r="376" spans="1:30"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row>
    <row r="377" spans="1:30"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row>
    <row r="378" spans="1:30"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row>
    <row r="379" spans="1:30"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row>
    <row r="380" spans="1:30"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row>
    <row r="381" spans="1:30"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row>
    <row r="382" spans="1:30"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row>
    <row r="383" spans="1:30"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row>
    <row r="384" spans="1:30"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row>
    <row r="385" spans="1:30"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row>
    <row r="386" spans="1:30"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row>
    <row r="387" spans="1:30"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row>
    <row r="388" spans="1:30"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row>
    <row r="389" spans="1:30"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row>
    <row r="390" spans="1:30"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row>
    <row r="391" spans="1:30"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row>
    <row r="392" spans="1:30"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row>
    <row r="393" spans="1:30"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row>
    <row r="394" spans="1:30"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row>
    <row r="395" spans="1:30"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row>
    <row r="396" spans="1:30"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row>
    <row r="397" spans="1:30"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row>
    <row r="398" spans="1:30"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row>
    <row r="399" spans="1:30"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row>
    <row r="400" spans="1:30"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row>
    <row r="401" spans="1:30"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row>
    <row r="402" spans="1:30"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row>
    <row r="403" spans="1:30"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row>
    <row r="404" spans="1:30"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row>
    <row r="405" spans="1:30"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row>
    <row r="406" spans="1:30"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row>
    <row r="407" spans="1:30"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row>
    <row r="408" spans="1:30"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row>
    <row r="409" spans="1:30"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row>
    <row r="410" spans="1:30"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row>
    <row r="411" spans="1:30"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row>
    <row r="412" spans="1:30"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row>
    <row r="413" spans="1:30"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row>
    <row r="414" spans="1:30"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row>
    <row r="415" spans="1:30"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row>
    <row r="416" spans="1:30"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row>
    <row r="417" spans="1:30"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row>
    <row r="418" spans="1:30"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row>
    <row r="419" spans="1:30"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row>
    <row r="420" spans="1:30"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row>
    <row r="421" spans="1:30"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row>
    <row r="422" spans="1:30"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row>
    <row r="423" spans="1:30"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row>
    <row r="424" spans="1:30"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row>
    <row r="425" spans="1:30"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row>
    <row r="426" spans="1:30"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row>
    <row r="427" spans="1:30"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row>
    <row r="428" spans="1:30"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row>
    <row r="429" spans="1:30"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row>
    <row r="430" spans="1:30"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row>
    <row r="431" spans="1:30"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row>
    <row r="432" spans="1:30"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row>
    <row r="433" spans="1:30"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row>
    <row r="434" spans="1:30"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row>
    <row r="435" spans="1:30"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row>
    <row r="436" spans="1:30"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row>
    <row r="437" spans="1:30"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row>
    <row r="438" spans="1:30"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row>
    <row r="439" spans="1:30"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row>
    <row r="440" spans="1:30"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row>
    <row r="441" spans="1:30"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row>
    <row r="442" spans="1:30"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row>
    <row r="443" spans="1:30"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row>
    <row r="444" spans="1:30"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row>
    <row r="445" spans="1:30"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row>
    <row r="446" spans="1:30"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row>
    <row r="447" spans="1:30"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row>
    <row r="448" spans="1:30"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row>
    <row r="449" spans="1:30"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row>
    <row r="450" spans="1:30"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row>
    <row r="451" spans="1:30" x14ac:dyDescent="0.25">
      <c r="A451" s="98"/>
      <c r="B451" s="98"/>
      <c r="C451" s="98"/>
      <c r="D451" s="98"/>
      <c r="E451" s="98"/>
      <c r="F451" s="98"/>
      <c r="G451" s="98"/>
      <c r="H451" s="98"/>
      <c r="I451" s="98"/>
      <c r="J451" s="98"/>
      <c r="K451" s="98"/>
      <c r="L451" s="98"/>
      <c r="M451" s="98"/>
      <c r="N451" s="98"/>
      <c r="O451" s="98"/>
      <c r="P451" s="98"/>
      <c r="Q451" s="98"/>
      <c r="R451" s="98"/>
      <c r="S451" s="98"/>
      <c r="T451" s="98"/>
      <c r="U451" s="98"/>
      <c r="V451" s="98"/>
      <c r="W451" s="98"/>
      <c r="X451" s="98"/>
      <c r="Y451" s="98"/>
      <c r="Z451" s="98"/>
      <c r="AA451" s="98"/>
      <c r="AB451" s="98"/>
      <c r="AC451" s="98"/>
      <c r="AD451" s="98"/>
    </row>
    <row r="452" spans="1:30" x14ac:dyDescent="0.25">
      <c r="A452" s="98"/>
      <c r="B452" s="98"/>
      <c r="C452" s="98"/>
      <c r="D452" s="98"/>
      <c r="E452" s="98"/>
      <c r="F452" s="98"/>
      <c r="G452" s="98"/>
      <c r="H452" s="98"/>
      <c r="I452" s="98"/>
      <c r="J452" s="98"/>
      <c r="K452" s="98"/>
      <c r="L452" s="98"/>
      <c r="M452" s="98"/>
      <c r="N452" s="98"/>
      <c r="O452" s="98"/>
      <c r="P452" s="98"/>
      <c r="Q452" s="98"/>
      <c r="R452" s="98"/>
      <c r="S452" s="98"/>
      <c r="T452" s="98"/>
      <c r="U452" s="98"/>
      <c r="V452" s="98"/>
      <c r="W452" s="98"/>
      <c r="X452" s="98"/>
      <c r="Y452" s="98"/>
      <c r="Z452" s="98"/>
      <c r="AA452" s="98"/>
      <c r="AB452" s="98"/>
      <c r="AC452" s="98"/>
      <c r="AD452" s="98"/>
    </row>
    <row r="453" spans="1:30" x14ac:dyDescent="0.25">
      <c r="A453" s="98"/>
      <c r="B453" s="98"/>
      <c r="C453" s="98"/>
      <c r="D453" s="98"/>
      <c r="E453" s="98"/>
      <c r="F453" s="98"/>
      <c r="G453" s="98"/>
      <c r="H453" s="98"/>
      <c r="I453" s="98"/>
      <c r="J453" s="98"/>
      <c r="K453" s="98"/>
      <c r="L453" s="98"/>
      <c r="M453" s="98"/>
      <c r="N453" s="98"/>
      <c r="O453" s="98"/>
      <c r="P453" s="98"/>
      <c r="Q453" s="98"/>
      <c r="R453" s="98"/>
      <c r="S453" s="98"/>
      <c r="T453" s="98"/>
      <c r="U453" s="98"/>
      <c r="V453" s="98"/>
      <c r="W453" s="98"/>
      <c r="X453" s="98"/>
      <c r="Y453" s="98"/>
      <c r="Z453" s="98"/>
      <c r="AA453" s="98"/>
      <c r="AB453" s="98"/>
      <c r="AC453" s="98"/>
      <c r="AD453" s="98"/>
    </row>
    <row r="454" spans="1:30" x14ac:dyDescent="0.25">
      <c r="A454" s="98"/>
      <c r="B454" s="98"/>
      <c r="C454" s="98"/>
      <c r="D454" s="98"/>
      <c r="E454" s="98"/>
      <c r="F454" s="98"/>
      <c r="G454" s="98"/>
      <c r="H454" s="98"/>
      <c r="I454" s="98"/>
      <c r="J454" s="98"/>
      <c r="K454" s="98"/>
      <c r="L454" s="98"/>
      <c r="M454" s="98"/>
      <c r="N454" s="98"/>
      <c r="O454" s="98"/>
      <c r="P454" s="98"/>
      <c r="Q454" s="98"/>
      <c r="R454" s="98"/>
      <c r="S454" s="98"/>
      <c r="T454" s="98"/>
      <c r="U454" s="98"/>
      <c r="V454" s="98"/>
      <c r="W454" s="98"/>
      <c r="X454" s="98"/>
      <c r="Y454" s="98"/>
      <c r="Z454" s="98"/>
      <c r="AA454" s="98"/>
      <c r="AB454" s="98"/>
      <c r="AC454" s="98"/>
      <c r="AD454" s="98"/>
    </row>
    <row r="455" spans="1:30" x14ac:dyDescent="0.25">
      <c r="A455" s="98"/>
      <c r="B455" s="98"/>
      <c r="C455" s="98"/>
      <c r="D455" s="98"/>
      <c r="E455" s="98"/>
      <c r="F455" s="98"/>
      <c r="G455" s="98"/>
      <c r="H455" s="98"/>
      <c r="I455" s="98"/>
      <c r="J455" s="98"/>
      <c r="K455" s="98"/>
      <c r="L455" s="98"/>
      <c r="M455" s="98"/>
      <c r="N455" s="98"/>
      <c r="O455" s="98"/>
      <c r="P455" s="98"/>
      <c r="Q455" s="98"/>
      <c r="R455" s="98"/>
      <c r="S455" s="98"/>
      <c r="T455" s="98"/>
      <c r="U455" s="98"/>
      <c r="V455" s="98"/>
      <c r="W455" s="98"/>
      <c r="X455" s="98"/>
      <c r="Y455" s="98"/>
      <c r="Z455" s="98"/>
      <c r="AA455" s="98"/>
      <c r="AB455" s="98"/>
      <c r="AC455" s="98"/>
      <c r="AD455" s="98"/>
    </row>
    <row r="456" spans="1:30" x14ac:dyDescent="0.25">
      <c r="A456" s="98"/>
      <c r="B456" s="98"/>
      <c r="C456" s="98"/>
      <c r="D456" s="98"/>
      <c r="E456" s="98"/>
      <c r="F456" s="98"/>
      <c r="G456" s="98"/>
      <c r="H456" s="98"/>
      <c r="I456" s="98"/>
      <c r="J456" s="98"/>
      <c r="K456" s="98"/>
      <c r="L456" s="98"/>
      <c r="M456" s="98"/>
      <c r="N456" s="98"/>
      <c r="O456" s="98"/>
      <c r="P456" s="98"/>
      <c r="Q456" s="98"/>
      <c r="R456" s="98"/>
      <c r="S456" s="98"/>
      <c r="T456" s="98"/>
      <c r="U456" s="98"/>
      <c r="V456" s="98"/>
      <c r="W456" s="98"/>
      <c r="X456" s="98"/>
      <c r="Y456" s="98"/>
      <c r="Z456" s="98"/>
      <c r="AA456" s="98"/>
      <c r="AB456" s="98"/>
      <c r="AC456" s="98"/>
      <c r="AD456" s="98"/>
    </row>
    <row r="457" spans="1:30" x14ac:dyDescent="0.25">
      <c r="A457" s="98"/>
      <c r="B457" s="98"/>
      <c r="C457" s="98"/>
      <c r="D457" s="98"/>
      <c r="E457" s="98"/>
      <c r="F457" s="98"/>
      <c r="G457" s="98"/>
      <c r="H457" s="98"/>
      <c r="I457" s="98"/>
      <c r="J457" s="98"/>
      <c r="K457" s="98"/>
      <c r="L457" s="98"/>
      <c r="M457" s="98"/>
      <c r="N457" s="98"/>
      <c r="O457" s="98"/>
      <c r="P457" s="98"/>
      <c r="Q457" s="98"/>
      <c r="R457" s="98"/>
      <c r="S457" s="98"/>
      <c r="T457" s="98"/>
      <c r="U457" s="98"/>
      <c r="V457" s="98"/>
      <c r="W457" s="98"/>
      <c r="X457" s="98"/>
      <c r="Y457" s="98"/>
      <c r="Z457" s="98"/>
      <c r="AA457" s="98"/>
      <c r="AB457" s="98"/>
      <c r="AC457" s="98"/>
      <c r="AD457" s="98"/>
    </row>
    <row r="458" spans="1:30" x14ac:dyDescent="0.25">
      <c r="A458" s="98"/>
      <c r="B458" s="98"/>
      <c r="C458" s="98"/>
      <c r="D458" s="98"/>
      <c r="E458" s="98"/>
      <c r="F458" s="98"/>
      <c r="G458" s="98"/>
      <c r="H458" s="98"/>
      <c r="I458" s="98"/>
      <c r="J458" s="98"/>
      <c r="K458" s="98"/>
      <c r="L458" s="98"/>
      <c r="M458" s="98"/>
      <c r="N458" s="98"/>
      <c r="O458" s="98"/>
      <c r="P458" s="98"/>
      <c r="Q458" s="98"/>
      <c r="R458" s="98"/>
      <c r="S458" s="98"/>
      <c r="T458" s="98"/>
      <c r="U458" s="98"/>
      <c r="V458" s="98"/>
      <c r="W458" s="98"/>
      <c r="X458" s="98"/>
      <c r="Y458" s="98"/>
      <c r="Z458" s="98"/>
      <c r="AA458" s="98"/>
      <c r="AB458" s="98"/>
      <c r="AC458" s="98"/>
      <c r="AD458" s="98"/>
    </row>
    <row r="459" spans="1:30" x14ac:dyDescent="0.25">
      <c r="A459" s="98"/>
      <c r="B459" s="98"/>
      <c r="C459" s="98"/>
      <c r="D459" s="98"/>
      <c r="E459" s="98"/>
      <c r="F459" s="98"/>
      <c r="G459" s="98"/>
      <c r="H459" s="98"/>
      <c r="I459" s="98"/>
      <c r="J459" s="98"/>
      <c r="K459" s="98"/>
      <c r="L459" s="98"/>
      <c r="M459" s="98"/>
      <c r="N459" s="98"/>
      <c r="O459" s="98"/>
      <c r="P459" s="98"/>
      <c r="Q459" s="98"/>
      <c r="R459" s="98"/>
      <c r="S459" s="98"/>
      <c r="T459" s="98"/>
      <c r="U459" s="98"/>
      <c r="V459" s="98"/>
      <c r="W459" s="98"/>
      <c r="X459" s="98"/>
      <c r="Y459" s="98"/>
      <c r="Z459" s="98"/>
      <c r="AA459" s="98"/>
      <c r="AB459" s="98"/>
      <c r="AC459" s="98"/>
      <c r="AD459" s="98"/>
    </row>
    <row r="460" spans="1:30" x14ac:dyDescent="0.25">
      <c r="A460" s="98"/>
      <c r="B460" s="98"/>
      <c r="C460" s="98"/>
      <c r="D460" s="98"/>
      <c r="E460" s="98"/>
      <c r="F460" s="98"/>
      <c r="G460" s="98"/>
      <c r="H460" s="98"/>
      <c r="I460" s="98"/>
      <c r="J460" s="98"/>
      <c r="K460" s="98"/>
      <c r="L460" s="98"/>
      <c r="M460" s="98"/>
      <c r="N460" s="98"/>
      <c r="O460" s="98"/>
      <c r="P460" s="98"/>
      <c r="Q460" s="98"/>
      <c r="R460" s="98"/>
      <c r="S460" s="98"/>
      <c r="T460" s="98"/>
      <c r="U460" s="98"/>
      <c r="V460" s="98"/>
      <c r="W460" s="98"/>
      <c r="X460" s="98"/>
      <c r="Y460" s="98"/>
      <c r="Z460" s="98"/>
      <c r="AA460" s="98"/>
      <c r="AB460" s="98"/>
      <c r="AC460" s="98"/>
      <c r="AD460" s="98"/>
    </row>
    <row r="461" spans="1:30" x14ac:dyDescent="0.25">
      <c r="A461" s="98"/>
      <c r="B461" s="98"/>
      <c r="C461" s="98"/>
      <c r="D461" s="98"/>
      <c r="E461" s="98"/>
      <c r="F461" s="98"/>
      <c r="G461" s="98"/>
      <c r="H461" s="98"/>
      <c r="I461" s="98"/>
      <c r="J461" s="98"/>
      <c r="K461" s="98"/>
      <c r="L461" s="98"/>
      <c r="M461" s="98"/>
      <c r="N461" s="98"/>
      <c r="O461" s="98"/>
      <c r="P461" s="98"/>
      <c r="Q461" s="98"/>
      <c r="R461" s="98"/>
      <c r="S461" s="98"/>
      <c r="T461" s="98"/>
      <c r="U461" s="98"/>
      <c r="V461" s="98"/>
      <c r="W461" s="98"/>
      <c r="X461" s="98"/>
      <c r="Y461" s="98"/>
      <c r="Z461" s="98"/>
      <c r="AA461" s="98"/>
      <c r="AB461" s="98"/>
      <c r="AC461" s="98"/>
      <c r="AD461" s="98"/>
    </row>
    <row r="462" spans="1:30" x14ac:dyDescent="0.25">
      <c r="A462" s="98"/>
      <c r="B462" s="98"/>
      <c r="C462" s="98"/>
      <c r="D462" s="98"/>
      <c r="E462" s="98"/>
      <c r="F462" s="98"/>
      <c r="G462" s="98"/>
      <c r="H462" s="98"/>
      <c r="I462" s="98"/>
      <c r="J462" s="98"/>
      <c r="K462" s="98"/>
      <c r="L462" s="98"/>
      <c r="M462" s="98"/>
      <c r="N462" s="98"/>
      <c r="O462" s="98"/>
      <c r="P462" s="98"/>
      <c r="Q462" s="98"/>
      <c r="R462" s="98"/>
      <c r="S462" s="98"/>
      <c r="T462" s="98"/>
      <c r="U462" s="98"/>
      <c r="V462" s="98"/>
      <c r="W462" s="98"/>
      <c r="X462" s="98"/>
      <c r="Y462" s="98"/>
      <c r="Z462" s="98"/>
      <c r="AA462" s="98"/>
      <c r="AB462" s="98"/>
      <c r="AC462" s="98"/>
      <c r="AD462" s="98"/>
    </row>
    <row r="463" spans="1:30" x14ac:dyDescent="0.25">
      <c r="A463" s="98"/>
      <c r="B463" s="98"/>
      <c r="C463" s="98"/>
      <c r="D463" s="98"/>
      <c r="E463" s="98"/>
      <c r="F463" s="98"/>
      <c r="G463" s="98"/>
      <c r="H463" s="98"/>
      <c r="I463" s="98"/>
      <c r="J463" s="98"/>
      <c r="K463" s="98"/>
      <c r="L463" s="98"/>
      <c r="M463" s="98"/>
      <c r="N463" s="98"/>
      <c r="O463" s="98"/>
      <c r="P463" s="98"/>
      <c r="Q463" s="98"/>
      <c r="R463" s="98"/>
      <c r="S463" s="98"/>
      <c r="T463" s="98"/>
      <c r="U463" s="98"/>
      <c r="V463" s="98"/>
      <c r="W463" s="98"/>
      <c r="X463" s="98"/>
      <c r="Y463" s="98"/>
      <c r="Z463" s="98"/>
      <c r="AA463" s="98"/>
      <c r="AB463" s="98"/>
      <c r="AC463" s="98"/>
      <c r="AD463" s="98"/>
    </row>
    <row r="464" spans="1:30" x14ac:dyDescent="0.25">
      <c r="A464" s="98"/>
      <c r="B464" s="98"/>
      <c r="C464" s="98"/>
      <c r="D464" s="98"/>
      <c r="E464" s="98"/>
      <c r="F464" s="98"/>
      <c r="G464" s="98"/>
      <c r="H464" s="98"/>
      <c r="I464" s="98"/>
      <c r="J464" s="98"/>
      <c r="K464" s="98"/>
      <c r="L464" s="98"/>
      <c r="M464" s="98"/>
      <c r="N464" s="98"/>
      <c r="O464" s="98"/>
      <c r="P464" s="98"/>
      <c r="Q464" s="98"/>
      <c r="R464" s="98"/>
      <c r="S464" s="98"/>
      <c r="T464" s="98"/>
      <c r="U464" s="98"/>
      <c r="V464" s="98"/>
      <c r="W464" s="98"/>
      <c r="X464" s="98"/>
      <c r="Y464" s="98"/>
      <c r="Z464" s="98"/>
      <c r="AA464" s="98"/>
      <c r="AB464" s="98"/>
      <c r="AC464" s="98"/>
      <c r="AD464" s="98"/>
    </row>
    <row r="465" spans="1:30" x14ac:dyDescent="0.25">
      <c r="A465" s="98"/>
      <c r="B465" s="98"/>
      <c r="C465" s="98"/>
      <c r="D465" s="98"/>
      <c r="E465" s="98"/>
      <c r="F465" s="98"/>
      <c r="G465" s="98"/>
      <c r="H465" s="98"/>
      <c r="I465" s="98"/>
      <c r="J465" s="98"/>
      <c r="K465" s="98"/>
      <c r="L465" s="98"/>
      <c r="M465" s="98"/>
      <c r="N465" s="98"/>
      <c r="O465" s="98"/>
      <c r="P465" s="98"/>
      <c r="Q465" s="98"/>
      <c r="R465" s="98"/>
      <c r="S465" s="98"/>
      <c r="T465" s="98"/>
      <c r="U465" s="98"/>
      <c r="V465" s="98"/>
      <c r="W465" s="98"/>
      <c r="X465" s="98"/>
      <c r="Y465" s="98"/>
      <c r="Z465" s="98"/>
      <c r="AA465" s="98"/>
      <c r="AB465" s="98"/>
      <c r="AC465" s="98"/>
      <c r="AD465" s="98"/>
    </row>
    <row r="466" spans="1:30" x14ac:dyDescent="0.25">
      <c r="A466" s="98"/>
      <c r="B466" s="98"/>
      <c r="C466" s="98"/>
      <c r="D466" s="98"/>
      <c r="E466" s="98"/>
      <c r="F466" s="98"/>
      <c r="G466" s="98"/>
      <c r="H466" s="98"/>
      <c r="I466" s="98"/>
      <c r="J466" s="98"/>
      <c r="K466" s="98"/>
      <c r="L466" s="98"/>
      <c r="M466" s="98"/>
      <c r="N466" s="98"/>
      <c r="O466" s="98"/>
      <c r="P466" s="98"/>
      <c r="Q466" s="98"/>
      <c r="R466" s="98"/>
      <c r="S466" s="98"/>
      <c r="T466" s="98"/>
      <c r="U466" s="98"/>
      <c r="V466" s="98"/>
      <c r="W466" s="98"/>
      <c r="X466" s="98"/>
      <c r="Y466" s="98"/>
      <c r="Z466" s="98"/>
      <c r="AA466" s="98"/>
      <c r="AB466" s="98"/>
      <c r="AC466" s="98"/>
      <c r="AD466" s="98"/>
    </row>
    <row r="467" spans="1:30" x14ac:dyDescent="0.25">
      <c r="A467" s="98"/>
      <c r="B467" s="98"/>
      <c r="C467" s="98"/>
      <c r="D467" s="98"/>
      <c r="E467" s="98"/>
      <c r="F467" s="98"/>
      <c r="G467" s="98"/>
      <c r="H467" s="98"/>
      <c r="I467" s="98"/>
      <c r="J467" s="98"/>
      <c r="K467" s="98"/>
      <c r="L467" s="98"/>
      <c r="M467" s="98"/>
      <c r="N467" s="98"/>
      <c r="O467" s="98"/>
      <c r="P467" s="98"/>
      <c r="Q467" s="98"/>
      <c r="R467" s="98"/>
      <c r="S467" s="98"/>
      <c r="T467" s="98"/>
      <c r="U467" s="98"/>
      <c r="V467" s="98"/>
      <c r="W467" s="98"/>
      <c r="X467" s="98"/>
      <c r="Y467" s="98"/>
      <c r="Z467" s="98"/>
      <c r="AA467" s="98"/>
      <c r="AB467" s="98"/>
      <c r="AC467" s="98"/>
      <c r="AD467" s="98"/>
    </row>
    <row r="468" spans="1:30" x14ac:dyDescent="0.25">
      <c r="A468" s="98"/>
      <c r="B468" s="98"/>
      <c r="C468" s="98"/>
      <c r="D468" s="98"/>
      <c r="E468" s="98"/>
      <c r="F468" s="98"/>
      <c r="G468" s="98"/>
      <c r="H468" s="98"/>
      <c r="I468" s="98"/>
      <c r="J468" s="98"/>
      <c r="K468" s="98"/>
      <c r="L468" s="98"/>
      <c r="M468" s="98"/>
      <c r="N468" s="98"/>
      <c r="O468" s="98"/>
      <c r="P468" s="98"/>
      <c r="Q468" s="98"/>
      <c r="R468" s="98"/>
      <c r="S468" s="98"/>
      <c r="T468" s="98"/>
      <c r="U468" s="98"/>
      <c r="V468" s="98"/>
      <c r="W468" s="98"/>
      <c r="X468" s="98"/>
      <c r="Y468" s="98"/>
      <c r="Z468" s="98"/>
      <c r="AA468" s="98"/>
      <c r="AB468" s="98"/>
      <c r="AC468" s="98"/>
      <c r="AD468" s="98"/>
    </row>
    <row r="469" spans="1:30" x14ac:dyDescent="0.25">
      <c r="A469" s="98"/>
      <c r="B469" s="98"/>
      <c r="C469" s="98"/>
      <c r="D469" s="98"/>
      <c r="E469" s="98"/>
      <c r="F469" s="98"/>
      <c r="G469" s="98"/>
      <c r="H469" s="98"/>
      <c r="I469" s="98"/>
      <c r="J469" s="98"/>
      <c r="K469" s="98"/>
      <c r="L469" s="98"/>
      <c r="M469" s="98"/>
      <c r="N469" s="98"/>
      <c r="O469" s="98"/>
      <c r="P469" s="98"/>
      <c r="Q469" s="98"/>
      <c r="R469" s="98"/>
      <c r="S469" s="98"/>
      <c r="T469" s="98"/>
      <c r="U469" s="98"/>
      <c r="V469" s="98"/>
      <c r="W469" s="98"/>
      <c r="X469" s="98"/>
      <c r="Y469" s="98"/>
      <c r="Z469" s="98"/>
      <c r="AA469" s="98"/>
      <c r="AB469" s="98"/>
      <c r="AC469" s="98"/>
      <c r="AD469" s="98"/>
    </row>
    <row r="470" spans="1:30" x14ac:dyDescent="0.25">
      <c r="A470" s="98"/>
      <c r="B470" s="98"/>
      <c r="C470" s="98"/>
      <c r="D470" s="98"/>
      <c r="E470" s="98"/>
      <c r="F470" s="98"/>
      <c r="G470" s="98"/>
      <c r="H470" s="98"/>
      <c r="I470" s="98"/>
      <c r="J470" s="98"/>
      <c r="K470" s="98"/>
      <c r="L470" s="98"/>
      <c r="M470" s="98"/>
      <c r="N470" s="98"/>
      <c r="O470" s="98"/>
      <c r="P470" s="98"/>
      <c r="Q470" s="98"/>
      <c r="R470" s="98"/>
      <c r="S470" s="98"/>
      <c r="T470" s="98"/>
      <c r="U470" s="98"/>
      <c r="V470" s="98"/>
      <c r="W470" s="98"/>
      <c r="X470" s="98"/>
      <c r="Y470" s="98"/>
      <c r="Z470" s="98"/>
      <c r="AA470" s="98"/>
      <c r="AB470" s="98"/>
      <c r="AC470" s="98"/>
      <c r="AD470" s="98"/>
    </row>
    <row r="471" spans="1:30" x14ac:dyDescent="0.25">
      <c r="A471" s="98"/>
      <c r="B471" s="98"/>
      <c r="C471" s="98"/>
      <c r="D471" s="98"/>
      <c r="E471" s="98"/>
      <c r="F471" s="98"/>
      <c r="G471" s="98"/>
      <c r="H471" s="98"/>
      <c r="I471" s="98"/>
      <c r="J471" s="98"/>
      <c r="K471" s="98"/>
      <c r="L471" s="98"/>
      <c r="M471" s="98"/>
      <c r="N471" s="98"/>
      <c r="O471" s="98"/>
      <c r="P471" s="98"/>
      <c r="Q471" s="98"/>
      <c r="R471" s="98"/>
      <c r="S471" s="98"/>
      <c r="T471" s="98"/>
      <c r="U471" s="98"/>
      <c r="V471" s="98"/>
      <c r="W471" s="98"/>
      <c r="X471" s="98"/>
      <c r="Y471" s="98"/>
      <c r="Z471" s="98"/>
      <c r="AA471" s="98"/>
      <c r="AB471" s="98"/>
      <c r="AC471" s="98"/>
      <c r="AD471" s="98"/>
    </row>
    <row r="472" spans="1:30" x14ac:dyDescent="0.25">
      <c r="A472" s="98"/>
      <c r="B472" s="98"/>
      <c r="C472" s="98"/>
      <c r="D472" s="98"/>
      <c r="E472" s="98"/>
      <c r="F472" s="98"/>
      <c r="G472" s="98"/>
      <c r="H472" s="98"/>
      <c r="I472" s="98"/>
      <c r="J472" s="98"/>
      <c r="K472" s="98"/>
      <c r="L472" s="98"/>
      <c r="M472" s="98"/>
      <c r="N472" s="98"/>
      <c r="O472" s="98"/>
      <c r="P472" s="98"/>
      <c r="Q472" s="98"/>
      <c r="R472" s="98"/>
      <c r="S472" s="98"/>
      <c r="T472" s="98"/>
      <c r="U472" s="98"/>
      <c r="V472" s="98"/>
      <c r="W472" s="98"/>
      <c r="X472" s="98"/>
      <c r="Y472" s="98"/>
      <c r="Z472" s="98"/>
      <c r="AA472" s="98"/>
      <c r="AB472" s="98"/>
      <c r="AC472" s="98"/>
      <c r="AD472" s="98"/>
    </row>
    <row r="473" spans="1:30" x14ac:dyDescent="0.25">
      <c r="A473" s="98"/>
      <c r="B473" s="98"/>
      <c r="C473" s="98"/>
      <c r="D473" s="98"/>
      <c r="E473" s="98"/>
      <c r="F473" s="98"/>
      <c r="G473" s="98"/>
      <c r="H473" s="98"/>
      <c r="I473" s="98"/>
      <c r="J473" s="98"/>
      <c r="K473" s="98"/>
      <c r="L473" s="98"/>
      <c r="M473" s="98"/>
      <c r="N473" s="98"/>
      <c r="O473" s="98"/>
      <c r="P473" s="98"/>
      <c r="Q473" s="98"/>
      <c r="R473" s="98"/>
      <c r="S473" s="98"/>
      <c r="T473" s="98"/>
      <c r="U473" s="98"/>
      <c r="V473" s="98"/>
      <c r="W473" s="98"/>
      <c r="X473" s="98"/>
      <c r="Y473" s="98"/>
      <c r="Z473" s="98"/>
      <c r="AA473" s="98"/>
      <c r="AB473" s="98"/>
      <c r="AC473" s="98"/>
      <c r="AD473" s="98"/>
    </row>
    <row r="474" spans="1:30" x14ac:dyDescent="0.25">
      <c r="A474" s="98"/>
      <c r="B474" s="98"/>
      <c r="C474" s="98"/>
      <c r="D474" s="98"/>
      <c r="E474" s="98"/>
      <c r="F474" s="98"/>
      <c r="G474" s="98"/>
      <c r="H474" s="98"/>
      <c r="I474" s="98"/>
      <c r="J474" s="98"/>
      <c r="K474" s="98"/>
      <c r="L474" s="98"/>
      <c r="M474" s="98"/>
      <c r="N474" s="98"/>
      <c r="O474" s="98"/>
      <c r="P474" s="98"/>
      <c r="Q474" s="98"/>
      <c r="R474" s="98"/>
      <c r="S474" s="98"/>
      <c r="T474" s="98"/>
      <c r="U474" s="98"/>
      <c r="V474" s="98"/>
      <c r="W474" s="98"/>
      <c r="X474" s="98"/>
      <c r="Y474" s="98"/>
      <c r="Z474" s="98"/>
      <c r="AA474" s="98"/>
      <c r="AB474" s="98"/>
      <c r="AC474" s="98"/>
      <c r="AD474" s="98"/>
    </row>
    <row r="475" spans="1:30" x14ac:dyDescent="0.25">
      <c r="A475" s="98"/>
      <c r="B475" s="98"/>
      <c r="C475" s="98"/>
      <c r="D475" s="98"/>
      <c r="E475" s="98"/>
      <c r="F475" s="98"/>
      <c r="G475" s="98"/>
      <c r="H475" s="98"/>
      <c r="I475" s="98"/>
      <c r="J475" s="98"/>
      <c r="K475" s="98"/>
      <c r="L475" s="98"/>
      <c r="M475" s="98"/>
      <c r="N475" s="98"/>
      <c r="O475" s="98"/>
      <c r="P475" s="98"/>
      <c r="Q475" s="98"/>
      <c r="R475" s="98"/>
      <c r="S475" s="98"/>
      <c r="T475" s="98"/>
      <c r="U475" s="98"/>
      <c r="V475" s="98"/>
      <c r="W475" s="98"/>
      <c r="X475" s="98"/>
      <c r="Y475" s="98"/>
      <c r="Z475" s="98"/>
      <c r="AA475" s="98"/>
      <c r="AB475" s="98"/>
      <c r="AC475" s="98"/>
      <c r="AD475" s="98"/>
    </row>
    <row r="476" spans="1:30" x14ac:dyDescent="0.25">
      <c r="A476" s="98"/>
      <c r="B476" s="98"/>
      <c r="C476" s="98"/>
      <c r="D476" s="98"/>
      <c r="E476" s="98"/>
      <c r="F476" s="98"/>
      <c r="G476" s="98"/>
      <c r="H476" s="98"/>
      <c r="I476" s="98"/>
      <c r="J476" s="98"/>
      <c r="K476" s="98"/>
      <c r="L476" s="98"/>
      <c r="M476" s="98"/>
      <c r="N476" s="98"/>
      <c r="O476" s="98"/>
      <c r="P476" s="98"/>
      <c r="Q476" s="98"/>
      <c r="R476" s="98"/>
      <c r="S476" s="98"/>
      <c r="T476" s="98"/>
      <c r="U476" s="98"/>
      <c r="V476" s="98"/>
      <c r="W476" s="98"/>
      <c r="X476" s="98"/>
      <c r="Y476" s="98"/>
      <c r="Z476" s="98"/>
      <c r="AA476" s="98"/>
      <c r="AB476" s="98"/>
      <c r="AC476" s="98"/>
      <c r="AD476" s="98"/>
    </row>
    <row r="477" spans="1:30" x14ac:dyDescent="0.25">
      <c r="A477" s="98"/>
      <c r="B477" s="98"/>
      <c r="C477" s="98"/>
      <c r="D477" s="98"/>
      <c r="E477" s="98"/>
      <c r="F477" s="98"/>
      <c r="G477" s="98"/>
      <c r="H477" s="98"/>
      <c r="I477" s="98"/>
      <c r="J477" s="98"/>
      <c r="K477" s="98"/>
      <c r="L477" s="98"/>
      <c r="M477" s="98"/>
      <c r="N477" s="98"/>
      <c r="O477" s="98"/>
      <c r="P477" s="98"/>
      <c r="Q477" s="98"/>
      <c r="R477" s="98"/>
      <c r="S477" s="98"/>
      <c r="T477" s="98"/>
      <c r="U477" s="98"/>
      <c r="V477" s="98"/>
      <c r="W477" s="98"/>
      <c r="X477" s="98"/>
      <c r="Y477" s="98"/>
      <c r="Z477" s="98"/>
      <c r="AA477" s="98"/>
      <c r="AB477" s="98"/>
      <c r="AC477" s="98"/>
      <c r="AD477" s="98"/>
    </row>
    <row r="478" spans="1:30" x14ac:dyDescent="0.25">
      <c r="A478" s="98"/>
      <c r="B478" s="98"/>
      <c r="C478" s="98"/>
      <c r="D478" s="98"/>
      <c r="E478" s="98"/>
      <c r="F478" s="98"/>
      <c r="G478" s="98"/>
      <c r="H478" s="98"/>
      <c r="I478" s="98"/>
      <c r="J478" s="98"/>
      <c r="K478" s="98"/>
      <c r="L478" s="98"/>
      <c r="M478" s="98"/>
      <c r="N478" s="98"/>
      <c r="O478" s="98"/>
      <c r="P478" s="98"/>
      <c r="Q478" s="98"/>
      <c r="R478" s="98"/>
      <c r="S478" s="98"/>
      <c r="T478" s="98"/>
      <c r="U478" s="98"/>
      <c r="V478" s="98"/>
      <c r="W478" s="98"/>
      <c r="X478" s="98"/>
      <c r="Y478" s="98"/>
      <c r="Z478" s="98"/>
      <c r="AA478" s="98"/>
      <c r="AB478" s="98"/>
      <c r="AC478" s="98"/>
      <c r="AD478" s="98"/>
    </row>
    <row r="479" spans="1:30" x14ac:dyDescent="0.25">
      <c r="A479" s="98"/>
      <c r="B479" s="98"/>
      <c r="C479" s="98"/>
      <c r="D479" s="98"/>
      <c r="E479" s="98"/>
      <c r="F479" s="98"/>
      <c r="G479" s="98"/>
      <c r="H479" s="98"/>
      <c r="I479" s="98"/>
      <c r="J479" s="98"/>
      <c r="K479" s="98"/>
      <c r="L479" s="98"/>
      <c r="M479" s="98"/>
      <c r="N479" s="98"/>
      <c r="O479" s="98"/>
      <c r="P479" s="98"/>
      <c r="Q479" s="98"/>
      <c r="R479" s="98"/>
      <c r="S479" s="98"/>
      <c r="T479" s="98"/>
      <c r="U479" s="98"/>
      <c r="V479" s="98"/>
      <c r="W479" s="98"/>
      <c r="X479" s="98"/>
      <c r="Y479" s="98"/>
      <c r="Z479" s="98"/>
      <c r="AA479" s="98"/>
      <c r="AB479" s="98"/>
      <c r="AC479" s="98"/>
      <c r="AD479" s="98"/>
    </row>
    <row r="480" spans="1:30" x14ac:dyDescent="0.25">
      <c r="A480" s="98"/>
      <c r="B480" s="98"/>
      <c r="C480" s="98"/>
      <c r="D480" s="98"/>
      <c r="E480" s="98"/>
      <c r="F480" s="98"/>
      <c r="G480" s="98"/>
      <c r="H480" s="98"/>
      <c r="I480" s="98"/>
      <c r="J480" s="98"/>
      <c r="K480" s="98"/>
      <c r="L480" s="98"/>
      <c r="M480" s="98"/>
      <c r="N480" s="98"/>
      <c r="O480" s="98"/>
      <c r="P480" s="98"/>
      <c r="Q480" s="98"/>
      <c r="R480" s="98"/>
      <c r="S480" s="98"/>
      <c r="T480" s="98"/>
      <c r="U480" s="98"/>
      <c r="V480" s="98"/>
      <c r="W480" s="98"/>
      <c r="X480" s="98"/>
      <c r="Y480" s="98"/>
      <c r="Z480" s="98"/>
      <c r="AA480" s="98"/>
      <c r="AB480" s="98"/>
      <c r="AC480" s="98"/>
      <c r="AD480" s="98"/>
    </row>
    <row r="481" spans="1:30" x14ac:dyDescent="0.25">
      <c r="A481" s="98"/>
      <c r="B481" s="98"/>
      <c r="C481" s="98"/>
      <c r="D481" s="98"/>
      <c r="E481" s="98"/>
      <c r="F481" s="98"/>
      <c r="G481" s="98"/>
      <c r="H481" s="98"/>
      <c r="I481" s="98"/>
      <c r="J481" s="98"/>
      <c r="K481" s="98"/>
      <c r="L481" s="98"/>
      <c r="M481" s="98"/>
      <c r="N481" s="98"/>
      <c r="O481" s="98"/>
      <c r="P481" s="98"/>
      <c r="Q481" s="98"/>
      <c r="R481" s="98"/>
      <c r="S481" s="98"/>
      <c r="T481" s="98"/>
      <c r="U481" s="98"/>
      <c r="V481" s="98"/>
      <c r="W481" s="98"/>
      <c r="X481" s="98"/>
      <c r="Y481" s="98"/>
      <c r="Z481" s="98"/>
      <c r="AA481" s="98"/>
      <c r="AB481" s="98"/>
      <c r="AC481" s="98"/>
      <c r="AD481" s="98"/>
    </row>
    <row r="482" spans="1:30" x14ac:dyDescent="0.25">
      <c r="A482" s="98"/>
      <c r="B482" s="98"/>
      <c r="C482" s="98"/>
      <c r="D482" s="98"/>
      <c r="E482" s="98"/>
      <c r="F482" s="98"/>
      <c r="G482" s="98"/>
      <c r="H482" s="98"/>
      <c r="I482" s="98"/>
      <c r="J482" s="98"/>
      <c r="K482" s="98"/>
      <c r="L482" s="98"/>
      <c r="M482" s="98"/>
      <c r="N482" s="98"/>
      <c r="O482" s="98"/>
      <c r="P482" s="98"/>
      <c r="Q482" s="98"/>
      <c r="R482" s="98"/>
      <c r="S482" s="98"/>
      <c r="T482" s="98"/>
      <c r="U482" s="98"/>
      <c r="V482" s="98"/>
      <c r="W482" s="98"/>
      <c r="X482" s="98"/>
      <c r="Y482" s="98"/>
      <c r="Z482" s="98"/>
      <c r="AA482" s="98"/>
      <c r="AB482" s="98"/>
      <c r="AC482" s="98"/>
      <c r="AD482" s="98"/>
    </row>
    <row r="483" spans="1:30" x14ac:dyDescent="0.25">
      <c r="A483" s="98"/>
      <c r="B483" s="98"/>
      <c r="C483" s="98"/>
      <c r="D483" s="98"/>
      <c r="E483" s="98"/>
      <c r="F483" s="98"/>
      <c r="G483" s="98"/>
      <c r="H483" s="98"/>
      <c r="I483" s="98"/>
      <c r="J483" s="98"/>
      <c r="K483" s="98"/>
      <c r="L483" s="98"/>
      <c r="M483" s="98"/>
      <c r="N483" s="98"/>
      <c r="O483" s="98"/>
      <c r="P483" s="98"/>
      <c r="Q483" s="98"/>
      <c r="R483" s="98"/>
      <c r="S483" s="98"/>
      <c r="T483" s="98"/>
      <c r="U483" s="98"/>
      <c r="V483" s="98"/>
      <c r="W483" s="98"/>
      <c r="X483" s="98"/>
      <c r="Y483" s="98"/>
      <c r="Z483" s="98"/>
      <c r="AA483" s="98"/>
      <c r="AB483" s="98"/>
      <c r="AC483" s="98"/>
      <c r="AD483" s="98"/>
    </row>
    <row r="484" spans="1:30" x14ac:dyDescent="0.25">
      <c r="A484" s="98"/>
      <c r="B484" s="98"/>
      <c r="C484" s="98"/>
      <c r="D484" s="98"/>
      <c r="E484" s="98"/>
      <c r="F484" s="98"/>
      <c r="G484" s="98"/>
      <c r="H484" s="98"/>
      <c r="I484" s="98"/>
      <c r="J484" s="98"/>
      <c r="K484" s="98"/>
      <c r="L484" s="98"/>
      <c r="M484" s="98"/>
      <c r="N484" s="98"/>
      <c r="O484" s="98"/>
      <c r="P484" s="98"/>
      <c r="Q484" s="98"/>
      <c r="R484" s="98"/>
      <c r="S484" s="98"/>
      <c r="T484" s="98"/>
      <c r="U484" s="98"/>
      <c r="V484" s="98"/>
      <c r="W484" s="98"/>
      <c r="X484" s="98"/>
      <c r="Y484" s="98"/>
      <c r="Z484" s="98"/>
      <c r="AA484" s="98"/>
      <c r="AB484" s="98"/>
      <c r="AC484" s="98"/>
      <c r="AD484" s="98"/>
    </row>
    <row r="485" spans="1:30" x14ac:dyDescent="0.25">
      <c r="A485" s="98"/>
      <c r="B485" s="98"/>
      <c r="C485" s="98"/>
      <c r="D485" s="98"/>
      <c r="E485" s="98"/>
      <c r="F485" s="98"/>
      <c r="G485" s="98"/>
      <c r="H485" s="98"/>
      <c r="I485" s="98"/>
      <c r="J485" s="98"/>
      <c r="K485" s="98"/>
      <c r="L485" s="98"/>
      <c r="M485" s="98"/>
      <c r="N485" s="98"/>
      <c r="O485" s="98"/>
      <c r="P485" s="98"/>
      <c r="Q485" s="98"/>
      <c r="R485" s="98"/>
      <c r="S485" s="98"/>
      <c r="T485" s="98"/>
      <c r="U485" s="98"/>
      <c r="V485" s="98"/>
      <c r="W485" s="98"/>
      <c r="X485" s="98"/>
      <c r="Y485" s="98"/>
      <c r="Z485" s="98"/>
      <c r="AA485" s="98"/>
      <c r="AB485" s="98"/>
      <c r="AC485" s="98"/>
      <c r="AD485" s="98"/>
    </row>
    <row r="486" spans="1:30" x14ac:dyDescent="0.25">
      <c r="A486" s="98"/>
      <c r="B486" s="98"/>
      <c r="C486" s="98"/>
      <c r="D486" s="98"/>
      <c r="E486" s="98"/>
      <c r="F486" s="98"/>
      <c r="G486" s="98"/>
      <c r="H486" s="98"/>
      <c r="I486" s="98"/>
      <c r="J486" s="98"/>
      <c r="K486" s="98"/>
      <c r="L486" s="98"/>
      <c r="M486" s="98"/>
      <c r="N486" s="98"/>
      <c r="O486" s="98"/>
      <c r="P486" s="98"/>
      <c r="Q486" s="98"/>
      <c r="R486" s="98"/>
      <c r="S486" s="98"/>
      <c r="T486" s="98"/>
      <c r="U486" s="98"/>
      <c r="V486" s="98"/>
      <c r="W486" s="98"/>
      <c r="X486" s="98"/>
      <c r="Y486" s="98"/>
      <c r="Z486" s="98"/>
      <c r="AA486" s="98"/>
      <c r="AB486" s="98"/>
      <c r="AC486" s="98"/>
      <c r="AD486" s="98"/>
    </row>
    <row r="487" spans="1:30" x14ac:dyDescent="0.25">
      <c r="A487" s="98"/>
      <c r="B487" s="98"/>
      <c r="C487" s="98"/>
      <c r="D487" s="98"/>
      <c r="E487" s="98"/>
      <c r="F487" s="98"/>
      <c r="G487" s="98"/>
      <c r="H487" s="98"/>
      <c r="I487" s="98"/>
      <c r="J487" s="98"/>
      <c r="K487" s="98"/>
      <c r="L487" s="98"/>
      <c r="M487" s="98"/>
      <c r="N487" s="98"/>
      <c r="O487" s="98"/>
      <c r="P487" s="98"/>
      <c r="Q487" s="98"/>
      <c r="R487" s="98"/>
      <c r="S487" s="98"/>
      <c r="T487" s="98"/>
      <c r="U487" s="98"/>
      <c r="V487" s="98"/>
      <c r="W487" s="98"/>
      <c r="X487" s="98"/>
      <c r="Y487" s="98"/>
      <c r="Z487" s="98"/>
      <c r="AA487" s="98"/>
      <c r="AB487" s="98"/>
      <c r="AC487" s="98"/>
      <c r="AD487" s="98"/>
    </row>
    <row r="488" spans="1:30" x14ac:dyDescent="0.25">
      <c r="A488" s="98"/>
      <c r="B488" s="98"/>
      <c r="C488" s="98"/>
      <c r="D488" s="98"/>
      <c r="E488" s="98"/>
      <c r="F488" s="98"/>
      <c r="G488" s="98"/>
      <c r="H488" s="98"/>
      <c r="I488" s="98"/>
      <c r="J488" s="98"/>
      <c r="K488" s="98"/>
      <c r="L488" s="98"/>
      <c r="M488" s="98"/>
      <c r="N488" s="98"/>
      <c r="O488" s="98"/>
      <c r="P488" s="98"/>
      <c r="Q488" s="98"/>
      <c r="R488" s="98"/>
      <c r="S488" s="98"/>
      <c r="T488" s="98"/>
      <c r="U488" s="98"/>
      <c r="V488" s="98"/>
      <c r="W488" s="98"/>
      <c r="X488" s="98"/>
      <c r="Y488" s="98"/>
      <c r="Z488" s="98"/>
      <c r="AA488" s="98"/>
      <c r="AB488" s="98"/>
      <c r="AC488" s="98"/>
      <c r="AD488" s="98"/>
    </row>
    <row r="489" spans="1:30" x14ac:dyDescent="0.25">
      <c r="A489" s="98"/>
      <c r="B489" s="98"/>
      <c r="C489" s="98"/>
      <c r="D489" s="98"/>
      <c r="E489" s="98"/>
      <c r="F489" s="98"/>
      <c r="G489" s="98"/>
      <c r="H489" s="98"/>
      <c r="I489" s="98"/>
      <c r="J489" s="98"/>
      <c r="K489" s="98"/>
      <c r="L489" s="98"/>
      <c r="M489" s="98"/>
      <c r="N489" s="98"/>
      <c r="O489" s="98"/>
      <c r="P489" s="98"/>
      <c r="Q489" s="98"/>
      <c r="R489" s="98"/>
      <c r="S489" s="98"/>
      <c r="T489" s="98"/>
      <c r="U489" s="98"/>
      <c r="V489" s="98"/>
      <c r="W489" s="98"/>
      <c r="X489" s="98"/>
      <c r="Y489" s="98"/>
      <c r="Z489" s="98"/>
      <c r="AA489" s="98"/>
      <c r="AB489" s="98"/>
      <c r="AC489" s="98"/>
      <c r="AD489" s="98"/>
    </row>
    <row r="490" spans="1:30" x14ac:dyDescent="0.25">
      <c r="A490" s="98"/>
      <c r="B490" s="98"/>
      <c r="C490" s="98"/>
      <c r="D490" s="98"/>
      <c r="E490" s="98"/>
      <c r="F490" s="98"/>
      <c r="G490" s="98"/>
      <c r="H490" s="98"/>
      <c r="I490" s="98"/>
      <c r="J490" s="98"/>
      <c r="K490" s="98"/>
      <c r="L490" s="98"/>
      <c r="M490" s="98"/>
      <c r="N490" s="98"/>
      <c r="O490" s="98"/>
      <c r="P490" s="98"/>
      <c r="Q490" s="98"/>
      <c r="R490" s="98"/>
      <c r="S490" s="98"/>
      <c r="T490" s="98"/>
      <c r="U490" s="98"/>
      <c r="V490" s="98"/>
      <c r="W490" s="98"/>
      <c r="X490" s="98"/>
      <c r="Y490" s="98"/>
      <c r="Z490" s="98"/>
      <c r="AA490" s="98"/>
      <c r="AB490" s="98"/>
      <c r="AC490" s="98"/>
      <c r="AD490" s="98"/>
    </row>
    <row r="491" spans="1:30" x14ac:dyDescent="0.25">
      <c r="A491" s="98"/>
      <c r="B491" s="98"/>
      <c r="C491" s="98"/>
      <c r="D491" s="98"/>
      <c r="E491" s="98"/>
      <c r="F491" s="98"/>
      <c r="G491" s="98"/>
      <c r="H491" s="98"/>
      <c r="I491" s="98"/>
      <c r="J491" s="98"/>
      <c r="K491" s="98"/>
      <c r="L491" s="98"/>
      <c r="M491" s="98"/>
      <c r="N491" s="98"/>
      <c r="O491" s="98"/>
      <c r="P491" s="98"/>
      <c r="Q491" s="98"/>
      <c r="R491" s="98"/>
      <c r="S491" s="98"/>
      <c r="T491" s="98"/>
      <c r="U491" s="98"/>
      <c r="V491" s="98"/>
      <c r="W491" s="98"/>
      <c r="X491" s="98"/>
      <c r="Y491" s="98"/>
      <c r="Z491" s="98"/>
      <c r="AA491" s="98"/>
      <c r="AB491" s="98"/>
      <c r="AC491" s="98"/>
      <c r="AD491" s="98"/>
    </row>
    <row r="492" spans="1:30" x14ac:dyDescent="0.25">
      <c r="A492" s="98"/>
      <c r="B492" s="98"/>
      <c r="C492" s="98"/>
      <c r="D492" s="98"/>
      <c r="E492" s="98"/>
      <c r="F492" s="98"/>
      <c r="G492" s="98"/>
      <c r="H492" s="98"/>
      <c r="I492" s="98"/>
      <c r="J492" s="98"/>
      <c r="K492" s="98"/>
      <c r="L492" s="98"/>
      <c r="M492" s="98"/>
      <c r="N492" s="98"/>
      <c r="O492" s="98"/>
      <c r="P492" s="98"/>
      <c r="Q492" s="98"/>
      <c r="R492" s="98"/>
      <c r="S492" s="98"/>
      <c r="T492" s="98"/>
      <c r="U492" s="98"/>
      <c r="V492" s="98"/>
      <c r="W492" s="98"/>
      <c r="X492" s="98"/>
      <c r="Y492" s="98"/>
      <c r="Z492" s="98"/>
      <c r="AA492" s="98"/>
      <c r="AB492" s="98"/>
      <c r="AC492" s="98"/>
      <c r="AD492" s="98"/>
    </row>
    <row r="493" spans="1:30" x14ac:dyDescent="0.25">
      <c r="A493" s="98"/>
      <c r="B493" s="98"/>
      <c r="C493" s="98"/>
      <c r="D493" s="98"/>
      <c r="E493" s="98"/>
      <c r="F493" s="98"/>
      <c r="G493" s="98"/>
      <c r="H493" s="98"/>
      <c r="I493" s="98"/>
      <c r="J493" s="98"/>
      <c r="K493" s="98"/>
      <c r="L493" s="98"/>
      <c r="M493" s="98"/>
      <c r="N493" s="98"/>
      <c r="O493" s="98"/>
      <c r="P493" s="98"/>
      <c r="Q493" s="98"/>
      <c r="R493" s="98"/>
      <c r="S493" s="98"/>
      <c r="T493" s="98"/>
      <c r="U493" s="98"/>
      <c r="V493" s="98"/>
      <c r="W493" s="98"/>
      <c r="X493" s="98"/>
      <c r="Y493" s="98"/>
      <c r="Z493" s="98"/>
      <c r="AA493" s="98"/>
      <c r="AB493" s="98"/>
      <c r="AC493" s="98"/>
      <c r="AD493" s="98"/>
    </row>
    <row r="494" spans="1:30" x14ac:dyDescent="0.25">
      <c r="A494" s="98"/>
      <c r="B494" s="98"/>
      <c r="C494" s="98"/>
      <c r="D494" s="98"/>
      <c r="E494" s="98"/>
      <c r="F494" s="98"/>
      <c r="G494" s="98"/>
      <c r="H494" s="98"/>
      <c r="I494" s="98"/>
      <c r="J494" s="98"/>
      <c r="K494" s="98"/>
      <c r="L494" s="98"/>
      <c r="M494" s="98"/>
      <c r="N494" s="98"/>
      <c r="O494" s="98"/>
      <c r="P494" s="98"/>
      <c r="Q494" s="98"/>
      <c r="R494" s="98"/>
      <c r="S494" s="98"/>
      <c r="T494" s="98"/>
      <c r="U494" s="98"/>
      <c r="V494" s="98"/>
      <c r="W494" s="98"/>
      <c r="X494" s="98"/>
      <c r="Y494" s="98"/>
      <c r="Z494" s="98"/>
      <c r="AA494" s="98"/>
      <c r="AB494" s="98"/>
      <c r="AC494" s="98"/>
      <c r="AD494" s="98"/>
    </row>
    <row r="495" spans="1:30" x14ac:dyDescent="0.25">
      <c r="A495" s="98"/>
      <c r="B495" s="98"/>
      <c r="C495" s="98"/>
      <c r="D495" s="98"/>
      <c r="E495" s="98"/>
      <c r="F495" s="98"/>
      <c r="G495" s="98"/>
      <c r="H495" s="98"/>
      <c r="I495" s="98"/>
      <c r="J495" s="98"/>
      <c r="K495" s="98"/>
      <c r="L495" s="98"/>
      <c r="M495" s="98"/>
      <c r="N495" s="98"/>
      <c r="O495" s="98"/>
      <c r="P495" s="98"/>
      <c r="Q495" s="98"/>
      <c r="R495" s="98"/>
      <c r="S495" s="98"/>
      <c r="T495" s="98"/>
      <c r="U495" s="98"/>
      <c r="V495" s="98"/>
      <c r="W495" s="98"/>
      <c r="X495" s="98"/>
      <c r="Y495" s="98"/>
      <c r="Z495" s="98"/>
      <c r="AA495" s="98"/>
      <c r="AB495" s="98"/>
      <c r="AC495" s="98"/>
      <c r="AD495" s="98"/>
    </row>
    <row r="496" spans="1:30" x14ac:dyDescent="0.25">
      <c r="A496" s="98"/>
      <c r="B496" s="98"/>
      <c r="C496" s="98"/>
      <c r="D496" s="98"/>
      <c r="E496" s="98"/>
      <c r="F496" s="98"/>
      <c r="G496" s="98"/>
      <c r="H496" s="98"/>
      <c r="I496" s="98"/>
      <c r="J496" s="98"/>
      <c r="K496" s="98"/>
      <c r="L496" s="98"/>
      <c r="M496" s="98"/>
      <c r="N496" s="98"/>
      <c r="O496" s="98"/>
      <c r="P496" s="98"/>
      <c r="Q496" s="98"/>
      <c r="R496" s="98"/>
      <c r="S496" s="98"/>
      <c r="T496" s="98"/>
      <c r="U496" s="98"/>
      <c r="V496" s="98"/>
      <c r="W496" s="98"/>
      <c r="X496" s="98"/>
      <c r="Y496" s="98"/>
      <c r="Z496" s="98"/>
      <c r="AA496" s="98"/>
      <c r="AB496" s="98"/>
      <c r="AC496" s="98"/>
      <c r="AD496" s="98"/>
    </row>
    <row r="497" spans="1:30" x14ac:dyDescent="0.25">
      <c r="A497" s="98"/>
      <c r="B497" s="98"/>
      <c r="C497" s="98"/>
      <c r="D497" s="98"/>
      <c r="E497" s="98"/>
      <c r="F497" s="98"/>
      <c r="G497" s="98"/>
      <c r="H497" s="98"/>
      <c r="I497" s="98"/>
      <c r="J497" s="98"/>
      <c r="K497" s="98"/>
      <c r="L497" s="98"/>
      <c r="M497" s="98"/>
      <c r="N497" s="98"/>
      <c r="O497" s="98"/>
      <c r="P497" s="98"/>
      <c r="Q497" s="98"/>
      <c r="R497" s="98"/>
      <c r="S497" s="98"/>
      <c r="T497" s="98"/>
      <c r="U497" s="98"/>
      <c r="V497" s="98"/>
      <c r="W497" s="98"/>
      <c r="X497" s="98"/>
      <c r="Y497" s="98"/>
      <c r="Z497" s="98"/>
      <c r="AA497" s="98"/>
      <c r="AB497" s="98"/>
      <c r="AC497" s="98"/>
      <c r="AD497" s="98"/>
    </row>
    <row r="498" spans="1:30" x14ac:dyDescent="0.25">
      <c r="A498" s="98"/>
      <c r="B498" s="98"/>
      <c r="C498" s="98"/>
      <c r="D498" s="98"/>
      <c r="E498" s="98"/>
      <c r="F498" s="98"/>
      <c r="G498" s="98"/>
      <c r="H498" s="98"/>
      <c r="I498" s="98"/>
      <c r="J498" s="98"/>
      <c r="K498" s="98"/>
      <c r="L498" s="98"/>
      <c r="M498" s="98"/>
      <c r="N498" s="98"/>
      <c r="O498" s="98"/>
      <c r="P498" s="98"/>
      <c r="Q498" s="98"/>
      <c r="R498" s="98"/>
      <c r="S498" s="98"/>
      <c r="T498" s="98"/>
      <c r="U498" s="98"/>
      <c r="V498" s="98"/>
      <c r="W498" s="98"/>
      <c r="X498" s="98"/>
      <c r="Y498" s="98"/>
      <c r="Z498" s="98"/>
      <c r="AA498" s="98"/>
      <c r="AB498" s="98"/>
      <c r="AC498" s="98"/>
      <c r="AD498" s="98"/>
    </row>
    <row r="499" spans="1:30" x14ac:dyDescent="0.25">
      <c r="A499" s="98"/>
      <c r="B499" s="98"/>
      <c r="C499" s="98"/>
      <c r="D499" s="98"/>
      <c r="E499" s="98"/>
      <c r="F499" s="98"/>
      <c r="G499" s="98"/>
      <c r="H499" s="98"/>
      <c r="I499" s="98"/>
      <c r="J499" s="98"/>
      <c r="K499" s="98"/>
      <c r="L499" s="98"/>
      <c r="M499" s="98"/>
      <c r="N499" s="98"/>
      <c r="O499" s="98"/>
      <c r="P499" s="98"/>
      <c r="Q499" s="98"/>
      <c r="R499" s="98"/>
      <c r="S499" s="98"/>
      <c r="T499" s="98"/>
      <c r="U499" s="98"/>
      <c r="V499" s="98"/>
      <c r="W499" s="98"/>
      <c r="X499" s="98"/>
      <c r="Y499" s="98"/>
      <c r="Z499" s="98"/>
      <c r="AA499" s="98"/>
      <c r="AB499" s="98"/>
      <c r="AC499" s="98"/>
      <c r="AD499" s="98"/>
    </row>
    <row r="500" spans="1:30" x14ac:dyDescent="0.25">
      <c r="A500" s="98"/>
      <c r="B500" s="98"/>
      <c r="C500" s="98"/>
      <c r="D500" s="98"/>
      <c r="E500" s="98"/>
      <c r="F500" s="98"/>
      <c r="G500" s="98"/>
      <c r="H500" s="98"/>
      <c r="I500" s="98"/>
      <c r="J500" s="98"/>
      <c r="K500" s="98"/>
      <c r="L500" s="98"/>
      <c r="M500" s="98"/>
      <c r="N500" s="98"/>
      <c r="O500" s="98"/>
      <c r="P500" s="98"/>
      <c r="Q500" s="98"/>
      <c r="R500" s="98"/>
      <c r="S500" s="98"/>
      <c r="T500" s="98"/>
      <c r="U500" s="98"/>
      <c r="V500" s="98"/>
      <c r="W500" s="98"/>
      <c r="X500" s="98"/>
      <c r="Y500" s="98"/>
      <c r="Z500" s="98"/>
      <c r="AA500" s="98"/>
      <c r="AB500" s="98"/>
      <c r="AC500" s="98"/>
      <c r="AD500" s="98"/>
    </row>
    <row r="501" spans="1:30" x14ac:dyDescent="0.25">
      <c r="A501" s="98"/>
      <c r="B501" s="98"/>
      <c r="C501" s="98"/>
      <c r="D501" s="98"/>
      <c r="E501" s="98"/>
      <c r="F501" s="98"/>
      <c r="G501" s="98"/>
      <c r="H501" s="98"/>
      <c r="I501" s="98"/>
      <c r="J501" s="98"/>
      <c r="K501" s="98"/>
      <c r="L501" s="98"/>
      <c r="M501" s="98"/>
      <c r="N501" s="98"/>
      <c r="O501" s="98"/>
      <c r="P501" s="98"/>
      <c r="Q501" s="98"/>
      <c r="R501" s="98"/>
      <c r="S501" s="98"/>
      <c r="T501" s="98"/>
      <c r="U501" s="98"/>
      <c r="V501" s="98"/>
      <c r="W501" s="98"/>
      <c r="X501" s="98"/>
      <c r="Y501" s="98"/>
      <c r="Z501" s="98"/>
      <c r="AA501" s="98"/>
      <c r="AB501" s="98"/>
      <c r="AC501" s="98"/>
      <c r="AD501" s="98"/>
    </row>
    <row r="502" spans="1:30" x14ac:dyDescent="0.25">
      <c r="A502" s="98"/>
      <c r="B502" s="98"/>
      <c r="C502" s="98"/>
      <c r="D502" s="98"/>
      <c r="E502" s="98"/>
      <c r="F502" s="98"/>
      <c r="G502" s="98"/>
      <c r="H502" s="98"/>
      <c r="I502" s="98"/>
      <c r="J502" s="98"/>
      <c r="K502" s="98"/>
      <c r="L502" s="98"/>
      <c r="M502" s="98"/>
      <c r="N502" s="98"/>
      <c r="O502" s="98"/>
      <c r="P502" s="98"/>
      <c r="Q502" s="98"/>
      <c r="R502" s="98"/>
      <c r="S502" s="98"/>
      <c r="T502" s="98"/>
      <c r="U502" s="98"/>
      <c r="V502" s="98"/>
      <c r="W502" s="98"/>
      <c r="X502" s="98"/>
      <c r="Y502" s="98"/>
      <c r="Z502" s="98"/>
      <c r="AA502" s="98"/>
      <c r="AB502" s="98"/>
      <c r="AC502" s="98"/>
      <c r="AD502" s="98"/>
    </row>
    <row r="503" spans="1:30" x14ac:dyDescent="0.25">
      <c r="A503" s="98"/>
      <c r="B503" s="98"/>
      <c r="C503" s="98"/>
      <c r="D503" s="98"/>
      <c r="E503" s="98"/>
      <c r="F503" s="98"/>
      <c r="G503" s="98"/>
      <c r="H503" s="98"/>
      <c r="I503" s="98"/>
      <c r="J503" s="98"/>
      <c r="K503" s="98"/>
      <c r="L503" s="98"/>
      <c r="M503" s="98"/>
      <c r="N503" s="98"/>
      <c r="O503" s="98"/>
      <c r="P503" s="98"/>
      <c r="Q503" s="98"/>
      <c r="R503" s="98"/>
      <c r="S503" s="98"/>
      <c r="T503" s="98"/>
      <c r="U503" s="98"/>
      <c r="V503" s="98"/>
      <c r="W503" s="98"/>
      <c r="X503" s="98"/>
      <c r="Y503" s="98"/>
      <c r="Z503" s="98"/>
      <c r="AA503" s="98"/>
      <c r="AB503" s="98"/>
      <c r="AC503" s="98"/>
      <c r="AD503" s="98"/>
    </row>
    <row r="504" spans="1:30" x14ac:dyDescent="0.25">
      <c r="A504" s="98"/>
      <c r="B504" s="98"/>
      <c r="C504" s="98"/>
      <c r="D504" s="98"/>
      <c r="E504" s="98"/>
      <c r="F504" s="98"/>
      <c r="G504" s="98"/>
      <c r="H504" s="98"/>
      <c r="I504" s="98"/>
      <c r="J504" s="98"/>
      <c r="K504" s="98"/>
      <c r="L504" s="98"/>
      <c r="M504" s="98"/>
      <c r="N504" s="98"/>
      <c r="O504" s="98"/>
      <c r="P504" s="98"/>
      <c r="Q504" s="98"/>
      <c r="R504" s="98"/>
      <c r="S504" s="98"/>
      <c r="T504" s="98"/>
      <c r="U504" s="98"/>
      <c r="V504" s="98"/>
      <c r="W504" s="98"/>
      <c r="X504" s="98"/>
      <c r="Y504" s="98"/>
      <c r="Z504" s="98"/>
      <c r="AA504" s="98"/>
      <c r="AB504" s="98"/>
      <c r="AC504" s="98"/>
      <c r="AD504" s="98"/>
    </row>
    <row r="505" spans="1:30" x14ac:dyDescent="0.25">
      <c r="A505" s="98"/>
      <c r="B505" s="98"/>
      <c r="C505" s="98"/>
      <c r="D505" s="98"/>
      <c r="E505" s="98"/>
      <c r="F505" s="98"/>
      <c r="G505" s="98"/>
      <c r="H505" s="98"/>
      <c r="I505" s="98"/>
      <c r="J505" s="98"/>
      <c r="K505" s="98"/>
      <c r="L505" s="98"/>
      <c r="M505" s="98"/>
      <c r="N505" s="98"/>
      <c r="O505" s="98"/>
      <c r="P505" s="98"/>
      <c r="Q505" s="98"/>
      <c r="R505" s="98"/>
      <c r="S505" s="98"/>
      <c r="T505" s="98"/>
      <c r="U505" s="98"/>
      <c r="V505" s="98"/>
      <c r="W505" s="98"/>
      <c r="X505" s="98"/>
      <c r="Y505" s="98"/>
      <c r="Z505" s="98"/>
      <c r="AA505" s="98"/>
      <c r="AB505" s="98"/>
      <c r="AC505" s="98"/>
      <c r="AD505" s="98"/>
    </row>
    <row r="506" spans="1:30" x14ac:dyDescent="0.25">
      <c r="A506" s="98"/>
      <c r="B506" s="98"/>
      <c r="C506" s="98"/>
      <c r="D506" s="98"/>
      <c r="E506" s="98"/>
      <c r="F506" s="98"/>
      <c r="G506" s="98"/>
      <c r="H506" s="98"/>
      <c r="I506" s="98"/>
      <c r="J506" s="98"/>
      <c r="K506" s="98"/>
      <c r="L506" s="98"/>
      <c r="M506" s="98"/>
      <c r="N506" s="98"/>
      <c r="O506" s="98"/>
      <c r="P506" s="98"/>
      <c r="Q506" s="98"/>
      <c r="R506" s="98"/>
      <c r="S506" s="98"/>
      <c r="T506" s="98"/>
      <c r="U506" s="98"/>
      <c r="V506" s="98"/>
      <c r="W506" s="98"/>
      <c r="X506" s="98"/>
      <c r="Y506" s="98"/>
      <c r="Z506" s="98"/>
      <c r="AA506" s="98"/>
      <c r="AB506" s="98"/>
      <c r="AC506" s="98"/>
      <c r="AD506" s="98"/>
    </row>
    <row r="507" spans="1:30" x14ac:dyDescent="0.25">
      <c r="A507" s="98"/>
      <c r="B507" s="98"/>
      <c r="C507" s="98"/>
      <c r="D507" s="98"/>
      <c r="E507" s="98"/>
      <c r="F507" s="98"/>
      <c r="G507" s="98"/>
      <c r="H507" s="98"/>
      <c r="I507" s="98"/>
      <c r="J507" s="98"/>
      <c r="K507" s="98"/>
      <c r="L507" s="98"/>
      <c r="M507" s="98"/>
      <c r="N507" s="98"/>
      <c r="O507" s="98"/>
      <c r="P507" s="98"/>
      <c r="Q507" s="98"/>
      <c r="R507" s="98"/>
      <c r="S507" s="98"/>
      <c r="T507" s="98"/>
      <c r="U507" s="98"/>
      <c r="V507" s="98"/>
      <c r="W507" s="98"/>
      <c r="X507" s="98"/>
      <c r="Y507" s="98"/>
      <c r="Z507" s="98"/>
      <c r="AA507" s="98"/>
      <c r="AB507" s="98"/>
      <c r="AC507" s="98"/>
      <c r="AD507" s="98"/>
    </row>
    <row r="508" spans="1:30" x14ac:dyDescent="0.25">
      <c r="A508" s="98"/>
      <c r="B508" s="98"/>
      <c r="C508" s="98"/>
      <c r="D508" s="98"/>
      <c r="E508" s="98"/>
      <c r="F508" s="98"/>
      <c r="G508" s="98"/>
      <c r="H508" s="98"/>
      <c r="I508" s="98"/>
      <c r="J508" s="98"/>
      <c r="K508" s="98"/>
      <c r="L508" s="98"/>
      <c r="M508" s="98"/>
      <c r="N508" s="98"/>
      <c r="O508" s="98"/>
      <c r="P508" s="98"/>
      <c r="Q508" s="98"/>
      <c r="R508" s="98"/>
      <c r="S508" s="98"/>
      <c r="T508" s="98"/>
      <c r="U508" s="98"/>
      <c r="V508" s="98"/>
      <c r="W508" s="98"/>
      <c r="X508" s="98"/>
      <c r="Y508" s="98"/>
      <c r="Z508" s="98"/>
      <c r="AA508" s="98"/>
      <c r="AB508" s="98"/>
      <c r="AC508" s="98"/>
      <c r="AD508" s="98"/>
    </row>
    <row r="509" spans="1:30" x14ac:dyDescent="0.25">
      <c r="A509" s="98"/>
      <c r="B509" s="98"/>
      <c r="C509" s="98"/>
      <c r="D509" s="98"/>
      <c r="E509" s="98"/>
      <c r="F509" s="98"/>
      <c r="G509" s="98"/>
      <c r="H509" s="98"/>
      <c r="I509" s="98"/>
      <c r="J509" s="98"/>
      <c r="K509" s="98"/>
      <c r="L509" s="98"/>
      <c r="M509" s="98"/>
      <c r="N509" s="98"/>
      <c r="O509" s="98"/>
      <c r="P509" s="98"/>
      <c r="Q509" s="98"/>
      <c r="R509" s="98"/>
      <c r="S509" s="98"/>
      <c r="T509" s="98"/>
      <c r="U509" s="98"/>
      <c r="V509" s="98"/>
      <c r="W509" s="98"/>
      <c r="X509" s="98"/>
      <c r="Y509" s="98"/>
      <c r="Z509" s="98"/>
      <c r="AA509" s="98"/>
      <c r="AB509" s="98"/>
      <c r="AC509" s="98"/>
      <c r="AD509" s="98"/>
    </row>
    <row r="510" spans="1:30" x14ac:dyDescent="0.25">
      <c r="A510" s="98"/>
      <c r="B510" s="98"/>
      <c r="C510" s="98"/>
      <c r="D510" s="98"/>
      <c r="E510" s="98"/>
      <c r="F510" s="98"/>
      <c r="G510" s="98"/>
      <c r="H510" s="98"/>
      <c r="I510" s="98"/>
      <c r="J510" s="98"/>
      <c r="K510" s="98"/>
      <c r="L510" s="98"/>
      <c r="M510" s="98"/>
      <c r="N510" s="98"/>
      <c r="O510" s="98"/>
      <c r="P510" s="98"/>
      <c r="Q510" s="98"/>
      <c r="R510" s="98"/>
      <c r="S510" s="98"/>
      <c r="T510" s="98"/>
      <c r="U510" s="98"/>
      <c r="V510" s="98"/>
      <c r="W510" s="98"/>
      <c r="X510" s="98"/>
      <c r="Y510" s="98"/>
      <c r="Z510" s="98"/>
      <c r="AA510" s="98"/>
      <c r="AB510" s="98"/>
      <c r="AC510" s="98"/>
      <c r="AD510" s="98"/>
    </row>
    <row r="511" spans="1:30" x14ac:dyDescent="0.25">
      <c r="A511" s="98"/>
      <c r="B511" s="98"/>
      <c r="C511" s="98"/>
      <c r="D511" s="98"/>
      <c r="E511" s="98"/>
      <c r="F511" s="98"/>
      <c r="G511" s="98"/>
      <c r="H511" s="98"/>
      <c r="I511" s="98"/>
      <c r="J511" s="98"/>
      <c r="K511" s="98"/>
      <c r="L511" s="98"/>
      <c r="M511" s="98"/>
      <c r="N511" s="98"/>
      <c r="O511" s="98"/>
      <c r="P511" s="98"/>
      <c r="Q511" s="98"/>
      <c r="R511" s="98"/>
      <c r="S511" s="98"/>
      <c r="T511" s="98"/>
      <c r="U511" s="98"/>
      <c r="V511" s="98"/>
      <c r="W511" s="98"/>
      <c r="X511" s="98"/>
      <c r="Y511" s="98"/>
      <c r="Z511" s="98"/>
      <c r="AA511" s="98"/>
      <c r="AB511" s="98"/>
      <c r="AC511" s="98"/>
      <c r="AD511" s="98"/>
    </row>
    <row r="512" spans="1:30" x14ac:dyDescent="0.25">
      <c r="A512" s="98"/>
      <c r="B512" s="98"/>
      <c r="C512" s="98"/>
      <c r="D512" s="98"/>
      <c r="E512" s="98"/>
      <c r="F512" s="98"/>
      <c r="G512" s="98"/>
      <c r="H512" s="98"/>
      <c r="I512" s="98"/>
      <c r="J512" s="98"/>
      <c r="K512" s="98"/>
      <c r="L512" s="98"/>
      <c r="M512" s="98"/>
      <c r="N512" s="98"/>
      <c r="O512" s="98"/>
      <c r="P512" s="98"/>
      <c r="Q512" s="98"/>
      <c r="R512" s="98"/>
      <c r="S512" s="98"/>
      <c r="T512" s="98"/>
      <c r="U512" s="98"/>
      <c r="V512" s="98"/>
      <c r="W512" s="98"/>
      <c r="X512" s="98"/>
      <c r="Y512" s="98"/>
      <c r="Z512" s="98"/>
      <c r="AA512" s="98"/>
      <c r="AB512" s="98"/>
      <c r="AC512" s="98"/>
      <c r="AD512" s="98"/>
    </row>
    <row r="513" spans="1:30" x14ac:dyDescent="0.25">
      <c r="A513" s="98"/>
      <c r="B513" s="98"/>
      <c r="C513" s="98"/>
      <c r="D513" s="98"/>
      <c r="E513" s="98"/>
      <c r="F513" s="98"/>
      <c r="G513" s="98"/>
      <c r="H513" s="98"/>
      <c r="I513" s="98"/>
      <c r="J513" s="98"/>
      <c r="K513" s="98"/>
      <c r="L513" s="98"/>
      <c r="M513" s="98"/>
      <c r="N513" s="98"/>
      <c r="O513" s="98"/>
      <c r="P513" s="98"/>
      <c r="Q513" s="98"/>
      <c r="R513" s="98"/>
      <c r="S513" s="98"/>
      <c r="T513" s="98"/>
      <c r="U513" s="98"/>
      <c r="V513" s="98"/>
      <c r="W513" s="98"/>
      <c r="X513" s="98"/>
      <c r="Y513" s="98"/>
      <c r="Z513" s="98"/>
      <c r="AA513" s="98"/>
      <c r="AB513" s="98"/>
      <c r="AC513" s="98"/>
      <c r="AD513" s="98"/>
    </row>
    <row r="514" spans="1:30" x14ac:dyDescent="0.25">
      <c r="A514" s="98"/>
      <c r="B514" s="98"/>
      <c r="C514" s="98"/>
      <c r="D514" s="98"/>
      <c r="E514" s="98"/>
      <c r="F514" s="98"/>
      <c r="G514" s="98"/>
      <c r="H514" s="98"/>
      <c r="I514" s="98"/>
      <c r="J514" s="98"/>
      <c r="K514" s="98"/>
      <c r="L514" s="98"/>
      <c r="M514" s="98"/>
      <c r="N514" s="98"/>
      <c r="O514" s="98"/>
      <c r="P514" s="98"/>
      <c r="Q514" s="98"/>
      <c r="R514" s="98"/>
      <c r="S514" s="98"/>
      <c r="T514" s="98"/>
      <c r="U514" s="98"/>
      <c r="V514" s="98"/>
      <c r="W514" s="98"/>
      <c r="X514" s="98"/>
      <c r="Y514" s="98"/>
      <c r="Z514" s="98"/>
      <c r="AA514" s="98"/>
      <c r="AB514" s="98"/>
      <c r="AC514" s="98"/>
      <c r="AD514" s="98"/>
    </row>
    <row r="515" spans="1:30" x14ac:dyDescent="0.25">
      <c r="A515" s="98"/>
      <c r="B515" s="98"/>
      <c r="C515" s="98"/>
      <c r="D515" s="98"/>
      <c r="E515" s="98"/>
      <c r="F515" s="98"/>
      <c r="G515" s="98"/>
      <c r="H515" s="98"/>
      <c r="I515" s="98"/>
      <c r="J515" s="98"/>
      <c r="K515" s="98"/>
      <c r="L515" s="98"/>
      <c r="M515" s="98"/>
      <c r="N515" s="98"/>
      <c r="O515" s="98"/>
      <c r="P515" s="98"/>
      <c r="Q515" s="98"/>
      <c r="R515" s="98"/>
      <c r="S515" s="98"/>
      <c r="T515" s="98"/>
      <c r="U515" s="98"/>
      <c r="V515" s="98"/>
      <c r="W515" s="98"/>
      <c r="X515" s="98"/>
      <c r="Y515" s="98"/>
      <c r="Z515" s="98"/>
      <c r="AA515" s="98"/>
      <c r="AB515" s="98"/>
      <c r="AC515" s="98"/>
      <c r="AD515" s="98"/>
    </row>
    <row r="516" spans="1:30" x14ac:dyDescent="0.25">
      <c r="A516" s="98"/>
      <c r="B516" s="98"/>
      <c r="C516" s="98"/>
      <c r="D516" s="98"/>
      <c r="E516" s="98"/>
      <c r="F516" s="98"/>
      <c r="G516" s="98"/>
      <c r="H516" s="98"/>
      <c r="I516" s="98"/>
      <c r="J516" s="98"/>
      <c r="K516" s="98"/>
      <c r="L516" s="98"/>
      <c r="M516" s="98"/>
      <c r="N516" s="98"/>
      <c r="O516" s="98"/>
      <c r="P516" s="98"/>
      <c r="Q516" s="98"/>
      <c r="R516" s="98"/>
      <c r="S516" s="98"/>
      <c r="T516" s="98"/>
      <c r="U516" s="98"/>
      <c r="V516" s="98"/>
      <c r="W516" s="98"/>
      <c r="X516" s="98"/>
      <c r="Y516" s="98"/>
      <c r="Z516" s="98"/>
      <c r="AA516" s="98"/>
      <c r="AB516" s="98"/>
      <c r="AC516" s="98"/>
      <c r="AD516" s="98"/>
    </row>
    <row r="517" spans="1:30" x14ac:dyDescent="0.25">
      <c r="A517" s="98"/>
      <c r="B517" s="98"/>
      <c r="C517" s="98"/>
      <c r="D517" s="98"/>
      <c r="E517" s="98"/>
      <c r="F517" s="98"/>
      <c r="G517" s="98"/>
      <c r="H517" s="98"/>
      <c r="I517" s="98"/>
      <c r="J517" s="98"/>
      <c r="K517" s="98"/>
      <c r="L517" s="98"/>
      <c r="M517" s="98"/>
      <c r="N517" s="98"/>
      <c r="O517" s="98"/>
      <c r="P517" s="98"/>
      <c r="Q517" s="98"/>
      <c r="R517" s="98"/>
      <c r="S517" s="98"/>
      <c r="T517" s="98"/>
      <c r="U517" s="98"/>
      <c r="V517" s="98"/>
      <c r="W517" s="98"/>
      <c r="X517" s="98"/>
      <c r="Y517" s="98"/>
      <c r="Z517" s="98"/>
      <c r="AA517" s="98"/>
      <c r="AB517" s="98"/>
      <c r="AC517" s="98"/>
      <c r="AD517" s="98"/>
    </row>
    <row r="518" spans="1:30" x14ac:dyDescent="0.25">
      <c r="A518" s="98"/>
      <c r="B518" s="98"/>
      <c r="C518" s="98"/>
      <c r="D518" s="98"/>
      <c r="E518" s="98"/>
      <c r="F518" s="98"/>
      <c r="G518" s="98"/>
      <c r="H518" s="98"/>
      <c r="I518" s="98"/>
      <c r="J518" s="98"/>
      <c r="K518" s="98"/>
      <c r="L518" s="98"/>
      <c r="M518" s="98"/>
      <c r="N518" s="98"/>
      <c r="O518" s="98"/>
      <c r="P518" s="98"/>
      <c r="Q518" s="98"/>
      <c r="R518" s="98"/>
      <c r="S518" s="98"/>
      <c r="T518" s="98"/>
      <c r="U518" s="98"/>
      <c r="V518" s="98"/>
      <c r="W518" s="98"/>
      <c r="X518" s="98"/>
      <c r="Y518" s="98"/>
      <c r="Z518" s="98"/>
      <c r="AA518" s="98"/>
      <c r="AB518" s="98"/>
      <c r="AC518" s="98"/>
      <c r="AD518" s="98"/>
    </row>
    <row r="519" spans="1:30" x14ac:dyDescent="0.25">
      <c r="A519" s="98"/>
      <c r="B519" s="98"/>
      <c r="C519" s="98"/>
      <c r="D519" s="98"/>
      <c r="E519" s="98"/>
      <c r="F519" s="98"/>
      <c r="G519" s="98"/>
      <c r="H519" s="98"/>
      <c r="I519" s="98"/>
      <c r="J519" s="98"/>
      <c r="K519" s="98"/>
      <c r="L519" s="98"/>
      <c r="M519" s="98"/>
      <c r="N519" s="98"/>
      <c r="O519" s="98"/>
      <c r="P519" s="98"/>
      <c r="Q519" s="98"/>
      <c r="R519" s="98"/>
      <c r="S519" s="98"/>
      <c r="T519" s="98"/>
      <c r="U519" s="98"/>
      <c r="V519" s="98"/>
      <c r="W519" s="98"/>
      <c r="X519" s="98"/>
      <c r="Y519" s="98"/>
      <c r="Z519" s="98"/>
      <c r="AA519" s="98"/>
      <c r="AB519" s="98"/>
      <c r="AC519" s="98"/>
      <c r="AD519" s="98"/>
    </row>
    <row r="520" spans="1:30" x14ac:dyDescent="0.25">
      <c r="A520" s="98"/>
      <c r="B520" s="98"/>
      <c r="C520" s="98"/>
      <c r="D520" s="98"/>
      <c r="E520" s="98"/>
      <c r="F520" s="98"/>
      <c r="G520" s="98"/>
      <c r="H520" s="98"/>
      <c r="I520" s="98"/>
      <c r="J520" s="98"/>
      <c r="K520" s="98"/>
      <c r="L520" s="98"/>
      <c r="M520" s="98"/>
      <c r="N520" s="98"/>
      <c r="O520" s="98"/>
      <c r="P520" s="98"/>
      <c r="Q520" s="98"/>
      <c r="R520" s="98"/>
      <c r="S520" s="98"/>
      <c r="T520" s="98"/>
      <c r="U520" s="98"/>
      <c r="V520" s="98"/>
      <c r="W520" s="98"/>
      <c r="X520" s="98"/>
      <c r="Y520" s="98"/>
      <c r="Z520" s="98"/>
      <c r="AA520" s="98"/>
      <c r="AB520" s="98"/>
      <c r="AC520" s="98"/>
      <c r="AD520" s="98"/>
    </row>
    <row r="521" spans="1:30" x14ac:dyDescent="0.25">
      <c r="A521" s="98"/>
      <c r="B521" s="98"/>
      <c r="C521" s="98"/>
      <c r="D521" s="98"/>
      <c r="E521" s="98"/>
      <c r="F521" s="98"/>
      <c r="G521" s="98"/>
      <c r="H521" s="98"/>
      <c r="I521" s="98"/>
      <c r="J521" s="98"/>
      <c r="K521" s="98"/>
      <c r="L521" s="98"/>
      <c r="M521" s="98"/>
      <c r="N521" s="98"/>
      <c r="O521" s="98"/>
      <c r="P521" s="98"/>
      <c r="Q521" s="98"/>
      <c r="R521" s="98"/>
      <c r="S521" s="98"/>
      <c r="T521" s="98"/>
      <c r="U521" s="98"/>
      <c r="V521" s="98"/>
      <c r="W521" s="98"/>
      <c r="X521" s="98"/>
      <c r="Y521" s="98"/>
      <c r="Z521" s="98"/>
      <c r="AA521" s="98"/>
      <c r="AB521" s="98"/>
      <c r="AC521" s="98"/>
      <c r="AD521" s="98"/>
    </row>
    <row r="522" spans="1:30" x14ac:dyDescent="0.25">
      <c r="A522" s="98"/>
      <c r="B522" s="98"/>
      <c r="C522" s="98"/>
      <c r="D522" s="98"/>
      <c r="E522" s="98"/>
      <c r="F522" s="98"/>
      <c r="G522" s="98"/>
      <c r="H522" s="98"/>
      <c r="I522" s="98"/>
      <c r="J522" s="98"/>
      <c r="K522" s="98"/>
      <c r="L522" s="98"/>
      <c r="M522" s="98"/>
      <c r="N522" s="98"/>
      <c r="O522" s="98"/>
      <c r="P522" s="98"/>
      <c r="Q522" s="98"/>
      <c r="R522" s="98"/>
      <c r="S522" s="98"/>
      <c r="T522" s="98"/>
      <c r="U522" s="98"/>
      <c r="V522" s="98"/>
      <c r="W522" s="98"/>
      <c r="X522" s="98"/>
      <c r="Y522" s="98"/>
      <c r="Z522" s="98"/>
      <c r="AA522" s="98"/>
      <c r="AB522" s="98"/>
      <c r="AC522" s="98"/>
      <c r="AD522" s="98"/>
    </row>
    <row r="523" spans="1:30" x14ac:dyDescent="0.25">
      <c r="A523" s="98"/>
      <c r="B523" s="98"/>
      <c r="C523" s="98"/>
      <c r="D523" s="98"/>
      <c r="E523" s="98"/>
      <c r="F523" s="98"/>
      <c r="G523" s="98"/>
      <c r="H523" s="98"/>
      <c r="I523" s="98"/>
      <c r="J523" s="98"/>
      <c r="K523" s="98"/>
      <c r="L523" s="98"/>
      <c r="M523" s="98"/>
      <c r="N523" s="98"/>
      <c r="O523" s="98"/>
      <c r="P523" s="98"/>
      <c r="Q523" s="98"/>
      <c r="R523" s="98"/>
      <c r="S523" s="98"/>
      <c r="T523" s="98"/>
      <c r="U523" s="98"/>
      <c r="V523" s="98"/>
      <c r="W523" s="98"/>
      <c r="X523" s="98"/>
      <c r="Y523" s="98"/>
      <c r="Z523" s="98"/>
      <c r="AA523" s="98"/>
      <c r="AB523" s="98"/>
      <c r="AC523" s="98"/>
      <c r="AD523" s="98"/>
    </row>
    <row r="524" spans="1:30" x14ac:dyDescent="0.25">
      <c r="A524" s="98"/>
      <c r="B524" s="98"/>
      <c r="C524" s="98"/>
      <c r="D524" s="98"/>
      <c r="E524" s="98"/>
      <c r="F524" s="98"/>
      <c r="G524" s="98"/>
      <c r="H524" s="98"/>
      <c r="I524" s="98"/>
      <c r="J524" s="98"/>
      <c r="K524" s="98"/>
      <c r="L524" s="98"/>
      <c r="M524" s="98"/>
      <c r="N524" s="98"/>
      <c r="O524" s="98"/>
      <c r="P524" s="98"/>
      <c r="Q524" s="98"/>
      <c r="R524" s="98"/>
      <c r="S524" s="98"/>
      <c r="T524" s="98"/>
      <c r="U524" s="98"/>
      <c r="V524" s="98"/>
      <c r="W524" s="98"/>
      <c r="X524" s="98"/>
      <c r="Y524" s="98"/>
      <c r="Z524" s="98"/>
      <c r="AA524" s="98"/>
      <c r="AB524" s="98"/>
      <c r="AC524" s="98"/>
      <c r="AD524" s="98"/>
    </row>
    <row r="525" spans="1:30" x14ac:dyDescent="0.25">
      <c r="A525" s="98"/>
      <c r="B525" s="98"/>
      <c r="C525" s="98"/>
      <c r="D525" s="98"/>
      <c r="E525" s="98"/>
      <c r="F525" s="98"/>
      <c r="G525" s="98"/>
      <c r="H525" s="98"/>
      <c r="I525" s="98"/>
      <c r="J525" s="98"/>
      <c r="K525" s="98"/>
      <c r="L525" s="98"/>
      <c r="M525" s="98"/>
      <c r="N525" s="98"/>
      <c r="O525" s="98"/>
      <c r="P525" s="98"/>
      <c r="Q525" s="98"/>
      <c r="R525" s="98"/>
      <c r="S525" s="98"/>
      <c r="T525" s="98"/>
      <c r="U525" s="98"/>
      <c r="V525" s="98"/>
      <c r="W525" s="98"/>
      <c r="X525" s="98"/>
      <c r="Y525" s="98"/>
      <c r="Z525" s="98"/>
      <c r="AA525" s="98"/>
      <c r="AB525" s="98"/>
      <c r="AC525" s="98"/>
      <c r="AD525" s="98"/>
    </row>
    <row r="526" spans="1:30" x14ac:dyDescent="0.25">
      <c r="A526" s="98"/>
      <c r="B526" s="98"/>
      <c r="C526" s="98"/>
      <c r="D526" s="98"/>
      <c r="E526" s="98"/>
      <c r="F526" s="98"/>
      <c r="G526" s="98"/>
      <c r="H526" s="98"/>
      <c r="I526" s="98"/>
      <c r="J526" s="98"/>
      <c r="K526" s="98"/>
      <c r="L526" s="98"/>
      <c r="M526" s="98"/>
      <c r="N526" s="98"/>
      <c r="O526" s="98"/>
      <c r="P526" s="98"/>
      <c r="Q526" s="98"/>
      <c r="R526" s="98"/>
      <c r="S526" s="98"/>
      <c r="T526" s="98"/>
      <c r="U526" s="98"/>
      <c r="V526" s="98"/>
      <c r="W526" s="98"/>
      <c r="X526" s="98"/>
      <c r="Y526" s="98"/>
      <c r="Z526" s="98"/>
      <c r="AA526" s="98"/>
      <c r="AB526" s="98"/>
      <c r="AC526" s="98"/>
      <c r="AD526" s="98"/>
    </row>
    <row r="527" spans="1:30" x14ac:dyDescent="0.25">
      <c r="A527" s="98"/>
      <c r="B527" s="98"/>
      <c r="C527" s="98"/>
      <c r="D527" s="98"/>
      <c r="E527" s="98"/>
      <c r="F527" s="98"/>
      <c r="G527" s="98"/>
      <c r="H527" s="98"/>
      <c r="I527" s="98"/>
      <c r="J527" s="98"/>
      <c r="K527" s="98"/>
      <c r="L527" s="98"/>
      <c r="M527" s="98"/>
      <c r="N527" s="98"/>
      <c r="O527" s="98"/>
      <c r="P527" s="98"/>
      <c r="Q527" s="98"/>
      <c r="R527" s="98"/>
      <c r="S527" s="98"/>
      <c r="T527" s="98"/>
      <c r="U527" s="98"/>
      <c r="V527" s="98"/>
      <c r="W527" s="98"/>
      <c r="X527" s="98"/>
      <c r="Y527" s="98"/>
      <c r="Z527" s="98"/>
      <c r="AA527" s="98"/>
      <c r="AB527" s="98"/>
      <c r="AC527" s="98"/>
      <c r="AD527" s="98"/>
    </row>
    <row r="528" spans="1:30" x14ac:dyDescent="0.25">
      <c r="A528" s="98"/>
      <c r="B528" s="98"/>
      <c r="C528" s="98"/>
      <c r="D528" s="98"/>
      <c r="E528" s="98"/>
      <c r="F528" s="98"/>
      <c r="G528" s="98"/>
      <c r="H528" s="98"/>
      <c r="I528" s="98"/>
      <c r="J528" s="98"/>
      <c r="K528" s="98"/>
      <c r="L528" s="98"/>
      <c r="M528" s="98"/>
      <c r="N528" s="98"/>
      <c r="O528" s="98"/>
      <c r="P528" s="98"/>
      <c r="Q528" s="98"/>
      <c r="R528" s="98"/>
      <c r="S528" s="98"/>
      <c r="T528" s="98"/>
      <c r="U528" s="98"/>
      <c r="V528" s="98"/>
      <c r="W528" s="98"/>
      <c r="X528" s="98"/>
      <c r="Y528" s="98"/>
      <c r="Z528" s="98"/>
      <c r="AA528" s="98"/>
      <c r="AB528" s="98"/>
      <c r="AC528" s="98"/>
      <c r="AD528" s="98"/>
    </row>
    <row r="529" spans="1:30" x14ac:dyDescent="0.25">
      <c r="A529" s="98"/>
      <c r="B529" s="98"/>
      <c r="C529" s="98"/>
      <c r="D529" s="98"/>
      <c r="E529" s="98"/>
      <c r="F529" s="98"/>
      <c r="G529" s="98"/>
      <c r="H529" s="98"/>
      <c r="I529" s="98"/>
      <c r="J529" s="98"/>
      <c r="K529" s="98"/>
      <c r="L529" s="98"/>
      <c r="M529" s="98"/>
      <c r="N529" s="98"/>
      <c r="O529" s="98"/>
      <c r="P529" s="98"/>
      <c r="Q529" s="98"/>
      <c r="R529" s="98"/>
      <c r="S529" s="98"/>
      <c r="T529" s="98"/>
      <c r="U529" s="98"/>
      <c r="V529" s="98"/>
      <c r="W529" s="98"/>
      <c r="X529" s="98"/>
      <c r="Y529" s="98"/>
      <c r="Z529" s="98"/>
      <c r="AA529" s="98"/>
      <c r="AB529" s="98"/>
      <c r="AC529" s="98"/>
      <c r="AD529" s="98"/>
    </row>
    <row r="530" spans="1:30" x14ac:dyDescent="0.25">
      <c r="A530" s="98"/>
      <c r="B530" s="98"/>
      <c r="C530" s="98"/>
      <c r="D530" s="98"/>
      <c r="E530" s="98"/>
      <c r="F530" s="98"/>
      <c r="G530" s="98"/>
      <c r="H530" s="98"/>
      <c r="I530" s="98"/>
      <c r="J530" s="98"/>
      <c r="K530" s="98"/>
      <c r="L530" s="98"/>
      <c r="M530" s="98"/>
      <c r="N530" s="98"/>
      <c r="O530" s="98"/>
      <c r="P530" s="98"/>
      <c r="Q530" s="98"/>
      <c r="R530" s="98"/>
      <c r="S530" s="98"/>
      <c r="T530" s="98"/>
      <c r="U530" s="98"/>
      <c r="V530" s="98"/>
      <c r="W530" s="98"/>
      <c r="X530" s="98"/>
      <c r="Y530" s="98"/>
      <c r="Z530" s="98"/>
      <c r="AA530" s="98"/>
      <c r="AB530" s="98"/>
      <c r="AC530" s="98"/>
      <c r="AD530" s="98"/>
    </row>
    <row r="531" spans="1:30" x14ac:dyDescent="0.25">
      <c r="A531" s="98"/>
      <c r="B531" s="98"/>
      <c r="C531" s="98"/>
      <c r="D531" s="98"/>
      <c r="E531" s="98"/>
      <c r="F531" s="98"/>
      <c r="G531" s="98"/>
      <c r="H531" s="98"/>
      <c r="I531" s="98"/>
      <c r="J531" s="98"/>
      <c r="K531" s="98"/>
      <c r="L531" s="98"/>
      <c r="M531" s="98"/>
      <c r="N531" s="98"/>
      <c r="O531" s="98"/>
      <c r="P531" s="98"/>
      <c r="Q531" s="98"/>
      <c r="R531" s="98"/>
      <c r="S531" s="98"/>
      <c r="T531" s="98"/>
      <c r="U531" s="98"/>
      <c r="V531" s="98"/>
      <c r="W531" s="98"/>
      <c r="X531" s="98"/>
      <c r="Y531" s="98"/>
      <c r="Z531" s="98"/>
      <c r="AA531" s="98"/>
      <c r="AB531" s="98"/>
      <c r="AC531" s="98"/>
      <c r="AD531" s="98"/>
    </row>
    <row r="532" spans="1:30" x14ac:dyDescent="0.25">
      <c r="A532" s="98"/>
      <c r="B532" s="98"/>
      <c r="C532" s="98"/>
      <c r="D532" s="98"/>
      <c r="E532" s="98"/>
      <c r="F532" s="98"/>
      <c r="G532" s="98"/>
      <c r="H532" s="98"/>
      <c r="I532" s="98"/>
      <c r="J532" s="98"/>
      <c r="K532" s="98"/>
      <c r="L532" s="98"/>
      <c r="M532" s="98"/>
      <c r="N532" s="98"/>
      <c r="O532" s="98"/>
      <c r="P532" s="98"/>
      <c r="Q532" s="98"/>
      <c r="R532" s="98"/>
      <c r="S532" s="98"/>
      <c r="T532" s="98"/>
      <c r="U532" s="98"/>
      <c r="V532" s="98"/>
      <c r="W532" s="98"/>
      <c r="X532" s="98"/>
      <c r="Y532" s="98"/>
      <c r="Z532" s="98"/>
      <c r="AA532" s="98"/>
      <c r="AB532" s="98"/>
      <c r="AC532" s="98"/>
      <c r="AD532" s="98"/>
    </row>
    <row r="533" spans="1:30" x14ac:dyDescent="0.25">
      <c r="A533" s="98"/>
      <c r="B533" s="98"/>
      <c r="C533" s="98"/>
      <c r="D533" s="98"/>
      <c r="E533" s="98"/>
      <c r="F533" s="98"/>
      <c r="G533" s="98"/>
      <c r="H533" s="98"/>
      <c r="I533" s="98"/>
      <c r="J533" s="98"/>
      <c r="K533" s="98"/>
      <c r="L533" s="98"/>
      <c r="M533" s="98"/>
      <c r="N533" s="98"/>
      <c r="O533" s="98"/>
      <c r="P533" s="98"/>
      <c r="Q533" s="98"/>
      <c r="R533" s="98"/>
      <c r="S533" s="98"/>
      <c r="T533" s="98"/>
      <c r="U533" s="98"/>
      <c r="V533" s="98"/>
      <c r="W533" s="98"/>
      <c r="X533" s="98"/>
      <c r="Y533" s="98"/>
      <c r="Z533" s="98"/>
      <c r="AA533" s="98"/>
      <c r="AB533" s="98"/>
      <c r="AC533" s="98"/>
      <c r="AD533" s="98"/>
    </row>
    <row r="534" spans="1:30" x14ac:dyDescent="0.25">
      <c r="A534" s="98"/>
      <c r="B534" s="98"/>
      <c r="C534" s="98"/>
      <c r="D534" s="98"/>
      <c r="E534" s="98"/>
      <c r="F534" s="98"/>
      <c r="G534" s="98"/>
      <c r="H534" s="98"/>
      <c r="I534" s="98"/>
      <c r="J534" s="98"/>
      <c r="K534" s="98"/>
      <c r="L534" s="98"/>
      <c r="M534" s="98"/>
      <c r="N534" s="98"/>
      <c r="O534" s="98"/>
      <c r="P534" s="98"/>
      <c r="Q534" s="98"/>
      <c r="R534" s="98"/>
      <c r="S534" s="98"/>
      <c r="T534" s="98"/>
      <c r="U534" s="98"/>
      <c r="V534" s="98"/>
      <c r="W534" s="98"/>
      <c r="X534" s="98"/>
      <c r="Y534" s="98"/>
      <c r="Z534" s="98"/>
      <c r="AA534" s="98"/>
      <c r="AB534" s="98"/>
      <c r="AC534" s="98"/>
      <c r="AD534" s="98"/>
    </row>
    <row r="535" spans="1:30" x14ac:dyDescent="0.25">
      <c r="A535" s="98"/>
      <c r="B535" s="98"/>
      <c r="C535" s="98"/>
      <c r="D535" s="98"/>
      <c r="E535" s="98"/>
      <c r="F535" s="98"/>
      <c r="G535" s="98"/>
      <c r="H535" s="98"/>
      <c r="I535" s="98"/>
      <c r="J535" s="98"/>
      <c r="K535" s="98"/>
      <c r="L535" s="98"/>
      <c r="M535" s="98"/>
      <c r="N535" s="98"/>
      <c r="O535" s="98"/>
      <c r="P535" s="98"/>
      <c r="Q535" s="98"/>
      <c r="R535" s="98"/>
      <c r="S535" s="98"/>
      <c r="T535" s="98"/>
      <c r="U535" s="98"/>
      <c r="V535" s="98"/>
      <c r="W535" s="98"/>
      <c r="X535" s="98"/>
      <c r="Y535" s="98"/>
      <c r="Z535" s="98"/>
      <c r="AA535" s="98"/>
      <c r="AB535" s="98"/>
      <c r="AC535" s="98"/>
      <c r="AD535" s="98"/>
    </row>
    <row r="536" spans="1:30" x14ac:dyDescent="0.25">
      <c r="A536" s="98"/>
      <c r="B536" s="98"/>
      <c r="C536" s="98"/>
      <c r="D536" s="98"/>
      <c r="E536" s="98"/>
      <c r="F536" s="98"/>
      <c r="G536" s="98"/>
      <c r="H536" s="98"/>
      <c r="I536" s="98"/>
      <c r="J536" s="98"/>
      <c r="K536" s="98"/>
      <c r="L536" s="98"/>
      <c r="M536" s="98"/>
      <c r="N536" s="98"/>
      <c r="O536" s="98"/>
      <c r="P536" s="98"/>
      <c r="Q536" s="98"/>
      <c r="R536" s="98"/>
      <c r="S536" s="98"/>
      <c r="T536" s="98"/>
      <c r="U536" s="98"/>
      <c r="V536" s="98"/>
      <c r="W536" s="98"/>
      <c r="X536" s="98"/>
      <c r="Y536" s="98"/>
      <c r="Z536" s="98"/>
      <c r="AA536" s="98"/>
      <c r="AB536" s="98"/>
      <c r="AC536" s="98"/>
      <c r="AD536" s="98"/>
    </row>
    <row r="537" spans="1:30" x14ac:dyDescent="0.25">
      <c r="A537" s="98"/>
      <c r="B537" s="98"/>
      <c r="C537" s="98"/>
      <c r="D537" s="98"/>
      <c r="E537" s="98"/>
      <c r="F537" s="98"/>
      <c r="G537" s="98"/>
      <c r="H537" s="98"/>
      <c r="I537" s="98"/>
      <c r="J537" s="98"/>
      <c r="K537" s="98"/>
      <c r="L537" s="98"/>
      <c r="M537" s="98"/>
      <c r="N537" s="98"/>
      <c r="O537" s="98"/>
      <c r="P537" s="98"/>
      <c r="Q537" s="98"/>
      <c r="R537" s="98"/>
      <c r="S537" s="98"/>
      <c r="T537" s="98"/>
      <c r="U537" s="98"/>
      <c r="V537" s="98"/>
      <c r="W537" s="98"/>
      <c r="X537" s="98"/>
      <c r="Y537" s="98"/>
      <c r="Z537" s="98"/>
      <c r="AA537" s="98"/>
      <c r="AB537" s="98"/>
      <c r="AC537" s="98"/>
      <c r="AD537" s="98"/>
    </row>
    <row r="538" spans="1:30" x14ac:dyDescent="0.25">
      <c r="A538" s="98"/>
      <c r="B538" s="98"/>
      <c r="C538" s="98"/>
      <c r="D538" s="98"/>
      <c r="E538" s="98"/>
      <c r="F538" s="98"/>
      <c r="G538" s="98"/>
      <c r="H538" s="98"/>
      <c r="I538" s="98"/>
      <c r="J538" s="98"/>
      <c r="K538" s="98"/>
      <c r="L538" s="98"/>
      <c r="M538" s="98"/>
      <c r="N538" s="98"/>
      <c r="O538" s="98"/>
      <c r="P538" s="98"/>
      <c r="Q538" s="98"/>
      <c r="R538" s="98"/>
      <c r="S538" s="98"/>
      <c r="T538" s="98"/>
      <c r="U538" s="98"/>
      <c r="V538" s="98"/>
      <c r="W538" s="98"/>
      <c r="X538" s="98"/>
      <c r="Y538" s="98"/>
      <c r="Z538" s="98"/>
      <c r="AA538" s="98"/>
      <c r="AB538" s="98"/>
      <c r="AC538" s="98"/>
      <c r="AD538" s="98"/>
    </row>
    <row r="539" spans="1:30" x14ac:dyDescent="0.25">
      <c r="A539" s="98"/>
      <c r="B539" s="98"/>
      <c r="C539" s="98"/>
      <c r="D539" s="98"/>
      <c r="E539" s="98"/>
      <c r="F539" s="98"/>
      <c r="G539" s="98"/>
      <c r="H539" s="98"/>
      <c r="I539" s="98"/>
      <c r="J539" s="98"/>
      <c r="K539" s="98"/>
      <c r="L539" s="98"/>
      <c r="M539" s="98"/>
      <c r="N539" s="98"/>
      <c r="O539" s="98"/>
      <c r="P539" s="98"/>
      <c r="Q539" s="98"/>
      <c r="R539" s="98"/>
      <c r="S539" s="98"/>
      <c r="T539" s="98"/>
      <c r="U539" s="98"/>
      <c r="V539" s="98"/>
      <c r="W539" s="98"/>
      <c r="X539" s="98"/>
      <c r="Y539" s="98"/>
      <c r="Z539" s="98"/>
      <c r="AA539" s="98"/>
      <c r="AB539" s="98"/>
      <c r="AC539" s="98"/>
      <c r="AD539" s="98"/>
    </row>
    <row r="540" spans="1:30" x14ac:dyDescent="0.25">
      <c r="A540" s="98"/>
      <c r="B540" s="98"/>
      <c r="C540" s="98"/>
      <c r="D540" s="98"/>
      <c r="E540" s="98"/>
      <c r="F540" s="98"/>
      <c r="G540" s="98"/>
      <c r="H540" s="98"/>
      <c r="I540" s="98"/>
      <c r="J540" s="98"/>
      <c r="K540" s="98"/>
      <c r="L540" s="98"/>
      <c r="M540" s="98"/>
      <c r="N540" s="98"/>
      <c r="O540" s="98"/>
      <c r="P540" s="98"/>
      <c r="Q540" s="98"/>
      <c r="R540" s="98"/>
      <c r="S540" s="98"/>
      <c r="T540" s="98"/>
      <c r="U540" s="98"/>
      <c r="V540" s="98"/>
      <c r="W540" s="98"/>
      <c r="X540" s="98"/>
      <c r="Y540" s="98"/>
      <c r="Z540" s="98"/>
      <c r="AA540" s="98"/>
      <c r="AB540" s="98"/>
      <c r="AC540" s="98"/>
      <c r="AD540" s="98"/>
    </row>
    <row r="541" spans="1:30" x14ac:dyDescent="0.25">
      <c r="A541" s="98"/>
      <c r="B541" s="98"/>
      <c r="C541" s="98"/>
      <c r="D541" s="98"/>
      <c r="E541" s="98"/>
      <c r="F541" s="98"/>
      <c r="G541" s="98"/>
      <c r="H541" s="98"/>
      <c r="I541" s="98"/>
      <c r="J541" s="98"/>
      <c r="K541" s="98"/>
      <c r="L541" s="98"/>
      <c r="M541" s="98"/>
      <c r="N541" s="98"/>
      <c r="O541" s="98"/>
      <c r="P541" s="98"/>
      <c r="Q541" s="98"/>
      <c r="R541" s="98"/>
      <c r="S541" s="98"/>
      <c r="T541" s="98"/>
      <c r="U541" s="98"/>
      <c r="V541" s="98"/>
      <c r="W541" s="98"/>
      <c r="X541" s="98"/>
      <c r="Y541" s="98"/>
      <c r="Z541" s="98"/>
      <c r="AA541" s="98"/>
      <c r="AB541" s="98"/>
      <c r="AC541" s="98"/>
      <c r="AD541" s="98"/>
    </row>
    <row r="542" spans="1:30" x14ac:dyDescent="0.25">
      <c r="A542" s="98"/>
      <c r="B542" s="98"/>
      <c r="C542" s="98"/>
      <c r="D542" s="98"/>
      <c r="E542" s="98"/>
      <c r="F542" s="98"/>
      <c r="G542" s="98"/>
      <c r="H542" s="98"/>
      <c r="I542" s="98"/>
      <c r="J542" s="98"/>
      <c r="K542" s="98"/>
      <c r="L542" s="98"/>
      <c r="M542" s="98"/>
      <c r="N542" s="98"/>
      <c r="O542" s="98"/>
      <c r="P542" s="98"/>
      <c r="Q542" s="98"/>
      <c r="R542" s="98"/>
      <c r="S542" s="98"/>
      <c r="T542" s="98"/>
      <c r="U542" s="98"/>
      <c r="V542" s="98"/>
      <c r="W542" s="98"/>
      <c r="X542" s="98"/>
      <c r="Y542" s="98"/>
      <c r="Z542" s="98"/>
      <c r="AA542" s="98"/>
      <c r="AB542" s="98"/>
      <c r="AC542" s="98"/>
      <c r="AD542" s="98"/>
    </row>
    <row r="543" spans="1:30" x14ac:dyDescent="0.25">
      <c r="A543" s="98"/>
      <c r="B543" s="98"/>
      <c r="C543" s="98"/>
      <c r="D543" s="98"/>
      <c r="E543" s="98"/>
      <c r="F543" s="98"/>
      <c r="G543" s="98"/>
      <c r="H543" s="98"/>
      <c r="I543" s="98"/>
      <c r="J543" s="98"/>
      <c r="K543" s="98"/>
      <c r="L543" s="98"/>
      <c r="M543" s="98"/>
      <c r="N543" s="98"/>
      <c r="O543" s="98"/>
      <c r="P543" s="98"/>
      <c r="Q543" s="98"/>
      <c r="R543" s="98"/>
      <c r="S543" s="98"/>
      <c r="T543" s="98"/>
      <c r="U543" s="98"/>
      <c r="V543" s="98"/>
      <c r="W543" s="98"/>
      <c r="X543" s="98"/>
      <c r="Y543" s="98"/>
      <c r="Z543" s="98"/>
      <c r="AA543" s="98"/>
      <c r="AB543" s="98"/>
      <c r="AC543" s="98"/>
      <c r="AD543" s="98"/>
    </row>
    <row r="544" spans="1:30" x14ac:dyDescent="0.25">
      <c r="A544" s="98"/>
      <c r="B544" s="98"/>
      <c r="C544" s="98"/>
      <c r="D544" s="98"/>
      <c r="E544" s="98"/>
      <c r="F544" s="98"/>
      <c r="G544" s="98"/>
      <c r="H544" s="98"/>
      <c r="I544" s="98"/>
      <c r="J544" s="98"/>
      <c r="K544" s="98"/>
      <c r="L544" s="98"/>
      <c r="M544" s="98"/>
      <c r="N544" s="98"/>
      <c r="O544" s="98"/>
      <c r="P544" s="98"/>
      <c r="Q544" s="98"/>
      <c r="R544" s="98"/>
      <c r="S544" s="98"/>
      <c r="T544" s="98"/>
      <c r="U544" s="98"/>
      <c r="V544" s="98"/>
      <c r="W544" s="98"/>
      <c r="X544" s="98"/>
      <c r="Y544" s="98"/>
      <c r="Z544" s="98"/>
      <c r="AA544" s="98"/>
      <c r="AB544" s="98"/>
      <c r="AC544" s="98"/>
      <c r="AD544" s="98"/>
    </row>
    <row r="545" spans="1:30" x14ac:dyDescent="0.25">
      <c r="A545" s="98"/>
      <c r="B545" s="98"/>
      <c r="C545" s="98"/>
      <c r="D545" s="98"/>
      <c r="E545" s="98"/>
      <c r="F545" s="98"/>
      <c r="G545" s="98"/>
      <c r="H545" s="98"/>
      <c r="I545" s="98"/>
      <c r="J545" s="98"/>
      <c r="K545" s="98"/>
      <c r="L545" s="98"/>
      <c r="M545" s="98"/>
      <c r="N545" s="98"/>
      <c r="O545" s="98"/>
      <c r="P545" s="98"/>
      <c r="Q545" s="98"/>
      <c r="R545" s="98"/>
      <c r="S545" s="98"/>
      <c r="T545" s="98"/>
      <c r="U545" s="98"/>
      <c r="V545" s="98"/>
      <c r="W545" s="98"/>
      <c r="X545" s="98"/>
      <c r="Y545" s="98"/>
      <c r="Z545" s="98"/>
      <c r="AA545" s="98"/>
      <c r="AB545" s="98"/>
      <c r="AC545" s="98"/>
      <c r="AD545" s="98"/>
    </row>
    <row r="546" spans="1:30" x14ac:dyDescent="0.25">
      <c r="A546" s="98"/>
      <c r="B546" s="98"/>
      <c r="C546" s="98"/>
      <c r="D546" s="98"/>
      <c r="E546" s="98"/>
      <c r="F546" s="98"/>
      <c r="G546" s="98"/>
      <c r="H546" s="98"/>
      <c r="I546" s="98"/>
      <c r="J546" s="98"/>
      <c r="K546" s="98"/>
      <c r="L546" s="98"/>
      <c r="M546" s="98"/>
      <c r="N546" s="98"/>
      <c r="O546" s="98"/>
      <c r="P546" s="98"/>
      <c r="Q546" s="98"/>
      <c r="R546" s="98"/>
      <c r="S546" s="98"/>
      <c r="T546" s="98"/>
      <c r="U546" s="98"/>
      <c r="V546" s="98"/>
      <c r="W546" s="98"/>
      <c r="X546" s="98"/>
      <c r="Y546" s="98"/>
      <c r="Z546" s="98"/>
      <c r="AA546" s="98"/>
      <c r="AB546" s="98"/>
      <c r="AC546" s="98"/>
      <c r="AD546" s="98"/>
    </row>
    <row r="547" spans="1:30" x14ac:dyDescent="0.25">
      <c r="A547" s="98"/>
      <c r="B547" s="98"/>
      <c r="C547" s="98"/>
      <c r="D547" s="98"/>
      <c r="E547" s="98"/>
      <c r="F547" s="98"/>
      <c r="G547" s="98"/>
      <c r="H547" s="98"/>
      <c r="I547" s="98"/>
      <c r="J547" s="98"/>
      <c r="K547" s="98"/>
      <c r="L547" s="98"/>
      <c r="M547" s="98"/>
      <c r="N547" s="98"/>
      <c r="O547" s="98"/>
      <c r="P547" s="98"/>
      <c r="Q547" s="98"/>
      <c r="R547" s="98"/>
      <c r="S547" s="98"/>
      <c r="T547" s="98"/>
      <c r="U547" s="98"/>
      <c r="V547" s="98"/>
      <c r="W547" s="98"/>
      <c r="X547" s="98"/>
      <c r="Y547" s="98"/>
      <c r="Z547" s="98"/>
      <c r="AA547" s="98"/>
      <c r="AB547" s="98"/>
      <c r="AC547" s="98"/>
      <c r="AD547" s="98"/>
    </row>
    <row r="548" spans="1:30" x14ac:dyDescent="0.25">
      <c r="A548" s="98"/>
      <c r="B548" s="98"/>
      <c r="C548" s="98"/>
      <c r="D548" s="98"/>
      <c r="E548" s="98"/>
      <c r="F548" s="98"/>
      <c r="G548" s="98"/>
      <c r="H548" s="98"/>
      <c r="I548" s="98"/>
      <c r="J548" s="98"/>
      <c r="K548" s="98"/>
      <c r="L548" s="98"/>
      <c r="M548" s="98"/>
      <c r="N548" s="98"/>
      <c r="O548" s="98"/>
      <c r="P548" s="98"/>
      <c r="Q548" s="98"/>
      <c r="R548" s="98"/>
      <c r="S548" s="98"/>
      <c r="T548" s="98"/>
      <c r="U548" s="98"/>
      <c r="V548" s="98"/>
      <c r="W548" s="98"/>
      <c r="X548" s="98"/>
      <c r="Y548" s="98"/>
      <c r="Z548" s="98"/>
      <c r="AA548" s="98"/>
      <c r="AB548" s="98"/>
      <c r="AC548" s="98"/>
      <c r="AD548" s="98"/>
    </row>
    <row r="549" spans="1:30" x14ac:dyDescent="0.25">
      <c r="A549" s="98"/>
      <c r="B549" s="98"/>
      <c r="C549" s="98"/>
      <c r="D549" s="98"/>
      <c r="E549" s="98"/>
      <c r="F549" s="98"/>
      <c r="G549" s="98"/>
      <c r="H549" s="98"/>
      <c r="I549" s="98"/>
      <c r="J549" s="98"/>
      <c r="K549" s="98"/>
      <c r="L549" s="98"/>
      <c r="M549" s="98"/>
      <c r="N549" s="98"/>
      <c r="O549" s="98"/>
      <c r="P549" s="98"/>
      <c r="Q549" s="98"/>
      <c r="R549" s="98"/>
      <c r="S549" s="98"/>
      <c r="T549" s="98"/>
      <c r="U549" s="98"/>
      <c r="V549" s="98"/>
      <c r="W549" s="98"/>
      <c r="X549" s="98"/>
      <c r="Y549" s="98"/>
      <c r="Z549" s="98"/>
      <c r="AA549" s="98"/>
      <c r="AB549" s="98"/>
      <c r="AC549" s="98"/>
      <c r="AD549" s="98"/>
    </row>
    <row r="550" spans="1:30" x14ac:dyDescent="0.25">
      <c r="A550" s="98"/>
      <c r="B550" s="98"/>
      <c r="C550" s="98"/>
      <c r="D550" s="98"/>
      <c r="E550" s="98"/>
      <c r="F550" s="98"/>
      <c r="G550" s="98"/>
      <c r="H550" s="98"/>
      <c r="I550" s="98"/>
      <c r="J550" s="98"/>
      <c r="K550" s="98"/>
      <c r="L550" s="98"/>
      <c r="M550" s="98"/>
      <c r="N550" s="98"/>
      <c r="O550" s="98"/>
      <c r="P550" s="98"/>
      <c r="Q550" s="98"/>
      <c r="R550" s="98"/>
      <c r="S550" s="98"/>
      <c r="T550" s="98"/>
      <c r="U550" s="98"/>
      <c r="V550" s="98"/>
      <c r="W550" s="98"/>
      <c r="X550" s="98"/>
      <c r="Y550" s="98"/>
      <c r="Z550" s="98"/>
      <c r="AA550" s="98"/>
      <c r="AB550" s="98"/>
      <c r="AC550" s="98"/>
      <c r="AD550" s="98"/>
    </row>
    <row r="551" spans="1:30" x14ac:dyDescent="0.25">
      <c r="A551" s="98"/>
      <c r="B551" s="98"/>
      <c r="C551" s="98"/>
      <c r="D551" s="98"/>
      <c r="E551" s="98"/>
      <c r="F551" s="98"/>
      <c r="G551" s="98"/>
      <c r="H551" s="98"/>
      <c r="I551" s="98"/>
      <c r="J551" s="98"/>
      <c r="K551" s="98"/>
      <c r="L551" s="98"/>
      <c r="M551" s="98"/>
      <c r="N551" s="98"/>
      <c r="O551" s="98"/>
      <c r="P551" s="98"/>
      <c r="Q551" s="98"/>
      <c r="R551" s="98"/>
      <c r="S551" s="98"/>
      <c r="T551" s="98"/>
      <c r="U551" s="98"/>
      <c r="V551" s="98"/>
      <c r="W551" s="98"/>
      <c r="X551" s="98"/>
      <c r="Y551" s="98"/>
      <c r="Z551" s="98"/>
      <c r="AA551" s="98"/>
      <c r="AB551" s="98"/>
      <c r="AC551" s="98"/>
      <c r="AD551" s="98"/>
    </row>
    <row r="552" spans="1:30" x14ac:dyDescent="0.25">
      <c r="A552" s="98"/>
      <c r="B552" s="98"/>
      <c r="C552" s="98"/>
      <c r="D552" s="98"/>
      <c r="E552" s="98"/>
      <c r="F552" s="98"/>
      <c r="G552" s="98"/>
      <c r="H552" s="98"/>
      <c r="I552" s="98"/>
      <c r="J552" s="98"/>
      <c r="K552" s="98"/>
      <c r="L552" s="98"/>
      <c r="M552" s="98"/>
      <c r="N552" s="98"/>
      <c r="O552" s="98"/>
      <c r="P552" s="98"/>
      <c r="Q552" s="98"/>
      <c r="R552" s="98"/>
      <c r="S552" s="98"/>
      <c r="T552" s="98"/>
      <c r="U552" s="98"/>
      <c r="V552" s="98"/>
      <c r="W552" s="98"/>
      <c r="X552" s="98"/>
      <c r="Y552" s="98"/>
      <c r="Z552" s="98"/>
      <c r="AA552" s="98"/>
      <c r="AB552" s="98"/>
      <c r="AC552" s="98"/>
      <c r="AD552" s="98"/>
    </row>
    <row r="553" spans="1:30" x14ac:dyDescent="0.25">
      <c r="A553" s="98"/>
      <c r="B553" s="98"/>
      <c r="C553" s="98"/>
      <c r="D553" s="98"/>
      <c r="E553" s="98"/>
      <c r="F553" s="98"/>
      <c r="G553" s="98"/>
      <c r="H553" s="98"/>
      <c r="I553" s="98"/>
      <c r="J553" s="98"/>
      <c r="K553" s="98"/>
      <c r="L553" s="98"/>
      <c r="M553" s="98"/>
      <c r="N553" s="98"/>
      <c r="O553" s="98"/>
      <c r="P553" s="98"/>
      <c r="Q553" s="98"/>
      <c r="R553" s="98"/>
      <c r="S553" s="98"/>
      <c r="T553" s="98"/>
      <c r="U553" s="98"/>
      <c r="V553" s="98"/>
      <c r="W553" s="98"/>
      <c r="X553" s="98"/>
      <c r="Y553" s="98"/>
      <c r="Z553" s="98"/>
      <c r="AA553" s="98"/>
      <c r="AB553" s="98"/>
      <c r="AC553" s="98"/>
      <c r="AD553" s="98"/>
    </row>
    <row r="554" spans="1:30" x14ac:dyDescent="0.25">
      <c r="A554" s="98"/>
      <c r="B554" s="98"/>
      <c r="C554" s="98"/>
      <c r="D554" s="98"/>
      <c r="E554" s="98"/>
      <c r="F554" s="98"/>
      <c r="G554" s="98"/>
      <c r="H554" s="98"/>
      <c r="I554" s="98"/>
      <c r="J554" s="98"/>
      <c r="K554" s="98"/>
      <c r="L554" s="98"/>
      <c r="M554" s="98"/>
      <c r="N554" s="98"/>
      <c r="O554" s="98"/>
      <c r="P554" s="98"/>
      <c r="Q554" s="98"/>
      <c r="R554" s="98"/>
      <c r="S554" s="98"/>
      <c r="T554" s="98"/>
      <c r="U554" s="98"/>
      <c r="V554" s="98"/>
      <c r="W554" s="98"/>
      <c r="X554" s="98"/>
      <c r="Y554" s="98"/>
      <c r="Z554" s="98"/>
      <c r="AA554" s="98"/>
      <c r="AB554" s="98"/>
      <c r="AC554" s="98"/>
      <c r="AD554" s="98"/>
    </row>
    <row r="555" spans="1:30" x14ac:dyDescent="0.25">
      <c r="A555" s="98"/>
      <c r="B555" s="98"/>
      <c r="C555" s="98"/>
      <c r="D555" s="98"/>
      <c r="E555" s="98"/>
      <c r="F555" s="98"/>
      <c r="G555" s="98"/>
      <c r="H555" s="98"/>
      <c r="I555" s="98"/>
      <c r="J555" s="98"/>
      <c r="K555" s="98"/>
      <c r="L555" s="98"/>
      <c r="M555" s="98"/>
      <c r="N555" s="98"/>
      <c r="O555" s="98"/>
      <c r="P555" s="98"/>
      <c r="Q555" s="98"/>
      <c r="R555" s="98"/>
      <c r="S555" s="98"/>
      <c r="T555" s="98"/>
      <c r="U555" s="98"/>
      <c r="V555" s="98"/>
      <c r="W555" s="98"/>
      <c r="X555" s="98"/>
      <c r="Y555" s="98"/>
      <c r="Z555" s="98"/>
      <c r="AA555" s="98"/>
      <c r="AB555" s="98"/>
      <c r="AC555" s="98"/>
      <c r="AD555" s="98"/>
    </row>
    <row r="556" spans="1:30" x14ac:dyDescent="0.25">
      <c r="A556" s="98"/>
      <c r="B556" s="98"/>
      <c r="C556" s="98"/>
      <c r="D556" s="98"/>
      <c r="E556" s="98"/>
      <c r="F556" s="98"/>
      <c r="G556" s="98"/>
      <c r="H556" s="98"/>
      <c r="I556" s="98"/>
      <c r="J556" s="98"/>
      <c r="K556" s="98"/>
      <c r="L556" s="98"/>
      <c r="M556" s="98"/>
      <c r="N556" s="98"/>
      <c r="O556" s="98"/>
      <c r="P556" s="98"/>
      <c r="Q556" s="98"/>
      <c r="R556" s="98"/>
      <c r="S556" s="98"/>
      <c r="T556" s="98"/>
      <c r="U556" s="98"/>
      <c r="V556" s="98"/>
      <c r="W556" s="98"/>
      <c r="X556" s="98"/>
      <c r="Y556" s="98"/>
      <c r="Z556" s="98"/>
      <c r="AA556" s="98"/>
      <c r="AB556" s="98"/>
      <c r="AC556" s="98"/>
      <c r="AD556" s="98"/>
    </row>
    <row r="557" spans="1:30" x14ac:dyDescent="0.25">
      <c r="A557" s="98"/>
      <c r="B557" s="98"/>
      <c r="C557" s="98"/>
      <c r="D557" s="98"/>
      <c r="E557" s="98"/>
      <c r="F557" s="98"/>
      <c r="G557" s="98"/>
      <c r="H557" s="98"/>
      <c r="I557" s="98"/>
      <c r="J557" s="98"/>
      <c r="K557" s="98"/>
      <c r="L557" s="98"/>
      <c r="M557" s="98"/>
      <c r="N557" s="98"/>
      <c r="O557" s="98"/>
      <c r="P557" s="98"/>
      <c r="Q557" s="98"/>
      <c r="R557" s="98"/>
      <c r="S557" s="98"/>
      <c r="T557" s="98"/>
      <c r="U557" s="98"/>
      <c r="V557" s="98"/>
      <c r="W557" s="98"/>
      <c r="X557" s="98"/>
      <c r="Y557" s="98"/>
      <c r="Z557" s="98"/>
      <c r="AA557" s="98"/>
      <c r="AB557" s="98"/>
      <c r="AC557" s="98"/>
      <c r="AD557" s="98"/>
    </row>
    <row r="558" spans="1:30" x14ac:dyDescent="0.25">
      <c r="A558" s="98"/>
      <c r="B558" s="98"/>
      <c r="C558" s="98"/>
      <c r="D558" s="98"/>
      <c r="E558" s="98"/>
      <c r="F558" s="98"/>
      <c r="G558" s="98"/>
      <c r="H558" s="98"/>
      <c r="I558" s="98"/>
      <c r="J558" s="98"/>
      <c r="K558" s="98"/>
      <c r="L558" s="98"/>
      <c r="M558" s="98"/>
      <c r="N558" s="98"/>
      <c r="O558" s="98"/>
      <c r="P558" s="98"/>
      <c r="Q558" s="98"/>
      <c r="R558" s="98"/>
      <c r="S558" s="98"/>
      <c r="T558" s="98"/>
      <c r="U558" s="98"/>
      <c r="V558" s="98"/>
      <c r="W558" s="98"/>
      <c r="X558" s="98"/>
      <c r="Y558" s="98"/>
      <c r="Z558" s="98"/>
      <c r="AA558" s="98"/>
      <c r="AB558" s="98"/>
      <c r="AC558" s="98"/>
      <c r="AD558" s="98"/>
    </row>
    <row r="559" spans="1:30" x14ac:dyDescent="0.25">
      <c r="A559" s="98"/>
      <c r="B559" s="98"/>
      <c r="C559" s="98"/>
      <c r="D559" s="98"/>
      <c r="E559" s="98"/>
      <c r="F559" s="98"/>
      <c r="G559" s="98"/>
      <c r="H559" s="98"/>
      <c r="I559" s="98"/>
      <c r="J559" s="98"/>
      <c r="K559" s="98"/>
      <c r="L559" s="98"/>
      <c r="M559" s="98"/>
      <c r="N559" s="98"/>
      <c r="O559" s="98"/>
      <c r="P559" s="98"/>
      <c r="Q559" s="98"/>
      <c r="R559" s="98"/>
      <c r="S559" s="98"/>
      <c r="T559" s="98"/>
      <c r="U559" s="98"/>
      <c r="V559" s="98"/>
      <c r="W559" s="98"/>
      <c r="X559" s="98"/>
      <c r="Y559" s="98"/>
      <c r="Z559" s="98"/>
      <c r="AA559" s="98"/>
      <c r="AB559" s="98"/>
      <c r="AC559" s="98"/>
      <c r="AD559" s="98"/>
    </row>
    <row r="560" spans="1:30" x14ac:dyDescent="0.25">
      <c r="A560" s="98"/>
      <c r="B560" s="98"/>
      <c r="C560" s="98"/>
      <c r="D560" s="98"/>
      <c r="E560" s="98"/>
      <c r="F560" s="98"/>
      <c r="G560" s="98"/>
      <c r="H560" s="98"/>
      <c r="I560" s="98"/>
      <c r="J560" s="98"/>
      <c r="K560" s="98"/>
      <c r="L560" s="98"/>
      <c r="M560" s="98"/>
      <c r="N560" s="98"/>
      <c r="O560" s="98"/>
      <c r="P560" s="98"/>
      <c r="Q560" s="98"/>
      <c r="R560" s="98"/>
      <c r="S560" s="98"/>
      <c r="T560" s="98"/>
      <c r="U560" s="98"/>
      <c r="V560" s="98"/>
      <c r="W560" s="98"/>
      <c r="X560" s="98"/>
      <c r="Y560" s="98"/>
      <c r="Z560" s="98"/>
      <c r="AA560" s="98"/>
      <c r="AB560" s="98"/>
      <c r="AC560" s="98"/>
      <c r="AD560" s="98"/>
    </row>
    <row r="561" spans="1:30" x14ac:dyDescent="0.25">
      <c r="A561" s="98"/>
      <c r="B561" s="98"/>
      <c r="C561" s="98"/>
      <c r="D561" s="98"/>
      <c r="E561" s="98"/>
      <c r="F561" s="98"/>
      <c r="G561" s="98"/>
      <c r="H561" s="98"/>
      <c r="I561" s="98"/>
      <c r="J561" s="98"/>
      <c r="K561" s="98"/>
      <c r="L561" s="98"/>
      <c r="M561" s="98"/>
      <c r="N561" s="98"/>
      <c r="O561" s="98"/>
      <c r="P561" s="98"/>
      <c r="Q561" s="98"/>
      <c r="R561" s="98"/>
      <c r="S561" s="98"/>
      <c r="T561" s="98"/>
      <c r="U561" s="98"/>
      <c r="V561" s="98"/>
      <c r="W561" s="98"/>
      <c r="X561" s="98"/>
      <c r="Y561" s="98"/>
      <c r="Z561" s="98"/>
      <c r="AA561" s="98"/>
      <c r="AB561" s="98"/>
      <c r="AC561" s="98"/>
      <c r="AD561" s="98"/>
    </row>
    <row r="562" spans="1:30" x14ac:dyDescent="0.25">
      <c r="A562" s="98"/>
      <c r="B562" s="98"/>
      <c r="C562" s="98"/>
      <c r="D562" s="98"/>
      <c r="E562" s="98"/>
      <c r="F562" s="98"/>
      <c r="G562" s="98"/>
      <c r="H562" s="98"/>
      <c r="I562" s="98"/>
      <c r="J562" s="98"/>
      <c r="K562" s="98"/>
      <c r="L562" s="98"/>
      <c r="M562" s="98"/>
      <c r="N562" s="98"/>
      <c r="O562" s="98"/>
      <c r="P562" s="98"/>
      <c r="Q562" s="98"/>
      <c r="R562" s="98"/>
      <c r="S562" s="98"/>
      <c r="T562" s="98"/>
      <c r="U562" s="98"/>
      <c r="V562" s="98"/>
      <c r="W562" s="98"/>
      <c r="X562" s="98"/>
      <c r="Y562" s="98"/>
      <c r="Z562" s="98"/>
      <c r="AA562" s="98"/>
      <c r="AB562" s="98"/>
      <c r="AC562" s="98"/>
      <c r="AD562" s="98"/>
    </row>
    <row r="563" spans="1:30" x14ac:dyDescent="0.25">
      <c r="A563" s="98"/>
      <c r="B563" s="98"/>
      <c r="C563" s="98"/>
      <c r="D563" s="98"/>
      <c r="E563" s="98"/>
      <c r="F563" s="98"/>
      <c r="G563" s="98"/>
      <c r="H563" s="98"/>
      <c r="I563" s="98"/>
      <c r="J563" s="98"/>
      <c r="K563" s="98"/>
      <c r="L563" s="98"/>
      <c r="M563" s="98"/>
      <c r="N563" s="98"/>
      <c r="O563" s="98"/>
      <c r="P563" s="98"/>
      <c r="Q563" s="98"/>
      <c r="R563" s="98"/>
      <c r="S563" s="98"/>
      <c r="T563" s="98"/>
      <c r="U563" s="98"/>
      <c r="V563" s="98"/>
      <c r="W563" s="98"/>
      <c r="X563" s="98"/>
      <c r="Y563" s="98"/>
      <c r="Z563" s="98"/>
      <c r="AA563" s="98"/>
      <c r="AB563" s="98"/>
      <c r="AC563" s="98"/>
      <c r="AD563" s="98"/>
    </row>
    <row r="564" spans="1:30" x14ac:dyDescent="0.25">
      <c r="A564" s="98"/>
      <c r="B564" s="98"/>
      <c r="C564" s="98"/>
      <c r="D564" s="98"/>
      <c r="E564" s="98"/>
      <c r="F564" s="98"/>
      <c r="G564" s="98"/>
      <c r="H564" s="98"/>
      <c r="I564" s="98"/>
      <c r="J564" s="98"/>
      <c r="K564" s="98"/>
      <c r="L564" s="98"/>
      <c r="M564" s="98"/>
      <c r="N564" s="98"/>
      <c r="O564" s="98"/>
      <c r="P564" s="98"/>
      <c r="Q564" s="98"/>
      <c r="R564" s="98"/>
      <c r="S564" s="98"/>
      <c r="T564" s="98"/>
      <c r="U564" s="98"/>
      <c r="V564" s="98"/>
      <c r="W564" s="98"/>
      <c r="X564" s="98"/>
      <c r="Y564" s="98"/>
      <c r="Z564" s="98"/>
      <c r="AA564" s="98"/>
      <c r="AB564" s="98"/>
      <c r="AC564" s="98"/>
      <c r="AD564" s="98"/>
    </row>
    <row r="565" spans="1:30" x14ac:dyDescent="0.25">
      <c r="A565" s="98"/>
      <c r="B565" s="98"/>
      <c r="C565" s="98"/>
      <c r="D565" s="98"/>
      <c r="E565" s="98"/>
      <c r="F565" s="98"/>
      <c r="G565" s="98"/>
      <c r="H565" s="98"/>
      <c r="I565" s="98"/>
      <c r="J565" s="98"/>
      <c r="K565" s="98"/>
      <c r="L565" s="98"/>
      <c r="M565" s="98"/>
      <c r="N565" s="98"/>
      <c r="O565" s="98"/>
      <c r="P565" s="98"/>
      <c r="Q565" s="98"/>
      <c r="R565" s="98"/>
      <c r="S565" s="98"/>
      <c r="T565" s="98"/>
      <c r="U565" s="98"/>
      <c r="V565" s="98"/>
      <c r="W565" s="98"/>
      <c r="X565" s="98"/>
      <c r="Y565" s="98"/>
      <c r="Z565" s="98"/>
      <c r="AA565" s="98"/>
      <c r="AB565" s="98"/>
      <c r="AC565" s="98"/>
      <c r="AD565" s="98"/>
    </row>
    <row r="566" spans="1:30" x14ac:dyDescent="0.25">
      <c r="A566" s="98"/>
      <c r="B566" s="98"/>
      <c r="C566" s="98"/>
      <c r="D566" s="98"/>
      <c r="E566" s="98"/>
      <c r="F566" s="98"/>
      <c r="G566" s="98"/>
      <c r="H566" s="98"/>
      <c r="I566" s="98"/>
      <c r="J566" s="98"/>
      <c r="K566" s="98"/>
      <c r="L566" s="98"/>
      <c r="M566" s="98"/>
      <c r="N566" s="98"/>
      <c r="O566" s="98"/>
      <c r="P566" s="98"/>
      <c r="Q566" s="98"/>
      <c r="R566" s="98"/>
      <c r="S566" s="98"/>
      <c r="T566" s="98"/>
      <c r="U566" s="98"/>
      <c r="V566" s="98"/>
      <c r="W566" s="98"/>
      <c r="X566" s="98"/>
      <c r="Y566" s="98"/>
      <c r="Z566" s="98"/>
      <c r="AA566" s="98"/>
      <c r="AB566" s="98"/>
      <c r="AC566" s="98"/>
      <c r="AD566" s="98"/>
    </row>
    <row r="567" spans="1:30" x14ac:dyDescent="0.25">
      <c r="A567" s="98"/>
      <c r="B567" s="98"/>
      <c r="C567" s="98"/>
      <c r="D567" s="98"/>
      <c r="E567" s="98"/>
      <c r="F567" s="98"/>
      <c r="G567" s="98"/>
      <c r="H567" s="98"/>
      <c r="I567" s="98"/>
      <c r="J567" s="98"/>
      <c r="K567" s="98"/>
      <c r="L567" s="98"/>
      <c r="M567" s="98"/>
      <c r="N567" s="98"/>
      <c r="O567" s="98"/>
      <c r="P567" s="98"/>
      <c r="Q567" s="98"/>
      <c r="R567" s="98"/>
      <c r="S567" s="98"/>
      <c r="T567" s="98"/>
      <c r="U567" s="98"/>
      <c r="V567" s="98"/>
      <c r="W567" s="98"/>
      <c r="X567" s="98"/>
      <c r="Y567" s="98"/>
      <c r="Z567" s="98"/>
      <c r="AA567" s="98"/>
      <c r="AB567" s="98"/>
      <c r="AC567" s="98"/>
      <c r="AD567" s="98"/>
    </row>
    <row r="568" spans="1:30" x14ac:dyDescent="0.25">
      <c r="A568" s="98"/>
      <c r="B568" s="98"/>
      <c r="C568" s="98"/>
      <c r="D568" s="98"/>
      <c r="E568" s="98"/>
      <c r="F568" s="98"/>
      <c r="G568" s="98"/>
      <c r="H568" s="98"/>
      <c r="I568" s="98"/>
      <c r="J568" s="98"/>
      <c r="K568" s="98"/>
      <c r="L568" s="98"/>
      <c r="M568" s="98"/>
      <c r="N568" s="98"/>
      <c r="O568" s="98"/>
      <c r="P568" s="98"/>
      <c r="Q568" s="98"/>
      <c r="R568" s="98"/>
      <c r="S568" s="98"/>
      <c r="T568" s="98"/>
      <c r="U568" s="98"/>
      <c r="V568" s="98"/>
      <c r="W568" s="98"/>
      <c r="X568" s="98"/>
      <c r="Y568" s="98"/>
      <c r="Z568" s="98"/>
      <c r="AA568" s="98"/>
      <c r="AB568" s="98"/>
      <c r="AC568" s="98"/>
      <c r="AD568" s="98"/>
    </row>
    <row r="569" spans="1:30" x14ac:dyDescent="0.25">
      <c r="A569" s="98"/>
      <c r="B569" s="98"/>
      <c r="C569" s="98"/>
      <c r="D569" s="98"/>
      <c r="E569" s="98"/>
      <c r="F569" s="98"/>
      <c r="G569" s="98"/>
      <c r="H569" s="98"/>
      <c r="I569" s="98"/>
      <c r="J569" s="98"/>
      <c r="K569" s="98"/>
      <c r="L569" s="98"/>
      <c r="M569" s="98"/>
      <c r="N569" s="98"/>
      <c r="O569" s="98"/>
      <c r="P569" s="98"/>
      <c r="Q569" s="98"/>
      <c r="R569" s="98"/>
      <c r="S569" s="98"/>
      <c r="T569" s="98"/>
      <c r="U569" s="98"/>
      <c r="V569" s="98"/>
      <c r="W569" s="98"/>
      <c r="X569" s="98"/>
      <c r="Y569" s="98"/>
      <c r="Z569" s="98"/>
      <c r="AA569" s="98"/>
      <c r="AB569" s="98"/>
      <c r="AC569" s="98"/>
      <c r="AD569" s="98"/>
    </row>
    <row r="570" spans="1:30" x14ac:dyDescent="0.25">
      <c r="A570" s="98"/>
      <c r="B570" s="98"/>
      <c r="C570" s="98"/>
      <c r="D570" s="98"/>
      <c r="E570" s="98"/>
      <c r="F570" s="98"/>
      <c r="G570" s="98"/>
      <c r="H570" s="98"/>
      <c r="I570" s="98"/>
      <c r="J570" s="98"/>
      <c r="K570" s="98"/>
      <c r="L570" s="98"/>
      <c r="M570" s="98"/>
      <c r="N570" s="98"/>
      <c r="O570" s="98"/>
      <c r="P570" s="98"/>
      <c r="Q570" s="98"/>
      <c r="R570" s="98"/>
      <c r="S570" s="98"/>
      <c r="T570" s="98"/>
      <c r="U570" s="98"/>
      <c r="V570" s="98"/>
      <c r="W570" s="98"/>
      <c r="X570" s="98"/>
      <c r="Y570" s="98"/>
      <c r="Z570" s="98"/>
      <c r="AA570" s="98"/>
      <c r="AB570" s="98"/>
      <c r="AC570" s="98"/>
      <c r="AD570" s="98"/>
    </row>
    <row r="571" spans="1:30" x14ac:dyDescent="0.25">
      <c r="A571" s="98"/>
      <c r="B571" s="98"/>
      <c r="C571" s="98"/>
      <c r="D571" s="98"/>
      <c r="E571" s="98"/>
      <c r="F571" s="98"/>
      <c r="G571" s="98"/>
      <c r="H571" s="98"/>
      <c r="I571" s="98"/>
      <c r="J571" s="98"/>
      <c r="K571" s="98"/>
      <c r="L571" s="98"/>
      <c r="M571" s="98"/>
      <c r="N571" s="98"/>
      <c r="O571" s="98"/>
      <c r="P571" s="98"/>
      <c r="Q571" s="98"/>
      <c r="R571" s="98"/>
      <c r="S571" s="98"/>
      <c r="T571" s="98"/>
      <c r="U571" s="98"/>
      <c r="V571" s="98"/>
      <c r="W571" s="98"/>
      <c r="X571" s="98"/>
      <c r="Y571" s="98"/>
      <c r="Z571" s="98"/>
      <c r="AA571" s="98"/>
      <c r="AB571" s="98"/>
      <c r="AC571" s="98"/>
      <c r="AD571" s="98"/>
    </row>
    <row r="572" spans="1:30" x14ac:dyDescent="0.25">
      <c r="A572" s="98"/>
      <c r="B572" s="98"/>
      <c r="C572" s="98"/>
      <c r="D572" s="98"/>
      <c r="E572" s="98"/>
      <c r="F572" s="98"/>
      <c r="G572" s="98"/>
      <c r="H572" s="98"/>
      <c r="I572" s="98"/>
      <c r="J572" s="98"/>
      <c r="K572" s="98"/>
      <c r="L572" s="98"/>
      <c r="M572" s="98"/>
      <c r="N572" s="98"/>
      <c r="O572" s="98"/>
      <c r="P572" s="98"/>
      <c r="Q572" s="98"/>
      <c r="R572" s="98"/>
      <c r="S572" s="98"/>
      <c r="T572" s="98"/>
      <c r="U572" s="98"/>
      <c r="V572" s="98"/>
      <c r="W572" s="98"/>
      <c r="X572" s="98"/>
      <c r="Y572" s="98"/>
      <c r="Z572" s="98"/>
      <c r="AA572" s="98"/>
      <c r="AB572" s="98"/>
      <c r="AC572" s="98"/>
      <c r="AD572" s="98"/>
    </row>
    <row r="573" spans="1:30" x14ac:dyDescent="0.25">
      <c r="A573" s="98"/>
      <c r="B573" s="98"/>
      <c r="C573" s="98"/>
      <c r="D573" s="98"/>
      <c r="E573" s="98"/>
      <c r="F573" s="98"/>
      <c r="G573" s="98"/>
      <c r="H573" s="98"/>
      <c r="I573" s="98"/>
      <c r="J573" s="98"/>
      <c r="K573" s="98"/>
      <c r="L573" s="98"/>
      <c r="M573" s="98"/>
      <c r="N573" s="98"/>
      <c r="O573" s="98"/>
      <c r="P573" s="98"/>
      <c r="Q573" s="98"/>
      <c r="R573" s="98"/>
      <c r="S573" s="98"/>
      <c r="T573" s="98"/>
      <c r="U573" s="98"/>
      <c r="V573" s="98"/>
      <c r="W573" s="98"/>
      <c r="X573" s="98"/>
      <c r="Y573" s="98"/>
      <c r="Z573" s="98"/>
      <c r="AA573" s="98"/>
      <c r="AB573" s="98"/>
      <c r="AC573" s="98"/>
      <c r="AD573" s="98"/>
    </row>
    <row r="574" spans="1:30" x14ac:dyDescent="0.25">
      <c r="A574" s="98"/>
      <c r="B574" s="98"/>
      <c r="C574" s="98"/>
      <c r="D574" s="98"/>
      <c r="E574" s="98"/>
      <c r="F574" s="98"/>
      <c r="G574" s="98"/>
      <c r="H574" s="98"/>
      <c r="I574" s="98"/>
      <c r="J574" s="98"/>
      <c r="K574" s="98"/>
      <c r="L574" s="98"/>
      <c r="M574" s="98"/>
      <c r="N574" s="98"/>
      <c r="O574" s="98"/>
      <c r="P574" s="98"/>
      <c r="Q574" s="98"/>
      <c r="R574" s="98"/>
      <c r="S574" s="98"/>
      <c r="T574" s="98"/>
      <c r="U574" s="98"/>
      <c r="V574" s="98"/>
      <c r="W574" s="98"/>
      <c r="X574" s="98"/>
      <c r="Y574" s="98"/>
      <c r="Z574" s="98"/>
      <c r="AA574" s="98"/>
      <c r="AB574" s="98"/>
      <c r="AC574" s="98"/>
      <c r="AD574" s="98"/>
    </row>
    <row r="575" spans="1:30" x14ac:dyDescent="0.25">
      <c r="A575" s="98"/>
      <c r="B575" s="98"/>
      <c r="C575" s="98"/>
      <c r="D575" s="98"/>
      <c r="E575" s="98"/>
      <c r="F575" s="98"/>
      <c r="G575" s="98"/>
      <c r="H575" s="98"/>
      <c r="I575" s="98"/>
      <c r="J575" s="98"/>
      <c r="K575" s="98"/>
      <c r="L575" s="98"/>
      <c r="M575" s="98"/>
      <c r="N575" s="98"/>
      <c r="O575" s="98"/>
      <c r="P575" s="98"/>
      <c r="Q575" s="98"/>
      <c r="R575" s="98"/>
      <c r="S575" s="98"/>
      <c r="T575" s="98"/>
      <c r="U575" s="98"/>
      <c r="V575" s="98"/>
      <c r="W575" s="98"/>
      <c r="X575" s="98"/>
      <c r="Y575" s="98"/>
      <c r="Z575" s="98"/>
      <c r="AA575" s="98"/>
      <c r="AB575" s="98"/>
      <c r="AC575" s="98"/>
      <c r="AD575" s="98"/>
    </row>
    <row r="576" spans="1:30" x14ac:dyDescent="0.25">
      <c r="A576" s="98"/>
      <c r="B576" s="98"/>
      <c r="C576" s="98"/>
      <c r="D576" s="98"/>
      <c r="E576" s="98"/>
      <c r="F576" s="98"/>
      <c r="G576" s="98"/>
      <c r="H576" s="98"/>
      <c r="I576" s="98"/>
      <c r="J576" s="98"/>
      <c r="K576" s="98"/>
      <c r="L576" s="98"/>
      <c r="M576" s="98"/>
      <c r="N576" s="98"/>
      <c r="O576" s="98"/>
      <c r="P576" s="98"/>
      <c r="Q576" s="98"/>
      <c r="R576" s="98"/>
      <c r="S576" s="98"/>
      <c r="T576" s="98"/>
      <c r="U576" s="98"/>
      <c r="V576" s="98"/>
      <c r="W576" s="98"/>
      <c r="X576" s="98"/>
      <c r="Y576" s="98"/>
      <c r="Z576" s="98"/>
      <c r="AA576" s="98"/>
      <c r="AB576" s="98"/>
      <c r="AC576" s="98"/>
      <c r="AD576" s="98"/>
    </row>
    <row r="577" spans="1:30" x14ac:dyDescent="0.25">
      <c r="A577" s="98"/>
      <c r="B577" s="98"/>
      <c r="C577" s="98"/>
      <c r="D577" s="98"/>
      <c r="E577" s="98"/>
      <c r="F577" s="98"/>
      <c r="G577" s="98"/>
      <c r="H577" s="98"/>
      <c r="I577" s="98"/>
      <c r="J577" s="98"/>
      <c r="K577" s="98"/>
      <c r="L577" s="98"/>
      <c r="M577" s="98"/>
      <c r="N577" s="98"/>
      <c r="O577" s="98"/>
      <c r="P577" s="98"/>
      <c r="Q577" s="98"/>
      <c r="R577" s="98"/>
      <c r="S577" s="98"/>
      <c r="T577" s="98"/>
      <c r="U577" s="98"/>
      <c r="V577" s="98"/>
      <c r="W577" s="98"/>
      <c r="X577" s="98"/>
      <c r="Y577" s="98"/>
      <c r="Z577" s="98"/>
      <c r="AA577" s="98"/>
      <c r="AB577" s="98"/>
      <c r="AC577" s="98"/>
      <c r="AD577" s="98"/>
    </row>
    <row r="578" spans="1:30" x14ac:dyDescent="0.25">
      <c r="A578" s="98"/>
      <c r="B578" s="98"/>
      <c r="C578" s="98"/>
      <c r="D578" s="98"/>
      <c r="E578" s="98"/>
      <c r="F578" s="98"/>
      <c r="G578" s="98"/>
      <c r="H578" s="98"/>
      <c r="I578" s="98"/>
      <c r="J578" s="98"/>
      <c r="K578" s="98"/>
      <c r="L578" s="98"/>
      <c r="M578" s="98"/>
      <c r="N578" s="98"/>
      <c r="O578" s="98"/>
      <c r="P578" s="98"/>
      <c r="Q578" s="98"/>
      <c r="R578" s="98"/>
      <c r="S578" s="98"/>
      <c r="T578" s="98"/>
      <c r="U578" s="98"/>
      <c r="V578" s="98"/>
      <c r="W578" s="98"/>
      <c r="X578" s="98"/>
      <c r="Y578" s="98"/>
      <c r="Z578" s="98"/>
      <c r="AA578" s="98"/>
      <c r="AB578" s="98"/>
      <c r="AC578" s="98"/>
      <c r="AD578" s="98"/>
    </row>
    <row r="579" spans="1:30" x14ac:dyDescent="0.25">
      <c r="A579" s="98"/>
      <c r="B579" s="98"/>
      <c r="C579" s="98"/>
      <c r="D579" s="98"/>
      <c r="E579" s="98"/>
      <c r="F579" s="98"/>
      <c r="G579" s="98"/>
      <c r="H579" s="98"/>
      <c r="I579" s="98"/>
      <c r="J579" s="98"/>
      <c r="K579" s="98"/>
      <c r="L579" s="98"/>
      <c r="M579" s="98"/>
      <c r="N579" s="98"/>
      <c r="O579" s="98"/>
      <c r="P579" s="98"/>
      <c r="Q579" s="98"/>
      <c r="R579" s="98"/>
      <c r="S579" s="98"/>
      <c r="T579" s="98"/>
      <c r="U579" s="98"/>
      <c r="V579" s="98"/>
      <c r="W579" s="98"/>
      <c r="X579" s="98"/>
      <c r="Y579" s="98"/>
      <c r="Z579" s="98"/>
      <c r="AA579" s="98"/>
      <c r="AB579" s="98"/>
      <c r="AC579" s="98"/>
      <c r="AD579" s="98"/>
    </row>
    <row r="580" spans="1:30" x14ac:dyDescent="0.25">
      <c r="A580" s="98"/>
      <c r="B580" s="98"/>
      <c r="C580" s="98"/>
      <c r="D580" s="98"/>
      <c r="E580" s="98"/>
      <c r="F580" s="98"/>
      <c r="G580" s="98"/>
      <c r="H580" s="98"/>
      <c r="I580" s="98"/>
      <c r="J580" s="98"/>
      <c r="K580" s="98"/>
      <c r="L580" s="98"/>
      <c r="M580" s="98"/>
      <c r="N580" s="98"/>
      <c r="O580" s="98"/>
      <c r="P580" s="98"/>
      <c r="Q580" s="98"/>
      <c r="R580" s="98"/>
      <c r="S580" s="98"/>
      <c r="T580" s="98"/>
      <c r="U580" s="98"/>
      <c r="V580" s="98"/>
      <c r="W580" s="98"/>
      <c r="X580" s="98"/>
      <c r="Y580" s="98"/>
      <c r="Z580" s="98"/>
      <c r="AA580" s="98"/>
      <c r="AB580" s="98"/>
      <c r="AC580" s="98"/>
      <c r="AD580" s="98"/>
    </row>
    <row r="581" spans="1:30" x14ac:dyDescent="0.25">
      <c r="A581" s="98"/>
      <c r="B581" s="98"/>
      <c r="C581" s="98"/>
      <c r="D581" s="98"/>
      <c r="E581" s="98"/>
      <c r="F581" s="98"/>
      <c r="G581" s="98"/>
      <c r="H581" s="98"/>
      <c r="I581" s="98"/>
      <c r="J581" s="98"/>
      <c r="K581" s="98"/>
      <c r="L581" s="98"/>
      <c r="M581" s="98"/>
      <c r="N581" s="98"/>
      <c r="O581" s="98"/>
      <c r="P581" s="98"/>
      <c r="Q581" s="98"/>
      <c r="R581" s="98"/>
      <c r="S581" s="98"/>
      <c r="T581" s="98"/>
      <c r="U581" s="98"/>
      <c r="V581" s="98"/>
      <c r="W581" s="98"/>
      <c r="X581" s="98"/>
      <c r="Y581" s="98"/>
      <c r="Z581" s="98"/>
      <c r="AA581" s="98"/>
      <c r="AB581" s="98"/>
      <c r="AC581" s="98"/>
      <c r="AD581" s="98"/>
    </row>
    <row r="582" spans="1:30" x14ac:dyDescent="0.25">
      <c r="A582" s="98"/>
      <c r="B582" s="98"/>
      <c r="C582" s="98"/>
      <c r="D582" s="98"/>
      <c r="E582" s="98"/>
      <c r="F582" s="98"/>
      <c r="G582" s="98"/>
      <c r="H582" s="98"/>
      <c r="I582" s="98"/>
      <c r="J582" s="98"/>
      <c r="K582" s="98"/>
      <c r="L582" s="98"/>
      <c r="M582" s="98"/>
      <c r="N582" s="98"/>
      <c r="O582" s="98"/>
      <c r="P582" s="98"/>
      <c r="Q582" s="98"/>
      <c r="R582" s="98"/>
      <c r="S582" s="98"/>
      <c r="T582" s="98"/>
      <c r="U582" s="98"/>
      <c r="V582" s="98"/>
      <c r="W582" s="98"/>
      <c r="X582" s="98"/>
      <c r="Y582" s="98"/>
      <c r="Z582" s="98"/>
      <c r="AA582" s="98"/>
      <c r="AB582" s="98"/>
      <c r="AC582" s="98"/>
      <c r="AD582" s="98"/>
    </row>
    <row r="583" spans="1:30" x14ac:dyDescent="0.25">
      <c r="A583" s="98"/>
      <c r="B583" s="98"/>
      <c r="C583" s="98"/>
      <c r="D583" s="98"/>
      <c r="E583" s="98"/>
      <c r="F583" s="98"/>
      <c r="G583" s="98"/>
      <c r="H583" s="98"/>
      <c r="I583" s="98"/>
      <c r="J583" s="98"/>
      <c r="K583" s="98"/>
      <c r="L583" s="98"/>
      <c r="M583" s="98"/>
      <c r="N583" s="98"/>
      <c r="O583" s="98"/>
      <c r="P583" s="98"/>
      <c r="Q583" s="98"/>
      <c r="R583" s="98"/>
      <c r="S583" s="98"/>
      <c r="T583" s="98"/>
      <c r="U583" s="98"/>
      <c r="V583" s="98"/>
      <c r="W583" s="98"/>
      <c r="X583" s="98"/>
      <c r="Y583" s="98"/>
      <c r="Z583" s="98"/>
      <c r="AA583" s="98"/>
      <c r="AB583" s="98"/>
      <c r="AC583" s="98"/>
      <c r="AD583" s="98"/>
    </row>
    <row r="584" spans="1:30" x14ac:dyDescent="0.25">
      <c r="A584" s="98"/>
      <c r="B584" s="98"/>
      <c r="C584" s="98"/>
      <c r="D584" s="98"/>
      <c r="E584" s="98"/>
      <c r="F584" s="98"/>
      <c r="G584" s="98"/>
      <c r="H584" s="98"/>
      <c r="I584" s="98"/>
      <c r="J584" s="98"/>
      <c r="K584" s="98"/>
      <c r="L584" s="98"/>
      <c r="M584" s="98"/>
      <c r="N584" s="98"/>
      <c r="O584" s="98"/>
      <c r="P584" s="98"/>
      <c r="Q584" s="98"/>
      <c r="R584" s="98"/>
      <c r="S584" s="98"/>
      <c r="T584" s="98"/>
      <c r="U584" s="98"/>
      <c r="V584" s="98"/>
      <c r="W584" s="98"/>
      <c r="X584" s="98"/>
      <c r="Y584" s="98"/>
      <c r="Z584" s="98"/>
      <c r="AA584" s="98"/>
      <c r="AB584" s="98"/>
      <c r="AC584" s="98"/>
      <c r="AD584" s="98"/>
    </row>
    <row r="585" spans="1:30" x14ac:dyDescent="0.25">
      <c r="A585" s="98"/>
      <c r="B585" s="98"/>
      <c r="C585" s="98"/>
      <c r="D585" s="98"/>
      <c r="E585" s="98"/>
      <c r="F585" s="98"/>
      <c r="G585" s="98"/>
      <c r="H585" s="98"/>
      <c r="I585" s="98"/>
      <c r="J585" s="98"/>
      <c r="K585" s="98"/>
      <c r="L585" s="98"/>
      <c r="M585" s="98"/>
      <c r="N585" s="98"/>
      <c r="O585" s="98"/>
      <c r="P585" s="98"/>
      <c r="Q585" s="98"/>
      <c r="R585" s="98"/>
      <c r="S585" s="98"/>
      <c r="T585" s="98"/>
      <c r="U585" s="98"/>
      <c r="V585" s="98"/>
      <c r="W585" s="98"/>
      <c r="X585" s="98"/>
      <c r="Y585" s="98"/>
      <c r="Z585" s="98"/>
      <c r="AA585" s="98"/>
      <c r="AB585" s="98"/>
      <c r="AC585" s="98"/>
      <c r="AD585" s="98"/>
    </row>
    <row r="586" spans="1:30" x14ac:dyDescent="0.25">
      <c r="A586" s="98"/>
      <c r="B586" s="98"/>
      <c r="C586" s="98"/>
      <c r="D586" s="98"/>
      <c r="E586" s="98"/>
      <c r="F586" s="98"/>
      <c r="G586" s="98"/>
      <c r="H586" s="98"/>
      <c r="I586" s="98"/>
      <c r="J586" s="98"/>
      <c r="K586" s="98"/>
      <c r="L586" s="98"/>
      <c r="M586" s="98"/>
      <c r="N586" s="98"/>
      <c r="O586" s="98"/>
      <c r="P586" s="98"/>
      <c r="Q586" s="98"/>
      <c r="R586" s="98"/>
      <c r="S586" s="98"/>
      <c r="T586" s="98"/>
      <c r="U586" s="98"/>
      <c r="V586" s="98"/>
      <c r="W586" s="98"/>
      <c r="X586" s="98"/>
      <c r="Y586" s="98"/>
      <c r="Z586" s="98"/>
      <c r="AA586" s="98"/>
      <c r="AB586" s="98"/>
      <c r="AC586" s="98"/>
      <c r="AD586" s="98"/>
    </row>
    <row r="587" spans="1:30" x14ac:dyDescent="0.25">
      <c r="A587" s="98"/>
      <c r="B587" s="98"/>
      <c r="C587" s="98"/>
      <c r="D587" s="98"/>
      <c r="E587" s="98"/>
      <c r="F587" s="98"/>
      <c r="G587" s="98"/>
      <c r="H587" s="98"/>
      <c r="I587" s="98"/>
      <c r="J587" s="98"/>
      <c r="K587" s="98"/>
      <c r="L587" s="98"/>
      <c r="M587" s="98"/>
      <c r="N587" s="98"/>
      <c r="O587" s="98"/>
      <c r="P587" s="98"/>
      <c r="Q587" s="98"/>
      <c r="R587" s="98"/>
      <c r="S587" s="98"/>
      <c r="T587" s="98"/>
      <c r="U587" s="98"/>
      <c r="V587" s="98"/>
      <c r="W587" s="98"/>
      <c r="X587" s="98"/>
      <c r="Y587" s="98"/>
      <c r="Z587" s="98"/>
      <c r="AA587" s="98"/>
      <c r="AB587" s="98"/>
      <c r="AC587" s="98"/>
      <c r="AD587" s="98"/>
    </row>
    <row r="588" spans="1:30" x14ac:dyDescent="0.25">
      <c r="A588" s="98"/>
      <c r="B588" s="98"/>
      <c r="C588" s="98"/>
      <c r="D588" s="98"/>
      <c r="E588" s="98"/>
      <c r="F588" s="98"/>
      <c r="G588" s="98"/>
      <c r="H588" s="98"/>
      <c r="I588" s="98"/>
      <c r="J588" s="98"/>
      <c r="K588" s="98"/>
      <c r="L588" s="98"/>
      <c r="M588" s="98"/>
      <c r="N588" s="98"/>
      <c r="O588" s="98"/>
      <c r="P588" s="98"/>
      <c r="Q588" s="98"/>
      <c r="R588" s="98"/>
      <c r="S588" s="98"/>
      <c r="T588" s="98"/>
      <c r="U588" s="98"/>
      <c r="V588" s="98"/>
      <c r="W588" s="98"/>
      <c r="X588" s="98"/>
      <c r="Y588" s="98"/>
      <c r="Z588" s="98"/>
      <c r="AA588" s="98"/>
      <c r="AB588" s="98"/>
      <c r="AC588" s="98"/>
      <c r="AD588" s="98"/>
    </row>
    <row r="589" spans="1:30" x14ac:dyDescent="0.25">
      <c r="A589" s="98"/>
      <c r="B589" s="98"/>
      <c r="C589" s="98"/>
      <c r="D589" s="98"/>
      <c r="E589" s="98"/>
      <c r="F589" s="98"/>
      <c r="G589" s="98"/>
      <c r="H589" s="98"/>
      <c r="I589" s="98"/>
      <c r="J589" s="98"/>
      <c r="K589" s="98"/>
      <c r="L589" s="98"/>
      <c r="M589" s="98"/>
      <c r="N589" s="98"/>
      <c r="O589" s="98"/>
      <c r="P589" s="98"/>
      <c r="Q589" s="98"/>
      <c r="R589" s="98"/>
      <c r="S589" s="98"/>
      <c r="T589" s="98"/>
      <c r="U589" s="98"/>
      <c r="V589" s="98"/>
      <c r="W589" s="98"/>
      <c r="X589" s="98"/>
      <c r="Y589" s="98"/>
      <c r="Z589" s="98"/>
      <c r="AA589" s="98"/>
      <c r="AB589" s="98"/>
      <c r="AC589" s="98"/>
      <c r="AD589" s="98"/>
    </row>
    <row r="590" spans="1:30" x14ac:dyDescent="0.25">
      <c r="A590" s="98"/>
      <c r="B590" s="98"/>
      <c r="C590" s="98"/>
      <c r="D590" s="98"/>
      <c r="E590" s="98"/>
      <c r="F590" s="98"/>
      <c r="G590" s="98"/>
      <c r="H590" s="98"/>
      <c r="I590" s="98"/>
      <c r="J590" s="98"/>
      <c r="K590" s="98"/>
      <c r="L590" s="98"/>
      <c r="M590" s="98"/>
      <c r="N590" s="98"/>
      <c r="O590" s="98"/>
      <c r="P590" s="98"/>
      <c r="Q590" s="98"/>
      <c r="R590" s="98"/>
      <c r="S590" s="98"/>
      <c r="T590" s="98"/>
      <c r="U590" s="98"/>
      <c r="V590" s="98"/>
      <c r="W590" s="98"/>
      <c r="X590" s="98"/>
      <c r="Y590" s="98"/>
      <c r="Z590" s="98"/>
      <c r="AA590" s="98"/>
      <c r="AB590" s="98"/>
      <c r="AC590" s="98"/>
      <c r="AD590" s="98"/>
    </row>
    <row r="591" spans="1:30" x14ac:dyDescent="0.25">
      <c r="A591" s="98"/>
      <c r="B591" s="98"/>
      <c r="C591" s="98"/>
      <c r="D591" s="98"/>
      <c r="E591" s="98"/>
      <c r="F591" s="98"/>
      <c r="G591" s="98"/>
      <c r="H591" s="98"/>
      <c r="I591" s="98"/>
      <c r="J591" s="98"/>
      <c r="K591" s="98"/>
      <c r="L591" s="98"/>
      <c r="M591" s="98"/>
      <c r="N591" s="98"/>
      <c r="O591" s="98"/>
      <c r="P591" s="98"/>
      <c r="Q591" s="98"/>
      <c r="R591" s="98"/>
      <c r="S591" s="98"/>
      <c r="T591" s="98"/>
      <c r="U591" s="98"/>
      <c r="V591" s="98"/>
      <c r="W591" s="98"/>
      <c r="X591" s="98"/>
      <c r="Y591" s="98"/>
      <c r="Z591" s="98"/>
      <c r="AA591" s="98"/>
      <c r="AB591" s="98"/>
      <c r="AC591" s="98"/>
      <c r="AD591" s="98"/>
    </row>
    <row r="592" spans="1:30" x14ac:dyDescent="0.25">
      <c r="A592" s="98"/>
      <c r="B592" s="98"/>
      <c r="C592" s="98"/>
      <c r="D592" s="98"/>
      <c r="E592" s="98"/>
      <c r="F592" s="98"/>
      <c r="G592" s="98"/>
      <c r="H592" s="98"/>
      <c r="I592" s="98"/>
      <c r="J592" s="98"/>
      <c r="K592" s="98"/>
      <c r="L592" s="98"/>
      <c r="M592" s="98"/>
      <c r="N592" s="98"/>
      <c r="O592" s="98"/>
      <c r="P592" s="98"/>
      <c r="Q592" s="98"/>
      <c r="R592" s="98"/>
      <c r="S592" s="98"/>
      <c r="T592" s="98"/>
      <c r="U592" s="98"/>
      <c r="V592" s="98"/>
      <c r="W592" s="98"/>
      <c r="X592" s="98"/>
      <c r="Y592" s="98"/>
      <c r="Z592" s="98"/>
      <c r="AA592" s="98"/>
      <c r="AB592" s="98"/>
      <c r="AC592" s="98"/>
      <c r="AD592" s="98"/>
    </row>
    <row r="593" spans="1:30" x14ac:dyDescent="0.25">
      <c r="A593" s="98"/>
      <c r="B593" s="98"/>
      <c r="C593" s="98"/>
      <c r="D593" s="98"/>
      <c r="E593" s="98"/>
      <c r="F593" s="98"/>
      <c r="G593" s="98"/>
      <c r="H593" s="98"/>
      <c r="I593" s="98"/>
      <c r="J593" s="98"/>
      <c r="K593" s="98"/>
      <c r="L593" s="98"/>
      <c r="M593" s="98"/>
      <c r="N593" s="98"/>
      <c r="O593" s="98"/>
      <c r="P593" s="98"/>
      <c r="Q593" s="98"/>
      <c r="R593" s="98"/>
      <c r="S593" s="98"/>
      <c r="T593" s="98"/>
      <c r="U593" s="98"/>
      <c r="V593" s="98"/>
      <c r="W593" s="98"/>
      <c r="X593" s="98"/>
      <c r="Y593" s="98"/>
      <c r="Z593" s="98"/>
      <c r="AA593" s="98"/>
      <c r="AB593" s="98"/>
      <c r="AC593" s="98"/>
      <c r="AD593" s="98"/>
    </row>
    <row r="594" spans="1:30" x14ac:dyDescent="0.25">
      <c r="A594" s="98"/>
      <c r="B594" s="98"/>
      <c r="C594" s="98"/>
      <c r="D594" s="98"/>
      <c r="E594" s="98"/>
      <c r="F594" s="98"/>
      <c r="G594" s="98"/>
      <c r="H594" s="98"/>
      <c r="I594" s="98"/>
      <c r="J594" s="98"/>
      <c r="K594" s="98"/>
      <c r="L594" s="98"/>
      <c r="M594" s="98"/>
      <c r="N594" s="98"/>
      <c r="O594" s="98"/>
      <c r="P594" s="98"/>
      <c r="Q594" s="98"/>
      <c r="R594" s="98"/>
      <c r="S594" s="98"/>
      <c r="T594" s="98"/>
      <c r="U594" s="98"/>
      <c r="V594" s="98"/>
      <c r="W594" s="98"/>
      <c r="X594" s="98"/>
      <c r="Y594" s="98"/>
      <c r="Z594" s="98"/>
      <c r="AA594" s="98"/>
      <c r="AB594" s="98"/>
      <c r="AC594" s="98"/>
      <c r="AD594" s="98"/>
    </row>
    <row r="595" spans="1:30" x14ac:dyDescent="0.25">
      <c r="A595" s="98"/>
      <c r="B595" s="98"/>
      <c r="C595" s="98"/>
      <c r="D595" s="98"/>
      <c r="E595" s="98"/>
      <c r="F595" s="98"/>
      <c r="G595" s="98"/>
      <c r="H595" s="98"/>
      <c r="I595" s="98"/>
      <c r="J595" s="98"/>
      <c r="K595" s="98"/>
      <c r="L595" s="98"/>
      <c r="M595" s="98"/>
      <c r="N595" s="98"/>
      <c r="O595" s="98"/>
      <c r="P595" s="98"/>
      <c r="Q595" s="98"/>
      <c r="R595" s="98"/>
      <c r="S595" s="98"/>
      <c r="T595" s="98"/>
      <c r="U595" s="98"/>
      <c r="V595" s="98"/>
      <c r="W595" s="98"/>
      <c r="X595" s="98"/>
      <c r="Y595" s="98"/>
      <c r="Z595" s="98"/>
      <c r="AA595" s="98"/>
      <c r="AB595" s="98"/>
      <c r="AC595" s="98"/>
      <c r="AD595" s="98"/>
    </row>
    <row r="596" spans="1:30" x14ac:dyDescent="0.25">
      <c r="A596" s="98"/>
      <c r="B596" s="98"/>
      <c r="C596" s="98"/>
      <c r="D596" s="98"/>
      <c r="E596" s="98"/>
      <c r="F596" s="98"/>
      <c r="G596" s="98"/>
      <c r="H596" s="98"/>
      <c r="I596" s="98"/>
      <c r="J596" s="98"/>
      <c r="K596" s="98"/>
      <c r="L596" s="98"/>
      <c r="M596" s="98"/>
      <c r="N596" s="98"/>
      <c r="O596" s="98"/>
      <c r="P596" s="98"/>
      <c r="Q596" s="98"/>
      <c r="R596" s="98"/>
      <c r="S596" s="98"/>
      <c r="T596" s="98"/>
      <c r="U596" s="98"/>
      <c r="V596" s="98"/>
      <c r="W596" s="98"/>
      <c r="X596" s="98"/>
      <c r="Y596" s="98"/>
      <c r="Z596" s="98"/>
      <c r="AA596" s="98"/>
      <c r="AB596" s="98"/>
      <c r="AC596" s="98"/>
      <c r="AD596" s="98"/>
    </row>
    <row r="597" spans="1:30" x14ac:dyDescent="0.25">
      <c r="A597" s="98"/>
      <c r="B597" s="98"/>
      <c r="C597" s="98"/>
      <c r="D597" s="98"/>
      <c r="E597" s="98"/>
      <c r="F597" s="98"/>
      <c r="G597" s="98"/>
      <c r="H597" s="98"/>
      <c r="I597" s="98"/>
      <c r="J597" s="98"/>
      <c r="K597" s="98"/>
      <c r="L597" s="98"/>
      <c r="M597" s="98"/>
      <c r="N597" s="98"/>
      <c r="O597" s="98"/>
      <c r="P597" s="98"/>
      <c r="Q597" s="98"/>
      <c r="R597" s="98"/>
      <c r="S597" s="98"/>
      <c r="T597" s="98"/>
      <c r="U597" s="98"/>
      <c r="V597" s="98"/>
      <c r="W597" s="98"/>
      <c r="X597" s="98"/>
      <c r="Y597" s="98"/>
      <c r="Z597" s="98"/>
      <c r="AA597" s="98"/>
      <c r="AB597" s="98"/>
      <c r="AC597" s="98"/>
      <c r="AD597" s="98"/>
    </row>
    <row r="598" spans="1:30" x14ac:dyDescent="0.25">
      <c r="A598" s="98"/>
      <c r="B598" s="98"/>
      <c r="C598" s="98"/>
      <c r="D598" s="98"/>
      <c r="E598" s="98"/>
      <c r="F598" s="98"/>
      <c r="G598" s="98"/>
      <c r="H598" s="98"/>
      <c r="I598" s="98"/>
      <c r="J598" s="98"/>
      <c r="K598" s="98"/>
      <c r="L598" s="98"/>
      <c r="M598" s="98"/>
      <c r="N598" s="98"/>
      <c r="O598" s="98"/>
      <c r="P598" s="98"/>
      <c r="Q598" s="98"/>
      <c r="R598" s="98"/>
      <c r="S598" s="98"/>
      <c r="T598" s="98"/>
      <c r="U598" s="98"/>
      <c r="V598" s="98"/>
      <c r="W598" s="98"/>
      <c r="X598" s="98"/>
      <c r="Y598" s="98"/>
      <c r="Z598" s="98"/>
      <c r="AA598" s="98"/>
      <c r="AB598" s="98"/>
      <c r="AC598" s="98"/>
      <c r="AD598" s="98"/>
    </row>
    <row r="599" spans="1:30" x14ac:dyDescent="0.25">
      <c r="A599" s="98"/>
      <c r="B599" s="98"/>
      <c r="C599" s="98"/>
      <c r="D599" s="98"/>
      <c r="E599" s="98"/>
      <c r="F599" s="98"/>
      <c r="G599" s="98"/>
      <c r="H599" s="98"/>
      <c r="I599" s="98"/>
      <c r="J599" s="98"/>
      <c r="K599" s="98"/>
      <c r="L599" s="98"/>
      <c r="M599" s="98"/>
      <c r="N599" s="98"/>
      <c r="O599" s="98"/>
      <c r="P599" s="98"/>
      <c r="Q599" s="98"/>
      <c r="R599" s="98"/>
      <c r="S599" s="98"/>
      <c r="T599" s="98"/>
      <c r="U599" s="98"/>
      <c r="V599" s="98"/>
      <c r="W599" s="98"/>
      <c r="X599" s="98"/>
      <c r="Y599" s="98"/>
      <c r="Z599" s="98"/>
      <c r="AA599" s="98"/>
      <c r="AB599" s="98"/>
      <c r="AC599" s="98"/>
      <c r="AD599" s="98"/>
    </row>
    <row r="600" spans="1:30" x14ac:dyDescent="0.25">
      <c r="A600" s="98"/>
      <c r="B600" s="98"/>
      <c r="C600" s="98"/>
      <c r="D600" s="98"/>
      <c r="E600" s="98"/>
      <c r="F600" s="98"/>
      <c r="G600" s="98"/>
      <c r="H600" s="98"/>
      <c r="I600" s="98"/>
      <c r="J600" s="98"/>
      <c r="K600" s="98"/>
      <c r="L600" s="98"/>
      <c r="M600" s="98"/>
      <c r="N600" s="98"/>
      <c r="O600" s="98"/>
      <c r="P600" s="98"/>
      <c r="Q600" s="98"/>
      <c r="R600" s="98"/>
      <c r="S600" s="98"/>
      <c r="T600" s="98"/>
      <c r="U600" s="98"/>
      <c r="V600" s="98"/>
      <c r="W600" s="98"/>
      <c r="X600" s="98"/>
      <c r="Y600" s="98"/>
      <c r="Z600" s="98"/>
      <c r="AA600" s="98"/>
      <c r="AB600" s="98"/>
      <c r="AC600" s="98"/>
      <c r="AD600" s="98"/>
    </row>
    <row r="601" spans="1:30" x14ac:dyDescent="0.25">
      <c r="A601" s="98"/>
      <c r="B601" s="98"/>
      <c r="C601" s="98"/>
      <c r="D601" s="98"/>
      <c r="E601" s="98"/>
      <c r="F601" s="98"/>
      <c r="G601" s="98"/>
      <c r="H601" s="98"/>
      <c r="I601" s="98"/>
      <c r="J601" s="98"/>
      <c r="K601" s="98"/>
      <c r="L601" s="98"/>
      <c r="M601" s="98"/>
      <c r="N601" s="98"/>
      <c r="O601" s="98"/>
      <c r="P601" s="98"/>
      <c r="Q601" s="98"/>
      <c r="R601" s="98"/>
      <c r="S601" s="98"/>
      <c r="T601" s="98"/>
      <c r="U601" s="98"/>
      <c r="V601" s="98"/>
      <c r="W601" s="98"/>
      <c r="X601" s="98"/>
      <c r="Y601" s="98"/>
      <c r="Z601" s="98"/>
      <c r="AA601" s="98"/>
      <c r="AB601" s="98"/>
      <c r="AC601" s="98"/>
      <c r="AD601" s="98"/>
    </row>
    <row r="602" spans="1:30" x14ac:dyDescent="0.25">
      <c r="A602" s="98"/>
      <c r="B602" s="98"/>
      <c r="C602" s="98"/>
      <c r="D602" s="98"/>
      <c r="E602" s="98"/>
      <c r="F602" s="98"/>
      <c r="G602" s="98"/>
      <c r="H602" s="98"/>
      <c r="I602" s="98"/>
      <c r="J602" s="98"/>
      <c r="K602" s="98"/>
      <c r="L602" s="98"/>
      <c r="M602" s="98"/>
      <c r="N602" s="98"/>
      <c r="O602" s="98"/>
      <c r="P602" s="98"/>
      <c r="Q602" s="98"/>
      <c r="R602" s="98"/>
      <c r="S602" s="98"/>
      <c r="T602" s="98"/>
      <c r="U602" s="98"/>
      <c r="V602" s="98"/>
      <c r="W602" s="98"/>
      <c r="X602" s="98"/>
      <c r="Y602" s="98"/>
      <c r="Z602" s="98"/>
      <c r="AA602" s="98"/>
      <c r="AB602" s="98"/>
      <c r="AC602" s="98"/>
      <c r="AD602" s="98"/>
    </row>
    <row r="603" spans="1:30" x14ac:dyDescent="0.25">
      <c r="A603" s="98"/>
      <c r="B603" s="98"/>
      <c r="C603" s="98"/>
      <c r="D603" s="98"/>
      <c r="E603" s="98"/>
      <c r="F603" s="98"/>
      <c r="G603" s="98"/>
      <c r="H603" s="98"/>
      <c r="I603" s="98"/>
      <c r="J603" s="98"/>
      <c r="K603" s="98"/>
      <c r="L603" s="98"/>
      <c r="M603" s="98"/>
      <c r="N603" s="98"/>
      <c r="O603" s="98"/>
      <c r="P603" s="98"/>
      <c r="Q603" s="98"/>
      <c r="R603" s="98"/>
      <c r="S603" s="98"/>
      <c r="T603" s="98"/>
      <c r="U603" s="98"/>
      <c r="V603" s="98"/>
      <c r="W603" s="98"/>
      <c r="X603" s="98"/>
      <c r="Y603" s="98"/>
      <c r="Z603" s="98"/>
      <c r="AA603" s="98"/>
      <c r="AB603" s="98"/>
      <c r="AC603" s="98"/>
      <c r="AD603" s="98"/>
    </row>
    <row r="604" spans="1:30" x14ac:dyDescent="0.25">
      <c r="A604" s="98"/>
      <c r="B604" s="98"/>
      <c r="C604" s="98"/>
      <c r="D604" s="98"/>
      <c r="E604" s="98"/>
      <c r="F604" s="98"/>
      <c r="G604" s="98"/>
      <c r="H604" s="98"/>
      <c r="I604" s="98"/>
      <c r="J604" s="98"/>
      <c r="K604" s="98"/>
      <c r="L604" s="98"/>
      <c r="M604" s="98"/>
      <c r="N604" s="98"/>
      <c r="O604" s="98"/>
      <c r="P604" s="98"/>
      <c r="Q604" s="98"/>
      <c r="R604" s="98"/>
      <c r="S604" s="98"/>
      <c r="T604" s="98"/>
      <c r="U604" s="98"/>
      <c r="V604" s="98"/>
      <c r="W604" s="98"/>
      <c r="X604" s="98"/>
      <c r="Y604" s="98"/>
      <c r="Z604" s="98"/>
      <c r="AA604" s="98"/>
      <c r="AB604" s="98"/>
      <c r="AC604" s="98"/>
      <c r="AD604" s="98"/>
    </row>
    <row r="605" spans="1:30" x14ac:dyDescent="0.25">
      <c r="A605" s="98"/>
      <c r="B605" s="98"/>
      <c r="C605" s="98"/>
      <c r="D605" s="98"/>
      <c r="E605" s="98"/>
      <c r="F605" s="98"/>
      <c r="G605" s="98"/>
      <c r="H605" s="98"/>
      <c r="I605" s="98"/>
      <c r="J605" s="98"/>
      <c r="K605" s="98"/>
      <c r="L605" s="98"/>
      <c r="M605" s="98"/>
      <c r="N605" s="98"/>
      <c r="O605" s="98"/>
      <c r="P605" s="98"/>
      <c r="Q605" s="98"/>
      <c r="R605" s="98"/>
      <c r="S605" s="98"/>
      <c r="T605" s="98"/>
      <c r="U605" s="98"/>
      <c r="V605" s="98"/>
      <c r="W605" s="98"/>
      <c r="X605" s="98"/>
      <c r="Y605" s="98"/>
      <c r="Z605" s="98"/>
      <c r="AA605" s="98"/>
      <c r="AB605" s="98"/>
      <c r="AC605" s="98"/>
      <c r="AD605" s="98"/>
    </row>
    <row r="606" spans="1:30" x14ac:dyDescent="0.25">
      <c r="A606" s="98"/>
      <c r="B606" s="98"/>
      <c r="C606" s="98"/>
      <c r="D606" s="98"/>
      <c r="E606" s="98"/>
      <c r="F606" s="98"/>
      <c r="G606" s="98"/>
      <c r="H606" s="98"/>
      <c r="I606" s="98"/>
      <c r="J606" s="98"/>
      <c r="K606" s="98"/>
      <c r="L606" s="98"/>
      <c r="M606" s="98"/>
      <c r="N606" s="98"/>
      <c r="O606" s="98"/>
      <c r="P606" s="98"/>
      <c r="Q606" s="98"/>
      <c r="R606" s="98"/>
      <c r="S606" s="98"/>
      <c r="T606" s="98"/>
      <c r="U606" s="98"/>
      <c r="V606" s="98"/>
      <c r="W606" s="98"/>
      <c r="X606" s="98"/>
      <c r="Y606" s="98"/>
      <c r="Z606" s="98"/>
      <c r="AA606" s="98"/>
      <c r="AB606" s="98"/>
      <c r="AC606" s="98"/>
      <c r="AD606" s="98"/>
    </row>
    <row r="607" spans="1:30" x14ac:dyDescent="0.25">
      <c r="A607" s="98"/>
      <c r="B607" s="98"/>
      <c r="C607" s="98"/>
      <c r="D607" s="98"/>
      <c r="E607" s="98"/>
      <c r="F607" s="98"/>
      <c r="G607" s="98"/>
      <c r="H607" s="98"/>
      <c r="I607" s="98"/>
      <c r="J607" s="98"/>
      <c r="K607" s="98"/>
      <c r="L607" s="98"/>
      <c r="M607" s="98"/>
      <c r="N607" s="98"/>
      <c r="O607" s="98"/>
      <c r="P607" s="98"/>
      <c r="Q607" s="98"/>
      <c r="R607" s="98"/>
      <c r="S607" s="98"/>
      <c r="T607" s="98"/>
      <c r="U607" s="98"/>
      <c r="V607" s="98"/>
      <c r="W607" s="98"/>
      <c r="X607" s="98"/>
      <c r="Y607" s="98"/>
      <c r="Z607" s="98"/>
      <c r="AA607" s="98"/>
      <c r="AB607" s="98"/>
      <c r="AC607" s="98"/>
      <c r="AD607" s="98"/>
    </row>
    <row r="608" spans="1:30" x14ac:dyDescent="0.25">
      <c r="A608" s="98"/>
      <c r="B608" s="98"/>
      <c r="C608" s="98"/>
      <c r="D608" s="98"/>
      <c r="E608" s="98"/>
      <c r="F608" s="98"/>
      <c r="G608" s="98"/>
      <c r="H608" s="98"/>
      <c r="I608" s="98"/>
      <c r="J608" s="98"/>
      <c r="K608" s="98"/>
      <c r="L608" s="98"/>
      <c r="M608" s="98"/>
      <c r="N608" s="98"/>
      <c r="O608" s="98"/>
      <c r="P608" s="98"/>
      <c r="Q608" s="98"/>
      <c r="R608" s="98"/>
      <c r="S608" s="98"/>
      <c r="T608" s="98"/>
      <c r="U608" s="98"/>
      <c r="V608" s="98"/>
      <c r="W608" s="98"/>
      <c r="X608" s="98"/>
      <c r="Y608" s="98"/>
      <c r="Z608" s="98"/>
      <c r="AA608" s="98"/>
      <c r="AB608" s="98"/>
      <c r="AC608" s="98"/>
      <c r="AD608" s="98"/>
    </row>
    <row r="609" spans="1:30" x14ac:dyDescent="0.25">
      <c r="A609" s="98"/>
      <c r="B609" s="98"/>
      <c r="C609" s="98"/>
      <c r="D609" s="98"/>
      <c r="E609" s="98"/>
      <c r="F609" s="98"/>
      <c r="G609" s="98"/>
      <c r="H609" s="98"/>
      <c r="I609" s="98"/>
      <c r="J609" s="98"/>
      <c r="K609" s="98"/>
      <c r="L609" s="98"/>
      <c r="M609" s="98"/>
      <c r="N609" s="98"/>
      <c r="O609" s="98"/>
      <c r="P609" s="98"/>
      <c r="Q609" s="98"/>
      <c r="R609" s="98"/>
      <c r="S609" s="98"/>
      <c r="T609" s="98"/>
      <c r="U609" s="98"/>
      <c r="V609" s="98"/>
      <c r="W609" s="98"/>
      <c r="X609" s="98"/>
      <c r="Y609" s="98"/>
      <c r="Z609" s="98"/>
      <c r="AA609" s="98"/>
      <c r="AB609" s="98"/>
      <c r="AC609" s="98"/>
      <c r="AD609" s="98"/>
    </row>
    <row r="610" spans="1:30" x14ac:dyDescent="0.25">
      <c r="A610" s="98"/>
      <c r="B610" s="98"/>
      <c r="C610" s="98"/>
      <c r="D610" s="98"/>
      <c r="E610" s="98"/>
      <c r="F610" s="98"/>
      <c r="G610" s="98"/>
      <c r="H610" s="98"/>
      <c r="I610" s="98"/>
      <c r="J610" s="98"/>
      <c r="K610" s="98"/>
      <c r="L610" s="98"/>
      <c r="M610" s="98"/>
      <c r="N610" s="98"/>
      <c r="O610" s="98"/>
      <c r="P610" s="98"/>
      <c r="Q610" s="98"/>
      <c r="R610" s="98"/>
      <c r="S610" s="98"/>
      <c r="T610" s="98"/>
      <c r="U610" s="98"/>
      <c r="V610" s="98"/>
      <c r="W610" s="98"/>
      <c r="X610" s="98"/>
      <c r="Y610" s="98"/>
      <c r="Z610" s="98"/>
      <c r="AA610" s="98"/>
      <c r="AB610" s="98"/>
      <c r="AC610" s="98"/>
      <c r="AD610" s="98"/>
    </row>
    <row r="611" spans="1:30" x14ac:dyDescent="0.25">
      <c r="A611" s="98"/>
      <c r="B611" s="98"/>
      <c r="C611" s="98"/>
      <c r="D611" s="98"/>
      <c r="E611" s="98"/>
      <c r="F611" s="98"/>
      <c r="G611" s="98"/>
      <c r="H611" s="98"/>
      <c r="I611" s="98"/>
      <c r="J611" s="98"/>
      <c r="K611" s="98"/>
      <c r="L611" s="98"/>
      <c r="M611" s="98"/>
      <c r="N611" s="98"/>
      <c r="O611" s="98"/>
      <c r="P611" s="98"/>
      <c r="Q611" s="98"/>
      <c r="R611" s="98"/>
      <c r="S611" s="98"/>
      <c r="T611" s="98"/>
      <c r="U611" s="98"/>
      <c r="V611" s="98"/>
      <c r="W611" s="98"/>
      <c r="X611" s="98"/>
      <c r="Y611" s="98"/>
      <c r="Z611" s="98"/>
      <c r="AA611" s="98"/>
      <c r="AB611" s="98"/>
      <c r="AC611" s="98"/>
      <c r="AD611" s="98"/>
    </row>
    <row r="612" spans="1:30" x14ac:dyDescent="0.25">
      <c r="A612" s="98"/>
      <c r="B612" s="98"/>
      <c r="C612" s="98"/>
      <c r="D612" s="98"/>
      <c r="E612" s="98"/>
      <c r="F612" s="98"/>
      <c r="G612" s="98"/>
      <c r="H612" s="98"/>
      <c r="I612" s="98"/>
      <c r="J612" s="98"/>
      <c r="K612" s="98"/>
      <c r="L612" s="98"/>
      <c r="M612" s="98"/>
      <c r="N612" s="98"/>
      <c r="O612" s="98"/>
      <c r="P612" s="98"/>
      <c r="Q612" s="98"/>
      <c r="R612" s="98"/>
      <c r="S612" s="98"/>
      <c r="T612" s="98"/>
      <c r="U612" s="98"/>
      <c r="V612" s="98"/>
      <c r="W612" s="98"/>
      <c r="X612" s="98"/>
      <c r="Y612" s="98"/>
      <c r="Z612" s="98"/>
      <c r="AA612" s="98"/>
      <c r="AB612" s="98"/>
      <c r="AC612" s="98"/>
      <c r="AD612" s="98"/>
    </row>
    <row r="613" spans="1:30" x14ac:dyDescent="0.25">
      <c r="A613" s="98"/>
      <c r="B613" s="98"/>
      <c r="C613" s="98"/>
      <c r="D613" s="98"/>
      <c r="E613" s="98"/>
      <c r="F613" s="98"/>
      <c r="G613" s="98"/>
      <c r="H613" s="98"/>
      <c r="I613" s="98"/>
      <c r="J613" s="98"/>
      <c r="K613" s="98"/>
      <c r="L613" s="98"/>
      <c r="M613" s="98"/>
      <c r="N613" s="98"/>
      <c r="O613" s="98"/>
      <c r="P613" s="98"/>
      <c r="Q613" s="98"/>
      <c r="R613" s="98"/>
      <c r="S613" s="98"/>
      <c r="T613" s="98"/>
      <c r="U613" s="98"/>
      <c r="V613" s="98"/>
      <c r="W613" s="98"/>
      <c r="X613" s="98"/>
      <c r="Y613" s="98"/>
      <c r="Z613" s="98"/>
      <c r="AA613" s="98"/>
      <c r="AB613" s="98"/>
      <c r="AC613" s="98"/>
      <c r="AD613" s="98"/>
    </row>
    <row r="614" spans="1:30" x14ac:dyDescent="0.25">
      <c r="A614" s="98"/>
      <c r="B614" s="98"/>
      <c r="C614" s="98"/>
      <c r="D614" s="98"/>
      <c r="E614" s="98"/>
      <c r="F614" s="98"/>
      <c r="G614" s="98"/>
      <c r="H614" s="98"/>
      <c r="I614" s="98"/>
      <c r="J614" s="98"/>
      <c r="K614" s="98"/>
      <c r="L614" s="98"/>
      <c r="M614" s="98"/>
      <c r="N614" s="98"/>
      <c r="O614" s="98"/>
      <c r="P614" s="98"/>
      <c r="Q614" s="98"/>
      <c r="R614" s="98"/>
      <c r="S614" s="98"/>
      <c r="T614" s="98"/>
      <c r="U614" s="98"/>
      <c r="V614" s="98"/>
      <c r="W614" s="98"/>
      <c r="X614" s="98"/>
      <c r="Y614" s="98"/>
      <c r="Z614" s="98"/>
      <c r="AA614" s="98"/>
      <c r="AB614" s="98"/>
      <c r="AC614" s="98"/>
      <c r="AD614" s="98"/>
    </row>
    <row r="615" spans="1:30" x14ac:dyDescent="0.25">
      <c r="A615" s="98"/>
      <c r="B615" s="98"/>
      <c r="C615" s="98"/>
      <c r="D615" s="98"/>
      <c r="E615" s="98"/>
      <c r="F615" s="98"/>
      <c r="G615" s="98"/>
      <c r="H615" s="98"/>
      <c r="I615" s="98"/>
      <c r="J615" s="98"/>
      <c r="K615" s="98"/>
      <c r="L615" s="98"/>
      <c r="M615" s="98"/>
      <c r="N615" s="98"/>
      <c r="O615" s="98"/>
      <c r="P615" s="98"/>
      <c r="Q615" s="98"/>
      <c r="R615" s="98"/>
      <c r="S615" s="98"/>
      <c r="T615" s="98"/>
      <c r="U615" s="98"/>
      <c r="V615" s="98"/>
      <c r="W615" s="98"/>
      <c r="X615" s="98"/>
      <c r="Y615" s="98"/>
      <c r="Z615" s="98"/>
      <c r="AA615" s="98"/>
      <c r="AB615" s="98"/>
      <c r="AC615" s="98"/>
      <c r="AD615" s="98"/>
    </row>
    <row r="616" spans="1:30" x14ac:dyDescent="0.25">
      <c r="A616" s="98"/>
      <c r="B616" s="98"/>
      <c r="C616" s="98"/>
      <c r="D616" s="98"/>
      <c r="E616" s="98"/>
      <c r="F616" s="98"/>
      <c r="G616" s="98"/>
      <c r="H616" s="98"/>
      <c r="I616" s="98"/>
      <c r="J616" s="98"/>
      <c r="K616" s="98"/>
      <c r="L616" s="98"/>
      <c r="M616" s="98"/>
      <c r="N616" s="98"/>
      <c r="O616" s="98"/>
      <c r="P616" s="98"/>
      <c r="Q616" s="98"/>
      <c r="R616" s="98"/>
      <c r="S616" s="98"/>
      <c r="T616" s="98"/>
      <c r="U616" s="98"/>
      <c r="V616" s="98"/>
      <c r="W616" s="98"/>
      <c r="X616" s="98"/>
      <c r="Y616" s="98"/>
      <c r="Z616" s="98"/>
      <c r="AA616" s="98"/>
      <c r="AB616" s="98"/>
      <c r="AC616" s="98"/>
      <c r="AD616" s="98"/>
    </row>
    <row r="617" spans="1:30" x14ac:dyDescent="0.25">
      <c r="A617" s="98"/>
      <c r="B617" s="98"/>
      <c r="C617" s="98"/>
      <c r="D617" s="98"/>
      <c r="E617" s="98"/>
      <c r="F617" s="98"/>
      <c r="G617" s="98"/>
      <c r="H617" s="98"/>
      <c r="I617" s="98"/>
      <c r="J617" s="98"/>
      <c r="K617" s="98"/>
      <c r="L617" s="98"/>
      <c r="M617" s="98"/>
      <c r="N617" s="98"/>
      <c r="O617" s="98"/>
      <c r="P617" s="98"/>
      <c r="Q617" s="98"/>
      <c r="R617" s="98"/>
      <c r="S617" s="98"/>
      <c r="T617" s="98"/>
      <c r="U617" s="98"/>
      <c r="V617" s="98"/>
      <c r="W617" s="98"/>
      <c r="X617" s="98"/>
      <c r="Y617" s="98"/>
      <c r="Z617" s="98"/>
      <c r="AA617" s="98"/>
      <c r="AB617" s="98"/>
      <c r="AC617" s="98"/>
      <c r="AD617" s="98"/>
    </row>
    <row r="618" spans="1:30" x14ac:dyDescent="0.25">
      <c r="A618" s="98"/>
      <c r="B618" s="98"/>
      <c r="C618" s="98"/>
      <c r="D618" s="98"/>
      <c r="E618" s="98"/>
      <c r="F618" s="98"/>
      <c r="G618" s="98"/>
      <c r="H618" s="98"/>
      <c r="I618" s="98"/>
      <c r="J618" s="98"/>
      <c r="K618" s="98"/>
      <c r="L618" s="98"/>
      <c r="M618" s="98"/>
      <c r="N618" s="98"/>
      <c r="O618" s="98"/>
      <c r="P618" s="98"/>
      <c r="Q618" s="98"/>
      <c r="R618" s="98"/>
      <c r="S618" s="98"/>
      <c r="T618" s="98"/>
      <c r="U618" s="98"/>
      <c r="V618" s="98"/>
      <c r="W618" s="98"/>
      <c r="X618" s="98"/>
      <c r="Y618" s="98"/>
      <c r="Z618" s="98"/>
      <c r="AA618" s="98"/>
      <c r="AB618" s="98"/>
      <c r="AC618" s="98"/>
      <c r="AD618" s="98"/>
    </row>
    <row r="619" spans="1:30" x14ac:dyDescent="0.25">
      <c r="A619" s="98"/>
      <c r="B619" s="98"/>
      <c r="C619" s="98"/>
      <c r="D619" s="98"/>
      <c r="E619" s="98"/>
      <c r="F619" s="98"/>
      <c r="G619" s="98"/>
      <c r="H619" s="98"/>
      <c r="I619" s="98"/>
      <c r="J619" s="98"/>
      <c r="K619" s="98"/>
      <c r="L619" s="98"/>
      <c r="M619" s="98"/>
      <c r="N619" s="98"/>
      <c r="O619" s="98"/>
      <c r="P619" s="98"/>
      <c r="Q619" s="98"/>
      <c r="R619" s="98"/>
      <c r="S619" s="98"/>
      <c r="T619" s="98"/>
      <c r="U619" s="98"/>
      <c r="V619" s="98"/>
      <c r="W619" s="98"/>
      <c r="X619" s="98"/>
      <c r="Y619" s="98"/>
      <c r="Z619" s="98"/>
      <c r="AA619" s="98"/>
      <c r="AB619" s="98"/>
      <c r="AC619" s="98"/>
      <c r="AD619" s="98"/>
    </row>
    <row r="620" spans="1:30" x14ac:dyDescent="0.25">
      <c r="A620" s="98"/>
      <c r="B620" s="98"/>
      <c r="C620" s="98"/>
      <c r="D620" s="98"/>
      <c r="E620" s="98"/>
      <c r="F620" s="98"/>
      <c r="G620" s="98"/>
      <c r="H620" s="98"/>
      <c r="I620" s="98"/>
      <c r="J620" s="98"/>
      <c r="K620" s="98"/>
      <c r="L620" s="98"/>
      <c r="M620" s="98"/>
      <c r="N620" s="98"/>
      <c r="O620" s="98"/>
      <c r="P620" s="98"/>
      <c r="Q620" s="98"/>
      <c r="R620" s="98"/>
      <c r="S620" s="98"/>
      <c r="T620" s="98"/>
      <c r="U620" s="98"/>
      <c r="V620" s="98"/>
      <c r="W620" s="98"/>
      <c r="X620" s="98"/>
      <c r="Y620" s="98"/>
      <c r="Z620" s="98"/>
      <c r="AA620" s="98"/>
      <c r="AB620" s="98"/>
      <c r="AC620" s="98"/>
      <c r="AD620" s="98"/>
    </row>
    <row r="621" spans="1:30" x14ac:dyDescent="0.25">
      <c r="A621" s="98"/>
      <c r="B621" s="98"/>
      <c r="C621" s="98"/>
      <c r="D621" s="98"/>
      <c r="E621" s="98"/>
      <c r="F621" s="98"/>
      <c r="G621" s="98"/>
      <c r="H621" s="98"/>
      <c r="I621" s="98"/>
      <c r="J621" s="98"/>
      <c r="K621" s="98"/>
      <c r="L621" s="98"/>
      <c r="M621" s="98"/>
      <c r="N621" s="98"/>
      <c r="O621" s="98"/>
      <c r="P621" s="98"/>
      <c r="Q621" s="98"/>
      <c r="R621" s="98"/>
      <c r="S621" s="98"/>
      <c r="T621" s="98"/>
      <c r="U621" s="98"/>
      <c r="V621" s="98"/>
      <c r="W621" s="98"/>
      <c r="X621" s="98"/>
      <c r="Y621" s="98"/>
      <c r="Z621" s="98"/>
      <c r="AA621" s="98"/>
      <c r="AB621" s="98"/>
      <c r="AC621" s="98"/>
      <c r="AD621" s="98"/>
    </row>
    <row r="622" spans="1:30" x14ac:dyDescent="0.25">
      <c r="A622" s="98"/>
      <c r="B622" s="98"/>
      <c r="C622" s="98"/>
      <c r="D622" s="98"/>
      <c r="E622" s="98"/>
      <c r="F622" s="98"/>
      <c r="G622" s="98"/>
      <c r="H622" s="98"/>
      <c r="I622" s="98"/>
      <c r="J622" s="98"/>
      <c r="K622" s="98"/>
      <c r="L622" s="98"/>
      <c r="M622" s="98"/>
      <c r="N622" s="98"/>
      <c r="O622" s="98"/>
      <c r="P622" s="98"/>
      <c r="Q622" s="98"/>
      <c r="R622" s="98"/>
      <c r="S622" s="98"/>
      <c r="T622" s="98"/>
      <c r="U622" s="98"/>
      <c r="V622" s="98"/>
      <c r="W622" s="98"/>
      <c r="X622" s="98"/>
      <c r="Y622" s="98"/>
      <c r="Z622" s="98"/>
      <c r="AA622" s="98"/>
      <c r="AB622" s="98"/>
      <c r="AC622" s="98"/>
      <c r="AD622" s="98"/>
    </row>
    <row r="623" spans="1:30" x14ac:dyDescent="0.25">
      <c r="A623" s="98"/>
      <c r="B623" s="98"/>
      <c r="C623" s="98"/>
      <c r="D623" s="98"/>
      <c r="E623" s="98"/>
      <c r="F623" s="98"/>
      <c r="G623" s="98"/>
      <c r="H623" s="98"/>
      <c r="I623" s="98"/>
      <c r="J623" s="98"/>
      <c r="K623" s="98"/>
      <c r="L623" s="98"/>
      <c r="M623" s="98"/>
      <c r="N623" s="98"/>
      <c r="O623" s="98"/>
      <c r="P623" s="98"/>
      <c r="Q623" s="98"/>
      <c r="R623" s="98"/>
      <c r="S623" s="98"/>
      <c r="T623" s="98"/>
      <c r="U623" s="98"/>
      <c r="V623" s="98"/>
      <c r="W623" s="98"/>
      <c r="X623" s="98"/>
      <c r="Y623" s="98"/>
      <c r="Z623" s="98"/>
      <c r="AA623" s="98"/>
      <c r="AB623" s="98"/>
      <c r="AC623" s="98"/>
      <c r="AD623" s="98"/>
    </row>
    <row r="624" spans="1:30" x14ac:dyDescent="0.25">
      <c r="A624" s="98"/>
      <c r="B624" s="98"/>
      <c r="C624" s="98"/>
      <c r="D624" s="98"/>
      <c r="E624" s="98"/>
      <c r="F624" s="98"/>
      <c r="G624" s="98"/>
      <c r="H624" s="98"/>
      <c r="I624" s="98"/>
      <c r="J624" s="98"/>
      <c r="K624" s="98"/>
      <c r="L624" s="98"/>
      <c r="M624" s="98"/>
      <c r="N624" s="98"/>
      <c r="O624" s="98"/>
      <c r="P624" s="98"/>
      <c r="Q624" s="98"/>
      <c r="R624" s="98"/>
      <c r="S624" s="98"/>
      <c r="T624" s="98"/>
      <c r="U624" s="98"/>
      <c r="V624" s="98"/>
      <c r="W624" s="98"/>
      <c r="X624" s="98"/>
      <c r="Y624" s="98"/>
      <c r="Z624" s="98"/>
      <c r="AA624" s="98"/>
      <c r="AB624" s="98"/>
      <c r="AC624" s="98"/>
      <c r="AD624" s="98"/>
    </row>
    <row r="625" spans="1:30" x14ac:dyDescent="0.2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row>
    <row r="626" spans="1:30" x14ac:dyDescent="0.2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row>
    <row r="627" spans="1:30" x14ac:dyDescent="0.2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row>
    <row r="628" spans="1:30" x14ac:dyDescent="0.2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row>
    <row r="629" spans="1:30" x14ac:dyDescent="0.2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row>
    <row r="630" spans="1:30" x14ac:dyDescent="0.2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row>
    <row r="631" spans="1:30" x14ac:dyDescent="0.2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row>
    <row r="632" spans="1:30" x14ac:dyDescent="0.2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row>
    <row r="633" spans="1:30" x14ac:dyDescent="0.2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row>
    <row r="634" spans="1:30" x14ac:dyDescent="0.2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row>
    <row r="635" spans="1:30" x14ac:dyDescent="0.2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row>
    <row r="636" spans="1:30" x14ac:dyDescent="0.2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row>
    <row r="637" spans="1:30" x14ac:dyDescent="0.2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row>
    <row r="638" spans="1:30" x14ac:dyDescent="0.2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row>
    <row r="639" spans="1:30" x14ac:dyDescent="0.2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row>
    <row r="640" spans="1:30" x14ac:dyDescent="0.2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row>
    <row r="641" spans="1:30" x14ac:dyDescent="0.2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row>
    <row r="642" spans="1:30" x14ac:dyDescent="0.2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row>
    <row r="643" spans="1:30" x14ac:dyDescent="0.2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row>
    <row r="644" spans="1:30" x14ac:dyDescent="0.2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row>
    <row r="645" spans="1:30" x14ac:dyDescent="0.2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row>
    <row r="646" spans="1:30" x14ac:dyDescent="0.2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row>
    <row r="647" spans="1:30" x14ac:dyDescent="0.2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row>
    <row r="648" spans="1:30" x14ac:dyDescent="0.2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row>
    <row r="649" spans="1:30" x14ac:dyDescent="0.2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row>
    <row r="650" spans="1:30" x14ac:dyDescent="0.2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row>
    <row r="651" spans="1:30" x14ac:dyDescent="0.2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row>
    <row r="652" spans="1:30" x14ac:dyDescent="0.2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row>
    <row r="653" spans="1:30" x14ac:dyDescent="0.2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row>
    <row r="654" spans="1:30" x14ac:dyDescent="0.2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row>
    <row r="655" spans="1:30" x14ac:dyDescent="0.2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row>
    <row r="656" spans="1:30" x14ac:dyDescent="0.2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row>
    <row r="657" spans="1:30" x14ac:dyDescent="0.2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row>
    <row r="658" spans="1:30" x14ac:dyDescent="0.2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row>
    <row r="659" spans="1:30" x14ac:dyDescent="0.2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row>
    <row r="660" spans="1:30" x14ac:dyDescent="0.2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row>
    <row r="661" spans="1:30" x14ac:dyDescent="0.2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row>
    <row r="662" spans="1:30" x14ac:dyDescent="0.2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row>
    <row r="663" spans="1:30" x14ac:dyDescent="0.2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row>
    <row r="664" spans="1:30" x14ac:dyDescent="0.2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row>
    <row r="665" spans="1:30" x14ac:dyDescent="0.2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row>
    <row r="666" spans="1:30" x14ac:dyDescent="0.2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row>
    <row r="667" spans="1:30" x14ac:dyDescent="0.2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row>
    <row r="668" spans="1:30" x14ac:dyDescent="0.2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row>
    <row r="669" spans="1:30" x14ac:dyDescent="0.2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row>
    <row r="670" spans="1:30" x14ac:dyDescent="0.2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row>
    <row r="671" spans="1:30" x14ac:dyDescent="0.2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row>
    <row r="672" spans="1:30" x14ac:dyDescent="0.2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row>
    <row r="673" spans="1:30" x14ac:dyDescent="0.2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row>
    <row r="674" spans="1:30" x14ac:dyDescent="0.2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row>
    <row r="675" spans="1:30" x14ac:dyDescent="0.2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row>
    <row r="676" spans="1:30" x14ac:dyDescent="0.2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row>
    <row r="677" spans="1:30" x14ac:dyDescent="0.2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row>
    <row r="678" spans="1:30" x14ac:dyDescent="0.2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row>
    <row r="679" spans="1:30" x14ac:dyDescent="0.2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row>
    <row r="680" spans="1:30" x14ac:dyDescent="0.2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row>
    <row r="681" spans="1:30" x14ac:dyDescent="0.2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row>
    <row r="682" spans="1:30" x14ac:dyDescent="0.2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row>
    <row r="683" spans="1:30" x14ac:dyDescent="0.2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row>
    <row r="684" spans="1:30" x14ac:dyDescent="0.2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row>
    <row r="685" spans="1:30" x14ac:dyDescent="0.2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row>
    <row r="686" spans="1:30" x14ac:dyDescent="0.2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row>
    <row r="687" spans="1:30" x14ac:dyDescent="0.2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row>
    <row r="688" spans="1:30" x14ac:dyDescent="0.2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row>
    <row r="689" spans="1:30" x14ac:dyDescent="0.2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row>
    <row r="690" spans="1:30" x14ac:dyDescent="0.2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row>
    <row r="691" spans="1:30" x14ac:dyDescent="0.2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row>
    <row r="692" spans="1:30" x14ac:dyDescent="0.2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row>
    <row r="693" spans="1:30" x14ac:dyDescent="0.2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row>
    <row r="694" spans="1:30" x14ac:dyDescent="0.2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row>
    <row r="695" spans="1:30" x14ac:dyDescent="0.2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row>
    <row r="696" spans="1:30" x14ac:dyDescent="0.2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row>
    <row r="697" spans="1:30" x14ac:dyDescent="0.2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row>
    <row r="698" spans="1:30" x14ac:dyDescent="0.2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row>
    <row r="699" spans="1:30" x14ac:dyDescent="0.2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row>
    <row r="700" spans="1:30" x14ac:dyDescent="0.2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row>
    <row r="701" spans="1:30" x14ac:dyDescent="0.2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row>
    <row r="702" spans="1:30" x14ac:dyDescent="0.2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row>
    <row r="703" spans="1:30" x14ac:dyDescent="0.2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row>
    <row r="704" spans="1:30" x14ac:dyDescent="0.2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row>
    <row r="705" spans="1:30" x14ac:dyDescent="0.2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row>
    <row r="706" spans="1:30" x14ac:dyDescent="0.2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row>
    <row r="707" spans="1:30" x14ac:dyDescent="0.2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row>
    <row r="708" spans="1:30" x14ac:dyDescent="0.2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row>
    <row r="709" spans="1:30" x14ac:dyDescent="0.2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row>
    <row r="710" spans="1:30" x14ac:dyDescent="0.2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row>
    <row r="711" spans="1:30" x14ac:dyDescent="0.2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row>
    <row r="712" spans="1:30" x14ac:dyDescent="0.2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row>
    <row r="713" spans="1:30" x14ac:dyDescent="0.2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row>
    <row r="714" spans="1:30" x14ac:dyDescent="0.2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row>
    <row r="715" spans="1:30" x14ac:dyDescent="0.2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row>
    <row r="716" spans="1:30" x14ac:dyDescent="0.2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row>
    <row r="717" spans="1:30" x14ac:dyDescent="0.2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row>
    <row r="718" spans="1:30" x14ac:dyDescent="0.2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row>
    <row r="719" spans="1:30" x14ac:dyDescent="0.2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row>
    <row r="720" spans="1:30" x14ac:dyDescent="0.2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row>
    <row r="721" spans="1:30" x14ac:dyDescent="0.2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row>
    <row r="722" spans="1:30" x14ac:dyDescent="0.2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row>
    <row r="723" spans="1:30" x14ac:dyDescent="0.2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row>
    <row r="724" spans="1:30" x14ac:dyDescent="0.2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row>
    <row r="725" spans="1:30" x14ac:dyDescent="0.2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row>
    <row r="726" spans="1:30" x14ac:dyDescent="0.2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row>
    <row r="727" spans="1:30" x14ac:dyDescent="0.2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row>
    <row r="728" spans="1:30" x14ac:dyDescent="0.2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row>
    <row r="729" spans="1:30" x14ac:dyDescent="0.2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row>
    <row r="730" spans="1:30" x14ac:dyDescent="0.2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row>
    <row r="731" spans="1:30" x14ac:dyDescent="0.2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row>
    <row r="732" spans="1:30" x14ac:dyDescent="0.2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row>
    <row r="733" spans="1:30" x14ac:dyDescent="0.2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row>
    <row r="734" spans="1:30" x14ac:dyDescent="0.2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row>
    <row r="735" spans="1:30" x14ac:dyDescent="0.2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row>
    <row r="736" spans="1:30" x14ac:dyDescent="0.2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row>
    <row r="737" spans="1:30" x14ac:dyDescent="0.2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row>
    <row r="738" spans="1:30" x14ac:dyDescent="0.2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row>
    <row r="739" spans="1:30" x14ac:dyDescent="0.2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row>
    <row r="740" spans="1:30" x14ac:dyDescent="0.2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row>
    <row r="741" spans="1:30" x14ac:dyDescent="0.2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row>
    <row r="742" spans="1:30" x14ac:dyDescent="0.2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row>
    <row r="743" spans="1:30" x14ac:dyDescent="0.2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row>
    <row r="744" spans="1:30" x14ac:dyDescent="0.2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row>
    <row r="745" spans="1:30" x14ac:dyDescent="0.2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row>
    <row r="746" spans="1:30" x14ac:dyDescent="0.2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row>
    <row r="747" spans="1:30" x14ac:dyDescent="0.2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row>
    <row r="748" spans="1:30" x14ac:dyDescent="0.2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row>
    <row r="749" spans="1:30" x14ac:dyDescent="0.2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row>
    <row r="750" spans="1:30" x14ac:dyDescent="0.2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row>
    <row r="751" spans="1:30" x14ac:dyDescent="0.2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row>
    <row r="752" spans="1:30" x14ac:dyDescent="0.2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row>
    <row r="753" spans="1:30" x14ac:dyDescent="0.2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row>
    <row r="754" spans="1:30" x14ac:dyDescent="0.2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row>
    <row r="755" spans="1:30" x14ac:dyDescent="0.2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row>
    <row r="756" spans="1:30" x14ac:dyDescent="0.2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row>
    <row r="757" spans="1:30" x14ac:dyDescent="0.2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row>
    <row r="758" spans="1:30" x14ac:dyDescent="0.2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row>
    <row r="759" spans="1:30" x14ac:dyDescent="0.2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row>
    <row r="760" spans="1:30" x14ac:dyDescent="0.2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row>
    <row r="761" spans="1:30" x14ac:dyDescent="0.2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row>
    <row r="762" spans="1:30" x14ac:dyDescent="0.2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row>
    <row r="763" spans="1:30" x14ac:dyDescent="0.2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row>
    <row r="764" spans="1:30" x14ac:dyDescent="0.2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row>
    <row r="765" spans="1:30" x14ac:dyDescent="0.2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row>
    <row r="766" spans="1:30" x14ac:dyDescent="0.2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row>
    <row r="767" spans="1:30" x14ac:dyDescent="0.2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row>
    <row r="768" spans="1:30" x14ac:dyDescent="0.2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row>
    <row r="769" spans="1:30" x14ac:dyDescent="0.2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row>
    <row r="770" spans="1:30" x14ac:dyDescent="0.2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row>
    <row r="771" spans="1:30" x14ac:dyDescent="0.2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row>
    <row r="772" spans="1:30" x14ac:dyDescent="0.2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row>
    <row r="773" spans="1:30" x14ac:dyDescent="0.2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row>
    <row r="774" spans="1:30" x14ac:dyDescent="0.2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row>
    <row r="775" spans="1:30" x14ac:dyDescent="0.2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row>
    <row r="776" spans="1:30" x14ac:dyDescent="0.2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row>
    <row r="777" spans="1:30" x14ac:dyDescent="0.2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row>
    <row r="778" spans="1:30" x14ac:dyDescent="0.2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row>
    <row r="779" spans="1:30" x14ac:dyDescent="0.2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row>
    <row r="780" spans="1:30" x14ac:dyDescent="0.2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row>
    <row r="781" spans="1:30" x14ac:dyDescent="0.2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row>
    <row r="782" spans="1:30" x14ac:dyDescent="0.2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row>
    <row r="783" spans="1:30" x14ac:dyDescent="0.2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row>
    <row r="784" spans="1:30" x14ac:dyDescent="0.2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row>
    <row r="785" spans="1:30" x14ac:dyDescent="0.2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row>
    <row r="786" spans="1:30" x14ac:dyDescent="0.2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row>
    <row r="787" spans="1:30" x14ac:dyDescent="0.2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row>
    <row r="788" spans="1:30" x14ac:dyDescent="0.2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row>
    <row r="789" spans="1:30" x14ac:dyDescent="0.2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row>
    <row r="790" spans="1:30" x14ac:dyDescent="0.2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row>
    <row r="791" spans="1:30" x14ac:dyDescent="0.2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row>
    <row r="792" spans="1:30" x14ac:dyDescent="0.2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row>
    <row r="793" spans="1:30" x14ac:dyDescent="0.2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row>
    <row r="794" spans="1:30" x14ac:dyDescent="0.2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row>
    <row r="795" spans="1:30" x14ac:dyDescent="0.2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row>
    <row r="796" spans="1:30" x14ac:dyDescent="0.2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row>
    <row r="797" spans="1:30" x14ac:dyDescent="0.2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row>
    <row r="798" spans="1:30" x14ac:dyDescent="0.25">
      <c r="A798" s="98"/>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row>
    <row r="799" spans="1:30" x14ac:dyDescent="0.25">
      <c r="A799" s="98"/>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row>
    <row r="800" spans="1:30" x14ac:dyDescent="0.25">
      <c r="A800" s="98"/>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row>
    <row r="801" spans="1:30" x14ac:dyDescent="0.25">
      <c r="A801" s="98"/>
      <c r="B801" s="98"/>
      <c r="C801" s="98"/>
      <c r="D801" s="98"/>
      <c r="E801" s="98"/>
      <c r="F801" s="98"/>
      <c r="G801" s="98"/>
      <c r="H801" s="98"/>
      <c r="I801" s="98"/>
      <c r="J801" s="98"/>
      <c r="K801" s="98"/>
      <c r="L801" s="98"/>
      <c r="M801" s="98"/>
      <c r="N801" s="98"/>
      <c r="O801" s="98"/>
      <c r="P801" s="98"/>
      <c r="Q801" s="98"/>
      <c r="R801" s="98"/>
      <c r="S801" s="98"/>
      <c r="T801" s="98"/>
      <c r="U801" s="98"/>
      <c r="V801" s="98"/>
      <c r="W801" s="98"/>
      <c r="X801" s="98"/>
      <c r="Y801" s="98"/>
      <c r="Z801" s="98"/>
      <c r="AA801" s="98"/>
      <c r="AB801" s="98"/>
      <c r="AC801" s="98"/>
      <c r="AD801" s="98"/>
    </row>
    <row r="802" spans="1:30" x14ac:dyDescent="0.25">
      <c r="A802" s="98"/>
      <c r="B802" s="98"/>
      <c r="C802" s="98"/>
      <c r="D802" s="98"/>
      <c r="E802" s="98"/>
      <c r="F802" s="98"/>
      <c r="G802" s="98"/>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row>
    <row r="803" spans="1:30" x14ac:dyDescent="0.25">
      <c r="A803" s="98"/>
      <c r="B803" s="98"/>
      <c r="C803" s="98"/>
      <c r="D803" s="98"/>
      <c r="E803" s="98"/>
      <c r="F803" s="98"/>
      <c r="G803" s="98"/>
      <c r="H803" s="98"/>
      <c r="I803" s="98"/>
      <c r="J803" s="98"/>
      <c r="K803" s="98"/>
      <c r="L803" s="98"/>
      <c r="M803" s="98"/>
      <c r="N803" s="98"/>
      <c r="O803" s="98"/>
      <c r="P803" s="98"/>
      <c r="Q803" s="98"/>
      <c r="R803" s="98"/>
      <c r="S803" s="98"/>
      <c r="T803" s="98"/>
      <c r="U803" s="98"/>
      <c r="V803" s="98"/>
      <c r="W803" s="98"/>
      <c r="X803" s="98"/>
      <c r="Y803" s="98"/>
      <c r="Z803" s="98"/>
      <c r="AA803" s="98"/>
      <c r="AB803" s="98"/>
      <c r="AC803" s="98"/>
      <c r="AD803" s="98"/>
    </row>
    <row r="804" spans="1:30" x14ac:dyDescent="0.25">
      <c r="A804" s="98"/>
      <c r="B804" s="98"/>
      <c r="C804" s="98"/>
      <c r="D804" s="98"/>
      <c r="E804" s="98"/>
      <c r="F804" s="98"/>
      <c r="G804" s="98"/>
      <c r="H804" s="98"/>
      <c r="I804" s="98"/>
      <c r="J804" s="98"/>
      <c r="K804" s="98"/>
      <c r="L804" s="98"/>
      <c r="M804" s="98"/>
      <c r="N804" s="98"/>
      <c r="O804" s="98"/>
      <c r="P804" s="98"/>
      <c r="Q804" s="98"/>
      <c r="R804" s="98"/>
      <c r="S804" s="98"/>
      <c r="T804" s="98"/>
      <c r="U804" s="98"/>
      <c r="V804" s="98"/>
      <c r="W804" s="98"/>
      <c r="X804" s="98"/>
      <c r="Y804" s="98"/>
      <c r="Z804" s="98"/>
      <c r="AA804" s="98"/>
      <c r="AB804" s="98"/>
      <c r="AC804" s="98"/>
      <c r="AD804" s="98"/>
    </row>
    <row r="805" spans="1:30" x14ac:dyDescent="0.25">
      <c r="A805" s="98"/>
      <c r="B805" s="98"/>
      <c r="C805" s="98"/>
      <c r="D805" s="98"/>
      <c r="E805" s="98"/>
      <c r="F805" s="98"/>
      <c r="G805" s="98"/>
      <c r="H805" s="98"/>
      <c r="I805" s="98"/>
      <c r="J805" s="98"/>
      <c r="K805" s="98"/>
      <c r="L805" s="98"/>
      <c r="M805" s="98"/>
      <c r="N805" s="98"/>
      <c r="O805" s="98"/>
      <c r="P805" s="98"/>
      <c r="Q805" s="98"/>
      <c r="R805" s="98"/>
      <c r="S805" s="98"/>
      <c r="T805" s="98"/>
      <c r="U805" s="98"/>
      <c r="V805" s="98"/>
      <c r="W805" s="98"/>
      <c r="X805" s="98"/>
      <c r="Y805" s="98"/>
      <c r="Z805" s="98"/>
      <c r="AA805" s="98"/>
      <c r="AB805" s="98"/>
      <c r="AC805" s="98"/>
      <c r="AD805" s="98"/>
    </row>
    <row r="806" spans="1:30" x14ac:dyDescent="0.25">
      <c r="A806" s="98"/>
      <c r="B806" s="98"/>
      <c r="C806" s="98"/>
      <c r="D806" s="98"/>
      <c r="E806" s="98"/>
      <c r="F806" s="98"/>
      <c r="G806" s="98"/>
      <c r="H806" s="98"/>
      <c r="I806" s="98"/>
      <c r="J806" s="98"/>
      <c r="K806" s="98"/>
      <c r="L806" s="98"/>
      <c r="M806" s="98"/>
      <c r="N806" s="98"/>
      <c r="O806" s="98"/>
      <c r="P806" s="98"/>
      <c r="Q806" s="98"/>
      <c r="R806" s="98"/>
      <c r="S806" s="98"/>
      <c r="T806" s="98"/>
      <c r="U806" s="98"/>
      <c r="V806" s="98"/>
      <c r="W806" s="98"/>
      <c r="X806" s="98"/>
      <c r="Y806" s="98"/>
      <c r="Z806" s="98"/>
      <c r="AA806" s="98"/>
      <c r="AB806" s="98"/>
      <c r="AC806" s="98"/>
      <c r="AD806" s="98"/>
    </row>
    <row r="807" spans="1:30" x14ac:dyDescent="0.25">
      <c r="A807" s="98"/>
      <c r="B807" s="98"/>
      <c r="C807" s="98"/>
      <c r="D807" s="98"/>
      <c r="E807" s="98"/>
      <c r="F807" s="98"/>
      <c r="G807" s="98"/>
      <c r="H807" s="98"/>
      <c r="I807" s="98"/>
      <c r="J807" s="98"/>
      <c r="K807" s="98"/>
      <c r="L807" s="98"/>
      <c r="M807" s="98"/>
      <c r="N807" s="98"/>
      <c r="O807" s="98"/>
      <c r="P807" s="98"/>
      <c r="Q807" s="98"/>
      <c r="R807" s="98"/>
      <c r="S807" s="98"/>
      <c r="T807" s="98"/>
      <c r="U807" s="98"/>
      <c r="V807" s="98"/>
      <c r="W807" s="98"/>
      <c r="X807" s="98"/>
      <c r="Y807" s="98"/>
      <c r="Z807" s="98"/>
      <c r="AA807" s="98"/>
      <c r="AB807" s="98"/>
      <c r="AC807" s="98"/>
      <c r="AD807" s="98"/>
    </row>
    <row r="808" spans="1:30" x14ac:dyDescent="0.25">
      <c r="A808" s="98"/>
      <c r="B808" s="98"/>
      <c r="C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row>
    <row r="809" spans="1:30" x14ac:dyDescent="0.25">
      <c r="A809" s="98"/>
      <c r="B809" s="98"/>
      <c r="C809" s="98"/>
      <c r="D809" s="98"/>
      <c r="E809" s="98"/>
      <c r="F809" s="98"/>
      <c r="G809" s="98"/>
      <c r="H809" s="98"/>
      <c r="I809" s="98"/>
      <c r="J809" s="98"/>
      <c r="K809" s="98"/>
      <c r="L809" s="98"/>
      <c r="M809" s="98"/>
      <c r="N809" s="98"/>
      <c r="O809" s="98"/>
      <c r="P809" s="98"/>
      <c r="Q809" s="98"/>
      <c r="R809" s="98"/>
      <c r="S809" s="98"/>
      <c r="T809" s="98"/>
      <c r="U809" s="98"/>
      <c r="V809" s="98"/>
      <c r="W809" s="98"/>
      <c r="X809" s="98"/>
      <c r="Y809" s="98"/>
      <c r="Z809" s="98"/>
      <c r="AA809" s="98"/>
      <c r="AB809" s="98"/>
      <c r="AC809" s="98"/>
      <c r="AD809" s="98"/>
    </row>
    <row r="810" spans="1:30" x14ac:dyDescent="0.25">
      <c r="A810" s="98"/>
      <c r="B810" s="98"/>
      <c r="C810" s="98"/>
      <c r="D810" s="98"/>
      <c r="E810" s="98"/>
      <c r="F810" s="98"/>
      <c r="G810" s="98"/>
      <c r="H810" s="98"/>
      <c r="I810" s="98"/>
      <c r="J810" s="98"/>
      <c r="K810" s="98"/>
      <c r="L810" s="98"/>
      <c r="M810" s="98"/>
      <c r="N810" s="98"/>
      <c r="O810" s="98"/>
      <c r="P810" s="98"/>
      <c r="Q810" s="98"/>
      <c r="R810" s="98"/>
      <c r="S810" s="98"/>
      <c r="T810" s="98"/>
      <c r="U810" s="98"/>
      <c r="V810" s="98"/>
      <c r="W810" s="98"/>
      <c r="X810" s="98"/>
      <c r="Y810" s="98"/>
      <c r="Z810" s="98"/>
      <c r="AA810" s="98"/>
      <c r="AB810" s="98"/>
      <c r="AC810" s="98"/>
      <c r="AD810" s="98"/>
    </row>
    <row r="811" spans="1:30" x14ac:dyDescent="0.25">
      <c r="A811" s="98"/>
      <c r="B811" s="98"/>
      <c r="C811" s="98"/>
      <c r="D811" s="98"/>
      <c r="E811" s="98"/>
      <c r="F811" s="98"/>
      <c r="G811" s="98"/>
      <c r="H811" s="98"/>
      <c r="I811" s="98"/>
      <c r="J811" s="98"/>
      <c r="K811" s="98"/>
      <c r="L811" s="98"/>
      <c r="M811" s="98"/>
      <c r="N811" s="98"/>
      <c r="O811" s="98"/>
      <c r="P811" s="98"/>
      <c r="Q811" s="98"/>
      <c r="R811" s="98"/>
      <c r="S811" s="98"/>
      <c r="T811" s="98"/>
      <c r="U811" s="98"/>
      <c r="V811" s="98"/>
      <c r="W811" s="98"/>
      <c r="X811" s="98"/>
      <c r="Y811" s="98"/>
      <c r="Z811" s="98"/>
      <c r="AA811" s="98"/>
      <c r="AB811" s="98"/>
      <c r="AC811" s="98"/>
      <c r="AD811" s="98"/>
    </row>
    <row r="812" spans="1:30" x14ac:dyDescent="0.25">
      <c r="A812" s="98"/>
      <c r="B812" s="98"/>
      <c r="C812" s="98"/>
      <c r="D812" s="98"/>
      <c r="E812" s="98"/>
      <c r="F812" s="98"/>
      <c r="G812" s="98"/>
      <c r="H812" s="98"/>
      <c r="I812" s="98"/>
      <c r="J812" s="98"/>
      <c r="K812" s="98"/>
      <c r="L812" s="98"/>
      <c r="M812" s="98"/>
      <c r="N812" s="98"/>
      <c r="O812" s="98"/>
      <c r="P812" s="98"/>
      <c r="Q812" s="98"/>
      <c r="R812" s="98"/>
      <c r="S812" s="98"/>
      <c r="T812" s="98"/>
      <c r="U812" s="98"/>
      <c r="V812" s="98"/>
      <c r="W812" s="98"/>
      <c r="X812" s="98"/>
      <c r="Y812" s="98"/>
      <c r="Z812" s="98"/>
      <c r="AA812" s="98"/>
      <c r="AB812" s="98"/>
      <c r="AC812" s="98"/>
      <c r="AD812" s="98"/>
    </row>
    <row r="813" spans="1:30" x14ac:dyDescent="0.25">
      <c r="A813" s="98"/>
      <c r="B813" s="98"/>
      <c r="C813" s="98"/>
      <c r="D813" s="98"/>
      <c r="E813" s="98"/>
      <c r="F813" s="98"/>
      <c r="G813" s="98"/>
      <c r="H813" s="98"/>
      <c r="I813" s="98"/>
      <c r="J813" s="98"/>
      <c r="K813" s="98"/>
      <c r="L813" s="98"/>
      <c r="M813" s="98"/>
      <c r="N813" s="98"/>
      <c r="O813" s="98"/>
      <c r="P813" s="98"/>
      <c r="Q813" s="98"/>
      <c r="R813" s="98"/>
      <c r="S813" s="98"/>
      <c r="T813" s="98"/>
      <c r="U813" s="98"/>
      <c r="V813" s="98"/>
      <c r="W813" s="98"/>
      <c r="X813" s="98"/>
      <c r="Y813" s="98"/>
      <c r="Z813" s="98"/>
      <c r="AA813" s="98"/>
      <c r="AB813" s="98"/>
      <c r="AC813" s="98"/>
      <c r="AD813" s="98"/>
    </row>
    <row r="814" spans="1:30" x14ac:dyDescent="0.25">
      <c r="A814" s="98"/>
      <c r="B814" s="98"/>
      <c r="C814" s="98"/>
      <c r="D814" s="98"/>
      <c r="E814" s="98"/>
      <c r="F814" s="98"/>
      <c r="G814" s="98"/>
      <c r="H814" s="98"/>
      <c r="I814" s="98"/>
      <c r="J814" s="98"/>
      <c r="K814" s="98"/>
      <c r="L814" s="98"/>
      <c r="M814" s="98"/>
      <c r="N814" s="98"/>
      <c r="O814" s="98"/>
      <c r="P814" s="98"/>
      <c r="Q814" s="98"/>
      <c r="R814" s="98"/>
      <c r="S814" s="98"/>
      <c r="T814" s="98"/>
      <c r="U814" s="98"/>
      <c r="V814" s="98"/>
      <c r="W814" s="98"/>
      <c r="X814" s="98"/>
      <c r="Y814" s="98"/>
      <c r="Z814" s="98"/>
      <c r="AA814" s="98"/>
      <c r="AB814" s="98"/>
      <c r="AC814" s="98"/>
      <c r="AD814" s="98"/>
    </row>
    <row r="815" spans="1:30" x14ac:dyDescent="0.25">
      <c r="A815" s="98"/>
      <c r="B815" s="98"/>
      <c r="C815" s="98"/>
      <c r="D815" s="98"/>
      <c r="E815" s="98"/>
      <c r="F815" s="98"/>
      <c r="G815" s="98"/>
      <c r="H815" s="98"/>
      <c r="I815" s="98"/>
      <c r="J815" s="98"/>
      <c r="K815" s="98"/>
      <c r="L815" s="98"/>
      <c r="M815" s="98"/>
      <c r="N815" s="98"/>
      <c r="O815" s="98"/>
      <c r="P815" s="98"/>
      <c r="Q815" s="98"/>
      <c r="R815" s="98"/>
      <c r="S815" s="98"/>
      <c r="T815" s="98"/>
      <c r="U815" s="98"/>
      <c r="V815" s="98"/>
      <c r="W815" s="98"/>
      <c r="X815" s="98"/>
      <c r="Y815" s="98"/>
      <c r="Z815" s="98"/>
      <c r="AA815" s="98"/>
      <c r="AB815" s="98"/>
      <c r="AC815" s="98"/>
      <c r="AD815" s="98"/>
    </row>
    <row r="816" spans="1:30" x14ac:dyDescent="0.25">
      <c r="A816" s="98"/>
      <c r="B816" s="98"/>
      <c r="C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row>
    <row r="817" spans="1:30" x14ac:dyDescent="0.25">
      <c r="A817" s="98"/>
      <c r="B817" s="98"/>
      <c r="C817" s="98"/>
      <c r="D817" s="98"/>
      <c r="E817" s="98"/>
      <c r="F817" s="98"/>
      <c r="G817" s="98"/>
      <c r="H817" s="98"/>
      <c r="I817" s="98"/>
      <c r="J817" s="98"/>
      <c r="K817" s="98"/>
      <c r="L817" s="98"/>
      <c r="M817" s="98"/>
      <c r="N817" s="98"/>
      <c r="O817" s="98"/>
      <c r="P817" s="98"/>
      <c r="Q817" s="98"/>
      <c r="R817" s="98"/>
      <c r="S817" s="98"/>
      <c r="T817" s="98"/>
      <c r="U817" s="98"/>
      <c r="V817" s="98"/>
      <c r="W817" s="98"/>
      <c r="X817" s="98"/>
      <c r="Y817" s="98"/>
      <c r="Z817" s="98"/>
      <c r="AA817" s="98"/>
      <c r="AB817" s="98"/>
      <c r="AC817" s="98"/>
      <c r="AD817" s="98"/>
    </row>
    <row r="818" spans="1:30" x14ac:dyDescent="0.25">
      <c r="A818" s="98"/>
      <c r="B818" s="98"/>
      <c r="C818" s="98"/>
      <c r="D818" s="98"/>
      <c r="E818" s="98"/>
      <c r="F818" s="98"/>
      <c r="G818" s="98"/>
      <c r="H818" s="98"/>
      <c r="I818" s="98"/>
      <c r="J818" s="98"/>
      <c r="K818" s="98"/>
      <c r="L818" s="98"/>
      <c r="M818" s="98"/>
      <c r="N818" s="98"/>
      <c r="O818" s="98"/>
      <c r="P818" s="98"/>
      <c r="Q818" s="98"/>
      <c r="R818" s="98"/>
      <c r="S818" s="98"/>
      <c r="T818" s="98"/>
      <c r="U818" s="98"/>
      <c r="V818" s="98"/>
      <c r="W818" s="98"/>
      <c r="X818" s="98"/>
      <c r="Y818" s="98"/>
      <c r="Z818" s="98"/>
      <c r="AA818" s="98"/>
      <c r="AB818" s="98"/>
      <c r="AC818" s="98"/>
      <c r="AD818" s="98"/>
    </row>
    <row r="819" spans="1:30" x14ac:dyDescent="0.25">
      <c r="A819" s="98"/>
      <c r="B819" s="98"/>
      <c r="C819" s="98"/>
      <c r="D819" s="98"/>
      <c r="E819" s="98"/>
      <c r="F819" s="98"/>
      <c r="G819" s="98"/>
      <c r="H819" s="98"/>
      <c r="I819" s="98"/>
      <c r="J819" s="98"/>
      <c r="K819" s="98"/>
      <c r="L819" s="98"/>
      <c r="M819" s="98"/>
      <c r="N819" s="98"/>
      <c r="O819" s="98"/>
      <c r="P819" s="98"/>
      <c r="Q819" s="98"/>
      <c r="R819" s="98"/>
      <c r="S819" s="98"/>
      <c r="T819" s="98"/>
      <c r="U819" s="98"/>
      <c r="V819" s="98"/>
      <c r="W819" s="98"/>
      <c r="X819" s="98"/>
      <c r="Y819" s="98"/>
      <c r="Z819" s="98"/>
      <c r="AA819" s="98"/>
      <c r="AB819" s="98"/>
      <c r="AC819" s="98"/>
      <c r="AD819" s="98"/>
    </row>
    <row r="820" spans="1:30" x14ac:dyDescent="0.25">
      <c r="A820" s="98"/>
      <c r="B820" s="98"/>
      <c r="C820" s="98"/>
      <c r="D820" s="98"/>
      <c r="E820" s="98"/>
      <c r="F820" s="98"/>
      <c r="G820" s="98"/>
      <c r="H820" s="98"/>
      <c r="I820" s="98"/>
      <c r="J820" s="98"/>
      <c r="K820" s="98"/>
      <c r="L820" s="98"/>
      <c r="M820" s="98"/>
      <c r="N820" s="98"/>
      <c r="O820" s="98"/>
      <c r="P820" s="98"/>
      <c r="Q820" s="98"/>
      <c r="R820" s="98"/>
      <c r="S820" s="98"/>
      <c r="T820" s="98"/>
      <c r="U820" s="98"/>
      <c r="V820" s="98"/>
      <c r="W820" s="98"/>
      <c r="X820" s="98"/>
      <c r="Y820" s="98"/>
      <c r="Z820" s="98"/>
      <c r="AA820" s="98"/>
      <c r="AB820" s="98"/>
      <c r="AC820" s="98"/>
      <c r="AD820" s="98"/>
    </row>
    <row r="821" spans="1:30" x14ac:dyDescent="0.25">
      <c r="A821" s="98"/>
      <c r="B821" s="98"/>
      <c r="C821" s="98"/>
      <c r="D821" s="98"/>
      <c r="E821" s="98"/>
      <c r="F821" s="98"/>
      <c r="G821" s="98"/>
      <c r="H821" s="98"/>
      <c r="I821" s="98"/>
      <c r="J821" s="98"/>
      <c r="K821" s="98"/>
      <c r="L821" s="98"/>
      <c r="M821" s="98"/>
      <c r="N821" s="98"/>
      <c r="O821" s="98"/>
      <c r="P821" s="98"/>
      <c r="Q821" s="98"/>
      <c r="R821" s="98"/>
      <c r="S821" s="98"/>
      <c r="T821" s="98"/>
      <c r="U821" s="98"/>
      <c r="V821" s="98"/>
      <c r="W821" s="98"/>
      <c r="X821" s="98"/>
      <c r="Y821" s="98"/>
      <c r="Z821" s="98"/>
      <c r="AA821" s="98"/>
      <c r="AB821" s="98"/>
      <c r="AC821" s="98"/>
      <c r="AD821" s="98"/>
    </row>
    <row r="822" spans="1:30" x14ac:dyDescent="0.25">
      <c r="A822" s="98"/>
      <c r="B822" s="98"/>
      <c r="C822" s="98"/>
      <c r="D822" s="98"/>
      <c r="E822" s="98"/>
      <c r="F822" s="98"/>
      <c r="G822" s="98"/>
      <c r="H822" s="98"/>
      <c r="I822" s="98"/>
      <c r="J822" s="98"/>
      <c r="K822" s="98"/>
      <c r="L822" s="98"/>
      <c r="M822" s="98"/>
      <c r="N822" s="98"/>
      <c r="O822" s="98"/>
      <c r="P822" s="98"/>
      <c r="Q822" s="98"/>
      <c r="R822" s="98"/>
      <c r="S822" s="98"/>
      <c r="T822" s="98"/>
      <c r="U822" s="98"/>
      <c r="V822" s="98"/>
      <c r="W822" s="98"/>
      <c r="X822" s="98"/>
      <c r="Y822" s="98"/>
      <c r="Z822" s="98"/>
      <c r="AA822" s="98"/>
      <c r="AB822" s="98"/>
      <c r="AC822" s="98"/>
      <c r="AD822" s="98"/>
    </row>
    <row r="823" spans="1:30" x14ac:dyDescent="0.25">
      <c r="A823" s="98"/>
      <c r="B823" s="98"/>
      <c r="C823" s="98"/>
      <c r="D823" s="98"/>
      <c r="E823" s="98"/>
      <c r="F823" s="98"/>
      <c r="G823" s="98"/>
      <c r="H823" s="98"/>
      <c r="I823" s="98"/>
      <c r="J823" s="98"/>
      <c r="K823" s="98"/>
      <c r="L823" s="98"/>
      <c r="M823" s="98"/>
      <c r="N823" s="98"/>
      <c r="O823" s="98"/>
      <c r="P823" s="98"/>
      <c r="Q823" s="98"/>
      <c r="R823" s="98"/>
      <c r="S823" s="98"/>
      <c r="T823" s="98"/>
      <c r="U823" s="98"/>
      <c r="V823" s="98"/>
      <c r="W823" s="98"/>
      <c r="X823" s="98"/>
      <c r="Y823" s="98"/>
      <c r="Z823" s="98"/>
      <c r="AA823" s="98"/>
      <c r="AB823" s="98"/>
      <c r="AC823" s="98"/>
      <c r="AD823" s="98"/>
    </row>
    <row r="824" spans="1:30" x14ac:dyDescent="0.25">
      <c r="A824" s="98"/>
      <c r="B824" s="98"/>
      <c r="C824" s="98"/>
      <c r="D824" s="98"/>
      <c r="E824" s="98"/>
      <c r="F824" s="98"/>
      <c r="G824" s="98"/>
      <c r="H824" s="98"/>
      <c r="I824" s="98"/>
      <c r="J824" s="98"/>
      <c r="K824" s="98"/>
      <c r="L824" s="98"/>
      <c r="M824" s="98"/>
      <c r="N824" s="98"/>
      <c r="O824" s="98"/>
      <c r="P824" s="98"/>
      <c r="Q824" s="98"/>
      <c r="R824" s="98"/>
      <c r="S824" s="98"/>
      <c r="T824" s="98"/>
      <c r="U824" s="98"/>
      <c r="V824" s="98"/>
      <c r="W824" s="98"/>
      <c r="X824" s="98"/>
      <c r="Y824" s="98"/>
      <c r="Z824" s="98"/>
      <c r="AA824" s="98"/>
      <c r="AB824" s="98"/>
      <c r="AC824" s="98"/>
      <c r="AD824" s="98"/>
    </row>
    <row r="825" spans="1:30" x14ac:dyDescent="0.25">
      <c r="A825" s="98"/>
      <c r="B825" s="98"/>
      <c r="C825" s="98"/>
      <c r="D825" s="98"/>
      <c r="E825" s="98"/>
      <c r="F825" s="98"/>
      <c r="G825" s="98"/>
      <c r="H825" s="98"/>
      <c r="I825" s="98"/>
      <c r="J825" s="98"/>
      <c r="K825" s="98"/>
      <c r="L825" s="98"/>
      <c r="M825" s="98"/>
      <c r="N825" s="98"/>
      <c r="O825" s="98"/>
      <c r="P825" s="98"/>
      <c r="Q825" s="98"/>
      <c r="R825" s="98"/>
      <c r="S825" s="98"/>
      <c r="T825" s="98"/>
      <c r="U825" s="98"/>
      <c r="V825" s="98"/>
      <c r="W825" s="98"/>
      <c r="X825" s="98"/>
      <c r="Y825" s="98"/>
      <c r="Z825" s="98"/>
      <c r="AA825" s="98"/>
      <c r="AB825" s="98"/>
      <c r="AC825" s="98"/>
      <c r="AD825" s="98"/>
    </row>
    <row r="826" spans="1:30" x14ac:dyDescent="0.25">
      <c r="A826" s="98"/>
      <c r="B826" s="98"/>
      <c r="C826" s="98"/>
      <c r="D826" s="98"/>
      <c r="E826" s="98"/>
      <c r="F826" s="98"/>
      <c r="G826" s="98"/>
      <c r="H826" s="98"/>
      <c r="I826" s="98"/>
      <c r="J826" s="98"/>
      <c r="K826" s="98"/>
      <c r="L826" s="98"/>
      <c r="M826" s="98"/>
      <c r="N826" s="98"/>
      <c r="O826" s="98"/>
      <c r="P826" s="98"/>
      <c r="Q826" s="98"/>
      <c r="R826" s="98"/>
      <c r="S826" s="98"/>
      <c r="T826" s="98"/>
      <c r="U826" s="98"/>
      <c r="V826" s="98"/>
      <c r="W826" s="98"/>
      <c r="X826" s="98"/>
      <c r="Y826" s="98"/>
      <c r="Z826" s="98"/>
      <c r="AA826" s="98"/>
      <c r="AB826" s="98"/>
      <c r="AC826" s="98"/>
      <c r="AD826" s="98"/>
    </row>
    <row r="827" spans="1:30" x14ac:dyDescent="0.25">
      <c r="A827" s="98"/>
      <c r="B827" s="98"/>
      <c r="C827" s="98"/>
      <c r="D827" s="98"/>
      <c r="E827" s="98"/>
      <c r="F827" s="98"/>
      <c r="G827" s="98"/>
      <c r="H827" s="98"/>
      <c r="I827" s="98"/>
      <c r="J827" s="98"/>
      <c r="K827" s="98"/>
      <c r="L827" s="98"/>
      <c r="M827" s="98"/>
      <c r="N827" s="98"/>
      <c r="O827" s="98"/>
      <c r="P827" s="98"/>
      <c r="Q827" s="98"/>
      <c r="R827" s="98"/>
      <c r="S827" s="98"/>
      <c r="T827" s="98"/>
      <c r="U827" s="98"/>
      <c r="V827" s="98"/>
      <c r="W827" s="98"/>
      <c r="X827" s="98"/>
      <c r="Y827" s="98"/>
      <c r="Z827" s="98"/>
      <c r="AA827" s="98"/>
      <c r="AB827" s="98"/>
      <c r="AC827" s="98"/>
      <c r="AD827" s="98"/>
    </row>
    <row r="828" spans="1:30" x14ac:dyDescent="0.25">
      <c r="A828" s="98"/>
      <c r="B828" s="98"/>
      <c r="C828" s="98"/>
      <c r="D828" s="98"/>
      <c r="E828" s="98"/>
      <c r="F828" s="98"/>
      <c r="G828" s="98"/>
      <c r="H828" s="98"/>
      <c r="I828" s="98"/>
      <c r="J828" s="98"/>
      <c r="K828" s="98"/>
      <c r="L828" s="98"/>
      <c r="M828" s="98"/>
      <c r="N828" s="98"/>
      <c r="O828" s="98"/>
      <c r="P828" s="98"/>
      <c r="Q828" s="98"/>
      <c r="R828" s="98"/>
      <c r="S828" s="98"/>
      <c r="T828" s="98"/>
      <c r="U828" s="98"/>
      <c r="V828" s="98"/>
      <c r="W828" s="98"/>
      <c r="X828" s="98"/>
      <c r="Y828" s="98"/>
      <c r="Z828" s="98"/>
      <c r="AA828" s="98"/>
      <c r="AB828" s="98"/>
      <c r="AC828" s="98"/>
      <c r="AD828" s="98"/>
    </row>
    <row r="829" spans="1:30" x14ac:dyDescent="0.25">
      <c r="A829" s="98"/>
      <c r="B829" s="98"/>
      <c r="C829" s="98"/>
      <c r="D829" s="98"/>
      <c r="E829" s="98"/>
      <c r="F829" s="98"/>
      <c r="G829" s="98"/>
      <c r="H829" s="98"/>
      <c r="I829" s="98"/>
      <c r="J829" s="98"/>
      <c r="K829" s="98"/>
      <c r="L829" s="98"/>
      <c r="M829" s="98"/>
      <c r="N829" s="98"/>
      <c r="O829" s="98"/>
      <c r="P829" s="98"/>
      <c r="Q829" s="98"/>
      <c r="R829" s="98"/>
      <c r="S829" s="98"/>
      <c r="T829" s="98"/>
      <c r="U829" s="98"/>
      <c r="V829" s="98"/>
      <c r="W829" s="98"/>
      <c r="X829" s="98"/>
      <c r="Y829" s="98"/>
      <c r="Z829" s="98"/>
      <c r="AA829" s="98"/>
      <c r="AB829" s="98"/>
      <c r="AC829" s="98"/>
      <c r="AD829" s="98"/>
    </row>
    <row r="830" spans="1:30" x14ac:dyDescent="0.25">
      <c r="A830" s="98"/>
      <c r="B830" s="98"/>
      <c r="C830" s="98"/>
      <c r="D830" s="98"/>
      <c r="E830" s="98"/>
      <c r="F830" s="98"/>
      <c r="G830" s="98"/>
      <c r="H830" s="98"/>
      <c r="I830" s="98"/>
      <c r="J830" s="98"/>
      <c r="K830" s="98"/>
      <c r="L830" s="98"/>
      <c r="M830" s="98"/>
      <c r="N830" s="98"/>
      <c r="O830" s="98"/>
      <c r="P830" s="98"/>
      <c r="Q830" s="98"/>
      <c r="R830" s="98"/>
      <c r="S830" s="98"/>
      <c r="T830" s="98"/>
      <c r="U830" s="98"/>
      <c r="V830" s="98"/>
      <c r="W830" s="98"/>
      <c r="X830" s="98"/>
      <c r="Y830" s="98"/>
      <c r="Z830" s="98"/>
      <c r="AA830" s="98"/>
      <c r="AB830" s="98"/>
      <c r="AC830" s="98"/>
      <c r="AD830" s="98"/>
    </row>
    <row r="831" spans="1:30" x14ac:dyDescent="0.25">
      <c r="A831" s="98"/>
      <c r="B831" s="98"/>
      <c r="C831" s="98"/>
      <c r="D831" s="98"/>
      <c r="E831" s="98"/>
      <c r="F831" s="98"/>
      <c r="G831" s="98"/>
      <c r="H831" s="98"/>
      <c r="I831" s="98"/>
      <c r="J831" s="98"/>
      <c r="K831" s="98"/>
      <c r="L831" s="98"/>
      <c r="M831" s="98"/>
      <c r="N831" s="98"/>
      <c r="O831" s="98"/>
      <c r="P831" s="98"/>
      <c r="Q831" s="98"/>
      <c r="R831" s="98"/>
      <c r="S831" s="98"/>
      <c r="T831" s="98"/>
      <c r="U831" s="98"/>
      <c r="V831" s="98"/>
      <c r="W831" s="98"/>
      <c r="X831" s="98"/>
      <c r="Y831" s="98"/>
      <c r="Z831" s="98"/>
      <c r="AA831" s="98"/>
      <c r="AB831" s="98"/>
      <c r="AC831" s="98"/>
      <c r="AD831" s="98"/>
    </row>
    <row r="832" spans="1:30" x14ac:dyDescent="0.25">
      <c r="A832" s="98"/>
      <c r="B832" s="98"/>
      <c r="C832" s="98"/>
      <c r="D832" s="98"/>
      <c r="E832" s="98"/>
      <c r="F832" s="98"/>
      <c r="G832" s="98"/>
      <c r="H832" s="98"/>
      <c r="I832" s="98"/>
      <c r="J832" s="98"/>
      <c r="K832" s="98"/>
      <c r="L832" s="98"/>
      <c r="M832" s="98"/>
      <c r="N832" s="98"/>
      <c r="O832" s="98"/>
      <c r="P832" s="98"/>
      <c r="Q832" s="98"/>
      <c r="R832" s="98"/>
      <c r="S832" s="98"/>
      <c r="T832" s="98"/>
      <c r="U832" s="98"/>
      <c r="V832" s="98"/>
      <c r="W832" s="98"/>
      <c r="X832" s="98"/>
      <c r="Y832" s="98"/>
      <c r="Z832" s="98"/>
      <c r="AA832" s="98"/>
      <c r="AB832" s="98"/>
      <c r="AC832" s="98"/>
      <c r="AD832" s="98"/>
    </row>
    <row r="833" spans="1:30" x14ac:dyDescent="0.25">
      <c r="A833" s="98"/>
      <c r="B833" s="98"/>
      <c r="C833" s="98"/>
      <c r="D833" s="98"/>
      <c r="E833" s="98"/>
      <c r="F833" s="98"/>
      <c r="G833" s="98"/>
      <c r="H833" s="98"/>
      <c r="I833" s="98"/>
      <c r="J833" s="98"/>
      <c r="K833" s="98"/>
      <c r="L833" s="98"/>
      <c r="M833" s="98"/>
      <c r="N833" s="98"/>
      <c r="O833" s="98"/>
      <c r="P833" s="98"/>
      <c r="Q833" s="98"/>
      <c r="R833" s="98"/>
      <c r="S833" s="98"/>
      <c r="T833" s="98"/>
      <c r="U833" s="98"/>
      <c r="V833" s="98"/>
      <c r="W833" s="98"/>
      <c r="X833" s="98"/>
      <c r="Y833" s="98"/>
      <c r="Z833" s="98"/>
      <c r="AA833" s="98"/>
      <c r="AB833" s="98"/>
      <c r="AC833" s="98"/>
      <c r="AD833" s="98"/>
    </row>
    <row r="834" spans="1:30" x14ac:dyDescent="0.25">
      <c r="A834" s="98"/>
      <c r="B834" s="98"/>
      <c r="C834" s="98"/>
      <c r="D834" s="98"/>
      <c r="E834" s="98"/>
      <c r="F834" s="98"/>
      <c r="G834" s="98"/>
      <c r="H834" s="98"/>
      <c r="I834" s="98"/>
      <c r="J834" s="98"/>
      <c r="K834" s="98"/>
      <c r="L834" s="98"/>
      <c r="M834" s="98"/>
      <c r="N834" s="98"/>
      <c r="O834" s="98"/>
      <c r="P834" s="98"/>
      <c r="Q834" s="98"/>
      <c r="R834" s="98"/>
      <c r="S834" s="98"/>
      <c r="T834" s="98"/>
      <c r="U834" s="98"/>
      <c r="V834" s="98"/>
      <c r="W834" s="98"/>
      <c r="X834" s="98"/>
      <c r="Y834" s="98"/>
      <c r="Z834" s="98"/>
      <c r="AA834" s="98"/>
      <c r="AB834" s="98"/>
      <c r="AC834" s="98"/>
      <c r="AD834" s="98"/>
    </row>
    <row r="835" spans="1:30" x14ac:dyDescent="0.25">
      <c r="A835" s="98"/>
      <c r="B835" s="98"/>
      <c r="C835" s="98"/>
      <c r="D835" s="98"/>
      <c r="E835" s="98"/>
      <c r="F835" s="98"/>
      <c r="G835" s="98"/>
      <c r="H835" s="98"/>
      <c r="I835" s="98"/>
      <c r="J835" s="98"/>
      <c r="K835" s="98"/>
      <c r="L835" s="98"/>
      <c r="M835" s="98"/>
      <c r="N835" s="98"/>
      <c r="O835" s="98"/>
      <c r="P835" s="98"/>
      <c r="Q835" s="98"/>
      <c r="R835" s="98"/>
      <c r="S835" s="98"/>
      <c r="T835" s="98"/>
      <c r="U835" s="98"/>
      <c r="V835" s="98"/>
      <c r="W835" s="98"/>
      <c r="X835" s="98"/>
      <c r="Y835" s="98"/>
      <c r="Z835" s="98"/>
      <c r="AA835" s="98"/>
      <c r="AB835" s="98"/>
      <c r="AC835" s="98"/>
      <c r="AD835" s="98"/>
    </row>
    <row r="836" spans="1:30" x14ac:dyDescent="0.25">
      <c r="A836" s="98"/>
      <c r="B836" s="98"/>
      <c r="C836" s="98"/>
      <c r="D836" s="98"/>
      <c r="E836" s="98"/>
      <c r="F836" s="98"/>
      <c r="G836" s="98"/>
      <c r="H836" s="98"/>
      <c r="I836" s="98"/>
      <c r="J836" s="98"/>
      <c r="K836" s="98"/>
      <c r="L836" s="98"/>
      <c r="M836" s="98"/>
      <c r="N836" s="98"/>
      <c r="O836" s="98"/>
      <c r="P836" s="98"/>
      <c r="Q836" s="98"/>
      <c r="R836" s="98"/>
      <c r="S836" s="98"/>
      <c r="T836" s="98"/>
      <c r="U836" s="98"/>
      <c r="V836" s="98"/>
      <c r="W836" s="98"/>
      <c r="X836" s="98"/>
      <c r="Y836" s="98"/>
      <c r="Z836" s="98"/>
      <c r="AA836" s="98"/>
      <c r="AB836" s="98"/>
      <c r="AC836" s="98"/>
      <c r="AD836" s="98"/>
    </row>
    <row r="837" spans="1:30" x14ac:dyDescent="0.25">
      <c r="A837" s="98"/>
      <c r="B837" s="98"/>
      <c r="C837" s="98"/>
      <c r="D837" s="98"/>
      <c r="E837" s="98"/>
      <c r="F837" s="98"/>
      <c r="G837" s="98"/>
      <c r="H837" s="98"/>
      <c r="I837" s="98"/>
      <c r="J837" s="98"/>
      <c r="K837" s="98"/>
      <c r="L837" s="98"/>
      <c r="M837" s="98"/>
      <c r="N837" s="98"/>
      <c r="O837" s="98"/>
      <c r="P837" s="98"/>
      <c r="Q837" s="98"/>
      <c r="R837" s="98"/>
      <c r="S837" s="98"/>
      <c r="T837" s="98"/>
      <c r="U837" s="98"/>
      <c r="V837" s="98"/>
      <c r="W837" s="98"/>
      <c r="X837" s="98"/>
      <c r="Y837" s="98"/>
      <c r="Z837" s="98"/>
      <c r="AA837" s="98"/>
      <c r="AB837" s="98"/>
      <c r="AC837" s="98"/>
      <c r="AD837" s="98"/>
    </row>
    <row r="838" spans="1:30" x14ac:dyDescent="0.25">
      <c r="A838" s="98"/>
      <c r="B838" s="98"/>
      <c r="C838" s="98"/>
      <c r="D838" s="98"/>
      <c r="E838" s="98"/>
      <c r="F838" s="98"/>
      <c r="G838" s="98"/>
      <c r="H838" s="98"/>
      <c r="I838" s="98"/>
      <c r="J838" s="98"/>
      <c r="K838" s="98"/>
      <c r="L838" s="98"/>
      <c r="M838" s="98"/>
      <c r="N838" s="98"/>
      <c r="O838" s="98"/>
      <c r="P838" s="98"/>
      <c r="Q838" s="98"/>
      <c r="R838" s="98"/>
      <c r="S838" s="98"/>
      <c r="T838" s="98"/>
      <c r="U838" s="98"/>
      <c r="V838" s="98"/>
      <c r="W838" s="98"/>
      <c r="X838" s="98"/>
      <c r="Y838" s="98"/>
      <c r="Z838" s="98"/>
      <c r="AA838" s="98"/>
      <c r="AB838" s="98"/>
      <c r="AC838" s="98"/>
      <c r="AD838" s="98"/>
    </row>
    <row r="839" spans="1:30" x14ac:dyDescent="0.25">
      <c r="A839" s="98"/>
      <c r="B839" s="98"/>
      <c r="C839" s="98"/>
      <c r="D839" s="98"/>
      <c r="E839" s="98"/>
      <c r="F839" s="98"/>
      <c r="G839" s="98"/>
      <c r="H839" s="98"/>
      <c r="I839" s="98"/>
      <c r="J839" s="98"/>
      <c r="K839" s="98"/>
      <c r="L839" s="98"/>
      <c r="M839" s="98"/>
      <c r="N839" s="98"/>
      <c r="O839" s="98"/>
      <c r="P839" s="98"/>
      <c r="Q839" s="98"/>
      <c r="R839" s="98"/>
      <c r="S839" s="98"/>
      <c r="T839" s="98"/>
      <c r="U839" s="98"/>
      <c r="V839" s="98"/>
      <c r="W839" s="98"/>
      <c r="X839" s="98"/>
      <c r="Y839" s="98"/>
      <c r="Z839" s="98"/>
      <c r="AA839" s="98"/>
      <c r="AB839" s="98"/>
      <c r="AC839" s="98"/>
      <c r="AD839" s="98"/>
    </row>
    <row r="840" spans="1:30" x14ac:dyDescent="0.25">
      <c r="A840" s="98"/>
      <c r="B840" s="98"/>
      <c r="C840" s="98"/>
      <c r="D840" s="98"/>
      <c r="E840" s="98"/>
      <c r="F840" s="98"/>
      <c r="G840" s="98"/>
      <c r="H840" s="98"/>
      <c r="I840" s="98"/>
      <c r="J840" s="98"/>
      <c r="K840" s="98"/>
      <c r="L840" s="98"/>
      <c r="M840" s="98"/>
      <c r="N840" s="98"/>
      <c r="O840" s="98"/>
      <c r="P840" s="98"/>
      <c r="Q840" s="98"/>
      <c r="R840" s="98"/>
      <c r="S840" s="98"/>
      <c r="T840" s="98"/>
      <c r="U840" s="98"/>
      <c r="V840" s="98"/>
      <c r="W840" s="98"/>
      <c r="X840" s="98"/>
      <c r="Y840" s="98"/>
      <c r="Z840" s="98"/>
      <c r="AA840" s="98"/>
      <c r="AB840" s="98"/>
      <c r="AC840" s="98"/>
      <c r="AD840" s="98"/>
    </row>
    <row r="841" spans="1:30" x14ac:dyDescent="0.25">
      <c r="A841" s="98"/>
      <c r="B841" s="98"/>
      <c r="C841" s="98"/>
      <c r="D841" s="98"/>
      <c r="E841" s="98"/>
      <c r="F841" s="98"/>
      <c r="G841" s="98"/>
      <c r="H841" s="98"/>
      <c r="I841" s="98"/>
      <c r="J841" s="98"/>
      <c r="K841" s="98"/>
      <c r="L841" s="98"/>
      <c r="M841" s="98"/>
      <c r="N841" s="98"/>
      <c r="O841" s="98"/>
      <c r="P841" s="98"/>
      <c r="Q841" s="98"/>
      <c r="R841" s="98"/>
      <c r="S841" s="98"/>
      <c r="T841" s="98"/>
      <c r="U841" s="98"/>
      <c r="V841" s="98"/>
      <c r="W841" s="98"/>
      <c r="X841" s="98"/>
      <c r="Y841" s="98"/>
      <c r="Z841" s="98"/>
      <c r="AA841" s="98"/>
      <c r="AB841" s="98"/>
      <c r="AC841" s="98"/>
      <c r="AD841" s="98"/>
    </row>
    <row r="842" spans="1:30" x14ac:dyDescent="0.25">
      <c r="A842" s="98"/>
      <c r="B842" s="98"/>
      <c r="C842" s="98"/>
      <c r="D842" s="98"/>
      <c r="E842" s="98"/>
      <c r="F842" s="98"/>
      <c r="G842" s="98"/>
      <c r="H842" s="98"/>
      <c r="I842" s="98"/>
      <c r="J842" s="98"/>
      <c r="K842" s="98"/>
      <c r="L842" s="98"/>
      <c r="M842" s="98"/>
      <c r="N842" s="98"/>
      <c r="O842" s="98"/>
      <c r="P842" s="98"/>
      <c r="Q842" s="98"/>
      <c r="R842" s="98"/>
      <c r="S842" s="98"/>
      <c r="T842" s="98"/>
      <c r="U842" s="98"/>
      <c r="V842" s="98"/>
      <c r="W842" s="98"/>
      <c r="X842" s="98"/>
      <c r="Y842" s="98"/>
      <c r="Z842" s="98"/>
      <c r="AA842" s="98"/>
      <c r="AB842" s="98"/>
      <c r="AC842" s="98"/>
      <c r="AD842" s="98"/>
    </row>
    <row r="843" spans="1:30" x14ac:dyDescent="0.25">
      <c r="A843" s="98"/>
      <c r="B843" s="98"/>
      <c r="C843" s="98"/>
      <c r="D843" s="98"/>
      <c r="E843" s="98"/>
      <c r="F843" s="98"/>
      <c r="G843" s="98"/>
      <c r="H843" s="98"/>
      <c r="I843" s="98"/>
      <c r="J843" s="98"/>
      <c r="K843" s="98"/>
      <c r="L843" s="98"/>
      <c r="M843" s="98"/>
      <c r="N843" s="98"/>
      <c r="O843" s="98"/>
      <c r="P843" s="98"/>
      <c r="Q843" s="98"/>
      <c r="R843" s="98"/>
      <c r="S843" s="98"/>
      <c r="T843" s="98"/>
      <c r="U843" s="98"/>
      <c r="V843" s="98"/>
      <c r="W843" s="98"/>
      <c r="X843" s="98"/>
      <c r="Y843" s="98"/>
      <c r="Z843" s="98"/>
      <c r="AA843" s="98"/>
      <c r="AB843" s="98"/>
      <c r="AC843" s="98"/>
      <c r="AD843" s="98"/>
    </row>
    <row r="844" spans="1:30" x14ac:dyDescent="0.25">
      <c r="A844" s="98"/>
      <c r="B844" s="98"/>
      <c r="C844" s="98"/>
      <c r="D844" s="98"/>
      <c r="E844" s="98"/>
      <c r="F844" s="98"/>
      <c r="G844" s="98"/>
      <c r="H844" s="98"/>
      <c r="I844" s="98"/>
      <c r="J844" s="98"/>
      <c r="K844" s="98"/>
      <c r="L844" s="98"/>
      <c r="M844" s="98"/>
      <c r="N844" s="98"/>
      <c r="O844" s="98"/>
      <c r="P844" s="98"/>
      <c r="Q844" s="98"/>
      <c r="R844" s="98"/>
      <c r="S844" s="98"/>
      <c r="T844" s="98"/>
      <c r="U844" s="98"/>
      <c r="V844" s="98"/>
      <c r="W844" s="98"/>
      <c r="X844" s="98"/>
      <c r="Y844" s="98"/>
      <c r="Z844" s="98"/>
      <c r="AA844" s="98"/>
      <c r="AB844" s="98"/>
      <c r="AC844" s="98"/>
      <c r="AD844" s="98"/>
    </row>
    <row r="845" spans="1:30" x14ac:dyDescent="0.25">
      <c r="A845" s="98"/>
      <c r="B845" s="98"/>
      <c r="C845" s="98"/>
      <c r="D845" s="98"/>
      <c r="E845" s="98"/>
      <c r="F845" s="98"/>
      <c r="G845" s="98"/>
      <c r="H845" s="98"/>
      <c r="I845" s="98"/>
      <c r="J845" s="98"/>
      <c r="K845" s="98"/>
      <c r="L845" s="98"/>
      <c r="M845" s="98"/>
      <c r="N845" s="98"/>
      <c r="O845" s="98"/>
      <c r="P845" s="98"/>
      <c r="Q845" s="98"/>
      <c r="R845" s="98"/>
      <c r="S845" s="98"/>
      <c r="T845" s="98"/>
      <c r="U845" s="98"/>
      <c r="V845" s="98"/>
      <c r="W845" s="98"/>
      <c r="X845" s="98"/>
      <c r="Y845" s="98"/>
      <c r="Z845" s="98"/>
      <c r="AA845" s="98"/>
      <c r="AB845" s="98"/>
      <c r="AC845" s="98"/>
      <c r="AD845" s="98"/>
    </row>
    <row r="846" spans="1:30" x14ac:dyDescent="0.25">
      <c r="A846" s="98"/>
      <c r="B846" s="98"/>
      <c r="C846" s="98"/>
      <c r="D846" s="98"/>
      <c r="E846" s="98"/>
      <c r="F846" s="98"/>
      <c r="G846" s="98"/>
      <c r="H846" s="98"/>
      <c r="I846" s="98"/>
      <c r="J846" s="98"/>
      <c r="K846" s="98"/>
      <c r="L846" s="98"/>
      <c r="M846" s="98"/>
      <c r="N846" s="98"/>
      <c r="O846" s="98"/>
      <c r="P846" s="98"/>
      <c r="Q846" s="98"/>
      <c r="R846" s="98"/>
      <c r="S846" s="98"/>
      <c r="T846" s="98"/>
      <c r="U846" s="98"/>
      <c r="V846" s="98"/>
      <c r="W846" s="98"/>
      <c r="X846" s="98"/>
      <c r="Y846" s="98"/>
      <c r="Z846" s="98"/>
      <c r="AA846" s="98"/>
      <c r="AB846" s="98"/>
      <c r="AC846" s="98"/>
      <c r="AD846" s="98"/>
    </row>
    <row r="847" spans="1:30" x14ac:dyDescent="0.25">
      <c r="A847" s="98"/>
      <c r="B847" s="98"/>
      <c r="C847" s="98"/>
      <c r="D847" s="98"/>
      <c r="E847" s="98"/>
      <c r="F847" s="98"/>
      <c r="G847" s="98"/>
      <c r="H847" s="98"/>
      <c r="I847" s="98"/>
      <c r="J847" s="98"/>
      <c r="K847" s="98"/>
      <c r="L847" s="98"/>
      <c r="M847" s="98"/>
      <c r="N847" s="98"/>
      <c r="O847" s="98"/>
      <c r="P847" s="98"/>
      <c r="Q847" s="98"/>
      <c r="R847" s="98"/>
      <c r="S847" s="98"/>
      <c r="T847" s="98"/>
      <c r="U847" s="98"/>
      <c r="V847" s="98"/>
      <c r="W847" s="98"/>
      <c r="X847" s="98"/>
      <c r="Y847" s="98"/>
      <c r="Z847" s="98"/>
      <c r="AA847" s="98"/>
      <c r="AB847" s="98"/>
      <c r="AC847" s="98"/>
      <c r="AD847" s="98"/>
    </row>
    <row r="848" spans="1:30" x14ac:dyDescent="0.25">
      <c r="A848" s="98"/>
      <c r="B848" s="98"/>
      <c r="C848" s="98"/>
      <c r="D848" s="98"/>
      <c r="E848" s="98"/>
      <c r="F848" s="98"/>
      <c r="G848" s="98"/>
      <c r="H848" s="98"/>
      <c r="I848" s="98"/>
      <c r="J848" s="98"/>
      <c r="K848" s="98"/>
      <c r="L848" s="98"/>
      <c r="M848" s="98"/>
      <c r="N848" s="98"/>
      <c r="O848" s="98"/>
      <c r="P848" s="98"/>
      <c r="Q848" s="98"/>
      <c r="R848" s="98"/>
      <c r="S848" s="98"/>
      <c r="T848" s="98"/>
      <c r="U848" s="98"/>
      <c r="V848" s="98"/>
      <c r="W848" s="98"/>
      <c r="X848" s="98"/>
      <c r="Y848" s="98"/>
      <c r="Z848" s="98"/>
      <c r="AA848" s="98"/>
      <c r="AB848" s="98"/>
      <c r="AC848" s="98"/>
      <c r="AD848" s="98"/>
    </row>
    <row r="849" spans="1:30" x14ac:dyDescent="0.25">
      <c r="A849" s="98"/>
      <c r="B849" s="98"/>
      <c r="C849" s="98"/>
      <c r="D849" s="98"/>
      <c r="E849" s="98"/>
      <c r="F849" s="98"/>
      <c r="G849" s="98"/>
      <c r="H849" s="98"/>
      <c r="I849" s="98"/>
      <c r="J849" s="98"/>
      <c r="K849" s="98"/>
      <c r="L849" s="98"/>
      <c r="M849" s="98"/>
      <c r="N849" s="98"/>
      <c r="O849" s="98"/>
      <c r="P849" s="98"/>
      <c r="Q849" s="98"/>
      <c r="R849" s="98"/>
      <c r="S849" s="98"/>
      <c r="T849" s="98"/>
      <c r="U849" s="98"/>
      <c r="V849" s="98"/>
      <c r="W849" s="98"/>
      <c r="X849" s="98"/>
      <c r="Y849" s="98"/>
      <c r="Z849" s="98"/>
      <c r="AA849" s="98"/>
      <c r="AB849" s="98"/>
      <c r="AC849" s="98"/>
      <c r="AD849" s="98"/>
    </row>
    <row r="850" spans="1:30" x14ac:dyDescent="0.25">
      <c r="A850" s="98"/>
      <c r="B850" s="98"/>
      <c r="C850" s="98"/>
      <c r="D850" s="98"/>
      <c r="E850" s="98"/>
      <c r="F850" s="98"/>
      <c r="G850" s="98"/>
      <c r="H850" s="98"/>
      <c r="I850" s="98"/>
      <c r="J850" s="98"/>
      <c r="K850" s="98"/>
      <c r="L850" s="98"/>
      <c r="M850" s="98"/>
      <c r="N850" s="98"/>
      <c r="O850" s="98"/>
      <c r="P850" s="98"/>
      <c r="Q850" s="98"/>
      <c r="R850" s="98"/>
      <c r="S850" s="98"/>
      <c r="T850" s="98"/>
      <c r="U850" s="98"/>
      <c r="V850" s="98"/>
      <c r="W850" s="98"/>
      <c r="X850" s="98"/>
      <c r="Y850" s="98"/>
      <c r="Z850" s="98"/>
      <c r="AA850" s="98"/>
      <c r="AB850" s="98"/>
      <c r="AC850" s="98"/>
      <c r="AD850" s="98"/>
    </row>
    <row r="851" spans="1:30" x14ac:dyDescent="0.25">
      <c r="A851" s="98"/>
      <c r="B851" s="98"/>
      <c r="C851" s="98"/>
      <c r="D851" s="98"/>
      <c r="E851" s="98"/>
      <c r="F851" s="98"/>
      <c r="G851" s="98"/>
      <c r="H851" s="98"/>
      <c r="I851" s="98"/>
      <c r="J851" s="98"/>
      <c r="K851" s="98"/>
      <c r="L851" s="98"/>
      <c r="M851" s="98"/>
      <c r="N851" s="98"/>
      <c r="O851" s="98"/>
      <c r="P851" s="98"/>
      <c r="Q851" s="98"/>
      <c r="R851" s="98"/>
      <c r="S851" s="98"/>
      <c r="T851" s="98"/>
      <c r="U851" s="98"/>
      <c r="V851" s="98"/>
      <c r="W851" s="98"/>
      <c r="X851" s="98"/>
      <c r="Y851" s="98"/>
      <c r="Z851" s="98"/>
      <c r="AA851" s="98"/>
      <c r="AB851" s="98"/>
      <c r="AC851" s="98"/>
      <c r="AD851" s="98"/>
    </row>
    <row r="852" spans="1:30" x14ac:dyDescent="0.25">
      <c r="A852" s="98"/>
      <c r="B852" s="98"/>
      <c r="C852" s="98"/>
      <c r="D852" s="98"/>
      <c r="E852" s="98"/>
      <c r="F852" s="98"/>
      <c r="G852" s="98"/>
      <c r="H852" s="98"/>
      <c r="I852" s="98"/>
      <c r="J852" s="98"/>
      <c r="K852" s="98"/>
      <c r="L852" s="98"/>
      <c r="M852" s="98"/>
      <c r="N852" s="98"/>
      <c r="O852" s="98"/>
      <c r="P852" s="98"/>
      <c r="Q852" s="98"/>
      <c r="R852" s="98"/>
      <c r="S852" s="98"/>
      <c r="T852" s="98"/>
      <c r="U852" s="98"/>
      <c r="V852" s="98"/>
      <c r="W852" s="98"/>
      <c r="X852" s="98"/>
      <c r="Y852" s="98"/>
      <c r="Z852" s="98"/>
      <c r="AA852" s="98"/>
      <c r="AB852" s="98"/>
      <c r="AC852" s="98"/>
      <c r="AD852" s="98"/>
    </row>
    <row r="853" spans="1:30" x14ac:dyDescent="0.25">
      <c r="A853" s="98"/>
      <c r="B853" s="98"/>
      <c r="C853" s="98"/>
      <c r="D853" s="98"/>
      <c r="E853" s="98"/>
      <c r="F853" s="98"/>
      <c r="G853" s="98"/>
      <c r="H853" s="98"/>
      <c r="I853" s="98"/>
      <c r="J853" s="98"/>
      <c r="K853" s="98"/>
      <c r="L853" s="98"/>
      <c r="M853" s="98"/>
      <c r="N853" s="98"/>
      <c r="O853" s="98"/>
      <c r="P853" s="98"/>
      <c r="Q853" s="98"/>
      <c r="R853" s="98"/>
      <c r="S853" s="98"/>
      <c r="T853" s="98"/>
      <c r="U853" s="98"/>
      <c r="V853" s="98"/>
      <c r="W853" s="98"/>
      <c r="X853" s="98"/>
      <c r="Y853" s="98"/>
      <c r="Z853" s="98"/>
      <c r="AA853" s="98"/>
      <c r="AB853" s="98"/>
      <c r="AC853" s="98"/>
      <c r="AD853" s="98"/>
    </row>
    <row r="854" spans="1:30" x14ac:dyDescent="0.25">
      <c r="A854" s="98"/>
      <c r="B854" s="98"/>
      <c r="C854" s="98"/>
      <c r="D854" s="98"/>
      <c r="E854" s="98"/>
      <c r="F854" s="98"/>
      <c r="G854" s="98"/>
      <c r="H854" s="98"/>
      <c r="I854" s="98"/>
      <c r="J854" s="98"/>
      <c r="K854" s="98"/>
      <c r="L854" s="98"/>
      <c r="M854" s="98"/>
      <c r="N854" s="98"/>
      <c r="O854" s="98"/>
      <c r="P854" s="98"/>
      <c r="Q854" s="98"/>
      <c r="R854" s="98"/>
      <c r="S854" s="98"/>
      <c r="T854" s="98"/>
      <c r="U854" s="98"/>
      <c r="V854" s="98"/>
      <c r="W854" s="98"/>
      <c r="X854" s="98"/>
      <c r="Y854" s="98"/>
      <c r="Z854" s="98"/>
      <c r="AA854" s="98"/>
      <c r="AB854" s="98"/>
      <c r="AC854" s="98"/>
      <c r="AD854" s="98"/>
    </row>
    <row r="855" spans="1:30" x14ac:dyDescent="0.25">
      <c r="A855" s="98"/>
      <c r="B855" s="98"/>
      <c r="C855" s="98"/>
      <c r="D855" s="98"/>
      <c r="E855" s="98"/>
      <c r="F855" s="98"/>
      <c r="G855" s="98"/>
      <c r="H855" s="98"/>
      <c r="I855" s="98"/>
      <c r="J855" s="98"/>
      <c r="K855" s="98"/>
      <c r="L855" s="98"/>
      <c r="M855" s="98"/>
      <c r="N855" s="98"/>
      <c r="O855" s="98"/>
      <c r="P855" s="98"/>
      <c r="Q855" s="98"/>
      <c r="R855" s="98"/>
      <c r="S855" s="98"/>
      <c r="T855" s="98"/>
      <c r="U855" s="98"/>
      <c r="V855" s="98"/>
      <c r="W855" s="98"/>
      <c r="X855" s="98"/>
      <c r="Y855" s="98"/>
      <c r="Z855" s="98"/>
      <c r="AA855" s="98"/>
      <c r="AB855" s="98"/>
      <c r="AC855" s="98"/>
      <c r="AD855" s="98"/>
    </row>
    <row r="856" spans="1:30" x14ac:dyDescent="0.25">
      <c r="A856" s="98"/>
      <c r="B856" s="98"/>
      <c r="C856" s="98"/>
      <c r="D856" s="98"/>
      <c r="E856" s="98"/>
      <c r="F856" s="98"/>
      <c r="G856" s="98"/>
      <c r="H856" s="98"/>
      <c r="I856" s="98"/>
      <c r="J856" s="98"/>
      <c r="K856" s="98"/>
      <c r="L856" s="98"/>
      <c r="M856" s="98"/>
      <c r="N856" s="98"/>
      <c r="O856" s="98"/>
      <c r="P856" s="98"/>
      <c r="Q856" s="98"/>
      <c r="R856" s="98"/>
      <c r="S856" s="98"/>
      <c r="T856" s="98"/>
      <c r="U856" s="98"/>
      <c r="V856" s="98"/>
      <c r="W856" s="98"/>
      <c r="X856" s="98"/>
      <c r="Y856" s="98"/>
      <c r="Z856" s="98"/>
      <c r="AA856" s="98"/>
      <c r="AB856" s="98"/>
      <c r="AC856" s="98"/>
      <c r="AD856" s="98"/>
    </row>
    <row r="857" spans="1:30" x14ac:dyDescent="0.25">
      <c r="A857" s="98"/>
      <c r="B857" s="98"/>
      <c r="C857" s="98"/>
      <c r="D857" s="98"/>
      <c r="E857" s="98"/>
      <c r="F857" s="98"/>
      <c r="G857" s="98"/>
      <c r="H857" s="98"/>
      <c r="I857" s="98"/>
      <c r="J857" s="98"/>
      <c r="K857" s="98"/>
      <c r="L857" s="98"/>
      <c r="M857" s="98"/>
      <c r="N857" s="98"/>
      <c r="O857" s="98"/>
      <c r="P857" s="98"/>
      <c r="Q857" s="98"/>
      <c r="R857" s="98"/>
      <c r="S857" s="98"/>
      <c r="T857" s="98"/>
      <c r="U857" s="98"/>
      <c r="V857" s="98"/>
      <c r="W857" s="98"/>
      <c r="X857" s="98"/>
      <c r="Y857" s="98"/>
      <c r="Z857" s="98"/>
      <c r="AA857" s="98"/>
      <c r="AB857" s="98"/>
      <c r="AC857" s="98"/>
      <c r="AD857" s="98"/>
    </row>
    <row r="858" spans="1:30" x14ac:dyDescent="0.25">
      <c r="A858" s="98"/>
      <c r="B858" s="98"/>
      <c r="C858" s="98"/>
      <c r="D858" s="98"/>
      <c r="E858" s="98"/>
      <c r="F858" s="98"/>
      <c r="G858" s="98"/>
      <c r="H858" s="98"/>
      <c r="I858" s="98"/>
      <c r="J858" s="98"/>
      <c r="K858" s="98"/>
      <c r="L858" s="98"/>
      <c r="M858" s="98"/>
      <c r="N858" s="98"/>
      <c r="O858" s="98"/>
      <c r="P858" s="98"/>
      <c r="Q858" s="98"/>
      <c r="R858" s="98"/>
      <c r="S858" s="98"/>
      <c r="T858" s="98"/>
      <c r="U858" s="98"/>
      <c r="V858" s="98"/>
      <c r="W858" s="98"/>
      <c r="X858" s="98"/>
      <c r="Y858" s="98"/>
      <c r="Z858" s="98"/>
      <c r="AA858" s="98"/>
      <c r="AB858" s="98"/>
      <c r="AC858" s="98"/>
      <c r="AD858" s="98"/>
    </row>
    <row r="859" spans="1:30" x14ac:dyDescent="0.25">
      <c r="A859" s="98"/>
      <c r="B859" s="98"/>
      <c r="C859" s="98"/>
      <c r="D859" s="98"/>
      <c r="E859" s="98"/>
      <c r="F859" s="98"/>
      <c r="G859" s="98"/>
      <c r="H859" s="98"/>
      <c r="I859" s="98"/>
      <c r="J859" s="98"/>
      <c r="K859" s="98"/>
      <c r="L859" s="98"/>
      <c r="M859" s="98"/>
      <c r="N859" s="98"/>
      <c r="O859" s="98"/>
      <c r="P859" s="98"/>
      <c r="Q859" s="98"/>
      <c r="R859" s="98"/>
      <c r="S859" s="98"/>
      <c r="T859" s="98"/>
      <c r="U859" s="98"/>
      <c r="V859" s="98"/>
      <c r="W859" s="98"/>
      <c r="X859" s="98"/>
      <c r="Y859" s="98"/>
      <c r="Z859" s="98"/>
      <c r="AA859" s="98"/>
      <c r="AB859" s="98"/>
      <c r="AC859" s="98"/>
      <c r="AD859" s="98"/>
    </row>
    <row r="860" spans="1:30" x14ac:dyDescent="0.25">
      <c r="A860" s="98"/>
      <c r="B860" s="98"/>
      <c r="C860" s="98"/>
      <c r="D860" s="98"/>
      <c r="E860" s="98"/>
      <c r="F860" s="98"/>
      <c r="G860" s="98"/>
      <c r="H860" s="98"/>
      <c r="I860" s="98"/>
      <c r="J860" s="98"/>
      <c r="K860" s="98"/>
      <c r="L860" s="98"/>
      <c r="M860" s="98"/>
      <c r="N860" s="98"/>
      <c r="O860" s="98"/>
      <c r="P860" s="98"/>
      <c r="Q860" s="98"/>
      <c r="R860" s="98"/>
      <c r="S860" s="98"/>
      <c r="T860" s="98"/>
      <c r="U860" s="98"/>
      <c r="V860" s="98"/>
      <c r="W860" s="98"/>
      <c r="X860" s="98"/>
      <c r="Y860" s="98"/>
      <c r="Z860" s="98"/>
      <c r="AA860" s="98"/>
      <c r="AB860" s="98"/>
      <c r="AC860" s="98"/>
      <c r="AD860" s="98"/>
    </row>
    <row r="861" spans="1:30" x14ac:dyDescent="0.25">
      <c r="A861" s="98"/>
      <c r="B861" s="98"/>
      <c r="C861" s="98"/>
      <c r="D861" s="98"/>
      <c r="E861" s="98"/>
      <c r="F861" s="98"/>
      <c r="G861" s="98"/>
      <c r="H861" s="98"/>
      <c r="I861" s="98"/>
      <c r="J861" s="98"/>
      <c r="K861" s="98"/>
      <c r="L861" s="98"/>
      <c r="M861" s="98"/>
      <c r="N861" s="98"/>
      <c r="O861" s="98"/>
      <c r="P861" s="98"/>
      <c r="Q861" s="98"/>
      <c r="R861" s="98"/>
      <c r="S861" s="98"/>
      <c r="T861" s="98"/>
      <c r="U861" s="98"/>
      <c r="V861" s="98"/>
      <c r="W861" s="98"/>
      <c r="X861" s="98"/>
      <c r="Y861" s="98"/>
      <c r="Z861" s="98"/>
      <c r="AA861" s="98"/>
      <c r="AB861" s="98"/>
      <c r="AC861" s="98"/>
      <c r="AD861" s="98"/>
    </row>
    <row r="862" spans="1:30" x14ac:dyDescent="0.25">
      <c r="A862" s="98"/>
      <c r="B862" s="98"/>
      <c r="C862" s="98"/>
      <c r="D862" s="98"/>
      <c r="E862" s="98"/>
      <c r="F862" s="98"/>
      <c r="G862" s="98"/>
      <c r="H862" s="98"/>
      <c r="I862" s="98"/>
      <c r="J862" s="98"/>
      <c r="K862" s="98"/>
      <c r="L862" s="98"/>
      <c r="M862" s="98"/>
      <c r="N862" s="98"/>
      <c r="O862" s="98"/>
      <c r="P862" s="98"/>
      <c r="Q862" s="98"/>
      <c r="R862" s="98"/>
      <c r="S862" s="98"/>
      <c r="T862" s="98"/>
      <c r="U862" s="98"/>
      <c r="V862" s="98"/>
      <c r="W862" s="98"/>
      <c r="X862" s="98"/>
      <c r="Y862" s="98"/>
      <c r="Z862" s="98"/>
      <c r="AA862" s="98"/>
      <c r="AB862" s="98"/>
      <c r="AC862" s="98"/>
      <c r="AD862" s="98"/>
    </row>
    <row r="863" spans="1:30" x14ac:dyDescent="0.25">
      <c r="A863" s="98"/>
      <c r="B863" s="98"/>
      <c r="C863" s="98"/>
      <c r="D863" s="98"/>
      <c r="E863" s="98"/>
      <c r="F863" s="98"/>
      <c r="G863" s="98"/>
      <c r="H863" s="98"/>
      <c r="I863" s="98"/>
      <c r="J863" s="98"/>
      <c r="K863" s="98"/>
      <c r="L863" s="98"/>
      <c r="M863" s="98"/>
      <c r="N863" s="98"/>
      <c r="O863" s="98"/>
      <c r="P863" s="98"/>
      <c r="Q863" s="98"/>
      <c r="R863" s="98"/>
      <c r="S863" s="98"/>
      <c r="T863" s="98"/>
      <c r="U863" s="98"/>
      <c r="V863" s="98"/>
      <c r="W863" s="98"/>
      <c r="X863" s="98"/>
      <c r="Y863" s="98"/>
      <c r="Z863" s="98"/>
      <c r="AA863" s="98"/>
      <c r="AB863" s="98"/>
      <c r="AC863" s="98"/>
      <c r="AD863" s="98"/>
    </row>
    <row r="864" spans="1:30" x14ac:dyDescent="0.25">
      <c r="A864" s="98"/>
      <c r="B864" s="98"/>
      <c r="C864" s="98"/>
      <c r="D864" s="98"/>
      <c r="E864" s="98"/>
      <c r="F864" s="98"/>
      <c r="G864" s="98"/>
      <c r="H864" s="98"/>
      <c r="I864" s="98"/>
      <c r="J864" s="98"/>
      <c r="K864" s="98"/>
      <c r="L864" s="98"/>
      <c r="M864" s="98"/>
      <c r="N864" s="98"/>
      <c r="O864" s="98"/>
      <c r="P864" s="98"/>
      <c r="Q864" s="98"/>
      <c r="R864" s="98"/>
      <c r="S864" s="98"/>
      <c r="T864" s="98"/>
      <c r="U864" s="98"/>
      <c r="V864" s="98"/>
      <c r="W864" s="98"/>
      <c r="X864" s="98"/>
      <c r="Y864" s="98"/>
      <c r="Z864" s="98"/>
      <c r="AA864" s="98"/>
      <c r="AB864" s="98"/>
      <c r="AC864" s="98"/>
      <c r="AD864" s="98"/>
    </row>
    <row r="865" spans="1:30" x14ac:dyDescent="0.25">
      <c r="A865" s="98"/>
      <c r="B865" s="98"/>
      <c r="C865" s="98"/>
      <c r="D865" s="98"/>
      <c r="E865" s="98"/>
      <c r="F865" s="98"/>
      <c r="G865" s="98"/>
      <c r="H865" s="98"/>
      <c r="I865" s="98"/>
      <c r="J865" s="98"/>
      <c r="K865" s="98"/>
      <c r="L865" s="98"/>
      <c r="M865" s="98"/>
      <c r="N865" s="98"/>
      <c r="O865" s="98"/>
      <c r="P865" s="98"/>
      <c r="Q865" s="98"/>
      <c r="R865" s="98"/>
      <c r="S865" s="98"/>
      <c r="T865" s="98"/>
      <c r="U865" s="98"/>
      <c r="V865" s="98"/>
      <c r="W865" s="98"/>
      <c r="X865" s="98"/>
      <c r="Y865" s="98"/>
      <c r="Z865" s="98"/>
      <c r="AA865" s="98"/>
      <c r="AB865" s="98"/>
      <c r="AC865" s="98"/>
      <c r="AD865" s="98"/>
    </row>
    <row r="866" spans="1:30" x14ac:dyDescent="0.25">
      <c r="A866" s="98"/>
      <c r="B866" s="98"/>
      <c r="C866" s="98"/>
      <c r="D866" s="98"/>
      <c r="E866" s="98"/>
      <c r="F866" s="98"/>
      <c r="G866" s="98"/>
      <c r="H866" s="98"/>
      <c r="I866" s="98"/>
      <c r="J866" s="98"/>
      <c r="K866" s="98"/>
      <c r="L866" s="98"/>
      <c r="M866" s="98"/>
      <c r="N866" s="98"/>
      <c r="O866" s="98"/>
      <c r="P866" s="98"/>
      <c r="Q866" s="98"/>
      <c r="R866" s="98"/>
      <c r="S866" s="98"/>
      <c r="T866" s="98"/>
      <c r="U866" s="98"/>
      <c r="V866" s="98"/>
      <c r="W866" s="98"/>
      <c r="X866" s="98"/>
      <c r="Y866" s="98"/>
      <c r="Z866" s="98"/>
      <c r="AA866" s="98"/>
      <c r="AB866" s="98"/>
      <c r="AC866" s="98"/>
      <c r="AD866" s="98"/>
    </row>
    <row r="867" spans="1:30" x14ac:dyDescent="0.25">
      <c r="A867" s="98"/>
      <c r="B867" s="98"/>
      <c r="C867" s="98"/>
      <c r="D867" s="98"/>
      <c r="E867" s="98"/>
      <c r="F867" s="98"/>
      <c r="G867" s="98"/>
      <c r="H867" s="98"/>
      <c r="I867" s="98"/>
      <c r="J867" s="98"/>
      <c r="K867" s="98"/>
      <c r="L867" s="98"/>
      <c r="M867" s="98"/>
      <c r="N867" s="98"/>
      <c r="O867" s="98"/>
      <c r="P867" s="98"/>
      <c r="Q867" s="98"/>
      <c r="R867" s="98"/>
      <c r="S867" s="98"/>
      <c r="T867" s="98"/>
      <c r="U867" s="98"/>
      <c r="V867" s="98"/>
      <c r="W867" s="98"/>
      <c r="X867" s="98"/>
      <c r="Y867" s="98"/>
      <c r="Z867" s="98"/>
      <c r="AA867" s="98"/>
      <c r="AB867" s="98"/>
      <c r="AC867" s="98"/>
      <c r="AD867" s="98"/>
    </row>
    <row r="868" spans="1:30" x14ac:dyDescent="0.25">
      <c r="A868" s="98"/>
      <c r="B868" s="98"/>
      <c r="C868" s="98"/>
      <c r="D868" s="98"/>
      <c r="E868" s="98"/>
      <c r="F868" s="98"/>
      <c r="G868" s="98"/>
      <c r="H868" s="98"/>
      <c r="I868" s="98"/>
      <c r="J868" s="98"/>
      <c r="K868" s="98"/>
      <c r="L868" s="98"/>
      <c r="M868" s="98"/>
      <c r="N868" s="98"/>
      <c r="O868" s="98"/>
      <c r="P868" s="98"/>
      <c r="Q868" s="98"/>
      <c r="R868" s="98"/>
      <c r="S868" s="98"/>
      <c r="T868" s="98"/>
      <c r="U868" s="98"/>
      <c r="V868" s="98"/>
      <c r="W868" s="98"/>
      <c r="X868" s="98"/>
      <c r="Y868" s="98"/>
      <c r="Z868" s="98"/>
      <c r="AA868" s="98"/>
      <c r="AB868" s="98"/>
      <c r="AC868" s="98"/>
      <c r="AD868" s="98"/>
    </row>
    <row r="869" spans="1:30" x14ac:dyDescent="0.25">
      <c r="A869" s="98"/>
      <c r="B869" s="98"/>
      <c r="C869" s="98"/>
      <c r="D869" s="98"/>
      <c r="E869" s="98"/>
      <c r="F869" s="98"/>
      <c r="G869" s="98"/>
      <c r="H869" s="98"/>
      <c r="I869" s="98"/>
      <c r="J869" s="98"/>
      <c r="K869" s="98"/>
      <c r="L869" s="98"/>
      <c r="M869" s="98"/>
      <c r="N869" s="98"/>
      <c r="O869" s="98"/>
      <c r="P869" s="98"/>
      <c r="Q869" s="98"/>
      <c r="R869" s="98"/>
      <c r="S869" s="98"/>
      <c r="T869" s="98"/>
      <c r="U869" s="98"/>
      <c r="V869" s="98"/>
      <c r="W869" s="98"/>
      <c r="X869" s="98"/>
      <c r="Y869" s="98"/>
      <c r="Z869" s="98"/>
      <c r="AA869" s="98"/>
      <c r="AB869" s="98"/>
      <c r="AC869" s="98"/>
      <c r="AD869" s="98"/>
    </row>
    <row r="870" spans="1:30" x14ac:dyDescent="0.25">
      <c r="A870" s="98"/>
      <c r="B870" s="98"/>
      <c r="C870" s="98"/>
      <c r="D870" s="98"/>
      <c r="E870" s="98"/>
      <c r="F870" s="98"/>
      <c r="G870" s="98"/>
      <c r="H870" s="98"/>
      <c r="I870" s="98"/>
      <c r="J870" s="98"/>
      <c r="K870" s="98"/>
      <c r="L870" s="98"/>
      <c r="M870" s="98"/>
      <c r="N870" s="98"/>
      <c r="O870" s="98"/>
      <c r="P870" s="98"/>
      <c r="Q870" s="98"/>
      <c r="R870" s="98"/>
      <c r="S870" s="98"/>
      <c r="T870" s="98"/>
      <c r="U870" s="98"/>
      <c r="V870" s="98"/>
      <c r="W870" s="98"/>
      <c r="X870" s="98"/>
      <c r="Y870" s="98"/>
      <c r="Z870" s="98"/>
      <c r="AA870" s="98"/>
      <c r="AB870" s="98"/>
      <c r="AC870" s="98"/>
      <c r="AD870" s="98"/>
    </row>
    <row r="871" spans="1:30" x14ac:dyDescent="0.25">
      <c r="A871" s="98"/>
      <c r="B871" s="98"/>
      <c r="C871" s="98"/>
      <c r="D871" s="98"/>
      <c r="E871" s="98"/>
      <c r="F871" s="98"/>
      <c r="G871" s="98"/>
      <c r="H871" s="98"/>
      <c r="I871" s="98"/>
      <c r="J871" s="98"/>
      <c r="K871" s="98"/>
      <c r="L871" s="98"/>
      <c r="M871" s="98"/>
      <c r="N871" s="98"/>
      <c r="O871" s="98"/>
      <c r="P871" s="98"/>
      <c r="Q871" s="98"/>
      <c r="R871" s="98"/>
      <c r="S871" s="98"/>
      <c r="T871" s="98"/>
      <c r="U871" s="98"/>
      <c r="V871" s="98"/>
      <c r="W871" s="98"/>
      <c r="X871" s="98"/>
      <c r="Y871" s="98"/>
      <c r="Z871" s="98"/>
      <c r="AA871" s="98"/>
      <c r="AB871" s="98"/>
      <c r="AC871" s="98"/>
      <c r="AD871" s="98"/>
    </row>
    <row r="872" spans="1:30" x14ac:dyDescent="0.25">
      <c r="A872" s="98"/>
      <c r="B872" s="98"/>
      <c r="C872" s="98"/>
      <c r="D872" s="98"/>
      <c r="E872" s="98"/>
      <c r="F872" s="98"/>
      <c r="G872" s="98"/>
      <c r="H872" s="98"/>
      <c r="I872" s="98"/>
      <c r="J872" s="98"/>
      <c r="K872" s="98"/>
      <c r="L872" s="98"/>
      <c r="M872" s="98"/>
      <c r="N872" s="98"/>
      <c r="O872" s="98"/>
      <c r="P872" s="98"/>
      <c r="Q872" s="98"/>
      <c r="R872" s="98"/>
      <c r="S872" s="98"/>
      <c r="T872" s="98"/>
      <c r="U872" s="98"/>
      <c r="V872" s="98"/>
      <c r="W872" s="98"/>
      <c r="X872" s="98"/>
      <c r="Y872" s="98"/>
      <c r="Z872" s="98"/>
      <c r="AA872" s="98"/>
      <c r="AB872" s="98"/>
      <c r="AC872" s="98"/>
      <c r="AD872" s="98"/>
    </row>
    <row r="873" spans="1:30" x14ac:dyDescent="0.25">
      <c r="A873" s="98"/>
      <c r="B873" s="98"/>
      <c r="C873" s="98"/>
      <c r="D873" s="98"/>
      <c r="E873" s="98"/>
      <c r="F873" s="98"/>
      <c r="G873" s="98"/>
      <c r="H873" s="98"/>
      <c r="I873" s="98"/>
      <c r="J873" s="98"/>
      <c r="K873" s="98"/>
      <c r="L873" s="98"/>
      <c r="M873" s="98"/>
      <c r="N873" s="98"/>
      <c r="O873" s="98"/>
      <c r="P873" s="98"/>
      <c r="Q873" s="98"/>
      <c r="R873" s="98"/>
      <c r="S873" s="98"/>
      <c r="T873" s="98"/>
      <c r="U873" s="98"/>
      <c r="V873" s="98"/>
      <c r="W873" s="98"/>
      <c r="X873" s="98"/>
      <c r="Y873" s="98"/>
      <c r="Z873" s="98"/>
      <c r="AA873" s="98"/>
      <c r="AB873" s="98"/>
      <c r="AC873" s="98"/>
      <c r="AD873" s="98"/>
    </row>
    <row r="874" spans="1:30" x14ac:dyDescent="0.25">
      <c r="A874" s="98"/>
      <c r="B874" s="98"/>
      <c r="C874" s="98"/>
      <c r="D874" s="98"/>
      <c r="E874" s="98"/>
      <c r="F874" s="98"/>
      <c r="G874" s="98"/>
      <c r="H874" s="98"/>
      <c r="I874" s="98"/>
      <c r="J874" s="98"/>
      <c r="K874" s="98"/>
      <c r="L874" s="98"/>
      <c r="M874" s="98"/>
      <c r="N874" s="98"/>
      <c r="O874" s="98"/>
      <c r="P874" s="98"/>
      <c r="Q874" s="98"/>
      <c r="R874" s="98"/>
      <c r="S874" s="98"/>
      <c r="T874" s="98"/>
      <c r="U874" s="98"/>
      <c r="V874" s="98"/>
      <c r="W874" s="98"/>
      <c r="X874" s="98"/>
      <c r="Y874" s="98"/>
      <c r="Z874" s="98"/>
      <c r="AA874" s="98"/>
      <c r="AB874" s="98"/>
      <c r="AC874" s="98"/>
      <c r="AD874" s="98"/>
    </row>
    <row r="875" spans="1:30" x14ac:dyDescent="0.25">
      <c r="A875" s="98"/>
      <c r="B875" s="98"/>
      <c r="C875" s="98"/>
      <c r="D875" s="98"/>
      <c r="E875" s="98"/>
      <c r="F875" s="98"/>
      <c r="G875" s="98"/>
      <c r="H875" s="98"/>
      <c r="I875" s="98"/>
      <c r="J875" s="98"/>
      <c r="K875" s="98"/>
      <c r="L875" s="98"/>
      <c r="M875" s="98"/>
      <c r="N875" s="98"/>
      <c r="O875" s="98"/>
      <c r="P875" s="98"/>
      <c r="Q875" s="98"/>
      <c r="R875" s="98"/>
      <c r="S875" s="98"/>
      <c r="T875" s="98"/>
      <c r="U875" s="98"/>
      <c r="V875" s="98"/>
      <c r="W875" s="98"/>
      <c r="X875" s="98"/>
      <c r="Y875" s="98"/>
      <c r="Z875" s="98"/>
      <c r="AA875" s="98"/>
      <c r="AB875" s="98"/>
      <c r="AC875" s="98"/>
      <c r="AD875" s="98"/>
    </row>
    <row r="876" spans="1:30" x14ac:dyDescent="0.25">
      <c r="A876" s="98"/>
      <c r="B876" s="98"/>
      <c r="C876" s="98"/>
      <c r="D876" s="98"/>
      <c r="E876" s="98"/>
      <c r="F876" s="98"/>
      <c r="G876" s="98"/>
      <c r="H876" s="98"/>
      <c r="I876" s="98"/>
      <c r="J876" s="98"/>
      <c r="K876" s="98"/>
      <c r="L876" s="98"/>
      <c r="M876" s="98"/>
      <c r="N876" s="98"/>
      <c r="O876" s="98"/>
      <c r="P876" s="98"/>
      <c r="Q876" s="98"/>
      <c r="R876" s="98"/>
      <c r="S876" s="98"/>
      <c r="T876" s="98"/>
      <c r="U876" s="98"/>
      <c r="V876" s="98"/>
      <c r="W876" s="98"/>
      <c r="X876" s="98"/>
      <c r="Y876" s="98"/>
      <c r="Z876" s="98"/>
      <c r="AA876" s="98"/>
      <c r="AB876" s="98"/>
      <c r="AC876" s="98"/>
      <c r="AD876" s="98"/>
    </row>
    <row r="877" spans="1:30" x14ac:dyDescent="0.25">
      <c r="A877" s="98"/>
      <c r="B877" s="98"/>
      <c r="C877" s="98"/>
      <c r="D877" s="98"/>
      <c r="E877" s="98"/>
      <c r="F877" s="98"/>
      <c r="G877" s="98"/>
      <c r="H877" s="98"/>
      <c r="I877" s="98"/>
      <c r="J877" s="98"/>
      <c r="K877" s="98"/>
      <c r="L877" s="98"/>
      <c r="M877" s="98"/>
      <c r="N877" s="98"/>
      <c r="O877" s="98"/>
      <c r="P877" s="98"/>
      <c r="Q877" s="98"/>
      <c r="R877" s="98"/>
      <c r="S877" s="98"/>
      <c r="T877" s="98"/>
      <c r="U877" s="98"/>
      <c r="V877" s="98"/>
      <c r="W877" s="98"/>
      <c r="X877" s="98"/>
      <c r="Y877" s="98"/>
      <c r="Z877" s="98"/>
      <c r="AA877" s="98"/>
      <c r="AB877" s="98"/>
      <c r="AC877" s="98"/>
      <c r="AD877" s="98"/>
    </row>
    <row r="878" spans="1:30" x14ac:dyDescent="0.25">
      <c r="A878" s="98"/>
      <c r="B878" s="98"/>
      <c r="C878" s="98"/>
      <c r="D878" s="98"/>
      <c r="E878" s="98"/>
      <c r="F878" s="98"/>
      <c r="G878" s="98"/>
      <c r="H878" s="98"/>
      <c r="I878" s="98"/>
      <c r="J878" s="98"/>
      <c r="K878" s="98"/>
      <c r="L878" s="98"/>
      <c r="M878" s="98"/>
      <c r="N878" s="98"/>
      <c r="O878" s="98"/>
      <c r="P878" s="98"/>
      <c r="Q878" s="98"/>
      <c r="R878" s="98"/>
      <c r="S878" s="98"/>
      <c r="T878" s="98"/>
      <c r="U878" s="98"/>
      <c r="V878" s="98"/>
      <c r="W878" s="98"/>
      <c r="X878" s="98"/>
      <c r="Y878" s="98"/>
      <c r="Z878" s="98"/>
      <c r="AA878" s="98"/>
      <c r="AB878" s="98"/>
      <c r="AC878" s="98"/>
      <c r="AD878" s="98"/>
    </row>
    <row r="879" spans="1:30" x14ac:dyDescent="0.25">
      <c r="A879" s="98"/>
      <c r="B879" s="98"/>
      <c r="C879" s="98"/>
      <c r="D879" s="98"/>
      <c r="E879" s="98"/>
      <c r="F879" s="98"/>
      <c r="G879" s="98"/>
      <c r="H879" s="98"/>
      <c r="I879" s="98"/>
      <c r="J879" s="98"/>
      <c r="K879" s="98"/>
      <c r="L879" s="98"/>
      <c r="M879" s="98"/>
      <c r="N879" s="98"/>
      <c r="O879" s="98"/>
      <c r="P879" s="98"/>
      <c r="Q879" s="98"/>
      <c r="R879" s="98"/>
      <c r="S879" s="98"/>
      <c r="T879" s="98"/>
      <c r="U879" s="98"/>
      <c r="V879" s="98"/>
      <c r="W879" s="98"/>
      <c r="X879" s="98"/>
      <c r="Y879" s="98"/>
      <c r="Z879" s="98"/>
      <c r="AA879" s="98"/>
      <c r="AB879" s="98"/>
      <c r="AC879" s="98"/>
      <c r="AD879" s="98"/>
    </row>
    <row r="880" spans="1:30" x14ac:dyDescent="0.25">
      <c r="A880" s="98"/>
      <c r="B880" s="98"/>
      <c r="C880" s="98"/>
      <c r="D880" s="98"/>
      <c r="E880" s="98"/>
      <c r="F880" s="98"/>
      <c r="G880" s="98"/>
      <c r="H880" s="98"/>
      <c r="I880" s="98"/>
      <c r="J880" s="98"/>
      <c r="K880" s="98"/>
      <c r="L880" s="98"/>
      <c r="M880" s="98"/>
      <c r="N880" s="98"/>
      <c r="O880" s="98"/>
      <c r="P880" s="98"/>
      <c r="Q880" s="98"/>
      <c r="R880" s="98"/>
      <c r="S880" s="98"/>
      <c r="T880" s="98"/>
      <c r="U880" s="98"/>
      <c r="V880" s="98"/>
      <c r="W880" s="98"/>
      <c r="X880" s="98"/>
      <c r="Y880" s="98"/>
      <c r="Z880" s="98"/>
      <c r="AA880" s="98"/>
      <c r="AB880" s="98"/>
      <c r="AC880" s="98"/>
      <c r="AD880" s="98"/>
    </row>
    <row r="881" spans="1:30" x14ac:dyDescent="0.25">
      <c r="A881" s="98"/>
      <c r="B881" s="98"/>
      <c r="C881" s="98"/>
      <c r="D881" s="98"/>
      <c r="E881" s="98"/>
      <c r="F881" s="98"/>
      <c r="G881" s="98"/>
      <c r="H881" s="98"/>
      <c r="I881" s="98"/>
      <c r="J881" s="98"/>
      <c r="K881" s="98"/>
      <c r="L881" s="98"/>
      <c r="M881" s="98"/>
      <c r="N881" s="98"/>
      <c r="O881" s="98"/>
      <c r="P881" s="98"/>
      <c r="Q881" s="98"/>
      <c r="R881" s="98"/>
      <c r="S881" s="98"/>
      <c r="T881" s="98"/>
      <c r="U881" s="98"/>
      <c r="V881" s="98"/>
      <c r="W881" s="98"/>
      <c r="X881" s="98"/>
      <c r="Y881" s="98"/>
      <c r="Z881" s="98"/>
      <c r="AA881" s="98"/>
      <c r="AB881" s="98"/>
      <c r="AC881" s="98"/>
      <c r="AD881" s="98"/>
    </row>
    <row r="882" spans="1:30" x14ac:dyDescent="0.25">
      <c r="A882" s="98"/>
      <c r="B882" s="98"/>
      <c r="C882" s="98"/>
      <c r="D882" s="98"/>
      <c r="E882" s="98"/>
      <c r="F882" s="98"/>
      <c r="G882" s="98"/>
      <c r="H882" s="98"/>
      <c r="I882" s="98"/>
      <c r="J882" s="98"/>
      <c r="K882" s="98"/>
      <c r="L882" s="98"/>
      <c r="M882" s="98"/>
      <c r="N882" s="98"/>
      <c r="O882" s="98"/>
      <c r="P882" s="98"/>
      <c r="Q882" s="98"/>
      <c r="R882" s="98"/>
      <c r="S882" s="98"/>
      <c r="T882" s="98"/>
      <c r="U882" s="98"/>
      <c r="V882" s="98"/>
      <c r="W882" s="98"/>
      <c r="X882" s="98"/>
      <c r="Y882" s="98"/>
      <c r="Z882" s="98"/>
      <c r="AA882" s="98"/>
      <c r="AB882" s="98"/>
      <c r="AC882" s="98"/>
      <c r="AD882" s="98"/>
    </row>
    <row r="883" spans="1:30" x14ac:dyDescent="0.25">
      <c r="A883" s="98"/>
      <c r="B883" s="98"/>
      <c r="C883" s="98"/>
      <c r="D883" s="98"/>
      <c r="E883" s="98"/>
      <c r="F883" s="98"/>
      <c r="G883" s="98"/>
      <c r="H883" s="98"/>
      <c r="I883" s="98"/>
      <c r="J883" s="98"/>
      <c r="K883" s="98"/>
      <c r="L883" s="98"/>
      <c r="M883" s="98"/>
      <c r="N883" s="98"/>
      <c r="O883" s="98"/>
      <c r="P883" s="98"/>
      <c r="Q883" s="98"/>
      <c r="R883" s="98"/>
      <c r="S883" s="98"/>
      <c r="T883" s="98"/>
      <c r="U883" s="98"/>
      <c r="V883" s="98"/>
      <c r="W883" s="98"/>
      <c r="X883" s="98"/>
      <c r="Y883" s="98"/>
      <c r="Z883" s="98"/>
      <c r="AA883" s="98"/>
      <c r="AB883" s="98"/>
      <c r="AC883" s="98"/>
      <c r="AD883" s="98"/>
    </row>
    <row r="884" spans="1:30" x14ac:dyDescent="0.25">
      <c r="A884" s="98"/>
      <c r="B884" s="98"/>
      <c r="C884" s="98"/>
      <c r="D884" s="98"/>
      <c r="E884" s="98"/>
      <c r="F884" s="98"/>
      <c r="G884" s="98"/>
      <c r="H884" s="98"/>
      <c r="I884" s="98"/>
      <c r="J884" s="98"/>
      <c r="K884" s="98"/>
      <c r="L884" s="98"/>
      <c r="M884" s="98"/>
      <c r="N884" s="98"/>
      <c r="O884" s="98"/>
      <c r="P884" s="98"/>
      <c r="Q884" s="98"/>
      <c r="R884" s="98"/>
      <c r="S884" s="98"/>
      <c r="T884" s="98"/>
      <c r="U884" s="98"/>
      <c r="V884" s="98"/>
      <c r="W884" s="98"/>
      <c r="X884" s="98"/>
      <c r="Y884" s="98"/>
      <c r="Z884" s="98"/>
      <c r="AA884" s="98"/>
      <c r="AB884" s="98"/>
      <c r="AC884" s="98"/>
      <c r="AD884" s="98"/>
    </row>
    <row r="885" spans="1:30" x14ac:dyDescent="0.25">
      <c r="A885" s="98"/>
      <c r="B885" s="98"/>
      <c r="C885" s="98"/>
      <c r="D885" s="98"/>
      <c r="E885" s="98"/>
      <c r="F885" s="98"/>
      <c r="G885" s="98"/>
      <c r="H885" s="98"/>
      <c r="I885" s="98"/>
      <c r="J885" s="98"/>
      <c r="K885" s="98"/>
      <c r="L885" s="98"/>
      <c r="M885" s="98"/>
      <c r="N885" s="98"/>
      <c r="O885" s="98"/>
      <c r="P885" s="98"/>
      <c r="Q885" s="98"/>
      <c r="R885" s="98"/>
      <c r="S885" s="98"/>
      <c r="T885" s="98"/>
      <c r="U885" s="98"/>
      <c r="V885" s="98"/>
      <c r="W885" s="98"/>
      <c r="X885" s="98"/>
      <c r="Y885" s="98"/>
      <c r="Z885" s="98"/>
      <c r="AA885" s="98"/>
      <c r="AB885" s="98"/>
      <c r="AC885" s="98"/>
      <c r="AD885" s="98"/>
    </row>
    <row r="886" spans="1:30" x14ac:dyDescent="0.25">
      <c r="A886" s="98"/>
      <c r="B886" s="98"/>
      <c r="C886" s="98"/>
      <c r="D886" s="98"/>
      <c r="E886" s="98"/>
      <c r="F886" s="98"/>
      <c r="G886" s="98"/>
      <c r="H886" s="98"/>
      <c r="I886" s="98"/>
      <c r="J886" s="98"/>
      <c r="K886" s="98"/>
      <c r="L886" s="98"/>
      <c r="M886" s="98"/>
      <c r="N886" s="98"/>
      <c r="O886" s="98"/>
      <c r="P886" s="98"/>
      <c r="Q886" s="98"/>
      <c r="R886" s="98"/>
      <c r="S886" s="98"/>
      <c r="T886" s="98"/>
      <c r="U886" s="98"/>
      <c r="V886" s="98"/>
      <c r="W886" s="98"/>
      <c r="X886" s="98"/>
      <c r="Y886" s="98"/>
      <c r="Z886" s="98"/>
      <c r="AA886" s="98"/>
      <c r="AB886" s="98"/>
      <c r="AC886" s="98"/>
      <c r="AD886" s="98"/>
    </row>
    <row r="887" spans="1:30" x14ac:dyDescent="0.25">
      <c r="A887" s="98"/>
      <c r="B887" s="98"/>
      <c r="C887" s="98"/>
      <c r="D887" s="98"/>
      <c r="E887" s="98"/>
      <c r="F887" s="98"/>
      <c r="G887" s="98"/>
      <c r="H887" s="98"/>
      <c r="I887" s="98"/>
      <c r="J887" s="98"/>
      <c r="K887" s="98"/>
      <c r="L887" s="98"/>
      <c r="M887" s="98"/>
      <c r="N887" s="98"/>
      <c r="O887" s="98"/>
      <c r="P887" s="98"/>
      <c r="Q887" s="98"/>
      <c r="R887" s="98"/>
      <c r="S887" s="98"/>
      <c r="T887" s="98"/>
      <c r="U887" s="98"/>
      <c r="V887" s="98"/>
      <c r="W887" s="98"/>
      <c r="X887" s="98"/>
      <c r="Y887" s="98"/>
      <c r="Z887" s="98"/>
      <c r="AA887" s="98"/>
      <c r="AB887" s="98"/>
      <c r="AC887" s="98"/>
      <c r="AD887" s="98"/>
    </row>
    <row r="888" spans="1:30" x14ac:dyDescent="0.25">
      <c r="A888" s="98"/>
      <c r="B888" s="98"/>
      <c r="C888" s="98"/>
      <c r="D888" s="98"/>
      <c r="E888" s="98"/>
      <c r="F888" s="98"/>
      <c r="G888" s="98"/>
      <c r="H888" s="98"/>
      <c r="I888" s="98"/>
      <c r="J888" s="98"/>
      <c r="K888" s="98"/>
      <c r="L888" s="98"/>
      <c r="M888" s="98"/>
      <c r="N888" s="98"/>
      <c r="O888" s="98"/>
      <c r="P888" s="98"/>
      <c r="Q888" s="98"/>
      <c r="R888" s="98"/>
      <c r="S888" s="98"/>
      <c r="T888" s="98"/>
      <c r="U888" s="98"/>
      <c r="V888" s="98"/>
      <c r="W888" s="98"/>
      <c r="X888" s="98"/>
      <c r="Y888" s="98"/>
      <c r="Z888" s="98"/>
      <c r="AA888" s="98"/>
      <c r="AB888" s="98"/>
      <c r="AC888" s="98"/>
      <c r="AD888" s="98"/>
    </row>
    <row r="889" spans="1:30" x14ac:dyDescent="0.25">
      <c r="A889" s="98"/>
      <c r="B889" s="98"/>
      <c r="C889" s="98"/>
      <c r="D889" s="98"/>
      <c r="E889" s="98"/>
      <c r="F889" s="98"/>
      <c r="G889" s="98"/>
      <c r="H889" s="98"/>
      <c r="I889" s="98"/>
      <c r="J889" s="98"/>
      <c r="K889" s="98"/>
      <c r="L889" s="98"/>
      <c r="M889" s="98"/>
      <c r="N889" s="98"/>
      <c r="O889" s="98"/>
      <c r="P889" s="98"/>
      <c r="Q889" s="98"/>
      <c r="R889" s="98"/>
      <c r="S889" s="98"/>
      <c r="T889" s="98"/>
      <c r="U889" s="98"/>
      <c r="V889" s="98"/>
      <c r="W889" s="98"/>
      <c r="X889" s="98"/>
      <c r="Y889" s="98"/>
      <c r="Z889" s="98"/>
      <c r="AA889" s="98"/>
      <c r="AB889" s="98"/>
      <c r="AC889" s="98"/>
      <c r="AD889" s="98"/>
    </row>
    <row r="890" spans="1:30" x14ac:dyDescent="0.25">
      <c r="A890" s="98"/>
      <c r="B890" s="98"/>
      <c r="C890" s="98"/>
      <c r="D890" s="98"/>
      <c r="E890" s="98"/>
      <c r="F890" s="98"/>
      <c r="G890" s="98"/>
      <c r="H890" s="98"/>
      <c r="I890" s="98"/>
      <c r="J890" s="98"/>
      <c r="K890" s="98"/>
      <c r="L890" s="98"/>
      <c r="M890" s="98"/>
      <c r="N890" s="98"/>
      <c r="O890" s="98"/>
      <c r="P890" s="98"/>
      <c r="Q890" s="98"/>
      <c r="R890" s="98"/>
      <c r="S890" s="98"/>
      <c r="T890" s="98"/>
      <c r="U890" s="98"/>
      <c r="V890" s="98"/>
      <c r="W890" s="98"/>
      <c r="X890" s="98"/>
      <c r="Y890" s="98"/>
      <c r="Z890" s="98"/>
      <c r="AA890" s="98"/>
      <c r="AB890" s="98"/>
      <c r="AC890" s="98"/>
      <c r="AD890" s="98"/>
    </row>
    <row r="891" spans="1:30" x14ac:dyDescent="0.25">
      <c r="A891" s="98"/>
      <c r="B891" s="98"/>
      <c r="C891" s="98"/>
      <c r="D891" s="98"/>
      <c r="E891" s="98"/>
      <c r="F891" s="98"/>
      <c r="G891" s="98"/>
      <c r="H891" s="98"/>
      <c r="I891" s="98"/>
      <c r="J891" s="98"/>
      <c r="K891" s="98"/>
      <c r="L891" s="98"/>
      <c r="M891" s="98"/>
      <c r="N891" s="98"/>
      <c r="O891" s="98"/>
      <c r="P891" s="98"/>
      <c r="Q891" s="98"/>
      <c r="R891" s="98"/>
      <c r="S891" s="98"/>
      <c r="T891" s="98"/>
      <c r="U891" s="98"/>
      <c r="V891" s="98"/>
      <c r="W891" s="98"/>
      <c r="X891" s="98"/>
      <c r="Y891" s="98"/>
      <c r="Z891" s="98"/>
      <c r="AA891" s="98"/>
      <c r="AB891" s="98"/>
      <c r="AC891" s="98"/>
      <c r="AD891" s="98"/>
    </row>
    <row r="892" spans="1:30" x14ac:dyDescent="0.25">
      <c r="A892" s="98"/>
      <c r="B892" s="98"/>
      <c r="C892" s="98"/>
      <c r="D892" s="98"/>
      <c r="E892" s="98"/>
      <c r="F892" s="98"/>
      <c r="G892" s="98"/>
      <c r="H892" s="98"/>
      <c r="I892" s="98"/>
      <c r="J892" s="98"/>
      <c r="K892" s="98"/>
      <c r="L892" s="98"/>
      <c r="M892" s="98"/>
      <c r="N892" s="98"/>
      <c r="O892" s="98"/>
      <c r="P892" s="98"/>
      <c r="Q892" s="98"/>
      <c r="R892" s="98"/>
      <c r="S892" s="98"/>
      <c r="T892" s="98"/>
      <c r="U892" s="98"/>
      <c r="V892" s="98"/>
      <c r="W892" s="98"/>
      <c r="X892" s="98"/>
      <c r="Y892" s="98"/>
      <c r="Z892" s="98"/>
      <c r="AA892" s="98"/>
      <c r="AB892" s="98"/>
      <c r="AC892" s="98"/>
      <c r="AD892" s="98"/>
    </row>
    <row r="893" spans="1:30" x14ac:dyDescent="0.25">
      <c r="A893" s="98"/>
      <c r="B893" s="98"/>
      <c r="C893" s="98"/>
      <c r="D893" s="98"/>
      <c r="E893" s="98"/>
      <c r="F893" s="98"/>
      <c r="G893" s="98"/>
      <c r="H893" s="98"/>
      <c r="I893" s="98"/>
      <c r="J893" s="98"/>
      <c r="K893" s="98"/>
      <c r="L893" s="98"/>
      <c r="M893" s="98"/>
      <c r="N893" s="98"/>
      <c r="O893" s="98"/>
      <c r="P893" s="98"/>
      <c r="Q893" s="98"/>
      <c r="R893" s="98"/>
      <c r="S893" s="98"/>
      <c r="T893" s="98"/>
      <c r="U893" s="98"/>
      <c r="V893" s="98"/>
      <c r="W893" s="98"/>
      <c r="X893" s="98"/>
      <c r="Y893" s="98"/>
      <c r="Z893" s="98"/>
      <c r="AA893" s="98"/>
      <c r="AB893" s="98"/>
      <c r="AC893" s="98"/>
      <c r="AD893" s="98"/>
    </row>
    <row r="894" spans="1:30" x14ac:dyDescent="0.25">
      <c r="A894" s="98"/>
      <c r="B894" s="98"/>
      <c r="C894" s="98"/>
      <c r="D894" s="98"/>
      <c r="E894" s="98"/>
      <c r="F894" s="98"/>
      <c r="G894" s="98"/>
      <c r="H894" s="98"/>
      <c r="I894" s="98"/>
      <c r="J894" s="98"/>
      <c r="K894" s="98"/>
      <c r="L894" s="98"/>
      <c r="M894" s="98"/>
      <c r="N894" s="98"/>
      <c r="O894" s="98"/>
      <c r="P894" s="98"/>
      <c r="Q894" s="98"/>
      <c r="R894" s="98"/>
      <c r="S894" s="98"/>
      <c r="T894" s="98"/>
      <c r="U894" s="98"/>
      <c r="V894" s="98"/>
      <c r="W894" s="98"/>
      <c r="X894" s="98"/>
      <c r="Y894" s="98"/>
      <c r="Z894" s="98"/>
      <c r="AA894" s="98"/>
      <c r="AB894" s="98"/>
      <c r="AC894" s="98"/>
      <c r="AD894" s="98"/>
    </row>
    <row r="895" spans="1:30" x14ac:dyDescent="0.25">
      <c r="A895" s="98"/>
      <c r="B895" s="98"/>
      <c r="C895" s="98"/>
      <c r="D895" s="98"/>
      <c r="E895" s="98"/>
      <c r="F895" s="98"/>
      <c r="G895" s="98"/>
      <c r="H895" s="98"/>
      <c r="I895" s="98"/>
      <c r="J895" s="98"/>
      <c r="K895" s="98"/>
      <c r="L895" s="98"/>
      <c r="M895" s="98"/>
      <c r="N895" s="98"/>
      <c r="O895" s="98"/>
      <c r="P895" s="98"/>
      <c r="Q895" s="98"/>
      <c r="R895" s="98"/>
      <c r="S895" s="98"/>
      <c r="T895" s="98"/>
      <c r="U895" s="98"/>
      <c r="V895" s="98"/>
      <c r="W895" s="98"/>
      <c r="X895" s="98"/>
      <c r="Y895" s="98"/>
      <c r="Z895" s="98"/>
      <c r="AA895" s="98"/>
      <c r="AB895" s="98"/>
      <c r="AC895" s="98"/>
      <c r="AD895" s="98"/>
    </row>
    <row r="896" spans="1:30" x14ac:dyDescent="0.25">
      <c r="A896" s="98"/>
      <c r="B896" s="98"/>
      <c r="C896" s="98"/>
      <c r="D896" s="98"/>
      <c r="E896" s="98"/>
      <c r="F896" s="98"/>
      <c r="G896" s="98"/>
      <c r="H896" s="98"/>
      <c r="I896" s="98"/>
      <c r="J896" s="98"/>
      <c r="K896" s="98"/>
      <c r="L896" s="98"/>
      <c r="M896" s="98"/>
      <c r="N896" s="98"/>
      <c r="O896" s="98"/>
      <c r="P896" s="98"/>
      <c r="Q896" s="98"/>
      <c r="R896" s="98"/>
      <c r="S896" s="98"/>
      <c r="T896" s="98"/>
      <c r="U896" s="98"/>
      <c r="V896" s="98"/>
      <c r="W896" s="98"/>
      <c r="X896" s="98"/>
      <c r="Y896" s="98"/>
      <c r="Z896" s="98"/>
      <c r="AA896" s="98"/>
      <c r="AB896" s="98"/>
      <c r="AC896" s="98"/>
      <c r="AD896" s="98"/>
    </row>
    <row r="897" spans="1:30" x14ac:dyDescent="0.25">
      <c r="A897" s="98"/>
      <c r="B897" s="98"/>
      <c r="C897" s="98"/>
      <c r="D897" s="98"/>
      <c r="E897" s="98"/>
      <c r="F897" s="98"/>
      <c r="G897" s="98"/>
      <c r="H897" s="98"/>
      <c r="I897" s="98"/>
      <c r="J897" s="98"/>
      <c r="K897" s="98"/>
      <c r="L897" s="98"/>
      <c r="M897" s="98"/>
      <c r="N897" s="98"/>
      <c r="O897" s="98"/>
      <c r="P897" s="98"/>
      <c r="Q897" s="98"/>
      <c r="R897" s="98"/>
      <c r="S897" s="98"/>
      <c r="T897" s="98"/>
      <c r="U897" s="98"/>
      <c r="V897" s="98"/>
      <c r="W897" s="98"/>
      <c r="X897" s="98"/>
      <c r="Y897" s="98"/>
      <c r="Z897" s="98"/>
      <c r="AA897" s="98"/>
      <c r="AB897" s="98"/>
      <c r="AC897" s="98"/>
      <c r="AD897" s="98"/>
    </row>
    <row r="898" spans="1:30" x14ac:dyDescent="0.25">
      <c r="A898" s="98"/>
      <c r="B898" s="98"/>
      <c r="C898" s="98"/>
      <c r="D898" s="98"/>
      <c r="E898" s="98"/>
      <c r="F898" s="98"/>
      <c r="G898" s="98"/>
      <c r="H898" s="98"/>
      <c r="I898" s="98"/>
      <c r="J898" s="98"/>
      <c r="K898" s="98"/>
      <c r="L898" s="98"/>
      <c r="M898" s="98"/>
      <c r="N898" s="98"/>
      <c r="O898" s="98"/>
      <c r="P898" s="98"/>
      <c r="Q898" s="98"/>
      <c r="R898" s="98"/>
      <c r="S898" s="98"/>
      <c r="T898" s="98"/>
      <c r="U898" s="98"/>
      <c r="V898" s="98"/>
      <c r="W898" s="98"/>
      <c r="X898" s="98"/>
      <c r="Y898" s="98"/>
      <c r="Z898" s="98"/>
      <c r="AA898" s="98"/>
      <c r="AB898" s="98"/>
      <c r="AC898" s="98"/>
      <c r="AD898" s="98"/>
    </row>
    <row r="899" spans="1:30" x14ac:dyDescent="0.25">
      <c r="A899" s="98"/>
      <c r="B899" s="98"/>
      <c r="C899" s="98"/>
      <c r="D899" s="98"/>
      <c r="E899" s="98"/>
      <c r="F899" s="98"/>
      <c r="G899" s="98"/>
      <c r="H899" s="98"/>
      <c r="I899" s="98"/>
      <c r="J899" s="98"/>
      <c r="K899" s="98"/>
      <c r="L899" s="98"/>
      <c r="M899" s="98"/>
      <c r="N899" s="98"/>
      <c r="O899" s="98"/>
      <c r="P899" s="98"/>
      <c r="Q899" s="98"/>
      <c r="R899" s="98"/>
      <c r="S899" s="98"/>
      <c r="T899" s="98"/>
      <c r="U899" s="98"/>
      <c r="V899" s="98"/>
      <c r="W899" s="98"/>
      <c r="X899" s="98"/>
      <c r="Y899" s="98"/>
      <c r="Z899" s="98"/>
      <c r="AA899" s="98"/>
      <c r="AB899" s="98"/>
      <c r="AC899" s="98"/>
      <c r="AD899" s="98"/>
    </row>
    <row r="900" spans="1:30" x14ac:dyDescent="0.25">
      <c r="A900" s="98"/>
      <c r="B900" s="98"/>
      <c r="C900" s="98"/>
      <c r="D900" s="98"/>
      <c r="E900" s="98"/>
      <c r="F900" s="98"/>
      <c r="G900" s="98"/>
      <c r="H900" s="98"/>
      <c r="I900" s="98"/>
      <c r="J900" s="98"/>
      <c r="K900" s="98"/>
      <c r="L900" s="98"/>
      <c r="M900" s="98"/>
      <c r="N900" s="98"/>
      <c r="O900" s="98"/>
      <c r="P900" s="98"/>
      <c r="Q900" s="98"/>
      <c r="R900" s="98"/>
      <c r="S900" s="98"/>
      <c r="T900" s="98"/>
      <c r="U900" s="98"/>
      <c r="V900" s="98"/>
      <c r="W900" s="98"/>
      <c r="X900" s="98"/>
      <c r="Y900" s="98"/>
      <c r="Z900" s="98"/>
      <c r="AA900" s="98"/>
      <c r="AB900" s="98"/>
      <c r="AC900" s="98"/>
      <c r="AD900" s="98"/>
    </row>
    <row r="901" spans="1:30" x14ac:dyDescent="0.25">
      <c r="A901" s="98"/>
      <c r="B901" s="98"/>
      <c r="C901" s="98"/>
      <c r="D901" s="98"/>
      <c r="E901" s="98"/>
      <c r="F901" s="98"/>
      <c r="G901" s="98"/>
      <c r="H901" s="98"/>
      <c r="I901" s="98"/>
      <c r="J901" s="98"/>
      <c r="K901" s="98"/>
      <c r="L901" s="98"/>
      <c r="M901" s="98"/>
      <c r="N901" s="98"/>
      <c r="O901" s="98"/>
      <c r="P901" s="98"/>
      <c r="Q901" s="98"/>
      <c r="R901" s="98"/>
      <c r="S901" s="98"/>
      <c r="T901" s="98"/>
      <c r="U901" s="98"/>
      <c r="V901" s="98"/>
      <c r="W901" s="98"/>
      <c r="X901" s="98"/>
      <c r="Y901" s="98"/>
      <c r="Z901" s="98"/>
      <c r="AA901" s="98"/>
      <c r="AB901" s="98"/>
      <c r="AC901" s="98"/>
      <c r="AD901" s="98"/>
    </row>
    <row r="902" spans="1:30" x14ac:dyDescent="0.25">
      <c r="A902" s="98"/>
      <c r="B902" s="98"/>
      <c r="C902" s="98"/>
      <c r="D902" s="98"/>
      <c r="E902" s="98"/>
      <c r="F902" s="98"/>
      <c r="G902" s="98"/>
      <c r="H902" s="98"/>
      <c r="I902" s="98"/>
      <c r="J902" s="98"/>
      <c r="K902" s="98"/>
      <c r="L902" s="98"/>
      <c r="M902" s="98"/>
      <c r="N902" s="98"/>
      <c r="O902" s="98"/>
      <c r="P902" s="98"/>
      <c r="Q902" s="98"/>
      <c r="R902" s="98"/>
      <c r="S902" s="98"/>
      <c r="T902" s="98"/>
      <c r="U902" s="98"/>
      <c r="V902" s="98"/>
      <c r="W902" s="98"/>
      <c r="X902" s="98"/>
      <c r="Y902" s="98"/>
      <c r="Z902" s="98"/>
      <c r="AA902" s="98"/>
      <c r="AB902" s="98"/>
      <c r="AC902" s="98"/>
      <c r="AD902" s="98"/>
    </row>
    <row r="903" spans="1:30" x14ac:dyDescent="0.25">
      <c r="A903" s="98"/>
      <c r="B903" s="98"/>
      <c r="C903" s="98"/>
      <c r="D903" s="98"/>
      <c r="E903" s="98"/>
      <c r="F903" s="98"/>
      <c r="G903" s="98"/>
      <c r="H903" s="98"/>
      <c r="I903" s="98"/>
      <c r="J903" s="98"/>
      <c r="K903" s="98"/>
      <c r="L903" s="98"/>
      <c r="M903" s="98"/>
      <c r="N903" s="98"/>
      <c r="O903" s="98"/>
      <c r="P903" s="98"/>
      <c r="Q903" s="98"/>
      <c r="R903" s="98"/>
      <c r="S903" s="98"/>
      <c r="T903" s="98"/>
      <c r="U903" s="98"/>
      <c r="V903" s="98"/>
      <c r="W903" s="98"/>
      <c r="X903" s="98"/>
      <c r="Y903" s="98"/>
      <c r="Z903" s="98"/>
      <c r="AA903" s="98"/>
      <c r="AB903" s="98"/>
      <c r="AC903" s="98"/>
      <c r="AD903" s="98"/>
    </row>
    <row r="904" spans="1:30" x14ac:dyDescent="0.25">
      <c r="A904" s="98"/>
      <c r="B904" s="98"/>
      <c r="C904" s="98"/>
      <c r="D904" s="98"/>
      <c r="E904" s="98"/>
      <c r="F904" s="98"/>
      <c r="G904" s="98"/>
      <c r="H904" s="98"/>
      <c r="I904" s="98"/>
      <c r="J904" s="98"/>
      <c r="K904" s="98"/>
      <c r="L904" s="98"/>
      <c r="M904" s="98"/>
      <c r="N904" s="98"/>
      <c r="O904" s="98"/>
      <c r="P904" s="98"/>
      <c r="Q904" s="98"/>
      <c r="R904" s="98"/>
      <c r="S904" s="98"/>
      <c r="T904" s="98"/>
      <c r="U904" s="98"/>
      <c r="V904" s="98"/>
      <c r="W904" s="98"/>
      <c r="X904" s="98"/>
      <c r="Y904" s="98"/>
      <c r="Z904" s="98"/>
      <c r="AA904" s="98"/>
      <c r="AB904" s="98"/>
      <c r="AC904" s="98"/>
      <c r="AD904" s="98"/>
    </row>
    <row r="905" spans="1:30" x14ac:dyDescent="0.25">
      <c r="A905" s="98"/>
      <c r="B905" s="98"/>
      <c r="C905" s="98"/>
      <c r="D905" s="98"/>
      <c r="E905" s="98"/>
      <c r="F905" s="98"/>
      <c r="G905" s="98"/>
      <c r="H905" s="98"/>
      <c r="I905" s="98"/>
      <c r="J905" s="98"/>
      <c r="K905" s="98"/>
      <c r="L905" s="98"/>
      <c r="M905" s="98"/>
      <c r="N905" s="98"/>
      <c r="O905" s="98"/>
      <c r="P905" s="98"/>
      <c r="Q905" s="98"/>
      <c r="R905" s="98"/>
      <c r="S905" s="98"/>
      <c r="T905" s="98"/>
      <c r="U905" s="98"/>
      <c r="V905" s="98"/>
      <c r="W905" s="98"/>
      <c r="X905" s="98"/>
      <c r="Y905" s="98"/>
      <c r="Z905" s="98"/>
      <c r="AA905" s="98"/>
      <c r="AB905" s="98"/>
      <c r="AC905" s="98"/>
      <c r="AD905" s="98"/>
    </row>
    <row r="906" spans="1:30" x14ac:dyDescent="0.25">
      <c r="A906" s="98"/>
      <c r="B906" s="98"/>
      <c r="C906" s="98"/>
      <c r="D906" s="98"/>
      <c r="E906" s="98"/>
      <c r="F906" s="98"/>
      <c r="G906" s="98"/>
      <c r="H906" s="98"/>
      <c r="I906" s="98"/>
      <c r="J906" s="98"/>
      <c r="K906" s="98"/>
      <c r="L906" s="98"/>
      <c r="M906" s="98"/>
      <c r="N906" s="98"/>
      <c r="O906" s="98"/>
      <c r="P906" s="98"/>
      <c r="Q906" s="98"/>
      <c r="R906" s="98"/>
      <c r="S906" s="98"/>
      <c r="T906" s="98"/>
      <c r="U906" s="98"/>
      <c r="V906" s="98"/>
      <c r="W906" s="98"/>
      <c r="X906" s="98"/>
      <c r="Y906" s="98"/>
      <c r="Z906" s="98"/>
      <c r="AA906" s="98"/>
      <c r="AB906" s="98"/>
      <c r="AC906" s="98"/>
      <c r="AD906" s="98"/>
    </row>
    <row r="907" spans="1:30" x14ac:dyDescent="0.25">
      <c r="A907" s="98"/>
      <c r="B907" s="98"/>
      <c r="C907" s="98"/>
      <c r="D907" s="98"/>
      <c r="E907" s="98"/>
      <c r="F907" s="98"/>
      <c r="G907" s="98"/>
      <c r="H907" s="98"/>
      <c r="I907" s="98"/>
      <c r="J907" s="98"/>
      <c r="K907" s="98"/>
      <c r="L907" s="98"/>
      <c r="M907" s="98"/>
      <c r="N907" s="98"/>
      <c r="O907" s="98"/>
      <c r="P907" s="98"/>
      <c r="Q907" s="98"/>
      <c r="R907" s="98"/>
      <c r="S907" s="98"/>
      <c r="T907" s="98"/>
      <c r="U907" s="98"/>
      <c r="V907" s="98"/>
      <c r="W907" s="98"/>
      <c r="X907" s="98"/>
      <c r="Y907" s="98"/>
      <c r="Z907" s="98"/>
      <c r="AA907" s="98"/>
      <c r="AB907" s="98"/>
      <c r="AC907" s="98"/>
      <c r="AD907" s="98"/>
    </row>
    <row r="908" spans="1:30" x14ac:dyDescent="0.25">
      <c r="A908" s="98"/>
      <c r="B908" s="98"/>
      <c r="C908" s="98"/>
      <c r="D908" s="98"/>
      <c r="E908" s="98"/>
      <c r="F908" s="98"/>
      <c r="G908" s="98"/>
      <c r="H908" s="98"/>
      <c r="I908" s="98"/>
      <c r="J908" s="98"/>
      <c r="K908" s="98"/>
      <c r="L908" s="98"/>
      <c r="M908" s="98"/>
      <c r="N908" s="98"/>
      <c r="O908" s="98"/>
      <c r="P908" s="98"/>
      <c r="Q908" s="98"/>
      <c r="R908" s="98"/>
      <c r="S908" s="98"/>
      <c r="T908" s="98"/>
      <c r="U908" s="98"/>
      <c r="V908" s="98"/>
      <c r="W908" s="98"/>
      <c r="X908" s="98"/>
      <c r="Y908" s="98"/>
      <c r="Z908" s="98"/>
      <c r="AA908" s="98"/>
      <c r="AB908" s="98"/>
      <c r="AC908" s="98"/>
      <c r="AD908" s="98"/>
    </row>
    <row r="909" spans="1:30" x14ac:dyDescent="0.25">
      <c r="A909" s="98"/>
      <c r="B909" s="98"/>
      <c r="C909" s="98"/>
      <c r="D909" s="98"/>
      <c r="E909" s="98"/>
      <c r="F909" s="98"/>
      <c r="G909" s="98"/>
      <c r="H909" s="98"/>
      <c r="I909" s="98"/>
      <c r="J909" s="98"/>
      <c r="K909" s="98"/>
      <c r="L909" s="98"/>
      <c r="M909" s="98"/>
      <c r="N909" s="98"/>
      <c r="O909" s="98"/>
      <c r="P909" s="98"/>
      <c r="Q909" s="98"/>
      <c r="R909" s="98"/>
      <c r="S909" s="98"/>
      <c r="T909" s="98"/>
      <c r="U909" s="98"/>
      <c r="V909" s="98"/>
      <c r="W909" s="98"/>
      <c r="X909" s="98"/>
      <c r="Y909" s="98"/>
      <c r="Z909" s="98"/>
      <c r="AA909" s="98"/>
      <c r="AB909" s="98"/>
      <c r="AC909" s="98"/>
      <c r="AD909" s="98"/>
    </row>
    <row r="910" spans="1:30" x14ac:dyDescent="0.25">
      <c r="A910" s="98"/>
      <c r="B910" s="98"/>
      <c r="C910" s="98"/>
      <c r="D910" s="98"/>
      <c r="E910" s="98"/>
      <c r="F910" s="98"/>
      <c r="G910" s="98"/>
      <c r="H910" s="98"/>
      <c r="I910" s="98"/>
      <c r="J910" s="98"/>
      <c r="K910" s="98"/>
      <c r="L910" s="98"/>
      <c r="M910" s="98"/>
      <c r="N910" s="98"/>
      <c r="O910" s="98"/>
      <c r="P910" s="98"/>
      <c r="Q910" s="98"/>
      <c r="R910" s="98"/>
      <c r="S910" s="98"/>
      <c r="T910" s="98"/>
      <c r="U910" s="98"/>
      <c r="V910" s="98"/>
      <c r="W910" s="98"/>
      <c r="X910" s="98"/>
      <c r="Y910" s="98"/>
      <c r="Z910" s="98"/>
      <c r="AA910" s="98"/>
      <c r="AB910" s="98"/>
      <c r="AC910" s="98"/>
      <c r="AD910" s="98"/>
    </row>
    <row r="911" spans="1:30" x14ac:dyDescent="0.25">
      <c r="A911" s="98"/>
      <c r="B911" s="98"/>
      <c r="C911" s="98"/>
      <c r="D911" s="98"/>
      <c r="E911" s="98"/>
      <c r="F911" s="98"/>
      <c r="G911" s="98"/>
      <c r="H911" s="98"/>
      <c r="I911" s="98"/>
      <c r="J911" s="98"/>
      <c r="K911" s="98"/>
      <c r="L911" s="98"/>
      <c r="M911" s="98"/>
      <c r="N911" s="98"/>
      <c r="O911" s="98"/>
      <c r="P911" s="98"/>
      <c r="Q911" s="98"/>
      <c r="R911" s="98"/>
      <c r="S911" s="98"/>
      <c r="T911" s="98"/>
      <c r="U911" s="98"/>
      <c r="V911" s="98"/>
      <c r="W911" s="98"/>
      <c r="X911" s="98"/>
      <c r="Y911" s="98"/>
      <c r="Z911" s="98"/>
      <c r="AA911" s="98"/>
      <c r="AB911" s="98"/>
      <c r="AC911" s="98"/>
      <c r="AD911" s="98"/>
    </row>
    <row r="912" spans="1:30" x14ac:dyDescent="0.25">
      <c r="A912" s="98"/>
      <c r="B912" s="98"/>
      <c r="C912" s="98"/>
      <c r="D912" s="98"/>
      <c r="E912" s="98"/>
      <c r="F912" s="98"/>
      <c r="G912" s="98"/>
      <c r="H912" s="98"/>
      <c r="I912" s="98"/>
      <c r="J912" s="98"/>
      <c r="K912" s="98"/>
      <c r="L912" s="98"/>
      <c r="M912" s="98"/>
      <c r="N912" s="98"/>
      <c r="O912" s="98"/>
      <c r="P912" s="98"/>
      <c r="Q912" s="98"/>
      <c r="R912" s="98"/>
      <c r="S912" s="98"/>
      <c r="T912" s="98"/>
      <c r="U912" s="98"/>
      <c r="V912" s="98"/>
      <c r="W912" s="98"/>
      <c r="X912" s="98"/>
      <c r="Y912" s="98"/>
      <c r="Z912" s="98"/>
      <c r="AA912" s="98"/>
      <c r="AB912" s="98"/>
      <c r="AC912" s="98"/>
      <c r="AD912" s="98"/>
    </row>
    <row r="913" spans="1:30" x14ac:dyDescent="0.25">
      <c r="A913" s="98"/>
      <c r="B913" s="98"/>
      <c r="C913" s="98"/>
      <c r="D913" s="98"/>
      <c r="E913" s="98"/>
      <c r="F913" s="98"/>
      <c r="G913" s="98"/>
      <c r="H913" s="98"/>
      <c r="I913" s="98"/>
      <c r="J913" s="98"/>
      <c r="K913" s="98"/>
      <c r="L913" s="98"/>
      <c r="M913" s="98"/>
      <c r="N913" s="98"/>
      <c r="O913" s="98"/>
      <c r="P913" s="98"/>
      <c r="Q913" s="98"/>
      <c r="R913" s="98"/>
      <c r="S913" s="98"/>
      <c r="T913" s="98"/>
      <c r="U913" s="98"/>
      <c r="V913" s="98"/>
      <c r="W913" s="98"/>
      <c r="X913" s="98"/>
      <c r="Y913" s="98"/>
      <c r="Z913" s="98"/>
      <c r="AA913" s="98"/>
      <c r="AB913" s="98"/>
      <c r="AC913" s="98"/>
      <c r="AD913" s="98"/>
    </row>
    <row r="914" spans="1:30" x14ac:dyDescent="0.25">
      <c r="A914" s="98"/>
      <c r="B914" s="98"/>
      <c r="C914" s="98"/>
      <c r="D914" s="98"/>
      <c r="E914" s="98"/>
      <c r="F914" s="98"/>
      <c r="G914" s="98"/>
      <c r="H914" s="98"/>
      <c r="I914" s="98"/>
      <c r="J914" s="98"/>
      <c r="K914" s="98"/>
      <c r="L914" s="98"/>
      <c r="M914" s="98"/>
      <c r="N914" s="98"/>
      <c r="O914" s="98"/>
      <c r="P914" s="98"/>
      <c r="Q914" s="98"/>
      <c r="R914" s="98"/>
      <c r="S914" s="98"/>
      <c r="T914" s="98"/>
      <c r="U914" s="98"/>
      <c r="V914" s="98"/>
      <c r="W914" s="98"/>
      <c r="X914" s="98"/>
      <c r="Y914" s="98"/>
      <c r="Z914" s="98"/>
      <c r="AA914" s="98"/>
      <c r="AB914" s="98"/>
      <c r="AC914" s="98"/>
      <c r="AD914" s="98"/>
    </row>
    <row r="915" spans="1:30" x14ac:dyDescent="0.25">
      <c r="A915" s="98"/>
      <c r="B915" s="98"/>
      <c r="C915" s="98"/>
      <c r="D915" s="98"/>
      <c r="E915" s="98"/>
      <c r="F915" s="98"/>
      <c r="G915" s="98"/>
      <c r="H915" s="98"/>
      <c r="I915" s="98"/>
      <c r="J915" s="98"/>
      <c r="K915" s="98"/>
      <c r="L915" s="98"/>
      <c r="M915" s="98"/>
      <c r="N915" s="98"/>
      <c r="O915" s="98"/>
      <c r="P915" s="98"/>
      <c r="Q915" s="98"/>
      <c r="R915" s="98"/>
      <c r="S915" s="98"/>
      <c r="T915" s="98"/>
      <c r="U915" s="98"/>
      <c r="V915" s="98"/>
      <c r="W915" s="98"/>
      <c r="X915" s="98"/>
      <c r="Y915" s="98"/>
      <c r="Z915" s="98"/>
      <c r="AA915" s="98"/>
      <c r="AB915" s="98"/>
      <c r="AC915" s="98"/>
      <c r="AD915" s="98"/>
    </row>
    <row r="916" spans="1:30" x14ac:dyDescent="0.25">
      <c r="A916" s="98"/>
      <c r="B916" s="98"/>
      <c r="C916" s="98"/>
      <c r="D916" s="98"/>
      <c r="E916" s="98"/>
      <c r="F916" s="98"/>
      <c r="G916" s="98"/>
      <c r="H916" s="98"/>
      <c r="I916" s="98"/>
      <c r="J916" s="98"/>
      <c r="K916" s="98"/>
      <c r="L916" s="98"/>
      <c r="M916" s="98"/>
      <c r="N916" s="98"/>
      <c r="O916" s="98"/>
      <c r="P916" s="98"/>
      <c r="Q916" s="98"/>
      <c r="R916" s="98"/>
      <c r="S916" s="98"/>
      <c r="T916" s="98"/>
      <c r="U916" s="98"/>
      <c r="V916" s="98"/>
      <c r="W916" s="98"/>
      <c r="X916" s="98"/>
      <c r="Y916" s="98"/>
      <c r="Z916" s="98"/>
      <c r="AA916" s="98"/>
      <c r="AB916" s="98"/>
      <c r="AC916" s="98"/>
      <c r="AD916" s="98"/>
    </row>
    <row r="917" spans="1:30" x14ac:dyDescent="0.25">
      <c r="A917" s="98"/>
      <c r="B917" s="98"/>
      <c r="C917" s="98"/>
      <c r="D917" s="98"/>
      <c r="E917" s="98"/>
      <c r="F917" s="98"/>
      <c r="G917" s="98"/>
      <c r="H917" s="98"/>
      <c r="I917" s="98"/>
      <c r="J917" s="98"/>
      <c r="K917" s="98"/>
      <c r="L917" s="98"/>
      <c r="M917" s="98"/>
      <c r="N917" s="98"/>
      <c r="O917" s="98"/>
      <c r="P917" s="98"/>
      <c r="Q917" s="98"/>
      <c r="R917" s="98"/>
      <c r="S917" s="98"/>
      <c r="T917" s="98"/>
      <c r="U917" s="98"/>
      <c r="V917" s="98"/>
      <c r="W917" s="98"/>
      <c r="X917" s="98"/>
      <c r="Y917" s="98"/>
      <c r="Z917" s="98"/>
      <c r="AA917" s="98"/>
      <c r="AB917" s="98"/>
      <c r="AC917" s="98"/>
      <c r="AD917" s="98"/>
    </row>
    <row r="918" spans="1:30" x14ac:dyDescent="0.25">
      <c r="A918" s="98"/>
      <c r="B918" s="98"/>
      <c r="C918" s="98"/>
      <c r="D918" s="98"/>
      <c r="E918" s="98"/>
      <c r="F918" s="98"/>
      <c r="G918" s="98"/>
      <c r="H918" s="98"/>
      <c r="I918" s="98"/>
      <c r="J918" s="98"/>
      <c r="K918" s="98"/>
      <c r="L918" s="98"/>
      <c r="M918" s="98"/>
      <c r="N918" s="98"/>
      <c r="O918" s="98"/>
      <c r="P918" s="98"/>
      <c r="Q918" s="98"/>
      <c r="R918" s="98"/>
      <c r="S918" s="98"/>
      <c r="T918" s="98"/>
      <c r="U918" s="98"/>
      <c r="V918" s="98"/>
      <c r="W918" s="98"/>
      <c r="X918" s="98"/>
      <c r="Y918" s="98"/>
      <c r="Z918" s="98"/>
      <c r="AA918" s="98"/>
      <c r="AB918" s="98"/>
      <c r="AC918" s="98"/>
      <c r="AD918" s="98"/>
    </row>
    <row r="919" spans="1:30" x14ac:dyDescent="0.25">
      <c r="A919" s="98"/>
      <c r="B919" s="98"/>
      <c r="C919" s="98"/>
      <c r="D919" s="98"/>
      <c r="E919" s="98"/>
      <c r="F919" s="98"/>
      <c r="G919" s="98"/>
      <c r="H919" s="98"/>
      <c r="I919" s="98"/>
      <c r="J919" s="98"/>
      <c r="K919" s="98"/>
      <c r="L919" s="98"/>
      <c r="M919" s="98"/>
      <c r="N919" s="98"/>
      <c r="O919" s="98"/>
      <c r="P919" s="98"/>
      <c r="Q919" s="98"/>
      <c r="R919" s="98"/>
      <c r="S919" s="98"/>
      <c r="T919" s="98"/>
      <c r="U919" s="98"/>
      <c r="V919" s="98"/>
      <c r="W919" s="98"/>
      <c r="X919" s="98"/>
      <c r="Y919" s="98"/>
      <c r="Z919" s="98"/>
      <c r="AA919" s="98"/>
      <c r="AB919" s="98"/>
      <c r="AC919" s="98"/>
      <c r="AD919" s="98"/>
    </row>
    <row r="920" spans="1:30" x14ac:dyDescent="0.25">
      <c r="A920" s="98"/>
      <c r="B920" s="98"/>
      <c r="C920" s="98"/>
      <c r="D920" s="98"/>
      <c r="E920" s="98"/>
      <c r="F920" s="98"/>
      <c r="G920" s="98"/>
      <c r="H920" s="98"/>
      <c r="I920" s="98"/>
      <c r="J920" s="98"/>
      <c r="K920" s="98"/>
      <c r="L920" s="98"/>
      <c r="M920" s="98"/>
      <c r="N920" s="98"/>
      <c r="O920" s="98"/>
      <c r="P920" s="98"/>
      <c r="Q920" s="98"/>
      <c r="R920" s="98"/>
      <c r="S920" s="98"/>
      <c r="T920" s="98"/>
      <c r="U920" s="98"/>
      <c r="V920" s="98"/>
      <c r="W920" s="98"/>
      <c r="X920" s="98"/>
      <c r="Y920" s="98"/>
      <c r="Z920" s="98"/>
      <c r="AA920" s="98"/>
      <c r="AB920" s="98"/>
      <c r="AC920" s="98"/>
      <c r="AD920" s="98"/>
    </row>
    <row r="921" spans="1:30" x14ac:dyDescent="0.25">
      <c r="A921" s="98"/>
      <c r="B921" s="98"/>
      <c r="C921" s="98"/>
      <c r="D921" s="98"/>
      <c r="E921" s="98"/>
      <c r="F921" s="98"/>
      <c r="G921" s="98"/>
      <c r="H921" s="98"/>
      <c r="I921" s="98"/>
      <c r="J921" s="98"/>
      <c r="K921" s="98"/>
      <c r="L921" s="98"/>
      <c r="M921" s="98"/>
      <c r="N921" s="98"/>
      <c r="O921" s="98"/>
      <c r="P921" s="98"/>
      <c r="Q921" s="98"/>
      <c r="R921" s="98"/>
      <c r="S921" s="98"/>
      <c r="T921" s="98"/>
      <c r="U921" s="98"/>
      <c r="V921" s="98"/>
      <c r="W921" s="98"/>
      <c r="X921" s="98"/>
      <c r="Y921" s="98"/>
      <c r="Z921" s="98"/>
      <c r="AA921" s="98"/>
      <c r="AB921" s="98"/>
      <c r="AC921" s="98"/>
      <c r="AD921" s="98"/>
    </row>
    <row r="922" spans="1:30" x14ac:dyDescent="0.25">
      <c r="A922" s="98"/>
      <c r="B922" s="98"/>
      <c r="C922" s="98"/>
      <c r="D922" s="98"/>
      <c r="E922" s="98"/>
      <c r="F922" s="98"/>
      <c r="G922" s="98"/>
      <c r="H922" s="98"/>
      <c r="I922" s="98"/>
      <c r="J922" s="98"/>
      <c r="K922" s="98"/>
      <c r="L922" s="98"/>
      <c r="M922" s="98"/>
      <c r="N922" s="98"/>
      <c r="O922" s="98"/>
      <c r="P922" s="98"/>
      <c r="Q922" s="98"/>
      <c r="R922" s="98"/>
      <c r="S922" s="98"/>
      <c r="T922" s="98"/>
      <c r="U922" s="98"/>
      <c r="V922" s="98"/>
      <c r="W922" s="98"/>
      <c r="X922" s="98"/>
      <c r="Y922" s="98"/>
      <c r="Z922" s="98"/>
      <c r="AA922" s="98"/>
      <c r="AB922" s="98"/>
      <c r="AC922" s="98"/>
      <c r="AD922" s="98"/>
    </row>
    <row r="923" spans="1:30" x14ac:dyDescent="0.25">
      <c r="A923" s="98"/>
      <c r="B923" s="98"/>
      <c r="C923" s="98"/>
      <c r="D923" s="98"/>
      <c r="E923" s="98"/>
      <c r="F923" s="98"/>
      <c r="G923" s="98"/>
      <c r="H923" s="98"/>
      <c r="I923" s="98"/>
      <c r="J923" s="98"/>
      <c r="K923" s="98"/>
      <c r="L923" s="98"/>
      <c r="M923" s="98"/>
      <c r="N923" s="98"/>
      <c r="O923" s="98"/>
      <c r="P923" s="98"/>
      <c r="Q923" s="98"/>
      <c r="R923" s="98"/>
      <c r="S923" s="98"/>
      <c r="T923" s="98"/>
      <c r="U923" s="98"/>
      <c r="V923" s="98"/>
      <c r="W923" s="98"/>
      <c r="X923" s="98"/>
      <c r="Y923" s="98"/>
      <c r="Z923" s="98"/>
      <c r="AA923" s="98"/>
      <c r="AB923" s="98"/>
      <c r="AC923" s="98"/>
      <c r="AD923" s="98"/>
    </row>
    <row r="924" spans="1:30" x14ac:dyDescent="0.25">
      <c r="A924" s="98"/>
      <c r="B924" s="98"/>
      <c r="C924" s="98"/>
      <c r="D924" s="98"/>
      <c r="E924" s="98"/>
      <c r="F924" s="98"/>
      <c r="G924" s="98"/>
      <c r="H924" s="98"/>
      <c r="I924" s="98"/>
      <c r="J924" s="98"/>
      <c r="K924" s="98"/>
      <c r="L924" s="98"/>
      <c r="M924" s="98"/>
      <c r="N924" s="98"/>
      <c r="O924" s="98"/>
      <c r="P924" s="98"/>
      <c r="Q924" s="98"/>
      <c r="R924" s="98"/>
      <c r="S924" s="98"/>
      <c r="T924" s="98"/>
      <c r="U924" s="98"/>
      <c r="V924" s="98"/>
      <c r="W924" s="98"/>
      <c r="X924" s="98"/>
      <c r="Y924" s="98"/>
      <c r="Z924" s="98"/>
      <c r="AA924" s="98"/>
      <c r="AB924" s="98"/>
      <c r="AC924" s="98"/>
      <c r="AD924" s="98"/>
    </row>
    <row r="925" spans="1:30" x14ac:dyDescent="0.25">
      <c r="A925" s="98"/>
      <c r="B925" s="98"/>
      <c r="C925" s="98"/>
      <c r="D925" s="98"/>
      <c r="E925" s="98"/>
      <c r="F925" s="98"/>
      <c r="G925" s="98"/>
      <c r="H925" s="98"/>
      <c r="I925" s="98"/>
      <c r="J925" s="98"/>
      <c r="K925" s="98"/>
      <c r="L925" s="98"/>
      <c r="M925" s="98"/>
      <c r="N925" s="98"/>
      <c r="O925" s="98"/>
      <c r="P925" s="98"/>
      <c r="Q925" s="98"/>
      <c r="R925" s="98"/>
      <c r="S925" s="98"/>
      <c r="T925" s="98"/>
      <c r="U925" s="98"/>
      <c r="V925" s="98"/>
      <c r="W925" s="98"/>
      <c r="X925" s="98"/>
      <c r="Y925" s="98"/>
      <c r="Z925" s="98"/>
      <c r="AA925" s="98"/>
      <c r="AB925" s="98"/>
      <c r="AC925" s="98"/>
      <c r="AD925" s="98"/>
    </row>
    <row r="926" spans="1:30" x14ac:dyDescent="0.25">
      <c r="A926" s="98"/>
      <c r="B926" s="98"/>
      <c r="C926" s="98"/>
      <c r="D926" s="98"/>
      <c r="E926" s="98"/>
      <c r="F926" s="98"/>
      <c r="G926" s="98"/>
      <c r="H926" s="98"/>
      <c r="I926" s="98"/>
      <c r="J926" s="98"/>
      <c r="K926" s="98"/>
      <c r="L926" s="98"/>
      <c r="M926" s="98"/>
      <c r="N926" s="98"/>
      <c r="O926" s="98"/>
      <c r="P926" s="98"/>
      <c r="Q926" s="98"/>
      <c r="R926" s="98"/>
      <c r="S926" s="98"/>
      <c r="T926" s="98"/>
      <c r="U926" s="98"/>
      <c r="V926" s="98"/>
      <c r="W926" s="98"/>
      <c r="X926" s="98"/>
      <c r="Y926" s="98"/>
      <c r="Z926" s="98"/>
      <c r="AA926" s="98"/>
      <c r="AB926" s="98"/>
      <c r="AC926" s="98"/>
      <c r="AD926" s="98"/>
    </row>
    <row r="927" spans="1:30" x14ac:dyDescent="0.25">
      <c r="A927" s="98"/>
      <c r="B927" s="98"/>
      <c r="C927" s="98"/>
      <c r="D927" s="98"/>
      <c r="E927" s="98"/>
      <c r="F927" s="98"/>
      <c r="G927" s="98"/>
      <c r="H927" s="98"/>
      <c r="I927" s="98"/>
      <c r="J927" s="98"/>
      <c r="K927" s="98"/>
      <c r="L927" s="98"/>
      <c r="M927" s="98"/>
      <c r="N927" s="98"/>
      <c r="O927" s="98"/>
      <c r="P927" s="98"/>
      <c r="Q927" s="98"/>
      <c r="R927" s="98"/>
      <c r="S927" s="98"/>
      <c r="T927" s="98"/>
      <c r="U927" s="98"/>
      <c r="V927" s="98"/>
      <c r="W927" s="98"/>
      <c r="X927" s="98"/>
      <c r="Y927" s="98"/>
      <c r="Z927" s="98"/>
      <c r="AA927" s="98"/>
      <c r="AB927" s="98"/>
      <c r="AC927" s="98"/>
      <c r="AD927" s="98"/>
    </row>
    <row r="928" spans="1:30" x14ac:dyDescent="0.25">
      <c r="A928" s="98"/>
      <c r="B928" s="98"/>
      <c r="C928" s="98"/>
      <c r="D928" s="98"/>
      <c r="E928" s="98"/>
      <c r="F928" s="98"/>
      <c r="G928" s="98"/>
      <c r="H928" s="98"/>
      <c r="I928" s="98"/>
      <c r="J928" s="98"/>
      <c r="K928" s="98"/>
      <c r="L928" s="98"/>
      <c r="M928" s="98"/>
      <c r="N928" s="98"/>
      <c r="O928" s="98"/>
      <c r="P928" s="98"/>
      <c r="Q928" s="98"/>
      <c r="R928" s="98"/>
      <c r="S928" s="98"/>
      <c r="T928" s="98"/>
      <c r="U928" s="98"/>
      <c r="V928" s="98"/>
      <c r="W928" s="98"/>
      <c r="X928" s="98"/>
      <c r="Y928" s="98"/>
      <c r="Z928" s="98"/>
      <c r="AA928" s="98"/>
      <c r="AB928" s="98"/>
      <c r="AC928" s="98"/>
      <c r="AD928" s="98"/>
    </row>
    <row r="929" spans="1:30" x14ac:dyDescent="0.25">
      <c r="A929" s="98"/>
      <c r="B929" s="98"/>
      <c r="C929" s="98"/>
      <c r="D929" s="98"/>
      <c r="E929" s="98"/>
      <c r="F929" s="98"/>
      <c r="G929" s="98"/>
      <c r="H929" s="98"/>
      <c r="I929" s="98"/>
      <c r="J929" s="98"/>
      <c r="K929" s="98"/>
      <c r="L929" s="98"/>
      <c r="M929" s="98"/>
      <c r="N929" s="98"/>
      <c r="O929" s="98"/>
      <c r="P929" s="98"/>
      <c r="Q929" s="98"/>
      <c r="R929" s="98"/>
      <c r="S929" s="98"/>
      <c r="T929" s="98"/>
      <c r="U929" s="98"/>
      <c r="V929" s="98"/>
      <c r="W929" s="98"/>
      <c r="X929" s="98"/>
      <c r="Y929" s="98"/>
      <c r="Z929" s="98"/>
      <c r="AA929" s="98"/>
      <c r="AB929" s="98"/>
      <c r="AC929" s="98"/>
      <c r="AD929" s="98"/>
    </row>
    <row r="930" spans="1:30" x14ac:dyDescent="0.25">
      <c r="A930" s="98"/>
      <c r="B930" s="98"/>
      <c r="C930" s="98"/>
      <c r="D930" s="98"/>
      <c r="E930" s="98"/>
      <c r="F930" s="98"/>
      <c r="G930" s="98"/>
      <c r="H930" s="98"/>
      <c r="I930" s="98"/>
      <c r="J930" s="98"/>
      <c r="K930" s="98"/>
      <c r="L930" s="98"/>
      <c r="M930" s="98"/>
      <c r="N930" s="98"/>
      <c r="O930" s="98"/>
      <c r="P930" s="98"/>
      <c r="Q930" s="98"/>
      <c r="R930" s="98"/>
      <c r="S930" s="98"/>
      <c r="T930" s="98"/>
      <c r="U930" s="98"/>
      <c r="V930" s="98"/>
      <c r="W930" s="98"/>
      <c r="X930" s="98"/>
      <c r="Y930" s="98"/>
      <c r="Z930" s="98"/>
      <c r="AA930" s="98"/>
      <c r="AB930" s="98"/>
      <c r="AC930" s="98"/>
      <c r="AD930" s="98"/>
    </row>
    <row r="931" spans="1:30" x14ac:dyDescent="0.25">
      <c r="A931" s="98"/>
      <c r="B931" s="98"/>
      <c r="C931" s="98"/>
      <c r="D931" s="98"/>
      <c r="E931" s="98"/>
      <c r="F931" s="98"/>
      <c r="G931" s="98"/>
      <c r="H931" s="98"/>
      <c r="I931" s="98"/>
      <c r="J931" s="98"/>
      <c r="K931" s="98"/>
      <c r="L931" s="98"/>
      <c r="M931" s="98"/>
      <c r="N931" s="98"/>
      <c r="O931" s="98"/>
      <c r="P931" s="98"/>
      <c r="Q931" s="98"/>
      <c r="R931" s="98"/>
      <c r="S931" s="98"/>
      <c r="T931" s="98"/>
      <c r="U931" s="98"/>
      <c r="V931" s="98"/>
      <c r="W931" s="98"/>
      <c r="X931" s="98"/>
      <c r="Y931" s="98"/>
      <c r="Z931" s="98"/>
      <c r="AA931" s="98"/>
      <c r="AB931" s="98"/>
      <c r="AC931" s="98"/>
      <c r="AD931" s="98"/>
    </row>
    <row r="932" spans="1:30" x14ac:dyDescent="0.25">
      <c r="A932" s="98"/>
      <c r="B932" s="98"/>
      <c r="C932" s="98"/>
      <c r="D932" s="98"/>
      <c r="E932" s="98"/>
      <c r="F932" s="98"/>
      <c r="G932" s="98"/>
      <c r="H932" s="98"/>
      <c r="I932" s="98"/>
      <c r="J932" s="98"/>
      <c r="K932" s="98"/>
      <c r="L932" s="98"/>
      <c r="M932" s="98"/>
      <c r="N932" s="98"/>
      <c r="O932" s="98"/>
      <c r="P932" s="98"/>
      <c r="Q932" s="98"/>
      <c r="R932" s="98"/>
      <c r="S932" s="98"/>
      <c r="T932" s="98"/>
      <c r="U932" s="98"/>
      <c r="V932" s="98"/>
      <c r="W932" s="98"/>
      <c r="X932" s="98"/>
      <c r="Y932" s="98"/>
      <c r="Z932" s="98"/>
      <c r="AA932" s="98"/>
      <c r="AB932" s="98"/>
      <c r="AC932" s="98"/>
      <c r="AD932" s="98"/>
    </row>
    <row r="933" spans="1:30" x14ac:dyDescent="0.25">
      <c r="A933" s="98"/>
      <c r="B933" s="98"/>
      <c r="C933" s="98"/>
      <c r="D933" s="98"/>
      <c r="E933" s="98"/>
      <c r="F933" s="98"/>
      <c r="G933" s="98"/>
      <c r="H933" s="98"/>
      <c r="I933" s="98"/>
      <c r="J933" s="98"/>
      <c r="K933" s="98"/>
      <c r="L933" s="98"/>
      <c r="M933" s="98"/>
      <c r="N933" s="98"/>
      <c r="O933" s="98"/>
      <c r="P933" s="98"/>
      <c r="Q933" s="98"/>
      <c r="R933" s="98"/>
      <c r="S933" s="98"/>
      <c r="T933" s="98"/>
      <c r="U933" s="98"/>
      <c r="V933" s="98"/>
      <c r="W933" s="98"/>
      <c r="X933" s="98"/>
      <c r="Y933" s="98"/>
      <c r="Z933" s="98"/>
      <c r="AA933" s="98"/>
      <c r="AB933" s="98"/>
      <c r="AC933" s="98"/>
      <c r="AD933" s="98"/>
    </row>
    <row r="934" spans="1:30" x14ac:dyDescent="0.25">
      <c r="A934" s="98"/>
      <c r="B934" s="98"/>
      <c r="C934" s="98"/>
      <c r="D934" s="98"/>
      <c r="E934" s="98"/>
      <c r="F934" s="98"/>
      <c r="G934" s="98"/>
      <c r="H934" s="98"/>
      <c r="I934" s="98"/>
      <c r="J934" s="98"/>
      <c r="K934" s="98"/>
      <c r="L934" s="98"/>
      <c r="M934" s="98"/>
      <c r="N934" s="98"/>
      <c r="O934" s="98"/>
      <c r="P934" s="98"/>
      <c r="Q934" s="98"/>
      <c r="R934" s="98"/>
      <c r="S934" s="98"/>
      <c r="T934" s="98"/>
      <c r="U934" s="98"/>
      <c r="V934" s="98"/>
      <c r="W934" s="98"/>
      <c r="X934" s="98"/>
      <c r="Y934" s="98"/>
      <c r="Z934" s="98"/>
      <c r="AA934" s="98"/>
      <c r="AB934" s="98"/>
      <c r="AC934" s="98"/>
      <c r="AD934" s="98"/>
    </row>
    <row r="935" spans="1:30" x14ac:dyDescent="0.25">
      <c r="A935" s="98"/>
      <c r="B935" s="98"/>
      <c r="C935" s="98"/>
      <c r="D935" s="98"/>
      <c r="E935" s="98"/>
      <c r="F935" s="98"/>
      <c r="G935" s="98"/>
      <c r="H935" s="98"/>
      <c r="I935" s="98"/>
      <c r="J935" s="98"/>
      <c r="K935" s="98"/>
      <c r="L935" s="98"/>
      <c r="M935" s="98"/>
      <c r="N935" s="98"/>
      <c r="O935" s="98"/>
      <c r="P935" s="98"/>
      <c r="Q935" s="98"/>
      <c r="R935" s="98"/>
      <c r="S935" s="98"/>
      <c r="T935" s="98"/>
      <c r="U935" s="98"/>
      <c r="V935" s="98"/>
      <c r="W935" s="98"/>
      <c r="X935" s="98"/>
      <c r="Y935" s="98"/>
      <c r="Z935" s="98"/>
      <c r="AA935" s="98"/>
      <c r="AB935" s="98"/>
      <c r="AC935" s="98"/>
      <c r="AD935" s="98"/>
    </row>
    <row r="936" spans="1:30" x14ac:dyDescent="0.25">
      <c r="A936" s="98"/>
      <c r="B936" s="98"/>
      <c r="C936" s="98"/>
      <c r="D936" s="98"/>
      <c r="E936" s="98"/>
      <c r="F936" s="98"/>
      <c r="G936" s="98"/>
      <c r="H936" s="98"/>
      <c r="I936" s="98"/>
      <c r="J936" s="98"/>
      <c r="K936" s="98"/>
      <c r="L936" s="98"/>
      <c r="M936" s="98"/>
      <c r="N936" s="98"/>
      <c r="O936" s="98"/>
      <c r="P936" s="98"/>
      <c r="Q936" s="98"/>
      <c r="R936" s="98"/>
      <c r="S936" s="98"/>
      <c r="T936" s="98"/>
      <c r="U936" s="98"/>
      <c r="V936" s="98"/>
      <c r="W936" s="98"/>
      <c r="X936" s="98"/>
      <c r="Y936" s="98"/>
      <c r="Z936" s="98"/>
      <c r="AA936" s="98"/>
      <c r="AB936" s="98"/>
      <c r="AC936" s="98"/>
      <c r="AD936" s="98"/>
    </row>
    <row r="937" spans="1:30" x14ac:dyDescent="0.25">
      <c r="A937" s="98"/>
      <c r="B937" s="98"/>
      <c r="C937" s="98"/>
      <c r="D937" s="98"/>
      <c r="E937" s="98"/>
      <c r="F937" s="98"/>
      <c r="G937" s="98"/>
      <c r="H937" s="98"/>
      <c r="I937" s="98"/>
      <c r="J937" s="98"/>
      <c r="K937" s="98"/>
      <c r="L937" s="98"/>
      <c r="M937" s="98"/>
      <c r="N937" s="98"/>
      <c r="O937" s="98"/>
      <c r="P937" s="98"/>
      <c r="Q937" s="98"/>
      <c r="R937" s="98"/>
      <c r="S937" s="98"/>
      <c r="T937" s="98"/>
      <c r="U937" s="98"/>
      <c r="V937" s="98"/>
      <c r="W937" s="98"/>
      <c r="X937" s="98"/>
      <c r="Y937" s="98"/>
      <c r="Z937" s="98"/>
      <c r="AA937" s="98"/>
      <c r="AB937" s="98"/>
      <c r="AC937" s="98"/>
      <c r="AD937" s="98"/>
    </row>
    <row r="938" spans="1:30" x14ac:dyDescent="0.25">
      <c r="A938" s="98"/>
      <c r="B938" s="98"/>
      <c r="C938" s="98"/>
      <c r="D938" s="98"/>
      <c r="E938" s="98"/>
      <c r="F938" s="98"/>
      <c r="G938" s="98"/>
      <c r="H938" s="98"/>
      <c r="I938" s="98"/>
      <c r="J938" s="98"/>
      <c r="K938" s="98"/>
      <c r="L938" s="98"/>
      <c r="M938" s="98"/>
      <c r="N938" s="98"/>
      <c r="O938" s="98"/>
      <c r="P938" s="98"/>
      <c r="Q938" s="98"/>
      <c r="R938" s="98"/>
      <c r="S938" s="98"/>
      <c r="T938" s="98"/>
      <c r="U938" s="98"/>
      <c r="V938" s="98"/>
      <c r="W938" s="98"/>
      <c r="X938" s="98"/>
      <c r="Y938" s="98"/>
      <c r="Z938" s="98"/>
      <c r="AA938" s="98"/>
      <c r="AB938" s="98"/>
      <c r="AC938" s="98"/>
      <c r="AD938" s="98"/>
    </row>
    <row r="939" spans="1:30" x14ac:dyDescent="0.25">
      <c r="A939" s="98"/>
      <c r="B939" s="98"/>
      <c r="C939" s="98"/>
      <c r="D939" s="98"/>
      <c r="E939" s="98"/>
      <c r="F939" s="98"/>
      <c r="G939" s="98"/>
      <c r="H939" s="98"/>
      <c r="I939" s="98"/>
      <c r="J939" s="98"/>
      <c r="K939" s="98"/>
      <c r="L939" s="98"/>
      <c r="M939" s="98"/>
      <c r="N939" s="98"/>
      <c r="O939" s="98"/>
      <c r="P939" s="98"/>
      <c r="Q939" s="98"/>
      <c r="R939" s="98"/>
      <c r="S939" s="98"/>
      <c r="T939" s="98"/>
      <c r="U939" s="98"/>
      <c r="V939" s="98"/>
      <c r="W939" s="98"/>
      <c r="X939" s="98"/>
      <c r="Y939" s="98"/>
      <c r="Z939" s="98"/>
      <c r="AA939" s="98"/>
      <c r="AB939" s="98"/>
      <c r="AC939" s="98"/>
      <c r="AD939" s="98"/>
    </row>
    <row r="940" spans="1:30" x14ac:dyDescent="0.25">
      <c r="A940" s="98"/>
      <c r="B940" s="98"/>
      <c r="C940" s="98"/>
      <c r="D940" s="98"/>
      <c r="E940" s="98"/>
      <c r="F940" s="98"/>
      <c r="G940" s="98"/>
      <c r="H940" s="98"/>
      <c r="I940" s="98"/>
      <c r="J940" s="98"/>
      <c r="K940" s="98"/>
      <c r="L940" s="98"/>
      <c r="M940" s="98"/>
      <c r="N940" s="98"/>
      <c r="O940" s="98"/>
      <c r="P940" s="98"/>
      <c r="Q940" s="98"/>
      <c r="R940" s="98"/>
      <c r="S940" s="98"/>
      <c r="T940" s="98"/>
      <c r="U940" s="98"/>
      <c r="V940" s="98"/>
      <c r="W940" s="98"/>
      <c r="X940" s="98"/>
      <c r="Y940" s="98"/>
      <c r="Z940" s="98"/>
      <c r="AA940" s="98"/>
      <c r="AB940" s="98"/>
      <c r="AC940" s="98"/>
      <c r="AD940" s="98"/>
    </row>
    <row r="941" spans="1:30" x14ac:dyDescent="0.25">
      <c r="A941" s="98"/>
      <c r="B941" s="98"/>
      <c r="C941" s="98"/>
      <c r="D941" s="98"/>
      <c r="E941" s="98"/>
      <c r="F941" s="98"/>
      <c r="G941" s="98"/>
      <c r="H941" s="98"/>
      <c r="I941" s="98"/>
      <c r="J941" s="98"/>
      <c r="K941" s="98"/>
      <c r="L941" s="98"/>
      <c r="M941" s="98"/>
      <c r="N941" s="98"/>
      <c r="O941" s="98"/>
      <c r="P941" s="98"/>
      <c r="Q941" s="98"/>
      <c r="R941" s="98"/>
      <c r="S941" s="98"/>
      <c r="T941" s="98"/>
      <c r="U941" s="98"/>
      <c r="V941" s="98"/>
      <c r="W941" s="98"/>
      <c r="X941" s="98"/>
      <c r="Y941" s="98"/>
      <c r="Z941" s="98"/>
      <c r="AA941" s="98"/>
      <c r="AB941" s="98"/>
      <c r="AC941" s="98"/>
      <c r="AD941" s="98"/>
    </row>
    <row r="942" spans="1:30" x14ac:dyDescent="0.25">
      <c r="A942" s="98"/>
      <c r="B942" s="98"/>
      <c r="C942" s="98"/>
      <c r="D942" s="98"/>
      <c r="E942" s="98"/>
      <c r="F942" s="98"/>
      <c r="G942" s="98"/>
      <c r="H942" s="98"/>
      <c r="I942" s="98"/>
      <c r="J942" s="98"/>
      <c r="K942" s="98"/>
      <c r="L942" s="98"/>
      <c r="M942" s="98"/>
      <c r="N942" s="98"/>
      <c r="O942" s="98"/>
      <c r="P942" s="98"/>
      <c r="Q942" s="98"/>
      <c r="R942" s="98"/>
      <c r="S942" s="98"/>
      <c r="T942" s="98"/>
      <c r="U942" s="98"/>
      <c r="V942" s="98"/>
      <c r="W942" s="98"/>
      <c r="X942" s="98"/>
      <c r="Y942" s="98"/>
      <c r="Z942" s="98"/>
      <c r="AA942" s="98"/>
      <c r="AB942" s="98"/>
      <c r="AC942" s="98"/>
      <c r="AD942" s="98"/>
    </row>
    <row r="943" spans="1:30" x14ac:dyDescent="0.25">
      <c r="A943" s="98"/>
      <c r="B943" s="98"/>
      <c r="C943" s="98"/>
      <c r="D943" s="98"/>
      <c r="E943" s="98"/>
      <c r="F943" s="98"/>
      <c r="G943" s="98"/>
      <c r="H943" s="98"/>
      <c r="I943" s="98"/>
      <c r="J943" s="98"/>
      <c r="K943" s="98"/>
      <c r="L943" s="98"/>
      <c r="M943" s="98"/>
      <c r="N943" s="98"/>
      <c r="O943" s="98"/>
      <c r="P943" s="98"/>
      <c r="Q943" s="98"/>
      <c r="R943" s="98"/>
      <c r="S943" s="98"/>
      <c r="T943" s="98"/>
      <c r="U943" s="98"/>
      <c r="V943" s="98"/>
      <c r="W943" s="98"/>
      <c r="X943" s="98"/>
      <c r="Y943" s="98"/>
      <c r="Z943" s="98"/>
      <c r="AA943" s="98"/>
      <c r="AB943" s="98"/>
      <c r="AC943" s="98"/>
      <c r="AD943" s="98"/>
    </row>
    <row r="944" spans="1:30" x14ac:dyDescent="0.25">
      <c r="A944" s="98"/>
      <c r="B944" s="98"/>
      <c r="C944" s="98"/>
      <c r="D944" s="98"/>
      <c r="E944" s="98"/>
      <c r="F944" s="98"/>
      <c r="G944" s="98"/>
      <c r="H944" s="98"/>
      <c r="I944" s="98"/>
      <c r="J944" s="98"/>
      <c r="K944" s="98"/>
      <c r="L944" s="98"/>
      <c r="M944" s="98"/>
      <c r="N944" s="98"/>
      <c r="O944" s="98"/>
      <c r="P944" s="98"/>
      <c r="Q944" s="98"/>
      <c r="R944" s="98"/>
      <c r="S944" s="98"/>
      <c r="T944" s="98"/>
      <c r="U944" s="98"/>
      <c r="V944" s="98"/>
      <c r="W944" s="98"/>
      <c r="X944" s="98"/>
      <c r="Y944" s="98"/>
      <c r="Z944" s="98"/>
      <c r="AA944" s="98"/>
      <c r="AB944" s="98"/>
      <c r="AC944" s="98"/>
      <c r="AD944" s="98"/>
    </row>
    <row r="945" spans="1:30" x14ac:dyDescent="0.25">
      <c r="A945" s="98"/>
      <c r="B945" s="98"/>
      <c r="C945" s="98"/>
      <c r="D945" s="98"/>
      <c r="E945" s="98"/>
      <c r="F945" s="98"/>
      <c r="G945" s="98"/>
      <c r="H945" s="98"/>
      <c r="I945" s="98"/>
      <c r="J945" s="98"/>
      <c r="K945" s="98"/>
      <c r="L945" s="98"/>
      <c r="M945" s="98"/>
      <c r="N945" s="98"/>
      <c r="O945" s="98"/>
      <c r="P945" s="98"/>
      <c r="Q945" s="98"/>
      <c r="R945" s="98"/>
      <c r="S945" s="98"/>
      <c r="T945" s="98"/>
      <c r="U945" s="98"/>
      <c r="V945" s="98"/>
      <c r="W945" s="98"/>
      <c r="X945" s="98"/>
      <c r="Y945" s="98"/>
      <c r="Z945" s="98"/>
      <c r="AA945" s="98"/>
      <c r="AB945" s="98"/>
      <c r="AC945" s="98"/>
      <c r="AD945" s="98"/>
    </row>
    <row r="946" spans="1:30" x14ac:dyDescent="0.25">
      <c r="A946" s="98"/>
      <c r="B946" s="98"/>
      <c r="C946" s="98"/>
      <c r="D946" s="98"/>
      <c r="E946" s="98"/>
      <c r="F946" s="98"/>
      <c r="G946" s="98"/>
      <c r="H946" s="98"/>
      <c r="I946" s="98"/>
      <c r="J946" s="98"/>
      <c r="K946" s="98"/>
      <c r="L946" s="98"/>
      <c r="M946" s="98"/>
      <c r="N946" s="98"/>
      <c r="O946" s="98"/>
      <c r="P946" s="98"/>
      <c r="Q946" s="98"/>
      <c r="R946" s="98"/>
      <c r="S946" s="98"/>
      <c r="T946" s="98"/>
      <c r="U946" s="98"/>
      <c r="V946" s="98"/>
      <c r="W946" s="98"/>
      <c r="X946" s="98"/>
      <c r="Y946" s="98"/>
      <c r="Z946" s="98"/>
      <c r="AA946" s="98"/>
      <c r="AB946" s="98"/>
      <c r="AC946" s="98"/>
      <c r="AD946" s="98"/>
    </row>
    <row r="947" spans="1:30" x14ac:dyDescent="0.25">
      <c r="A947" s="98"/>
      <c r="B947" s="98"/>
      <c r="C947" s="98"/>
      <c r="D947" s="98"/>
      <c r="E947" s="98"/>
      <c r="F947" s="98"/>
      <c r="G947" s="98"/>
      <c r="H947" s="98"/>
      <c r="I947" s="98"/>
      <c r="J947" s="98"/>
      <c r="K947" s="98"/>
      <c r="L947" s="98"/>
      <c r="M947" s="98"/>
      <c r="N947" s="98"/>
      <c r="O947" s="98"/>
      <c r="P947" s="98"/>
      <c r="Q947" s="98"/>
      <c r="R947" s="98"/>
      <c r="S947" s="98"/>
      <c r="T947" s="98"/>
      <c r="U947" s="98"/>
      <c r="V947" s="98"/>
      <c r="W947" s="98"/>
      <c r="X947" s="98"/>
      <c r="Y947" s="98"/>
      <c r="Z947" s="98"/>
      <c r="AA947" s="98"/>
      <c r="AB947" s="98"/>
      <c r="AC947" s="98"/>
      <c r="AD947" s="98"/>
    </row>
    <row r="948" spans="1:30" x14ac:dyDescent="0.25">
      <c r="A948" s="98"/>
      <c r="B948" s="98"/>
      <c r="C948" s="98"/>
      <c r="D948" s="98"/>
      <c r="E948" s="98"/>
      <c r="F948" s="98"/>
      <c r="G948" s="98"/>
      <c r="H948" s="98"/>
      <c r="I948" s="98"/>
      <c r="J948" s="98"/>
      <c r="K948" s="98"/>
      <c r="L948" s="98"/>
      <c r="M948" s="98"/>
      <c r="N948" s="98"/>
      <c r="O948" s="98"/>
      <c r="P948" s="98"/>
      <c r="Q948" s="98"/>
      <c r="R948" s="98"/>
      <c r="S948" s="98"/>
      <c r="T948" s="98"/>
      <c r="U948" s="98"/>
      <c r="V948" s="98"/>
      <c r="W948" s="98"/>
      <c r="X948" s="98"/>
      <c r="Y948" s="98"/>
      <c r="Z948" s="98"/>
      <c r="AA948" s="98"/>
      <c r="AB948" s="98"/>
      <c r="AC948" s="98"/>
      <c r="AD948" s="98"/>
    </row>
    <row r="949" spans="1:30" x14ac:dyDescent="0.25">
      <c r="A949" s="98"/>
      <c r="B949" s="98"/>
      <c r="C949" s="98"/>
      <c r="D949" s="98"/>
      <c r="E949" s="98"/>
      <c r="F949" s="98"/>
      <c r="G949" s="98"/>
      <c r="H949" s="98"/>
      <c r="I949" s="98"/>
      <c r="J949" s="98"/>
      <c r="K949" s="98"/>
      <c r="L949" s="98"/>
      <c r="M949" s="98"/>
      <c r="N949" s="98"/>
      <c r="O949" s="98"/>
      <c r="P949" s="98"/>
      <c r="Q949" s="98"/>
      <c r="R949" s="98"/>
      <c r="S949" s="98"/>
      <c r="T949" s="98"/>
      <c r="U949" s="98"/>
      <c r="V949" s="98"/>
      <c r="W949" s="98"/>
      <c r="X949" s="98"/>
      <c r="Y949" s="98"/>
      <c r="Z949" s="98"/>
      <c r="AA949" s="98"/>
      <c r="AB949" s="98"/>
      <c r="AC949" s="98"/>
      <c r="AD949" s="98"/>
    </row>
    <row r="950" spans="1:30" x14ac:dyDescent="0.25">
      <c r="A950" s="98"/>
      <c r="B950" s="98"/>
      <c r="C950" s="98"/>
      <c r="D950" s="98"/>
      <c r="E950" s="98"/>
      <c r="F950" s="98"/>
      <c r="G950" s="98"/>
      <c r="H950" s="98"/>
      <c r="I950" s="98"/>
      <c r="J950" s="98"/>
      <c r="K950" s="98"/>
      <c r="L950" s="98"/>
      <c r="M950" s="98"/>
      <c r="N950" s="98"/>
      <c r="O950" s="98"/>
      <c r="P950" s="98"/>
      <c r="Q950" s="98"/>
      <c r="R950" s="98"/>
      <c r="S950" s="98"/>
      <c r="T950" s="98"/>
      <c r="U950" s="98"/>
      <c r="V950" s="98"/>
      <c r="W950" s="98"/>
      <c r="X950" s="98"/>
      <c r="Y950" s="98"/>
      <c r="Z950" s="98"/>
      <c r="AA950" s="98"/>
      <c r="AB950" s="98"/>
      <c r="AC950" s="98"/>
      <c r="AD950" s="98"/>
    </row>
    <row r="951" spans="1:30" x14ac:dyDescent="0.25">
      <c r="A951" s="98"/>
      <c r="B951" s="98"/>
      <c r="C951" s="98"/>
      <c r="D951" s="98"/>
      <c r="E951" s="98"/>
      <c r="F951" s="98"/>
      <c r="G951" s="98"/>
      <c r="H951" s="98"/>
      <c r="I951" s="98"/>
      <c r="J951" s="98"/>
      <c r="K951" s="98"/>
      <c r="L951" s="98"/>
      <c r="M951" s="98"/>
      <c r="N951" s="98"/>
      <c r="O951" s="98"/>
      <c r="P951" s="98"/>
      <c r="Q951" s="98"/>
      <c r="R951" s="98"/>
      <c r="S951" s="98"/>
      <c r="T951" s="98"/>
      <c r="U951" s="98"/>
      <c r="V951" s="98"/>
      <c r="W951" s="98"/>
      <c r="X951" s="98"/>
      <c r="Y951" s="98"/>
      <c r="Z951" s="98"/>
      <c r="AA951" s="98"/>
      <c r="AB951" s="98"/>
      <c r="AC951" s="98"/>
      <c r="AD951" s="98"/>
    </row>
    <row r="952" spans="1:30" x14ac:dyDescent="0.25">
      <c r="A952" s="98"/>
      <c r="B952" s="98"/>
      <c r="C952" s="98"/>
      <c r="D952" s="98"/>
      <c r="E952" s="98"/>
      <c r="F952" s="98"/>
      <c r="G952" s="98"/>
      <c r="H952" s="98"/>
      <c r="I952" s="98"/>
      <c r="J952" s="98"/>
      <c r="K952" s="98"/>
      <c r="L952" s="98"/>
      <c r="M952" s="98"/>
      <c r="N952" s="98"/>
      <c r="O952" s="98"/>
      <c r="P952" s="98"/>
      <c r="Q952" s="98"/>
      <c r="R952" s="98"/>
      <c r="S952" s="98"/>
      <c r="T952" s="98"/>
      <c r="U952" s="98"/>
      <c r="V952" s="98"/>
      <c r="W952" s="98"/>
      <c r="X952" s="98"/>
      <c r="Y952" s="98"/>
      <c r="Z952" s="98"/>
      <c r="AA952" s="98"/>
      <c r="AB952" s="98"/>
      <c r="AC952" s="98"/>
      <c r="AD952" s="98"/>
    </row>
    <row r="953" spans="1:30" x14ac:dyDescent="0.25">
      <c r="A953" s="98"/>
      <c r="B953" s="98"/>
      <c r="C953" s="98"/>
      <c r="D953" s="98"/>
      <c r="E953" s="98"/>
      <c r="F953" s="98"/>
      <c r="G953" s="98"/>
      <c r="H953" s="98"/>
      <c r="I953" s="98"/>
      <c r="J953" s="98"/>
      <c r="K953" s="98"/>
      <c r="L953" s="98"/>
      <c r="M953" s="98"/>
      <c r="N953" s="98"/>
      <c r="O953" s="98"/>
      <c r="P953" s="98"/>
      <c r="Q953" s="98"/>
      <c r="R953" s="98"/>
      <c r="S953" s="98"/>
      <c r="T953" s="98"/>
      <c r="U953" s="98"/>
      <c r="V953" s="98"/>
      <c r="W953" s="98"/>
      <c r="X953" s="98"/>
      <c r="Y953" s="98"/>
      <c r="Z953" s="98"/>
      <c r="AA953" s="98"/>
      <c r="AB953" s="98"/>
      <c r="AC953" s="98"/>
      <c r="AD953" s="98"/>
    </row>
    <row r="954" spans="1:30" x14ac:dyDescent="0.25">
      <c r="A954" s="98"/>
      <c r="B954" s="98"/>
      <c r="C954" s="98"/>
      <c r="D954" s="98"/>
      <c r="E954" s="98"/>
      <c r="F954" s="98"/>
      <c r="G954" s="98"/>
      <c r="H954" s="98"/>
      <c r="I954" s="98"/>
      <c r="J954" s="98"/>
      <c r="K954" s="98"/>
      <c r="L954" s="98"/>
      <c r="M954" s="98"/>
      <c r="N954" s="98"/>
      <c r="O954" s="98"/>
      <c r="P954" s="98"/>
      <c r="Q954" s="98"/>
      <c r="R954" s="98"/>
      <c r="S954" s="98"/>
      <c r="T954" s="98"/>
      <c r="U954" s="98"/>
      <c r="V954" s="98"/>
      <c r="W954" s="98"/>
      <c r="X954" s="98"/>
      <c r="Y954" s="98"/>
      <c r="Z954" s="98"/>
      <c r="AA954" s="98"/>
      <c r="AB954" s="98"/>
      <c r="AC954" s="98"/>
      <c r="AD954" s="98"/>
    </row>
    <row r="955" spans="1:30" x14ac:dyDescent="0.25">
      <c r="A955" s="98"/>
      <c r="B955" s="98"/>
      <c r="C955" s="98"/>
      <c r="D955" s="98"/>
      <c r="E955" s="98"/>
      <c r="F955" s="98"/>
      <c r="G955" s="98"/>
      <c r="H955" s="98"/>
      <c r="I955" s="98"/>
      <c r="J955" s="98"/>
      <c r="K955" s="98"/>
      <c r="L955" s="98"/>
      <c r="M955" s="98"/>
      <c r="N955" s="98"/>
      <c r="O955" s="98"/>
      <c r="P955" s="98"/>
      <c r="Q955" s="98"/>
      <c r="R955" s="98"/>
      <c r="S955" s="98"/>
      <c r="T955" s="98"/>
      <c r="U955" s="98"/>
      <c r="V955" s="98"/>
      <c r="W955" s="98"/>
      <c r="X955" s="98"/>
      <c r="Y955" s="98"/>
      <c r="Z955" s="98"/>
      <c r="AA955" s="98"/>
      <c r="AB955" s="98"/>
      <c r="AC955" s="98"/>
      <c r="AD955" s="98"/>
    </row>
    <row r="956" spans="1:30" x14ac:dyDescent="0.25">
      <c r="A956" s="98"/>
      <c r="B956" s="98"/>
      <c r="C956" s="98"/>
      <c r="D956" s="98"/>
      <c r="E956" s="98"/>
      <c r="F956" s="98"/>
      <c r="G956" s="98"/>
      <c r="H956" s="98"/>
      <c r="I956" s="98"/>
      <c r="J956" s="98"/>
      <c r="K956" s="98"/>
      <c r="L956" s="98"/>
      <c r="M956" s="98"/>
      <c r="N956" s="98"/>
      <c r="O956" s="98"/>
      <c r="P956" s="98"/>
      <c r="Q956" s="98"/>
      <c r="R956" s="98"/>
      <c r="S956" s="98"/>
      <c r="T956" s="98"/>
      <c r="U956" s="98"/>
      <c r="V956" s="98"/>
      <c r="W956" s="98"/>
      <c r="X956" s="98"/>
      <c r="Y956" s="98"/>
      <c r="Z956" s="98"/>
      <c r="AA956" s="98"/>
      <c r="AB956" s="98"/>
      <c r="AC956" s="98"/>
      <c r="AD956" s="98"/>
    </row>
    <row r="957" spans="1:30" x14ac:dyDescent="0.25">
      <c r="A957" s="98"/>
      <c r="B957" s="98"/>
      <c r="C957" s="98"/>
      <c r="D957" s="98"/>
      <c r="E957" s="98"/>
      <c r="F957" s="98"/>
      <c r="G957" s="98"/>
      <c r="H957" s="98"/>
      <c r="I957" s="98"/>
      <c r="J957" s="98"/>
      <c r="K957" s="98"/>
      <c r="L957" s="98"/>
      <c r="M957" s="98"/>
      <c r="N957" s="98"/>
      <c r="O957" s="98"/>
      <c r="P957" s="98"/>
      <c r="Q957" s="98"/>
      <c r="R957" s="98"/>
      <c r="S957" s="98"/>
      <c r="T957" s="98"/>
      <c r="U957" s="98"/>
      <c r="V957" s="98"/>
      <c r="W957" s="98"/>
      <c r="X957" s="98"/>
      <c r="Y957" s="98"/>
      <c r="Z957" s="98"/>
      <c r="AA957" s="98"/>
      <c r="AB957" s="98"/>
      <c r="AC957" s="98"/>
      <c r="AD957" s="98"/>
    </row>
    <row r="958" spans="1:30" x14ac:dyDescent="0.25">
      <c r="A958" s="98"/>
      <c r="B958" s="98"/>
      <c r="C958" s="98"/>
      <c r="D958" s="98"/>
      <c r="E958" s="98"/>
      <c r="F958" s="98"/>
      <c r="G958" s="98"/>
      <c r="H958" s="98"/>
      <c r="I958" s="98"/>
      <c r="J958" s="98"/>
      <c r="K958" s="98"/>
      <c r="L958" s="98"/>
      <c r="M958" s="98"/>
      <c r="N958" s="98"/>
      <c r="O958" s="98"/>
      <c r="P958" s="98"/>
      <c r="Q958" s="98"/>
      <c r="R958" s="98"/>
      <c r="S958" s="98"/>
      <c r="T958" s="98"/>
      <c r="U958" s="98"/>
      <c r="V958" s="98"/>
      <c r="W958" s="98"/>
      <c r="X958" s="98"/>
      <c r="Y958" s="98"/>
      <c r="Z958" s="98"/>
      <c r="AA958" s="98"/>
      <c r="AB958" s="98"/>
      <c r="AC958" s="98"/>
      <c r="AD958" s="98"/>
    </row>
    <row r="959" spans="1:30" x14ac:dyDescent="0.25">
      <c r="A959" s="98"/>
      <c r="B959" s="98"/>
      <c r="C959" s="98"/>
      <c r="D959" s="98"/>
      <c r="E959" s="98"/>
      <c r="F959" s="98"/>
      <c r="G959" s="98"/>
      <c r="H959" s="98"/>
      <c r="I959" s="98"/>
      <c r="J959" s="98"/>
      <c r="K959" s="98"/>
      <c r="L959" s="98"/>
      <c r="M959" s="98"/>
      <c r="N959" s="98"/>
      <c r="O959" s="98"/>
      <c r="P959" s="98"/>
      <c r="Q959" s="98"/>
      <c r="R959" s="98"/>
      <c r="S959" s="98"/>
      <c r="T959" s="98"/>
      <c r="U959" s="98"/>
      <c r="V959" s="98"/>
      <c r="W959" s="98"/>
      <c r="X959" s="98"/>
      <c r="Y959" s="98"/>
      <c r="Z959" s="98"/>
      <c r="AA959" s="98"/>
      <c r="AB959" s="98"/>
      <c r="AC959" s="98"/>
      <c r="AD959" s="98"/>
    </row>
    <row r="960" spans="1:30" x14ac:dyDescent="0.25">
      <c r="A960" s="98"/>
      <c r="B960" s="98"/>
      <c r="C960" s="98"/>
      <c r="D960" s="98"/>
      <c r="E960" s="98"/>
      <c r="F960" s="98"/>
      <c r="G960" s="98"/>
      <c r="H960" s="98"/>
      <c r="I960" s="98"/>
      <c r="J960" s="98"/>
      <c r="K960" s="98"/>
      <c r="L960" s="98"/>
      <c r="M960" s="98"/>
      <c r="N960" s="98"/>
      <c r="O960" s="98"/>
      <c r="P960" s="98"/>
      <c r="Q960" s="98"/>
      <c r="R960" s="98"/>
      <c r="S960" s="98"/>
      <c r="T960" s="98"/>
      <c r="U960" s="98"/>
      <c r="V960" s="98"/>
      <c r="W960" s="98"/>
      <c r="X960" s="98"/>
      <c r="Y960" s="98"/>
      <c r="Z960" s="98"/>
      <c r="AA960" s="98"/>
      <c r="AB960" s="98"/>
      <c r="AC960" s="98"/>
      <c r="AD960" s="98"/>
    </row>
    <row r="961" spans="1:30" x14ac:dyDescent="0.25">
      <c r="A961" s="98"/>
      <c r="B961" s="98"/>
      <c r="C961" s="98"/>
      <c r="D961" s="98"/>
      <c r="E961" s="98"/>
      <c r="F961" s="98"/>
      <c r="G961" s="98"/>
      <c r="H961" s="98"/>
      <c r="I961" s="98"/>
      <c r="J961" s="98"/>
      <c r="K961" s="98"/>
      <c r="L961" s="98"/>
      <c r="M961" s="98"/>
      <c r="N961" s="98"/>
      <c r="O961" s="98"/>
      <c r="P961" s="98"/>
      <c r="Q961" s="98"/>
      <c r="R961" s="98"/>
      <c r="S961" s="98"/>
      <c r="T961" s="98"/>
      <c r="U961" s="98"/>
      <c r="V961" s="98"/>
      <c r="W961" s="98"/>
      <c r="X961" s="98"/>
      <c r="Y961" s="98"/>
      <c r="Z961" s="98"/>
      <c r="AA961" s="98"/>
      <c r="AB961" s="98"/>
      <c r="AC961" s="98"/>
      <c r="AD961" s="98"/>
    </row>
    <row r="962" spans="1:30" x14ac:dyDescent="0.25">
      <c r="A962" s="98"/>
      <c r="B962" s="98"/>
      <c r="C962" s="98"/>
      <c r="D962" s="98"/>
      <c r="E962" s="98"/>
      <c r="F962" s="98"/>
      <c r="G962" s="98"/>
      <c r="H962" s="98"/>
      <c r="I962" s="98"/>
      <c r="J962" s="98"/>
      <c r="K962" s="98"/>
      <c r="L962" s="98"/>
      <c r="M962" s="98"/>
      <c r="N962" s="98"/>
      <c r="O962" s="98"/>
      <c r="P962" s="98"/>
      <c r="Q962" s="98"/>
      <c r="R962" s="98"/>
      <c r="S962" s="98"/>
      <c r="T962" s="98"/>
      <c r="U962" s="98"/>
      <c r="V962" s="98"/>
      <c r="W962" s="98"/>
      <c r="X962" s="98"/>
      <c r="Y962" s="98"/>
      <c r="Z962" s="98"/>
      <c r="AA962" s="98"/>
      <c r="AB962" s="98"/>
      <c r="AC962" s="98"/>
      <c r="AD962" s="98"/>
    </row>
    <row r="963" spans="1:30" x14ac:dyDescent="0.25">
      <c r="A963" s="98"/>
      <c r="B963" s="98"/>
      <c r="C963" s="98"/>
      <c r="D963" s="98"/>
      <c r="E963" s="98"/>
      <c r="F963" s="98"/>
      <c r="G963" s="98"/>
      <c r="H963" s="98"/>
      <c r="I963" s="98"/>
      <c r="J963" s="98"/>
      <c r="K963" s="98"/>
      <c r="L963" s="98"/>
      <c r="M963" s="98"/>
      <c r="N963" s="98"/>
      <c r="O963" s="98"/>
      <c r="P963" s="98"/>
      <c r="Q963" s="98"/>
      <c r="R963" s="98"/>
      <c r="S963" s="98"/>
      <c r="T963" s="98"/>
      <c r="U963" s="98"/>
      <c r="V963" s="98"/>
      <c r="W963" s="98"/>
      <c r="X963" s="98"/>
      <c r="Y963" s="98"/>
      <c r="Z963" s="98"/>
      <c r="AA963" s="98"/>
      <c r="AB963" s="98"/>
      <c r="AC963" s="98"/>
      <c r="AD963" s="98"/>
    </row>
    <row r="964" spans="1:30" x14ac:dyDescent="0.25">
      <c r="A964" s="98"/>
      <c r="B964" s="98"/>
      <c r="C964" s="98"/>
      <c r="D964" s="98"/>
      <c r="E964" s="98"/>
      <c r="F964" s="98"/>
      <c r="G964" s="98"/>
      <c r="H964" s="98"/>
      <c r="I964" s="98"/>
      <c r="J964" s="98"/>
      <c r="K964" s="98"/>
      <c r="L964" s="98"/>
      <c r="M964" s="98"/>
      <c r="N964" s="98"/>
      <c r="O964" s="98"/>
      <c r="P964" s="98"/>
      <c r="Q964" s="98"/>
      <c r="R964" s="98"/>
      <c r="S964" s="98"/>
      <c r="T964" s="98"/>
      <c r="U964" s="98"/>
      <c r="V964" s="98"/>
      <c r="W964" s="98"/>
      <c r="X964" s="98"/>
      <c r="Y964" s="98"/>
      <c r="Z964" s="98"/>
      <c r="AA964" s="98"/>
      <c r="AB964" s="98"/>
      <c r="AC964" s="98"/>
      <c r="AD964" s="98"/>
    </row>
    <row r="965" spans="1:30" x14ac:dyDescent="0.25">
      <c r="A965" s="98"/>
      <c r="B965" s="98"/>
      <c r="C965" s="98"/>
      <c r="D965" s="98"/>
      <c r="E965" s="98"/>
      <c r="F965" s="98"/>
      <c r="G965" s="98"/>
      <c r="H965" s="98"/>
      <c r="I965" s="98"/>
      <c r="J965" s="98"/>
      <c r="K965" s="98"/>
      <c r="L965" s="98"/>
      <c r="M965" s="98"/>
      <c r="N965" s="98"/>
      <c r="O965" s="98"/>
      <c r="P965" s="98"/>
      <c r="Q965" s="98"/>
      <c r="R965" s="98"/>
      <c r="S965" s="98"/>
      <c r="T965" s="98"/>
      <c r="U965" s="98"/>
      <c r="V965" s="98"/>
      <c r="W965" s="98"/>
      <c r="X965" s="98"/>
      <c r="Y965" s="98"/>
      <c r="Z965" s="98"/>
      <c r="AA965" s="98"/>
      <c r="AB965" s="98"/>
      <c r="AC965" s="98"/>
      <c r="AD965" s="98"/>
    </row>
    <row r="966" spans="1:30" x14ac:dyDescent="0.25">
      <c r="A966" s="98"/>
      <c r="B966" s="98"/>
      <c r="C966" s="98"/>
      <c r="D966" s="98"/>
      <c r="E966" s="98"/>
      <c r="F966" s="98"/>
      <c r="G966" s="98"/>
      <c r="H966" s="98"/>
      <c r="I966" s="98"/>
      <c r="J966" s="98"/>
      <c r="K966" s="98"/>
      <c r="L966" s="98"/>
      <c r="M966" s="98"/>
      <c r="N966" s="98"/>
      <c r="O966" s="98"/>
      <c r="P966" s="98"/>
      <c r="Q966" s="98"/>
      <c r="R966" s="98"/>
      <c r="S966" s="98"/>
      <c r="T966" s="98"/>
      <c r="U966" s="98"/>
      <c r="V966" s="98"/>
      <c r="W966" s="98"/>
      <c r="X966" s="98"/>
      <c r="Y966" s="98"/>
      <c r="Z966" s="98"/>
      <c r="AA966" s="98"/>
      <c r="AB966" s="98"/>
      <c r="AC966" s="98"/>
      <c r="AD966" s="98"/>
    </row>
    <row r="967" spans="1:30" x14ac:dyDescent="0.25">
      <c r="A967" s="98"/>
      <c r="B967" s="98"/>
      <c r="C967" s="98"/>
      <c r="D967" s="98"/>
      <c r="E967" s="98"/>
      <c r="F967" s="98"/>
      <c r="G967" s="98"/>
      <c r="H967" s="98"/>
      <c r="I967" s="98"/>
      <c r="J967" s="98"/>
      <c r="K967" s="98"/>
      <c r="L967" s="98"/>
      <c r="M967" s="98"/>
      <c r="N967" s="98"/>
      <c r="O967" s="98"/>
      <c r="P967" s="98"/>
      <c r="Q967" s="98"/>
      <c r="R967" s="98"/>
      <c r="S967" s="98"/>
      <c r="T967" s="98"/>
      <c r="U967" s="98"/>
      <c r="V967" s="98"/>
      <c r="W967" s="98"/>
      <c r="X967" s="98"/>
      <c r="Y967" s="98"/>
      <c r="Z967" s="98"/>
      <c r="AA967" s="98"/>
      <c r="AB967" s="98"/>
      <c r="AC967" s="98"/>
      <c r="AD967" s="98"/>
    </row>
    <row r="968" spans="1:30" x14ac:dyDescent="0.25">
      <c r="A968" s="98"/>
      <c r="B968" s="98"/>
      <c r="C968" s="98"/>
      <c r="D968" s="98"/>
      <c r="E968" s="98"/>
      <c r="F968" s="98"/>
      <c r="G968" s="98"/>
      <c r="H968" s="98"/>
      <c r="I968" s="98"/>
      <c r="J968" s="98"/>
      <c r="K968" s="98"/>
      <c r="L968" s="98"/>
      <c r="M968" s="98"/>
      <c r="N968" s="98"/>
      <c r="O968" s="98"/>
      <c r="P968" s="98"/>
      <c r="Q968" s="98"/>
      <c r="R968" s="98"/>
      <c r="S968" s="98"/>
      <c r="T968" s="98"/>
      <c r="U968" s="98"/>
      <c r="V968" s="98"/>
      <c r="W968" s="98"/>
      <c r="X968" s="98"/>
      <c r="Y968" s="98"/>
      <c r="Z968" s="98"/>
      <c r="AA968" s="98"/>
      <c r="AB968" s="98"/>
      <c r="AC968" s="98"/>
      <c r="AD968" s="98"/>
    </row>
    <row r="969" spans="1:30" x14ac:dyDescent="0.25">
      <c r="A969" s="98"/>
      <c r="B969" s="98"/>
      <c r="C969" s="98"/>
      <c r="D969" s="98"/>
      <c r="E969" s="98"/>
      <c r="F969" s="98"/>
      <c r="G969" s="98"/>
      <c r="H969" s="98"/>
      <c r="I969" s="98"/>
      <c r="J969" s="98"/>
      <c r="K969" s="98"/>
      <c r="L969" s="98"/>
      <c r="M969" s="98"/>
      <c r="N969" s="98"/>
      <c r="O969" s="98"/>
      <c r="P969" s="98"/>
      <c r="Q969" s="98"/>
      <c r="R969" s="98"/>
      <c r="S969" s="98"/>
      <c r="T969" s="98"/>
      <c r="U969" s="98"/>
      <c r="V969" s="98"/>
      <c r="W969" s="98"/>
      <c r="X969" s="98"/>
      <c r="Y969" s="98"/>
      <c r="Z969" s="98"/>
      <c r="AA969" s="98"/>
      <c r="AB969" s="98"/>
      <c r="AC969" s="98"/>
      <c r="AD969" s="98"/>
    </row>
    <row r="970" spans="1:30" x14ac:dyDescent="0.25">
      <c r="A970" s="98"/>
      <c r="B970" s="98"/>
      <c r="C970" s="98"/>
      <c r="D970" s="98"/>
      <c r="E970" s="98"/>
      <c r="F970" s="98"/>
      <c r="G970" s="98"/>
      <c r="H970" s="98"/>
      <c r="I970" s="98"/>
      <c r="J970" s="98"/>
      <c r="K970" s="98"/>
      <c r="L970" s="98"/>
      <c r="M970" s="98"/>
      <c r="N970" s="98"/>
      <c r="O970" s="98"/>
      <c r="P970" s="98"/>
      <c r="Q970" s="98"/>
      <c r="R970" s="98"/>
      <c r="S970" s="98"/>
      <c r="T970" s="98"/>
      <c r="U970" s="98"/>
      <c r="V970" s="98"/>
      <c r="W970" s="98"/>
      <c r="X970" s="98"/>
      <c r="Y970" s="98"/>
      <c r="Z970" s="98"/>
      <c r="AA970" s="98"/>
      <c r="AB970" s="98"/>
      <c r="AC970" s="98"/>
      <c r="AD970" s="98"/>
    </row>
    <row r="971" spans="1:30" x14ac:dyDescent="0.25">
      <c r="A971" s="98"/>
      <c r="B971" s="98"/>
      <c r="C971" s="98"/>
      <c r="D971" s="98"/>
      <c r="E971" s="98"/>
      <c r="F971" s="98"/>
      <c r="G971" s="98"/>
      <c r="H971" s="98"/>
      <c r="I971" s="98"/>
      <c r="J971" s="98"/>
      <c r="K971" s="98"/>
      <c r="L971" s="98"/>
      <c r="M971" s="98"/>
      <c r="N971" s="98"/>
      <c r="O971" s="98"/>
      <c r="P971" s="98"/>
      <c r="Q971" s="98"/>
      <c r="R971" s="98"/>
      <c r="S971" s="98"/>
      <c r="T971" s="98"/>
      <c r="U971" s="98"/>
      <c r="V971" s="98"/>
      <c r="W971" s="98"/>
      <c r="X971" s="98"/>
      <c r="Y971" s="98"/>
      <c r="Z971" s="98"/>
      <c r="AA971" s="98"/>
      <c r="AB971" s="98"/>
      <c r="AC971" s="98"/>
      <c r="AD971" s="98"/>
    </row>
    <row r="972" spans="1:30" x14ac:dyDescent="0.25">
      <c r="A972" s="98"/>
      <c r="B972" s="98"/>
      <c r="C972" s="98"/>
      <c r="D972" s="98"/>
      <c r="E972" s="98"/>
      <c r="F972" s="98"/>
      <c r="G972" s="98"/>
      <c r="H972" s="98"/>
      <c r="I972" s="98"/>
      <c r="J972" s="98"/>
      <c r="K972" s="98"/>
      <c r="L972" s="98"/>
      <c r="M972" s="98"/>
      <c r="N972" s="98"/>
      <c r="O972" s="98"/>
      <c r="P972" s="98"/>
      <c r="Q972" s="98"/>
      <c r="R972" s="98"/>
      <c r="S972" s="98"/>
      <c r="T972" s="98"/>
      <c r="U972" s="98"/>
      <c r="V972" s="98"/>
      <c r="W972" s="98"/>
      <c r="X972" s="98"/>
      <c r="Y972" s="98"/>
      <c r="Z972" s="98"/>
      <c r="AA972" s="98"/>
      <c r="AB972" s="98"/>
      <c r="AC972" s="98"/>
      <c r="AD972" s="98"/>
    </row>
    <row r="973" spans="1:30" x14ac:dyDescent="0.25">
      <c r="A973" s="98"/>
      <c r="B973" s="98"/>
      <c r="C973" s="98"/>
      <c r="D973" s="98"/>
      <c r="E973" s="98"/>
      <c r="F973" s="98"/>
      <c r="G973" s="98"/>
      <c r="H973" s="98"/>
      <c r="I973" s="98"/>
      <c r="J973" s="98"/>
      <c r="K973" s="98"/>
      <c r="L973" s="98"/>
      <c r="M973" s="98"/>
      <c r="N973" s="98"/>
      <c r="O973" s="98"/>
      <c r="P973" s="98"/>
      <c r="Q973" s="98"/>
      <c r="R973" s="98"/>
      <c r="S973" s="98"/>
      <c r="T973" s="98"/>
      <c r="U973" s="98"/>
      <c r="V973" s="98"/>
      <c r="W973" s="98"/>
      <c r="X973" s="98"/>
      <c r="Y973" s="98"/>
      <c r="Z973" s="98"/>
      <c r="AA973" s="98"/>
      <c r="AB973" s="98"/>
      <c r="AC973" s="98"/>
      <c r="AD973" s="98"/>
    </row>
    <row r="974" spans="1:30" x14ac:dyDescent="0.25">
      <c r="A974" s="98"/>
      <c r="B974" s="98"/>
      <c r="C974" s="98"/>
      <c r="D974" s="98"/>
      <c r="E974" s="98"/>
      <c r="F974" s="98"/>
      <c r="G974" s="98"/>
      <c r="H974" s="98"/>
      <c r="I974" s="98"/>
      <c r="J974" s="98"/>
      <c r="K974" s="98"/>
      <c r="L974" s="98"/>
      <c r="M974" s="98"/>
      <c r="N974" s="98"/>
      <c r="O974" s="98"/>
      <c r="P974" s="98"/>
      <c r="Q974" s="98"/>
      <c r="R974" s="98"/>
      <c r="S974" s="98"/>
      <c r="T974" s="98"/>
      <c r="U974" s="98"/>
      <c r="V974" s="98"/>
      <c r="W974" s="98"/>
      <c r="X974" s="98"/>
      <c r="Y974" s="98"/>
      <c r="Z974" s="98"/>
      <c r="AA974" s="98"/>
      <c r="AB974" s="98"/>
      <c r="AC974" s="98"/>
      <c r="AD974" s="98"/>
    </row>
    <row r="975" spans="1:30" x14ac:dyDescent="0.25">
      <c r="A975" s="98"/>
      <c r="B975" s="98"/>
      <c r="C975" s="98"/>
      <c r="D975" s="98"/>
      <c r="E975" s="98"/>
      <c r="F975" s="98"/>
      <c r="G975" s="98"/>
      <c r="H975" s="98"/>
      <c r="I975" s="98"/>
      <c r="J975" s="98"/>
      <c r="K975" s="98"/>
      <c r="L975" s="98"/>
      <c r="M975" s="98"/>
      <c r="N975" s="98"/>
      <c r="O975" s="98"/>
      <c r="P975" s="98"/>
      <c r="Q975" s="98"/>
      <c r="R975" s="98"/>
      <c r="S975" s="98"/>
      <c r="T975" s="98"/>
      <c r="U975" s="98"/>
      <c r="V975" s="98"/>
      <c r="W975" s="98"/>
      <c r="X975" s="98"/>
      <c r="Y975" s="98"/>
      <c r="Z975" s="98"/>
      <c r="AA975" s="98"/>
      <c r="AB975" s="98"/>
      <c r="AC975" s="98"/>
      <c r="AD975" s="98"/>
    </row>
    <row r="976" spans="1:30" x14ac:dyDescent="0.25">
      <c r="A976" s="98"/>
      <c r="B976" s="98"/>
      <c r="C976" s="98"/>
      <c r="D976" s="98"/>
      <c r="E976" s="98"/>
      <c r="F976" s="98"/>
      <c r="G976" s="98"/>
      <c r="H976" s="98"/>
      <c r="I976" s="98"/>
      <c r="J976" s="98"/>
      <c r="K976" s="98"/>
      <c r="L976" s="98"/>
      <c r="M976" s="98"/>
      <c r="N976" s="98"/>
      <c r="O976" s="98"/>
      <c r="P976" s="98"/>
      <c r="Q976" s="98"/>
      <c r="R976" s="98"/>
      <c r="S976" s="98"/>
      <c r="T976" s="98"/>
      <c r="U976" s="98"/>
      <c r="V976" s="98"/>
      <c r="W976" s="98"/>
      <c r="X976" s="98"/>
      <c r="Y976" s="98"/>
      <c r="Z976" s="98"/>
      <c r="AA976" s="98"/>
      <c r="AB976" s="98"/>
      <c r="AC976" s="98"/>
      <c r="AD976" s="98"/>
    </row>
    <row r="977" spans="1:30" x14ac:dyDescent="0.25">
      <c r="A977" s="98"/>
      <c r="B977" s="98"/>
      <c r="C977" s="98"/>
      <c r="D977" s="98"/>
      <c r="E977" s="98"/>
      <c r="F977" s="98"/>
      <c r="G977" s="98"/>
      <c r="H977" s="98"/>
      <c r="I977" s="98"/>
      <c r="J977" s="98"/>
      <c r="K977" s="98"/>
      <c r="L977" s="98"/>
      <c r="M977" s="98"/>
      <c r="N977" s="98"/>
      <c r="O977" s="98"/>
      <c r="P977" s="98"/>
      <c r="Q977" s="98"/>
      <c r="R977" s="98"/>
      <c r="S977" s="98"/>
      <c r="T977" s="98"/>
      <c r="U977" s="98"/>
      <c r="V977" s="98"/>
      <c r="W977" s="98"/>
      <c r="X977" s="98"/>
      <c r="Y977" s="98"/>
      <c r="Z977" s="98"/>
      <c r="AA977" s="98"/>
      <c r="AB977" s="98"/>
      <c r="AC977" s="98"/>
      <c r="AD977" s="98"/>
    </row>
    <row r="978" spans="1:30" x14ac:dyDescent="0.25">
      <c r="A978" s="98"/>
      <c r="B978" s="98"/>
      <c r="C978" s="98"/>
      <c r="D978" s="98"/>
      <c r="E978" s="98"/>
      <c r="F978" s="98"/>
      <c r="G978" s="98"/>
      <c r="H978" s="98"/>
      <c r="I978" s="98"/>
      <c r="J978" s="98"/>
      <c r="K978" s="98"/>
      <c r="L978" s="98"/>
      <c r="M978" s="98"/>
      <c r="N978" s="98"/>
      <c r="O978" s="98"/>
      <c r="P978" s="98"/>
      <c r="Q978" s="98"/>
      <c r="R978" s="98"/>
      <c r="S978" s="98"/>
      <c r="T978" s="98"/>
      <c r="U978" s="98"/>
      <c r="V978" s="98"/>
      <c r="W978" s="98"/>
      <c r="X978" s="98"/>
      <c r="Y978" s="98"/>
      <c r="Z978" s="98"/>
      <c r="AA978" s="98"/>
      <c r="AB978" s="98"/>
      <c r="AC978" s="98"/>
      <c r="AD978" s="98"/>
    </row>
    <row r="979" spans="1:30" x14ac:dyDescent="0.25">
      <c r="A979" s="98"/>
      <c r="B979" s="98"/>
      <c r="C979" s="98"/>
      <c r="D979" s="98"/>
      <c r="E979" s="98"/>
      <c r="F979" s="98"/>
      <c r="G979" s="98"/>
      <c r="H979" s="98"/>
      <c r="I979" s="98"/>
      <c r="J979" s="98"/>
      <c r="K979" s="98"/>
      <c r="L979" s="98"/>
      <c r="M979" s="98"/>
      <c r="N979" s="98"/>
      <c r="O979" s="98"/>
      <c r="P979" s="98"/>
      <c r="Q979" s="98"/>
      <c r="R979" s="98"/>
      <c r="S979" s="98"/>
      <c r="T979" s="98"/>
      <c r="U979" s="98"/>
      <c r="V979" s="98"/>
      <c r="W979" s="98"/>
      <c r="X979" s="98"/>
      <c r="Y979" s="98"/>
      <c r="Z979" s="98"/>
      <c r="AA979" s="98"/>
      <c r="AB979" s="98"/>
      <c r="AC979" s="98"/>
      <c r="AD979" s="98"/>
    </row>
    <row r="980" spans="1:30" x14ac:dyDescent="0.25">
      <c r="A980" s="98"/>
      <c r="B980" s="98"/>
      <c r="C980" s="98"/>
      <c r="D980" s="98"/>
      <c r="E980" s="98"/>
      <c r="F980" s="98"/>
      <c r="G980" s="98"/>
      <c r="H980" s="98"/>
      <c r="I980" s="98"/>
      <c r="J980" s="98"/>
      <c r="K980" s="98"/>
      <c r="L980" s="98"/>
      <c r="M980" s="98"/>
      <c r="N980" s="98"/>
      <c r="O980" s="98"/>
      <c r="P980" s="98"/>
      <c r="Q980" s="98"/>
      <c r="R980" s="98"/>
      <c r="S980" s="98"/>
      <c r="T980" s="98"/>
      <c r="U980" s="98"/>
      <c r="V980" s="98"/>
      <c r="W980" s="98"/>
      <c r="X980" s="98"/>
      <c r="Y980" s="98"/>
      <c r="Z980" s="98"/>
      <c r="AA980" s="98"/>
      <c r="AB980" s="98"/>
      <c r="AC980" s="98"/>
      <c r="AD980" s="98"/>
    </row>
    <row r="981" spans="1:30" x14ac:dyDescent="0.25">
      <c r="A981" s="98"/>
      <c r="B981" s="98"/>
      <c r="C981" s="98"/>
      <c r="D981" s="98"/>
      <c r="E981" s="98"/>
      <c r="F981" s="98"/>
      <c r="G981" s="98"/>
      <c r="H981" s="98"/>
      <c r="I981" s="98"/>
      <c r="J981" s="98"/>
      <c r="K981" s="98"/>
      <c r="L981" s="98"/>
      <c r="M981" s="98"/>
      <c r="N981" s="98"/>
      <c r="O981" s="98"/>
      <c r="P981" s="98"/>
      <c r="Q981" s="98"/>
      <c r="R981" s="98"/>
      <c r="S981" s="98"/>
      <c r="T981" s="98"/>
      <c r="U981" s="98"/>
      <c r="V981" s="98"/>
      <c r="W981" s="98"/>
      <c r="X981" s="98"/>
      <c r="Y981" s="98"/>
      <c r="Z981" s="98"/>
      <c r="AA981" s="98"/>
      <c r="AB981" s="98"/>
      <c r="AC981" s="98"/>
      <c r="AD981" s="98"/>
    </row>
    <row r="982" spans="1:30" x14ac:dyDescent="0.25">
      <c r="A982" s="98"/>
      <c r="B982" s="98"/>
      <c r="C982" s="98"/>
      <c r="D982" s="98"/>
      <c r="E982" s="98"/>
      <c r="F982" s="98"/>
      <c r="G982" s="98"/>
      <c r="H982" s="98"/>
      <c r="I982" s="98"/>
      <c r="J982" s="98"/>
      <c r="K982" s="98"/>
      <c r="L982" s="98"/>
      <c r="M982" s="98"/>
      <c r="N982" s="98"/>
      <c r="O982" s="98"/>
      <c r="P982" s="98"/>
      <c r="Q982" s="98"/>
      <c r="R982" s="98"/>
      <c r="S982" s="98"/>
      <c r="T982" s="98"/>
      <c r="U982" s="98"/>
      <c r="V982" s="98"/>
      <c r="W982" s="98"/>
      <c r="X982" s="98"/>
      <c r="Y982" s="98"/>
      <c r="Z982" s="98"/>
      <c r="AA982" s="98"/>
      <c r="AB982" s="98"/>
      <c r="AC982" s="98"/>
      <c r="AD982" s="98"/>
    </row>
    <row r="983" spans="1:30" x14ac:dyDescent="0.25">
      <c r="A983" s="98"/>
      <c r="B983" s="98"/>
      <c r="C983" s="98"/>
      <c r="D983" s="98"/>
      <c r="E983" s="98"/>
      <c r="F983" s="98"/>
      <c r="G983" s="98"/>
      <c r="H983" s="98"/>
      <c r="I983" s="98"/>
      <c r="J983" s="98"/>
      <c r="K983" s="98"/>
      <c r="L983" s="98"/>
      <c r="M983" s="98"/>
      <c r="N983" s="98"/>
      <c r="O983" s="98"/>
      <c r="P983" s="98"/>
      <c r="Q983" s="98"/>
      <c r="R983" s="98"/>
      <c r="S983" s="98"/>
      <c r="T983" s="98"/>
      <c r="U983" s="98"/>
      <c r="V983" s="98"/>
      <c r="W983" s="98"/>
      <c r="X983" s="98"/>
      <c r="Y983" s="98"/>
      <c r="Z983" s="98"/>
      <c r="AA983" s="98"/>
      <c r="AB983" s="98"/>
      <c r="AC983" s="98"/>
      <c r="AD983" s="98"/>
    </row>
    <row r="984" spans="1:30" x14ac:dyDescent="0.25">
      <c r="A984" s="98"/>
      <c r="B984" s="98"/>
      <c r="C984" s="98"/>
      <c r="D984" s="98"/>
      <c r="E984" s="98"/>
      <c r="F984" s="98"/>
      <c r="G984" s="98"/>
      <c r="H984" s="98"/>
      <c r="I984" s="98"/>
      <c r="J984" s="98"/>
      <c r="K984" s="98"/>
      <c r="L984" s="98"/>
      <c r="M984" s="98"/>
      <c r="N984" s="98"/>
      <c r="O984" s="98"/>
      <c r="P984" s="98"/>
      <c r="Q984" s="98"/>
      <c r="R984" s="98"/>
      <c r="S984" s="98"/>
      <c r="T984" s="98"/>
      <c r="U984" s="98"/>
      <c r="V984" s="98"/>
      <c r="W984" s="98"/>
      <c r="X984" s="98"/>
      <c r="Y984" s="98"/>
      <c r="Z984" s="98"/>
      <c r="AA984" s="98"/>
      <c r="AB984" s="98"/>
      <c r="AC984" s="98"/>
      <c r="AD984" s="98"/>
    </row>
    <row r="985" spans="1:30" x14ac:dyDescent="0.25">
      <c r="A985" s="98"/>
      <c r="B985" s="98"/>
      <c r="C985" s="98"/>
      <c r="D985" s="98"/>
      <c r="E985" s="98"/>
      <c r="F985" s="98"/>
      <c r="G985" s="98"/>
      <c r="H985" s="98"/>
      <c r="I985" s="98"/>
      <c r="J985" s="98"/>
      <c r="K985" s="98"/>
      <c r="L985" s="98"/>
      <c r="M985" s="98"/>
      <c r="N985" s="98"/>
      <c r="O985" s="98"/>
      <c r="P985" s="98"/>
      <c r="Q985" s="98"/>
      <c r="R985" s="98"/>
      <c r="S985" s="98"/>
      <c r="T985" s="98"/>
      <c r="U985" s="98"/>
      <c r="V985" s="98"/>
      <c r="W985" s="98"/>
      <c r="X985" s="98"/>
      <c r="Y985" s="98"/>
      <c r="Z985" s="98"/>
      <c r="AA985" s="98"/>
      <c r="AB985" s="98"/>
      <c r="AC985" s="98"/>
      <c r="AD985" s="98"/>
    </row>
    <row r="986" spans="1:30" x14ac:dyDescent="0.25">
      <c r="A986" s="98"/>
      <c r="B986" s="98"/>
      <c r="C986" s="98"/>
      <c r="D986" s="98"/>
      <c r="E986" s="98"/>
      <c r="F986" s="98"/>
      <c r="G986" s="98"/>
      <c r="H986" s="98"/>
      <c r="I986" s="98"/>
      <c r="J986" s="98"/>
      <c r="K986" s="98"/>
      <c r="L986" s="98"/>
      <c r="M986" s="98"/>
      <c r="N986" s="98"/>
      <c r="O986" s="98"/>
      <c r="P986" s="98"/>
      <c r="Q986" s="98"/>
      <c r="R986" s="98"/>
      <c r="S986" s="98"/>
      <c r="T986" s="98"/>
      <c r="U986" s="98"/>
      <c r="V986" s="98"/>
      <c r="W986" s="98"/>
      <c r="X986" s="98"/>
      <c r="Y986" s="98"/>
      <c r="Z986" s="98"/>
      <c r="AA986" s="98"/>
      <c r="AB986" s="98"/>
      <c r="AC986" s="98"/>
      <c r="AD986" s="98"/>
    </row>
    <row r="987" spans="1:30" x14ac:dyDescent="0.25">
      <c r="A987" s="98"/>
      <c r="B987" s="98"/>
      <c r="C987" s="98"/>
      <c r="D987" s="98"/>
      <c r="E987" s="98"/>
      <c r="F987" s="98"/>
      <c r="G987" s="98"/>
      <c r="H987" s="98"/>
      <c r="I987" s="98"/>
      <c r="J987" s="98"/>
      <c r="K987" s="98"/>
      <c r="L987" s="98"/>
      <c r="M987" s="98"/>
      <c r="N987" s="98"/>
      <c r="O987" s="98"/>
      <c r="P987" s="98"/>
      <c r="Q987" s="98"/>
      <c r="R987" s="98"/>
      <c r="S987" s="98"/>
      <c r="T987" s="98"/>
      <c r="U987" s="98"/>
      <c r="V987" s="98"/>
      <c r="W987" s="98"/>
      <c r="X987" s="98"/>
      <c r="Y987" s="98"/>
      <c r="Z987" s="98"/>
      <c r="AA987" s="98"/>
      <c r="AB987" s="98"/>
      <c r="AC987" s="98"/>
      <c r="AD987" s="98"/>
    </row>
    <row r="988" spans="1:30" x14ac:dyDescent="0.25">
      <c r="A988" s="98"/>
      <c r="B988" s="98"/>
      <c r="C988" s="98"/>
      <c r="D988" s="98"/>
      <c r="E988" s="98"/>
      <c r="F988" s="98"/>
      <c r="G988" s="98"/>
      <c r="H988" s="98"/>
      <c r="I988" s="98"/>
      <c r="J988" s="98"/>
      <c r="K988" s="98"/>
      <c r="L988" s="98"/>
      <c r="M988" s="98"/>
      <c r="N988" s="98"/>
      <c r="O988" s="98"/>
      <c r="P988" s="98"/>
      <c r="Q988" s="98"/>
      <c r="R988" s="98"/>
      <c r="S988" s="98"/>
      <c r="T988" s="98"/>
      <c r="U988" s="98"/>
      <c r="V988" s="98"/>
      <c r="W988" s="98"/>
      <c r="X988" s="98"/>
      <c r="Y988" s="98"/>
      <c r="Z988" s="98"/>
      <c r="AA988" s="98"/>
      <c r="AB988" s="98"/>
      <c r="AC988" s="98"/>
      <c r="AD988" s="98"/>
    </row>
    <row r="989" spans="1:30" x14ac:dyDescent="0.25">
      <c r="A989" s="98"/>
      <c r="B989" s="98"/>
      <c r="C989" s="98"/>
      <c r="D989" s="98"/>
      <c r="E989" s="98"/>
      <c r="F989" s="98"/>
      <c r="G989" s="98"/>
      <c r="H989" s="98"/>
      <c r="I989" s="98"/>
      <c r="J989" s="98"/>
      <c r="K989" s="98"/>
      <c r="L989" s="98"/>
      <c r="M989" s="98"/>
      <c r="N989" s="98"/>
      <c r="O989" s="98"/>
      <c r="P989" s="98"/>
      <c r="Q989" s="98"/>
      <c r="R989" s="98"/>
      <c r="S989" s="98"/>
      <c r="T989" s="98"/>
      <c r="U989" s="98"/>
      <c r="V989" s="98"/>
      <c r="W989" s="98"/>
      <c r="X989" s="98"/>
      <c r="Y989" s="98"/>
      <c r="Z989" s="98"/>
      <c r="AA989" s="98"/>
      <c r="AB989" s="98"/>
      <c r="AC989" s="98"/>
      <c r="AD989" s="98"/>
    </row>
    <row r="990" spans="1:30" x14ac:dyDescent="0.25">
      <c r="A990" s="98"/>
      <c r="B990" s="98"/>
      <c r="C990" s="98"/>
      <c r="D990" s="98"/>
      <c r="E990" s="98"/>
      <c r="F990" s="98"/>
      <c r="G990" s="98"/>
      <c r="H990" s="98"/>
      <c r="I990" s="98"/>
      <c r="J990" s="98"/>
      <c r="K990" s="98"/>
      <c r="L990" s="98"/>
      <c r="M990" s="98"/>
      <c r="N990" s="98"/>
      <c r="O990" s="98"/>
      <c r="P990" s="98"/>
      <c r="Q990" s="98"/>
      <c r="R990" s="98"/>
      <c r="S990" s="98"/>
      <c r="T990" s="98"/>
      <c r="U990" s="98"/>
      <c r="V990" s="98"/>
      <c r="W990" s="98"/>
      <c r="X990" s="98"/>
      <c r="Y990" s="98"/>
      <c r="Z990" s="98"/>
      <c r="AA990" s="98"/>
      <c r="AB990" s="98"/>
      <c r="AC990" s="98"/>
      <c r="AD990" s="98"/>
    </row>
    <row r="991" spans="1:30" x14ac:dyDescent="0.25">
      <c r="A991" s="98"/>
      <c r="B991" s="98"/>
      <c r="C991" s="98"/>
      <c r="D991" s="98"/>
      <c r="E991" s="98"/>
      <c r="F991" s="98"/>
      <c r="G991" s="98"/>
      <c r="H991" s="98"/>
      <c r="I991" s="98"/>
      <c r="J991" s="98"/>
      <c r="K991" s="98"/>
      <c r="L991" s="98"/>
      <c r="M991" s="98"/>
      <c r="N991" s="98"/>
      <c r="O991" s="98"/>
      <c r="P991" s="98"/>
      <c r="Q991" s="98"/>
      <c r="R991" s="98"/>
      <c r="S991" s="98"/>
      <c r="T991" s="98"/>
      <c r="U991" s="98"/>
      <c r="V991" s="98"/>
      <c r="W991" s="98"/>
      <c r="X991" s="98"/>
      <c r="Y991" s="98"/>
      <c r="Z991" s="98"/>
      <c r="AA991" s="98"/>
      <c r="AB991" s="98"/>
      <c r="AC991" s="98"/>
      <c r="AD991" s="98"/>
    </row>
    <row r="992" spans="1:30" x14ac:dyDescent="0.25">
      <c r="A992" s="98"/>
      <c r="B992" s="98"/>
      <c r="C992" s="98"/>
      <c r="D992" s="98"/>
      <c r="E992" s="98"/>
      <c r="F992" s="98"/>
      <c r="G992" s="98"/>
      <c r="H992" s="98"/>
      <c r="I992" s="98"/>
      <c r="J992" s="98"/>
      <c r="K992" s="98"/>
      <c r="L992" s="98"/>
      <c r="M992" s="98"/>
      <c r="N992" s="98"/>
      <c r="O992" s="98"/>
      <c r="P992" s="98"/>
      <c r="Q992" s="98"/>
      <c r="R992" s="98"/>
      <c r="S992" s="98"/>
      <c r="T992" s="98"/>
      <c r="U992" s="98"/>
      <c r="V992" s="98"/>
      <c r="W992" s="98"/>
      <c r="X992" s="98"/>
      <c r="Y992" s="98"/>
      <c r="Z992" s="98"/>
      <c r="AA992" s="98"/>
      <c r="AB992" s="98"/>
      <c r="AC992" s="98"/>
      <c r="AD992" s="98"/>
    </row>
    <row r="993" spans="1:30" x14ac:dyDescent="0.25">
      <c r="A993" s="98"/>
      <c r="B993" s="98"/>
      <c r="C993" s="98"/>
      <c r="D993" s="98"/>
      <c r="E993" s="98"/>
      <c r="F993" s="98"/>
      <c r="G993" s="98"/>
      <c r="H993" s="98"/>
      <c r="I993" s="98"/>
      <c r="J993" s="98"/>
      <c r="K993" s="98"/>
      <c r="L993" s="98"/>
      <c r="M993" s="98"/>
      <c r="N993" s="98"/>
      <c r="O993" s="98"/>
      <c r="P993" s="98"/>
      <c r="Q993" s="98"/>
      <c r="R993" s="98"/>
      <c r="S993" s="98"/>
      <c r="T993" s="98"/>
      <c r="U993" s="98"/>
      <c r="V993" s="98"/>
      <c r="W993" s="98"/>
      <c r="X993" s="98"/>
      <c r="Y993" s="98"/>
      <c r="Z993" s="98"/>
      <c r="AA993" s="98"/>
      <c r="AB993" s="98"/>
      <c r="AC993" s="98"/>
      <c r="AD993" s="98"/>
    </row>
    <row r="994" spans="1:30" x14ac:dyDescent="0.25">
      <c r="A994" s="98"/>
      <c r="B994" s="98"/>
      <c r="C994" s="98"/>
      <c r="D994" s="98"/>
      <c r="E994" s="98"/>
      <c r="F994" s="98"/>
      <c r="G994" s="98"/>
      <c r="H994" s="98"/>
      <c r="I994" s="98"/>
      <c r="J994" s="98"/>
      <c r="K994" s="98"/>
      <c r="L994" s="98"/>
      <c r="M994" s="98"/>
      <c r="N994" s="98"/>
      <c r="O994" s="98"/>
      <c r="P994" s="98"/>
      <c r="Q994" s="98"/>
      <c r="R994" s="98"/>
      <c r="S994" s="98"/>
      <c r="T994" s="98"/>
      <c r="U994" s="98"/>
      <c r="V994" s="98"/>
      <c r="W994" s="98"/>
      <c r="X994" s="98"/>
      <c r="Y994" s="98"/>
      <c r="Z994" s="98"/>
      <c r="AA994" s="98"/>
      <c r="AB994" s="98"/>
      <c r="AC994" s="98"/>
      <c r="AD994" s="98"/>
    </row>
    <row r="995" spans="1:30" x14ac:dyDescent="0.25">
      <c r="A995" s="98"/>
      <c r="B995" s="98"/>
      <c r="C995" s="98"/>
      <c r="D995" s="98"/>
      <c r="E995" s="98"/>
      <c r="F995" s="98"/>
      <c r="G995" s="98"/>
      <c r="H995" s="98"/>
      <c r="I995" s="98"/>
      <c r="J995" s="98"/>
      <c r="K995" s="98"/>
      <c r="L995" s="98"/>
      <c r="M995" s="98"/>
      <c r="N995" s="98"/>
      <c r="O995" s="98"/>
      <c r="P995" s="98"/>
      <c r="Q995" s="98"/>
      <c r="R995" s="98"/>
      <c r="S995" s="98"/>
      <c r="T995" s="98"/>
      <c r="U995" s="98"/>
      <c r="V995" s="98"/>
      <c r="W995" s="98"/>
      <c r="X995" s="98"/>
      <c r="Y995" s="98"/>
      <c r="Z995" s="98"/>
      <c r="AA995" s="98"/>
      <c r="AB995" s="98"/>
      <c r="AC995" s="98"/>
      <c r="AD995" s="98"/>
    </row>
    <row r="996" spans="1:30" x14ac:dyDescent="0.25">
      <c r="A996" s="98"/>
      <c r="B996" s="98"/>
      <c r="C996" s="98"/>
      <c r="D996" s="98"/>
      <c r="E996" s="98"/>
      <c r="F996" s="98"/>
      <c r="G996" s="98"/>
      <c r="H996" s="98"/>
      <c r="I996" s="98"/>
      <c r="J996" s="98"/>
      <c r="K996" s="98"/>
      <c r="L996" s="98"/>
      <c r="M996" s="98"/>
      <c r="N996" s="98"/>
      <c r="O996" s="98"/>
      <c r="P996" s="98"/>
      <c r="Q996" s="98"/>
      <c r="R996" s="98"/>
      <c r="S996" s="98"/>
      <c r="T996" s="98"/>
      <c r="U996" s="98"/>
      <c r="V996" s="98"/>
      <c r="W996" s="98"/>
      <c r="X996" s="98"/>
      <c r="Y996" s="98"/>
      <c r="Z996" s="98"/>
      <c r="AA996" s="98"/>
      <c r="AB996" s="98"/>
      <c r="AC996" s="98"/>
      <c r="AD996" s="98"/>
    </row>
    <row r="997" spans="1:30" x14ac:dyDescent="0.25">
      <c r="A997" s="98"/>
      <c r="B997" s="98"/>
      <c r="C997" s="98"/>
      <c r="D997" s="98"/>
      <c r="E997" s="98"/>
      <c r="F997" s="98"/>
      <c r="G997" s="98"/>
      <c r="H997" s="98"/>
      <c r="I997" s="98"/>
      <c r="J997" s="98"/>
      <c r="K997" s="98"/>
      <c r="L997" s="98"/>
      <c r="M997" s="98"/>
      <c r="N997" s="98"/>
      <c r="O997" s="98"/>
      <c r="P997" s="98"/>
      <c r="Q997" s="98"/>
      <c r="R997" s="98"/>
      <c r="S997" s="98"/>
      <c r="T997" s="98"/>
      <c r="U997" s="98"/>
      <c r="V997" s="98"/>
      <c r="W997" s="98"/>
      <c r="X997" s="98"/>
      <c r="Y997" s="98"/>
      <c r="Z997" s="98"/>
      <c r="AA997" s="98"/>
      <c r="AB997" s="98"/>
      <c r="AC997" s="98"/>
      <c r="AD997" s="98"/>
    </row>
    <row r="998" spans="1:30" x14ac:dyDescent="0.25">
      <c r="A998" s="98"/>
      <c r="B998" s="98"/>
      <c r="C998" s="98"/>
      <c r="D998" s="98"/>
      <c r="E998" s="98"/>
      <c r="F998" s="98"/>
      <c r="G998" s="98"/>
      <c r="H998" s="98"/>
      <c r="I998" s="98"/>
      <c r="J998" s="98"/>
      <c r="K998" s="98"/>
      <c r="L998" s="98"/>
      <c r="M998" s="98"/>
      <c r="N998" s="98"/>
      <c r="O998" s="98"/>
      <c r="P998" s="98"/>
      <c r="Q998" s="98"/>
      <c r="R998" s="98"/>
      <c r="S998" s="98"/>
      <c r="T998" s="98"/>
      <c r="U998" s="98"/>
      <c r="V998" s="98"/>
      <c r="W998" s="98"/>
      <c r="X998" s="98"/>
      <c r="Y998" s="98"/>
      <c r="Z998" s="98"/>
      <c r="AA998" s="98"/>
      <c r="AB998" s="98"/>
      <c r="AC998" s="98"/>
      <c r="AD998" s="98"/>
    </row>
    <row r="999" spans="1:30" x14ac:dyDescent="0.25">
      <c r="A999" s="98"/>
      <c r="B999" s="98"/>
      <c r="C999" s="98"/>
      <c r="D999" s="98"/>
      <c r="E999" s="98"/>
      <c r="F999" s="98"/>
      <c r="G999" s="98"/>
      <c r="H999" s="98"/>
      <c r="I999" s="98"/>
      <c r="J999" s="98"/>
      <c r="K999" s="98"/>
      <c r="L999" s="98"/>
      <c r="M999" s="98"/>
      <c r="N999" s="98"/>
      <c r="O999" s="98"/>
      <c r="P999" s="98"/>
      <c r="Q999" s="98"/>
      <c r="R999" s="98"/>
      <c r="S999" s="98"/>
      <c r="T999" s="98"/>
      <c r="U999" s="98"/>
      <c r="V999" s="98"/>
      <c r="W999" s="98"/>
      <c r="X999" s="98"/>
      <c r="Y999" s="98"/>
      <c r="Z999" s="98"/>
      <c r="AA999" s="98"/>
      <c r="AB999" s="98"/>
      <c r="AC999" s="98"/>
      <c r="AD999" s="98"/>
    </row>
    <row r="1000" spans="1:30" x14ac:dyDescent="0.25">
      <c r="A1000" s="98"/>
      <c r="B1000" s="98"/>
      <c r="C1000" s="98"/>
      <c r="D1000" s="98"/>
      <c r="E1000" s="98"/>
      <c r="F1000" s="98"/>
      <c r="G1000" s="98"/>
      <c r="H1000" s="98"/>
      <c r="I1000" s="98"/>
      <c r="J1000" s="98"/>
      <c r="K1000" s="98"/>
      <c r="L1000" s="98"/>
      <c r="M1000" s="98"/>
      <c r="N1000" s="98"/>
      <c r="O1000" s="98"/>
      <c r="P1000" s="98"/>
      <c r="Q1000" s="98"/>
      <c r="R1000" s="98"/>
      <c r="S1000" s="98"/>
      <c r="T1000" s="98"/>
      <c r="U1000" s="98"/>
      <c r="V1000" s="98"/>
      <c r="W1000" s="98"/>
      <c r="X1000" s="98"/>
      <c r="Y1000" s="98"/>
      <c r="Z1000" s="98"/>
      <c r="AA1000" s="98"/>
      <c r="AB1000" s="98"/>
      <c r="AC1000" s="98"/>
      <c r="AD1000" s="98"/>
    </row>
    <row r="1001" spans="1:30" x14ac:dyDescent="0.25">
      <c r="A1001" s="98"/>
      <c r="B1001" s="98"/>
      <c r="C1001" s="98"/>
      <c r="D1001" s="98"/>
      <c r="E1001" s="98"/>
      <c r="F1001" s="98"/>
      <c r="G1001" s="98"/>
      <c r="H1001" s="98"/>
      <c r="I1001" s="98"/>
      <c r="J1001" s="98"/>
      <c r="K1001" s="98"/>
      <c r="L1001" s="98"/>
      <c r="M1001" s="98"/>
      <c r="N1001" s="98"/>
      <c r="O1001" s="98"/>
      <c r="P1001" s="98"/>
      <c r="Q1001" s="98"/>
      <c r="R1001" s="98"/>
      <c r="S1001" s="98"/>
      <c r="T1001" s="98"/>
      <c r="U1001" s="98"/>
      <c r="V1001" s="98"/>
      <c r="W1001" s="98"/>
      <c r="X1001" s="98"/>
      <c r="Y1001" s="98"/>
      <c r="Z1001" s="98"/>
      <c r="AA1001" s="98"/>
      <c r="AB1001" s="98"/>
      <c r="AC1001" s="98"/>
      <c r="AD1001" s="98"/>
    </row>
    <row r="1002" spans="1:30" x14ac:dyDescent="0.25">
      <c r="A1002" s="98"/>
      <c r="B1002" s="98"/>
      <c r="C1002" s="98"/>
      <c r="D1002" s="98"/>
      <c r="E1002" s="98"/>
      <c r="F1002" s="98"/>
      <c r="G1002" s="98"/>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row>
    <row r="1003" spans="1:30" x14ac:dyDescent="0.25">
      <c r="A1003" s="98"/>
      <c r="B1003" s="98"/>
      <c r="C1003" s="98"/>
      <c r="D1003" s="98"/>
      <c r="E1003" s="98"/>
      <c r="F1003" s="98"/>
      <c r="G1003" s="98"/>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row>
    <row r="1004" spans="1:30" x14ac:dyDescent="0.25">
      <c r="A1004" s="98"/>
      <c r="B1004" s="98"/>
      <c r="C1004" s="98"/>
      <c r="D1004" s="98"/>
      <c r="E1004" s="98"/>
      <c r="F1004" s="98"/>
      <c r="G1004" s="98"/>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row>
    <row r="1005" spans="1:30" x14ac:dyDescent="0.25">
      <c r="A1005" s="98"/>
      <c r="B1005" s="98"/>
      <c r="C1005" s="98"/>
      <c r="D1005" s="98"/>
      <c r="E1005" s="98"/>
      <c r="F1005" s="98"/>
      <c r="G1005" s="98"/>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row>
    <row r="1006" spans="1:30" x14ac:dyDescent="0.25">
      <c r="A1006" s="98"/>
      <c r="B1006" s="98"/>
      <c r="C1006" s="98"/>
      <c r="D1006" s="98"/>
      <c r="E1006" s="98"/>
      <c r="F1006" s="98"/>
      <c r="G1006" s="98"/>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row>
    <row r="1007" spans="1:30" x14ac:dyDescent="0.25">
      <c r="A1007" s="98"/>
      <c r="B1007" s="98"/>
      <c r="C1007" s="98"/>
      <c r="D1007" s="98"/>
      <c r="E1007" s="98"/>
      <c r="F1007" s="98"/>
      <c r="G1007" s="98"/>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row>
    <row r="1008" spans="1:30" x14ac:dyDescent="0.25">
      <c r="A1008" s="98"/>
      <c r="B1008" s="98"/>
      <c r="C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row>
    <row r="1009" spans="1:30" x14ac:dyDescent="0.25">
      <c r="A1009" s="98"/>
      <c r="B1009" s="98"/>
      <c r="C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row>
    <row r="1010" spans="1:30" x14ac:dyDescent="0.25">
      <c r="A1010" s="98"/>
      <c r="B1010" s="98"/>
      <c r="C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row>
    <row r="1011" spans="1:30" x14ac:dyDescent="0.25">
      <c r="A1011" s="98"/>
      <c r="B1011" s="98"/>
      <c r="C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row>
    <row r="1012" spans="1:30" x14ac:dyDescent="0.25">
      <c r="A1012" s="98"/>
      <c r="B1012" s="98"/>
      <c r="C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row>
    <row r="1013" spans="1:30" x14ac:dyDescent="0.25">
      <c r="A1013" s="98"/>
      <c r="B1013" s="98"/>
      <c r="C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row>
    <row r="1014" spans="1:30" x14ac:dyDescent="0.25">
      <c r="A1014" s="98"/>
      <c r="B1014" s="98"/>
      <c r="C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row>
    <row r="1015" spans="1:30" x14ac:dyDescent="0.25">
      <c r="A1015" s="98"/>
      <c r="B1015" s="98"/>
      <c r="C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row>
    <row r="1016" spans="1:30" x14ac:dyDescent="0.25">
      <c r="A1016" s="98"/>
      <c r="B1016" s="98"/>
      <c r="C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row>
    <row r="1017" spans="1:30" x14ac:dyDescent="0.25">
      <c r="A1017" s="98"/>
      <c r="B1017" s="98"/>
      <c r="C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row>
    <row r="1018" spans="1:30" x14ac:dyDescent="0.25">
      <c r="A1018" s="98"/>
      <c r="B1018" s="98"/>
      <c r="C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row>
    <row r="1019" spans="1:30" x14ac:dyDescent="0.25">
      <c r="A1019" s="98"/>
      <c r="B1019" s="98"/>
      <c r="C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row>
    <row r="1020" spans="1:30" x14ac:dyDescent="0.25">
      <c r="A1020" s="98"/>
      <c r="B1020" s="98"/>
      <c r="C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row>
    <row r="1021" spans="1:30" x14ac:dyDescent="0.25">
      <c r="A1021" s="98"/>
      <c r="B1021" s="98"/>
      <c r="C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row>
    <row r="1022" spans="1:30" x14ac:dyDescent="0.25">
      <c r="A1022" s="98"/>
      <c r="B1022" s="98"/>
      <c r="C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row>
    <row r="1023" spans="1:30" x14ac:dyDescent="0.25">
      <c r="A1023" s="98"/>
      <c r="B1023" s="98"/>
      <c r="C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row>
    <row r="1024" spans="1:30" x14ac:dyDescent="0.25">
      <c r="A1024" s="98"/>
      <c r="B1024" s="98"/>
      <c r="C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row>
    <row r="1025" spans="1:30" x14ac:dyDescent="0.25">
      <c r="A1025" s="98"/>
      <c r="B1025" s="98"/>
      <c r="C1025" s="98"/>
      <c r="D1025" s="98"/>
      <c r="E1025" s="98"/>
      <c r="F1025" s="98"/>
      <c r="G1025" s="98"/>
      <c r="H1025" s="98"/>
      <c r="I1025" s="98"/>
      <c r="J1025" s="98"/>
      <c r="K1025" s="98"/>
      <c r="L1025" s="98"/>
      <c r="M1025" s="98"/>
      <c r="N1025" s="98"/>
      <c r="O1025" s="98"/>
      <c r="P1025" s="98"/>
      <c r="Q1025" s="98"/>
      <c r="R1025" s="98"/>
      <c r="S1025" s="98"/>
      <c r="T1025" s="98"/>
      <c r="U1025" s="98"/>
      <c r="V1025" s="98"/>
      <c r="W1025" s="98"/>
      <c r="X1025" s="98"/>
      <c r="Y1025" s="98"/>
      <c r="Z1025" s="98"/>
      <c r="AA1025" s="98"/>
      <c r="AB1025" s="98"/>
      <c r="AC1025" s="98"/>
      <c r="AD1025" s="98"/>
    </row>
    <row r="1026" spans="1:30" x14ac:dyDescent="0.25">
      <c r="A1026" s="98"/>
      <c r="B1026" s="98"/>
      <c r="C1026" s="98"/>
      <c r="D1026" s="98"/>
      <c r="E1026" s="98"/>
      <c r="F1026" s="98"/>
      <c r="G1026" s="98"/>
      <c r="H1026" s="98"/>
      <c r="I1026" s="98"/>
      <c r="J1026" s="98"/>
      <c r="K1026" s="98"/>
      <c r="L1026" s="98"/>
      <c r="M1026" s="98"/>
      <c r="N1026" s="98"/>
      <c r="O1026" s="98"/>
      <c r="P1026" s="98"/>
      <c r="Q1026" s="98"/>
      <c r="R1026" s="98"/>
      <c r="S1026" s="98"/>
      <c r="T1026" s="98"/>
      <c r="U1026" s="98"/>
      <c r="V1026" s="98"/>
      <c r="W1026" s="98"/>
      <c r="X1026" s="98"/>
      <c r="Y1026" s="98"/>
      <c r="Z1026" s="98"/>
      <c r="AA1026" s="98"/>
      <c r="AB1026" s="98"/>
      <c r="AC1026" s="98"/>
      <c r="AD1026" s="98"/>
    </row>
    <row r="1027" spans="1:30" x14ac:dyDescent="0.25">
      <c r="A1027" s="98"/>
      <c r="B1027" s="98"/>
      <c r="C1027" s="98"/>
      <c r="D1027" s="98"/>
      <c r="E1027" s="98"/>
      <c r="F1027" s="98"/>
      <c r="G1027" s="98"/>
      <c r="H1027" s="98"/>
      <c r="I1027" s="98"/>
      <c r="J1027" s="98"/>
      <c r="K1027" s="98"/>
      <c r="L1027" s="98"/>
      <c r="M1027" s="98"/>
      <c r="N1027" s="98"/>
      <c r="O1027" s="98"/>
      <c r="P1027" s="98"/>
      <c r="Q1027" s="98"/>
      <c r="R1027" s="98"/>
      <c r="S1027" s="98"/>
      <c r="T1027" s="98"/>
      <c r="U1027" s="98"/>
      <c r="V1027" s="98"/>
      <c r="W1027" s="98"/>
      <c r="X1027" s="98"/>
      <c r="Y1027" s="98"/>
      <c r="Z1027" s="98"/>
      <c r="AA1027" s="98"/>
      <c r="AB1027" s="98"/>
      <c r="AC1027" s="98"/>
      <c r="AD1027" s="98"/>
    </row>
    <row r="1028" spans="1:30" x14ac:dyDescent="0.25">
      <c r="A1028" s="98"/>
      <c r="B1028" s="98"/>
      <c r="C1028" s="98"/>
      <c r="D1028" s="98"/>
      <c r="E1028" s="98"/>
      <c r="F1028" s="98"/>
      <c r="G1028" s="98"/>
      <c r="H1028" s="98"/>
      <c r="I1028" s="98"/>
      <c r="J1028" s="98"/>
      <c r="K1028" s="98"/>
      <c r="L1028" s="98"/>
      <c r="M1028" s="98"/>
      <c r="N1028" s="98"/>
      <c r="O1028" s="98"/>
      <c r="P1028" s="98"/>
      <c r="Q1028" s="98"/>
      <c r="R1028" s="98"/>
      <c r="S1028" s="98"/>
      <c r="T1028" s="98"/>
      <c r="U1028" s="98"/>
      <c r="V1028" s="98"/>
      <c r="W1028" s="98"/>
      <c r="X1028" s="98"/>
      <c r="Y1028" s="98"/>
      <c r="Z1028" s="98"/>
      <c r="AA1028" s="98"/>
      <c r="AB1028" s="98"/>
      <c r="AC1028" s="98"/>
      <c r="AD1028" s="98"/>
    </row>
    <row r="1029" spans="1:30" x14ac:dyDescent="0.25">
      <c r="A1029" s="98"/>
      <c r="B1029" s="98"/>
      <c r="C1029" s="98"/>
      <c r="D1029" s="98"/>
      <c r="E1029" s="98"/>
      <c r="F1029" s="98"/>
      <c r="G1029" s="98"/>
      <c r="H1029" s="98"/>
      <c r="I1029" s="98"/>
      <c r="J1029" s="98"/>
      <c r="K1029" s="98"/>
      <c r="L1029" s="98"/>
      <c r="M1029" s="98"/>
      <c r="N1029" s="98"/>
      <c r="O1029" s="98"/>
      <c r="P1029" s="98"/>
      <c r="Q1029" s="98"/>
      <c r="R1029" s="98"/>
      <c r="S1029" s="98"/>
      <c r="T1029" s="98"/>
      <c r="U1029" s="98"/>
      <c r="V1029" s="98"/>
      <c r="W1029" s="98"/>
      <c r="X1029" s="98"/>
      <c r="Y1029" s="98"/>
      <c r="Z1029" s="98"/>
      <c r="AA1029" s="98"/>
      <c r="AB1029" s="98"/>
      <c r="AC1029" s="98"/>
      <c r="AD1029" s="98"/>
    </row>
    <row r="1030" spans="1:30" x14ac:dyDescent="0.25">
      <c r="A1030" s="98"/>
      <c r="B1030" s="98"/>
      <c r="C1030" s="98"/>
      <c r="D1030" s="98"/>
      <c r="E1030" s="98"/>
      <c r="F1030" s="98"/>
      <c r="G1030" s="98"/>
      <c r="H1030" s="98"/>
      <c r="I1030" s="98"/>
      <c r="J1030" s="98"/>
      <c r="K1030" s="98"/>
      <c r="L1030" s="98"/>
      <c r="M1030" s="98"/>
      <c r="N1030" s="98"/>
      <c r="O1030" s="98"/>
      <c r="P1030" s="98"/>
      <c r="Q1030" s="98"/>
      <c r="R1030" s="98"/>
      <c r="S1030" s="98"/>
      <c r="T1030" s="98"/>
      <c r="U1030" s="98"/>
      <c r="V1030" s="98"/>
      <c r="W1030" s="98"/>
      <c r="X1030" s="98"/>
      <c r="Y1030" s="98"/>
      <c r="Z1030" s="98"/>
      <c r="AA1030" s="98"/>
      <c r="AB1030" s="98"/>
      <c r="AC1030" s="98"/>
      <c r="AD1030" s="98"/>
    </row>
    <row r="1031" spans="1:30" x14ac:dyDescent="0.25">
      <c r="A1031" s="98"/>
      <c r="B1031" s="98"/>
      <c r="C1031" s="98"/>
      <c r="D1031" s="98"/>
      <c r="E1031" s="98"/>
      <c r="F1031" s="98"/>
      <c r="G1031" s="98"/>
      <c r="H1031" s="98"/>
      <c r="I1031" s="98"/>
      <c r="J1031" s="98"/>
      <c r="K1031" s="98"/>
      <c r="L1031" s="98"/>
      <c r="M1031" s="98"/>
      <c r="N1031" s="98"/>
      <c r="O1031" s="98"/>
      <c r="P1031" s="98"/>
      <c r="Q1031" s="98"/>
      <c r="R1031" s="98"/>
      <c r="S1031" s="98"/>
      <c r="T1031" s="98"/>
      <c r="U1031" s="98"/>
      <c r="V1031" s="98"/>
      <c r="W1031" s="98"/>
      <c r="X1031" s="98"/>
      <c r="Y1031" s="98"/>
      <c r="Z1031" s="98"/>
      <c r="AA1031" s="98"/>
      <c r="AB1031" s="98"/>
      <c r="AC1031" s="98"/>
      <c r="AD1031" s="98"/>
    </row>
    <row r="1032" spans="1:30" x14ac:dyDescent="0.25">
      <c r="A1032" s="98"/>
      <c r="B1032" s="98"/>
      <c r="C1032" s="98"/>
      <c r="D1032" s="98"/>
      <c r="E1032" s="98"/>
      <c r="F1032" s="98"/>
      <c r="G1032" s="98"/>
      <c r="H1032" s="98"/>
      <c r="I1032" s="98"/>
      <c r="J1032" s="98"/>
      <c r="K1032" s="98"/>
      <c r="L1032" s="98"/>
      <c r="M1032" s="98"/>
      <c r="N1032" s="98"/>
      <c r="O1032" s="98"/>
      <c r="P1032" s="98"/>
      <c r="Q1032" s="98"/>
      <c r="R1032" s="98"/>
      <c r="S1032" s="98"/>
      <c r="T1032" s="98"/>
      <c r="U1032" s="98"/>
      <c r="V1032" s="98"/>
      <c r="W1032" s="98"/>
      <c r="X1032" s="98"/>
      <c r="Y1032" s="98"/>
      <c r="Z1032" s="98"/>
      <c r="AA1032" s="98"/>
      <c r="AB1032" s="98"/>
      <c r="AC1032" s="98"/>
      <c r="AD1032" s="98"/>
    </row>
    <row r="1033" spans="1:30" x14ac:dyDescent="0.25">
      <c r="A1033" s="98"/>
      <c r="B1033" s="98"/>
      <c r="C1033" s="98"/>
      <c r="D1033" s="98"/>
      <c r="E1033" s="98"/>
      <c r="F1033" s="98"/>
      <c r="G1033" s="98"/>
      <c r="H1033" s="98"/>
      <c r="I1033" s="98"/>
      <c r="J1033" s="98"/>
      <c r="K1033" s="98"/>
      <c r="L1033" s="98"/>
      <c r="M1033" s="98"/>
      <c r="N1033" s="98"/>
      <c r="O1033" s="98"/>
      <c r="P1033" s="98"/>
      <c r="Q1033" s="98"/>
      <c r="R1033" s="98"/>
      <c r="S1033" s="98"/>
      <c r="T1033" s="98"/>
      <c r="U1033" s="98"/>
      <c r="V1033" s="98"/>
      <c r="W1033" s="98"/>
      <c r="X1033" s="98"/>
      <c r="Y1033" s="98"/>
      <c r="Z1033" s="98"/>
      <c r="AA1033" s="98"/>
      <c r="AB1033" s="98"/>
      <c r="AC1033" s="98"/>
      <c r="AD1033" s="98"/>
    </row>
    <row r="1034" spans="1:30" x14ac:dyDescent="0.25">
      <c r="A1034" s="98"/>
      <c r="B1034" s="98"/>
      <c r="C1034" s="98"/>
      <c r="D1034" s="98"/>
      <c r="E1034" s="98"/>
      <c r="F1034" s="98"/>
      <c r="G1034" s="98"/>
      <c r="H1034" s="98"/>
      <c r="I1034" s="98"/>
      <c r="J1034" s="98"/>
      <c r="K1034" s="98"/>
      <c r="L1034" s="98"/>
      <c r="M1034" s="98"/>
      <c r="N1034" s="98"/>
      <c r="O1034" s="98"/>
      <c r="P1034" s="98"/>
      <c r="Q1034" s="98"/>
      <c r="R1034" s="98"/>
      <c r="S1034" s="98"/>
      <c r="T1034" s="98"/>
      <c r="U1034" s="98"/>
      <c r="V1034" s="98"/>
      <c r="W1034" s="98"/>
      <c r="X1034" s="98"/>
      <c r="Y1034" s="98"/>
      <c r="Z1034" s="98"/>
      <c r="AA1034" s="98"/>
      <c r="AB1034" s="98"/>
      <c r="AC1034" s="98"/>
      <c r="AD1034" s="98"/>
    </row>
    <row r="1035" spans="1:30" x14ac:dyDescent="0.25">
      <c r="A1035" s="98"/>
      <c r="B1035" s="98"/>
      <c r="C1035" s="98"/>
      <c r="D1035" s="98"/>
      <c r="E1035" s="98"/>
      <c r="F1035" s="98"/>
      <c r="G1035" s="98"/>
      <c r="H1035" s="98"/>
      <c r="I1035" s="98"/>
      <c r="J1035" s="98"/>
      <c r="K1035" s="98"/>
      <c r="L1035" s="98"/>
      <c r="M1035" s="98"/>
      <c r="N1035" s="98"/>
      <c r="O1035" s="98"/>
      <c r="P1035" s="98"/>
      <c r="Q1035" s="98"/>
      <c r="R1035" s="98"/>
      <c r="S1035" s="98"/>
      <c r="T1035" s="98"/>
      <c r="U1035" s="98"/>
      <c r="V1035" s="98"/>
      <c r="W1035" s="98"/>
      <c r="X1035" s="98"/>
      <c r="Y1035" s="98"/>
      <c r="Z1035" s="98"/>
      <c r="AA1035" s="98"/>
      <c r="AB1035" s="98"/>
      <c r="AC1035" s="98"/>
      <c r="AD1035" s="98"/>
    </row>
    <row r="1036" spans="1:30" x14ac:dyDescent="0.25">
      <c r="A1036" s="98"/>
      <c r="B1036" s="98"/>
      <c r="C1036" s="98"/>
      <c r="D1036" s="98"/>
      <c r="E1036" s="98"/>
      <c r="F1036" s="98"/>
      <c r="G1036" s="98"/>
      <c r="H1036" s="98"/>
      <c r="I1036" s="98"/>
      <c r="J1036" s="98"/>
      <c r="K1036" s="98"/>
      <c r="L1036" s="98"/>
      <c r="M1036" s="98"/>
      <c r="N1036" s="98"/>
      <c r="O1036" s="98"/>
      <c r="P1036" s="98"/>
      <c r="Q1036" s="98"/>
      <c r="R1036" s="98"/>
      <c r="S1036" s="98"/>
      <c r="T1036" s="98"/>
      <c r="U1036" s="98"/>
      <c r="V1036" s="98"/>
      <c r="W1036" s="98"/>
      <c r="X1036" s="98"/>
      <c r="Y1036" s="98"/>
      <c r="Z1036" s="98"/>
      <c r="AA1036" s="98"/>
      <c r="AB1036" s="98"/>
      <c r="AC1036" s="98"/>
      <c r="AD1036" s="98"/>
    </row>
    <row r="1037" spans="1:30" x14ac:dyDescent="0.25">
      <c r="A1037" s="98"/>
      <c r="B1037" s="98"/>
      <c r="C1037" s="98"/>
      <c r="D1037" s="98"/>
      <c r="E1037" s="98"/>
      <c r="F1037" s="98"/>
      <c r="G1037" s="98"/>
      <c r="H1037" s="98"/>
      <c r="I1037" s="98"/>
      <c r="J1037" s="98"/>
      <c r="K1037" s="98"/>
      <c r="L1037" s="98"/>
      <c r="M1037" s="98"/>
      <c r="N1037" s="98"/>
      <c r="O1037" s="98"/>
      <c r="P1037" s="98"/>
      <c r="Q1037" s="98"/>
      <c r="R1037" s="98"/>
      <c r="S1037" s="98"/>
      <c r="T1037" s="98"/>
      <c r="U1037" s="98"/>
      <c r="V1037" s="98"/>
      <c r="W1037" s="98"/>
      <c r="X1037" s="98"/>
      <c r="Y1037" s="98"/>
      <c r="Z1037" s="98"/>
      <c r="AA1037" s="98"/>
      <c r="AB1037" s="98"/>
      <c r="AC1037" s="98"/>
      <c r="AD1037" s="98"/>
    </row>
    <row r="1038" spans="1:30" x14ac:dyDescent="0.25">
      <c r="A1038" s="98"/>
      <c r="B1038" s="98"/>
      <c r="C1038" s="98"/>
      <c r="D1038" s="98"/>
      <c r="E1038" s="98"/>
      <c r="F1038" s="98"/>
      <c r="G1038" s="98"/>
      <c r="H1038" s="98"/>
      <c r="I1038" s="98"/>
      <c r="J1038" s="98"/>
      <c r="K1038" s="98"/>
      <c r="L1038" s="98"/>
      <c r="M1038" s="98"/>
      <c r="N1038" s="98"/>
      <c r="O1038" s="98"/>
      <c r="P1038" s="98"/>
      <c r="Q1038" s="98"/>
      <c r="R1038" s="98"/>
      <c r="S1038" s="98"/>
      <c r="T1038" s="98"/>
      <c r="U1038" s="98"/>
      <c r="V1038" s="98"/>
      <c r="W1038" s="98"/>
      <c r="X1038" s="98"/>
      <c r="Y1038" s="98"/>
      <c r="Z1038" s="98"/>
      <c r="AA1038" s="98"/>
      <c r="AB1038" s="98"/>
      <c r="AC1038" s="98"/>
      <c r="AD1038" s="98"/>
    </row>
    <row r="1039" spans="1:30" x14ac:dyDescent="0.25">
      <c r="A1039" s="98"/>
      <c r="B1039" s="98"/>
      <c r="C1039" s="98"/>
      <c r="D1039" s="98"/>
      <c r="E1039" s="98"/>
      <c r="F1039" s="98"/>
      <c r="G1039" s="98"/>
      <c r="H1039" s="98"/>
      <c r="I1039" s="98"/>
      <c r="J1039" s="98"/>
      <c r="K1039" s="98"/>
      <c r="L1039" s="98"/>
      <c r="M1039" s="98"/>
      <c r="N1039" s="98"/>
      <c r="O1039" s="98"/>
      <c r="P1039" s="98"/>
      <c r="Q1039" s="98"/>
      <c r="R1039" s="98"/>
      <c r="S1039" s="98"/>
      <c r="T1039" s="98"/>
      <c r="U1039" s="98"/>
      <c r="V1039" s="98"/>
      <c r="W1039" s="98"/>
      <c r="X1039" s="98"/>
      <c r="Y1039" s="98"/>
      <c r="Z1039" s="98"/>
      <c r="AA1039" s="98"/>
      <c r="AB1039" s="98"/>
      <c r="AC1039" s="98"/>
      <c r="AD1039" s="98"/>
    </row>
    <row r="1040" spans="1:30" x14ac:dyDescent="0.25">
      <c r="A1040" s="98"/>
      <c r="B1040" s="98"/>
      <c r="C1040" s="98"/>
      <c r="D1040" s="98"/>
      <c r="E1040" s="98"/>
      <c r="F1040" s="98"/>
      <c r="G1040" s="98"/>
      <c r="H1040" s="98"/>
      <c r="I1040" s="98"/>
      <c r="J1040" s="98"/>
      <c r="K1040" s="98"/>
      <c r="L1040" s="98"/>
      <c r="M1040" s="98"/>
      <c r="N1040" s="98"/>
      <c r="O1040" s="98"/>
      <c r="P1040" s="98"/>
      <c r="Q1040" s="98"/>
      <c r="R1040" s="98"/>
      <c r="S1040" s="98"/>
      <c r="T1040" s="98"/>
      <c r="U1040" s="98"/>
      <c r="V1040" s="98"/>
      <c r="W1040" s="98"/>
      <c r="X1040" s="98"/>
      <c r="Y1040" s="98"/>
      <c r="Z1040" s="98"/>
      <c r="AA1040" s="98"/>
      <c r="AB1040" s="98"/>
      <c r="AC1040" s="98"/>
      <c r="AD1040" s="98"/>
    </row>
    <row r="1041" spans="1:30" x14ac:dyDescent="0.25">
      <c r="A1041" s="98"/>
      <c r="B1041" s="98"/>
      <c r="C1041" s="98"/>
      <c r="D1041" s="98"/>
      <c r="E1041" s="98"/>
      <c r="F1041" s="98"/>
      <c r="G1041" s="98"/>
      <c r="H1041" s="98"/>
      <c r="I1041" s="98"/>
      <c r="J1041" s="98"/>
      <c r="K1041" s="98"/>
      <c r="L1041" s="98"/>
      <c r="M1041" s="98"/>
      <c r="N1041" s="98"/>
      <c r="O1041" s="98"/>
      <c r="P1041" s="98"/>
      <c r="Q1041" s="98"/>
      <c r="R1041" s="98"/>
      <c r="S1041" s="98"/>
      <c r="T1041" s="98"/>
      <c r="U1041" s="98"/>
      <c r="V1041" s="98"/>
      <c r="W1041" s="98"/>
      <c r="X1041" s="98"/>
      <c r="Y1041" s="98"/>
      <c r="Z1041" s="98"/>
      <c r="AA1041" s="98"/>
      <c r="AB1041" s="98"/>
      <c r="AC1041" s="98"/>
      <c r="AD1041" s="98"/>
    </row>
    <row r="1042" spans="1:30" x14ac:dyDescent="0.25">
      <c r="A1042" s="98"/>
      <c r="B1042" s="98"/>
      <c r="C1042" s="98"/>
      <c r="D1042" s="98"/>
      <c r="E1042" s="98"/>
      <c r="F1042" s="98"/>
      <c r="G1042" s="98"/>
      <c r="H1042" s="98"/>
      <c r="I1042" s="98"/>
      <c r="J1042" s="98"/>
      <c r="K1042" s="98"/>
      <c r="L1042" s="98"/>
      <c r="M1042" s="98"/>
      <c r="N1042" s="98"/>
      <c r="O1042" s="98"/>
      <c r="P1042" s="98"/>
      <c r="Q1042" s="98"/>
      <c r="R1042" s="98"/>
      <c r="S1042" s="98"/>
      <c r="T1042" s="98"/>
      <c r="U1042" s="98"/>
      <c r="V1042" s="98"/>
      <c r="W1042" s="98"/>
      <c r="X1042" s="98"/>
      <c r="Y1042" s="98"/>
      <c r="Z1042" s="98"/>
      <c r="AA1042" s="98"/>
      <c r="AB1042" s="98"/>
      <c r="AC1042" s="98"/>
      <c r="AD1042" s="98"/>
    </row>
    <row r="1043" spans="1:30" x14ac:dyDescent="0.25">
      <c r="A1043" s="98"/>
      <c r="B1043" s="98"/>
      <c r="C1043" s="98"/>
      <c r="D1043" s="98"/>
      <c r="E1043" s="98"/>
      <c r="F1043" s="98"/>
      <c r="G1043" s="98"/>
      <c r="H1043" s="98"/>
      <c r="I1043" s="98"/>
      <c r="J1043" s="98"/>
      <c r="K1043" s="98"/>
      <c r="L1043" s="98"/>
      <c r="M1043" s="98"/>
      <c r="N1043" s="98"/>
      <c r="O1043" s="98"/>
      <c r="P1043" s="98"/>
      <c r="Q1043" s="98"/>
      <c r="R1043" s="98"/>
      <c r="S1043" s="98"/>
      <c r="T1043" s="98"/>
      <c r="U1043" s="98"/>
      <c r="V1043" s="98"/>
      <c r="W1043" s="98"/>
      <c r="X1043" s="98"/>
      <c r="Y1043" s="98"/>
      <c r="Z1043" s="98"/>
      <c r="AA1043" s="98"/>
      <c r="AB1043" s="98"/>
      <c r="AC1043" s="98"/>
      <c r="AD1043" s="98"/>
    </row>
    <row r="1044" spans="1:30" x14ac:dyDescent="0.25">
      <c r="A1044" s="98"/>
      <c r="B1044" s="98"/>
      <c r="C1044" s="98"/>
      <c r="D1044" s="98"/>
      <c r="E1044" s="98"/>
      <c r="F1044" s="98"/>
      <c r="G1044" s="98"/>
      <c r="H1044" s="98"/>
      <c r="I1044" s="98"/>
      <c r="J1044" s="98"/>
      <c r="K1044" s="98"/>
      <c r="L1044" s="98"/>
      <c r="M1044" s="98"/>
      <c r="N1044" s="98"/>
      <c r="O1044" s="98"/>
      <c r="P1044" s="98"/>
      <c r="Q1044" s="98"/>
      <c r="R1044" s="98"/>
      <c r="S1044" s="98"/>
      <c r="T1044" s="98"/>
      <c r="U1044" s="98"/>
      <c r="V1044" s="98"/>
      <c r="W1044" s="98"/>
      <c r="X1044" s="98"/>
      <c r="Y1044" s="98"/>
      <c r="Z1044" s="98"/>
      <c r="AA1044" s="98"/>
      <c r="AB1044" s="98"/>
      <c r="AC1044" s="98"/>
      <c r="AD1044" s="98"/>
    </row>
    <row r="1045" spans="1:30" x14ac:dyDescent="0.25">
      <c r="A1045" s="98"/>
      <c r="B1045" s="98"/>
      <c r="C1045" s="98"/>
      <c r="D1045" s="98"/>
      <c r="E1045" s="98"/>
      <c r="F1045" s="98"/>
      <c r="G1045" s="98"/>
      <c r="H1045" s="98"/>
      <c r="I1045" s="98"/>
      <c r="J1045" s="98"/>
      <c r="K1045" s="98"/>
      <c r="L1045" s="98"/>
      <c r="M1045" s="98"/>
      <c r="N1045" s="98"/>
      <c r="O1045" s="98"/>
      <c r="P1045" s="98"/>
      <c r="Q1045" s="98"/>
      <c r="R1045" s="98"/>
      <c r="S1045" s="98"/>
      <c r="T1045" s="98"/>
      <c r="U1045" s="98"/>
      <c r="V1045" s="98"/>
      <c r="W1045" s="98"/>
      <c r="X1045" s="98"/>
      <c r="Y1045" s="98"/>
      <c r="Z1045" s="98"/>
      <c r="AA1045" s="98"/>
      <c r="AB1045" s="98"/>
      <c r="AC1045" s="98"/>
      <c r="AD1045" s="98"/>
    </row>
    <row r="1046" spans="1:30" x14ac:dyDescent="0.25">
      <c r="A1046" s="98"/>
      <c r="B1046" s="98"/>
      <c r="C1046" s="98"/>
      <c r="D1046" s="98"/>
      <c r="E1046" s="98"/>
      <c r="F1046" s="98"/>
      <c r="G1046" s="98"/>
      <c r="H1046" s="98"/>
      <c r="I1046" s="98"/>
      <c r="J1046" s="98"/>
      <c r="K1046" s="98"/>
      <c r="L1046" s="98"/>
      <c r="M1046" s="98"/>
      <c r="N1046" s="98"/>
      <c r="O1046" s="98"/>
      <c r="P1046" s="98"/>
      <c r="Q1046" s="98"/>
      <c r="R1046" s="98"/>
      <c r="S1046" s="98"/>
      <c r="T1046" s="98"/>
      <c r="U1046" s="98"/>
      <c r="V1046" s="98"/>
      <c r="W1046" s="98"/>
      <c r="X1046" s="98"/>
      <c r="Y1046" s="98"/>
      <c r="Z1046" s="98"/>
      <c r="AA1046" s="98"/>
      <c r="AB1046" s="98"/>
      <c r="AC1046" s="98"/>
      <c r="AD1046" s="98"/>
    </row>
    <row r="1047" spans="1:30" x14ac:dyDescent="0.25">
      <c r="A1047" s="98"/>
      <c r="B1047" s="98"/>
      <c r="C1047" s="98"/>
      <c r="D1047" s="98"/>
      <c r="E1047" s="98"/>
      <c r="F1047" s="98"/>
      <c r="G1047" s="98"/>
      <c r="H1047" s="98"/>
      <c r="I1047" s="98"/>
      <c r="J1047" s="98"/>
      <c r="K1047" s="98"/>
      <c r="L1047" s="98"/>
      <c r="M1047" s="98"/>
      <c r="N1047" s="98"/>
      <c r="O1047" s="98"/>
      <c r="P1047" s="98"/>
      <c r="Q1047" s="98"/>
      <c r="R1047" s="98"/>
      <c r="S1047" s="98"/>
      <c r="T1047" s="98"/>
      <c r="U1047" s="98"/>
      <c r="V1047" s="98"/>
      <c r="W1047" s="98"/>
      <c r="X1047" s="98"/>
      <c r="Y1047" s="98"/>
      <c r="Z1047" s="98"/>
      <c r="AA1047" s="98"/>
      <c r="AB1047" s="98"/>
      <c r="AC1047" s="98"/>
      <c r="AD1047" s="98"/>
    </row>
    <row r="1048" spans="1:30" x14ac:dyDescent="0.25">
      <c r="A1048" s="98"/>
      <c r="B1048" s="98"/>
      <c r="C1048" s="98"/>
      <c r="D1048" s="98"/>
      <c r="E1048" s="98"/>
      <c r="F1048" s="98"/>
      <c r="G1048" s="98"/>
      <c r="H1048" s="98"/>
      <c r="I1048" s="98"/>
      <c r="J1048" s="98"/>
      <c r="K1048" s="98"/>
      <c r="L1048" s="98"/>
      <c r="M1048" s="98"/>
      <c r="N1048" s="98"/>
      <c r="O1048" s="98"/>
      <c r="P1048" s="98"/>
      <c r="Q1048" s="98"/>
      <c r="R1048" s="98"/>
      <c r="S1048" s="98"/>
      <c r="T1048" s="98"/>
      <c r="U1048" s="98"/>
      <c r="V1048" s="98"/>
      <c r="W1048" s="98"/>
      <c r="X1048" s="98"/>
      <c r="Y1048" s="98"/>
      <c r="Z1048" s="98"/>
      <c r="AA1048" s="98"/>
      <c r="AB1048" s="98"/>
      <c r="AC1048" s="98"/>
      <c r="AD1048" s="98"/>
    </row>
    <row r="1049" spans="1:30" x14ac:dyDescent="0.25">
      <c r="A1049" s="98"/>
      <c r="B1049" s="98"/>
      <c r="C1049" s="98"/>
      <c r="D1049" s="98"/>
      <c r="E1049" s="98"/>
      <c r="F1049" s="98"/>
      <c r="G1049" s="98"/>
      <c r="H1049" s="98"/>
      <c r="I1049" s="98"/>
      <c r="J1049" s="98"/>
      <c r="K1049" s="98"/>
      <c r="L1049" s="98"/>
      <c r="M1049" s="98"/>
      <c r="N1049" s="98"/>
      <c r="O1049" s="98"/>
      <c r="P1049" s="98"/>
      <c r="Q1049" s="98"/>
      <c r="R1049" s="98"/>
      <c r="S1049" s="98"/>
      <c r="T1049" s="98"/>
      <c r="U1049" s="98"/>
      <c r="V1049" s="98"/>
      <c r="W1049" s="98"/>
      <c r="X1049" s="98"/>
      <c r="Y1049" s="98"/>
      <c r="Z1049" s="98"/>
      <c r="AA1049" s="98"/>
      <c r="AB1049" s="98"/>
      <c r="AC1049" s="98"/>
      <c r="AD1049" s="98"/>
    </row>
    <row r="1050" spans="1:30" x14ac:dyDescent="0.25">
      <c r="A1050" s="98"/>
      <c r="B1050" s="98"/>
      <c r="C1050" s="98"/>
      <c r="D1050" s="98"/>
      <c r="E1050" s="98"/>
      <c r="F1050" s="98"/>
      <c r="G1050" s="98"/>
      <c r="H1050" s="98"/>
      <c r="I1050" s="98"/>
      <c r="J1050" s="98"/>
      <c r="K1050" s="98"/>
      <c r="L1050" s="98"/>
      <c r="M1050" s="98"/>
      <c r="N1050" s="98"/>
      <c r="O1050" s="98"/>
      <c r="P1050" s="98"/>
      <c r="Q1050" s="98"/>
      <c r="R1050" s="98"/>
      <c r="S1050" s="98"/>
      <c r="T1050" s="98"/>
      <c r="U1050" s="98"/>
      <c r="V1050" s="98"/>
      <c r="W1050" s="98"/>
      <c r="X1050" s="98"/>
      <c r="Y1050" s="98"/>
      <c r="Z1050" s="98"/>
      <c r="AA1050" s="98"/>
      <c r="AB1050" s="98"/>
      <c r="AC1050" s="98"/>
      <c r="AD1050" s="98"/>
    </row>
    <row r="1051" spans="1:30" x14ac:dyDescent="0.25">
      <c r="A1051" s="98"/>
      <c r="B1051" s="98"/>
      <c r="C1051" s="98"/>
      <c r="D1051" s="98"/>
      <c r="E1051" s="98"/>
      <c r="F1051" s="98"/>
      <c r="G1051" s="98"/>
      <c r="H1051" s="98"/>
      <c r="I1051" s="98"/>
      <c r="J1051" s="98"/>
      <c r="K1051" s="98"/>
      <c r="L1051" s="98"/>
      <c r="M1051" s="98"/>
      <c r="N1051" s="98"/>
      <c r="O1051" s="98"/>
      <c r="P1051" s="98"/>
      <c r="Q1051" s="98"/>
      <c r="R1051" s="98"/>
      <c r="S1051" s="98"/>
      <c r="T1051" s="98"/>
      <c r="U1051" s="98"/>
      <c r="V1051" s="98"/>
      <c r="W1051" s="98"/>
      <c r="X1051" s="98"/>
      <c r="Y1051" s="98"/>
      <c r="Z1051" s="98"/>
      <c r="AA1051" s="98"/>
      <c r="AB1051" s="98"/>
      <c r="AC1051" s="98"/>
      <c r="AD1051" s="98"/>
    </row>
    <row r="1052" spans="1:30" x14ac:dyDescent="0.25">
      <c r="A1052" s="98"/>
      <c r="B1052" s="98"/>
      <c r="C1052" s="98"/>
      <c r="D1052" s="98"/>
      <c r="E1052" s="98"/>
      <c r="F1052" s="98"/>
      <c r="G1052" s="98"/>
      <c r="H1052" s="98"/>
      <c r="I1052" s="98"/>
      <c r="J1052" s="98"/>
      <c r="K1052" s="98"/>
      <c r="L1052" s="98"/>
      <c r="M1052" s="98"/>
      <c r="N1052" s="98"/>
      <c r="O1052" s="98"/>
      <c r="P1052" s="98"/>
      <c r="Q1052" s="98"/>
      <c r="R1052" s="98"/>
      <c r="S1052" s="98"/>
      <c r="T1052" s="98"/>
      <c r="U1052" s="98"/>
      <c r="V1052" s="98"/>
      <c r="W1052" s="98"/>
      <c r="X1052" s="98"/>
      <c r="Y1052" s="98"/>
      <c r="Z1052" s="98"/>
      <c r="AA1052" s="98"/>
      <c r="AB1052" s="98"/>
      <c r="AC1052" s="98"/>
      <c r="AD1052" s="98"/>
    </row>
    <row r="1053" spans="1:30" x14ac:dyDescent="0.25">
      <c r="A1053" s="98"/>
      <c r="B1053" s="98"/>
      <c r="C1053" s="98"/>
      <c r="D1053" s="98"/>
      <c r="E1053" s="98"/>
      <c r="F1053" s="98"/>
      <c r="G1053" s="98"/>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row>
    <row r="1054" spans="1:30" x14ac:dyDescent="0.25">
      <c r="A1054" s="98"/>
      <c r="B1054" s="98"/>
      <c r="C1054" s="98"/>
      <c r="D1054" s="98"/>
      <c r="E1054" s="98"/>
      <c r="F1054" s="98"/>
      <c r="G1054" s="98"/>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row>
    <row r="1055" spans="1:30" x14ac:dyDescent="0.25">
      <c r="A1055" s="98"/>
      <c r="B1055" s="98"/>
      <c r="C1055" s="98"/>
      <c r="D1055" s="98"/>
      <c r="E1055" s="98"/>
      <c r="F1055" s="98"/>
      <c r="G1055" s="98"/>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row>
    <row r="1056" spans="1:30" x14ac:dyDescent="0.25">
      <c r="A1056" s="98"/>
      <c r="B1056" s="98"/>
      <c r="C1056" s="98"/>
      <c r="D1056" s="98"/>
      <c r="E1056" s="98"/>
      <c r="F1056" s="98"/>
      <c r="G1056" s="98"/>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row>
    <row r="1057" spans="1:30" x14ac:dyDescent="0.25">
      <c r="A1057" s="98"/>
      <c r="B1057" s="98"/>
      <c r="C1057" s="98"/>
      <c r="D1057" s="98"/>
      <c r="E1057" s="98"/>
      <c r="F1057" s="98"/>
      <c r="G1057" s="98"/>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row>
    <row r="1058" spans="1:30" x14ac:dyDescent="0.25">
      <c r="A1058" s="98"/>
      <c r="B1058" s="98"/>
      <c r="C1058" s="98"/>
      <c r="D1058" s="98"/>
      <c r="E1058" s="98"/>
      <c r="F1058" s="98"/>
      <c r="G1058" s="98"/>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row>
    <row r="1059" spans="1:30" x14ac:dyDescent="0.25">
      <c r="A1059" s="98"/>
      <c r="B1059" s="98"/>
      <c r="C1059" s="98"/>
      <c r="D1059" s="98"/>
      <c r="E1059" s="98"/>
      <c r="F1059" s="98"/>
      <c r="G1059" s="98"/>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row>
    <row r="1060" spans="1:30" x14ac:dyDescent="0.25">
      <c r="A1060" s="98"/>
      <c r="B1060" s="98"/>
      <c r="C1060" s="98"/>
      <c r="D1060" s="98"/>
      <c r="E1060" s="98"/>
      <c r="F1060" s="98"/>
      <c r="G1060" s="98"/>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row>
    <row r="1061" spans="1:30" x14ac:dyDescent="0.25">
      <c r="A1061" s="98"/>
      <c r="B1061" s="98"/>
      <c r="C1061" s="98"/>
      <c r="D1061" s="98"/>
      <c r="E1061" s="98"/>
      <c r="F1061" s="98"/>
      <c r="G1061" s="98"/>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row>
    <row r="1062" spans="1:30" x14ac:dyDescent="0.25">
      <c r="A1062" s="98"/>
      <c r="B1062" s="98"/>
      <c r="C1062" s="98"/>
      <c r="D1062" s="98"/>
      <c r="E1062" s="98"/>
      <c r="F1062" s="98"/>
      <c r="G1062" s="98"/>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row>
    <row r="1063" spans="1:30" x14ac:dyDescent="0.25">
      <c r="A1063" s="98"/>
      <c r="B1063" s="98"/>
      <c r="C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row>
    <row r="1064" spans="1:30" x14ac:dyDescent="0.25">
      <c r="A1064" s="98"/>
      <c r="B1064" s="98"/>
      <c r="C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row>
    <row r="1065" spans="1:30" x14ac:dyDescent="0.25">
      <c r="A1065" s="98"/>
      <c r="B1065" s="98"/>
      <c r="C1065" s="98"/>
      <c r="D1065" s="98"/>
      <c r="E1065" s="98"/>
      <c r="F1065" s="98"/>
      <c r="G1065" s="98"/>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row>
    <row r="1066" spans="1:30" x14ac:dyDescent="0.25">
      <c r="A1066" s="98"/>
      <c r="B1066" s="98"/>
      <c r="C1066" s="98"/>
      <c r="D1066" s="98"/>
      <c r="E1066" s="98"/>
      <c r="F1066" s="98"/>
      <c r="G1066" s="98"/>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row>
    <row r="1067" spans="1:30" x14ac:dyDescent="0.25">
      <c r="A1067" s="98"/>
      <c r="B1067" s="98"/>
      <c r="C1067" s="98"/>
      <c r="D1067" s="98"/>
      <c r="E1067" s="98"/>
      <c r="F1067" s="98"/>
      <c r="G1067" s="98"/>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row>
    <row r="1068" spans="1:30" x14ac:dyDescent="0.25">
      <c r="A1068" s="98"/>
      <c r="B1068" s="98"/>
      <c r="C1068" s="98"/>
      <c r="D1068" s="98"/>
      <c r="E1068" s="98"/>
      <c r="F1068" s="98"/>
      <c r="G1068" s="98"/>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row>
    <row r="1069" spans="1:30" x14ac:dyDescent="0.25">
      <c r="A1069" s="98"/>
      <c r="B1069" s="98"/>
      <c r="C1069" s="98"/>
      <c r="D1069" s="98"/>
      <c r="E1069" s="98"/>
      <c r="F1069" s="98"/>
      <c r="G1069" s="98"/>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row>
    <row r="1070" spans="1:30" x14ac:dyDescent="0.25">
      <c r="A1070" s="98"/>
      <c r="B1070" s="98"/>
      <c r="C1070" s="98"/>
      <c r="D1070" s="98"/>
      <c r="E1070" s="98"/>
      <c r="F1070" s="98"/>
      <c r="G1070" s="98"/>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row>
    <row r="1071" spans="1:30" x14ac:dyDescent="0.25">
      <c r="A1071" s="98"/>
      <c r="B1071" s="98"/>
      <c r="C1071" s="98"/>
      <c r="D1071" s="98"/>
      <c r="E1071" s="98"/>
      <c r="F1071" s="98"/>
      <c r="G1071" s="98"/>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row>
    <row r="1072" spans="1:30" x14ac:dyDescent="0.25">
      <c r="A1072" s="98"/>
      <c r="B1072" s="98"/>
      <c r="C1072" s="98"/>
      <c r="D1072" s="98"/>
      <c r="E1072" s="98"/>
      <c r="F1072" s="98"/>
      <c r="G1072" s="98"/>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row>
    <row r="1073" spans="1:30" x14ac:dyDescent="0.25">
      <c r="A1073" s="98"/>
      <c r="B1073" s="98"/>
      <c r="C1073" s="98"/>
      <c r="D1073" s="98"/>
      <c r="E1073" s="98"/>
      <c r="F1073" s="98"/>
      <c r="G1073" s="98"/>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row>
    <row r="1074" spans="1:30" x14ac:dyDescent="0.25">
      <c r="A1074" s="98"/>
      <c r="B1074" s="98"/>
      <c r="C1074" s="98"/>
      <c r="D1074" s="98"/>
      <c r="E1074" s="98"/>
      <c r="F1074" s="98"/>
      <c r="G1074" s="98"/>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row>
    <row r="1075" spans="1:30" x14ac:dyDescent="0.25">
      <c r="A1075" s="98"/>
      <c r="B1075" s="98"/>
      <c r="C1075" s="98"/>
      <c r="D1075" s="98"/>
      <c r="E1075" s="98"/>
      <c r="F1075" s="98"/>
      <c r="G1075" s="98"/>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row>
    <row r="1076" spans="1:30" x14ac:dyDescent="0.25">
      <c r="A1076" s="98"/>
      <c r="B1076" s="98"/>
      <c r="C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row>
    <row r="1077" spans="1:30" x14ac:dyDescent="0.25">
      <c r="A1077" s="98"/>
      <c r="B1077" s="98"/>
      <c r="C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row>
    <row r="1078" spans="1:30" x14ac:dyDescent="0.25">
      <c r="A1078" s="98"/>
      <c r="B1078" s="98"/>
      <c r="C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row>
    <row r="1079" spans="1:30" x14ac:dyDescent="0.25">
      <c r="A1079" s="98"/>
      <c r="B1079" s="98"/>
      <c r="C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row>
    <row r="1080" spans="1:30" x14ac:dyDescent="0.25">
      <c r="A1080" s="98"/>
      <c r="B1080" s="98"/>
      <c r="C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row>
    <row r="1081" spans="1:30" x14ac:dyDescent="0.25">
      <c r="A1081" s="98"/>
      <c r="B1081" s="98"/>
      <c r="C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row>
    <row r="1082" spans="1:30" x14ac:dyDescent="0.25">
      <c r="A1082" s="98"/>
      <c r="B1082" s="98"/>
      <c r="C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row>
    <row r="1083" spans="1:30" x14ac:dyDescent="0.25">
      <c r="A1083" s="98"/>
      <c r="B1083" s="98"/>
      <c r="C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row>
    <row r="1084" spans="1:30" x14ac:dyDescent="0.25">
      <c r="A1084" s="98"/>
      <c r="B1084" s="98"/>
      <c r="C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row>
    <row r="1085" spans="1:30" x14ac:dyDescent="0.25">
      <c r="A1085" s="98"/>
      <c r="B1085" s="98"/>
      <c r="C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row>
    <row r="1086" spans="1:30" x14ac:dyDescent="0.25">
      <c r="A1086" s="98"/>
      <c r="B1086" s="98"/>
      <c r="C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row>
    <row r="1087" spans="1:30" x14ac:dyDescent="0.25">
      <c r="A1087" s="98"/>
      <c r="B1087" s="98"/>
      <c r="C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row>
    <row r="1088" spans="1:30" x14ac:dyDescent="0.25">
      <c r="A1088" s="98"/>
      <c r="B1088" s="98"/>
      <c r="C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row>
    <row r="1089" spans="1:30" x14ac:dyDescent="0.25">
      <c r="A1089" s="98"/>
      <c r="B1089" s="98"/>
      <c r="C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row>
    <row r="1090" spans="1:30" x14ac:dyDescent="0.25">
      <c r="A1090" s="98"/>
      <c r="B1090" s="98"/>
      <c r="C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row>
    <row r="1091" spans="1:30" x14ac:dyDescent="0.25">
      <c r="A1091" s="98"/>
      <c r="B1091" s="98"/>
      <c r="C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row>
    <row r="1092" spans="1:30" x14ac:dyDescent="0.25">
      <c r="A1092" s="98"/>
      <c r="B1092" s="98"/>
      <c r="C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row>
    <row r="1093" spans="1:30" x14ac:dyDescent="0.25">
      <c r="A1093" s="98"/>
      <c r="B1093" s="98"/>
      <c r="C1093" s="98"/>
      <c r="D1093" s="98"/>
      <c r="E1093" s="98"/>
      <c r="F1093" s="98"/>
      <c r="G1093" s="98"/>
      <c r="H1093" s="98"/>
      <c r="I1093" s="98"/>
      <c r="J1093" s="98"/>
      <c r="K1093" s="98"/>
      <c r="L1093" s="98"/>
      <c r="M1093" s="98"/>
      <c r="N1093" s="98"/>
      <c r="O1093" s="98"/>
      <c r="P1093" s="98"/>
      <c r="Q1093" s="98"/>
      <c r="R1093" s="98"/>
      <c r="S1093" s="98"/>
      <c r="T1093" s="98"/>
      <c r="U1093" s="98"/>
      <c r="V1093" s="98"/>
      <c r="W1093" s="98"/>
      <c r="X1093" s="98"/>
      <c r="Y1093" s="98"/>
      <c r="Z1093" s="98"/>
      <c r="AA1093" s="98"/>
      <c r="AB1093" s="98"/>
      <c r="AC1093" s="98"/>
      <c r="AD1093" s="98"/>
    </row>
    <row r="1094" spans="1:30" x14ac:dyDescent="0.25">
      <c r="A1094" s="98"/>
      <c r="B1094" s="98"/>
      <c r="C1094" s="98"/>
      <c r="D1094" s="98"/>
      <c r="E1094" s="98"/>
      <c r="F1094" s="98"/>
      <c r="G1094" s="98"/>
      <c r="H1094" s="98"/>
      <c r="I1094" s="98"/>
      <c r="J1094" s="98"/>
      <c r="K1094" s="98"/>
      <c r="L1094" s="98"/>
      <c r="M1094" s="98"/>
      <c r="N1094" s="98"/>
      <c r="O1094" s="98"/>
      <c r="P1094" s="98"/>
      <c r="Q1094" s="98"/>
      <c r="R1094" s="98"/>
      <c r="S1094" s="98"/>
      <c r="T1094" s="98"/>
      <c r="U1094" s="98"/>
      <c r="V1094" s="98"/>
      <c r="W1094" s="98"/>
      <c r="X1094" s="98"/>
      <c r="Y1094" s="98"/>
      <c r="Z1094" s="98"/>
      <c r="AA1094" s="98"/>
      <c r="AB1094" s="98"/>
      <c r="AC1094" s="98"/>
      <c r="AD1094" s="98"/>
    </row>
    <row r="1095" spans="1:30" x14ac:dyDescent="0.25">
      <c r="A1095" s="98"/>
      <c r="B1095" s="98"/>
      <c r="C1095" s="98"/>
      <c r="D1095" s="98"/>
      <c r="E1095" s="98"/>
      <c r="F1095" s="98"/>
      <c r="G1095" s="98"/>
      <c r="H1095" s="98"/>
      <c r="I1095" s="98"/>
      <c r="J1095" s="98"/>
      <c r="K1095" s="98"/>
      <c r="L1095" s="98"/>
      <c r="M1095" s="98"/>
      <c r="N1095" s="98"/>
      <c r="O1095" s="98"/>
      <c r="P1095" s="98"/>
      <c r="Q1095" s="98"/>
      <c r="R1095" s="98"/>
      <c r="S1095" s="98"/>
      <c r="T1095" s="98"/>
      <c r="U1095" s="98"/>
      <c r="V1095" s="98"/>
      <c r="W1095" s="98"/>
      <c r="X1095" s="98"/>
      <c r="Y1095" s="98"/>
      <c r="Z1095" s="98"/>
      <c r="AA1095" s="98"/>
      <c r="AB1095" s="98"/>
      <c r="AC1095" s="98"/>
      <c r="AD1095" s="98"/>
    </row>
    <row r="1096" spans="1:30" x14ac:dyDescent="0.25">
      <c r="A1096" s="98"/>
      <c r="B1096" s="98"/>
      <c r="C1096" s="98"/>
      <c r="D1096" s="98"/>
      <c r="E1096" s="98"/>
      <c r="F1096" s="98"/>
      <c r="G1096" s="98"/>
      <c r="H1096" s="98"/>
      <c r="I1096" s="98"/>
      <c r="J1096" s="98"/>
      <c r="K1096" s="98"/>
      <c r="L1096" s="98"/>
      <c r="M1096" s="98"/>
      <c r="N1096" s="98"/>
      <c r="O1096" s="98"/>
      <c r="P1096" s="98"/>
      <c r="Q1096" s="98"/>
      <c r="R1096" s="98"/>
      <c r="S1096" s="98"/>
      <c r="T1096" s="98"/>
      <c r="U1096" s="98"/>
      <c r="V1096" s="98"/>
      <c r="W1096" s="98"/>
      <c r="X1096" s="98"/>
      <c r="Y1096" s="98"/>
      <c r="Z1096" s="98"/>
      <c r="AA1096" s="98"/>
      <c r="AB1096" s="98"/>
      <c r="AC1096" s="98"/>
      <c r="AD1096" s="98"/>
    </row>
    <row r="1097" spans="1:30" x14ac:dyDescent="0.25">
      <c r="A1097" s="98"/>
      <c r="B1097" s="98"/>
      <c r="C1097" s="98"/>
      <c r="D1097" s="98"/>
      <c r="E1097" s="98"/>
      <c r="F1097" s="98"/>
      <c r="G1097" s="98"/>
      <c r="H1097" s="98"/>
      <c r="I1097" s="98"/>
      <c r="J1097" s="98"/>
      <c r="K1097" s="98"/>
      <c r="L1097" s="98"/>
      <c r="M1097" s="98"/>
      <c r="N1097" s="98"/>
      <c r="O1097" s="98"/>
      <c r="P1097" s="98"/>
      <c r="Q1097" s="98"/>
      <c r="R1097" s="98"/>
      <c r="S1097" s="98"/>
      <c r="T1097" s="98"/>
      <c r="U1097" s="98"/>
      <c r="V1097" s="98"/>
      <c r="W1097" s="98"/>
      <c r="X1097" s="98"/>
      <c r="Y1097" s="98"/>
      <c r="Z1097" s="98"/>
      <c r="AA1097" s="98"/>
      <c r="AB1097" s="98"/>
      <c r="AC1097" s="98"/>
      <c r="AD1097" s="98"/>
    </row>
    <row r="1098" spans="1:30" x14ac:dyDescent="0.25">
      <c r="A1098" s="98"/>
      <c r="B1098" s="98"/>
      <c r="C1098" s="98"/>
      <c r="D1098" s="98"/>
      <c r="E1098" s="98"/>
      <c r="F1098" s="98"/>
      <c r="G1098" s="98"/>
      <c r="H1098" s="98"/>
      <c r="I1098" s="98"/>
      <c r="J1098" s="98"/>
      <c r="K1098" s="98"/>
      <c r="L1098" s="98"/>
      <c r="M1098" s="98"/>
      <c r="N1098" s="98"/>
      <c r="O1098" s="98"/>
      <c r="P1098" s="98"/>
      <c r="Q1098" s="98"/>
      <c r="R1098" s="98"/>
      <c r="S1098" s="98"/>
      <c r="T1098" s="98"/>
      <c r="U1098" s="98"/>
      <c r="V1098" s="98"/>
      <c r="W1098" s="98"/>
      <c r="X1098" s="98"/>
      <c r="Y1098" s="98"/>
      <c r="Z1098" s="98"/>
      <c r="AA1098" s="98"/>
      <c r="AB1098" s="98"/>
      <c r="AC1098" s="98"/>
      <c r="AD1098" s="98"/>
    </row>
    <row r="1099" spans="1:30" x14ac:dyDescent="0.25">
      <c r="A1099" s="98"/>
      <c r="B1099" s="98"/>
      <c r="C1099" s="98"/>
      <c r="D1099" s="98"/>
      <c r="E1099" s="98"/>
      <c r="F1099" s="98"/>
      <c r="G1099" s="98"/>
      <c r="H1099" s="98"/>
      <c r="I1099" s="98"/>
      <c r="J1099" s="98"/>
      <c r="K1099" s="98"/>
      <c r="L1099" s="98"/>
      <c r="M1099" s="98"/>
      <c r="N1099" s="98"/>
      <c r="O1099" s="98"/>
      <c r="P1099" s="98"/>
      <c r="Q1099" s="98"/>
      <c r="R1099" s="98"/>
      <c r="S1099" s="98"/>
      <c r="T1099" s="98"/>
      <c r="U1099" s="98"/>
      <c r="V1099" s="98"/>
      <c r="W1099" s="98"/>
      <c r="X1099" s="98"/>
      <c r="Y1099" s="98"/>
      <c r="Z1099" s="98"/>
      <c r="AA1099" s="98"/>
      <c r="AB1099" s="98"/>
      <c r="AC1099" s="98"/>
      <c r="AD1099" s="98"/>
    </row>
    <row r="1100" spans="1:30" x14ac:dyDescent="0.25">
      <c r="A1100" s="98"/>
      <c r="B1100" s="98"/>
      <c r="C1100" s="98"/>
      <c r="D1100" s="98"/>
      <c r="E1100" s="98"/>
      <c r="F1100" s="98"/>
      <c r="G1100" s="98"/>
      <c r="H1100" s="98"/>
      <c r="I1100" s="98"/>
      <c r="J1100" s="98"/>
      <c r="K1100" s="98"/>
      <c r="L1100" s="98"/>
      <c r="M1100" s="98"/>
      <c r="N1100" s="98"/>
      <c r="O1100" s="98"/>
      <c r="P1100" s="98"/>
      <c r="Q1100" s="98"/>
      <c r="R1100" s="98"/>
      <c r="S1100" s="98"/>
      <c r="T1100" s="98"/>
      <c r="U1100" s="98"/>
      <c r="V1100" s="98"/>
      <c r="W1100" s="98"/>
      <c r="X1100" s="98"/>
      <c r="Y1100" s="98"/>
      <c r="Z1100" s="98"/>
      <c r="AA1100" s="98"/>
      <c r="AB1100" s="98"/>
      <c r="AC1100" s="98"/>
      <c r="AD1100" s="98"/>
    </row>
    <row r="1101" spans="1:30" x14ac:dyDescent="0.25">
      <c r="A1101" s="98"/>
      <c r="B1101" s="98"/>
      <c r="C1101" s="98"/>
      <c r="D1101" s="98"/>
      <c r="E1101" s="98"/>
      <c r="F1101" s="98"/>
      <c r="G1101" s="98"/>
      <c r="H1101" s="98"/>
      <c r="I1101" s="98"/>
      <c r="J1101" s="98"/>
      <c r="K1101" s="98"/>
      <c r="L1101" s="98"/>
      <c r="M1101" s="98"/>
      <c r="N1101" s="98"/>
      <c r="O1101" s="98"/>
      <c r="P1101" s="98"/>
      <c r="Q1101" s="98"/>
      <c r="R1101" s="98"/>
      <c r="S1101" s="98"/>
      <c r="T1101" s="98"/>
      <c r="U1101" s="98"/>
      <c r="V1101" s="98"/>
      <c r="W1101" s="98"/>
      <c r="X1101" s="98"/>
      <c r="Y1101" s="98"/>
      <c r="Z1101" s="98"/>
      <c r="AA1101" s="98"/>
      <c r="AB1101" s="98"/>
      <c r="AC1101" s="98"/>
      <c r="AD1101" s="98"/>
    </row>
    <row r="1102" spans="1:30" x14ac:dyDescent="0.25">
      <c r="A1102" s="98"/>
      <c r="B1102" s="98"/>
      <c r="C1102" s="98"/>
      <c r="D1102" s="98"/>
      <c r="E1102" s="98"/>
      <c r="F1102" s="98"/>
      <c r="G1102" s="98"/>
      <c r="H1102" s="98"/>
      <c r="I1102" s="98"/>
      <c r="J1102" s="98"/>
      <c r="K1102" s="98"/>
      <c r="L1102" s="98"/>
      <c r="M1102" s="98"/>
      <c r="N1102" s="98"/>
      <c r="O1102" s="98"/>
      <c r="P1102" s="98"/>
      <c r="Q1102" s="98"/>
      <c r="R1102" s="98"/>
      <c r="S1102" s="98"/>
      <c r="T1102" s="98"/>
      <c r="U1102" s="98"/>
      <c r="V1102" s="98"/>
      <c r="W1102" s="98"/>
      <c r="X1102" s="98"/>
      <c r="Y1102" s="98"/>
      <c r="Z1102" s="98"/>
      <c r="AA1102" s="98"/>
      <c r="AB1102" s="98"/>
      <c r="AC1102" s="98"/>
      <c r="AD1102" s="98"/>
    </row>
    <row r="1103" spans="1:30" x14ac:dyDescent="0.25">
      <c r="A1103" s="98"/>
      <c r="B1103" s="98"/>
      <c r="C1103" s="98"/>
      <c r="D1103" s="98"/>
      <c r="E1103" s="98"/>
      <c r="F1103" s="98"/>
      <c r="G1103" s="98"/>
      <c r="H1103" s="98"/>
      <c r="I1103" s="98"/>
      <c r="J1103" s="98"/>
      <c r="K1103" s="98"/>
      <c r="L1103" s="98"/>
      <c r="M1103" s="98"/>
      <c r="N1103" s="98"/>
      <c r="O1103" s="98"/>
      <c r="P1103" s="98"/>
      <c r="Q1103" s="98"/>
      <c r="R1103" s="98"/>
      <c r="S1103" s="98"/>
      <c r="T1103" s="98"/>
      <c r="U1103" s="98"/>
      <c r="V1103" s="98"/>
      <c r="W1103" s="98"/>
      <c r="X1103" s="98"/>
      <c r="Y1103" s="98"/>
      <c r="Z1103" s="98"/>
      <c r="AA1103" s="98"/>
      <c r="AB1103" s="98"/>
      <c r="AC1103" s="98"/>
      <c r="AD1103" s="98"/>
    </row>
    <row r="1104" spans="1:30" x14ac:dyDescent="0.25">
      <c r="A1104" s="98"/>
      <c r="B1104" s="98"/>
      <c r="C1104" s="98"/>
      <c r="D1104" s="98"/>
      <c r="E1104" s="98"/>
      <c r="F1104" s="98"/>
      <c r="G1104" s="98"/>
      <c r="H1104" s="98"/>
      <c r="I1104" s="98"/>
      <c r="J1104" s="98"/>
      <c r="K1104" s="98"/>
      <c r="L1104" s="98"/>
      <c r="M1104" s="98"/>
      <c r="N1104" s="98"/>
      <c r="O1104" s="98"/>
      <c r="P1104" s="98"/>
      <c r="Q1104" s="98"/>
      <c r="R1104" s="98"/>
      <c r="S1104" s="98"/>
      <c r="T1104" s="98"/>
      <c r="U1104" s="98"/>
      <c r="V1104" s="98"/>
      <c r="W1104" s="98"/>
      <c r="X1104" s="98"/>
      <c r="Y1104" s="98"/>
      <c r="Z1104" s="98"/>
      <c r="AA1104" s="98"/>
      <c r="AB1104" s="98"/>
      <c r="AC1104" s="98"/>
      <c r="AD1104" s="98"/>
    </row>
    <row r="1105" spans="1:30" x14ac:dyDescent="0.25">
      <c r="A1105" s="98"/>
      <c r="B1105" s="98"/>
      <c r="C1105" s="98"/>
      <c r="D1105" s="98"/>
      <c r="E1105" s="98"/>
      <c r="F1105" s="98"/>
      <c r="G1105" s="98"/>
      <c r="H1105" s="98"/>
      <c r="I1105" s="98"/>
      <c r="J1105" s="98"/>
      <c r="K1105" s="98"/>
      <c r="L1105" s="98"/>
      <c r="M1105" s="98"/>
      <c r="N1105" s="98"/>
      <c r="O1105" s="98"/>
      <c r="P1105" s="98"/>
      <c r="Q1105" s="98"/>
      <c r="R1105" s="98"/>
      <c r="S1105" s="98"/>
      <c r="T1105" s="98"/>
      <c r="U1105" s="98"/>
      <c r="V1105" s="98"/>
      <c r="W1105" s="98"/>
      <c r="X1105" s="98"/>
      <c r="Y1105" s="98"/>
      <c r="Z1105" s="98"/>
      <c r="AA1105" s="98"/>
      <c r="AB1105" s="98"/>
      <c r="AC1105" s="98"/>
      <c r="AD1105" s="98"/>
    </row>
    <row r="1106" spans="1:30" x14ac:dyDescent="0.25">
      <c r="A1106" s="98"/>
      <c r="B1106" s="98"/>
      <c r="C1106" s="98"/>
      <c r="D1106" s="98"/>
      <c r="E1106" s="98"/>
      <c r="F1106" s="98"/>
      <c r="G1106" s="98"/>
      <c r="H1106" s="98"/>
      <c r="I1106" s="98"/>
      <c r="J1106" s="98"/>
      <c r="K1106" s="98"/>
      <c r="L1106" s="98"/>
      <c r="M1106" s="98"/>
      <c r="N1106" s="98"/>
      <c r="O1106" s="98"/>
      <c r="P1106" s="98"/>
      <c r="Q1106" s="98"/>
      <c r="R1106" s="98"/>
      <c r="S1106" s="98"/>
      <c r="T1106" s="98"/>
      <c r="U1106" s="98"/>
      <c r="V1106" s="98"/>
      <c r="W1106" s="98"/>
      <c r="X1106" s="98"/>
      <c r="Y1106" s="98"/>
      <c r="Z1106" s="98"/>
      <c r="AA1106" s="98"/>
      <c r="AB1106" s="98"/>
      <c r="AC1106" s="98"/>
      <c r="AD1106" s="98"/>
    </row>
    <row r="1107" spans="1:30" x14ac:dyDescent="0.25">
      <c r="A1107" s="98"/>
      <c r="B1107" s="98"/>
      <c r="C1107" s="98"/>
      <c r="D1107" s="98"/>
      <c r="E1107" s="98"/>
      <c r="F1107" s="98"/>
      <c r="G1107" s="98"/>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row>
    <row r="1108" spans="1:30" x14ac:dyDescent="0.25">
      <c r="A1108" s="98"/>
      <c r="B1108" s="98"/>
      <c r="C1108" s="98"/>
      <c r="D1108" s="98"/>
      <c r="E1108" s="98"/>
      <c r="F1108" s="98"/>
      <c r="G1108" s="98"/>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row>
    <row r="1109" spans="1:30" x14ac:dyDescent="0.25">
      <c r="A1109" s="98"/>
      <c r="B1109" s="98"/>
      <c r="C1109" s="98"/>
      <c r="D1109" s="98"/>
      <c r="E1109" s="98"/>
      <c r="F1109" s="98"/>
      <c r="G1109" s="98"/>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row>
    <row r="1110" spans="1:30" x14ac:dyDescent="0.25">
      <c r="A1110" s="98"/>
      <c r="B1110" s="98"/>
      <c r="C1110" s="98"/>
      <c r="D1110" s="98"/>
      <c r="E1110" s="98"/>
      <c r="F1110" s="98"/>
      <c r="G1110" s="98"/>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row>
    <row r="1111" spans="1:30" x14ac:dyDescent="0.25">
      <c r="A1111" s="98"/>
      <c r="B1111" s="98"/>
      <c r="C1111" s="98"/>
      <c r="D1111" s="98"/>
      <c r="E1111" s="98"/>
      <c r="F1111" s="98"/>
      <c r="G1111" s="98"/>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row>
    <row r="1112" spans="1:30" x14ac:dyDescent="0.25">
      <c r="A1112" s="98"/>
      <c r="B1112" s="98"/>
      <c r="C1112" s="98"/>
      <c r="D1112" s="98"/>
      <c r="E1112" s="98"/>
      <c r="F1112" s="98"/>
      <c r="G1112" s="98"/>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row>
    <row r="1113" spans="1:30" x14ac:dyDescent="0.25">
      <c r="A1113" s="98"/>
      <c r="B1113" s="98"/>
      <c r="C1113" s="98"/>
      <c r="D1113" s="98"/>
      <c r="E1113" s="98"/>
      <c r="F1113" s="98"/>
      <c r="G1113" s="98"/>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row>
    <row r="1114" spans="1:30" x14ac:dyDescent="0.25">
      <c r="A1114" s="98"/>
      <c r="B1114" s="98"/>
      <c r="C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row>
    <row r="1115" spans="1:30" x14ac:dyDescent="0.25">
      <c r="A1115" s="98"/>
      <c r="B1115" s="98"/>
      <c r="C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row>
    <row r="1116" spans="1:30" x14ac:dyDescent="0.25">
      <c r="A1116" s="98"/>
      <c r="B1116" s="98"/>
      <c r="C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row>
    <row r="1117" spans="1:30" x14ac:dyDescent="0.25">
      <c r="A1117" s="98"/>
      <c r="B1117" s="98"/>
      <c r="C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row>
    <row r="1118" spans="1:30" x14ac:dyDescent="0.25">
      <c r="A1118" s="98"/>
      <c r="B1118" s="98"/>
      <c r="C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row>
    <row r="1119" spans="1:30" x14ac:dyDescent="0.25">
      <c r="A1119" s="98"/>
      <c r="B1119" s="98"/>
      <c r="C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row>
    <row r="1120" spans="1:30" x14ac:dyDescent="0.25">
      <c r="A1120" s="98"/>
      <c r="B1120" s="98"/>
      <c r="C1120" s="98"/>
      <c r="D1120" s="98"/>
      <c r="E1120" s="98"/>
      <c r="F1120" s="98"/>
      <c r="G1120" s="98"/>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row>
    <row r="1121" spans="1:30" x14ac:dyDescent="0.25">
      <c r="A1121" s="98"/>
      <c r="B1121" s="98"/>
      <c r="C1121" s="98"/>
      <c r="D1121" s="98"/>
      <c r="E1121" s="98"/>
      <c r="F1121" s="98"/>
      <c r="G1121" s="98"/>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row>
    <row r="1122" spans="1:30" x14ac:dyDescent="0.25">
      <c r="A1122" s="98"/>
      <c r="B1122" s="98"/>
      <c r="C1122" s="98"/>
      <c r="D1122" s="98"/>
      <c r="E1122" s="98"/>
      <c r="F1122" s="98"/>
      <c r="G1122" s="98"/>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row>
    <row r="1123" spans="1:30" x14ac:dyDescent="0.25">
      <c r="A1123" s="98"/>
      <c r="B1123" s="98"/>
      <c r="C1123" s="98"/>
      <c r="D1123" s="98"/>
      <c r="E1123" s="98"/>
      <c r="F1123" s="98"/>
      <c r="G1123" s="98"/>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row>
    <row r="1124" spans="1:30" x14ac:dyDescent="0.25">
      <c r="A1124" s="98"/>
      <c r="B1124" s="98"/>
      <c r="C1124" s="98"/>
      <c r="D1124" s="98"/>
      <c r="E1124" s="98"/>
      <c r="F1124" s="98"/>
      <c r="G1124" s="98"/>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row>
    <row r="1125" spans="1:30" x14ac:dyDescent="0.25">
      <c r="A1125" s="98"/>
      <c r="B1125" s="98"/>
      <c r="C1125" s="98"/>
      <c r="D1125" s="98"/>
      <c r="E1125" s="98"/>
      <c r="F1125" s="98"/>
      <c r="G1125" s="98"/>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row>
    <row r="1126" spans="1:30" x14ac:dyDescent="0.25">
      <c r="A1126" s="98"/>
      <c r="B1126" s="98"/>
      <c r="C1126" s="98"/>
      <c r="D1126" s="98"/>
      <c r="E1126" s="98"/>
      <c r="F1126" s="98"/>
      <c r="G1126" s="98"/>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row>
    <row r="1127" spans="1:30" x14ac:dyDescent="0.25">
      <c r="A1127" s="98"/>
      <c r="B1127" s="98"/>
      <c r="C1127" s="98"/>
      <c r="D1127" s="98"/>
      <c r="E1127" s="98"/>
      <c r="F1127" s="98"/>
      <c r="G1127" s="98"/>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row>
    <row r="1128" spans="1:30" x14ac:dyDescent="0.25">
      <c r="A1128" s="98"/>
      <c r="B1128" s="98"/>
      <c r="C1128" s="98"/>
      <c r="D1128" s="98"/>
      <c r="E1128" s="98"/>
      <c r="F1128" s="98"/>
      <c r="G1128" s="98"/>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row>
    <row r="1129" spans="1:30" x14ac:dyDescent="0.25">
      <c r="A1129" s="98"/>
      <c r="B1129" s="98"/>
      <c r="C1129" s="98"/>
      <c r="D1129" s="98"/>
      <c r="E1129" s="98"/>
      <c r="F1129" s="98"/>
      <c r="G1129" s="98"/>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row>
    <row r="1130" spans="1:30" x14ac:dyDescent="0.25">
      <c r="A1130" s="98"/>
      <c r="B1130" s="98"/>
      <c r="C1130" s="98"/>
      <c r="D1130" s="98"/>
      <c r="E1130" s="98"/>
      <c r="F1130" s="98"/>
      <c r="G1130" s="98"/>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row>
    <row r="1131" spans="1:30" x14ac:dyDescent="0.25">
      <c r="A1131" s="98"/>
      <c r="B1131" s="98"/>
      <c r="C1131" s="98"/>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row>
    <row r="1132" spans="1:30" x14ac:dyDescent="0.25">
      <c r="A1132" s="98"/>
      <c r="B1132" s="98"/>
      <c r="C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row>
    <row r="1133" spans="1:30" x14ac:dyDescent="0.25">
      <c r="A1133" s="98"/>
      <c r="B1133" s="98"/>
      <c r="C1133" s="98"/>
      <c r="D1133" s="98"/>
      <c r="E1133" s="98"/>
      <c r="F1133" s="98"/>
      <c r="G1133" s="98"/>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row>
    <row r="1134" spans="1:30" x14ac:dyDescent="0.25">
      <c r="A1134" s="98"/>
      <c r="B1134" s="98"/>
      <c r="C1134" s="98"/>
      <c r="D1134" s="98"/>
      <c r="E1134" s="98"/>
      <c r="F1134" s="98"/>
      <c r="G1134" s="98"/>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row>
    <row r="1135" spans="1:30" x14ac:dyDescent="0.25">
      <c r="A1135" s="98"/>
      <c r="B1135" s="98"/>
      <c r="C1135" s="98"/>
      <c r="D1135" s="98"/>
      <c r="E1135" s="98"/>
      <c r="F1135" s="98"/>
      <c r="G1135" s="98"/>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row>
    <row r="1136" spans="1:30" x14ac:dyDescent="0.25">
      <c r="A1136" s="98"/>
      <c r="B1136" s="98"/>
      <c r="C1136" s="98"/>
      <c r="D1136" s="98"/>
      <c r="E1136" s="98"/>
      <c r="F1136" s="98"/>
      <c r="G1136" s="98"/>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row>
    <row r="1137" spans="1:30" x14ac:dyDescent="0.25">
      <c r="A1137" s="98"/>
      <c r="B1137" s="98"/>
      <c r="C1137" s="98"/>
      <c r="D1137" s="98"/>
      <c r="E1137" s="98"/>
      <c r="F1137" s="98"/>
      <c r="G1137" s="98"/>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row>
    <row r="1138" spans="1:30" x14ac:dyDescent="0.25">
      <c r="A1138" s="98"/>
      <c r="B1138" s="98"/>
      <c r="C1138" s="98"/>
      <c r="D1138" s="98"/>
      <c r="E1138" s="98"/>
      <c r="F1138" s="98"/>
      <c r="G1138" s="98"/>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row>
    <row r="1139" spans="1:30" x14ac:dyDescent="0.25">
      <c r="A1139" s="98"/>
      <c r="B1139" s="98"/>
      <c r="C1139" s="98"/>
      <c r="D1139" s="98"/>
      <c r="E1139" s="98"/>
      <c r="F1139" s="98"/>
      <c r="G1139" s="98"/>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row>
    <row r="1140" spans="1:30" x14ac:dyDescent="0.25">
      <c r="A1140" s="98"/>
      <c r="B1140" s="98"/>
      <c r="C1140" s="98"/>
      <c r="D1140" s="98"/>
      <c r="E1140" s="98"/>
      <c r="F1140" s="98"/>
      <c r="G1140" s="98"/>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row>
    <row r="1141" spans="1:30" x14ac:dyDescent="0.25">
      <c r="A1141" s="98"/>
      <c r="B1141" s="98"/>
      <c r="C1141" s="98"/>
      <c r="D1141" s="98"/>
      <c r="E1141" s="98"/>
      <c r="F1141" s="98"/>
      <c r="G1141" s="98"/>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row>
    <row r="1142" spans="1:30" x14ac:dyDescent="0.25">
      <c r="A1142" s="98"/>
      <c r="B1142" s="98"/>
      <c r="C1142" s="98"/>
      <c r="D1142" s="98"/>
      <c r="E1142" s="98"/>
      <c r="F1142" s="98"/>
      <c r="G1142" s="98"/>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row>
    <row r="1143" spans="1:30" x14ac:dyDescent="0.25">
      <c r="A1143" s="98"/>
      <c r="B1143" s="98"/>
      <c r="C1143" s="98"/>
      <c r="D1143" s="98"/>
      <c r="E1143" s="98"/>
      <c r="F1143" s="98"/>
      <c r="G1143" s="98"/>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row>
    <row r="1144" spans="1:30" x14ac:dyDescent="0.25">
      <c r="A1144" s="98"/>
      <c r="B1144" s="98"/>
      <c r="C1144" s="98"/>
      <c r="D1144" s="98"/>
      <c r="E1144" s="98"/>
      <c r="F1144" s="98"/>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row>
    <row r="1145" spans="1:30" x14ac:dyDescent="0.25">
      <c r="A1145" s="98"/>
      <c r="B1145" s="98"/>
      <c r="C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row>
    <row r="1146" spans="1:30" x14ac:dyDescent="0.25">
      <c r="A1146" s="98"/>
      <c r="B1146" s="98"/>
      <c r="C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row>
    <row r="1147" spans="1:30" x14ac:dyDescent="0.25">
      <c r="A1147" s="98"/>
      <c r="B1147" s="98"/>
      <c r="C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row>
    <row r="1148" spans="1:30" x14ac:dyDescent="0.25">
      <c r="A1148" s="98"/>
      <c r="B1148" s="98"/>
      <c r="C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row>
    <row r="1149" spans="1:30" x14ac:dyDescent="0.25">
      <c r="A1149" s="98"/>
      <c r="B1149" s="98"/>
      <c r="C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row>
    <row r="1150" spans="1:30" x14ac:dyDescent="0.25">
      <c r="A1150" s="98"/>
      <c r="B1150" s="98"/>
      <c r="C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row>
    <row r="1151" spans="1:30" x14ac:dyDescent="0.25">
      <c r="A1151" s="98"/>
      <c r="B1151" s="98"/>
      <c r="C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row>
    <row r="1152" spans="1:30" x14ac:dyDescent="0.25">
      <c r="A1152" s="98"/>
      <c r="B1152" s="98"/>
      <c r="C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row>
    <row r="1153" spans="1:30" x14ac:dyDescent="0.25">
      <c r="A1153" s="98"/>
      <c r="B1153" s="98"/>
      <c r="C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row>
    <row r="1154" spans="1:30" x14ac:dyDescent="0.25">
      <c r="A1154" s="98"/>
      <c r="B1154" s="98"/>
      <c r="C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row>
    <row r="1155" spans="1:30" x14ac:dyDescent="0.25">
      <c r="A1155" s="98"/>
      <c r="B1155" s="98"/>
      <c r="C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row>
    <row r="1156" spans="1:30" x14ac:dyDescent="0.25">
      <c r="A1156" s="98"/>
      <c r="B1156" s="98"/>
      <c r="C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row>
    <row r="1157" spans="1:30" x14ac:dyDescent="0.25">
      <c r="A1157" s="98"/>
      <c r="B1157" s="98"/>
      <c r="C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row>
    <row r="1158" spans="1:30" x14ac:dyDescent="0.25">
      <c r="A1158" s="98"/>
      <c r="B1158" s="98"/>
      <c r="C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row>
    <row r="1159" spans="1:30" x14ac:dyDescent="0.25">
      <c r="A1159" s="98"/>
      <c r="B1159" s="98"/>
      <c r="C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row>
    <row r="1160" spans="1:30" x14ac:dyDescent="0.25">
      <c r="A1160" s="98"/>
      <c r="B1160" s="98"/>
      <c r="C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row>
    <row r="1161" spans="1:30" x14ac:dyDescent="0.25">
      <c r="A1161" s="98"/>
      <c r="B1161" s="98"/>
      <c r="C1161" s="98"/>
      <c r="D1161" s="98"/>
      <c r="E1161" s="98"/>
      <c r="F1161" s="98"/>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row>
    <row r="1162" spans="1:30" x14ac:dyDescent="0.25">
      <c r="A1162" s="98"/>
      <c r="B1162" s="98"/>
      <c r="C1162" s="98"/>
      <c r="D1162" s="98"/>
      <c r="E1162" s="98"/>
      <c r="F1162" s="98"/>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row>
    <row r="1163" spans="1:30" x14ac:dyDescent="0.25">
      <c r="A1163" s="98"/>
      <c r="B1163" s="98"/>
      <c r="C1163" s="98"/>
      <c r="D1163" s="98"/>
      <c r="E1163" s="98"/>
      <c r="F1163" s="98"/>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row>
    <row r="1164" spans="1:30" x14ac:dyDescent="0.25">
      <c r="A1164" s="98"/>
      <c r="B1164" s="98"/>
      <c r="C1164" s="98"/>
      <c r="D1164" s="98"/>
      <c r="E1164" s="98"/>
      <c r="F1164" s="98"/>
      <c r="G1164" s="98"/>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row>
    <row r="1165" spans="1:30" x14ac:dyDescent="0.25">
      <c r="A1165" s="98"/>
      <c r="B1165" s="98"/>
      <c r="C1165" s="98"/>
      <c r="D1165" s="98"/>
      <c r="E1165" s="98"/>
      <c r="F1165" s="98"/>
      <c r="G1165" s="98"/>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row>
    <row r="1166" spans="1:30" x14ac:dyDescent="0.25">
      <c r="A1166" s="98"/>
      <c r="B1166" s="98"/>
      <c r="C1166" s="98"/>
      <c r="D1166" s="98"/>
      <c r="E1166" s="98"/>
      <c r="F1166" s="98"/>
      <c r="G1166" s="98"/>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row>
    <row r="1167" spans="1:30" x14ac:dyDescent="0.25">
      <c r="A1167" s="98"/>
      <c r="B1167" s="98"/>
      <c r="C1167" s="98"/>
      <c r="D1167" s="98"/>
      <c r="E1167" s="98"/>
      <c r="F1167" s="98"/>
      <c r="G1167" s="98"/>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row>
    <row r="1168" spans="1:30" x14ac:dyDescent="0.25">
      <c r="A1168" s="98"/>
      <c r="B1168" s="98"/>
      <c r="C1168" s="98"/>
      <c r="D1168" s="98"/>
      <c r="E1168" s="98"/>
      <c r="F1168" s="98"/>
      <c r="G1168" s="98"/>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row>
    <row r="1169" spans="1:30" x14ac:dyDescent="0.25">
      <c r="A1169" s="98"/>
      <c r="B1169" s="98"/>
      <c r="C1169" s="98"/>
      <c r="D1169" s="98"/>
      <c r="E1169" s="98"/>
      <c r="F1169" s="98"/>
      <c r="G1169" s="98"/>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row>
    <row r="1170" spans="1:30" x14ac:dyDescent="0.25">
      <c r="A1170" s="98"/>
      <c r="B1170" s="98"/>
      <c r="C1170" s="98"/>
      <c r="D1170" s="98"/>
      <c r="E1170" s="98"/>
      <c r="F1170" s="98"/>
      <c r="G1170" s="98"/>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row>
    <row r="1171" spans="1:30" x14ac:dyDescent="0.25">
      <c r="A1171" s="98"/>
      <c r="B1171" s="98"/>
      <c r="C1171" s="98"/>
      <c r="D1171" s="98"/>
      <c r="E1171" s="98"/>
      <c r="F1171" s="98"/>
      <c r="G1171" s="98"/>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row>
    <row r="1172" spans="1:30" x14ac:dyDescent="0.25">
      <c r="A1172" s="98"/>
      <c r="B1172" s="98"/>
      <c r="C1172" s="98"/>
      <c r="D1172" s="98"/>
      <c r="E1172" s="98"/>
      <c r="F1172" s="98"/>
      <c r="G1172" s="98"/>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row>
    <row r="1173" spans="1:30" x14ac:dyDescent="0.25">
      <c r="A1173" s="98"/>
      <c r="B1173" s="98"/>
      <c r="C1173" s="98"/>
      <c r="D1173" s="98"/>
      <c r="E1173" s="98"/>
      <c r="F1173" s="98"/>
      <c r="G1173" s="98"/>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row>
    <row r="1174" spans="1:30" x14ac:dyDescent="0.25">
      <c r="A1174" s="98"/>
      <c r="B1174" s="98"/>
      <c r="C1174" s="98"/>
      <c r="D1174" s="98"/>
      <c r="E1174" s="98"/>
      <c r="F1174" s="98"/>
      <c r="G1174" s="98"/>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row>
    <row r="1175" spans="1:30" x14ac:dyDescent="0.25">
      <c r="A1175" s="98"/>
      <c r="B1175" s="98"/>
      <c r="C1175" s="98"/>
      <c r="D1175" s="98"/>
      <c r="E1175" s="98"/>
      <c r="F1175" s="98"/>
      <c r="G1175" s="98"/>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row>
    <row r="1176" spans="1:30" x14ac:dyDescent="0.25">
      <c r="A1176" s="98"/>
      <c r="B1176" s="98"/>
      <c r="C1176" s="98"/>
      <c r="D1176" s="98"/>
      <c r="E1176" s="98"/>
      <c r="F1176" s="98"/>
      <c r="G1176" s="98"/>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row>
    <row r="1177" spans="1:30" x14ac:dyDescent="0.25">
      <c r="A1177" s="98"/>
      <c r="B1177" s="98"/>
      <c r="C1177" s="98"/>
      <c r="D1177" s="98"/>
      <c r="E1177" s="98"/>
      <c r="F1177" s="98"/>
      <c r="G1177" s="98"/>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row>
    <row r="1178" spans="1:30" x14ac:dyDescent="0.25">
      <c r="A1178" s="98"/>
      <c r="B1178" s="98"/>
      <c r="C1178" s="98"/>
      <c r="D1178" s="98"/>
      <c r="E1178" s="98"/>
      <c r="F1178" s="98"/>
      <c r="G1178" s="98"/>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row>
    <row r="1179" spans="1:30" x14ac:dyDescent="0.25">
      <c r="A1179" s="98"/>
      <c r="B1179" s="98"/>
      <c r="C1179" s="98"/>
      <c r="D1179" s="98"/>
      <c r="E1179" s="98"/>
      <c r="F1179" s="98"/>
      <c r="G1179" s="98"/>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row>
    <row r="1180" spans="1:30" x14ac:dyDescent="0.25">
      <c r="A1180" s="98"/>
      <c r="B1180" s="98"/>
      <c r="C1180" s="98"/>
      <c r="D1180" s="98"/>
      <c r="E1180" s="98"/>
      <c r="F1180" s="98"/>
      <c r="G1180" s="98"/>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row>
    <row r="1181" spans="1:30" x14ac:dyDescent="0.25">
      <c r="A1181" s="98"/>
      <c r="B1181" s="98"/>
      <c r="C1181" s="98"/>
      <c r="D1181" s="98"/>
      <c r="E1181" s="98"/>
      <c r="F1181" s="98"/>
      <c r="G1181" s="98"/>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row>
    <row r="1182" spans="1:30" x14ac:dyDescent="0.25">
      <c r="A1182" s="98"/>
      <c r="B1182" s="98"/>
      <c r="C1182" s="98"/>
      <c r="D1182" s="98"/>
      <c r="E1182" s="98"/>
      <c r="F1182" s="98"/>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row>
    <row r="1183" spans="1:30" x14ac:dyDescent="0.25">
      <c r="A1183" s="98"/>
      <c r="B1183" s="98"/>
      <c r="C1183" s="98"/>
      <c r="D1183" s="98"/>
      <c r="E1183" s="98"/>
      <c r="F1183" s="98"/>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row>
    <row r="1184" spans="1:30" x14ac:dyDescent="0.25">
      <c r="A1184" s="98"/>
      <c r="B1184" s="98"/>
      <c r="C1184" s="98"/>
      <c r="D1184" s="98"/>
      <c r="E1184" s="98"/>
      <c r="F1184" s="98"/>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row>
    <row r="1185" spans="1:30" x14ac:dyDescent="0.25">
      <c r="A1185" s="98"/>
      <c r="B1185" s="98"/>
      <c r="C1185" s="98"/>
      <c r="D1185" s="98"/>
      <c r="E1185" s="98"/>
      <c r="F1185" s="98"/>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row>
    <row r="1186" spans="1:30" x14ac:dyDescent="0.25">
      <c r="A1186" s="98"/>
      <c r="B1186" s="98"/>
      <c r="C1186" s="98"/>
      <c r="D1186" s="98"/>
      <c r="E1186" s="98"/>
      <c r="F1186" s="98"/>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row>
    <row r="1187" spans="1:30" x14ac:dyDescent="0.25">
      <c r="A1187" s="98"/>
      <c r="B1187" s="98"/>
      <c r="C1187" s="98"/>
      <c r="D1187" s="98"/>
      <c r="E1187" s="98"/>
      <c r="F1187" s="98"/>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row>
    <row r="1188" spans="1:30" x14ac:dyDescent="0.25">
      <c r="A1188" s="98"/>
      <c r="B1188" s="98"/>
      <c r="C1188" s="98"/>
      <c r="D1188" s="98"/>
      <c r="E1188" s="98"/>
      <c r="F1188" s="98"/>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row>
    <row r="1189" spans="1:30" x14ac:dyDescent="0.25">
      <c r="A1189" s="98"/>
      <c r="B1189" s="98"/>
      <c r="C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row>
    <row r="1190" spans="1:30" x14ac:dyDescent="0.25">
      <c r="A1190" s="98"/>
      <c r="B1190" s="98"/>
      <c r="C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row>
    <row r="1191" spans="1:30" x14ac:dyDescent="0.25">
      <c r="A1191" s="98"/>
      <c r="B1191" s="98"/>
      <c r="C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row>
    <row r="1192" spans="1:30" x14ac:dyDescent="0.25">
      <c r="A1192" s="98"/>
      <c r="B1192" s="98"/>
      <c r="C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row>
    <row r="1193" spans="1:30" x14ac:dyDescent="0.25">
      <c r="A1193" s="98"/>
      <c r="B1193" s="98"/>
      <c r="C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row>
    <row r="1194" spans="1:30" x14ac:dyDescent="0.25">
      <c r="A1194" s="98"/>
      <c r="B1194" s="98"/>
      <c r="C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row>
    <row r="1195" spans="1:30" x14ac:dyDescent="0.25">
      <c r="A1195" s="98"/>
      <c r="B1195" s="98"/>
      <c r="C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row>
    <row r="1196" spans="1:30" x14ac:dyDescent="0.25">
      <c r="A1196" s="98"/>
      <c r="B1196" s="98"/>
      <c r="C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row>
    <row r="1197" spans="1:30" x14ac:dyDescent="0.25">
      <c r="A1197" s="98"/>
      <c r="B1197" s="98"/>
      <c r="C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row>
    <row r="1198" spans="1:30" x14ac:dyDescent="0.25">
      <c r="A1198" s="98"/>
      <c r="B1198" s="98"/>
      <c r="C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row>
    <row r="1199" spans="1:30" x14ac:dyDescent="0.25">
      <c r="A1199" s="98"/>
      <c r="B1199" s="98"/>
      <c r="C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row>
    <row r="1200" spans="1:30" x14ac:dyDescent="0.25">
      <c r="A1200" s="98"/>
      <c r="B1200" s="98"/>
      <c r="C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row>
    <row r="1201" spans="1:30" x14ac:dyDescent="0.25">
      <c r="A1201" s="98"/>
      <c r="B1201" s="98"/>
      <c r="C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row>
    <row r="1202" spans="1:30" x14ac:dyDescent="0.25">
      <c r="A1202" s="98"/>
      <c r="B1202" s="98"/>
      <c r="C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row>
    <row r="1203" spans="1:30" x14ac:dyDescent="0.25">
      <c r="A1203" s="98"/>
      <c r="B1203" s="98"/>
      <c r="C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row>
    <row r="1204" spans="1:30" x14ac:dyDescent="0.25">
      <c r="A1204" s="98"/>
      <c r="B1204" s="98"/>
      <c r="C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row>
    <row r="1205" spans="1:30" x14ac:dyDescent="0.25">
      <c r="A1205" s="98"/>
      <c r="B1205" s="98"/>
      <c r="C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row>
    <row r="1206" spans="1:30" x14ac:dyDescent="0.25">
      <c r="A1206" s="98"/>
      <c r="B1206" s="98"/>
      <c r="C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row>
    <row r="1207" spans="1:30" x14ac:dyDescent="0.25">
      <c r="A1207" s="98"/>
      <c r="B1207" s="98"/>
      <c r="C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row>
    <row r="1208" spans="1:30" x14ac:dyDescent="0.25">
      <c r="A1208" s="98"/>
      <c r="B1208" s="98"/>
      <c r="C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row>
    <row r="1209" spans="1:30" x14ac:dyDescent="0.25">
      <c r="A1209" s="98"/>
      <c r="B1209" s="98"/>
      <c r="C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row>
    <row r="1210" spans="1:30" x14ac:dyDescent="0.25">
      <c r="A1210" s="98"/>
      <c r="B1210" s="98"/>
      <c r="C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row>
    <row r="1211" spans="1:30" x14ac:dyDescent="0.25">
      <c r="A1211" s="98"/>
      <c r="B1211" s="98"/>
      <c r="C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row>
    <row r="1212" spans="1:30" x14ac:dyDescent="0.25">
      <c r="A1212" s="98"/>
      <c r="B1212" s="98"/>
      <c r="C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row>
    <row r="1213" spans="1:30" x14ac:dyDescent="0.25">
      <c r="A1213" s="98"/>
      <c r="B1213" s="98"/>
      <c r="C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row>
    <row r="1214" spans="1:30" x14ac:dyDescent="0.25">
      <c r="A1214" s="98"/>
      <c r="B1214" s="98"/>
      <c r="C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row>
    <row r="1215" spans="1:30" x14ac:dyDescent="0.25">
      <c r="A1215" s="98"/>
      <c r="B1215" s="98"/>
      <c r="C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row>
    <row r="1216" spans="1:30" x14ac:dyDescent="0.25">
      <c r="A1216" s="98"/>
      <c r="B1216" s="98"/>
      <c r="C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row>
    <row r="1217" spans="1:30" x14ac:dyDescent="0.25">
      <c r="A1217" s="98"/>
      <c r="B1217" s="98"/>
      <c r="C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row>
    <row r="1218" spans="1:30" x14ac:dyDescent="0.25">
      <c r="A1218" s="98"/>
      <c r="B1218" s="98"/>
      <c r="C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row>
    <row r="1219" spans="1:30" x14ac:dyDescent="0.25">
      <c r="A1219" s="98"/>
      <c r="B1219" s="98"/>
      <c r="C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row>
    <row r="1220" spans="1:30" x14ac:dyDescent="0.25">
      <c r="A1220" s="98"/>
      <c r="B1220" s="98"/>
      <c r="C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row>
    <row r="1221" spans="1:30" x14ac:dyDescent="0.25">
      <c r="A1221" s="98"/>
      <c r="B1221" s="98"/>
      <c r="C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row>
    <row r="1222" spans="1:30" x14ac:dyDescent="0.25">
      <c r="A1222" s="98"/>
      <c r="B1222" s="98"/>
      <c r="C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row>
    <row r="1223" spans="1:30" x14ac:dyDescent="0.25">
      <c r="A1223" s="98"/>
      <c r="B1223" s="98"/>
      <c r="C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row>
    <row r="1224" spans="1:30" x14ac:dyDescent="0.25">
      <c r="A1224" s="98"/>
      <c r="B1224" s="98"/>
      <c r="C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row>
    <row r="1225" spans="1:30" x14ac:dyDescent="0.25">
      <c r="A1225" s="98"/>
      <c r="B1225" s="98"/>
      <c r="C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row>
    <row r="1226" spans="1:30" x14ac:dyDescent="0.25">
      <c r="A1226" s="98"/>
      <c r="B1226" s="98"/>
      <c r="C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row>
    <row r="1227" spans="1:30" x14ac:dyDescent="0.25">
      <c r="A1227" s="98"/>
      <c r="B1227" s="98"/>
      <c r="C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row>
    <row r="1228" spans="1:30" x14ac:dyDescent="0.25">
      <c r="A1228" s="98"/>
      <c r="B1228" s="98"/>
      <c r="C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row>
    <row r="1229" spans="1:30" x14ac:dyDescent="0.25">
      <c r="A1229" s="98"/>
      <c r="B1229" s="98"/>
      <c r="C1229" s="98"/>
      <c r="D1229" s="98"/>
      <c r="E1229" s="98"/>
      <c r="F1229" s="98"/>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row>
    <row r="1230" spans="1:30" x14ac:dyDescent="0.25">
      <c r="A1230" s="98"/>
      <c r="B1230" s="98"/>
      <c r="C1230" s="98"/>
      <c r="D1230" s="98"/>
      <c r="E1230" s="98"/>
      <c r="F1230" s="98"/>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row>
    <row r="1231" spans="1:30" x14ac:dyDescent="0.25">
      <c r="A1231" s="98"/>
      <c r="B1231" s="98"/>
      <c r="C1231" s="98"/>
      <c r="D1231" s="98"/>
      <c r="E1231" s="98"/>
      <c r="F1231" s="98"/>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row>
    <row r="1232" spans="1:30" x14ac:dyDescent="0.25">
      <c r="A1232" s="98"/>
      <c r="B1232" s="98"/>
      <c r="C1232" s="98"/>
      <c r="D1232" s="98"/>
      <c r="E1232" s="98"/>
      <c r="F1232" s="98"/>
      <c r="G1232" s="98"/>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row>
    <row r="1233" spans="1:30" x14ac:dyDescent="0.25">
      <c r="A1233" s="98"/>
      <c r="B1233" s="98"/>
      <c r="C1233" s="98"/>
      <c r="D1233" s="98"/>
      <c r="E1233" s="98"/>
      <c r="F1233" s="98"/>
      <c r="G1233" s="98"/>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row>
    <row r="1234" spans="1:30" x14ac:dyDescent="0.25">
      <c r="A1234" s="98"/>
      <c r="B1234" s="98"/>
      <c r="C1234" s="98"/>
      <c r="D1234" s="98"/>
      <c r="E1234" s="98"/>
      <c r="F1234" s="98"/>
      <c r="G1234" s="98"/>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row>
    <row r="1235" spans="1:30" x14ac:dyDescent="0.25">
      <c r="A1235" s="98"/>
      <c r="B1235" s="98"/>
      <c r="C1235" s="98"/>
      <c r="D1235" s="98"/>
      <c r="E1235" s="98"/>
      <c r="F1235" s="98"/>
      <c r="G1235" s="98"/>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row>
    <row r="1236" spans="1:30" x14ac:dyDescent="0.25">
      <c r="A1236" s="98"/>
      <c r="B1236" s="98"/>
      <c r="C1236" s="98"/>
      <c r="D1236" s="98"/>
      <c r="E1236" s="98"/>
      <c r="F1236" s="98"/>
      <c r="G1236" s="98"/>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row>
    <row r="1237" spans="1:30" x14ac:dyDescent="0.25">
      <c r="A1237" s="98"/>
      <c r="B1237" s="98"/>
      <c r="C1237" s="98"/>
      <c r="D1237" s="98"/>
      <c r="E1237" s="98"/>
      <c r="F1237" s="98"/>
      <c r="G1237" s="98"/>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row>
    <row r="1238" spans="1:30" x14ac:dyDescent="0.25">
      <c r="A1238" s="98"/>
      <c r="B1238" s="98"/>
      <c r="C1238" s="98"/>
      <c r="D1238" s="98"/>
      <c r="E1238" s="98"/>
      <c r="F1238" s="98"/>
      <c r="G1238" s="98"/>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row>
    <row r="1239" spans="1:30" x14ac:dyDescent="0.25">
      <c r="A1239" s="98"/>
      <c r="B1239" s="98"/>
      <c r="C1239" s="98"/>
      <c r="D1239" s="98"/>
      <c r="E1239" s="98"/>
      <c r="F1239" s="98"/>
      <c r="G1239" s="98"/>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row>
    <row r="1240" spans="1:30" x14ac:dyDescent="0.25">
      <c r="A1240" s="98"/>
      <c r="B1240" s="98"/>
      <c r="C1240" s="98"/>
      <c r="D1240" s="98"/>
      <c r="E1240" s="98"/>
      <c r="F1240" s="98"/>
      <c r="G1240" s="98"/>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row>
    <row r="1241" spans="1:30" x14ac:dyDescent="0.25">
      <c r="A1241" s="98"/>
      <c r="B1241" s="98"/>
      <c r="C1241" s="98"/>
      <c r="D1241" s="98"/>
      <c r="E1241" s="98"/>
      <c r="F1241" s="98"/>
      <c r="G1241" s="98"/>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row>
    <row r="1242" spans="1:30" x14ac:dyDescent="0.25">
      <c r="A1242" s="98"/>
      <c r="B1242" s="98"/>
      <c r="C1242" s="98"/>
      <c r="D1242" s="98"/>
      <c r="E1242" s="98"/>
      <c r="F1242" s="98"/>
      <c r="G1242" s="98"/>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row>
    <row r="1243" spans="1:30" x14ac:dyDescent="0.25">
      <c r="A1243" s="98"/>
      <c r="B1243" s="98"/>
      <c r="C1243" s="98"/>
      <c r="D1243" s="98"/>
      <c r="E1243" s="98"/>
      <c r="F1243" s="98"/>
      <c r="G1243" s="98"/>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row>
    <row r="1244" spans="1:30" x14ac:dyDescent="0.25">
      <c r="A1244" s="98"/>
      <c r="B1244" s="98"/>
      <c r="C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row>
    <row r="1245" spans="1:30" x14ac:dyDescent="0.25">
      <c r="A1245" s="98"/>
      <c r="B1245" s="98"/>
      <c r="C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row>
    <row r="1246" spans="1:30" x14ac:dyDescent="0.25">
      <c r="A1246" s="98"/>
      <c r="B1246" s="98"/>
      <c r="C1246" s="98"/>
      <c r="D1246" s="98"/>
      <c r="E1246" s="98"/>
      <c r="F1246" s="98"/>
      <c r="G1246" s="98"/>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row>
    <row r="1247" spans="1:30" x14ac:dyDescent="0.25">
      <c r="A1247" s="98"/>
      <c r="B1247" s="98"/>
      <c r="C1247" s="98"/>
      <c r="D1247" s="98"/>
      <c r="E1247" s="98"/>
      <c r="F1247" s="98"/>
      <c r="G1247" s="98"/>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row>
    <row r="1248" spans="1:30" x14ac:dyDescent="0.25">
      <c r="A1248" s="98"/>
      <c r="B1248" s="98"/>
      <c r="C1248" s="98"/>
      <c r="D1248" s="98"/>
      <c r="E1248" s="98"/>
      <c r="F1248" s="98"/>
      <c r="G1248" s="98"/>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row>
    <row r="1249" spans="1:30" x14ac:dyDescent="0.25">
      <c r="A1249" s="98"/>
      <c r="B1249" s="98"/>
      <c r="C1249" s="98"/>
      <c r="D1249" s="98"/>
      <c r="E1249" s="98"/>
      <c r="F1249" s="98"/>
      <c r="G1249" s="98"/>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row>
    <row r="1250" spans="1:30" x14ac:dyDescent="0.25">
      <c r="A1250" s="98"/>
      <c r="B1250" s="98"/>
      <c r="C1250" s="98"/>
      <c r="D1250" s="98"/>
      <c r="E1250" s="98"/>
      <c r="F1250" s="98"/>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row>
    <row r="1251" spans="1:30" x14ac:dyDescent="0.25">
      <c r="A1251" s="98"/>
      <c r="B1251" s="98"/>
      <c r="C1251" s="98"/>
      <c r="D1251" s="98"/>
      <c r="E1251" s="98"/>
      <c r="F1251" s="98"/>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row>
    <row r="1252" spans="1:30" x14ac:dyDescent="0.25">
      <c r="A1252" s="98"/>
      <c r="B1252" s="98"/>
      <c r="C1252" s="98"/>
      <c r="D1252" s="98"/>
      <c r="E1252" s="98"/>
      <c r="F1252" s="98"/>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row>
    <row r="1253" spans="1:30" x14ac:dyDescent="0.25">
      <c r="A1253" s="98"/>
      <c r="B1253" s="98"/>
      <c r="C1253" s="98"/>
      <c r="D1253" s="98"/>
      <c r="E1253" s="98"/>
      <c r="F1253" s="98"/>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row>
    <row r="1254" spans="1:30" x14ac:dyDescent="0.25">
      <c r="A1254" s="98"/>
      <c r="B1254" s="98"/>
      <c r="C1254" s="98"/>
      <c r="D1254" s="98"/>
      <c r="E1254" s="98"/>
      <c r="F1254" s="98"/>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row>
    <row r="1255" spans="1:30" x14ac:dyDescent="0.25">
      <c r="A1255" s="98"/>
      <c r="B1255" s="98"/>
      <c r="C1255" s="98"/>
      <c r="D1255" s="98"/>
      <c r="E1255" s="98"/>
      <c r="F1255" s="98"/>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row>
    <row r="1256" spans="1:30" x14ac:dyDescent="0.25">
      <c r="A1256" s="98"/>
      <c r="B1256" s="98"/>
      <c r="C1256" s="98"/>
      <c r="D1256" s="98"/>
      <c r="E1256" s="98"/>
      <c r="F1256" s="98"/>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row>
    <row r="1257" spans="1:30" x14ac:dyDescent="0.25">
      <c r="A1257" s="98"/>
      <c r="B1257" s="98"/>
      <c r="C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row>
    <row r="1258" spans="1:30" x14ac:dyDescent="0.25">
      <c r="A1258" s="98"/>
      <c r="B1258" s="98"/>
      <c r="C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row>
    <row r="1259" spans="1:30" x14ac:dyDescent="0.25">
      <c r="A1259" s="98"/>
      <c r="B1259" s="98"/>
      <c r="C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row>
    <row r="1260" spans="1:30" x14ac:dyDescent="0.25">
      <c r="A1260" s="98"/>
      <c r="B1260" s="98"/>
      <c r="C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row>
    <row r="1261" spans="1:30" x14ac:dyDescent="0.25">
      <c r="A1261" s="98"/>
      <c r="B1261" s="98"/>
      <c r="C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row>
    <row r="1262" spans="1:30" x14ac:dyDescent="0.25">
      <c r="A1262" s="98"/>
      <c r="B1262" s="98"/>
      <c r="C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row>
    <row r="1263" spans="1:30" x14ac:dyDescent="0.25">
      <c r="A1263" s="98"/>
      <c r="B1263" s="98"/>
      <c r="C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row>
    <row r="1264" spans="1:30" x14ac:dyDescent="0.25">
      <c r="A1264" s="98"/>
      <c r="B1264" s="98"/>
      <c r="C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row>
    <row r="1265" spans="1:30" x14ac:dyDescent="0.25">
      <c r="A1265" s="98"/>
      <c r="B1265" s="98"/>
      <c r="C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row>
    <row r="1266" spans="1:30" x14ac:dyDescent="0.25">
      <c r="A1266" s="98"/>
      <c r="B1266" s="98"/>
      <c r="C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row>
    <row r="1267" spans="1:30" x14ac:dyDescent="0.25">
      <c r="A1267" s="98"/>
      <c r="B1267" s="98"/>
      <c r="C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row>
    <row r="1268" spans="1:30" x14ac:dyDescent="0.25">
      <c r="A1268" s="98"/>
      <c r="B1268" s="98"/>
      <c r="C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row>
    <row r="1269" spans="1:30" x14ac:dyDescent="0.25">
      <c r="A1269" s="98"/>
      <c r="B1269" s="98"/>
      <c r="C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row>
    <row r="1270" spans="1:30" x14ac:dyDescent="0.25">
      <c r="A1270" s="98"/>
      <c r="B1270" s="98"/>
      <c r="C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row>
    <row r="1271" spans="1:30" x14ac:dyDescent="0.25">
      <c r="A1271" s="98"/>
      <c r="B1271" s="98"/>
      <c r="C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row>
    <row r="1272" spans="1:30" x14ac:dyDescent="0.25">
      <c r="A1272" s="98"/>
      <c r="B1272" s="98"/>
      <c r="C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row>
    <row r="1273" spans="1:30" x14ac:dyDescent="0.25">
      <c r="A1273" s="98"/>
      <c r="B1273" s="98"/>
      <c r="C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row>
    <row r="1274" spans="1:30" x14ac:dyDescent="0.25">
      <c r="A1274" s="98"/>
      <c r="B1274" s="98"/>
      <c r="C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row>
    <row r="1275" spans="1:30" x14ac:dyDescent="0.25">
      <c r="A1275" s="98"/>
      <c r="B1275" s="98"/>
      <c r="C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row>
    <row r="1276" spans="1:30" x14ac:dyDescent="0.25">
      <c r="A1276" s="98"/>
      <c r="B1276" s="98"/>
      <c r="C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row>
    <row r="1277" spans="1:30" x14ac:dyDescent="0.25">
      <c r="A1277" s="98"/>
      <c r="B1277" s="98"/>
      <c r="C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row>
    <row r="1278" spans="1:30" x14ac:dyDescent="0.25">
      <c r="A1278" s="98"/>
      <c r="B1278" s="98"/>
      <c r="C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row>
    <row r="1279" spans="1:30" x14ac:dyDescent="0.25">
      <c r="A1279" s="98"/>
      <c r="B1279" s="98"/>
      <c r="C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row>
    <row r="1280" spans="1:30" x14ac:dyDescent="0.25">
      <c r="A1280" s="98"/>
      <c r="B1280" s="98"/>
      <c r="C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row>
    <row r="1281" spans="1:30" x14ac:dyDescent="0.25">
      <c r="A1281" s="98"/>
      <c r="B1281" s="98"/>
      <c r="C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row>
    <row r="1282" spans="1:30" x14ac:dyDescent="0.25">
      <c r="A1282" s="98"/>
      <c r="B1282" s="98"/>
      <c r="C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row>
    <row r="1283" spans="1:30" x14ac:dyDescent="0.25">
      <c r="A1283" s="98"/>
      <c r="B1283" s="98"/>
      <c r="C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row>
    <row r="1284" spans="1:30" x14ac:dyDescent="0.25">
      <c r="A1284" s="98"/>
      <c r="B1284" s="98"/>
      <c r="C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row>
    <row r="1285" spans="1:30" x14ac:dyDescent="0.25">
      <c r="A1285" s="98"/>
      <c r="B1285" s="98"/>
      <c r="C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row>
    <row r="1286" spans="1:30" x14ac:dyDescent="0.25">
      <c r="A1286" s="98"/>
      <c r="B1286" s="98"/>
      <c r="C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row>
    <row r="1287" spans="1:30" x14ac:dyDescent="0.25">
      <c r="A1287" s="98"/>
      <c r="B1287" s="98"/>
      <c r="C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row>
    <row r="1288" spans="1:30" x14ac:dyDescent="0.25">
      <c r="A1288" s="98"/>
      <c r="B1288" s="98"/>
      <c r="C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row>
    <row r="1289" spans="1:30" x14ac:dyDescent="0.25">
      <c r="A1289" s="98"/>
      <c r="B1289" s="98"/>
      <c r="C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row>
    <row r="1290" spans="1:30" x14ac:dyDescent="0.25">
      <c r="A1290" s="98"/>
      <c r="B1290" s="98"/>
      <c r="C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row>
    <row r="1291" spans="1:30" x14ac:dyDescent="0.25">
      <c r="A1291" s="98"/>
      <c r="B1291" s="98"/>
      <c r="C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row>
    <row r="1292" spans="1:30" x14ac:dyDescent="0.25">
      <c r="A1292" s="98"/>
      <c r="B1292" s="98"/>
      <c r="C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row>
    <row r="1293" spans="1:30" x14ac:dyDescent="0.25">
      <c r="A1293" s="98"/>
      <c r="B1293" s="98"/>
      <c r="C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row>
    <row r="1294" spans="1:30" x14ac:dyDescent="0.25">
      <c r="A1294" s="98"/>
      <c r="B1294" s="98"/>
      <c r="C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row>
    <row r="1295" spans="1:30" x14ac:dyDescent="0.25">
      <c r="A1295" s="98"/>
      <c r="B1295" s="98"/>
      <c r="C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row>
    <row r="1296" spans="1:30" x14ac:dyDescent="0.25">
      <c r="A1296" s="98"/>
      <c r="B1296" s="98"/>
      <c r="C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row>
    <row r="1297" spans="1:30" x14ac:dyDescent="0.25">
      <c r="A1297" s="98"/>
      <c r="B1297" s="98"/>
      <c r="C1297" s="98"/>
      <c r="D1297" s="98"/>
      <c r="E1297" s="98"/>
      <c r="F1297" s="98"/>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row>
    <row r="1298" spans="1:30" x14ac:dyDescent="0.25">
      <c r="A1298" s="98"/>
      <c r="B1298" s="98"/>
      <c r="C1298" s="98"/>
      <c r="D1298" s="98"/>
      <c r="E1298" s="98"/>
      <c r="F1298" s="98"/>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row>
    <row r="1299" spans="1:30" x14ac:dyDescent="0.25">
      <c r="A1299" s="98"/>
      <c r="B1299" s="98"/>
      <c r="C1299" s="98"/>
      <c r="D1299" s="98"/>
      <c r="E1299" s="98"/>
      <c r="F1299" s="98"/>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row>
    <row r="1300" spans="1:30" x14ac:dyDescent="0.25">
      <c r="A1300" s="98"/>
      <c r="B1300" s="98"/>
      <c r="C1300" s="98"/>
      <c r="D1300" s="98"/>
      <c r="E1300" s="98"/>
      <c r="F1300" s="98"/>
      <c r="G1300" s="98"/>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row>
    <row r="1301" spans="1:30" x14ac:dyDescent="0.25">
      <c r="A1301" s="98"/>
      <c r="B1301" s="98"/>
      <c r="C1301" s="98"/>
      <c r="D1301" s="98"/>
      <c r="E1301" s="98"/>
      <c r="F1301" s="98"/>
      <c r="G1301" s="98"/>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row>
    <row r="1302" spans="1:30" x14ac:dyDescent="0.25">
      <c r="A1302" s="98"/>
      <c r="B1302" s="98"/>
      <c r="C1302" s="98"/>
      <c r="D1302" s="98"/>
      <c r="E1302" s="98"/>
      <c r="F1302" s="98"/>
      <c r="G1302" s="98"/>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row>
    <row r="1303" spans="1:30" x14ac:dyDescent="0.25">
      <c r="A1303" s="98"/>
      <c r="B1303" s="98"/>
      <c r="C1303" s="98"/>
      <c r="D1303" s="98"/>
      <c r="E1303" s="98"/>
      <c r="F1303" s="98"/>
      <c r="G1303" s="98"/>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row>
    <row r="1304" spans="1:30" x14ac:dyDescent="0.25">
      <c r="A1304" s="98"/>
      <c r="B1304" s="98"/>
      <c r="C1304" s="98"/>
      <c r="D1304" s="98"/>
      <c r="E1304" s="98"/>
      <c r="F1304" s="98"/>
      <c r="G1304" s="98"/>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row>
    <row r="1305" spans="1:30" x14ac:dyDescent="0.25">
      <c r="A1305" s="98"/>
      <c r="B1305" s="98"/>
      <c r="C1305" s="98"/>
      <c r="D1305" s="98"/>
      <c r="E1305" s="98"/>
      <c r="F1305" s="98"/>
      <c r="G1305" s="98"/>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row>
    <row r="1306" spans="1:30" x14ac:dyDescent="0.25">
      <c r="A1306" s="98"/>
      <c r="B1306" s="98"/>
      <c r="C1306" s="98"/>
      <c r="D1306" s="98"/>
      <c r="E1306" s="98"/>
      <c r="F1306" s="98"/>
      <c r="G1306" s="98"/>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row>
    <row r="1307" spans="1:30" x14ac:dyDescent="0.25">
      <c r="A1307" s="98"/>
      <c r="B1307" s="98"/>
      <c r="C1307" s="98"/>
      <c r="D1307" s="98"/>
      <c r="E1307" s="98"/>
      <c r="F1307" s="98"/>
      <c r="G1307" s="98"/>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row>
    <row r="1308" spans="1:30" x14ac:dyDescent="0.25">
      <c r="A1308" s="98"/>
      <c r="B1308" s="98"/>
      <c r="C1308" s="98"/>
      <c r="D1308" s="98"/>
      <c r="E1308" s="98"/>
      <c r="F1308" s="98"/>
      <c r="G1308" s="98"/>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row>
    <row r="1309" spans="1:30" x14ac:dyDescent="0.25">
      <c r="A1309" s="98"/>
      <c r="B1309" s="98"/>
      <c r="C1309" s="98"/>
      <c r="D1309" s="98"/>
      <c r="E1309" s="98"/>
      <c r="F1309" s="98"/>
      <c r="G1309" s="98"/>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row>
    <row r="1310" spans="1:30" x14ac:dyDescent="0.25">
      <c r="A1310" s="98"/>
      <c r="B1310" s="98"/>
      <c r="C1310" s="98"/>
      <c r="D1310" s="98"/>
      <c r="E1310" s="98"/>
      <c r="F1310" s="98"/>
      <c r="G1310" s="98"/>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row>
    <row r="1311" spans="1:30" x14ac:dyDescent="0.25">
      <c r="A1311" s="98"/>
      <c r="B1311" s="98"/>
      <c r="C1311" s="98"/>
      <c r="D1311" s="98"/>
      <c r="E1311" s="98"/>
      <c r="F1311" s="98"/>
      <c r="G1311" s="98"/>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row>
    <row r="1312" spans="1:30" x14ac:dyDescent="0.25">
      <c r="A1312" s="98"/>
      <c r="B1312" s="98"/>
      <c r="C1312" s="98"/>
      <c r="D1312" s="98"/>
      <c r="E1312" s="98"/>
      <c r="F1312" s="98"/>
      <c r="G1312" s="98"/>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row>
    <row r="1313" spans="1:30" x14ac:dyDescent="0.25">
      <c r="A1313" s="98"/>
      <c r="B1313" s="98"/>
      <c r="C1313" s="98"/>
      <c r="D1313" s="98"/>
      <c r="E1313" s="98"/>
      <c r="F1313" s="98"/>
      <c r="G1313" s="98"/>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row>
    <row r="1314" spans="1:30" x14ac:dyDescent="0.25">
      <c r="A1314" s="98"/>
      <c r="B1314" s="98"/>
      <c r="C1314" s="98"/>
      <c r="D1314" s="98"/>
      <c r="E1314" s="98"/>
      <c r="F1314" s="98"/>
      <c r="G1314" s="98"/>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row>
    <row r="1315" spans="1:30" x14ac:dyDescent="0.25">
      <c r="A1315" s="98"/>
      <c r="B1315" s="98"/>
      <c r="C1315" s="98"/>
      <c r="D1315" s="98"/>
      <c r="E1315" s="98"/>
      <c r="F1315" s="98"/>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row>
    <row r="1316" spans="1:30" x14ac:dyDescent="0.25">
      <c r="A1316" s="98"/>
      <c r="B1316" s="98"/>
      <c r="C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row>
    <row r="1317" spans="1:30" x14ac:dyDescent="0.25">
      <c r="A1317" s="98"/>
      <c r="B1317" s="98"/>
      <c r="C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row>
    <row r="1318" spans="1:30" x14ac:dyDescent="0.25">
      <c r="A1318" s="98"/>
      <c r="B1318" s="98"/>
      <c r="C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row>
    <row r="1319" spans="1:30" x14ac:dyDescent="0.25">
      <c r="A1319" s="98"/>
      <c r="B1319" s="98"/>
      <c r="C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row>
    <row r="1320" spans="1:30" x14ac:dyDescent="0.25">
      <c r="A1320" s="98"/>
      <c r="B1320" s="98"/>
      <c r="C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row>
    <row r="1321" spans="1:30" x14ac:dyDescent="0.25">
      <c r="A1321" s="98"/>
      <c r="B1321" s="98"/>
      <c r="C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row>
    <row r="1322" spans="1:30" x14ac:dyDescent="0.25">
      <c r="A1322" s="98"/>
      <c r="B1322" s="98"/>
      <c r="C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row>
    <row r="1323" spans="1:30" x14ac:dyDescent="0.25">
      <c r="A1323" s="98"/>
      <c r="B1323" s="98"/>
      <c r="C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row>
    <row r="1324" spans="1:30" x14ac:dyDescent="0.25">
      <c r="A1324" s="98"/>
      <c r="B1324" s="98"/>
      <c r="C1324" s="98"/>
      <c r="D1324" s="98"/>
      <c r="E1324" s="98"/>
      <c r="F1324" s="98"/>
      <c r="G1324" s="98"/>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row>
    <row r="1325" spans="1:30" x14ac:dyDescent="0.25">
      <c r="A1325" s="98"/>
      <c r="B1325" s="98"/>
      <c r="C1325" s="98"/>
      <c r="D1325" s="98"/>
      <c r="E1325" s="98"/>
      <c r="F1325" s="98"/>
      <c r="G1325" s="98"/>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row>
    <row r="1326" spans="1:30" x14ac:dyDescent="0.25">
      <c r="A1326" s="98"/>
      <c r="B1326" s="98"/>
      <c r="C1326" s="98"/>
      <c r="D1326" s="98"/>
      <c r="E1326" s="98"/>
      <c r="F1326" s="98"/>
      <c r="G1326" s="98"/>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row>
    <row r="1327" spans="1:30" x14ac:dyDescent="0.25">
      <c r="A1327" s="98"/>
      <c r="B1327" s="98"/>
      <c r="C1327" s="98"/>
      <c r="D1327" s="98"/>
      <c r="E1327" s="98"/>
      <c r="F1327" s="98"/>
      <c r="G1327" s="98"/>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row>
    <row r="1328" spans="1:30" x14ac:dyDescent="0.25">
      <c r="A1328" s="98"/>
      <c r="B1328" s="98"/>
      <c r="C1328" s="98"/>
      <c r="D1328" s="98"/>
      <c r="E1328" s="98"/>
      <c r="F1328" s="98"/>
      <c r="G1328" s="98"/>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row>
    <row r="1329" spans="1:30" x14ac:dyDescent="0.25">
      <c r="A1329" s="98"/>
      <c r="B1329" s="98"/>
      <c r="C1329" s="98"/>
      <c r="D1329" s="98"/>
      <c r="E1329" s="98"/>
      <c r="F1329" s="98"/>
      <c r="G1329" s="98"/>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row>
    <row r="1330" spans="1:30" x14ac:dyDescent="0.25">
      <c r="A1330" s="98"/>
      <c r="B1330" s="98"/>
      <c r="C1330" s="98"/>
      <c r="D1330" s="98"/>
      <c r="E1330" s="98"/>
      <c r="F1330" s="98"/>
      <c r="G1330" s="98"/>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row>
    <row r="1331" spans="1:30" x14ac:dyDescent="0.25">
      <c r="A1331" s="98"/>
      <c r="B1331" s="98"/>
      <c r="C1331" s="98"/>
      <c r="D1331" s="98"/>
      <c r="E1331" s="98"/>
      <c r="F1331" s="98"/>
      <c r="G1331" s="98"/>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row>
    <row r="1332" spans="1:30" x14ac:dyDescent="0.25">
      <c r="A1332" s="98"/>
      <c r="B1332" s="98"/>
      <c r="C1332" s="98"/>
      <c r="D1332" s="98"/>
      <c r="E1332" s="98"/>
      <c r="F1332" s="98"/>
      <c r="G1332" s="98"/>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row>
    <row r="1333" spans="1:30" x14ac:dyDescent="0.25">
      <c r="A1333" s="98"/>
      <c r="B1333" s="98"/>
      <c r="C1333" s="98"/>
      <c r="D1333" s="98"/>
      <c r="E1333" s="98"/>
      <c r="F1333" s="98"/>
      <c r="G1333" s="98"/>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row>
    <row r="1334" spans="1:30" x14ac:dyDescent="0.25">
      <c r="A1334" s="98"/>
      <c r="B1334" s="98"/>
      <c r="C1334" s="98"/>
      <c r="D1334" s="98"/>
      <c r="E1334" s="98"/>
      <c r="F1334" s="98"/>
      <c r="G1334" s="98"/>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row>
    <row r="1335" spans="1:30" x14ac:dyDescent="0.25">
      <c r="A1335" s="98"/>
      <c r="B1335" s="98"/>
      <c r="C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row>
    <row r="1336" spans="1:30" x14ac:dyDescent="0.25">
      <c r="A1336" s="98"/>
      <c r="B1336" s="98"/>
      <c r="C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row>
    <row r="1337" spans="1:30" x14ac:dyDescent="0.25">
      <c r="A1337" s="98"/>
      <c r="B1337" s="98"/>
      <c r="C1337" s="98"/>
      <c r="D1337" s="98"/>
      <c r="E1337" s="98"/>
      <c r="F1337" s="98"/>
      <c r="G1337" s="98"/>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row>
    <row r="1338" spans="1:30" x14ac:dyDescent="0.25">
      <c r="A1338" s="98"/>
      <c r="B1338" s="98"/>
      <c r="C1338" s="98"/>
      <c r="D1338" s="98"/>
      <c r="E1338" s="98"/>
      <c r="F1338" s="98"/>
      <c r="G1338" s="98"/>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row>
    <row r="1339" spans="1:30" x14ac:dyDescent="0.25">
      <c r="A1339" s="98"/>
      <c r="B1339" s="98"/>
      <c r="C1339" s="98"/>
      <c r="D1339" s="98"/>
      <c r="E1339" s="98"/>
      <c r="F1339" s="98"/>
      <c r="G1339" s="98"/>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row>
    <row r="1340" spans="1:30" x14ac:dyDescent="0.25">
      <c r="A1340" s="98"/>
      <c r="B1340" s="98"/>
      <c r="C1340" s="98"/>
      <c r="D1340" s="98"/>
      <c r="E1340" s="98"/>
      <c r="F1340" s="98"/>
      <c r="G1340" s="98"/>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row>
    <row r="1341" spans="1:30" x14ac:dyDescent="0.25">
      <c r="A1341" s="98"/>
      <c r="B1341" s="98"/>
      <c r="C1341" s="98"/>
      <c r="D1341" s="98"/>
      <c r="E1341" s="98"/>
      <c r="F1341" s="98"/>
      <c r="G1341" s="98"/>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row>
    <row r="1342" spans="1:30" x14ac:dyDescent="0.25">
      <c r="A1342" s="98"/>
      <c r="B1342" s="98"/>
      <c r="C1342" s="98"/>
      <c r="D1342" s="98"/>
      <c r="E1342" s="98"/>
      <c r="F1342" s="98"/>
      <c r="G1342" s="98"/>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row>
    <row r="1343" spans="1:30" x14ac:dyDescent="0.25">
      <c r="A1343" s="98"/>
      <c r="B1343" s="98"/>
      <c r="C1343" s="98"/>
      <c r="D1343" s="98"/>
      <c r="E1343" s="98"/>
      <c r="F1343" s="98"/>
      <c r="G1343" s="98"/>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row>
    <row r="1344" spans="1:30" x14ac:dyDescent="0.25">
      <c r="A1344" s="98"/>
      <c r="B1344" s="98"/>
      <c r="C1344" s="98"/>
      <c r="D1344" s="98"/>
      <c r="E1344" s="98"/>
      <c r="F1344" s="98"/>
      <c r="G1344" s="98"/>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row>
    <row r="1345" spans="1:30" x14ac:dyDescent="0.25">
      <c r="A1345" s="98"/>
      <c r="B1345" s="98"/>
      <c r="C1345" s="98"/>
      <c r="D1345" s="98"/>
      <c r="E1345" s="98"/>
      <c r="F1345" s="98"/>
      <c r="G1345" s="98"/>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row>
    <row r="1346" spans="1:30" x14ac:dyDescent="0.25">
      <c r="A1346" s="98"/>
      <c r="B1346" s="98"/>
      <c r="C1346" s="98"/>
      <c r="D1346" s="98"/>
      <c r="E1346" s="98"/>
      <c r="F1346" s="98"/>
      <c r="G1346" s="98"/>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row>
    <row r="1347" spans="1:30" x14ac:dyDescent="0.25">
      <c r="A1347" s="98"/>
      <c r="B1347" s="98"/>
      <c r="C1347" s="98"/>
      <c r="D1347" s="98"/>
      <c r="E1347" s="98"/>
      <c r="F1347" s="98"/>
      <c r="G1347" s="98"/>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row>
    <row r="1348" spans="1:30" x14ac:dyDescent="0.25">
      <c r="A1348" s="98"/>
      <c r="B1348" s="98"/>
      <c r="C1348" s="98"/>
      <c r="D1348" s="98"/>
      <c r="E1348" s="98"/>
      <c r="F1348" s="98"/>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row>
    <row r="1349" spans="1:30" x14ac:dyDescent="0.25">
      <c r="A1349" s="98"/>
      <c r="B1349" s="98"/>
      <c r="C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row>
    <row r="1350" spans="1:30" x14ac:dyDescent="0.25">
      <c r="A1350" s="98"/>
      <c r="B1350" s="98"/>
      <c r="C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row>
    <row r="1351" spans="1:30" x14ac:dyDescent="0.25">
      <c r="A1351" s="98"/>
      <c r="B1351" s="98"/>
      <c r="C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row>
    <row r="1352" spans="1:30" x14ac:dyDescent="0.25">
      <c r="A1352" s="98"/>
      <c r="B1352" s="98"/>
      <c r="C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row>
    <row r="1353" spans="1:30" x14ac:dyDescent="0.25">
      <c r="A1353" s="98"/>
      <c r="B1353" s="98"/>
      <c r="C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row>
    <row r="1354" spans="1:30" x14ac:dyDescent="0.25">
      <c r="A1354" s="98"/>
      <c r="B1354" s="98"/>
      <c r="C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row>
    <row r="1355" spans="1:30" x14ac:dyDescent="0.25">
      <c r="A1355" s="98"/>
      <c r="B1355" s="98"/>
      <c r="C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row>
    <row r="1356" spans="1:30" x14ac:dyDescent="0.25">
      <c r="A1356" s="98"/>
      <c r="B1356" s="98"/>
      <c r="C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row>
    <row r="1357" spans="1:30" x14ac:dyDescent="0.25">
      <c r="A1357" s="98"/>
      <c r="B1357" s="98"/>
      <c r="C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row>
    <row r="1358" spans="1:30" x14ac:dyDescent="0.25">
      <c r="A1358" s="98"/>
      <c r="B1358" s="98"/>
      <c r="C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row>
    <row r="1359" spans="1:30" x14ac:dyDescent="0.25">
      <c r="A1359" s="98"/>
      <c r="B1359" s="98"/>
      <c r="C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row>
    <row r="1360" spans="1:30" x14ac:dyDescent="0.25">
      <c r="A1360" s="98"/>
      <c r="B1360" s="98"/>
      <c r="C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row>
    <row r="1361" spans="1:30" x14ac:dyDescent="0.25">
      <c r="A1361" s="98"/>
      <c r="B1361" s="98"/>
      <c r="C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row>
    <row r="1362" spans="1:30" x14ac:dyDescent="0.25">
      <c r="A1362" s="98"/>
      <c r="B1362" s="98"/>
      <c r="C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row>
    <row r="1363" spans="1:30" x14ac:dyDescent="0.25">
      <c r="A1363" s="98"/>
      <c r="B1363" s="98"/>
      <c r="C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row>
    <row r="1364" spans="1:30" x14ac:dyDescent="0.25">
      <c r="A1364" s="98"/>
      <c r="B1364" s="98"/>
      <c r="C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row>
    <row r="1365" spans="1:30" x14ac:dyDescent="0.25">
      <c r="A1365" s="98"/>
      <c r="B1365" s="98"/>
      <c r="C1365" s="98"/>
      <c r="D1365" s="98"/>
      <c r="E1365" s="98"/>
      <c r="F1365" s="98"/>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row>
    <row r="1366" spans="1:30" x14ac:dyDescent="0.25">
      <c r="A1366" s="98"/>
      <c r="B1366" s="98"/>
      <c r="C1366" s="98"/>
      <c r="D1366" s="98"/>
      <c r="E1366" s="98"/>
      <c r="F1366" s="98"/>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row>
    <row r="1367" spans="1:30" x14ac:dyDescent="0.25">
      <c r="A1367" s="98"/>
      <c r="B1367" s="98"/>
      <c r="C1367" s="98"/>
      <c r="D1367" s="98"/>
      <c r="E1367" s="98"/>
      <c r="F1367" s="98"/>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row>
    <row r="1368" spans="1:30" x14ac:dyDescent="0.25">
      <c r="A1368" s="98"/>
      <c r="B1368" s="98"/>
      <c r="C1368" s="98"/>
      <c r="D1368" s="98"/>
      <c r="E1368" s="98"/>
      <c r="F1368" s="98"/>
      <c r="G1368" s="98"/>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row>
    <row r="1369" spans="1:30" x14ac:dyDescent="0.25">
      <c r="A1369" s="98"/>
      <c r="B1369" s="98"/>
      <c r="C1369" s="98"/>
      <c r="D1369" s="98"/>
      <c r="E1369" s="98"/>
      <c r="F1369" s="98"/>
      <c r="G1369" s="98"/>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row>
    <row r="1370" spans="1:30" x14ac:dyDescent="0.25">
      <c r="A1370" s="98"/>
      <c r="B1370" s="98"/>
      <c r="C1370" s="98"/>
      <c r="D1370" s="98"/>
      <c r="E1370" s="98"/>
      <c r="F1370" s="98"/>
      <c r="G1370" s="98"/>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row>
    <row r="1371" spans="1:30" x14ac:dyDescent="0.25">
      <c r="A1371" s="98"/>
      <c r="B1371" s="98"/>
      <c r="C1371" s="98"/>
      <c r="D1371" s="98"/>
      <c r="E1371" s="98"/>
      <c r="F1371" s="98"/>
      <c r="G1371" s="98"/>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row>
    <row r="1372" spans="1:30" x14ac:dyDescent="0.25">
      <c r="A1372" s="98"/>
      <c r="B1372" s="98"/>
      <c r="C1372" s="98"/>
      <c r="D1372" s="98"/>
      <c r="E1372" s="98"/>
      <c r="F1372" s="98"/>
      <c r="G1372" s="98"/>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row>
    <row r="1373" spans="1:30" x14ac:dyDescent="0.25">
      <c r="A1373" s="98"/>
      <c r="B1373" s="98"/>
      <c r="C1373" s="98"/>
      <c r="D1373" s="98"/>
      <c r="E1373" s="98"/>
      <c r="F1373" s="98"/>
      <c r="G1373" s="98"/>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row>
    <row r="1374" spans="1:30" x14ac:dyDescent="0.25">
      <c r="A1374" s="98"/>
      <c r="B1374" s="98"/>
      <c r="C1374" s="98"/>
      <c r="D1374" s="98"/>
      <c r="E1374" s="98"/>
      <c r="F1374" s="98"/>
      <c r="G1374" s="98"/>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row>
    <row r="1375" spans="1:30" x14ac:dyDescent="0.25">
      <c r="A1375" s="98"/>
      <c r="B1375" s="98"/>
      <c r="C1375" s="98"/>
      <c r="D1375" s="98"/>
      <c r="E1375" s="98"/>
      <c r="F1375" s="98"/>
      <c r="G1375" s="98"/>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row>
    <row r="1376" spans="1:30" x14ac:dyDescent="0.25">
      <c r="A1376" s="98"/>
      <c r="B1376" s="98"/>
      <c r="C1376" s="98"/>
      <c r="D1376" s="98"/>
      <c r="E1376" s="98"/>
      <c r="F1376" s="98"/>
      <c r="G1376" s="98"/>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row>
    <row r="1377" spans="1:30" x14ac:dyDescent="0.25">
      <c r="A1377" s="98"/>
      <c r="B1377" s="98"/>
      <c r="C1377" s="98"/>
      <c r="D1377" s="98"/>
      <c r="E1377" s="98"/>
      <c r="F1377" s="98"/>
      <c r="G1377" s="98"/>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row>
    <row r="1378" spans="1:30" x14ac:dyDescent="0.25">
      <c r="A1378" s="98"/>
      <c r="B1378" s="98"/>
      <c r="C1378" s="98"/>
      <c r="D1378" s="98"/>
      <c r="E1378" s="98"/>
      <c r="F1378" s="98"/>
      <c r="G1378" s="98"/>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row>
    <row r="1379" spans="1:30" x14ac:dyDescent="0.25">
      <c r="A1379" s="98"/>
      <c r="B1379" s="98"/>
      <c r="C1379" s="98"/>
      <c r="D1379" s="98"/>
      <c r="E1379" s="98"/>
      <c r="F1379" s="98"/>
      <c r="G1379" s="98"/>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row>
    <row r="1380" spans="1:30" x14ac:dyDescent="0.25">
      <c r="A1380" s="98"/>
      <c r="B1380" s="98"/>
      <c r="C1380" s="98"/>
      <c r="D1380" s="98"/>
      <c r="E1380" s="98"/>
      <c r="F1380" s="98"/>
      <c r="G1380" s="98"/>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row>
    <row r="1381" spans="1:30" x14ac:dyDescent="0.25">
      <c r="A1381" s="98"/>
      <c r="B1381" s="98"/>
      <c r="C1381" s="98"/>
      <c r="D1381" s="98"/>
      <c r="E1381" s="98"/>
      <c r="F1381" s="98"/>
      <c r="G1381" s="98"/>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row>
    <row r="1382" spans="1:30" x14ac:dyDescent="0.25">
      <c r="A1382" s="98"/>
      <c r="B1382" s="98"/>
      <c r="C1382" s="98"/>
      <c r="D1382" s="98"/>
      <c r="E1382" s="98"/>
      <c r="F1382" s="98"/>
      <c r="G1382" s="98"/>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row>
    <row r="1383" spans="1:30" x14ac:dyDescent="0.25">
      <c r="A1383" s="98"/>
      <c r="B1383" s="98"/>
      <c r="C1383" s="98"/>
      <c r="D1383" s="98"/>
      <c r="E1383" s="98"/>
      <c r="F1383" s="98"/>
      <c r="G1383" s="98"/>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row>
    <row r="1384" spans="1:30" x14ac:dyDescent="0.25">
      <c r="A1384" s="98"/>
      <c r="B1384" s="98"/>
      <c r="C1384" s="98"/>
      <c r="D1384" s="98"/>
      <c r="E1384" s="98"/>
      <c r="F1384" s="98"/>
      <c r="G1384" s="98"/>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row>
    <row r="1385" spans="1:30" x14ac:dyDescent="0.25">
      <c r="A1385" s="98"/>
      <c r="B1385" s="98"/>
      <c r="C1385" s="98"/>
      <c r="D1385" s="98"/>
      <c r="E1385" s="98"/>
      <c r="F1385" s="98"/>
      <c r="G1385" s="98"/>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row>
    <row r="1386" spans="1:30" x14ac:dyDescent="0.25">
      <c r="A1386" s="98"/>
      <c r="B1386" s="98"/>
      <c r="C1386" s="98"/>
      <c r="D1386" s="98"/>
      <c r="E1386" s="98"/>
      <c r="F1386" s="98"/>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row>
    <row r="1387" spans="1:30" x14ac:dyDescent="0.25">
      <c r="A1387" s="98"/>
      <c r="B1387" s="98"/>
      <c r="C1387" s="98"/>
      <c r="D1387" s="98"/>
      <c r="E1387" s="98"/>
      <c r="F1387" s="98"/>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row>
    <row r="1388" spans="1:30" x14ac:dyDescent="0.25">
      <c r="A1388" s="98"/>
      <c r="B1388" s="98"/>
      <c r="C1388" s="98"/>
      <c r="D1388" s="98"/>
      <c r="E1388" s="98"/>
      <c r="F1388" s="98"/>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row>
    <row r="1389" spans="1:30" x14ac:dyDescent="0.25">
      <c r="A1389" s="98"/>
      <c r="B1389" s="98"/>
      <c r="C1389" s="98"/>
      <c r="D1389" s="98"/>
      <c r="E1389" s="98"/>
      <c r="F1389" s="98"/>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row>
    <row r="1390" spans="1:30" x14ac:dyDescent="0.25">
      <c r="A1390" s="98"/>
      <c r="B1390" s="98"/>
      <c r="C1390" s="98"/>
      <c r="D1390" s="98"/>
      <c r="E1390" s="98"/>
      <c r="F1390" s="98"/>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row>
    <row r="1391" spans="1:30" x14ac:dyDescent="0.25">
      <c r="A1391" s="98"/>
      <c r="B1391" s="98"/>
      <c r="C1391" s="98"/>
      <c r="D1391" s="98"/>
      <c r="E1391" s="98"/>
      <c r="F1391" s="98"/>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row>
    <row r="1392" spans="1:30" x14ac:dyDescent="0.25">
      <c r="A1392" s="98"/>
      <c r="B1392" s="98"/>
      <c r="C1392" s="98"/>
      <c r="D1392" s="98"/>
      <c r="E1392" s="98"/>
      <c r="F1392" s="98"/>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row>
    <row r="1393" spans="1:30" x14ac:dyDescent="0.25">
      <c r="A1393" s="98"/>
      <c r="B1393" s="98"/>
      <c r="C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row>
    <row r="1394" spans="1:30" x14ac:dyDescent="0.25">
      <c r="A1394" s="98"/>
      <c r="B1394" s="98"/>
      <c r="C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row>
    <row r="1395" spans="1:30" x14ac:dyDescent="0.25">
      <c r="A1395" s="98"/>
      <c r="B1395" s="98"/>
      <c r="C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row>
    <row r="1396" spans="1:30" x14ac:dyDescent="0.25">
      <c r="A1396" s="98"/>
      <c r="B1396" s="98"/>
      <c r="C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row>
    <row r="1397" spans="1:30" x14ac:dyDescent="0.25">
      <c r="A1397" s="98"/>
      <c r="B1397" s="98"/>
      <c r="C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row>
    <row r="1398" spans="1:30" x14ac:dyDescent="0.25">
      <c r="A1398" s="98"/>
      <c r="B1398" s="98"/>
      <c r="C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row>
    <row r="1399" spans="1:30" x14ac:dyDescent="0.25">
      <c r="A1399" s="98"/>
      <c r="B1399" s="98"/>
      <c r="C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row>
    <row r="1400" spans="1:30" x14ac:dyDescent="0.25">
      <c r="A1400" s="98"/>
      <c r="B1400" s="98"/>
      <c r="C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row>
    <row r="1401" spans="1:30" x14ac:dyDescent="0.25">
      <c r="A1401" s="98"/>
      <c r="B1401" s="98"/>
      <c r="C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row>
    <row r="1402" spans="1:30" x14ac:dyDescent="0.25">
      <c r="A1402" s="98"/>
      <c r="B1402" s="98"/>
      <c r="C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row>
    <row r="1403" spans="1:30" x14ac:dyDescent="0.25">
      <c r="A1403" s="98"/>
      <c r="B1403" s="98"/>
      <c r="C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row>
    <row r="1404" spans="1:30" x14ac:dyDescent="0.25">
      <c r="A1404" s="98"/>
      <c r="B1404" s="98"/>
      <c r="C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row>
    <row r="1405" spans="1:30" x14ac:dyDescent="0.25">
      <c r="A1405" s="98"/>
      <c r="B1405" s="98"/>
      <c r="C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row>
    <row r="1406" spans="1:30" x14ac:dyDescent="0.25">
      <c r="A1406" s="98"/>
      <c r="B1406" s="98"/>
      <c r="C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row>
    <row r="1407" spans="1:30" x14ac:dyDescent="0.25">
      <c r="A1407" s="98"/>
      <c r="B1407" s="98"/>
      <c r="C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row>
    <row r="1408" spans="1:30" x14ac:dyDescent="0.25">
      <c r="A1408" s="98"/>
      <c r="B1408" s="98"/>
      <c r="C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row>
    <row r="1409" spans="1:30" x14ac:dyDescent="0.25">
      <c r="A1409" s="98"/>
      <c r="B1409" s="98"/>
      <c r="C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row>
    <row r="1410" spans="1:30" x14ac:dyDescent="0.25">
      <c r="A1410" s="98"/>
      <c r="B1410" s="98"/>
      <c r="C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row>
    <row r="1411" spans="1:30" x14ac:dyDescent="0.25">
      <c r="A1411" s="98"/>
      <c r="B1411" s="98"/>
      <c r="C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row>
    <row r="1412" spans="1:30" x14ac:dyDescent="0.25">
      <c r="A1412" s="98"/>
      <c r="B1412" s="98"/>
      <c r="C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row>
    <row r="1413" spans="1:30" x14ac:dyDescent="0.25">
      <c r="A1413" s="98"/>
      <c r="B1413" s="98"/>
      <c r="C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row>
    <row r="1414" spans="1:30" x14ac:dyDescent="0.25">
      <c r="A1414" s="98"/>
      <c r="B1414" s="98"/>
      <c r="C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row>
    <row r="1415" spans="1:30" x14ac:dyDescent="0.25">
      <c r="A1415" s="98"/>
      <c r="B1415" s="98"/>
      <c r="C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row>
    <row r="1416" spans="1:30" x14ac:dyDescent="0.25">
      <c r="A1416" s="98"/>
      <c r="B1416" s="98"/>
      <c r="C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row>
    <row r="1417" spans="1:30" x14ac:dyDescent="0.25">
      <c r="A1417" s="98"/>
      <c r="B1417" s="98"/>
      <c r="C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row>
    <row r="1418" spans="1:30" x14ac:dyDescent="0.25">
      <c r="A1418" s="98"/>
      <c r="B1418" s="98"/>
      <c r="C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row>
    <row r="1419" spans="1:30" x14ac:dyDescent="0.25">
      <c r="A1419" s="98"/>
      <c r="B1419" s="98"/>
      <c r="C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row>
    <row r="1420" spans="1:30" x14ac:dyDescent="0.25">
      <c r="A1420" s="98"/>
      <c r="B1420" s="98"/>
      <c r="C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row>
    <row r="1421" spans="1:30" x14ac:dyDescent="0.25">
      <c r="A1421" s="98"/>
      <c r="B1421" s="98"/>
      <c r="C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row>
    <row r="1422" spans="1:30" x14ac:dyDescent="0.25">
      <c r="A1422" s="98"/>
      <c r="B1422" s="98"/>
      <c r="C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row>
    <row r="1423" spans="1:30" x14ac:dyDescent="0.25">
      <c r="A1423" s="98"/>
      <c r="B1423" s="98"/>
      <c r="C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row>
    <row r="1424" spans="1:30" x14ac:dyDescent="0.25">
      <c r="A1424" s="98"/>
      <c r="B1424" s="98"/>
      <c r="C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row>
    <row r="1425" spans="1:30" x14ac:dyDescent="0.25">
      <c r="A1425" s="98"/>
      <c r="B1425" s="98"/>
      <c r="C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row>
    <row r="1426" spans="1:30" x14ac:dyDescent="0.25">
      <c r="A1426" s="98"/>
      <c r="B1426" s="98"/>
      <c r="C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row>
    <row r="1427" spans="1:30" x14ac:dyDescent="0.25">
      <c r="A1427" s="98"/>
      <c r="B1427" s="98"/>
      <c r="C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row>
    <row r="1428" spans="1:30" x14ac:dyDescent="0.25">
      <c r="A1428" s="98"/>
      <c r="B1428" s="98"/>
      <c r="C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row>
    <row r="1429" spans="1:30" x14ac:dyDescent="0.25">
      <c r="A1429" s="98"/>
      <c r="B1429" s="98"/>
      <c r="C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row>
    <row r="1430" spans="1:30" x14ac:dyDescent="0.25">
      <c r="A1430" s="98"/>
      <c r="B1430" s="98"/>
      <c r="C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row>
    <row r="1431" spans="1:30" x14ac:dyDescent="0.25">
      <c r="A1431" s="98"/>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row>
    <row r="1432" spans="1:30" x14ac:dyDescent="0.25">
      <c r="A1432" s="98"/>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row>
    <row r="1433" spans="1:30" x14ac:dyDescent="0.25">
      <c r="A1433" s="98"/>
      <c r="B1433" s="98"/>
      <c r="C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row>
    <row r="1434" spans="1:30" x14ac:dyDescent="0.25">
      <c r="A1434" s="98"/>
      <c r="B1434" s="98"/>
      <c r="C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row>
    <row r="1435" spans="1:30" x14ac:dyDescent="0.25">
      <c r="A1435" s="98"/>
      <c r="B1435" s="98"/>
      <c r="C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row>
    <row r="1436" spans="1:30" x14ac:dyDescent="0.25">
      <c r="A1436" s="98"/>
      <c r="B1436" s="98"/>
      <c r="C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row>
    <row r="1437" spans="1:30" x14ac:dyDescent="0.25">
      <c r="A1437" s="98"/>
      <c r="B1437" s="98"/>
      <c r="C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row>
    <row r="1438" spans="1:30" x14ac:dyDescent="0.25">
      <c r="A1438" s="98"/>
      <c r="B1438" s="98"/>
      <c r="C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row>
    <row r="1439" spans="1:30" x14ac:dyDescent="0.25">
      <c r="A1439" s="98"/>
      <c r="B1439" s="98"/>
      <c r="C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row>
    <row r="1440" spans="1:30" x14ac:dyDescent="0.25">
      <c r="A1440" s="98"/>
      <c r="B1440" s="98"/>
      <c r="C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row>
    <row r="1441" spans="1:30" x14ac:dyDescent="0.25">
      <c r="A1441" s="98"/>
      <c r="B1441" s="98"/>
      <c r="C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row>
    <row r="1442" spans="1:30" x14ac:dyDescent="0.25">
      <c r="A1442" s="98"/>
      <c r="B1442" s="98"/>
      <c r="C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row>
    <row r="1443" spans="1:30" x14ac:dyDescent="0.25">
      <c r="A1443" s="98"/>
      <c r="B1443" s="98"/>
      <c r="C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row>
    <row r="1444" spans="1:30" x14ac:dyDescent="0.25">
      <c r="A1444" s="98"/>
      <c r="B1444" s="98"/>
      <c r="C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row>
    <row r="1445" spans="1:30" x14ac:dyDescent="0.25">
      <c r="A1445" s="98"/>
      <c r="B1445" s="98"/>
      <c r="C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row>
    <row r="1446" spans="1:30" x14ac:dyDescent="0.25">
      <c r="A1446" s="98"/>
      <c r="B1446" s="98"/>
      <c r="C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row>
    <row r="1447" spans="1:30" x14ac:dyDescent="0.25">
      <c r="A1447" s="98"/>
      <c r="B1447" s="98"/>
      <c r="C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row>
    <row r="1448" spans="1:30" x14ac:dyDescent="0.25">
      <c r="A1448" s="98"/>
      <c r="B1448" s="98"/>
      <c r="C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row>
    <row r="1449" spans="1:30" x14ac:dyDescent="0.25">
      <c r="A1449" s="98"/>
      <c r="B1449" s="98"/>
      <c r="C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row>
    <row r="1450" spans="1:30" x14ac:dyDescent="0.25">
      <c r="A1450" s="98"/>
      <c r="B1450" s="98"/>
      <c r="C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row>
    <row r="1451" spans="1:30" x14ac:dyDescent="0.25">
      <c r="A1451" s="98"/>
      <c r="B1451" s="98"/>
      <c r="C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row>
    <row r="1452" spans="1:30" x14ac:dyDescent="0.25">
      <c r="A1452" s="98"/>
      <c r="B1452" s="98"/>
      <c r="C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row>
    <row r="1453" spans="1:30" x14ac:dyDescent="0.25">
      <c r="A1453" s="98"/>
      <c r="B1453" s="98"/>
      <c r="C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row>
    <row r="1454" spans="1:30" x14ac:dyDescent="0.25">
      <c r="A1454" s="98"/>
      <c r="B1454" s="98"/>
      <c r="C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row>
    <row r="1455" spans="1:30" x14ac:dyDescent="0.25">
      <c r="A1455" s="98"/>
      <c r="B1455" s="98"/>
      <c r="C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row>
    <row r="1456" spans="1:30" x14ac:dyDescent="0.25">
      <c r="A1456" s="98"/>
      <c r="B1456" s="98"/>
      <c r="C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row>
    <row r="1457" spans="1:30" x14ac:dyDescent="0.25">
      <c r="A1457" s="98"/>
      <c r="B1457" s="98"/>
      <c r="C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row>
    <row r="1458" spans="1:30" x14ac:dyDescent="0.25">
      <c r="A1458" s="98"/>
      <c r="B1458" s="98"/>
      <c r="C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row>
    <row r="1459" spans="1:30" x14ac:dyDescent="0.25">
      <c r="A1459" s="98"/>
      <c r="B1459" s="98"/>
      <c r="C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row>
    <row r="1460" spans="1:30" x14ac:dyDescent="0.25">
      <c r="A1460" s="98"/>
      <c r="B1460" s="98"/>
      <c r="C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row>
    <row r="1461" spans="1:30" x14ac:dyDescent="0.25">
      <c r="A1461" s="98"/>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row>
    <row r="1462" spans="1:30" x14ac:dyDescent="0.25">
      <c r="A1462" s="98"/>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row>
    <row r="1463" spans="1:30" x14ac:dyDescent="0.25">
      <c r="A1463" s="98"/>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row>
    <row r="1464" spans="1:30" x14ac:dyDescent="0.25">
      <c r="A1464" s="98"/>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row>
    <row r="1465" spans="1:30" x14ac:dyDescent="0.25">
      <c r="A1465" s="98"/>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row>
    <row r="1466" spans="1:30" x14ac:dyDescent="0.25">
      <c r="A1466" s="98"/>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row>
    <row r="1467" spans="1:30" x14ac:dyDescent="0.25">
      <c r="A1467" s="98"/>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row>
    <row r="1468" spans="1:30" x14ac:dyDescent="0.25">
      <c r="A1468" s="98"/>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row>
    <row r="1469" spans="1:30" x14ac:dyDescent="0.25">
      <c r="A1469" s="98"/>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row>
    <row r="1470" spans="1:30" x14ac:dyDescent="0.25">
      <c r="A1470" s="98"/>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row>
    <row r="1471" spans="1:30" x14ac:dyDescent="0.25">
      <c r="A1471" s="98"/>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row>
    <row r="1472" spans="1:30" x14ac:dyDescent="0.25">
      <c r="A1472" s="98"/>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row>
    <row r="1473" spans="1:30" x14ac:dyDescent="0.25">
      <c r="A1473" s="98"/>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row>
    <row r="1474" spans="1:30" x14ac:dyDescent="0.25">
      <c r="A1474" s="98"/>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row>
    <row r="1475" spans="1:30" x14ac:dyDescent="0.25">
      <c r="A1475" s="98"/>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row>
    <row r="1476" spans="1:30" x14ac:dyDescent="0.25">
      <c r="A1476" s="98"/>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row>
    <row r="1477" spans="1:30" x14ac:dyDescent="0.25">
      <c r="A1477" s="98"/>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row>
    <row r="1478" spans="1:30" x14ac:dyDescent="0.25">
      <c r="A1478" s="98"/>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row>
    <row r="1479" spans="1:30" x14ac:dyDescent="0.25">
      <c r="A1479" s="98"/>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row>
    <row r="1480" spans="1:30" x14ac:dyDescent="0.25">
      <c r="A1480" s="98"/>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row>
    <row r="1481" spans="1:30" x14ac:dyDescent="0.25">
      <c r="A1481" s="98"/>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row>
    <row r="1482" spans="1:30" x14ac:dyDescent="0.25">
      <c r="A1482" s="98"/>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row>
    <row r="1483" spans="1:30" x14ac:dyDescent="0.25">
      <c r="A1483" s="98"/>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row>
    <row r="1484" spans="1:30" x14ac:dyDescent="0.25">
      <c r="A1484" s="98"/>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row>
    <row r="1485" spans="1:30" x14ac:dyDescent="0.25">
      <c r="A1485" s="98"/>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row>
    <row r="1486" spans="1:30" x14ac:dyDescent="0.25">
      <c r="A1486" s="98"/>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row>
    <row r="1487" spans="1:30" x14ac:dyDescent="0.25">
      <c r="A1487" s="98"/>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row>
    <row r="1488" spans="1:30" x14ac:dyDescent="0.25">
      <c r="A1488" s="98"/>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row>
    <row r="1489" spans="1:30" x14ac:dyDescent="0.25">
      <c r="A1489" s="98"/>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row>
    <row r="1490" spans="1:30" x14ac:dyDescent="0.25">
      <c r="A1490" s="98"/>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row>
    <row r="1491" spans="1:30" x14ac:dyDescent="0.25">
      <c r="A1491" s="98"/>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row>
    <row r="1492" spans="1:30" x14ac:dyDescent="0.25">
      <c r="A1492" s="98"/>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row>
    <row r="1493" spans="1:30" x14ac:dyDescent="0.25">
      <c r="A1493" s="98"/>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row>
    <row r="1494" spans="1:30" x14ac:dyDescent="0.25">
      <c r="A1494" s="98"/>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row>
    <row r="1495" spans="1:30" x14ac:dyDescent="0.25">
      <c r="A1495" s="98"/>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row>
    <row r="1496" spans="1:30" x14ac:dyDescent="0.25">
      <c r="A1496" s="98"/>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row>
    <row r="1497" spans="1:30" x14ac:dyDescent="0.25">
      <c r="A1497" s="98"/>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row>
    <row r="1498" spans="1:30" x14ac:dyDescent="0.25">
      <c r="A1498" s="98"/>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row>
    <row r="1499" spans="1:30" x14ac:dyDescent="0.25">
      <c r="A1499" s="98"/>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row>
    <row r="1500" spans="1:30" x14ac:dyDescent="0.25">
      <c r="A1500" s="98"/>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row>
    <row r="1501" spans="1:30" x14ac:dyDescent="0.25">
      <c r="A1501" s="98"/>
      <c r="B1501" s="98"/>
      <c r="C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row>
    <row r="1502" spans="1:30" x14ac:dyDescent="0.25">
      <c r="A1502" s="98"/>
      <c r="B1502" s="98"/>
      <c r="C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row>
    <row r="1503" spans="1:30" x14ac:dyDescent="0.25">
      <c r="A1503" s="98"/>
      <c r="B1503" s="98"/>
      <c r="C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row>
    <row r="1504" spans="1:30" x14ac:dyDescent="0.25">
      <c r="A1504" s="98"/>
      <c r="B1504" s="98"/>
      <c r="C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row>
    <row r="1505" spans="1:30" x14ac:dyDescent="0.25">
      <c r="A1505" s="98"/>
      <c r="B1505" s="98"/>
      <c r="C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row>
    <row r="1506" spans="1:30" x14ac:dyDescent="0.25">
      <c r="A1506" s="98"/>
      <c r="B1506" s="98"/>
      <c r="C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row>
    <row r="1507" spans="1:30" x14ac:dyDescent="0.25">
      <c r="A1507" s="98"/>
      <c r="B1507" s="98"/>
      <c r="C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row>
    <row r="1508" spans="1:30" x14ac:dyDescent="0.25">
      <c r="A1508" s="98"/>
      <c r="B1508" s="98"/>
      <c r="C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row>
    <row r="1509" spans="1:30" x14ac:dyDescent="0.25">
      <c r="A1509" s="98"/>
      <c r="B1509" s="98"/>
      <c r="C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row>
    <row r="1510" spans="1:30" x14ac:dyDescent="0.25">
      <c r="A1510" s="98"/>
      <c r="B1510" s="98"/>
      <c r="C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row>
    <row r="1511" spans="1:30" x14ac:dyDescent="0.25">
      <c r="A1511" s="98"/>
      <c r="B1511" s="98"/>
      <c r="C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row>
    <row r="1512" spans="1:30" x14ac:dyDescent="0.25">
      <c r="A1512" s="98"/>
      <c r="B1512" s="98"/>
      <c r="C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row>
    <row r="1513" spans="1:30" x14ac:dyDescent="0.25">
      <c r="A1513" s="98"/>
      <c r="B1513" s="98"/>
      <c r="C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row>
    <row r="1514" spans="1:30" x14ac:dyDescent="0.25">
      <c r="A1514" s="98"/>
      <c r="B1514" s="98"/>
      <c r="C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row>
    <row r="1515" spans="1:30" x14ac:dyDescent="0.25">
      <c r="A1515" s="98"/>
      <c r="B1515" s="98"/>
      <c r="C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row>
    <row r="1516" spans="1:30" x14ac:dyDescent="0.25">
      <c r="A1516" s="98"/>
      <c r="B1516" s="98"/>
      <c r="C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row>
    <row r="1517" spans="1:30" x14ac:dyDescent="0.25">
      <c r="A1517" s="98"/>
      <c r="B1517" s="98"/>
      <c r="C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row>
    <row r="1518" spans="1:30" x14ac:dyDescent="0.25">
      <c r="A1518" s="98"/>
      <c r="B1518" s="98"/>
      <c r="C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row>
    <row r="1519" spans="1:30" x14ac:dyDescent="0.25">
      <c r="A1519" s="98"/>
      <c r="B1519" s="98"/>
      <c r="C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row>
    <row r="1520" spans="1:30" x14ac:dyDescent="0.25">
      <c r="A1520" s="98"/>
      <c r="B1520" s="98"/>
      <c r="C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row>
    <row r="1521" spans="1:30" x14ac:dyDescent="0.25">
      <c r="A1521" s="98"/>
      <c r="B1521" s="98"/>
      <c r="C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row>
    <row r="1522" spans="1:30" x14ac:dyDescent="0.25">
      <c r="A1522" s="98"/>
      <c r="B1522" s="98"/>
      <c r="C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row>
    <row r="1523" spans="1:30" x14ac:dyDescent="0.25">
      <c r="A1523" s="98"/>
      <c r="B1523" s="98"/>
      <c r="C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row>
    <row r="1524" spans="1:30" x14ac:dyDescent="0.25">
      <c r="A1524" s="98"/>
      <c r="B1524" s="98"/>
      <c r="C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row>
    <row r="1525" spans="1:30" x14ac:dyDescent="0.25">
      <c r="A1525" s="98"/>
      <c r="B1525" s="98"/>
      <c r="C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row>
    <row r="1526" spans="1:30" x14ac:dyDescent="0.25">
      <c r="A1526" s="98"/>
      <c r="B1526" s="98"/>
      <c r="C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row>
    <row r="1527" spans="1:30" x14ac:dyDescent="0.25">
      <c r="A1527" s="98"/>
      <c r="B1527" s="98"/>
      <c r="C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row>
    <row r="1528" spans="1:30" x14ac:dyDescent="0.25">
      <c r="A1528" s="98"/>
      <c r="B1528" s="98"/>
      <c r="C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row>
    <row r="1529" spans="1:30" x14ac:dyDescent="0.25">
      <c r="A1529" s="98"/>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row>
    <row r="1530" spans="1:30" x14ac:dyDescent="0.25">
      <c r="A1530" s="98"/>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row>
    <row r="1531" spans="1:30" x14ac:dyDescent="0.25">
      <c r="A1531" s="98"/>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row>
    <row r="1532" spans="1:30" x14ac:dyDescent="0.25">
      <c r="A1532" s="98"/>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row>
    <row r="1533" spans="1:30" x14ac:dyDescent="0.25">
      <c r="A1533" s="98"/>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row>
    <row r="1534" spans="1:30" x14ac:dyDescent="0.25">
      <c r="A1534" s="98"/>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row>
    <row r="1535" spans="1:30" x14ac:dyDescent="0.25">
      <c r="A1535" s="98"/>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row>
    <row r="1536" spans="1:30" x14ac:dyDescent="0.25">
      <c r="A1536" s="98"/>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row>
    <row r="1537" spans="1:30" x14ac:dyDescent="0.25">
      <c r="A1537" s="98"/>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row>
    <row r="1538" spans="1:30" x14ac:dyDescent="0.25">
      <c r="A1538" s="98"/>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row>
    <row r="1539" spans="1:30" x14ac:dyDescent="0.25">
      <c r="A1539" s="98"/>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row>
    <row r="1540" spans="1:30" x14ac:dyDescent="0.25">
      <c r="A1540" s="98"/>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row>
    <row r="1541" spans="1:30" x14ac:dyDescent="0.25">
      <c r="A1541" s="98"/>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row>
    <row r="1542" spans="1:30" x14ac:dyDescent="0.25">
      <c r="A1542" s="98"/>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row>
    <row r="1543" spans="1:30" x14ac:dyDescent="0.25">
      <c r="A1543" s="98"/>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row>
    <row r="1544" spans="1:30" x14ac:dyDescent="0.25">
      <c r="A1544" s="98"/>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row>
    <row r="1545" spans="1:30" x14ac:dyDescent="0.25">
      <c r="A1545" s="98"/>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row>
    <row r="1546" spans="1:30" x14ac:dyDescent="0.25">
      <c r="A1546" s="98"/>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row>
    <row r="1547" spans="1:30" x14ac:dyDescent="0.25">
      <c r="A1547" s="98"/>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row>
    <row r="1548" spans="1:30" x14ac:dyDescent="0.25">
      <c r="A1548" s="98"/>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row>
    <row r="1549" spans="1:30" x14ac:dyDescent="0.25">
      <c r="A1549" s="98"/>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row>
    <row r="1550" spans="1:30" x14ac:dyDescent="0.25">
      <c r="A1550" s="98"/>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row>
    <row r="1551" spans="1:30" x14ac:dyDescent="0.25">
      <c r="A1551" s="98"/>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row>
    <row r="1552" spans="1:30" x14ac:dyDescent="0.25">
      <c r="A1552" s="98"/>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row>
    <row r="1553" spans="1:30" x14ac:dyDescent="0.25">
      <c r="A1553" s="98"/>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row>
    <row r="1554" spans="1:30" x14ac:dyDescent="0.25">
      <c r="A1554" s="98"/>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row>
    <row r="1555" spans="1:30" x14ac:dyDescent="0.25">
      <c r="A1555" s="98"/>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row>
    <row r="1556" spans="1:30" x14ac:dyDescent="0.25">
      <c r="A1556" s="98"/>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row>
    <row r="1557" spans="1:30" x14ac:dyDescent="0.25">
      <c r="A1557" s="98"/>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row>
    <row r="1558" spans="1:30" x14ac:dyDescent="0.25">
      <c r="A1558" s="98"/>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row>
    <row r="1559" spans="1:30" x14ac:dyDescent="0.25">
      <c r="A1559" s="98"/>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row>
    <row r="1560" spans="1:30" x14ac:dyDescent="0.25">
      <c r="A1560" s="98"/>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row>
    <row r="1561" spans="1:30" x14ac:dyDescent="0.25">
      <c r="A1561" s="98"/>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row>
    <row r="1562" spans="1:30" x14ac:dyDescent="0.25">
      <c r="A1562" s="98"/>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row>
    <row r="1563" spans="1:30" x14ac:dyDescent="0.25">
      <c r="A1563" s="98"/>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row>
    <row r="1564" spans="1:30" x14ac:dyDescent="0.25">
      <c r="A1564" s="98"/>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row>
    <row r="1565" spans="1:30" x14ac:dyDescent="0.25">
      <c r="A1565" s="98"/>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row>
    <row r="1566" spans="1:30" x14ac:dyDescent="0.25">
      <c r="A1566" s="98"/>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row>
    <row r="1567" spans="1:30" x14ac:dyDescent="0.25">
      <c r="A1567" s="98"/>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row>
    <row r="1568" spans="1:30" x14ac:dyDescent="0.25">
      <c r="A1568" s="98"/>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row>
    <row r="1569" spans="1:30" x14ac:dyDescent="0.25">
      <c r="A1569" s="98"/>
      <c r="B1569" s="98"/>
      <c r="C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row>
    <row r="1570" spans="1:30" x14ac:dyDescent="0.25">
      <c r="A1570" s="98"/>
      <c r="B1570" s="98"/>
      <c r="C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row>
    <row r="1571" spans="1:30" x14ac:dyDescent="0.25">
      <c r="A1571" s="98"/>
      <c r="B1571" s="98"/>
      <c r="C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row>
    <row r="1572" spans="1:30" x14ac:dyDescent="0.25">
      <c r="A1572" s="98"/>
      <c r="B1572" s="98"/>
      <c r="C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row>
    <row r="1573" spans="1:30" x14ac:dyDescent="0.25">
      <c r="A1573" s="98"/>
      <c r="B1573" s="98"/>
      <c r="C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row>
    <row r="1574" spans="1:30" x14ac:dyDescent="0.25">
      <c r="A1574" s="98"/>
      <c r="B1574" s="98"/>
      <c r="C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row>
    <row r="1575" spans="1:30" x14ac:dyDescent="0.25">
      <c r="A1575" s="98"/>
      <c r="B1575" s="98"/>
      <c r="C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row>
    <row r="1576" spans="1:30" x14ac:dyDescent="0.25">
      <c r="A1576" s="98"/>
      <c r="B1576" s="98"/>
      <c r="C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row>
    <row r="1577" spans="1:30" x14ac:dyDescent="0.25">
      <c r="A1577" s="98"/>
      <c r="B1577" s="98"/>
      <c r="C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row>
    <row r="1578" spans="1:30" x14ac:dyDescent="0.25">
      <c r="A1578" s="98"/>
      <c r="B1578" s="98"/>
      <c r="C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row>
    <row r="1579" spans="1:30" x14ac:dyDescent="0.25">
      <c r="A1579" s="98"/>
      <c r="B1579" s="98"/>
      <c r="C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row>
    <row r="1580" spans="1:30" x14ac:dyDescent="0.25">
      <c r="A1580" s="98"/>
      <c r="B1580" s="98"/>
      <c r="C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row>
    <row r="1581" spans="1:30" x14ac:dyDescent="0.25">
      <c r="A1581" s="98"/>
      <c r="B1581" s="98"/>
      <c r="C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row>
    <row r="1582" spans="1:30" x14ac:dyDescent="0.25">
      <c r="A1582" s="98"/>
      <c r="B1582" s="98"/>
      <c r="C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row>
    <row r="1583" spans="1:30" x14ac:dyDescent="0.25">
      <c r="A1583" s="98"/>
      <c r="B1583" s="98"/>
      <c r="C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row>
    <row r="1584" spans="1:30" x14ac:dyDescent="0.25">
      <c r="A1584" s="98"/>
      <c r="B1584" s="98"/>
      <c r="C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row>
    <row r="1585" spans="1:30" x14ac:dyDescent="0.25">
      <c r="A1585" s="98"/>
      <c r="B1585" s="98"/>
      <c r="C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row>
    <row r="1586" spans="1:30" x14ac:dyDescent="0.25">
      <c r="A1586" s="98"/>
      <c r="B1586" s="98"/>
      <c r="C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row>
    <row r="1587" spans="1:30" x14ac:dyDescent="0.25">
      <c r="A1587" s="98"/>
      <c r="B1587" s="98"/>
      <c r="C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row>
    <row r="1588" spans="1:30" x14ac:dyDescent="0.25">
      <c r="A1588" s="98"/>
      <c r="B1588" s="98"/>
      <c r="C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row>
    <row r="1589" spans="1:30" x14ac:dyDescent="0.25">
      <c r="A1589" s="98"/>
      <c r="B1589" s="98"/>
      <c r="C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row>
    <row r="1590" spans="1:30" x14ac:dyDescent="0.25">
      <c r="A1590" s="98"/>
      <c r="B1590" s="98"/>
      <c r="C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row>
    <row r="1591" spans="1:30" x14ac:dyDescent="0.25">
      <c r="A1591" s="98"/>
      <c r="B1591" s="98"/>
      <c r="C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row>
    <row r="1592" spans="1:30" x14ac:dyDescent="0.25">
      <c r="A1592" s="98"/>
      <c r="B1592" s="98"/>
      <c r="C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row>
    <row r="1593" spans="1:30" x14ac:dyDescent="0.25">
      <c r="A1593" s="98"/>
      <c r="B1593" s="98"/>
      <c r="C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row>
    <row r="1594" spans="1:30" x14ac:dyDescent="0.25">
      <c r="A1594" s="98"/>
      <c r="B1594" s="98"/>
      <c r="C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row>
    <row r="1595" spans="1:30" x14ac:dyDescent="0.25">
      <c r="A1595" s="98"/>
      <c r="B1595" s="98"/>
      <c r="C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row>
    <row r="1596" spans="1:30" x14ac:dyDescent="0.25">
      <c r="A1596" s="98"/>
      <c r="B1596" s="98"/>
      <c r="C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row>
    <row r="1597" spans="1:30" x14ac:dyDescent="0.25">
      <c r="A1597" s="98"/>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row>
    <row r="1598" spans="1:30" x14ac:dyDescent="0.25">
      <c r="A1598" s="98"/>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row>
    <row r="1599" spans="1:30" x14ac:dyDescent="0.25">
      <c r="A1599" s="98"/>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row>
    <row r="1600" spans="1:30" x14ac:dyDescent="0.25">
      <c r="A1600" s="98"/>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row>
    <row r="1601" spans="1:30" x14ac:dyDescent="0.25">
      <c r="A1601" s="98"/>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row>
    <row r="1602" spans="1:30" x14ac:dyDescent="0.25">
      <c r="A1602" s="98"/>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row>
    <row r="1603" spans="1:30" x14ac:dyDescent="0.25">
      <c r="A1603" s="98"/>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row>
    <row r="1604" spans="1:30" x14ac:dyDescent="0.25">
      <c r="A1604" s="98"/>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row>
    <row r="1605" spans="1:30" x14ac:dyDescent="0.25">
      <c r="A1605" s="98"/>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row>
    <row r="1606" spans="1:30" x14ac:dyDescent="0.25">
      <c r="A1606" s="98"/>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row>
    <row r="1607" spans="1:30" x14ac:dyDescent="0.25">
      <c r="A1607" s="98"/>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row>
    <row r="1608" spans="1:30" x14ac:dyDescent="0.25">
      <c r="A1608" s="98"/>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row>
    <row r="1609" spans="1:30" x14ac:dyDescent="0.25">
      <c r="A1609" s="98"/>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row>
    <row r="1610" spans="1:30" x14ac:dyDescent="0.25">
      <c r="A1610" s="98"/>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row>
    <row r="1611" spans="1:30" x14ac:dyDescent="0.25">
      <c r="A1611" s="98"/>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row>
    <row r="1612" spans="1:30" x14ac:dyDescent="0.25">
      <c r="A1612" s="98"/>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row>
    <row r="1613" spans="1:30" x14ac:dyDescent="0.25">
      <c r="A1613" s="98"/>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row>
    <row r="1614" spans="1:30" x14ac:dyDescent="0.25">
      <c r="A1614" s="98"/>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row>
    <row r="1615" spans="1:30" x14ac:dyDescent="0.25">
      <c r="A1615" s="98"/>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row>
    <row r="1616" spans="1:30" x14ac:dyDescent="0.25">
      <c r="A1616" s="98"/>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row>
    <row r="1617" spans="1:30" x14ac:dyDescent="0.25">
      <c r="A1617" s="98"/>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row>
    <row r="1618" spans="1:30" x14ac:dyDescent="0.25">
      <c r="A1618" s="98"/>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row>
    <row r="1619" spans="1:30" x14ac:dyDescent="0.25">
      <c r="A1619" s="98"/>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row>
    <row r="1620" spans="1:30" x14ac:dyDescent="0.25">
      <c r="A1620" s="98"/>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row>
    <row r="1621" spans="1:30" x14ac:dyDescent="0.25">
      <c r="A1621" s="98"/>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row>
    <row r="1622" spans="1:30" x14ac:dyDescent="0.25">
      <c r="A1622" s="98"/>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row>
    <row r="1623" spans="1:30" x14ac:dyDescent="0.25">
      <c r="A1623" s="98"/>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row>
    <row r="1624" spans="1:30" x14ac:dyDescent="0.25">
      <c r="A1624" s="98"/>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row>
    <row r="1625" spans="1:30" x14ac:dyDescent="0.25">
      <c r="A1625" s="98"/>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row>
    <row r="1626" spans="1:30" x14ac:dyDescent="0.25">
      <c r="A1626" s="98"/>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row>
    <row r="1627" spans="1:30" x14ac:dyDescent="0.25">
      <c r="A1627" s="98"/>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row>
    <row r="1628" spans="1:30" x14ac:dyDescent="0.25">
      <c r="A1628" s="98"/>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row>
    <row r="1629" spans="1:30" x14ac:dyDescent="0.25">
      <c r="A1629" s="98"/>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row>
    <row r="1630" spans="1:30" x14ac:dyDescent="0.25">
      <c r="A1630" s="98"/>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row>
    <row r="1631" spans="1:30" x14ac:dyDescent="0.25">
      <c r="A1631" s="98"/>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row>
    <row r="1632" spans="1:30" x14ac:dyDescent="0.25">
      <c r="A1632" s="98"/>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row>
    <row r="1633" spans="1:30" x14ac:dyDescent="0.25">
      <c r="A1633" s="98"/>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row>
    <row r="1634" spans="1:30" x14ac:dyDescent="0.25">
      <c r="A1634" s="98"/>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row>
    <row r="1635" spans="1:30" x14ac:dyDescent="0.25">
      <c r="A1635" s="98"/>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row>
    <row r="1636" spans="1:30" x14ac:dyDescent="0.25">
      <c r="A1636" s="98"/>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row>
    <row r="1637" spans="1:30" x14ac:dyDescent="0.25">
      <c r="A1637" s="98"/>
      <c r="B1637" s="98"/>
      <c r="C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row>
    <row r="1638" spans="1:30" x14ac:dyDescent="0.25">
      <c r="A1638" s="98"/>
      <c r="B1638" s="98"/>
      <c r="C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row>
    <row r="1639" spans="1:30" x14ac:dyDescent="0.25">
      <c r="A1639" s="98"/>
      <c r="B1639" s="98"/>
      <c r="C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row>
    <row r="1640" spans="1:30" x14ac:dyDescent="0.25">
      <c r="A1640" s="98"/>
      <c r="B1640" s="98"/>
      <c r="C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row>
    <row r="1641" spans="1:30" x14ac:dyDescent="0.25">
      <c r="A1641" s="98"/>
      <c r="B1641" s="98"/>
      <c r="C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row>
    <row r="1642" spans="1:30" x14ac:dyDescent="0.25">
      <c r="A1642" s="98"/>
      <c r="B1642" s="98"/>
      <c r="C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row>
    <row r="1643" spans="1:30" x14ac:dyDescent="0.25">
      <c r="A1643" s="98"/>
      <c r="B1643" s="98"/>
      <c r="C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row>
    <row r="1644" spans="1:30" x14ac:dyDescent="0.25">
      <c r="A1644" s="98"/>
      <c r="B1644" s="98"/>
      <c r="C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row>
    <row r="1645" spans="1:30" x14ac:dyDescent="0.25">
      <c r="A1645" s="98"/>
      <c r="B1645" s="98"/>
      <c r="C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row>
    <row r="1646" spans="1:30" x14ac:dyDescent="0.25">
      <c r="A1646" s="98"/>
      <c r="B1646" s="98"/>
      <c r="C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row>
    <row r="1647" spans="1:30" x14ac:dyDescent="0.25">
      <c r="A1647" s="98"/>
      <c r="B1647" s="98"/>
      <c r="C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row>
    <row r="1648" spans="1:30" x14ac:dyDescent="0.25">
      <c r="A1648" s="98"/>
      <c r="B1648" s="98"/>
      <c r="C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row>
    <row r="1649" spans="1:30" x14ac:dyDescent="0.25">
      <c r="A1649" s="98"/>
      <c r="B1649" s="98"/>
      <c r="C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row>
    <row r="1650" spans="1:30" x14ac:dyDescent="0.25">
      <c r="A1650" s="98"/>
      <c r="B1650" s="98"/>
      <c r="C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row>
    <row r="1651" spans="1:30" x14ac:dyDescent="0.25">
      <c r="A1651" s="98"/>
      <c r="B1651" s="98"/>
      <c r="C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row>
    <row r="1652" spans="1:30" x14ac:dyDescent="0.25">
      <c r="A1652" s="98"/>
      <c r="B1652" s="98"/>
      <c r="C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row>
    <row r="1653" spans="1:30" x14ac:dyDescent="0.25">
      <c r="A1653" s="98"/>
      <c r="B1653" s="98"/>
      <c r="C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row>
    <row r="1654" spans="1:30" x14ac:dyDescent="0.25">
      <c r="A1654" s="98"/>
      <c r="B1654" s="98"/>
      <c r="C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row>
    <row r="1655" spans="1:30" x14ac:dyDescent="0.25">
      <c r="A1655" s="98"/>
      <c r="B1655" s="98"/>
      <c r="C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row>
    <row r="1656" spans="1:30" x14ac:dyDescent="0.25">
      <c r="A1656" s="98"/>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row>
    <row r="1657" spans="1:30" x14ac:dyDescent="0.25">
      <c r="A1657" s="98"/>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row>
    <row r="1658" spans="1:30" x14ac:dyDescent="0.25">
      <c r="A1658" s="98"/>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row>
    <row r="1659" spans="1:30" x14ac:dyDescent="0.25">
      <c r="A1659" s="98"/>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row>
    <row r="1660" spans="1:30" x14ac:dyDescent="0.25">
      <c r="A1660" s="98"/>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row>
    <row r="1661" spans="1:30" x14ac:dyDescent="0.25">
      <c r="A1661" s="98"/>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row>
    <row r="1662" spans="1:30" x14ac:dyDescent="0.25">
      <c r="A1662" s="98"/>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row>
    <row r="1663" spans="1:30" x14ac:dyDescent="0.25">
      <c r="A1663" s="98"/>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row>
    <row r="1664" spans="1:30" x14ac:dyDescent="0.25">
      <c r="A1664" s="98"/>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row>
    <row r="1665" spans="1:30" x14ac:dyDescent="0.25">
      <c r="A1665" s="98"/>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row>
    <row r="1666" spans="1:30" x14ac:dyDescent="0.25">
      <c r="A1666" s="98"/>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row>
    <row r="1667" spans="1:30" x14ac:dyDescent="0.25">
      <c r="A1667" s="98"/>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row>
    <row r="1668" spans="1:30" x14ac:dyDescent="0.25">
      <c r="A1668" s="98"/>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row>
    <row r="1669" spans="1:30" x14ac:dyDescent="0.25">
      <c r="A1669" s="98"/>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row>
    <row r="1670" spans="1:30" x14ac:dyDescent="0.25">
      <c r="A1670" s="98"/>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row>
    <row r="1671" spans="1:30" x14ac:dyDescent="0.25">
      <c r="A1671" s="98"/>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row>
    <row r="1672" spans="1:30" x14ac:dyDescent="0.25">
      <c r="A1672" s="98"/>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row>
    <row r="1673" spans="1:30" x14ac:dyDescent="0.25">
      <c r="A1673" s="98"/>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row>
    <row r="1674" spans="1:30" x14ac:dyDescent="0.25">
      <c r="A1674" s="98"/>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row>
    <row r="1675" spans="1:30" x14ac:dyDescent="0.25">
      <c r="A1675" s="98"/>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row>
    <row r="1676" spans="1:30" x14ac:dyDescent="0.25">
      <c r="A1676" s="98"/>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row>
    <row r="1677" spans="1:30" x14ac:dyDescent="0.25">
      <c r="A1677" s="98"/>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row>
    <row r="1678" spans="1:30" x14ac:dyDescent="0.25">
      <c r="A1678" s="98"/>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row>
    <row r="1679" spans="1:30" x14ac:dyDescent="0.25">
      <c r="A1679" s="98"/>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row>
    <row r="1680" spans="1:30" x14ac:dyDescent="0.25">
      <c r="A1680" s="98"/>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row>
    <row r="1681" spans="1:30" x14ac:dyDescent="0.25">
      <c r="A1681" s="98"/>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row>
    <row r="1682" spans="1:30" x14ac:dyDescent="0.25">
      <c r="A1682" s="98"/>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row>
    <row r="1683" spans="1:30" x14ac:dyDescent="0.25">
      <c r="A1683" s="98"/>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row>
    <row r="1684" spans="1:30" x14ac:dyDescent="0.25">
      <c r="A1684" s="98"/>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row>
    <row r="1685" spans="1:30" x14ac:dyDescent="0.25">
      <c r="A1685" s="98"/>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row>
    <row r="1686" spans="1:30" x14ac:dyDescent="0.25">
      <c r="A1686" s="98"/>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row>
    <row r="1687" spans="1:30" x14ac:dyDescent="0.25">
      <c r="A1687" s="98"/>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row>
    <row r="1688" spans="1:30" x14ac:dyDescent="0.25">
      <c r="A1688" s="98"/>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row>
    <row r="1689" spans="1:30" x14ac:dyDescent="0.25">
      <c r="A1689" s="98"/>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row>
    <row r="1690" spans="1:30" x14ac:dyDescent="0.25">
      <c r="A1690" s="98"/>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row>
    <row r="1691" spans="1:30" x14ac:dyDescent="0.25">
      <c r="A1691" s="98"/>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row>
    <row r="1692" spans="1:30" x14ac:dyDescent="0.25">
      <c r="A1692" s="98"/>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row>
    <row r="1693" spans="1:30" x14ac:dyDescent="0.25">
      <c r="A1693" s="98"/>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row>
    <row r="1694" spans="1:30" x14ac:dyDescent="0.25">
      <c r="A1694" s="98"/>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row>
    <row r="1695" spans="1:30" x14ac:dyDescent="0.25">
      <c r="A1695" s="98"/>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row>
    <row r="1696" spans="1:30" x14ac:dyDescent="0.25">
      <c r="A1696" s="98"/>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row>
    <row r="1697" spans="1:30" x14ac:dyDescent="0.25">
      <c r="A1697" s="98"/>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row>
    <row r="1698" spans="1:30" x14ac:dyDescent="0.25">
      <c r="A1698" s="98"/>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row>
    <row r="1699" spans="1:30" x14ac:dyDescent="0.25">
      <c r="A1699" s="98"/>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row>
    <row r="1700" spans="1:30" x14ac:dyDescent="0.25">
      <c r="A1700" s="98"/>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row>
    <row r="1701" spans="1:30" x14ac:dyDescent="0.25">
      <c r="A1701" s="98"/>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row>
    <row r="1702" spans="1:30" x14ac:dyDescent="0.25">
      <c r="A1702" s="98"/>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row>
    <row r="1703" spans="1:30" x14ac:dyDescent="0.25">
      <c r="A1703" s="98"/>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row>
    <row r="1704" spans="1:30" x14ac:dyDescent="0.25">
      <c r="A1704" s="98"/>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row>
    <row r="1705" spans="1:30" x14ac:dyDescent="0.25">
      <c r="A1705" s="98"/>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row>
    <row r="1706" spans="1:30" x14ac:dyDescent="0.25">
      <c r="A1706" s="98"/>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row>
    <row r="1707" spans="1:30" x14ac:dyDescent="0.25">
      <c r="A1707" s="98"/>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row>
    <row r="1708" spans="1:30" x14ac:dyDescent="0.25">
      <c r="A1708" s="98"/>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row>
    <row r="1709" spans="1:30" x14ac:dyDescent="0.25">
      <c r="A1709" s="98"/>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row>
    <row r="1710" spans="1:30" x14ac:dyDescent="0.25">
      <c r="A1710" s="98"/>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row>
    <row r="1711" spans="1:30" x14ac:dyDescent="0.25">
      <c r="A1711" s="98"/>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row>
    <row r="1712" spans="1:30" x14ac:dyDescent="0.25">
      <c r="A1712" s="98"/>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row>
    <row r="1713" spans="1:30" x14ac:dyDescent="0.25">
      <c r="A1713" s="98"/>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row>
    <row r="1714" spans="1:30" x14ac:dyDescent="0.25">
      <c r="A1714" s="98"/>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row>
    <row r="1715" spans="1:30" x14ac:dyDescent="0.25">
      <c r="A1715" s="98"/>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row>
    <row r="1716" spans="1:30" x14ac:dyDescent="0.25">
      <c r="A1716" s="98"/>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row>
    <row r="1717" spans="1:30" x14ac:dyDescent="0.25">
      <c r="A1717" s="98"/>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row>
    <row r="1718" spans="1:30" x14ac:dyDescent="0.25">
      <c r="A1718" s="98"/>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row>
    <row r="1719" spans="1:30" x14ac:dyDescent="0.25">
      <c r="A1719" s="98"/>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row>
    <row r="1720" spans="1:30" x14ac:dyDescent="0.25">
      <c r="A1720" s="98"/>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row>
    <row r="1721" spans="1:30" x14ac:dyDescent="0.25">
      <c r="A1721" s="98"/>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row>
    <row r="1722" spans="1:30" x14ac:dyDescent="0.25">
      <c r="A1722" s="98"/>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row>
    <row r="1723" spans="1:30" x14ac:dyDescent="0.25">
      <c r="A1723" s="98"/>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row>
    <row r="1724" spans="1:30" x14ac:dyDescent="0.25">
      <c r="A1724" s="98"/>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row>
    <row r="1725" spans="1:30" x14ac:dyDescent="0.25">
      <c r="A1725" s="98"/>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row>
    <row r="1726" spans="1:30" x14ac:dyDescent="0.25">
      <c r="A1726" s="98"/>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row>
    <row r="1727" spans="1:30" x14ac:dyDescent="0.25">
      <c r="A1727" s="98"/>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row>
    <row r="1728" spans="1:30" x14ac:dyDescent="0.25">
      <c r="A1728" s="98"/>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row>
    <row r="1729" spans="1:30" x14ac:dyDescent="0.25">
      <c r="A1729" s="98"/>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row>
    <row r="1730" spans="1:30" x14ac:dyDescent="0.25">
      <c r="A1730" s="98"/>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row>
    <row r="1731" spans="1:30" x14ac:dyDescent="0.25">
      <c r="A1731" s="98"/>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row>
    <row r="1732" spans="1:30" x14ac:dyDescent="0.25">
      <c r="A1732" s="98"/>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row>
    <row r="1733" spans="1:30" x14ac:dyDescent="0.25">
      <c r="A1733" s="98"/>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row>
    <row r="1734" spans="1:30" x14ac:dyDescent="0.25">
      <c r="A1734" s="98"/>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row>
    <row r="1735" spans="1:30" x14ac:dyDescent="0.25">
      <c r="A1735" s="98"/>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row>
    <row r="1736" spans="1:30" x14ac:dyDescent="0.25">
      <c r="A1736" s="98"/>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row>
    <row r="1737" spans="1:30" x14ac:dyDescent="0.25">
      <c r="A1737" s="98"/>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row>
    <row r="1738" spans="1:30" x14ac:dyDescent="0.25">
      <c r="A1738" s="98"/>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row>
    <row r="1739" spans="1:30" x14ac:dyDescent="0.25">
      <c r="A1739" s="98"/>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row>
    <row r="1740" spans="1:30" x14ac:dyDescent="0.25">
      <c r="A1740" s="98"/>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row>
    <row r="1741" spans="1:30" x14ac:dyDescent="0.25">
      <c r="A1741" s="98"/>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row>
    <row r="1742" spans="1:30" x14ac:dyDescent="0.25">
      <c r="A1742" s="98"/>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row>
    <row r="1743" spans="1:30" x14ac:dyDescent="0.25">
      <c r="A1743" s="98"/>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row>
    <row r="1744" spans="1:30" x14ac:dyDescent="0.25">
      <c r="A1744" s="98"/>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row>
    <row r="1745" spans="1:30" x14ac:dyDescent="0.25">
      <c r="A1745" s="98"/>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row>
    <row r="1746" spans="1:30" x14ac:dyDescent="0.25">
      <c r="A1746" s="98"/>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row>
    <row r="1747" spans="1:30" x14ac:dyDescent="0.25">
      <c r="A1747" s="98"/>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row>
    <row r="1748" spans="1:30" x14ac:dyDescent="0.25">
      <c r="A1748" s="98"/>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row>
    <row r="1749" spans="1:30" x14ac:dyDescent="0.25">
      <c r="A1749" s="98"/>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row>
    <row r="1750" spans="1:30" x14ac:dyDescent="0.25">
      <c r="A1750" s="98"/>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row>
    <row r="1751" spans="1:30" x14ac:dyDescent="0.25">
      <c r="A1751" s="98"/>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row>
    <row r="1752" spans="1:30" x14ac:dyDescent="0.25">
      <c r="A1752" s="98"/>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row>
    <row r="1753" spans="1:30" x14ac:dyDescent="0.25">
      <c r="A1753" s="98"/>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row>
    <row r="1754" spans="1:30" x14ac:dyDescent="0.25">
      <c r="A1754" s="98"/>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row>
    <row r="1755" spans="1:30" x14ac:dyDescent="0.25">
      <c r="A1755" s="98"/>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row>
    <row r="1756" spans="1:30" x14ac:dyDescent="0.25">
      <c r="A1756" s="98"/>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row>
    <row r="1757" spans="1:30" x14ac:dyDescent="0.25">
      <c r="A1757" s="98"/>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row>
    <row r="1758" spans="1:30" x14ac:dyDescent="0.25">
      <c r="A1758" s="98"/>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row>
    <row r="1759" spans="1:30" x14ac:dyDescent="0.25">
      <c r="A1759" s="98"/>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row>
    <row r="1760" spans="1:30" x14ac:dyDescent="0.25">
      <c r="A1760" s="98"/>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row>
    <row r="1761" spans="1:30" x14ac:dyDescent="0.25">
      <c r="A1761" s="98"/>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row>
    <row r="1762" spans="1:30" x14ac:dyDescent="0.25">
      <c r="A1762" s="98"/>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row>
    <row r="1763" spans="1:30" x14ac:dyDescent="0.25">
      <c r="A1763" s="98"/>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row>
    <row r="1764" spans="1:30" x14ac:dyDescent="0.25">
      <c r="A1764" s="98"/>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row>
    <row r="1765" spans="1:30" x14ac:dyDescent="0.25">
      <c r="A1765" s="98"/>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row>
    <row r="1766" spans="1:30" x14ac:dyDescent="0.25">
      <c r="A1766" s="98"/>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row>
    <row r="1767" spans="1:30" x14ac:dyDescent="0.25">
      <c r="A1767" s="98"/>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row>
    <row r="1768" spans="1:30" x14ac:dyDescent="0.25">
      <c r="A1768" s="98"/>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row>
    <row r="1769" spans="1:30" x14ac:dyDescent="0.25">
      <c r="A1769" s="98"/>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row>
    <row r="1770" spans="1:30" x14ac:dyDescent="0.25">
      <c r="A1770" s="98"/>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row>
    <row r="1771" spans="1:30" x14ac:dyDescent="0.25">
      <c r="A1771" s="98"/>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row>
    <row r="1772" spans="1:30" x14ac:dyDescent="0.25">
      <c r="A1772" s="98"/>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row>
    <row r="1773" spans="1:30" x14ac:dyDescent="0.25">
      <c r="A1773" s="98"/>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row>
    <row r="1774" spans="1:30" x14ac:dyDescent="0.25">
      <c r="A1774" s="98"/>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row>
    <row r="1775" spans="1:30" x14ac:dyDescent="0.25">
      <c r="A1775" s="98"/>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row>
    <row r="1776" spans="1:30" x14ac:dyDescent="0.25">
      <c r="A1776" s="98"/>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row>
    <row r="1777" spans="1:30" x14ac:dyDescent="0.25">
      <c r="A1777" s="98"/>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row>
    <row r="1778" spans="1:30" x14ac:dyDescent="0.25">
      <c r="A1778" s="98"/>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row>
    <row r="1779" spans="1:30" x14ac:dyDescent="0.25">
      <c r="A1779" s="98"/>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row>
    <row r="1780" spans="1:30" x14ac:dyDescent="0.25">
      <c r="A1780" s="98"/>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row>
    <row r="1781" spans="1:30" x14ac:dyDescent="0.25">
      <c r="A1781" s="98"/>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row>
    <row r="1782" spans="1:30" x14ac:dyDescent="0.25">
      <c r="A1782" s="98"/>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row>
    <row r="1783" spans="1:30" x14ac:dyDescent="0.25">
      <c r="A1783" s="98"/>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row>
    <row r="1784" spans="1:30" x14ac:dyDescent="0.25">
      <c r="A1784" s="98"/>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row>
    <row r="1785" spans="1:30" x14ac:dyDescent="0.25">
      <c r="A1785" s="98"/>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row>
    <row r="1786" spans="1:30" x14ac:dyDescent="0.25">
      <c r="A1786" s="98"/>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row>
    <row r="1787" spans="1:30" x14ac:dyDescent="0.25">
      <c r="A1787" s="98"/>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row>
    <row r="1788" spans="1:30" x14ac:dyDescent="0.25">
      <c r="A1788" s="98"/>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row>
    <row r="1789" spans="1:30" x14ac:dyDescent="0.25">
      <c r="A1789" s="98"/>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row>
    <row r="1790" spans="1:30" x14ac:dyDescent="0.25">
      <c r="A1790" s="98"/>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row>
    <row r="1791" spans="1:30" x14ac:dyDescent="0.25">
      <c r="A1791" s="98"/>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row>
    <row r="1792" spans="1:30" x14ac:dyDescent="0.25">
      <c r="A1792" s="98"/>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row>
    <row r="1793" spans="1:30" x14ac:dyDescent="0.25">
      <c r="A1793" s="98"/>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row>
    <row r="1794" spans="1:30" x14ac:dyDescent="0.25">
      <c r="A1794" s="98"/>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row>
    <row r="1795" spans="1:30" x14ac:dyDescent="0.25">
      <c r="A1795" s="98"/>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row>
    <row r="1796" spans="1:30" x14ac:dyDescent="0.25">
      <c r="A1796" s="98"/>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row>
    <row r="1797" spans="1:30" x14ac:dyDescent="0.25">
      <c r="A1797" s="98"/>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row>
    <row r="1798" spans="1:30" x14ac:dyDescent="0.25">
      <c r="A1798" s="98"/>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row>
    <row r="1799" spans="1:30" x14ac:dyDescent="0.25">
      <c r="A1799" s="98"/>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row>
    <row r="1800" spans="1:30" x14ac:dyDescent="0.25">
      <c r="A1800" s="98"/>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row>
    <row r="1801" spans="1:30" x14ac:dyDescent="0.25">
      <c r="A1801" s="98"/>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row>
    <row r="1802" spans="1:30" x14ac:dyDescent="0.25">
      <c r="A1802" s="98"/>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row>
    <row r="1803" spans="1:30" x14ac:dyDescent="0.25">
      <c r="A1803" s="98"/>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row>
    <row r="1804" spans="1:30" x14ac:dyDescent="0.25">
      <c r="A1804" s="98"/>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row>
    <row r="1805" spans="1:30" x14ac:dyDescent="0.25">
      <c r="A1805" s="98"/>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row>
    <row r="1806" spans="1:30" x14ac:dyDescent="0.25">
      <c r="A1806" s="98"/>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row>
    <row r="1807" spans="1:30" x14ac:dyDescent="0.25">
      <c r="A1807" s="98"/>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row>
    <row r="1808" spans="1:30" x14ac:dyDescent="0.25">
      <c r="A1808" s="98"/>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row>
    <row r="1809" spans="1:30" x14ac:dyDescent="0.25">
      <c r="A1809" s="98"/>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row>
    <row r="1810" spans="1:30" x14ac:dyDescent="0.25">
      <c r="A1810" s="98"/>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row>
    <row r="1811" spans="1:30" x14ac:dyDescent="0.25">
      <c r="A1811" s="98"/>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row>
    <row r="1812" spans="1:30" x14ac:dyDescent="0.25">
      <c r="A1812" s="98"/>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row>
    <row r="1813" spans="1:30" x14ac:dyDescent="0.25">
      <c r="A1813" s="98"/>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row>
    <row r="1814" spans="1:30" x14ac:dyDescent="0.25">
      <c r="A1814" s="98"/>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row>
    <row r="1815" spans="1:30" x14ac:dyDescent="0.25">
      <c r="A1815" s="98"/>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row>
    <row r="1816" spans="1:30" x14ac:dyDescent="0.25">
      <c r="A1816" s="98"/>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row>
    <row r="1817" spans="1:30" x14ac:dyDescent="0.25">
      <c r="A1817" s="98"/>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row>
    <row r="1818" spans="1:30" x14ac:dyDescent="0.25">
      <c r="A1818" s="98"/>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row>
    <row r="1819" spans="1:30" x14ac:dyDescent="0.25">
      <c r="A1819" s="98"/>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row>
    <row r="1820" spans="1:30" x14ac:dyDescent="0.25">
      <c r="A1820" s="98"/>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row>
    <row r="1821" spans="1:30" x14ac:dyDescent="0.25">
      <c r="A1821" s="98"/>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row>
    <row r="1822" spans="1:30" x14ac:dyDescent="0.25">
      <c r="A1822" s="98"/>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row>
    <row r="1823" spans="1:30" x14ac:dyDescent="0.25">
      <c r="A1823" s="98"/>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row>
    <row r="1824" spans="1:30" x14ac:dyDescent="0.25">
      <c r="A1824" s="98"/>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row>
    <row r="1825" spans="1:30" x14ac:dyDescent="0.25">
      <c r="A1825" s="98"/>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row>
    <row r="1826" spans="1:30" x14ac:dyDescent="0.25">
      <c r="A1826" s="98"/>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row>
    <row r="1827" spans="1:30" x14ac:dyDescent="0.25">
      <c r="A1827" s="98"/>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row>
    <row r="1828" spans="1:30" x14ac:dyDescent="0.25">
      <c r="A1828" s="98"/>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row>
    <row r="1829" spans="1:30" x14ac:dyDescent="0.25">
      <c r="A1829" s="98"/>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row>
    <row r="1830" spans="1:30" x14ac:dyDescent="0.25">
      <c r="A1830" s="98"/>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row>
    <row r="1831" spans="1:30" x14ac:dyDescent="0.25">
      <c r="A1831" s="98"/>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row>
    <row r="1832" spans="1:30" x14ac:dyDescent="0.25">
      <c r="A1832" s="98"/>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row>
    <row r="1833" spans="1:30" x14ac:dyDescent="0.25">
      <c r="A1833" s="98"/>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row>
    <row r="1834" spans="1:30" x14ac:dyDescent="0.25">
      <c r="A1834" s="98"/>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row>
    <row r="1835" spans="1:30" x14ac:dyDescent="0.25">
      <c r="A1835" s="98"/>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row>
    <row r="1836" spans="1:30" x14ac:dyDescent="0.25">
      <c r="A1836" s="98"/>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row>
    <row r="1837" spans="1:30" x14ac:dyDescent="0.25">
      <c r="A1837" s="98"/>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row>
    <row r="1838" spans="1:30" x14ac:dyDescent="0.25">
      <c r="A1838" s="98"/>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row>
    <row r="1839" spans="1:30" x14ac:dyDescent="0.25">
      <c r="A1839" s="98"/>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row>
    <row r="1840" spans="1:30" x14ac:dyDescent="0.25">
      <c r="A1840" s="98"/>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row>
    <row r="1841" spans="1:30" x14ac:dyDescent="0.25">
      <c r="A1841" s="98"/>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row>
    <row r="1842" spans="1:30" x14ac:dyDescent="0.25">
      <c r="A1842" s="98"/>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row>
    <row r="1843" spans="1:30" x14ac:dyDescent="0.25">
      <c r="A1843" s="98"/>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row>
    <row r="1844" spans="1:30" x14ac:dyDescent="0.25">
      <c r="A1844" s="98"/>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row>
    <row r="1845" spans="1:30" x14ac:dyDescent="0.25">
      <c r="A1845" s="98"/>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row>
    <row r="1846" spans="1:30" x14ac:dyDescent="0.25">
      <c r="A1846" s="98"/>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row>
    <row r="1847" spans="1:30" x14ac:dyDescent="0.25">
      <c r="A1847" s="98"/>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row>
    <row r="1848" spans="1:30" x14ac:dyDescent="0.25">
      <c r="A1848" s="98"/>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row>
    <row r="1849" spans="1:30" x14ac:dyDescent="0.25">
      <c r="A1849" s="98"/>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row>
    <row r="1850" spans="1:30" x14ac:dyDescent="0.25">
      <c r="A1850" s="98"/>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row>
    <row r="1851" spans="1:30" x14ac:dyDescent="0.25">
      <c r="A1851" s="98"/>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row>
    <row r="1852" spans="1:30" x14ac:dyDescent="0.25">
      <c r="A1852" s="98"/>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row>
    <row r="1853" spans="1:30" x14ac:dyDescent="0.25">
      <c r="A1853" s="98"/>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row>
    <row r="1854" spans="1:30" x14ac:dyDescent="0.25">
      <c r="A1854" s="98"/>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row>
    <row r="1855" spans="1:30" x14ac:dyDescent="0.25">
      <c r="A1855" s="98"/>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row>
    <row r="1856" spans="1:30" x14ac:dyDescent="0.25">
      <c r="A1856" s="98"/>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row>
    <row r="1857" spans="1:30" x14ac:dyDescent="0.25">
      <c r="A1857" s="98"/>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row>
    <row r="1858" spans="1:30" x14ac:dyDescent="0.25">
      <c r="A1858" s="98"/>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row>
    <row r="1859" spans="1:30" x14ac:dyDescent="0.25">
      <c r="A1859" s="98"/>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row>
    <row r="1860" spans="1:30" x14ac:dyDescent="0.25">
      <c r="A1860" s="98"/>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row>
    <row r="1861" spans="1:30" x14ac:dyDescent="0.25">
      <c r="A1861" s="98"/>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row>
    <row r="1862" spans="1:30" x14ac:dyDescent="0.25">
      <c r="A1862" s="98"/>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row>
    <row r="1863" spans="1:30" x14ac:dyDescent="0.25">
      <c r="A1863" s="98"/>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row>
    <row r="1864" spans="1:30" x14ac:dyDescent="0.25">
      <c r="A1864" s="98"/>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row>
    <row r="1865" spans="1:30" x14ac:dyDescent="0.25">
      <c r="A1865" s="98"/>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row>
    <row r="1866" spans="1:30" x14ac:dyDescent="0.25">
      <c r="A1866" s="98"/>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row>
    <row r="1867" spans="1:30" x14ac:dyDescent="0.25">
      <c r="A1867" s="98"/>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row>
    <row r="1868" spans="1:30" x14ac:dyDescent="0.25">
      <c r="A1868" s="98"/>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row>
    <row r="1869" spans="1:30" x14ac:dyDescent="0.25">
      <c r="A1869" s="98"/>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row>
    <row r="1870" spans="1:30" x14ac:dyDescent="0.25">
      <c r="A1870" s="98"/>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row>
    <row r="1871" spans="1:30" x14ac:dyDescent="0.25">
      <c r="A1871" s="98"/>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row>
    <row r="1872" spans="1:30" x14ac:dyDescent="0.25">
      <c r="A1872" s="98"/>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row>
    <row r="1873" spans="1:30" x14ac:dyDescent="0.25">
      <c r="A1873" s="98"/>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row>
    <row r="1874" spans="1:30" x14ac:dyDescent="0.25">
      <c r="A1874" s="98"/>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row>
    <row r="1875" spans="1:30" x14ac:dyDescent="0.25">
      <c r="A1875" s="98"/>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row>
    <row r="1876" spans="1:30" x14ac:dyDescent="0.25">
      <c r="A1876" s="98"/>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row>
    <row r="1877" spans="1:30" x14ac:dyDescent="0.25">
      <c r="A1877" s="98"/>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row>
    <row r="1878" spans="1:30" x14ac:dyDescent="0.25">
      <c r="A1878" s="98"/>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row>
    <row r="1879" spans="1:30" x14ac:dyDescent="0.25">
      <c r="A1879" s="98"/>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row>
    <row r="1880" spans="1:30" x14ac:dyDescent="0.25">
      <c r="A1880" s="98"/>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row>
    <row r="1881" spans="1:30" x14ac:dyDescent="0.25">
      <c r="A1881" s="98"/>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row>
    <row r="1882" spans="1:30" x14ac:dyDescent="0.25">
      <c r="A1882" s="98"/>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row>
    <row r="1883" spans="1:30" x14ac:dyDescent="0.25">
      <c r="A1883" s="98"/>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row>
    <row r="1884" spans="1:30" x14ac:dyDescent="0.25">
      <c r="A1884" s="98"/>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row>
    <row r="1885" spans="1:30" x14ac:dyDescent="0.25">
      <c r="A1885" s="98"/>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row>
    <row r="1886" spans="1:30" x14ac:dyDescent="0.25">
      <c r="A1886" s="98"/>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row>
    <row r="1887" spans="1:30" x14ac:dyDescent="0.25">
      <c r="A1887" s="98"/>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row>
    <row r="1888" spans="1:30" x14ac:dyDescent="0.25">
      <c r="A1888" s="98"/>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row>
    <row r="1889" spans="1:30" x14ac:dyDescent="0.25">
      <c r="A1889" s="98"/>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row>
    <row r="1890" spans="1:30" x14ac:dyDescent="0.25">
      <c r="A1890" s="98"/>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row>
    <row r="1891" spans="1:30" x14ac:dyDescent="0.25">
      <c r="A1891" s="98"/>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row>
    <row r="1892" spans="1:30" x14ac:dyDescent="0.25">
      <c r="A1892" s="98"/>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row>
    <row r="1893" spans="1:30" x14ac:dyDescent="0.25">
      <c r="A1893" s="98"/>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row>
    <row r="1894" spans="1:30" x14ac:dyDescent="0.25">
      <c r="A1894" s="98"/>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row>
    <row r="1895" spans="1:30" x14ac:dyDescent="0.25">
      <c r="A1895" s="98"/>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row>
    <row r="1896" spans="1:30" x14ac:dyDescent="0.25">
      <c r="A1896" s="98"/>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row>
    <row r="1897" spans="1:30" x14ac:dyDescent="0.25">
      <c r="A1897" s="98"/>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row>
    <row r="1898" spans="1:30" x14ac:dyDescent="0.25">
      <c r="A1898" s="98"/>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row>
    <row r="1899" spans="1:30" x14ac:dyDescent="0.25">
      <c r="A1899" s="98"/>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row>
    <row r="1900" spans="1:30" x14ac:dyDescent="0.25">
      <c r="A1900" s="98"/>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row>
    <row r="1901" spans="1:30" x14ac:dyDescent="0.25">
      <c r="A1901" s="98"/>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row>
    <row r="1902" spans="1:30" x14ac:dyDescent="0.25">
      <c r="A1902" s="98"/>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row>
    <row r="1903" spans="1:30" x14ac:dyDescent="0.25">
      <c r="A1903" s="98"/>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row>
    <row r="1904" spans="1:30" x14ac:dyDescent="0.25">
      <c r="A1904" s="98"/>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row>
    <row r="1905" spans="1:30" x14ac:dyDescent="0.25">
      <c r="A1905" s="98"/>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row>
    <row r="1906" spans="1:30" x14ac:dyDescent="0.25">
      <c r="A1906" s="98"/>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row>
    <row r="1907" spans="1:30" x14ac:dyDescent="0.25">
      <c r="A1907" s="98"/>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row>
    <row r="1908" spans="1:30" x14ac:dyDescent="0.25">
      <c r="A1908" s="98"/>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row>
    <row r="1909" spans="1:30" x14ac:dyDescent="0.25">
      <c r="A1909" s="98"/>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row>
    <row r="1910" spans="1:30" x14ac:dyDescent="0.25">
      <c r="A1910" s="98"/>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row>
    <row r="1911" spans="1:30" x14ac:dyDescent="0.25">
      <c r="A1911" s="98"/>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row>
    <row r="1912" spans="1:30" x14ac:dyDescent="0.25">
      <c r="A1912" s="98"/>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row>
    <row r="1913" spans="1:30" x14ac:dyDescent="0.25">
      <c r="A1913" s="98"/>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row>
    <row r="1914" spans="1:30" x14ac:dyDescent="0.25">
      <c r="A1914" s="98"/>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row>
    <row r="1915" spans="1:30" x14ac:dyDescent="0.25">
      <c r="A1915" s="98"/>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row>
    <row r="1916" spans="1:30" x14ac:dyDescent="0.25">
      <c r="A1916" s="98"/>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row>
    <row r="1917" spans="1:30" x14ac:dyDescent="0.25">
      <c r="A1917" s="98"/>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row>
    <row r="1918" spans="1:30" x14ac:dyDescent="0.25">
      <c r="A1918" s="98"/>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row>
    <row r="1919" spans="1:30" x14ac:dyDescent="0.25">
      <c r="A1919" s="98"/>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row>
    <row r="1920" spans="1:30" x14ac:dyDescent="0.25">
      <c r="A1920" s="98"/>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row>
    <row r="1921" spans="1:30" x14ac:dyDescent="0.25">
      <c r="A1921" s="98"/>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row>
    <row r="1922" spans="1:30" x14ac:dyDescent="0.25">
      <c r="A1922" s="98"/>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row>
    <row r="1923" spans="1:30" x14ac:dyDescent="0.25">
      <c r="A1923" s="98"/>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row>
    <row r="1924" spans="1:30" x14ac:dyDescent="0.25">
      <c r="A1924" s="98"/>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row>
    <row r="1925" spans="1:30" x14ac:dyDescent="0.25">
      <c r="A1925" s="98"/>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row>
    <row r="1926" spans="1:30" x14ac:dyDescent="0.25">
      <c r="A1926" s="98"/>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row>
    <row r="1927" spans="1:30" x14ac:dyDescent="0.25">
      <c r="A1927" s="98"/>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row>
    <row r="1928" spans="1:30" x14ac:dyDescent="0.25">
      <c r="A1928" s="98"/>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row>
    <row r="1929" spans="1:30" x14ac:dyDescent="0.25">
      <c r="A1929" s="98"/>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row>
    <row r="1930" spans="1:30" x14ac:dyDescent="0.25">
      <c r="A1930" s="98"/>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row>
    <row r="1931" spans="1:30" x14ac:dyDescent="0.25">
      <c r="A1931" s="98"/>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row>
    <row r="1932" spans="1:30" x14ac:dyDescent="0.25">
      <c r="A1932" s="98"/>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row>
    <row r="1933" spans="1:30" x14ac:dyDescent="0.25">
      <c r="A1933" s="98"/>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row>
    <row r="1934" spans="1:30" x14ac:dyDescent="0.25">
      <c r="A1934" s="98"/>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row>
    <row r="1935" spans="1:30" x14ac:dyDescent="0.25">
      <c r="A1935" s="98"/>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row>
    <row r="1936" spans="1:30" x14ac:dyDescent="0.25">
      <c r="A1936" s="98"/>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row>
    <row r="1937" spans="1:30" x14ac:dyDescent="0.25">
      <c r="A1937" s="98"/>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row>
    <row r="1938" spans="1:30" x14ac:dyDescent="0.25">
      <c r="A1938" s="98"/>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row>
    <row r="1939" spans="1:30" x14ac:dyDescent="0.25">
      <c r="A1939" s="98"/>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row>
    <row r="1940" spans="1:30" x14ac:dyDescent="0.25">
      <c r="A1940" s="98"/>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row>
    <row r="1941" spans="1:30" x14ac:dyDescent="0.25">
      <c r="A1941" s="98"/>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row>
    <row r="1942" spans="1:30" x14ac:dyDescent="0.25">
      <c r="A1942" s="98"/>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row>
    <row r="1943" spans="1:30" x14ac:dyDescent="0.25">
      <c r="A1943" s="98"/>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row>
    <row r="1944" spans="1:30" x14ac:dyDescent="0.25">
      <c r="A1944" s="98"/>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row>
    <row r="1945" spans="1:30" x14ac:dyDescent="0.25">
      <c r="A1945" s="98"/>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row>
    <row r="1946" spans="1:30" x14ac:dyDescent="0.25">
      <c r="A1946" s="98"/>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row>
    <row r="1947" spans="1:30" x14ac:dyDescent="0.25">
      <c r="A1947" s="98"/>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row>
    <row r="1948" spans="1:30" x14ac:dyDescent="0.25">
      <c r="A1948" s="98"/>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row>
    <row r="1949" spans="1:30" x14ac:dyDescent="0.25">
      <c r="A1949" s="98"/>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row>
    <row r="1950" spans="1:30" x14ac:dyDescent="0.25">
      <c r="A1950" s="98"/>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row>
    <row r="1951" spans="1:30" x14ac:dyDescent="0.25">
      <c r="A1951" s="98"/>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row>
    <row r="1952" spans="1:30" x14ac:dyDescent="0.25">
      <c r="A1952" s="98"/>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row>
    <row r="1953" spans="1:30" x14ac:dyDescent="0.25">
      <c r="A1953" s="98"/>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row>
    <row r="1954" spans="1:30" x14ac:dyDescent="0.25">
      <c r="A1954" s="98"/>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row>
    <row r="1955" spans="1:30" x14ac:dyDescent="0.25">
      <c r="A1955" s="98"/>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row>
    <row r="1956" spans="1:30" x14ac:dyDescent="0.25">
      <c r="A1956" s="98"/>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row>
    <row r="1957" spans="1:30" x14ac:dyDescent="0.25">
      <c r="A1957" s="98"/>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row>
    <row r="1958" spans="1:30" x14ac:dyDescent="0.25">
      <c r="A1958" s="98"/>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row>
    <row r="1959" spans="1:30" x14ac:dyDescent="0.25">
      <c r="A1959" s="98"/>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row>
    <row r="1960" spans="1:30" x14ac:dyDescent="0.25">
      <c r="A1960" s="98"/>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row>
    <row r="1961" spans="1:30" x14ac:dyDescent="0.25">
      <c r="A1961" s="98"/>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row>
    <row r="1962" spans="1:30" x14ac:dyDescent="0.25">
      <c r="A1962" s="98"/>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row>
    <row r="1963" spans="1:30" x14ac:dyDescent="0.25">
      <c r="A1963" s="98"/>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row>
    <row r="1964" spans="1:30" x14ac:dyDescent="0.25">
      <c r="A1964" s="98"/>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row>
    <row r="1965" spans="1:30" x14ac:dyDescent="0.25">
      <c r="A1965" s="98"/>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row>
    <row r="1966" spans="1:30" x14ac:dyDescent="0.25">
      <c r="A1966" s="98"/>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row>
    <row r="1967" spans="1:30" x14ac:dyDescent="0.25">
      <c r="A1967" s="98"/>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row>
    <row r="1968" spans="1:30" x14ac:dyDescent="0.25">
      <c r="A1968" s="98"/>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row>
    <row r="1969" spans="1:30" x14ac:dyDescent="0.25">
      <c r="A1969" s="98"/>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row>
    <row r="1970" spans="1:30" x14ac:dyDescent="0.25">
      <c r="A1970" s="98"/>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row>
    <row r="1971" spans="1:30" x14ac:dyDescent="0.25">
      <c r="A1971" s="98"/>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row>
    <row r="1972" spans="1:30" x14ac:dyDescent="0.25">
      <c r="A1972" s="98"/>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row>
    <row r="1973" spans="1:30" x14ac:dyDescent="0.25">
      <c r="A1973" s="98"/>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row>
    <row r="1974" spans="1:30" x14ac:dyDescent="0.25">
      <c r="A1974" s="98"/>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row>
    <row r="1975" spans="1:30" x14ac:dyDescent="0.25">
      <c r="A1975" s="98"/>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row>
    <row r="1976" spans="1:30" x14ac:dyDescent="0.25">
      <c r="A1976" s="98"/>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row>
    <row r="1977" spans="1:30" x14ac:dyDescent="0.25">
      <c r="A1977" s="98"/>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row>
    <row r="1978" spans="1:30" x14ac:dyDescent="0.25">
      <c r="A1978" s="98"/>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row>
    <row r="1979" spans="1:30" x14ac:dyDescent="0.25">
      <c r="A1979" s="98"/>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row>
    <row r="1980" spans="1:30" x14ac:dyDescent="0.25">
      <c r="A1980" s="98"/>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row>
    <row r="1981" spans="1:30" x14ac:dyDescent="0.25">
      <c r="A1981" s="98"/>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row>
    <row r="1982" spans="1:30" x14ac:dyDescent="0.25">
      <c r="A1982" s="98"/>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row>
    <row r="1983" spans="1:30" x14ac:dyDescent="0.25">
      <c r="A1983" s="98"/>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row>
    <row r="1984" spans="1:30" x14ac:dyDescent="0.25">
      <c r="A1984" s="98"/>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row>
    <row r="1985" spans="1:30" x14ac:dyDescent="0.25">
      <c r="A1985" s="98"/>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row>
    <row r="1986" spans="1:30" x14ac:dyDescent="0.25">
      <c r="A1986" s="98"/>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row>
    <row r="1987" spans="1:30" x14ac:dyDescent="0.25">
      <c r="A1987" s="98"/>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row>
    <row r="1988" spans="1:30" x14ac:dyDescent="0.25">
      <c r="A1988" s="98"/>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row>
    <row r="1989" spans="1:30" x14ac:dyDescent="0.25">
      <c r="A1989" s="98"/>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row>
    <row r="1990" spans="1:30" x14ac:dyDescent="0.25">
      <c r="A1990" s="98"/>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row>
    <row r="1991" spans="1:30" x14ac:dyDescent="0.25">
      <c r="A1991" s="98"/>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row>
    <row r="1992" spans="1:30" x14ac:dyDescent="0.25">
      <c r="A1992" s="98"/>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row>
    <row r="1993" spans="1:30" x14ac:dyDescent="0.25">
      <c r="A1993" s="98"/>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row>
    <row r="1994" spans="1:30" x14ac:dyDescent="0.25">
      <c r="A1994" s="98"/>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row>
    <row r="1995" spans="1:30" x14ac:dyDescent="0.25">
      <c r="A1995" s="98"/>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row>
    <row r="1996" spans="1:30" x14ac:dyDescent="0.25">
      <c r="A1996" s="98"/>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row>
    <row r="1997" spans="1:30" x14ac:dyDescent="0.25">
      <c r="A1997" s="98"/>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row>
    <row r="1998" spans="1:30" x14ac:dyDescent="0.25">
      <c r="A1998" s="98"/>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row>
    <row r="1999" spans="1:30" x14ac:dyDescent="0.25">
      <c r="A1999" s="98"/>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row>
    <row r="2000" spans="1:30" x14ac:dyDescent="0.25">
      <c r="A2000" s="98"/>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row>
    <row r="2001" spans="1:30" x14ac:dyDescent="0.25">
      <c r="A2001" s="98"/>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row>
    <row r="2002" spans="1:30" x14ac:dyDescent="0.25">
      <c r="A2002" s="98"/>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row>
    <row r="2003" spans="1:30" x14ac:dyDescent="0.25">
      <c r="A2003" s="98"/>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row>
    <row r="2004" spans="1:30" x14ac:dyDescent="0.25">
      <c r="A2004" s="98"/>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row>
    <row r="2005" spans="1:30" x14ac:dyDescent="0.25">
      <c r="A2005" s="98"/>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row>
    <row r="2006" spans="1:30" x14ac:dyDescent="0.25">
      <c r="A2006" s="98"/>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row>
    <row r="2007" spans="1:30" x14ac:dyDescent="0.25">
      <c r="A2007" s="98"/>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row>
    <row r="2008" spans="1:30" x14ac:dyDescent="0.25">
      <c r="A2008" s="98"/>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row>
    <row r="2009" spans="1:30" x14ac:dyDescent="0.25">
      <c r="A2009" s="98"/>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row>
    <row r="2010" spans="1:30" x14ac:dyDescent="0.25">
      <c r="A2010" s="98"/>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row>
    <row r="2011" spans="1:30" x14ac:dyDescent="0.25">
      <c r="A2011" s="98"/>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row>
    <row r="2012" spans="1:30" x14ac:dyDescent="0.25">
      <c r="A2012" s="98"/>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row>
    <row r="2013" spans="1:30" x14ac:dyDescent="0.25">
      <c r="A2013" s="98"/>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row>
    <row r="2014" spans="1:30" x14ac:dyDescent="0.25">
      <c r="A2014" s="98"/>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row>
    <row r="2015" spans="1:30" x14ac:dyDescent="0.25">
      <c r="A2015" s="98"/>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row>
    <row r="2016" spans="1:30" x14ac:dyDescent="0.25">
      <c r="A2016" s="98"/>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row>
    <row r="2017" spans="1:30" x14ac:dyDescent="0.25">
      <c r="A2017" s="98"/>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row>
    <row r="2018" spans="1:30" x14ac:dyDescent="0.25">
      <c r="A2018" s="98"/>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row>
    <row r="2019" spans="1:30" x14ac:dyDescent="0.25">
      <c r="A2019" s="98"/>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row>
    <row r="2020" spans="1:30" x14ac:dyDescent="0.25">
      <c r="A2020" s="98"/>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row>
    <row r="2021" spans="1:30" x14ac:dyDescent="0.25">
      <c r="A2021" s="98"/>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row>
    <row r="2022" spans="1:30" x14ac:dyDescent="0.25">
      <c r="A2022" s="98"/>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row>
    <row r="2023" spans="1:30" x14ac:dyDescent="0.25">
      <c r="A2023" s="98"/>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row>
    <row r="2024" spans="1:30" x14ac:dyDescent="0.25">
      <c r="A2024" s="98"/>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row>
    <row r="2025" spans="1:30" x14ac:dyDescent="0.25">
      <c r="A2025" s="98"/>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row>
    <row r="2026" spans="1:30" x14ac:dyDescent="0.25">
      <c r="A2026" s="98"/>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row>
    <row r="2027" spans="1:30" x14ac:dyDescent="0.25">
      <c r="A2027" s="98"/>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row>
    <row r="2028" spans="1:30" x14ac:dyDescent="0.25">
      <c r="A2028" s="98"/>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row>
    <row r="2029" spans="1:30" x14ac:dyDescent="0.25">
      <c r="A2029" s="98"/>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row>
    <row r="2030" spans="1:30" x14ac:dyDescent="0.25">
      <c r="A2030" s="98"/>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row>
    <row r="2031" spans="1:30" x14ac:dyDescent="0.25">
      <c r="A2031" s="98"/>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row>
    <row r="2032" spans="1:30" x14ac:dyDescent="0.25">
      <c r="A2032" s="98"/>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row>
    <row r="2033" spans="1:30" x14ac:dyDescent="0.25">
      <c r="A2033" s="98"/>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row>
    <row r="2034" spans="1:30" x14ac:dyDescent="0.25">
      <c r="A2034" s="98"/>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row>
    <row r="2035" spans="1:30" x14ac:dyDescent="0.25">
      <c r="A2035" s="98"/>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row>
    <row r="2036" spans="1:30" x14ac:dyDescent="0.25">
      <c r="A2036" s="98"/>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row>
    <row r="2037" spans="1:30" x14ac:dyDescent="0.25">
      <c r="A2037" s="98"/>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row>
    <row r="2038" spans="1:30" x14ac:dyDescent="0.25">
      <c r="A2038" s="98"/>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row>
    <row r="2039" spans="1:30" x14ac:dyDescent="0.25">
      <c r="A2039" s="98"/>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row>
    <row r="2040" spans="1:30" x14ac:dyDescent="0.25">
      <c r="A2040" s="98"/>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row>
    <row r="2041" spans="1:30" x14ac:dyDescent="0.25">
      <c r="A2041" s="98"/>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row>
    <row r="2042" spans="1:30" x14ac:dyDescent="0.25">
      <c r="A2042" s="98"/>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row>
    <row r="2043" spans="1:30" x14ac:dyDescent="0.25">
      <c r="A2043" s="98"/>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row>
    <row r="2044" spans="1:30" x14ac:dyDescent="0.25">
      <c r="A2044" s="98"/>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row>
    <row r="2045" spans="1:30" x14ac:dyDescent="0.25">
      <c r="A2045" s="98"/>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row>
    <row r="2046" spans="1:30" x14ac:dyDescent="0.25">
      <c r="A2046" s="98"/>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row>
    <row r="2047" spans="1:30" x14ac:dyDescent="0.25">
      <c r="A2047" s="98"/>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row>
    <row r="2048" spans="1:30" x14ac:dyDescent="0.25">
      <c r="A2048" s="98"/>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row>
    <row r="2049" spans="1:30" x14ac:dyDescent="0.25">
      <c r="A2049" s="98"/>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row>
    <row r="2050" spans="1:30" x14ac:dyDescent="0.25">
      <c r="A2050" s="98"/>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row>
    <row r="2051" spans="1:30" x14ac:dyDescent="0.25">
      <c r="A2051" s="98"/>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row>
    <row r="2052" spans="1:30" x14ac:dyDescent="0.25">
      <c r="A2052" s="98"/>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row>
    <row r="2053" spans="1:30" x14ac:dyDescent="0.25">
      <c r="A2053" s="98"/>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row>
    <row r="2054" spans="1:30" x14ac:dyDescent="0.25">
      <c r="A2054" s="98"/>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row>
    <row r="2055" spans="1:30" x14ac:dyDescent="0.25">
      <c r="A2055" s="98"/>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row>
    <row r="2056" spans="1:30" x14ac:dyDescent="0.25">
      <c r="A2056" s="98"/>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row>
    <row r="2057" spans="1:30" x14ac:dyDescent="0.25">
      <c r="A2057" s="98"/>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row>
    <row r="2058" spans="1:30" x14ac:dyDescent="0.25">
      <c r="A2058" s="98"/>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row>
    <row r="2059" spans="1:30" x14ac:dyDescent="0.25">
      <c r="A2059" s="98"/>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row>
    <row r="2060" spans="1:30" x14ac:dyDescent="0.25">
      <c r="A2060" s="98"/>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row>
    <row r="2061" spans="1:30" x14ac:dyDescent="0.25">
      <c r="A2061" s="98"/>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row>
    <row r="2062" spans="1:30" x14ac:dyDescent="0.25">
      <c r="A2062" s="98"/>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row>
    <row r="2063" spans="1:30" x14ac:dyDescent="0.25">
      <c r="A2063" s="98"/>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row>
    <row r="2064" spans="1:30" x14ac:dyDescent="0.25">
      <c r="A2064" s="98"/>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row>
    <row r="2065" spans="1:30" x14ac:dyDescent="0.25">
      <c r="A2065" s="98"/>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row>
    <row r="2066" spans="1:30" x14ac:dyDescent="0.25">
      <c r="A2066" s="98"/>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row>
    <row r="2067" spans="1:30" x14ac:dyDescent="0.25">
      <c r="A2067" s="98"/>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row>
    <row r="2068" spans="1:30" x14ac:dyDescent="0.25">
      <c r="A2068" s="98"/>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row>
    <row r="2069" spans="1:30" x14ac:dyDescent="0.25">
      <c r="A2069" s="98"/>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row>
    <row r="2070" spans="1:30" x14ac:dyDescent="0.25">
      <c r="A2070" s="98"/>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row>
    <row r="2071" spans="1:30" x14ac:dyDescent="0.25">
      <c r="A2071" s="98"/>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row>
    <row r="2072" spans="1:30" x14ac:dyDescent="0.25">
      <c r="A2072" s="98"/>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row>
    <row r="2073" spans="1:30" x14ac:dyDescent="0.25">
      <c r="A2073" s="98"/>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row>
    <row r="2074" spans="1:30" x14ac:dyDescent="0.25">
      <c r="A2074" s="98"/>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row>
    <row r="2075" spans="1:30" x14ac:dyDescent="0.25">
      <c r="A2075" s="98"/>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row>
    <row r="2076" spans="1:30" x14ac:dyDescent="0.25">
      <c r="A2076" s="98"/>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row>
    <row r="2077" spans="1:30" x14ac:dyDescent="0.25">
      <c r="A2077" s="98"/>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row>
    <row r="2078" spans="1:30" x14ac:dyDescent="0.25">
      <c r="A2078" s="98"/>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row>
    <row r="2079" spans="1:30" x14ac:dyDescent="0.25">
      <c r="A2079" s="98"/>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row>
    <row r="2080" spans="1:30" x14ac:dyDescent="0.25">
      <c r="A2080" s="98"/>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row>
    <row r="2081" spans="1:30" x14ac:dyDescent="0.25">
      <c r="A2081" s="98"/>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row>
    <row r="2082" spans="1:30" x14ac:dyDescent="0.25">
      <c r="A2082" s="98"/>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row>
    <row r="2083" spans="1:30" x14ac:dyDescent="0.25">
      <c r="A2083" s="98"/>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row>
    <row r="2084" spans="1:30" x14ac:dyDescent="0.25">
      <c r="A2084" s="98"/>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row>
    <row r="2085" spans="1:30" x14ac:dyDescent="0.25">
      <c r="A2085" s="98"/>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row>
    <row r="2086" spans="1:30" x14ac:dyDescent="0.25">
      <c r="A2086" s="98"/>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row>
    <row r="2087" spans="1:30" x14ac:dyDescent="0.25">
      <c r="A2087" s="98"/>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row>
    <row r="2088" spans="1:30" x14ac:dyDescent="0.25">
      <c r="A2088" s="98"/>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row>
    <row r="2089" spans="1:30" x14ac:dyDescent="0.25">
      <c r="A2089" s="98"/>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row>
    <row r="2090" spans="1:30" x14ac:dyDescent="0.25">
      <c r="A2090" s="98"/>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row>
    <row r="2091" spans="1:30" x14ac:dyDescent="0.25">
      <c r="A2091" s="98"/>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row>
    <row r="2092" spans="1:30" x14ac:dyDescent="0.25">
      <c r="A2092" s="98"/>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row>
    <row r="2093" spans="1:30" x14ac:dyDescent="0.25">
      <c r="A2093" s="98"/>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row>
    <row r="2094" spans="1:30" x14ac:dyDescent="0.25">
      <c r="A2094" s="98"/>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row>
    <row r="2095" spans="1:30" x14ac:dyDescent="0.25">
      <c r="A2095" s="98"/>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row>
    <row r="2096" spans="1:30" x14ac:dyDescent="0.25">
      <c r="A2096" s="98"/>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row>
    <row r="2097" spans="1:30" x14ac:dyDescent="0.25">
      <c r="A2097" s="98"/>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row>
    <row r="2098" spans="1:30" x14ac:dyDescent="0.25">
      <c r="A2098" s="98"/>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row>
    <row r="2099" spans="1:30" x14ac:dyDescent="0.25">
      <c r="A2099" s="98"/>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row>
    <row r="2100" spans="1:30" x14ac:dyDescent="0.25">
      <c r="A2100" s="98"/>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row>
    <row r="2101" spans="1:30" x14ac:dyDescent="0.25">
      <c r="A2101" s="98"/>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row>
    <row r="2102" spans="1:30" x14ac:dyDescent="0.25">
      <c r="A2102" s="98"/>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row>
    <row r="2103" spans="1:30" x14ac:dyDescent="0.25">
      <c r="A2103" s="98"/>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row>
    <row r="2104" spans="1:30" x14ac:dyDescent="0.25">
      <c r="A2104" s="98"/>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row>
    <row r="2105" spans="1:30" x14ac:dyDescent="0.25">
      <c r="A2105" s="98"/>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row>
    <row r="2106" spans="1:30" x14ac:dyDescent="0.25">
      <c r="A2106" s="98"/>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row>
    <row r="2107" spans="1:30" x14ac:dyDescent="0.25">
      <c r="A2107" s="98"/>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row>
    <row r="2108" spans="1:30" x14ac:dyDescent="0.25">
      <c r="A2108" s="98"/>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row>
    <row r="2109" spans="1:30" x14ac:dyDescent="0.25">
      <c r="A2109" s="98"/>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row>
    <row r="2110" spans="1:30" x14ac:dyDescent="0.25">
      <c r="A2110" s="98"/>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row>
    <row r="2111" spans="1:30" x14ac:dyDescent="0.25">
      <c r="A2111" s="98"/>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row>
    <row r="2112" spans="1:30" x14ac:dyDescent="0.25">
      <c r="A2112" s="98"/>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row>
    <row r="2113" spans="1:30" x14ac:dyDescent="0.25">
      <c r="A2113" s="98"/>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row>
    <row r="2114" spans="1:30" x14ac:dyDescent="0.25">
      <c r="A2114" s="98"/>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row>
    <row r="2115" spans="1:30" x14ac:dyDescent="0.25">
      <c r="A2115" s="98"/>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row>
    <row r="2116" spans="1:30" x14ac:dyDescent="0.25">
      <c r="A2116" s="98"/>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row>
    <row r="2117" spans="1:30" x14ac:dyDescent="0.25">
      <c r="A2117" s="98"/>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row>
    <row r="2118" spans="1:30" x14ac:dyDescent="0.25">
      <c r="A2118" s="98"/>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row>
    <row r="2119" spans="1:30" x14ac:dyDescent="0.25">
      <c r="A2119" s="98"/>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row>
    <row r="2120" spans="1:30" x14ac:dyDescent="0.25">
      <c r="A2120" s="98"/>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row>
    <row r="2121" spans="1:30" x14ac:dyDescent="0.25">
      <c r="A2121" s="98"/>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row>
    <row r="2122" spans="1:30" x14ac:dyDescent="0.25">
      <c r="A2122" s="98"/>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row>
    <row r="2123" spans="1:30" x14ac:dyDescent="0.25">
      <c r="A2123" s="98"/>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row>
    <row r="2124" spans="1:30" x14ac:dyDescent="0.25">
      <c r="A2124" s="98"/>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row>
    <row r="2125" spans="1:30" x14ac:dyDescent="0.25">
      <c r="A2125" s="98"/>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row>
    <row r="2126" spans="1:30" x14ac:dyDescent="0.25">
      <c r="A2126" s="98"/>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row>
    <row r="2127" spans="1:30" x14ac:dyDescent="0.25">
      <c r="A2127" s="98"/>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row>
    <row r="2128" spans="1:30" x14ac:dyDescent="0.25">
      <c r="A2128" s="98"/>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row>
    <row r="2129" spans="1:30" x14ac:dyDescent="0.25">
      <c r="A2129" s="98"/>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row>
    <row r="2130" spans="1:30" x14ac:dyDescent="0.25">
      <c r="A2130" s="98"/>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row>
    <row r="2131" spans="1:30" x14ac:dyDescent="0.25">
      <c r="A2131" s="98"/>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row>
    <row r="2132" spans="1:30" x14ac:dyDescent="0.25">
      <c r="A2132" s="98"/>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row>
    <row r="2133" spans="1:30" x14ac:dyDescent="0.25">
      <c r="A2133" s="98"/>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row>
    <row r="2134" spans="1:30" x14ac:dyDescent="0.25">
      <c r="A2134" s="98"/>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row>
    <row r="2135" spans="1:30" x14ac:dyDescent="0.25">
      <c r="A2135" s="98"/>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row>
    <row r="2136" spans="1:30" x14ac:dyDescent="0.25">
      <c r="A2136" s="98"/>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row>
    <row r="2137" spans="1:30" x14ac:dyDescent="0.25">
      <c r="A2137" s="98"/>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row>
    <row r="2138" spans="1:30" x14ac:dyDescent="0.25">
      <c r="A2138" s="98"/>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row>
    <row r="2139" spans="1:30" x14ac:dyDescent="0.25">
      <c r="A2139" s="98"/>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row>
    <row r="2140" spans="1:30" x14ac:dyDescent="0.25">
      <c r="A2140" s="98"/>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row>
    <row r="2141" spans="1:30" x14ac:dyDescent="0.25">
      <c r="A2141" s="98"/>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row>
    <row r="2142" spans="1:30" x14ac:dyDescent="0.25">
      <c r="A2142" s="98"/>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row>
    <row r="2143" spans="1:30" x14ac:dyDescent="0.25">
      <c r="A2143" s="98"/>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row>
    <row r="2144" spans="1:30" x14ac:dyDescent="0.25">
      <c r="A2144" s="98"/>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row>
    <row r="2145" spans="1:30" x14ac:dyDescent="0.25">
      <c r="A2145" s="98"/>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row>
    <row r="2146" spans="1:30" x14ac:dyDescent="0.25">
      <c r="A2146" s="98"/>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row>
    <row r="2147" spans="1:30" x14ac:dyDescent="0.25">
      <c r="A2147" s="98"/>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row>
    <row r="2148" spans="1:30" x14ac:dyDescent="0.25">
      <c r="A2148" s="98"/>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row>
    <row r="2149" spans="1:30" x14ac:dyDescent="0.25">
      <c r="A2149" s="98"/>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row>
    <row r="2150" spans="1:30" x14ac:dyDescent="0.25">
      <c r="A2150" s="98"/>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row>
    <row r="2151" spans="1:30" x14ac:dyDescent="0.25">
      <c r="A2151" s="98"/>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row>
    <row r="2152" spans="1:30" x14ac:dyDescent="0.25">
      <c r="A2152" s="98"/>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row>
    <row r="2153" spans="1:30" x14ac:dyDescent="0.25">
      <c r="A2153" s="98"/>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row>
    <row r="2154" spans="1:30" x14ac:dyDescent="0.25">
      <c r="A2154" s="98"/>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row>
    <row r="2155" spans="1:30" x14ac:dyDescent="0.25">
      <c r="A2155" s="98"/>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row>
    <row r="2156" spans="1:30" x14ac:dyDescent="0.25">
      <c r="A2156" s="98"/>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row>
    <row r="2157" spans="1:30" x14ac:dyDescent="0.25">
      <c r="A2157" s="98"/>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row>
    <row r="2158" spans="1:30" x14ac:dyDescent="0.25">
      <c r="A2158" s="98"/>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row>
    <row r="2159" spans="1:30" x14ac:dyDescent="0.25">
      <c r="A2159" s="98"/>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row>
    <row r="2160" spans="1:30" x14ac:dyDescent="0.25">
      <c r="A2160" s="98"/>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row>
    <row r="2161" spans="1:30" x14ac:dyDescent="0.25">
      <c r="A2161" s="98"/>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row>
    <row r="2162" spans="1:30" x14ac:dyDescent="0.25">
      <c r="A2162" s="98"/>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row>
    <row r="2163" spans="1:30" x14ac:dyDescent="0.25">
      <c r="A2163" s="98"/>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row>
    <row r="2164" spans="1:30" x14ac:dyDescent="0.25">
      <c r="A2164" s="98"/>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row>
    <row r="2165" spans="1:30" x14ac:dyDescent="0.25">
      <c r="A2165" s="98"/>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row>
    <row r="2166" spans="1:30" x14ac:dyDescent="0.25">
      <c r="A2166" s="98"/>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row>
    <row r="2167" spans="1:30" x14ac:dyDescent="0.25">
      <c r="A2167" s="98"/>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row>
    <row r="2168" spans="1:30" x14ac:dyDescent="0.25">
      <c r="A2168" s="98"/>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row>
    <row r="2169" spans="1:30" x14ac:dyDescent="0.25">
      <c r="A2169" s="98"/>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row>
    <row r="2170" spans="1:30" x14ac:dyDescent="0.25">
      <c r="A2170" s="98"/>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row>
    <row r="2171" spans="1:30" x14ac:dyDescent="0.25">
      <c r="A2171" s="98"/>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row>
    <row r="2172" spans="1:30" x14ac:dyDescent="0.25">
      <c r="A2172" s="98"/>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row>
    <row r="2173" spans="1:30" x14ac:dyDescent="0.25">
      <c r="A2173" s="98"/>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row>
    <row r="2174" spans="1:30" x14ac:dyDescent="0.25">
      <c r="A2174" s="98"/>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row>
    <row r="2175" spans="1:30" x14ac:dyDescent="0.25">
      <c r="A2175" s="98"/>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row>
    <row r="2176" spans="1:30" x14ac:dyDescent="0.25">
      <c r="A2176" s="98"/>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row>
    <row r="2177" spans="1:30" x14ac:dyDescent="0.25">
      <c r="A2177" s="98"/>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row>
    <row r="2178" spans="1:30" x14ac:dyDescent="0.25">
      <c r="A2178" s="98"/>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row>
    <row r="2179" spans="1:30" x14ac:dyDescent="0.25">
      <c r="A2179" s="98"/>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row>
    <row r="2180" spans="1:30" x14ac:dyDescent="0.25">
      <c r="A2180" s="98"/>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row>
    <row r="2181" spans="1:30" x14ac:dyDescent="0.25">
      <c r="A2181" s="98"/>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row>
    <row r="2182" spans="1:30" x14ac:dyDescent="0.25">
      <c r="A2182" s="98"/>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row>
    <row r="2183" spans="1:30" x14ac:dyDescent="0.25">
      <c r="A2183" s="98"/>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row>
    <row r="2184" spans="1:30" x14ac:dyDescent="0.25">
      <c r="A2184" s="98"/>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row>
    <row r="2185" spans="1:30" x14ac:dyDescent="0.25">
      <c r="A2185" s="98"/>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row>
    <row r="2186" spans="1:30" x14ac:dyDescent="0.25">
      <c r="A2186" s="98"/>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row>
    <row r="2187" spans="1:30" x14ac:dyDescent="0.25">
      <c r="A2187" s="98"/>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row>
    <row r="2188" spans="1:30" x14ac:dyDescent="0.25">
      <c r="A2188" s="98"/>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row>
    <row r="2189" spans="1:30" x14ac:dyDescent="0.25">
      <c r="A2189" s="98"/>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row>
    <row r="2190" spans="1:30" x14ac:dyDescent="0.25">
      <c r="A2190" s="98"/>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row>
    <row r="2191" spans="1:30" x14ac:dyDescent="0.25">
      <c r="A2191" s="98"/>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row>
    <row r="2192" spans="1:30" x14ac:dyDescent="0.25">
      <c r="A2192" s="98"/>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row>
    <row r="2193" spans="1:30" x14ac:dyDescent="0.25">
      <c r="A2193" s="98"/>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row>
    <row r="2194" spans="1:30" x14ac:dyDescent="0.25">
      <c r="A2194" s="98"/>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row>
    <row r="2195" spans="1:30" x14ac:dyDescent="0.25">
      <c r="A2195" s="98"/>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row>
    <row r="2196" spans="1:30" x14ac:dyDescent="0.25">
      <c r="A2196" s="98"/>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row>
    <row r="2197" spans="1:30" x14ac:dyDescent="0.25">
      <c r="A2197" s="98"/>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row>
    <row r="2198" spans="1:30" x14ac:dyDescent="0.25">
      <c r="A2198" s="98"/>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row>
    <row r="2199" spans="1:30" x14ac:dyDescent="0.25">
      <c r="A2199" s="98"/>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row>
    <row r="2200" spans="1:30" x14ac:dyDescent="0.25">
      <c r="A2200" s="98"/>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row>
    <row r="2201" spans="1:30" x14ac:dyDescent="0.25">
      <c r="A2201" s="98"/>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row>
    <row r="2202" spans="1:30" x14ac:dyDescent="0.25">
      <c r="A2202" s="98"/>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row>
    <row r="2203" spans="1:30" x14ac:dyDescent="0.25">
      <c r="A2203" s="98"/>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row>
    <row r="2204" spans="1:30" x14ac:dyDescent="0.25">
      <c r="A2204" s="98"/>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row>
    <row r="2205" spans="1:30" x14ac:dyDescent="0.25">
      <c r="A2205" s="98"/>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row>
    <row r="2206" spans="1:30" x14ac:dyDescent="0.25">
      <c r="A2206" s="98"/>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row>
    <row r="2207" spans="1:30" x14ac:dyDescent="0.25">
      <c r="A2207" s="98"/>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row>
    <row r="2208" spans="1:30" x14ac:dyDescent="0.25">
      <c r="A2208" s="98"/>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row>
    <row r="2209" spans="1:30" x14ac:dyDescent="0.25">
      <c r="A2209" s="98"/>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row>
    <row r="2210" spans="1:30" x14ac:dyDescent="0.25">
      <c r="A2210" s="98"/>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row>
    <row r="2211" spans="1:30" x14ac:dyDescent="0.25">
      <c r="A2211" s="98"/>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row>
    <row r="2212" spans="1:30" x14ac:dyDescent="0.25">
      <c r="A2212" s="98"/>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row>
    <row r="2213" spans="1:30" x14ac:dyDescent="0.25">
      <c r="A2213" s="98"/>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row>
    <row r="2214" spans="1:30" x14ac:dyDescent="0.25">
      <c r="A2214" s="98"/>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row>
    <row r="2215" spans="1:30" x14ac:dyDescent="0.25">
      <c r="A2215" s="98"/>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row>
    <row r="2216" spans="1:30" x14ac:dyDescent="0.25">
      <c r="A2216" s="98"/>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row>
    <row r="2217" spans="1:30" x14ac:dyDescent="0.25">
      <c r="A2217" s="98"/>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row>
    <row r="2218" spans="1:30" x14ac:dyDescent="0.25">
      <c r="A2218" s="98"/>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row>
    <row r="2219" spans="1:30" x14ac:dyDescent="0.25">
      <c r="A2219" s="98"/>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row>
    <row r="2220" spans="1:30" x14ac:dyDescent="0.25">
      <c r="A2220" s="98"/>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row>
    <row r="2221" spans="1:30" x14ac:dyDescent="0.25">
      <c r="A2221" s="98"/>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row>
    <row r="2222" spans="1:30" x14ac:dyDescent="0.25">
      <c r="A2222" s="98"/>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row>
  </sheetData>
  <autoFilter ref="A1:S4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B14"/>
  <sheetViews>
    <sheetView workbookViewId="0"/>
  </sheetViews>
  <sheetFormatPr defaultRowHeight="15" x14ac:dyDescent="0.25"/>
  <cols>
    <col min="1" max="1" width="19.140625" bestFit="1" customWidth="1"/>
    <col min="2" max="2" width="10.85546875" bestFit="1" customWidth="1"/>
    <col min="3" max="3" width="16.28515625" bestFit="1" customWidth="1"/>
    <col min="4" max="4" width="15" bestFit="1" customWidth="1"/>
    <col min="5" max="5" width="23.5703125" customWidth="1"/>
    <col min="6" max="6" width="14.28515625" bestFit="1" customWidth="1"/>
    <col min="7" max="7" width="8.5703125" bestFit="1" customWidth="1"/>
    <col min="8" max="8" width="10.7109375" bestFit="1" customWidth="1"/>
    <col min="9" max="9" width="23.7109375" bestFit="1" customWidth="1"/>
    <col min="10" max="10" width="59.85546875" bestFit="1" customWidth="1"/>
    <col min="11" max="11" width="255.7109375" bestFit="1" customWidth="1"/>
    <col min="12" max="12" width="24" bestFit="1" customWidth="1"/>
    <col min="13" max="15" width="29.85546875" bestFit="1" customWidth="1"/>
    <col min="16" max="16" width="15.85546875" bestFit="1" customWidth="1"/>
    <col min="17" max="17" width="27" bestFit="1" customWidth="1"/>
    <col min="18" max="18" width="27.42578125" bestFit="1" customWidth="1"/>
    <col min="19" max="19" width="27" bestFit="1" customWidth="1"/>
    <col min="20" max="20" width="31.28515625" customWidth="1"/>
    <col min="21" max="21" width="22.7109375" bestFit="1" customWidth="1"/>
    <col min="22" max="22" width="18.42578125" bestFit="1" customWidth="1"/>
    <col min="23" max="23" width="11.5703125" bestFit="1" customWidth="1"/>
    <col min="24" max="24" width="13.42578125" bestFit="1" customWidth="1"/>
    <col min="25" max="25" width="17.85546875" bestFit="1" customWidth="1"/>
    <col min="26" max="26" width="15.42578125" customWidth="1"/>
    <col min="27" max="27" width="16.28515625" customWidth="1"/>
    <col min="28" max="28" width="8.7109375" bestFit="1" customWidth="1"/>
  </cols>
  <sheetData>
    <row r="1" spans="1:28" ht="45" x14ac:dyDescent="0.25">
      <c r="A1" s="85" t="s">
        <v>0</v>
      </c>
      <c r="B1" s="85" t="s">
        <v>561</v>
      </c>
      <c r="C1" s="86" t="s">
        <v>2</v>
      </c>
      <c r="D1" s="85" t="s">
        <v>3</v>
      </c>
      <c r="E1" s="85" t="s">
        <v>4</v>
      </c>
      <c r="F1" s="85" t="s">
        <v>5</v>
      </c>
      <c r="G1" s="85" t="s">
        <v>6</v>
      </c>
      <c r="H1" s="85" t="s">
        <v>7</v>
      </c>
      <c r="I1" s="85" t="s">
        <v>563</v>
      </c>
      <c r="J1" s="85" t="s">
        <v>9</v>
      </c>
      <c r="K1" s="85" t="s">
        <v>165</v>
      </c>
      <c r="L1" s="85" t="s">
        <v>166</v>
      </c>
      <c r="M1" s="85" t="s">
        <v>167</v>
      </c>
      <c r="N1" s="85" t="s">
        <v>168</v>
      </c>
      <c r="O1" s="85" t="s">
        <v>173</v>
      </c>
      <c r="P1" s="85" t="s">
        <v>10</v>
      </c>
      <c r="Q1" s="85" t="s">
        <v>11</v>
      </c>
      <c r="R1" s="85" t="s">
        <v>12</v>
      </c>
      <c r="S1" s="85" t="s">
        <v>13</v>
      </c>
      <c r="T1" s="85" t="s">
        <v>564</v>
      </c>
      <c r="U1" s="85" t="s">
        <v>565</v>
      </c>
      <c r="V1" s="85" t="s">
        <v>566</v>
      </c>
      <c r="W1" s="85" t="s">
        <v>567</v>
      </c>
      <c r="X1" s="85" t="s">
        <v>568</v>
      </c>
      <c r="Y1" s="85" t="s">
        <v>110</v>
      </c>
      <c r="Z1" s="87" t="s">
        <v>551</v>
      </c>
      <c r="AA1" s="87" t="s">
        <v>552</v>
      </c>
      <c r="AB1" s="88" t="s">
        <v>431</v>
      </c>
    </row>
    <row r="10" spans="1:28" ht="15" customHeight="1" x14ac:dyDescent="0.25"/>
    <row r="11" spans="1:28" ht="12.75" customHeight="1" x14ac:dyDescent="0.25"/>
    <row r="12" spans="1:28" ht="13.5" customHeight="1" x14ac:dyDescent="0.25"/>
    <row r="13" spans="1:28" ht="13.5" customHeight="1" x14ac:dyDescent="0.25"/>
    <row r="14" spans="1:28" ht="12.75" customHeight="1" x14ac:dyDescent="0.25"/>
  </sheetData>
  <sortState ref="A2:AB114">
    <sortCondition ref="E1"/>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148"/>
  <sheetViews>
    <sheetView workbookViewId="0"/>
  </sheetViews>
  <sheetFormatPr defaultRowHeight="15" x14ac:dyDescent="0.25"/>
  <cols>
    <col min="1" max="1" width="25.140625" bestFit="1" customWidth="1"/>
    <col min="2" max="2" width="24.28515625" bestFit="1" customWidth="1"/>
    <col min="3" max="3" width="16.28515625" bestFit="1" customWidth="1"/>
    <col min="4" max="4" width="15.85546875" bestFit="1" customWidth="1"/>
    <col min="5" max="5" width="17.85546875" bestFit="1" customWidth="1"/>
    <col min="6" max="6" width="26.85546875" bestFit="1" customWidth="1"/>
    <col min="7" max="7" width="8.5703125" bestFit="1" customWidth="1"/>
    <col min="8" max="8" width="10.7109375" bestFit="1" customWidth="1"/>
    <col min="9" max="9" width="26.42578125" bestFit="1" customWidth="1"/>
    <col min="10" max="10" width="98.28515625" bestFit="1" customWidth="1"/>
    <col min="11" max="11" width="57.5703125" customWidth="1"/>
    <col min="12" max="12" width="55" customWidth="1"/>
    <col min="13" max="14" width="29.85546875" bestFit="1" customWidth="1"/>
    <col min="15" max="15" width="30" bestFit="1" customWidth="1"/>
    <col min="16" max="16" width="15.85546875" bestFit="1" customWidth="1"/>
    <col min="17" max="17" width="27" bestFit="1" customWidth="1"/>
    <col min="18" max="18" width="35.5703125" bestFit="1" customWidth="1"/>
    <col min="19" max="19" width="27" bestFit="1" customWidth="1"/>
    <col min="20" max="20" width="15.85546875" bestFit="1" customWidth="1"/>
    <col min="21" max="21" width="15.42578125" bestFit="1" customWidth="1"/>
    <col min="22" max="22" width="14.85546875" bestFit="1" customWidth="1"/>
    <col min="23" max="23" width="14.42578125" bestFit="1" customWidth="1"/>
    <col min="24" max="24" width="25.140625" bestFit="1" customWidth="1"/>
    <col min="25" max="25" width="17.85546875" bestFit="1" customWidth="1"/>
  </cols>
  <sheetData>
    <row r="1" spans="1:25" x14ac:dyDescent="0.25">
      <c r="A1" s="26" t="s">
        <v>0</v>
      </c>
      <c r="B1" s="26" t="s">
        <v>561</v>
      </c>
      <c r="C1" s="26" t="s">
        <v>2</v>
      </c>
      <c r="D1" s="26" t="s">
        <v>3</v>
      </c>
      <c r="E1" s="26" t="s">
        <v>4</v>
      </c>
      <c r="F1" s="26" t="s">
        <v>5</v>
      </c>
      <c r="G1" s="26" t="s">
        <v>6</v>
      </c>
      <c r="H1" s="26" t="s">
        <v>7</v>
      </c>
      <c r="I1" s="26" t="s">
        <v>563</v>
      </c>
      <c r="J1" s="26" t="s">
        <v>9</v>
      </c>
      <c r="K1" s="26" t="s">
        <v>165</v>
      </c>
      <c r="L1" s="26" t="s">
        <v>166</v>
      </c>
      <c r="M1" s="26" t="s">
        <v>167</v>
      </c>
      <c r="N1" s="26" t="s">
        <v>168</v>
      </c>
      <c r="O1" s="26" t="s">
        <v>173</v>
      </c>
      <c r="P1" s="26" t="s">
        <v>10</v>
      </c>
      <c r="Q1" s="26" t="s">
        <v>11</v>
      </c>
      <c r="R1" s="26" t="s">
        <v>12</v>
      </c>
      <c r="S1" s="26" t="s">
        <v>13</v>
      </c>
      <c r="T1" s="26" t="s">
        <v>564</v>
      </c>
      <c r="U1" s="26" t="s">
        <v>565</v>
      </c>
      <c r="V1" s="26" t="s">
        <v>566</v>
      </c>
      <c r="W1" s="26" t="s">
        <v>567</v>
      </c>
      <c r="X1" s="26" t="s">
        <v>568</v>
      </c>
      <c r="Y1" s="26" t="s">
        <v>110</v>
      </c>
    </row>
    <row r="2" spans="1:25" x14ac:dyDescent="0.25">
      <c r="D2" s="42"/>
      <c r="Y2" s="42"/>
    </row>
    <row r="3" spans="1:25" x14ac:dyDescent="0.25">
      <c r="D3" s="42"/>
      <c r="Y3" s="42"/>
    </row>
    <row r="4" spans="1:25" x14ac:dyDescent="0.25">
      <c r="D4" s="42"/>
      <c r="Y4" s="42"/>
    </row>
    <row r="5" spans="1:25" x14ac:dyDescent="0.25">
      <c r="D5" s="42"/>
      <c r="Y5" s="42"/>
    </row>
    <row r="8" spans="1:25" x14ac:dyDescent="0.25">
      <c r="D8" s="42"/>
      <c r="Y8" s="42"/>
    </row>
    <row r="10" spans="1:25" x14ac:dyDescent="0.25">
      <c r="Y10" s="42"/>
    </row>
    <row r="13" spans="1:25" x14ac:dyDescent="0.25">
      <c r="D13" s="42"/>
      <c r="E13" s="42"/>
      <c r="Y13" s="42"/>
    </row>
    <row r="14" spans="1:25" x14ac:dyDescent="0.25">
      <c r="D14" s="42"/>
      <c r="E14" s="42"/>
      <c r="Y14" s="42"/>
    </row>
    <row r="15" spans="1:25" x14ac:dyDescent="0.25">
      <c r="D15" s="42"/>
      <c r="E15" s="42"/>
      <c r="Y15" s="42"/>
    </row>
    <row r="16" spans="1:25" x14ac:dyDescent="0.25">
      <c r="D16" s="42"/>
      <c r="E16" s="42"/>
      <c r="Y16" s="42"/>
    </row>
    <row r="17" spans="4:25" x14ac:dyDescent="0.25">
      <c r="D17" s="42"/>
      <c r="E17" s="42"/>
      <c r="Y17" s="42"/>
    </row>
    <row r="18" spans="4:25" x14ac:dyDescent="0.25">
      <c r="D18" s="42"/>
      <c r="E18" s="42"/>
      <c r="Y18" s="42"/>
    </row>
    <row r="19" spans="4:25" x14ac:dyDescent="0.25">
      <c r="D19" s="42"/>
      <c r="E19" s="42"/>
      <c r="Y19" s="42"/>
    </row>
    <row r="20" spans="4:25" x14ac:dyDescent="0.25">
      <c r="D20" s="42"/>
      <c r="E20" s="42"/>
      <c r="Y20" s="42"/>
    </row>
    <row r="21" spans="4:25" x14ac:dyDescent="0.25">
      <c r="D21" s="42"/>
      <c r="E21" s="42"/>
      <c r="Y21" s="42"/>
    </row>
    <row r="22" spans="4:25" x14ac:dyDescent="0.25">
      <c r="D22" s="42"/>
      <c r="E22" s="42"/>
      <c r="Y22" s="42"/>
    </row>
    <row r="23" spans="4:25" x14ac:dyDescent="0.25">
      <c r="D23" s="42"/>
      <c r="E23" s="42"/>
      <c r="Y23" s="42"/>
    </row>
    <row r="24" spans="4:25" x14ac:dyDescent="0.25">
      <c r="D24" s="42"/>
      <c r="E24" s="42"/>
      <c r="Y24" s="42"/>
    </row>
    <row r="25" spans="4:25" x14ac:dyDescent="0.25">
      <c r="D25" s="42"/>
      <c r="E25" s="42"/>
      <c r="Y25" s="42"/>
    </row>
    <row r="26" spans="4:25" x14ac:dyDescent="0.25">
      <c r="D26" s="42"/>
      <c r="E26" s="42"/>
      <c r="Y26" s="42"/>
    </row>
    <row r="27" spans="4:25" x14ac:dyDescent="0.25">
      <c r="D27" s="42"/>
      <c r="E27" s="42"/>
      <c r="Y27" s="42"/>
    </row>
    <row r="28" spans="4:25" x14ac:dyDescent="0.25">
      <c r="D28" s="42"/>
      <c r="E28" s="42"/>
      <c r="Y28" s="42"/>
    </row>
    <row r="29" spans="4:25" x14ac:dyDescent="0.25">
      <c r="D29" s="42"/>
      <c r="E29" s="42"/>
      <c r="Y29" s="42"/>
    </row>
    <row r="30" spans="4:25" x14ac:dyDescent="0.25">
      <c r="D30" s="42"/>
      <c r="E30" s="42"/>
      <c r="Y30" s="42"/>
    </row>
    <row r="31" spans="4:25" x14ac:dyDescent="0.25">
      <c r="D31" s="42"/>
      <c r="E31" s="42"/>
      <c r="Y31" s="42"/>
    </row>
    <row r="32" spans="4:25" x14ac:dyDescent="0.25">
      <c r="D32" s="42"/>
      <c r="E32" s="42"/>
      <c r="Y32" s="42"/>
    </row>
    <row r="33" spans="4:25" x14ac:dyDescent="0.25">
      <c r="D33" s="42"/>
      <c r="E33" s="42"/>
      <c r="Y33" s="42"/>
    </row>
    <row r="34" spans="4:25" x14ac:dyDescent="0.25">
      <c r="D34" s="42"/>
      <c r="E34" s="42"/>
      <c r="Y34" s="42"/>
    </row>
    <row r="35" spans="4:25" x14ac:dyDescent="0.25">
      <c r="D35" s="42"/>
      <c r="E35" s="42"/>
      <c r="Y35" s="42"/>
    </row>
    <row r="36" spans="4:25" x14ac:dyDescent="0.25">
      <c r="D36" s="42"/>
      <c r="E36" s="42"/>
      <c r="Y36" s="42"/>
    </row>
    <row r="37" spans="4:25" x14ac:dyDescent="0.25">
      <c r="D37" s="42"/>
      <c r="E37" s="42"/>
      <c r="Y37" s="42"/>
    </row>
    <row r="38" spans="4:25" x14ac:dyDescent="0.25">
      <c r="D38" s="42"/>
      <c r="E38" s="42"/>
      <c r="Y38" s="42"/>
    </row>
    <row r="39" spans="4:25" x14ac:dyDescent="0.25">
      <c r="D39" s="42"/>
      <c r="E39" s="42"/>
      <c r="Y39" s="42"/>
    </row>
    <row r="40" spans="4:25" x14ac:dyDescent="0.25">
      <c r="D40" s="42"/>
      <c r="E40" s="42"/>
      <c r="Y40" s="42"/>
    </row>
    <row r="41" spans="4:25" x14ac:dyDescent="0.25">
      <c r="D41" s="42"/>
      <c r="E41" s="42"/>
      <c r="Y41" s="42"/>
    </row>
    <row r="42" spans="4:25" x14ac:dyDescent="0.25">
      <c r="D42" s="42"/>
      <c r="E42" s="42"/>
      <c r="Y42" s="42"/>
    </row>
    <row r="43" spans="4:25" x14ac:dyDescent="0.25">
      <c r="D43" s="42"/>
      <c r="E43" s="42"/>
      <c r="Y43" s="42"/>
    </row>
    <row r="44" spans="4:25" x14ac:dyDescent="0.25">
      <c r="D44" s="42"/>
      <c r="E44" s="42"/>
      <c r="Y44" s="42"/>
    </row>
    <row r="45" spans="4:25" x14ac:dyDescent="0.25">
      <c r="D45" s="42"/>
      <c r="E45" s="42"/>
      <c r="Y45" s="42"/>
    </row>
    <row r="46" spans="4:25" x14ac:dyDescent="0.25">
      <c r="D46" s="42"/>
      <c r="E46" s="42"/>
      <c r="Y46" s="42"/>
    </row>
    <row r="47" spans="4:25" x14ac:dyDescent="0.25">
      <c r="D47" s="42"/>
      <c r="E47" s="42"/>
      <c r="Y47" s="42"/>
    </row>
    <row r="48" spans="4:25" x14ac:dyDescent="0.25">
      <c r="D48" s="42"/>
      <c r="E48" s="42"/>
      <c r="Y48" s="42"/>
    </row>
    <row r="49" spans="4:25" x14ac:dyDescent="0.25">
      <c r="D49" s="42"/>
      <c r="E49" s="42"/>
      <c r="Y49" s="42"/>
    </row>
    <row r="50" spans="4:25" x14ac:dyDescent="0.25">
      <c r="D50" s="42"/>
      <c r="E50" s="42"/>
      <c r="Y50" s="42"/>
    </row>
    <row r="51" spans="4:25" x14ac:dyDescent="0.25">
      <c r="D51" s="42"/>
      <c r="E51" s="42"/>
      <c r="Y51" s="42"/>
    </row>
    <row r="52" spans="4:25" x14ac:dyDescent="0.25">
      <c r="D52" s="42"/>
      <c r="E52" s="42"/>
      <c r="Y52" s="42"/>
    </row>
    <row r="53" spans="4:25" x14ac:dyDescent="0.25">
      <c r="D53" s="42"/>
      <c r="E53" s="42"/>
      <c r="Y53" s="42"/>
    </row>
    <row r="54" spans="4:25" x14ac:dyDescent="0.25">
      <c r="D54" s="42"/>
      <c r="E54" s="42"/>
      <c r="Y54" s="42"/>
    </row>
    <row r="55" spans="4:25" x14ac:dyDescent="0.25">
      <c r="D55" s="42"/>
      <c r="E55" s="42"/>
      <c r="Y55" s="42"/>
    </row>
    <row r="56" spans="4:25" x14ac:dyDescent="0.25">
      <c r="D56" s="42"/>
      <c r="E56" s="42"/>
      <c r="Y56" s="42"/>
    </row>
    <row r="57" spans="4:25" x14ac:dyDescent="0.25">
      <c r="D57" s="42"/>
      <c r="E57" s="42"/>
      <c r="Y57" s="42"/>
    </row>
    <row r="58" spans="4:25" x14ac:dyDescent="0.25">
      <c r="D58" s="42"/>
      <c r="E58" s="42"/>
      <c r="Y58" s="42"/>
    </row>
    <row r="59" spans="4:25" x14ac:dyDescent="0.25">
      <c r="D59" s="42"/>
      <c r="E59" s="42"/>
      <c r="Y59" s="42"/>
    </row>
    <row r="60" spans="4:25" x14ac:dyDescent="0.25">
      <c r="D60" s="42"/>
      <c r="E60" s="42"/>
      <c r="Y60" s="42"/>
    </row>
    <row r="61" spans="4:25" x14ac:dyDescent="0.25">
      <c r="D61" s="42"/>
      <c r="E61" s="42"/>
      <c r="Y61" s="42"/>
    </row>
    <row r="62" spans="4:25" x14ac:dyDescent="0.25">
      <c r="D62" s="42"/>
      <c r="E62" s="42"/>
      <c r="Y62" s="42"/>
    </row>
    <row r="63" spans="4:25" x14ac:dyDescent="0.25">
      <c r="D63" s="42"/>
      <c r="E63" s="42"/>
      <c r="Y63" s="42"/>
    </row>
    <row r="64" spans="4:25" x14ac:dyDescent="0.25">
      <c r="D64" s="42"/>
      <c r="E64" s="42"/>
      <c r="Y64" s="42"/>
    </row>
    <row r="65" spans="4:25" x14ac:dyDescent="0.25">
      <c r="D65" s="42"/>
      <c r="E65" s="42"/>
      <c r="Y65" s="42"/>
    </row>
    <row r="66" spans="4:25" x14ac:dyDescent="0.25">
      <c r="D66" s="42"/>
      <c r="E66" s="42"/>
      <c r="Y66" s="42"/>
    </row>
    <row r="67" spans="4:25" x14ac:dyDescent="0.25">
      <c r="D67" s="42"/>
      <c r="E67" s="42"/>
      <c r="Y67" s="42"/>
    </row>
    <row r="68" spans="4:25" x14ac:dyDescent="0.25">
      <c r="D68" s="42"/>
      <c r="E68" s="42"/>
      <c r="Y68" s="42"/>
    </row>
    <row r="69" spans="4:25" x14ac:dyDescent="0.25">
      <c r="D69" s="42"/>
      <c r="E69" s="42"/>
      <c r="Y69" s="42"/>
    </row>
    <row r="70" spans="4:25" x14ac:dyDescent="0.25">
      <c r="D70" s="42"/>
      <c r="E70" s="42"/>
      <c r="Y70" s="42"/>
    </row>
    <row r="71" spans="4:25" x14ac:dyDescent="0.25">
      <c r="D71" s="42"/>
      <c r="E71" s="42"/>
      <c r="Y71" s="42"/>
    </row>
    <row r="72" spans="4:25" x14ac:dyDescent="0.25">
      <c r="D72" s="42"/>
      <c r="E72" s="42"/>
      <c r="Y72" s="42"/>
    </row>
    <row r="73" spans="4:25" x14ac:dyDescent="0.25">
      <c r="D73" s="42"/>
      <c r="E73" s="42"/>
      <c r="Y73" s="42"/>
    </row>
    <row r="74" spans="4:25" x14ac:dyDescent="0.25">
      <c r="D74" s="42"/>
      <c r="E74" s="42"/>
      <c r="Y74" s="42"/>
    </row>
    <row r="75" spans="4:25" x14ac:dyDescent="0.25">
      <c r="D75" s="42"/>
      <c r="E75" s="42"/>
      <c r="Y75" s="42"/>
    </row>
    <row r="76" spans="4:25" x14ac:dyDescent="0.25">
      <c r="D76" s="42"/>
      <c r="E76" s="42"/>
      <c r="Y76" s="42"/>
    </row>
    <row r="77" spans="4:25" x14ac:dyDescent="0.25">
      <c r="D77" s="42"/>
      <c r="E77" s="42"/>
      <c r="Y77" s="42"/>
    </row>
    <row r="78" spans="4:25" x14ac:dyDescent="0.25">
      <c r="D78" s="42"/>
      <c r="E78" s="42"/>
      <c r="Y78" s="42"/>
    </row>
    <row r="79" spans="4:25" x14ac:dyDescent="0.25">
      <c r="D79" s="42"/>
      <c r="E79" s="42"/>
      <c r="Y79" s="42"/>
    </row>
    <row r="80" spans="4:25" x14ac:dyDescent="0.25">
      <c r="D80" s="42"/>
      <c r="E80" s="42"/>
      <c r="Y80" s="42"/>
    </row>
    <row r="81" spans="4:25" x14ac:dyDescent="0.25">
      <c r="D81" s="42"/>
      <c r="E81" s="42"/>
      <c r="Y81" s="42"/>
    </row>
    <row r="82" spans="4:25" x14ac:dyDescent="0.25">
      <c r="D82" s="42"/>
      <c r="E82" s="42"/>
      <c r="Y82" s="42"/>
    </row>
    <row r="83" spans="4:25" x14ac:dyDescent="0.25">
      <c r="D83" s="42"/>
      <c r="E83" s="42"/>
      <c r="Y83" s="42"/>
    </row>
    <row r="84" spans="4:25" x14ac:dyDescent="0.25">
      <c r="D84" s="42"/>
      <c r="E84" s="42"/>
      <c r="Y84" s="42"/>
    </row>
    <row r="85" spans="4:25" x14ac:dyDescent="0.25">
      <c r="D85" s="42"/>
      <c r="E85" s="42"/>
      <c r="Y85" s="42"/>
    </row>
    <row r="86" spans="4:25" x14ac:dyDescent="0.25">
      <c r="D86" s="42"/>
      <c r="E86" s="42"/>
      <c r="Y86" s="42"/>
    </row>
    <row r="87" spans="4:25" x14ac:dyDescent="0.25">
      <c r="D87" s="42"/>
      <c r="E87" s="42"/>
      <c r="Y87" s="42"/>
    </row>
    <row r="88" spans="4:25" x14ac:dyDescent="0.25">
      <c r="D88" s="42"/>
      <c r="E88" s="42"/>
      <c r="Y88" s="42"/>
    </row>
    <row r="89" spans="4:25" x14ac:dyDescent="0.25">
      <c r="D89" s="42"/>
      <c r="E89" s="42"/>
      <c r="Y89" s="42"/>
    </row>
    <row r="90" spans="4:25" x14ac:dyDescent="0.25">
      <c r="D90" s="42"/>
      <c r="E90" s="42"/>
      <c r="Y90" s="42"/>
    </row>
    <row r="91" spans="4:25" x14ac:dyDescent="0.25">
      <c r="D91" s="42"/>
      <c r="E91" s="42"/>
      <c r="Y91" s="42"/>
    </row>
    <row r="92" spans="4:25" x14ac:dyDescent="0.25">
      <c r="D92" s="42"/>
      <c r="E92" s="42"/>
      <c r="Y92" s="42"/>
    </row>
    <row r="93" spans="4:25" x14ac:dyDescent="0.25">
      <c r="D93" s="42"/>
      <c r="E93" s="42"/>
      <c r="Y93" s="42"/>
    </row>
    <row r="94" spans="4:25" x14ac:dyDescent="0.25">
      <c r="D94" s="42"/>
      <c r="E94" s="42"/>
      <c r="Y94" s="42"/>
    </row>
    <row r="95" spans="4:25" x14ac:dyDescent="0.25">
      <c r="D95" s="42"/>
      <c r="E95" s="42"/>
      <c r="Y95" s="42"/>
    </row>
    <row r="96" spans="4:25" x14ac:dyDescent="0.25">
      <c r="D96" s="42"/>
      <c r="E96" s="42"/>
      <c r="Y96" s="42"/>
    </row>
    <row r="97" spans="4:25" x14ac:dyDescent="0.25">
      <c r="D97" s="42"/>
      <c r="E97" s="42"/>
      <c r="Y97" s="42"/>
    </row>
    <row r="98" spans="4:25" x14ac:dyDescent="0.25">
      <c r="D98" s="42"/>
      <c r="E98" s="42"/>
      <c r="Y98" s="42"/>
    </row>
    <row r="99" spans="4:25" x14ac:dyDescent="0.25">
      <c r="D99" s="42"/>
      <c r="E99" s="42"/>
      <c r="Y99" s="42"/>
    </row>
    <row r="100" spans="4:25" x14ac:dyDescent="0.25">
      <c r="D100" s="42"/>
      <c r="E100" s="42"/>
      <c r="Y100" s="42"/>
    </row>
    <row r="101" spans="4:25" x14ac:dyDescent="0.25">
      <c r="D101" s="42"/>
      <c r="E101" s="42"/>
      <c r="Y101" s="42"/>
    </row>
    <row r="102" spans="4:25" x14ac:dyDescent="0.25">
      <c r="D102" s="42"/>
      <c r="E102" s="42"/>
      <c r="Y102" s="42"/>
    </row>
    <row r="103" spans="4:25" x14ac:dyDescent="0.25">
      <c r="D103" s="42"/>
      <c r="E103" s="42"/>
      <c r="Y103" s="42"/>
    </row>
    <row r="104" spans="4:25" x14ac:dyDescent="0.25">
      <c r="D104" s="42"/>
      <c r="E104" s="42"/>
      <c r="Y104" s="42"/>
    </row>
    <row r="105" spans="4:25" x14ac:dyDescent="0.25">
      <c r="D105" s="42"/>
      <c r="E105" s="42"/>
      <c r="Y105" s="42"/>
    </row>
    <row r="106" spans="4:25" x14ac:dyDescent="0.25">
      <c r="D106" s="42"/>
      <c r="E106" s="42"/>
      <c r="Y106" s="42"/>
    </row>
    <row r="107" spans="4:25" x14ac:dyDescent="0.25">
      <c r="D107" s="42"/>
      <c r="E107" s="42"/>
      <c r="Y107" s="42"/>
    </row>
    <row r="108" spans="4:25" x14ac:dyDescent="0.25">
      <c r="D108" s="42"/>
      <c r="E108" s="42"/>
      <c r="Y108" s="42"/>
    </row>
    <row r="109" spans="4:25" x14ac:dyDescent="0.25">
      <c r="D109" s="42"/>
      <c r="E109" s="42"/>
      <c r="Y109" s="42"/>
    </row>
    <row r="110" spans="4:25" x14ac:dyDescent="0.25">
      <c r="D110" s="42"/>
      <c r="E110" s="42"/>
      <c r="Y110" s="42"/>
    </row>
    <row r="111" spans="4:25" x14ac:dyDescent="0.25">
      <c r="D111" s="42"/>
      <c r="E111" s="42"/>
      <c r="Y111" s="42"/>
    </row>
    <row r="112" spans="4:25" x14ac:dyDescent="0.25">
      <c r="D112" s="42"/>
      <c r="E112" s="42"/>
      <c r="Y112" s="42"/>
    </row>
    <row r="113" spans="4:25" x14ac:dyDescent="0.25">
      <c r="D113" s="42"/>
      <c r="E113" s="42"/>
      <c r="Y113" s="42"/>
    </row>
    <row r="114" spans="4:25" x14ac:dyDescent="0.25">
      <c r="D114" s="42"/>
      <c r="E114" s="42"/>
      <c r="Y114" s="42"/>
    </row>
    <row r="115" spans="4:25" x14ac:dyDescent="0.25">
      <c r="D115" s="42"/>
      <c r="E115" s="42"/>
      <c r="Y115" s="42"/>
    </row>
    <row r="116" spans="4:25" x14ac:dyDescent="0.25">
      <c r="D116" s="42"/>
      <c r="E116" s="42"/>
      <c r="Y116" s="42"/>
    </row>
    <row r="117" spans="4:25" x14ac:dyDescent="0.25">
      <c r="D117" s="42"/>
      <c r="E117" s="42"/>
      <c r="Y117" s="42"/>
    </row>
    <row r="118" spans="4:25" x14ac:dyDescent="0.25">
      <c r="D118" s="42"/>
      <c r="E118" s="42"/>
      <c r="Y118" s="42"/>
    </row>
    <row r="119" spans="4:25" x14ac:dyDescent="0.25">
      <c r="D119" s="42"/>
      <c r="E119" s="42"/>
      <c r="Y119" s="42"/>
    </row>
    <row r="120" spans="4:25" x14ac:dyDescent="0.25">
      <c r="D120" s="42"/>
      <c r="E120" s="42"/>
      <c r="Y120" s="42"/>
    </row>
    <row r="121" spans="4:25" x14ac:dyDescent="0.25">
      <c r="D121" s="42"/>
      <c r="E121" s="42"/>
      <c r="Y121" s="42"/>
    </row>
    <row r="122" spans="4:25" x14ac:dyDescent="0.25">
      <c r="D122" s="42"/>
      <c r="E122" s="42"/>
      <c r="Y122" s="42"/>
    </row>
    <row r="123" spans="4:25" x14ac:dyDescent="0.25">
      <c r="D123" s="42"/>
      <c r="E123" s="42"/>
      <c r="Y123" s="42"/>
    </row>
    <row r="124" spans="4:25" x14ac:dyDescent="0.25">
      <c r="D124" s="42"/>
      <c r="E124" s="42"/>
      <c r="Y124" s="42"/>
    </row>
    <row r="125" spans="4:25" x14ac:dyDescent="0.25">
      <c r="D125" s="42"/>
      <c r="E125" s="42"/>
      <c r="Y125" s="42"/>
    </row>
    <row r="126" spans="4:25" x14ac:dyDescent="0.25">
      <c r="D126" s="42"/>
      <c r="E126" s="42"/>
      <c r="Y126" s="42"/>
    </row>
    <row r="127" spans="4:25" x14ac:dyDescent="0.25">
      <c r="D127" s="42"/>
      <c r="E127" s="42"/>
      <c r="Y127" s="42"/>
    </row>
    <row r="128" spans="4:25" x14ac:dyDescent="0.25">
      <c r="D128" s="42"/>
      <c r="E128" s="42"/>
      <c r="Y128" s="42"/>
    </row>
    <row r="129" spans="4:25" x14ac:dyDescent="0.25">
      <c r="D129" s="42"/>
      <c r="E129" s="42"/>
      <c r="Y129" s="42"/>
    </row>
    <row r="130" spans="4:25" x14ac:dyDescent="0.25">
      <c r="D130" s="42"/>
      <c r="E130" s="42"/>
      <c r="Y130" s="42"/>
    </row>
    <row r="131" spans="4:25" x14ac:dyDescent="0.25">
      <c r="D131" s="42"/>
      <c r="E131" s="42"/>
      <c r="Y131" s="42"/>
    </row>
    <row r="132" spans="4:25" x14ac:dyDescent="0.25">
      <c r="D132" s="42"/>
      <c r="E132" s="42"/>
      <c r="Y132" s="42"/>
    </row>
    <row r="133" spans="4:25" x14ac:dyDescent="0.25">
      <c r="D133" s="42"/>
      <c r="E133" s="42"/>
      <c r="Y133" s="42"/>
    </row>
    <row r="134" spans="4:25" x14ac:dyDescent="0.25">
      <c r="D134" s="42"/>
      <c r="E134" s="42"/>
      <c r="Y134" s="42"/>
    </row>
    <row r="135" spans="4:25" x14ac:dyDescent="0.25">
      <c r="D135" s="42"/>
      <c r="E135" s="42"/>
      <c r="Y135" s="42"/>
    </row>
    <row r="136" spans="4:25" x14ac:dyDescent="0.25">
      <c r="D136" s="42"/>
      <c r="E136" s="42"/>
      <c r="Y136" s="42"/>
    </row>
    <row r="137" spans="4:25" x14ac:dyDescent="0.25">
      <c r="D137" s="42"/>
      <c r="E137" s="42"/>
      <c r="Y137" s="42"/>
    </row>
    <row r="138" spans="4:25" x14ac:dyDescent="0.25">
      <c r="D138" s="42"/>
      <c r="E138" s="42"/>
      <c r="Y138" s="42"/>
    </row>
    <row r="139" spans="4:25" x14ac:dyDescent="0.25">
      <c r="D139" s="42"/>
      <c r="E139" s="42"/>
      <c r="Y139" s="42"/>
    </row>
    <row r="140" spans="4:25" x14ac:dyDescent="0.25">
      <c r="D140" s="42"/>
      <c r="E140" s="42"/>
      <c r="Y140" s="42"/>
    </row>
    <row r="141" spans="4:25" x14ac:dyDescent="0.25">
      <c r="D141" s="42"/>
      <c r="E141" s="42"/>
      <c r="Y141" s="42"/>
    </row>
    <row r="142" spans="4:25" x14ac:dyDescent="0.25">
      <c r="D142" s="42"/>
      <c r="E142" s="42"/>
      <c r="Y142" s="42"/>
    </row>
    <row r="143" spans="4:25" x14ac:dyDescent="0.25">
      <c r="D143" s="42"/>
      <c r="E143" s="42"/>
      <c r="Y143" s="42"/>
    </row>
    <row r="144" spans="4:25" x14ac:dyDescent="0.25">
      <c r="D144" s="42"/>
      <c r="E144" s="42"/>
      <c r="Y144" s="42"/>
    </row>
    <row r="145" spans="4:25" x14ac:dyDescent="0.25">
      <c r="D145" s="42"/>
      <c r="E145" s="42"/>
      <c r="Y145" s="42"/>
    </row>
    <row r="146" spans="4:25" x14ac:dyDescent="0.25">
      <c r="D146" s="42"/>
      <c r="E146" s="42"/>
      <c r="Y146" s="42"/>
    </row>
    <row r="147" spans="4:25" x14ac:dyDescent="0.25">
      <c r="D147" s="42"/>
      <c r="E147" s="42"/>
      <c r="Y147" s="42"/>
    </row>
    <row r="148" spans="4:25" x14ac:dyDescent="0.25">
      <c r="D148" s="42"/>
      <c r="E148" s="42"/>
      <c r="Y148" s="4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P89"/>
  <sheetViews>
    <sheetView showWhiteSpace="0" zoomScaleSheetLayoutView="95" workbookViewId="0">
      <selection activeCell="D18" sqref="D18"/>
    </sheetView>
  </sheetViews>
  <sheetFormatPr defaultRowHeight="15" x14ac:dyDescent="0.25"/>
  <cols>
    <col min="1" max="1" width="25.140625" style="1" bestFit="1" customWidth="1"/>
    <col min="2" max="2" width="24.28515625" style="1" bestFit="1" customWidth="1"/>
    <col min="3" max="3" width="16.28515625" style="1" bestFit="1" customWidth="1"/>
    <col min="4" max="4" width="21.140625" style="1" customWidth="1"/>
    <col min="5" max="5" width="17.85546875" style="1" bestFit="1" customWidth="1"/>
    <col min="6" max="6" width="26.85546875" style="1" bestFit="1" customWidth="1"/>
    <col min="7" max="7" width="8.5703125" style="1" bestFit="1" customWidth="1"/>
    <col min="8" max="8" width="10.7109375" style="1" bestFit="1" customWidth="1"/>
    <col min="9" max="9" width="26.42578125" style="1" bestFit="1" customWidth="1"/>
    <col min="10" max="10" width="98.28515625" style="1" bestFit="1" customWidth="1"/>
    <col min="11" max="11" width="57.5703125" style="1" customWidth="1"/>
    <col min="12" max="12" width="55" style="1" customWidth="1"/>
    <col min="13" max="14" width="29.85546875" style="1" bestFit="1" customWidth="1"/>
    <col min="15" max="15" width="30" style="1" bestFit="1" customWidth="1"/>
    <col min="16" max="16" width="15.85546875" style="1" bestFit="1" customWidth="1"/>
    <col min="17" max="17" width="27" style="1" bestFit="1" customWidth="1"/>
    <col min="18" max="18" width="35.5703125" style="1" bestFit="1" customWidth="1"/>
    <col min="19" max="19" width="27" style="1" bestFit="1" customWidth="1"/>
    <col min="20" max="20" width="15.85546875" style="1" bestFit="1" customWidth="1"/>
    <col min="21" max="21" width="15.42578125" style="1" bestFit="1" customWidth="1"/>
    <col min="22" max="22" width="14.85546875" style="1" bestFit="1" customWidth="1"/>
    <col min="23" max="23" width="14.42578125" style="1" bestFit="1" customWidth="1"/>
    <col min="24" max="24" width="25.140625" style="1" bestFit="1" customWidth="1"/>
    <col min="25" max="25" width="17.85546875" style="1" bestFit="1" customWidth="1"/>
    <col min="26" max="16384" width="9.140625" style="1"/>
  </cols>
  <sheetData>
    <row r="1" spans="1:42" x14ac:dyDescent="0.25">
      <c r="A1" s="98" t="s">
        <v>0</v>
      </c>
      <c r="B1" s="98" t="s">
        <v>561</v>
      </c>
      <c r="C1" s="98" t="s">
        <v>2</v>
      </c>
      <c r="D1" s="98" t="s">
        <v>3</v>
      </c>
      <c r="E1" s="98" t="s">
        <v>4</v>
      </c>
      <c r="F1" s="98" t="s">
        <v>5</v>
      </c>
      <c r="G1" s="98" t="s">
        <v>6</v>
      </c>
      <c r="H1" s="98" t="s">
        <v>7</v>
      </c>
      <c r="I1" s="98" t="s">
        <v>563</v>
      </c>
      <c r="J1" s="98" t="s">
        <v>9</v>
      </c>
      <c r="K1" s="98" t="s">
        <v>165</v>
      </c>
      <c r="L1" s="98" t="s">
        <v>166</v>
      </c>
      <c r="M1" s="98" t="s">
        <v>167</v>
      </c>
      <c r="N1" s="98" t="s">
        <v>168</v>
      </c>
      <c r="O1" s="98" t="s">
        <v>173</v>
      </c>
      <c r="P1" s="98" t="s">
        <v>10</v>
      </c>
      <c r="Q1" s="98" t="s">
        <v>11</v>
      </c>
      <c r="R1" s="98" t="s">
        <v>12</v>
      </c>
      <c r="S1" s="98" t="s">
        <v>13</v>
      </c>
      <c r="T1" s="98" t="s">
        <v>564</v>
      </c>
      <c r="U1" s="98" t="s">
        <v>565</v>
      </c>
      <c r="V1" s="98" t="s">
        <v>566</v>
      </c>
      <c r="W1" s="98" t="s">
        <v>567</v>
      </c>
      <c r="X1" s="98" t="s">
        <v>568</v>
      </c>
      <c r="Y1" s="98" t="s">
        <v>110</v>
      </c>
      <c r="Z1" s="98"/>
      <c r="AA1" s="98"/>
      <c r="AB1" s="98"/>
      <c r="AC1" s="98"/>
      <c r="AD1" s="98"/>
      <c r="AE1" s="98"/>
      <c r="AF1" s="98"/>
      <c r="AG1" s="98"/>
      <c r="AH1" s="98"/>
      <c r="AI1" s="98"/>
      <c r="AJ1" s="98"/>
      <c r="AK1" s="98"/>
      <c r="AL1" s="98"/>
      <c r="AM1" s="98"/>
      <c r="AN1" s="98"/>
      <c r="AO1" s="98"/>
      <c r="AP1" s="98"/>
    </row>
    <row r="2" spans="1:42" x14ac:dyDescent="0.25">
      <c r="A2" s="98" t="s">
        <v>677</v>
      </c>
      <c r="B2" s="98" t="s">
        <v>842</v>
      </c>
      <c r="C2" s="98" t="s">
        <v>1405</v>
      </c>
      <c r="D2" s="99">
        <v>43207.583506944444</v>
      </c>
      <c r="E2" s="98"/>
      <c r="F2" s="98" t="s">
        <v>915</v>
      </c>
      <c r="G2" s="98" t="s">
        <v>90</v>
      </c>
      <c r="H2" s="98" t="s">
        <v>335</v>
      </c>
      <c r="I2" s="98" t="s">
        <v>91</v>
      </c>
      <c r="J2" s="98" t="s">
        <v>1406</v>
      </c>
      <c r="K2" s="98" t="s">
        <v>1407</v>
      </c>
      <c r="L2" s="98"/>
      <c r="M2" s="98"/>
      <c r="N2" s="98"/>
      <c r="O2" s="98"/>
      <c r="P2" s="98"/>
      <c r="Q2" s="98" t="s">
        <v>92</v>
      </c>
      <c r="R2" s="98" t="s">
        <v>544</v>
      </c>
      <c r="S2" s="98" t="s">
        <v>545</v>
      </c>
      <c r="T2" s="98"/>
      <c r="U2" s="98"/>
      <c r="V2" s="98" t="s">
        <v>1408</v>
      </c>
      <c r="W2" s="98" t="s">
        <v>1409</v>
      </c>
      <c r="X2" s="98"/>
      <c r="Y2" s="99">
        <v>43381.394155092596</v>
      </c>
      <c r="Z2" s="98"/>
      <c r="AA2" s="98"/>
      <c r="AB2" s="98"/>
      <c r="AC2" s="98"/>
      <c r="AD2" s="98"/>
      <c r="AE2" s="98"/>
      <c r="AF2" s="98"/>
      <c r="AG2" s="98"/>
      <c r="AH2" s="98"/>
      <c r="AI2" s="98"/>
      <c r="AJ2" s="98"/>
      <c r="AK2" s="98"/>
      <c r="AL2" s="98"/>
      <c r="AM2" s="98"/>
      <c r="AN2" s="98"/>
      <c r="AO2" s="98"/>
      <c r="AP2" s="99"/>
    </row>
    <row r="3" spans="1:42" x14ac:dyDescent="0.25">
      <c r="A3" s="98" t="s">
        <v>677</v>
      </c>
      <c r="B3" s="98" t="s">
        <v>842</v>
      </c>
      <c r="C3" s="98" t="s">
        <v>5366</v>
      </c>
      <c r="D3" s="99">
        <v>43202.384108796294</v>
      </c>
      <c r="E3" s="98"/>
      <c r="F3" s="98" t="s">
        <v>915</v>
      </c>
      <c r="G3" s="98" t="s">
        <v>90</v>
      </c>
      <c r="H3" s="98" t="s">
        <v>313</v>
      </c>
      <c r="I3" s="98" t="s">
        <v>91</v>
      </c>
      <c r="J3" s="98" t="s">
        <v>1120</v>
      </c>
      <c r="K3" s="98" t="s">
        <v>5367</v>
      </c>
      <c r="L3" s="98"/>
      <c r="M3" s="98"/>
      <c r="N3" s="98"/>
      <c r="O3" s="98"/>
      <c r="P3" s="99"/>
      <c r="Q3" s="98" t="s">
        <v>92</v>
      </c>
      <c r="R3" s="98" t="s">
        <v>544</v>
      </c>
      <c r="S3" s="98" t="s">
        <v>585</v>
      </c>
      <c r="T3" s="98"/>
      <c r="U3" s="98"/>
      <c r="V3" s="98" t="s">
        <v>863</v>
      </c>
      <c r="W3" s="98" t="s">
        <v>1245</v>
      </c>
      <c r="X3" s="98"/>
      <c r="Y3" s="99">
        <v>43392.442071759258</v>
      </c>
      <c r="Z3" s="98"/>
      <c r="AA3" s="98"/>
      <c r="AB3" s="98"/>
      <c r="AC3" s="98"/>
      <c r="AD3" s="98"/>
      <c r="AE3" s="98"/>
      <c r="AF3" s="98"/>
      <c r="AG3" s="98"/>
      <c r="AH3" s="98"/>
      <c r="AI3" s="98"/>
      <c r="AJ3" s="98"/>
      <c r="AK3" s="98"/>
      <c r="AL3" s="98"/>
      <c r="AM3" s="98"/>
      <c r="AN3" s="98"/>
      <c r="AO3" s="98"/>
      <c r="AP3" s="99"/>
    </row>
    <row r="4" spans="1:42" x14ac:dyDescent="0.25">
      <c r="A4" s="98" t="s">
        <v>677</v>
      </c>
      <c r="B4" s="98" t="s">
        <v>842</v>
      </c>
      <c r="C4" s="98" t="s">
        <v>1106</v>
      </c>
      <c r="D4" s="99">
        <v>43119.601550925923</v>
      </c>
      <c r="E4" s="98"/>
      <c r="F4" s="98" t="s">
        <v>840</v>
      </c>
      <c r="G4" s="98" t="s">
        <v>90</v>
      </c>
      <c r="H4" s="98" t="s">
        <v>93</v>
      </c>
      <c r="I4" s="98"/>
      <c r="J4" s="98" t="s">
        <v>1107</v>
      </c>
      <c r="K4" s="98" t="s">
        <v>1357</v>
      </c>
      <c r="L4" s="98"/>
      <c r="M4" s="98"/>
      <c r="N4" s="98"/>
      <c r="O4" s="98"/>
      <c r="P4" s="98"/>
      <c r="Q4" s="98" t="s">
        <v>92</v>
      </c>
      <c r="R4" s="98" t="s">
        <v>544</v>
      </c>
      <c r="S4" s="98" t="s">
        <v>545</v>
      </c>
      <c r="T4" s="98"/>
      <c r="U4" s="98"/>
      <c r="V4" s="98" t="s">
        <v>1246</v>
      </c>
      <c r="W4" s="98" t="s">
        <v>1247</v>
      </c>
      <c r="X4" s="98"/>
      <c r="Y4" s="99">
        <v>43390.416747685187</v>
      </c>
      <c r="Z4" s="98"/>
      <c r="AA4" s="98"/>
      <c r="AB4" s="98"/>
      <c r="AC4" s="98"/>
      <c r="AD4" s="98"/>
      <c r="AE4" s="98"/>
      <c r="AF4" s="98"/>
      <c r="AG4" s="98"/>
      <c r="AH4" s="98"/>
      <c r="AI4" s="98"/>
      <c r="AJ4" s="98"/>
      <c r="AK4" s="98"/>
      <c r="AL4" s="98"/>
      <c r="AM4" s="98"/>
      <c r="AN4" s="98"/>
      <c r="AO4" s="98"/>
      <c r="AP4" s="99"/>
    </row>
    <row r="5" spans="1:42" x14ac:dyDescent="0.25">
      <c r="A5" s="98" t="s">
        <v>677</v>
      </c>
      <c r="B5" s="98" t="s">
        <v>842</v>
      </c>
      <c r="C5" s="98" t="s">
        <v>1405</v>
      </c>
      <c r="D5" s="99">
        <v>43207.97934027778</v>
      </c>
      <c r="E5" s="98"/>
      <c r="F5" s="98" t="s">
        <v>915</v>
      </c>
      <c r="G5" s="98" t="s">
        <v>90</v>
      </c>
      <c r="H5" s="98" t="s">
        <v>335</v>
      </c>
      <c r="I5" s="98" t="s">
        <v>91</v>
      </c>
      <c r="J5" s="98" t="s">
        <v>1406</v>
      </c>
      <c r="K5" s="98" t="s">
        <v>1407</v>
      </c>
      <c r="L5" s="98"/>
      <c r="M5" s="98"/>
      <c r="N5" s="98"/>
      <c r="O5" s="98"/>
      <c r="P5" s="98"/>
      <c r="Q5" s="98" t="s">
        <v>92</v>
      </c>
      <c r="R5" s="98" t="s">
        <v>544</v>
      </c>
      <c r="S5" s="98" t="s">
        <v>545</v>
      </c>
      <c r="T5" s="98"/>
      <c r="U5" s="98"/>
      <c r="V5" s="98" t="s">
        <v>1408</v>
      </c>
      <c r="W5" s="98" t="s">
        <v>1409</v>
      </c>
      <c r="X5" s="98"/>
      <c r="Y5" s="99">
        <v>43381.789988425924</v>
      </c>
      <c r="Z5" s="98"/>
      <c r="AA5" s="98"/>
      <c r="AB5" s="98"/>
      <c r="AC5" s="98"/>
      <c r="AD5" s="98"/>
      <c r="AE5" s="98"/>
      <c r="AF5" s="98"/>
      <c r="AG5" s="98"/>
      <c r="AH5" s="98"/>
      <c r="AI5" s="98"/>
      <c r="AJ5" s="98"/>
      <c r="AK5" s="98"/>
      <c r="AL5" s="98"/>
      <c r="AM5" s="98"/>
      <c r="AN5" s="98"/>
      <c r="AO5" s="98"/>
      <c r="AP5" s="99"/>
    </row>
    <row r="6" spans="1:42" x14ac:dyDescent="0.25">
      <c r="A6" s="98" t="s">
        <v>677</v>
      </c>
      <c r="B6" s="98" t="s">
        <v>842</v>
      </c>
      <c r="C6" s="98" t="s">
        <v>1530</v>
      </c>
      <c r="D6" s="99">
        <v>43168.932627314818</v>
      </c>
      <c r="E6" s="98"/>
      <c r="F6" s="98" t="s">
        <v>926</v>
      </c>
      <c r="G6" s="98" t="s">
        <v>90</v>
      </c>
      <c r="H6" s="98" t="s">
        <v>335</v>
      </c>
      <c r="I6" s="98"/>
      <c r="J6" s="98" t="s">
        <v>1248</v>
      </c>
      <c r="K6" s="98" t="s">
        <v>1249</v>
      </c>
      <c r="L6" s="98"/>
      <c r="M6" s="98"/>
      <c r="N6" s="98"/>
      <c r="O6" s="98"/>
      <c r="P6" s="98"/>
      <c r="Q6" s="98" t="s">
        <v>92</v>
      </c>
      <c r="R6" s="98" t="s">
        <v>544</v>
      </c>
      <c r="S6" s="98" t="s">
        <v>585</v>
      </c>
      <c r="T6" s="98"/>
      <c r="U6" s="98"/>
      <c r="V6" s="98" t="s">
        <v>1250</v>
      </c>
      <c r="W6" s="98" t="s">
        <v>1251</v>
      </c>
      <c r="X6" s="98"/>
      <c r="Y6" s="99">
        <v>43351.18787037037</v>
      </c>
      <c r="Z6" s="98"/>
      <c r="AA6" s="98"/>
      <c r="AB6" s="98"/>
      <c r="AC6" s="98"/>
      <c r="AD6" s="98"/>
      <c r="AE6" s="98"/>
      <c r="AF6" s="98"/>
      <c r="AG6" s="98"/>
      <c r="AH6" s="98"/>
      <c r="AI6" s="98"/>
      <c r="AJ6" s="98"/>
      <c r="AK6" s="98"/>
      <c r="AL6" s="98"/>
      <c r="AM6" s="98"/>
      <c r="AN6" s="98"/>
      <c r="AO6" s="98"/>
      <c r="AP6" s="99"/>
    </row>
    <row r="7" spans="1:42" x14ac:dyDescent="0.25">
      <c r="A7" s="98" t="s">
        <v>677</v>
      </c>
      <c r="B7" s="98" t="s">
        <v>842</v>
      </c>
      <c r="C7" s="98" t="s">
        <v>1106</v>
      </c>
      <c r="D7" s="99">
        <v>43120.039050925923</v>
      </c>
      <c r="E7" s="98"/>
      <c r="F7" s="98" t="s">
        <v>840</v>
      </c>
      <c r="G7" s="98" t="s">
        <v>90</v>
      </c>
      <c r="H7" s="98" t="s">
        <v>93</v>
      </c>
      <c r="I7" s="98"/>
      <c r="J7" s="98" t="s">
        <v>1107</v>
      </c>
      <c r="K7" s="98" t="s">
        <v>1357</v>
      </c>
      <c r="L7" s="98"/>
      <c r="M7" s="98"/>
      <c r="N7" s="98"/>
      <c r="O7" s="98"/>
      <c r="P7" s="98"/>
      <c r="Q7" s="98" t="s">
        <v>92</v>
      </c>
      <c r="R7" s="98" t="s">
        <v>544</v>
      </c>
      <c r="S7" s="98" t="s">
        <v>545</v>
      </c>
      <c r="T7" s="98"/>
      <c r="U7" s="98"/>
      <c r="V7" s="98" t="s">
        <v>1246</v>
      </c>
      <c r="W7" s="98" t="s">
        <v>1247</v>
      </c>
      <c r="X7" s="98"/>
      <c r="Y7" s="99">
        <v>43351.188379629632</v>
      </c>
      <c r="Z7" s="98"/>
      <c r="AA7" s="98"/>
      <c r="AB7" s="98"/>
      <c r="AC7" s="98"/>
      <c r="AD7" s="98"/>
      <c r="AE7" s="98"/>
      <c r="AF7" s="98"/>
      <c r="AG7" s="98"/>
      <c r="AH7" s="98"/>
      <c r="AI7" s="98"/>
      <c r="AJ7" s="98"/>
      <c r="AK7" s="98"/>
      <c r="AL7" s="98"/>
      <c r="AM7" s="98"/>
      <c r="AN7" s="98"/>
      <c r="AO7" s="98"/>
      <c r="AP7" s="99"/>
    </row>
    <row r="8" spans="1:42" x14ac:dyDescent="0.25">
      <c r="A8" s="98"/>
      <c r="B8" s="98"/>
      <c r="C8" s="98"/>
      <c r="D8" s="99"/>
      <c r="E8" s="98"/>
      <c r="F8" s="98"/>
      <c r="G8" s="98"/>
      <c r="H8" s="98"/>
      <c r="I8" s="98"/>
      <c r="J8" s="98"/>
      <c r="K8" s="98"/>
      <c r="L8" s="98"/>
      <c r="M8" s="98"/>
      <c r="N8" s="98"/>
      <c r="O8" s="98"/>
      <c r="P8" s="98"/>
      <c r="Q8" s="98"/>
      <c r="R8" s="98"/>
      <c r="S8" s="98"/>
      <c r="T8" s="98"/>
      <c r="U8" s="98"/>
      <c r="V8" s="98"/>
      <c r="W8" s="98"/>
      <c r="X8" s="98"/>
      <c r="Y8" s="99"/>
      <c r="Z8" s="98"/>
      <c r="AA8" s="98"/>
      <c r="AB8" s="98"/>
      <c r="AC8" s="98"/>
      <c r="AD8" s="98"/>
      <c r="AE8" s="98"/>
      <c r="AF8" s="98"/>
      <c r="AG8" s="98"/>
      <c r="AH8" s="98"/>
      <c r="AI8" s="98"/>
      <c r="AJ8" s="98"/>
      <c r="AK8" s="98"/>
      <c r="AL8" s="98"/>
      <c r="AM8" s="98"/>
      <c r="AN8" s="98"/>
      <c r="AO8" s="98"/>
      <c r="AP8" s="99"/>
    </row>
    <row r="9" spans="1:42" x14ac:dyDescent="0.25">
      <c r="A9" s="98"/>
      <c r="B9" s="98"/>
      <c r="C9" s="98"/>
      <c r="D9" s="99"/>
      <c r="E9" s="98"/>
      <c r="F9" s="98"/>
      <c r="G9" s="98"/>
      <c r="H9" s="98"/>
      <c r="I9" s="98"/>
      <c r="J9" s="98"/>
      <c r="K9" s="98"/>
      <c r="L9" s="98"/>
      <c r="M9" s="98"/>
      <c r="N9" s="98"/>
      <c r="O9" s="98"/>
      <c r="P9" s="98"/>
      <c r="Q9" s="98"/>
      <c r="R9" s="98"/>
      <c r="S9" s="98"/>
      <c r="T9" s="98"/>
      <c r="U9" s="98"/>
      <c r="V9" s="98"/>
      <c r="W9" s="98"/>
      <c r="X9" s="98"/>
      <c r="Y9" s="99"/>
    </row>
    <row r="10" spans="1:42" x14ac:dyDescent="0.25">
      <c r="A10" s="98"/>
      <c r="B10" s="98"/>
      <c r="C10" s="98"/>
      <c r="D10" s="99"/>
      <c r="E10" s="98"/>
      <c r="F10" s="98"/>
      <c r="G10" s="98"/>
      <c r="H10" s="98"/>
      <c r="I10" s="98"/>
      <c r="J10" s="98"/>
      <c r="K10" s="98"/>
      <c r="L10" s="98"/>
      <c r="M10" s="98"/>
      <c r="N10" s="98"/>
      <c r="O10" s="98"/>
      <c r="P10" s="98"/>
      <c r="Q10" s="98"/>
      <c r="R10" s="98"/>
      <c r="S10" s="98"/>
      <c r="T10" s="98"/>
      <c r="U10" s="98"/>
      <c r="V10" s="98"/>
      <c r="W10" s="98"/>
      <c r="X10" s="98"/>
      <c r="Y10" s="99"/>
    </row>
    <row r="11" spans="1:42" x14ac:dyDescent="0.25">
      <c r="A11" s="98"/>
      <c r="B11" s="98"/>
      <c r="C11" s="98"/>
      <c r="D11" s="99"/>
      <c r="E11" s="98"/>
      <c r="F11" s="98"/>
      <c r="G11" s="98"/>
      <c r="H11" s="98"/>
      <c r="I11" s="98"/>
      <c r="J11" s="98"/>
      <c r="K11" s="98"/>
      <c r="L11" s="98"/>
      <c r="M11" s="98"/>
      <c r="N11" s="98"/>
      <c r="O11" s="98"/>
      <c r="P11" s="98"/>
      <c r="Q11" s="98"/>
      <c r="R11" s="98"/>
      <c r="S11" s="98"/>
      <c r="T11" s="98"/>
      <c r="U11" s="98"/>
      <c r="V11" s="98"/>
      <c r="W11" s="98"/>
      <c r="X11" s="98"/>
      <c r="Y11" s="99"/>
    </row>
    <row r="12" spans="1:42" x14ac:dyDescent="0.25">
      <c r="A12" s="98"/>
      <c r="B12" s="98"/>
      <c r="C12" s="98"/>
      <c r="D12" s="99"/>
      <c r="E12" s="98"/>
      <c r="F12" s="98"/>
      <c r="G12" s="98"/>
      <c r="H12" s="98"/>
      <c r="I12" s="98"/>
      <c r="J12" s="98"/>
      <c r="K12" s="98"/>
      <c r="L12" s="98"/>
      <c r="M12" s="98"/>
      <c r="N12" s="98"/>
      <c r="O12" s="98"/>
      <c r="P12" s="98"/>
      <c r="Q12" s="98"/>
      <c r="R12" s="98"/>
      <c r="S12" s="98"/>
      <c r="T12" s="98"/>
      <c r="U12" s="98"/>
      <c r="V12" s="98"/>
      <c r="W12" s="98"/>
      <c r="X12" s="98"/>
      <c r="Y12" s="99"/>
    </row>
    <row r="13" spans="1:42" x14ac:dyDescent="0.25">
      <c r="A13" s="98"/>
      <c r="B13" s="98"/>
      <c r="C13" s="98"/>
      <c r="D13" s="99"/>
      <c r="E13" s="98"/>
      <c r="F13" s="98"/>
      <c r="G13" s="98"/>
      <c r="H13" s="98"/>
      <c r="I13" s="98"/>
      <c r="J13" s="98"/>
      <c r="K13" s="98"/>
      <c r="L13" s="98"/>
      <c r="M13" s="98"/>
      <c r="N13" s="98"/>
      <c r="O13" s="98"/>
      <c r="P13" s="98"/>
      <c r="Q13" s="98"/>
      <c r="R13" s="98"/>
      <c r="S13" s="98"/>
      <c r="T13" s="98"/>
      <c r="U13" s="98"/>
      <c r="V13" s="98"/>
      <c r="W13" s="98"/>
      <c r="X13" s="98"/>
      <c r="Y13" s="99"/>
    </row>
    <row r="14" spans="1:42" x14ac:dyDescent="0.25">
      <c r="A14" s="98"/>
      <c r="B14" s="98"/>
      <c r="C14" s="98"/>
      <c r="D14" s="99"/>
      <c r="E14" s="98"/>
      <c r="F14" s="98"/>
      <c r="G14" s="98"/>
      <c r="H14" s="98"/>
      <c r="I14" s="98"/>
      <c r="J14" s="98"/>
      <c r="K14" s="98"/>
      <c r="L14" s="98"/>
      <c r="M14" s="98"/>
      <c r="N14" s="98"/>
      <c r="O14" s="98"/>
      <c r="P14" s="98"/>
      <c r="Q14" s="98"/>
      <c r="R14" s="98"/>
      <c r="S14" s="98"/>
      <c r="T14" s="98"/>
      <c r="U14" s="98"/>
      <c r="V14" s="98"/>
      <c r="W14" s="98"/>
      <c r="X14" s="98"/>
      <c r="Y14" s="99"/>
    </row>
    <row r="15" spans="1:42" x14ac:dyDescent="0.25">
      <c r="A15" s="98"/>
      <c r="B15" s="98"/>
      <c r="C15" s="98"/>
      <c r="D15" s="99"/>
      <c r="E15" s="98"/>
      <c r="F15" s="98"/>
      <c r="G15" s="98"/>
      <c r="H15" s="98"/>
      <c r="I15" s="98"/>
      <c r="J15" s="98"/>
      <c r="K15" s="98"/>
      <c r="L15" s="98"/>
      <c r="M15" s="98"/>
      <c r="N15" s="98"/>
      <c r="O15" s="98"/>
      <c r="P15" s="98"/>
      <c r="Q15" s="98"/>
      <c r="R15" s="98"/>
      <c r="S15" s="98"/>
      <c r="T15" s="98"/>
      <c r="U15" s="98"/>
      <c r="V15" s="98"/>
      <c r="W15" s="98"/>
      <c r="X15" s="98"/>
      <c r="Y15" s="99"/>
    </row>
    <row r="16" spans="1:42" x14ac:dyDescent="0.25">
      <c r="A16" s="98"/>
      <c r="B16" s="98"/>
      <c r="C16" s="98"/>
      <c r="D16" s="99"/>
      <c r="E16" s="98"/>
      <c r="F16" s="98"/>
      <c r="G16" s="98"/>
      <c r="H16" s="98"/>
      <c r="I16" s="98"/>
      <c r="J16" s="98"/>
      <c r="K16" s="98"/>
      <c r="L16" s="98"/>
      <c r="M16" s="98"/>
      <c r="N16" s="98"/>
      <c r="O16" s="98"/>
      <c r="P16" s="98"/>
      <c r="Q16" s="98"/>
      <c r="R16" s="98"/>
      <c r="S16" s="98"/>
      <c r="T16" s="98"/>
      <c r="U16" s="98"/>
      <c r="V16" s="98"/>
      <c r="W16" s="98"/>
      <c r="X16" s="98"/>
      <c r="Y16" s="99"/>
    </row>
    <row r="17" spans="1:25" x14ac:dyDescent="0.25">
      <c r="A17"/>
      <c r="B17"/>
      <c r="C17"/>
      <c r="D17" s="42"/>
      <c r="E17"/>
      <c r="F17"/>
      <c r="G17"/>
      <c r="H17"/>
      <c r="I17"/>
      <c r="J17"/>
      <c r="K17"/>
      <c r="L17"/>
      <c r="M17"/>
      <c r="N17"/>
      <c r="O17"/>
      <c r="P17"/>
      <c r="Q17"/>
      <c r="R17"/>
      <c r="S17"/>
      <c r="T17"/>
      <c r="U17"/>
      <c r="V17"/>
      <c r="W17"/>
      <c r="X17"/>
      <c r="Y17" s="42"/>
    </row>
    <row r="18" spans="1:25" x14ac:dyDescent="0.25">
      <c r="A18"/>
      <c r="B18"/>
      <c r="C18"/>
      <c r="D18" s="42"/>
      <c r="E18"/>
      <c r="F18"/>
      <c r="G18"/>
      <c r="H18"/>
      <c r="I18"/>
      <c r="J18"/>
      <c r="K18"/>
      <c r="L18"/>
      <c r="M18"/>
      <c r="N18"/>
      <c r="O18"/>
      <c r="P18"/>
      <c r="Q18"/>
      <c r="R18"/>
      <c r="S18"/>
      <c r="T18"/>
      <c r="U18"/>
      <c r="V18"/>
      <c r="W18"/>
      <c r="X18"/>
      <c r="Y18" s="42"/>
    </row>
    <row r="19" spans="1:25" x14ac:dyDescent="0.25">
      <c r="A19"/>
      <c r="B19"/>
      <c r="C19"/>
      <c r="D19" s="42"/>
      <c r="E19"/>
      <c r="F19"/>
      <c r="G19"/>
      <c r="H19"/>
      <c r="I19"/>
      <c r="J19"/>
      <c r="K19"/>
      <c r="L19"/>
      <c r="M19"/>
      <c r="N19"/>
      <c r="O19"/>
      <c r="P19"/>
      <c r="Q19"/>
      <c r="R19"/>
      <c r="S19"/>
      <c r="T19"/>
      <c r="U19"/>
      <c r="V19"/>
      <c r="W19"/>
      <c r="X19"/>
      <c r="Y19" s="42"/>
    </row>
    <row r="20" spans="1:25" x14ac:dyDescent="0.25">
      <c r="A20"/>
      <c r="B20"/>
      <c r="C20"/>
      <c r="D20" s="42"/>
      <c r="E20"/>
      <c r="F20"/>
      <c r="G20"/>
      <c r="H20"/>
      <c r="I20"/>
      <c r="J20"/>
      <c r="K20"/>
      <c r="L20"/>
      <c r="M20"/>
      <c r="N20"/>
      <c r="O20"/>
      <c r="P20"/>
      <c r="Q20"/>
      <c r="R20"/>
      <c r="S20"/>
      <c r="T20"/>
      <c r="U20"/>
      <c r="V20"/>
      <c r="W20"/>
      <c r="X20"/>
      <c r="Y20" s="42"/>
    </row>
    <row r="21" spans="1:25" x14ac:dyDescent="0.25">
      <c r="A21"/>
      <c r="B21"/>
      <c r="C21"/>
      <c r="D21" s="42"/>
      <c r="E21"/>
      <c r="F21"/>
      <c r="G21"/>
      <c r="H21"/>
      <c r="I21"/>
      <c r="J21"/>
      <c r="K21"/>
      <c r="L21"/>
      <c r="M21"/>
      <c r="N21"/>
      <c r="O21"/>
      <c r="P21"/>
      <c r="Q21"/>
      <c r="R21"/>
      <c r="S21"/>
      <c r="T21"/>
      <c r="U21"/>
      <c r="V21"/>
      <c r="W21"/>
      <c r="X21"/>
      <c r="Y21" s="42"/>
    </row>
    <row r="22" spans="1:25" x14ac:dyDescent="0.25">
      <c r="A22"/>
      <c r="B22"/>
      <c r="C22"/>
      <c r="D22" s="42"/>
      <c r="E22"/>
      <c r="F22"/>
      <c r="G22"/>
      <c r="H22"/>
      <c r="I22"/>
      <c r="J22"/>
      <c r="K22"/>
      <c r="L22"/>
      <c r="M22"/>
      <c r="N22"/>
      <c r="O22"/>
      <c r="P22"/>
      <c r="Q22"/>
      <c r="R22"/>
      <c r="S22"/>
      <c r="T22"/>
      <c r="U22"/>
      <c r="V22"/>
      <c r="W22"/>
      <c r="X22"/>
      <c r="Y22" s="42"/>
    </row>
    <row r="23" spans="1:25" x14ac:dyDescent="0.25">
      <c r="A23"/>
      <c r="B23"/>
      <c r="C23"/>
      <c r="D23" s="42"/>
      <c r="E23"/>
      <c r="F23"/>
      <c r="G23"/>
      <c r="H23"/>
      <c r="I23"/>
      <c r="J23"/>
      <c r="K23"/>
      <c r="L23"/>
      <c r="M23"/>
      <c r="N23"/>
      <c r="O23"/>
      <c r="P23"/>
      <c r="Q23"/>
      <c r="R23"/>
      <c r="S23"/>
      <c r="T23"/>
      <c r="U23"/>
      <c r="V23"/>
      <c r="W23"/>
      <c r="X23"/>
      <c r="Y23" s="42"/>
    </row>
    <row r="24" spans="1:25" x14ac:dyDescent="0.25">
      <c r="A24"/>
      <c r="B24"/>
      <c r="C24"/>
      <c r="D24" s="42"/>
      <c r="E24"/>
      <c r="F24"/>
      <c r="G24"/>
      <c r="H24"/>
      <c r="I24"/>
      <c r="J24"/>
      <c r="K24"/>
      <c r="L24"/>
      <c r="M24"/>
      <c r="N24"/>
      <c r="O24"/>
      <c r="P24"/>
      <c r="Q24"/>
      <c r="R24"/>
      <c r="S24"/>
      <c r="T24"/>
      <c r="U24"/>
      <c r="V24"/>
      <c r="W24"/>
      <c r="X24"/>
      <c r="Y24" s="42"/>
    </row>
    <row r="25" spans="1:25" x14ac:dyDescent="0.25">
      <c r="A25"/>
      <c r="B25"/>
      <c r="C25"/>
      <c r="D25" s="42"/>
      <c r="E25"/>
      <c r="F25"/>
      <c r="G25"/>
      <c r="H25"/>
      <c r="I25"/>
      <c r="J25"/>
      <c r="K25"/>
      <c r="L25"/>
      <c r="M25"/>
      <c r="N25"/>
      <c r="O25"/>
      <c r="P25"/>
      <c r="Q25"/>
      <c r="R25"/>
      <c r="S25"/>
      <c r="T25"/>
      <c r="U25"/>
      <c r="V25"/>
      <c r="W25"/>
      <c r="X25"/>
      <c r="Y25" s="42"/>
    </row>
    <row r="26" spans="1:25" x14ac:dyDescent="0.25">
      <c r="A26"/>
      <c r="B26"/>
      <c r="C26"/>
      <c r="D26" s="42"/>
      <c r="E26"/>
      <c r="F26"/>
      <c r="G26"/>
      <c r="H26"/>
      <c r="I26"/>
      <c r="J26"/>
      <c r="K26"/>
      <c r="L26"/>
      <c r="M26"/>
      <c r="N26"/>
      <c r="O26"/>
      <c r="P26"/>
      <c r="Q26"/>
      <c r="R26"/>
      <c r="S26"/>
      <c r="T26"/>
      <c r="U26"/>
      <c r="V26"/>
      <c r="W26"/>
      <c r="X26"/>
      <c r="Y26" s="42"/>
    </row>
    <row r="27" spans="1:25" x14ac:dyDescent="0.25">
      <c r="A27"/>
      <c r="B27"/>
      <c r="C27"/>
      <c r="D27" s="42"/>
      <c r="E27"/>
      <c r="F27"/>
      <c r="G27"/>
      <c r="H27"/>
      <c r="I27"/>
      <c r="J27"/>
      <c r="K27"/>
      <c r="L27"/>
      <c r="M27"/>
      <c r="N27"/>
      <c r="O27"/>
      <c r="P27"/>
      <c r="Q27"/>
      <c r="R27"/>
      <c r="S27"/>
      <c r="T27"/>
      <c r="U27"/>
      <c r="V27"/>
      <c r="W27"/>
      <c r="X27"/>
      <c r="Y27" s="42"/>
    </row>
    <row r="28" spans="1:25" x14ac:dyDescent="0.25">
      <c r="A28"/>
      <c r="B28"/>
      <c r="C28"/>
      <c r="D28" s="42"/>
      <c r="E28"/>
      <c r="F28"/>
      <c r="G28"/>
      <c r="H28"/>
      <c r="I28"/>
      <c r="J28"/>
      <c r="K28"/>
      <c r="L28"/>
      <c r="M28"/>
      <c r="N28"/>
      <c r="O28"/>
      <c r="P28"/>
      <c r="Q28"/>
      <c r="R28"/>
      <c r="S28"/>
      <c r="T28"/>
      <c r="U28"/>
      <c r="V28"/>
      <c r="W28"/>
      <c r="X28"/>
      <c r="Y28" s="42"/>
    </row>
    <row r="29" spans="1:25" x14ac:dyDescent="0.25">
      <c r="A29"/>
      <c r="B29"/>
      <c r="C29"/>
      <c r="D29" s="42"/>
      <c r="E29"/>
      <c r="F29"/>
      <c r="G29"/>
      <c r="H29"/>
      <c r="I29"/>
      <c r="J29"/>
      <c r="K29"/>
      <c r="L29"/>
      <c r="M29"/>
      <c r="N29"/>
      <c r="O29"/>
      <c r="P29"/>
      <c r="Q29"/>
      <c r="R29"/>
      <c r="S29"/>
      <c r="T29"/>
      <c r="U29"/>
      <c r="V29"/>
      <c r="W29"/>
      <c r="X29"/>
      <c r="Y29" s="42"/>
    </row>
    <row r="30" spans="1:25" x14ac:dyDescent="0.25">
      <c r="A30"/>
      <c r="B30"/>
      <c r="C30"/>
      <c r="D30" s="42"/>
      <c r="E30"/>
      <c r="F30"/>
      <c r="G30"/>
      <c r="H30"/>
      <c r="I30"/>
      <c r="J30"/>
      <c r="K30"/>
      <c r="L30"/>
      <c r="M30"/>
      <c r="N30"/>
      <c r="O30"/>
      <c r="P30"/>
      <c r="Q30"/>
      <c r="R30"/>
      <c r="S30"/>
      <c r="T30"/>
      <c r="U30"/>
      <c r="V30"/>
      <c r="W30"/>
      <c r="X30"/>
      <c r="Y30" s="42"/>
    </row>
    <row r="31" spans="1:25" x14ac:dyDescent="0.25">
      <c r="A31"/>
      <c r="B31"/>
      <c r="C31"/>
      <c r="D31" s="42"/>
      <c r="E31"/>
      <c r="F31"/>
      <c r="G31"/>
      <c r="H31"/>
      <c r="I31"/>
      <c r="J31"/>
      <c r="K31"/>
      <c r="L31"/>
      <c r="M31"/>
      <c r="N31"/>
      <c r="O31"/>
      <c r="P31"/>
      <c r="Q31"/>
      <c r="R31"/>
      <c r="S31"/>
      <c r="T31"/>
      <c r="U31"/>
      <c r="V31"/>
      <c r="W31"/>
      <c r="X31"/>
      <c r="Y31" s="42"/>
    </row>
    <row r="32" spans="1:25" x14ac:dyDescent="0.25">
      <c r="A32"/>
      <c r="B32"/>
      <c r="C32"/>
      <c r="D32" s="42"/>
      <c r="E32"/>
      <c r="F32"/>
      <c r="G32"/>
      <c r="H32"/>
      <c r="I32"/>
      <c r="J32"/>
      <c r="K32"/>
      <c r="L32"/>
      <c r="M32"/>
      <c r="N32"/>
      <c r="O32"/>
      <c r="P32"/>
      <c r="Q32"/>
      <c r="R32"/>
      <c r="S32"/>
      <c r="T32"/>
      <c r="U32"/>
      <c r="V32"/>
      <c r="W32"/>
      <c r="X32"/>
      <c r="Y32" s="42"/>
    </row>
    <row r="33" spans="1:25" x14ac:dyDescent="0.25">
      <c r="A33"/>
      <c r="B33"/>
      <c r="C33"/>
      <c r="D33" s="42"/>
      <c r="E33"/>
      <c r="F33"/>
      <c r="G33"/>
      <c r="H33"/>
      <c r="I33"/>
      <c r="J33"/>
      <c r="K33"/>
      <c r="L33"/>
      <c r="M33"/>
      <c r="N33"/>
      <c r="O33"/>
      <c r="P33"/>
      <c r="Q33"/>
      <c r="R33"/>
      <c r="S33"/>
      <c r="T33"/>
      <c r="U33"/>
      <c r="V33"/>
      <c r="W33"/>
      <c r="X33"/>
      <c r="Y33" s="42"/>
    </row>
    <row r="34" spans="1:25" x14ac:dyDescent="0.25">
      <c r="A34"/>
      <c r="B34"/>
      <c r="C34"/>
      <c r="D34" s="42"/>
      <c r="E34"/>
      <c r="F34"/>
      <c r="G34"/>
      <c r="H34"/>
      <c r="I34"/>
      <c r="J34"/>
      <c r="K34"/>
      <c r="L34"/>
      <c r="M34"/>
      <c r="N34"/>
      <c r="O34"/>
      <c r="P34"/>
      <c r="Q34"/>
      <c r="R34"/>
      <c r="S34"/>
      <c r="T34"/>
      <c r="U34"/>
      <c r="V34"/>
      <c r="W34"/>
      <c r="X34"/>
      <c r="Y34" s="42"/>
    </row>
    <row r="35" spans="1:25" x14ac:dyDescent="0.25">
      <c r="A35"/>
      <c r="B35"/>
      <c r="C35"/>
      <c r="D35" s="42"/>
      <c r="E35"/>
      <c r="F35"/>
      <c r="G35"/>
      <c r="H35"/>
      <c r="I35"/>
      <c r="J35"/>
      <c r="K35"/>
      <c r="L35"/>
      <c r="M35"/>
      <c r="N35"/>
      <c r="O35"/>
      <c r="P35"/>
      <c r="Q35"/>
      <c r="R35"/>
      <c r="S35"/>
      <c r="T35"/>
      <c r="U35"/>
      <c r="V35"/>
      <c r="W35"/>
      <c r="X35"/>
      <c r="Y35" s="42"/>
    </row>
    <row r="36" spans="1:25" x14ac:dyDescent="0.25">
      <c r="A36"/>
      <c r="B36"/>
      <c r="C36"/>
      <c r="D36" s="42"/>
      <c r="E36"/>
      <c r="F36"/>
      <c r="G36"/>
      <c r="H36"/>
      <c r="I36"/>
      <c r="J36"/>
      <c r="K36"/>
      <c r="L36"/>
      <c r="M36"/>
      <c r="N36"/>
      <c r="O36"/>
      <c r="P36"/>
      <c r="Q36"/>
      <c r="R36"/>
      <c r="S36"/>
      <c r="T36"/>
      <c r="U36"/>
      <c r="V36"/>
      <c r="W36"/>
      <c r="X36"/>
      <c r="Y36" s="42"/>
    </row>
    <row r="37" spans="1:25" x14ac:dyDescent="0.25">
      <c r="A37"/>
      <c r="B37"/>
      <c r="C37"/>
      <c r="D37" s="42"/>
      <c r="E37"/>
      <c r="F37"/>
      <c r="G37"/>
      <c r="H37"/>
      <c r="I37"/>
      <c r="J37"/>
      <c r="K37"/>
      <c r="L37"/>
      <c r="M37"/>
      <c r="N37"/>
      <c r="O37"/>
      <c r="P37"/>
      <c r="Q37"/>
      <c r="R37"/>
      <c r="S37"/>
      <c r="T37"/>
      <c r="U37"/>
      <c r="V37"/>
      <c r="W37"/>
      <c r="X37"/>
      <c r="Y37" s="42"/>
    </row>
    <row r="38" spans="1:25" x14ac:dyDescent="0.25">
      <c r="A38"/>
      <c r="B38"/>
      <c r="C38"/>
      <c r="D38" s="42"/>
      <c r="E38"/>
      <c r="F38"/>
      <c r="G38"/>
      <c r="H38"/>
      <c r="I38"/>
      <c r="J38"/>
      <c r="K38"/>
      <c r="L38"/>
      <c r="M38"/>
      <c r="N38"/>
      <c r="O38"/>
      <c r="P38"/>
      <c r="Q38"/>
      <c r="R38"/>
      <c r="S38"/>
      <c r="T38"/>
      <c r="U38"/>
      <c r="V38"/>
      <c r="W38"/>
      <c r="X38"/>
      <c r="Y38" s="42"/>
    </row>
    <row r="39" spans="1:25" x14ac:dyDescent="0.25">
      <c r="A39"/>
      <c r="B39"/>
      <c r="C39"/>
      <c r="D39" s="42"/>
      <c r="E39"/>
      <c r="F39"/>
      <c r="G39"/>
      <c r="H39"/>
      <c r="I39"/>
      <c r="J39"/>
      <c r="K39"/>
      <c r="L39"/>
      <c r="M39"/>
      <c r="N39"/>
      <c r="O39"/>
      <c r="P39"/>
      <c r="Q39"/>
      <c r="R39"/>
      <c r="S39"/>
      <c r="T39"/>
      <c r="U39"/>
      <c r="V39"/>
      <c r="W39"/>
      <c r="X39"/>
      <c r="Y39" s="42"/>
    </row>
    <row r="40" spans="1:25" x14ac:dyDescent="0.25">
      <c r="A40"/>
      <c r="B40"/>
      <c r="C40"/>
      <c r="D40" s="42"/>
      <c r="E40"/>
      <c r="F40"/>
      <c r="G40"/>
      <c r="H40"/>
      <c r="I40"/>
      <c r="J40"/>
      <c r="K40"/>
      <c r="L40"/>
      <c r="M40"/>
      <c r="N40"/>
      <c r="O40"/>
      <c r="P40"/>
      <c r="Q40"/>
      <c r="R40"/>
      <c r="S40"/>
      <c r="T40"/>
      <c r="U40"/>
      <c r="V40"/>
      <c r="W40"/>
      <c r="X40"/>
      <c r="Y40" s="42"/>
    </row>
    <row r="41" spans="1:25" x14ac:dyDescent="0.25">
      <c r="A41"/>
      <c r="B41"/>
      <c r="C41"/>
      <c r="D41" s="42"/>
      <c r="E41"/>
      <c r="F41"/>
      <c r="G41"/>
      <c r="H41"/>
      <c r="I41"/>
      <c r="J41"/>
      <c r="K41"/>
      <c r="L41"/>
      <c r="M41"/>
      <c r="N41"/>
      <c r="O41"/>
      <c r="P41"/>
      <c r="Q41"/>
      <c r="R41"/>
      <c r="S41"/>
      <c r="T41"/>
      <c r="U41"/>
      <c r="V41"/>
      <c r="W41"/>
      <c r="X41"/>
      <c r="Y41" s="42"/>
    </row>
    <row r="42" spans="1:25" x14ac:dyDescent="0.25">
      <c r="A42"/>
      <c r="B42"/>
      <c r="C42"/>
      <c r="D42" s="42"/>
      <c r="E42"/>
      <c r="F42"/>
      <c r="G42"/>
      <c r="H42"/>
      <c r="I42"/>
      <c r="J42"/>
      <c r="K42"/>
      <c r="L42"/>
      <c r="M42"/>
      <c r="N42"/>
      <c r="O42"/>
      <c r="P42"/>
      <c r="Q42"/>
      <c r="R42"/>
      <c r="S42"/>
      <c r="T42"/>
      <c r="U42"/>
      <c r="V42"/>
      <c r="W42"/>
      <c r="X42"/>
      <c r="Y42" s="42"/>
    </row>
    <row r="43" spans="1:25" x14ac:dyDescent="0.25">
      <c r="A43"/>
      <c r="B43"/>
      <c r="C43"/>
      <c r="D43" s="42"/>
      <c r="E43"/>
      <c r="F43"/>
      <c r="G43"/>
      <c r="H43"/>
      <c r="I43"/>
      <c r="J43"/>
      <c r="K43"/>
      <c r="L43"/>
      <c r="M43"/>
      <c r="N43"/>
      <c r="O43"/>
      <c r="P43"/>
      <c r="Q43"/>
      <c r="R43"/>
      <c r="S43"/>
      <c r="T43"/>
      <c r="U43"/>
      <c r="V43"/>
      <c r="W43"/>
      <c r="X43"/>
      <c r="Y43" s="42"/>
    </row>
    <row r="44" spans="1:25" x14ac:dyDescent="0.25">
      <c r="A44"/>
      <c r="B44"/>
      <c r="C44"/>
      <c r="D44" s="42"/>
      <c r="E44"/>
      <c r="F44"/>
      <c r="G44"/>
      <c r="H44"/>
      <c r="I44"/>
      <c r="J44"/>
      <c r="K44"/>
      <c r="L44"/>
      <c r="M44"/>
      <c r="N44"/>
      <c r="O44"/>
      <c r="P44"/>
      <c r="Q44"/>
      <c r="R44"/>
      <c r="S44"/>
      <c r="T44"/>
      <c r="U44"/>
      <c r="V44"/>
      <c r="W44"/>
      <c r="X44"/>
      <c r="Y44" s="42"/>
    </row>
    <row r="45" spans="1:25" x14ac:dyDescent="0.25">
      <c r="A45"/>
      <c r="B45"/>
      <c r="C45"/>
      <c r="D45" s="42"/>
      <c r="E45"/>
      <c r="F45"/>
      <c r="G45"/>
      <c r="H45"/>
      <c r="I45"/>
      <c r="J45"/>
      <c r="K45"/>
      <c r="L45"/>
      <c r="M45"/>
      <c r="N45"/>
      <c r="O45"/>
      <c r="P45" s="42"/>
      <c r="Q45"/>
      <c r="R45"/>
      <c r="S45"/>
      <c r="T45"/>
      <c r="U45"/>
      <c r="V45"/>
      <c r="W45"/>
      <c r="X45"/>
      <c r="Y45" s="42"/>
    </row>
    <row r="46" spans="1:25" x14ac:dyDescent="0.25">
      <c r="A46"/>
      <c r="B46"/>
      <c r="C46"/>
      <c r="D46" s="42"/>
      <c r="E46"/>
      <c r="F46"/>
      <c r="G46"/>
      <c r="H46"/>
      <c r="I46"/>
      <c r="J46"/>
      <c r="K46"/>
      <c r="L46"/>
      <c r="M46"/>
      <c r="N46"/>
      <c r="O46"/>
      <c r="P46"/>
      <c r="Q46"/>
      <c r="R46"/>
      <c r="S46"/>
      <c r="T46"/>
      <c r="U46"/>
      <c r="V46"/>
      <c r="W46"/>
      <c r="X46"/>
      <c r="Y46" s="42"/>
    </row>
    <row r="47" spans="1:25" x14ac:dyDescent="0.25">
      <c r="A47"/>
      <c r="B47"/>
      <c r="C47"/>
      <c r="D47" s="42"/>
      <c r="E47"/>
      <c r="F47"/>
      <c r="G47"/>
      <c r="H47"/>
      <c r="I47"/>
      <c r="J47"/>
      <c r="K47"/>
      <c r="L47"/>
      <c r="M47"/>
      <c r="N47"/>
      <c r="O47"/>
      <c r="P47"/>
      <c r="Q47"/>
      <c r="R47"/>
      <c r="S47"/>
      <c r="T47"/>
      <c r="U47"/>
      <c r="V47"/>
      <c r="W47"/>
      <c r="X47"/>
      <c r="Y47" s="42"/>
    </row>
    <row r="48" spans="1:25" x14ac:dyDescent="0.25">
      <c r="A48"/>
      <c r="B48"/>
      <c r="C48"/>
      <c r="D48" s="42"/>
      <c r="E48"/>
      <c r="F48"/>
      <c r="G48"/>
      <c r="H48"/>
      <c r="I48"/>
      <c r="J48"/>
      <c r="K48"/>
      <c r="L48"/>
      <c r="M48"/>
      <c r="N48"/>
      <c r="O48"/>
      <c r="P48"/>
      <c r="Q48"/>
      <c r="R48"/>
      <c r="S48"/>
      <c r="T48"/>
      <c r="U48"/>
      <c r="V48"/>
      <c r="W48"/>
      <c r="X48"/>
      <c r="Y48" s="42"/>
    </row>
    <row r="49" spans="1:25" x14ac:dyDescent="0.25">
      <c r="A49"/>
      <c r="B49"/>
      <c r="C49"/>
      <c r="D49"/>
      <c r="E49"/>
      <c r="F49"/>
      <c r="G49"/>
      <c r="H49"/>
      <c r="I49"/>
      <c r="J49"/>
      <c r="K49"/>
      <c r="L49"/>
      <c r="M49"/>
      <c r="N49"/>
      <c r="O49"/>
      <c r="P49"/>
      <c r="Q49"/>
      <c r="R49"/>
      <c r="S49"/>
      <c r="T49"/>
      <c r="U49"/>
      <c r="V49"/>
      <c r="W49"/>
      <c r="X49"/>
      <c r="Y49" s="42"/>
    </row>
    <row r="50" spans="1:25" x14ac:dyDescent="0.25">
      <c r="A50"/>
      <c r="B50"/>
      <c r="C50"/>
      <c r="D50"/>
      <c r="E50"/>
      <c r="F50"/>
      <c r="G50"/>
      <c r="H50"/>
      <c r="I50"/>
      <c r="J50"/>
      <c r="K50"/>
      <c r="L50"/>
      <c r="M50"/>
      <c r="N50"/>
      <c r="O50"/>
      <c r="P50"/>
      <c r="Q50"/>
      <c r="R50"/>
      <c r="S50"/>
      <c r="T50"/>
      <c r="U50"/>
      <c r="V50"/>
      <c r="W50"/>
      <c r="X50"/>
      <c r="Y50"/>
    </row>
    <row r="51" spans="1:25" x14ac:dyDescent="0.25">
      <c r="A51"/>
      <c r="B51"/>
      <c r="C51"/>
      <c r="D51" s="42"/>
      <c r="E51"/>
      <c r="F51"/>
      <c r="G51"/>
      <c r="H51"/>
      <c r="I51"/>
      <c r="J51"/>
      <c r="K51"/>
      <c r="L51"/>
      <c r="M51"/>
      <c r="N51"/>
      <c r="O51"/>
      <c r="P51"/>
      <c r="Q51"/>
      <c r="R51"/>
      <c r="S51"/>
      <c r="T51"/>
      <c r="U51"/>
      <c r="V51"/>
      <c r="W51"/>
      <c r="X51"/>
      <c r="Y51" s="42"/>
    </row>
    <row r="52" spans="1:25" x14ac:dyDescent="0.25">
      <c r="A52"/>
      <c r="B52"/>
      <c r="C52"/>
      <c r="D52" s="42"/>
      <c r="E52"/>
      <c r="F52"/>
      <c r="G52"/>
      <c r="H52"/>
      <c r="I52"/>
      <c r="J52"/>
      <c r="K52"/>
      <c r="L52"/>
      <c r="M52"/>
      <c r="N52"/>
      <c r="O52"/>
      <c r="P52"/>
      <c r="Q52"/>
      <c r="R52"/>
      <c r="S52"/>
      <c r="T52"/>
      <c r="U52"/>
      <c r="V52"/>
      <c r="W52"/>
      <c r="X52"/>
      <c r="Y52" s="42"/>
    </row>
    <row r="53" spans="1:25" x14ac:dyDescent="0.25">
      <c r="A53"/>
      <c r="B53"/>
      <c r="C53"/>
      <c r="D53" s="42"/>
      <c r="E53"/>
      <c r="F53"/>
      <c r="G53"/>
      <c r="H53"/>
      <c r="I53"/>
      <c r="J53"/>
      <c r="K53"/>
      <c r="L53"/>
      <c r="M53"/>
      <c r="N53"/>
      <c r="O53"/>
      <c r="P53"/>
      <c r="Q53"/>
      <c r="R53"/>
      <c r="S53"/>
      <c r="T53"/>
      <c r="U53"/>
      <c r="V53"/>
      <c r="W53"/>
      <c r="X53"/>
      <c r="Y53" s="42"/>
    </row>
    <row r="54" spans="1:25" x14ac:dyDescent="0.25">
      <c r="A54" s="90"/>
      <c r="B54" s="90"/>
      <c r="C54" s="90"/>
      <c r="D54" s="90"/>
      <c r="E54" s="90"/>
      <c r="F54" s="90"/>
      <c r="G54" s="90"/>
      <c r="H54" s="90"/>
      <c r="I54" s="90"/>
      <c r="J54" s="90"/>
      <c r="K54" s="90"/>
      <c r="L54" s="90"/>
      <c r="M54" s="90"/>
      <c r="N54" s="90"/>
      <c r="O54" s="90"/>
      <c r="P54" s="90"/>
      <c r="Q54" s="90"/>
      <c r="R54" s="90"/>
      <c r="S54" s="90"/>
      <c r="T54" s="90"/>
      <c r="U54" s="90"/>
      <c r="V54" s="90"/>
      <c r="W54" s="90"/>
      <c r="X54" s="90"/>
      <c r="Y54" s="91"/>
    </row>
    <row r="55" spans="1:25" x14ac:dyDescent="0.25">
      <c r="A55" s="90"/>
      <c r="B55" s="90"/>
      <c r="C55" s="90"/>
      <c r="D55" s="90"/>
      <c r="E55" s="90"/>
      <c r="F55" s="90"/>
      <c r="G55" s="90"/>
      <c r="H55" s="90"/>
      <c r="I55" s="90"/>
      <c r="J55" s="90"/>
      <c r="K55" s="90"/>
      <c r="L55" s="90"/>
      <c r="M55" s="90"/>
      <c r="N55" s="90"/>
      <c r="O55" s="90"/>
      <c r="P55" s="90"/>
      <c r="Q55" s="90"/>
      <c r="R55" s="90"/>
      <c r="S55" s="90"/>
      <c r="T55" s="90"/>
      <c r="U55" s="90"/>
      <c r="V55" s="90"/>
      <c r="W55" s="90"/>
      <c r="X55" s="90"/>
      <c r="Y55" s="91"/>
    </row>
    <row r="56" spans="1:25" x14ac:dyDescent="0.25">
      <c r="A56" s="90"/>
      <c r="B56" s="90"/>
      <c r="C56" s="90"/>
      <c r="D56" s="90"/>
      <c r="E56" s="90"/>
      <c r="F56" s="90"/>
      <c r="G56" s="90"/>
      <c r="H56" s="90"/>
      <c r="I56" s="90"/>
      <c r="J56" s="90"/>
      <c r="K56" s="90"/>
      <c r="L56" s="90"/>
      <c r="M56" s="90"/>
      <c r="N56" s="90"/>
      <c r="O56" s="90"/>
      <c r="P56" s="90"/>
      <c r="Q56" s="90"/>
      <c r="R56" s="90"/>
      <c r="S56" s="90"/>
      <c r="T56" s="90"/>
      <c r="U56" s="90"/>
      <c r="V56" s="90"/>
      <c r="W56" s="90"/>
      <c r="X56" s="90"/>
      <c r="Y56" s="91"/>
    </row>
    <row r="57" spans="1:25" x14ac:dyDescent="0.25">
      <c r="A57" s="90"/>
      <c r="B57" s="90"/>
      <c r="C57" s="90"/>
      <c r="D57" s="90"/>
      <c r="E57" s="90"/>
      <c r="F57" s="90"/>
      <c r="G57" s="90"/>
      <c r="H57" s="90"/>
      <c r="I57" s="90"/>
      <c r="J57" s="90"/>
      <c r="K57" s="90"/>
      <c r="L57" s="90"/>
      <c r="M57" s="90"/>
      <c r="N57" s="90"/>
      <c r="O57" s="90"/>
      <c r="P57" s="90"/>
      <c r="Q57" s="90"/>
      <c r="R57" s="90"/>
      <c r="S57" s="90"/>
      <c r="T57" s="90"/>
      <c r="U57" s="90"/>
      <c r="V57" s="90"/>
      <c r="W57" s="90"/>
      <c r="X57" s="90"/>
      <c r="Y57" s="91"/>
    </row>
    <row r="58" spans="1:25" x14ac:dyDescent="0.25">
      <c r="A58" s="90"/>
      <c r="B58" s="90"/>
      <c r="C58" s="90"/>
      <c r="D58" s="90"/>
      <c r="E58" s="90"/>
      <c r="F58" s="90"/>
      <c r="G58" s="90"/>
      <c r="H58" s="90"/>
      <c r="I58" s="90"/>
      <c r="J58" s="90"/>
      <c r="K58" s="90"/>
      <c r="L58" s="90"/>
      <c r="M58" s="90"/>
      <c r="N58" s="90"/>
      <c r="O58" s="90"/>
      <c r="P58" s="90"/>
      <c r="Q58" s="90"/>
      <c r="R58" s="90"/>
      <c r="S58" s="90"/>
      <c r="T58" s="90"/>
      <c r="U58" s="90"/>
      <c r="V58" s="90"/>
      <c r="W58" s="90"/>
      <c r="X58" s="90"/>
      <c r="Y58" s="90"/>
    </row>
    <row r="59" spans="1:25" x14ac:dyDescent="0.25">
      <c r="A59" s="90"/>
      <c r="B59" s="90"/>
      <c r="C59" s="90"/>
      <c r="D59" s="91"/>
      <c r="E59" s="90"/>
      <c r="F59" s="90"/>
      <c r="G59" s="90"/>
      <c r="H59" s="90"/>
      <c r="I59" s="90"/>
      <c r="J59" s="90"/>
      <c r="K59" s="90"/>
      <c r="L59" s="90"/>
      <c r="M59" s="90"/>
      <c r="N59" s="90"/>
      <c r="O59" s="90"/>
      <c r="P59" s="90"/>
      <c r="Q59" s="90"/>
      <c r="R59" s="90"/>
      <c r="S59" s="90"/>
      <c r="T59" s="90"/>
      <c r="U59" s="90"/>
      <c r="V59" s="90"/>
      <c r="W59" s="90"/>
      <c r="X59" s="90"/>
      <c r="Y59" s="90"/>
    </row>
    <row r="60" spans="1:25" x14ac:dyDescent="0.25">
      <c r="A60" s="90"/>
      <c r="B60" s="90"/>
      <c r="C60" s="90"/>
      <c r="D60" s="90"/>
      <c r="E60" s="90"/>
      <c r="F60" s="90"/>
      <c r="G60" s="90"/>
      <c r="H60" s="90"/>
      <c r="I60" s="90"/>
      <c r="J60" s="90"/>
      <c r="K60" s="90"/>
      <c r="L60" s="90"/>
      <c r="M60" s="90"/>
      <c r="N60" s="90"/>
      <c r="O60" s="90"/>
      <c r="P60" s="90"/>
      <c r="Q60" s="90"/>
      <c r="R60" s="90"/>
      <c r="S60" s="90"/>
      <c r="T60" s="90"/>
      <c r="U60" s="90"/>
      <c r="V60" s="90"/>
      <c r="W60" s="90"/>
      <c r="X60" s="90"/>
      <c r="Y60" s="91"/>
    </row>
    <row r="61" spans="1:25" x14ac:dyDescent="0.25">
      <c r="A61" s="90"/>
      <c r="B61" s="90"/>
      <c r="C61" s="90"/>
      <c r="D61" s="90"/>
      <c r="E61" s="90"/>
      <c r="F61" s="90"/>
      <c r="G61" s="90"/>
      <c r="H61" s="90"/>
      <c r="I61" s="90"/>
      <c r="J61" s="90"/>
      <c r="K61" s="90"/>
      <c r="L61" s="90"/>
      <c r="M61" s="90"/>
      <c r="N61" s="90"/>
      <c r="O61" s="90"/>
      <c r="P61" s="90"/>
      <c r="Q61" s="90"/>
      <c r="R61" s="90"/>
      <c r="S61" s="90"/>
      <c r="T61" s="90"/>
      <c r="U61" s="90"/>
      <c r="V61" s="90"/>
      <c r="W61" s="90"/>
      <c r="X61" s="90"/>
      <c r="Y61" s="90"/>
    </row>
    <row r="62" spans="1:25" x14ac:dyDescent="0.25">
      <c r="A62" s="90"/>
      <c r="B62" s="90"/>
      <c r="C62" s="90"/>
      <c r="D62" s="91"/>
      <c r="E62" s="90"/>
      <c r="F62" s="90"/>
      <c r="G62" s="90"/>
      <c r="H62" s="90"/>
      <c r="I62" s="90"/>
      <c r="J62" s="90"/>
      <c r="K62" s="90"/>
      <c r="L62" s="90"/>
      <c r="M62" s="90"/>
      <c r="N62" s="90"/>
      <c r="O62" s="90"/>
      <c r="P62" s="90"/>
      <c r="Q62" s="90"/>
      <c r="R62" s="90"/>
      <c r="S62" s="90"/>
      <c r="T62" s="90"/>
      <c r="U62" s="90"/>
      <c r="V62" s="90"/>
      <c r="W62" s="90"/>
      <c r="X62" s="90"/>
      <c r="Y62" s="91"/>
    </row>
    <row r="63" spans="1:25" x14ac:dyDescent="0.25">
      <c r="A63"/>
      <c r="B63"/>
      <c r="C63"/>
      <c r="D63"/>
      <c r="E63"/>
      <c r="F63"/>
      <c r="G63"/>
      <c r="H63"/>
      <c r="I63"/>
      <c r="J63"/>
      <c r="K63"/>
      <c r="L63"/>
      <c r="M63"/>
      <c r="N63"/>
      <c r="O63"/>
      <c r="P63"/>
      <c r="Q63"/>
      <c r="R63"/>
      <c r="S63"/>
      <c r="T63"/>
      <c r="U63"/>
      <c r="V63"/>
      <c r="W63"/>
      <c r="X63"/>
      <c r="Y63"/>
    </row>
    <row r="64" spans="1:25" x14ac:dyDescent="0.25">
      <c r="A64"/>
      <c r="B64"/>
      <c r="C64"/>
      <c r="D64" s="42"/>
      <c r="E64"/>
      <c r="F64"/>
      <c r="G64"/>
      <c r="H64"/>
      <c r="I64"/>
      <c r="J64"/>
      <c r="K64"/>
      <c r="L64"/>
      <c r="M64"/>
      <c r="N64"/>
      <c r="O64"/>
      <c r="P64"/>
      <c r="Q64"/>
      <c r="R64"/>
      <c r="S64"/>
      <c r="T64"/>
      <c r="U64"/>
      <c r="V64"/>
      <c r="W64"/>
      <c r="X64"/>
      <c r="Y64" s="42"/>
    </row>
    <row r="65" spans="1:25" x14ac:dyDescent="0.25">
      <c r="A65"/>
      <c r="B65"/>
      <c r="C65"/>
      <c r="D65" s="42"/>
      <c r="E65"/>
      <c r="F65"/>
      <c r="G65"/>
      <c r="H65"/>
      <c r="I65"/>
      <c r="J65"/>
      <c r="K65"/>
      <c r="L65"/>
      <c r="M65"/>
      <c r="N65"/>
      <c r="O65"/>
      <c r="P65"/>
      <c r="Q65"/>
      <c r="R65"/>
      <c r="S65"/>
      <c r="T65"/>
      <c r="U65"/>
      <c r="V65"/>
      <c r="W65"/>
      <c r="X65"/>
      <c r="Y65" s="42"/>
    </row>
    <row r="66" spans="1:25" x14ac:dyDescent="0.25">
      <c r="A66"/>
      <c r="B66"/>
      <c r="C66"/>
      <c r="D66" s="42"/>
      <c r="E66"/>
      <c r="F66"/>
      <c r="G66"/>
      <c r="H66"/>
      <c r="I66"/>
      <c r="J66"/>
      <c r="K66"/>
      <c r="L66"/>
      <c r="M66"/>
      <c r="N66"/>
      <c r="O66"/>
      <c r="P66"/>
      <c r="Q66"/>
      <c r="R66"/>
      <c r="S66"/>
      <c r="T66"/>
      <c r="U66"/>
      <c r="V66"/>
      <c r="W66"/>
      <c r="X66"/>
      <c r="Y66" s="42"/>
    </row>
    <row r="67" spans="1:25" x14ac:dyDescent="0.25">
      <c r="A67"/>
      <c r="B67"/>
      <c r="C67"/>
      <c r="D67" s="42"/>
      <c r="E67"/>
      <c r="F67"/>
      <c r="G67"/>
      <c r="H67"/>
      <c r="I67"/>
      <c r="J67"/>
      <c r="K67"/>
      <c r="L67"/>
      <c r="M67"/>
      <c r="N67"/>
      <c r="O67"/>
      <c r="P67"/>
      <c r="Q67"/>
      <c r="R67"/>
      <c r="S67"/>
      <c r="T67"/>
      <c r="U67"/>
      <c r="V67"/>
      <c r="W67"/>
      <c r="X67"/>
      <c r="Y67" s="42"/>
    </row>
    <row r="68" spans="1:25" x14ac:dyDescent="0.25">
      <c r="D68" s="25"/>
      <c r="Y68" s="25"/>
    </row>
    <row r="69" spans="1:25" x14ac:dyDescent="0.25">
      <c r="D69" s="25"/>
      <c r="Y69" s="25"/>
    </row>
    <row r="70" spans="1:25" x14ac:dyDescent="0.25">
      <c r="D70" s="25"/>
      <c r="Y70" s="25"/>
    </row>
    <row r="71" spans="1:25" x14ac:dyDescent="0.25">
      <c r="D71" s="25"/>
      <c r="Y71" s="25"/>
    </row>
    <row r="72" spans="1:25" x14ac:dyDescent="0.25">
      <c r="D72" s="25"/>
      <c r="Y72" s="25"/>
    </row>
    <row r="73" spans="1:25" x14ac:dyDescent="0.25">
      <c r="D73" s="25"/>
      <c r="Y73" s="25"/>
    </row>
    <row r="74" spans="1:25" x14ac:dyDescent="0.25">
      <c r="D74" s="25"/>
      <c r="Y74" s="25"/>
    </row>
    <row r="75" spans="1:25" x14ac:dyDescent="0.25">
      <c r="D75" s="25"/>
      <c r="Y75" s="25"/>
    </row>
    <row r="76" spans="1:25" x14ac:dyDescent="0.25">
      <c r="D76" s="25"/>
      <c r="Y76" s="25"/>
    </row>
    <row r="77" spans="1:25" x14ac:dyDescent="0.25">
      <c r="D77" s="25"/>
      <c r="Y77" s="25"/>
    </row>
    <row r="78" spans="1:25" x14ac:dyDescent="0.25">
      <c r="D78" s="25"/>
      <c r="Y78" s="25"/>
    </row>
    <row r="79" spans="1:25" x14ac:dyDescent="0.25">
      <c r="D79" s="25"/>
      <c r="Y79" s="25"/>
    </row>
    <row r="80" spans="1:25" x14ac:dyDescent="0.25">
      <c r="D80" s="25"/>
      <c r="Y80" s="25"/>
    </row>
    <row r="81" spans="4:25" x14ac:dyDescent="0.25">
      <c r="D81" s="25"/>
      <c r="Y81" s="25"/>
    </row>
    <row r="82" spans="4:25" x14ac:dyDescent="0.25">
      <c r="D82" s="25"/>
      <c r="Y82" s="25"/>
    </row>
    <row r="83" spans="4:25" x14ac:dyDescent="0.25">
      <c r="D83" s="25"/>
      <c r="Y83" s="25"/>
    </row>
    <row r="84" spans="4:25" x14ac:dyDescent="0.25">
      <c r="D84" s="25"/>
      <c r="Y84" s="25"/>
    </row>
    <row r="85" spans="4:25" x14ac:dyDescent="0.25">
      <c r="D85" s="25"/>
      <c r="Y85" s="25"/>
    </row>
    <row r="86" spans="4:25" x14ac:dyDescent="0.25">
      <c r="D86" s="25"/>
      <c r="Y86" s="25"/>
    </row>
    <row r="87" spans="4:25" x14ac:dyDescent="0.25">
      <c r="D87" s="25"/>
      <c r="Y87" s="25"/>
    </row>
    <row r="88" spans="4:25" x14ac:dyDescent="0.25">
      <c r="D88" s="25"/>
      <c r="Y88" s="25"/>
    </row>
    <row r="89" spans="4:25" x14ac:dyDescent="0.25">
      <c r="D89" s="25"/>
      <c r="Y89" s="2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47"/>
  <sheetViews>
    <sheetView workbookViewId="0">
      <selection activeCell="D15" sqref="D15"/>
    </sheetView>
  </sheetViews>
  <sheetFormatPr defaultRowHeight="15" x14ac:dyDescent="0.25"/>
  <cols>
    <col min="1" max="1" width="25.140625" bestFit="1" customWidth="1"/>
    <col min="2" max="2" width="24.28515625" bestFit="1" customWidth="1"/>
    <col min="3" max="3" width="16.28515625" bestFit="1" customWidth="1"/>
    <col min="4" max="5" width="15.85546875" bestFit="1" customWidth="1"/>
    <col min="6" max="6" width="16.7109375" bestFit="1" customWidth="1"/>
    <col min="7" max="7" width="13.85546875" bestFit="1" customWidth="1"/>
    <col min="8" max="8" width="18.42578125" customWidth="1"/>
    <col min="9" max="9" width="26.85546875" bestFit="1" customWidth="1"/>
    <col min="10" max="10" width="19" customWidth="1"/>
    <col min="11" max="11" width="10.7109375" bestFit="1" customWidth="1"/>
    <col min="12" max="12" width="29.28515625" bestFit="1" customWidth="1"/>
    <col min="13" max="13" width="90.28515625" bestFit="1" customWidth="1"/>
    <col min="14" max="14" width="20.7109375" bestFit="1" customWidth="1"/>
    <col min="15" max="15" width="35.5703125" bestFit="1" customWidth="1"/>
    <col min="16" max="16" width="18" bestFit="1" customWidth="1"/>
    <col min="17" max="17" width="5.28515625" bestFit="1" customWidth="1"/>
    <col min="18" max="18" width="20.28515625" customWidth="1"/>
  </cols>
  <sheetData>
    <row r="1" spans="1:26" ht="28.5" customHeight="1" x14ac:dyDescent="0.25">
      <c r="A1" s="33" t="s">
        <v>0</v>
      </c>
      <c r="B1" s="33" t="s">
        <v>561</v>
      </c>
      <c r="C1" s="33" t="s">
        <v>2</v>
      </c>
      <c r="D1" s="33" t="s">
        <v>3</v>
      </c>
      <c r="E1" s="33" t="s">
        <v>4</v>
      </c>
      <c r="F1" s="33" t="s">
        <v>5</v>
      </c>
      <c r="G1" s="33" t="s">
        <v>6</v>
      </c>
      <c r="H1" s="33" t="s">
        <v>7</v>
      </c>
      <c r="I1" s="33" t="s">
        <v>563</v>
      </c>
      <c r="J1" s="33" t="s">
        <v>9</v>
      </c>
      <c r="K1" s="33" t="s">
        <v>165</v>
      </c>
      <c r="L1" s="33" t="s">
        <v>166</v>
      </c>
      <c r="M1" s="33" t="s">
        <v>167</v>
      </c>
      <c r="N1" s="82" t="s">
        <v>168</v>
      </c>
      <c r="O1" s="82" t="s">
        <v>173</v>
      </c>
      <c r="P1" s="82" t="s">
        <v>10</v>
      </c>
      <c r="Q1" s="82" t="s">
        <v>11</v>
      </c>
      <c r="R1" s="83" t="s">
        <v>12</v>
      </c>
      <c r="S1" s="83" t="s">
        <v>13</v>
      </c>
      <c r="T1" s="83" t="s">
        <v>564</v>
      </c>
      <c r="U1" s="83" t="s">
        <v>565</v>
      </c>
      <c r="V1" s="83" t="s">
        <v>566</v>
      </c>
      <c r="W1" s="83" t="s">
        <v>567</v>
      </c>
      <c r="X1" s="83" t="s">
        <v>568</v>
      </c>
      <c r="Y1" s="83" t="s">
        <v>110</v>
      </c>
      <c r="Z1" s="83"/>
    </row>
    <row r="2" spans="1:26" x14ac:dyDescent="0.25">
      <c r="A2" s="98"/>
      <c r="B2" s="98"/>
      <c r="C2" s="98"/>
      <c r="D2" s="99"/>
      <c r="E2" s="98"/>
      <c r="F2" s="98"/>
      <c r="G2" s="98"/>
      <c r="H2" s="98"/>
      <c r="I2" s="98"/>
      <c r="J2" s="98"/>
      <c r="K2" s="98"/>
      <c r="L2" s="98"/>
      <c r="M2" s="98"/>
      <c r="N2" s="98"/>
      <c r="O2" s="98"/>
      <c r="P2" s="98"/>
      <c r="Q2" s="98"/>
      <c r="R2" s="98"/>
      <c r="S2" s="98"/>
      <c r="T2" s="98"/>
      <c r="U2" s="98"/>
      <c r="V2" s="98"/>
      <c r="W2" s="98"/>
      <c r="X2" s="98"/>
      <c r="Y2" s="99"/>
    </row>
    <row r="3" spans="1:26" x14ac:dyDescent="0.25">
      <c r="A3" s="98"/>
      <c r="B3" s="98"/>
      <c r="C3" s="98"/>
      <c r="D3" s="99"/>
      <c r="E3" s="98"/>
      <c r="F3" s="98"/>
      <c r="G3" s="98"/>
      <c r="H3" s="98"/>
      <c r="I3" s="98"/>
      <c r="J3" s="98"/>
      <c r="K3" s="98"/>
      <c r="L3" s="98"/>
      <c r="M3" s="98"/>
      <c r="N3" s="98"/>
      <c r="O3" s="98"/>
      <c r="P3" s="98"/>
      <c r="Q3" s="98"/>
      <c r="R3" s="98"/>
      <c r="S3" s="98"/>
      <c r="T3" s="98"/>
      <c r="U3" s="98"/>
      <c r="V3" s="98"/>
      <c r="W3" s="98"/>
      <c r="X3" s="98"/>
      <c r="Y3" s="99"/>
    </row>
    <row r="4" spans="1:26" x14ac:dyDescent="0.25">
      <c r="A4" s="98"/>
      <c r="B4" s="98"/>
      <c r="C4" s="98"/>
      <c r="D4" s="99"/>
      <c r="E4" s="98"/>
      <c r="F4" s="98"/>
      <c r="G4" s="98"/>
      <c r="H4" s="98"/>
      <c r="I4" s="98"/>
      <c r="J4" s="98"/>
      <c r="K4" s="98"/>
      <c r="L4" s="98"/>
      <c r="M4" s="98"/>
      <c r="N4" s="98"/>
      <c r="O4" s="98"/>
      <c r="P4" s="98"/>
      <c r="Q4" s="98"/>
      <c r="R4" s="98"/>
      <c r="S4" s="98"/>
      <c r="T4" s="98"/>
      <c r="U4" s="98"/>
      <c r="V4" s="98"/>
      <c r="W4" s="98"/>
      <c r="X4" s="98"/>
      <c r="Y4" s="99"/>
    </row>
    <row r="5" spans="1:26" x14ac:dyDescent="0.25">
      <c r="A5" s="98"/>
      <c r="B5" s="98"/>
      <c r="C5" s="98"/>
      <c r="D5" s="99"/>
      <c r="E5" s="98"/>
      <c r="F5" s="98"/>
      <c r="G5" s="98"/>
      <c r="H5" s="98"/>
      <c r="I5" s="98"/>
      <c r="J5" s="98"/>
      <c r="K5" s="98"/>
      <c r="L5" s="98"/>
      <c r="M5" s="98"/>
      <c r="N5" s="98"/>
      <c r="O5" s="98"/>
      <c r="P5" s="98"/>
      <c r="Q5" s="98"/>
      <c r="R5" s="98"/>
      <c r="S5" s="98"/>
      <c r="T5" s="98"/>
      <c r="U5" s="98"/>
      <c r="V5" s="98"/>
      <c r="W5" s="98"/>
      <c r="X5" s="98"/>
      <c r="Y5" s="99"/>
    </row>
    <row r="6" spans="1:26" x14ac:dyDescent="0.25">
      <c r="A6" s="98"/>
      <c r="B6" s="98"/>
      <c r="C6" s="98"/>
      <c r="D6" s="99"/>
      <c r="E6" s="98"/>
      <c r="F6" s="98"/>
      <c r="G6" s="98"/>
      <c r="H6" s="98"/>
      <c r="I6" s="98"/>
      <c r="J6" s="98"/>
      <c r="K6" s="98"/>
      <c r="L6" s="98"/>
      <c r="M6" s="98"/>
      <c r="N6" s="98"/>
      <c r="O6" s="98"/>
      <c r="P6" s="98"/>
      <c r="Q6" s="98"/>
      <c r="R6" s="98"/>
      <c r="S6" s="98"/>
      <c r="T6" s="98"/>
      <c r="U6" s="98"/>
      <c r="V6" s="98"/>
      <c r="W6" s="98"/>
      <c r="X6" s="98"/>
      <c r="Y6" s="99"/>
    </row>
    <row r="7" spans="1:26" x14ac:dyDescent="0.25">
      <c r="A7" s="98"/>
      <c r="B7" s="98"/>
      <c r="C7" s="98"/>
      <c r="D7" s="99"/>
      <c r="E7" s="98"/>
      <c r="F7" s="98"/>
      <c r="G7" s="98"/>
      <c r="H7" s="98"/>
      <c r="I7" s="98"/>
      <c r="J7" s="98"/>
      <c r="K7" s="98"/>
      <c r="L7" s="98"/>
      <c r="M7" s="98"/>
      <c r="N7" s="98"/>
      <c r="O7" s="98"/>
      <c r="P7" s="98"/>
      <c r="Q7" s="98"/>
      <c r="R7" s="98"/>
      <c r="S7" s="98"/>
      <c r="T7" s="98"/>
      <c r="U7" s="98"/>
      <c r="V7" s="98"/>
      <c r="W7" s="98"/>
      <c r="X7" s="98"/>
      <c r="Y7" s="99"/>
    </row>
    <row r="8" spans="1:26" x14ac:dyDescent="0.25">
      <c r="A8" s="98"/>
      <c r="B8" s="98"/>
      <c r="C8" s="98"/>
      <c r="D8" s="99"/>
      <c r="E8" s="98"/>
      <c r="F8" s="98"/>
      <c r="G8" s="98"/>
      <c r="H8" s="98"/>
      <c r="I8" s="98"/>
      <c r="J8" s="98"/>
      <c r="K8" s="98"/>
      <c r="L8" s="98"/>
      <c r="M8" s="98"/>
      <c r="N8" s="98"/>
      <c r="O8" s="98"/>
      <c r="P8" s="98"/>
      <c r="Q8" s="98"/>
      <c r="R8" s="98"/>
      <c r="S8" s="98"/>
      <c r="T8" s="98"/>
      <c r="U8" s="98"/>
      <c r="V8" s="98"/>
      <c r="W8" s="98"/>
      <c r="X8" s="98"/>
      <c r="Y8" s="99"/>
    </row>
    <row r="9" spans="1:26" x14ac:dyDescent="0.25">
      <c r="A9" s="98"/>
      <c r="B9" s="98"/>
      <c r="C9" s="98"/>
      <c r="D9" s="99"/>
      <c r="E9" s="98"/>
      <c r="F9" s="98"/>
      <c r="G9" s="98"/>
      <c r="H9" s="98"/>
      <c r="I9" s="98"/>
      <c r="J9" s="98"/>
      <c r="K9" s="98"/>
      <c r="L9" s="98"/>
      <c r="M9" s="98"/>
      <c r="N9" s="98"/>
      <c r="O9" s="98"/>
      <c r="P9" s="98"/>
      <c r="Q9" s="98"/>
      <c r="R9" s="98"/>
      <c r="S9" s="98"/>
      <c r="T9" s="98"/>
      <c r="U9" s="98"/>
      <c r="V9" s="98"/>
      <c r="W9" s="98"/>
      <c r="X9" s="98"/>
      <c r="Y9" s="99"/>
    </row>
    <row r="10" spans="1:26" x14ac:dyDescent="0.25">
      <c r="A10" s="98"/>
      <c r="B10" s="98"/>
      <c r="C10" s="98"/>
      <c r="D10" s="99"/>
      <c r="E10" s="98"/>
      <c r="F10" s="98"/>
      <c r="G10" s="98"/>
      <c r="H10" s="98"/>
      <c r="I10" s="98"/>
      <c r="J10" s="98"/>
      <c r="K10" s="98"/>
      <c r="L10" s="98"/>
      <c r="M10" s="98"/>
      <c r="N10" s="98"/>
      <c r="O10" s="98"/>
      <c r="P10" s="98"/>
      <c r="Q10" s="98"/>
      <c r="R10" s="98"/>
      <c r="S10" s="98"/>
      <c r="T10" s="98"/>
      <c r="U10" s="98"/>
      <c r="V10" s="98"/>
      <c r="W10" s="98"/>
      <c r="X10" s="98"/>
      <c r="Y10" s="99"/>
      <c r="Z10" s="81"/>
    </row>
    <row r="11" spans="1:26" x14ac:dyDescent="0.25">
      <c r="A11" s="98"/>
      <c r="B11" s="98"/>
      <c r="C11" s="98"/>
      <c r="D11" s="99"/>
      <c r="E11" s="98"/>
      <c r="F11" s="98"/>
      <c r="G11" s="98"/>
      <c r="H11" s="98"/>
      <c r="I11" s="98"/>
      <c r="J11" s="98"/>
      <c r="K11" s="98"/>
      <c r="L11" s="98"/>
      <c r="M11" s="98"/>
      <c r="N11" s="98"/>
      <c r="O11" s="98"/>
      <c r="P11" s="98"/>
      <c r="Q11" s="98"/>
      <c r="R11" s="98"/>
      <c r="S11" s="98"/>
      <c r="T11" s="98"/>
      <c r="U11" s="98"/>
      <c r="V11" s="98"/>
      <c r="W11" s="98"/>
      <c r="X11" s="98"/>
      <c r="Y11" s="99"/>
      <c r="Z11" s="1"/>
    </row>
    <row r="12" spans="1:26" x14ac:dyDescent="0.25">
      <c r="A12" s="98"/>
      <c r="B12" s="98"/>
      <c r="C12" s="98"/>
      <c r="D12" s="99"/>
      <c r="E12" s="98"/>
      <c r="F12" s="98"/>
      <c r="G12" s="98"/>
      <c r="H12" s="98"/>
      <c r="I12" s="98"/>
      <c r="J12" s="98"/>
      <c r="K12" s="98"/>
      <c r="L12" s="98"/>
      <c r="M12" s="98"/>
      <c r="N12" s="98"/>
      <c r="O12" s="98"/>
      <c r="P12" s="98"/>
      <c r="Q12" s="98"/>
      <c r="R12" s="98"/>
      <c r="S12" s="98"/>
      <c r="T12" s="98"/>
      <c r="U12" s="98"/>
      <c r="V12" s="98"/>
      <c r="W12" s="98"/>
      <c r="X12" s="98"/>
      <c r="Y12" s="99"/>
      <c r="Z12" s="1"/>
    </row>
    <row r="13" spans="1:26" x14ac:dyDescent="0.25">
      <c r="A13" s="98"/>
      <c r="B13" s="98"/>
      <c r="C13" s="98"/>
      <c r="D13" s="99"/>
      <c r="E13" s="98"/>
      <c r="F13" s="98"/>
      <c r="G13" s="98"/>
      <c r="H13" s="98"/>
      <c r="I13" s="98"/>
      <c r="J13" s="98"/>
      <c r="K13" s="98"/>
      <c r="L13" s="98"/>
      <c r="M13" s="98"/>
      <c r="N13" s="98"/>
      <c r="O13" s="98"/>
      <c r="P13" s="98"/>
      <c r="Q13" s="98"/>
      <c r="R13" s="98"/>
      <c r="S13" s="98"/>
      <c r="T13" s="98"/>
      <c r="U13" s="98"/>
      <c r="V13" s="98"/>
      <c r="W13" s="98"/>
      <c r="X13" s="98"/>
      <c r="Y13" s="99"/>
      <c r="Z13" s="1"/>
    </row>
    <row r="14" spans="1:26" x14ac:dyDescent="0.25">
      <c r="A14" s="98"/>
      <c r="B14" s="98"/>
      <c r="C14" s="98"/>
      <c r="D14" s="99"/>
      <c r="E14" s="98"/>
      <c r="F14" s="98"/>
      <c r="G14" s="98"/>
      <c r="H14" s="98"/>
      <c r="I14" s="98"/>
      <c r="J14" s="98"/>
      <c r="K14" s="98"/>
      <c r="L14" s="98"/>
      <c r="M14" s="98"/>
      <c r="N14" s="98"/>
      <c r="O14" s="98"/>
      <c r="P14" s="98"/>
      <c r="Q14" s="98"/>
      <c r="R14" s="98"/>
      <c r="S14" s="98"/>
      <c r="T14" s="98"/>
      <c r="U14" s="98"/>
      <c r="V14" s="98"/>
      <c r="W14" s="98"/>
      <c r="X14" s="98"/>
      <c r="Y14" s="99"/>
      <c r="Z14" s="1"/>
    </row>
    <row r="15" spans="1:26" x14ac:dyDescent="0.25">
      <c r="A15" s="98"/>
      <c r="B15" s="98"/>
      <c r="C15" s="98"/>
      <c r="D15" s="99"/>
      <c r="E15" s="98"/>
      <c r="F15" s="98"/>
      <c r="G15" s="98"/>
      <c r="H15" s="98"/>
      <c r="I15" s="98"/>
      <c r="J15" s="98"/>
      <c r="K15" s="98"/>
      <c r="L15" s="98"/>
      <c r="M15" s="98"/>
      <c r="N15" s="98"/>
      <c r="O15" s="98"/>
      <c r="P15" s="98"/>
      <c r="Q15" s="98"/>
      <c r="R15" s="98"/>
      <c r="S15" s="98"/>
      <c r="T15" s="98"/>
      <c r="U15" s="98"/>
      <c r="V15" s="98"/>
      <c r="W15" s="98"/>
      <c r="X15" s="98"/>
      <c r="Y15" s="99"/>
      <c r="Z15" s="1"/>
    </row>
    <row r="16" spans="1:26" x14ac:dyDescent="0.25">
      <c r="A16" s="98"/>
      <c r="B16" s="98"/>
      <c r="C16" s="98"/>
      <c r="D16" s="99"/>
      <c r="E16" s="98"/>
      <c r="F16" s="98"/>
      <c r="G16" s="98"/>
      <c r="H16" s="98"/>
      <c r="I16" s="98"/>
      <c r="J16" s="98"/>
      <c r="K16" s="98"/>
      <c r="L16" s="98"/>
      <c r="M16" s="98"/>
      <c r="N16" s="98"/>
      <c r="O16" s="98"/>
      <c r="P16" s="98"/>
      <c r="Q16" s="98"/>
      <c r="R16" s="98"/>
      <c r="S16" s="98"/>
      <c r="T16" s="98"/>
      <c r="U16" s="98"/>
      <c r="V16" s="98"/>
      <c r="W16" s="98"/>
      <c r="X16" s="98"/>
      <c r="Y16" s="99"/>
      <c r="Z16" s="1"/>
    </row>
    <row r="17" spans="4:26" x14ac:dyDescent="0.25">
      <c r="D17" s="42"/>
      <c r="Y17" s="42"/>
      <c r="Z17" s="1"/>
    </row>
    <row r="18" spans="4:26" x14ac:dyDescent="0.25">
      <c r="D18" s="42"/>
      <c r="Y18" s="42"/>
      <c r="Z18" s="1"/>
    </row>
    <row r="19" spans="4:26" x14ac:dyDescent="0.25">
      <c r="D19" s="42"/>
      <c r="Y19" s="42"/>
      <c r="Z19" s="1"/>
    </row>
    <row r="20" spans="4:26" x14ac:dyDescent="0.25">
      <c r="D20" s="42"/>
      <c r="Y20" s="42"/>
      <c r="Z20" s="1"/>
    </row>
    <row r="21" spans="4:26" x14ac:dyDescent="0.25">
      <c r="D21" s="42"/>
      <c r="Y21" s="42"/>
      <c r="Z21" s="1"/>
    </row>
    <row r="22" spans="4:26" x14ac:dyDescent="0.25">
      <c r="D22" s="42"/>
      <c r="Y22" s="42"/>
      <c r="Z22" s="1"/>
    </row>
    <row r="23" spans="4:26" x14ac:dyDescent="0.25">
      <c r="D23" s="42"/>
      <c r="Y23" s="42"/>
      <c r="Z23" s="1"/>
    </row>
    <row r="24" spans="4:26" x14ac:dyDescent="0.25">
      <c r="D24" s="42"/>
      <c r="Y24" s="42"/>
      <c r="Z24" s="1"/>
    </row>
    <row r="25" spans="4:26" x14ac:dyDescent="0.25">
      <c r="D25" s="42"/>
      <c r="Y25" s="42"/>
      <c r="Z25" s="1"/>
    </row>
    <row r="26" spans="4:26" x14ac:dyDescent="0.25">
      <c r="D26" s="42"/>
      <c r="Y26" s="42"/>
      <c r="Z26" s="1"/>
    </row>
    <row r="27" spans="4:26" x14ac:dyDescent="0.25">
      <c r="D27" s="42"/>
      <c r="Y27" s="42"/>
      <c r="Z27" s="1"/>
    </row>
    <row r="28" spans="4:26" x14ac:dyDescent="0.25">
      <c r="D28" s="42"/>
      <c r="Y28" s="42"/>
      <c r="Z28" s="1"/>
    </row>
    <row r="29" spans="4:26" x14ac:dyDescent="0.25">
      <c r="D29" s="42"/>
      <c r="Y29" s="42"/>
      <c r="Z29" s="1"/>
    </row>
    <row r="30" spans="4:26" x14ac:dyDescent="0.25">
      <c r="D30" s="42"/>
      <c r="Y30" s="42"/>
      <c r="Z30" s="1"/>
    </row>
    <row r="31" spans="4:26" x14ac:dyDescent="0.25">
      <c r="D31" s="42"/>
      <c r="Y31" s="42"/>
      <c r="Z31" s="1"/>
    </row>
    <row r="32" spans="4:26" x14ac:dyDescent="0.25">
      <c r="D32" s="42"/>
      <c r="Y32" s="42"/>
      <c r="Z32" s="1"/>
    </row>
    <row r="33" spans="1:26" x14ac:dyDescent="0.25">
      <c r="D33" s="42"/>
      <c r="Y33" s="42"/>
      <c r="Z33" s="1"/>
    </row>
    <row r="34" spans="1:26" x14ac:dyDescent="0.25">
      <c r="A34" s="1"/>
      <c r="B34" s="1"/>
      <c r="C34" s="1"/>
      <c r="D34" s="25"/>
      <c r="E34" s="25"/>
      <c r="F34" s="25"/>
      <c r="G34" s="25"/>
      <c r="H34" s="25"/>
      <c r="I34" s="1"/>
      <c r="J34" s="1"/>
      <c r="K34" s="1"/>
      <c r="L34" s="1"/>
      <c r="M34" s="1"/>
      <c r="N34" s="1"/>
      <c r="O34" s="1"/>
      <c r="P34" s="1"/>
      <c r="Q34" s="35"/>
      <c r="R34" s="35"/>
      <c r="S34" s="1"/>
      <c r="T34" s="1"/>
      <c r="U34" s="1"/>
      <c r="V34" s="1"/>
      <c r="W34" s="1"/>
      <c r="X34" s="1"/>
      <c r="Y34" s="1"/>
      <c r="Z34" s="1"/>
    </row>
    <row r="35" spans="1:26" x14ac:dyDescent="0.25">
      <c r="A35" s="1"/>
      <c r="B35" s="1"/>
      <c r="C35" s="1"/>
      <c r="D35" s="25"/>
      <c r="E35" s="25"/>
      <c r="F35" s="25"/>
      <c r="G35" s="25"/>
      <c r="H35" s="25"/>
      <c r="I35" s="1"/>
      <c r="J35" s="1"/>
      <c r="K35" s="1"/>
      <c r="L35" s="1"/>
      <c r="M35" s="1"/>
      <c r="N35" s="1"/>
      <c r="O35" s="1"/>
      <c r="P35" s="1"/>
      <c r="Q35" s="35"/>
      <c r="R35" s="35"/>
      <c r="S35" s="1"/>
      <c r="T35" s="1"/>
      <c r="U35" s="1"/>
      <c r="V35" s="1"/>
      <c r="W35" s="1"/>
      <c r="X35" s="1"/>
      <c r="Y35" s="1"/>
      <c r="Z35" s="1"/>
    </row>
    <row r="36" spans="1:26" x14ac:dyDescent="0.25">
      <c r="A36" s="1"/>
      <c r="B36" s="1"/>
      <c r="C36" s="1"/>
      <c r="D36" s="25"/>
      <c r="E36" s="25"/>
      <c r="F36" s="25"/>
      <c r="G36" s="25"/>
      <c r="H36" s="25"/>
      <c r="I36" s="1"/>
      <c r="J36" s="1"/>
      <c r="K36" s="1"/>
      <c r="L36" s="1"/>
      <c r="M36" s="1"/>
      <c r="N36" s="1"/>
      <c r="O36" s="1"/>
      <c r="P36" s="1"/>
      <c r="Q36" s="35"/>
      <c r="R36" s="35"/>
      <c r="S36" s="1"/>
      <c r="T36" s="1"/>
      <c r="U36" s="1"/>
      <c r="V36" s="1"/>
      <c r="W36" s="1"/>
      <c r="X36" s="1"/>
      <c r="Y36" s="1"/>
      <c r="Z36" s="1"/>
    </row>
    <row r="37" spans="1:26" x14ac:dyDescent="0.25">
      <c r="A37" s="1"/>
      <c r="B37" s="1"/>
      <c r="C37" s="1"/>
      <c r="D37" s="25"/>
      <c r="E37" s="25"/>
      <c r="F37" s="25"/>
      <c r="G37" s="25"/>
      <c r="H37" s="25"/>
      <c r="I37" s="1"/>
      <c r="J37" s="1"/>
      <c r="K37" s="1"/>
      <c r="L37" s="1"/>
      <c r="M37" s="1"/>
      <c r="N37" s="1"/>
      <c r="O37" s="1"/>
      <c r="P37" s="1"/>
      <c r="Q37" s="35"/>
      <c r="R37" s="35"/>
      <c r="S37" s="1"/>
      <c r="T37" s="1"/>
      <c r="U37" s="1"/>
      <c r="V37" s="1"/>
      <c r="W37" s="1"/>
      <c r="X37" s="1"/>
      <c r="Y37" s="1"/>
      <c r="Z37" s="1"/>
    </row>
    <row r="38" spans="1:26" x14ac:dyDescent="0.25">
      <c r="A38" s="1"/>
      <c r="B38" s="1"/>
      <c r="C38" s="1"/>
      <c r="D38" s="25"/>
      <c r="E38" s="25"/>
      <c r="F38" s="25"/>
      <c r="G38" s="25"/>
      <c r="H38" s="25"/>
      <c r="I38" s="1"/>
      <c r="J38" s="1"/>
      <c r="K38" s="1"/>
      <c r="L38" s="1"/>
      <c r="M38" s="1"/>
      <c r="N38" s="1"/>
      <c r="O38" s="1"/>
      <c r="P38" s="1"/>
      <c r="Q38" s="35"/>
      <c r="R38" s="35"/>
      <c r="S38" s="1"/>
      <c r="T38" s="1"/>
      <c r="U38" s="1"/>
      <c r="V38" s="1"/>
      <c r="W38" s="1"/>
      <c r="X38" s="1"/>
      <c r="Y38" s="1"/>
      <c r="Z38" s="1"/>
    </row>
    <row r="39" spans="1:26" x14ac:dyDescent="0.25">
      <c r="A39" s="1"/>
      <c r="B39" s="1"/>
      <c r="C39" s="1"/>
      <c r="D39" s="25"/>
      <c r="E39" s="25"/>
      <c r="F39" s="25"/>
      <c r="G39" s="25"/>
      <c r="H39" s="25"/>
      <c r="I39" s="1"/>
      <c r="J39" s="1"/>
      <c r="K39" s="1"/>
      <c r="L39" s="1"/>
      <c r="M39" s="1"/>
      <c r="N39" s="1"/>
      <c r="O39" s="1"/>
      <c r="P39" s="1"/>
      <c r="Q39" s="35"/>
      <c r="R39" s="35"/>
      <c r="S39" s="1"/>
      <c r="T39" s="1"/>
      <c r="U39" s="1"/>
      <c r="V39" s="1"/>
      <c r="W39" s="1"/>
      <c r="X39" s="1"/>
      <c r="Y39" s="1"/>
      <c r="Z39" s="1"/>
    </row>
    <row r="40" spans="1:26" x14ac:dyDescent="0.25">
      <c r="A40" s="1"/>
      <c r="B40" s="1"/>
      <c r="C40" s="1"/>
      <c r="D40" s="25"/>
      <c r="E40" s="25"/>
      <c r="F40" s="25"/>
      <c r="G40" s="25"/>
      <c r="H40" s="25"/>
      <c r="I40" s="1"/>
      <c r="J40" s="1"/>
      <c r="K40" s="1"/>
      <c r="L40" s="1"/>
      <c r="M40" s="1"/>
      <c r="N40" s="1"/>
      <c r="O40" s="1"/>
      <c r="P40" s="1"/>
      <c r="Q40" s="35"/>
      <c r="R40" s="35"/>
      <c r="S40" s="1"/>
      <c r="T40" s="1"/>
      <c r="U40" s="1"/>
      <c r="V40" s="1"/>
      <c r="W40" s="1"/>
      <c r="X40" s="1"/>
      <c r="Y40" s="1"/>
      <c r="Z40" s="1"/>
    </row>
    <row r="41" spans="1:26" x14ac:dyDescent="0.25">
      <c r="A41" s="1"/>
      <c r="B41" s="1"/>
      <c r="C41" s="1"/>
      <c r="D41" s="25"/>
      <c r="E41" s="25"/>
      <c r="F41" s="25"/>
      <c r="G41" s="25"/>
      <c r="H41" s="25"/>
      <c r="I41" s="1"/>
      <c r="J41" s="1"/>
      <c r="K41" s="1"/>
      <c r="L41" s="1"/>
      <c r="M41" s="1"/>
      <c r="N41" s="1"/>
      <c r="O41" s="1"/>
      <c r="P41" s="1"/>
      <c r="Q41" s="35"/>
      <c r="R41" s="35"/>
      <c r="S41" s="1"/>
      <c r="T41" s="1"/>
      <c r="U41" s="1"/>
      <c r="V41" s="1"/>
      <c r="W41" s="1"/>
      <c r="X41" s="1"/>
      <c r="Y41" s="1"/>
      <c r="Z41" s="1"/>
    </row>
    <row r="42" spans="1:26" x14ac:dyDescent="0.25">
      <c r="A42" s="1"/>
      <c r="B42" s="1"/>
      <c r="C42" s="1"/>
      <c r="D42" s="25"/>
      <c r="E42" s="25"/>
      <c r="F42" s="25"/>
      <c r="G42" s="25"/>
      <c r="H42" s="25"/>
      <c r="I42" s="1"/>
      <c r="J42" s="1"/>
      <c r="K42" s="1"/>
      <c r="L42" s="1"/>
      <c r="M42" s="1"/>
      <c r="N42" s="1"/>
      <c r="O42" s="1"/>
      <c r="P42" s="1"/>
      <c r="Q42" s="35"/>
      <c r="R42" s="35"/>
      <c r="S42" s="1"/>
      <c r="T42" s="1"/>
      <c r="U42" s="1"/>
      <c r="V42" s="1"/>
      <c r="W42" s="1"/>
      <c r="X42" s="1"/>
      <c r="Y42" s="1"/>
      <c r="Z42" s="1"/>
    </row>
    <row r="43" spans="1:26" x14ac:dyDescent="0.25">
      <c r="A43" s="1"/>
      <c r="B43" s="1"/>
      <c r="C43" s="1"/>
      <c r="D43" s="25"/>
      <c r="E43" s="25"/>
      <c r="F43" s="25"/>
      <c r="G43" s="25"/>
      <c r="H43" s="25"/>
      <c r="I43" s="1"/>
      <c r="J43" s="1"/>
      <c r="K43" s="1"/>
      <c r="L43" s="1"/>
      <c r="M43" s="1"/>
      <c r="N43" s="1"/>
      <c r="O43" s="1"/>
      <c r="P43" s="1"/>
      <c r="Q43" s="35"/>
      <c r="R43" s="35"/>
      <c r="S43" s="1"/>
      <c r="T43" s="1"/>
      <c r="U43" s="1"/>
      <c r="V43" s="1"/>
      <c r="W43" s="1"/>
      <c r="X43" s="1"/>
      <c r="Y43" s="1"/>
      <c r="Z43" s="1"/>
    </row>
    <row r="44" spans="1:26" x14ac:dyDescent="0.25">
      <c r="A44" s="1"/>
      <c r="B44" s="1"/>
      <c r="C44" s="1"/>
      <c r="D44" s="25"/>
      <c r="E44" s="25"/>
      <c r="F44" s="25"/>
      <c r="G44" s="25"/>
      <c r="H44" s="25"/>
      <c r="I44" s="1"/>
      <c r="J44" s="1"/>
      <c r="K44" s="1"/>
      <c r="L44" s="1"/>
      <c r="M44" s="1"/>
      <c r="N44" s="1"/>
      <c r="O44" s="1"/>
      <c r="P44" s="1"/>
      <c r="Q44" s="35"/>
      <c r="R44" s="35"/>
      <c r="S44" s="1"/>
      <c r="T44" s="1"/>
      <c r="U44" s="1"/>
      <c r="V44" s="1"/>
      <c r="W44" s="1"/>
      <c r="X44" s="1"/>
      <c r="Y44" s="1"/>
      <c r="Z44" s="1"/>
    </row>
    <row r="45" spans="1:26" x14ac:dyDescent="0.25">
      <c r="A45" s="1"/>
      <c r="B45" s="1"/>
      <c r="C45" s="1"/>
      <c r="D45" s="25"/>
      <c r="E45" s="25"/>
      <c r="F45" s="25"/>
      <c r="G45" s="25"/>
      <c r="H45" s="25"/>
      <c r="I45" s="1"/>
      <c r="J45" s="1"/>
      <c r="K45" s="1"/>
      <c r="L45" s="1"/>
      <c r="M45" s="1"/>
      <c r="N45" s="1"/>
      <c r="O45" s="1"/>
      <c r="P45" s="1"/>
      <c r="Q45" s="35"/>
      <c r="R45" s="35"/>
      <c r="S45" s="1"/>
      <c r="T45" s="1"/>
      <c r="U45" s="1"/>
      <c r="V45" s="1"/>
      <c r="W45" s="1"/>
      <c r="X45" s="1"/>
      <c r="Y45" s="1"/>
      <c r="Z45" s="1"/>
    </row>
    <row r="46" spans="1:26" x14ac:dyDescent="0.25">
      <c r="A46" s="1"/>
      <c r="B46" s="1"/>
      <c r="C46" s="1"/>
      <c r="D46" s="25"/>
      <c r="E46" s="25"/>
      <c r="F46" s="25"/>
      <c r="G46" s="25"/>
      <c r="H46" s="25"/>
      <c r="I46" s="1"/>
      <c r="J46" s="1"/>
      <c r="K46" s="1"/>
      <c r="L46" s="1"/>
      <c r="M46" s="1"/>
      <c r="N46" s="1"/>
      <c r="O46" s="1"/>
      <c r="P46" s="1"/>
      <c r="Q46" s="35"/>
      <c r="R46" s="35"/>
      <c r="S46" s="1"/>
      <c r="T46" s="1"/>
      <c r="U46" s="1"/>
      <c r="V46" s="1"/>
      <c r="W46" s="1"/>
      <c r="X46" s="1"/>
      <c r="Y46" s="1"/>
      <c r="Z46" s="1"/>
    </row>
    <row r="47" spans="1:26" x14ac:dyDescent="0.25">
      <c r="A47" s="1"/>
      <c r="B47" s="1"/>
      <c r="C47" s="1"/>
      <c r="D47" s="25"/>
      <c r="E47" s="25"/>
      <c r="F47" s="25"/>
      <c r="G47" s="25"/>
      <c r="H47" s="25"/>
      <c r="I47" s="1"/>
      <c r="J47" s="1"/>
      <c r="K47" s="1"/>
      <c r="L47" s="1"/>
      <c r="M47" s="1"/>
      <c r="N47" s="1"/>
      <c r="O47" s="1"/>
      <c r="P47" s="1"/>
      <c r="Q47" s="35"/>
      <c r="R47" s="35"/>
      <c r="S47" s="1"/>
      <c r="T47" s="1"/>
      <c r="U47" s="1"/>
      <c r="V47" s="1"/>
      <c r="W47" s="1"/>
      <c r="X47" s="1"/>
      <c r="Y47" s="1"/>
      <c r="Z47"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W70"/>
  <sheetViews>
    <sheetView topLeftCell="A10" zoomScale="90" zoomScaleNormal="90" workbookViewId="0"/>
  </sheetViews>
  <sheetFormatPr defaultRowHeight="15" x14ac:dyDescent="0.25"/>
  <cols>
    <col min="1" max="1" width="37.140625" customWidth="1"/>
    <col min="2" max="2" width="45.42578125" customWidth="1"/>
    <col min="3" max="3" width="9.42578125" customWidth="1"/>
    <col min="4" max="4" width="25.85546875" customWidth="1"/>
    <col min="5" max="5" width="24" customWidth="1"/>
    <col min="6" max="6" width="19.140625" customWidth="1"/>
    <col min="7" max="7" width="19.85546875" customWidth="1"/>
    <col min="8" max="8" width="19" customWidth="1"/>
    <col min="9" max="9" width="13.7109375" customWidth="1"/>
    <col min="12" max="12" width="44.7109375" bestFit="1" customWidth="1"/>
    <col min="13" max="13" width="20.5703125" customWidth="1"/>
    <col min="14" max="14" width="16.140625" customWidth="1"/>
    <col min="19" max="19" width="43.7109375" bestFit="1" customWidth="1"/>
    <col min="27" max="27" width="16.28515625" bestFit="1" customWidth="1"/>
  </cols>
  <sheetData>
    <row r="1" spans="1:14" ht="15.75" thickBot="1" x14ac:dyDescent="0.3">
      <c r="D1" t="s">
        <v>1362</v>
      </c>
      <c r="E1" t="s">
        <v>1363</v>
      </c>
      <c r="F1" t="s">
        <v>1370</v>
      </c>
      <c r="G1" t="s">
        <v>637</v>
      </c>
      <c r="H1" t="s">
        <v>734</v>
      </c>
      <c r="I1" t="s">
        <v>735</v>
      </c>
      <c r="L1" s="41" t="s">
        <v>5805</v>
      </c>
      <c r="M1" s="41" t="str">
        <f t="shared" ref="M1:M13" ca="1" si="0">IF(ISNA(VLOOKUP(B6,L:L,1,0)),"",VLOOKUP(B6,L:L,1,0))</f>
        <v/>
      </c>
      <c r="N1" s="41">
        <f ca="1">IF(M1="",0,1)</f>
        <v>0</v>
      </c>
    </row>
    <row r="2" spans="1:14" x14ac:dyDescent="0.25">
      <c r="A2" s="49" t="s">
        <v>415</v>
      </c>
      <c r="B2" s="66" t="s">
        <v>717</v>
      </c>
      <c r="C2" s="63"/>
      <c r="D2" t="s">
        <v>5797</v>
      </c>
      <c r="E2" t="s">
        <v>1692</v>
      </c>
      <c r="F2" t="s">
        <v>5988</v>
      </c>
      <c r="H2" t="e">
        <f>VLOOKUP(G2,'Paetec -prev'!C:H,6,0)</f>
        <v>#N/A</v>
      </c>
      <c r="I2" t="str">
        <f>VLOOKUP(E2,'Extract -prev'!C:H,6,0)</f>
        <v>Closed</v>
      </c>
      <c r="L2" s="41" t="s">
        <v>5806</v>
      </c>
      <c r="M2" s="41" t="str">
        <f t="shared" ca="1" si="0"/>
        <v/>
      </c>
      <c r="N2" s="41">
        <f t="shared" ref="N2:N13" ca="1" si="1">IF(M2="",0,1)</f>
        <v>0</v>
      </c>
    </row>
    <row r="3" spans="1:14" x14ac:dyDescent="0.25">
      <c r="A3" s="50" t="s">
        <v>416</v>
      </c>
      <c r="B3" s="65" t="s">
        <v>717</v>
      </c>
      <c r="C3" s="63"/>
      <c r="D3" t="s">
        <v>5822</v>
      </c>
      <c r="E3" t="s">
        <v>1927</v>
      </c>
      <c r="F3" t="s">
        <v>5993</v>
      </c>
      <c r="H3" t="e">
        <f>VLOOKUP(G3,'Paetec -prev'!C:H,6,0)</f>
        <v>#N/A</v>
      </c>
      <c r="I3" t="str">
        <f>VLOOKUP(E3,'Extract -prev'!C:H,6,0)</f>
        <v>Closed</v>
      </c>
      <c r="L3" s="41" t="s">
        <v>5807</v>
      </c>
      <c r="M3" s="41" t="str">
        <f t="shared" ca="1" si="0"/>
        <v/>
      </c>
      <c r="N3" s="41">
        <f t="shared" ca="1" si="1"/>
        <v>0</v>
      </c>
    </row>
    <row r="4" spans="1:14" ht="15.75" thickBot="1" x14ac:dyDescent="0.3">
      <c r="A4" s="51" t="s">
        <v>553</v>
      </c>
      <c r="B4" s="65" t="s">
        <v>717</v>
      </c>
      <c r="C4" s="63"/>
      <c r="D4" t="s">
        <v>5837</v>
      </c>
      <c r="E4" t="s">
        <v>1929</v>
      </c>
      <c r="F4" t="s">
        <v>5995</v>
      </c>
      <c r="H4" t="e">
        <f>VLOOKUP(G4,'Paetec -prev'!C:H,6,0)</f>
        <v>#N/A</v>
      </c>
      <c r="I4" t="str">
        <f>VLOOKUP(E4,'Extract -prev'!C:H,6,0)</f>
        <v>Closed</v>
      </c>
      <c r="L4" s="41" t="s">
        <v>5808</v>
      </c>
      <c r="M4" s="41" t="str">
        <f t="shared" ca="1" si="0"/>
        <v/>
      </c>
      <c r="N4" s="41">
        <f t="shared" ca="1" si="1"/>
        <v>0</v>
      </c>
    </row>
    <row r="5" spans="1:14" ht="16.5" customHeight="1" x14ac:dyDescent="0.25">
      <c r="A5" s="52" t="s">
        <v>417</v>
      </c>
      <c r="B5" s="47" t="s">
        <v>5580</v>
      </c>
      <c r="C5" s="63"/>
      <c r="D5" t="s">
        <v>5848</v>
      </c>
      <c r="E5" t="s">
        <v>1931</v>
      </c>
      <c r="F5" t="s">
        <v>5997</v>
      </c>
      <c r="H5" t="e">
        <f>VLOOKUP(G5,'Paetec -prev'!C:H,6,0)</f>
        <v>#N/A</v>
      </c>
      <c r="I5" t="str">
        <f>VLOOKUP(E5,'Extract -prev'!C:H,6,0)</f>
        <v>Closed</v>
      </c>
      <c r="L5" s="41" t="s">
        <v>5809</v>
      </c>
      <c r="M5" s="41" t="str">
        <f t="shared" ca="1" si="0"/>
        <v/>
      </c>
      <c r="N5" s="41">
        <f t="shared" ca="1" si="1"/>
        <v>0</v>
      </c>
    </row>
    <row r="6" spans="1:14" x14ac:dyDescent="0.25">
      <c r="A6" s="53" t="s">
        <v>418</v>
      </c>
      <c r="B6" s="48" t="str">
        <f ca="1">CONCATENATE("MSS - Ticket Backlog Benchmark_",V33," ",T31," ",U33,".xlsm")</f>
        <v>MSS - Ticket Backlog Benchmark_2018 31 10.xlsm</v>
      </c>
      <c r="C6" s="63"/>
      <c r="D6" t="s">
        <v>5845</v>
      </c>
      <c r="E6" t="s">
        <v>1933</v>
      </c>
      <c r="F6" t="s">
        <v>5999</v>
      </c>
      <c r="H6" t="e">
        <f>VLOOKUP(G6,'Paetec -prev'!C:H,6,0)</f>
        <v>#N/A</v>
      </c>
      <c r="I6" t="str">
        <f>VLOOKUP(E6,'Extract -prev'!C:H,6,0)</f>
        <v>Closed</v>
      </c>
      <c r="L6" s="41" t="s">
        <v>5581</v>
      </c>
      <c r="M6" s="41" t="str">
        <f t="shared" ca="1" si="0"/>
        <v/>
      </c>
      <c r="N6" s="41">
        <f t="shared" ca="1" si="1"/>
        <v>0</v>
      </c>
    </row>
    <row r="7" spans="1:14" x14ac:dyDescent="0.25">
      <c r="A7" s="53" t="s">
        <v>419</v>
      </c>
      <c r="B7" s="48" t="str">
        <f ca="1">CONCATENATE("Open_",T32,U32,V32,".csv")</f>
        <v>Open_31stOct18.csv</v>
      </c>
      <c r="C7" s="63"/>
      <c r="D7" t="s">
        <v>5825</v>
      </c>
      <c r="E7" t="s">
        <v>1695</v>
      </c>
      <c r="F7" t="s">
        <v>6004</v>
      </c>
      <c r="H7" t="e">
        <f>VLOOKUP(G7,'Paetec -prev'!C:H,6,0)</f>
        <v>#N/A</v>
      </c>
      <c r="I7" t="str">
        <f>VLOOKUP(E7,'Extract -prev'!C:H,6,0)</f>
        <v>Closed</v>
      </c>
      <c r="L7" s="41" t="s">
        <v>5582</v>
      </c>
      <c r="M7" s="41" t="str">
        <f t="shared" ca="1" si="0"/>
        <v/>
      </c>
      <c r="N7" s="41">
        <f t="shared" ca="1" si="1"/>
        <v>0</v>
      </c>
    </row>
    <row r="8" spans="1:14" x14ac:dyDescent="0.25">
      <c r="A8" s="53" t="s">
        <v>420</v>
      </c>
      <c r="B8" s="48" t="str">
        <f ca="1">CONCATENATE("Closed_",T32,U32,V32,".csv")</f>
        <v>Closed_31stOct18.csv</v>
      </c>
      <c r="C8" s="63"/>
      <c r="D8" t="s">
        <v>5875</v>
      </c>
      <c r="E8" t="s">
        <v>1935</v>
      </c>
      <c r="F8" t="s">
        <v>6006</v>
      </c>
      <c r="H8" t="e">
        <f>VLOOKUP(G8,'Paetec -prev'!C:H,6,0)</f>
        <v>#N/A</v>
      </c>
      <c r="I8" t="str">
        <f>VLOOKUP(E8,'Extract -prev'!C:H,6,0)</f>
        <v>Closed</v>
      </c>
      <c r="L8" s="41" t="s">
        <v>5810</v>
      </c>
      <c r="M8" s="41" t="str">
        <f t="shared" ca="1" si="0"/>
        <v/>
      </c>
      <c r="N8" s="41">
        <f t="shared" ca="1" si="1"/>
        <v>0</v>
      </c>
    </row>
    <row r="9" spans="1:14" x14ac:dyDescent="0.25">
      <c r="A9" s="53" t="s">
        <v>421</v>
      </c>
      <c r="B9" s="48" t="str">
        <f ca="1">CONCATENATE("Norlight_Open_",T32,U32,V32,".csv")</f>
        <v>Norlight_Open_31stOct18.csv</v>
      </c>
      <c r="C9" s="63"/>
      <c r="D9" t="s">
        <v>5813</v>
      </c>
      <c r="E9" t="s">
        <v>1698</v>
      </c>
      <c r="F9" t="s">
        <v>6008</v>
      </c>
      <c r="H9" t="e">
        <f>VLOOKUP(G9,'Paetec -prev'!C:H,6,0)</f>
        <v>#N/A</v>
      </c>
      <c r="I9" t="str">
        <f>VLOOKUP(E9,'Extract -prev'!C:H,6,0)</f>
        <v>Closed</v>
      </c>
      <c r="L9" s="41"/>
      <c r="M9" s="41" t="str">
        <f t="shared" ca="1" si="0"/>
        <v/>
      </c>
      <c r="N9" s="41">
        <f t="shared" ca="1" si="1"/>
        <v>0</v>
      </c>
    </row>
    <row r="10" spans="1:14" x14ac:dyDescent="0.25">
      <c r="A10" s="53" t="s">
        <v>422</v>
      </c>
      <c r="B10" s="48" t="str">
        <f ca="1">CONCATENATE("Norlight_Closed_",T32,U32,V32,".csv")</f>
        <v>Norlight_Closed_31stOct18.csv</v>
      </c>
      <c r="C10" s="63"/>
      <c r="D10" t="s">
        <v>5860</v>
      </c>
      <c r="E10" t="s">
        <v>1937</v>
      </c>
      <c r="F10" t="s">
        <v>6010</v>
      </c>
      <c r="H10" t="e">
        <f>VLOOKUP(G10,'Paetec -prev'!C:H,6,0)</f>
        <v>#N/A</v>
      </c>
      <c r="I10" t="str">
        <f>VLOOKUP(E10,'Extract -prev'!C:H,6,0)</f>
        <v>Closed</v>
      </c>
      <c r="L10" s="41"/>
      <c r="M10" s="41" t="str">
        <f t="shared" ca="1" si="0"/>
        <v/>
      </c>
      <c r="N10" s="41">
        <f t="shared" ca="1" si="1"/>
        <v>0</v>
      </c>
    </row>
    <row r="11" spans="1:14" x14ac:dyDescent="0.25">
      <c r="A11" s="53" t="s">
        <v>423</v>
      </c>
      <c r="B11" s="48" t="str">
        <f ca="1">CONCATENATE("WMES_Open_",T32,U32,V32,".csv")</f>
        <v>WMES_Open_31stOct18.csv</v>
      </c>
      <c r="C11" s="63"/>
      <c r="D11" t="s">
        <v>5828</v>
      </c>
      <c r="E11" t="s">
        <v>1939</v>
      </c>
      <c r="F11" t="s">
        <v>6012</v>
      </c>
      <c r="H11" t="e">
        <f>VLOOKUP(G11,'Paetec -prev'!C:H,6,0)</f>
        <v>#N/A</v>
      </c>
      <c r="I11" t="str">
        <f>VLOOKUP(E11,'Extract -prev'!C:H,6,0)</f>
        <v>Closed</v>
      </c>
      <c r="L11" s="41"/>
      <c r="M11" s="41" t="str">
        <f t="shared" ca="1" si="0"/>
        <v/>
      </c>
      <c r="N11" s="41">
        <f t="shared" ca="1" si="1"/>
        <v>0</v>
      </c>
    </row>
    <row r="12" spans="1:14" x14ac:dyDescent="0.25">
      <c r="A12" s="53" t="s">
        <v>424</v>
      </c>
      <c r="B12" s="48" t="str">
        <f ca="1">CONCATENATE("WMES_Closed_",T32,U32,V32,".csv")</f>
        <v>WMES_Closed_31stOct18.csv</v>
      </c>
      <c r="C12" s="63"/>
      <c r="D12" t="s">
        <v>5863</v>
      </c>
      <c r="E12" t="s">
        <v>1701</v>
      </c>
      <c r="F12" t="s">
        <v>6014</v>
      </c>
      <c r="H12" t="e">
        <f>VLOOKUP(G12,'Paetec -prev'!C:H,6,0)</f>
        <v>#N/A</v>
      </c>
      <c r="I12" t="str">
        <f>VLOOKUP(E12,'Extract -prev'!C:H,6,0)</f>
        <v>Closed</v>
      </c>
      <c r="L12" s="41"/>
      <c r="M12" s="41" t="str">
        <f t="shared" ca="1" si="0"/>
        <v/>
      </c>
      <c r="N12" s="41">
        <f t="shared" ca="1" si="1"/>
        <v>0</v>
      </c>
    </row>
    <row r="13" spans="1:14" x14ac:dyDescent="0.25">
      <c r="A13" s="53" t="s">
        <v>425</v>
      </c>
      <c r="B13" s="48" t="str">
        <f ca="1">CONCATENATE("IOWA_Open_",T32,U32,V32,".csv")</f>
        <v>IOWA_Open_31stOct18.csv</v>
      </c>
      <c r="C13" s="63"/>
      <c r="D13" t="s">
        <v>5854</v>
      </c>
      <c r="E13" t="s">
        <v>1704</v>
      </c>
      <c r="F13" t="s">
        <v>6016</v>
      </c>
      <c r="H13" t="e">
        <f>VLOOKUP(G13,'Paetec -prev'!C:H,6,0)</f>
        <v>#N/A</v>
      </c>
      <c r="I13" t="str">
        <f>VLOOKUP(E13,'Extract -prev'!C:H,6,0)</f>
        <v>Closed</v>
      </c>
      <c r="M13" s="41" t="str">
        <f t="shared" ca="1" si="0"/>
        <v/>
      </c>
      <c r="N13" s="41">
        <f t="shared" ca="1" si="1"/>
        <v>0</v>
      </c>
    </row>
    <row r="14" spans="1:14" x14ac:dyDescent="0.25">
      <c r="A14" s="53" t="s">
        <v>426</v>
      </c>
      <c r="B14" s="48" t="str">
        <f ca="1">CONCATENATE("IOWA_Closed_",T32,U32,V32,".csv")</f>
        <v>IOWA_Closed_31stOct18.csv</v>
      </c>
      <c r="C14" s="63"/>
      <c r="D14" t="s">
        <v>5901</v>
      </c>
      <c r="E14" t="s">
        <v>1941</v>
      </c>
      <c r="F14" t="s">
        <v>6018</v>
      </c>
      <c r="H14" t="e">
        <f>VLOOKUP(G14,'Paetec -prev'!C:H,6,0)</f>
        <v>#N/A</v>
      </c>
      <c r="I14" t="str">
        <f>VLOOKUP(E14,'Extract -prev'!C:H,6,0)</f>
        <v>Closed</v>
      </c>
    </row>
    <row r="15" spans="1:14" x14ac:dyDescent="0.25">
      <c r="A15" s="53" t="s">
        <v>427</v>
      </c>
      <c r="B15" s="48" t="str">
        <f ca="1">CONCATENATE("Request_Open_",T32,U32,V32,".csv")</f>
        <v>Request_Open_31stOct18.csv</v>
      </c>
      <c r="C15" s="63"/>
      <c r="D15" t="s">
        <v>5909</v>
      </c>
      <c r="E15" t="s">
        <v>1943</v>
      </c>
      <c r="F15" t="s">
        <v>6020</v>
      </c>
      <c r="H15" t="e">
        <f>VLOOKUP(G15,'Paetec -prev'!C:H,6,0)</f>
        <v>#N/A</v>
      </c>
      <c r="I15" t="str">
        <f>VLOOKUP(E15,'Extract -prev'!C:H,6,0)</f>
        <v>Closed</v>
      </c>
    </row>
    <row r="16" spans="1:14" x14ac:dyDescent="0.25">
      <c r="A16" s="53" t="s">
        <v>428</v>
      </c>
      <c r="B16" s="48" t="str">
        <f ca="1">CONCATENATE("WS_RIS_KPI_",UPPER(U32),W32,V33,".xls")</f>
        <v>WS_RIS_KPI_OCT_2018.xls</v>
      </c>
      <c r="C16" s="63"/>
      <c r="D16" t="s">
        <v>5881</v>
      </c>
      <c r="E16" t="s">
        <v>1945</v>
      </c>
      <c r="F16" t="s">
        <v>5366</v>
      </c>
      <c r="H16" t="e">
        <f>VLOOKUP(G16,'Paetec -prev'!C:H,6,0)</f>
        <v>#N/A</v>
      </c>
      <c r="I16" t="str">
        <f>VLOOKUP(E16,'Extract -prev'!C:H,6,0)</f>
        <v>Closed</v>
      </c>
    </row>
    <row r="17" spans="1:23" x14ac:dyDescent="0.25">
      <c r="A17" s="53" t="s">
        <v>429</v>
      </c>
      <c r="B17" s="48" t="str">
        <f ca="1">CONCATENATE("Paetec_",T32,U32,V32,".csv")</f>
        <v>Paetec_31stOct18.csv</v>
      </c>
      <c r="C17" s="63"/>
      <c r="D17" t="s">
        <v>5906</v>
      </c>
      <c r="E17" t="s">
        <v>1707</v>
      </c>
      <c r="H17" t="e">
        <f>VLOOKUP(G17,'Paetec -prev'!C:H,6,0)</f>
        <v>#N/A</v>
      </c>
      <c r="I17" t="str">
        <f>VLOOKUP(E17,'Extract -prev'!C:H,6,0)</f>
        <v>Closed</v>
      </c>
      <c r="W17" s="58"/>
    </row>
    <row r="18" spans="1:23" ht="15.75" thickBot="1" x14ac:dyDescent="0.3">
      <c r="A18" s="54" t="s">
        <v>623</v>
      </c>
      <c r="B18" s="48" t="str">
        <f ca="1">CONCATENATE("Paetec_Closed_",T32,U32,V32,".csv")</f>
        <v>Paetec_Closed_31stOct18.csv</v>
      </c>
      <c r="C18" s="63"/>
      <c r="D18" s="42" t="s">
        <v>5840</v>
      </c>
      <c r="E18" t="s">
        <v>1710</v>
      </c>
      <c r="H18" t="e">
        <f>VLOOKUP(G18,'Paetec -prev'!C:H,6,0)</f>
        <v>#N/A</v>
      </c>
      <c r="I18" t="str">
        <f>VLOOKUP(E18,'Extract -prev'!C:H,6,0)</f>
        <v>Closed</v>
      </c>
    </row>
    <row r="19" spans="1:23" x14ac:dyDescent="0.25">
      <c r="A19" s="55" t="s">
        <v>430</v>
      </c>
      <c r="B19" s="45">
        <v>58</v>
      </c>
      <c r="C19" s="63"/>
      <c r="D19" t="s">
        <v>5890</v>
      </c>
      <c r="E19" t="s">
        <v>1947</v>
      </c>
      <c r="H19" t="e">
        <f>VLOOKUP(G19,'Paetec -prev'!C:H,6,0)</f>
        <v>#N/A</v>
      </c>
      <c r="I19" t="str">
        <f>VLOOKUP(E19,'Extract -prev'!C:H,6,0)</f>
        <v>Closed</v>
      </c>
    </row>
    <row r="20" spans="1:23" x14ac:dyDescent="0.25">
      <c r="A20" s="53" t="s">
        <v>432</v>
      </c>
      <c r="B20" s="45">
        <v>63</v>
      </c>
      <c r="D20" t="s">
        <v>5896</v>
      </c>
      <c r="E20" t="s">
        <v>1713</v>
      </c>
      <c r="H20" t="e">
        <f>VLOOKUP(G20,'Paetec -prev'!C:H,6,0)</f>
        <v>#N/A</v>
      </c>
      <c r="I20" t="str">
        <f>VLOOKUP(E20,'Extract -prev'!C:H,6,0)</f>
        <v>Closed</v>
      </c>
    </row>
    <row r="21" spans="1:23" x14ac:dyDescent="0.25">
      <c r="A21" s="53" t="s">
        <v>433</v>
      </c>
      <c r="B21" s="45">
        <v>35</v>
      </c>
      <c r="D21" t="s">
        <v>5851</v>
      </c>
      <c r="E21" t="s">
        <v>1949</v>
      </c>
      <c r="H21" t="e">
        <f>VLOOKUP(G21,'Paetec -prev'!C:H,6,0)</f>
        <v>#N/A</v>
      </c>
      <c r="I21" t="str">
        <f>VLOOKUP(E21,'Extract -prev'!C:H,6,0)</f>
        <v>Closed</v>
      </c>
    </row>
    <row r="22" spans="1:23" x14ac:dyDescent="0.25">
      <c r="A22" s="53" t="s">
        <v>434</v>
      </c>
      <c r="B22" s="45">
        <v>0</v>
      </c>
      <c r="C22" s="64" t="s">
        <v>495</v>
      </c>
      <c r="D22" t="s">
        <v>5872</v>
      </c>
      <c r="E22" t="s">
        <v>1951</v>
      </c>
      <c r="H22" t="e">
        <f>VLOOKUP(G22,'Paetec -prev'!C:H,6,0)</f>
        <v>#N/A</v>
      </c>
      <c r="I22" t="str">
        <f>VLOOKUP(E22,'Extract -prev'!C:H,6,0)</f>
        <v>Closed</v>
      </c>
    </row>
    <row r="23" spans="1:23" x14ac:dyDescent="0.25">
      <c r="A23" s="53" t="s">
        <v>435</v>
      </c>
      <c r="B23" s="46">
        <f>(COUNTA(#REF!)-COUNTA(#REF!))</f>
        <v>0</v>
      </c>
      <c r="C23" s="41"/>
      <c r="D23" t="s">
        <v>5878</v>
      </c>
      <c r="E23" t="s">
        <v>1716</v>
      </c>
      <c r="H23" t="e">
        <f>VLOOKUP(G23,'Paetec -prev'!C:H,6,0)</f>
        <v>#N/A</v>
      </c>
      <c r="I23" t="str">
        <f>VLOOKUP(E23,'Extract -prev'!C:H,6,0)</f>
        <v>Closed</v>
      </c>
    </row>
    <row r="24" spans="1:23" x14ac:dyDescent="0.25">
      <c r="A24" s="53" t="s">
        <v>436</v>
      </c>
      <c r="B24" s="45">
        <f>(COUNTA(#REF!)-COUNTA(#REF!))</f>
        <v>0</v>
      </c>
      <c r="C24" s="41"/>
      <c r="D24" t="s">
        <v>5903</v>
      </c>
      <c r="E24" t="s">
        <v>1719</v>
      </c>
      <c r="H24" t="e">
        <f>VLOOKUP(G24,'Paetec -prev'!C:H,6,0)</f>
        <v>#N/A</v>
      </c>
      <c r="I24" t="str">
        <f>VLOOKUP(E24,'Extract -prev'!C:H,6,0)</f>
        <v>Closed</v>
      </c>
    </row>
    <row r="25" spans="1:23" x14ac:dyDescent="0.25">
      <c r="A25" s="53" t="s">
        <v>437</v>
      </c>
      <c r="B25" s="16">
        <f>(COUNTA('Request Tickets'!C:C)-1)</f>
        <v>1</v>
      </c>
      <c r="C25" s="64" t="s">
        <v>496</v>
      </c>
      <c r="D25" t="s">
        <v>5899</v>
      </c>
      <c r="E25" t="s">
        <v>1953</v>
      </c>
      <c r="H25" t="e">
        <f>VLOOKUP(G25,'Paetec -prev'!C:H,6,0)</f>
        <v>#N/A</v>
      </c>
      <c r="I25" t="str">
        <f>VLOOKUP(E25,'Extract -prev'!C:H,6,0)</f>
        <v>Closed</v>
      </c>
    </row>
    <row r="26" spans="1:23" x14ac:dyDescent="0.25">
      <c r="A26" s="53" t="s">
        <v>438</v>
      </c>
      <c r="B26" s="36">
        <f>(COUNTA('RIS Tickets'!C:C)-1)</f>
        <v>42</v>
      </c>
      <c r="C26" s="64" t="s">
        <v>497</v>
      </c>
      <c r="D26" t="s">
        <v>5893</v>
      </c>
      <c r="E26" s="57" t="s">
        <v>1955</v>
      </c>
      <c r="H26" t="e">
        <f>VLOOKUP(G26,'Paetec -prev'!C:H,6,0)</f>
        <v>#N/A</v>
      </c>
      <c r="I26" t="str">
        <f>VLOOKUP(E26,'Extract -prev'!C:H,6,0)</f>
        <v>Resolved</v>
      </c>
    </row>
    <row r="27" spans="1:23" x14ac:dyDescent="0.25">
      <c r="A27" s="53" t="s">
        <v>624</v>
      </c>
      <c r="B27" s="16">
        <f>COUNTIF('PAETEC Support'!AA:AA,"Yes")</f>
        <v>15</v>
      </c>
      <c r="C27" s="64" t="s">
        <v>631</v>
      </c>
      <c r="D27" t="s">
        <v>5816</v>
      </c>
      <c r="E27" t="s">
        <v>1957</v>
      </c>
    </row>
    <row r="28" spans="1:23" x14ac:dyDescent="0.25">
      <c r="A28" s="53" t="s">
        <v>625</v>
      </c>
      <c r="B28" s="16">
        <f>COUNTIF('PAETEC Support'!Z:Z,"Yes")</f>
        <v>3</v>
      </c>
      <c r="C28" s="64" t="s">
        <v>632</v>
      </c>
      <c r="D28" t="s">
        <v>5831</v>
      </c>
      <c r="E28" t="s">
        <v>1721</v>
      </c>
    </row>
    <row r="29" spans="1:23" x14ac:dyDescent="0.25">
      <c r="A29" s="53" t="s">
        <v>626</v>
      </c>
      <c r="B29" s="16">
        <f>COUNTIF('PAETEC Support'!AB:AB,"Yes")</f>
        <v>1</v>
      </c>
      <c r="C29" s="64" t="s">
        <v>633</v>
      </c>
      <c r="D29" t="s">
        <v>5866</v>
      </c>
      <c r="E29" t="s">
        <v>1724</v>
      </c>
    </row>
    <row r="30" spans="1:23" ht="15.75" thickBot="1" x14ac:dyDescent="0.3">
      <c r="A30" s="53" t="s">
        <v>628</v>
      </c>
      <c r="B30" s="16">
        <f>((COUNTA('PAETEC Support'!A:A)-COUNTA('PAETEC Support'!E:E)))</f>
        <v>69</v>
      </c>
      <c r="C30" s="64" t="s">
        <v>629</v>
      </c>
      <c r="D30" t="s">
        <v>5843</v>
      </c>
      <c r="E30" t="s">
        <v>1959</v>
      </c>
    </row>
    <row r="31" spans="1:23" ht="15.75" thickBot="1" x14ac:dyDescent="0.3">
      <c r="A31" s="56" t="s">
        <v>448</v>
      </c>
      <c r="B31" s="72">
        <v>1</v>
      </c>
      <c r="D31" t="s">
        <v>5869</v>
      </c>
      <c r="E31" t="s">
        <v>1961</v>
      </c>
      <c r="T31">
        <f ca="1">DAY(NOW())</f>
        <v>31</v>
      </c>
    </row>
    <row r="32" spans="1:23" x14ac:dyDescent="0.25">
      <c r="D32" t="s">
        <v>5811</v>
      </c>
      <c r="E32" t="s">
        <v>1963</v>
      </c>
      <c r="R32">
        <f ca="1">IF(S32=Main_file_name,1,0)</f>
        <v>1</v>
      </c>
      <c r="S32" s="43" t="str">
        <f ca="1">CONCATENATE("MSS - Ticket Backlog Benchmark_",V33," ",T31," ",U33,".xlsm")</f>
        <v>MSS - Ticket Backlog Benchmark_2018 31 10.xlsm</v>
      </c>
      <c r="T32" t="str">
        <f ca="1">T31&amp;IF(AND(MOD(ABS(T31),100)&gt;=10,MOD(ABS(T31),100)&lt;=14),"th", CHOOSE(MOD(ABS(T31),10)+1,"th","st","nd","rd","th","th","th","th","th","th"))</f>
        <v>31st</v>
      </c>
      <c r="U32" s="43" t="str">
        <f ca="1">TEXT(NOW(),"mmm")</f>
        <v>Oct</v>
      </c>
      <c r="V32" t="str">
        <f ca="1">TEXT(NOW(),"yy")</f>
        <v>18</v>
      </c>
      <c r="W32" t="s">
        <v>440</v>
      </c>
    </row>
    <row r="33" spans="1:22" x14ac:dyDescent="0.25">
      <c r="D33" t="s">
        <v>5819</v>
      </c>
      <c r="E33" t="s">
        <v>1965</v>
      </c>
      <c r="S33" t="str">
        <f ca="1">CONCATENATE("Open_",T32,U32,V32,".csv")</f>
        <v>Open_31stOct18.csv</v>
      </c>
      <c r="U33">
        <f ca="1">MONTH(NOW())</f>
        <v>10</v>
      </c>
      <c r="V33">
        <f ca="1">YEAR(NOW())</f>
        <v>2018</v>
      </c>
    </row>
    <row r="34" spans="1:22" x14ac:dyDescent="0.25">
      <c r="D34" t="s">
        <v>5857</v>
      </c>
      <c r="E34" t="s">
        <v>1967</v>
      </c>
      <c r="S34" t="str">
        <f ca="1">CONCATENATE("Closed_",T32,U32,V32,".csv")</f>
        <v>Closed_31stOct18.csv</v>
      </c>
    </row>
    <row r="35" spans="1:22" x14ac:dyDescent="0.25">
      <c r="D35" t="s">
        <v>5834</v>
      </c>
      <c r="E35" t="s">
        <v>1727</v>
      </c>
      <c r="P35" t="s">
        <v>413</v>
      </c>
      <c r="S35" t="str">
        <f ca="1">CONCATENATE("Norlight_Open_",T32,U32,V32,".csv")</f>
        <v>Norlight_Open_31stOct18.csv</v>
      </c>
    </row>
    <row r="36" spans="1:22" x14ac:dyDescent="0.25">
      <c r="D36" t="s">
        <v>5884</v>
      </c>
      <c r="E36" t="s">
        <v>1730</v>
      </c>
      <c r="S36" t="str">
        <f ca="1">CONCATENATE("Norlight_Closed_",T32,U32,V32,".csv")</f>
        <v>Norlight_Closed_31stOct18.csv</v>
      </c>
    </row>
    <row r="37" spans="1:22" x14ac:dyDescent="0.25">
      <c r="D37" t="s">
        <v>5887</v>
      </c>
      <c r="E37" t="s">
        <v>1969</v>
      </c>
      <c r="S37" t="str">
        <f ca="1">CONCATENATE("Open_",T32,U32,V32,".csv")</f>
        <v>Open_31stOct18.csv</v>
      </c>
    </row>
    <row r="38" spans="1:22" x14ac:dyDescent="0.25">
      <c r="D38" t="s">
        <v>5942</v>
      </c>
      <c r="E38" t="s">
        <v>1971</v>
      </c>
      <c r="S38" t="str">
        <f ca="1">CONCATENATE("Open_",T32,U32,V32,".csv")</f>
        <v>Open_31stOct18.csv</v>
      </c>
    </row>
    <row r="39" spans="1:22" x14ac:dyDescent="0.25">
      <c r="D39" t="s">
        <v>5944</v>
      </c>
      <c r="E39" t="s">
        <v>1973</v>
      </c>
      <c r="S39" t="str">
        <f ca="1">CONCATENATE("Open_",T32,U32,V32,".csv")</f>
        <v>Open_31stOct18.csv</v>
      </c>
    </row>
    <row r="40" spans="1:22" x14ac:dyDescent="0.25">
      <c r="B40" s="38"/>
      <c r="D40" t="s">
        <v>5949</v>
      </c>
      <c r="E40" t="s">
        <v>1975</v>
      </c>
      <c r="S40" t="str">
        <f ca="1">CONCATENATE("IOWA_Closed_",T32,U32,V32,".csv")</f>
        <v>IOWA_Closed_31stOct18.csv</v>
      </c>
    </row>
    <row r="41" spans="1:22" x14ac:dyDescent="0.25">
      <c r="D41" t="s">
        <v>5950</v>
      </c>
      <c r="E41" t="s">
        <v>1733</v>
      </c>
      <c r="S41" t="str">
        <f ca="1">CONCATENATE("Request_Open_",T32,U32,V32,".csv")</f>
        <v>Request_Open_31stOct18.csv</v>
      </c>
    </row>
    <row r="42" spans="1:22" x14ac:dyDescent="0.25">
      <c r="A42" s="53" t="s">
        <v>859</v>
      </c>
      <c r="B42">
        <f>(COUNTA('PAETEC RIS'!C:C)-1)</f>
        <v>0</v>
      </c>
      <c r="D42" t="s">
        <v>5952</v>
      </c>
      <c r="E42" t="s">
        <v>1977</v>
      </c>
      <c r="S42" t="str">
        <f ca="1">CONCATENATE("WS_RIS_KPI_",U32,W32,V33,".xls")</f>
        <v>WS_RIS_KPI_Oct_2018.xls</v>
      </c>
    </row>
    <row r="43" spans="1:22" x14ac:dyDescent="0.25">
      <c r="A43" s="53" t="s">
        <v>857</v>
      </c>
      <c r="B43">
        <f>(COUNTA('PAETEC Request'!C:C)-1)</f>
        <v>6</v>
      </c>
      <c r="D43" t="s">
        <v>5954</v>
      </c>
      <c r="E43" t="s">
        <v>1735</v>
      </c>
      <c r="S43" t="s">
        <v>439</v>
      </c>
    </row>
    <row r="44" spans="1:22" x14ac:dyDescent="0.25">
      <c r="A44" s="53" t="s">
        <v>861</v>
      </c>
      <c r="B44">
        <f>(COUNTA('Nuvox Support'!AA:AA)-1)</f>
        <v>0</v>
      </c>
      <c r="D44" t="s">
        <v>5956</v>
      </c>
      <c r="E44" t="s">
        <v>1979</v>
      </c>
    </row>
    <row r="45" spans="1:22" x14ac:dyDescent="0.25">
      <c r="A45" s="53" t="s">
        <v>862</v>
      </c>
      <c r="B45">
        <f>(COUNTA('Nuvox Support'!Z:Z)-1)</f>
        <v>0</v>
      </c>
      <c r="D45" t="s">
        <v>5958</v>
      </c>
      <c r="E45" t="s">
        <v>1981</v>
      </c>
    </row>
    <row r="46" spans="1:22" x14ac:dyDescent="0.25">
      <c r="A46" s="53" t="s">
        <v>858</v>
      </c>
      <c r="B46">
        <f>(COUNTA('Nuvox Request'!C:C)-1)</f>
        <v>0</v>
      </c>
      <c r="D46" t="s">
        <v>5960</v>
      </c>
      <c r="E46" t="s">
        <v>1738</v>
      </c>
    </row>
    <row r="47" spans="1:22" x14ac:dyDescent="0.25">
      <c r="D47" t="s">
        <v>5962</v>
      </c>
      <c r="E47" t="s">
        <v>1741</v>
      </c>
    </row>
    <row r="48" spans="1:22" x14ac:dyDescent="0.25">
      <c r="D48" t="s">
        <v>5964</v>
      </c>
      <c r="E48" t="s">
        <v>1983</v>
      </c>
    </row>
    <row r="49" spans="4:5" x14ac:dyDescent="0.25">
      <c r="D49" t="s">
        <v>5966</v>
      </c>
      <c r="E49" t="s">
        <v>1985</v>
      </c>
    </row>
    <row r="50" spans="4:5" x14ac:dyDescent="0.25">
      <c r="D50" t="s">
        <v>5968</v>
      </c>
      <c r="E50" t="s">
        <v>1987</v>
      </c>
    </row>
    <row r="51" spans="4:5" x14ac:dyDescent="0.25">
      <c r="D51" t="s">
        <v>5970</v>
      </c>
      <c r="E51" t="s">
        <v>1989</v>
      </c>
    </row>
    <row r="52" spans="4:5" x14ac:dyDescent="0.25">
      <c r="D52" t="s">
        <v>5972</v>
      </c>
      <c r="E52" t="s">
        <v>1744</v>
      </c>
    </row>
    <row r="53" spans="4:5" x14ac:dyDescent="0.25">
      <c r="D53" t="s">
        <v>5974</v>
      </c>
      <c r="E53" t="s">
        <v>1991</v>
      </c>
    </row>
    <row r="54" spans="4:5" x14ac:dyDescent="0.25">
      <c r="D54" t="s">
        <v>5976</v>
      </c>
      <c r="E54" t="s">
        <v>1993</v>
      </c>
    </row>
    <row r="55" spans="4:5" x14ac:dyDescent="0.25">
      <c r="D55" t="s">
        <v>5978</v>
      </c>
      <c r="E55" t="s">
        <v>1995</v>
      </c>
    </row>
    <row r="56" spans="4:5" x14ac:dyDescent="0.25">
      <c r="D56" t="s">
        <v>5980</v>
      </c>
      <c r="E56" t="s">
        <v>1746</v>
      </c>
    </row>
    <row r="57" spans="4:5" x14ac:dyDescent="0.25">
      <c r="D57" t="s">
        <v>5982</v>
      </c>
      <c r="E57" t="s">
        <v>1999</v>
      </c>
    </row>
    <row r="58" spans="4:5" x14ac:dyDescent="0.25">
      <c r="D58" t="s">
        <v>5984</v>
      </c>
      <c r="E58" t="s">
        <v>2001</v>
      </c>
    </row>
    <row r="59" spans="4:5" x14ac:dyDescent="0.25">
      <c r="D59" t="s">
        <v>5986</v>
      </c>
      <c r="E59" t="s">
        <v>2003</v>
      </c>
    </row>
    <row r="60" spans="4:5" x14ac:dyDescent="0.25">
      <c r="E60" t="s">
        <v>2005</v>
      </c>
    </row>
    <row r="61" spans="4:5" x14ac:dyDescent="0.25">
      <c r="E61" t="s">
        <v>2007</v>
      </c>
    </row>
    <row r="62" spans="4:5" x14ac:dyDescent="0.25">
      <c r="E62" t="s">
        <v>1749</v>
      </c>
    </row>
    <row r="63" spans="4:5" x14ac:dyDescent="0.25">
      <c r="E63" t="s">
        <v>2009</v>
      </c>
    </row>
    <row r="64" spans="4:5" x14ac:dyDescent="0.25">
      <c r="E64" t="s">
        <v>2011</v>
      </c>
    </row>
    <row r="65" spans="5:5" x14ac:dyDescent="0.25">
      <c r="E65" t="s">
        <v>2013</v>
      </c>
    </row>
    <row r="66" spans="5:5" x14ac:dyDescent="0.25">
      <c r="E66" t="s">
        <v>5691</v>
      </c>
    </row>
    <row r="67" spans="5:5" x14ac:dyDescent="0.25">
      <c r="E67" t="s">
        <v>5696</v>
      </c>
    </row>
    <row r="68" spans="5:5" x14ac:dyDescent="0.25">
      <c r="E68" t="s">
        <v>5732</v>
      </c>
    </row>
    <row r="69" spans="5:5" x14ac:dyDescent="0.25">
      <c r="E69" t="s">
        <v>5751</v>
      </c>
    </row>
    <row r="70" spans="5:5" x14ac:dyDescent="0.25">
      <c r="E70" t="s">
        <v>1997</v>
      </c>
    </row>
  </sheetData>
  <autoFilter ref="D1:I253"/>
  <sortState ref="D2:D23">
    <sortCondition ref="D2"/>
  </sortState>
  <conditionalFormatting sqref="B25">
    <cfRule type="cellIs" dxfId="5" priority="6" operator="equal">
      <formula>$I$25</formula>
    </cfRule>
  </conditionalFormatting>
  <conditionalFormatting sqref="B26">
    <cfRule type="cellIs" dxfId="4" priority="5" operator="equal">
      <formula>$I$26</formula>
    </cfRule>
  </conditionalFormatting>
  <conditionalFormatting sqref="B27">
    <cfRule type="cellIs" dxfId="3" priority="4" operator="equal">
      <formula>$I$27</formula>
    </cfRule>
  </conditionalFormatting>
  <conditionalFormatting sqref="B28">
    <cfRule type="cellIs" dxfId="2" priority="3" operator="equal">
      <formula>$I$28</formula>
    </cfRule>
  </conditionalFormatting>
  <conditionalFormatting sqref="B29">
    <cfRule type="cellIs" dxfId="1" priority="2" operator="equal">
      <formula>$I$29</formula>
    </cfRule>
  </conditionalFormatting>
  <conditionalFormatting sqref="B30">
    <cfRule type="cellIs" dxfId="0" priority="1" operator="equal">
      <formula>$I$30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6">
                <anchor moveWithCells="1" sizeWithCells="1">
                  <from>
                    <xdr:col>1</xdr:col>
                    <xdr:colOff>123825</xdr:colOff>
                    <xdr:row>33</xdr:row>
                    <xdr:rowOff>28575</xdr:rowOff>
                  </from>
                  <to>
                    <xdr:col>1</xdr:col>
                    <xdr:colOff>2428875</xdr:colOff>
                    <xdr:row>36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addnewwb">
                <anchor moveWithCells="1" sizeWithCells="1">
                  <from>
                    <xdr:col>1</xdr:col>
                    <xdr:colOff>66675</xdr:colOff>
                    <xdr:row>37</xdr:row>
                    <xdr:rowOff>95250</xdr:rowOff>
                  </from>
                  <to>
                    <xdr:col>1</xdr:col>
                    <xdr:colOff>2781300</xdr:colOff>
                    <xdr:row>40</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1:AD2222"/>
  <sheetViews>
    <sheetView workbookViewId="0">
      <selection sqref="A1:A1048576"/>
    </sheetView>
  </sheetViews>
  <sheetFormatPr defaultRowHeight="15" x14ac:dyDescent="0.25"/>
  <cols>
    <col min="1" max="1" width="25.140625" bestFit="1" customWidth="1"/>
    <col min="2" max="2" width="24.28515625" bestFit="1" customWidth="1"/>
    <col min="3" max="3" width="16.28515625" bestFit="1" customWidth="1"/>
    <col min="4" max="5" width="15.85546875" bestFit="1" customWidth="1"/>
    <col min="6" max="6" width="16.7109375" bestFit="1" customWidth="1"/>
    <col min="7" max="7" width="13.85546875" bestFit="1" customWidth="1"/>
    <col min="8" max="8" width="18.42578125" customWidth="1"/>
    <col min="9" max="9" width="26.85546875" bestFit="1" customWidth="1"/>
    <col min="10" max="10" width="8.42578125" bestFit="1" customWidth="1"/>
    <col min="11" max="11" width="10.7109375" bestFit="1" customWidth="1"/>
    <col min="12" max="12" width="29.28515625" bestFit="1" customWidth="1"/>
    <col min="13" max="13" width="90.28515625" bestFit="1" customWidth="1"/>
    <col min="14" max="14" width="20.7109375" bestFit="1" customWidth="1"/>
    <col min="15" max="15" width="35.5703125" bestFit="1" customWidth="1"/>
    <col min="16" max="16" width="18" bestFit="1" customWidth="1"/>
    <col min="17" max="17" width="5.28515625" bestFit="1" customWidth="1"/>
    <col min="18" max="18" width="20.28515625" customWidth="1"/>
  </cols>
  <sheetData>
    <row r="1" spans="1:30" ht="26.25" x14ac:dyDescent="0.25">
      <c r="A1" s="33" t="s">
        <v>637</v>
      </c>
      <c r="B1" s="33"/>
      <c r="C1" s="33"/>
      <c r="D1" s="33"/>
      <c r="E1" s="33"/>
      <c r="F1" s="33"/>
      <c r="G1" s="33"/>
      <c r="H1" s="33"/>
      <c r="I1" s="33"/>
      <c r="J1" s="33"/>
      <c r="K1" s="33"/>
      <c r="L1" s="33"/>
      <c r="M1" s="33"/>
      <c r="N1" s="33"/>
      <c r="O1" s="33"/>
      <c r="P1" s="33"/>
      <c r="Q1" s="33"/>
      <c r="R1" s="34"/>
      <c r="S1" s="1"/>
      <c r="T1" s="1"/>
      <c r="U1" s="1"/>
      <c r="V1" s="1"/>
      <c r="W1" s="1"/>
      <c r="X1" s="1"/>
      <c r="Y1" s="1"/>
      <c r="Z1" s="1"/>
      <c r="AA1" s="1"/>
      <c r="AB1" s="1"/>
      <c r="AC1" s="1"/>
      <c r="AD1" s="1"/>
    </row>
    <row r="2" spans="1:30" hidden="1" x14ac:dyDescent="0.25">
      <c r="A2" s="98" t="str">
        <f>IF(ISNA(VLOOKUP('Paetec -prev'!C2,'PAETEC Support'!C:C,1,0)),'Paetec -prev'!C2,"""")</f>
        <v>"</v>
      </c>
      <c r="B2" s="98"/>
      <c r="C2" s="98"/>
      <c r="D2" s="99"/>
      <c r="E2" s="98"/>
      <c r="F2" s="98"/>
      <c r="G2" s="98"/>
      <c r="H2" s="98"/>
      <c r="I2" s="98"/>
      <c r="J2" s="98"/>
      <c r="K2" s="98"/>
      <c r="L2" s="98"/>
      <c r="M2" s="98"/>
      <c r="N2" s="98"/>
      <c r="O2" s="98"/>
      <c r="P2" s="98"/>
      <c r="Q2" s="98"/>
      <c r="R2" s="98"/>
      <c r="S2" s="98"/>
      <c r="T2" s="98"/>
      <c r="U2" s="98"/>
      <c r="V2" s="98"/>
      <c r="W2" s="98"/>
      <c r="X2" s="98"/>
      <c r="Y2" s="99"/>
      <c r="Z2" s="1"/>
      <c r="AA2" s="1"/>
      <c r="AB2" s="1"/>
      <c r="AC2" s="1"/>
      <c r="AD2" s="1"/>
    </row>
    <row r="3" spans="1:30" hidden="1" x14ac:dyDescent="0.25">
      <c r="A3" s="98" t="str">
        <f>IF(ISNA(VLOOKUP('Paetec -prev'!C3,'PAETEC Support'!C:C,1,0)),'Paetec -prev'!C3,"""")</f>
        <v>"</v>
      </c>
      <c r="B3" s="98"/>
      <c r="C3" s="98"/>
      <c r="D3" s="99"/>
      <c r="E3" s="98"/>
      <c r="F3" s="98"/>
      <c r="G3" s="98"/>
      <c r="H3" s="98"/>
      <c r="I3" s="98"/>
      <c r="J3" s="98"/>
      <c r="K3" s="98"/>
      <c r="L3" s="98"/>
      <c r="M3" s="98"/>
      <c r="N3" s="98"/>
      <c r="O3" s="98"/>
      <c r="P3" s="98"/>
      <c r="Q3" s="98"/>
      <c r="R3" s="98"/>
      <c r="S3" s="98"/>
      <c r="T3" s="98"/>
      <c r="U3" s="98"/>
      <c r="V3" s="98"/>
      <c r="W3" s="98"/>
      <c r="X3" s="98"/>
      <c r="Y3" s="99"/>
      <c r="Z3" s="1"/>
      <c r="AA3" s="1"/>
      <c r="AB3" s="1"/>
      <c r="AC3" s="1"/>
      <c r="AD3" s="1"/>
    </row>
    <row r="4" spans="1:30" hidden="1" x14ac:dyDescent="0.25">
      <c r="A4" s="98" t="str">
        <f>IF(ISNA(VLOOKUP('Paetec -prev'!C4,'PAETEC Support'!C:C,1,0)),'Paetec -prev'!C4,"""")</f>
        <v>"</v>
      </c>
      <c r="B4" s="98"/>
      <c r="C4" s="98"/>
      <c r="D4" s="99"/>
      <c r="E4" s="98"/>
      <c r="F4" s="98"/>
      <c r="G4" s="98"/>
      <c r="H4" s="98"/>
      <c r="I4" s="98"/>
      <c r="J4" s="98"/>
      <c r="K4" s="98"/>
      <c r="L4" s="98"/>
      <c r="M4" s="98"/>
      <c r="N4" s="98"/>
      <c r="O4" s="98"/>
      <c r="P4" s="98"/>
      <c r="Q4" s="98"/>
      <c r="R4" s="98"/>
      <c r="S4" s="98"/>
      <c r="T4" s="98"/>
      <c r="U4" s="98"/>
      <c r="V4" s="98"/>
      <c r="W4" s="98"/>
      <c r="X4" s="98"/>
      <c r="Y4" s="99"/>
      <c r="Z4" s="1"/>
      <c r="AA4" s="1"/>
      <c r="AB4" s="1"/>
      <c r="AC4" s="1"/>
      <c r="AD4" s="1"/>
    </row>
    <row r="5" spans="1:30" hidden="1" x14ac:dyDescent="0.25">
      <c r="A5" s="98" t="str">
        <f>IF(ISNA(VLOOKUP('Paetec -prev'!C5,'PAETEC Support'!C:C,1,0)),'Paetec -prev'!C5,"""")</f>
        <v>"</v>
      </c>
      <c r="B5" s="98"/>
      <c r="C5" s="98"/>
      <c r="D5" s="99"/>
      <c r="E5" s="98"/>
      <c r="F5" s="98"/>
      <c r="G5" s="98"/>
      <c r="H5" s="98"/>
      <c r="I5" s="98"/>
      <c r="J5" s="98"/>
      <c r="K5" s="98"/>
      <c r="L5" s="98"/>
      <c r="M5" s="98"/>
      <c r="N5" s="98"/>
      <c r="O5" s="98"/>
      <c r="P5" s="98"/>
      <c r="Q5" s="98"/>
      <c r="R5" s="98"/>
      <c r="S5" s="98"/>
      <c r="T5" s="98"/>
      <c r="U5" s="98"/>
      <c r="V5" s="98"/>
      <c r="W5" s="98"/>
      <c r="X5" s="98"/>
      <c r="Y5" s="99"/>
      <c r="Z5" s="1"/>
      <c r="AA5" s="1"/>
      <c r="AB5" s="1"/>
      <c r="AC5" s="1"/>
      <c r="AD5" s="1"/>
    </row>
    <row r="6" spans="1:30" hidden="1" x14ac:dyDescent="0.25">
      <c r="A6" s="98" t="str">
        <f>IF(ISNA(VLOOKUP('Paetec -prev'!C6,'PAETEC Support'!C:C,1,0)),'Paetec -prev'!C6,"""")</f>
        <v>"</v>
      </c>
      <c r="B6" s="98"/>
      <c r="C6" s="98"/>
      <c r="D6" s="99"/>
      <c r="E6" s="98"/>
      <c r="F6" s="98"/>
      <c r="G6" s="98"/>
      <c r="H6" s="98"/>
      <c r="I6" s="98"/>
      <c r="J6" s="98"/>
      <c r="K6" s="98"/>
      <c r="L6" s="98"/>
      <c r="M6" s="98"/>
      <c r="N6" s="98"/>
      <c r="O6" s="98"/>
      <c r="P6" s="98"/>
      <c r="Q6" s="98"/>
      <c r="R6" s="98"/>
      <c r="S6" s="98"/>
      <c r="T6" s="98"/>
      <c r="U6" s="98"/>
      <c r="V6" s="98"/>
      <c r="W6" s="98"/>
      <c r="X6" s="98"/>
      <c r="Y6" s="99"/>
      <c r="Z6" s="1"/>
      <c r="AA6" s="1"/>
      <c r="AB6" s="1"/>
      <c r="AC6" s="1"/>
      <c r="AD6" s="1"/>
    </row>
    <row r="7" spans="1:30" hidden="1" x14ac:dyDescent="0.25">
      <c r="A7" s="98" t="str">
        <f>IF(ISNA(VLOOKUP('Paetec -prev'!C7,'PAETEC Support'!C:C,1,0)),'Paetec -prev'!C7,"""")</f>
        <v>"</v>
      </c>
      <c r="B7" s="98"/>
      <c r="C7" s="98"/>
      <c r="D7" s="99"/>
      <c r="E7" s="98"/>
      <c r="F7" s="98"/>
      <c r="G7" s="98"/>
      <c r="H7" s="98"/>
      <c r="I7" s="98"/>
      <c r="J7" s="98"/>
      <c r="K7" s="98"/>
      <c r="L7" s="98"/>
      <c r="M7" s="98"/>
      <c r="N7" s="98"/>
      <c r="O7" s="98"/>
      <c r="P7" s="98"/>
      <c r="Q7" s="98"/>
      <c r="R7" s="98"/>
      <c r="S7" s="98"/>
      <c r="T7" s="98"/>
      <c r="U7" s="98"/>
      <c r="V7" s="98"/>
      <c r="W7" s="98"/>
      <c r="X7" s="98"/>
      <c r="Y7" s="99"/>
      <c r="Z7" s="1"/>
      <c r="AA7" s="1"/>
      <c r="AB7" s="1"/>
      <c r="AC7" s="1"/>
      <c r="AD7" s="1"/>
    </row>
    <row r="8" spans="1:30" hidden="1" x14ac:dyDescent="0.25">
      <c r="A8" s="98" t="str">
        <f>IF(ISNA(VLOOKUP('Paetec -prev'!C8,'PAETEC Support'!C:C,1,0)),'Paetec -prev'!C8,"""")</f>
        <v>"</v>
      </c>
      <c r="B8" s="98"/>
      <c r="C8" s="98"/>
      <c r="D8" s="99"/>
      <c r="E8" s="98"/>
      <c r="F8" s="98"/>
      <c r="G8" s="98"/>
      <c r="H8" s="98"/>
      <c r="I8" s="98"/>
      <c r="J8" s="98"/>
      <c r="K8" s="98"/>
      <c r="L8" s="98"/>
      <c r="M8" s="98"/>
      <c r="N8" s="98"/>
      <c r="O8" s="98"/>
      <c r="P8" s="98"/>
      <c r="Q8" s="98"/>
      <c r="R8" s="98"/>
      <c r="S8" s="98"/>
      <c r="T8" s="98"/>
      <c r="U8" s="98"/>
      <c r="V8" s="98"/>
      <c r="W8" s="98"/>
      <c r="X8" s="98"/>
      <c r="Y8" s="99"/>
      <c r="Z8" s="1"/>
      <c r="AA8" s="1"/>
      <c r="AB8" s="1"/>
      <c r="AC8" s="1"/>
      <c r="AD8" s="1"/>
    </row>
    <row r="9" spans="1:30" hidden="1" x14ac:dyDescent="0.25">
      <c r="A9" s="98" t="str">
        <f>IF(ISNA(VLOOKUP('Paetec -prev'!C9,'PAETEC Support'!C:C,1,0)),'Paetec -prev'!C9,"""")</f>
        <v>"</v>
      </c>
      <c r="B9" s="98"/>
      <c r="C9" s="98"/>
      <c r="D9" s="99"/>
      <c r="E9" s="98"/>
      <c r="F9" s="98"/>
      <c r="G9" s="98"/>
      <c r="H9" s="98"/>
      <c r="I9" s="98"/>
      <c r="J9" s="98"/>
      <c r="K9" s="98"/>
      <c r="L9" s="98"/>
      <c r="M9" s="98"/>
      <c r="N9" s="98"/>
      <c r="O9" s="98"/>
      <c r="P9" s="98"/>
      <c r="Q9" s="98"/>
      <c r="R9" s="98"/>
      <c r="S9" s="98"/>
      <c r="T9" s="98"/>
      <c r="U9" s="98"/>
      <c r="V9" s="98"/>
      <c r="W9" s="98"/>
      <c r="X9" s="98"/>
      <c r="Y9" s="99"/>
      <c r="Z9" s="1"/>
      <c r="AA9" s="1"/>
      <c r="AB9" s="1"/>
      <c r="AC9" s="1"/>
      <c r="AD9" s="1"/>
    </row>
    <row r="10" spans="1:30" hidden="1" x14ac:dyDescent="0.25">
      <c r="A10" s="98" t="str">
        <f>IF(ISNA(VLOOKUP('Paetec -prev'!C10,'PAETEC Support'!C:C,1,0)),'Paetec -prev'!C10,"""")</f>
        <v>"</v>
      </c>
      <c r="B10" s="98"/>
      <c r="C10" s="98"/>
      <c r="D10" s="99"/>
      <c r="E10" s="98"/>
      <c r="F10" s="98"/>
      <c r="G10" s="98"/>
      <c r="H10" s="98"/>
      <c r="I10" s="98"/>
      <c r="J10" s="98"/>
      <c r="K10" s="98"/>
      <c r="L10" s="98"/>
      <c r="M10" s="98"/>
      <c r="N10" s="98"/>
      <c r="O10" s="98"/>
      <c r="P10" s="98"/>
      <c r="Q10" s="98"/>
      <c r="R10" s="98"/>
      <c r="S10" s="98"/>
      <c r="T10" s="98"/>
      <c r="U10" s="98"/>
      <c r="V10" s="98"/>
      <c r="W10" s="98"/>
      <c r="X10" s="98"/>
      <c r="Y10" s="99"/>
      <c r="Z10" s="1"/>
      <c r="AA10" s="1"/>
      <c r="AB10" s="1"/>
      <c r="AC10" s="1"/>
      <c r="AD10" s="1"/>
    </row>
    <row r="11" spans="1:30" hidden="1" x14ac:dyDescent="0.25">
      <c r="A11" s="98" t="str">
        <f>IF(ISNA(VLOOKUP('Paetec -prev'!C11,'PAETEC Support'!C:C,1,0)),'Paetec -prev'!C11,"""")</f>
        <v>"</v>
      </c>
      <c r="B11" s="98"/>
      <c r="C11" s="98"/>
      <c r="D11" s="99"/>
      <c r="E11" s="98"/>
      <c r="F11" s="98"/>
      <c r="G11" s="98"/>
      <c r="H11" s="98"/>
      <c r="I11" s="98"/>
      <c r="J11" s="98"/>
      <c r="K11" s="98"/>
      <c r="L11" s="98"/>
      <c r="M11" s="98"/>
      <c r="N11" s="98"/>
      <c r="O11" s="98"/>
      <c r="P11" s="98"/>
      <c r="Q11" s="98"/>
      <c r="R11" s="98"/>
      <c r="S11" s="98"/>
      <c r="T11" s="98"/>
      <c r="U11" s="98"/>
      <c r="V11" s="98"/>
      <c r="W11" s="98"/>
      <c r="X11" s="98"/>
      <c r="Y11" s="99"/>
      <c r="Z11" s="1"/>
      <c r="AA11" s="1"/>
      <c r="AB11" s="1"/>
      <c r="AC11" s="1"/>
      <c r="AD11" s="1"/>
    </row>
    <row r="12" spans="1:30" hidden="1" x14ac:dyDescent="0.25">
      <c r="A12" s="98" t="str">
        <f>IF(ISNA(VLOOKUP('Paetec -prev'!C12,'PAETEC Support'!C:C,1,0)),'Paetec -prev'!C12,"""")</f>
        <v>"</v>
      </c>
      <c r="B12" s="98"/>
      <c r="C12" s="98"/>
      <c r="D12" s="99"/>
      <c r="E12" s="98"/>
      <c r="F12" s="98"/>
      <c r="G12" s="98"/>
      <c r="H12" s="98"/>
      <c r="I12" s="98"/>
      <c r="J12" s="98"/>
      <c r="K12" s="98"/>
      <c r="L12" s="98"/>
      <c r="M12" s="98"/>
      <c r="N12" s="98"/>
      <c r="O12" s="98"/>
      <c r="P12" s="98"/>
      <c r="Q12" s="98"/>
      <c r="R12" s="98"/>
      <c r="S12" s="98"/>
      <c r="T12" s="98"/>
      <c r="U12" s="98"/>
      <c r="V12" s="98"/>
      <c r="W12" s="98"/>
      <c r="X12" s="98"/>
      <c r="Y12" s="99"/>
      <c r="Z12" s="1"/>
      <c r="AA12" s="1"/>
      <c r="AB12" s="1"/>
      <c r="AC12" s="1"/>
      <c r="AD12" s="1"/>
    </row>
    <row r="13" spans="1:30" hidden="1" x14ac:dyDescent="0.25">
      <c r="A13" s="98" t="str">
        <f>IF(ISNA(VLOOKUP('Paetec -prev'!C13,'PAETEC Support'!C:C,1,0)),'Paetec -prev'!C13,"""")</f>
        <v>"</v>
      </c>
      <c r="B13" s="98"/>
      <c r="C13" s="98"/>
      <c r="D13" s="99"/>
      <c r="E13" s="98"/>
      <c r="F13" s="98"/>
      <c r="G13" s="98"/>
      <c r="H13" s="98"/>
      <c r="I13" s="98"/>
      <c r="J13" s="98"/>
      <c r="K13" s="98"/>
      <c r="L13" s="98"/>
      <c r="M13" s="98"/>
      <c r="N13" s="98"/>
      <c r="O13" s="98"/>
      <c r="P13" s="98"/>
      <c r="Q13" s="98"/>
      <c r="R13" s="98"/>
      <c r="S13" s="98"/>
      <c r="T13" s="98"/>
      <c r="U13" s="98"/>
      <c r="V13" s="98"/>
      <c r="W13" s="98"/>
      <c r="X13" s="98"/>
      <c r="Y13" s="99"/>
      <c r="Z13" s="1"/>
      <c r="AA13" s="1"/>
      <c r="AB13" s="1"/>
      <c r="AC13" s="1"/>
      <c r="AD13" s="1"/>
    </row>
    <row r="14" spans="1:30" hidden="1" x14ac:dyDescent="0.25">
      <c r="A14" s="98" t="str">
        <f>IF(ISNA(VLOOKUP('Paetec -prev'!C14,'PAETEC Support'!C:C,1,0)),'Paetec -prev'!C14,"""")</f>
        <v>"</v>
      </c>
      <c r="B14" s="98"/>
      <c r="C14" s="98"/>
      <c r="D14" s="99"/>
      <c r="E14" s="98"/>
      <c r="F14" s="98"/>
      <c r="G14" s="98"/>
      <c r="H14" s="98"/>
      <c r="I14" s="98"/>
      <c r="J14" s="98"/>
      <c r="K14" s="98"/>
      <c r="L14" s="98"/>
      <c r="M14" s="98"/>
      <c r="N14" s="98"/>
      <c r="O14" s="98"/>
      <c r="P14" s="98"/>
      <c r="Q14" s="98"/>
      <c r="R14" s="98"/>
      <c r="S14" s="98"/>
      <c r="T14" s="98"/>
      <c r="U14" s="98"/>
      <c r="V14" s="98"/>
      <c r="W14" s="98"/>
      <c r="X14" s="98"/>
      <c r="Y14" s="99"/>
      <c r="Z14" s="1"/>
      <c r="AA14" s="1"/>
      <c r="AB14" s="1"/>
      <c r="AC14" s="1"/>
      <c r="AD14" s="1"/>
    </row>
    <row r="15" spans="1:30" hidden="1" x14ac:dyDescent="0.25">
      <c r="A15" s="98" t="str">
        <f>IF(ISNA(VLOOKUP('Paetec -prev'!C15,'PAETEC Support'!C:C,1,0)),'Paetec -prev'!C15,"""")</f>
        <v>"</v>
      </c>
      <c r="B15" s="98"/>
      <c r="C15" s="98"/>
      <c r="D15" s="99"/>
      <c r="E15" s="98"/>
      <c r="F15" s="98"/>
      <c r="G15" s="98"/>
      <c r="H15" s="98"/>
      <c r="I15" s="98"/>
      <c r="J15" s="98"/>
      <c r="K15" s="98"/>
      <c r="L15" s="98"/>
      <c r="M15" s="98"/>
      <c r="N15" s="98"/>
      <c r="O15" s="98"/>
      <c r="P15" s="98"/>
      <c r="Q15" s="98"/>
      <c r="R15" s="98"/>
      <c r="S15" s="98"/>
      <c r="T15" s="98"/>
      <c r="U15" s="98"/>
      <c r="V15" s="98"/>
      <c r="W15" s="98"/>
      <c r="X15" s="98"/>
      <c r="Y15" s="99"/>
      <c r="Z15" s="1"/>
      <c r="AA15" s="1"/>
      <c r="AB15" s="1"/>
      <c r="AC15" s="1"/>
      <c r="AD15" s="1"/>
    </row>
    <row r="16" spans="1:30" hidden="1" x14ac:dyDescent="0.25">
      <c r="A16" s="98" t="str">
        <f>IF(ISNA(VLOOKUP('Paetec -prev'!C16,'PAETEC Support'!C:C,1,0)),'Paetec -prev'!C16,"""")</f>
        <v>"</v>
      </c>
      <c r="B16" s="98"/>
      <c r="C16" s="98"/>
      <c r="D16" s="99"/>
      <c r="E16" s="98"/>
      <c r="F16" s="98"/>
      <c r="G16" s="98"/>
      <c r="H16" s="98"/>
      <c r="I16" s="98"/>
      <c r="J16" s="98"/>
      <c r="K16" s="98"/>
      <c r="L16" s="98"/>
      <c r="M16" s="98"/>
      <c r="N16" s="98"/>
      <c r="O16" s="98"/>
      <c r="P16" s="98"/>
      <c r="Q16" s="98"/>
      <c r="R16" s="98"/>
      <c r="S16" s="98"/>
      <c r="T16" s="98"/>
      <c r="U16" s="98"/>
      <c r="V16" s="98"/>
      <c r="W16" s="98"/>
      <c r="X16" s="98"/>
      <c r="Y16" s="99"/>
      <c r="Z16" s="1"/>
      <c r="AA16" s="1"/>
      <c r="AB16" s="1"/>
      <c r="AC16" s="1"/>
      <c r="AD16" s="1"/>
    </row>
    <row r="17" spans="1:30" hidden="1" x14ac:dyDescent="0.25">
      <c r="A17" s="98" t="str">
        <f>IF(ISNA(VLOOKUP('Paetec -prev'!C17,'PAETEC Support'!C:C,1,0)),'Paetec -prev'!C17,"""")</f>
        <v>"</v>
      </c>
      <c r="B17" s="98"/>
      <c r="C17" s="98"/>
      <c r="D17" s="99"/>
      <c r="E17" s="98"/>
      <c r="F17" s="98"/>
      <c r="G17" s="98"/>
      <c r="H17" s="98"/>
      <c r="I17" s="98"/>
      <c r="J17" s="98"/>
      <c r="K17" s="98"/>
      <c r="L17" s="98"/>
      <c r="M17" s="98"/>
      <c r="N17" s="98"/>
      <c r="O17" s="98"/>
      <c r="P17" s="98"/>
      <c r="Q17" s="98"/>
      <c r="R17" s="98"/>
      <c r="S17" s="98"/>
      <c r="T17" s="98"/>
      <c r="U17" s="98"/>
      <c r="V17" s="98"/>
      <c r="W17" s="98"/>
      <c r="X17" s="98"/>
      <c r="Y17" s="99"/>
      <c r="Z17" s="1"/>
      <c r="AA17" s="1"/>
      <c r="AB17" s="1"/>
      <c r="AC17" s="1"/>
      <c r="AD17" s="1"/>
    </row>
    <row r="18" spans="1:30" hidden="1" x14ac:dyDescent="0.25">
      <c r="A18" s="98" t="str">
        <f>IF(ISNA(VLOOKUP('Paetec -prev'!C18,'PAETEC Support'!C:C,1,0)),'Paetec -prev'!C18,"""")</f>
        <v>"</v>
      </c>
      <c r="B18" s="98"/>
      <c r="C18" s="98"/>
      <c r="D18" s="99"/>
      <c r="E18" s="98"/>
      <c r="F18" s="98"/>
      <c r="G18" s="98"/>
      <c r="H18" s="98"/>
      <c r="I18" s="98"/>
      <c r="J18" s="98"/>
      <c r="K18" s="98"/>
      <c r="L18" s="98"/>
      <c r="M18" s="98"/>
      <c r="N18" s="98"/>
      <c r="O18" s="98"/>
      <c r="P18" s="98"/>
      <c r="Q18" s="98"/>
      <c r="R18" s="98"/>
      <c r="S18" s="98"/>
      <c r="T18" s="98"/>
      <c r="U18" s="98"/>
      <c r="V18" s="98"/>
      <c r="W18" s="98"/>
      <c r="X18" s="98"/>
      <c r="Y18" s="99"/>
      <c r="Z18" s="1"/>
      <c r="AA18" s="1"/>
      <c r="AB18" s="1"/>
      <c r="AC18" s="1"/>
      <c r="AD18" s="1"/>
    </row>
    <row r="19" spans="1:30" hidden="1" x14ac:dyDescent="0.25">
      <c r="A19" s="98" t="str">
        <f>IF(ISNA(VLOOKUP('Paetec -prev'!C19,'PAETEC Support'!C:C,1,0)),'Paetec -prev'!C19,"""")</f>
        <v>"</v>
      </c>
      <c r="B19" s="98"/>
      <c r="C19" s="98"/>
      <c r="D19" s="99"/>
      <c r="E19" s="98"/>
      <c r="F19" s="98"/>
      <c r="G19" s="98"/>
      <c r="H19" s="98"/>
      <c r="I19" s="98"/>
      <c r="J19" s="98"/>
      <c r="K19" s="98"/>
      <c r="L19" s="98"/>
      <c r="M19" s="98"/>
      <c r="N19" s="98"/>
      <c r="O19" s="98"/>
      <c r="P19" s="98"/>
      <c r="Q19" s="98"/>
      <c r="R19" s="98"/>
      <c r="S19" s="98"/>
      <c r="T19" s="98"/>
      <c r="U19" s="98"/>
      <c r="V19" s="98"/>
      <c r="W19" s="98"/>
      <c r="X19" s="98"/>
      <c r="Y19" s="99"/>
      <c r="Z19" s="1"/>
      <c r="AA19" s="1"/>
      <c r="AB19" s="1"/>
      <c r="AC19" s="1"/>
      <c r="AD19" s="1"/>
    </row>
    <row r="20" spans="1:30" hidden="1" x14ac:dyDescent="0.25">
      <c r="A20" s="98" t="str">
        <f>IF(ISNA(VLOOKUP('Paetec -prev'!C20,'PAETEC Support'!C:C,1,0)),'Paetec -prev'!C20,"""")</f>
        <v>"</v>
      </c>
      <c r="B20" s="98"/>
      <c r="C20" s="98"/>
      <c r="D20" s="99"/>
      <c r="E20" s="98"/>
      <c r="F20" s="98"/>
      <c r="G20" s="98"/>
      <c r="H20" s="98"/>
      <c r="I20" s="98"/>
      <c r="J20" s="98"/>
      <c r="K20" s="98"/>
      <c r="L20" s="98"/>
      <c r="M20" s="98"/>
      <c r="N20" s="98"/>
      <c r="O20" s="98"/>
      <c r="P20" s="98"/>
      <c r="Q20" s="98"/>
      <c r="R20" s="98"/>
      <c r="S20" s="98"/>
      <c r="T20" s="98"/>
      <c r="U20" s="98"/>
      <c r="V20" s="98"/>
      <c r="W20" s="98"/>
      <c r="X20" s="98"/>
      <c r="Y20" s="99"/>
      <c r="Z20" s="1"/>
      <c r="AA20" s="1"/>
      <c r="AB20" s="1"/>
      <c r="AC20" s="1"/>
      <c r="AD20" s="1"/>
    </row>
    <row r="21" spans="1:30" hidden="1" x14ac:dyDescent="0.25">
      <c r="A21" s="98" t="str">
        <f>IF(ISNA(VLOOKUP('Paetec -prev'!C21,'PAETEC Support'!C:C,1,0)),'Paetec -prev'!C21,"""")</f>
        <v>"</v>
      </c>
      <c r="B21" s="98"/>
      <c r="C21" s="98"/>
      <c r="D21" s="99"/>
      <c r="E21" s="98"/>
      <c r="F21" s="98"/>
      <c r="G21" s="98"/>
      <c r="H21" s="98"/>
      <c r="I21" s="98"/>
      <c r="J21" s="98"/>
      <c r="K21" s="98"/>
      <c r="L21" s="98"/>
      <c r="M21" s="98"/>
      <c r="N21" s="98"/>
      <c r="O21" s="98"/>
      <c r="P21" s="98"/>
      <c r="Q21" s="98"/>
      <c r="R21" s="98"/>
      <c r="S21" s="98"/>
      <c r="T21" s="98"/>
      <c r="U21" s="98"/>
      <c r="V21" s="98"/>
      <c r="W21" s="98"/>
      <c r="X21" s="98"/>
      <c r="Y21" s="99"/>
      <c r="Z21" s="1"/>
      <c r="AA21" s="1"/>
      <c r="AB21" s="1"/>
      <c r="AC21" s="1"/>
      <c r="AD21" s="1"/>
    </row>
    <row r="22" spans="1:30" hidden="1" x14ac:dyDescent="0.25">
      <c r="A22" s="98" t="str">
        <f>IF(ISNA(VLOOKUP('Paetec -prev'!C22,'PAETEC Support'!C:C,1,0)),'Paetec -prev'!C22,"""")</f>
        <v>"</v>
      </c>
      <c r="B22" s="98"/>
      <c r="C22" s="98"/>
      <c r="D22" s="99"/>
      <c r="E22" s="98"/>
      <c r="F22" s="98"/>
      <c r="G22" s="98"/>
      <c r="H22" s="98"/>
      <c r="I22" s="98"/>
      <c r="J22" s="98"/>
      <c r="K22" s="98"/>
      <c r="L22" s="98"/>
      <c r="M22" s="98"/>
      <c r="N22" s="98"/>
      <c r="O22" s="98"/>
      <c r="P22" s="99"/>
      <c r="Q22" s="98"/>
      <c r="R22" s="98"/>
      <c r="S22" s="98"/>
      <c r="T22" s="98"/>
      <c r="U22" s="98"/>
      <c r="V22" s="98"/>
      <c r="W22" s="98"/>
      <c r="X22" s="98"/>
      <c r="Y22" s="99"/>
      <c r="Z22" s="1"/>
      <c r="AA22" s="1"/>
      <c r="AB22" s="1"/>
      <c r="AC22" s="1"/>
      <c r="AD22" s="1"/>
    </row>
    <row r="23" spans="1:30" hidden="1" x14ac:dyDescent="0.25">
      <c r="A23" s="98" t="str">
        <f>IF(ISNA(VLOOKUP('Paetec -prev'!C23,'PAETEC Support'!C:C,1,0)),'Paetec -prev'!C23,"""")</f>
        <v>"</v>
      </c>
      <c r="B23" s="98"/>
      <c r="C23" s="98"/>
      <c r="D23" s="99"/>
      <c r="E23" s="98"/>
      <c r="F23" s="98"/>
      <c r="G23" s="98"/>
      <c r="H23" s="98"/>
      <c r="I23" s="98"/>
      <c r="J23" s="98"/>
      <c r="K23" s="98"/>
      <c r="L23" s="98"/>
      <c r="M23" s="98"/>
      <c r="N23" s="98"/>
      <c r="O23" s="98"/>
      <c r="P23" s="98"/>
      <c r="Q23" s="98"/>
      <c r="R23" s="98"/>
      <c r="S23" s="98"/>
      <c r="T23" s="98"/>
      <c r="U23" s="98"/>
      <c r="V23" s="98"/>
      <c r="W23" s="98"/>
      <c r="X23" s="98"/>
      <c r="Y23" s="99"/>
      <c r="Z23" s="1"/>
      <c r="AA23" s="1"/>
      <c r="AB23" s="1"/>
      <c r="AC23" s="1"/>
      <c r="AD23" s="1"/>
    </row>
    <row r="24" spans="1:30" hidden="1" x14ac:dyDescent="0.25">
      <c r="A24" s="98" t="str">
        <f>IF(ISNA(VLOOKUP('Paetec -prev'!C24,'PAETEC Support'!C:C,1,0)),'Paetec -prev'!C24,"""")</f>
        <v>"</v>
      </c>
      <c r="B24" s="98"/>
      <c r="C24" s="98"/>
      <c r="D24" s="99"/>
      <c r="E24" s="98"/>
      <c r="F24" s="98"/>
      <c r="G24" s="98"/>
      <c r="H24" s="98"/>
      <c r="I24" s="98"/>
      <c r="J24" s="98"/>
      <c r="K24" s="98"/>
      <c r="L24" s="98"/>
      <c r="M24" s="98"/>
      <c r="N24" s="98"/>
      <c r="O24" s="98"/>
      <c r="P24" s="98"/>
      <c r="Q24" s="98"/>
      <c r="R24" s="98"/>
      <c r="S24" s="98"/>
      <c r="T24" s="98"/>
      <c r="U24" s="98"/>
      <c r="V24" s="98"/>
      <c r="W24" s="98"/>
      <c r="X24" s="98"/>
      <c r="Y24" s="99"/>
      <c r="Z24" s="1"/>
      <c r="AA24" s="1"/>
      <c r="AB24" s="1"/>
      <c r="AC24" s="1"/>
      <c r="AD24" s="1"/>
    </row>
    <row r="25" spans="1:30" hidden="1" x14ac:dyDescent="0.25">
      <c r="A25" s="98" t="str">
        <f>IF(ISNA(VLOOKUP('Paetec -prev'!C25,'PAETEC Support'!C:C,1,0)),'Paetec -prev'!C25,"""")</f>
        <v>"</v>
      </c>
      <c r="B25" s="98"/>
      <c r="C25" s="98"/>
      <c r="D25" s="99"/>
      <c r="E25" s="98"/>
      <c r="F25" s="98"/>
      <c r="G25" s="98"/>
      <c r="H25" s="98"/>
      <c r="I25" s="98"/>
      <c r="J25" s="98"/>
      <c r="K25" s="98"/>
      <c r="L25" s="98"/>
      <c r="M25" s="98"/>
      <c r="N25" s="98"/>
      <c r="O25" s="98"/>
      <c r="P25" s="98"/>
      <c r="Q25" s="98"/>
      <c r="R25" s="98"/>
      <c r="S25" s="98"/>
      <c r="T25" s="98"/>
      <c r="U25" s="98"/>
      <c r="V25" s="98"/>
      <c r="W25" s="98"/>
      <c r="X25" s="98"/>
      <c r="Y25" s="99"/>
      <c r="Z25" s="1"/>
      <c r="AA25" s="1"/>
      <c r="AB25" s="1"/>
      <c r="AC25" s="1"/>
      <c r="AD25" s="1"/>
    </row>
    <row r="26" spans="1:30" hidden="1" x14ac:dyDescent="0.25">
      <c r="A26" s="98" t="str">
        <f>IF(ISNA(VLOOKUP('Paetec -prev'!C26,'PAETEC Support'!C:C,1,0)),'Paetec -prev'!C26,"""")</f>
        <v>"</v>
      </c>
      <c r="B26" s="98"/>
      <c r="C26" s="98"/>
      <c r="D26" s="99"/>
      <c r="E26" s="98"/>
      <c r="F26" s="98"/>
      <c r="G26" s="98"/>
      <c r="H26" s="98"/>
      <c r="I26" s="98"/>
      <c r="J26" s="98"/>
      <c r="K26" s="98"/>
      <c r="L26" s="98"/>
      <c r="M26" s="98"/>
      <c r="N26" s="98"/>
      <c r="O26" s="98"/>
      <c r="P26" s="98"/>
      <c r="Q26" s="98"/>
      <c r="R26" s="98"/>
      <c r="S26" s="98"/>
      <c r="T26" s="98"/>
      <c r="U26" s="98"/>
      <c r="V26" s="98"/>
      <c r="W26" s="98"/>
      <c r="X26" s="98"/>
      <c r="Y26" s="99"/>
      <c r="Z26" s="1"/>
      <c r="AA26" s="1"/>
      <c r="AB26" s="1"/>
      <c r="AC26" s="1"/>
      <c r="AD26" s="1"/>
    </row>
    <row r="27" spans="1:30" hidden="1" x14ac:dyDescent="0.25">
      <c r="A27" s="98" t="str">
        <f>IF(ISNA(VLOOKUP('Paetec -prev'!C27,'PAETEC Support'!C:C,1,0)),'Paetec -prev'!C27,"""")</f>
        <v>"</v>
      </c>
      <c r="B27" s="98"/>
      <c r="C27" s="98"/>
      <c r="D27" s="99"/>
      <c r="E27" s="98"/>
      <c r="F27" s="98"/>
      <c r="G27" s="98"/>
      <c r="H27" s="98"/>
      <c r="I27" s="98"/>
      <c r="J27" s="98"/>
      <c r="K27" s="98"/>
      <c r="L27" s="98"/>
      <c r="M27" s="98"/>
      <c r="N27" s="98"/>
      <c r="O27" s="98"/>
      <c r="P27" s="98"/>
      <c r="Q27" s="98"/>
      <c r="R27" s="98"/>
      <c r="S27" s="98"/>
      <c r="T27" s="98"/>
      <c r="U27" s="98"/>
      <c r="V27" s="98"/>
      <c r="W27" s="98"/>
      <c r="X27" s="98"/>
      <c r="Y27" s="99"/>
      <c r="Z27" s="1"/>
      <c r="AA27" s="1"/>
      <c r="AB27" s="1"/>
      <c r="AC27" s="1"/>
      <c r="AD27" s="1"/>
    </row>
    <row r="28" spans="1:30" hidden="1" x14ac:dyDescent="0.25">
      <c r="A28" s="98" t="str">
        <f>IF(ISNA(VLOOKUP('Paetec -prev'!C28,'PAETEC Support'!C:C,1,0)),'Paetec -prev'!C28,"""")</f>
        <v>"</v>
      </c>
      <c r="B28" s="98"/>
      <c r="C28" s="98"/>
      <c r="D28" s="99"/>
      <c r="E28" s="98"/>
      <c r="F28" s="98"/>
      <c r="G28" s="98"/>
      <c r="H28" s="98"/>
      <c r="I28" s="98"/>
      <c r="J28" s="98"/>
      <c r="K28" s="98"/>
      <c r="L28" s="98"/>
      <c r="M28" s="98"/>
      <c r="N28" s="98"/>
      <c r="O28" s="98"/>
      <c r="P28" s="98"/>
      <c r="Q28" s="98"/>
      <c r="R28" s="98"/>
      <c r="S28" s="98"/>
      <c r="T28" s="98"/>
      <c r="U28" s="98"/>
      <c r="V28" s="98"/>
      <c r="W28" s="98"/>
      <c r="X28" s="98"/>
      <c r="Y28" s="99"/>
      <c r="Z28" s="1"/>
      <c r="AA28" s="1"/>
      <c r="AB28" s="1"/>
      <c r="AC28" s="1"/>
      <c r="AD28" s="1"/>
    </row>
    <row r="29" spans="1:30" hidden="1" x14ac:dyDescent="0.25">
      <c r="A29" s="98" t="str">
        <f>IF(ISNA(VLOOKUP('Paetec -prev'!C29,'PAETEC Support'!C:C,1,0)),'Paetec -prev'!C29,"""")</f>
        <v>"</v>
      </c>
      <c r="B29" s="98"/>
      <c r="C29" s="98"/>
      <c r="D29" s="99"/>
      <c r="E29" s="98"/>
      <c r="F29" s="98"/>
      <c r="G29" s="98"/>
      <c r="H29" s="98"/>
      <c r="I29" s="98"/>
      <c r="J29" s="98"/>
      <c r="K29" s="98"/>
      <c r="L29" s="98"/>
      <c r="M29" s="98"/>
      <c r="N29" s="98"/>
      <c r="O29" s="98"/>
      <c r="P29" s="98"/>
      <c r="Q29" s="98"/>
      <c r="R29" s="98"/>
      <c r="S29" s="98"/>
      <c r="T29" s="98"/>
      <c r="U29" s="98"/>
      <c r="V29" s="98"/>
      <c r="W29" s="98"/>
      <c r="X29" s="98"/>
      <c r="Y29" s="99"/>
      <c r="Z29" s="1"/>
      <c r="AA29" s="1"/>
      <c r="AB29" s="1"/>
      <c r="AC29" s="1"/>
      <c r="AD29" s="1"/>
    </row>
    <row r="30" spans="1:30" hidden="1" x14ac:dyDescent="0.25">
      <c r="A30" s="98" t="str">
        <f>IF(ISNA(VLOOKUP('Paetec -prev'!C30,'PAETEC Support'!C:C,1,0)),'Paetec -prev'!C30,"""")</f>
        <v>"</v>
      </c>
      <c r="B30" s="98"/>
      <c r="C30" s="98"/>
      <c r="D30" s="99"/>
      <c r="E30" s="98"/>
      <c r="F30" s="98"/>
      <c r="G30" s="98"/>
      <c r="H30" s="98"/>
      <c r="I30" s="98"/>
      <c r="J30" s="98"/>
      <c r="K30" s="98"/>
      <c r="L30" s="98"/>
      <c r="M30" s="98"/>
      <c r="N30" s="98"/>
      <c r="O30" s="98"/>
      <c r="P30" s="98"/>
      <c r="Q30" s="98"/>
      <c r="R30" s="98"/>
      <c r="S30" s="98"/>
      <c r="T30" s="98"/>
      <c r="U30" s="98"/>
      <c r="V30" s="98"/>
      <c r="W30" s="98"/>
      <c r="X30" s="98"/>
      <c r="Y30" s="99"/>
      <c r="Z30" s="1"/>
      <c r="AA30" s="1"/>
      <c r="AB30" s="1"/>
      <c r="AC30" s="1"/>
      <c r="AD30" s="1"/>
    </row>
    <row r="31" spans="1:30" hidden="1" x14ac:dyDescent="0.25">
      <c r="A31" s="98" t="str">
        <f>IF(ISNA(VLOOKUP('Paetec -prev'!C31,'PAETEC Support'!C:C,1,0)),'Paetec -prev'!C31,"""")</f>
        <v>"</v>
      </c>
      <c r="B31" s="98"/>
      <c r="C31" s="98"/>
      <c r="D31" s="99"/>
      <c r="E31" s="98"/>
      <c r="F31" s="98"/>
      <c r="G31" s="98"/>
      <c r="H31" s="98"/>
      <c r="I31" s="98"/>
      <c r="J31" s="98"/>
      <c r="K31" s="98"/>
      <c r="L31" s="98"/>
      <c r="M31" s="98"/>
      <c r="N31" s="98"/>
      <c r="O31" s="98"/>
      <c r="P31" s="98"/>
      <c r="Q31" s="98"/>
      <c r="R31" s="98"/>
      <c r="S31" s="98"/>
      <c r="T31" s="98"/>
      <c r="U31" s="98"/>
      <c r="V31" s="98"/>
      <c r="W31" s="98"/>
      <c r="X31" s="98"/>
      <c r="Y31" s="99"/>
      <c r="Z31" s="1"/>
      <c r="AA31" s="1"/>
      <c r="AB31" s="1"/>
      <c r="AC31" s="1"/>
      <c r="AD31" s="1"/>
    </row>
    <row r="32" spans="1:30" hidden="1" x14ac:dyDescent="0.25">
      <c r="A32" s="98" t="str">
        <f>IF(ISNA(VLOOKUP('Paetec -prev'!C32,'PAETEC Support'!C:C,1,0)),'Paetec -prev'!C32,"""")</f>
        <v>"</v>
      </c>
      <c r="B32" s="98"/>
      <c r="C32" s="98"/>
      <c r="D32" s="99"/>
      <c r="E32" s="98"/>
      <c r="F32" s="98"/>
      <c r="G32" s="98"/>
      <c r="H32" s="98"/>
      <c r="I32" s="98"/>
      <c r="J32" s="98"/>
      <c r="K32" s="98"/>
      <c r="L32" s="98"/>
      <c r="M32" s="98"/>
      <c r="N32" s="98"/>
      <c r="O32" s="98"/>
      <c r="P32" s="98"/>
      <c r="Q32" s="98"/>
      <c r="R32" s="98"/>
      <c r="S32" s="98"/>
      <c r="T32" s="98"/>
      <c r="U32" s="98"/>
      <c r="V32" s="98"/>
      <c r="W32" s="98"/>
      <c r="X32" s="98"/>
      <c r="Y32" s="99"/>
      <c r="Z32" s="1"/>
      <c r="AA32" s="1"/>
      <c r="AB32" s="1"/>
      <c r="AC32" s="1"/>
      <c r="AD32" s="1"/>
    </row>
    <row r="33" spans="1:30" hidden="1" x14ac:dyDescent="0.25">
      <c r="A33" s="98" t="str">
        <f>IF(ISNA(VLOOKUP('Paetec -prev'!C33,'PAETEC Support'!C:C,1,0)),'Paetec -prev'!C33,"""")</f>
        <v>"</v>
      </c>
      <c r="B33" s="98"/>
      <c r="C33" s="98"/>
      <c r="D33" s="99"/>
      <c r="E33" s="98"/>
      <c r="F33" s="98"/>
      <c r="G33" s="98"/>
      <c r="H33" s="98"/>
      <c r="I33" s="98"/>
      <c r="J33" s="98"/>
      <c r="K33" s="98"/>
      <c r="L33" s="98"/>
      <c r="M33" s="98"/>
      <c r="N33" s="98"/>
      <c r="O33" s="98"/>
      <c r="P33" s="98"/>
      <c r="Q33" s="98"/>
      <c r="R33" s="98"/>
      <c r="S33" s="98"/>
      <c r="T33" s="98"/>
      <c r="U33" s="98"/>
      <c r="V33" s="98"/>
      <c r="W33" s="98"/>
      <c r="X33" s="98"/>
      <c r="Y33" s="99"/>
      <c r="Z33" s="1"/>
      <c r="AA33" s="1"/>
      <c r="AB33" s="1"/>
      <c r="AC33" s="1"/>
      <c r="AD33" s="1"/>
    </row>
    <row r="34" spans="1:30" hidden="1" x14ac:dyDescent="0.25">
      <c r="A34" s="98" t="str">
        <f>IF(ISNA(VLOOKUP('Paetec -prev'!C34,'PAETEC Support'!C:C,1,0)),'Paetec -prev'!C34,"""")</f>
        <v>"</v>
      </c>
      <c r="B34" s="98"/>
      <c r="C34" s="98"/>
      <c r="D34" s="99"/>
      <c r="E34" s="98"/>
      <c r="F34" s="98"/>
      <c r="G34" s="98"/>
      <c r="H34" s="98"/>
      <c r="I34" s="98"/>
      <c r="J34" s="98"/>
      <c r="K34" s="98"/>
      <c r="L34" s="98"/>
      <c r="M34" s="98"/>
      <c r="N34" s="98"/>
      <c r="O34" s="98"/>
      <c r="P34" s="98"/>
      <c r="Q34" s="98"/>
      <c r="R34" s="98"/>
      <c r="S34" s="98"/>
      <c r="T34" s="98"/>
      <c r="U34" s="98"/>
      <c r="V34" s="98"/>
      <c r="W34" s="98"/>
      <c r="X34" s="98"/>
      <c r="Y34" s="99"/>
      <c r="Z34" s="1"/>
      <c r="AA34" s="1"/>
      <c r="AB34" s="1"/>
      <c r="AC34" s="1"/>
      <c r="AD34" s="1"/>
    </row>
    <row r="35" spans="1:30" hidden="1" x14ac:dyDescent="0.25">
      <c r="A35" s="98" t="str">
        <f>IF(ISNA(VLOOKUP('Paetec -prev'!C35,'PAETEC Support'!C:C,1,0)),'Paetec -prev'!C35,"""")</f>
        <v>"</v>
      </c>
      <c r="B35" s="98"/>
      <c r="C35" s="98"/>
      <c r="D35" s="99"/>
      <c r="E35" s="98"/>
      <c r="F35" s="98"/>
      <c r="G35" s="98"/>
      <c r="H35" s="98"/>
      <c r="I35" s="98"/>
      <c r="J35" s="98"/>
      <c r="K35" s="98"/>
      <c r="L35" s="98"/>
      <c r="M35" s="98"/>
      <c r="N35" s="98"/>
      <c r="O35" s="98"/>
      <c r="P35" s="98"/>
      <c r="Q35" s="98"/>
      <c r="R35" s="98"/>
      <c r="S35" s="98"/>
      <c r="T35" s="98"/>
      <c r="U35" s="98"/>
      <c r="V35" s="98"/>
      <c r="W35" s="98"/>
      <c r="X35" s="98"/>
      <c r="Y35" s="99"/>
      <c r="Z35" s="1"/>
      <c r="AA35" s="1"/>
      <c r="AB35" s="1"/>
      <c r="AC35" s="1"/>
      <c r="AD35" s="1"/>
    </row>
    <row r="36" spans="1:30" hidden="1" x14ac:dyDescent="0.25">
      <c r="A36" s="98" t="str">
        <f>IF(ISNA(VLOOKUP('Paetec -prev'!C36,'PAETEC Support'!C:C,1,0)),'Paetec -prev'!C36,"""")</f>
        <v>"</v>
      </c>
      <c r="B36" s="98"/>
      <c r="C36" s="98"/>
      <c r="D36" s="99"/>
      <c r="E36" s="98"/>
      <c r="F36" s="98"/>
      <c r="G36" s="98"/>
      <c r="H36" s="98"/>
      <c r="I36" s="98"/>
      <c r="J36" s="98"/>
      <c r="K36" s="98"/>
      <c r="L36" s="98"/>
      <c r="M36" s="98"/>
      <c r="N36" s="98"/>
      <c r="O36" s="98"/>
      <c r="P36" s="99"/>
      <c r="Q36" s="98"/>
      <c r="R36" s="98"/>
      <c r="S36" s="98"/>
      <c r="T36" s="98"/>
      <c r="U36" s="98"/>
      <c r="V36" s="98"/>
      <c r="W36" s="98"/>
      <c r="X36" s="98"/>
      <c r="Y36" s="99"/>
      <c r="Z36" s="1"/>
      <c r="AA36" s="1"/>
      <c r="AB36" s="1"/>
      <c r="AC36" s="1"/>
      <c r="AD36" s="1"/>
    </row>
    <row r="37" spans="1:30" hidden="1" x14ac:dyDescent="0.25">
      <c r="A37" s="98" t="str">
        <f>IF(ISNA(VLOOKUP('Paetec -prev'!C37,'PAETEC Support'!C:C,1,0)),'Paetec -prev'!C37,"""")</f>
        <v>"</v>
      </c>
      <c r="B37" s="98"/>
      <c r="C37" s="98"/>
      <c r="D37" s="99"/>
      <c r="E37" s="98"/>
      <c r="F37" s="98"/>
      <c r="G37" s="98"/>
      <c r="H37" s="98"/>
      <c r="I37" s="98"/>
      <c r="J37" s="98"/>
      <c r="K37" s="98"/>
      <c r="L37" s="98"/>
      <c r="M37" s="98"/>
      <c r="N37" s="98"/>
      <c r="O37" s="98"/>
      <c r="P37" s="98"/>
      <c r="Q37" s="98"/>
      <c r="R37" s="98"/>
      <c r="S37" s="98"/>
      <c r="T37" s="98"/>
      <c r="U37" s="98"/>
      <c r="V37" s="98"/>
      <c r="W37" s="98"/>
      <c r="X37" s="98"/>
      <c r="Y37" s="99"/>
      <c r="Z37" s="1"/>
      <c r="AA37" s="1"/>
      <c r="AB37" s="1"/>
      <c r="AC37" s="1"/>
      <c r="AD37" s="1"/>
    </row>
    <row r="38" spans="1:30" hidden="1" x14ac:dyDescent="0.25">
      <c r="A38" s="98" t="str">
        <f>IF(ISNA(VLOOKUP('Paetec -prev'!C38,'PAETEC Support'!C:C,1,0)),'Paetec -prev'!C38,"""")</f>
        <v>"</v>
      </c>
      <c r="B38" s="98"/>
      <c r="C38" s="98"/>
      <c r="D38" s="99"/>
      <c r="E38" s="98"/>
      <c r="F38" s="98"/>
      <c r="G38" s="98"/>
      <c r="H38" s="98"/>
      <c r="I38" s="98"/>
      <c r="J38" s="98"/>
      <c r="K38" s="98"/>
      <c r="L38" s="98"/>
      <c r="M38" s="98"/>
      <c r="N38" s="98"/>
      <c r="O38" s="98"/>
      <c r="P38" s="98"/>
      <c r="Q38" s="98"/>
      <c r="R38" s="98"/>
      <c r="S38" s="98"/>
      <c r="T38" s="98"/>
      <c r="U38" s="98"/>
      <c r="V38" s="98"/>
      <c r="W38" s="98"/>
      <c r="X38" s="98"/>
      <c r="Y38" s="99"/>
      <c r="Z38" s="1"/>
      <c r="AA38" s="1"/>
      <c r="AB38" s="1"/>
      <c r="AC38" s="1"/>
      <c r="AD38" s="1"/>
    </row>
    <row r="39" spans="1:30" hidden="1" x14ac:dyDescent="0.25">
      <c r="A39" s="98" t="str">
        <f>IF(ISNA(VLOOKUP('Paetec -prev'!C39,'PAETEC Support'!C:C,1,0)),'Paetec -prev'!C39,"""")</f>
        <v>"</v>
      </c>
      <c r="B39" s="98"/>
      <c r="C39" s="98"/>
      <c r="D39" s="99"/>
      <c r="E39" s="98"/>
      <c r="F39" s="98"/>
      <c r="G39" s="98"/>
      <c r="H39" s="98"/>
      <c r="I39" s="98"/>
      <c r="J39" s="98"/>
      <c r="K39" s="98"/>
      <c r="L39" s="98"/>
      <c r="M39" s="98"/>
      <c r="N39" s="98"/>
      <c r="O39" s="98"/>
      <c r="P39" s="98"/>
      <c r="Q39" s="98"/>
      <c r="R39" s="98"/>
      <c r="S39" s="98"/>
      <c r="T39" s="98"/>
      <c r="U39" s="98"/>
      <c r="V39" s="98"/>
      <c r="W39" s="98"/>
      <c r="X39" s="98"/>
      <c r="Y39" s="99"/>
      <c r="Z39" s="1"/>
      <c r="AA39" s="1"/>
      <c r="AB39" s="1"/>
      <c r="AC39" s="1"/>
      <c r="AD39" s="1"/>
    </row>
    <row r="40" spans="1:30" hidden="1" x14ac:dyDescent="0.25">
      <c r="A40" s="98" t="str">
        <f>IF(ISNA(VLOOKUP('Paetec -prev'!C40,'PAETEC Support'!C:C,1,0)),'Paetec -prev'!C40,"""")</f>
        <v>"</v>
      </c>
      <c r="B40" s="98"/>
      <c r="C40" s="98"/>
      <c r="D40" s="99"/>
      <c r="E40" s="98"/>
      <c r="F40" s="98"/>
      <c r="G40" s="98"/>
      <c r="H40" s="98"/>
      <c r="I40" s="98"/>
      <c r="J40" s="98"/>
      <c r="K40" s="98"/>
      <c r="L40" s="98"/>
      <c r="M40" s="98"/>
      <c r="N40" s="98"/>
      <c r="O40" s="98"/>
      <c r="P40" s="98"/>
      <c r="Q40" s="98"/>
      <c r="R40" s="98"/>
      <c r="S40" s="98"/>
      <c r="T40" s="98"/>
      <c r="U40" s="98"/>
      <c r="V40" s="98"/>
      <c r="W40" s="98"/>
      <c r="X40" s="98"/>
      <c r="Y40" s="99"/>
      <c r="Z40" s="1"/>
      <c r="AA40" s="1"/>
      <c r="AB40" s="1"/>
      <c r="AC40" s="1"/>
      <c r="AD40" s="1"/>
    </row>
    <row r="41" spans="1:30" hidden="1" x14ac:dyDescent="0.25">
      <c r="A41" s="98" t="str">
        <f>IF(ISNA(VLOOKUP('Paetec -prev'!C41,'PAETEC Support'!C:C,1,0)),'Paetec -prev'!C41,"""")</f>
        <v>"</v>
      </c>
      <c r="B41" s="98"/>
      <c r="C41" s="98"/>
      <c r="D41" s="99"/>
      <c r="E41" s="98"/>
      <c r="F41" s="98"/>
      <c r="G41" s="98"/>
      <c r="H41" s="98"/>
      <c r="I41" s="98"/>
      <c r="J41" s="98"/>
      <c r="K41" s="98"/>
      <c r="L41" s="98"/>
      <c r="M41" s="98"/>
      <c r="N41" s="98"/>
      <c r="O41" s="98"/>
      <c r="P41" s="98"/>
      <c r="Q41" s="98"/>
      <c r="R41" s="98"/>
      <c r="S41" s="98"/>
      <c r="T41" s="98"/>
      <c r="U41" s="98"/>
      <c r="V41" s="98"/>
      <c r="W41" s="98"/>
      <c r="X41" s="98"/>
      <c r="Y41" s="99"/>
      <c r="Z41" s="1"/>
      <c r="AA41" s="1"/>
      <c r="AB41" s="1"/>
      <c r="AC41" s="1"/>
      <c r="AD41" s="1"/>
    </row>
    <row r="42" spans="1:30" hidden="1" x14ac:dyDescent="0.25">
      <c r="A42" s="98" t="str">
        <f>IF(ISNA(VLOOKUP('Paetec -prev'!C42,'PAETEC Support'!C:C,1,0)),'Paetec -prev'!C42,"""")</f>
        <v>"</v>
      </c>
      <c r="B42" s="98"/>
      <c r="C42" s="98"/>
      <c r="D42" s="99"/>
      <c r="E42" s="98"/>
      <c r="F42" s="98"/>
      <c r="G42" s="98"/>
      <c r="H42" s="98"/>
      <c r="I42" s="98"/>
      <c r="J42" s="98"/>
      <c r="K42" s="98"/>
      <c r="L42" s="98"/>
      <c r="M42" s="98"/>
      <c r="N42" s="98"/>
      <c r="O42" s="98"/>
      <c r="P42" s="98"/>
      <c r="Q42" s="98"/>
      <c r="R42" s="98"/>
      <c r="S42" s="98"/>
      <c r="T42" s="98"/>
      <c r="U42" s="98"/>
      <c r="V42" s="98"/>
      <c r="W42" s="98"/>
      <c r="X42" s="98"/>
      <c r="Y42" s="99"/>
      <c r="Z42" s="1"/>
      <c r="AA42" s="1"/>
      <c r="AB42" s="1"/>
      <c r="AC42" s="1"/>
      <c r="AD42" s="1"/>
    </row>
    <row r="43" spans="1:30" hidden="1" x14ac:dyDescent="0.25">
      <c r="A43" s="98" t="str">
        <f>IF(ISNA(VLOOKUP('Paetec -prev'!C43,'PAETEC Support'!C:C,1,0)),'Paetec -prev'!C43,"""")</f>
        <v>"</v>
      </c>
      <c r="B43" s="98"/>
      <c r="C43" s="98"/>
      <c r="D43" s="99"/>
      <c r="E43" s="98"/>
      <c r="F43" s="98"/>
      <c r="G43" s="98"/>
      <c r="H43" s="98"/>
      <c r="I43" s="98"/>
      <c r="J43" s="98"/>
      <c r="K43" s="98"/>
      <c r="L43" s="98"/>
      <c r="M43" s="98"/>
      <c r="N43" s="98"/>
      <c r="O43" s="98"/>
      <c r="P43" s="98"/>
      <c r="Q43" s="98"/>
      <c r="R43" s="98"/>
      <c r="S43" s="98"/>
      <c r="T43" s="98"/>
      <c r="U43" s="98"/>
      <c r="V43" s="98"/>
      <c r="W43" s="98"/>
      <c r="X43" s="98"/>
      <c r="Y43" s="99"/>
      <c r="Z43" s="1"/>
      <c r="AA43" s="1"/>
      <c r="AB43" s="1"/>
      <c r="AC43" s="1"/>
      <c r="AD43" s="1"/>
    </row>
    <row r="44" spans="1:30" hidden="1" x14ac:dyDescent="0.25">
      <c r="A44" s="98" t="str">
        <f>IF(ISNA(VLOOKUP('Paetec -prev'!C44,'PAETEC Support'!C:C,1,0)),'Paetec -prev'!C44,"""")</f>
        <v>"</v>
      </c>
      <c r="B44" s="98"/>
      <c r="C44" s="98"/>
      <c r="D44" s="99"/>
      <c r="E44" s="98"/>
      <c r="F44" s="98"/>
      <c r="G44" s="98"/>
      <c r="H44" s="98"/>
      <c r="I44" s="98"/>
      <c r="J44" s="98"/>
      <c r="K44" s="98"/>
      <c r="L44" s="98"/>
      <c r="M44" s="98"/>
      <c r="N44" s="98"/>
      <c r="O44" s="98"/>
      <c r="P44" s="98"/>
      <c r="Q44" s="98"/>
      <c r="R44" s="98"/>
      <c r="S44" s="98"/>
      <c r="T44" s="98"/>
      <c r="U44" s="98"/>
      <c r="V44" s="98"/>
      <c r="W44" s="98"/>
      <c r="X44" s="98"/>
      <c r="Y44" s="99"/>
      <c r="Z44" s="1"/>
      <c r="AA44" s="1"/>
      <c r="AB44" s="1"/>
      <c r="AC44" s="1"/>
      <c r="AD44" s="1"/>
    </row>
    <row r="45" spans="1:30" hidden="1" x14ac:dyDescent="0.25">
      <c r="A45" s="98" t="str">
        <f>IF(ISNA(VLOOKUP('Paetec -prev'!C45,'PAETEC Support'!C:C,1,0)),'Paetec -prev'!C45,"""")</f>
        <v>"</v>
      </c>
      <c r="B45" s="98"/>
      <c r="C45" s="98"/>
      <c r="D45" s="99"/>
      <c r="E45" s="98"/>
      <c r="F45" s="98"/>
      <c r="G45" s="98"/>
      <c r="H45" s="98"/>
      <c r="I45" s="98"/>
      <c r="J45" s="98"/>
      <c r="K45" s="98"/>
      <c r="L45" s="98"/>
      <c r="M45" s="98"/>
      <c r="N45" s="98"/>
      <c r="O45" s="98"/>
      <c r="P45" s="98"/>
      <c r="Q45" s="98"/>
      <c r="R45" s="98"/>
      <c r="S45" s="98"/>
      <c r="T45" s="98"/>
      <c r="U45" s="98"/>
      <c r="V45" s="98"/>
      <c r="W45" s="98"/>
      <c r="X45" s="98"/>
      <c r="Y45" s="99"/>
      <c r="Z45" s="1"/>
      <c r="AA45" s="1"/>
      <c r="AB45" s="1"/>
      <c r="AC45" s="1"/>
      <c r="AD45" s="1"/>
    </row>
    <row r="46" spans="1:30" hidden="1" x14ac:dyDescent="0.25">
      <c r="A46" s="98" t="str">
        <f>IF(ISNA(VLOOKUP('Paetec -prev'!C46,'PAETEC Support'!C:C,1,0)),'Paetec -prev'!C46,"""")</f>
        <v>"</v>
      </c>
      <c r="B46" s="98"/>
      <c r="C46" s="98"/>
      <c r="D46" s="99"/>
      <c r="E46" s="98"/>
      <c r="F46" s="98"/>
      <c r="G46" s="98"/>
      <c r="H46" s="98"/>
      <c r="I46" s="98"/>
      <c r="J46" s="98"/>
      <c r="K46" s="98"/>
      <c r="L46" s="98"/>
      <c r="M46" s="98"/>
      <c r="N46" s="98"/>
      <c r="O46" s="98"/>
      <c r="P46" s="98"/>
      <c r="Q46" s="98"/>
      <c r="R46" s="98"/>
      <c r="S46" s="98"/>
      <c r="T46" s="98"/>
      <c r="U46" s="98"/>
      <c r="V46" s="98"/>
      <c r="W46" s="98"/>
      <c r="X46" s="98"/>
      <c r="Y46" s="99"/>
      <c r="Z46" s="1"/>
      <c r="AA46" s="1"/>
      <c r="AB46" s="1"/>
      <c r="AC46" s="1"/>
      <c r="AD46" s="1"/>
    </row>
    <row r="47" spans="1:30" hidden="1" x14ac:dyDescent="0.25">
      <c r="A47" s="98" t="str">
        <f>IF(ISNA(VLOOKUP('Paetec -prev'!C47,'PAETEC Support'!C:C,1,0)),'Paetec -prev'!C47,"""")</f>
        <v>"</v>
      </c>
      <c r="B47" s="1"/>
      <c r="C47" s="1"/>
      <c r="D47" s="25"/>
      <c r="E47" s="1"/>
      <c r="F47" s="1"/>
      <c r="G47" s="1"/>
      <c r="H47" s="1"/>
      <c r="I47" s="1"/>
      <c r="J47" s="1"/>
      <c r="K47" s="1"/>
      <c r="L47" s="1"/>
      <c r="M47" s="1"/>
      <c r="N47" s="1"/>
      <c r="O47" s="1"/>
      <c r="P47" s="1"/>
      <c r="Q47" s="1"/>
      <c r="R47" s="1"/>
      <c r="S47" s="1"/>
      <c r="T47" s="1"/>
      <c r="U47" s="1"/>
      <c r="V47" s="1"/>
      <c r="W47" s="1"/>
      <c r="X47" s="1"/>
      <c r="Y47" s="25"/>
      <c r="Z47" s="1"/>
      <c r="AA47" s="1"/>
      <c r="AB47" s="1"/>
      <c r="AC47" s="1"/>
      <c r="AD47" s="1"/>
    </row>
    <row r="48" spans="1:30" hidden="1" x14ac:dyDescent="0.25">
      <c r="A48" s="98" t="str">
        <f>IF(ISNA(VLOOKUP('Paetec -prev'!C48,'PAETEC Support'!C:C,1,0)),'Paetec -prev'!C48,"""")</f>
        <v>"</v>
      </c>
      <c r="B48" s="1"/>
      <c r="C48" s="1"/>
      <c r="D48" s="25"/>
      <c r="E48" s="1"/>
      <c r="F48" s="1"/>
      <c r="G48" s="1"/>
      <c r="H48" s="1"/>
      <c r="I48" s="1"/>
      <c r="J48" s="1"/>
      <c r="K48" s="1"/>
      <c r="L48" s="1"/>
      <c r="M48" s="1"/>
      <c r="N48" s="1"/>
      <c r="O48" s="1"/>
      <c r="P48" s="1"/>
      <c r="Q48" s="1"/>
      <c r="R48" s="1"/>
      <c r="S48" s="1"/>
      <c r="T48" s="1"/>
      <c r="U48" s="1"/>
      <c r="V48" s="1"/>
      <c r="W48" s="1"/>
      <c r="X48" s="1"/>
      <c r="Y48" s="25"/>
      <c r="Z48" s="1"/>
      <c r="AA48" s="1"/>
      <c r="AB48" s="1"/>
      <c r="AC48" s="1"/>
      <c r="AD48" s="1"/>
    </row>
    <row r="49" spans="1:30" hidden="1" x14ac:dyDescent="0.25">
      <c r="A49" s="98" t="str">
        <f>IF(ISNA(VLOOKUP('Paetec -prev'!C49,'PAETEC Support'!C:C,1,0)),'Paetec -prev'!C49,"""")</f>
        <v>"</v>
      </c>
      <c r="B49" s="1"/>
      <c r="C49" s="1"/>
      <c r="D49" s="25"/>
      <c r="E49" s="1"/>
      <c r="F49" s="1"/>
      <c r="G49" s="1"/>
      <c r="H49" s="1"/>
      <c r="I49" s="1"/>
      <c r="J49" s="1"/>
      <c r="K49" s="1"/>
      <c r="L49" s="1"/>
      <c r="M49" s="1"/>
      <c r="N49" s="1"/>
      <c r="O49" s="1"/>
      <c r="P49" s="1"/>
      <c r="Q49" s="1"/>
      <c r="R49" s="1"/>
      <c r="S49" s="1"/>
      <c r="T49" s="1"/>
      <c r="U49" s="1"/>
      <c r="V49" s="1"/>
      <c r="W49" s="1"/>
      <c r="X49" s="1"/>
      <c r="Y49" s="25"/>
      <c r="Z49" s="1"/>
      <c r="AA49" s="1"/>
      <c r="AB49" s="1"/>
      <c r="AC49" s="1"/>
      <c r="AD49" s="1"/>
    </row>
    <row r="50" spans="1:30" hidden="1" x14ac:dyDescent="0.25">
      <c r="A50" s="98" t="str">
        <f>IF(ISNA(VLOOKUP('Paetec -prev'!C50,'PAETEC Support'!C:C,1,0)),'Paetec -prev'!C50,"""")</f>
        <v>"</v>
      </c>
      <c r="B50" s="1"/>
      <c r="C50" s="1"/>
      <c r="D50" s="25"/>
      <c r="E50" s="1"/>
      <c r="F50" s="1"/>
      <c r="G50" s="1"/>
      <c r="H50" s="1"/>
      <c r="I50" s="1"/>
      <c r="J50" s="1"/>
      <c r="K50" s="1"/>
      <c r="L50" s="1"/>
      <c r="M50" s="1"/>
      <c r="N50" s="1"/>
      <c r="O50" s="1"/>
      <c r="P50" s="1"/>
      <c r="Q50" s="1"/>
      <c r="R50" s="1"/>
      <c r="S50" s="1"/>
      <c r="T50" s="1"/>
      <c r="U50" s="1"/>
      <c r="V50" s="1"/>
      <c r="W50" s="1"/>
      <c r="X50" s="1"/>
      <c r="Y50" s="25"/>
      <c r="Z50" s="1"/>
      <c r="AA50" s="1"/>
      <c r="AB50" s="1"/>
      <c r="AC50" s="1"/>
      <c r="AD50" s="1"/>
    </row>
    <row r="51" spans="1:30" hidden="1" x14ac:dyDescent="0.25">
      <c r="A51" s="98" t="str">
        <f>IF(ISNA(VLOOKUP('Paetec -prev'!C51,'PAETEC Support'!C:C,1,0)),'Paetec -prev'!C51,"""")</f>
        <v>"</v>
      </c>
      <c r="B51" s="1"/>
      <c r="C51" s="1"/>
      <c r="D51" s="25"/>
      <c r="E51" s="1"/>
      <c r="F51" s="1"/>
      <c r="G51" s="1"/>
      <c r="H51" s="1"/>
      <c r="I51" s="1"/>
      <c r="J51" s="1"/>
      <c r="K51" s="1"/>
      <c r="L51" s="1"/>
      <c r="M51" s="1"/>
      <c r="N51" s="1"/>
      <c r="O51" s="1"/>
      <c r="P51" s="1"/>
      <c r="Q51" s="1"/>
      <c r="R51" s="1"/>
      <c r="S51" s="1"/>
      <c r="T51" s="1"/>
      <c r="U51" s="1"/>
      <c r="V51" s="1"/>
      <c r="W51" s="1"/>
      <c r="X51" s="1"/>
      <c r="Y51" s="25"/>
      <c r="Z51" s="1"/>
      <c r="AA51" s="1"/>
      <c r="AB51" s="1"/>
      <c r="AC51" s="1"/>
      <c r="AD51" s="1"/>
    </row>
    <row r="52" spans="1:30" hidden="1" x14ac:dyDescent="0.25">
      <c r="A52" s="98" t="str">
        <f>IF(ISNA(VLOOKUP('Paetec -prev'!C52,'PAETEC Support'!C:C,1,0)),'Paetec -prev'!C52,"""")</f>
        <v>"</v>
      </c>
      <c r="B52" s="1"/>
      <c r="C52" s="1"/>
      <c r="D52" s="25"/>
      <c r="E52" s="1"/>
      <c r="F52" s="1"/>
      <c r="G52" s="1"/>
      <c r="H52" s="1"/>
      <c r="I52" s="1"/>
      <c r="J52" s="1"/>
      <c r="K52" s="1"/>
      <c r="L52" s="1"/>
      <c r="M52" s="1"/>
      <c r="N52" s="1"/>
      <c r="O52" s="1"/>
      <c r="P52" s="1"/>
      <c r="Q52" s="1"/>
      <c r="R52" s="1"/>
      <c r="S52" s="1"/>
      <c r="T52" s="1"/>
      <c r="U52" s="1"/>
      <c r="V52" s="1"/>
      <c r="W52" s="1"/>
      <c r="X52" s="1"/>
      <c r="Y52" s="25"/>
      <c r="Z52" s="1"/>
      <c r="AA52" s="1"/>
      <c r="AB52" s="1"/>
      <c r="AC52" s="1"/>
      <c r="AD52" s="1"/>
    </row>
    <row r="53" spans="1:30" hidden="1" x14ac:dyDescent="0.25">
      <c r="A53" s="98" t="str">
        <f>IF(ISNA(VLOOKUP('Paetec -prev'!C53,'PAETEC Support'!C:C,1,0)),'Paetec -prev'!C53,"""")</f>
        <v>"</v>
      </c>
      <c r="B53" s="1"/>
      <c r="C53" s="1"/>
      <c r="D53" s="25"/>
      <c r="E53" s="1"/>
      <c r="F53" s="1"/>
      <c r="G53" s="1"/>
      <c r="H53" s="1"/>
      <c r="I53" s="1"/>
      <c r="J53" s="1"/>
      <c r="K53" s="1"/>
      <c r="L53" s="1"/>
      <c r="M53" s="1"/>
      <c r="N53" s="1"/>
      <c r="O53" s="1"/>
      <c r="P53" s="1"/>
      <c r="Q53" s="1"/>
      <c r="R53" s="1"/>
      <c r="S53" s="1"/>
      <c r="T53" s="1"/>
      <c r="U53" s="1"/>
      <c r="V53" s="1"/>
      <c r="W53" s="1"/>
      <c r="X53" s="1"/>
      <c r="Y53" s="25"/>
      <c r="Z53" s="1"/>
      <c r="AA53" s="1"/>
      <c r="AB53" s="1"/>
      <c r="AC53" s="1"/>
      <c r="AD53" s="1"/>
    </row>
    <row r="54" spans="1:30" hidden="1" x14ac:dyDescent="0.25">
      <c r="A54" s="98" t="str">
        <f>IF(ISNA(VLOOKUP('Paetec -prev'!C54,'PAETEC Support'!C:C,1,0)),'Paetec -prev'!C54,"""")</f>
        <v>"</v>
      </c>
      <c r="B54" s="1"/>
      <c r="C54" s="1"/>
      <c r="D54" s="25"/>
      <c r="E54" s="1"/>
      <c r="F54" s="1"/>
      <c r="G54" s="1"/>
      <c r="H54" s="1"/>
      <c r="I54" s="1"/>
      <c r="J54" s="1"/>
      <c r="K54" s="1"/>
      <c r="L54" s="1"/>
      <c r="M54" s="1"/>
      <c r="N54" s="1"/>
      <c r="O54" s="1"/>
      <c r="P54" s="1"/>
      <c r="Q54" s="1"/>
      <c r="R54" s="1"/>
      <c r="S54" s="1"/>
      <c r="T54" s="1"/>
      <c r="U54" s="1"/>
      <c r="V54" s="1"/>
      <c r="W54" s="1"/>
      <c r="X54" s="1"/>
      <c r="Y54" s="25"/>
      <c r="Z54" s="1"/>
      <c r="AA54" s="1"/>
      <c r="AB54" s="1"/>
      <c r="AC54" s="1"/>
      <c r="AD54" s="1"/>
    </row>
    <row r="55" spans="1:30" hidden="1" x14ac:dyDescent="0.25">
      <c r="A55" s="98" t="str">
        <f>IF(ISNA(VLOOKUP('Paetec -prev'!C55,'PAETEC Support'!C:C,1,0)),'Paetec -prev'!C55,"""")</f>
        <v>"</v>
      </c>
      <c r="B55" s="1"/>
      <c r="C55" s="1"/>
      <c r="D55" s="25"/>
      <c r="E55" s="1"/>
      <c r="F55" s="1"/>
      <c r="G55" s="1"/>
      <c r="H55" s="1"/>
      <c r="I55" s="1"/>
      <c r="J55" s="1"/>
      <c r="K55" s="1"/>
      <c r="L55" s="1"/>
      <c r="M55" s="1"/>
      <c r="N55" s="1"/>
      <c r="O55" s="1"/>
      <c r="P55" s="1"/>
      <c r="Q55" s="1"/>
      <c r="R55" s="1"/>
      <c r="S55" s="1"/>
      <c r="T55" s="1"/>
      <c r="U55" s="1"/>
      <c r="V55" s="1"/>
      <c r="W55" s="1"/>
      <c r="X55" s="1"/>
      <c r="Y55" s="25"/>
      <c r="Z55" s="1"/>
      <c r="AA55" s="1"/>
      <c r="AB55" s="1"/>
      <c r="AC55" s="1"/>
      <c r="AD55" s="1"/>
    </row>
    <row r="56" spans="1:30" hidden="1" x14ac:dyDescent="0.25">
      <c r="A56" s="98" t="str">
        <f>IF(ISNA(VLOOKUP('Paetec -prev'!C56,'PAETEC Support'!C:C,1,0)),'Paetec -prev'!C56,"""")</f>
        <v>"</v>
      </c>
      <c r="B56" s="1"/>
      <c r="C56" s="1"/>
      <c r="D56" s="25"/>
      <c r="E56" s="1"/>
      <c r="F56" s="1"/>
      <c r="G56" s="1"/>
      <c r="H56" s="1"/>
      <c r="I56" s="1"/>
      <c r="J56" s="1"/>
      <c r="K56" s="1"/>
      <c r="L56" s="1"/>
      <c r="M56" s="1"/>
      <c r="N56" s="1"/>
      <c r="O56" s="1"/>
      <c r="P56" s="1"/>
      <c r="Q56" s="1"/>
      <c r="R56" s="1"/>
      <c r="S56" s="1"/>
      <c r="T56" s="1"/>
      <c r="U56" s="1"/>
      <c r="V56" s="1"/>
      <c r="W56" s="1"/>
      <c r="X56" s="1"/>
      <c r="Y56" s="25"/>
      <c r="Z56" s="1"/>
      <c r="AA56" s="1"/>
      <c r="AB56" s="1"/>
      <c r="AC56" s="1"/>
      <c r="AD56" s="1"/>
    </row>
    <row r="57" spans="1:30" hidden="1" x14ac:dyDescent="0.25">
      <c r="A57" s="98" t="str">
        <f>IF(ISNA(VLOOKUP('Paetec -prev'!C57,'PAETEC Support'!C:C,1,0)),'Paetec -prev'!C57,"""")</f>
        <v>"</v>
      </c>
      <c r="B57" s="1"/>
      <c r="C57" s="1"/>
      <c r="D57" s="25"/>
      <c r="E57" s="1"/>
      <c r="F57" s="1"/>
      <c r="G57" s="1"/>
      <c r="H57" s="1"/>
      <c r="I57" s="1"/>
      <c r="J57" s="1"/>
      <c r="K57" s="1"/>
      <c r="L57" s="1"/>
      <c r="M57" s="1"/>
      <c r="N57" s="1"/>
      <c r="O57" s="1"/>
      <c r="P57" s="1"/>
      <c r="Q57" s="1"/>
      <c r="R57" s="1"/>
      <c r="S57" s="1"/>
      <c r="T57" s="1"/>
      <c r="U57" s="1"/>
      <c r="V57" s="1"/>
      <c r="W57" s="1"/>
      <c r="X57" s="1"/>
      <c r="Y57" s="25"/>
      <c r="Z57" s="1"/>
      <c r="AA57" s="1"/>
      <c r="AB57" s="1"/>
      <c r="AC57" s="1"/>
      <c r="AD57" s="1"/>
    </row>
    <row r="58" spans="1:30" hidden="1" x14ac:dyDescent="0.25">
      <c r="A58" s="98" t="str">
        <f>IF(ISNA(VLOOKUP('Paetec -prev'!C58,'PAETEC Support'!C:C,1,0)),'Paetec -prev'!C58,"""")</f>
        <v>"</v>
      </c>
      <c r="B58" s="1"/>
      <c r="C58" s="1"/>
      <c r="D58" s="25"/>
      <c r="E58" s="1"/>
      <c r="F58" s="1"/>
      <c r="G58" s="1"/>
      <c r="H58" s="1"/>
      <c r="I58" s="1"/>
      <c r="J58" s="1"/>
      <c r="K58" s="1"/>
      <c r="L58" s="1"/>
      <c r="M58" s="1"/>
      <c r="N58" s="1"/>
      <c r="O58" s="1"/>
      <c r="P58" s="1"/>
      <c r="Q58" s="1"/>
      <c r="R58" s="1"/>
      <c r="S58" s="1"/>
      <c r="T58" s="1"/>
      <c r="U58" s="1"/>
      <c r="V58" s="1"/>
      <c r="W58" s="1"/>
      <c r="X58" s="1"/>
      <c r="Y58" s="25"/>
      <c r="Z58" s="1"/>
      <c r="AA58" s="1"/>
      <c r="AB58" s="1"/>
      <c r="AC58" s="1"/>
      <c r="AD58" s="1"/>
    </row>
    <row r="59" spans="1:30" hidden="1" x14ac:dyDescent="0.25">
      <c r="A59" s="98" t="str">
        <f>IF(ISNA(VLOOKUP('Paetec -prev'!C59,'PAETEC Support'!C:C,1,0)),'Paetec -prev'!C59,"""")</f>
        <v>"</v>
      </c>
      <c r="B59" s="1"/>
      <c r="C59" s="1"/>
      <c r="D59" s="25"/>
      <c r="E59" s="1"/>
      <c r="F59" s="1"/>
      <c r="G59" s="1"/>
      <c r="H59" s="1"/>
      <c r="I59" s="1"/>
      <c r="J59" s="1"/>
      <c r="K59" s="1"/>
      <c r="L59" s="1"/>
      <c r="M59" s="1"/>
      <c r="N59" s="1"/>
      <c r="O59" s="1"/>
      <c r="P59" s="1"/>
      <c r="Q59" s="1"/>
      <c r="R59" s="1"/>
      <c r="S59" s="1"/>
      <c r="T59" s="1"/>
      <c r="U59" s="1"/>
      <c r="V59" s="1"/>
      <c r="W59" s="1"/>
      <c r="X59" s="1"/>
      <c r="Y59" s="25"/>
      <c r="Z59" s="1"/>
      <c r="AA59" s="1"/>
      <c r="AB59" s="1"/>
      <c r="AC59" s="1"/>
      <c r="AD59" s="1"/>
    </row>
    <row r="60" spans="1:30" hidden="1" x14ac:dyDescent="0.25">
      <c r="A60" s="98" t="str">
        <f>IF(ISNA(VLOOKUP('Paetec -prev'!C60,'PAETEC Support'!C:C,1,0)),'Paetec -prev'!C60,"""")</f>
        <v>"</v>
      </c>
      <c r="B60" s="1"/>
      <c r="C60" s="1"/>
      <c r="D60" s="25"/>
      <c r="E60" s="1"/>
      <c r="F60" s="1"/>
      <c r="G60" s="1"/>
      <c r="H60" s="1"/>
      <c r="I60" s="1"/>
      <c r="J60" s="1"/>
      <c r="K60" s="1"/>
      <c r="L60" s="1"/>
      <c r="M60" s="1"/>
      <c r="N60" s="1"/>
      <c r="O60" s="1"/>
      <c r="P60" s="1"/>
      <c r="Q60" s="1"/>
      <c r="R60" s="1"/>
      <c r="S60" s="1"/>
      <c r="T60" s="1"/>
      <c r="U60" s="1"/>
      <c r="V60" s="1"/>
      <c r="W60" s="1"/>
      <c r="X60" s="1"/>
      <c r="Y60" s="25"/>
      <c r="Z60" s="1"/>
      <c r="AA60" s="1"/>
      <c r="AB60" s="1"/>
      <c r="AC60" s="1"/>
      <c r="AD60" s="1"/>
    </row>
    <row r="61" spans="1:30" hidden="1" x14ac:dyDescent="0.25">
      <c r="A61" s="98" t="str">
        <f>IF(ISNA(VLOOKUP('Paetec -prev'!C61,'PAETEC Support'!C:C,1,0)),'Paetec -prev'!C61,"""")</f>
        <v>"</v>
      </c>
      <c r="B61" s="1"/>
      <c r="C61" s="1"/>
      <c r="D61" s="25"/>
      <c r="E61" s="1"/>
      <c r="F61" s="1"/>
      <c r="G61" s="1"/>
      <c r="H61" s="1"/>
      <c r="I61" s="1"/>
      <c r="J61" s="1"/>
      <c r="K61" s="1"/>
      <c r="L61" s="1"/>
      <c r="M61" s="1"/>
      <c r="N61" s="1"/>
      <c r="O61" s="1"/>
      <c r="P61" s="1"/>
      <c r="Q61" s="1"/>
      <c r="R61" s="1"/>
      <c r="S61" s="1"/>
      <c r="T61" s="1"/>
      <c r="U61" s="1"/>
      <c r="V61" s="1"/>
      <c r="W61" s="1"/>
      <c r="X61" s="1"/>
      <c r="Y61" s="25"/>
      <c r="Z61" s="1"/>
      <c r="AA61" s="1"/>
      <c r="AB61" s="1"/>
      <c r="AC61" s="1"/>
      <c r="AD61" s="1"/>
    </row>
    <row r="62" spans="1:30" hidden="1" x14ac:dyDescent="0.25">
      <c r="A62" s="98" t="str">
        <f>IF(ISNA(VLOOKUP('Paetec -prev'!C62,'PAETEC Support'!C:C,1,0)),'Paetec -prev'!C62,"""")</f>
        <v>"</v>
      </c>
      <c r="B62" s="1"/>
      <c r="C62" s="1"/>
      <c r="D62" s="25"/>
      <c r="E62" s="1"/>
      <c r="F62" s="1"/>
      <c r="G62" s="1"/>
      <c r="H62" s="1"/>
      <c r="I62" s="1"/>
      <c r="J62" s="1"/>
      <c r="K62" s="1"/>
      <c r="L62" s="1"/>
      <c r="M62" s="1"/>
      <c r="N62" s="1"/>
      <c r="O62" s="1"/>
      <c r="P62" s="1"/>
      <c r="Q62" s="1"/>
      <c r="R62" s="1"/>
      <c r="S62" s="1"/>
      <c r="T62" s="1"/>
      <c r="U62" s="1"/>
      <c r="V62" s="1"/>
      <c r="W62" s="1"/>
      <c r="X62" s="1"/>
      <c r="Y62" s="25"/>
      <c r="Z62" s="1"/>
      <c r="AA62" s="1"/>
      <c r="AB62" s="1"/>
      <c r="AC62" s="1"/>
      <c r="AD62" s="1"/>
    </row>
    <row r="63" spans="1:30" hidden="1" x14ac:dyDescent="0.25">
      <c r="A63" s="98" t="str">
        <f>IF(ISNA(VLOOKUP('Paetec -prev'!C63,'PAETEC Support'!C:C,1,0)),'Paetec -prev'!C63,"""")</f>
        <v>"</v>
      </c>
      <c r="B63" s="1"/>
      <c r="C63" s="1"/>
      <c r="D63" s="25"/>
      <c r="E63" s="1"/>
      <c r="F63" s="1"/>
      <c r="G63" s="1"/>
      <c r="H63" s="1"/>
      <c r="I63" s="1"/>
      <c r="J63" s="1"/>
      <c r="K63" s="1"/>
      <c r="L63" s="1"/>
      <c r="M63" s="1"/>
      <c r="N63" s="1"/>
      <c r="O63" s="1"/>
      <c r="P63" s="1"/>
      <c r="Q63" s="1"/>
      <c r="R63" s="1"/>
      <c r="S63" s="1"/>
      <c r="T63" s="1"/>
      <c r="U63" s="1"/>
      <c r="V63" s="1"/>
      <c r="W63" s="1"/>
      <c r="X63" s="1"/>
      <c r="Y63" s="25"/>
      <c r="Z63" s="1"/>
      <c r="AA63" s="1"/>
      <c r="AB63" s="1"/>
      <c r="AC63" s="1"/>
      <c r="AD63" s="1"/>
    </row>
    <row r="64" spans="1:30" hidden="1" x14ac:dyDescent="0.25">
      <c r="A64" s="98" t="str">
        <f>IF(ISNA(VLOOKUP('Paetec -prev'!C64,'PAETEC Support'!C:C,1,0)),'Paetec -prev'!C64,"""")</f>
        <v>"</v>
      </c>
      <c r="B64" s="1"/>
      <c r="C64" s="1"/>
      <c r="D64" s="25"/>
      <c r="E64" s="1"/>
      <c r="F64" s="1"/>
      <c r="G64" s="1"/>
      <c r="H64" s="1"/>
      <c r="I64" s="1"/>
      <c r="J64" s="1"/>
      <c r="K64" s="1"/>
      <c r="L64" s="1"/>
      <c r="M64" s="1"/>
      <c r="N64" s="1"/>
      <c r="O64" s="1"/>
      <c r="P64" s="1"/>
      <c r="Q64" s="1"/>
      <c r="R64" s="1"/>
      <c r="S64" s="1"/>
      <c r="T64" s="1"/>
      <c r="U64" s="1"/>
      <c r="V64" s="1"/>
      <c r="W64" s="1"/>
      <c r="X64" s="1"/>
      <c r="Y64" s="25"/>
      <c r="Z64" s="1"/>
      <c r="AA64" s="1"/>
      <c r="AB64" s="1"/>
      <c r="AC64" s="1"/>
      <c r="AD64" s="1"/>
    </row>
    <row r="65" spans="1:30" hidden="1" x14ac:dyDescent="0.25">
      <c r="A65" s="98" t="str">
        <f>IF(ISNA(VLOOKUP('Paetec -prev'!C65,'PAETEC Support'!C:C,1,0)),'Paetec -prev'!C65,"""")</f>
        <v>"</v>
      </c>
      <c r="B65" s="1"/>
      <c r="C65" s="1"/>
      <c r="D65" s="25"/>
      <c r="E65" s="1"/>
      <c r="F65" s="1"/>
      <c r="G65" s="1"/>
      <c r="H65" s="1"/>
      <c r="I65" s="1"/>
      <c r="J65" s="1"/>
      <c r="K65" s="1"/>
      <c r="L65" s="1"/>
      <c r="M65" s="1"/>
      <c r="N65" s="1"/>
      <c r="O65" s="1"/>
      <c r="P65" s="1"/>
      <c r="Q65" s="1"/>
      <c r="R65" s="1"/>
      <c r="S65" s="1"/>
      <c r="T65" s="1"/>
      <c r="U65" s="1"/>
      <c r="V65" s="1"/>
      <c r="W65" s="1"/>
      <c r="X65" s="1"/>
      <c r="Y65" s="25"/>
      <c r="Z65" s="1"/>
      <c r="AA65" s="1"/>
      <c r="AB65" s="1"/>
      <c r="AC65" s="1"/>
      <c r="AD65" s="1"/>
    </row>
    <row r="66" spans="1:30" hidden="1" x14ac:dyDescent="0.25">
      <c r="A66" s="98" t="str">
        <f>IF(ISNA(VLOOKUP('Paetec -prev'!C66,'PAETEC Support'!C:C,1,0)),'Paetec -prev'!C66,"""")</f>
        <v>"</v>
      </c>
      <c r="B66" s="1"/>
      <c r="C66" s="1"/>
      <c r="D66" s="25"/>
      <c r="E66" s="1"/>
      <c r="F66" s="1"/>
      <c r="G66" s="1"/>
      <c r="H66" s="1"/>
      <c r="I66" s="1"/>
      <c r="J66" s="1"/>
      <c r="K66" s="1"/>
      <c r="L66" s="1"/>
      <c r="M66" s="1"/>
      <c r="N66" s="1"/>
      <c r="O66" s="1"/>
      <c r="P66" s="1"/>
      <c r="Q66" s="1"/>
      <c r="R66" s="1"/>
      <c r="S66" s="1"/>
      <c r="T66" s="1"/>
      <c r="U66" s="1"/>
      <c r="V66" s="1"/>
      <c r="W66" s="1"/>
      <c r="X66" s="1"/>
      <c r="Y66" s="25"/>
      <c r="Z66" s="1"/>
      <c r="AA66" s="1"/>
      <c r="AB66" s="1"/>
      <c r="AC66" s="1"/>
      <c r="AD66" s="1"/>
    </row>
    <row r="67" spans="1:30" hidden="1" x14ac:dyDescent="0.25">
      <c r="A67" s="98" t="str">
        <f>IF(ISNA(VLOOKUP('Paetec -prev'!C67,'PAETEC Support'!C:C,1,0)),'Paetec -prev'!C67,"""")</f>
        <v>"</v>
      </c>
      <c r="B67" s="1"/>
      <c r="C67" s="1"/>
      <c r="D67" s="25"/>
      <c r="E67" s="1"/>
      <c r="F67" s="1"/>
      <c r="G67" s="1"/>
      <c r="H67" s="1"/>
      <c r="I67" s="1"/>
      <c r="J67" s="1"/>
      <c r="K67" s="1"/>
      <c r="L67" s="1"/>
      <c r="M67" s="1"/>
      <c r="N67" s="1"/>
      <c r="O67" s="1"/>
      <c r="P67" s="1"/>
      <c r="Q67" s="1"/>
      <c r="R67" s="1"/>
      <c r="S67" s="1"/>
      <c r="T67" s="1"/>
      <c r="U67" s="1"/>
      <c r="V67" s="1"/>
      <c r="W67" s="1"/>
      <c r="X67" s="1"/>
      <c r="Y67" s="25"/>
      <c r="Z67" s="1"/>
      <c r="AA67" s="1"/>
      <c r="AB67" s="1"/>
      <c r="AC67" s="1"/>
      <c r="AD67" s="1"/>
    </row>
    <row r="68" spans="1:30" hidden="1" x14ac:dyDescent="0.25">
      <c r="A68" s="98" t="str">
        <f>IF(ISNA(VLOOKUP('Paetec -prev'!C68,'PAETEC Support'!C:C,1,0)),'Paetec -prev'!C68,"""")</f>
        <v>"</v>
      </c>
      <c r="B68" s="1"/>
      <c r="C68" s="1"/>
      <c r="D68" s="25"/>
      <c r="E68" s="1"/>
      <c r="F68" s="1"/>
      <c r="G68" s="1"/>
      <c r="H68" s="1"/>
      <c r="I68" s="1"/>
      <c r="J68" s="1"/>
      <c r="K68" s="1"/>
      <c r="L68" s="1"/>
      <c r="M68" s="1"/>
      <c r="N68" s="1"/>
      <c r="O68" s="1"/>
      <c r="P68" s="1"/>
      <c r="Q68" s="1"/>
      <c r="R68" s="1"/>
      <c r="S68" s="1"/>
      <c r="T68" s="1"/>
      <c r="U68" s="1"/>
      <c r="V68" s="1"/>
      <c r="W68" s="1"/>
      <c r="X68" s="1"/>
      <c r="Y68" s="25"/>
      <c r="Z68" s="1"/>
      <c r="AA68" s="1"/>
      <c r="AB68" s="1"/>
      <c r="AC68" s="1"/>
      <c r="AD68" s="1"/>
    </row>
    <row r="69" spans="1:30" hidden="1" x14ac:dyDescent="0.25">
      <c r="A69" s="98" t="str">
        <f>IF(ISNA(VLOOKUP('Paetec -prev'!C69,'PAETEC Support'!C:C,1,0)),'Paetec -prev'!C69,"""")</f>
        <v>"</v>
      </c>
      <c r="B69" s="1"/>
      <c r="C69" s="1"/>
      <c r="D69" s="25"/>
      <c r="E69" s="1"/>
      <c r="F69" s="1"/>
      <c r="G69" s="1"/>
      <c r="H69" s="1"/>
      <c r="I69" s="1"/>
      <c r="J69" s="1"/>
      <c r="K69" s="1"/>
      <c r="L69" s="1"/>
      <c r="M69" s="1"/>
      <c r="N69" s="1"/>
      <c r="O69" s="1"/>
      <c r="P69" s="1"/>
      <c r="Q69" s="1"/>
      <c r="R69" s="1"/>
      <c r="S69" s="1"/>
      <c r="T69" s="1"/>
      <c r="U69" s="1"/>
      <c r="V69" s="1"/>
      <c r="W69" s="1"/>
      <c r="X69" s="1"/>
      <c r="Y69" s="25"/>
      <c r="Z69" s="1"/>
      <c r="AA69" s="1"/>
      <c r="AB69" s="1"/>
      <c r="AC69" s="1"/>
      <c r="AD69" s="1"/>
    </row>
    <row r="70" spans="1:30" hidden="1" x14ac:dyDescent="0.25">
      <c r="A70" s="98" t="str">
        <f>IF(ISNA(VLOOKUP('Paetec -prev'!C70,'PAETEC Support'!C:C,1,0)),'Paetec -prev'!C70,"""")</f>
        <v>"</v>
      </c>
      <c r="B70" s="1"/>
      <c r="C70" s="1"/>
      <c r="D70" s="25"/>
      <c r="E70" s="1"/>
      <c r="F70" s="1"/>
      <c r="G70" s="1"/>
      <c r="H70" s="1"/>
      <c r="I70" s="1"/>
      <c r="J70" s="1"/>
      <c r="K70" s="1"/>
      <c r="L70" s="1"/>
      <c r="M70" s="1"/>
      <c r="N70" s="1"/>
      <c r="O70" s="1"/>
      <c r="P70" s="1"/>
      <c r="Q70" s="1"/>
      <c r="R70" s="1"/>
      <c r="S70" s="1"/>
      <c r="T70" s="1"/>
      <c r="U70" s="1"/>
      <c r="V70" s="1"/>
      <c r="W70" s="1"/>
      <c r="X70" s="1"/>
      <c r="Y70" s="25"/>
      <c r="Z70" s="1"/>
      <c r="AA70" s="1"/>
      <c r="AB70" s="1"/>
      <c r="AC70" s="1"/>
      <c r="AD70" s="1"/>
    </row>
    <row r="71" spans="1:30" hidden="1" x14ac:dyDescent="0.25">
      <c r="A71" s="98" t="str">
        <f>IF(ISNA(VLOOKUP('Paetec -prev'!C71,'PAETEC Support'!C:C,1,0)),'Paetec -prev'!C71,"""")</f>
        <v>"</v>
      </c>
      <c r="B71" s="1"/>
      <c r="C71" s="1"/>
      <c r="D71" s="25"/>
      <c r="E71" s="1"/>
      <c r="F71" s="1"/>
      <c r="G71" s="1"/>
      <c r="H71" s="1"/>
      <c r="I71" s="1"/>
      <c r="J71" s="1"/>
      <c r="K71" s="1"/>
      <c r="L71" s="1"/>
      <c r="M71" s="1"/>
      <c r="N71" s="1"/>
      <c r="O71" s="1"/>
      <c r="P71" s="1"/>
      <c r="Q71" s="1"/>
      <c r="R71" s="1"/>
      <c r="S71" s="1"/>
      <c r="T71" s="1"/>
      <c r="U71" s="1"/>
      <c r="V71" s="1"/>
      <c r="W71" s="1"/>
      <c r="X71" s="1"/>
      <c r="Y71" s="25"/>
      <c r="Z71" s="1"/>
      <c r="AA71" s="1"/>
      <c r="AB71" s="1"/>
      <c r="AC71" s="1"/>
      <c r="AD71" s="1"/>
    </row>
    <row r="72" spans="1:30" hidden="1" x14ac:dyDescent="0.25">
      <c r="A72" s="98" t="str">
        <f>IF(ISNA(VLOOKUP('Paetec -prev'!C72,'PAETEC Support'!C:C,1,0)),'Paetec -prev'!C72,"""")</f>
        <v>"</v>
      </c>
      <c r="B72" s="1"/>
      <c r="C72" s="1"/>
      <c r="D72" s="25"/>
      <c r="E72" s="1"/>
      <c r="F72" s="1"/>
      <c r="G72" s="1"/>
      <c r="H72" s="1"/>
      <c r="I72" s="1"/>
      <c r="J72" s="1"/>
      <c r="K72" s="1"/>
      <c r="L72" s="1"/>
      <c r="M72" s="1"/>
      <c r="N72" s="1"/>
      <c r="O72" s="1"/>
      <c r="P72" s="1"/>
      <c r="Q72" s="1"/>
      <c r="R72" s="1"/>
      <c r="S72" s="1"/>
      <c r="T72" s="1"/>
      <c r="U72" s="1"/>
      <c r="V72" s="1"/>
      <c r="W72" s="1"/>
      <c r="X72" s="1"/>
      <c r="Y72" s="25"/>
      <c r="Z72" s="1"/>
      <c r="AA72" s="1"/>
      <c r="AB72" s="1"/>
      <c r="AC72" s="1"/>
      <c r="AD72" s="1"/>
    </row>
    <row r="73" spans="1:30" hidden="1" x14ac:dyDescent="0.25">
      <c r="A73" s="98" t="str">
        <f>IF(ISNA(VLOOKUP('Paetec -prev'!C73,'PAETEC Support'!C:C,1,0)),'Paetec -prev'!C73,"""")</f>
        <v>"</v>
      </c>
      <c r="B73" s="1"/>
      <c r="C73" s="1"/>
      <c r="D73" s="25"/>
      <c r="E73" s="1"/>
      <c r="F73" s="1"/>
      <c r="G73" s="1"/>
      <c r="H73" s="1"/>
      <c r="I73" s="1"/>
      <c r="J73" s="1"/>
      <c r="K73" s="1"/>
      <c r="L73" s="1"/>
      <c r="M73" s="1"/>
      <c r="N73" s="1"/>
      <c r="O73" s="1"/>
      <c r="P73" s="1"/>
      <c r="Q73" s="1"/>
      <c r="R73" s="1"/>
      <c r="S73" s="1"/>
      <c r="T73" s="1"/>
      <c r="U73" s="1"/>
      <c r="V73" s="1"/>
      <c r="W73" s="1"/>
      <c r="X73" s="1"/>
      <c r="Y73" s="25"/>
      <c r="Z73" s="1"/>
      <c r="AA73" s="1"/>
      <c r="AB73" s="1"/>
      <c r="AC73" s="1"/>
      <c r="AD73" s="1"/>
    </row>
    <row r="74" spans="1:30" hidden="1" x14ac:dyDescent="0.25">
      <c r="A74" s="98" t="str">
        <f>IF(ISNA(VLOOKUP('Paetec -prev'!C74,'PAETEC Support'!C:C,1,0)),'Paetec -prev'!C74,"""")</f>
        <v>"</v>
      </c>
      <c r="B74" s="1"/>
      <c r="C74" s="1"/>
      <c r="D74" s="25"/>
      <c r="E74" s="1"/>
      <c r="F74" s="1"/>
      <c r="G74" s="1"/>
      <c r="H74" s="1"/>
      <c r="I74" s="1"/>
      <c r="J74" s="1"/>
      <c r="K74" s="1"/>
      <c r="L74" s="1"/>
      <c r="M74" s="1"/>
      <c r="N74" s="1"/>
      <c r="O74" s="1"/>
      <c r="P74" s="1"/>
      <c r="Q74" s="1"/>
      <c r="R74" s="1"/>
      <c r="S74" s="1"/>
      <c r="T74" s="1"/>
      <c r="U74" s="1"/>
      <c r="V74" s="1"/>
      <c r="W74" s="1"/>
      <c r="X74" s="1"/>
      <c r="Y74" s="25"/>
      <c r="Z74" s="1"/>
      <c r="AA74" s="1"/>
      <c r="AB74" s="1"/>
      <c r="AC74" s="1"/>
      <c r="AD74" s="1"/>
    </row>
    <row r="75" spans="1:30" hidden="1" x14ac:dyDescent="0.25">
      <c r="A75" s="98" t="str">
        <f>IF(ISNA(VLOOKUP('Paetec -prev'!C75,'PAETEC Support'!C:C,1,0)),'Paetec -prev'!C75,"""")</f>
        <v>"</v>
      </c>
      <c r="B75" s="1"/>
      <c r="C75" s="1"/>
      <c r="D75" s="25"/>
      <c r="E75" s="1"/>
      <c r="F75" s="1"/>
      <c r="G75" s="1"/>
      <c r="H75" s="1"/>
      <c r="I75" s="1"/>
      <c r="J75" s="1"/>
      <c r="K75" s="1"/>
      <c r="L75" s="1"/>
      <c r="M75" s="1"/>
      <c r="N75" s="1"/>
      <c r="O75" s="1"/>
      <c r="P75" s="1"/>
      <c r="Q75" s="1"/>
      <c r="R75" s="1"/>
      <c r="S75" s="1"/>
      <c r="T75" s="1"/>
      <c r="U75" s="1"/>
      <c r="V75" s="1"/>
      <c r="W75" s="1"/>
      <c r="X75" s="1"/>
      <c r="Y75" s="25"/>
      <c r="Z75" s="1"/>
      <c r="AA75" s="1"/>
      <c r="AB75" s="1"/>
      <c r="AC75" s="1"/>
      <c r="AD75" s="1"/>
    </row>
    <row r="76" spans="1:30" hidden="1" x14ac:dyDescent="0.25">
      <c r="A76" s="98" t="str">
        <f>IF(ISNA(VLOOKUP('Paetec -prev'!C76,'PAETEC Support'!C:C,1,0)),'Paetec -prev'!C76,"""")</f>
        <v>"</v>
      </c>
      <c r="B76" s="1"/>
      <c r="C76" s="1"/>
      <c r="D76" s="25"/>
      <c r="E76" s="1"/>
      <c r="F76" s="1"/>
      <c r="G76" s="1"/>
      <c r="H76" s="1"/>
      <c r="I76" s="1"/>
      <c r="J76" s="1"/>
      <c r="K76" s="1"/>
      <c r="L76" s="1"/>
      <c r="M76" s="1"/>
      <c r="N76" s="1"/>
      <c r="O76" s="1"/>
      <c r="P76" s="1"/>
      <c r="Q76" s="1"/>
      <c r="R76" s="1"/>
      <c r="S76" s="1"/>
      <c r="T76" s="1"/>
      <c r="U76" s="1"/>
      <c r="V76" s="1"/>
      <c r="W76" s="1"/>
      <c r="X76" s="1"/>
      <c r="Y76" s="25"/>
      <c r="Z76" s="1"/>
      <c r="AA76" s="1"/>
      <c r="AB76" s="1"/>
      <c r="AC76" s="1"/>
      <c r="AD76" s="1"/>
    </row>
    <row r="77" spans="1:30" hidden="1" x14ac:dyDescent="0.25">
      <c r="A77" s="98" t="str">
        <f>IF(ISNA(VLOOKUP('Paetec -prev'!C77,'PAETEC Support'!C:C,1,0)),'Paetec -prev'!C77,"""")</f>
        <v>"</v>
      </c>
      <c r="B77" s="1"/>
      <c r="C77" s="1"/>
      <c r="D77" s="25"/>
      <c r="E77" s="1"/>
      <c r="F77" s="1"/>
      <c r="G77" s="1"/>
      <c r="H77" s="1"/>
      <c r="I77" s="1"/>
      <c r="J77" s="1"/>
      <c r="K77" s="1"/>
      <c r="L77" s="1"/>
      <c r="M77" s="1"/>
      <c r="N77" s="1"/>
      <c r="O77" s="1"/>
      <c r="P77" s="1"/>
      <c r="Q77" s="1"/>
      <c r="R77" s="1"/>
      <c r="S77" s="1"/>
      <c r="T77" s="1"/>
      <c r="U77" s="1"/>
      <c r="V77" s="1"/>
      <c r="W77" s="1"/>
      <c r="X77" s="1"/>
      <c r="Y77" s="25"/>
      <c r="Z77" s="1"/>
      <c r="AA77" s="1"/>
      <c r="AB77" s="1"/>
      <c r="AC77" s="1"/>
      <c r="AD77" s="1"/>
    </row>
    <row r="78" spans="1:30" hidden="1" x14ac:dyDescent="0.25">
      <c r="A78" s="98" t="str">
        <f>IF(ISNA(VLOOKUP('Paetec -prev'!C78,'PAETEC Support'!C:C,1,0)),'Paetec -prev'!C78,"""")</f>
        <v>"</v>
      </c>
      <c r="B78" s="1"/>
      <c r="C78" s="1"/>
      <c r="D78" s="25"/>
      <c r="E78" s="1"/>
      <c r="F78" s="1"/>
      <c r="G78" s="1"/>
      <c r="H78" s="1"/>
      <c r="I78" s="1"/>
      <c r="J78" s="1"/>
      <c r="K78" s="1"/>
      <c r="L78" s="1"/>
      <c r="M78" s="1"/>
      <c r="N78" s="1"/>
      <c r="O78" s="1"/>
      <c r="P78" s="1"/>
      <c r="Q78" s="1"/>
      <c r="R78" s="1"/>
      <c r="S78" s="1"/>
      <c r="T78" s="1"/>
      <c r="U78" s="1"/>
      <c r="V78" s="1"/>
      <c r="W78" s="1"/>
      <c r="X78" s="1"/>
      <c r="Y78" s="25"/>
      <c r="Z78" s="1"/>
      <c r="AA78" s="1"/>
      <c r="AB78" s="1"/>
      <c r="AC78" s="1"/>
      <c r="AD78" s="1"/>
    </row>
    <row r="79" spans="1:30" hidden="1" x14ac:dyDescent="0.25">
      <c r="A79" s="98" t="str">
        <f>IF(ISNA(VLOOKUP('Paetec -prev'!C79,'PAETEC Support'!C:C,1,0)),'Paetec -prev'!C79,"""")</f>
        <v>"</v>
      </c>
      <c r="B79" s="1"/>
      <c r="C79" s="1"/>
      <c r="D79" s="25"/>
      <c r="E79" s="1"/>
      <c r="F79" s="1"/>
      <c r="G79" s="1"/>
      <c r="H79" s="1"/>
      <c r="I79" s="1"/>
      <c r="J79" s="1"/>
      <c r="K79" s="1"/>
      <c r="L79" s="1"/>
      <c r="M79" s="1"/>
      <c r="N79" s="1"/>
      <c r="O79" s="1"/>
      <c r="P79" s="1"/>
      <c r="Q79" s="1"/>
      <c r="R79" s="1"/>
      <c r="S79" s="1"/>
      <c r="T79" s="1"/>
      <c r="U79" s="1"/>
      <c r="V79" s="1"/>
      <c r="W79" s="1"/>
      <c r="X79" s="1"/>
      <c r="Y79" s="25"/>
      <c r="Z79" s="1"/>
      <c r="AA79" s="1"/>
      <c r="AB79" s="1"/>
      <c r="AC79" s="1"/>
      <c r="AD79" s="1"/>
    </row>
    <row r="80" spans="1:30" hidden="1" x14ac:dyDescent="0.25">
      <c r="A80" s="98" t="str">
        <f>IF(ISNA(VLOOKUP('Paetec -prev'!C80,'PAETEC Support'!C:C,1,0)),'Paetec -prev'!C80,"""")</f>
        <v>"</v>
      </c>
      <c r="B80" s="1"/>
      <c r="C80" s="1"/>
      <c r="D80" s="25"/>
      <c r="E80" s="1"/>
      <c r="F80" s="1"/>
      <c r="G80" s="1"/>
      <c r="H80" s="1"/>
      <c r="I80" s="1"/>
      <c r="J80" s="1"/>
      <c r="K80" s="1"/>
      <c r="L80" s="1"/>
      <c r="M80" s="1"/>
      <c r="N80" s="1"/>
      <c r="O80" s="1"/>
      <c r="P80" s="1"/>
      <c r="Q80" s="1"/>
      <c r="R80" s="1"/>
      <c r="S80" s="1"/>
      <c r="T80" s="1"/>
      <c r="U80" s="1"/>
      <c r="V80" s="1"/>
      <c r="W80" s="1"/>
      <c r="X80" s="1"/>
      <c r="Y80" s="25"/>
      <c r="Z80" s="1"/>
      <c r="AA80" s="1"/>
      <c r="AB80" s="1"/>
      <c r="AC80" s="1"/>
      <c r="AD80" s="1"/>
    </row>
    <row r="81" spans="1:30" hidden="1" x14ac:dyDescent="0.25">
      <c r="A81" s="98" t="str">
        <f>IF(ISNA(VLOOKUP('Paetec -prev'!C81,'PAETEC Support'!C:C,1,0)),'Paetec -prev'!C81,"""")</f>
        <v>"</v>
      </c>
      <c r="B81" s="1"/>
      <c r="C81" s="1"/>
      <c r="D81" s="25"/>
      <c r="E81" s="1"/>
      <c r="F81" s="1"/>
      <c r="G81" s="1"/>
      <c r="H81" s="1"/>
      <c r="I81" s="1"/>
      <c r="J81" s="1"/>
      <c r="K81" s="1"/>
      <c r="L81" s="1"/>
      <c r="M81" s="1"/>
      <c r="N81" s="1"/>
      <c r="O81" s="1"/>
      <c r="P81" s="1"/>
      <c r="Q81" s="1"/>
      <c r="R81" s="1"/>
      <c r="S81" s="1"/>
      <c r="T81" s="1"/>
      <c r="U81" s="1"/>
      <c r="V81" s="1"/>
      <c r="W81" s="1"/>
      <c r="X81" s="1"/>
      <c r="Y81" s="25"/>
      <c r="Z81" s="1"/>
      <c r="AA81" s="1"/>
      <c r="AB81" s="1"/>
      <c r="AC81" s="1"/>
      <c r="AD81" s="1"/>
    </row>
    <row r="82" spans="1:30" hidden="1" x14ac:dyDescent="0.25">
      <c r="A82" s="98" t="str">
        <f>IF(ISNA(VLOOKUP('Paetec -prev'!C82,'PAETEC Support'!C:C,1,0)),'Paetec -prev'!C82,"""")</f>
        <v>"</v>
      </c>
      <c r="B82" s="1"/>
      <c r="C82" s="1"/>
      <c r="D82" s="25"/>
      <c r="E82" s="1"/>
      <c r="F82" s="1"/>
      <c r="G82" s="1"/>
      <c r="H82" s="1"/>
      <c r="I82" s="1"/>
      <c r="J82" s="1"/>
      <c r="K82" s="1"/>
      <c r="L82" s="1"/>
      <c r="M82" s="1"/>
      <c r="N82" s="1"/>
      <c r="O82" s="1"/>
      <c r="P82" s="1"/>
      <c r="Q82" s="1"/>
      <c r="R82" s="1"/>
      <c r="S82" s="1"/>
      <c r="T82" s="1"/>
      <c r="U82" s="1"/>
      <c r="V82" s="1"/>
      <c r="W82" s="1"/>
      <c r="X82" s="1"/>
      <c r="Y82" s="25"/>
      <c r="Z82" s="1"/>
      <c r="AA82" s="1"/>
      <c r="AB82" s="1"/>
      <c r="AC82" s="1"/>
      <c r="AD82" s="1"/>
    </row>
    <row r="83" spans="1:30" hidden="1" x14ac:dyDescent="0.25">
      <c r="A83" s="98" t="str">
        <f>IF(ISNA(VLOOKUP('Paetec -prev'!C83,'PAETEC Support'!C:C,1,0)),'Paetec -prev'!C83,"""")</f>
        <v>"</v>
      </c>
      <c r="B83" s="1"/>
      <c r="C83" s="1"/>
      <c r="D83" s="25"/>
      <c r="E83" s="1"/>
      <c r="F83" s="1"/>
      <c r="G83" s="1"/>
      <c r="H83" s="1"/>
      <c r="I83" s="1"/>
      <c r="J83" s="1"/>
      <c r="K83" s="1"/>
      <c r="L83" s="1"/>
      <c r="M83" s="1"/>
      <c r="N83" s="1"/>
      <c r="O83" s="1"/>
      <c r="P83" s="1"/>
      <c r="Q83" s="1"/>
      <c r="R83" s="1"/>
      <c r="S83" s="1"/>
      <c r="T83" s="1"/>
      <c r="U83" s="1"/>
      <c r="V83" s="1"/>
      <c r="W83" s="1"/>
      <c r="X83" s="1"/>
      <c r="Y83" s="25"/>
      <c r="Z83" s="1"/>
      <c r="AA83" s="1"/>
      <c r="AB83" s="1"/>
      <c r="AC83" s="1"/>
      <c r="AD83" s="1"/>
    </row>
    <row r="84" spans="1:30" hidden="1" x14ac:dyDescent="0.25">
      <c r="A84" s="98" t="str">
        <f>IF(ISNA(VLOOKUP('Paetec -prev'!C84,'PAETEC Support'!C:C,1,0)),'Paetec -prev'!C84,"""")</f>
        <v>"</v>
      </c>
      <c r="B84" s="1"/>
      <c r="C84" s="1"/>
      <c r="D84" s="25"/>
      <c r="E84" s="1"/>
      <c r="F84" s="1"/>
      <c r="G84" s="1"/>
      <c r="H84" s="1"/>
      <c r="I84" s="1"/>
      <c r="J84" s="1"/>
      <c r="K84" s="1"/>
      <c r="L84" s="1"/>
      <c r="M84" s="1"/>
      <c r="N84" s="1"/>
      <c r="O84" s="1"/>
      <c r="P84" s="1"/>
      <c r="Q84" s="1"/>
      <c r="R84" s="1"/>
      <c r="S84" s="1"/>
      <c r="T84" s="1"/>
      <c r="U84" s="1"/>
      <c r="V84" s="1"/>
      <c r="W84" s="1"/>
      <c r="X84" s="1"/>
      <c r="Y84" s="25"/>
      <c r="Z84" s="1"/>
      <c r="AA84" s="1"/>
      <c r="AB84" s="1"/>
      <c r="AC84" s="1"/>
      <c r="AD84" s="1"/>
    </row>
    <row r="85" spans="1:30" hidden="1" x14ac:dyDescent="0.25">
      <c r="A85" s="98" t="str">
        <f>IF(ISNA(VLOOKUP('Paetec -prev'!C85,'PAETEC Support'!C:C,1,0)),'Paetec -prev'!C85,"""")</f>
        <v>"</v>
      </c>
      <c r="B85" s="1"/>
      <c r="C85" s="1"/>
      <c r="D85" s="25"/>
      <c r="E85" s="1"/>
      <c r="F85" s="1"/>
      <c r="G85" s="1"/>
      <c r="H85" s="1"/>
      <c r="I85" s="1"/>
      <c r="J85" s="1"/>
      <c r="K85" s="1"/>
      <c r="L85" s="1"/>
      <c r="M85" s="1"/>
      <c r="N85" s="1"/>
      <c r="O85" s="1"/>
      <c r="P85" s="1"/>
      <c r="Q85" s="1"/>
      <c r="R85" s="1"/>
      <c r="S85" s="1"/>
      <c r="T85" s="1"/>
      <c r="U85" s="1"/>
      <c r="V85" s="1"/>
      <c r="W85" s="1"/>
      <c r="X85" s="1"/>
      <c r="Y85" s="25"/>
      <c r="Z85" s="1"/>
      <c r="AA85" s="1"/>
      <c r="AB85" s="1"/>
      <c r="AC85" s="1"/>
      <c r="AD85" s="1"/>
    </row>
    <row r="86" spans="1:30" hidden="1" x14ac:dyDescent="0.25">
      <c r="A86" s="98" t="str">
        <f>IF(ISNA(VLOOKUP('Paetec -prev'!C86,'PAETEC Support'!C:C,1,0)),'Paetec -prev'!C86,"""")</f>
        <v>"</v>
      </c>
      <c r="B86" s="1"/>
      <c r="C86" s="1"/>
      <c r="D86" s="25"/>
      <c r="E86" s="1"/>
      <c r="F86" s="1"/>
      <c r="G86" s="1"/>
      <c r="H86" s="1"/>
      <c r="I86" s="1"/>
      <c r="J86" s="1"/>
      <c r="K86" s="1"/>
      <c r="L86" s="1"/>
      <c r="M86" s="1"/>
      <c r="N86" s="1"/>
      <c r="O86" s="1"/>
      <c r="P86" s="1"/>
      <c r="Q86" s="1"/>
      <c r="R86" s="1"/>
      <c r="S86" s="1"/>
      <c r="T86" s="1"/>
      <c r="U86" s="1"/>
      <c r="V86" s="1"/>
      <c r="W86" s="1"/>
      <c r="X86" s="1"/>
      <c r="Y86" s="25"/>
      <c r="Z86" s="1"/>
      <c r="AA86" s="1"/>
      <c r="AB86" s="1"/>
      <c r="AC86" s="1"/>
      <c r="AD86" s="1"/>
    </row>
    <row r="87" spans="1:30" hidden="1" x14ac:dyDescent="0.25">
      <c r="A87" s="98" t="str">
        <f>IF(ISNA(VLOOKUP('Paetec -prev'!C87,'PAETEC Support'!C:C,1,0)),'Paetec -prev'!C87,"""")</f>
        <v>"</v>
      </c>
      <c r="B87" s="1"/>
      <c r="C87" s="1"/>
      <c r="D87" s="25"/>
      <c r="E87" s="1"/>
      <c r="F87" s="1"/>
      <c r="G87" s="1"/>
      <c r="H87" s="1"/>
      <c r="I87" s="1"/>
      <c r="J87" s="1"/>
      <c r="K87" s="1"/>
      <c r="L87" s="1"/>
      <c r="M87" s="1"/>
      <c r="N87" s="1"/>
      <c r="O87" s="1"/>
      <c r="P87" s="1"/>
      <c r="Q87" s="1"/>
      <c r="R87" s="1"/>
      <c r="S87" s="1"/>
      <c r="T87" s="1"/>
      <c r="U87" s="1"/>
      <c r="V87" s="1"/>
      <c r="W87" s="1"/>
      <c r="X87" s="1"/>
      <c r="Y87" s="25"/>
      <c r="Z87" s="1"/>
      <c r="AA87" s="1"/>
      <c r="AB87" s="1"/>
      <c r="AC87" s="1"/>
      <c r="AD87" s="1"/>
    </row>
    <row r="88" spans="1:30" hidden="1" x14ac:dyDescent="0.25">
      <c r="A88" s="98" t="str">
        <f>IF(ISNA(VLOOKUP('Paetec -prev'!C88,'PAETEC Support'!C:C,1,0)),'Paetec -prev'!C88,"""")</f>
        <v>"</v>
      </c>
      <c r="B88" s="1"/>
      <c r="C88" s="1"/>
      <c r="D88" s="25"/>
      <c r="E88" s="1"/>
      <c r="F88" s="1"/>
      <c r="G88" s="1"/>
      <c r="H88" s="1"/>
      <c r="I88" s="1"/>
      <c r="J88" s="1"/>
      <c r="K88" s="1"/>
      <c r="L88" s="1"/>
      <c r="M88" s="1"/>
      <c r="N88" s="1"/>
      <c r="O88" s="1"/>
      <c r="P88" s="1"/>
      <c r="Q88" s="1"/>
      <c r="R88" s="1"/>
      <c r="S88" s="1"/>
      <c r="T88" s="1"/>
      <c r="U88" s="1"/>
      <c r="V88" s="1"/>
      <c r="W88" s="1"/>
      <c r="X88" s="1"/>
      <c r="Y88" s="25"/>
      <c r="Z88" s="1"/>
      <c r="AA88" s="1"/>
      <c r="AB88" s="1"/>
      <c r="AC88" s="1"/>
      <c r="AD88" s="1"/>
    </row>
    <row r="89" spans="1:30" hidden="1" x14ac:dyDescent="0.25">
      <c r="A89" s="98" t="str">
        <f>IF(ISNA(VLOOKUP('Paetec -prev'!C89,'PAETEC Support'!C:C,1,0)),'Paetec -prev'!C89,"""")</f>
        <v>"</v>
      </c>
      <c r="B89" s="1"/>
      <c r="C89" s="1"/>
      <c r="D89" s="25"/>
      <c r="E89" s="1"/>
      <c r="F89" s="1"/>
      <c r="G89" s="1"/>
      <c r="H89" s="1"/>
      <c r="I89" s="1"/>
      <c r="J89" s="1"/>
      <c r="K89" s="1"/>
      <c r="L89" s="1"/>
      <c r="M89" s="1"/>
      <c r="N89" s="1"/>
      <c r="O89" s="1"/>
      <c r="P89" s="1"/>
      <c r="Q89" s="1"/>
      <c r="R89" s="1"/>
      <c r="S89" s="1"/>
      <c r="T89" s="1"/>
      <c r="U89" s="1"/>
      <c r="V89" s="1"/>
      <c r="W89" s="1"/>
      <c r="X89" s="1"/>
      <c r="Y89" s="25"/>
      <c r="Z89" s="1"/>
      <c r="AA89" s="1"/>
      <c r="AB89" s="1"/>
      <c r="AC89" s="1"/>
      <c r="AD89" s="1"/>
    </row>
    <row r="90" spans="1:30" hidden="1" x14ac:dyDescent="0.25">
      <c r="A90" s="98" t="str">
        <f>IF(ISNA(VLOOKUP('Paetec -prev'!C90,'PAETEC Support'!C:C,1,0)),'Paetec -prev'!C90,"""")</f>
        <v>"</v>
      </c>
      <c r="B90" s="1"/>
      <c r="C90" s="1"/>
      <c r="D90" s="25"/>
      <c r="E90" s="1"/>
      <c r="F90" s="1"/>
      <c r="G90" s="1"/>
      <c r="H90" s="1"/>
      <c r="I90" s="1"/>
      <c r="J90" s="1"/>
      <c r="K90" s="1"/>
      <c r="L90" s="1"/>
      <c r="M90" s="1"/>
      <c r="N90" s="1"/>
      <c r="O90" s="1"/>
      <c r="P90" s="1"/>
      <c r="Q90" s="1"/>
      <c r="R90" s="1"/>
      <c r="S90" s="1"/>
      <c r="T90" s="1"/>
      <c r="U90" s="1"/>
      <c r="V90" s="1"/>
      <c r="W90" s="1"/>
      <c r="X90" s="1"/>
      <c r="Y90" s="25"/>
      <c r="Z90" s="1"/>
      <c r="AA90" s="1"/>
      <c r="AB90" s="1"/>
      <c r="AC90" s="1"/>
      <c r="AD90" s="1"/>
    </row>
    <row r="91" spans="1:30" hidden="1" x14ac:dyDescent="0.25">
      <c r="A91" s="98" t="str">
        <f>IF(ISNA(VLOOKUP('Paetec -prev'!C91,'PAETEC Support'!C:C,1,0)),'Paetec -prev'!C91,"""")</f>
        <v>"</v>
      </c>
      <c r="B91" s="1"/>
      <c r="C91" s="1"/>
      <c r="D91" s="25"/>
      <c r="E91" s="1"/>
      <c r="F91" s="1"/>
      <c r="G91" s="1"/>
      <c r="H91" s="1"/>
      <c r="I91" s="1"/>
      <c r="J91" s="1"/>
      <c r="K91" s="1"/>
      <c r="L91" s="1"/>
      <c r="M91" s="1"/>
      <c r="N91" s="1"/>
      <c r="O91" s="1"/>
      <c r="P91" s="1"/>
      <c r="Q91" s="1"/>
      <c r="R91" s="1"/>
      <c r="S91" s="1"/>
      <c r="T91" s="1"/>
      <c r="U91" s="1"/>
      <c r="V91" s="1"/>
      <c r="W91" s="1"/>
      <c r="X91" s="1"/>
      <c r="Y91" s="25"/>
      <c r="Z91" s="1"/>
      <c r="AA91" s="1"/>
      <c r="AB91" s="1"/>
      <c r="AC91" s="1"/>
      <c r="AD91" s="1"/>
    </row>
    <row r="92" spans="1:30" hidden="1" x14ac:dyDescent="0.25">
      <c r="A92" s="98" t="str">
        <f>IF(ISNA(VLOOKUP('Paetec -prev'!C92,'PAETEC Support'!C:C,1,0)),'Paetec -prev'!C92,"""")</f>
        <v>"</v>
      </c>
      <c r="B92" s="1"/>
      <c r="C92" s="1"/>
      <c r="D92" s="25"/>
      <c r="E92" s="1"/>
      <c r="F92" s="1"/>
      <c r="G92" s="1"/>
      <c r="H92" s="1"/>
      <c r="I92" s="1"/>
      <c r="J92" s="1"/>
      <c r="K92" s="1"/>
      <c r="L92" s="1"/>
      <c r="M92" s="1"/>
      <c r="N92" s="1"/>
      <c r="O92" s="1"/>
      <c r="P92" s="1"/>
      <c r="Q92" s="1"/>
      <c r="R92" s="1"/>
      <c r="S92" s="1"/>
      <c r="T92" s="1"/>
      <c r="U92" s="1"/>
      <c r="V92" s="1"/>
      <c r="W92" s="1"/>
      <c r="X92" s="1"/>
      <c r="Y92" s="25"/>
      <c r="Z92" s="1"/>
      <c r="AA92" s="1"/>
      <c r="AB92" s="1"/>
      <c r="AC92" s="1"/>
      <c r="AD92" s="1"/>
    </row>
    <row r="93" spans="1:30" hidden="1" x14ac:dyDescent="0.25">
      <c r="A93" s="98" t="str">
        <f>IF(ISNA(VLOOKUP('Paetec -prev'!C93,'PAETEC Support'!C:C,1,0)),'Paetec -prev'!C93,"""")</f>
        <v>"</v>
      </c>
      <c r="B93" s="1"/>
      <c r="C93" s="25"/>
      <c r="D93" s="1"/>
      <c r="E93" s="1"/>
      <c r="F93" s="1"/>
      <c r="G93" s="1"/>
      <c r="H93" s="1"/>
      <c r="I93" s="1"/>
      <c r="J93" s="1"/>
      <c r="K93" s="1"/>
      <c r="L93" s="1"/>
      <c r="M93" s="1"/>
      <c r="N93" s="1"/>
      <c r="O93" s="1"/>
      <c r="P93" s="1"/>
      <c r="Q93" s="1"/>
      <c r="R93" s="1"/>
      <c r="S93" s="1"/>
      <c r="T93" s="1"/>
      <c r="U93" s="1"/>
      <c r="V93" s="1"/>
      <c r="W93" s="1"/>
      <c r="X93" s="1"/>
      <c r="Y93" s="25"/>
      <c r="Z93" s="1"/>
      <c r="AA93" s="1"/>
      <c r="AB93" s="1"/>
      <c r="AC93" s="1"/>
      <c r="AD93" s="1"/>
    </row>
    <row r="94" spans="1:30" hidden="1" x14ac:dyDescent="0.25">
      <c r="A94" s="98" t="str">
        <f>IF(ISNA(VLOOKUP('Paetec -prev'!C94,'PAETEC Support'!C:C,1,0)),'Paetec -prev'!C94,"""")</f>
        <v>"</v>
      </c>
      <c r="B94" s="1"/>
      <c r="C94" s="1"/>
      <c r="D94" s="25"/>
      <c r="E94" s="1"/>
      <c r="F94" s="1"/>
      <c r="G94" s="1"/>
      <c r="H94" s="1"/>
      <c r="I94" s="1"/>
      <c r="J94" s="1"/>
      <c r="K94" s="1"/>
      <c r="L94" s="1"/>
      <c r="M94" s="1"/>
      <c r="N94" s="1"/>
      <c r="O94" s="1"/>
      <c r="P94" s="1"/>
      <c r="Q94" s="1"/>
      <c r="R94" s="1"/>
      <c r="S94" s="1"/>
      <c r="T94" s="1"/>
      <c r="U94" s="1"/>
      <c r="V94" s="1"/>
      <c r="W94" s="1"/>
      <c r="X94" s="1"/>
      <c r="Y94" s="25"/>
      <c r="Z94" s="1"/>
      <c r="AA94" s="1"/>
      <c r="AB94" s="1"/>
      <c r="AC94" s="1"/>
      <c r="AD94" s="1"/>
    </row>
    <row r="95" spans="1:30" hidden="1" x14ac:dyDescent="0.25">
      <c r="A95" s="98" t="str">
        <f>IF(ISNA(VLOOKUP('Paetec -prev'!C95,'PAETEC Support'!C:C,1,0)),'Paetec -prev'!C95,"""")</f>
        <v>"</v>
      </c>
      <c r="B95" s="1"/>
      <c r="C95" s="1"/>
      <c r="D95" s="25"/>
      <c r="E95" s="1"/>
      <c r="F95" s="1"/>
      <c r="G95" s="1"/>
      <c r="H95" s="1"/>
      <c r="I95" s="1"/>
      <c r="J95" s="1"/>
      <c r="K95" s="1"/>
      <c r="L95" s="1"/>
      <c r="M95" s="1"/>
      <c r="N95" s="1"/>
      <c r="O95" s="1"/>
      <c r="P95" s="1"/>
      <c r="Q95" s="1"/>
      <c r="R95" s="1"/>
      <c r="S95" s="1"/>
      <c r="T95" s="1"/>
      <c r="U95" s="1"/>
      <c r="V95" s="1"/>
      <c r="W95" s="1"/>
      <c r="X95" s="1"/>
      <c r="Y95" s="25"/>
      <c r="Z95" s="1"/>
      <c r="AA95" s="1"/>
      <c r="AB95" s="1"/>
      <c r="AC95" s="1"/>
      <c r="AD95" s="1"/>
    </row>
    <row r="96" spans="1:30" hidden="1" x14ac:dyDescent="0.25">
      <c r="A96" s="98" t="str">
        <f>IF(ISNA(VLOOKUP('Paetec -prev'!C96,'PAETEC Support'!C:C,1,0)),'Paetec -prev'!C96,"""")</f>
        <v>"</v>
      </c>
      <c r="B96" s="1"/>
      <c r="C96" s="1"/>
      <c r="D96" s="25"/>
      <c r="E96" s="1"/>
      <c r="F96" s="1"/>
      <c r="G96" s="1"/>
      <c r="H96" s="1"/>
      <c r="I96" s="1"/>
      <c r="J96" s="1"/>
      <c r="K96" s="1"/>
      <c r="L96" s="1"/>
      <c r="M96" s="1"/>
      <c r="N96" s="1"/>
      <c r="O96" s="1"/>
      <c r="P96" s="1"/>
      <c r="Q96" s="1"/>
      <c r="R96" s="1"/>
      <c r="S96" s="1"/>
      <c r="T96" s="1"/>
      <c r="U96" s="1"/>
      <c r="V96" s="1"/>
      <c r="W96" s="1"/>
      <c r="X96" s="1"/>
      <c r="Y96" s="25"/>
      <c r="Z96" s="1"/>
      <c r="AA96" s="1"/>
      <c r="AB96" s="1"/>
      <c r="AC96" s="1"/>
      <c r="AD96" s="1"/>
    </row>
    <row r="97" spans="1:30" hidden="1" x14ac:dyDescent="0.25">
      <c r="A97" s="98" t="str">
        <f>IF(ISNA(VLOOKUP('Paetec -prev'!C97,'PAETEC Support'!C:C,1,0)),'Paetec -prev'!C97,"""")</f>
        <v>"</v>
      </c>
      <c r="B97" s="1"/>
      <c r="C97" s="1"/>
      <c r="D97" s="25"/>
      <c r="E97" s="1"/>
      <c r="F97" s="1"/>
      <c r="G97" s="1"/>
      <c r="H97" s="1"/>
      <c r="I97" s="1"/>
      <c r="J97" s="1"/>
      <c r="K97" s="1"/>
      <c r="L97" s="1"/>
      <c r="M97" s="1"/>
      <c r="N97" s="1"/>
      <c r="O97" s="1"/>
      <c r="P97" s="1"/>
      <c r="Q97" s="1"/>
      <c r="R97" s="1"/>
      <c r="S97" s="1"/>
      <c r="T97" s="1"/>
      <c r="U97" s="1"/>
      <c r="V97" s="1"/>
      <c r="W97" s="1"/>
      <c r="X97" s="1"/>
      <c r="Y97" s="25"/>
      <c r="Z97" s="1"/>
      <c r="AA97" s="1"/>
      <c r="AB97" s="1"/>
      <c r="AC97" s="1"/>
      <c r="AD97" s="1"/>
    </row>
    <row r="98" spans="1:30" hidden="1" x14ac:dyDescent="0.25">
      <c r="A98" s="98" t="str">
        <f>IF(ISNA(VLOOKUP('Paetec -prev'!C98,'PAETEC Support'!C:C,1,0)),'Paetec -prev'!C98,"""")</f>
        <v>"</v>
      </c>
      <c r="B98" s="1"/>
      <c r="C98" s="1"/>
      <c r="D98" s="25"/>
      <c r="E98" s="1"/>
      <c r="F98" s="1"/>
      <c r="G98" s="1"/>
      <c r="H98" s="1"/>
      <c r="I98" s="1"/>
      <c r="J98" s="1"/>
      <c r="K98" s="1"/>
      <c r="L98" s="1"/>
      <c r="M98" s="1"/>
      <c r="N98" s="1"/>
      <c r="O98" s="1"/>
      <c r="P98" s="1"/>
      <c r="Q98" s="1"/>
      <c r="R98" s="1"/>
      <c r="S98" s="1"/>
      <c r="T98" s="1"/>
      <c r="U98" s="1"/>
      <c r="V98" s="1"/>
      <c r="W98" s="1"/>
      <c r="X98" s="1"/>
      <c r="Y98" s="25"/>
      <c r="Z98" s="1"/>
      <c r="AA98" s="1"/>
      <c r="AB98" s="1"/>
      <c r="AC98" s="1"/>
      <c r="AD98" s="1"/>
    </row>
    <row r="99" spans="1:30" hidden="1" x14ac:dyDescent="0.25">
      <c r="A99" s="98" t="str">
        <f>IF(ISNA(VLOOKUP('Paetec -prev'!C99,'PAETEC Support'!C:C,1,0)),'Paetec -prev'!C99,"""")</f>
        <v>"</v>
      </c>
      <c r="B99" s="1"/>
      <c r="C99" s="1"/>
      <c r="D99" s="25"/>
      <c r="E99" s="1"/>
      <c r="F99" s="1"/>
      <c r="G99" s="1"/>
      <c r="H99" s="1"/>
      <c r="I99" s="1"/>
      <c r="J99" s="1"/>
      <c r="K99" s="1"/>
      <c r="L99" s="1"/>
      <c r="M99" s="1"/>
      <c r="N99" s="1"/>
      <c r="O99" s="1"/>
      <c r="P99" s="1"/>
      <c r="Q99" s="1"/>
      <c r="R99" s="1"/>
      <c r="S99" s="1"/>
      <c r="T99" s="1"/>
      <c r="U99" s="1"/>
      <c r="V99" s="1"/>
      <c r="W99" s="1"/>
      <c r="X99" s="1"/>
      <c r="Y99" s="25"/>
      <c r="Z99" s="1"/>
      <c r="AA99" s="1"/>
      <c r="AB99" s="1"/>
      <c r="AC99" s="1"/>
      <c r="AD99" s="1"/>
    </row>
    <row r="100" spans="1:30" hidden="1" x14ac:dyDescent="0.25">
      <c r="A100" s="98" t="str">
        <f>IF(ISNA(VLOOKUP('Paetec -prev'!C100,'PAETEC Support'!C:C,1,0)),'Paetec -prev'!C100,"""")</f>
        <v>"</v>
      </c>
      <c r="B100" s="1"/>
      <c r="C100" s="1"/>
      <c r="D100" s="25"/>
      <c r="E100" s="1"/>
      <c r="F100" s="1"/>
      <c r="G100" s="1"/>
      <c r="H100" s="1"/>
      <c r="I100" s="1"/>
      <c r="J100" s="1"/>
      <c r="K100" s="1"/>
      <c r="L100" s="1"/>
      <c r="M100" s="1"/>
      <c r="N100" s="1"/>
      <c r="O100" s="1"/>
      <c r="P100" s="1"/>
      <c r="Q100" s="1"/>
      <c r="R100" s="1"/>
      <c r="S100" s="1"/>
      <c r="T100" s="1"/>
      <c r="U100" s="1"/>
      <c r="V100" s="1"/>
      <c r="W100" s="1"/>
      <c r="X100" s="1"/>
      <c r="Y100" s="25"/>
      <c r="Z100" s="1"/>
      <c r="AA100" s="1"/>
      <c r="AB100" s="1"/>
      <c r="AC100" s="1"/>
      <c r="AD100" s="1"/>
    </row>
    <row r="101" spans="1:30" hidden="1" x14ac:dyDescent="0.25">
      <c r="A101" s="98" t="str">
        <f>IF(ISNA(VLOOKUP('Paetec -prev'!C101,'PAETEC Support'!C:C,1,0)),'Paetec -prev'!C101,"""")</f>
        <v>"</v>
      </c>
      <c r="B101" s="1"/>
      <c r="C101" s="1"/>
      <c r="D101" s="25"/>
      <c r="E101" s="1"/>
      <c r="F101" s="1"/>
      <c r="G101" s="1"/>
      <c r="H101" s="1"/>
      <c r="I101" s="1"/>
      <c r="J101" s="1"/>
      <c r="K101" s="1"/>
      <c r="L101" s="1"/>
      <c r="M101" s="1"/>
      <c r="N101" s="1"/>
      <c r="O101" s="1"/>
      <c r="P101" s="1"/>
      <c r="Q101" s="1"/>
      <c r="R101" s="1"/>
      <c r="S101" s="1"/>
      <c r="T101" s="1"/>
      <c r="U101" s="1"/>
      <c r="V101" s="1"/>
      <c r="W101" s="1"/>
      <c r="X101" s="1"/>
      <c r="Y101" s="25"/>
      <c r="Z101" s="1"/>
      <c r="AA101" s="1"/>
      <c r="AB101" s="1"/>
      <c r="AC101" s="1"/>
      <c r="AD101" s="1"/>
    </row>
    <row r="102" spans="1:30" hidden="1" x14ac:dyDescent="0.25">
      <c r="A102" s="98" t="str">
        <f>IF(ISNA(VLOOKUP('Paetec -prev'!C102,'PAETEC Support'!C:C,1,0)),'Paetec -prev'!C102,"""")</f>
        <v>"</v>
      </c>
      <c r="B102" s="1"/>
      <c r="C102" s="1"/>
      <c r="D102" s="25"/>
      <c r="E102" s="1"/>
      <c r="F102" s="1"/>
      <c r="G102" s="1"/>
      <c r="H102" s="1"/>
      <c r="I102" s="1"/>
      <c r="J102" s="1"/>
      <c r="K102" s="1"/>
      <c r="L102" s="1"/>
      <c r="M102" s="1"/>
      <c r="N102" s="1"/>
      <c r="O102" s="1"/>
      <c r="P102" s="1"/>
      <c r="Q102" s="1"/>
      <c r="R102" s="1"/>
      <c r="S102" s="1"/>
      <c r="T102" s="1"/>
      <c r="U102" s="1"/>
      <c r="V102" s="1"/>
      <c r="W102" s="1"/>
      <c r="X102" s="1"/>
      <c r="Y102" s="25"/>
      <c r="Z102" s="1"/>
      <c r="AA102" s="1"/>
      <c r="AB102" s="1"/>
      <c r="AC102" s="1"/>
      <c r="AD102" s="1"/>
    </row>
    <row r="103" spans="1:30" hidden="1" x14ac:dyDescent="0.25">
      <c r="A103" s="98" t="str">
        <f>IF(ISNA(VLOOKUP('Paetec -prev'!C103,'PAETEC Support'!C:C,1,0)),'Paetec -prev'!C103,"""")</f>
        <v>"</v>
      </c>
      <c r="B103" s="1"/>
      <c r="C103" s="1"/>
      <c r="D103" s="25"/>
      <c r="E103" s="1"/>
      <c r="F103" s="1"/>
      <c r="G103" s="1"/>
      <c r="H103" s="1"/>
      <c r="I103" s="1"/>
      <c r="J103" s="1"/>
      <c r="K103" s="1"/>
      <c r="L103" s="1"/>
      <c r="M103" s="1"/>
      <c r="N103" s="1"/>
      <c r="O103" s="1"/>
      <c r="P103" s="1"/>
      <c r="Q103" s="1"/>
      <c r="R103" s="1"/>
      <c r="S103" s="1"/>
      <c r="T103" s="1"/>
      <c r="U103" s="1"/>
      <c r="V103" s="1"/>
      <c r="W103" s="1"/>
      <c r="X103" s="1"/>
      <c r="Y103" s="25"/>
      <c r="Z103" s="1"/>
      <c r="AA103" s="1"/>
      <c r="AB103" s="1"/>
      <c r="AC103" s="1"/>
      <c r="AD103" s="1"/>
    </row>
    <row r="104" spans="1:30" hidden="1" x14ac:dyDescent="0.25">
      <c r="A104" s="98" t="str">
        <f>IF(ISNA(VLOOKUP('Paetec -prev'!C104,'PAETEC Support'!C:C,1,0)),'Paetec -prev'!C104,"""")</f>
        <v>"</v>
      </c>
      <c r="B104" s="1"/>
      <c r="C104" s="1"/>
      <c r="D104" s="25"/>
      <c r="E104" s="1"/>
      <c r="F104" s="1"/>
      <c r="G104" s="1"/>
      <c r="H104" s="1"/>
      <c r="I104" s="1"/>
      <c r="J104" s="1"/>
      <c r="K104" s="1"/>
      <c r="L104" s="1"/>
      <c r="M104" s="1"/>
      <c r="N104" s="1"/>
      <c r="O104" s="1"/>
      <c r="P104" s="1"/>
      <c r="Q104" s="1"/>
      <c r="R104" s="1"/>
      <c r="S104" s="1"/>
      <c r="T104" s="1"/>
      <c r="U104" s="1"/>
      <c r="V104" s="1"/>
      <c r="W104" s="1"/>
      <c r="X104" s="1"/>
      <c r="Y104" s="25"/>
      <c r="Z104" s="1"/>
      <c r="AA104" s="1"/>
      <c r="AB104" s="1"/>
      <c r="AC104" s="1"/>
      <c r="AD104" s="1"/>
    </row>
    <row r="105" spans="1:30" hidden="1" x14ac:dyDescent="0.25">
      <c r="A105" s="98" t="str">
        <f>IF(ISNA(VLOOKUP('Paetec -prev'!C105,'PAETEC Support'!C:C,1,0)),'Paetec -prev'!C105,"""")</f>
        <v>"</v>
      </c>
      <c r="B105" s="1"/>
      <c r="C105" s="1"/>
      <c r="D105" s="25"/>
      <c r="E105" s="1"/>
      <c r="F105" s="1"/>
      <c r="G105" s="1"/>
      <c r="H105" s="1"/>
      <c r="I105" s="1"/>
      <c r="J105" s="1"/>
      <c r="K105" s="1"/>
      <c r="L105" s="1"/>
      <c r="M105" s="1"/>
      <c r="N105" s="1"/>
      <c r="O105" s="1"/>
      <c r="P105" s="1"/>
      <c r="Q105" s="1"/>
      <c r="R105" s="1"/>
      <c r="S105" s="1"/>
      <c r="T105" s="1"/>
      <c r="U105" s="1"/>
      <c r="V105" s="1"/>
      <c r="W105" s="1"/>
      <c r="X105" s="1"/>
      <c r="Y105" s="25"/>
      <c r="Z105" s="1"/>
      <c r="AA105" s="1"/>
      <c r="AB105" s="1"/>
      <c r="AC105" s="1"/>
      <c r="AD105" s="1"/>
    </row>
    <row r="106" spans="1:30" hidden="1" x14ac:dyDescent="0.25">
      <c r="A106" s="98" t="str">
        <f>IF(ISNA(VLOOKUP('Paetec -prev'!C106,'PAETEC Support'!C:C,1,0)),'Paetec -prev'!C106,"""")</f>
        <v>"</v>
      </c>
      <c r="B106" s="1"/>
      <c r="C106" s="1"/>
      <c r="D106" s="25"/>
      <c r="E106" s="1"/>
      <c r="F106" s="1"/>
      <c r="G106" s="1"/>
      <c r="H106" s="1"/>
      <c r="I106" s="1"/>
      <c r="J106" s="1"/>
      <c r="K106" s="1"/>
      <c r="L106" s="1"/>
      <c r="M106" s="1"/>
      <c r="N106" s="1"/>
      <c r="O106" s="1"/>
      <c r="P106" s="1"/>
      <c r="Q106" s="1"/>
      <c r="R106" s="1"/>
      <c r="S106" s="1"/>
      <c r="T106" s="1"/>
      <c r="U106" s="1"/>
      <c r="V106" s="1"/>
      <c r="W106" s="1"/>
      <c r="X106" s="1"/>
      <c r="Y106" s="25"/>
      <c r="Z106" s="1"/>
      <c r="AA106" s="1"/>
      <c r="AB106" s="1"/>
      <c r="AC106" s="1"/>
      <c r="AD106" s="1"/>
    </row>
    <row r="107" spans="1:30" hidden="1" x14ac:dyDescent="0.25">
      <c r="A107" s="98" t="str">
        <f>IF(ISNA(VLOOKUP('Paetec -prev'!C107,'PAETEC Support'!C:C,1,0)),'Paetec -prev'!C107,"""")</f>
        <v>"</v>
      </c>
      <c r="B107" s="1"/>
      <c r="C107" s="1"/>
      <c r="D107" s="25"/>
      <c r="E107" s="1"/>
      <c r="F107" s="1"/>
      <c r="G107" s="1"/>
      <c r="H107" s="1"/>
      <c r="I107" s="1"/>
      <c r="J107" s="1"/>
      <c r="K107" s="1"/>
      <c r="L107" s="1"/>
      <c r="M107" s="1"/>
      <c r="N107" s="1"/>
      <c r="O107" s="1"/>
      <c r="P107" s="1"/>
      <c r="Q107" s="1"/>
      <c r="R107" s="1"/>
      <c r="S107" s="1"/>
      <c r="T107" s="1"/>
      <c r="U107" s="1"/>
      <c r="V107" s="1"/>
      <c r="W107" s="1"/>
      <c r="X107" s="1"/>
      <c r="Y107" s="25"/>
      <c r="Z107" s="1"/>
      <c r="AA107" s="1"/>
      <c r="AB107" s="1"/>
      <c r="AC107" s="1"/>
      <c r="AD107" s="1"/>
    </row>
    <row r="108" spans="1:30" hidden="1" x14ac:dyDescent="0.25">
      <c r="A108" s="98" t="str">
        <f>IF(ISNA(VLOOKUP('Paetec -prev'!C108,'PAETEC Support'!C:C,1,0)),'Paetec -prev'!C108,"""")</f>
        <v>"</v>
      </c>
      <c r="B108" s="1"/>
      <c r="C108" s="1"/>
      <c r="D108" s="25"/>
      <c r="E108" s="1"/>
      <c r="F108" s="1"/>
      <c r="G108" s="1"/>
      <c r="H108" s="1"/>
      <c r="I108" s="1"/>
      <c r="J108" s="1"/>
      <c r="K108" s="1"/>
      <c r="L108" s="1"/>
      <c r="M108" s="1"/>
      <c r="N108" s="1"/>
      <c r="O108" s="1"/>
      <c r="P108" s="1"/>
      <c r="Q108" s="1"/>
      <c r="R108" s="1"/>
      <c r="S108" s="1"/>
      <c r="T108" s="1"/>
      <c r="U108" s="1"/>
      <c r="V108" s="1"/>
      <c r="W108" s="1"/>
      <c r="X108" s="1"/>
      <c r="Y108" s="25"/>
      <c r="Z108" s="1"/>
      <c r="AA108" s="1"/>
      <c r="AB108" s="1"/>
      <c r="AC108" s="1"/>
      <c r="AD108" s="1"/>
    </row>
    <row r="109" spans="1:30" hidden="1" x14ac:dyDescent="0.25">
      <c r="A109" s="98" t="str">
        <f>IF(ISNA(VLOOKUP('Paetec -prev'!C109,'PAETEC Support'!C:C,1,0)),'Paetec -prev'!C109,"""")</f>
        <v>"</v>
      </c>
      <c r="B109" s="1"/>
      <c r="C109" s="1"/>
      <c r="D109" s="25"/>
      <c r="E109" s="1"/>
      <c r="F109" s="1"/>
      <c r="G109" s="1"/>
      <c r="H109" s="1"/>
      <c r="I109" s="1"/>
      <c r="J109" s="1"/>
      <c r="K109" s="1"/>
      <c r="L109" s="1"/>
      <c r="M109" s="1"/>
      <c r="N109" s="1"/>
      <c r="O109" s="1"/>
      <c r="P109" s="1"/>
      <c r="Q109" s="1"/>
      <c r="R109" s="1"/>
      <c r="S109" s="1"/>
      <c r="T109" s="1"/>
      <c r="U109" s="1"/>
      <c r="V109" s="1"/>
      <c r="W109" s="1"/>
      <c r="X109" s="1"/>
      <c r="Y109" s="25"/>
      <c r="Z109" s="1"/>
      <c r="AA109" s="1"/>
      <c r="AB109" s="1"/>
      <c r="AC109" s="1"/>
      <c r="AD109" s="1"/>
    </row>
    <row r="110" spans="1:30" hidden="1" x14ac:dyDescent="0.25">
      <c r="A110" s="98" t="str">
        <f>IF(ISNA(VLOOKUP('Paetec -prev'!C110,'PAETEC Support'!C:C,1,0)),'Paetec -prev'!C110,"""")</f>
        <v>"</v>
      </c>
      <c r="B110" s="1"/>
      <c r="C110" s="1"/>
      <c r="D110" s="25"/>
      <c r="E110" s="1"/>
      <c r="F110" s="1"/>
      <c r="G110" s="1"/>
      <c r="H110" s="1"/>
      <c r="I110" s="1"/>
      <c r="J110" s="1"/>
      <c r="K110" s="1"/>
      <c r="L110" s="1"/>
      <c r="M110" s="1"/>
      <c r="N110" s="1"/>
      <c r="O110" s="1"/>
      <c r="P110" s="1"/>
      <c r="Q110" s="1"/>
      <c r="R110" s="1"/>
      <c r="S110" s="1"/>
      <c r="T110" s="1"/>
      <c r="U110" s="1"/>
      <c r="V110" s="1"/>
      <c r="W110" s="1"/>
      <c r="X110" s="1"/>
      <c r="Y110" s="25"/>
      <c r="Z110" s="1"/>
      <c r="AA110" s="1"/>
      <c r="AB110" s="1"/>
      <c r="AC110" s="1"/>
      <c r="AD110" s="1"/>
    </row>
    <row r="111" spans="1:30" hidden="1" x14ac:dyDescent="0.25">
      <c r="A111" s="98" t="str">
        <f>IF(ISNA(VLOOKUP('Paetec -prev'!C111,'PAETEC Support'!C:C,1,0)),'Paetec -prev'!C111,"""")</f>
        <v>"</v>
      </c>
      <c r="B111" s="1"/>
      <c r="C111" s="1"/>
      <c r="D111" s="25"/>
      <c r="E111" s="1"/>
      <c r="F111" s="1"/>
      <c r="G111" s="1"/>
      <c r="H111" s="1"/>
      <c r="I111" s="1"/>
      <c r="J111" s="1"/>
      <c r="K111" s="1"/>
      <c r="L111" s="1"/>
      <c r="M111" s="1"/>
      <c r="N111" s="1"/>
      <c r="O111" s="1"/>
      <c r="P111" s="1"/>
      <c r="Q111" s="1"/>
      <c r="R111" s="1"/>
      <c r="S111" s="1"/>
      <c r="T111" s="1"/>
      <c r="U111" s="1"/>
      <c r="V111" s="1"/>
      <c r="W111" s="1"/>
      <c r="X111" s="1"/>
      <c r="Y111" s="25"/>
      <c r="Z111" s="1"/>
      <c r="AA111" s="1"/>
      <c r="AB111" s="1"/>
      <c r="AC111" s="1"/>
      <c r="AD111" s="1"/>
    </row>
    <row r="112" spans="1:30" hidden="1" x14ac:dyDescent="0.25">
      <c r="A112" s="98" t="str">
        <f>IF(ISNA(VLOOKUP('Paetec -prev'!C112,'PAETEC Support'!C:C,1,0)),'Paetec -prev'!C112,"""")</f>
        <v>"</v>
      </c>
      <c r="B112" s="1"/>
      <c r="C112" s="1"/>
      <c r="D112" s="25"/>
      <c r="E112" s="1"/>
      <c r="F112" s="1"/>
      <c r="G112" s="1"/>
      <c r="H112" s="1"/>
      <c r="I112" s="1"/>
      <c r="J112" s="1"/>
      <c r="K112" s="1"/>
      <c r="L112" s="1"/>
      <c r="M112" s="1"/>
      <c r="N112" s="1"/>
      <c r="O112" s="1"/>
      <c r="P112" s="1"/>
      <c r="Q112" s="1"/>
      <c r="R112" s="1"/>
      <c r="S112" s="1"/>
      <c r="T112" s="1"/>
      <c r="U112" s="1"/>
      <c r="V112" s="1"/>
      <c r="W112" s="1"/>
      <c r="X112" s="1"/>
      <c r="Y112" s="25"/>
      <c r="Z112" s="1"/>
      <c r="AA112" s="1"/>
      <c r="AB112" s="1"/>
      <c r="AC112" s="1"/>
      <c r="AD112" s="1"/>
    </row>
    <row r="113" spans="1:30" hidden="1" x14ac:dyDescent="0.25">
      <c r="A113" s="98" t="str">
        <f>IF(ISNA(VLOOKUP('Paetec -prev'!C113,'PAETEC Support'!C:C,1,0)),'Paetec -prev'!C113,"""")</f>
        <v>"</v>
      </c>
      <c r="B113" s="1"/>
      <c r="C113" s="1"/>
      <c r="D113" s="25"/>
      <c r="E113" s="1"/>
      <c r="F113" s="1"/>
      <c r="G113" s="1"/>
      <c r="H113" s="1"/>
      <c r="I113" s="1"/>
      <c r="J113" s="1"/>
      <c r="K113" s="1"/>
      <c r="L113" s="1"/>
      <c r="M113" s="1"/>
      <c r="N113" s="1"/>
      <c r="O113" s="1"/>
      <c r="P113" s="1"/>
      <c r="Q113" s="1"/>
      <c r="R113" s="1"/>
      <c r="S113" s="1"/>
      <c r="T113" s="1"/>
      <c r="U113" s="1"/>
      <c r="V113" s="1"/>
      <c r="W113" s="1"/>
      <c r="X113" s="1"/>
      <c r="Y113" s="25"/>
      <c r="Z113" s="1"/>
      <c r="AA113" s="1"/>
      <c r="AB113" s="1"/>
      <c r="AC113" s="1"/>
      <c r="AD113" s="1"/>
    </row>
    <row r="114" spans="1:30" hidden="1" x14ac:dyDescent="0.25">
      <c r="A114" s="98" t="str">
        <f>IF(ISNA(VLOOKUP('Paetec -prev'!C114,'PAETEC Support'!C:C,1,0)),'Paetec -prev'!C114,"""")</f>
        <v>"</v>
      </c>
      <c r="B114" s="1"/>
      <c r="C114" s="1"/>
      <c r="D114" s="25"/>
      <c r="E114" s="1"/>
      <c r="F114" s="1"/>
      <c r="G114" s="1"/>
      <c r="H114" s="1"/>
      <c r="I114" s="1"/>
      <c r="J114" s="1"/>
      <c r="K114" s="1"/>
      <c r="L114" s="1"/>
      <c r="M114" s="1"/>
      <c r="N114" s="1"/>
      <c r="O114" s="1"/>
      <c r="P114" s="1"/>
      <c r="Q114" s="1"/>
      <c r="R114" s="1"/>
      <c r="S114" s="1"/>
      <c r="T114" s="1"/>
      <c r="U114" s="1"/>
      <c r="V114" s="1"/>
      <c r="W114" s="1"/>
      <c r="X114" s="1"/>
      <c r="Y114" s="25"/>
      <c r="Z114" s="1"/>
      <c r="AA114" s="1"/>
      <c r="AB114" s="1"/>
      <c r="AC114" s="1"/>
      <c r="AD114" s="1"/>
    </row>
    <row r="115" spans="1:30" hidden="1" x14ac:dyDescent="0.25">
      <c r="A115" s="98" t="str">
        <f>IF(ISNA(VLOOKUP('Paetec -prev'!C115,'PAETEC Support'!C:C,1,0)),'Paetec -prev'!C115,"""")</f>
        <v>"</v>
      </c>
      <c r="B115" s="1"/>
      <c r="C115" s="1"/>
      <c r="D115" s="25"/>
      <c r="E115" s="1"/>
      <c r="F115" s="1"/>
      <c r="G115" s="1"/>
      <c r="H115" s="1"/>
      <c r="I115" s="1"/>
      <c r="J115" s="1"/>
      <c r="K115" s="1"/>
      <c r="L115" s="1"/>
      <c r="M115" s="1"/>
      <c r="N115" s="1"/>
      <c r="O115" s="1"/>
      <c r="P115" s="1"/>
      <c r="Q115" s="1"/>
      <c r="R115" s="1"/>
      <c r="S115" s="1"/>
      <c r="T115" s="1"/>
      <c r="U115" s="1"/>
      <c r="V115" s="1"/>
      <c r="W115" s="1"/>
      <c r="X115" s="1"/>
      <c r="Y115" s="25"/>
      <c r="Z115" s="1"/>
      <c r="AA115" s="1"/>
      <c r="AB115" s="1"/>
      <c r="AC115" s="1"/>
      <c r="AD115" s="1"/>
    </row>
    <row r="116" spans="1:30" hidden="1" x14ac:dyDescent="0.25">
      <c r="A116" s="98" t="str">
        <f>IF(ISNA(VLOOKUP('Paetec -prev'!C116,'PAETEC Support'!C:C,1,0)),'Paetec -prev'!C116,"""")</f>
        <v>"</v>
      </c>
      <c r="B116" s="1"/>
      <c r="C116" s="1"/>
      <c r="D116" s="25"/>
      <c r="E116" s="1"/>
      <c r="F116" s="1"/>
      <c r="G116" s="1"/>
      <c r="H116" s="1"/>
      <c r="I116" s="1"/>
      <c r="J116" s="1"/>
      <c r="K116" s="1"/>
      <c r="L116" s="1"/>
      <c r="M116" s="1"/>
      <c r="N116" s="1"/>
      <c r="O116" s="1"/>
      <c r="P116" s="1"/>
      <c r="Q116" s="1"/>
      <c r="R116" s="1"/>
      <c r="S116" s="1"/>
      <c r="T116" s="1"/>
      <c r="U116" s="1"/>
      <c r="V116" s="1"/>
      <c r="W116" s="1"/>
      <c r="X116" s="1"/>
      <c r="Y116" s="25"/>
      <c r="Z116" s="1"/>
      <c r="AA116" s="1"/>
      <c r="AB116" s="1"/>
      <c r="AC116" s="1"/>
      <c r="AD116" s="1"/>
    </row>
    <row r="117" spans="1:30" hidden="1" x14ac:dyDescent="0.25">
      <c r="A117" s="98" t="str">
        <f>IF(ISNA(VLOOKUP('Paetec -prev'!C117,'PAETEC Support'!C:C,1,0)),'Paetec -prev'!C117,"""")</f>
        <v>"</v>
      </c>
      <c r="B117" s="1"/>
      <c r="C117" s="1"/>
      <c r="D117" s="25"/>
      <c r="E117" s="1"/>
      <c r="F117" s="1"/>
      <c r="G117" s="1"/>
      <c r="H117" s="1"/>
      <c r="I117" s="1"/>
      <c r="J117" s="1"/>
      <c r="K117" s="1"/>
      <c r="L117" s="1"/>
      <c r="M117" s="1"/>
      <c r="N117" s="1"/>
      <c r="O117" s="1"/>
      <c r="P117" s="1"/>
      <c r="Q117" s="1"/>
      <c r="R117" s="1"/>
      <c r="S117" s="1"/>
      <c r="T117" s="1"/>
      <c r="U117" s="1"/>
      <c r="V117" s="1"/>
      <c r="W117" s="1"/>
      <c r="X117" s="1"/>
      <c r="Y117" s="25"/>
      <c r="Z117" s="1"/>
      <c r="AA117" s="1"/>
      <c r="AB117" s="1"/>
      <c r="AC117" s="1"/>
      <c r="AD117" s="1"/>
    </row>
    <row r="118" spans="1:30" hidden="1" x14ac:dyDescent="0.25">
      <c r="A118" s="98" t="str">
        <f>IF(ISNA(VLOOKUP('Paetec -prev'!C118,'PAETEC Support'!C:C,1,0)),'Paetec -prev'!C118,"""")</f>
        <v>"</v>
      </c>
      <c r="B118" s="1"/>
      <c r="C118" s="1"/>
      <c r="D118" s="25"/>
      <c r="E118" s="1"/>
      <c r="F118" s="1"/>
      <c r="G118" s="1"/>
      <c r="H118" s="1"/>
      <c r="I118" s="1"/>
      <c r="J118" s="1"/>
      <c r="K118" s="1"/>
      <c r="L118" s="1"/>
      <c r="M118" s="1"/>
      <c r="N118" s="1"/>
      <c r="O118" s="1"/>
      <c r="P118" s="1"/>
      <c r="Q118" s="1"/>
      <c r="R118" s="1"/>
      <c r="S118" s="1"/>
      <c r="T118" s="1"/>
      <c r="U118" s="1"/>
      <c r="V118" s="1"/>
      <c r="W118" s="1"/>
      <c r="X118" s="1"/>
      <c r="Y118" s="25"/>
      <c r="Z118" s="1"/>
      <c r="AA118" s="1"/>
      <c r="AB118" s="1"/>
      <c r="AC118" s="1"/>
      <c r="AD118" s="1"/>
    </row>
    <row r="119" spans="1:30" hidden="1" x14ac:dyDescent="0.25">
      <c r="A119" s="98" t="str">
        <f>IF(ISNA(VLOOKUP('Paetec -prev'!C119,'PAETEC Support'!C:C,1,0)),'Paetec -prev'!C119,"""")</f>
        <v>"</v>
      </c>
      <c r="B119" s="1"/>
      <c r="C119" s="1"/>
      <c r="D119" s="25"/>
      <c r="E119" s="1"/>
      <c r="F119" s="1"/>
      <c r="G119" s="1"/>
      <c r="H119" s="1"/>
      <c r="I119" s="1"/>
      <c r="J119" s="1"/>
      <c r="K119" s="1"/>
      <c r="L119" s="1"/>
      <c r="M119" s="1"/>
      <c r="N119" s="1"/>
      <c r="O119" s="1"/>
      <c r="P119" s="1"/>
      <c r="Q119" s="1"/>
      <c r="R119" s="1"/>
      <c r="S119" s="1"/>
      <c r="T119" s="1"/>
      <c r="U119" s="1"/>
      <c r="V119" s="1"/>
      <c r="W119" s="1"/>
      <c r="X119" s="1"/>
      <c r="Y119" s="25"/>
      <c r="Z119" s="1"/>
      <c r="AA119" s="1"/>
      <c r="AB119" s="1"/>
      <c r="AC119" s="1"/>
      <c r="AD119" s="1"/>
    </row>
    <row r="120" spans="1:30" hidden="1" x14ac:dyDescent="0.25">
      <c r="A120" s="98" t="str">
        <f>IF(ISNA(VLOOKUP('Paetec -prev'!C120,'PAETEC Support'!C:C,1,0)),'Paetec -prev'!C120,"""")</f>
        <v>"</v>
      </c>
      <c r="B120" s="1"/>
      <c r="C120" s="1"/>
      <c r="D120" s="25"/>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hidden="1" x14ac:dyDescent="0.25">
      <c r="A121" s="98" t="str">
        <f>IF(ISNA(VLOOKUP('Paetec -prev'!C121,'PAETEC Support'!C:C,1,0)),'Paetec -prev'!C121,"""")</f>
        <v>"</v>
      </c>
      <c r="B121" s="1"/>
      <c r="C121" s="1"/>
      <c r="D121" s="25"/>
      <c r="E121" s="1"/>
      <c r="F121" s="1"/>
      <c r="G121" s="1"/>
      <c r="H121" s="1"/>
      <c r="I121" s="1"/>
      <c r="J121" s="1"/>
      <c r="K121" s="1"/>
      <c r="L121" s="1"/>
      <c r="M121" s="1"/>
      <c r="N121" s="1"/>
      <c r="O121" s="1"/>
      <c r="P121" s="1"/>
      <c r="Q121" s="1"/>
      <c r="R121" s="1"/>
      <c r="S121" s="1"/>
      <c r="T121" s="1"/>
      <c r="U121" s="1"/>
      <c r="V121" s="1"/>
      <c r="W121" s="1"/>
      <c r="X121" s="1"/>
      <c r="Y121" s="25"/>
      <c r="Z121" s="1"/>
      <c r="AA121" s="1"/>
      <c r="AB121" s="1"/>
      <c r="AC121" s="1"/>
      <c r="AD121" s="1"/>
    </row>
    <row r="122" spans="1:30" hidden="1" x14ac:dyDescent="0.25">
      <c r="A122" s="98" t="str">
        <f>IF(ISNA(VLOOKUP('Paetec -prev'!C122,'PAETEC Support'!C:C,1,0)),'Paetec -prev'!C122,"""")</f>
        <v>"</v>
      </c>
      <c r="B122" s="1"/>
      <c r="C122" s="1"/>
      <c r="D122" s="25"/>
      <c r="E122" s="1"/>
      <c r="F122" s="1"/>
      <c r="G122" s="1"/>
      <c r="H122" s="1"/>
      <c r="I122" s="1"/>
      <c r="J122" s="1"/>
      <c r="K122" s="1"/>
      <c r="L122" s="1"/>
      <c r="M122" s="1"/>
      <c r="N122" s="1"/>
      <c r="O122" s="1"/>
      <c r="P122" s="1"/>
      <c r="Q122" s="1"/>
      <c r="R122" s="1"/>
      <c r="S122" s="1"/>
      <c r="T122" s="1"/>
      <c r="U122" s="1"/>
      <c r="V122" s="1"/>
      <c r="W122" s="1"/>
      <c r="X122" s="1"/>
      <c r="Y122" s="25"/>
      <c r="Z122" s="1"/>
      <c r="AA122" s="1"/>
      <c r="AB122" s="1"/>
      <c r="AC122" s="1"/>
      <c r="AD122" s="1"/>
    </row>
    <row r="123" spans="1:30" hidden="1" x14ac:dyDescent="0.25">
      <c r="A123" s="98" t="str">
        <f>IF(ISNA(VLOOKUP('Paetec -prev'!C123,'PAETEC Support'!C:C,1,0)),'Paetec -prev'!C123,"""")</f>
        <v>"</v>
      </c>
      <c r="B123" s="1"/>
      <c r="C123" s="1"/>
      <c r="D123" s="1"/>
      <c r="E123" s="1"/>
      <c r="F123" s="1"/>
      <c r="G123" s="1"/>
      <c r="H123" s="1"/>
      <c r="I123" s="1"/>
      <c r="J123" s="1"/>
      <c r="K123" s="1"/>
      <c r="L123" s="1"/>
      <c r="M123" s="1"/>
      <c r="N123" s="1"/>
      <c r="O123" s="1"/>
      <c r="P123" s="1"/>
      <c r="Q123" s="1"/>
      <c r="R123" s="1"/>
      <c r="S123" s="1"/>
      <c r="T123" s="1"/>
      <c r="U123" s="1"/>
      <c r="V123" s="1"/>
      <c r="W123" s="1"/>
      <c r="X123" s="1"/>
      <c r="Y123" s="25"/>
      <c r="Z123" s="1"/>
      <c r="AA123" s="1"/>
      <c r="AB123" s="1"/>
      <c r="AC123" s="1"/>
      <c r="AD123" s="1"/>
    </row>
    <row r="124" spans="1:30" hidden="1" x14ac:dyDescent="0.25">
      <c r="A124" s="98" t="str">
        <f>IF(ISNA(VLOOKUP('Paetec -prev'!C124,'PAETEC Support'!C:C,1,0)),'Paetec -prev'!C124,"""")</f>
        <v>"</v>
      </c>
      <c r="B124" s="1"/>
      <c r="C124" s="1"/>
      <c r="D124" s="25"/>
      <c r="E124" s="1"/>
      <c r="F124" s="1"/>
      <c r="G124" s="1"/>
      <c r="H124" s="1"/>
      <c r="I124" s="1"/>
      <c r="J124" s="1"/>
      <c r="K124" s="1"/>
      <c r="L124" s="1"/>
      <c r="M124" s="1"/>
      <c r="N124" s="1"/>
      <c r="O124" s="1"/>
      <c r="P124" s="1"/>
      <c r="Q124" s="1"/>
      <c r="R124" s="1"/>
      <c r="S124" s="1"/>
      <c r="T124" s="1"/>
      <c r="U124" s="1"/>
      <c r="V124" s="1"/>
      <c r="W124" s="1"/>
      <c r="X124" s="1"/>
      <c r="Y124" s="25"/>
      <c r="Z124" s="1"/>
      <c r="AA124" s="1"/>
      <c r="AB124" s="1"/>
      <c r="AC124" s="1"/>
      <c r="AD124" s="1"/>
    </row>
    <row r="125" spans="1:30" hidden="1" x14ac:dyDescent="0.25">
      <c r="A125" s="98" t="str">
        <f>IF(ISNA(VLOOKUP('Paetec -prev'!C125,'PAETEC Support'!C:C,1,0)),'Paetec -prev'!C125,"""")</f>
        <v>"</v>
      </c>
      <c r="B125" s="1"/>
      <c r="C125" s="1"/>
      <c r="D125" s="25"/>
      <c r="E125" s="1"/>
      <c r="F125" s="1"/>
      <c r="G125" s="1"/>
      <c r="H125" s="1"/>
      <c r="I125" s="1"/>
      <c r="J125" s="1"/>
      <c r="K125" s="1"/>
      <c r="L125" s="1"/>
      <c r="M125" s="1"/>
      <c r="N125" s="1"/>
      <c r="O125" s="1"/>
      <c r="P125" s="1"/>
      <c r="Q125" s="1"/>
      <c r="R125" s="1"/>
      <c r="S125" s="1"/>
      <c r="T125" s="1"/>
      <c r="U125" s="1"/>
      <c r="V125" s="1"/>
      <c r="W125" s="1"/>
      <c r="X125" s="1"/>
      <c r="Y125" s="25"/>
      <c r="Z125" s="1"/>
      <c r="AA125" s="1"/>
      <c r="AB125" s="1"/>
      <c r="AC125" s="1"/>
      <c r="AD125" s="1"/>
    </row>
    <row r="126" spans="1:30" hidden="1" x14ac:dyDescent="0.25">
      <c r="A126" s="98" t="str">
        <f>IF(ISNA(VLOOKUP('Paetec -prev'!C126,'PAETEC Support'!C:C,1,0)),'Paetec -prev'!C126,"""")</f>
        <v>"</v>
      </c>
      <c r="B126" s="1"/>
      <c r="C126" s="1"/>
      <c r="D126" s="25"/>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hidden="1" x14ac:dyDescent="0.25">
      <c r="A127" s="98" t="str">
        <f>IF(ISNA(VLOOKUP('Paetec -prev'!C127,'PAETEC Support'!C:C,1,0)),'Paetec -prev'!C127,"""")</f>
        <v>"</v>
      </c>
      <c r="B127" s="1"/>
      <c r="C127" s="1"/>
      <c r="D127" s="25"/>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hidden="1" x14ac:dyDescent="0.25">
      <c r="A128" s="98" t="str">
        <f>IF(ISNA(VLOOKUP('Paetec -prev'!C128,'PAETEC Support'!C:C,1,0)),'Paetec -prev'!C128,"""")</f>
        <v>"</v>
      </c>
      <c r="B128" s="1"/>
      <c r="C128" s="1"/>
      <c r="D128" s="25"/>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hidden="1" x14ac:dyDescent="0.25">
      <c r="A129" s="98" t="str">
        <f>IF(ISNA(VLOOKUP('Paetec -prev'!C129,'PAETEC Support'!C:C,1,0)),'Paetec -prev'!C129,"""")</f>
        <v>"</v>
      </c>
      <c r="B129" s="1"/>
      <c r="C129" s="1"/>
      <c r="D129" s="25"/>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hidden="1" x14ac:dyDescent="0.25">
      <c r="A130" s="98" t="str">
        <f>IF(ISNA(VLOOKUP('Paetec -prev'!C130,'PAETEC Support'!C:C,1,0)),'Paetec -prev'!C130,"""")</f>
        <v>"</v>
      </c>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hidden="1" x14ac:dyDescent="0.25">
      <c r="A131" s="98" t="str">
        <f>IF(ISNA(VLOOKUP('Paetec -prev'!C131,'PAETEC Support'!C:C,1,0)),'Paetec -prev'!C131,"""")</f>
        <v>"</v>
      </c>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hidden="1" x14ac:dyDescent="0.25">
      <c r="A132" s="98" t="str">
        <f>IF(ISNA(VLOOKUP('Paetec -prev'!C132,'PAETEC Support'!C:C,1,0)),'Paetec -prev'!C132,"""")</f>
        <v>"</v>
      </c>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hidden="1" x14ac:dyDescent="0.25">
      <c r="A133" s="98" t="str">
        <f>IF(ISNA(VLOOKUP('Paetec -prev'!C133,'PAETEC Support'!C:C,1,0)),'Paetec -prev'!C133,"""")</f>
        <v>"</v>
      </c>
      <c r="B133" s="1"/>
      <c r="C133" s="1"/>
      <c r="D133" s="25"/>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hidden="1" x14ac:dyDescent="0.25">
      <c r="A134" s="98" t="str">
        <f>IF(ISNA(VLOOKUP('Paetec -prev'!C134,'PAETEC Support'!C:C,1,0)),'Paetec -prev'!C134,"""")</f>
        <v>"</v>
      </c>
      <c r="B134" s="1"/>
      <c r="C134" s="1"/>
      <c r="D134" s="25"/>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hidden="1" x14ac:dyDescent="0.25">
      <c r="A135" s="98" t="str">
        <f>IF(ISNA(VLOOKUP('Paetec -prev'!C135,'PAETEC Support'!C:C,1,0)),'Paetec -prev'!C135,"""")</f>
        <v>"</v>
      </c>
      <c r="B135" s="1"/>
      <c r="C135" s="1"/>
      <c r="D135" s="25"/>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hidden="1" x14ac:dyDescent="0.25">
      <c r="A136" s="98" t="str">
        <f>IF(ISNA(VLOOKUP('Paetec -prev'!C136,'PAETEC Support'!C:C,1,0)),'Paetec -prev'!C136,"""")</f>
        <v>"</v>
      </c>
      <c r="B136" s="1"/>
      <c r="C136" s="1"/>
      <c r="D136" s="25"/>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hidden="1" x14ac:dyDescent="0.25">
      <c r="A137" s="98" t="str">
        <f>IF(ISNA(VLOOKUP('Paetec -prev'!C137,'PAETEC Support'!C:C,1,0)),'Paetec -prev'!C137,"""")</f>
        <v>"</v>
      </c>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hidden="1" x14ac:dyDescent="0.25">
      <c r="A138" s="98" t="str">
        <f>IF(ISNA(VLOOKUP('Paetec -prev'!C138,'PAETEC Support'!C:C,1,0)),'Paetec -prev'!C138,"""")</f>
        <v>"</v>
      </c>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hidden="1" x14ac:dyDescent="0.25">
      <c r="A139" s="98" t="str">
        <f>IF(ISNA(VLOOKUP('Paetec -prev'!C139,'PAETEC Support'!C:C,1,0)),'Paetec -prev'!C139,"""")</f>
        <v>"</v>
      </c>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hidden="1" x14ac:dyDescent="0.25">
      <c r="A140" s="98" t="str">
        <f>IF(ISNA(VLOOKUP('Paetec -prev'!C140,'PAETEC Support'!C:C,1,0)),'Paetec -prev'!C140,"""")</f>
        <v>"</v>
      </c>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hidden="1" x14ac:dyDescent="0.25">
      <c r="A141" s="98" t="str">
        <f>IF(ISNA(VLOOKUP('Paetec -prev'!C141,'PAETEC Support'!C:C,1,0)),'Paetec -prev'!C141,"""")</f>
        <v>"</v>
      </c>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hidden="1" x14ac:dyDescent="0.25">
      <c r="A142" s="98" t="str">
        <f>IF(ISNA(VLOOKUP('Paetec -prev'!C142,'PAETEC Support'!C:C,1,0)),'Paetec -prev'!C142,"""")</f>
        <v>"</v>
      </c>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hidden="1" x14ac:dyDescent="0.25">
      <c r="A143" s="98" t="str">
        <f>IF(ISNA(VLOOKUP('Paetec -prev'!C143,'PAETEC Support'!C:C,1,0)),'Paetec -prev'!C143,"""")</f>
        <v>"</v>
      </c>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hidden="1" x14ac:dyDescent="0.25">
      <c r="A144" s="98" t="str">
        <f>IF(ISNA(VLOOKUP('Paetec -prev'!C144,'PAETEC Support'!C:C,1,0)),'Paetec -prev'!C144,"""")</f>
        <v>"</v>
      </c>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hidden="1" x14ac:dyDescent="0.25">
      <c r="A145" s="98" t="str">
        <f>IF(ISNA(VLOOKUP('Paetec -prev'!C145,'PAETEC Support'!C:C,1,0)),'Paetec -prev'!C145,"""")</f>
        <v>"</v>
      </c>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hidden="1" x14ac:dyDescent="0.25">
      <c r="A146" s="98" t="str">
        <f>IF(ISNA(VLOOKUP('Paetec -prev'!C146,'PAETEC Support'!C:C,1,0)),'Paetec -prev'!C146,"""")</f>
        <v>"</v>
      </c>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hidden="1" x14ac:dyDescent="0.25">
      <c r="A147" s="98" t="str">
        <f>IF(ISNA(VLOOKUP('Paetec -prev'!C147,'PAETEC Support'!C:C,1,0)),'Paetec -prev'!C147,"""")</f>
        <v>"</v>
      </c>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hidden="1" x14ac:dyDescent="0.25">
      <c r="A148" s="98" t="str">
        <f>IF(ISNA(VLOOKUP('Paetec -prev'!C148,'PAETEC Support'!C:C,1,0)),'Paetec -prev'!C148,"""")</f>
        <v>"</v>
      </c>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hidden="1" x14ac:dyDescent="0.25">
      <c r="A149" s="98" t="str">
        <f>IF(ISNA(VLOOKUP('Paetec -prev'!C149,'PAETEC Support'!C:C,1,0)),'Paetec -prev'!C149,"""")</f>
        <v>"</v>
      </c>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hidden="1" x14ac:dyDescent="0.25">
      <c r="A150" s="98" t="str">
        <f>IF(ISNA(VLOOKUP('Paetec -prev'!C150,'PAETEC Support'!C:C,1,0)),'Paetec -prev'!C150,"""")</f>
        <v>"</v>
      </c>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hidden="1" x14ac:dyDescent="0.25">
      <c r="A151" s="98" t="str">
        <f>IF(ISNA(VLOOKUP('Paetec -prev'!C151,'PAETEC Support'!C:C,1,0)),'Paetec -prev'!C151,"""")</f>
        <v>"</v>
      </c>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hidden="1" x14ac:dyDescent="0.25">
      <c r="A152" s="98" t="str">
        <f>IF(ISNA(VLOOKUP('Paetec -prev'!C152,'PAETEC Support'!C:C,1,0)),'Paetec -prev'!C152,"""")</f>
        <v>"</v>
      </c>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hidden="1" x14ac:dyDescent="0.25">
      <c r="A153" s="98" t="str">
        <f>IF(ISNA(VLOOKUP('Paetec -prev'!C153,'PAETEC Support'!C:C,1,0)),'Paetec -prev'!C153,"""")</f>
        <v>"</v>
      </c>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hidden="1" x14ac:dyDescent="0.25">
      <c r="A154" s="98" t="str">
        <f>IF(ISNA(VLOOKUP('Paetec -prev'!C154,'PAETEC Support'!C:C,1,0)),'Paetec -prev'!C154,"""")</f>
        <v>"</v>
      </c>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hidden="1" x14ac:dyDescent="0.25">
      <c r="A155" s="98" t="str">
        <f>IF(ISNA(VLOOKUP('Paetec -prev'!C155,'PAETEC Support'!C:C,1,0)),'Paetec -prev'!C155,"""")</f>
        <v>"</v>
      </c>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hidden="1" x14ac:dyDescent="0.25">
      <c r="A156" s="98" t="str">
        <f>IF(ISNA(VLOOKUP('Paetec -prev'!C156,'PAETEC Support'!C:C,1,0)),'Paetec -prev'!C156,"""")</f>
        <v>"</v>
      </c>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hidden="1" x14ac:dyDescent="0.25">
      <c r="A157" s="98" t="str">
        <f>IF(ISNA(VLOOKUP('Paetec -prev'!C157,'PAETEC Support'!C:C,1,0)),'Paetec -prev'!C157,"""")</f>
        <v>"</v>
      </c>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hidden="1" x14ac:dyDescent="0.25">
      <c r="A158" s="98" t="str">
        <f>IF(ISNA(VLOOKUP('Paetec -prev'!C158,'PAETEC Support'!C:C,1,0)),'Paetec -prev'!C158,"""")</f>
        <v>"</v>
      </c>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hidden="1" x14ac:dyDescent="0.25">
      <c r="A159" s="98" t="str">
        <f>IF(ISNA(VLOOKUP('Paetec -prev'!C159,'PAETEC Support'!C:C,1,0)),'Paetec -prev'!C159,"""")</f>
        <v>"</v>
      </c>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hidden="1" x14ac:dyDescent="0.25">
      <c r="A160" s="98" t="str">
        <f>IF(ISNA(VLOOKUP('Paetec -prev'!C160,'PAETEC Support'!C:C,1,0)),'Paetec -prev'!C160,"""")</f>
        <v>"</v>
      </c>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hidden="1" x14ac:dyDescent="0.25">
      <c r="A161" s="98" t="str">
        <f>IF(ISNA(VLOOKUP('Paetec -prev'!C161,'PAETEC Support'!C:C,1,0)),'Paetec -prev'!C161,"""")</f>
        <v>"</v>
      </c>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hidden="1" x14ac:dyDescent="0.25">
      <c r="A162" s="98" t="str">
        <f>IF(ISNA(VLOOKUP('Paetec -prev'!C162,'PAETEC Support'!C:C,1,0)),'Paetec -prev'!C162,"""")</f>
        <v>"</v>
      </c>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hidden="1" x14ac:dyDescent="0.25">
      <c r="A163" s="98" t="str">
        <f>IF(ISNA(VLOOKUP('Paetec -prev'!C163,'PAETEC Support'!C:C,1,0)),'Paetec -prev'!C163,"""")</f>
        <v>"</v>
      </c>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hidden="1" x14ac:dyDescent="0.25">
      <c r="A164" s="98" t="str">
        <f>IF(ISNA(VLOOKUP('Paetec -prev'!C164,'PAETEC Support'!C:C,1,0)),'Paetec -prev'!C164,"""")</f>
        <v>"</v>
      </c>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hidden="1" x14ac:dyDescent="0.25">
      <c r="A165" s="98" t="str">
        <f>IF(ISNA(VLOOKUP('Paetec -prev'!C165,'PAETEC Support'!C:C,1,0)),'Paetec -prev'!C165,"""")</f>
        <v>"</v>
      </c>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hidden="1" x14ac:dyDescent="0.25">
      <c r="A166" s="98" t="str">
        <f>IF(ISNA(VLOOKUP('Paetec -prev'!C166,'PAETEC Support'!C:C,1,0)),'Paetec -prev'!C166,"""")</f>
        <v>"</v>
      </c>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hidden="1" x14ac:dyDescent="0.25">
      <c r="A167" s="98" t="str">
        <f>IF(ISNA(VLOOKUP('Paetec -prev'!C167,'PAETEC Support'!C:C,1,0)),'Paetec -prev'!C167,"""")</f>
        <v>"</v>
      </c>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hidden="1" x14ac:dyDescent="0.25">
      <c r="A168" s="98" t="str">
        <f>IF(ISNA(VLOOKUP('Paetec -prev'!C168,'PAETEC Support'!C:C,1,0)),'Paetec -prev'!C168,"""")</f>
        <v>"</v>
      </c>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hidden="1" x14ac:dyDescent="0.25">
      <c r="A169" s="98" t="str">
        <f>IF(ISNA(VLOOKUP('Paetec -prev'!C169,'PAETEC Support'!C:C,1,0)),'Paetec -prev'!C169,"""")</f>
        <v>"</v>
      </c>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hidden="1" x14ac:dyDescent="0.25">
      <c r="A170" s="98" t="str">
        <f>IF(ISNA(VLOOKUP('Paetec -prev'!C170,'PAETEC Support'!C:C,1,0)),'Paetec -prev'!C170,"""")</f>
        <v>"</v>
      </c>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hidden="1" x14ac:dyDescent="0.25">
      <c r="A171" s="98" t="str">
        <f>IF(ISNA(VLOOKUP('Paetec -prev'!C171,'PAETEC Support'!C:C,1,0)),'Paetec -prev'!C171,"""")</f>
        <v>"</v>
      </c>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hidden="1" x14ac:dyDescent="0.25">
      <c r="A172" s="98" t="str">
        <f>IF(ISNA(VLOOKUP('Paetec -prev'!C172,'PAETEC Support'!C:C,1,0)),'Paetec -prev'!C172,"""")</f>
        <v>"</v>
      </c>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hidden="1" x14ac:dyDescent="0.25">
      <c r="A173" s="98" t="str">
        <f>IF(ISNA(VLOOKUP('Paetec -prev'!C173,'PAETEC Support'!C:C,1,0)),'Paetec -prev'!C173,"""")</f>
        <v>"</v>
      </c>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hidden="1" x14ac:dyDescent="0.25">
      <c r="A174" s="98" t="str">
        <f>IF(ISNA(VLOOKUP('Paetec -prev'!C174,'PAETEC Support'!C:C,1,0)),'Paetec -prev'!C174,"""")</f>
        <v>"</v>
      </c>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hidden="1" x14ac:dyDescent="0.25">
      <c r="A175" s="98" t="str">
        <f>IF(ISNA(VLOOKUP('Paetec -prev'!C175,'PAETEC Support'!C:C,1,0)),'Paetec -prev'!C175,"""")</f>
        <v>"</v>
      </c>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hidden="1" x14ac:dyDescent="0.25">
      <c r="A176" s="98" t="str">
        <f>IF(ISNA(VLOOKUP('Paetec -prev'!C176,'PAETEC Support'!C:C,1,0)),'Paetec -prev'!C176,"""")</f>
        <v>"</v>
      </c>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hidden="1" x14ac:dyDescent="0.25">
      <c r="A177" s="98" t="str">
        <f>IF(ISNA(VLOOKUP('Paetec -prev'!C177,'PAETEC Support'!C:C,1,0)),'Paetec -prev'!C177,"""")</f>
        <v>"</v>
      </c>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hidden="1" x14ac:dyDescent="0.25">
      <c r="A178" s="98" t="str">
        <f>IF(ISNA(VLOOKUP('Paetec -prev'!C178,'PAETEC Support'!C:C,1,0)),'Paetec -prev'!C178,"""")</f>
        <v>"</v>
      </c>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hidden="1" x14ac:dyDescent="0.25">
      <c r="A179" s="98" t="str">
        <f>IF(ISNA(VLOOKUP('Paetec -prev'!C179,'PAETEC Support'!C:C,1,0)),'Paetec -prev'!C179,"""")</f>
        <v>"</v>
      </c>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hidden="1" x14ac:dyDescent="0.25">
      <c r="A180" s="98" t="str">
        <f>IF(ISNA(VLOOKUP('Paetec -prev'!C180,'PAETEC Support'!C:C,1,0)),'Paetec -prev'!C180,"""")</f>
        <v>"</v>
      </c>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hidden="1" x14ac:dyDescent="0.25">
      <c r="A181" s="98" t="str">
        <f>IF(ISNA(VLOOKUP('Paetec -prev'!C181,'PAETEC Support'!C:C,1,0)),'Paetec -prev'!C181,"""")</f>
        <v>"</v>
      </c>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hidden="1" x14ac:dyDescent="0.25">
      <c r="A182" s="98" t="str">
        <f>IF(ISNA(VLOOKUP('Paetec -prev'!C182,'PAETEC Support'!C:C,1,0)),'Paetec -prev'!C182,"""")</f>
        <v>"</v>
      </c>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hidden="1" x14ac:dyDescent="0.25">
      <c r="A183" s="98" t="str">
        <f>IF(ISNA(VLOOKUP('Paetec -prev'!C183,'PAETEC Support'!C:C,1,0)),'Paetec -prev'!C183,"""")</f>
        <v>"</v>
      </c>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hidden="1" x14ac:dyDescent="0.25">
      <c r="A184" s="98" t="str">
        <f>IF(ISNA(VLOOKUP('Paetec -prev'!C184,'PAETEC Support'!C:C,1,0)),'Paetec -prev'!C184,"""")</f>
        <v>"</v>
      </c>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hidden="1" x14ac:dyDescent="0.25">
      <c r="A185" s="98" t="str">
        <f>IF(ISNA(VLOOKUP('Paetec -prev'!C185,'PAETEC Support'!C:C,1,0)),'Paetec -prev'!C185,"""")</f>
        <v>"</v>
      </c>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hidden="1" x14ac:dyDescent="0.25">
      <c r="A186" s="98" t="str">
        <f>IF(ISNA(VLOOKUP('Paetec -prev'!C186,'PAETEC Support'!C:C,1,0)),'Paetec -prev'!C186,"""")</f>
        <v>"</v>
      </c>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hidden="1" x14ac:dyDescent="0.25">
      <c r="A187" s="98" t="str">
        <f>IF(ISNA(VLOOKUP('Paetec -prev'!C187,'PAETEC Support'!C:C,1,0)),'Paetec -prev'!C187,"""")</f>
        <v>"</v>
      </c>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hidden="1" x14ac:dyDescent="0.25">
      <c r="A188" s="98" t="str">
        <f>IF(ISNA(VLOOKUP('Paetec -prev'!C188,'PAETEC Support'!C:C,1,0)),'Paetec -prev'!C188,"""")</f>
        <v>"</v>
      </c>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hidden="1" x14ac:dyDescent="0.25">
      <c r="A189" s="98" t="str">
        <f>IF(ISNA(VLOOKUP('Paetec -prev'!C189,'PAETEC Support'!C:C,1,0)),'Paetec -prev'!C189,"""")</f>
        <v>"</v>
      </c>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hidden="1" x14ac:dyDescent="0.25">
      <c r="A190" s="98" t="str">
        <f>IF(ISNA(VLOOKUP('Paetec -prev'!C190,'PAETEC Support'!C:C,1,0)),'Paetec -prev'!C190,"""")</f>
        <v>"</v>
      </c>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hidden="1" x14ac:dyDescent="0.25">
      <c r="A191" s="98" t="str">
        <f>IF(ISNA(VLOOKUP('Paetec -prev'!C191,'PAETEC Support'!C:C,1,0)),'Paetec -prev'!C191,"""")</f>
        <v>"</v>
      </c>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hidden="1" x14ac:dyDescent="0.25">
      <c r="A192" s="98" t="str">
        <f>IF(ISNA(VLOOKUP('Paetec -prev'!C192,'PAETEC Support'!C:C,1,0)),'Paetec -prev'!C192,"""")</f>
        <v>"</v>
      </c>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hidden="1" x14ac:dyDescent="0.25">
      <c r="A193" s="98" t="str">
        <f>IF(ISNA(VLOOKUP('Paetec -prev'!C193,'PAETEC Support'!C:C,1,0)),'Paetec -prev'!C193,"""")</f>
        <v>"</v>
      </c>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hidden="1" x14ac:dyDescent="0.25">
      <c r="A194" s="98" t="str">
        <f>IF(ISNA(VLOOKUP('Paetec -prev'!C194,'PAETEC Support'!C:C,1,0)),'Paetec -prev'!C194,"""")</f>
        <v>"</v>
      </c>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hidden="1" x14ac:dyDescent="0.25">
      <c r="A195" s="98" t="str">
        <f>IF(ISNA(VLOOKUP('Paetec -prev'!C195,'PAETEC Support'!C:C,1,0)),'Paetec -prev'!C195,"""")</f>
        <v>"</v>
      </c>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row r="196" spans="1:30" hidden="1" x14ac:dyDescent="0.25">
      <c r="A196" s="98" t="str">
        <f>IF(ISNA(VLOOKUP('Paetec -prev'!C196,'PAETEC Support'!C:C,1,0)),'Paetec -prev'!C196,"""")</f>
        <v>"</v>
      </c>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row>
    <row r="197" spans="1:30" hidden="1" x14ac:dyDescent="0.25">
      <c r="A197" s="98" t="str">
        <f>IF(ISNA(VLOOKUP('Paetec -prev'!C197,'PAETEC Support'!C:C,1,0)),'Paetec -prev'!C197,"""")</f>
        <v>"</v>
      </c>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row>
    <row r="198" spans="1:30" hidden="1" x14ac:dyDescent="0.25">
      <c r="A198" s="98" t="str">
        <f>IF(ISNA(VLOOKUP('Paetec -prev'!C198,'PAETEC Support'!C:C,1,0)),'Paetec -prev'!C198,"""")</f>
        <v>"</v>
      </c>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row>
    <row r="199" spans="1:30" hidden="1" x14ac:dyDescent="0.25">
      <c r="A199" s="98" t="str">
        <f>IF(ISNA(VLOOKUP('Paetec -prev'!C199,'PAETEC Support'!C:C,1,0)),'Paetec -prev'!C199,"""")</f>
        <v>"</v>
      </c>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row>
    <row r="200" spans="1:30" hidden="1" x14ac:dyDescent="0.25">
      <c r="A200" s="98" t="str">
        <f>IF(ISNA(VLOOKUP('Paetec -prev'!C200,'PAETEC Support'!C:C,1,0)),'Paetec -prev'!C200,"""")</f>
        <v>"</v>
      </c>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row>
    <row r="201" spans="1:30" hidden="1" x14ac:dyDescent="0.25">
      <c r="A201" s="98" t="str">
        <f>IF(ISNA(VLOOKUP('Paetec -prev'!C201,'PAETEC Support'!C:C,1,0)),'Paetec -prev'!C201,"""")</f>
        <v>"</v>
      </c>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row>
    <row r="202" spans="1:30" hidden="1" x14ac:dyDescent="0.25">
      <c r="A202" s="98" t="str">
        <f>IF(ISNA(VLOOKUP('Paetec -prev'!C202,'PAETEC Support'!C:C,1,0)),'Paetec -prev'!C202,"""")</f>
        <v>"</v>
      </c>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row>
    <row r="203" spans="1:30" hidden="1" x14ac:dyDescent="0.25">
      <c r="A203" s="98" t="str">
        <f>IF(ISNA(VLOOKUP('Paetec -prev'!C203,'PAETEC Support'!C:C,1,0)),'Paetec -prev'!C203,"""")</f>
        <v>"</v>
      </c>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row>
    <row r="204" spans="1:30" hidden="1" x14ac:dyDescent="0.25">
      <c r="A204" s="98" t="str">
        <f>IF(ISNA(VLOOKUP('Paetec -prev'!C204,'PAETEC Support'!C:C,1,0)),'Paetec -prev'!C204,"""")</f>
        <v>"</v>
      </c>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row>
    <row r="205" spans="1:30" hidden="1" x14ac:dyDescent="0.25">
      <c r="A205" s="98" t="str">
        <f>IF(ISNA(VLOOKUP('Paetec -prev'!C205,'PAETEC Support'!C:C,1,0)),'Paetec -prev'!C205,"""")</f>
        <v>"</v>
      </c>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row>
    <row r="206" spans="1:30" hidden="1" x14ac:dyDescent="0.25">
      <c r="A206" s="98" t="str">
        <f>IF(ISNA(VLOOKUP('Paetec -prev'!C206,'PAETEC Support'!C:C,1,0)),'Paetec -prev'!C206,"""")</f>
        <v>"</v>
      </c>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row>
    <row r="207" spans="1:30" hidden="1" x14ac:dyDescent="0.25">
      <c r="A207" s="98" t="str">
        <f>IF(ISNA(VLOOKUP('Paetec -prev'!C207,'PAETEC Support'!C:C,1,0)),'Paetec -prev'!C207,"""")</f>
        <v>"</v>
      </c>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row>
    <row r="208" spans="1:30" hidden="1" x14ac:dyDescent="0.25">
      <c r="A208" s="98" t="str">
        <f>IF(ISNA(VLOOKUP('Paetec -prev'!C208,'PAETEC Support'!C:C,1,0)),'Paetec -prev'!C208,"""")</f>
        <v>"</v>
      </c>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row>
    <row r="209" spans="1:30" hidden="1" x14ac:dyDescent="0.25">
      <c r="A209" s="98" t="str">
        <f>IF(ISNA(VLOOKUP('Paetec -prev'!C209,'PAETEC Support'!C:C,1,0)),'Paetec -prev'!C209,"""")</f>
        <v>"</v>
      </c>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row>
    <row r="210" spans="1:30" hidden="1" x14ac:dyDescent="0.25">
      <c r="A210" s="98" t="str">
        <f>IF(ISNA(VLOOKUP('Paetec -prev'!C210,'PAETEC Support'!C:C,1,0)),'Paetec -prev'!C210,"""")</f>
        <v>"</v>
      </c>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row>
    <row r="211" spans="1:30" hidden="1" x14ac:dyDescent="0.25">
      <c r="A211" s="98" t="str">
        <f>IF(ISNA(VLOOKUP('Paetec -prev'!C211,'PAETEC Support'!C:C,1,0)),'Paetec -prev'!C211,"""")</f>
        <v>"</v>
      </c>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row>
    <row r="212" spans="1:30" hidden="1" x14ac:dyDescent="0.25">
      <c r="A212" s="98" t="str">
        <f>IF(ISNA(VLOOKUP('Paetec -prev'!C212,'PAETEC Support'!C:C,1,0)),'Paetec -prev'!C212,"""")</f>
        <v>"</v>
      </c>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row>
    <row r="213" spans="1:30" hidden="1" x14ac:dyDescent="0.25">
      <c r="A213" s="98" t="str">
        <f>IF(ISNA(VLOOKUP('Paetec -prev'!C213,'PAETEC Support'!C:C,1,0)),'Paetec -prev'!C213,"""")</f>
        <v>"</v>
      </c>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row>
    <row r="214" spans="1:30" hidden="1" x14ac:dyDescent="0.25">
      <c r="A214" s="98" t="str">
        <f>IF(ISNA(VLOOKUP('Paetec -prev'!C214,'PAETEC Support'!C:C,1,0)),'Paetec -prev'!C214,"""")</f>
        <v>"</v>
      </c>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row>
    <row r="215" spans="1:30" hidden="1" x14ac:dyDescent="0.25">
      <c r="A215" s="98" t="str">
        <f>IF(ISNA(VLOOKUP('Paetec -prev'!C215,'PAETEC Support'!C:C,1,0)),'Paetec -prev'!C215,"""")</f>
        <v>"</v>
      </c>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row>
    <row r="216" spans="1:30" hidden="1" x14ac:dyDescent="0.25">
      <c r="A216" s="98" t="str">
        <f>IF(ISNA(VLOOKUP('Paetec -prev'!C216,'PAETEC Support'!C:C,1,0)),'Paetec -prev'!C216,"""")</f>
        <v>"</v>
      </c>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row>
    <row r="217" spans="1:30" hidden="1" x14ac:dyDescent="0.25">
      <c r="A217" s="98" t="str">
        <f>IF(ISNA(VLOOKUP('Paetec -prev'!C217,'PAETEC Support'!C:C,1,0)),'Paetec -prev'!C217,"""")</f>
        <v>"</v>
      </c>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row>
    <row r="218" spans="1:30" hidden="1" x14ac:dyDescent="0.25">
      <c r="A218" s="98" t="str">
        <f>IF(ISNA(VLOOKUP('Paetec -prev'!C218,'PAETEC Support'!C:C,1,0)),'Paetec -prev'!C218,"""")</f>
        <v>"</v>
      </c>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row>
    <row r="219" spans="1:30" hidden="1" x14ac:dyDescent="0.25">
      <c r="A219" s="98" t="str">
        <f>IF(ISNA(VLOOKUP('Paetec -prev'!C219,'PAETEC Support'!C:C,1,0)),'Paetec -prev'!C219,"""")</f>
        <v>"</v>
      </c>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row>
    <row r="220" spans="1:30" hidden="1" x14ac:dyDescent="0.25">
      <c r="A220" s="98" t="str">
        <f>IF(ISNA(VLOOKUP('Paetec -prev'!C220,'PAETEC Support'!C:C,1,0)),'Paetec -prev'!C220,"""")</f>
        <v>"</v>
      </c>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row>
    <row r="221" spans="1:30" hidden="1" x14ac:dyDescent="0.25">
      <c r="A221" s="98" t="str">
        <f>IF(ISNA(VLOOKUP('Paetec -prev'!C221,'PAETEC Support'!C:C,1,0)),'Paetec -prev'!C221,"""")</f>
        <v>"</v>
      </c>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row>
    <row r="222" spans="1:30" hidden="1" x14ac:dyDescent="0.25">
      <c r="A222" s="98" t="str">
        <f>IF(ISNA(VLOOKUP('Paetec -prev'!C222,'PAETEC Support'!C:C,1,0)),'Paetec -prev'!C222,"""")</f>
        <v>"</v>
      </c>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row>
    <row r="223" spans="1:30" hidden="1" x14ac:dyDescent="0.25">
      <c r="A223" s="98" t="str">
        <f>IF(ISNA(VLOOKUP('Paetec -prev'!C223,'PAETEC Support'!C:C,1,0)),'Paetec -prev'!C223,"""")</f>
        <v>"</v>
      </c>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row>
    <row r="224" spans="1:30" hidden="1" x14ac:dyDescent="0.25">
      <c r="A224" s="98" t="str">
        <f>IF(ISNA(VLOOKUP('Paetec -prev'!C224,'PAETEC Support'!C:C,1,0)),'Paetec -prev'!C224,"""")</f>
        <v>"</v>
      </c>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row>
    <row r="225" spans="1:30" hidden="1" x14ac:dyDescent="0.25">
      <c r="A225" s="98" t="str">
        <f>IF(ISNA(VLOOKUP('Paetec -prev'!C225,'PAETEC Support'!C:C,1,0)),'Paetec -prev'!C225,"""")</f>
        <v>"</v>
      </c>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row>
    <row r="226" spans="1:30" hidden="1" x14ac:dyDescent="0.25">
      <c r="A226" s="98" t="str">
        <f>IF(ISNA(VLOOKUP('Paetec -prev'!C226,'PAETEC Support'!C:C,1,0)),'Paetec -prev'!C226,"""")</f>
        <v>"</v>
      </c>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row>
    <row r="227" spans="1:30" hidden="1" x14ac:dyDescent="0.25">
      <c r="A227" s="98" t="str">
        <f>IF(ISNA(VLOOKUP('Paetec -prev'!C227,'PAETEC Support'!C:C,1,0)),'Paetec -prev'!C227,"""")</f>
        <v>"</v>
      </c>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row>
    <row r="228" spans="1:30" hidden="1" x14ac:dyDescent="0.25">
      <c r="A228" s="98" t="str">
        <f>IF(ISNA(VLOOKUP('Paetec -prev'!C228,'PAETEC Support'!C:C,1,0)),'Paetec -prev'!C228,"""")</f>
        <v>"</v>
      </c>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row>
    <row r="229" spans="1:30" hidden="1" x14ac:dyDescent="0.25">
      <c r="A229" s="98" t="str">
        <f>IF(ISNA(VLOOKUP('Paetec -prev'!C229,'PAETEC Support'!C:C,1,0)),'Paetec -prev'!C229,"""")</f>
        <v>"</v>
      </c>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row>
    <row r="230" spans="1:30" hidden="1" x14ac:dyDescent="0.25">
      <c r="A230" s="98" t="str">
        <f>IF(ISNA(VLOOKUP('Paetec -prev'!C230,'PAETEC Support'!C:C,1,0)),'Paetec -prev'!C230,"""")</f>
        <v>"</v>
      </c>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row>
    <row r="231" spans="1:30" hidden="1" x14ac:dyDescent="0.25">
      <c r="A231" s="98" t="str">
        <f>IF(ISNA(VLOOKUP('Paetec -prev'!C231,'PAETEC Support'!C:C,1,0)),'Paetec -prev'!C231,"""")</f>
        <v>"</v>
      </c>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row>
    <row r="232" spans="1:30" hidden="1" x14ac:dyDescent="0.25">
      <c r="A232" s="98" t="str">
        <f>IF(ISNA(VLOOKUP('Paetec -prev'!C232,'PAETEC Support'!C:C,1,0)),'Paetec -prev'!C232,"""")</f>
        <v>"</v>
      </c>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row>
    <row r="233" spans="1:30" hidden="1" x14ac:dyDescent="0.25">
      <c r="A233" s="98" t="str">
        <f>IF(ISNA(VLOOKUP('Paetec -prev'!C233,'PAETEC Support'!C:C,1,0)),'Paetec -prev'!C233,"""")</f>
        <v>"</v>
      </c>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row>
    <row r="234" spans="1:30" hidden="1" x14ac:dyDescent="0.25">
      <c r="A234" s="98" t="str">
        <f>IF(ISNA(VLOOKUP('Paetec -prev'!C234,'PAETEC Support'!C:C,1,0)),'Paetec -prev'!C234,"""")</f>
        <v>"</v>
      </c>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row>
    <row r="235" spans="1:30" hidden="1" x14ac:dyDescent="0.25">
      <c r="A235" s="98" t="str">
        <f>IF(ISNA(VLOOKUP('Paetec -prev'!C235,'PAETEC Support'!C:C,1,0)),'Paetec -prev'!C235,"""")</f>
        <v>"</v>
      </c>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row>
    <row r="236" spans="1:30" hidden="1" x14ac:dyDescent="0.25">
      <c r="A236" s="98" t="str">
        <f>IF(ISNA(VLOOKUP('Paetec -prev'!C236,'PAETEC Support'!C:C,1,0)),'Paetec -prev'!C236,"""")</f>
        <v>"</v>
      </c>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7" spans="1:30" hidden="1" x14ac:dyDescent="0.25">
      <c r="A237" s="98" t="str">
        <f>IF(ISNA(VLOOKUP('Paetec -prev'!C237,'PAETEC Support'!C:C,1,0)),'Paetec -prev'!C237,"""")</f>
        <v>"</v>
      </c>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row>
    <row r="238" spans="1:30" hidden="1" x14ac:dyDescent="0.25">
      <c r="A238" s="98" t="str">
        <f>IF(ISNA(VLOOKUP('Paetec -prev'!C238,'PAETEC Support'!C:C,1,0)),'Paetec -prev'!C238,"""")</f>
        <v>"</v>
      </c>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row>
    <row r="239" spans="1:30" hidden="1" x14ac:dyDescent="0.25">
      <c r="A239" s="98" t="str">
        <f>IF(ISNA(VLOOKUP('Paetec -prev'!C239,'PAETEC Support'!C:C,1,0)),'Paetec -prev'!C239,"""")</f>
        <v>"</v>
      </c>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row>
    <row r="240" spans="1:30" hidden="1" x14ac:dyDescent="0.25">
      <c r="A240" s="98" t="str">
        <f>IF(ISNA(VLOOKUP('Paetec -prev'!C240,'PAETEC Support'!C:C,1,0)),'Paetec -prev'!C240,"""")</f>
        <v>"</v>
      </c>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row>
    <row r="241" spans="1:30" hidden="1" x14ac:dyDescent="0.25">
      <c r="A241" s="98" t="str">
        <f>IF(ISNA(VLOOKUP('Paetec -prev'!C241,'PAETEC Support'!C:C,1,0)),'Paetec -prev'!C241,"""")</f>
        <v>"</v>
      </c>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row>
    <row r="242" spans="1:30" hidden="1" x14ac:dyDescent="0.25">
      <c r="A242" s="98" t="str">
        <f>IF(ISNA(VLOOKUP('Paetec -prev'!C242,'PAETEC Support'!C:C,1,0)),'Paetec -prev'!C242,"""")</f>
        <v>"</v>
      </c>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row>
    <row r="243" spans="1:30" hidden="1" x14ac:dyDescent="0.25">
      <c r="A243" s="98" t="str">
        <f>IF(ISNA(VLOOKUP('Paetec -prev'!C243,'PAETEC Support'!C:C,1,0)),'Paetec -prev'!C243,"""")</f>
        <v>"</v>
      </c>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row>
    <row r="244" spans="1:30" hidden="1" x14ac:dyDescent="0.25">
      <c r="A244" s="98" t="str">
        <f>IF(ISNA(VLOOKUP('Paetec -prev'!C244,'PAETEC Support'!C:C,1,0)),'Paetec -prev'!C244,"""")</f>
        <v>"</v>
      </c>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row>
    <row r="245" spans="1:30" hidden="1" x14ac:dyDescent="0.25">
      <c r="A245" s="98" t="str">
        <f>IF(ISNA(VLOOKUP('Paetec -prev'!C245,'PAETEC Support'!C:C,1,0)),'Paetec -prev'!C245,"""")</f>
        <v>"</v>
      </c>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row>
    <row r="246" spans="1:30" hidden="1" x14ac:dyDescent="0.25">
      <c r="A246" s="98" t="str">
        <f>IF(ISNA(VLOOKUP('Paetec -prev'!C246,'PAETEC Support'!C:C,1,0)),'Paetec -prev'!C246,"""")</f>
        <v>"</v>
      </c>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row>
    <row r="247" spans="1:30" hidden="1" x14ac:dyDescent="0.25">
      <c r="A247" s="98" t="str">
        <f>IF(ISNA(VLOOKUP('Paetec -prev'!C247,'PAETEC Support'!C:C,1,0)),'Paetec -prev'!C247,"""")</f>
        <v>"</v>
      </c>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row>
    <row r="248" spans="1:30" hidden="1" x14ac:dyDescent="0.25">
      <c r="A248" s="98" t="str">
        <f>IF(ISNA(VLOOKUP('Paetec -prev'!C248,'PAETEC Support'!C:C,1,0)),'Paetec -prev'!C248,"""")</f>
        <v>"</v>
      </c>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row>
    <row r="249" spans="1:30" hidden="1" x14ac:dyDescent="0.25">
      <c r="A249" s="98" t="str">
        <f>IF(ISNA(VLOOKUP('Paetec -prev'!C249,'PAETEC Support'!C:C,1,0)),'Paetec -prev'!C249,"""")</f>
        <v>"</v>
      </c>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row>
    <row r="250" spans="1:30" hidden="1" x14ac:dyDescent="0.25">
      <c r="A250" s="98" t="str">
        <f>IF(ISNA(VLOOKUP('Paetec -prev'!C250,'PAETEC Support'!C:C,1,0)),'Paetec -prev'!C250,"""")</f>
        <v>"</v>
      </c>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row>
    <row r="251" spans="1:30" hidden="1" x14ac:dyDescent="0.25">
      <c r="A251" s="98" t="str">
        <f>IF(ISNA(VLOOKUP('Paetec -prev'!C251,'PAETEC Support'!C:C,1,0)),'Paetec -prev'!C251,"""")</f>
        <v>"</v>
      </c>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row>
    <row r="252" spans="1:30" hidden="1" x14ac:dyDescent="0.25">
      <c r="A252" s="98" t="str">
        <f>IF(ISNA(VLOOKUP('Paetec -prev'!C252,'PAETEC Support'!C:C,1,0)),'Paetec -prev'!C252,"""")</f>
        <v>"</v>
      </c>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row>
    <row r="253" spans="1:30" hidden="1" x14ac:dyDescent="0.25">
      <c r="A253" s="98" t="str">
        <f>IF(ISNA(VLOOKUP('Paetec -prev'!C253,'PAETEC Support'!C:C,1,0)),'Paetec -prev'!C253,"""")</f>
        <v>"</v>
      </c>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row>
    <row r="254" spans="1:30" hidden="1" x14ac:dyDescent="0.25">
      <c r="A254" s="98" t="str">
        <f>IF(ISNA(VLOOKUP('Paetec -prev'!C254,'PAETEC Support'!C:C,1,0)),'Paetec -prev'!C254,"""")</f>
        <v>"</v>
      </c>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row>
    <row r="255" spans="1:30" hidden="1" x14ac:dyDescent="0.25">
      <c r="A255" s="98" t="str">
        <f>IF(ISNA(VLOOKUP('Paetec -prev'!C255,'PAETEC Support'!C:C,1,0)),'Paetec -prev'!C255,"""")</f>
        <v>"</v>
      </c>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row>
    <row r="256" spans="1:30" hidden="1" x14ac:dyDescent="0.25">
      <c r="A256" s="98" t="str">
        <f>IF(ISNA(VLOOKUP('Paetec -prev'!C256,'PAETEC Support'!C:C,1,0)),'Paetec -prev'!C256,"""")</f>
        <v>"</v>
      </c>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row>
    <row r="257" spans="1:30" hidden="1" x14ac:dyDescent="0.25">
      <c r="A257" s="98" t="str">
        <f>IF(ISNA(VLOOKUP('Paetec -prev'!C257,'PAETEC Support'!C:C,1,0)),'Paetec -prev'!C257,"""")</f>
        <v>"</v>
      </c>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row>
    <row r="258" spans="1:30" hidden="1" x14ac:dyDescent="0.25">
      <c r="A258" s="98" t="str">
        <f>IF(ISNA(VLOOKUP('Paetec -prev'!C258,'PAETEC Support'!C:C,1,0)),'Paetec -prev'!C258,"""")</f>
        <v>"</v>
      </c>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row>
    <row r="259" spans="1:30" hidden="1" x14ac:dyDescent="0.25">
      <c r="A259" s="98" t="str">
        <f>IF(ISNA(VLOOKUP('Paetec -prev'!C259,'PAETEC Support'!C:C,1,0)),'Paetec -prev'!C259,"""")</f>
        <v>"</v>
      </c>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row>
    <row r="260" spans="1:30" hidden="1" x14ac:dyDescent="0.25">
      <c r="A260" s="98" t="str">
        <f>IF(ISNA(VLOOKUP('Paetec -prev'!C260,'PAETEC Support'!C:C,1,0)),'Paetec -prev'!C260,"""")</f>
        <v>"</v>
      </c>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row>
    <row r="261" spans="1:30" hidden="1" x14ac:dyDescent="0.25">
      <c r="A261" s="98" t="str">
        <f>IF(ISNA(VLOOKUP('Paetec -prev'!C261,'PAETEC Support'!C:C,1,0)),'Paetec -prev'!C261,"""")</f>
        <v>"</v>
      </c>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row>
    <row r="262" spans="1:30" hidden="1" x14ac:dyDescent="0.25">
      <c r="A262" s="98" t="str">
        <f>IF(ISNA(VLOOKUP('Paetec -prev'!C262,'PAETEC Support'!C:C,1,0)),'Paetec -prev'!C262,"""")</f>
        <v>"</v>
      </c>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row>
    <row r="263" spans="1:30" hidden="1" x14ac:dyDescent="0.25">
      <c r="A263" s="98" t="str">
        <f>IF(ISNA(VLOOKUP('Paetec -prev'!C263,'PAETEC Support'!C:C,1,0)),'Paetec -prev'!C263,"""")</f>
        <v>"</v>
      </c>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row>
    <row r="264" spans="1:30" hidden="1" x14ac:dyDescent="0.25">
      <c r="A264" s="98" t="str">
        <f>IF(ISNA(VLOOKUP('Paetec -prev'!C264,'PAETEC Support'!C:C,1,0)),'Paetec -prev'!C264,"""")</f>
        <v>"</v>
      </c>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row>
    <row r="265" spans="1:30" hidden="1" x14ac:dyDescent="0.25">
      <c r="A265" s="98" t="str">
        <f>IF(ISNA(VLOOKUP('Paetec -prev'!C265,'PAETEC Support'!C:C,1,0)),'Paetec -prev'!C265,"""")</f>
        <v>"</v>
      </c>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row>
    <row r="266" spans="1:30" hidden="1" x14ac:dyDescent="0.25">
      <c r="A266" s="98" t="str">
        <f>IF(ISNA(VLOOKUP('Paetec -prev'!C266,'PAETEC Support'!C:C,1,0)),'Paetec -prev'!C266,"""")</f>
        <v>"</v>
      </c>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row>
    <row r="267" spans="1:30" hidden="1" x14ac:dyDescent="0.25">
      <c r="A267" s="98" t="str">
        <f>IF(ISNA(VLOOKUP('Paetec -prev'!C267,'PAETEC Support'!C:C,1,0)),'Paetec -prev'!C267,"""")</f>
        <v>"</v>
      </c>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row>
    <row r="268" spans="1:30" hidden="1" x14ac:dyDescent="0.25">
      <c r="A268" s="98" t="str">
        <f>IF(ISNA(VLOOKUP('Paetec -prev'!C268,'PAETEC Support'!C:C,1,0)),'Paetec -prev'!C268,"""")</f>
        <v>"</v>
      </c>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row>
    <row r="269" spans="1:30" hidden="1" x14ac:dyDescent="0.25">
      <c r="A269" s="98" t="str">
        <f>IF(ISNA(VLOOKUP('Paetec -prev'!C269,'PAETEC Support'!C:C,1,0)),'Paetec -prev'!C269,"""")</f>
        <v>"</v>
      </c>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row>
    <row r="270" spans="1:30" hidden="1" x14ac:dyDescent="0.25">
      <c r="A270" s="98" t="str">
        <f>IF(ISNA(VLOOKUP('Paetec -prev'!C270,'PAETEC Support'!C:C,1,0)),'Paetec -prev'!C270,"""")</f>
        <v>"</v>
      </c>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row>
    <row r="271" spans="1:30" hidden="1" x14ac:dyDescent="0.25">
      <c r="A271" s="98" t="str">
        <f>IF(ISNA(VLOOKUP('Paetec -prev'!C271,'PAETEC Support'!C:C,1,0)),'Paetec -prev'!C271,"""")</f>
        <v>"</v>
      </c>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row>
    <row r="272" spans="1:30" hidden="1" x14ac:dyDescent="0.25">
      <c r="A272" s="98" t="str">
        <f>IF(ISNA(VLOOKUP('Paetec -prev'!C272,'PAETEC Support'!C:C,1,0)),'Paetec -prev'!C272,"""")</f>
        <v>"</v>
      </c>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row>
    <row r="273" spans="1:30" hidden="1" x14ac:dyDescent="0.25">
      <c r="A273" s="98" t="str">
        <f>IF(ISNA(VLOOKUP('Paetec -prev'!C273,'PAETEC Support'!C:C,1,0)),'Paetec -prev'!C273,"""")</f>
        <v>"</v>
      </c>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row>
    <row r="274" spans="1:30" hidden="1" x14ac:dyDescent="0.25">
      <c r="A274" s="98" t="str">
        <f>IF(ISNA(VLOOKUP('Paetec -prev'!C274,'PAETEC Support'!C:C,1,0)),'Paetec -prev'!C274,"""")</f>
        <v>"</v>
      </c>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row>
    <row r="275" spans="1:30" hidden="1" x14ac:dyDescent="0.25">
      <c r="A275" s="98" t="str">
        <f>IF(ISNA(VLOOKUP('Paetec -prev'!C275,'PAETEC Support'!C:C,1,0)),'Paetec -prev'!C275,"""")</f>
        <v>"</v>
      </c>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row>
    <row r="276" spans="1:30" hidden="1" x14ac:dyDescent="0.25">
      <c r="A276" s="98" t="str">
        <f>IF(ISNA(VLOOKUP('Paetec -prev'!C276,'PAETEC Support'!C:C,1,0)),'Paetec -prev'!C276,"""")</f>
        <v>"</v>
      </c>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row>
    <row r="277" spans="1:30" hidden="1" x14ac:dyDescent="0.25">
      <c r="A277" s="98" t="str">
        <f>IF(ISNA(VLOOKUP('Paetec -prev'!C277,'PAETEC Support'!C:C,1,0)),'Paetec -prev'!C277,"""")</f>
        <v>"</v>
      </c>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row>
    <row r="278" spans="1:30" hidden="1" x14ac:dyDescent="0.25">
      <c r="A278" s="98" t="str">
        <f>IF(ISNA(VLOOKUP('Paetec -prev'!C278,'PAETEC Support'!C:C,1,0)),'Paetec -prev'!C278,"""")</f>
        <v>"</v>
      </c>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row>
    <row r="279" spans="1:30" hidden="1" x14ac:dyDescent="0.25">
      <c r="A279" s="98" t="str">
        <f>IF(ISNA(VLOOKUP('Paetec -prev'!C279,'PAETEC Support'!C:C,1,0)),'Paetec -prev'!C279,"""")</f>
        <v>"</v>
      </c>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row>
    <row r="280" spans="1:30" hidden="1" x14ac:dyDescent="0.25">
      <c r="A280" s="98" t="str">
        <f>IF(ISNA(VLOOKUP('Paetec -prev'!C280,'PAETEC Support'!C:C,1,0)),'Paetec -prev'!C280,"""")</f>
        <v>"</v>
      </c>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row>
    <row r="281" spans="1:30" hidden="1" x14ac:dyDescent="0.25">
      <c r="A281" s="98" t="str">
        <f>IF(ISNA(VLOOKUP('Paetec -prev'!C281,'PAETEC Support'!C:C,1,0)),'Paetec -prev'!C281,"""")</f>
        <v>"</v>
      </c>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row>
    <row r="282" spans="1:30" hidden="1" x14ac:dyDescent="0.25">
      <c r="A282" s="98" t="str">
        <f>IF(ISNA(VLOOKUP('Paetec -prev'!C282,'PAETEC Support'!C:C,1,0)),'Paetec -prev'!C282,"""")</f>
        <v>"</v>
      </c>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row>
    <row r="283" spans="1:30" hidden="1" x14ac:dyDescent="0.25">
      <c r="A283" s="98" t="str">
        <f>IF(ISNA(VLOOKUP('Paetec -prev'!C283,'PAETEC Support'!C:C,1,0)),'Paetec -prev'!C283,"""")</f>
        <v>"</v>
      </c>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row>
    <row r="284" spans="1:30" hidden="1" x14ac:dyDescent="0.25">
      <c r="A284" s="98" t="str">
        <f>IF(ISNA(VLOOKUP('Paetec -prev'!C284,'PAETEC Support'!C:C,1,0)),'Paetec -prev'!C284,"""")</f>
        <v>"</v>
      </c>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row>
    <row r="285" spans="1:30" hidden="1" x14ac:dyDescent="0.25">
      <c r="A285" s="98" t="str">
        <f>IF(ISNA(VLOOKUP('Paetec -prev'!C285,'PAETEC Support'!C:C,1,0)),'Paetec -prev'!C285,"""")</f>
        <v>"</v>
      </c>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row>
    <row r="286" spans="1:30" hidden="1" x14ac:dyDescent="0.25">
      <c r="A286" s="98" t="str">
        <f>IF(ISNA(VLOOKUP('Paetec -prev'!C286,'PAETEC Support'!C:C,1,0)),'Paetec -prev'!C286,"""")</f>
        <v>"</v>
      </c>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row>
    <row r="287" spans="1:30" hidden="1" x14ac:dyDescent="0.25">
      <c r="A287" s="98" t="str">
        <f>IF(ISNA(VLOOKUP('Paetec -prev'!C287,'PAETEC Support'!C:C,1,0)),'Paetec -prev'!C287,"""")</f>
        <v>"</v>
      </c>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row>
    <row r="288" spans="1:30" hidden="1" x14ac:dyDescent="0.25">
      <c r="A288" s="98" t="str">
        <f>IF(ISNA(VLOOKUP('Paetec -prev'!C288,'PAETEC Support'!C:C,1,0)),'Paetec -prev'!C288,"""")</f>
        <v>"</v>
      </c>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row>
    <row r="289" spans="1:30" hidden="1" x14ac:dyDescent="0.25">
      <c r="A289" s="98" t="str">
        <f>IF(ISNA(VLOOKUP('Paetec -prev'!C289,'PAETEC Support'!C:C,1,0)),'Paetec -prev'!C289,"""")</f>
        <v>"</v>
      </c>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row>
    <row r="290" spans="1:30" hidden="1" x14ac:dyDescent="0.25">
      <c r="A290" s="98" t="str">
        <f>IF(ISNA(VLOOKUP('Paetec -prev'!C290,'PAETEC Support'!C:C,1,0)),'Paetec -prev'!C290,"""")</f>
        <v>"</v>
      </c>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row>
    <row r="291" spans="1:30" hidden="1" x14ac:dyDescent="0.25">
      <c r="A291" s="98" t="str">
        <f>IF(ISNA(VLOOKUP('Paetec -prev'!C291,'PAETEC Support'!C:C,1,0)),'Paetec -prev'!C291,"""")</f>
        <v>"</v>
      </c>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row>
    <row r="292" spans="1:30" hidden="1" x14ac:dyDescent="0.25">
      <c r="A292" s="98" t="str">
        <f>IF(ISNA(VLOOKUP('Paetec -prev'!C292,'PAETEC Support'!C:C,1,0)),'Paetec -prev'!C292,"""")</f>
        <v>"</v>
      </c>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row>
    <row r="293" spans="1:30" hidden="1" x14ac:dyDescent="0.25">
      <c r="A293" s="98" t="str">
        <f>IF(ISNA(VLOOKUP('Paetec -prev'!C293,'PAETEC Support'!C:C,1,0)),'Paetec -prev'!C293,"""")</f>
        <v>"</v>
      </c>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row>
    <row r="294" spans="1:30" hidden="1" x14ac:dyDescent="0.25">
      <c r="A294" s="98" t="str">
        <f>IF(ISNA(VLOOKUP('Paetec -prev'!C294,'PAETEC Support'!C:C,1,0)),'Paetec -prev'!C294,"""")</f>
        <v>"</v>
      </c>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row>
    <row r="295" spans="1:30" hidden="1" x14ac:dyDescent="0.25">
      <c r="A295" s="98" t="str">
        <f>IF(ISNA(VLOOKUP('Paetec -prev'!C295,'PAETEC Support'!C:C,1,0)),'Paetec -prev'!C295,"""")</f>
        <v>"</v>
      </c>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row>
    <row r="296" spans="1:30" hidden="1" x14ac:dyDescent="0.25">
      <c r="A296" s="98" t="str">
        <f>IF(ISNA(VLOOKUP('Paetec -prev'!C296,'PAETEC Support'!C:C,1,0)),'Paetec -prev'!C296,"""")</f>
        <v>"</v>
      </c>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row>
    <row r="297" spans="1:30" hidden="1" x14ac:dyDescent="0.25">
      <c r="A297" s="98" t="str">
        <f>IF(ISNA(VLOOKUP('Paetec -prev'!C297,'PAETEC Support'!C:C,1,0)),'Paetec -prev'!C297,"""")</f>
        <v>"</v>
      </c>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row>
    <row r="298" spans="1:30" hidden="1" x14ac:dyDescent="0.25">
      <c r="A298" s="98" t="str">
        <f>IF(ISNA(VLOOKUP('Paetec -prev'!C298,'PAETEC Support'!C:C,1,0)),'Paetec -prev'!C298,"""")</f>
        <v>"</v>
      </c>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row>
    <row r="299" spans="1:30" hidden="1" x14ac:dyDescent="0.25">
      <c r="A299" s="98" t="str">
        <f>IF(ISNA(VLOOKUP('Paetec -prev'!C299,'PAETEC Support'!C:C,1,0)),'Paetec -prev'!C299,"""")</f>
        <v>"</v>
      </c>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row>
    <row r="300" spans="1:30" hidden="1" x14ac:dyDescent="0.25">
      <c r="A300" s="98" t="str">
        <f>IF(ISNA(VLOOKUP('Paetec -prev'!C300,'PAETEC Support'!C:C,1,0)),'Paetec -prev'!C300,"""")</f>
        <v>"</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row>
    <row r="301" spans="1:30" hidden="1" x14ac:dyDescent="0.25">
      <c r="A301" s="98" t="str">
        <f>IF(ISNA(VLOOKUP('Paetec -prev'!C301,'PAETEC Support'!C:C,1,0)),'Paetec -prev'!C301,"""")</f>
        <v>"</v>
      </c>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row>
    <row r="302" spans="1:30" hidden="1" x14ac:dyDescent="0.25">
      <c r="A302" s="98" t="str">
        <f>IF(ISNA(VLOOKUP('Paetec -prev'!C302,'PAETEC Support'!C:C,1,0)),'Paetec -prev'!C302,"""")</f>
        <v>"</v>
      </c>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row>
    <row r="303" spans="1:30" hidden="1" x14ac:dyDescent="0.25">
      <c r="A303" s="98" t="str">
        <f>IF(ISNA(VLOOKUP('Paetec -prev'!C303,'PAETEC Support'!C:C,1,0)),'Paetec -prev'!C303,"""")</f>
        <v>"</v>
      </c>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row>
    <row r="304" spans="1:30" hidden="1" x14ac:dyDescent="0.25">
      <c r="A304" s="98" t="str">
        <f>IF(ISNA(VLOOKUP('Paetec -prev'!C304,'PAETEC Support'!C:C,1,0)),'Paetec -prev'!C304,"""")</f>
        <v>"</v>
      </c>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row>
    <row r="305" spans="1:30" hidden="1" x14ac:dyDescent="0.25">
      <c r="A305" s="98" t="str">
        <f>IF(ISNA(VLOOKUP('Paetec -prev'!C305,'PAETEC Support'!C:C,1,0)),'Paetec -prev'!C305,"""")</f>
        <v>"</v>
      </c>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row>
    <row r="306" spans="1:30" hidden="1" x14ac:dyDescent="0.25">
      <c r="A306" s="98" t="str">
        <f>IF(ISNA(VLOOKUP('Paetec -prev'!C306,'PAETEC Support'!C:C,1,0)),'Paetec -prev'!C306,"""")</f>
        <v>"</v>
      </c>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row>
    <row r="307" spans="1:30" hidden="1" x14ac:dyDescent="0.25">
      <c r="A307" s="98" t="str">
        <f>IF(ISNA(VLOOKUP('Paetec -prev'!C307,'PAETEC Support'!C:C,1,0)),'Paetec -prev'!C307,"""")</f>
        <v>"</v>
      </c>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row>
    <row r="308" spans="1:30" hidden="1" x14ac:dyDescent="0.25">
      <c r="A308" s="98" t="str">
        <f>IF(ISNA(VLOOKUP('Paetec -prev'!C308,'PAETEC Support'!C:C,1,0)),'Paetec -prev'!C308,"""")</f>
        <v>"</v>
      </c>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row>
    <row r="309" spans="1:30" hidden="1" x14ac:dyDescent="0.25">
      <c r="A309" s="98" t="str">
        <f>IF(ISNA(VLOOKUP('Paetec -prev'!C309,'PAETEC Support'!C:C,1,0)),'Paetec -prev'!C309,"""")</f>
        <v>"</v>
      </c>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row>
    <row r="310" spans="1:30" hidden="1" x14ac:dyDescent="0.25">
      <c r="A310" s="98" t="str">
        <f>IF(ISNA(VLOOKUP('Paetec -prev'!C310,'PAETEC Support'!C:C,1,0)),'Paetec -prev'!C310,"""")</f>
        <v>"</v>
      </c>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row>
    <row r="311" spans="1:30" hidden="1" x14ac:dyDescent="0.25">
      <c r="A311" s="98" t="str">
        <f>IF(ISNA(VLOOKUP('Paetec -prev'!C311,'PAETEC Support'!C:C,1,0)),'Paetec -prev'!C311,"""")</f>
        <v>"</v>
      </c>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row>
    <row r="312" spans="1:30" hidden="1" x14ac:dyDescent="0.25">
      <c r="A312" s="98" t="str">
        <f>IF(ISNA(VLOOKUP('Paetec -prev'!C312,'PAETEC Support'!C:C,1,0)),'Paetec -prev'!C312,"""")</f>
        <v>"</v>
      </c>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row>
    <row r="313" spans="1:30" hidden="1" x14ac:dyDescent="0.25">
      <c r="A313" s="98" t="str">
        <f>IF(ISNA(VLOOKUP('Paetec -prev'!C313,'PAETEC Support'!C:C,1,0)),'Paetec -prev'!C313,"""")</f>
        <v>"</v>
      </c>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row>
    <row r="314" spans="1:30" hidden="1" x14ac:dyDescent="0.25">
      <c r="A314" s="98" t="str">
        <f>IF(ISNA(VLOOKUP('Paetec -prev'!C314,'PAETEC Support'!C:C,1,0)),'Paetec -prev'!C314,"""")</f>
        <v>"</v>
      </c>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row>
    <row r="315" spans="1:30" hidden="1" x14ac:dyDescent="0.25">
      <c r="A315" s="98" t="str">
        <f>IF(ISNA(VLOOKUP('Paetec -prev'!C315,'PAETEC Support'!C:C,1,0)),'Paetec -prev'!C315,"""")</f>
        <v>"</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row>
    <row r="316" spans="1:30" hidden="1" x14ac:dyDescent="0.25">
      <c r="A316" s="98" t="str">
        <f>IF(ISNA(VLOOKUP('Paetec -prev'!C316,'PAETEC Support'!C:C,1,0)),'Paetec -prev'!C316,"""")</f>
        <v>"</v>
      </c>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row>
    <row r="317" spans="1:30" hidden="1" x14ac:dyDescent="0.25">
      <c r="A317" s="98" t="str">
        <f>IF(ISNA(VLOOKUP('Paetec -prev'!C317,'PAETEC Support'!C:C,1,0)),'Paetec -prev'!C317,"""")</f>
        <v>"</v>
      </c>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row>
    <row r="318" spans="1:30" hidden="1" x14ac:dyDescent="0.25">
      <c r="A318" s="98" t="str">
        <f>IF(ISNA(VLOOKUP('Paetec -prev'!C318,'PAETEC Support'!C:C,1,0)),'Paetec -prev'!C318,"""")</f>
        <v>"</v>
      </c>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row>
    <row r="319" spans="1:30" hidden="1" x14ac:dyDescent="0.25">
      <c r="A319" s="98" t="str">
        <f>IF(ISNA(VLOOKUP('Paetec -prev'!C319,'PAETEC Support'!C:C,1,0)),'Paetec -prev'!C319,"""")</f>
        <v>"</v>
      </c>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row>
    <row r="320" spans="1:30" hidden="1" x14ac:dyDescent="0.25">
      <c r="A320" s="98" t="str">
        <f>IF(ISNA(VLOOKUP('Paetec -prev'!C320,'PAETEC Support'!C:C,1,0)),'Paetec -prev'!C320,"""")</f>
        <v>"</v>
      </c>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row>
    <row r="321" spans="1:30" hidden="1" x14ac:dyDescent="0.25">
      <c r="A321" s="98" t="str">
        <f>IF(ISNA(VLOOKUP('Paetec -prev'!C321,'PAETEC Support'!C:C,1,0)),'Paetec -prev'!C321,"""")</f>
        <v>"</v>
      </c>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row>
    <row r="322" spans="1:30" hidden="1" x14ac:dyDescent="0.25">
      <c r="A322" s="98" t="str">
        <f>IF(ISNA(VLOOKUP('Paetec -prev'!C322,'PAETEC Support'!C:C,1,0)),'Paetec -prev'!C322,"""")</f>
        <v>"</v>
      </c>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row>
    <row r="323" spans="1:30" hidden="1" x14ac:dyDescent="0.25">
      <c r="A323" s="98" t="str">
        <f>IF(ISNA(VLOOKUP('Paetec -prev'!C323,'PAETEC Support'!C:C,1,0)),'Paetec -prev'!C323,"""")</f>
        <v>"</v>
      </c>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row>
    <row r="324" spans="1:30" hidden="1" x14ac:dyDescent="0.25">
      <c r="A324" s="98" t="str">
        <f>IF(ISNA(VLOOKUP('Paetec -prev'!C324,'PAETEC Support'!C:C,1,0)),'Paetec -prev'!C324,"""")</f>
        <v>"</v>
      </c>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row>
    <row r="325" spans="1:30" hidden="1" x14ac:dyDescent="0.25">
      <c r="A325" s="98" t="str">
        <f>IF(ISNA(VLOOKUP('Paetec -prev'!C325,'PAETEC Support'!C:C,1,0)),'Paetec -prev'!C325,"""")</f>
        <v>"</v>
      </c>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row>
    <row r="326" spans="1:30" hidden="1" x14ac:dyDescent="0.25">
      <c r="A326" s="98" t="str">
        <f>IF(ISNA(VLOOKUP('Paetec -prev'!C326,'PAETEC Support'!C:C,1,0)),'Paetec -prev'!C326,"""")</f>
        <v>"</v>
      </c>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row>
    <row r="327" spans="1:30" hidden="1" x14ac:dyDescent="0.25">
      <c r="A327" s="98" t="str">
        <f>IF(ISNA(VLOOKUP('Paetec -prev'!C327,'PAETEC Support'!C:C,1,0)),'Paetec -prev'!C327,"""")</f>
        <v>"</v>
      </c>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row>
    <row r="328" spans="1:30" hidden="1" x14ac:dyDescent="0.25">
      <c r="A328" s="98" t="str">
        <f>IF(ISNA(VLOOKUP('Paetec -prev'!C328,'PAETEC Support'!C:C,1,0)),'Paetec -prev'!C328,"""")</f>
        <v>"</v>
      </c>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row>
    <row r="329" spans="1:30" hidden="1" x14ac:dyDescent="0.25">
      <c r="A329" s="98" t="str">
        <f>IF(ISNA(VLOOKUP('Paetec -prev'!C329,'PAETEC Support'!C:C,1,0)),'Paetec -prev'!C329,"""")</f>
        <v>"</v>
      </c>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row>
    <row r="330" spans="1:30" hidden="1" x14ac:dyDescent="0.25">
      <c r="A330" s="98" t="str">
        <f>IF(ISNA(VLOOKUP('Paetec -prev'!C330,'PAETEC Support'!C:C,1,0)),'Paetec -prev'!C330,"""")</f>
        <v>"</v>
      </c>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row>
    <row r="331" spans="1:30" hidden="1" x14ac:dyDescent="0.25">
      <c r="A331" s="98" t="str">
        <f>IF(ISNA(VLOOKUP('Paetec -prev'!C331,'PAETEC Support'!C:C,1,0)),'Paetec -prev'!C331,"""")</f>
        <v>"</v>
      </c>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row>
    <row r="332" spans="1:30" hidden="1" x14ac:dyDescent="0.25">
      <c r="A332" s="98" t="str">
        <f>IF(ISNA(VLOOKUP('Paetec -prev'!C332,'PAETEC Support'!C:C,1,0)),'Paetec -prev'!C332,"""")</f>
        <v>"</v>
      </c>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row>
    <row r="333" spans="1:30" hidden="1" x14ac:dyDescent="0.25">
      <c r="A333" s="98" t="str">
        <f>IF(ISNA(VLOOKUP('Paetec -prev'!C333,'PAETEC Support'!C:C,1,0)),'Paetec -prev'!C333,"""")</f>
        <v>"</v>
      </c>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row>
    <row r="334" spans="1:30" hidden="1" x14ac:dyDescent="0.25">
      <c r="A334" s="98" t="str">
        <f>IF(ISNA(VLOOKUP('Paetec -prev'!C334,'PAETEC Support'!C:C,1,0)),'Paetec -prev'!C334,"""")</f>
        <v>"</v>
      </c>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row>
    <row r="335" spans="1:30" hidden="1" x14ac:dyDescent="0.25">
      <c r="A335" s="98" t="str">
        <f>IF(ISNA(VLOOKUP('Paetec -prev'!C335,'PAETEC Support'!C:C,1,0)),'Paetec -prev'!C335,"""")</f>
        <v>"</v>
      </c>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row>
    <row r="336" spans="1:30" hidden="1" x14ac:dyDescent="0.25">
      <c r="A336" s="98" t="str">
        <f>IF(ISNA(VLOOKUP('Paetec -prev'!C336,'PAETEC Support'!C:C,1,0)),'Paetec -prev'!C336,"""")</f>
        <v>"</v>
      </c>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row>
    <row r="337" spans="1:30" hidden="1" x14ac:dyDescent="0.25">
      <c r="A337" s="98" t="str">
        <f>IF(ISNA(VLOOKUP('Paetec -prev'!C337,'PAETEC Support'!C:C,1,0)),'Paetec -prev'!C337,"""")</f>
        <v>"</v>
      </c>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row>
    <row r="338" spans="1:30" hidden="1" x14ac:dyDescent="0.25">
      <c r="A338" s="98" t="str">
        <f>IF(ISNA(VLOOKUP('Paetec -prev'!C338,'PAETEC Support'!C:C,1,0)),'Paetec -prev'!C338,"""")</f>
        <v>"</v>
      </c>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row>
    <row r="339" spans="1:30" hidden="1" x14ac:dyDescent="0.25">
      <c r="A339" s="98" t="str">
        <f>IF(ISNA(VLOOKUP('Paetec -prev'!C339,'PAETEC Support'!C:C,1,0)),'Paetec -prev'!C339,"""")</f>
        <v>"</v>
      </c>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row>
    <row r="340" spans="1:30" hidden="1" x14ac:dyDescent="0.25">
      <c r="A340" s="98" t="str">
        <f>IF(ISNA(VLOOKUP('Paetec -prev'!C340,'PAETEC Support'!C:C,1,0)),'Paetec -prev'!C340,"""")</f>
        <v>"</v>
      </c>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row>
    <row r="341" spans="1:30" hidden="1" x14ac:dyDescent="0.25">
      <c r="A341" s="98" t="str">
        <f>IF(ISNA(VLOOKUP('Paetec -prev'!C341,'PAETEC Support'!C:C,1,0)),'Paetec -prev'!C341,"""")</f>
        <v>"</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row>
    <row r="342" spans="1:30" hidden="1" x14ac:dyDescent="0.25">
      <c r="A342" s="98" t="str">
        <f>IF(ISNA(VLOOKUP('Paetec -prev'!C342,'PAETEC Support'!C:C,1,0)),'Paetec -prev'!C342,"""")</f>
        <v>"</v>
      </c>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row>
    <row r="343" spans="1:30" hidden="1" x14ac:dyDescent="0.25">
      <c r="A343" s="98" t="str">
        <f>IF(ISNA(VLOOKUP('Paetec -prev'!C343,'PAETEC Support'!C:C,1,0)),'Paetec -prev'!C343,"""")</f>
        <v>"</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row>
    <row r="344" spans="1:30" hidden="1" x14ac:dyDescent="0.25">
      <c r="A344" s="98" t="str">
        <f>IF(ISNA(VLOOKUP('Paetec -prev'!C344,'PAETEC Support'!C:C,1,0)),'Paetec -prev'!C344,"""")</f>
        <v>"</v>
      </c>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row>
    <row r="345" spans="1:30" hidden="1" x14ac:dyDescent="0.25">
      <c r="A345" s="98" t="str">
        <f>IF(ISNA(VLOOKUP('Paetec -prev'!C345,'PAETEC Support'!C:C,1,0)),'Paetec -prev'!C345,"""")</f>
        <v>"</v>
      </c>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row>
    <row r="346" spans="1:30" hidden="1" x14ac:dyDescent="0.25">
      <c r="A346" s="98" t="str">
        <f>IF(ISNA(VLOOKUP('Paetec -prev'!C346,'PAETEC Support'!C:C,1,0)),'Paetec -prev'!C346,"""")</f>
        <v>"</v>
      </c>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row>
    <row r="347" spans="1:30" hidden="1" x14ac:dyDescent="0.25">
      <c r="A347" s="98" t="str">
        <f>IF(ISNA(VLOOKUP('Paetec -prev'!C347,'PAETEC Support'!C:C,1,0)),'Paetec -prev'!C347,"""")</f>
        <v>"</v>
      </c>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row>
    <row r="348" spans="1:30" hidden="1" x14ac:dyDescent="0.25">
      <c r="A348" s="98" t="str">
        <f>IF(ISNA(VLOOKUP('Paetec -prev'!C348,'PAETEC Support'!C:C,1,0)),'Paetec -prev'!C348,"""")</f>
        <v>"</v>
      </c>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row>
    <row r="349" spans="1:30" hidden="1" x14ac:dyDescent="0.25">
      <c r="A349" s="98" t="str">
        <f>IF(ISNA(VLOOKUP('Paetec -prev'!C349,'PAETEC Support'!C:C,1,0)),'Paetec -prev'!C349,"""")</f>
        <v>"</v>
      </c>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row>
    <row r="350" spans="1:30" hidden="1" x14ac:dyDescent="0.25">
      <c r="A350" s="98" t="str">
        <f>IF(ISNA(VLOOKUP('Paetec -prev'!C350,'PAETEC Support'!C:C,1,0)),'Paetec -prev'!C350,"""")</f>
        <v>"</v>
      </c>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row>
    <row r="351" spans="1:30" hidden="1" x14ac:dyDescent="0.25">
      <c r="A351" s="98" t="str">
        <f>IF(ISNA(VLOOKUP('Paetec -prev'!C351,'PAETEC Support'!C:C,1,0)),'Paetec -prev'!C351,"""")</f>
        <v>"</v>
      </c>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row>
    <row r="352" spans="1:30" hidden="1" x14ac:dyDescent="0.25">
      <c r="A352" s="98" t="str">
        <f>IF(ISNA(VLOOKUP('Paetec -prev'!C352,'PAETEC Support'!C:C,1,0)),'Paetec -prev'!C352,"""")</f>
        <v>"</v>
      </c>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row>
    <row r="353" spans="1:30" hidden="1" x14ac:dyDescent="0.25">
      <c r="A353" s="98" t="str">
        <f>IF(ISNA(VLOOKUP('Paetec -prev'!C353,'PAETEC Support'!C:C,1,0)),'Paetec -prev'!C353,"""")</f>
        <v>"</v>
      </c>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row>
    <row r="354" spans="1:30" hidden="1" x14ac:dyDescent="0.25">
      <c r="A354" s="98" t="str">
        <f>IF(ISNA(VLOOKUP('Paetec -prev'!C354,'PAETEC Support'!C:C,1,0)),'Paetec -prev'!C354,"""")</f>
        <v>"</v>
      </c>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row>
    <row r="355" spans="1:30" hidden="1" x14ac:dyDescent="0.25">
      <c r="A355" s="98" t="str">
        <f>IF(ISNA(VLOOKUP('Paetec -prev'!C355,'PAETEC Support'!C:C,1,0)),'Paetec -prev'!C355,"""")</f>
        <v>"</v>
      </c>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row>
    <row r="356" spans="1:30" hidden="1" x14ac:dyDescent="0.25">
      <c r="A356" s="98" t="str">
        <f>IF(ISNA(VLOOKUP('Paetec -prev'!C356,'PAETEC Support'!C:C,1,0)),'Paetec -prev'!C356,"""")</f>
        <v>"</v>
      </c>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row>
    <row r="357" spans="1:30" hidden="1" x14ac:dyDescent="0.25">
      <c r="A357" s="98" t="str">
        <f>IF(ISNA(VLOOKUP('Paetec -prev'!C357,'PAETEC Support'!C:C,1,0)),'Paetec -prev'!C357,"""")</f>
        <v>"</v>
      </c>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row>
    <row r="358" spans="1:30" hidden="1" x14ac:dyDescent="0.25">
      <c r="A358" s="98" t="str">
        <f>IF(ISNA(VLOOKUP('Paetec -prev'!C358,'PAETEC Support'!C:C,1,0)),'Paetec -prev'!C358,"""")</f>
        <v>"</v>
      </c>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row>
    <row r="359" spans="1:30" hidden="1" x14ac:dyDescent="0.25">
      <c r="A359" s="98" t="str">
        <f>IF(ISNA(VLOOKUP('Paetec -prev'!C359,'PAETEC Support'!C:C,1,0)),'Paetec -prev'!C359,"""")</f>
        <v>"</v>
      </c>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row>
    <row r="360" spans="1:30" hidden="1" x14ac:dyDescent="0.25">
      <c r="A360" s="98" t="str">
        <f>IF(ISNA(VLOOKUP('Paetec -prev'!C360,'PAETEC Support'!C:C,1,0)),'Paetec -prev'!C360,"""")</f>
        <v>"</v>
      </c>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row>
    <row r="361" spans="1:30" hidden="1" x14ac:dyDescent="0.25">
      <c r="A361" s="98" t="str">
        <f>IF(ISNA(VLOOKUP('Paetec -prev'!C361,'PAETEC Support'!C:C,1,0)),'Paetec -prev'!C361,"""")</f>
        <v>"</v>
      </c>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row>
    <row r="362" spans="1:30" hidden="1" x14ac:dyDescent="0.25">
      <c r="A362" s="98" t="str">
        <f>IF(ISNA(VLOOKUP('Paetec -prev'!C362,'PAETEC Support'!C:C,1,0)),'Paetec -prev'!C362,"""")</f>
        <v>"</v>
      </c>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row>
    <row r="363" spans="1:30" hidden="1" x14ac:dyDescent="0.25">
      <c r="A363" s="98" t="str">
        <f>IF(ISNA(VLOOKUP('Paetec -prev'!C363,'PAETEC Support'!C:C,1,0)),'Paetec -prev'!C363,"""")</f>
        <v>"</v>
      </c>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row>
    <row r="364" spans="1:30" hidden="1" x14ac:dyDescent="0.25">
      <c r="A364" s="98" t="str">
        <f>IF(ISNA(VLOOKUP('Paetec -prev'!C364,'PAETEC Support'!C:C,1,0)),'Paetec -prev'!C364,"""")</f>
        <v>"</v>
      </c>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row>
    <row r="365" spans="1:30" hidden="1" x14ac:dyDescent="0.25">
      <c r="A365" s="98" t="str">
        <f>IF(ISNA(VLOOKUP('Paetec -prev'!C365,'PAETEC Support'!C:C,1,0)),'Paetec -prev'!C365,"""")</f>
        <v>"</v>
      </c>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row>
    <row r="366" spans="1:30" hidden="1" x14ac:dyDescent="0.25">
      <c r="A366" s="98" t="str">
        <f>IF(ISNA(VLOOKUP('Paetec -prev'!C366,'PAETEC Support'!C:C,1,0)),'Paetec -prev'!C366,"""")</f>
        <v>"</v>
      </c>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row>
    <row r="367" spans="1:30" hidden="1" x14ac:dyDescent="0.25">
      <c r="A367" s="98">
        <f>IF(ISNA(VLOOKUP('Paetec -prev'!C367,'PAETEC Support'!C:C,1,0)),'Paetec -prev'!C367,"""")</f>
        <v>0</v>
      </c>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row>
    <row r="368" spans="1:30" hidden="1" x14ac:dyDescent="0.25">
      <c r="A368" s="98">
        <f>IF(ISNA(VLOOKUP('Paetec -prev'!C368,'PAETEC Support'!C:C,1,0)),'Paetec -prev'!C368,"""")</f>
        <v>0</v>
      </c>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row>
    <row r="369" spans="1:30" hidden="1" x14ac:dyDescent="0.25">
      <c r="A369" s="98">
        <f>IF(ISNA(VLOOKUP('Paetec -prev'!C369,'PAETEC Support'!C:C,1,0)),'Paetec -prev'!C369,"""")</f>
        <v>0</v>
      </c>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row>
    <row r="370" spans="1:30" hidden="1" x14ac:dyDescent="0.25">
      <c r="A370" s="98">
        <f>IF(ISNA(VLOOKUP('Paetec -prev'!C370,'PAETEC Support'!C:C,1,0)),'Paetec -prev'!C370,"""")</f>
        <v>0</v>
      </c>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row>
    <row r="371" spans="1:30" hidden="1" x14ac:dyDescent="0.25">
      <c r="A371" s="98">
        <f>IF(ISNA(VLOOKUP('Paetec -prev'!C371,'PAETEC Support'!C:C,1,0)),'Paetec -prev'!C371,"""")</f>
        <v>0</v>
      </c>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row>
    <row r="372" spans="1:30" hidden="1" x14ac:dyDescent="0.25">
      <c r="A372" s="98">
        <f>IF(ISNA(VLOOKUP('Paetec -prev'!C372,'PAETEC Support'!C:C,1,0)),'Paetec -prev'!C372,"""")</f>
        <v>0</v>
      </c>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row>
    <row r="373" spans="1:30" hidden="1" x14ac:dyDescent="0.25">
      <c r="A373" s="98">
        <f>IF(ISNA(VLOOKUP('Paetec -prev'!C373,'PAETEC Support'!C:C,1,0)),'Paetec -prev'!C373,"""")</f>
        <v>0</v>
      </c>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row>
    <row r="374" spans="1:30" hidden="1" x14ac:dyDescent="0.25">
      <c r="A374" s="98">
        <f>IF(ISNA(VLOOKUP('Paetec -prev'!C374,'PAETEC Support'!C:C,1,0)),'Paetec -prev'!C374,"""")</f>
        <v>0</v>
      </c>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row>
    <row r="375" spans="1:30" hidden="1" x14ac:dyDescent="0.25">
      <c r="A375" s="98">
        <f>IF(ISNA(VLOOKUP('Paetec -prev'!C375,'PAETEC Support'!C:C,1,0)),'Paetec -prev'!C375,"""")</f>
        <v>0</v>
      </c>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row>
    <row r="376" spans="1:30" hidden="1" x14ac:dyDescent="0.25">
      <c r="A376" s="98">
        <f>IF(ISNA(VLOOKUP('Paetec -prev'!C376,'PAETEC Support'!C:C,1,0)),'Paetec -prev'!C376,"""")</f>
        <v>0</v>
      </c>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row>
    <row r="377" spans="1:30" hidden="1" x14ac:dyDescent="0.25">
      <c r="A377" s="98">
        <f>IF(ISNA(VLOOKUP('Paetec -prev'!C377,'PAETEC Support'!C:C,1,0)),'Paetec -prev'!C377,"""")</f>
        <v>0</v>
      </c>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row>
    <row r="378" spans="1:30" hidden="1" x14ac:dyDescent="0.25">
      <c r="A378" s="98">
        <f>IF(ISNA(VLOOKUP('Paetec -prev'!C378,'PAETEC Support'!C:C,1,0)),'Paetec -prev'!C378,"""")</f>
        <v>0</v>
      </c>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row>
    <row r="379" spans="1:30" hidden="1" x14ac:dyDescent="0.25">
      <c r="A379" s="98">
        <f>IF(ISNA(VLOOKUP('Paetec -prev'!C379,'PAETEC Support'!C:C,1,0)),'Paetec -prev'!C379,"""")</f>
        <v>0</v>
      </c>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row>
    <row r="380" spans="1:30" hidden="1" x14ac:dyDescent="0.25">
      <c r="A380" s="98">
        <f>IF(ISNA(VLOOKUP('Paetec -prev'!C380,'PAETEC Support'!C:C,1,0)),'Paetec -prev'!C380,"""")</f>
        <v>0</v>
      </c>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row>
    <row r="381" spans="1:30" hidden="1" x14ac:dyDescent="0.25">
      <c r="A381" s="98">
        <f>IF(ISNA(VLOOKUP('Paetec -prev'!C381,'PAETEC Support'!C:C,1,0)),'Paetec -prev'!C381,"""")</f>
        <v>0</v>
      </c>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row>
    <row r="382" spans="1:30" hidden="1" x14ac:dyDescent="0.25">
      <c r="A382" s="98">
        <f>IF(ISNA(VLOOKUP('Paetec -prev'!C382,'PAETEC Support'!C:C,1,0)),'Paetec -prev'!C382,"""")</f>
        <v>0</v>
      </c>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row>
    <row r="383" spans="1:30" hidden="1" x14ac:dyDescent="0.25">
      <c r="A383" s="98">
        <f>IF(ISNA(VLOOKUP('Paetec -prev'!C383,'PAETEC Support'!C:C,1,0)),'Paetec -prev'!C383,"""")</f>
        <v>0</v>
      </c>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row>
    <row r="384" spans="1:30" hidden="1" x14ac:dyDescent="0.25">
      <c r="A384" s="98">
        <f>IF(ISNA(VLOOKUP('Paetec -prev'!C384,'PAETEC Support'!C:C,1,0)),'Paetec -prev'!C384,"""")</f>
        <v>0</v>
      </c>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row>
    <row r="385" spans="1:30" hidden="1" x14ac:dyDescent="0.25">
      <c r="A385" s="98">
        <f>IF(ISNA(VLOOKUP('Paetec -prev'!C385,'PAETEC Support'!C:C,1,0)),'Paetec -prev'!C385,"""")</f>
        <v>0</v>
      </c>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row>
    <row r="386" spans="1:30" hidden="1" x14ac:dyDescent="0.25">
      <c r="A386" s="98">
        <f>IF(ISNA(VLOOKUP('Paetec -prev'!C386,'PAETEC Support'!C:C,1,0)),'Paetec -prev'!C386,"""")</f>
        <v>0</v>
      </c>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row>
    <row r="387" spans="1:30" hidden="1" x14ac:dyDescent="0.25">
      <c r="A387" s="98">
        <f>IF(ISNA(VLOOKUP('Paetec -prev'!C387,'PAETEC Support'!C:C,1,0)),'Paetec -prev'!C387,"""")</f>
        <v>0</v>
      </c>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row>
    <row r="388" spans="1:30" hidden="1" x14ac:dyDescent="0.25">
      <c r="A388" s="98">
        <f>IF(ISNA(VLOOKUP('Paetec -prev'!C388,'PAETEC Support'!C:C,1,0)),'Paetec -prev'!C388,"""")</f>
        <v>0</v>
      </c>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row>
    <row r="389" spans="1:30" hidden="1" x14ac:dyDescent="0.25">
      <c r="A389" s="98">
        <f>IF(ISNA(VLOOKUP('Paetec -prev'!C389,'PAETEC Support'!C:C,1,0)),'Paetec -prev'!C389,"""")</f>
        <v>0</v>
      </c>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row>
    <row r="390" spans="1:30" hidden="1" x14ac:dyDescent="0.25">
      <c r="A390" s="98">
        <f>IF(ISNA(VLOOKUP('Paetec -prev'!C390,'PAETEC Support'!C:C,1,0)),'Paetec -prev'!C390,"""")</f>
        <v>0</v>
      </c>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row>
    <row r="391" spans="1:30" hidden="1" x14ac:dyDescent="0.25">
      <c r="A391" s="98">
        <f>IF(ISNA(VLOOKUP('Paetec -prev'!C391,'PAETEC Support'!C:C,1,0)),'Paetec -prev'!C391,"""")</f>
        <v>0</v>
      </c>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row>
    <row r="392" spans="1:30" hidden="1" x14ac:dyDescent="0.25">
      <c r="A392" s="98">
        <f>IF(ISNA(VLOOKUP('Paetec -prev'!C392,'PAETEC Support'!C:C,1,0)),'Paetec -prev'!C392,"""")</f>
        <v>0</v>
      </c>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row>
    <row r="393" spans="1:30" hidden="1" x14ac:dyDescent="0.25">
      <c r="A393" s="98">
        <f>IF(ISNA(VLOOKUP('Paetec -prev'!C393,'PAETEC Support'!C:C,1,0)),'Paetec -prev'!C393,"""")</f>
        <v>0</v>
      </c>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row>
    <row r="394" spans="1:30" hidden="1" x14ac:dyDescent="0.25">
      <c r="A394" s="98">
        <f>IF(ISNA(VLOOKUP('Paetec -prev'!C394,'PAETEC Support'!C:C,1,0)),'Paetec -prev'!C394,"""")</f>
        <v>0</v>
      </c>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row>
    <row r="395" spans="1:30" hidden="1" x14ac:dyDescent="0.25">
      <c r="A395" s="98">
        <f>IF(ISNA(VLOOKUP('Paetec -prev'!C395,'PAETEC Support'!C:C,1,0)),'Paetec -prev'!C395,"""")</f>
        <v>0</v>
      </c>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row>
    <row r="396" spans="1:30" hidden="1" x14ac:dyDescent="0.25">
      <c r="A396" s="98">
        <f>IF(ISNA(VLOOKUP('Paetec -prev'!C396,'PAETEC Support'!C:C,1,0)),'Paetec -prev'!C396,"""")</f>
        <v>0</v>
      </c>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row>
    <row r="397" spans="1:30" hidden="1" x14ac:dyDescent="0.25">
      <c r="A397" s="98">
        <f>IF(ISNA(VLOOKUP('Paetec -prev'!C397,'PAETEC Support'!C:C,1,0)),'Paetec -prev'!C397,"""")</f>
        <v>0</v>
      </c>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row>
    <row r="398" spans="1:30" hidden="1" x14ac:dyDescent="0.25">
      <c r="A398" s="98">
        <f>IF(ISNA(VLOOKUP('Paetec -prev'!C398,'PAETEC Support'!C:C,1,0)),'Paetec -prev'!C398,"""")</f>
        <v>0</v>
      </c>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row>
    <row r="399" spans="1:30" hidden="1" x14ac:dyDescent="0.25">
      <c r="A399" s="98">
        <f>IF(ISNA(VLOOKUP('Paetec -prev'!C399,'PAETEC Support'!C:C,1,0)),'Paetec -prev'!C399,"""")</f>
        <v>0</v>
      </c>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row>
    <row r="400" spans="1:30" hidden="1" x14ac:dyDescent="0.25">
      <c r="A400" s="98">
        <f>IF(ISNA(VLOOKUP('Paetec -prev'!C400,'PAETEC Support'!C:C,1,0)),'Paetec -prev'!C400,"""")</f>
        <v>0</v>
      </c>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row>
    <row r="401" spans="1:30" hidden="1" x14ac:dyDescent="0.25">
      <c r="A401" s="98">
        <f>IF(ISNA(VLOOKUP('Paetec -prev'!C401,'PAETEC Support'!C:C,1,0)),'Paetec -prev'!C401,"""")</f>
        <v>0</v>
      </c>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row>
    <row r="402" spans="1:30" hidden="1" x14ac:dyDescent="0.25">
      <c r="A402" s="98">
        <f>IF(ISNA(VLOOKUP('Paetec -prev'!C402,'PAETEC Support'!C:C,1,0)),'Paetec -prev'!C402,"""")</f>
        <v>0</v>
      </c>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row>
    <row r="403" spans="1:30" hidden="1" x14ac:dyDescent="0.25">
      <c r="A403" s="98">
        <f>IF(ISNA(VLOOKUP('Paetec -prev'!C403,'PAETEC Support'!C:C,1,0)),'Paetec -prev'!C403,"""")</f>
        <v>0</v>
      </c>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row>
    <row r="404" spans="1:30" hidden="1" x14ac:dyDescent="0.25">
      <c r="A404" s="98">
        <f>IF(ISNA(VLOOKUP('Paetec -prev'!C404,'PAETEC Support'!C:C,1,0)),'Paetec -prev'!C404,"""")</f>
        <v>0</v>
      </c>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row>
    <row r="405" spans="1:30" hidden="1" x14ac:dyDescent="0.25">
      <c r="A405" s="98">
        <f>IF(ISNA(VLOOKUP('Paetec -prev'!C405,'PAETEC Support'!C:C,1,0)),'Paetec -prev'!C405,"""")</f>
        <v>0</v>
      </c>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row>
    <row r="406" spans="1:30" hidden="1" x14ac:dyDescent="0.25">
      <c r="A406" s="98">
        <f>IF(ISNA(VLOOKUP('Paetec -prev'!C406,'PAETEC Support'!C:C,1,0)),'Paetec -prev'!C406,"""")</f>
        <v>0</v>
      </c>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row>
    <row r="407" spans="1:30" hidden="1" x14ac:dyDescent="0.25">
      <c r="A407" s="98">
        <f>IF(ISNA(VLOOKUP('Paetec -prev'!C407,'PAETEC Support'!C:C,1,0)),'Paetec -prev'!C407,"""")</f>
        <v>0</v>
      </c>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row>
    <row r="408" spans="1:30" hidden="1" x14ac:dyDescent="0.25">
      <c r="A408" s="98">
        <f>IF(ISNA(VLOOKUP('Paetec -prev'!C408,'PAETEC Support'!C:C,1,0)),'Paetec -prev'!C408,"""")</f>
        <v>0</v>
      </c>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row>
    <row r="409" spans="1:30" hidden="1" x14ac:dyDescent="0.25">
      <c r="A409" s="98">
        <f>IF(ISNA(VLOOKUP('Paetec -prev'!C409,'PAETEC Support'!C:C,1,0)),'Paetec -prev'!C409,"""")</f>
        <v>0</v>
      </c>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row>
    <row r="410" spans="1:30" hidden="1" x14ac:dyDescent="0.25">
      <c r="A410" s="98">
        <f>IF(ISNA(VLOOKUP('Paetec -prev'!C410,'PAETEC Support'!C:C,1,0)),'Paetec -prev'!C410,"""")</f>
        <v>0</v>
      </c>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row>
    <row r="411" spans="1:30" hidden="1" x14ac:dyDescent="0.25">
      <c r="A411" s="98">
        <f>IF(ISNA(VLOOKUP('Paetec -prev'!C411,'PAETEC Support'!C:C,1,0)),'Paetec -prev'!C411,"""")</f>
        <v>0</v>
      </c>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row>
    <row r="412" spans="1:30" hidden="1" x14ac:dyDescent="0.25">
      <c r="A412" s="98">
        <f>IF(ISNA(VLOOKUP('Paetec -prev'!C412,'PAETEC Support'!C:C,1,0)),'Paetec -prev'!C412,"""")</f>
        <v>0</v>
      </c>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row>
    <row r="413" spans="1:30" hidden="1" x14ac:dyDescent="0.25">
      <c r="A413" s="98">
        <f>IF(ISNA(VLOOKUP('Paetec -prev'!C413,'PAETEC Support'!C:C,1,0)),'Paetec -prev'!C413,"""")</f>
        <v>0</v>
      </c>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row>
    <row r="414" spans="1:30" hidden="1" x14ac:dyDescent="0.25">
      <c r="A414" s="98">
        <f>IF(ISNA(VLOOKUP('Paetec -prev'!C414,'PAETEC Support'!C:C,1,0)),'Paetec -prev'!C414,"""")</f>
        <v>0</v>
      </c>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row>
    <row r="415" spans="1:30" hidden="1" x14ac:dyDescent="0.25">
      <c r="A415" s="98">
        <f>IF(ISNA(VLOOKUP('Paetec -prev'!C415,'PAETEC Support'!C:C,1,0)),'Paetec -prev'!C415,"""")</f>
        <v>0</v>
      </c>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row>
    <row r="416" spans="1:30" hidden="1" x14ac:dyDescent="0.25">
      <c r="A416" s="98">
        <f>IF(ISNA(VLOOKUP('Paetec -prev'!C416,'PAETEC Support'!C:C,1,0)),'Paetec -prev'!C416,"""")</f>
        <v>0</v>
      </c>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row>
    <row r="417" spans="1:30" hidden="1" x14ac:dyDescent="0.25">
      <c r="A417" s="98">
        <f>IF(ISNA(VLOOKUP('Paetec -prev'!C417,'PAETEC Support'!C:C,1,0)),'Paetec -prev'!C417,"""")</f>
        <v>0</v>
      </c>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row>
    <row r="418" spans="1:30" hidden="1" x14ac:dyDescent="0.25">
      <c r="A418" s="98">
        <f>IF(ISNA(VLOOKUP('Paetec -prev'!C418,'PAETEC Support'!C:C,1,0)),'Paetec -prev'!C418,"""")</f>
        <v>0</v>
      </c>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row>
    <row r="419" spans="1:30" hidden="1" x14ac:dyDescent="0.25">
      <c r="A419" s="98">
        <f>IF(ISNA(VLOOKUP('Paetec -prev'!C419,'PAETEC Support'!C:C,1,0)),'Paetec -prev'!C419,"""")</f>
        <v>0</v>
      </c>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row>
    <row r="420" spans="1:30" hidden="1" x14ac:dyDescent="0.25">
      <c r="A420" s="98">
        <f>IF(ISNA(VLOOKUP('Paetec -prev'!C420,'PAETEC Support'!C:C,1,0)),'Paetec -prev'!C420,"""")</f>
        <v>0</v>
      </c>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row>
    <row r="421" spans="1:30" hidden="1" x14ac:dyDescent="0.25">
      <c r="A421" s="98">
        <f>IF(ISNA(VLOOKUP('Paetec -prev'!C421,'PAETEC Support'!C:C,1,0)),'Paetec -prev'!C421,"""")</f>
        <v>0</v>
      </c>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row>
    <row r="422" spans="1:30" hidden="1" x14ac:dyDescent="0.25">
      <c r="A422" s="98">
        <f>IF(ISNA(VLOOKUP('Paetec -prev'!C422,'PAETEC Support'!C:C,1,0)),'Paetec -prev'!C422,"""")</f>
        <v>0</v>
      </c>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row>
    <row r="423" spans="1:30" hidden="1" x14ac:dyDescent="0.25">
      <c r="A423" s="98">
        <f>IF(ISNA(VLOOKUP('Paetec -prev'!C423,'PAETEC Support'!C:C,1,0)),'Paetec -prev'!C423,"""")</f>
        <v>0</v>
      </c>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row>
    <row r="424" spans="1:30" hidden="1" x14ac:dyDescent="0.25">
      <c r="A424" s="98">
        <f>IF(ISNA(VLOOKUP('Paetec -prev'!C424,'PAETEC Support'!C:C,1,0)),'Paetec -prev'!C424,"""")</f>
        <v>0</v>
      </c>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row>
    <row r="425" spans="1:30" hidden="1" x14ac:dyDescent="0.25">
      <c r="A425" s="98">
        <f>IF(ISNA(VLOOKUP('Paetec -prev'!C425,'PAETEC Support'!C:C,1,0)),'Paetec -prev'!C425,"""")</f>
        <v>0</v>
      </c>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row>
    <row r="426" spans="1:30" hidden="1" x14ac:dyDescent="0.25">
      <c r="A426" s="98">
        <f>IF(ISNA(VLOOKUP('Paetec -prev'!C426,'PAETEC Support'!C:C,1,0)),'Paetec -prev'!C426,"""")</f>
        <v>0</v>
      </c>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row>
    <row r="427" spans="1:30" hidden="1" x14ac:dyDescent="0.25">
      <c r="A427" s="98">
        <f>IF(ISNA(VLOOKUP('Paetec -prev'!C427,'PAETEC Support'!C:C,1,0)),'Paetec -prev'!C427,"""")</f>
        <v>0</v>
      </c>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row>
    <row r="428" spans="1:30" hidden="1" x14ac:dyDescent="0.25">
      <c r="A428" s="98">
        <f>IF(ISNA(VLOOKUP('Paetec -prev'!C428,'PAETEC Support'!C:C,1,0)),'Paetec -prev'!C428,"""")</f>
        <v>0</v>
      </c>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row>
    <row r="429" spans="1:30" hidden="1" x14ac:dyDescent="0.25">
      <c r="A429" s="98">
        <f>IF(ISNA(VLOOKUP('Paetec -prev'!C429,'PAETEC Support'!C:C,1,0)),'Paetec -prev'!C429,"""")</f>
        <v>0</v>
      </c>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row>
    <row r="430" spans="1:30" hidden="1" x14ac:dyDescent="0.25">
      <c r="A430" s="98">
        <f>IF(ISNA(VLOOKUP('Paetec -prev'!C430,'PAETEC Support'!C:C,1,0)),'Paetec -prev'!C430,"""")</f>
        <v>0</v>
      </c>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row>
    <row r="431" spans="1:30" hidden="1" x14ac:dyDescent="0.25">
      <c r="A431" s="98">
        <f>IF(ISNA(VLOOKUP('Paetec -prev'!C431,'PAETEC Support'!C:C,1,0)),'Paetec -prev'!C431,"""")</f>
        <v>0</v>
      </c>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row>
    <row r="432" spans="1:30" hidden="1" x14ac:dyDescent="0.25">
      <c r="A432" s="98">
        <f>IF(ISNA(VLOOKUP('Paetec -prev'!C432,'PAETEC Support'!C:C,1,0)),'Paetec -prev'!C432,"""")</f>
        <v>0</v>
      </c>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row>
    <row r="433" spans="1:30" hidden="1" x14ac:dyDescent="0.25">
      <c r="A433" s="98">
        <f>IF(ISNA(VLOOKUP('Paetec -prev'!C433,'PAETEC Support'!C:C,1,0)),'Paetec -prev'!C433,"""")</f>
        <v>0</v>
      </c>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row>
    <row r="434" spans="1:30" hidden="1" x14ac:dyDescent="0.25">
      <c r="A434" s="98">
        <f>IF(ISNA(VLOOKUP('Paetec -prev'!C434,'PAETEC Support'!C:C,1,0)),'Paetec -prev'!C434,"""")</f>
        <v>0</v>
      </c>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row>
    <row r="435" spans="1:30" hidden="1" x14ac:dyDescent="0.25">
      <c r="A435" s="98">
        <f>IF(ISNA(VLOOKUP('Paetec -prev'!C435,'PAETEC Support'!C:C,1,0)),'Paetec -prev'!C435,"""")</f>
        <v>0</v>
      </c>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row>
    <row r="436" spans="1:30" hidden="1" x14ac:dyDescent="0.25">
      <c r="A436" s="98">
        <f>IF(ISNA(VLOOKUP('Paetec -prev'!C436,'PAETEC Support'!C:C,1,0)),'Paetec -prev'!C436,"""")</f>
        <v>0</v>
      </c>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row>
    <row r="437" spans="1:30" hidden="1" x14ac:dyDescent="0.25">
      <c r="A437" s="98">
        <f>IF(ISNA(VLOOKUP('Paetec -prev'!C437,'PAETEC Support'!C:C,1,0)),'Paetec -prev'!C437,"""")</f>
        <v>0</v>
      </c>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row>
    <row r="438" spans="1:30" hidden="1" x14ac:dyDescent="0.25">
      <c r="A438" s="98">
        <f>IF(ISNA(VLOOKUP('Paetec -prev'!C438,'PAETEC Support'!C:C,1,0)),'Paetec -prev'!C438,"""")</f>
        <v>0</v>
      </c>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row>
    <row r="439" spans="1:30" hidden="1" x14ac:dyDescent="0.25">
      <c r="A439" s="98">
        <f>IF(ISNA(VLOOKUP('Paetec -prev'!C439,'PAETEC Support'!C:C,1,0)),'Paetec -prev'!C439,"""")</f>
        <v>0</v>
      </c>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row>
    <row r="440" spans="1:30" hidden="1" x14ac:dyDescent="0.25">
      <c r="A440" s="98">
        <f>IF(ISNA(VLOOKUP('Paetec -prev'!C440,'PAETEC Support'!C:C,1,0)),'Paetec -prev'!C440,"""")</f>
        <v>0</v>
      </c>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row>
    <row r="441" spans="1:30" hidden="1" x14ac:dyDescent="0.25">
      <c r="A441" s="98">
        <f>IF(ISNA(VLOOKUP('Paetec -prev'!C441,'PAETEC Support'!C:C,1,0)),'Paetec -prev'!C441,"""")</f>
        <v>0</v>
      </c>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row>
    <row r="442" spans="1:30" hidden="1" x14ac:dyDescent="0.25">
      <c r="A442" s="98">
        <f>IF(ISNA(VLOOKUP('Paetec -prev'!C442,'PAETEC Support'!C:C,1,0)),'Paetec -prev'!C442,"""")</f>
        <v>0</v>
      </c>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row>
    <row r="443" spans="1:30" hidden="1" x14ac:dyDescent="0.25">
      <c r="A443" s="98">
        <f>IF(ISNA(VLOOKUP('Paetec -prev'!C443,'PAETEC Support'!C:C,1,0)),'Paetec -prev'!C443,"""")</f>
        <v>0</v>
      </c>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row>
    <row r="444" spans="1:30" hidden="1" x14ac:dyDescent="0.25">
      <c r="A444" s="98">
        <f>IF(ISNA(VLOOKUP('Paetec -prev'!C444,'PAETEC Support'!C:C,1,0)),'Paetec -prev'!C444,"""")</f>
        <v>0</v>
      </c>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row>
    <row r="445" spans="1:30" hidden="1" x14ac:dyDescent="0.25">
      <c r="A445" s="98">
        <f>IF(ISNA(VLOOKUP('Paetec -prev'!C445,'PAETEC Support'!C:C,1,0)),'Paetec -prev'!C445,"""")</f>
        <v>0</v>
      </c>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row>
    <row r="446" spans="1:30" hidden="1" x14ac:dyDescent="0.25">
      <c r="A446" s="98">
        <f>IF(ISNA(VLOOKUP('Paetec -prev'!C446,'PAETEC Support'!C:C,1,0)),'Paetec -prev'!C446,"""")</f>
        <v>0</v>
      </c>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row>
    <row r="447" spans="1:30" hidden="1" x14ac:dyDescent="0.25">
      <c r="A447" s="98">
        <f>IF(ISNA(VLOOKUP('Paetec -prev'!C447,'PAETEC Support'!C:C,1,0)),'Paetec -prev'!C447,"""")</f>
        <v>0</v>
      </c>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row>
    <row r="448" spans="1:30" hidden="1" x14ac:dyDescent="0.25">
      <c r="A448" s="98">
        <f>IF(ISNA(VLOOKUP('Paetec -prev'!C448,'PAETEC Support'!C:C,1,0)),'Paetec -prev'!C448,"""")</f>
        <v>0</v>
      </c>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row>
    <row r="449" spans="1:30" hidden="1" x14ac:dyDescent="0.25">
      <c r="A449" s="98">
        <f>IF(ISNA(VLOOKUP('Paetec -prev'!C449,'PAETEC Support'!C:C,1,0)),'Paetec -prev'!C449,"""")</f>
        <v>0</v>
      </c>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row>
    <row r="450" spans="1:30" hidden="1" x14ac:dyDescent="0.25">
      <c r="A450" s="98">
        <f>IF(ISNA(VLOOKUP('Paetec -prev'!C450,'PAETEC Support'!C:C,1,0)),'Paetec -prev'!C450,"""")</f>
        <v>0</v>
      </c>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row>
    <row r="451" spans="1:30" hidden="1" x14ac:dyDescent="0.25">
      <c r="A451" s="98">
        <f>IF(ISNA(VLOOKUP('Paetec -prev'!C451,'PAETEC Support'!C:C,1,0)),'Paetec -prev'!C451,"""")</f>
        <v>0</v>
      </c>
      <c r="B451" s="98"/>
      <c r="C451" s="98"/>
      <c r="D451" s="98"/>
      <c r="E451" s="98"/>
      <c r="F451" s="98"/>
      <c r="G451" s="98"/>
      <c r="H451" s="98"/>
      <c r="I451" s="98"/>
      <c r="J451" s="98"/>
      <c r="K451" s="98"/>
      <c r="L451" s="98"/>
      <c r="M451" s="98"/>
      <c r="N451" s="98"/>
      <c r="O451" s="98"/>
      <c r="P451" s="98"/>
      <c r="Q451" s="98"/>
      <c r="R451" s="98"/>
      <c r="S451" s="98"/>
      <c r="T451" s="98"/>
      <c r="U451" s="98"/>
      <c r="V451" s="98"/>
      <c r="W451" s="98"/>
      <c r="X451" s="98"/>
      <c r="Y451" s="98"/>
      <c r="Z451" s="98"/>
      <c r="AA451" s="98"/>
      <c r="AB451" s="98"/>
      <c r="AC451" s="98"/>
      <c r="AD451" s="98"/>
    </row>
    <row r="452" spans="1:30" hidden="1" x14ac:dyDescent="0.25">
      <c r="A452" s="98">
        <f>IF(ISNA(VLOOKUP('Paetec -prev'!C452,'PAETEC Support'!C:C,1,0)),'Paetec -prev'!C452,"""")</f>
        <v>0</v>
      </c>
      <c r="B452" s="98"/>
      <c r="C452" s="98"/>
      <c r="D452" s="98"/>
      <c r="E452" s="98"/>
      <c r="F452" s="98"/>
      <c r="G452" s="98"/>
      <c r="H452" s="98"/>
      <c r="I452" s="98"/>
      <c r="J452" s="98"/>
      <c r="K452" s="98"/>
      <c r="L452" s="98"/>
      <c r="M452" s="98"/>
      <c r="N452" s="98"/>
      <c r="O452" s="98"/>
      <c r="P452" s="98"/>
      <c r="Q452" s="98"/>
      <c r="R452" s="98"/>
      <c r="S452" s="98"/>
      <c r="T452" s="98"/>
      <c r="U452" s="98"/>
      <c r="V452" s="98"/>
      <c r="W452" s="98"/>
      <c r="X452" s="98"/>
      <c r="Y452" s="98"/>
      <c r="Z452" s="98"/>
      <c r="AA452" s="98"/>
      <c r="AB452" s="98"/>
      <c r="AC452" s="98"/>
      <c r="AD452" s="98"/>
    </row>
    <row r="453" spans="1:30" hidden="1" x14ac:dyDescent="0.25">
      <c r="A453" s="98">
        <f>IF(ISNA(VLOOKUP('Paetec -prev'!C453,'PAETEC Support'!C:C,1,0)),'Paetec -prev'!C453,"""")</f>
        <v>0</v>
      </c>
      <c r="B453" s="98"/>
      <c r="C453" s="98"/>
      <c r="D453" s="98"/>
      <c r="E453" s="98"/>
      <c r="F453" s="98"/>
      <c r="G453" s="98"/>
      <c r="H453" s="98"/>
      <c r="I453" s="98"/>
      <c r="J453" s="98"/>
      <c r="K453" s="98"/>
      <c r="L453" s="98"/>
      <c r="M453" s="98"/>
      <c r="N453" s="98"/>
      <c r="O453" s="98"/>
      <c r="P453" s="98"/>
      <c r="Q453" s="98"/>
      <c r="R453" s="98"/>
      <c r="S453" s="98"/>
      <c r="T453" s="98"/>
      <c r="U453" s="98"/>
      <c r="V453" s="98"/>
      <c r="W453" s="98"/>
      <c r="X453" s="98"/>
      <c r="Y453" s="98"/>
      <c r="Z453" s="98"/>
      <c r="AA453" s="98"/>
      <c r="AB453" s="98"/>
      <c r="AC453" s="98"/>
      <c r="AD453" s="98"/>
    </row>
    <row r="454" spans="1:30" hidden="1" x14ac:dyDescent="0.25">
      <c r="A454" s="98">
        <f>IF(ISNA(VLOOKUP('Paetec -prev'!C454,'PAETEC Support'!C:C,1,0)),'Paetec -prev'!C454,"""")</f>
        <v>0</v>
      </c>
      <c r="B454" s="98"/>
      <c r="C454" s="98"/>
      <c r="D454" s="98"/>
      <c r="E454" s="98"/>
      <c r="F454" s="98"/>
      <c r="G454" s="98"/>
      <c r="H454" s="98"/>
      <c r="I454" s="98"/>
      <c r="J454" s="98"/>
      <c r="K454" s="98"/>
      <c r="L454" s="98"/>
      <c r="M454" s="98"/>
      <c r="N454" s="98"/>
      <c r="O454" s="98"/>
      <c r="P454" s="98"/>
      <c r="Q454" s="98"/>
      <c r="R454" s="98"/>
      <c r="S454" s="98"/>
      <c r="T454" s="98"/>
      <c r="U454" s="98"/>
      <c r="V454" s="98"/>
      <c r="W454" s="98"/>
      <c r="X454" s="98"/>
      <c r="Y454" s="98"/>
      <c r="Z454" s="98"/>
      <c r="AA454" s="98"/>
      <c r="AB454" s="98"/>
      <c r="AC454" s="98"/>
      <c r="AD454" s="98"/>
    </row>
    <row r="455" spans="1:30" hidden="1" x14ac:dyDescent="0.25">
      <c r="A455" s="98">
        <f>IF(ISNA(VLOOKUP('Paetec -prev'!C455,'PAETEC Support'!C:C,1,0)),'Paetec -prev'!C455,"""")</f>
        <v>0</v>
      </c>
      <c r="B455" s="98"/>
      <c r="C455" s="98"/>
      <c r="D455" s="98"/>
      <c r="E455" s="98"/>
      <c r="F455" s="98"/>
      <c r="G455" s="98"/>
      <c r="H455" s="98"/>
      <c r="I455" s="98"/>
      <c r="J455" s="98"/>
      <c r="K455" s="98"/>
      <c r="L455" s="98"/>
      <c r="M455" s="98"/>
      <c r="N455" s="98"/>
      <c r="O455" s="98"/>
      <c r="P455" s="98"/>
      <c r="Q455" s="98"/>
      <c r="R455" s="98"/>
      <c r="S455" s="98"/>
      <c r="T455" s="98"/>
      <c r="U455" s="98"/>
      <c r="V455" s="98"/>
      <c r="W455" s="98"/>
      <c r="X455" s="98"/>
      <c r="Y455" s="98"/>
      <c r="Z455" s="98"/>
      <c r="AA455" s="98"/>
      <c r="AB455" s="98"/>
      <c r="AC455" s="98"/>
      <c r="AD455" s="98"/>
    </row>
    <row r="456" spans="1:30" hidden="1" x14ac:dyDescent="0.25">
      <c r="A456" s="98">
        <f>IF(ISNA(VLOOKUP('Paetec -prev'!C456,'PAETEC Support'!C:C,1,0)),'Paetec -prev'!C456,"""")</f>
        <v>0</v>
      </c>
      <c r="B456" s="98"/>
      <c r="C456" s="98"/>
      <c r="D456" s="98"/>
      <c r="E456" s="98"/>
      <c r="F456" s="98"/>
      <c r="G456" s="98"/>
      <c r="H456" s="98"/>
      <c r="I456" s="98"/>
      <c r="J456" s="98"/>
      <c r="K456" s="98"/>
      <c r="L456" s="98"/>
      <c r="M456" s="98"/>
      <c r="N456" s="98"/>
      <c r="O456" s="98"/>
      <c r="P456" s="98"/>
      <c r="Q456" s="98"/>
      <c r="R456" s="98"/>
      <c r="S456" s="98"/>
      <c r="T456" s="98"/>
      <c r="U456" s="98"/>
      <c r="V456" s="98"/>
      <c r="W456" s="98"/>
      <c r="X456" s="98"/>
      <c r="Y456" s="98"/>
      <c r="Z456" s="98"/>
      <c r="AA456" s="98"/>
      <c r="AB456" s="98"/>
      <c r="AC456" s="98"/>
      <c r="AD456" s="98"/>
    </row>
    <row r="457" spans="1:30" hidden="1" x14ac:dyDescent="0.25">
      <c r="A457" s="98">
        <f>IF(ISNA(VLOOKUP('Paetec -prev'!C457,'PAETEC Support'!C:C,1,0)),'Paetec -prev'!C457,"""")</f>
        <v>0</v>
      </c>
      <c r="B457" s="98"/>
      <c r="C457" s="98"/>
      <c r="D457" s="98"/>
      <c r="E457" s="98"/>
      <c r="F457" s="98"/>
      <c r="G457" s="98"/>
      <c r="H457" s="98"/>
      <c r="I457" s="98"/>
      <c r="J457" s="98"/>
      <c r="K457" s="98"/>
      <c r="L457" s="98"/>
      <c r="M457" s="98"/>
      <c r="N457" s="98"/>
      <c r="O457" s="98"/>
      <c r="P457" s="98"/>
      <c r="Q457" s="98"/>
      <c r="R457" s="98"/>
      <c r="S457" s="98"/>
      <c r="T457" s="98"/>
      <c r="U457" s="98"/>
      <c r="V457" s="98"/>
      <c r="W457" s="98"/>
      <c r="X457" s="98"/>
      <c r="Y457" s="98"/>
      <c r="Z457" s="98"/>
      <c r="AA457" s="98"/>
      <c r="AB457" s="98"/>
      <c r="AC457" s="98"/>
      <c r="AD457" s="98"/>
    </row>
    <row r="458" spans="1:30" hidden="1" x14ac:dyDescent="0.25">
      <c r="A458" s="98">
        <f>IF(ISNA(VLOOKUP('Paetec -prev'!C458,'PAETEC Support'!C:C,1,0)),'Paetec -prev'!C458,"""")</f>
        <v>0</v>
      </c>
      <c r="B458" s="98"/>
      <c r="C458" s="98"/>
      <c r="D458" s="98"/>
      <c r="E458" s="98"/>
      <c r="F458" s="98"/>
      <c r="G458" s="98"/>
      <c r="H458" s="98"/>
      <c r="I458" s="98"/>
      <c r="J458" s="98"/>
      <c r="K458" s="98"/>
      <c r="L458" s="98"/>
      <c r="M458" s="98"/>
      <c r="N458" s="98"/>
      <c r="O458" s="98"/>
      <c r="P458" s="98"/>
      <c r="Q458" s="98"/>
      <c r="R458" s="98"/>
      <c r="S458" s="98"/>
      <c r="T458" s="98"/>
      <c r="U458" s="98"/>
      <c r="V458" s="98"/>
      <c r="W458" s="98"/>
      <c r="X458" s="98"/>
      <c r="Y458" s="98"/>
      <c r="Z458" s="98"/>
      <c r="AA458" s="98"/>
      <c r="AB458" s="98"/>
      <c r="AC458" s="98"/>
      <c r="AD458" s="98"/>
    </row>
    <row r="459" spans="1:30" hidden="1" x14ac:dyDescent="0.25">
      <c r="A459" s="98">
        <f>IF(ISNA(VLOOKUP('Paetec -prev'!C459,'PAETEC Support'!C:C,1,0)),'Paetec -prev'!C459,"""")</f>
        <v>0</v>
      </c>
      <c r="B459" s="98"/>
      <c r="C459" s="98"/>
      <c r="D459" s="98"/>
      <c r="E459" s="98"/>
      <c r="F459" s="98"/>
      <c r="G459" s="98"/>
      <c r="H459" s="98"/>
      <c r="I459" s="98"/>
      <c r="J459" s="98"/>
      <c r="K459" s="98"/>
      <c r="L459" s="98"/>
      <c r="M459" s="98"/>
      <c r="N459" s="98"/>
      <c r="O459" s="98"/>
      <c r="P459" s="98"/>
      <c r="Q459" s="98"/>
      <c r="R459" s="98"/>
      <c r="S459" s="98"/>
      <c r="T459" s="98"/>
      <c r="U459" s="98"/>
      <c r="V459" s="98"/>
      <c r="W459" s="98"/>
      <c r="X459" s="98"/>
      <c r="Y459" s="98"/>
      <c r="Z459" s="98"/>
      <c r="AA459" s="98"/>
      <c r="AB459" s="98"/>
      <c r="AC459" s="98"/>
      <c r="AD459" s="98"/>
    </row>
    <row r="460" spans="1:30" hidden="1" x14ac:dyDescent="0.25">
      <c r="A460" s="98">
        <f>IF(ISNA(VLOOKUP('Paetec -prev'!C460,'PAETEC Support'!C:C,1,0)),'Paetec -prev'!C460,"""")</f>
        <v>0</v>
      </c>
      <c r="B460" s="98"/>
      <c r="C460" s="98"/>
      <c r="D460" s="98"/>
      <c r="E460" s="98"/>
      <c r="F460" s="98"/>
      <c r="G460" s="98"/>
      <c r="H460" s="98"/>
      <c r="I460" s="98"/>
      <c r="J460" s="98"/>
      <c r="K460" s="98"/>
      <c r="L460" s="98"/>
      <c r="M460" s="98"/>
      <c r="N460" s="98"/>
      <c r="O460" s="98"/>
      <c r="P460" s="98"/>
      <c r="Q460" s="98"/>
      <c r="R460" s="98"/>
      <c r="S460" s="98"/>
      <c r="T460" s="98"/>
      <c r="U460" s="98"/>
      <c r="V460" s="98"/>
      <c r="W460" s="98"/>
      <c r="X460" s="98"/>
      <c r="Y460" s="98"/>
      <c r="Z460" s="98"/>
      <c r="AA460" s="98"/>
      <c r="AB460" s="98"/>
      <c r="AC460" s="98"/>
      <c r="AD460" s="98"/>
    </row>
    <row r="461" spans="1:30" hidden="1" x14ac:dyDescent="0.25">
      <c r="A461" s="98">
        <f>IF(ISNA(VLOOKUP('Paetec -prev'!C461,'PAETEC Support'!C:C,1,0)),'Paetec -prev'!C461,"""")</f>
        <v>0</v>
      </c>
      <c r="B461" s="98"/>
      <c r="C461" s="98"/>
      <c r="D461" s="98"/>
      <c r="E461" s="98"/>
      <c r="F461" s="98"/>
      <c r="G461" s="98"/>
      <c r="H461" s="98"/>
      <c r="I461" s="98"/>
      <c r="J461" s="98"/>
      <c r="K461" s="98"/>
      <c r="L461" s="98"/>
      <c r="M461" s="98"/>
      <c r="N461" s="98"/>
      <c r="O461" s="98"/>
      <c r="P461" s="98"/>
      <c r="Q461" s="98"/>
      <c r="R461" s="98"/>
      <c r="S461" s="98"/>
      <c r="T461" s="98"/>
      <c r="U461" s="98"/>
      <c r="V461" s="98"/>
      <c r="W461" s="98"/>
      <c r="X461" s="98"/>
      <c r="Y461" s="98"/>
      <c r="Z461" s="98"/>
      <c r="AA461" s="98"/>
      <c r="AB461" s="98"/>
      <c r="AC461" s="98"/>
      <c r="AD461" s="98"/>
    </row>
    <row r="462" spans="1:30" hidden="1" x14ac:dyDescent="0.25">
      <c r="A462" s="98">
        <f>IF(ISNA(VLOOKUP('Paetec -prev'!C462,'PAETEC Support'!C:C,1,0)),'Paetec -prev'!C462,"""")</f>
        <v>0</v>
      </c>
      <c r="B462" s="98"/>
      <c r="C462" s="98"/>
      <c r="D462" s="98"/>
      <c r="E462" s="98"/>
      <c r="F462" s="98"/>
      <c r="G462" s="98"/>
      <c r="H462" s="98"/>
      <c r="I462" s="98"/>
      <c r="J462" s="98"/>
      <c r="K462" s="98"/>
      <c r="L462" s="98"/>
      <c r="M462" s="98"/>
      <c r="N462" s="98"/>
      <c r="O462" s="98"/>
      <c r="P462" s="98"/>
      <c r="Q462" s="98"/>
      <c r="R462" s="98"/>
      <c r="S462" s="98"/>
      <c r="T462" s="98"/>
      <c r="U462" s="98"/>
      <c r="V462" s="98"/>
      <c r="W462" s="98"/>
      <c r="X462" s="98"/>
      <c r="Y462" s="98"/>
      <c r="Z462" s="98"/>
      <c r="AA462" s="98"/>
      <c r="AB462" s="98"/>
      <c r="AC462" s="98"/>
      <c r="AD462" s="98"/>
    </row>
    <row r="463" spans="1:30" hidden="1" x14ac:dyDescent="0.25">
      <c r="A463" s="98">
        <f>IF(ISNA(VLOOKUP('Paetec -prev'!C463,'PAETEC Support'!C:C,1,0)),'Paetec -prev'!C463,"""")</f>
        <v>0</v>
      </c>
      <c r="B463" s="98"/>
      <c r="C463" s="98"/>
      <c r="D463" s="98"/>
      <c r="E463" s="98"/>
      <c r="F463" s="98"/>
      <c r="G463" s="98"/>
      <c r="H463" s="98"/>
      <c r="I463" s="98"/>
      <c r="J463" s="98"/>
      <c r="K463" s="98"/>
      <c r="L463" s="98"/>
      <c r="M463" s="98"/>
      <c r="N463" s="98"/>
      <c r="O463" s="98"/>
      <c r="P463" s="98"/>
      <c r="Q463" s="98"/>
      <c r="R463" s="98"/>
      <c r="S463" s="98"/>
      <c r="T463" s="98"/>
      <c r="U463" s="98"/>
      <c r="V463" s="98"/>
      <c r="W463" s="98"/>
      <c r="X463" s="98"/>
      <c r="Y463" s="98"/>
      <c r="Z463" s="98"/>
      <c r="AA463" s="98"/>
      <c r="AB463" s="98"/>
      <c r="AC463" s="98"/>
      <c r="AD463" s="98"/>
    </row>
    <row r="464" spans="1:30" hidden="1" x14ac:dyDescent="0.25">
      <c r="A464" s="98">
        <f>IF(ISNA(VLOOKUP('Paetec -prev'!C464,'PAETEC Support'!C:C,1,0)),'Paetec -prev'!C464,"""")</f>
        <v>0</v>
      </c>
      <c r="B464" s="98"/>
      <c r="C464" s="98"/>
      <c r="D464" s="98"/>
      <c r="E464" s="98"/>
      <c r="F464" s="98"/>
      <c r="G464" s="98"/>
      <c r="H464" s="98"/>
      <c r="I464" s="98"/>
      <c r="J464" s="98"/>
      <c r="K464" s="98"/>
      <c r="L464" s="98"/>
      <c r="M464" s="98"/>
      <c r="N464" s="98"/>
      <c r="O464" s="98"/>
      <c r="P464" s="98"/>
      <c r="Q464" s="98"/>
      <c r="R464" s="98"/>
      <c r="S464" s="98"/>
      <c r="T464" s="98"/>
      <c r="U464" s="98"/>
      <c r="V464" s="98"/>
      <c r="W464" s="98"/>
      <c r="X464" s="98"/>
      <c r="Y464" s="98"/>
      <c r="Z464" s="98"/>
      <c r="AA464" s="98"/>
      <c r="AB464" s="98"/>
      <c r="AC464" s="98"/>
      <c r="AD464" s="98"/>
    </row>
    <row r="465" spans="1:30" hidden="1" x14ac:dyDescent="0.25">
      <c r="A465" s="98">
        <f>IF(ISNA(VLOOKUP('Paetec -prev'!C465,'PAETEC Support'!C:C,1,0)),'Paetec -prev'!C465,"""")</f>
        <v>0</v>
      </c>
      <c r="B465" s="98"/>
      <c r="C465" s="98"/>
      <c r="D465" s="98"/>
      <c r="E465" s="98"/>
      <c r="F465" s="98"/>
      <c r="G465" s="98"/>
      <c r="H465" s="98"/>
      <c r="I465" s="98"/>
      <c r="J465" s="98"/>
      <c r="K465" s="98"/>
      <c r="L465" s="98"/>
      <c r="M465" s="98"/>
      <c r="N465" s="98"/>
      <c r="O465" s="98"/>
      <c r="P465" s="98"/>
      <c r="Q465" s="98"/>
      <c r="R465" s="98"/>
      <c r="S465" s="98"/>
      <c r="T465" s="98"/>
      <c r="U465" s="98"/>
      <c r="V465" s="98"/>
      <c r="W465" s="98"/>
      <c r="X465" s="98"/>
      <c r="Y465" s="98"/>
      <c r="Z465" s="98"/>
      <c r="AA465" s="98"/>
      <c r="AB465" s="98"/>
      <c r="AC465" s="98"/>
      <c r="AD465" s="98"/>
    </row>
    <row r="466" spans="1:30" hidden="1" x14ac:dyDescent="0.25">
      <c r="A466" s="98">
        <f>IF(ISNA(VLOOKUP('Paetec -prev'!C466,'PAETEC Support'!C:C,1,0)),'Paetec -prev'!C466,"""")</f>
        <v>0</v>
      </c>
      <c r="B466" s="98"/>
      <c r="C466" s="98"/>
      <c r="D466" s="98"/>
      <c r="E466" s="98"/>
      <c r="F466" s="98"/>
      <c r="G466" s="98"/>
      <c r="H466" s="98"/>
      <c r="I466" s="98"/>
      <c r="J466" s="98"/>
      <c r="K466" s="98"/>
      <c r="L466" s="98"/>
      <c r="M466" s="98"/>
      <c r="N466" s="98"/>
      <c r="O466" s="98"/>
      <c r="P466" s="98"/>
      <c r="Q466" s="98"/>
      <c r="R466" s="98"/>
      <c r="S466" s="98"/>
      <c r="T466" s="98"/>
      <c r="U466" s="98"/>
      <c r="V466" s="98"/>
      <c r="W466" s="98"/>
      <c r="X466" s="98"/>
      <c r="Y466" s="98"/>
      <c r="Z466" s="98"/>
      <c r="AA466" s="98"/>
      <c r="AB466" s="98"/>
      <c r="AC466" s="98"/>
      <c r="AD466" s="98"/>
    </row>
    <row r="467" spans="1:30" hidden="1" x14ac:dyDescent="0.25">
      <c r="A467" s="98">
        <f>IF(ISNA(VLOOKUP('Paetec -prev'!C467,'PAETEC Support'!C:C,1,0)),'Paetec -prev'!C467,"""")</f>
        <v>0</v>
      </c>
      <c r="B467" s="98"/>
      <c r="C467" s="98"/>
      <c r="D467" s="98"/>
      <c r="E467" s="98"/>
      <c r="F467" s="98"/>
      <c r="G467" s="98"/>
      <c r="H467" s="98"/>
      <c r="I467" s="98"/>
      <c r="J467" s="98"/>
      <c r="K467" s="98"/>
      <c r="L467" s="98"/>
      <c r="M467" s="98"/>
      <c r="N467" s="98"/>
      <c r="O467" s="98"/>
      <c r="P467" s="98"/>
      <c r="Q467" s="98"/>
      <c r="R467" s="98"/>
      <c r="S467" s="98"/>
      <c r="T467" s="98"/>
      <c r="U467" s="98"/>
      <c r="V467" s="98"/>
      <c r="W467" s="98"/>
      <c r="X467" s="98"/>
      <c r="Y467" s="98"/>
      <c r="Z467" s="98"/>
      <c r="AA467" s="98"/>
      <c r="AB467" s="98"/>
      <c r="AC467" s="98"/>
      <c r="AD467" s="98"/>
    </row>
    <row r="468" spans="1:30" hidden="1" x14ac:dyDescent="0.25">
      <c r="A468" s="98">
        <f>IF(ISNA(VLOOKUP('Paetec -prev'!C468,'PAETEC Support'!C:C,1,0)),'Paetec -prev'!C468,"""")</f>
        <v>0</v>
      </c>
      <c r="B468" s="98"/>
      <c r="C468" s="98"/>
      <c r="D468" s="98"/>
      <c r="E468" s="98"/>
      <c r="F468" s="98"/>
      <c r="G468" s="98"/>
      <c r="H468" s="98"/>
      <c r="I468" s="98"/>
      <c r="J468" s="98"/>
      <c r="K468" s="98"/>
      <c r="L468" s="98"/>
      <c r="M468" s="98"/>
      <c r="N468" s="98"/>
      <c r="O468" s="98"/>
      <c r="P468" s="98"/>
      <c r="Q468" s="98"/>
      <c r="R468" s="98"/>
      <c r="S468" s="98"/>
      <c r="T468" s="98"/>
      <c r="U468" s="98"/>
      <c r="V468" s="98"/>
      <c r="W468" s="98"/>
      <c r="X468" s="98"/>
      <c r="Y468" s="98"/>
      <c r="Z468" s="98"/>
      <c r="AA468" s="98"/>
      <c r="AB468" s="98"/>
      <c r="AC468" s="98"/>
      <c r="AD468" s="98"/>
    </row>
    <row r="469" spans="1:30" hidden="1" x14ac:dyDescent="0.25">
      <c r="A469" s="98">
        <f>IF(ISNA(VLOOKUP('Paetec -prev'!C469,'PAETEC Support'!C:C,1,0)),'Paetec -prev'!C469,"""")</f>
        <v>0</v>
      </c>
      <c r="B469" s="98"/>
      <c r="C469" s="98"/>
      <c r="D469" s="98"/>
      <c r="E469" s="98"/>
      <c r="F469" s="98"/>
      <c r="G469" s="98"/>
      <c r="H469" s="98"/>
      <c r="I469" s="98"/>
      <c r="J469" s="98"/>
      <c r="K469" s="98"/>
      <c r="L469" s="98"/>
      <c r="M469" s="98"/>
      <c r="N469" s="98"/>
      <c r="O469" s="98"/>
      <c r="P469" s="98"/>
      <c r="Q469" s="98"/>
      <c r="R469" s="98"/>
      <c r="S469" s="98"/>
      <c r="T469" s="98"/>
      <c r="U469" s="98"/>
      <c r="V469" s="98"/>
      <c r="W469" s="98"/>
      <c r="X469" s="98"/>
      <c r="Y469" s="98"/>
      <c r="Z469" s="98"/>
      <c r="AA469" s="98"/>
      <c r="AB469" s="98"/>
      <c r="AC469" s="98"/>
      <c r="AD469" s="98"/>
    </row>
    <row r="470" spans="1:30" hidden="1" x14ac:dyDescent="0.25">
      <c r="A470" s="98">
        <f>IF(ISNA(VLOOKUP('Paetec -prev'!C470,'PAETEC Support'!C:C,1,0)),'Paetec -prev'!C470,"""")</f>
        <v>0</v>
      </c>
      <c r="B470" s="98"/>
      <c r="C470" s="98"/>
      <c r="D470" s="98"/>
      <c r="E470" s="98"/>
      <c r="F470" s="98"/>
      <c r="G470" s="98"/>
      <c r="H470" s="98"/>
      <c r="I470" s="98"/>
      <c r="J470" s="98"/>
      <c r="K470" s="98"/>
      <c r="L470" s="98"/>
      <c r="M470" s="98"/>
      <c r="N470" s="98"/>
      <c r="O470" s="98"/>
      <c r="P470" s="98"/>
      <c r="Q470" s="98"/>
      <c r="R470" s="98"/>
      <c r="S470" s="98"/>
      <c r="T470" s="98"/>
      <c r="U470" s="98"/>
      <c r="V470" s="98"/>
      <c r="W470" s="98"/>
      <c r="X470" s="98"/>
      <c r="Y470" s="98"/>
      <c r="Z470" s="98"/>
      <c r="AA470" s="98"/>
      <c r="AB470" s="98"/>
      <c r="AC470" s="98"/>
      <c r="AD470" s="98"/>
    </row>
    <row r="471" spans="1:30" hidden="1" x14ac:dyDescent="0.25">
      <c r="A471" s="98">
        <f>IF(ISNA(VLOOKUP('Paetec -prev'!C471,'PAETEC Support'!C:C,1,0)),'Paetec -prev'!C471,"""")</f>
        <v>0</v>
      </c>
      <c r="B471" s="98"/>
      <c r="C471" s="98"/>
      <c r="D471" s="98"/>
      <c r="E471" s="98"/>
      <c r="F471" s="98"/>
      <c r="G471" s="98"/>
      <c r="H471" s="98"/>
      <c r="I471" s="98"/>
      <c r="J471" s="98"/>
      <c r="K471" s="98"/>
      <c r="L471" s="98"/>
      <c r="M471" s="98"/>
      <c r="N471" s="98"/>
      <c r="O471" s="98"/>
      <c r="P471" s="98"/>
      <c r="Q471" s="98"/>
      <c r="R471" s="98"/>
      <c r="S471" s="98"/>
      <c r="T471" s="98"/>
      <c r="U471" s="98"/>
      <c r="V471" s="98"/>
      <c r="W471" s="98"/>
      <c r="X471" s="98"/>
      <c r="Y471" s="98"/>
      <c r="Z471" s="98"/>
      <c r="AA471" s="98"/>
      <c r="AB471" s="98"/>
      <c r="AC471" s="98"/>
      <c r="AD471" s="98"/>
    </row>
    <row r="472" spans="1:30" hidden="1" x14ac:dyDescent="0.25">
      <c r="A472" s="98">
        <f>IF(ISNA(VLOOKUP('Paetec -prev'!C472,'PAETEC Support'!C:C,1,0)),'Paetec -prev'!C472,"""")</f>
        <v>0</v>
      </c>
      <c r="B472" s="98"/>
      <c r="C472" s="98"/>
      <c r="D472" s="98"/>
      <c r="E472" s="98"/>
      <c r="F472" s="98"/>
      <c r="G472" s="98"/>
      <c r="H472" s="98"/>
      <c r="I472" s="98"/>
      <c r="J472" s="98"/>
      <c r="K472" s="98"/>
      <c r="L472" s="98"/>
      <c r="M472" s="98"/>
      <c r="N472" s="98"/>
      <c r="O472" s="98"/>
      <c r="P472" s="98"/>
      <c r="Q472" s="98"/>
      <c r="R472" s="98"/>
      <c r="S472" s="98"/>
      <c r="T472" s="98"/>
      <c r="U472" s="98"/>
      <c r="V472" s="98"/>
      <c r="W472" s="98"/>
      <c r="X472" s="98"/>
      <c r="Y472" s="98"/>
      <c r="Z472" s="98"/>
      <c r="AA472" s="98"/>
      <c r="AB472" s="98"/>
      <c r="AC472" s="98"/>
      <c r="AD472" s="98"/>
    </row>
    <row r="473" spans="1:30" hidden="1" x14ac:dyDescent="0.25">
      <c r="A473" s="98">
        <f>IF(ISNA(VLOOKUP('Paetec -prev'!C473,'PAETEC Support'!C:C,1,0)),'Paetec -prev'!C473,"""")</f>
        <v>0</v>
      </c>
      <c r="B473" s="98"/>
      <c r="C473" s="98"/>
      <c r="D473" s="98"/>
      <c r="E473" s="98"/>
      <c r="F473" s="98"/>
      <c r="G473" s="98"/>
      <c r="H473" s="98"/>
      <c r="I473" s="98"/>
      <c r="J473" s="98"/>
      <c r="K473" s="98"/>
      <c r="L473" s="98"/>
      <c r="M473" s="98"/>
      <c r="N473" s="98"/>
      <c r="O473" s="98"/>
      <c r="P473" s="98"/>
      <c r="Q473" s="98"/>
      <c r="R473" s="98"/>
      <c r="S473" s="98"/>
      <c r="T473" s="98"/>
      <c r="U473" s="98"/>
      <c r="V473" s="98"/>
      <c r="W473" s="98"/>
      <c r="X473" s="98"/>
      <c r="Y473" s="98"/>
      <c r="Z473" s="98"/>
      <c r="AA473" s="98"/>
      <c r="AB473" s="98"/>
      <c r="AC473" s="98"/>
      <c r="AD473" s="98"/>
    </row>
    <row r="474" spans="1:30" hidden="1" x14ac:dyDescent="0.25">
      <c r="A474" s="98">
        <f>IF(ISNA(VLOOKUP('Paetec -prev'!C474,'PAETEC Support'!C:C,1,0)),'Paetec -prev'!C474,"""")</f>
        <v>0</v>
      </c>
      <c r="B474" s="98"/>
      <c r="C474" s="98"/>
      <c r="D474" s="98"/>
      <c r="E474" s="98"/>
      <c r="F474" s="98"/>
      <c r="G474" s="98"/>
      <c r="H474" s="98"/>
      <c r="I474" s="98"/>
      <c r="J474" s="98"/>
      <c r="K474" s="98"/>
      <c r="L474" s="98"/>
      <c r="M474" s="98"/>
      <c r="N474" s="98"/>
      <c r="O474" s="98"/>
      <c r="P474" s="98"/>
      <c r="Q474" s="98"/>
      <c r="R474" s="98"/>
      <c r="S474" s="98"/>
      <c r="T474" s="98"/>
      <c r="U474" s="98"/>
      <c r="V474" s="98"/>
      <c r="W474" s="98"/>
      <c r="X474" s="98"/>
      <c r="Y474" s="98"/>
      <c r="Z474" s="98"/>
      <c r="AA474" s="98"/>
      <c r="AB474" s="98"/>
      <c r="AC474" s="98"/>
      <c r="AD474" s="98"/>
    </row>
    <row r="475" spans="1:30" hidden="1" x14ac:dyDescent="0.25">
      <c r="A475" s="98">
        <f>IF(ISNA(VLOOKUP('Paetec -prev'!C475,'PAETEC Support'!C:C,1,0)),'Paetec -prev'!C475,"""")</f>
        <v>0</v>
      </c>
      <c r="B475" s="98"/>
      <c r="C475" s="98"/>
      <c r="D475" s="98"/>
      <c r="E475" s="98"/>
      <c r="F475" s="98"/>
      <c r="G475" s="98"/>
      <c r="H475" s="98"/>
      <c r="I475" s="98"/>
      <c r="J475" s="98"/>
      <c r="K475" s="98"/>
      <c r="L475" s="98"/>
      <c r="M475" s="98"/>
      <c r="N475" s="98"/>
      <c r="O475" s="98"/>
      <c r="P475" s="98"/>
      <c r="Q475" s="98"/>
      <c r="R475" s="98"/>
      <c r="S475" s="98"/>
      <c r="T475" s="98"/>
      <c r="U475" s="98"/>
      <c r="V475" s="98"/>
      <c r="W475" s="98"/>
      <c r="X475" s="98"/>
      <c r="Y475" s="98"/>
      <c r="Z475" s="98"/>
      <c r="AA475" s="98"/>
      <c r="AB475" s="98"/>
      <c r="AC475" s="98"/>
      <c r="AD475" s="98"/>
    </row>
    <row r="476" spans="1:30" hidden="1" x14ac:dyDescent="0.25">
      <c r="A476" s="98">
        <f>IF(ISNA(VLOOKUP('Paetec -prev'!C476,'PAETEC Support'!C:C,1,0)),'Paetec -prev'!C476,"""")</f>
        <v>0</v>
      </c>
      <c r="B476" s="98"/>
      <c r="C476" s="98"/>
      <c r="D476" s="98"/>
      <c r="E476" s="98"/>
      <c r="F476" s="98"/>
      <c r="G476" s="98"/>
      <c r="H476" s="98"/>
      <c r="I476" s="98"/>
      <c r="J476" s="98"/>
      <c r="K476" s="98"/>
      <c r="L476" s="98"/>
      <c r="M476" s="98"/>
      <c r="N476" s="98"/>
      <c r="O476" s="98"/>
      <c r="P476" s="98"/>
      <c r="Q476" s="98"/>
      <c r="R476" s="98"/>
      <c r="S476" s="98"/>
      <c r="T476" s="98"/>
      <c r="U476" s="98"/>
      <c r="V476" s="98"/>
      <c r="W476" s="98"/>
      <c r="X476" s="98"/>
      <c r="Y476" s="98"/>
      <c r="Z476" s="98"/>
      <c r="AA476" s="98"/>
      <c r="AB476" s="98"/>
      <c r="AC476" s="98"/>
      <c r="AD476" s="98"/>
    </row>
    <row r="477" spans="1:30" hidden="1" x14ac:dyDescent="0.25">
      <c r="A477" s="98">
        <f>IF(ISNA(VLOOKUP('Paetec -prev'!C477,'PAETEC Support'!C:C,1,0)),'Paetec -prev'!C477,"""")</f>
        <v>0</v>
      </c>
      <c r="B477" s="98"/>
      <c r="C477" s="98"/>
      <c r="D477" s="98"/>
      <c r="E477" s="98"/>
      <c r="F477" s="98"/>
      <c r="G477" s="98"/>
      <c r="H477" s="98"/>
      <c r="I477" s="98"/>
      <c r="J477" s="98"/>
      <c r="K477" s="98"/>
      <c r="L477" s="98"/>
      <c r="M477" s="98"/>
      <c r="N477" s="98"/>
      <c r="O477" s="98"/>
      <c r="P477" s="98"/>
      <c r="Q477" s="98"/>
      <c r="R477" s="98"/>
      <c r="S477" s="98"/>
      <c r="T477" s="98"/>
      <c r="U477" s="98"/>
      <c r="V477" s="98"/>
      <c r="W477" s="98"/>
      <c r="X477" s="98"/>
      <c r="Y477" s="98"/>
      <c r="Z477" s="98"/>
      <c r="AA477" s="98"/>
      <c r="AB477" s="98"/>
      <c r="AC477" s="98"/>
      <c r="AD477" s="98"/>
    </row>
    <row r="478" spans="1:30" hidden="1" x14ac:dyDescent="0.25">
      <c r="A478" s="98">
        <f>IF(ISNA(VLOOKUP('Paetec -prev'!C478,'PAETEC Support'!C:C,1,0)),'Paetec -prev'!C478,"""")</f>
        <v>0</v>
      </c>
      <c r="B478" s="98"/>
      <c r="C478" s="98"/>
      <c r="D478" s="98"/>
      <c r="E478" s="98"/>
      <c r="F478" s="98"/>
      <c r="G478" s="98"/>
      <c r="H478" s="98"/>
      <c r="I478" s="98"/>
      <c r="J478" s="98"/>
      <c r="K478" s="98"/>
      <c r="L478" s="98"/>
      <c r="M478" s="98"/>
      <c r="N478" s="98"/>
      <c r="O478" s="98"/>
      <c r="P478" s="98"/>
      <c r="Q478" s="98"/>
      <c r="R478" s="98"/>
      <c r="S478" s="98"/>
      <c r="T478" s="98"/>
      <c r="U478" s="98"/>
      <c r="V478" s="98"/>
      <c r="W478" s="98"/>
      <c r="X478" s="98"/>
      <c r="Y478" s="98"/>
      <c r="Z478" s="98"/>
      <c r="AA478" s="98"/>
      <c r="AB478" s="98"/>
      <c r="AC478" s="98"/>
      <c r="AD478" s="98"/>
    </row>
    <row r="479" spans="1:30" hidden="1" x14ac:dyDescent="0.25">
      <c r="A479" s="98">
        <f>IF(ISNA(VLOOKUP('Paetec -prev'!C479,'PAETEC Support'!C:C,1,0)),'Paetec -prev'!C479,"""")</f>
        <v>0</v>
      </c>
      <c r="B479" s="98"/>
      <c r="C479" s="98"/>
      <c r="D479" s="98"/>
      <c r="E479" s="98"/>
      <c r="F479" s="98"/>
      <c r="G479" s="98"/>
      <c r="H479" s="98"/>
      <c r="I479" s="98"/>
      <c r="J479" s="98"/>
      <c r="K479" s="98"/>
      <c r="L479" s="98"/>
      <c r="M479" s="98"/>
      <c r="N479" s="98"/>
      <c r="O479" s="98"/>
      <c r="P479" s="98"/>
      <c r="Q479" s="98"/>
      <c r="R479" s="98"/>
      <c r="S479" s="98"/>
      <c r="T479" s="98"/>
      <c r="U479" s="98"/>
      <c r="V479" s="98"/>
      <c r="W479" s="98"/>
      <c r="X479" s="98"/>
      <c r="Y479" s="98"/>
      <c r="Z479" s="98"/>
      <c r="AA479" s="98"/>
      <c r="AB479" s="98"/>
      <c r="AC479" s="98"/>
      <c r="AD479" s="98"/>
    </row>
    <row r="480" spans="1:30" hidden="1" x14ac:dyDescent="0.25">
      <c r="A480" s="98">
        <f>IF(ISNA(VLOOKUP('Paetec -prev'!C480,'PAETEC Support'!C:C,1,0)),'Paetec -prev'!C480,"""")</f>
        <v>0</v>
      </c>
      <c r="B480" s="98"/>
      <c r="C480" s="98"/>
      <c r="D480" s="98"/>
      <c r="E480" s="98"/>
      <c r="F480" s="98"/>
      <c r="G480" s="98"/>
      <c r="H480" s="98"/>
      <c r="I480" s="98"/>
      <c r="J480" s="98"/>
      <c r="K480" s="98"/>
      <c r="L480" s="98"/>
      <c r="M480" s="98"/>
      <c r="N480" s="98"/>
      <c r="O480" s="98"/>
      <c r="P480" s="98"/>
      <c r="Q480" s="98"/>
      <c r="R480" s="98"/>
      <c r="S480" s="98"/>
      <c r="T480" s="98"/>
      <c r="U480" s="98"/>
      <c r="V480" s="98"/>
      <c r="W480" s="98"/>
      <c r="X480" s="98"/>
      <c r="Y480" s="98"/>
      <c r="Z480" s="98"/>
      <c r="AA480" s="98"/>
      <c r="AB480" s="98"/>
      <c r="AC480" s="98"/>
      <c r="AD480" s="98"/>
    </row>
    <row r="481" spans="1:30" hidden="1" x14ac:dyDescent="0.25">
      <c r="A481" s="98">
        <f>IF(ISNA(VLOOKUP('Paetec -prev'!C481,'PAETEC Support'!C:C,1,0)),'Paetec -prev'!C481,"""")</f>
        <v>0</v>
      </c>
      <c r="B481" s="98"/>
      <c r="C481" s="98"/>
      <c r="D481" s="98"/>
      <c r="E481" s="98"/>
      <c r="F481" s="98"/>
      <c r="G481" s="98"/>
      <c r="H481" s="98"/>
      <c r="I481" s="98"/>
      <c r="J481" s="98"/>
      <c r="K481" s="98"/>
      <c r="L481" s="98"/>
      <c r="M481" s="98"/>
      <c r="N481" s="98"/>
      <c r="O481" s="98"/>
      <c r="P481" s="98"/>
      <c r="Q481" s="98"/>
      <c r="R481" s="98"/>
      <c r="S481" s="98"/>
      <c r="T481" s="98"/>
      <c r="U481" s="98"/>
      <c r="V481" s="98"/>
      <c r="W481" s="98"/>
      <c r="X481" s="98"/>
      <c r="Y481" s="98"/>
      <c r="Z481" s="98"/>
      <c r="AA481" s="98"/>
      <c r="AB481" s="98"/>
      <c r="AC481" s="98"/>
      <c r="AD481" s="98"/>
    </row>
    <row r="482" spans="1:30" hidden="1" x14ac:dyDescent="0.25">
      <c r="A482" s="98">
        <f>IF(ISNA(VLOOKUP('Paetec -prev'!C482,'PAETEC Support'!C:C,1,0)),'Paetec -prev'!C482,"""")</f>
        <v>0</v>
      </c>
      <c r="B482" s="98"/>
      <c r="C482" s="98"/>
      <c r="D482" s="98"/>
      <c r="E482" s="98"/>
      <c r="F482" s="98"/>
      <c r="G482" s="98"/>
      <c r="H482" s="98"/>
      <c r="I482" s="98"/>
      <c r="J482" s="98"/>
      <c r="K482" s="98"/>
      <c r="L482" s="98"/>
      <c r="M482" s="98"/>
      <c r="N482" s="98"/>
      <c r="O482" s="98"/>
      <c r="P482" s="98"/>
      <c r="Q482" s="98"/>
      <c r="R482" s="98"/>
      <c r="S482" s="98"/>
      <c r="T482" s="98"/>
      <c r="U482" s="98"/>
      <c r="V482" s="98"/>
      <c r="W482" s="98"/>
      <c r="X482" s="98"/>
      <c r="Y482" s="98"/>
      <c r="Z482" s="98"/>
      <c r="AA482" s="98"/>
      <c r="AB482" s="98"/>
      <c r="AC482" s="98"/>
      <c r="AD482" s="98"/>
    </row>
    <row r="483" spans="1:30" hidden="1" x14ac:dyDescent="0.25">
      <c r="A483" s="98">
        <f>IF(ISNA(VLOOKUP('Paetec -prev'!C483,'PAETEC Support'!C:C,1,0)),'Paetec -prev'!C483,"""")</f>
        <v>0</v>
      </c>
      <c r="B483" s="98"/>
      <c r="C483" s="98"/>
      <c r="D483" s="98"/>
      <c r="E483" s="98"/>
      <c r="F483" s="98"/>
      <c r="G483" s="98"/>
      <c r="H483" s="98"/>
      <c r="I483" s="98"/>
      <c r="J483" s="98"/>
      <c r="K483" s="98"/>
      <c r="L483" s="98"/>
      <c r="M483" s="98"/>
      <c r="N483" s="98"/>
      <c r="O483" s="98"/>
      <c r="P483" s="98"/>
      <c r="Q483" s="98"/>
      <c r="R483" s="98"/>
      <c r="S483" s="98"/>
      <c r="T483" s="98"/>
      <c r="U483" s="98"/>
      <c r="V483" s="98"/>
      <c r="W483" s="98"/>
      <c r="X483" s="98"/>
      <c r="Y483" s="98"/>
      <c r="Z483" s="98"/>
      <c r="AA483" s="98"/>
      <c r="AB483" s="98"/>
      <c r="AC483" s="98"/>
      <c r="AD483" s="98"/>
    </row>
    <row r="484" spans="1:30" hidden="1" x14ac:dyDescent="0.25">
      <c r="A484" s="98">
        <f>IF(ISNA(VLOOKUP('Paetec -prev'!C484,'PAETEC Support'!C:C,1,0)),'Paetec -prev'!C484,"""")</f>
        <v>0</v>
      </c>
      <c r="B484" s="98"/>
      <c r="C484" s="98"/>
      <c r="D484" s="98"/>
      <c r="E484" s="98"/>
      <c r="F484" s="98"/>
      <c r="G484" s="98"/>
      <c r="H484" s="98"/>
      <c r="I484" s="98"/>
      <c r="J484" s="98"/>
      <c r="K484" s="98"/>
      <c r="L484" s="98"/>
      <c r="M484" s="98"/>
      <c r="N484" s="98"/>
      <c r="O484" s="98"/>
      <c r="P484" s="98"/>
      <c r="Q484" s="98"/>
      <c r="R484" s="98"/>
      <c r="S484" s="98"/>
      <c r="T484" s="98"/>
      <c r="U484" s="98"/>
      <c r="V484" s="98"/>
      <c r="W484" s="98"/>
      <c r="X484" s="98"/>
      <c r="Y484" s="98"/>
      <c r="Z484" s="98"/>
      <c r="AA484" s="98"/>
      <c r="AB484" s="98"/>
      <c r="AC484" s="98"/>
      <c r="AD484" s="98"/>
    </row>
    <row r="485" spans="1:30" hidden="1" x14ac:dyDescent="0.25">
      <c r="A485" s="98">
        <f>IF(ISNA(VLOOKUP('Paetec -prev'!C485,'PAETEC Support'!C:C,1,0)),'Paetec -prev'!C485,"""")</f>
        <v>0</v>
      </c>
      <c r="B485" s="98"/>
      <c r="C485" s="98"/>
      <c r="D485" s="98"/>
      <c r="E485" s="98"/>
      <c r="F485" s="98"/>
      <c r="G485" s="98"/>
      <c r="H485" s="98"/>
      <c r="I485" s="98"/>
      <c r="J485" s="98"/>
      <c r="K485" s="98"/>
      <c r="L485" s="98"/>
      <c r="M485" s="98"/>
      <c r="N485" s="98"/>
      <c r="O485" s="98"/>
      <c r="P485" s="98"/>
      <c r="Q485" s="98"/>
      <c r="R485" s="98"/>
      <c r="S485" s="98"/>
      <c r="T485" s="98"/>
      <c r="U485" s="98"/>
      <c r="V485" s="98"/>
      <c r="W485" s="98"/>
      <c r="X485" s="98"/>
      <c r="Y485" s="98"/>
      <c r="Z485" s="98"/>
      <c r="AA485" s="98"/>
      <c r="AB485" s="98"/>
      <c r="AC485" s="98"/>
      <c r="AD485" s="98"/>
    </row>
    <row r="486" spans="1:30" hidden="1" x14ac:dyDescent="0.25">
      <c r="A486" s="98">
        <f>IF(ISNA(VLOOKUP('Paetec -prev'!C486,'PAETEC Support'!C:C,1,0)),'Paetec -prev'!C486,"""")</f>
        <v>0</v>
      </c>
      <c r="B486" s="98"/>
      <c r="C486" s="98"/>
      <c r="D486" s="98"/>
      <c r="E486" s="98"/>
      <c r="F486" s="98"/>
      <c r="G486" s="98"/>
      <c r="H486" s="98"/>
      <c r="I486" s="98"/>
      <c r="J486" s="98"/>
      <c r="K486" s="98"/>
      <c r="L486" s="98"/>
      <c r="M486" s="98"/>
      <c r="N486" s="98"/>
      <c r="O486" s="98"/>
      <c r="P486" s="98"/>
      <c r="Q486" s="98"/>
      <c r="R486" s="98"/>
      <c r="S486" s="98"/>
      <c r="T486" s="98"/>
      <c r="U486" s="98"/>
      <c r="V486" s="98"/>
      <c r="W486" s="98"/>
      <c r="X486" s="98"/>
      <c r="Y486" s="98"/>
      <c r="Z486" s="98"/>
      <c r="AA486" s="98"/>
      <c r="AB486" s="98"/>
      <c r="AC486" s="98"/>
      <c r="AD486" s="98"/>
    </row>
    <row r="487" spans="1:30" hidden="1" x14ac:dyDescent="0.25">
      <c r="A487" s="98">
        <f>IF(ISNA(VLOOKUP('Paetec -prev'!C487,'PAETEC Support'!C:C,1,0)),'Paetec -prev'!C487,"""")</f>
        <v>0</v>
      </c>
      <c r="B487" s="98"/>
      <c r="C487" s="98"/>
      <c r="D487" s="98"/>
      <c r="E487" s="98"/>
      <c r="F487" s="98"/>
      <c r="G487" s="98"/>
      <c r="H487" s="98"/>
      <c r="I487" s="98"/>
      <c r="J487" s="98"/>
      <c r="K487" s="98"/>
      <c r="L487" s="98"/>
      <c r="M487" s="98"/>
      <c r="N487" s="98"/>
      <c r="O487" s="98"/>
      <c r="P487" s="98"/>
      <c r="Q487" s="98"/>
      <c r="R487" s="98"/>
      <c r="S487" s="98"/>
      <c r="T487" s="98"/>
      <c r="U487" s="98"/>
      <c r="V487" s="98"/>
      <c r="W487" s="98"/>
      <c r="X487" s="98"/>
      <c r="Y487" s="98"/>
      <c r="Z487" s="98"/>
      <c r="AA487" s="98"/>
      <c r="AB487" s="98"/>
      <c r="AC487" s="98"/>
      <c r="AD487" s="98"/>
    </row>
    <row r="488" spans="1:30" hidden="1" x14ac:dyDescent="0.25">
      <c r="A488" s="98">
        <f>IF(ISNA(VLOOKUP('Paetec -prev'!C488,'PAETEC Support'!C:C,1,0)),'Paetec -prev'!C488,"""")</f>
        <v>0</v>
      </c>
      <c r="B488" s="98"/>
      <c r="C488" s="98"/>
      <c r="D488" s="98"/>
      <c r="E488" s="98"/>
      <c r="F488" s="98"/>
      <c r="G488" s="98"/>
      <c r="H488" s="98"/>
      <c r="I488" s="98"/>
      <c r="J488" s="98"/>
      <c r="K488" s="98"/>
      <c r="L488" s="98"/>
      <c r="M488" s="98"/>
      <c r="N488" s="98"/>
      <c r="O488" s="98"/>
      <c r="P488" s="98"/>
      <c r="Q488" s="98"/>
      <c r="R488" s="98"/>
      <c r="S488" s="98"/>
      <c r="T488" s="98"/>
      <c r="U488" s="98"/>
      <c r="V488" s="98"/>
      <c r="W488" s="98"/>
      <c r="X488" s="98"/>
      <c r="Y488" s="98"/>
      <c r="Z488" s="98"/>
      <c r="AA488" s="98"/>
      <c r="AB488" s="98"/>
      <c r="AC488" s="98"/>
      <c r="AD488" s="98"/>
    </row>
    <row r="489" spans="1:30" hidden="1" x14ac:dyDescent="0.25">
      <c r="A489" s="98">
        <f>IF(ISNA(VLOOKUP('Paetec -prev'!C489,'PAETEC Support'!C:C,1,0)),'Paetec -prev'!C489,"""")</f>
        <v>0</v>
      </c>
      <c r="B489" s="98"/>
      <c r="C489" s="98"/>
      <c r="D489" s="98"/>
      <c r="E489" s="98"/>
      <c r="F489" s="98"/>
      <c r="G489" s="98"/>
      <c r="H489" s="98"/>
      <c r="I489" s="98"/>
      <c r="J489" s="98"/>
      <c r="K489" s="98"/>
      <c r="L489" s="98"/>
      <c r="M489" s="98"/>
      <c r="N489" s="98"/>
      <c r="O489" s="98"/>
      <c r="P489" s="98"/>
      <c r="Q489" s="98"/>
      <c r="R489" s="98"/>
      <c r="S489" s="98"/>
      <c r="T489" s="98"/>
      <c r="U489" s="98"/>
      <c r="V489" s="98"/>
      <c r="W489" s="98"/>
      <c r="X489" s="98"/>
      <c r="Y489" s="98"/>
      <c r="Z489" s="98"/>
      <c r="AA489" s="98"/>
      <c r="AB489" s="98"/>
      <c r="AC489" s="98"/>
      <c r="AD489" s="98"/>
    </row>
    <row r="490" spans="1:30" hidden="1" x14ac:dyDescent="0.25">
      <c r="A490" s="98">
        <f>IF(ISNA(VLOOKUP('Paetec -prev'!C490,'PAETEC Support'!C:C,1,0)),'Paetec -prev'!C490,"""")</f>
        <v>0</v>
      </c>
      <c r="B490" s="98"/>
      <c r="C490" s="98"/>
      <c r="D490" s="98"/>
      <c r="E490" s="98"/>
      <c r="F490" s="98"/>
      <c r="G490" s="98"/>
      <c r="H490" s="98"/>
      <c r="I490" s="98"/>
      <c r="J490" s="98"/>
      <c r="K490" s="98"/>
      <c r="L490" s="98"/>
      <c r="M490" s="98"/>
      <c r="N490" s="98"/>
      <c r="O490" s="98"/>
      <c r="P490" s="98"/>
      <c r="Q490" s="98"/>
      <c r="R490" s="98"/>
      <c r="S490" s="98"/>
      <c r="T490" s="98"/>
      <c r="U490" s="98"/>
      <c r="V490" s="98"/>
      <c r="W490" s="98"/>
      <c r="X490" s="98"/>
      <c r="Y490" s="98"/>
      <c r="Z490" s="98"/>
      <c r="AA490" s="98"/>
      <c r="AB490" s="98"/>
      <c r="AC490" s="98"/>
      <c r="AD490" s="98"/>
    </row>
    <row r="491" spans="1:30" hidden="1" x14ac:dyDescent="0.25">
      <c r="A491" s="98">
        <f>IF(ISNA(VLOOKUP('Paetec -prev'!C491,'PAETEC Support'!C:C,1,0)),'Paetec -prev'!C491,"""")</f>
        <v>0</v>
      </c>
      <c r="B491" s="98"/>
      <c r="C491" s="98"/>
      <c r="D491" s="98"/>
      <c r="E491" s="98"/>
      <c r="F491" s="98"/>
      <c r="G491" s="98"/>
      <c r="H491" s="98"/>
      <c r="I491" s="98"/>
      <c r="J491" s="98"/>
      <c r="K491" s="98"/>
      <c r="L491" s="98"/>
      <c r="M491" s="98"/>
      <c r="N491" s="98"/>
      <c r="O491" s="98"/>
      <c r="P491" s="98"/>
      <c r="Q491" s="98"/>
      <c r="R491" s="98"/>
      <c r="S491" s="98"/>
      <c r="T491" s="98"/>
      <c r="U491" s="98"/>
      <c r="V491" s="98"/>
      <c r="W491" s="98"/>
      <c r="X491" s="98"/>
      <c r="Y491" s="98"/>
      <c r="Z491" s="98"/>
      <c r="AA491" s="98"/>
      <c r="AB491" s="98"/>
      <c r="AC491" s="98"/>
      <c r="AD491" s="98"/>
    </row>
    <row r="492" spans="1:30" hidden="1" x14ac:dyDescent="0.25">
      <c r="A492" s="98">
        <f>IF(ISNA(VLOOKUP('Paetec -prev'!C492,'PAETEC Support'!C:C,1,0)),'Paetec -prev'!C492,"""")</f>
        <v>0</v>
      </c>
      <c r="B492" s="98"/>
      <c r="C492" s="98"/>
      <c r="D492" s="98"/>
      <c r="E492" s="98"/>
      <c r="F492" s="98"/>
      <c r="G492" s="98"/>
      <c r="H492" s="98"/>
      <c r="I492" s="98"/>
      <c r="J492" s="98"/>
      <c r="K492" s="98"/>
      <c r="L492" s="98"/>
      <c r="M492" s="98"/>
      <c r="N492" s="98"/>
      <c r="O492" s="98"/>
      <c r="P492" s="98"/>
      <c r="Q492" s="98"/>
      <c r="R492" s="98"/>
      <c r="S492" s="98"/>
      <c r="T492" s="98"/>
      <c r="U492" s="98"/>
      <c r="V492" s="98"/>
      <c r="W492" s="98"/>
      <c r="X492" s="98"/>
      <c r="Y492" s="98"/>
      <c r="Z492" s="98"/>
      <c r="AA492" s="98"/>
      <c r="AB492" s="98"/>
      <c r="AC492" s="98"/>
      <c r="AD492" s="98"/>
    </row>
    <row r="493" spans="1:30" hidden="1" x14ac:dyDescent="0.25">
      <c r="A493" s="98">
        <f>IF(ISNA(VLOOKUP('Paetec -prev'!C493,'PAETEC Support'!C:C,1,0)),'Paetec -prev'!C493,"""")</f>
        <v>0</v>
      </c>
      <c r="B493" s="98"/>
      <c r="C493" s="98"/>
      <c r="D493" s="98"/>
      <c r="E493" s="98"/>
      <c r="F493" s="98"/>
      <c r="G493" s="98"/>
      <c r="H493" s="98"/>
      <c r="I493" s="98"/>
      <c r="J493" s="98"/>
      <c r="K493" s="98"/>
      <c r="L493" s="98"/>
      <c r="M493" s="98"/>
      <c r="N493" s="98"/>
      <c r="O493" s="98"/>
      <c r="P493" s="98"/>
      <c r="Q493" s="98"/>
      <c r="R493" s="98"/>
      <c r="S493" s="98"/>
      <c r="T493" s="98"/>
      <c r="U493" s="98"/>
      <c r="V493" s="98"/>
      <c r="W493" s="98"/>
      <c r="X493" s="98"/>
      <c r="Y493" s="98"/>
      <c r="Z493" s="98"/>
      <c r="AA493" s="98"/>
      <c r="AB493" s="98"/>
      <c r="AC493" s="98"/>
      <c r="AD493" s="98"/>
    </row>
    <row r="494" spans="1:30" hidden="1" x14ac:dyDescent="0.25">
      <c r="A494" s="98">
        <f>IF(ISNA(VLOOKUP('Paetec -prev'!C494,'PAETEC Support'!C:C,1,0)),'Paetec -prev'!C494,"""")</f>
        <v>0</v>
      </c>
      <c r="B494" s="98"/>
      <c r="C494" s="98"/>
      <c r="D494" s="98"/>
      <c r="E494" s="98"/>
      <c r="F494" s="98"/>
      <c r="G494" s="98"/>
      <c r="H494" s="98"/>
      <c r="I494" s="98"/>
      <c r="J494" s="98"/>
      <c r="K494" s="98"/>
      <c r="L494" s="98"/>
      <c r="M494" s="98"/>
      <c r="N494" s="98"/>
      <c r="O494" s="98"/>
      <c r="P494" s="98"/>
      <c r="Q494" s="98"/>
      <c r="R494" s="98"/>
      <c r="S494" s="98"/>
      <c r="T494" s="98"/>
      <c r="U494" s="98"/>
      <c r="V494" s="98"/>
      <c r="W494" s="98"/>
      <c r="X494" s="98"/>
      <c r="Y494" s="98"/>
      <c r="Z494" s="98"/>
      <c r="AA494" s="98"/>
      <c r="AB494" s="98"/>
      <c r="AC494" s="98"/>
      <c r="AD494" s="98"/>
    </row>
    <row r="495" spans="1:30" hidden="1" x14ac:dyDescent="0.25">
      <c r="A495" s="98">
        <f>IF(ISNA(VLOOKUP('Paetec -prev'!C495,'PAETEC Support'!C:C,1,0)),'Paetec -prev'!C495,"""")</f>
        <v>0</v>
      </c>
      <c r="B495" s="98"/>
      <c r="C495" s="98"/>
      <c r="D495" s="98"/>
      <c r="E495" s="98"/>
      <c r="F495" s="98"/>
      <c r="G495" s="98"/>
      <c r="H495" s="98"/>
      <c r="I495" s="98"/>
      <c r="J495" s="98"/>
      <c r="K495" s="98"/>
      <c r="L495" s="98"/>
      <c r="M495" s="98"/>
      <c r="N495" s="98"/>
      <c r="O495" s="98"/>
      <c r="P495" s="98"/>
      <c r="Q495" s="98"/>
      <c r="R495" s="98"/>
      <c r="S495" s="98"/>
      <c r="T495" s="98"/>
      <c r="U495" s="98"/>
      <c r="V495" s="98"/>
      <c r="W495" s="98"/>
      <c r="X495" s="98"/>
      <c r="Y495" s="98"/>
      <c r="Z495" s="98"/>
      <c r="AA495" s="98"/>
      <c r="AB495" s="98"/>
      <c r="AC495" s="98"/>
      <c r="AD495" s="98"/>
    </row>
    <row r="496" spans="1:30" hidden="1" x14ac:dyDescent="0.25">
      <c r="A496" s="98">
        <f>IF(ISNA(VLOOKUP('Paetec -prev'!C496,'PAETEC Support'!C:C,1,0)),'Paetec -prev'!C496,"""")</f>
        <v>0</v>
      </c>
      <c r="B496" s="98"/>
      <c r="C496" s="98"/>
      <c r="D496" s="98"/>
      <c r="E496" s="98"/>
      <c r="F496" s="98"/>
      <c r="G496" s="98"/>
      <c r="H496" s="98"/>
      <c r="I496" s="98"/>
      <c r="J496" s="98"/>
      <c r="K496" s="98"/>
      <c r="L496" s="98"/>
      <c r="M496" s="98"/>
      <c r="N496" s="98"/>
      <c r="O496" s="98"/>
      <c r="P496" s="98"/>
      <c r="Q496" s="98"/>
      <c r="R496" s="98"/>
      <c r="S496" s="98"/>
      <c r="T496" s="98"/>
      <c r="U496" s="98"/>
      <c r="V496" s="98"/>
      <c r="W496" s="98"/>
      <c r="X496" s="98"/>
      <c r="Y496" s="98"/>
      <c r="Z496" s="98"/>
      <c r="AA496" s="98"/>
      <c r="AB496" s="98"/>
      <c r="AC496" s="98"/>
      <c r="AD496" s="98"/>
    </row>
    <row r="497" spans="1:30" hidden="1" x14ac:dyDescent="0.25">
      <c r="A497" s="98">
        <f>IF(ISNA(VLOOKUP('Paetec -prev'!C497,'PAETEC Support'!C:C,1,0)),'Paetec -prev'!C497,"""")</f>
        <v>0</v>
      </c>
      <c r="B497" s="98"/>
      <c r="C497" s="98"/>
      <c r="D497" s="98"/>
      <c r="E497" s="98"/>
      <c r="F497" s="98"/>
      <c r="G497" s="98"/>
      <c r="H497" s="98"/>
      <c r="I497" s="98"/>
      <c r="J497" s="98"/>
      <c r="K497" s="98"/>
      <c r="L497" s="98"/>
      <c r="M497" s="98"/>
      <c r="N497" s="98"/>
      <c r="O497" s="98"/>
      <c r="P497" s="98"/>
      <c r="Q497" s="98"/>
      <c r="R497" s="98"/>
      <c r="S497" s="98"/>
      <c r="T497" s="98"/>
      <c r="U497" s="98"/>
      <c r="V497" s="98"/>
      <c r="W497" s="98"/>
      <c r="X497" s="98"/>
      <c r="Y497" s="98"/>
      <c r="Z497" s="98"/>
      <c r="AA497" s="98"/>
      <c r="AB497" s="98"/>
      <c r="AC497" s="98"/>
      <c r="AD497" s="98"/>
    </row>
    <row r="498" spans="1:30" hidden="1" x14ac:dyDescent="0.25">
      <c r="A498" s="98">
        <f>IF(ISNA(VLOOKUP('Paetec -prev'!C498,'PAETEC Support'!C:C,1,0)),'Paetec -prev'!C498,"""")</f>
        <v>0</v>
      </c>
      <c r="B498" s="98"/>
      <c r="C498" s="98"/>
      <c r="D498" s="98"/>
      <c r="E498" s="98"/>
      <c r="F498" s="98"/>
      <c r="G498" s="98"/>
      <c r="H498" s="98"/>
      <c r="I498" s="98"/>
      <c r="J498" s="98"/>
      <c r="K498" s="98"/>
      <c r="L498" s="98"/>
      <c r="M498" s="98"/>
      <c r="N498" s="98"/>
      <c r="O498" s="98"/>
      <c r="P498" s="98"/>
      <c r="Q498" s="98"/>
      <c r="R498" s="98"/>
      <c r="S498" s="98"/>
      <c r="T498" s="98"/>
      <c r="U498" s="98"/>
      <c r="V498" s="98"/>
      <c r="W498" s="98"/>
      <c r="X498" s="98"/>
      <c r="Y498" s="98"/>
      <c r="Z498" s="98"/>
      <c r="AA498" s="98"/>
      <c r="AB498" s="98"/>
      <c r="AC498" s="98"/>
      <c r="AD498" s="98"/>
    </row>
    <row r="499" spans="1:30" hidden="1" x14ac:dyDescent="0.25">
      <c r="A499" s="98">
        <f>IF(ISNA(VLOOKUP('Paetec -prev'!C499,'PAETEC Support'!C:C,1,0)),'Paetec -prev'!C499,"""")</f>
        <v>0</v>
      </c>
      <c r="B499" s="98"/>
      <c r="C499" s="98"/>
      <c r="D499" s="98"/>
      <c r="E499" s="98"/>
      <c r="F499" s="98"/>
      <c r="G499" s="98"/>
      <c r="H499" s="98"/>
      <c r="I499" s="98"/>
      <c r="J499" s="98"/>
      <c r="K499" s="98"/>
      <c r="L499" s="98"/>
      <c r="M499" s="98"/>
      <c r="N499" s="98"/>
      <c r="O499" s="98"/>
      <c r="P499" s="98"/>
      <c r="Q499" s="98"/>
      <c r="R499" s="98"/>
      <c r="S499" s="98"/>
      <c r="T499" s="98"/>
      <c r="U499" s="98"/>
      <c r="V499" s="98"/>
      <c r="W499" s="98"/>
      <c r="X499" s="98"/>
      <c r="Y499" s="98"/>
      <c r="Z499" s="98"/>
      <c r="AA499" s="98"/>
      <c r="AB499" s="98"/>
      <c r="AC499" s="98"/>
      <c r="AD499" s="98"/>
    </row>
    <row r="500" spans="1:30" hidden="1" x14ac:dyDescent="0.25">
      <c r="A500" s="98">
        <f>IF(ISNA(VLOOKUP('Paetec -prev'!C500,'PAETEC Support'!C:C,1,0)),'Paetec -prev'!C500,"""")</f>
        <v>0</v>
      </c>
      <c r="B500" s="98"/>
      <c r="C500" s="98"/>
      <c r="D500" s="98"/>
      <c r="E500" s="98"/>
      <c r="F500" s="98"/>
      <c r="G500" s="98"/>
      <c r="H500" s="98"/>
      <c r="I500" s="98"/>
      <c r="J500" s="98"/>
      <c r="K500" s="98"/>
      <c r="L500" s="98"/>
      <c r="M500" s="98"/>
      <c r="N500" s="98"/>
      <c r="O500" s="98"/>
      <c r="P500" s="98"/>
      <c r="Q500" s="98"/>
      <c r="R500" s="98"/>
      <c r="S500" s="98"/>
      <c r="T500" s="98"/>
      <c r="U500" s="98"/>
      <c r="V500" s="98"/>
      <c r="W500" s="98"/>
      <c r="X500" s="98"/>
      <c r="Y500" s="98"/>
      <c r="Z500" s="98"/>
      <c r="AA500" s="98"/>
      <c r="AB500" s="98"/>
      <c r="AC500" s="98"/>
      <c r="AD500" s="98"/>
    </row>
    <row r="501" spans="1:30" hidden="1" x14ac:dyDescent="0.25">
      <c r="A501" s="98">
        <f>IF(ISNA(VLOOKUP('Paetec -prev'!C501,'PAETEC Support'!C:C,1,0)),'Paetec -prev'!C501,"""")</f>
        <v>0</v>
      </c>
      <c r="B501" s="98"/>
      <c r="C501" s="98"/>
      <c r="D501" s="98"/>
      <c r="E501" s="98"/>
      <c r="F501" s="98"/>
      <c r="G501" s="98"/>
      <c r="H501" s="98"/>
      <c r="I501" s="98"/>
      <c r="J501" s="98"/>
      <c r="K501" s="98"/>
      <c r="L501" s="98"/>
      <c r="M501" s="98"/>
      <c r="N501" s="98"/>
      <c r="O501" s="98"/>
      <c r="P501" s="98"/>
      <c r="Q501" s="98"/>
      <c r="R501" s="98"/>
      <c r="S501" s="98"/>
      <c r="T501" s="98"/>
      <c r="U501" s="98"/>
      <c r="V501" s="98"/>
      <c r="W501" s="98"/>
      <c r="X501" s="98"/>
      <c r="Y501" s="98"/>
      <c r="Z501" s="98"/>
      <c r="AA501" s="98"/>
      <c r="AB501" s="98"/>
      <c r="AC501" s="98"/>
      <c r="AD501" s="98"/>
    </row>
    <row r="502" spans="1:30" hidden="1" x14ac:dyDescent="0.25">
      <c r="A502" s="98">
        <f>IF(ISNA(VLOOKUP('Paetec -prev'!C502,'PAETEC Support'!C:C,1,0)),'Paetec -prev'!C502,"""")</f>
        <v>0</v>
      </c>
      <c r="B502" s="98"/>
      <c r="C502" s="98"/>
      <c r="D502" s="98"/>
      <c r="E502" s="98"/>
      <c r="F502" s="98"/>
      <c r="G502" s="98"/>
      <c r="H502" s="98"/>
      <c r="I502" s="98"/>
      <c r="J502" s="98"/>
      <c r="K502" s="98"/>
      <c r="L502" s="98"/>
      <c r="M502" s="98"/>
      <c r="N502" s="98"/>
      <c r="O502" s="98"/>
      <c r="P502" s="98"/>
      <c r="Q502" s="98"/>
      <c r="R502" s="98"/>
      <c r="S502" s="98"/>
      <c r="T502" s="98"/>
      <c r="U502" s="98"/>
      <c r="V502" s="98"/>
      <c r="W502" s="98"/>
      <c r="X502" s="98"/>
      <c r="Y502" s="98"/>
      <c r="Z502" s="98"/>
      <c r="AA502" s="98"/>
      <c r="AB502" s="98"/>
      <c r="AC502" s="98"/>
      <c r="AD502" s="98"/>
    </row>
    <row r="503" spans="1:30" hidden="1" x14ac:dyDescent="0.25">
      <c r="A503" s="98">
        <f>IF(ISNA(VLOOKUP('Paetec -prev'!C503,'PAETEC Support'!C:C,1,0)),'Paetec -prev'!C503,"""")</f>
        <v>0</v>
      </c>
      <c r="B503" s="98"/>
      <c r="C503" s="98"/>
      <c r="D503" s="98"/>
      <c r="E503" s="98"/>
      <c r="F503" s="98"/>
      <c r="G503" s="98"/>
      <c r="H503" s="98"/>
      <c r="I503" s="98"/>
      <c r="J503" s="98"/>
      <c r="K503" s="98"/>
      <c r="L503" s="98"/>
      <c r="M503" s="98"/>
      <c r="N503" s="98"/>
      <c r="O503" s="98"/>
      <c r="P503" s="98"/>
      <c r="Q503" s="98"/>
      <c r="R503" s="98"/>
      <c r="S503" s="98"/>
      <c r="T503" s="98"/>
      <c r="U503" s="98"/>
      <c r="V503" s="98"/>
      <c r="W503" s="98"/>
      <c r="X503" s="98"/>
      <c r="Y503" s="98"/>
      <c r="Z503" s="98"/>
      <c r="AA503" s="98"/>
      <c r="AB503" s="98"/>
      <c r="AC503" s="98"/>
      <c r="AD503" s="98"/>
    </row>
    <row r="504" spans="1:30" hidden="1" x14ac:dyDescent="0.25">
      <c r="A504" s="98">
        <f>IF(ISNA(VLOOKUP('Paetec -prev'!C504,'PAETEC Support'!C:C,1,0)),'Paetec -prev'!C504,"""")</f>
        <v>0</v>
      </c>
      <c r="B504" s="98"/>
      <c r="C504" s="98"/>
      <c r="D504" s="98"/>
      <c r="E504" s="98"/>
      <c r="F504" s="98"/>
      <c r="G504" s="98"/>
      <c r="H504" s="98"/>
      <c r="I504" s="98"/>
      <c r="J504" s="98"/>
      <c r="K504" s="98"/>
      <c r="L504" s="98"/>
      <c r="M504" s="98"/>
      <c r="N504" s="98"/>
      <c r="O504" s="98"/>
      <c r="P504" s="98"/>
      <c r="Q504" s="98"/>
      <c r="R504" s="98"/>
      <c r="S504" s="98"/>
      <c r="T504" s="98"/>
      <c r="U504" s="98"/>
      <c r="V504" s="98"/>
      <c r="W504" s="98"/>
      <c r="X504" s="98"/>
      <c r="Y504" s="98"/>
      <c r="Z504" s="98"/>
      <c r="AA504" s="98"/>
      <c r="AB504" s="98"/>
      <c r="AC504" s="98"/>
      <c r="AD504" s="98"/>
    </row>
    <row r="505" spans="1:30" hidden="1" x14ac:dyDescent="0.25">
      <c r="A505" s="98">
        <f>IF(ISNA(VLOOKUP('Paetec -prev'!C505,'PAETEC Support'!C:C,1,0)),'Paetec -prev'!C505,"""")</f>
        <v>0</v>
      </c>
      <c r="B505" s="98"/>
      <c r="C505" s="98"/>
      <c r="D505" s="98"/>
      <c r="E505" s="98"/>
      <c r="F505" s="98"/>
      <c r="G505" s="98"/>
      <c r="H505" s="98"/>
      <c r="I505" s="98"/>
      <c r="J505" s="98"/>
      <c r="K505" s="98"/>
      <c r="L505" s="98"/>
      <c r="M505" s="98"/>
      <c r="N505" s="98"/>
      <c r="O505" s="98"/>
      <c r="P505" s="98"/>
      <c r="Q505" s="98"/>
      <c r="R505" s="98"/>
      <c r="S505" s="98"/>
      <c r="T505" s="98"/>
      <c r="U505" s="98"/>
      <c r="V505" s="98"/>
      <c r="W505" s="98"/>
      <c r="X505" s="98"/>
      <c r="Y505" s="98"/>
      <c r="Z505" s="98"/>
      <c r="AA505" s="98"/>
      <c r="AB505" s="98"/>
      <c r="AC505" s="98"/>
      <c r="AD505" s="98"/>
    </row>
    <row r="506" spans="1:30" hidden="1" x14ac:dyDescent="0.25">
      <c r="A506" s="98">
        <f>IF(ISNA(VLOOKUP('Paetec -prev'!C506,'PAETEC Support'!C:C,1,0)),'Paetec -prev'!C506,"""")</f>
        <v>0</v>
      </c>
      <c r="B506" s="98"/>
      <c r="C506" s="98"/>
      <c r="D506" s="98"/>
      <c r="E506" s="98"/>
      <c r="F506" s="98"/>
      <c r="G506" s="98"/>
      <c r="H506" s="98"/>
      <c r="I506" s="98"/>
      <c r="J506" s="98"/>
      <c r="K506" s="98"/>
      <c r="L506" s="98"/>
      <c r="M506" s="98"/>
      <c r="N506" s="98"/>
      <c r="O506" s="98"/>
      <c r="P506" s="98"/>
      <c r="Q506" s="98"/>
      <c r="R506" s="98"/>
      <c r="S506" s="98"/>
      <c r="T506" s="98"/>
      <c r="U506" s="98"/>
      <c r="V506" s="98"/>
      <c r="W506" s="98"/>
      <c r="X506" s="98"/>
      <c r="Y506" s="98"/>
      <c r="Z506" s="98"/>
      <c r="AA506" s="98"/>
      <c r="AB506" s="98"/>
      <c r="AC506" s="98"/>
      <c r="AD506" s="98"/>
    </row>
    <row r="507" spans="1:30" hidden="1" x14ac:dyDescent="0.25">
      <c r="A507" s="98">
        <f>IF(ISNA(VLOOKUP('Paetec -prev'!C507,'PAETEC Support'!C:C,1,0)),'Paetec -prev'!C507,"""")</f>
        <v>0</v>
      </c>
      <c r="B507" s="98"/>
      <c r="C507" s="98"/>
      <c r="D507" s="98"/>
      <c r="E507" s="98"/>
      <c r="F507" s="98"/>
      <c r="G507" s="98"/>
      <c r="H507" s="98"/>
      <c r="I507" s="98"/>
      <c r="J507" s="98"/>
      <c r="K507" s="98"/>
      <c r="L507" s="98"/>
      <c r="M507" s="98"/>
      <c r="N507" s="98"/>
      <c r="O507" s="98"/>
      <c r="P507" s="98"/>
      <c r="Q507" s="98"/>
      <c r="R507" s="98"/>
      <c r="S507" s="98"/>
      <c r="T507" s="98"/>
      <c r="U507" s="98"/>
      <c r="V507" s="98"/>
      <c r="W507" s="98"/>
      <c r="X507" s="98"/>
      <c r="Y507" s="98"/>
      <c r="Z507" s="98"/>
      <c r="AA507" s="98"/>
      <c r="AB507" s="98"/>
      <c r="AC507" s="98"/>
      <c r="AD507" s="98"/>
    </row>
    <row r="508" spans="1:30" hidden="1" x14ac:dyDescent="0.25">
      <c r="A508" s="98">
        <f>IF(ISNA(VLOOKUP('Paetec -prev'!C508,'PAETEC Support'!C:C,1,0)),'Paetec -prev'!C508,"""")</f>
        <v>0</v>
      </c>
      <c r="B508" s="98"/>
      <c r="C508" s="98"/>
      <c r="D508" s="98"/>
      <c r="E508" s="98"/>
      <c r="F508" s="98"/>
      <c r="G508" s="98"/>
      <c r="H508" s="98"/>
      <c r="I508" s="98"/>
      <c r="J508" s="98"/>
      <c r="K508" s="98"/>
      <c r="L508" s="98"/>
      <c r="M508" s="98"/>
      <c r="N508" s="98"/>
      <c r="O508" s="98"/>
      <c r="P508" s="98"/>
      <c r="Q508" s="98"/>
      <c r="R508" s="98"/>
      <c r="S508" s="98"/>
      <c r="T508" s="98"/>
      <c r="U508" s="98"/>
      <c r="V508" s="98"/>
      <c r="W508" s="98"/>
      <c r="X508" s="98"/>
      <c r="Y508" s="98"/>
      <c r="Z508" s="98"/>
      <c r="AA508" s="98"/>
      <c r="AB508" s="98"/>
      <c r="AC508" s="98"/>
      <c r="AD508" s="98"/>
    </row>
    <row r="509" spans="1:30" hidden="1" x14ac:dyDescent="0.25">
      <c r="A509" s="98">
        <f>IF(ISNA(VLOOKUP('Paetec -prev'!C509,'PAETEC Support'!C:C,1,0)),'Paetec -prev'!C509,"""")</f>
        <v>0</v>
      </c>
      <c r="B509" s="98"/>
      <c r="C509" s="98"/>
      <c r="D509" s="98"/>
      <c r="E509" s="98"/>
      <c r="F509" s="98"/>
      <c r="G509" s="98"/>
      <c r="H509" s="98"/>
      <c r="I509" s="98"/>
      <c r="J509" s="98"/>
      <c r="K509" s="98"/>
      <c r="L509" s="98"/>
      <c r="M509" s="98"/>
      <c r="N509" s="98"/>
      <c r="O509" s="98"/>
      <c r="P509" s="98"/>
      <c r="Q509" s="98"/>
      <c r="R509" s="98"/>
      <c r="S509" s="98"/>
      <c r="T509" s="98"/>
      <c r="U509" s="98"/>
      <c r="V509" s="98"/>
      <c r="W509" s="98"/>
      <c r="X509" s="98"/>
      <c r="Y509" s="98"/>
      <c r="Z509" s="98"/>
      <c r="AA509" s="98"/>
      <c r="AB509" s="98"/>
      <c r="AC509" s="98"/>
      <c r="AD509" s="98"/>
    </row>
    <row r="510" spans="1:30" hidden="1" x14ac:dyDescent="0.25">
      <c r="A510" s="98">
        <f>IF(ISNA(VLOOKUP('Paetec -prev'!C510,'PAETEC Support'!C:C,1,0)),'Paetec -prev'!C510,"""")</f>
        <v>0</v>
      </c>
      <c r="B510" s="98"/>
      <c r="C510" s="98"/>
      <c r="D510" s="98"/>
      <c r="E510" s="98"/>
      <c r="F510" s="98"/>
      <c r="G510" s="98"/>
      <c r="H510" s="98"/>
      <c r="I510" s="98"/>
      <c r="J510" s="98"/>
      <c r="K510" s="98"/>
      <c r="L510" s="98"/>
      <c r="M510" s="98"/>
      <c r="N510" s="98"/>
      <c r="O510" s="98"/>
      <c r="P510" s="98"/>
      <c r="Q510" s="98"/>
      <c r="R510" s="98"/>
      <c r="S510" s="98"/>
      <c r="T510" s="98"/>
      <c r="U510" s="98"/>
      <c r="V510" s="98"/>
      <c r="W510" s="98"/>
      <c r="X510" s="98"/>
      <c r="Y510" s="98"/>
      <c r="Z510" s="98"/>
      <c r="AA510" s="98"/>
      <c r="AB510" s="98"/>
      <c r="AC510" s="98"/>
      <c r="AD510" s="98"/>
    </row>
    <row r="511" spans="1:30" hidden="1" x14ac:dyDescent="0.25">
      <c r="A511" s="98">
        <f>IF(ISNA(VLOOKUP('Paetec -prev'!C511,'PAETEC Support'!C:C,1,0)),'Paetec -prev'!C511,"""")</f>
        <v>0</v>
      </c>
      <c r="B511" s="98"/>
      <c r="C511" s="98"/>
      <c r="D511" s="98"/>
      <c r="E511" s="98"/>
      <c r="F511" s="98"/>
      <c r="G511" s="98"/>
      <c r="H511" s="98"/>
      <c r="I511" s="98"/>
      <c r="J511" s="98"/>
      <c r="K511" s="98"/>
      <c r="L511" s="98"/>
      <c r="M511" s="98"/>
      <c r="N511" s="98"/>
      <c r="O511" s="98"/>
      <c r="P511" s="98"/>
      <c r="Q511" s="98"/>
      <c r="R511" s="98"/>
      <c r="S511" s="98"/>
      <c r="T511" s="98"/>
      <c r="U511" s="98"/>
      <c r="V511" s="98"/>
      <c r="W511" s="98"/>
      <c r="X511" s="98"/>
      <c r="Y511" s="98"/>
      <c r="Z511" s="98"/>
      <c r="AA511" s="98"/>
      <c r="AB511" s="98"/>
      <c r="AC511" s="98"/>
      <c r="AD511" s="98"/>
    </row>
    <row r="512" spans="1:30" hidden="1" x14ac:dyDescent="0.25">
      <c r="A512" s="98">
        <f>IF(ISNA(VLOOKUP('Paetec -prev'!C512,'PAETEC Support'!C:C,1,0)),'Paetec -prev'!C512,"""")</f>
        <v>0</v>
      </c>
      <c r="B512" s="98"/>
      <c r="C512" s="98"/>
      <c r="D512" s="98"/>
      <c r="E512" s="98"/>
      <c r="F512" s="98"/>
      <c r="G512" s="98"/>
      <c r="H512" s="98"/>
      <c r="I512" s="98"/>
      <c r="J512" s="98"/>
      <c r="K512" s="98"/>
      <c r="L512" s="98"/>
      <c r="M512" s="98"/>
      <c r="N512" s="98"/>
      <c r="O512" s="98"/>
      <c r="P512" s="98"/>
      <c r="Q512" s="98"/>
      <c r="R512" s="98"/>
      <c r="S512" s="98"/>
      <c r="T512" s="98"/>
      <c r="U512" s="98"/>
      <c r="V512" s="98"/>
      <c r="W512" s="98"/>
      <c r="X512" s="98"/>
      <c r="Y512" s="98"/>
      <c r="Z512" s="98"/>
      <c r="AA512" s="98"/>
      <c r="AB512" s="98"/>
      <c r="AC512" s="98"/>
      <c r="AD512" s="98"/>
    </row>
    <row r="513" spans="1:30" hidden="1" x14ac:dyDescent="0.25">
      <c r="A513" s="98">
        <f>IF(ISNA(VLOOKUP('Paetec -prev'!C513,'PAETEC Support'!C:C,1,0)),'Paetec -prev'!C513,"""")</f>
        <v>0</v>
      </c>
      <c r="B513" s="98"/>
      <c r="C513" s="98"/>
      <c r="D513" s="98"/>
      <c r="E513" s="98"/>
      <c r="F513" s="98"/>
      <c r="G513" s="98"/>
      <c r="H513" s="98"/>
      <c r="I513" s="98"/>
      <c r="J513" s="98"/>
      <c r="K513" s="98"/>
      <c r="L513" s="98"/>
      <c r="M513" s="98"/>
      <c r="N513" s="98"/>
      <c r="O513" s="98"/>
      <c r="P513" s="98"/>
      <c r="Q513" s="98"/>
      <c r="R513" s="98"/>
      <c r="S513" s="98"/>
      <c r="T513" s="98"/>
      <c r="U513" s="98"/>
      <c r="V513" s="98"/>
      <c r="W513" s="98"/>
      <c r="X513" s="98"/>
      <c r="Y513" s="98"/>
      <c r="Z513" s="98"/>
      <c r="AA513" s="98"/>
      <c r="AB513" s="98"/>
      <c r="AC513" s="98"/>
      <c r="AD513" s="98"/>
    </row>
    <row r="514" spans="1:30" hidden="1" x14ac:dyDescent="0.25">
      <c r="A514" s="98">
        <f>IF(ISNA(VLOOKUP('Paetec -prev'!C514,'PAETEC Support'!C:C,1,0)),'Paetec -prev'!C514,"""")</f>
        <v>0</v>
      </c>
      <c r="B514" s="98"/>
      <c r="C514" s="98"/>
      <c r="D514" s="98"/>
      <c r="E514" s="98"/>
      <c r="F514" s="98"/>
      <c r="G514" s="98"/>
      <c r="H514" s="98"/>
      <c r="I514" s="98"/>
      <c r="J514" s="98"/>
      <c r="K514" s="98"/>
      <c r="L514" s="98"/>
      <c r="M514" s="98"/>
      <c r="N514" s="98"/>
      <c r="O514" s="98"/>
      <c r="P514" s="98"/>
      <c r="Q514" s="98"/>
      <c r="R514" s="98"/>
      <c r="S514" s="98"/>
      <c r="T514" s="98"/>
      <c r="U514" s="98"/>
      <c r="V514" s="98"/>
      <c r="W514" s="98"/>
      <c r="X514" s="98"/>
      <c r="Y514" s="98"/>
      <c r="Z514" s="98"/>
      <c r="AA514" s="98"/>
      <c r="AB514" s="98"/>
      <c r="AC514" s="98"/>
      <c r="AD514" s="98"/>
    </row>
    <row r="515" spans="1:30" hidden="1" x14ac:dyDescent="0.25">
      <c r="A515" s="98">
        <f>IF(ISNA(VLOOKUP('Paetec -prev'!C515,'PAETEC Support'!C:C,1,0)),'Paetec -prev'!C515,"""")</f>
        <v>0</v>
      </c>
      <c r="B515" s="98"/>
      <c r="C515" s="98"/>
      <c r="D515" s="98"/>
      <c r="E515" s="98"/>
      <c r="F515" s="98"/>
      <c r="G515" s="98"/>
      <c r="H515" s="98"/>
      <c r="I515" s="98"/>
      <c r="J515" s="98"/>
      <c r="K515" s="98"/>
      <c r="L515" s="98"/>
      <c r="M515" s="98"/>
      <c r="N515" s="98"/>
      <c r="O515" s="98"/>
      <c r="P515" s="98"/>
      <c r="Q515" s="98"/>
      <c r="R515" s="98"/>
      <c r="S515" s="98"/>
      <c r="T515" s="98"/>
      <c r="U515" s="98"/>
      <c r="V515" s="98"/>
      <c r="W515" s="98"/>
      <c r="X515" s="98"/>
      <c r="Y515" s="98"/>
      <c r="Z515" s="98"/>
      <c r="AA515" s="98"/>
      <c r="AB515" s="98"/>
      <c r="AC515" s="98"/>
      <c r="AD515" s="98"/>
    </row>
    <row r="516" spans="1:30" hidden="1" x14ac:dyDescent="0.25">
      <c r="A516" s="98">
        <f>IF(ISNA(VLOOKUP('Paetec -prev'!C516,'PAETEC Support'!C:C,1,0)),'Paetec -prev'!C516,"""")</f>
        <v>0</v>
      </c>
      <c r="B516" s="98"/>
      <c r="C516" s="98"/>
      <c r="D516" s="98"/>
      <c r="E516" s="98"/>
      <c r="F516" s="98"/>
      <c r="G516" s="98"/>
      <c r="H516" s="98"/>
      <c r="I516" s="98"/>
      <c r="J516" s="98"/>
      <c r="K516" s="98"/>
      <c r="L516" s="98"/>
      <c r="M516" s="98"/>
      <c r="N516" s="98"/>
      <c r="O516" s="98"/>
      <c r="P516" s="98"/>
      <c r="Q516" s="98"/>
      <c r="R516" s="98"/>
      <c r="S516" s="98"/>
      <c r="T516" s="98"/>
      <c r="U516" s="98"/>
      <c r="V516" s="98"/>
      <c r="W516" s="98"/>
      <c r="X516" s="98"/>
      <c r="Y516" s="98"/>
      <c r="Z516" s="98"/>
      <c r="AA516" s="98"/>
      <c r="AB516" s="98"/>
      <c r="AC516" s="98"/>
      <c r="AD516" s="98"/>
    </row>
    <row r="517" spans="1:30" hidden="1" x14ac:dyDescent="0.25">
      <c r="A517" s="98">
        <f>IF(ISNA(VLOOKUP('Paetec -prev'!C517,'PAETEC Support'!C:C,1,0)),'Paetec -prev'!C517,"""")</f>
        <v>0</v>
      </c>
      <c r="B517" s="98"/>
      <c r="C517" s="98"/>
      <c r="D517" s="98"/>
      <c r="E517" s="98"/>
      <c r="F517" s="98"/>
      <c r="G517" s="98"/>
      <c r="H517" s="98"/>
      <c r="I517" s="98"/>
      <c r="J517" s="98"/>
      <c r="K517" s="98"/>
      <c r="L517" s="98"/>
      <c r="M517" s="98"/>
      <c r="N517" s="98"/>
      <c r="O517" s="98"/>
      <c r="P517" s="98"/>
      <c r="Q517" s="98"/>
      <c r="R517" s="98"/>
      <c r="S517" s="98"/>
      <c r="T517" s="98"/>
      <c r="U517" s="98"/>
      <c r="V517" s="98"/>
      <c r="W517" s="98"/>
      <c r="X517" s="98"/>
      <c r="Y517" s="98"/>
      <c r="Z517" s="98"/>
      <c r="AA517" s="98"/>
      <c r="AB517" s="98"/>
      <c r="AC517" s="98"/>
      <c r="AD517" s="98"/>
    </row>
    <row r="518" spans="1:30" hidden="1" x14ac:dyDescent="0.25">
      <c r="A518" s="98">
        <f>IF(ISNA(VLOOKUP('Paetec -prev'!C518,'PAETEC Support'!C:C,1,0)),'Paetec -prev'!C518,"""")</f>
        <v>0</v>
      </c>
      <c r="B518" s="98"/>
      <c r="C518" s="98"/>
      <c r="D518" s="98"/>
      <c r="E518" s="98"/>
      <c r="F518" s="98"/>
      <c r="G518" s="98"/>
      <c r="H518" s="98"/>
      <c r="I518" s="98"/>
      <c r="J518" s="98"/>
      <c r="K518" s="98"/>
      <c r="L518" s="98"/>
      <c r="M518" s="98"/>
      <c r="N518" s="98"/>
      <c r="O518" s="98"/>
      <c r="P518" s="98"/>
      <c r="Q518" s="98"/>
      <c r="R518" s="98"/>
      <c r="S518" s="98"/>
      <c r="T518" s="98"/>
      <c r="U518" s="98"/>
      <c r="V518" s="98"/>
      <c r="W518" s="98"/>
      <c r="X518" s="98"/>
      <c r="Y518" s="98"/>
      <c r="Z518" s="98"/>
      <c r="AA518" s="98"/>
      <c r="AB518" s="98"/>
      <c r="AC518" s="98"/>
      <c r="AD518" s="98"/>
    </row>
    <row r="519" spans="1:30" hidden="1" x14ac:dyDescent="0.25">
      <c r="A519" s="98">
        <f>IF(ISNA(VLOOKUP('Paetec -prev'!C519,'PAETEC Support'!C:C,1,0)),'Paetec -prev'!C519,"""")</f>
        <v>0</v>
      </c>
      <c r="B519" s="98"/>
      <c r="C519" s="98"/>
      <c r="D519" s="98"/>
      <c r="E519" s="98"/>
      <c r="F519" s="98"/>
      <c r="G519" s="98"/>
      <c r="H519" s="98"/>
      <c r="I519" s="98"/>
      <c r="J519" s="98"/>
      <c r="K519" s="98"/>
      <c r="L519" s="98"/>
      <c r="M519" s="98"/>
      <c r="N519" s="98"/>
      <c r="O519" s="98"/>
      <c r="P519" s="98"/>
      <c r="Q519" s="98"/>
      <c r="R519" s="98"/>
      <c r="S519" s="98"/>
      <c r="T519" s="98"/>
      <c r="U519" s="98"/>
      <c r="V519" s="98"/>
      <c r="W519" s="98"/>
      <c r="X519" s="98"/>
      <c r="Y519" s="98"/>
      <c r="Z519" s="98"/>
      <c r="AA519" s="98"/>
      <c r="AB519" s="98"/>
      <c r="AC519" s="98"/>
      <c r="AD519" s="98"/>
    </row>
    <row r="520" spans="1:30" hidden="1" x14ac:dyDescent="0.25">
      <c r="A520" s="98">
        <f>IF(ISNA(VLOOKUP('Paetec -prev'!C520,'PAETEC Support'!C:C,1,0)),'Paetec -prev'!C520,"""")</f>
        <v>0</v>
      </c>
      <c r="B520" s="98"/>
      <c r="C520" s="98"/>
      <c r="D520" s="98"/>
      <c r="E520" s="98"/>
      <c r="F520" s="98"/>
      <c r="G520" s="98"/>
      <c r="H520" s="98"/>
      <c r="I520" s="98"/>
      <c r="J520" s="98"/>
      <c r="K520" s="98"/>
      <c r="L520" s="98"/>
      <c r="M520" s="98"/>
      <c r="N520" s="98"/>
      <c r="O520" s="98"/>
      <c r="P520" s="98"/>
      <c r="Q520" s="98"/>
      <c r="R520" s="98"/>
      <c r="S520" s="98"/>
      <c r="T520" s="98"/>
      <c r="U520" s="98"/>
      <c r="V520" s="98"/>
      <c r="W520" s="98"/>
      <c r="X520" s="98"/>
      <c r="Y520" s="98"/>
      <c r="Z520" s="98"/>
      <c r="AA520" s="98"/>
      <c r="AB520" s="98"/>
      <c r="AC520" s="98"/>
      <c r="AD520" s="98"/>
    </row>
    <row r="521" spans="1:30" hidden="1" x14ac:dyDescent="0.25">
      <c r="A521" s="98">
        <f>IF(ISNA(VLOOKUP('Paetec -prev'!C521,'PAETEC Support'!C:C,1,0)),'Paetec -prev'!C521,"""")</f>
        <v>0</v>
      </c>
      <c r="B521" s="98"/>
      <c r="C521" s="98"/>
      <c r="D521" s="98"/>
      <c r="E521" s="98"/>
      <c r="F521" s="98"/>
      <c r="G521" s="98"/>
      <c r="H521" s="98"/>
      <c r="I521" s="98"/>
      <c r="J521" s="98"/>
      <c r="K521" s="98"/>
      <c r="L521" s="98"/>
      <c r="M521" s="98"/>
      <c r="N521" s="98"/>
      <c r="O521" s="98"/>
      <c r="P521" s="98"/>
      <c r="Q521" s="98"/>
      <c r="R521" s="98"/>
      <c r="S521" s="98"/>
      <c r="T521" s="98"/>
      <c r="U521" s="98"/>
      <c r="V521" s="98"/>
      <c r="W521" s="98"/>
      <c r="X521" s="98"/>
      <c r="Y521" s="98"/>
      <c r="Z521" s="98"/>
      <c r="AA521" s="98"/>
      <c r="AB521" s="98"/>
      <c r="AC521" s="98"/>
      <c r="AD521" s="98"/>
    </row>
    <row r="522" spans="1:30" hidden="1" x14ac:dyDescent="0.25">
      <c r="A522" s="98">
        <f>IF(ISNA(VLOOKUP('Paetec -prev'!C522,'PAETEC Support'!C:C,1,0)),'Paetec -prev'!C522,"""")</f>
        <v>0</v>
      </c>
      <c r="B522" s="98"/>
      <c r="C522" s="98"/>
      <c r="D522" s="98"/>
      <c r="E522" s="98"/>
      <c r="F522" s="98"/>
      <c r="G522" s="98"/>
      <c r="H522" s="98"/>
      <c r="I522" s="98"/>
      <c r="J522" s="98"/>
      <c r="K522" s="98"/>
      <c r="L522" s="98"/>
      <c r="M522" s="98"/>
      <c r="N522" s="98"/>
      <c r="O522" s="98"/>
      <c r="P522" s="98"/>
      <c r="Q522" s="98"/>
      <c r="R522" s="98"/>
      <c r="S522" s="98"/>
      <c r="T522" s="98"/>
      <c r="U522" s="98"/>
      <c r="V522" s="98"/>
      <c r="W522" s="98"/>
      <c r="X522" s="98"/>
      <c r="Y522" s="98"/>
      <c r="Z522" s="98"/>
      <c r="AA522" s="98"/>
      <c r="AB522" s="98"/>
      <c r="AC522" s="98"/>
      <c r="AD522" s="98"/>
    </row>
    <row r="523" spans="1:30" hidden="1" x14ac:dyDescent="0.25">
      <c r="A523" s="98">
        <f>IF(ISNA(VLOOKUP('Paetec -prev'!C523,'PAETEC Support'!C:C,1,0)),'Paetec -prev'!C523,"""")</f>
        <v>0</v>
      </c>
      <c r="B523" s="98"/>
      <c r="C523" s="98"/>
      <c r="D523" s="98"/>
      <c r="E523" s="98"/>
      <c r="F523" s="98"/>
      <c r="G523" s="98"/>
      <c r="H523" s="98"/>
      <c r="I523" s="98"/>
      <c r="J523" s="98"/>
      <c r="K523" s="98"/>
      <c r="L523" s="98"/>
      <c r="M523" s="98"/>
      <c r="N523" s="98"/>
      <c r="O523" s="98"/>
      <c r="P523" s="98"/>
      <c r="Q523" s="98"/>
      <c r="R523" s="98"/>
      <c r="S523" s="98"/>
      <c r="T523" s="98"/>
      <c r="U523" s="98"/>
      <c r="V523" s="98"/>
      <c r="W523" s="98"/>
      <c r="X523" s="98"/>
      <c r="Y523" s="98"/>
      <c r="Z523" s="98"/>
      <c r="AA523" s="98"/>
      <c r="AB523" s="98"/>
      <c r="AC523" s="98"/>
      <c r="AD523" s="98"/>
    </row>
    <row r="524" spans="1:30" hidden="1" x14ac:dyDescent="0.25">
      <c r="A524" s="98">
        <f>IF(ISNA(VLOOKUP('Paetec -prev'!C524,'PAETEC Support'!C:C,1,0)),'Paetec -prev'!C524,"""")</f>
        <v>0</v>
      </c>
      <c r="B524" s="98"/>
      <c r="C524" s="98"/>
      <c r="D524" s="98"/>
      <c r="E524" s="98"/>
      <c r="F524" s="98"/>
      <c r="G524" s="98"/>
      <c r="H524" s="98"/>
      <c r="I524" s="98"/>
      <c r="J524" s="98"/>
      <c r="K524" s="98"/>
      <c r="L524" s="98"/>
      <c r="M524" s="98"/>
      <c r="N524" s="98"/>
      <c r="O524" s="98"/>
      <c r="P524" s="98"/>
      <c r="Q524" s="98"/>
      <c r="R524" s="98"/>
      <c r="S524" s="98"/>
      <c r="T524" s="98"/>
      <c r="U524" s="98"/>
      <c r="V524" s="98"/>
      <c r="W524" s="98"/>
      <c r="X524" s="98"/>
      <c r="Y524" s="98"/>
      <c r="Z524" s="98"/>
      <c r="AA524" s="98"/>
      <c r="AB524" s="98"/>
      <c r="AC524" s="98"/>
      <c r="AD524" s="98"/>
    </row>
    <row r="525" spans="1:30" hidden="1" x14ac:dyDescent="0.25">
      <c r="A525" s="98">
        <f>IF(ISNA(VLOOKUP('Paetec -prev'!C525,'PAETEC Support'!C:C,1,0)),'Paetec -prev'!C525,"""")</f>
        <v>0</v>
      </c>
      <c r="B525" s="98"/>
      <c r="C525" s="98"/>
      <c r="D525" s="98"/>
      <c r="E525" s="98"/>
      <c r="F525" s="98"/>
      <c r="G525" s="98"/>
      <c r="H525" s="98"/>
      <c r="I525" s="98"/>
      <c r="J525" s="98"/>
      <c r="K525" s="98"/>
      <c r="L525" s="98"/>
      <c r="M525" s="98"/>
      <c r="N525" s="98"/>
      <c r="O525" s="98"/>
      <c r="P525" s="98"/>
      <c r="Q525" s="98"/>
      <c r="R525" s="98"/>
      <c r="S525" s="98"/>
      <c r="T525" s="98"/>
      <c r="U525" s="98"/>
      <c r="V525" s="98"/>
      <c r="W525" s="98"/>
      <c r="X525" s="98"/>
      <c r="Y525" s="98"/>
      <c r="Z525" s="98"/>
      <c r="AA525" s="98"/>
      <c r="AB525" s="98"/>
      <c r="AC525" s="98"/>
      <c r="AD525" s="98"/>
    </row>
    <row r="526" spans="1:30" hidden="1" x14ac:dyDescent="0.25">
      <c r="A526" s="98">
        <f>IF(ISNA(VLOOKUP('Paetec -prev'!C526,'PAETEC Support'!C:C,1,0)),'Paetec -prev'!C526,"""")</f>
        <v>0</v>
      </c>
      <c r="B526" s="98"/>
      <c r="C526" s="98"/>
      <c r="D526" s="98"/>
      <c r="E526" s="98"/>
      <c r="F526" s="98"/>
      <c r="G526" s="98"/>
      <c r="H526" s="98"/>
      <c r="I526" s="98"/>
      <c r="J526" s="98"/>
      <c r="K526" s="98"/>
      <c r="L526" s="98"/>
      <c r="M526" s="98"/>
      <c r="N526" s="98"/>
      <c r="O526" s="98"/>
      <c r="P526" s="98"/>
      <c r="Q526" s="98"/>
      <c r="R526" s="98"/>
      <c r="S526" s="98"/>
      <c r="T526" s="98"/>
      <c r="U526" s="98"/>
      <c r="V526" s="98"/>
      <c r="W526" s="98"/>
      <c r="X526" s="98"/>
      <c r="Y526" s="98"/>
      <c r="Z526" s="98"/>
      <c r="AA526" s="98"/>
      <c r="AB526" s="98"/>
      <c r="AC526" s="98"/>
      <c r="AD526" s="98"/>
    </row>
    <row r="527" spans="1:30" hidden="1" x14ac:dyDescent="0.25">
      <c r="A527" s="98">
        <f>IF(ISNA(VLOOKUP('Paetec -prev'!C527,'PAETEC Support'!C:C,1,0)),'Paetec -prev'!C527,"""")</f>
        <v>0</v>
      </c>
      <c r="B527" s="98"/>
      <c r="C527" s="98"/>
      <c r="D527" s="98"/>
      <c r="E527" s="98"/>
      <c r="F527" s="98"/>
      <c r="G527" s="98"/>
      <c r="H527" s="98"/>
      <c r="I527" s="98"/>
      <c r="J527" s="98"/>
      <c r="K527" s="98"/>
      <c r="L527" s="98"/>
      <c r="M527" s="98"/>
      <c r="N527" s="98"/>
      <c r="O527" s="98"/>
      <c r="P527" s="98"/>
      <c r="Q527" s="98"/>
      <c r="R527" s="98"/>
      <c r="S527" s="98"/>
      <c r="T527" s="98"/>
      <c r="U527" s="98"/>
      <c r="V527" s="98"/>
      <c r="W527" s="98"/>
      <c r="X527" s="98"/>
      <c r="Y527" s="98"/>
      <c r="Z527" s="98"/>
      <c r="AA527" s="98"/>
      <c r="AB527" s="98"/>
      <c r="AC527" s="98"/>
      <c r="AD527" s="98"/>
    </row>
    <row r="528" spans="1:30" hidden="1" x14ac:dyDescent="0.25">
      <c r="A528" s="98">
        <f>IF(ISNA(VLOOKUP('Paetec -prev'!C528,'PAETEC Support'!C:C,1,0)),'Paetec -prev'!C528,"""")</f>
        <v>0</v>
      </c>
      <c r="B528" s="98"/>
      <c r="C528" s="98"/>
      <c r="D528" s="98"/>
      <c r="E528" s="98"/>
      <c r="F528" s="98"/>
      <c r="G528" s="98"/>
      <c r="H528" s="98"/>
      <c r="I528" s="98"/>
      <c r="J528" s="98"/>
      <c r="K528" s="98"/>
      <c r="L528" s="98"/>
      <c r="M528" s="98"/>
      <c r="N528" s="98"/>
      <c r="O528" s="98"/>
      <c r="P528" s="98"/>
      <c r="Q528" s="98"/>
      <c r="R528" s="98"/>
      <c r="S528" s="98"/>
      <c r="T528" s="98"/>
      <c r="U528" s="98"/>
      <c r="V528" s="98"/>
      <c r="W528" s="98"/>
      <c r="X528" s="98"/>
      <c r="Y528" s="98"/>
      <c r="Z528" s="98"/>
      <c r="AA528" s="98"/>
      <c r="AB528" s="98"/>
      <c r="AC528" s="98"/>
      <c r="AD528" s="98"/>
    </row>
    <row r="529" spans="1:30" hidden="1" x14ac:dyDescent="0.25">
      <c r="A529" s="98">
        <f>IF(ISNA(VLOOKUP('Paetec -prev'!C529,'PAETEC Support'!C:C,1,0)),'Paetec -prev'!C529,"""")</f>
        <v>0</v>
      </c>
      <c r="B529" s="98"/>
      <c r="C529" s="98"/>
      <c r="D529" s="98"/>
      <c r="E529" s="98"/>
      <c r="F529" s="98"/>
      <c r="G529" s="98"/>
      <c r="H529" s="98"/>
      <c r="I529" s="98"/>
      <c r="J529" s="98"/>
      <c r="K529" s="98"/>
      <c r="L529" s="98"/>
      <c r="M529" s="98"/>
      <c r="N529" s="98"/>
      <c r="O529" s="98"/>
      <c r="P529" s="98"/>
      <c r="Q529" s="98"/>
      <c r="R529" s="98"/>
      <c r="S529" s="98"/>
      <c r="T529" s="98"/>
      <c r="U529" s="98"/>
      <c r="V529" s="98"/>
      <c r="W529" s="98"/>
      <c r="X529" s="98"/>
      <c r="Y529" s="98"/>
      <c r="Z529" s="98"/>
      <c r="AA529" s="98"/>
      <c r="AB529" s="98"/>
      <c r="AC529" s="98"/>
      <c r="AD529" s="98"/>
    </row>
    <row r="530" spans="1:30" hidden="1" x14ac:dyDescent="0.25">
      <c r="A530" s="98">
        <f>IF(ISNA(VLOOKUP('Paetec -prev'!C530,'PAETEC Support'!C:C,1,0)),'Paetec -prev'!C530,"""")</f>
        <v>0</v>
      </c>
      <c r="B530" s="98"/>
      <c r="C530" s="98"/>
      <c r="D530" s="98"/>
      <c r="E530" s="98"/>
      <c r="F530" s="98"/>
      <c r="G530" s="98"/>
      <c r="H530" s="98"/>
      <c r="I530" s="98"/>
      <c r="J530" s="98"/>
      <c r="K530" s="98"/>
      <c r="L530" s="98"/>
      <c r="M530" s="98"/>
      <c r="N530" s="98"/>
      <c r="O530" s="98"/>
      <c r="P530" s="98"/>
      <c r="Q530" s="98"/>
      <c r="R530" s="98"/>
      <c r="S530" s="98"/>
      <c r="T530" s="98"/>
      <c r="U530" s="98"/>
      <c r="V530" s="98"/>
      <c r="W530" s="98"/>
      <c r="X530" s="98"/>
      <c r="Y530" s="98"/>
      <c r="Z530" s="98"/>
      <c r="AA530" s="98"/>
      <c r="AB530" s="98"/>
      <c r="AC530" s="98"/>
      <c r="AD530" s="98"/>
    </row>
    <row r="531" spans="1:30" hidden="1" x14ac:dyDescent="0.25">
      <c r="A531" s="98">
        <f>IF(ISNA(VLOOKUP('Paetec -prev'!C531,'PAETEC Support'!C:C,1,0)),'Paetec -prev'!C531,"""")</f>
        <v>0</v>
      </c>
      <c r="B531" s="98"/>
      <c r="C531" s="98"/>
      <c r="D531" s="98"/>
      <c r="E531" s="98"/>
      <c r="F531" s="98"/>
      <c r="G531" s="98"/>
      <c r="H531" s="98"/>
      <c r="I531" s="98"/>
      <c r="J531" s="98"/>
      <c r="K531" s="98"/>
      <c r="L531" s="98"/>
      <c r="M531" s="98"/>
      <c r="N531" s="98"/>
      <c r="O531" s="98"/>
      <c r="P531" s="98"/>
      <c r="Q531" s="98"/>
      <c r="R531" s="98"/>
      <c r="S531" s="98"/>
      <c r="T531" s="98"/>
      <c r="U531" s="98"/>
      <c r="V531" s="98"/>
      <c r="W531" s="98"/>
      <c r="X531" s="98"/>
      <c r="Y531" s="98"/>
      <c r="Z531" s="98"/>
      <c r="AA531" s="98"/>
      <c r="AB531" s="98"/>
      <c r="AC531" s="98"/>
      <c r="AD531" s="98"/>
    </row>
    <row r="532" spans="1:30" hidden="1" x14ac:dyDescent="0.25">
      <c r="A532" s="98">
        <f>IF(ISNA(VLOOKUP('Paetec -prev'!C532,'PAETEC Support'!C:C,1,0)),'Paetec -prev'!C532,"""")</f>
        <v>0</v>
      </c>
      <c r="B532" s="98"/>
      <c r="C532" s="98"/>
      <c r="D532" s="98"/>
      <c r="E532" s="98"/>
      <c r="F532" s="98"/>
      <c r="G532" s="98"/>
      <c r="H532" s="98"/>
      <c r="I532" s="98"/>
      <c r="J532" s="98"/>
      <c r="K532" s="98"/>
      <c r="L532" s="98"/>
      <c r="M532" s="98"/>
      <c r="N532" s="98"/>
      <c r="O532" s="98"/>
      <c r="P532" s="98"/>
      <c r="Q532" s="98"/>
      <c r="R532" s="98"/>
      <c r="S532" s="98"/>
      <c r="T532" s="98"/>
      <c r="U532" s="98"/>
      <c r="V532" s="98"/>
      <c r="W532" s="98"/>
      <c r="X532" s="98"/>
      <c r="Y532" s="98"/>
      <c r="Z532" s="98"/>
      <c r="AA532" s="98"/>
      <c r="AB532" s="98"/>
      <c r="AC532" s="98"/>
      <c r="AD532" s="98"/>
    </row>
    <row r="533" spans="1:30" hidden="1" x14ac:dyDescent="0.25">
      <c r="A533" s="98">
        <f>IF(ISNA(VLOOKUP('Paetec -prev'!C533,'PAETEC Support'!C:C,1,0)),'Paetec -prev'!C533,"""")</f>
        <v>0</v>
      </c>
      <c r="B533" s="98"/>
      <c r="C533" s="98"/>
      <c r="D533" s="98"/>
      <c r="E533" s="98"/>
      <c r="F533" s="98"/>
      <c r="G533" s="98"/>
      <c r="H533" s="98"/>
      <c r="I533" s="98"/>
      <c r="J533" s="98"/>
      <c r="K533" s="98"/>
      <c r="L533" s="98"/>
      <c r="M533" s="98"/>
      <c r="N533" s="98"/>
      <c r="O533" s="98"/>
      <c r="P533" s="98"/>
      <c r="Q533" s="98"/>
      <c r="R533" s="98"/>
      <c r="S533" s="98"/>
      <c r="T533" s="98"/>
      <c r="U533" s="98"/>
      <c r="V533" s="98"/>
      <c r="W533" s="98"/>
      <c r="X533" s="98"/>
      <c r="Y533" s="98"/>
      <c r="Z533" s="98"/>
      <c r="AA533" s="98"/>
      <c r="AB533" s="98"/>
      <c r="AC533" s="98"/>
      <c r="AD533" s="98"/>
    </row>
    <row r="534" spans="1:30" hidden="1" x14ac:dyDescent="0.25">
      <c r="A534" s="98">
        <f>IF(ISNA(VLOOKUP('Paetec -prev'!C534,'PAETEC Support'!C:C,1,0)),'Paetec -prev'!C534,"""")</f>
        <v>0</v>
      </c>
      <c r="B534" s="98"/>
      <c r="C534" s="98"/>
      <c r="D534" s="98"/>
      <c r="E534" s="98"/>
      <c r="F534" s="98"/>
      <c r="G534" s="98"/>
      <c r="H534" s="98"/>
      <c r="I534" s="98"/>
      <c r="J534" s="98"/>
      <c r="K534" s="98"/>
      <c r="L534" s="98"/>
      <c r="M534" s="98"/>
      <c r="N534" s="98"/>
      <c r="O534" s="98"/>
      <c r="P534" s="98"/>
      <c r="Q534" s="98"/>
      <c r="R534" s="98"/>
      <c r="S534" s="98"/>
      <c r="T534" s="98"/>
      <c r="U534" s="98"/>
      <c r="V534" s="98"/>
      <c r="W534" s="98"/>
      <c r="X534" s="98"/>
      <c r="Y534" s="98"/>
      <c r="Z534" s="98"/>
      <c r="AA534" s="98"/>
      <c r="AB534" s="98"/>
      <c r="AC534" s="98"/>
      <c r="AD534" s="98"/>
    </row>
    <row r="535" spans="1:30" hidden="1" x14ac:dyDescent="0.25">
      <c r="A535" s="98">
        <f>IF(ISNA(VLOOKUP('Paetec -prev'!C535,'PAETEC Support'!C:C,1,0)),'Paetec -prev'!C535,"""")</f>
        <v>0</v>
      </c>
      <c r="B535" s="98"/>
      <c r="C535" s="98"/>
      <c r="D535" s="98"/>
      <c r="E535" s="98"/>
      <c r="F535" s="98"/>
      <c r="G535" s="98"/>
      <c r="H535" s="98"/>
      <c r="I535" s="98"/>
      <c r="J535" s="98"/>
      <c r="K535" s="98"/>
      <c r="L535" s="98"/>
      <c r="M535" s="98"/>
      <c r="N535" s="98"/>
      <c r="O535" s="98"/>
      <c r="P535" s="98"/>
      <c r="Q535" s="98"/>
      <c r="R535" s="98"/>
      <c r="S535" s="98"/>
      <c r="T535" s="98"/>
      <c r="U535" s="98"/>
      <c r="V535" s="98"/>
      <c r="W535" s="98"/>
      <c r="X535" s="98"/>
      <c r="Y535" s="98"/>
      <c r="Z535" s="98"/>
      <c r="AA535" s="98"/>
      <c r="AB535" s="98"/>
      <c r="AC535" s="98"/>
      <c r="AD535" s="98"/>
    </row>
    <row r="536" spans="1:30" hidden="1" x14ac:dyDescent="0.25">
      <c r="A536" s="98">
        <f>IF(ISNA(VLOOKUP('Paetec -prev'!C536,'PAETEC Support'!C:C,1,0)),'Paetec -prev'!C536,"""")</f>
        <v>0</v>
      </c>
      <c r="B536" s="98"/>
      <c r="C536" s="98"/>
      <c r="D536" s="98"/>
      <c r="E536" s="98"/>
      <c r="F536" s="98"/>
      <c r="G536" s="98"/>
      <c r="H536" s="98"/>
      <c r="I536" s="98"/>
      <c r="J536" s="98"/>
      <c r="K536" s="98"/>
      <c r="L536" s="98"/>
      <c r="M536" s="98"/>
      <c r="N536" s="98"/>
      <c r="O536" s="98"/>
      <c r="P536" s="98"/>
      <c r="Q536" s="98"/>
      <c r="R536" s="98"/>
      <c r="S536" s="98"/>
      <c r="T536" s="98"/>
      <c r="U536" s="98"/>
      <c r="V536" s="98"/>
      <c r="W536" s="98"/>
      <c r="X536" s="98"/>
      <c r="Y536" s="98"/>
      <c r="Z536" s="98"/>
      <c r="AA536" s="98"/>
      <c r="AB536" s="98"/>
      <c r="AC536" s="98"/>
      <c r="AD536" s="98"/>
    </row>
    <row r="537" spans="1:30" hidden="1" x14ac:dyDescent="0.25">
      <c r="A537" s="98">
        <f>IF(ISNA(VLOOKUP('Paetec -prev'!C537,'PAETEC Support'!C:C,1,0)),'Paetec -prev'!C537,"""")</f>
        <v>0</v>
      </c>
      <c r="B537" s="98"/>
      <c r="C537" s="98"/>
      <c r="D537" s="98"/>
      <c r="E537" s="98"/>
      <c r="F537" s="98"/>
      <c r="G537" s="98"/>
      <c r="H537" s="98"/>
      <c r="I537" s="98"/>
      <c r="J537" s="98"/>
      <c r="K537" s="98"/>
      <c r="L537" s="98"/>
      <c r="M537" s="98"/>
      <c r="N537" s="98"/>
      <c r="O537" s="98"/>
      <c r="P537" s="98"/>
      <c r="Q537" s="98"/>
      <c r="R537" s="98"/>
      <c r="S537" s="98"/>
      <c r="T537" s="98"/>
      <c r="U537" s="98"/>
      <c r="V537" s="98"/>
      <c r="W537" s="98"/>
      <c r="X537" s="98"/>
      <c r="Y537" s="98"/>
      <c r="Z537" s="98"/>
      <c r="AA537" s="98"/>
      <c r="AB537" s="98"/>
      <c r="AC537" s="98"/>
      <c r="AD537" s="98"/>
    </row>
    <row r="538" spans="1:30" hidden="1" x14ac:dyDescent="0.25">
      <c r="A538" s="98">
        <f>IF(ISNA(VLOOKUP('Paetec -prev'!C538,'PAETEC Support'!C:C,1,0)),'Paetec -prev'!C538,"""")</f>
        <v>0</v>
      </c>
      <c r="B538" s="98"/>
      <c r="C538" s="98"/>
      <c r="D538" s="98"/>
      <c r="E538" s="98"/>
      <c r="F538" s="98"/>
      <c r="G538" s="98"/>
      <c r="H538" s="98"/>
      <c r="I538" s="98"/>
      <c r="J538" s="98"/>
      <c r="K538" s="98"/>
      <c r="L538" s="98"/>
      <c r="M538" s="98"/>
      <c r="N538" s="98"/>
      <c r="O538" s="98"/>
      <c r="P538" s="98"/>
      <c r="Q538" s="98"/>
      <c r="R538" s="98"/>
      <c r="S538" s="98"/>
      <c r="T538" s="98"/>
      <c r="U538" s="98"/>
      <c r="V538" s="98"/>
      <c r="W538" s="98"/>
      <c r="X538" s="98"/>
      <c r="Y538" s="98"/>
      <c r="Z538" s="98"/>
      <c r="AA538" s="98"/>
      <c r="AB538" s="98"/>
      <c r="AC538" s="98"/>
      <c r="AD538" s="98"/>
    </row>
    <row r="539" spans="1:30" hidden="1" x14ac:dyDescent="0.25">
      <c r="A539" s="98">
        <f>IF(ISNA(VLOOKUP('Paetec -prev'!C539,'PAETEC Support'!C:C,1,0)),'Paetec -prev'!C539,"""")</f>
        <v>0</v>
      </c>
      <c r="B539" s="98"/>
      <c r="C539" s="98"/>
      <c r="D539" s="98"/>
      <c r="E539" s="98"/>
      <c r="F539" s="98"/>
      <c r="G539" s="98"/>
      <c r="H539" s="98"/>
      <c r="I539" s="98"/>
      <c r="J539" s="98"/>
      <c r="K539" s="98"/>
      <c r="L539" s="98"/>
      <c r="M539" s="98"/>
      <c r="N539" s="98"/>
      <c r="O539" s="98"/>
      <c r="P539" s="98"/>
      <c r="Q539" s="98"/>
      <c r="R539" s="98"/>
      <c r="S539" s="98"/>
      <c r="T539" s="98"/>
      <c r="U539" s="98"/>
      <c r="V539" s="98"/>
      <c r="W539" s="98"/>
      <c r="X539" s="98"/>
      <c r="Y539" s="98"/>
      <c r="Z539" s="98"/>
      <c r="AA539" s="98"/>
      <c r="AB539" s="98"/>
      <c r="AC539" s="98"/>
      <c r="AD539" s="98"/>
    </row>
    <row r="540" spans="1:30" hidden="1" x14ac:dyDescent="0.25">
      <c r="A540" s="98">
        <f>IF(ISNA(VLOOKUP('Paetec -prev'!C540,'PAETEC Support'!C:C,1,0)),'Paetec -prev'!C540,"""")</f>
        <v>0</v>
      </c>
      <c r="B540" s="98"/>
      <c r="C540" s="98"/>
      <c r="D540" s="98"/>
      <c r="E540" s="98"/>
      <c r="F540" s="98"/>
      <c r="G540" s="98"/>
      <c r="H540" s="98"/>
      <c r="I540" s="98"/>
      <c r="J540" s="98"/>
      <c r="K540" s="98"/>
      <c r="L540" s="98"/>
      <c r="M540" s="98"/>
      <c r="N540" s="98"/>
      <c r="O540" s="98"/>
      <c r="P540" s="98"/>
      <c r="Q540" s="98"/>
      <c r="R540" s="98"/>
      <c r="S540" s="98"/>
      <c r="T540" s="98"/>
      <c r="U540" s="98"/>
      <c r="V540" s="98"/>
      <c r="W540" s="98"/>
      <c r="X540" s="98"/>
      <c r="Y540" s="98"/>
      <c r="Z540" s="98"/>
      <c r="AA540" s="98"/>
      <c r="AB540" s="98"/>
      <c r="AC540" s="98"/>
      <c r="AD540" s="98"/>
    </row>
    <row r="541" spans="1:30" hidden="1" x14ac:dyDescent="0.25">
      <c r="A541" s="98">
        <f>IF(ISNA(VLOOKUP('Paetec -prev'!C541,'PAETEC Support'!C:C,1,0)),'Paetec -prev'!C541,"""")</f>
        <v>0</v>
      </c>
      <c r="B541" s="98"/>
      <c r="C541" s="98"/>
      <c r="D541" s="98"/>
      <c r="E541" s="98"/>
      <c r="F541" s="98"/>
      <c r="G541" s="98"/>
      <c r="H541" s="98"/>
      <c r="I541" s="98"/>
      <c r="J541" s="98"/>
      <c r="K541" s="98"/>
      <c r="L541" s="98"/>
      <c r="M541" s="98"/>
      <c r="N541" s="98"/>
      <c r="O541" s="98"/>
      <c r="P541" s="98"/>
      <c r="Q541" s="98"/>
      <c r="R541" s="98"/>
      <c r="S541" s="98"/>
      <c r="T541" s="98"/>
      <c r="U541" s="98"/>
      <c r="V541" s="98"/>
      <c r="W541" s="98"/>
      <c r="X541" s="98"/>
      <c r="Y541" s="98"/>
      <c r="Z541" s="98"/>
      <c r="AA541" s="98"/>
      <c r="AB541" s="98"/>
      <c r="AC541" s="98"/>
      <c r="AD541" s="98"/>
    </row>
    <row r="542" spans="1:30" hidden="1" x14ac:dyDescent="0.25">
      <c r="A542" s="98">
        <f>IF(ISNA(VLOOKUP('Paetec -prev'!C542,'PAETEC Support'!C:C,1,0)),'Paetec -prev'!C542,"""")</f>
        <v>0</v>
      </c>
      <c r="B542" s="98"/>
      <c r="C542" s="98"/>
      <c r="D542" s="98"/>
      <c r="E542" s="98"/>
      <c r="F542" s="98"/>
      <c r="G542" s="98"/>
      <c r="H542" s="98"/>
      <c r="I542" s="98"/>
      <c r="J542" s="98"/>
      <c r="K542" s="98"/>
      <c r="L542" s="98"/>
      <c r="M542" s="98"/>
      <c r="N542" s="98"/>
      <c r="O542" s="98"/>
      <c r="P542" s="98"/>
      <c r="Q542" s="98"/>
      <c r="R542" s="98"/>
      <c r="S542" s="98"/>
      <c r="T542" s="98"/>
      <c r="U542" s="98"/>
      <c r="V542" s="98"/>
      <c r="W542" s="98"/>
      <c r="X542" s="98"/>
      <c r="Y542" s="98"/>
      <c r="Z542" s="98"/>
      <c r="AA542" s="98"/>
      <c r="AB542" s="98"/>
      <c r="AC542" s="98"/>
      <c r="AD542" s="98"/>
    </row>
    <row r="543" spans="1:30" hidden="1" x14ac:dyDescent="0.25">
      <c r="A543" s="98">
        <f>IF(ISNA(VLOOKUP('Paetec -prev'!C543,'PAETEC Support'!C:C,1,0)),'Paetec -prev'!C543,"""")</f>
        <v>0</v>
      </c>
      <c r="B543" s="98"/>
      <c r="C543" s="98"/>
      <c r="D543" s="98"/>
      <c r="E543" s="98"/>
      <c r="F543" s="98"/>
      <c r="G543" s="98"/>
      <c r="H543" s="98"/>
      <c r="I543" s="98"/>
      <c r="J543" s="98"/>
      <c r="K543" s="98"/>
      <c r="L543" s="98"/>
      <c r="M543" s="98"/>
      <c r="N543" s="98"/>
      <c r="O543" s="98"/>
      <c r="P543" s="98"/>
      <c r="Q543" s="98"/>
      <c r="R543" s="98"/>
      <c r="S543" s="98"/>
      <c r="T543" s="98"/>
      <c r="U543" s="98"/>
      <c r="V543" s="98"/>
      <c r="W543" s="98"/>
      <c r="X543" s="98"/>
      <c r="Y543" s="98"/>
      <c r="Z543" s="98"/>
      <c r="AA543" s="98"/>
      <c r="AB543" s="98"/>
      <c r="AC543" s="98"/>
      <c r="AD543" s="98"/>
    </row>
    <row r="544" spans="1:30" hidden="1" x14ac:dyDescent="0.25">
      <c r="A544" s="98">
        <f>IF(ISNA(VLOOKUP('Paetec -prev'!C544,'PAETEC Support'!C:C,1,0)),'Paetec -prev'!C544,"""")</f>
        <v>0</v>
      </c>
      <c r="B544" s="98"/>
      <c r="C544" s="98"/>
      <c r="D544" s="98"/>
      <c r="E544" s="98"/>
      <c r="F544" s="98"/>
      <c r="G544" s="98"/>
      <c r="H544" s="98"/>
      <c r="I544" s="98"/>
      <c r="J544" s="98"/>
      <c r="K544" s="98"/>
      <c r="L544" s="98"/>
      <c r="M544" s="98"/>
      <c r="N544" s="98"/>
      <c r="O544" s="98"/>
      <c r="P544" s="98"/>
      <c r="Q544" s="98"/>
      <c r="R544" s="98"/>
      <c r="S544" s="98"/>
      <c r="T544" s="98"/>
      <c r="U544" s="98"/>
      <c r="V544" s="98"/>
      <c r="W544" s="98"/>
      <c r="X544" s="98"/>
      <c r="Y544" s="98"/>
      <c r="Z544" s="98"/>
      <c r="AA544" s="98"/>
      <c r="AB544" s="98"/>
      <c r="AC544" s="98"/>
      <c r="AD544" s="98"/>
    </row>
    <row r="545" spans="1:30" hidden="1" x14ac:dyDescent="0.25">
      <c r="A545" s="98">
        <f>IF(ISNA(VLOOKUP('Paetec -prev'!C545,'PAETEC Support'!C:C,1,0)),'Paetec -prev'!C545,"""")</f>
        <v>0</v>
      </c>
      <c r="B545" s="98"/>
      <c r="C545" s="98"/>
      <c r="D545" s="98"/>
      <c r="E545" s="98"/>
      <c r="F545" s="98"/>
      <c r="G545" s="98"/>
      <c r="H545" s="98"/>
      <c r="I545" s="98"/>
      <c r="J545" s="98"/>
      <c r="K545" s="98"/>
      <c r="L545" s="98"/>
      <c r="M545" s="98"/>
      <c r="N545" s="98"/>
      <c r="O545" s="98"/>
      <c r="P545" s="98"/>
      <c r="Q545" s="98"/>
      <c r="R545" s="98"/>
      <c r="S545" s="98"/>
      <c r="T545" s="98"/>
      <c r="U545" s="98"/>
      <c r="V545" s="98"/>
      <c r="W545" s="98"/>
      <c r="X545" s="98"/>
      <c r="Y545" s="98"/>
      <c r="Z545" s="98"/>
      <c r="AA545" s="98"/>
      <c r="AB545" s="98"/>
      <c r="AC545" s="98"/>
      <c r="AD545" s="98"/>
    </row>
    <row r="546" spans="1:30" hidden="1" x14ac:dyDescent="0.25">
      <c r="A546" s="98">
        <f>IF(ISNA(VLOOKUP('Paetec -prev'!C546,'PAETEC Support'!C:C,1,0)),'Paetec -prev'!C546,"""")</f>
        <v>0</v>
      </c>
      <c r="B546" s="98"/>
      <c r="C546" s="98"/>
      <c r="D546" s="98"/>
      <c r="E546" s="98"/>
      <c r="F546" s="98"/>
      <c r="G546" s="98"/>
      <c r="H546" s="98"/>
      <c r="I546" s="98"/>
      <c r="J546" s="98"/>
      <c r="K546" s="98"/>
      <c r="L546" s="98"/>
      <c r="M546" s="98"/>
      <c r="N546" s="98"/>
      <c r="O546" s="98"/>
      <c r="P546" s="98"/>
      <c r="Q546" s="98"/>
      <c r="R546" s="98"/>
      <c r="S546" s="98"/>
      <c r="T546" s="98"/>
      <c r="U546" s="98"/>
      <c r="V546" s="98"/>
      <c r="W546" s="98"/>
      <c r="X546" s="98"/>
      <c r="Y546" s="98"/>
      <c r="Z546" s="98"/>
      <c r="AA546" s="98"/>
      <c r="AB546" s="98"/>
      <c r="AC546" s="98"/>
      <c r="AD546" s="98"/>
    </row>
    <row r="547" spans="1:30" hidden="1" x14ac:dyDescent="0.25">
      <c r="A547" s="98">
        <f>IF(ISNA(VLOOKUP('Paetec -prev'!C547,'PAETEC Support'!C:C,1,0)),'Paetec -prev'!C547,"""")</f>
        <v>0</v>
      </c>
      <c r="B547" s="98"/>
      <c r="C547" s="98"/>
      <c r="D547" s="98"/>
      <c r="E547" s="98"/>
      <c r="F547" s="98"/>
      <c r="G547" s="98"/>
      <c r="H547" s="98"/>
      <c r="I547" s="98"/>
      <c r="J547" s="98"/>
      <c r="K547" s="98"/>
      <c r="L547" s="98"/>
      <c r="M547" s="98"/>
      <c r="N547" s="98"/>
      <c r="O547" s="98"/>
      <c r="P547" s="98"/>
      <c r="Q547" s="98"/>
      <c r="R547" s="98"/>
      <c r="S547" s="98"/>
      <c r="T547" s="98"/>
      <c r="U547" s="98"/>
      <c r="V547" s="98"/>
      <c r="W547" s="98"/>
      <c r="X547" s="98"/>
      <c r="Y547" s="98"/>
      <c r="Z547" s="98"/>
      <c r="AA547" s="98"/>
      <c r="AB547" s="98"/>
      <c r="AC547" s="98"/>
      <c r="AD547" s="98"/>
    </row>
    <row r="548" spans="1:30" hidden="1" x14ac:dyDescent="0.25">
      <c r="A548" s="98">
        <f>IF(ISNA(VLOOKUP('Paetec -prev'!C548,'PAETEC Support'!C:C,1,0)),'Paetec -prev'!C548,"""")</f>
        <v>0</v>
      </c>
      <c r="B548" s="98"/>
      <c r="C548" s="98"/>
      <c r="D548" s="98"/>
      <c r="E548" s="98"/>
      <c r="F548" s="98"/>
      <c r="G548" s="98"/>
      <c r="H548" s="98"/>
      <c r="I548" s="98"/>
      <c r="J548" s="98"/>
      <c r="K548" s="98"/>
      <c r="L548" s="98"/>
      <c r="M548" s="98"/>
      <c r="N548" s="98"/>
      <c r="O548" s="98"/>
      <c r="P548" s="98"/>
      <c r="Q548" s="98"/>
      <c r="R548" s="98"/>
      <c r="S548" s="98"/>
      <c r="T548" s="98"/>
      <c r="U548" s="98"/>
      <c r="V548" s="98"/>
      <c r="W548" s="98"/>
      <c r="X548" s="98"/>
      <c r="Y548" s="98"/>
      <c r="Z548" s="98"/>
      <c r="AA548" s="98"/>
      <c r="AB548" s="98"/>
      <c r="AC548" s="98"/>
      <c r="AD548" s="98"/>
    </row>
    <row r="549" spans="1:30" hidden="1" x14ac:dyDescent="0.25">
      <c r="A549" s="98">
        <f>IF(ISNA(VLOOKUP('Paetec -prev'!C549,'PAETEC Support'!C:C,1,0)),'Paetec -prev'!C549,"""")</f>
        <v>0</v>
      </c>
      <c r="B549" s="98"/>
      <c r="C549" s="98"/>
      <c r="D549" s="98"/>
      <c r="E549" s="98"/>
      <c r="F549" s="98"/>
      <c r="G549" s="98"/>
      <c r="H549" s="98"/>
      <c r="I549" s="98"/>
      <c r="J549" s="98"/>
      <c r="K549" s="98"/>
      <c r="L549" s="98"/>
      <c r="M549" s="98"/>
      <c r="N549" s="98"/>
      <c r="O549" s="98"/>
      <c r="P549" s="98"/>
      <c r="Q549" s="98"/>
      <c r="R549" s="98"/>
      <c r="S549" s="98"/>
      <c r="T549" s="98"/>
      <c r="U549" s="98"/>
      <c r="V549" s="98"/>
      <c r="W549" s="98"/>
      <c r="X549" s="98"/>
      <c r="Y549" s="98"/>
      <c r="Z549" s="98"/>
      <c r="AA549" s="98"/>
      <c r="AB549" s="98"/>
      <c r="AC549" s="98"/>
      <c r="AD549" s="98"/>
    </row>
    <row r="550" spans="1:30" hidden="1" x14ac:dyDescent="0.25">
      <c r="A550" s="98">
        <f>IF(ISNA(VLOOKUP('Paetec -prev'!C550,'PAETEC Support'!C:C,1,0)),'Paetec -prev'!C550,"""")</f>
        <v>0</v>
      </c>
      <c r="B550" s="98"/>
      <c r="C550" s="98"/>
      <c r="D550" s="98"/>
      <c r="E550" s="98"/>
      <c r="F550" s="98"/>
      <c r="G550" s="98"/>
      <c r="H550" s="98"/>
      <c r="I550" s="98"/>
      <c r="J550" s="98"/>
      <c r="K550" s="98"/>
      <c r="L550" s="98"/>
      <c r="M550" s="98"/>
      <c r="N550" s="98"/>
      <c r="O550" s="98"/>
      <c r="P550" s="98"/>
      <c r="Q550" s="98"/>
      <c r="R550" s="98"/>
      <c r="S550" s="98"/>
      <c r="T550" s="98"/>
      <c r="U550" s="98"/>
      <c r="V550" s="98"/>
      <c r="W550" s="98"/>
      <c r="X550" s="98"/>
      <c r="Y550" s="98"/>
      <c r="Z550" s="98"/>
      <c r="AA550" s="98"/>
      <c r="AB550" s="98"/>
      <c r="AC550" s="98"/>
      <c r="AD550" s="98"/>
    </row>
    <row r="551" spans="1:30" hidden="1" x14ac:dyDescent="0.25">
      <c r="A551" s="98">
        <f>IF(ISNA(VLOOKUP('Paetec -prev'!C551,'PAETEC Support'!C:C,1,0)),'Paetec -prev'!C551,"""")</f>
        <v>0</v>
      </c>
      <c r="B551" s="98"/>
      <c r="C551" s="98"/>
      <c r="D551" s="98"/>
      <c r="E551" s="98"/>
      <c r="F551" s="98"/>
      <c r="G551" s="98"/>
      <c r="H551" s="98"/>
      <c r="I551" s="98"/>
      <c r="J551" s="98"/>
      <c r="K551" s="98"/>
      <c r="L551" s="98"/>
      <c r="M551" s="98"/>
      <c r="N551" s="98"/>
      <c r="O551" s="98"/>
      <c r="P551" s="98"/>
      <c r="Q551" s="98"/>
      <c r="R551" s="98"/>
      <c r="S551" s="98"/>
      <c r="T551" s="98"/>
      <c r="U551" s="98"/>
      <c r="V551" s="98"/>
      <c r="W551" s="98"/>
      <c r="X551" s="98"/>
      <c r="Y551" s="98"/>
      <c r="Z551" s="98"/>
      <c r="AA551" s="98"/>
      <c r="AB551" s="98"/>
      <c r="AC551" s="98"/>
      <c r="AD551" s="98"/>
    </row>
    <row r="552" spans="1:30" hidden="1" x14ac:dyDescent="0.25">
      <c r="A552" s="98">
        <f>IF(ISNA(VLOOKUP('Paetec -prev'!C552,'PAETEC Support'!C:C,1,0)),'Paetec -prev'!C552,"""")</f>
        <v>0</v>
      </c>
      <c r="B552" s="98"/>
      <c r="C552" s="98"/>
      <c r="D552" s="98"/>
      <c r="E552" s="98"/>
      <c r="F552" s="98"/>
      <c r="G552" s="98"/>
      <c r="H552" s="98"/>
      <c r="I552" s="98"/>
      <c r="J552" s="98"/>
      <c r="K552" s="98"/>
      <c r="L552" s="98"/>
      <c r="M552" s="98"/>
      <c r="N552" s="98"/>
      <c r="O552" s="98"/>
      <c r="P552" s="98"/>
      <c r="Q552" s="98"/>
      <c r="R552" s="98"/>
      <c r="S552" s="98"/>
      <c r="T552" s="98"/>
      <c r="U552" s="98"/>
      <c r="V552" s="98"/>
      <c r="W552" s="98"/>
      <c r="X552" s="98"/>
      <c r="Y552" s="98"/>
      <c r="Z552" s="98"/>
      <c r="AA552" s="98"/>
      <c r="AB552" s="98"/>
      <c r="AC552" s="98"/>
      <c r="AD552" s="98"/>
    </row>
    <row r="553" spans="1:30" hidden="1" x14ac:dyDescent="0.25">
      <c r="A553" s="98">
        <f>IF(ISNA(VLOOKUP('Paetec -prev'!C553,'PAETEC Support'!C:C,1,0)),'Paetec -prev'!C553,"""")</f>
        <v>0</v>
      </c>
      <c r="B553" s="98"/>
      <c r="C553" s="98"/>
      <c r="D553" s="98"/>
      <c r="E553" s="98"/>
      <c r="F553" s="98"/>
      <c r="G553" s="98"/>
      <c r="H553" s="98"/>
      <c r="I553" s="98"/>
      <c r="J553" s="98"/>
      <c r="K553" s="98"/>
      <c r="L553" s="98"/>
      <c r="M553" s="98"/>
      <c r="N553" s="98"/>
      <c r="O553" s="98"/>
      <c r="P553" s="98"/>
      <c r="Q553" s="98"/>
      <c r="R553" s="98"/>
      <c r="S553" s="98"/>
      <c r="T553" s="98"/>
      <c r="U553" s="98"/>
      <c r="V553" s="98"/>
      <c r="W553" s="98"/>
      <c r="X553" s="98"/>
      <c r="Y553" s="98"/>
      <c r="Z553" s="98"/>
      <c r="AA553" s="98"/>
      <c r="AB553" s="98"/>
      <c r="AC553" s="98"/>
      <c r="AD553" s="98"/>
    </row>
    <row r="554" spans="1:30" hidden="1" x14ac:dyDescent="0.25">
      <c r="A554" s="98">
        <f>IF(ISNA(VLOOKUP('Paetec -prev'!C554,'PAETEC Support'!C:C,1,0)),'Paetec -prev'!C554,"""")</f>
        <v>0</v>
      </c>
      <c r="B554" s="98"/>
      <c r="C554" s="98"/>
      <c r="D554" s="98"/>
      <c r="E554" s="98"/>
      <c r="F554" s="98"/>
      <c r="G554" s="98"/>
      <c r="H554" s="98"/>
      <c r="I554" s="98"/>
      <c r="J554" s="98"/>
      <c r="K554" s="98"/>
      <c r="L554" s="98"/>
      <c r="M554" s="98"/>
      <c r="N554" s="98"/>
      <c r="O554" s="98"/>
      <c r="P554" s="98"/>
      <c r="Q554" s="98"/>
      <c r="R554" s="98"/>
      <c r="S554" s="98"/>
      <c r="T554" s="98"/>
      <c r="U554" s="98"/>
      <c r="V554" s="98"/>
      <c r="W554" s="98"/>
      <c r="X554" s="98"/>
      <c r="Y554" s="98"/>
      <c r="Z554" s="98"/>
      <c r="AA554" s="98"/>
      <c r="AB554" s="98"/>
      <c r="AC554" s="98"/>
      <c r="AD554" s="98"/>
    </row>
    <row r="555" spans="1:30" hidden="1" x14ac:dyDescent="0.25">
      <c r="A555" s="98">
        <f>IF(ISNA(VLOOKUP('Paetec -prev'!C555,'PAETEC Support'!C:C,1,0)),'Paetec -prev'!C555,"""")</f>
        <v>0</v>
      </c>
      <c r="B555" s="98"/>
      <c r="C555" s="98"/>
      <c r="D555" s="98"/>
      <c r="E555" s="98"/>
      <c r="F555" s="98"/>
      <c r="G555" s="98"/>
      <c r="H555" s="98"/>
      <c r="I555" s="98"/>
      <c r="J555" s="98"/>
      <c r="K555" s="98"/>
      <c r="L555" s="98"/>
      <c r="M555" s="98"/>
      <c r="N555" s="98"/>
      <c r="O555" s="98"/>
      <c r="P555" s="98"/>
      <c r="Q555" s="98"/>
      <c r="R555" s="98"/>
      <c r="S555" s="98"/>
      <c r="T555" s="98"/>
      <c r="U555" s="98"/>
      <c r="V555" s="98"/>
      <c r="W555" s="98"/>
      <c r="X555" s="98"/>
      <c r="Y555" s="98"/>
      <c r="Z555" s="98"/>
      <c r="AA555" s="98"/>
      <c r="AB555" s="98"/>
      <c r="AC555" s="98"/>
      <c r="AD555" s="98"/>
    </row>
    <row r="556" spans="1:30" hidden="1" x14ac:dyDescent="0.25">
      <c r="A556" s="98">
        <f>IF(ISNA(VLOOKUP('Paetec -prev'!C556,'PAETEC Support'!C:C,1,0)),'Paetec -prev'!C556,"""")</f>
        <v>0</v>
      </c>
      <c r="B556" s="98"/>
      <c r="C556" s="98"/>
      <c r="D556" s="98"/>
      <c r="E556" s="98"/>
      <c r="F556" s="98"/>
      <c r="G556" s="98"/>
      <c r="H556" s="98"/>
      <c r="I556" s="98"/>
      <c r="J556" s="98"/>
      <c r="K556" s="98"/>
      <c r="L556" s="98"/>
      <c r="M556" s="98"/>
      <c r="N556" s="98"/>
      <c r="O556" s="98"/>
      <c r="P556" s="98"/>
      <c r="Q556" s="98"/>
      <c r="R556" s="98"/>
      <c r="S556" s="98"/>
      <c r="T556" s="98"/>
      <c r="U556" s="98"/>
      <c r="V556" s="98"/>
      <c r="W556" s="98"/>
      <c r="X556" s="98"/>
      <c r="Y556" s="98"/>
      <c r="Z556" s="98"/>
      <c r="AA556" s="98"/>
      <c r="AB556" s="98"/>
      <c r="AC556" s="98"/>
      <c r="AD556" s="98"/>
    </row>
    <row r="557" spans="1:30" hidden="1" x14ac:dyDescent="0.25">
      <c r="A557" s="98">
        <f>IF(ISNA(VLOOKUP('Paetec -prev'!C557,'PAETEC Support'!C:C,1,0)),'Paetec -prev'!C557,"""")</f>
        <v>0</v>
      </c>
      <c r="B557" s="98"/>
      <c r="C557" s="98"/>
      <c r="D557" s="98"/>
      <c r="E557" s="98"/>
      <c r="F557" s="98"/>
      <c r="G557" s="98"/>
      <c r="H557" s="98"/>
      <c r="I557" s="98"/>
      <c r="J557" s="98"/>
      <c r="K557" s="98"/>
      <c r="L557" s="98"/>
      <c r="M557" s="98"/>
      <c r="N557" s="98"/>
      <c r="O557" s="98"/>
      <c r="P557" s="98"/>
      <c r="Q557" s="98"/>
      <c r="R557" s="98"/>
      <c r="S557" s="98"/>
      <c r="T557" s="98"/>
      <c r="U557" s="98"/>
      <c r="V557" s="98"/>
      <c r="W557" s="98"/>
      <c r="X557" s="98"/>
      <c r="Y557" s="98"/>
      <c r="Z557" s="98"/>
      <c r="AA557" s="98"/>
      <c r="AB557" s="98"/>
      <c r="AC557" s="98"/>
      <c r="AD557" s="98"/>
    </row>
    <row r="558" spans="1:30" hidden="1" x14ac:dyDescent="0.25">
      <c r="A558" s="98">
        <f>IF(ISNA(VLOOKUP('Paetec -prev'!C558,'PAETEC Support'!C:C,1,0)),'Paetec -prev'!C558,"""")</f>
        <v>0</v>
      </c>
      <c r="B558" s="98"/>
      <c r="C558" s="98"/>
      <c r="D558" s="98"/>
      <c r="E558" s="98"/>
      <c r="F558" s="98"/>
      <c r="G558" s="98"/>
      <c r="H558" s="98"/>
      <c r="I558" s="98"/>
      <c r="J558" s="98"/>
      <c r="K558" s="98"/>
      <c r="L558" s="98"/>
      <c r="M558" s="98"/>
      <c r="N558" s="98"/>
      <c r="O558" s="98"/>
      <c r="P558" s="98"/>
      <c r="Q558" s="98"/>
      <c r="R558" s="98"/>
      <c r="S558" s="98"/>
      <c r="T558" s="98"/>
      <c r="U558" s="98"/>
      <c r="V558" s="98"/>
      <c r="W558" s="98"/>
      <c r="X558" s="98"/>
      <c r="Y558" s="98"/>
      <c r="Z558" s="98"/>
      <c r="AA558" s="98"/>
      <c r="AB558" s="98"/>
      <c r="AC558" s="98"/>
      <c r="AD558" s="98"/>
    </row>
    <row r="559" spans="1:30" hidden="1" x14ac:dyDescent="0.25">
      <c r="A559" s="98">
        <f>IF(ISNA(VLOOKUP('Paetec -prev'!C559,'PAETEC Support'!C:C,1,0)),'Paetec -prev'!C559,"""")</f>
        <v>0</v>
      </c>
      <c r="B559" s="98"/>
      <c r="C559" s="98"/>
      <c r="D559" s="98"/>
      <c r="E559" s="98"/>
      <c r="F559" s="98"/>
      <c r="G559" s="98"/>
      <c r="H559" s="98"/>
      <c r="I559" s="98"/>
      <c r="J559" s="98"/>
      <c r="K559" s="98"/>
      <c r="L559" s="98"/>
      <c r="M559" s="98"/>
      <c r="N559" s="98"/>
      <c r="O559" s="98"/>
      <c r="P559" s="98"/>
      <c r="Q559" s="98"/>
      <c r="R559" s="98"/>
      <c r="S559" s="98"/>
      <c r="T559" s="98"/>
      <c r="U559" s="98"/>
      <c r="V559" s="98"/>
      <c r="W559" s="98"/>
      <c r="X559" s="98"/>
      <c r="Y559" s="98"/>
      <c r="Z559" s="98"/>
      <c r="AA559" s="98"/>
      <c r="AB559" s="98"/>
      <c r="AC559" s="98"/>
      <c r="AD559" s="98"/>
    </row>
    <row r="560" spans="1:30" hidden="1" x14ac:dyDescent="0.25">
      <c r="A560" s="98">
        <f>IF(ISNA(VLOOKUP('Paetec -prev'!C560,'PAETEC Support'!C:C,1,0)),'Paetec -prev'!C560,"""")</f>
        <v>0</v>
      </c>
      <c r="B560" s="98"/>
      <c r="C560" s="98"/>
      <c r="D560" s="98"/>
      <c r="E560" s="98"/>
      <c r="F560" s="98"/>
      <c r="G560" s="98"/>
      <c r="H560" s="98"/>
      <c r="I560" s="98"/>
      <c r="J560" s="98"/>
      <c r="K560" s="98"/>
      <c r="L560" s="98"/>
      <c r="M560" s="98"/>
      <c r="N560" s="98"/>
      <c r="O560" s="98"/>
      <c r="P560" s="98"/>
      <c r="Q560" s="98"/>
      <c r="R560" s="98"/>
      <c r="S560" s="98"/>
      <c r="T560" s="98"/>
      <c r="U560" s="98"/>
      <c r="V560" s="98"/>
      <c r="W560" s="98"/>
      <c r="X560" s="98"/>
      <c r="Y560" s="98"/>
      <c r="Z560" s="98"/>
      <c r="AA560" s="98"/>
      <c r="AB560" s="98"/>
      <c r="AC560" s="98"/>
      <c r="AD560" s="98"/>
    </row>
    <row r="561" spans="1:30" hidden="1" x14ac:dyDescent="0.25">
      <c r="A561" s="98">
        <f>IF(ISNA(VLOOKUP('Paetec -prev'!C561,'PAETEC Support'!C:C,1,0)),'Paetec -prev'!C561,"""")</f>
        <v>0</v>
      </c>
      <c r="B561" s="98"/>
      <c r="C561" s="98"/>
      <c r="D561" s="98"/>
      <c r="E561" s="98"/>
      <c r="F561" s="98"/>
      <c r="G561" s="98"/>
      <c r="H561" s="98"/>
      <c r="I561" s="98"/>
      <c r="J561" s="98"/>
      <c r="K561" s="98"/>
      <c r="L561" s="98"/>
      <c r="M561" s="98"/>
      <c r="N561" s="98"/>
      <c r="O561" s="98"/>
      <c r="P561" s="98"/>
      <c r="Q561" s="98"/>
      <c r="R561" s="98"/>
      <c r="S561" s="98"/>
      <c r="T561" s="98"/>
      <c r="U561" s="98"/>
      <c r="V561" s="98"/>
      <c r="W561" s="98"/>
      <c r="X561" s="98"/>
      <c r="Y561" s="98"/>
      <c r="Z561" s="98"/>
      <c r="AA561" s="98"/>
      <c r="AB561" s="98"/>
      <c r="AC561" s="98"/>
      <c r="AD561" s="98"/>
    </row>
    <row r="562" spans="1:30" hidden="1" x14ac:dyDescent="0.25">
      <c r="A562" s="98">
        <f>IF(ISNA(VLOOKUP('Paetec -prev'!C562,'PAETEC Support'!C:C,1,0)),'Paetec -prev'!C562,"""")</f>
        <v>0</v>
      </c>
      <c r="B562" s="98"/>
      <c r="C562" s="98"/>
      <c r="D562" s="98"/>
      <c r="E562" s="98"/>
      <c r="F562" s="98"/>
      <c r="G562" s="98"/>
      <c r="H562" s="98"/>
      <c r="I562" s="98"/>
      <c r="J562" s="98"/>
      <c r="K562" s="98"/>
      <c r="L562" s="98"/>
      <c r="M562" s="98"/>
      <c r="N562" s="98"/>
      <c r="O562" s="98"/>
      <c r="P562" s="98"/>
      <c r="Q562" s="98"/>
      <c r="R562" s="98"/>
      <c r="S562" s="98"/>
      <c r="T562" s="98"/>
      <c r="U562" s="98"/>
      <c r="V562" s="98"/>
      <c r="W562" s="98"/>
      <c r="X562" s="98"/>
      <c r="Y562" s="98"/>
      <c r="Z562" s="98"/>
      <c r="AA562" s="98"/>
      <c r="AB562" s="98"/>
      <c r="AC562" s="98"/>
      <c r="AD562" s="98"/>
    </row>
    <row r="563" spans="1:30" hidden="1" x14ac:dyDescent="0.25">
      <c r="A563" s="98">
        <f>IF(ISNA(VLOOKUP('Paetec -prev'!C563,'PAETEC Support'!C:C,1,0)),'Paetec -prev'!C563,"""")</f>
        <v>0</v>
      </c>
      <c r="B563" s="98"/>
      <c r="C563" s="98"/>
      <c r="D563" s="98"/>
      <c r="E563" s="98"/>
      <c r="F563" s="98"/>
      <c r="G563" s="98"/>
      <c r="H563" s="98"/>
      <c r="I563" s="98"/>
      <c r="J563" s="98"/>
      <c r="K563" s="98"/>
      <c r="L563" s="98"/>
      <c r="M563" s="98"/>
      <c r="N563" s="98"/>
      <c r="O563" s="98"/>
      <c r="P563" s="98"/>
      <c r="Q563" s="98"/>
      <c r="R563" s="98"/>
      <c r="S563" s="98"/>
      <c r="T563" s="98"/>
      <c r="U563" s="98"/>
      <c r="V563" s="98"/>
      <c r="W563" s="98"/>
      <c r="X563" s="98"/>
      <c r="Y563" s="98"/>
      <c r="Z563" s="98"/>
      <c r="AA563" s="98"/>
      <c r="AB563" s="98"/>
      <c r="AC563" s="98"/>
      <c r="AD563" s="98"/>
    </row>
    <row r="564" spans="1:30" hidden="1" x14ac:dyDescent="0.25">
      <c r="A564" s="98">
        <f>IF(ISNA(VLOOKUP('Paetec -prev'!C564,'PAETEC Support'!C:C,1,0)),'Paetec -prev'!C564,"""")</f>
        <v>0</v>
      </c>
      <c r="B564" s="98"/>
      <c r="C564" s="98"/>
      <c r="D564" s="98"/>
      <c r="E564" s="98"/>
      <c r="F564" s="98"/>
      <c r="G564" s="98"/>
      <c r="H564" s="98"/>
      <c r="I564" s="98"/>
      <c r="J564" s="98"/>
      <c r="K564" s="98"/>
      <c r="L564" s="98"/>
      <c r="M564" s="98"/>
      <c r="N564" s="98"/>
      <c r="O564" s="98"/>
      <c r="P564" s="98"/>
      <c r="Q564" s="98"/>
      <c r="R564" s="98"/>
      <c r="S564" s="98"/>
      <c r="T564" s="98"/>
      <c r="U564" s="98"/>
      <c r="V564" s="98"/>
      <c r="W564" s="98"/>
      <c r="X564" s="98"/>
      <c r="Y564" s="98"/>
      <c r="Z564" s="98"/>
      <c r="AA564" s="98"/>
      <c r="AB564" s="98"/>
      <c r="AC564" s="98"/>
      <c r="AD564" s="98"/>
    </row>
    <row r="565" spans="1:30" hidden="1" x14ac:dyDescent="0.25">
      <c r="A565" s="98">
        <f>IF(ISNA(VLOOKUP('Paetec -prev'!C565,'PAETEC Support'!C:C,1,0)),'Paetec -prev'!C565,"""")</f>
        <v>0</v>
      </c>
      <c r="B565" s="98"/>
      <c r="C565" s="98"/>
      <c r="D565" s="98"/>
      <c r="E565" s="98"/>
      <c r="F565" s="98"/>
      <c r="G565" s="98"/>
      <c r="H565" s="98"/>
      <c r="I565" s="98"/>
      <c r="J565" s="98"/>
      <c r="K565" s="98"/>
      <c r="L565" s="98"/>
      <c r="M565" s="98"/>
      <c r="N565" s="98"/>
      <c r="O565" s="98"/>
      <c r="P565" s="98"/>
      <c r="Q565" s="98"/>
      <c r="R565" s="98"/>
      <c r="S565" s="98"/>
      <c r="T565" s="98"/>
      <c r="U565" s="98"/>
      <c r="V565" s="98"/>
      <c r="W565" s="98"/>
      <c r="X565" s="98"/>
      <c r="Y565" s="98"/>
      <c r="Z565" s="98"/>
      <c r="AA565" s="98"/>
      <c r="AB565" s="98"/>
      <c r="AC565" s="98"/>
      <c r="AD565" s="98"/>
    </row>
    <row r="566" spans="1:30" hidden="1" x14ac:dyDescent="0.25">
      <c r="A566" s="98">
        <f>IF(ISNA(VLOOKUP('Paetec -prev'!C566,'PAETEC Support'!C:C,1,0)),'Paetec -prev'!C566,"""")</f>
        <v>0</v>
      </c>
      <c r="B566" s="98"/>
      <c r="C566" s="98"/>
      <c r="D566" s="98"/>
      <c r="E566" s="98"/>
      <c r="F566" s="98"/>
      <c r="G566" s="98"/>
      <c r="H566" s="98"/>
      <c r="I566" s="98"/>
      <c r="J566" s="98"/>
      <c r="K566" s="98"/>
      <c r="L566" s="98"/>
      <c r="M566" s="98"/>
      <c r="N566" s="98"/>
      <c r="O566" s="98"/>
      <c r="P566" s="98"/>
      <c r="Q566" s="98"/>
      <c r="R566" s="98"/>
      <c r="S566" s="98"/>
      <c r="T566" s="98"/>
      <c r="U566" s="98"/>
      <c r="V566" s="98"/>
      <c r="W566" s="98"/>
      <c r="X566" s="98"/>
      <c r="Y566" s="98"/>
      <c r="Z566" s="98"/>
      <c r="AA566" s="98"/>
      <c r="AB566" s="98"/>
      <c r="AC566" s="98"/>
      <c r="AD566" s="98"/>
    </row>
    <row r="567" spans="1:30" hidden="1" x14ac:dyDescent="0.25">
      <c r="A567" s="98">
        <f>IF(ISNA(VLOOKUP('Paetec -prev'!C567,'PAETEC Support'!C:C,1,0)),'Paetec -prev'!C567,"""")</f>
        <v>0</v>
      </c>
      <c r="B567" s="98"/>
      <c r="C567" s="98"/>
      <c r="D567" s="98"/>
      <c r="E567" s="98"/>
      <c r="F567" s="98"/>
      <c r="G567" s="98"/>
      <c r="H567" s="98"/>
      <c r="I567" s="98"/>
      <c r="J567" s="98"/>
      <c r="K567" s="98"/>
      <c r="L567" s="98"/>
      <c r="M567" s="98"/>
      <c r="N567" s="98"/>
      <c r="O567" s="98"/>
      <c r="P567" s="98"/>
      <c r="Q567" s="98"/>
      <c r="R567" s="98"/>
      <c r="S567" s="98"/>
      <c r="T567" s="98"/>
      <c r="U567" s="98"/>
      <c r="V567" s="98"/>
      <c r="W567" s="98"/>
      <c r="X567" s="98"/>
      <c r="Y567" s="98"/>
      <c r="Z567" s="98"/>
      <c r="AA567" s="98"/>
      <c r="AB567" s="98"/>
      <c r="AC567" s="98"/>
      <c r="AD567" s="98"/>
    </row>
    <row r="568" spans="1:30" hidden="1" x14ac:dyDescent="0.25">
      <c r="A568" s="98">
        <f>IF(ISNA(VLOOKUP('Paetec -prev'!C568,'PAETEC Support'!C:C,1,0)),'Paetec -prev'!C568,"""")</f>
        <v>0</v>
      </c>
      <c r="B568" s="98"/>
      <c r="C568" s="98"/>
      <c r="D568" s="98"/>
      <c r="E568" s="98"/>
      <c r="F568" s="98"/>
      <c r="G568" s="98"/>
      <c r="H568" s="98"/>
      <c r="I568" s="98"/>
      <c r="J568" s="98"/>
      <c r="K568" s="98"/>
      <c r="L568" s="98"/>
      <c r="M568" s="98"/>
      <c r="N568" s="98"/>
      <c r="O568" s="98"/>
      <c r="P568" s="98"/>
      <c r="Q568" s="98"/>
      <c r="R568" s="98"/>
      <c r="S568" s="98"/>
      <c r="T568" s="98"/>
      <c r="U568" s="98"/>
      <c r="V568" s="98"/>
      <c r="W568" s="98"/>
      <c r="X568" s="98"/>
      <c r="Y568" s="98"/>
      <c r="Z568" s="98"/>
      <c r="AA568" s="98"/>
      <c r="AB568" s="98"/>
      <c r="AC568" s="98"/>
      <c r="AD568" s="98"/>
    </row>
    <row r="569" spans="1:30" hidden="1" x14ac:dyDescent="0.25">
      <c r="A569" s="98">
        <f>IF(ISNA(VLOOKUP('Paetec -prev'!C569,'PAETEC Support'!C:C,1,0)),'Paetec -prev'!C569,"""")</f>
        <v>0</v>
      </c>
      <c r="B569" s="98"/>
      <c r="C569" s="98"/>
      <c r="D569" s="98"/>
      <c r="E569" s="98"/>
      <c r="F569" s="98"/>
      <c r="G569" s="98"/>
      <c r="H569" s="98"/>
      <c r="I569" s="98"/>
      <c r="J569" s="98"/>
      <c r="K569" s="98"/>
      <c r="L569" s="98"/>
      <c r="M569" s="98"/>
      <c r="N569" s="98"/>
      <c r="O569" s="98"/>
      <c r="P569" s="98"/>
      <c r="Q569" s="98"/>
      <c r="R569" s="98"/>
      <c r="S569" s="98"/>
      <c r="T569" s="98"/>
      <c r="U569" s="98"/>
      <c r="V569" s="98"/>
      <c r="W569" s="98"/>
      <c r="X569" s="98"/>
      <c r="Y569" s="98"/>
      <c r="Z569" s="98"/>
      <c r="AA569" s="98"/>
      <c r="AB569" s="98"/>
      <c r="AC569" s="98"/>
      <c r="AD569" s="98"/>
    </row>
    <row r="570" spans="1:30" hidden="1" x14ac:dyDescent="0.25">
      <c r="A570" s="98">
        <f>IF(ISNA(VLOOKUP('Paetec -prev'!C570,'PAETEC Support'!C:C,1,0)),'Paetec -prev'!C570,"""")</f>
        <v>0</v>
      </c>
      <c r="B570" s="98"/>
      <c r="C570" s="98"/>
      <c r="D570" s="98"/>
      <c r="E570" s="98"/>
      <c r="F570" s="98"/>
      <c r="G570" s="98"/>
      <c r="H570" s="98"/>
      <c r="I570" s="98"/>
      <c r="J570" s="98"/>
      <c r="K570" s="98"/>
      <c r="L570" s="98"/>
      <c r="M570" s="98"/>
      <c r="N570" s="98"/>
      <c r="O570" s="98"/>
      <c r="P570" s="98"/>
      <c r="Q570" s="98"/>
      <c r="R570" s="98"/>
      <c r="S570" s="98"/>
      <c r="T570" s="98"/>
      <c r="U570" s="98"/>
      <c r="V570" s="98"/>
      <c r="W570" s="98"/>
      <c r="X570" s="98"/>
      <c r="Y570" s="98"/>
      <c r="Z570" s="98"/>
      <c r="AA570" s="98"/>
      <c r="AB570" s="98"/>
      <c r="AC570" s="98"/>
      <c r="AD570" s="98"/>
    </row>
    <row r="571" spans="1:30" hidden="1" x14ac:dyDescent="0.25">
      <c r="A571" s="98">
        <f>IF(ISNA(VLOOKUP('Paetec -prev'!C571,'PAETEC Support'!C:C,1,0)),'Paetec -prev'!C571,"""")</f>
        <v>0</v>
      </c>
      <c r="B571" s="98"/>
      <c r="C571" s="98"/>
      <c r="D571" s="98"/>
      <c r="E571" s="98"/>
      <c r="F571" s="98"/>
      <c r="G571" s="98"/>
      <c r="H571" s="98"/>
      <c r="I571" s="98"/>
      <c r="J571" s="98"/>
      <c r="K571" s="98"/>
      <c r="L571" s="98"/>
      <c r="M571" s="98"/>
      <c r="N571" s="98"/>
      <c r="O571" s="98"/>
      <c r="P571" s="98"/>
      <c r="Q571" s="98"/>
      <c r="R571" s="98"/>
      <c r="S571" s="98"/>
      <c r="T571" s="98"/>
      <c r="U571" s="98"/>
      <c r="V571" s="98"/>
      <c r="W571" s="98"/>
      <c r="X571" s="98"/>
      <c r="Y571" s="98"/>
      <c r="Z571" s="98"/>
      <c r="AA571" s="98"/>
      <c r="AB571" s="98"/>
      <c r="AC571" s="98"/>
      <c r="AD571" s="98"/>
    </row>
    <row r="572" spans="1:30" hidden="1" x14ac:dyDescent="0.25">
      <c r="A572" s="98">
        <f>IF(ISNA(VLOOKUP('Paetec -prev'!C572,'PAETEC Support'!C:C,1,0)),'Paetec -prev'!C572,"""")</f>
        <v>0</v>
      </c>
      <c r="B572" s="98"/>
      <c r="C572" s="98"/>
      <c r="D572" s="98"/>
      <c r="E572" s="98"/>
      <c r="F572" s="98"/>
      <c r="G572" s="98"/>
      <c r="H572" s="98"/>
      <c r="I572" s="98"/>
      <c r="J572" s="98"/>
      <c r="K572" s="98"/>
      <c r="L572" s="98"/>
      <c r="M572" s="98"/>
      <c r="N572" s="98"/>
      <c r="O572" s="98"/>
      <c r="P572" s="98"/>
      <c r="Q572" s="98"/>
      <c r="R572" s="98"/>
      <c r="S572" s="98"/>
      <c r="T572" s="98"/>
      <c r="U572" s="98"/>
      <c r="V572" s="98"/>
      <c r="W572" s="98"/>
      <c r="X572" s="98"/>
      <c r="Y572" s="98"/>
      <c r="Z572" s="98"/>
      <c r="AA572" s="98"/>
      <c r="AB572" s="98"/>
      <c r="AC572" s="98"/>
      <c r="AD572" s="98"/>
    </row>
    <row r="573" spans="1:30" hidden="1" x14ac:dyDescent="0.25">
      <c r="A573" s="98">
        <f>IF(ISNA(VLOOKUP('Paetec -prev'!C573,'PAETEC Support'!C:C,1,0)),'Paetec -prev'!C573,"""")</f>
        <v>0</v>
      </c>
      <c r="B573" s="98"/>
      <c r="C573" s="98"/>
      <c r="D573" s="98"/>
      <c r="E573" s="98"/>
      <c r="F573" s="98"/>
      <c r="G573" s="98"/>
      <c r="H573" s="98"/>
      <c r="I573" s="98"/>
      <c r="J573" s="98"/>
      <c r="K573" s="98"/>
      <c r="L573" s="98"/>
      <c r="M573" s="98"/>
      <c r="N573" s="98"/>
      <c r="O573" s="98"/>
      <c r="P573" s="98"/>
      <c r="Q573" s="98"/>
      <c r="R573" s="98"/>
      <c r="S573" s="98"/>
      <c r="T573" s="98"/>
      <c r="U573" s="98"/>
      <c r="V573" s="98"/>
      <c r="W573" s="98"/>
      <c r="X573" s="98"/>
      <c r="Y573" s="98"/>
      <c r="Z573" s="98"/>
      <c r="AA573" s="98"/>
      <c r="AB573" s="98"/>
      <c r="AC573" s="98"/>
      <c r="AD573" s="98"/>
    </row>
    <row r="574" spans="1:30" hidden="1" x14ac:dyDescent="0.25">
      <c r="A574" s="98">
        <f>IF(ISNA(VLOOKUP('Paetec -prev'!C574,'PAETEC Support'!C:C,1,0)),'Paetec -prev'!C574,"""")</f>
        <v>0</v>
      </c>
      <c r="B574" s="98"/>
      <c r="C574" s="98"/>
      <c r="D574" s="98"/>
      <c r="E574" s="98"/>
      <c r="F574" s="98"/>
      <c r="G574" s="98"/>
      <c r="H574" s="98"/>
      <c r="I574" s="98"/>
      <c r="J574" s="98"/>
      <c r="K574" s="98"/>
      <c r="L574" s="98"/>
      <c r="M574" s="98"/>
      <c r="N574" s="98"/>
      <c r="O574" s="98"/>
      <c r="P574" s="98"/>
      <c r="Q574" s="98"/>
      <c r="R574" s="98"/>
      <c r="S574" s="98"/>
      <c r="T574" s="98"/>
      <c r="U574" s="98"/>
      <c r="V574" s="98"/>
      <c r="W574" s="98"/>
      <c r="X574" s="98"/>
      <c r="Y574" s="98"/>
      <c r="Z574" s="98"/>
      <c r="AA574" s="98"/>
      <c r="AB574" s="98"/>
      <c r="AC574" s="98"/>
      <c r="AD574" s="98"/>
    </row>
    <row r="575" spans="1:30" hidden="1" x14ac:dyDescent="0.25">
      <c r="A575" s="98">
        <f>IF(ISNA(VLOOKUP('Paetec -prev'!C575,'PAETEC Support'!C:C,1,0)),'Paetec -prev'!C575,"""")</f>
        <v>0</v>
      </c>
      <c r="B575" s="98"/>
      <c r="C575" s="98"/>
      <c r="D575" s="98"/>
      <c r="E575" s="98"/>
      <c r="F575" s="98"/>
      <c r="G575" s="98"/>
      <c r="H575" s="98"/>
      <c r="I575" s="98"/>
      <c r="J575" s="98"/>
      <c r="K575" s="98"/>
      <c r="L575" s="98"/>
      <c r="M575" s="98"/>
      <c r="N575" s="98"/>
      <c r="O575" s="98"/>
      <c r="P575" s="98"/>
      <c r="Q575" s="98"/>
      <c r="R575" s="98"/>
      <c r="S575" s="98"/>
      <c r="T575" s="98"/>
      <c r="U575" s="98"/>
      <c r="V575" s="98"/>
      <c r="W575" s="98"/>
      <c r="X575" s="98"/>
      <c r="Y575" s="98"/>
      <c r="Z575" s="98"/>
      <c r="AA575" s="98"/>
      <c r="AB575" s="98"/>
      <c r="AC575" s="98"/>
      <c r="AD575" s="98"/>
    </row>
    <row r="576" spans="1:30" hidden="1" x14ac:dyDescent="0.25">
      <c r="A576" s="98">
        <f>IF(ISNA(VLOOKUP('Paetec -prev'!C576,'PAETEC Support'!C:C,1,0)),'Paetec -prev'!C576,"""")</f>
        <v>0</v>
      </c>
      <c r="B576" s="98"/>
      <c r="C576" s="98"/>
      <c r="D576" s="98"/>
      <c r="E576" s="98"/>
      <c r="F576" s="98"/>
      <c r="G576" s="98"/>
      <c r="H576" s="98"/>
      <c r="I576" s="98"/>
      <c r="J576" s="98"/>
      <c r="K576" s="98"/>
      <c r="L576" s="98"/>
      <c r="M576" s="98"/>
      <c r="N576" s="98"/>
      <c r="O576" s="98"/>
      <c r="P576" s="98"/>
      <c r="Q576" s="98"/>
      <c r="R576" s="98"/>
      <c r="S576" s="98"/>
      <c r="T576" s="98"/>
      <c r="U576" s="98"/>
      <c r="V576" s="98"/>
      <c r="W576" s="98"/>
      <c r="X576" s="98"/>
      <c r="Y576" s="98"/>
      <c r="Z576" s="98"/>
      <c r="AA576" s="98"/>
      <c r="AB576" s="98"/>
      <c r="AC576" s="98"/>
      <c r="AD576" s="98"/>
    </row>
    <row r="577" spans="1:30" hidden="1" x14ac:dyDescent="0.25">
      <c r="A577" s="98">
        <f>IF(ISNA(VLOOKUP('Paetec -prev'!C577,'PAETEC Support'!C:C,1,0)),'Paetec -prev'!C577,"""")</f>
        <v>0</v>
      </c>
      <c r="B577" s="98"/>
      <c r="C577" s="98"/>
      <c r="D577" s="98"/>
      <c r="E577" s="98"/>
      <c r="F577" s="98"/>
      <c r="G577" s="98"/>
      <c r="H577" s="98"/>
      <c r="I577" s="98"/>
      <c r="J577" s="98"/>
      <c r="K577" s="98"/>
      <c r="L577" s="98"/>
      <c r="M577" s="98"/>
      <c r="N577" s="98"/>
      <c r="O577" s="98"/>
      <c r="P577" s="98"/>
      <c r="Q577" s="98"/>
      <c r="R577" s="98"/>
      <c r="S577" s="98"/>
      <c r="T577" s="98"/>
      <c r="U577" s="98"/>
      <c r="V577" s="98"/>
      <c r="W577" s="98"/>
      <c r="X577" s="98"/>
      <c r="Y577" s="98"/>
      <c r="Z577" s="98"/>
      <c r="AA577" s="98"/>
      <c r="AB577" s="98"/>
      <c r="AC577" s="98"/>
      <c r="AD577" s="98"/>
    </row>
    <row r="578" spans="1:30" hidden="1" x14ac:dyDescent="0.25">
      <c r="A578" s="98">
        <f>IF(ISNA(VLOOKUP('Paetec -prev'!C578,'PAETEC Support'!C:C,1,0)),'Paetec -prev'!C578,"""")</f>
        <v>0</v>
      </c>
      <c r="B578" s="98"/>
      <c r="C578" s="98"/>
      <c r="D578" s="98"/>
      <c r="E578" s="98"/>
      <c r="F578" s="98"/>
      <c r="G578" s="98"/>
      <c r="H578" s="98"/>
      <c r="I578" s="98"/>
      <c r="J578" s="98"/>
      <c r="K578" s="98"/>
      <c r="L578" s="98"/>
      <c r="M578" s="98"/>
      <c r="N578" s="98"/>
      <c r="O578" s="98"/>
      <c r="P578" s="98"/>
      <c r="Q578" s="98"/>
      <c r="R578" s="98"/>
      <c r="S578" s="98"/>
      <c r="T578" s="98"/>
      <c r="U578" s="98"/>
      <c r="V578" s="98"/>
      <c r="W578" s="98"/>
      <c r="X578" s="98"/>
      <c r="Y578" s="98"/>
      <c r="Z578" s="98"/>
      <c r="AA578" s="98"/>
      <c r="AB578" s="98"/>
      <c r="AC578" s="98"/>
      <c r="AD578" s="98"/>
    </row>
    <row r="579" spans="1:30" hidden="1" x14ac:dyDescent="0.25">
      <c r="A579" s="98">
        <f>IF(ISNA(VLOOKUP('Paetec -prev'!C579,'PAETEC Support'!C:C,1,0)),'Paetec -prev'!C579,"""")</f>
        <v>0</v>
      </c>
      <c r="B579" s="98"/>
      <c r="C579" s="98"/>
      <c r="D579" s="98"/>
      <c r="E579" s="98"/>
      <c r="F579" s="98"/>
      <c r="G579" s="98"/>
      <c r="H579" s="98"/>
      <c r="I579" s="98"/>
      <c r="J579" s="98"/>
      <c r="K579" s="98"/>
      <c r="L579" s="98"/>
      <c r="M579" s="98"/>
      <c r="N579" s="98"/>
      <c r="O579" s="98"/>
      <c r="P579" s="98"/>
      <c r="Q579" s="98"/>
      <c r="R579" s="98"/>
      <c r="S579" s="98"/>
      <c r="T579" s="98"/>
      <c r="U579" s="98"/>
      <c r="V579" s="98"/>
      <c r="W579" s="98"/>
      <c r="X579" s="98"/>
      <c r="Y579" s="98"/>
      <c r="Z579" s="98"/>
      <c r="AA579" s="98"/>
      <c r="AB579" s="98"/>
      <c r="AC579" s="98"/>
      <c r="AD579" s="98"/>
    </row>
    <row r="580" spans="1:30" hidden="1" x14ac:dyDescent="0.25">
      <c r="A580" s="98">
        <f>IF(ISNA(VLOOKUP('Paetec -prev'!C580,'PAETEC Support'!C:C,1,0)),'Paetec -prev'!C580,"""")</f>
        <v>0</v>
      </c>
      <c r="B580" s="98"/>
      <c r="C580" s="98"/>
      <c r="D580" s="98"/>
      <c r="E580" s="98"/>
      <c r="F580" s="98"/>
      <c r="G580" s="98"/>
      <c r="H580" s="98"/>
      <c r="I580" s="98"/>
      <c r="J580" s="98"/>
      <c r="K580" s="98"/>
      <c r="L580" s="98"/>
      <c r="M580" s="98"/>
      <c r="N580" s="98"/>
      <c r="O580" s="98"/>
      <c r="P580" s="98"/>
      <c r="Q580" s="98"/>
      <c r="R580" s="98"/>
      <c r="S580" s="98"/>
      <c r="T580" s="98"/>
      <c r="U580" s="98"/>
      <c r="V580" s="98"/>
      <c r="W580" s="98"/>
      <c r="X580" s="98"/>
      <c r="Y580" s="98"/>
      <c r="Z580" s="98"/>
      <c r="AA580" s="98"/>
      <c r="AB580" s="98"/>
      <c r="AC580" s="98"/>
      <c r="AD580" s="98"/>
    </row>
    <row r="581" spans="1:30" hidden="1" x14ac:dyDescent="0.25">
      <c r="A581" s="98">
        <f>IF(ISNA(VLOOKUP('Paetec -prev'!C581,'PAETEC Support'!C:C,1,0)),'Paetec -prev'!C581,"""")</f>
        <v>0</v>
      </c>
      <c r="B581" s="98"/>
      <c r="C581" s="98"/>
      <c r="D581" s="98"/>
      <c r="E581" s="98"/>
      <c r="F581" s="98"/>
      <c r="G581" s="98"/>
      <c r="H581" s="98"/>
      <c r="I581" s="98"/>
      <c r="J581" s="98"/>
      <c r="K581" s="98"/>
      <c r="L581" s="98"/>
      <c r="M581" s="98"/>
      <c r="N581" s="98"/>
      <c r="O581" s="98"/>
      <c r="P581" s="98"/>
      <c r="Q581" s="98"/>
      <c r="R581" s="98"/>
      <c r="S581" s="98"/>
      <c r="T581" s="98"/>
      <c r="U581" s="98"/>
      <c r="V581" s="98"/>
      <c r="W581" s="98"/>
      <c r="X581" s="98"/>
      <c r="Y581" s="98"/>
      <c r="Z581" s="98"/>
      <c r="AA581" s="98"/>
      <c r="AB581" s="98"/>
      <c r="AC581" s="98"/>
      <c r="AD581" s="98"/>
    </row>
    <row r="582" spans="1:30" hidden="1" x14ac:dyDescent="0.25">
      <c r="A582" s="98">
        <f>IF(ISNA(VLOOKUP('Paetec -prev'!C582,'PAETEC Support'!C:C,1,0)),'Paetec -prev'!C582,"""")</f>
        <v>0</v>
      </c>
      <c r="B582" s="98"/>
      <c r="C582" s="98"/>
      <c r="D582" s="98"/>
      <c r="E582" s="98"/>
      <c r="F582" s="98"/>
      <c r="G582" s="98"/>
      <c r="H582" s="98"/>
      <c r="I582" s="98"/>
      <c r="J582" s="98"/>
      <c r="K582" s="98"/>
      <c r="L582" s="98"/>
      <c r="M582" s="98"/>
      <c r="N582" s="98"/>
      <c r="O582" s="98"/>
      <c r="P582" s="98"/>
      <c r="Q582" s="98"/>
      <c r="R582" s="98"/>
      <c r="S582" s="98"/>
      <c r="T582" s="98"/>
      <c r="U582" s="98"/>
      <c r="V582" s="98"/>
      <c r="W582" s="98"/>
      <c r="X582" s="98"/>
      <c r="Y582" s="98"/>
      <c r="Z582" s="98"/>
      <c r="AA582" s="98"/>
      <c r="AB582" s="98"/>
      <c r="AC582" s="98"/>
      <c r="AD582" s="98"/>
    </row>
    <row r="583" spans="1:30" hidden="1" x14ac:dyDescent="0.25">
      <c r="A583" s="98">
        <f>IF(ISNA(VLOOKUP('Paetec -prev'!C583,'PAETEC Support'!C:C,1,0)),'Paetec -prev'!C583,"""")</f>
        <v>0</v>
      </c>
      <c r="B583" s="98"/>
      <c r="C583" s="98"/>
      <c r="D583" s="98"/>
      <c r="E583" s="98"/>
      <c r="F583" s="98"/>
      <c r="G583" s="98"/>
      <c r="H583" s="98"/>
      <c r="I583" s="98"/>
      <c r="J583" s="98"/>
      <c r="K583" s="98"/>
      <c r="L583" s="98"/>
      <c r="M583" s="98"/>
      <c r="N583" s="98"/>
      <c r="O583" s="98"/>
      <c r="P583" s="98"/>
      <c r="Q583" s="98"/>
      <c r="R583" s="98"/>
      <c r="S583" s="98"/>
      <c r="T583" s="98"/>
      <c r="U583" s="98"/>
      <c r="V583" s="98"/>
      <c r="W583" s="98"/>
      <c r="X583" s="98"/>
      <c r="Y583" s="98"/>
      <c r="Z583" s="98"/>
      <c r="AA583" s="98"/>
      <c r="AB583" s="98"/>
      <c r="AC583" s="98"/>
      <c r="AD583" s="98"/>
    </row>
    <row r="584" spans="1:30" hidden="1" x14ac:dyDescent="0.25">
      <c r="A584" s="98">
        <f>IF(ISNA(VLOOKUP('Paetec -prev'!C584,'PAETEC Support'!C:C,1,0)),'Paetec -prev'!C584,"""")</f>
        <v>0</v>
      </c>
      <c r="B584" s="98"/>
      <c r="C584" s="98"/>
      <c r="D584" s="98"/>
      <c r="E584" s="98"/>
      <c r="F584" s="98"/>
      <c r="G584" s="98"/>
      <c r="H584" s="98"/>
      <c r="I584" s="98"/>
      <c r="J584" s="98"/>
      <c r="K584" s="98"/>
      <c r="L584" s="98"/>
      <c r="M584" s="98"/>
      <c r="N584" s="98"/>
      <c r="O584" s="98"/>
      <c r="P584" s="98"/>
      <c r="Q584" s="98"/>
      <c r="R584" s="98"/>
      <c r="S584" s="98"/>
      <c r="T584" s="98"/>
      <c r="U584" s="98"/>
      <c r="V584" s="98"/>
      <c r="W584" s="98"/>
      <c r="X584" s="98"/>
      <c r="Y584" s="98"/>
      <c r="Z584" s="98"/>
      <c r="AA584" s="98"/>
      <c r="AB584" s="98"/>
      <c r="AC584" s="98"/>
      <c r="AD584" s="98"/>
    </row>
    <row r="585" spans="1:30" hidden="1" x14ac:dyDescent="0.25">
      <c r="A585" s="98">
        <f>IF(ISNA(VLOOKUP('Paetec -prev'!C585,'PAETEC Support'!C:C,1,0)),'Paetec -prev'!C585,"""")</f>
        <v>0</v>
      </c>
      <c r="B585" s="98"/>
      <c r="C585" s="98"/>
      <c r="D585" s="98"/>
      <c r="E585" s="98"/>
      <c r="F585" s="98"/>
      <c r="G585" s="98"/>
      <c r="H585" s="98"/>
      <c r="I585" s="98"/>
      <c r="J585" s="98"/>
      <c r="K585" s="98"/>
      <c r="L585" s="98"/>
      <c r="M585" s="98"/>
      <c r="N585" s="98"/>
      <c r="O585" s="98"/>
      <c r="P585" s="98"/>
      <c r="Q585" s="98"/>
      <c r="R585" s="98"/>
      <c r="S585" s="98"/>
      <c r="T585" s="98"/>
      <c r="U585" s="98"/>
      <c r="V585" s="98"/>
      <c r="W585" s="98"/>
      <c r="X585" s="98"/>
      <c r="Y585" s="98"/>
      <c r="Z585" s="98"/>
      <c r="AA585" s="98"/>
      <c r="AB585" s="98"/>
      <c r="AC585" s="98"/>
      <c r="AD585" s="98"/>
    </row>
    <row r="586" spans="1:30" hidden="1" x14ac:dyDescent="0.25">
      <c r="A586" s="98">
        <f>IF(ISNA(VLOOKUP('Paetec -prev'!C586,'PAETEC Support'!C:C,1,0)),'Paetec -prev'!C586,"""")</f>
        <v>0</v>
      </c>
      <c r="B586" s="98"/>
      <c r="C586" s="98"/>
      <c r="D586" s="98"/>
      <c r="E586" s="98"/>
      <c r="F586" s="98"/>
      <c r="G586" s="98"/>
      <c r="H586" s="98"/>
      <c r="I586" s="98"/>
      <c r="J586" s="98"/>
      <c r="K586" s="98"/>
      <c r="L586" s="98"/>
      <c r="M586" s="98"/>
      <c r="N586" s="98"/>
      <c r="O586" s="98"/>
      <c r="P586" s="98"/>
      <c r="Q586" s="98"/>
      <c r="R586" s="98"/>
      <c r="S586" s="98"/>
      <c r="T586" s="98"/>
      <c r="U586" s="98"/>
      <c r="V586" s="98"/>
      <c r="W586" s="98"/>
      <c r="X586" s="98"/>
      <c r="Y586" s="98"/>
      <c r="Z586" s="98"/>
      <c r="AA586" s="98"/>
      <c r="AB586" s="98"/>
      <c r="AC586" s="98"/>
      <c r="AD586" s="98"/>
    </row>
    <row r="587" spans="1:30" hidden="1" x14ac:dyDescent="0.25">
      <c r="A587" s="98">
        <f>IF(ISNA(VLOOKUP('Paetec -prev'!C587,'PAETEC Support'!C:C,1,0)),'Paetec -prev'!C587,"""")</f>
        <v>0</v>
      </c>
      <c r="B587" s="98"/>
      <c r="C587" s="98"/>
      <c r="D587" s="98"/>
      <c r="E587" s="98"/>
      <c r="F587" s="98"/>
      <c r="G587" s="98"/>
      <c r="H587" s="98"/>
      <c r="I587" s="98"/>
      <c r="J587" s="98"/>
      <c r="K587" s="98"/>
      <c r="L587" s="98"/>
      <c r="M587" s="98"/>
      <c r="N587" s="98"/>
      <c r="O587" s="98"/>
      <c r="P587" s="98"/>
      <c r="Q587" s="98"/>
      <c r="R587" s="98"/>
      <c r="S587" s="98"/>
      <c r="T587" s="98"/>
      <c r="U587" s="98"/>
      <c r="V587" s="98"/>
      <c r="W587" s="98"/>
      <c r="X587" s="98"/>
      <c r="Y587" s="98"/>
      <c r="Z587" s="98"/>
      <c r="AA587" s="98"/>
      <c r="AB587" s="98"/>
      <c r="AC587" s="98"/>
      <c r="AD587" s="98"/>
    </row>
    <row r="588" spans="1:30" hidden="1" x14ac:dyDescent="0.25">
      <c r="A588" s="98">
        <f>IF(ISNA(VLOOKUP('Paetec -prev'!C588,'PAETEC Support'!C:C,1,0)),'Paetec -prev'!C588,"""")</f>
        <v>0</v>
      </c>
      <c r="B588" s="98"/>
      <c r="C588" s="98"/>
      <c r="D588" s="98"/>
      <c r="E588" s="98"/>
      <c r="F588" s="98"/>
      <c r="G588" s="98"/>
      <c r="H588" s="98"/>
      <c r="I588" s="98"/>
      <c r="J588" s="98"/>
      <c r="K588" s="98"/>
      <c r="L588" s="98"/>
      <c r="M588" s="98"/>
      <c r="N588" s="98"/>
      <c r="O588" s="98"/>
      <c r="P588" s="98"/>
      <c r="Q588" s="98"/>
      <c r="R588" s="98"/>
      <c r="S588" s="98"/>
      <c r="T588" s="98"/>
      <c r="U588" s="98"/>
      <c r="V588" s="98"/>
      <c r="W588" s="98"/>
      <c r="X588" s="98"/>
      <c r="Y588" s="98"/>
      <c r="Z588" s="98"/>
      <c r="AA588" s="98"/>
      <c r="AB588" s="98"/>
      <c r="AC588" s="98"/>
      <c r="AD588" s="98"/>
    </row>
    <row r="589" spans="1:30" hidden="1" x14ac:dyDescent="0.25">
      <c r="A589" s="98">
        <f>IF(ISNA(VLOOKUP('Paetec -prev'!C589,'PAETEC Support'!C:C,1,0)),'Paetec -prev'!C589,"""")</f>
        <v>0</v>
      </c>
      <c r="B589" s="98"/>
      <c r="C589" s="98"/>
      <c r="D589" s="98"/>
      <c r="E589" s="98"/>
      <c r="F589" s="98"/>
      <c r="G589" s="98"/>
      <c r="H589" s="98"/>
      <c r="I589" s="98"/>
      <c r="J589" s="98"/>
      <c r="K589" s="98"/>
      <c r="L589" s="98"/>
      <c r="M589" s="98"/>
      <c r="N589" s="98"/>
      <c r="O589" s="98"/>
      <c r="P589" s="98"/>
      <c r="Q589" s="98"/>
      <c r="R589" s="98"/>
      <c r="S589" s="98"/>
      <c r="T589" s="98"/>
      <c r="U589" s="98"/>
      <c r="V589" s="98"/>
      <c r="W589" s="98"/>
      <c r="X589" s="98"/>
      <c r="Y589" s="98"/>
      <c r="Z589" s="98"/>
      <c r="AA589" s="98"/>
      <c r="AB589" s="98"/>
      <c r="AC589" s="98"/>
      <c r="AD589" s="98"/>
    </row>
    <row r="590" spans="1:30" hidden="1" x14ac:dyDescent="0.25">
      <c r="A590" s="98">
        <f>IF(ISNA(VLOOKUP('Paetec -prev'!C590,'PAETEC Support'!C:C,1,0)),'Paetec -prev'!C590,"""")</f>
        <v>0</v>
      </c>
      <c r="B590" s="98"/>
      <c r="C590" s="98"/>
      <c r="D590" s="98"/>
      <c r="E590" s="98"/>
      <c r="F590" s="98"/>
      <c r="G590" s="98"/>
      <c r="H590" s="98"/>
      <c r="I590" s="98"/>
      <c r="J590" s="98"/>
      <c r="K590" s="98"/>
      <c r="L590" s="98"/>
      <c r="M590" s="98"/>
      <c r="N590" s="98"/>
      <c r="O590" s="98"/>
      <c r="P590" s="98"/>
      <c r="Q590" s="98"/>
      <c r="R590" s="98"/>
      <c r="S590" s="98"/>
      <c r="T590" s="98"/>
      <c r="U590" s="98"/>
      <c r="V590" s="98"/>
      <c r="W590" s="98"/>
      <c r="X590" s="98"/>
      <c r="Y590" s="98"/>
      <c r="Z590" s="98"/>
      <c r="AA590" s="98"/>
      <c r="AB590" s="98"/>
      <c r="AC590" s="98"/>
      <c r="AD590" s="98"/>
    </row>
    <row r="591" spans="1:30" hidden="1" x14ac:dyDescent="0.25">
      <c r="A591" s="98">
        <f>IF(ISNA(VLOOKUP('Paetec -prev'!C591,'PAETEC Support'!C:C,1,0)),'Paetec -prev'!C591,"""")</f>
        <v>0</v>
      </c>
      <c r="B591" s="98"/>
      <c r="C591" s="98"/>
      <c r="D591" s="98"/>
      <c r="E591" s="98"/>
      <c r="F591" s="98"/>
      <c r="G591" s="98"/>
      <c r="H591" s="98"/>
      <c r="I591" s="98"/>
      <c r="J591" s="98"/>
      <c r="K591" s="98"/>
      <c r="L591" s="98"/>
      <c r="M591" s="98"/>
      <c r="N591" s="98"/>
      <c r="O591" s="98"/>
      <c r="P591" s="98"/>
      <c r="Q591" s="98"/>
      <c r="R591" s="98"/>
      <c r="S591" s="98"/>
      <c r="T591" s="98"/>
      <c r="U591" s="98"/>
      <c r="V591" s="98"/>
      <c r="W591" s="98"/>
      <c r="X591" s="98"/>
      <c r="Y591" s="98"/>
      <c r="Z591" s="98"/>
      <c r="AA591" s="98"/>
      <c r="AB591" s="98"/>
      <c r="AC591" s="98"/>
      <c r="AD591" s="98"/>
    </row>
    <row r="592" spans="1:30" hidden="1" x14ac:dyDescent="0.25">
      <c r="A592" s="98">
        <f>IF(ISNA(VLOOKUP('Paetec -prev'!C592,'PAETEC Support'!C:C,1,0)),'Paetec -prev'!C592,"""")</f>
        <v>0</v>
      </c>
      <c r="B592" s="98"/>
      <c r="C592" s="98"/>
      <c r="D592" s="98"/>
      <c r="E592" s="98"/>
      <c r="F592" s="98"/>
      <c r="G592" s="98"/>
      <c r="H592" s="98"/>
      <c r="I592" s="98"/>
      <c r="J592" s="98"/>
      <c r="K592" s="98"/>
      <c r="L592" s="98"/>
      <c r="M592" s="98"/>
      <c r="N592" s="98"/>
      <c r="O592" s="98"/>
      <c r="P592" s="98"/>
      <c r="Q592" s="98"/>
      <c r="R592" s="98"/>
      <c r="S592" s="98"/>
      <c r="T592" s="98"/>
      <c r="U592" s="98"/>
      <c r="V592" s="98"/>
      <c r="W592" s="98"/>
      <c r="X592" s="98"/>
      <c r="Y592" s="98"/>
      <c r="Z592" s="98"/>
      <c r="AA592" s="98"/>
      <c r="AB592" s="98"/>
      <c r="AC592" s="98"/>
      <c r="AD592" s="98"/>
    </row>
    <row r="593" spans="1:30" hidden="1" x14ac:dyDescent="0.25">
      <c r="A593" s="98">
        <f>IF(ISNA(VLOOKUP('Paetec -prev'!C593,'PAETEC Support'!C:C,1,0)),'Paetec -prev'!C593,"""")</f>
        <v>0</v>
      </c>
      <c r="B593" s="98"/>
      <c r="C593" s="98"/>
      <c r="D593" s="98"/>
      <c r="E593" s="98"/>
      <c r="F593" s="98"/>
      <c r="G593" s="98"/>
      <c r="H593" s="98"/>
      <c r="I593" s="98"/>
      <c r="J593" s="98"/>
      <c r="K593" s="98"/>
      <c r="L593" s="98"/>
      <c r="M593" s="98"/>
      <c r="N593" s="98"/>
      <c r="O593" s="98"/>
      <c r="P593" s="98"/>
      <c r="Q593" s="98"/>
      <c r="R593" s="98"/>
      <c r="S593" s="98"/>
      <c r="T593" s="98"/>
      <c r="U593" s="98"/>
      <c r="V593" s="98"/>
      <c r="W593" s="98"/>
      <c r="X593" s="98"/>
      <c r="Y593" s="98"/>
      <c r="Z593" s="98"/>
      <c r="AA593" s="98"/>
      <c r="AB593" s="98"/>
      <c r="AC593" s="98"/>
      <c r="AD593" s="98"/>
    </row>
    <row r="594" spans="1:30" hidden="1" x14ac:dyDescent="0.25">
      <c r="A594" s="98">
        <f>IF(ISNA(VLOOKUP('Paetec -prev'!C594,'PAETEC Support'!C:C,1,0)),'Paetec -prev'!C594,"""")</f>
        <v>0</v>
      </c>
      <c r="B594" s="98"/>
      <c r="C594" s="98"/>
      <c r="D594" s="98"/>
      <c r="E594" s="98"/>
      <c r="F594" s="98"/>
      <c r="G594" s="98"/>
      <c r="H594" s="98"/>
      <c r="I594" s="98"/>
      <c r="J594" s="98"/>
      <c r="K594" s="98"/>
      <c r="L594" s="98"/>
      <c r="M594" s="98"/>
      <c r="N594" s="98"/>
      <c r="O594" s="98"/>
      <c r="P594" s="98"/>
      <c r="Q594" s="98"/>
      <c r="R594" s="98"/>
      <c r="S594" s="98"/>
      <c r="T594" s="98"/>
      <c r="U594" s="98"/>
      <c r="V594" s="98"/>
      <c r="W594" s="98"/>
      <c r="X594" s="98"/>
      <c r="Y594" s="98"/>
      <c r="Z594" s="98"/>
      <c r="AA594" s="98"/>
      <c r="AB594" s="98"/>
      <c r="AC594" s="98"/>
      <c r="AD594" s="98"/>
    </row>
    <row r="595" spans="1:30" hidden="1" x14ac:dyDescent="0.25">
      <c r="A595" s="98">
        <f>IF(ISNA(VLOOKUP('Paetec -prev'!C595,'PAETEC Support'!C:C,1,0)),'Paetec -prev'!C595,"""")</f>
        <v>0</v>
      </c>
      <c r="B595" s="98"/>
      <c r="C595" s="98"/>
      <c r="D595" s="98"/>
      <c r="E595" s="98"/>
      <c r="F595" s="98"/>
      <c r="G595" s="98"/>
      <c r="H595" s="98"/>
      <c r="I595" s="98"/>
      <c r="J595" s="98"/>
      <c r="K595" s="98"/>
      <c r="L595" s="98"/>
      <c r="M595" s="98"/>
      <c r="N595" s="98"/>
      <c r="O595" s="98"/>
      <c r="P595" s="98"/>
      <c r="Q595" s="98"/>
      <c r="R595" s="98"/>
      <c r="S595" s="98"/>
      <c r="T595" s="98"/>
      <c r="U595" s="98"/>
      <c r="V595" s="98"/>
      <c r="W595" s="98"/>
      <c r="X595" s="98"/>
      <c r="Y595" s="98"/>
      <c r="Z595" s="98"/>
      <c r="AA595" s="98"/>
      <c r="AB595" s="98"/>
      <c r="AC595" s="98"/>
      <c r="AD595" s="98"/>
    </row>
    <row r="596" spans="1:30" hidden="1" x14ac:dyDescent="0.25">
      <c r="A596" s="98">
        <f>IF(ISNA(VLOOKUP('Paetec -prev'!C596,'PAETEC Support'!C:C,1,0)),'Paetec -prev'!C596,"""")</f>
        <v>0</v>
      </c>
      <c r="B596" s="98"/>
      <c r="C596" s="98"/>
      <c r="D596" s="98"/>
      <c r="E596" s="98"/>
      <c r="F596" s="98"/>
      <c r="G596" s="98"/>
      <c r="H596" s="98"/>
      <c r="I596" s="98"/>
      <c r="J596" s="98"/>
      <c r="K596" s="98"/>
      <c r="L596" s="98"/>
      <c r="M596" s="98"/>
      <c r="N596" s="98"/>
      <c r="O596" s="98"/>
      <c r="P596" s="98"/>
      <c r="Q596" s="98"/>
      <c r="R596" s="98"/>
      <c r="S596" s="98"/>
      <c r="T596" s="98"/>
      <c r="U596" s="98"/>
      <c r="V596" s="98"/>
      <c r="W596" s="98"/>
      <c r="X596" s="98"/>
      <c r="Y596" s="98"/>
      <c r="Z596" s="98"/>
      <c r="AA596" s="98"/>
      <c r="AB596" s="98"/>
      <c r="AC596" s="98"/>
      <c r="AD596" s="98"/>
    </row>
    <row r="597" spans="1:30" hidden="1" x14ac:dyDescent="0.25">
      <c r="A597" s="98">
        <f>IF(ISNA(VLOOKUP('Paetec -prev'!C597,'PAETEC Support'!C:C,1,0)),'Paetec -prev'!C597,"""")</f>
        <v>0</v>
      </c>
      <c r="B597" s="98"/>
      <c r="C597" s="98"/>
      <c r="D597" s="98"/>
      <c r="E597" s="98"/>
      <c r="F597" s="98"/>
      <c r="G597" s="98"/>
      <c r="H597" s="98"/>
      <c r="I597" s="98"/>
      <c r="J597" s="98"/>
      <c r="K597" s="98"/>
      <c r="L597" s="98"/>
      <c r="M597" s="98"/>
      <c r="N597" s="98"/>
      <c r="O597" s="98"/>
      <c r="P597" s="98"/>
      <c r="Q597" s="98"/>
      <c r="R597" s="98"/>
      <c r="S597" s="98"/>
      <c r="T597" s="98"/>
      <c r="U597" s="98"/>
      <c r="V597" s="98"/>
      <c r="W597" s="98"/>
      <c r="X597" s="98"/>
      <c r="Y597" s="98"/>
      <c r="Z597" s="98"/>
      <c r="AA597" s="98"/>
      <c r="AB597" s="98"/>
      <c r="AC597" s="98"/>
      <c r="AD597" s="98"/>
    </row>
    <row r="598" spans="1:30" hidden="1" x14ac:dyDescent="0.25">
      <c r="A598" s="98">
        <f>IF(ISNA(VLOOKUP('Paetec -prev'!C598,'PAETEC Support'!C:C,1,0)),'Paetec -prev'!C598,"""")</f>
        <v>0</v>
      </c>
      <c r="B598" s="98"/>
      <c r="C598" s="98"/>
      <c r="D598" s="98"/>
      <c r="E598" s="98"/>
      <c r="F598" s="98"/>
      <c r="G598" s="98"/>
      <c r="H598" s="98"/>
      <c r="I598" s="98"/>
      <c r="J598" s="98"/>
      <c r="K598" s="98"/>
      <c r="L598" s="98"/>
      <c r="M598" s="98"/>
      <c r="N598" s="98"/>
      <c r="O598" s="98"/>
      <c r="P598" s="98"/>
      <c r="Q598" s="98"/>
      <c r="R598" s="98"/>
      <c r="S598" s="98"/>
      <c r="T598" s="98"/>
      <c r="U598" s="98"/>
      <c r="V598" s="98"/>
      <c r="W598" s="98"/>
      <c r="X598" s="98"/>
      <c r="Y598" s="98"/>
      <c r="Z598" s="98"/>
      <c r="AA598" s="98"/>
      <c r="AB598" s="98"/>
      <c r="AC598" s="98"/>
      <c r="AD598" s="98"/>
    </row>
    <row r="599" spans="1:30" hidden="1" x14ac:dyDescent="0.25">
      <c r="A599" s="98">
        <f>IF(ISNA(VLOOKUP('Paetec -prev'!C599,'PAETEC Support'!C:C,1,0)),'Paetec -prev'!C599,"""")</f>
        <v>0</v>
      </c>
      <c r="B599" s="98"/>
      <c r="C599" s="98"/>
      <c r="D599" s="98"/>
      <c r="E599" s="98"/>
      <c r="F599" s="98"/>
      <c r="G599" s="98"/>
      <c r="H599" s="98"/>
      <c r="I599" s="98"/>
      <c r="J599" s="98"/>
      <c r="K599" s="98"/>
      <c r="L599" s="98"/>
      <c r="M599" s="98"/>
      <c r="N599" s="98"/>
      <c r="O599" s="98"/>
      <c r="P599" s="98"/>
      <c r="Q599" s="98"/>
      <c r="R599" s="98"/>
      <c r="S599" s="98"/>
      <c r="T599" s="98"/>
      <c r="U599" s="98"/>
      <c r="V599" s="98"/>
      <c r="W599" s="98"/>
      <c r="X599" s="98"/>
      <c r="Y599" s="98"/>
      <c r="Z599" s="98"/>
      <c r="AA599" s="98"/>
      <c r="AB599" s="98"/>
      <c r="AC599" s="98"/>
      <c r="AD599" s="98"/>
    </row>
    <row r="600" spans="1:30" hidden="1" x14ac:dyDescent="0.25">
      <c r="A600" s="98">
        <f>IF(ISNA(VLOOKUP('Paetec -prev'!C600,'PAETEC Support'!C:C,1,0)),'Paetec -prev'!C600,"""")</f>
        <v>0</v>
      </c>
      <c r="B600" s="98"/>
      <c r="C600" s="98"/>
      <c r="D600" s="98"/>
      <c r="E600" s="98"/>
      <c r="F600" s="98"/>
      <c r="G600" s="98"/>
      <c r="H600" s="98"/>
      <c r="I600" s="98"/>
      <c r="J600" s="98"/>
      <c r="K600" s="98"/>
      <c r="L600" s="98"/>
      <c r="M600" s="98"/>
      <c r="N600" s="98"/>
      <c r="O600" s="98"/>
      <c r="P600" s="98"/>
      <c r="Q600" s="98"/>
      <c r="R600" s="98"/>
      <c r="S600" s="98"/>
      <c r="T600" s="98"/>
      <c r="U600" s="98"/>
      <c r="V600" s="98"/>
      <c r="W600" s="98"/>
      <c r="X600" s="98"/>
      <c r="Y600" s="98"/>
      <c r="Z600" s="98"/>
      <c r="AA600" s="98"/>
      <c r="AB600" s="98"/>
      <c r="AC600" s="98"/>
      <c r="AD600" s="98"/>
    </row>
    <row r="601" spans="1:30" hidden="1" x14ac:dyDescent="0.25">
      <c r="A601" s="98">
        <f>IF(ISNA(VLOOKUP('Paetec -prev'!C601,'PAETEC Support'!C:C,1,0)),'Paetec -prev'!C601,"""")</f>
        <v>0</v>
      </c>
      <c r="B601" s="98"/>
      <c r="C601" s="98"/>
      <c r="D601" s="98"/>
      <c r="E601" s="98"/>
      <c r="F601" s="98"/>
      <c r="G601" s="98"/>
      <c r="H601" s="98"/>
      <c r="I601" s="98"/>
      <c r="J601" s="98"/>
      <c r="K601" s="98"/>
      <c r="L601" s="98"/>
      <c r="M601" s="98"/>
      <c r="N601" s="98"/>
      <c r="O601" s="98"/>
      <c r="P601" s="98"/>
      <c r="Q601" s="98"/>
      <c r="R601" s="98"/>
      <c r="S601" s="98"/>
      <c r="T601" s="98"/>
      <c r="U601" s="98"/>
      <c r="V601" s="98"/>
      <c r="W601" s="98"/>
      <c r="X601" s="98"/>
      <c r="Y601" s="98"/>
      <c r="Z601" s="98"/>
      <c r="AA601" s="98"/>
      <c r="AB601" s="98"/>
      <c r="AC601" s="98"/>
      <c r="AD601" s="98"/>
    </row>
    <row r="602" spans="1:30" hidden="1" x14ac:dyDescent="0.25">
      <c r="A602" s="98">
        <f>IF(ISNA(VLOOKUP('Paetec -prev'!C602,'PAETEC Support'!C:C,1,0)),'Paetec -prev'!C602,"""")</f>
        <v>0</v>
      </c>
      <c r="B602" s="98"/>
      <c r="C602" s="98"/>
      <c r="D602" s="98"/>
      <c r="E602" s="98"/>
      <c r="F602" s="98"/>
      <c r="G602" s="98"/>
      <c r="H602" s="98"/>
      <c r="I602" s="98"/>
      <c r="J602" s="98"/>
      <c r="K602" s="98"/>
      <c r="L602" s="98"/>
      <c r="M602" s="98"/>
      <c r="N602" s="98"/>
      <c r="O602" s="98"/>
      <c r="P602" s="98"/>
      <c r="Q602" s="98"/>
      <c r="R602" s="98"/>
      <c r="S602" s="98"/>
      <c r="T602" s="98"/>
      <c r="U602" s="98"/>
      <c r="V602" s="98"/>
      <c r="W602" s="98"/>
      <c r="X602" s="98"/>
      <c r="Y602" s="98"/>
      <c r="Z602" s="98"/>
      <c r="AA602" s="98"/>
      <c r="AB602" s="98"/>
      <c r="AC602" s="98"/>
      <c r="AD602" s="98"/>
    </row>
    <row r="603" spans="1:30" hidden="1" x14ac:dyDescent="0.25">
      <c r="A603" s="98">
        <f>IF(ISNA(VLOOKUP('Paetec -prev'!C603,'PAETEC Support'!C:C,1,0)),'Paetec -prev'!C603,"""")</f>
        <v>0</v>
      </c>
      <c r="B603" s="98"/>
      <c r="C603" s="98"/>
      <c r="D603" s="98"/>
      <c r="E603" s="98"/>
      <c r="F603" s="98"/>
      <c r="G603" s="98"/>
      <c r="H603" s="98"/>
      <c r="I603" s="98"/>
      <c r="J603" s="98"/>
      <c r="K603" s="98"/>
      <c r="L603" s="98"/>
      <c r="M603" s="98"/>
      <c r="N603" s="98"/>
      <c r="O603" s="98"/>
      <c r="P603" s="98"/>
      <c r="Q603" s="98"/>
      <c r="R603" s="98"/>
      <c r="S603" s="98"/>
      <c r="T603" s="98"/>
      <c r="U603" s="98"/>
      <c r="V603" s="98"/>
      <c r="W603" s="98"/>
      <c r="X603" s="98"/>
      <c r="Y603" s="98"/>
      <c r="Z603" s="98"/>
      <c r="AA603" s="98"/>
      <c r="AB603" s="98"/>
      <c r="AC603" s="98"/>
      <c r="AD603" s="98"/>
    </row>
    <row r="604" spans="1:30" hidden="1" x14ac:dyDescent="0.25">
      <c r="A604" s="98">
        <f>IF(ISNA(VLOOKUP('Paetec -prev'!C604,'PAETEC Support'!C:C,1,0)),'Paetec -prev'!C604,"""")</f>
        <v>0</v>
      </c>
      <c r="B604" s="98"/>
      <c r="C604" s="98"/>
      <c r="D604" s="98"/>
      <c r="E604" s="98"/>
      <c r="F604" s="98"/>
      <c r="G604" s="98"/>
      <c r="H604" s="98"/>
      <c r="I604" s="98"/>
      <c r="J604" s="98"/>
      <c r="K604" s="98"/>
      <c r="L604" s="98"/>
      <c r="M604" s="98"/>
      <c r="N604" s="98"/>
      <c r="O604" s="98"/>
      <c r="P604" s="98"/>
      <c r="Q604" s="98"/>
      <c r="R604" s="98"/>
      <c r="S604" s="98"/>
      <c r="T604" s="98"/>
      <c r="U604" s="98"/>
      <c r="V604" s="98"/>
      <c r="W604" s="98"/>
      <c r="X604" s="98"/>
      <c r="Y604" s="98"/>
      <c r="Z604" s="98"/>
      <c r="AA604" s="98"/>
      <c r="AB604" s="98"/>
      <c r="AC604" s="98"/>
      <c r="AD604" s="98"/>
    </row>
    <row r="605" spans="1:30" hidden="1" x14ac:dyDescent="0.25">
      <c r="A605" s="98">
        <f>IF(ISNA(VLOOKUP('Paetec -prev'!C605,'PAETEC Support'!C:C,1,0)),'Paetec -prev'!C605,"""")</f>
        <v>0</v>
      </c>
      <c r="B605" s="98"/>
      <c r="C605" s="98"/>
      <c r="D605" s="98"/>
      <c r="E605" s="98"/>
      <c r="F605" s="98"/>
      <c r="G605" s="98"/>
      <c r="H605" s="98"/>
      <c r="I605" s="98"/>
      <c r="J605" s="98"/>
      <c r="K605" s="98"/>
      <c r="L605" s="98"/>
      <c r="M605" s="98"/>
      <c r="N605" s="98"/>
      <c r="O605" s="98"/>
      <c r="P605" s="98"/>
      <c r="Q605" s="98"/>
      <c r="R605" s="98"/>
      <c r="S605" s="98"/>
      <c r="T605" s="98"/>
      <c r="U605" s="98"/>
      <c r="V605" s="98"/>
      <c r="W605" s="98"/>
      <c r="X605" s="98"/>
      <c r="Y605" s="98"/>
      <c r="Z605" s="98"/>
      <c r="AA605" s="98"/>
      <c r="AB605" s="98"/>
      <c r="AC605" s="98"/>
      <c r="AD605" s="98"/>
    </row>
    <row r="606" spans="1:30" hidden="1" x14ac:dyDescent="0.25">
      <c r="A606" s="98">
        <f>IF(ISNA(VLOOKUP('Paetec -prev'!C606,'PAETEC Support'!C:C,1,0)),'Paetec -prev'!C606,"""")</f>
        <v>0</v>
      </c>
      <c r="B606" s="98"/>
      <c r="C606" s="98"/>
      <c r="D606" s="98"/>
      <c r="E606" s="98"/>
      <c r="F606" s="98"/>
      <c r="G606" s="98"/>
      <c r="H606" s="98"/>
      <c r="I606" s="98"/>
      <c r="J606" s="98"/>
      <c r="K606" s="98"/>
      <c r="L606" s="98"/>
      <c r="M606" s="98"/>
      <c r="N606" s="98"/>
      <c r="O606" s="98"/>
      <c r="P606" s="98"/>
      <c r="Q606" s="98"/>
      <c r="R606" s="98"/>
      <c r="S606" s="98"/>
      <c r="T606" s="98"/>
      <c r="U606" s="98"/>
      <c r="V606" s="98"/>
      <c r="W606" s="98"/>
      <c r="X606" s="98"/>
      <c r="Y606" s="98"/>
      <c r="Z606" s="98"/>
      <c r="AA606" s="98"/>
      <c r="AB606" s="98"/>
      <c r="AC606" s="98"/>
      <c r="AD606" s="98"/>
    </row>
    <row r="607" spans="1:30" hidden="1" x14ac:dyDescent="0.25">
      <c r="A607" s="98">
        <f>IF(ISNA(VLOOKUP('Paetec -prev'!C607,'PAETEC Support'!C:C,1,0)),'Paetec -prev'!C607,"""")</f>
        <v>0</v>
      </c>
      <c r="B607" s="98"/>
      <c r="C607" s="98"/>
      <c r="D607" s="98"/>
      <c r="E607" s="98"/>
      <c r="F607" s="98"/>
      <c r="G607" s="98"/>
      <c r="H607" s="98"/>
      <c r="I607" s="98"/>
      <c r="J607" s="98"/>
      <c r="K607" s="98"/>
      <c r="L607" s="98"/>
      <c r="M607" s="98"/>
      <c r="N607" s="98"/>
      <c r="O607" s="98"/>
      <c r="P607" s="98"/>
      <c r="Q607" s="98"/>
      <c r="R607" s="98"/>
      <c r="S607" s="98"/>
      <c r="T607" s="98"/>
      <c r="U607" s="98"/>
      <c r="V607" s="98"/>
      <c r="W607" s="98"/>
      <c r="X607" s="98"/>
      <c r="Y607" s="98"/>
      <c r="Z607" s="98"/>
      <c r="AA607" s="98"/>
      <c r="AB607" s="98"/>
      <c r="AC607" s="98"/>
      <c r="AD607" s="98"/>
    </row>
    <row r="608" spans="1:30" hidden="1" x14ac:dyDescent="0.25">
      <c r="A608" s="98">
        <f>IF(ISNA(VLOOKUP('Paetec -prev'!C608,'PAETEC Support'!C:C,1,0)),'Paetec -prev'!C608,"""")</f>
        <v>0</v>
      </c>
      <c r="B608" s="98"/>
      <c r="C608" s="98"/>
      <c r="D608" s="98"/>
      <c r="E608" s="98"/>
      <c r="F608" s="98"/>
      <c r="G608" s="98"/>
      <c r="H608" s="98"/>
      <c r="I608" s="98"/>
      <c r="J608" s="98"/>
      <c r="K608" s="98"/>
      <c r="L608" s="98"/>
      <c r="M608" s="98"/>
      <c r="N608" s="98"/>
      <c r="O608" s="98"/>
      <c r="P608" s="98"/>
      <c r="Q608" s="98"/>
      <c r="R608" s="98"/>
      <c r="S608" s="98"/>
      <c r="T608" s="98"/>
      <c r="U608" s="98"/>
      <c r="V608" s="98"/>
      <c r="W608" s="98"/>
      <c r="X608" s="98"/>
      <c r="Y608" s="98"/>
      <c r="Z608" s="98"/>
      <c r="AA608" s="98"/>
      <c r="AB608" s="98"/>
      <c r="AC608" s="98"/>
      <c r="AD608" s="98"/>
    </row>
    <row r="609" spans="1:30" hidden="1" x14ac:dyDescent="0.25">
      <c r="A609" s="98">
        <f>IF(ISNA(VLOOKUP('Paetec -prev'!C609,'PAETEC Support'!C:C,1,0)),'Paetec -prev'!C609,"""")</f>
        <v>0</v>
      </c>
      <c r="B609" s="98"/>
      <c r="C609" s="98"/>
      <c r="D609" s="98"/>
      <c r="E609" s="98"/>
      <c r="F609" s="98"/>
      <c r="G609" s="98"/>
      <c r="H609" s="98"/>
      <c r="I609" s="98"/>
      <c r="J609" s="98"/>
      <c r="K609" s="98"/>
      <c r="L609" s="98"/>
      <c r="M609" s="98"/>
      <c r="N609" s="98"/>
      <c r="O609" s="98"/>
      <c r="P609" s="98"/>
      <c r="Q609" s="98"/>
      <c r="R609" s="98"/>
      <c r="S609" s="98"/>
      <c r="T609" s="98"/>
      <c r="U609" s="98"/>
      <c r="V609" s="98"/>
      <c r="W609" s="98"/>
      <c r="X609" s="98"/>
      <c r="Y609" s="98"/>
      <c r="Z609" s="98"/>
      <c r="AA609" s="98"/>
      <c r="AB609" s="98"/>
      <c r="AC609" s="98"/>
      <c r="AD609" s="98"/>
    </row>
    <row r="610" spans="1:30" hidden="1" x14ac:dyDescent="0.25">
      <c r="A610" s="98">
        <f>IF(ISNA(VLOOKUP('Paetec -prev'!C610,'PAETEC Support'!C:C,1,0)),'Paetec -prev'!C610,"""")</f>
        <v>0</v>
      </c>
      <c r="B610" s="98"/>
      <c r="C610" s="98"/>
      <c r="D610" s="98"/>
      <c r="E610" s="98"/>
      <c r="F610" s="98"/>
      <c r="G610" s="98"/>
      <c r="H610" s="98"/>
      <c r="I610" s="98"/>
      <c r="J610" s="98"/>
      <c r="K610" s="98"/>
      <c r="L610" s="98"/>
      <c r="M610" s="98"/>
      <c r="N610" s="98"/>
      <c r="O610" s="98"/>
      <c r="P610" s="98"/>
      <c r="Q610" s="98"/>
      <c r="R610" s="98"/>
      <c r="S610" s="98"/>
      <c r="T610" s="98"/>
      <c r="U610" s="98"/>
      <c r="V610" s="98"/>
      <c r="W610" s="98"/>
      <c r="X610" s="98"/>
      <c r="Y610" s="98"/>
      <c r="Z610" s="98"/>
      <c r="AA610" s="98"/>
      <c r="AB610" s="98"/>
      <c r="AC610" s="98"/>
      <c r="AD610" s="98"/>
    </row>
    <row r="611" spans="1:30" hidden="1" x14ac:dyDescent="0.25">
      <c r="A611" s="98">
        <f>IF(ISNA(VLOOKUP('Paetec -prev'!C611,'PAETEC Support'!C:C,1,0)),'Paetec -prev'!C611,"""")</f>
        <v>0</v>
      </c>
      <c r="B611" s="98"/>
      <c r="C611" s="98"/>
      <c r="D611" s="98"/>
      <c r="E611" s="98"/>
      <c r="F611" s="98"/>
      <c r="G611" s="98"/>
      <c r="H611" s="98"/>
      <c r="I611" s="98"/>
      <c r="J611" s="98"/>
      <c r="K611" s="98"/>
      <c r="L611" s="98"/>
      <c r="M611" s="98"/>
      <c r="N611" s="98"/>
      <c r="O611" s="98"/>
      <c r="P611" s="98"/>
      <c r="Q611" s="98"/>
      <c r="R611" s="98"/>
      <c r="S611" s="98"/>
      <c r="T611" s="98"/>
      <c r="U611" s="98"/>
      <c r="V611" s="98"/>
      <c r="W611" s="98"/>
      <c r="X611" s="98"/>
      <c r="Y611" s="98"/>
      <c r="Z611" s="98"/>
      <c r="AA611" s="98"/>
      <c r="AB611" s="98"/>
      <c r="AC611" s="98"/>
      <c r="AD611" s="98"/>
    </row>
    <row r="612" spans="1:30" hidden="1" x14ac:dyDescent="0.25">
      <c r="A612" s="98">
        <f>IF(ISNA(VLOOKUP('Paetec -prev'!C612,'PAETEC Support'!C:C,1,0)),'Paetec -prev'!C612,"""")</f>
        <v>0</v>
      </c>
      <c r="B612" s="98"/>
      <c r="C612" s="98"/>
      <c r="D612" s="98"/>
      <c r="E612" s="98"/>
      <c r="F612" s="98"/>
      <c r="G612" s="98"/>
      <c r="H612" s="98"/>
      <c r="I612" s="98"/>
      <c r="J612" s="98"/>
      <c r="K612" s="98"/>
      <c r="L612" s="98"/>
      <c r="M612" s="98"/>
      <c r="N612" s="98"/>
      <c r="O612" s="98"/>
      <c r="P612" s="98"/>
      <c r="Q612" s="98"/>
      <c r="R612" s="98"/>
      <c r="S612" s="98"/>
      <c r="T612" s="98"/>
      <c r="U612" s="98"/>
      <c r="V612" s="98"/>
      <c r="W612" s="98"/>
      <c r="X612" s="98"/>
      <c r="Y612" s="98"/>
      <c r="Z612" s="98"/>
      <c r="AA612" s="98"/>
      <c r="AB612" s="98"/>
      <c r="AC612" s="98"/>
      <c r="AD612" s="98"/>
    </row>
    <row r="613" spans="1:30" hidden="1" x14ac:dyDescent="0.25">
      <c r="A613" s="98">
        <f>IF(ISNA(VLOOKUP('Paetec -prev'!C613,'PAETEC Support'!C:C,1,0)),'Paetec -prev'!C613,"""")</f>
        <v>0</v>
      </c>
      <c r="B613" s="98"/>
      <c r="C613" s="98"/>
      <c r="D613" s="98"/>
      <c r="E613" s="98"/>
      <c r="F613" s="98"/>
      <c r="G613" s="98"/>
      <c r="H613" s="98"/>
      <c r="I613" s="98"/>
      <c r="J613" s="98"/>
      <c r="K613" s="98"/>
      <c r="L613" s="98"/>
      <c r="M613" s="98"/>
      <c r="N613" s="98"/>
      <c r="O613" s="98"/>
      <c r="P613" s="98"/>
      <c r="Q613" s="98"/>
      <c r="R613" s="98"/>
      <c r="S613" s="98"/>
      <c r="T613" s="98"/>
      <c r="U613" s="98"/>
      <c r="V613" s="98"/>
      <c r="W613" s="98"/>
      <c r="X613" s="98"/>
      <c r="Y613" s="98"/>
      <c r="Z613" s="98"/>
      <c r="AA613" s="98"/>
      <c r="AB613" s="98"/>
      <c r="AC613" s="98"/>
      <c r="AD613" s="98"/>
    </row>
    <row r="614" spans="1:30" hidden="1" x14ac:dyDescent="0.25">
      <c r="A614" s="98">
        <f>IF(ISNA(VLOOKUP('Paetec -prev'!C614,'PAETEC Support'!C:C,1,0)),'Paetec -prev'!C614,"""")</f>
        <v>0</v>
      </c>
      <c r="B614" s="98"/>
      <c r="C614" s="98"/>
      <c r="D614" s="98"/>
      <c r="E614" s="98"/>
      <c r="F614" s="98"/>
      <c r="G614" s="98"/>
      <c r="H614" s="98"/>
      <c r="I614" s="98"/>
      <c r="J614" s="98"/>
      <c r="K614" s="98"/>
      <c r="L614" s="98"/>
      <c r="M614" s="98"/>
      <c r="N614" s="98"/>
      <c r="O614" s="98"/>
      <c r="P614" s="98"/>
      <c r="Q614" s="98"/>
      <c r="R614" s="98"/>
      <c r="S614" s="98"/>
      <c r="T614" s="98"/>
      <c r="U614" s="98"/>
      <c r="V614" s="98"/>
      <c r="W614" s="98"/>
      <c r="X614" s="98"/>
      <c r="Y614" s="98"/>
      <c r="Z614" s="98"/>
      <c r="AA614" s="98"/>
      <c r="AB614" s="98"/>
      <c r="AC614" s="98"/>
      <c r="AD614" s="98"/>
    </row>
    <row r="615" spans="1:30" hidden="1" x14ac:dyDescent="0.25">
      <c r="A615" s="98">
        <f>IF(ISNA(VLOOKUP('Paetec -prev'!C615,'PAETEC Support'!C:C,1,0)),'Paetec -prev'!C615,"""")</f>
        <v>0</v>
      </c>
      <c r="B615" s="98"/>
      <c r="C615" s="98"/>
      <c r="D615" s="98"/>
      <c r="E615" s="98"/>
      <c r="F615" s="98"/>
      <c r="G615" s="98"/>
      <c r="H615" s="98"/>
      <c r="I615" s="98"/>
      <c r="J615" s="98"/>
      <c r="K615" s="98"/>
      <c r="L615" s="98"/>
      <c r="M615" s="98"/>
      <c r="N615" s="98"/>
      <c r="O615" s="98"/>
      <c r="P615" s="98"/>
      <c r="Q615" s="98"/>
      <c r="R615" s="98"/>
      <c r="S615" s="98"/>
      <c r="T615" s="98"/>
      <c r="U615" s="98"/>
      <c r="V615" s="98"/>
      <c r="W615" s="98"/>
      <c r="X615" s="98"/>
      <c r="Y615" s="98"/>
      <c r="Z615" s="98"/>
      <c r="AA615" s="98"/>
      <c r="AB615" s="98"/>
      <c r="AC615" s="98"/>
      <c r="AD615" s="98"/>
    </row>
    <row r="616" spans="1:30" hidden="1" x14ac:dyDescent="0.25">
      <c r="A616" s="98">
        <f>IF(ISNA(VLOOKUP('Paetec -prev'!C616,'PAETEC Support'!C:C,1,0)),'Paetec -prev'!C616,"""")</f>
        <v>0</v>
      </c>
      <c r="B616" s="98"/>
      <c r="C616" s="98"/>
      <c r="D616" s="98"/>
      <c r="E616" s="98"/>
      <c r="F616" s="98"/>
      <c r="G616" s="98"/>
      <c r="H616" s="98"/>
      <c r="I616" s="98"/>
      <c r="J616" s="98"/>
      <c r="K616" s="98"/>
      <c r="L616" s="98"/>
      <c r="M616" s="98"/>
      <c r="N616" s="98"/>
      <c r="O616" s="98"/>
      <c r="P616" s="98"/>
      <c r="Q616" s="98"/>
      <c r="R616" s="98"/>
      <c r="S616" s="98"/>
      <c r="T616" s="98"/>
      <c r="U616" s="98"/>
      <c r="V616" s="98"/>
      <c r="W616" s="98"/>
      <c r="X616" s="98"/>
      <c r="Y616" s="98"/>
      <c r="Z616" s="98"/>
      <c r="AA616" s="98"/>
      <c r="AB616" s="98"/>
      <c r="AC616" s="98"/>
      <c r="AD616" s="98"/>
    </row>
    <row r="617" spans="1:30" hidden="1" x14ac:dyDescent="0.25">
      <c r="A617" s="98">
        <f>IF(ISNA(VLOOKUP('Paetec -prev'!C617,'PAETEC Support'!C:C,1,0)),'Paetec -prev'!C617,"""")</f>
        <v>0</v>
      </c>
      <c r="B617" s="98"/>
      <c r="C617" s="98"/>
      <c r="D617" s="98"/>
      <c r="E617" s="98"/>
      <c r="F617" s="98"/>
      <c r="G617" s="98"/>
      <c r="H617" s="98"/>
      <c r="I617" s="98"/>
      <c r="J617" s="98"/>
      <c r="K617" s="98"/>
      <c r="L617" s="98"/>
      <c r="M617" s="98"/>
      <c r="N617" s="98"/>
      <c r="O617" s="98"/>
      <c r="P617" s="98"/>
      <c r="Q617" s="98"/>
      <c r="R617" s="98"/>
      <c r="S617" s="98"/>
      <c r="T617" s="98"/>
      <c r="U617" s="98"/>
      <c r="V617" s="98"/>
      <c r="W617" s="98"/>
      <c r="X617" s="98"/>
      <c r="Y617" s="98"/>
      <c r="Z617" s="98"/>
      <c r="AA617" s="98"/>
      <c r="AB617" s="98"/>
      <c r="AC617" s="98"/>
      <c r="AD617" s="98"/>
    </row>
    <row r="618" spans="1:30" hidden="1" x14ac:dyDescent="0.25">
      <c r="A618" s="98">
        <f>IF(ISNA(VLOOKUP('Paetec -prev'!C618,'PAETEC Support'!C:C,1,0)),'Paetec -prev'!C618,"""")</f>
        <v>0</v>
      </c>
      <c r="B618" s="98"/>
      <c r="C618" s="98"/>
      <c r="D618" s="98"/>
      <c r="E618" s="98"/>
      <c r="F618" s="98"/>
      <c r="G618" s="98"/>
      <c r="H618" s="98"/>
      <c r="I618" s="98"/>
      <c r="J618" s="98"/>
      <c r="K618" s="98"/>
      <c r="L618" s="98"/>
      <c r="M618" s="98"/>
      <c r="N618" s="98"/>
      <c r="O618" s="98"/>
      <c r="P618" s="98"/>
      <c r="Q618" s="98"/>
      <c r="R618" s="98"/>
      <c r="S618" s="98"/>
      <c r="T618" s="98"/>
      <c r="U618" s="98"/>
      <c r="V618" s="98"/>
      <c r="W618" s="98"/>
      <c r="X618" s="98"/>
      <c r="Y618" s="98"/>
      <c r="Z618" s="98"/>
      <c r="AA618" s="98"/>
      <c r="AB618" s="98"/>
      <c r="AC618" s="98"/>
      <c r="AD618" s="98"/>
    </row>
    <row r="619" spans="1:30" hidden="1" x14ac:dyDescent="0.25">
      <c r="A619" s="98">
        <f>IF(ISNA(VLOOKUP('Paetec -prev'!C619,'PAETEC Support'!C:C,1,0)),'Paetec -prev'!C619,"""")</f>
        <v>0</v>
      </c>
      <c r="B619" s="98"/>
      <c r="C619" s="98"/>
      <c r="D619" s="98"/>
      <c r="E619" s="98"/>
      <c r="F619" s="98"/>
      <c r="G619" s="98"/>
      <c r="H619" s="98"/>
      <c r="I619" s="98"/>
      <c r="J619" s="98"/>
      <c r="K619" s="98"/>
      <c r="L619" s="98"/>
      <c r="M619" s="98"/>
      <c r="N619" s="98"/>
      <c r="O619" s="98"/>
      <c r="P619" s="98"/>
      <c r="Q619" s="98"/>
      <c r="R619" s="98"/>
      <c r="S619" s="98"/>
      <c r="T619" s="98"/>
      <c r="U619" s="98"/>
      <c r="V619" s="98"/>
      <c r="W619" s="98"/>
      <c r="X619" s="98"/>
      <c r="Y619" s="98"/>
      <c r="Z619" s="98"/>
      <c r="AA619" s="98"/>
      <c r="AB619" s="98"/>
      <c r="AC619" s="98"/>
      <c r="AD619" s="98"/>
    </row>
    <row r="620" spans="1:30" hidden="1" x14ac:dyDescent="0.25">
      <c r="A620" s="98">
        <f>IF(ISNA(VLOOKUP('Paetec -prev'!C620,'PAETEC Support'!C:C,1,0)),'Paetec -prev'!C620,"""")</f>
        <v>0</v>
      </c>
      <c r="B620" s="98"/>
      <c r="C620" s="98"/>
      <c r="D620" s="98"/>
      <c r="E620" s="98"/>
      <c r="F620" s="98"/>
      <c r="G620" s="98"/>
      <c r="H620" s="98"/>
      <c r="I620" s="98"/>
      <c r="J620" s="98"/>
      <c r="K620" s="98"/>
      <c r="L620" s="98"/>
      <c r="M620" s="98"/>
      <c r="N620" s="98"/>
      <c r="O620" s="98"/>
      <c r="P620" s="98"/>
      <c r="Q620" s="98"/>
      <c r="R620" s="98"/>
      <c r="S620" s="98"/>
      <c r="T620" s="98"/>
      <c r="U620" s="98"/>
      <c r="V620" s="98"/>
      <c r="W620" s="98"/>
      <c r="X620" s="98"/>
      <c r="Y620" s="98"/>
      <c r="Z620" s="98"/>
      <c r="AA620" s="98"/>
      <c r="AB620" s="98"/>
      <c r="AC620" s="98"/>
      <c r="AD620" s="98"/>
    </row>
    <row r="621" spans="1:30" hidden="1" x14ac:dyDescent="0.25">
      <c r="A621" s="98">
        <f>IF(ISNA(VLOOKUP('Paetec -prev'!C621,'PAETEC Support'!C:C,1,0)),'Paetec -prev'!C621,"""")</f>
        <v>0</v>
      </c>
      <c r="B621" s="98"/>
      <c r="C621" s="98"/>
      <c r="D621" s="98"/>
      <c r="E621" s="98"/>
      <c r="F621" s="98"/>
      <c r="G621" s="98"/>
      <c r="H621" s="98"/>
      <c r="I621" s="98"/>
      <c r="J621" s="98"/>
      <c r="K621" s="98"/>
      <c r="L621" s="98"/>
      <c r="M621" s="98"/>
      <c r="N621" s="98"/>
      <c r="O621" s="98"/>
      <c r="P621" s="98"/>
      <c r="Q621" s="98"/>
      <c r="R621" s="98"/>
      <c r="S621" s="98"/>
      <c r="T621" s="98"/>
      <c r="U621" s="98"/>
      <c r="V621" s="98"/>
      <c r="W621" s="98"/>
      <c r="X621" s="98"/>
      <c r="Y621" s="98"/>
      <c r="Z621" s="98"/>
      <c r="AA621" s="98"/>
      <c r="AB621" s="98"/>
      <c r="AC621" s="98"/>
      <c r="AD621" s="98"/>
    </row>
    <row r="622" spans="1:30" hidden="1" x14ac:dyDescent="0.25">
      <c r="A622" s="98">
        <f>IF(ISNA(VLOOKUP('Paetec -prev'!C622,'PAETEC Support'!C:C,1,0)),'Paetec -prev'!C622,"""")</f>
        <v>0</v>
      </c>
      <c r="B622" s="98"/>
      <c r="C622" s="98"/>
      <c r="D622" s="98"/>
      <c r="E622" s="98"/>
      <c r="F622" s="98"/>
      <c r="G622" s="98"/>
      <c r="H622" s="98"/>
      <c r="I622" s="98"/>
      <c r="J622" s="98"/>
      <c r="K622" s="98"/>
      <c r="L622" s="98"/>
      <c r="M622" s="98"/>
      <c r="N622" s="98"/>
      <c r="O622" s="98"/>
      <c r="P622" s="98"/>
      <c r="Q622" s="98"/>
      <c r="R622" s="98"/>
      <c r="S622" s="98"/>
      <c r="T622" s="98"/>
      <c r="U622" s="98"/>
      <c r="V622" s="98"/>
      <c r="W622" s="98"/>
      <c r="X622" s="98"/>
      <c r="Y622" s="98"/>
      <c r="Z622" s="98"/>
      <c r="AA622" s="98"/>
      <c r="AB622" s="98"/>
      <c r="AC622" s="98"/>
      <c r="AD622" s="98"/>
    </row>
    <row r="623" spans="1:30" hidden="1" x14ac:dyDescent="0.25">
      <c r="A623" s="98">
        <f>IF(ISNA(VLOOKUP('Paetec -prev'!C623,'PAETEC Support'!C:C,1,0)),'Paetec -prev'!C623,"""")</f>
        <v>0</v>
      </c>
      <c r="B623" s="98"/>
      <c r="C623" s="98"/>
      <c r="D623" s="98"/>
      <c r="E623" s="98"/>
      <c r="F623" s="98"/>
      <c r="G623" s="98"/>
      <c r="H623" s="98"/>
      <c r="I623" s="98"/>
      <c r="J623" s="98"/>
      <c r="K623" s="98"/>
      <c r="L623" s="98"/>
      <c r="M623" s="98"/>
      <c r="N623" s="98"/>
      <c r="O623" s="98"/>
      <c r="P623" s="98"/>
      <c r="Q623" s="98"/>
      <c r="R623" s="98"/>
      <c r="S623" s="98"/>
      <c r="T623" s="98"/>
      <c r="U623" s="98"/>
      <c r="V623" s="98"/>
      <c r="W623" s="98"/>
      <c r="X623" s="98"/>
      <c r="Y623" s="98"/>
      <c r="Z623" s="98"/>
      <c r="AA623" s="98"/>
      <c r="AB623" s="98"/>
      <c r="AC623" s="98"/>
      <c r="AD623" s="98"/>
    </row>
    <row r="624" spans="1:30" hidden="1" x14ac:dyDescent="0.25">
      <c r="A624" s="98">
        <f>IF(ISNA(VLOOKUP('Paetec -prev'!C624,'PAETEC Support'!C:C,1,0)),'Paetec -prev'!C624,"""")</f>
        <v>0</v>
      </c>
      <c r="B624" s="98"/>
      <c r="C624" s="98"/>
      <c r="D624" s="98"/>
      <c r="E624" s="98"/>
      <c r="F624" s="98"/>
      <c r="G624" s="98"/>
      <c r="H624" s="98"/>
      <c r="I624" s="98"/>
      <c r="J624" s="98"/>
      <c r="K624" s="98"/>
      <c r="L624" s="98"/>
      <c r="M624" s="98"/>
      <c r="N624" s="98"/>
      <c r="O624" s="98"/>
      <c r="P624" s="98"/>
      <c r="Q624" s="98"/>
      <c r="R624" s="98"/>
      <c r="S624" s="98"/>
      <c r="T624" s="98"/>
      <c r="U624" s="98"/>
      <c r="V624" s="98"/>
      <c r="W624" s="98"/>
      <c r="X624" s="98"/>
      <c r="Y624" s="98"/>
      <c r="Z624" s="98"/>
      <c r="AA624" s="98"/>
      <c r="AB624" s="98"/>
      <c r="AC624" s="98"/>
      <c r="AD624" s="98"/>
    </row>
    <row r="625" spans="1:30" hidden="1" x14ac:dyDescent="0.25">
      <c r="A625" s="98">
        <f>IF(ISNA(VLOOKUP('Paetec -prev'!C625,'PAETEC Support'!C:C,1,0)),'Paetec -prev'!C625,"""")</f>
        <v>0</v>
      </c>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row>
    <row r="626" spans="1:30" hidden="1" x14ac:dyDescent="0.25">
      <c r="A626" s="98">
        <f>IF(ISNA(VLOOKUP('Paetec -prev'!C626,'PAETEC Support'!C:C,1,0)),'Paetec -prev'!C626,"""")</f>
        <v>0</v>
      </c>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row>
    <row r="627" spans="1:30" hidden="1" x14ac:dyDescent="0.25">
      <c r="A627" s="98">
        <f>IF(ISNA(VLOOKUP('Paetec -prev'!C627,'PAETEC Support'!C:C,1,0)),'Paetec -prev'!C627,"""")</f>
        <v>0</v>
      </c>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row>
    <row r="628" spans="1:30" hidden="1" x14ac:dyDescent="0.25">
      <c r="A628" s="98">
        <f>IF(ISNA(VLOOKUP('Paetec -prev'!C628,'PAETEC Support'!C:C,1,0)),'Paetec -prev'!C628,"""")</f>
        <v>0</v>
      </c>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row>
    <row r="629" spans="1:30" hidden="1" x14ac:dyDescent="0.25">
      <c r="A629" s="98">
        <f>IF(ISNA(VLOOKUP('Paetec -prev'!C629,'PAETEC Support'!C:C,1,0)),'Paetec -prev'!C629,"""")</f>
        <v>0</v>
      </c>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row>
    <row r="630" spans="1:30" hidden="1" x14ac:dyDescent="0.25">
      <c r="A630" s="98">
        <f>IF(ISNA(VLOOKUP('Paetec -prev'!C630,'PAETEC Support'!C:C,1,0)),'Paetec -prev'!C630,"""")</f>
        <v>0</v>
      </c>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row>
    <row r="631" spans="1:30" hidden="1" x14ac:dyDescent="0.25">
      <c r="A631" s="98">
        <f>IF(ISNA(VLOOKUP('Paetec -prev'!C631,'PAETEC Support'!C:C,1,0)),'Paetec -prev'!C631,"""")</f>
        <v>0</v>
      </c>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row>
    <row r="632" spans="1:30" hidden="1" x14ac:dyDescent="0.25">
      <c r="A632" s="98">
        <f>IF(ISNA(VLOOKUP('Paetec -prev'!C632,'PAETEC Support'!C:C,1,0)),'Paetec -prev'!C632,"""")</f>
        <v>0</v>
      </c>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row>
    <row r="633" spans="1:30" hidden="1" x14ac:dyDescent="0.25">
      <c r="A633" s="98">
        <f>IF(ISNA(VLOOKUP('Paetec -prev'!C633,'PAETEC Support'!C:C,1,0)),'Paetec -prev'!C633,"""")</f>
        <v>0</v>
      </c>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row>
    <row r="634" spans="1:30" hidden="1" x14ac:dyDescent="0.25">
      <c r="A634" s="98">
        <f>IF(ISNA(VLOOKUP('Paetec -prev'!C634,'PAETEC Support'!C:C,1,0)),'Paetec -prev'!C634,"""")</f>
        <v>0</v>
      </c>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row>
    <row r="635" spans="1:30" hidden="1" x14ac:dyDescent="0.25">
      <c r="A635" s="98">
        <f>IF(ISNA(VLOOKUP('Paetec -prev'!C635,'PAETEC Support'!C:C,1,0)),'Paetec -prev'!C635,"""")</f>
        <v>0</v>
      </c>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row>
    <row r="636" spans="1:30" hidden="1" x14ac:dyDescent="0.25">
      <c r="A636" s="98">
        <f>IF(ISNA(VLOOKUP('Paetec -prev'!C636,'PAETEC Support'!C:C,1,0)),'Paetec -prev'!C636,"""")</f>
        <v>0</v>
      </c>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row>
    <row r="637" spans="1:30" hidden="1" x14ac:dyDescent="0.25">
      <c r="A637" s="98">
        <f>IF(ISNA(VLOOKUP('Paetec -prev'!C637,'PAETEC Support'!C:C,1,0)),'Paetec -prev'!C637,"""")</f>
        <v>0</v>
      </c>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row>
    <row r="638" spans="1:30" hidden="1" x14ac:dyDescent="0.25">
      <c r="A638" s="98">
        <f>IF(ISNA(VLOOKUP('Paetec -prev'!C638,'PAETEC Support'!C:C,1,0)),'Paetec -prev'!C638,"""")</f>
        <v>0</v>
      </c>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row>
    <row r="639" spans="1:30" hidden="1" x14ac:dyDescent="0.25">
      <c r="A639" s="98">
        <f>IF(ISNA(VLOOKUP('Paetec -prev'!C639,'PAETEC Support'!C:C,1,0)),'Paetec -prev'!C639,"""")</f>
        <v>0</v>
      </c>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row>
    <row r="640" spans="1:30" hidden="1" x14ac:dyDescent="0.25">
      <c r="A640" s="98">
        <f>IF(ISNA(VLOOKUP('Paetec -prev'!C640,'PAETEC Support'!C:C,1,0)),'Paetec -prev'!C640,"""")</f>
        <v>0</v>
      </c>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row>
    <row r="641" spans="1:30" hidden="1" x14ac:dyDescent="0.25">
      <c r="A641" s="98">
        <f>IF(ISNA(VLOOKUP('Paetec -prev'!C641,'PAETEC Support'!C:C,1,0)),'Paetec -prev'!C641,"""")</f>
        <v>0</v>
      </c>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row>
    <row r="642" spans="1:30" hidden="1" x14ac:dyDescent="0.25">
      <c r="A642" s="98">
        <f>IF(ISNA(VLOOKUP('Paetec -prev'!C642,'PAETEC Support'!C:C,1,0)),'Paetec -prev'!C642,"""")</f>
        <v>0</v>
      </c>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row>
    <row r="643" spans="1:30" hidden="1" x14ac:dyDescent="0.25">
      <c r="A643" s="98">
        <f>IF(ISNA(VLOOKUP('Paetec -prev'!C643,'PAETEC Support'!C:C,1,0)),'Paetec -prev'!C643,"""")</f>
        <v>0</v>
      </c>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row>
    <row r="644" spans="1:30" hidden="1" x14ac:dyDescent="0.25">
      <c r="A644" s="98">
        <f>IF(ISNA(VLOOKUP('Paetec -prev'!C644,'PAETEC Support'!C:C,1,0)),'Paetec -prev'!C644,"""")</f>
        <v>0</v>
      </c>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row>
    <row r="645" spans="1:30" hidden="1" x14ac:dyDescent="0.25">
      <c r="A645" s="98">
        <f>IF(ISNA(VLOOKUP('Paetec -prev'!C645,'PAETEC Support'!C:C,1,0)),'Paetec -prev'!C645,"""")</f>
        <v>0</v>
      </c>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row>
    <row r="646" spans="1:30" hidden="1" x14ac:dyDescent="0.25">
      <c r="A646" s="98">
        <f>IF(ISNA(VLOOKUP('Paetec -prev'!C646,'PAETEC Support'!C:C,1,0)),'Paetec -prev'!C646,"""")</f>
        <v>0</v>
      </c>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row>
    <row r="647" spans="1:30" hidden="1" x14ac:dyDescent="0.25">
      <c r="A647" s="98">
        <f>IF(ISNA(VLOOKUP('Paetec -prev'!C647,'PAETEC Support'!C:C,1,0)),'Paetec -prev'!C647,"""")</f>
        <v>0</v>
      </c>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row>
    <row r="648" spans="1:30" hidden="1" x14ac:dyDescent="0.25">
      <c r="A648" s="98">
        <f>IF(ISNA(VLOOKUP('Paetec -prev'!C648,'PAETEC Support'!C:C,1,0)),'Paetec -prev'!C648,"""")</f>
        <v>0</v>
      </c>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row>
    <row r="649" spans="1:30" hidden="1" x14ac:dyDescent="0.25">
      <c r="A649" s="98">
        <f>IF(ISNA(VLOOKUP('Paetec -prev'!C649,'PAETEC Support'!C:C,1,0)),'Paetec -prev'!C649,"""")</f>
        <v>0</v>
      </c>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row>
    <row r="650" spans="1:30" hidden="1" x14ac:dyDescent="0.25">
      <c r="A650" s="98">
        <f>IF(ISNA(VLOOKUP('Paetec -prev'!C650,'PAETEC Support'!C:C,1,0)),'Paetec -prev'!C650,"""")</f>
        <v>0</v>
      </c>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row>
    <row r="651" spans="1:30" hidden="1" x14ac:dyDescent="0.25">
      <c r="A651" s="98">
        <f>IF(ISNA(VLOOKUP('Paetec -prev'!C651,'PAETEC Support'!C:C,1,0)),'Paetec -prev'!C651,"""")</f>
        <v>0</v>
      </c>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row>
    <row r="652" spans="1:30" hidden="1" x14ac:dyDescent="0.25">
      <c r="A652" s="98">
        <f>IF(ISNA(VLOOKUP('Paetec -prev'!C652,'PAETEC Support'!C:C,1,0)),'Paetec -prev'!C652,"""")</f>
        <v>0</v>
      </c>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row>
    <row r="653" spans="1:30" hidden="1" x14ac:dyDescent="0.25">
      <c r="A653" s="98">
        <f>IF(ISNA(VLOOKUP('Paetec -prev'!C653,'PAETEC Support'!C:C,1,0)),'Paetec -prev'!C653,"""")</f>
        <v>0</v>
      </c>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row>
    <row r="654" spans="1:30" hidden="1" x14ac:dyDescent="0.25">
      <c r="A654" s="98">
        <f>IF(ISNA(VLOOKUP('Paetec -prev'!C654,'PAETEC Support'!C:C,1,0)),'Paetec -prev'!C654,"""")</f>
        <v>0</v>
      </c>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row>
    <row r="655" spans="1:30" hidden="1" x14ac:dyDescent="0.25">
      <c r="A655" s="98">
        <f>IF(ISNA(VLOOKUP('Paetec -prev'!C655,'PAETEC Support'!C:C,1,0)),'Paetec -prev'!C655,"""")</f>
        <v>0</v>
      </c>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row>
    <row r="656" spans="1:30" hidden="1" x14ac:dyDescent="0.25">
      <c r="A656" s="98">
        <f>IF(ISNA(VLOOKUP('Paetec -prev'!C656,'PAETEC Support'!C:C,1,0)),'Paetec -prev'!C656,"""")</f>
        <v>0</v>
      </c>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row>
    <row r="657" spans="1:30" hidden="1" x14ac:dyDescent="0.25">
      <c r="A657" s="98">
        <f>IF(ISNA(VLOOKUP('Paetec -prev'!C657,'PAETEC Support'!C:C,1,0)),'Paetec -prev'!C657,"""")</f>
        <v>0</v>
      </c>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row>
    <row r="658" spans="1:30" hidden="1" x14ac:dyDescent="0.25">
      <c r="A658" s="98">
        <f>IF(ISNA(VLOOKUP('Paetec -prev'!C658,'PAETEC Support'!C:C,1,0)),'Paetec -prev'!C658,"""")</f>
        <v>0</v>
      </c>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row>
    <row r="659" spans="1:30" hidden="1" x14ac:dyDescent="0.25">
      <c r="A659" s="98">
        <f>IF(ISNA(VLOOKUP('Paetec -prev'!C659,'PAETEC Support'!C:C,1,0)),'Paetec -prev'!C659,"""")</f>
        <v>0</v>
      </c>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row>
    <row r="660" spans="1:30" hidden="1" x14ac:dyDescent="0.25">
      <c r="A660" s="98">
        <f>IF(ISNA(VLOOKUP('Paetec -prev'!C660,'PAETEC Support'!C:C,1,0)),'Paetec -prev'!C660,"""")</f>
        <v>0</v>
      </c>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row>
    <row r="661" spans="1:30" hidden="1" x14ac:dyDescent="0.25">
      <c r="A661" s="98">
        <f>IF(ISNA(VLOOKUP('Paetec -prev'!C661,'PAETEC Support'!C:C,1,0)),'Paetec -prev'!C661,"""")</f>
        <v>0</v>
      </c>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row>
    <row r="662" spans="1:30" hidden="1" x14ac:dyDescent="0.25">
      <c r="A662" s="98">
        <f>IF(ISNA(VLOOKUP('Paetec -prev'!C662,'PAETEC Support'!C:C,1,0)),'Paetec -prev'!C662,"""")</f>
        <v>0</v>
      </c>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row>
    <row r="663" spans="1:30" hidden="1" x14ac:dyDescent="0.25">
      <c r="A663" s="98">
        <f>IF(ISNA(VLOOKUP('Paetec -prev'!C663,'PAETEC Support'!C:C,1,0)),'Paetec -prev'!C663,"""")</f>
        <v>0</v>
      </c>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row>
    <row r="664" spans="1:30" hidden="1" x14ac:dyDescent="0.25">
      <c r="A664" s="98">
        <f>IF(ISNA(VLOOKUP('Paetec -prev'!C664,'PAETEC Support'!C:C,1,0)),'Paetec -prev'!C664,"""")</f>
        <v>0</v>
      </c>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row>
    <row r="665" spans="1:30" hidden="1" x14ac:dyDescent="0.25">
      <c r="A665" s="98">
        <f>IF(ISNA(VLOOKUP('Paetec -prev'!C665,'PAETEC Support'!C:C,1,0)),'Paetec -prev'!C665,"""")</f>
        <v>0</v>
      </c>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row>
    <row r="666" spans="1:30" hidden="1" x14ac:dyDescent="0.25">
      <c r="A666" s="98">
        <f>IF(ISNA(VLOOKUP('Paetec -prev'!C666,'PAETEC Support'!C:C,1,0)),'Paetec -prev'!C666,"""")</f>
        <v>0</v>
      </c>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row>
    <row r="667" spans="1:30" hidden="1" x14ac:dyDescent="0.25">
      <c r="A667" s="98">
        <f>IF(ISNA(VLOOKUP('Paetec -prev'!C667,'PAETEC Support'!C:C,1,0)),'Paetec -prev'!C667,"""")</f>
        <v>0</v>
      </c>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row>
    <row r="668" spans="1:30" hidden="1" x14ac:dyDescent="0.25">
      <c r="A668" s="98">
        <f>IF(ISNA(VLOOKUP('Paetec -prev'!C668,'PAETEC Support'!C:C,1,0)),'Paetec -prev'!C668,"""")</f>
        <v>0</v>
      </c>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row>
    <row r="669" spans="1:30" hidden="1" x14ac:dyDescent="0.25">
      <c r="A669" s="98">
        <f>IF(ISNA(VLOOKUP('Paetec -prev'!C669,'PAETEC Support'!C:C,1,0)),'Paetec -prev'!C669,"""")</f>
        <v>0</v>
      </c>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row>
    <row r="670" spans="1:30" hidden="1" x14ac:dyDescent="0.25">
      <c r="A670" s="98">
        <f>IF(ISNA(VLOOKUP('Paetec -prev'!C670,'PAETEC Support'!C:C,1,0)),'Paetec -prev'!C670,"""")</f>
        <v>0</v>
      </c>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row>
    <row r="671" spans="1:30" hidden="1" x14ac:dyDescent="0.25">
      <c r="A671" s="98">
        <f>IF(ISNA(VLOOKUP('Paetec -prev'!C671,'PAETEC Support'!C:C,1,0)),'Paetec -prev'!C671,"""")</f>
        <v>0</v>
      </c>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row>
    <row r="672" spans="1:30" hidden="1" x14ac:dyDescent="0.25">
      <c r="A672" s="98">
        <f>IF(ISNA(VLOOKUP('Paetec -prev'!C672,'PAETEC Support'!C:C,1,0)),'Paetec -prev'!C672,"""")</f>
        <v>0</v>
      </c>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row>
    <row r="673" spans="1:30" hidden="1" x14ac:dyDescent="0.25">
      <c r="A673" s="98">
        <f>IF(ISNA(VLOOKUP('Paetec -prev'!C673,'PAETEC Support'!C:C,1,0)),'Paetec -prev'!C673,"""")</f>
        <v>0</v>
      </c>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row>
    <row r="674" spans="1:30" hidden="1" x14ac:dyDescent="0.25">
      <c r="A674" s="98">
        <f>IF(ISNA(VLOOKUP('Paetec -prev'!C674,'PAETEC Support'!C:C,1,0)),'Paetec -prev'!C674,"""")</f>
        <v>0</v>
      </c>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row>
    <row r="675" spans="1:30" hidden="1" x14ac:dyDescent="0.25">
      <c r="A675" s="98">
        <f>IF(ISNA(VLOOKUP('Paetec -prev'!C675,'PAETEC Support'!C:C,1,0)),'Paetec -prev'!C675,"""")</f>
        <v>0</v>
      </c>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row>
    <row r="676" spans="1:30" hidden="1" x14ac:dyDescent="0.25">
      <c r="A676" s="98">
        <f>IF(ISNA(VLOOKUP('Paetec -prev'!C676,'PAETEC Support'!C:C,1,0)),'Paetec -prev'!C676,"""")</f>
        <v>0</v>
      </c>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row>
    <row r="677" spans="1:30" hidden="1" x14ac:dyDescent="0.25">
      <c r="A677" s="98">
        <f>IF(ISNA(VLOOKUP('Paetec -prev'!C677,'PAETEC Support'!C:C,1,0)),'Paetec -prev'!C677,"""")</f>
        <v>0</v>
      </c>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row>
    <row r="678" spans="1:30" hidden="1" x14ac:dyDescent="0.25">
      <c r="A678" s="98">
        <f>IF(ISNA(VLOOKUP('Paetec -prev'!C678,'PAETEC Support'!C:C,1,0)),'Paetec -prev'!C678,"""")</f>
        <v>0</v>
      </c>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row>
    <row r="679" spans="1:30" hidden="1" x14ac:dyDescent="0.25">
      <c r="A679" s="98">
        <f>IF(ISNA(VLOOKUP('Paetec -prev'!C679,'PAETEC Support'!C:C,1,0)),'Paetec -prev'!C679,"""")</f>
        <v>0</v>
      </c>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row>
    <row r="680" spans="1:30" hidden="1" x14ac:dyDescent="0.25">
      <c r="A680" s="98">
        <f>IF(ISNA(VLOOKUP('Paetec -prev'!C680,'PAETEC Support'!C:C,1,0)),'Paetec -prev'!C680,"""")</f>
        <v>0</v>
      </c>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row>
    <row r="681" spans="1:30" hidden="1" x14ac:dyDescent="0.25">
      <c r="A681" s="98">
        <f>IF(ISNA(VLOOKUP('Paetec -prev'!C681,'PAETEC Support'!C:C,1,0)),'Paetec -prev'!C681,"""")</f>
        <v>0</v>
      </c>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row>
    <row r="682" spans="1:30" hidden="1" x14ac:dyDescent="0.25">
      <c r="A682" s="98">
        <f>IF(ISNA(VLOOKUP('Paetec -prev'!C682,'PAETEC Support'!C:C,1,0)),'Paetec -prev'!C682,"""")</f>
        <v>0</v>
      </c>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row>
    <row r="683" spans="1:30" hidden="1" x14ac:dyDescent="0.25">
      <c r="A683" s="98">
        <f>IF(ISNA(VLOOKUP('Paetec -prev'!C683,'PAETEC Support'!C:C,1,0)),'Paetec -prev'!C683,"""")</f>
        <v>0</v>
      </c>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row>
    <row r="684" spans="1:30" hidden="1" x14ac:dyDescent="0.25">
      <c r="A684" s="98">
        <f>IF(ISNA(VLOOKUP('Paetec -prev'!C684,'PAETEC Support'!C:C,1,0)),'Paetec -prev'!C684,"""")</f>
        <v>0</v>
      </c>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row>
    <row r="685" spans="1:30" hidden="1" x14ac:dyDescent="0.25">
      <c r="A685" s="98">
        <f>IF(ISNA(VLOOKUP('Paetec -prev'!C685,'PAETEC Support'!C:C,1,0)),'Paetec -prev'!C685,"""")</f>
        <v>0</v>
      </c>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row>
    <row r="686" spans="1:30" hidden="1" x14ac:dyDescent="0.25">
      <c r="A686" s="98">
        <f>IF(ISNA(VLOOKUP('Paetec -prev'!C686,'PAETEC Support'!C:C,1,0)),'Paetec -prev'!C686,"""")</f>
        <v>0</v>
      </c>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row>
    <row r="687" spans="1:30" hidden="1" x14ac:dyDescent="0.25">
      <c r="A687" s="98">
        <f>IF(ISNA(VLOOKUP('Paetec -prev'!C687,'PAETEC Support'!C:C,1,0)),'Paetec -prev'!C687,"""")</f>
        <v>0</v>
      </c>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row>
    <row r="688" spans="1:30" hidden="1" x14ac:dyDescent="0.25">
      <c r="A688" s="98">
        <f>IF(ISNA(VLOOKUP('Paetec -prev'!C688,'PAETEC Support'!C:C,1,0)),'Paetec -prev'!C688,"""")</f>
        <v>0</v>
      </c>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row>
    <row r="689" spans="1:30" hidden="1" x14ac:dyDescent="0.25">
      <c r="A689" s="98">
        <f>IF(ISNA(VLOOKUP('Paetec -prev'!C689,'PAETEC Support'!C:C,1,0)),'Paetec -prev'!C689,"""")</f>
        <v>0</v>
      </c>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row>
    <row r="690" spans="1:30" hidden="1" x14ac:dyDescent="0.25">
      <c r="A690" s="98">
        <f>IF(ISNA(VLOOKUP('Paetec -prev'!C690,'PAETEC Support'!C:C,1,0)),'Paetec -prev'!C690,"""")</f>
        <v>0</v>
      </c>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row>
    <row r="691" spans="1:30" hidden="1" x14ac:dyDescent="0.25">
      <c r="A691" s="98">
        <f>IF(ISNA(VLOOKUP('Paetec -prev'!C691,'PAETEC Support'!C:C,1,0)),'Paetec -prev'!C691,"""")</f>
        <v>0</v>
      </c>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row>
    <row r="692" spans="1:30" hidden="1" x14ac:dyDescent="0.25">
      <c r="A692" s="98">
        <f>IF(ISNA(VLOOKUP('Paetec -prev'!C692,'PAETEC Support'!C:C,1,0)),'Paetec -prev'!C692,"""")</f>
        <v>0</v>
      </c>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row>
    <row r="693" spans="1:30" hidden="1" x14ac:dyDescent="0.25">
      <c r="A693" s="98">
        <f>IF(ISNA(VLOOKUP('Paetec -prev'!C693,'PAETEC Support'!C:C,1,0)),'Paetec -prev'!C693,"""")</f>
        <v>0</v>
      </c>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row>
    <row r="694" spans="1:30" hidden="1" x14ac:dyDescent="0.25">
      <c r="A694" s="98">
        <f>IF(ISNA(VLOOKUP('Paetec -prev'!C694,'PAETEC Support'!C:C,1,0)),'Paetec -prev'!C694,"""")</f>
        <v>0</v>
      </c>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row>
    <row r="695" spans="1:30" hidden="1" x14ac:dyDescent="0.25">
      <c r="A695" s="98">
        <f>IF(ISNA(VLOOKUP('Paetec -prev'!C695,'PAETEC Support'!C:C,1,0)),'Paetec -prev'!C695,"""")</f>
        <v>0</v>
      </c>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row>
    <row r="696" spans="1:30" hidden="1" x14ac:dyDescent="0.25">
      <c r="A696" s="98">
        <f>IF(ISNA(VLOOKUP('Paetec -prev'!C696,'PAETEC Support'!C:C,1,0)),'Paetec -prev'!C696,"""")</f>
        <v>0</v>
      </c>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row>
    <row r="697" spans="1:30" hidden="1" x14ac:dyDescent="0.25">
      <c r="A697" s="98">
        <f>IF(ISNA(VLOOKUP('Paetec -prev'!C697,'PAETEC Support'!C:C,1,0)),'Paetec -prev'!C697,"""")</f>
        <v>0</v>
      </c>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row>
    <row r="698" spans="1:30" hidden="1" x14ac:dyDescent="0.25">
      <c r="A698" s="98">
        <f>IF(ISNA(VLOOKUP('Paetec -prev'!C698,'PAETEC Support'!C:C,1,0)),'Paetec -prev'!C698,"""")</f>
        <v>0</v>
      </c>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row>
    <row r="699" spans="1:30" hidden="1" x14ac:dyDescent="0.25">
      <c r="A699" s="98">
        <f>IF(ISNA(VLOOKUP('Paetec -prev'!C699,'PAETEC Support'!C:C,1,0)),'Paetec -prev'!C699,"""")</f>
        <v>0</v>
      </c>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row>
    <row r="700" spans="1:30" hidden="1" x14ac:dyDescent="0.25">
      <c r="A700" s="98">
        <f>IF(ISNA(VLOOKUP('Paetec -prev'!C700,'PAETEC Support'!C:C,1,0)),'Paetec -prev'!C700,"""")</f>
        <v>0</v>
      </c>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row>
    <row r="701" spans="1:30" hidden="1" x14ac:dyDescent="0.25">
      <c r="A701" s="98">
        <f>IF(ISNA(VLOOKUP('Paetec -prev'!C701,'PAETEC Support'!C:C,1,0)),'Paetec -prev'!C701,"""")</f>
        <v>0</v>
      </c>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row>
    <row r="702" spans="1:30" hidden="1" x14ac:dyDescent="0.25">
      <c r="A702" s="98">
        <f>IF(ISNA(VLOOKUP('Paetec -prev'!C702,'PAETEC Support'!C:C,1,0)),'Paetec -prev'!C702,"""")</f>
        <v>0</v>
      </c>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row>
    <row r="703" spans="1:30" hidden="1" x14ac:dyDescent="0.25">
      <c r="A703" s="98">
        <f>IF(ISNA(VLOOKUP('Paetec -prev'!C703,'PAETEC Support'!C:C,1,0)),'Paetec -prev'!C703,"""")</f>
        <v>0</v>
      </c>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row>
    <row r="704" spans="1:30" hidden="1" x14ac:dyDescent="0.25">
      <c r="A704" s="98">
        <f>IF(ISNA(VLOOKUP('Paetec -prev'!C704,'PAETEC Support'!C:C,1,0)),'Paetec -prev'!C704,"""")</f>
        <v>0</v>
      </c>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row>
    <row r="705" spans="1:30" hidden="1" x14ac:dyDescent="0.25">
      <c r="A705" s="98">
        <f>IF(ISNA(VLOOKUP('Paetec -prev'!C705,'PAETEC Support'!C:C,1,0)),'Paetec -prev'!C705,"""")</f>
        <v>0</v>
      </c>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row>
    <row r="706" spans="1:30" hidden="1" x14ac:dyDescent="0.25">
      <c r="A706" s="98">
        <f>IF(ISNA(VLOOKUP('Paetec -prev'!C706,'PAETEC Support'!C:C,1,0)),'Paetec -prev'!C706,"""")</f>
        <v>0</v>
      </c>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row>
    <row r="707" spans="1:30" hidden="1" x14ac:dyDescent="0.25">
      <c r="A707" s="98">
        <f>IF(ISNA(VLOOKUP('Paetec -prev'!C707,'PAETEC Support'!C:C,1,0)),'Paetec -prev'!C707,"""")</f>
        <v>0</v>
      </c>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row>
    <row r="708" spans="1:30" hidden="1" x14ac:dyDescent="0.25">
      <c r="A708" s="98">
        <f>IF(ISNA(VLOOKUP('Paetec -prev'!C708,'PAETEC Support'!C:C,1,0)),'Paetec -prev'!C708,"""")</f>
        <v>0</v>
      </c>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row>
    <row r="709" spans="1:30" hidden="1" x14ac:dyDescent="0.25">
      <c r="A709" s="98">
        <f>IF(ISNA(VLOOKUP('Paetec -prev'!C709,'PAETEC Support'!C:C,1,0)),'Paetec -prev'!C709,"""")</f>
        <v>0</v>
      </c>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row>
    <row r="710" spans="1:30" hidden="1" x14ac:dyDescent="0.25">
      <c r="A710" s="98">
        <f>IF(ISNA(VLOOKUP('Paetec -prev'!C710,'PAETEC Support'!C:C,1,0)),'Paetec -prev'!C710,"""")</f>
        <v>0</v>
      </c>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row>
    <row r="711" spans="1:30" hidden="1" x14ac:dyDescent="0.25">
      <c r="A711" s="98">
        <f>IF(ISNA(VLOOKUP('Paetec -prev'!C711,'PAETEC Support'!C:C,1,0)),'Paetec -prev'!C711,"""")</f>
        <v>0</v>
      </c>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row>
    <row r="712" spans="1:30" hidden="1" x14ac:dyDescent="0.25">
      <c r="A712" s="98">
        <f>IF(ISNA(VLOOKUP('Paetec -prev'!C712,'PAETEC Support'!C:C,1,0)),'Paetec -prev'!C712,"""")</f>
        <v>0</v>
      </c>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row>
    <row r="713" spans="1:30" hidden="1" x14ac:dyDescent="0.25">
      <c r="A713" s="98">
        <f>IF(ISNA(VLOOKUP('Paetec -prev'!C713,'PAETEC Support'!C:C,1,0)),'Paetec -prev'!C713,"""")</f>
        <v>0</v>
      </c>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row>
    <row r="714" spans="1:30" hidden="1" x14ac:dyDescent="0.25">
      <c r="A714" s="98">
        <f>IF(ISNA(VLOOKUP('Paetec -prev'!C714,'PAETEC Support'!C:C,1,0)),'Paetec -prev'!C714,"""")</f>
        <v>0</v>
      </c>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row>
    <row r="715" spans="1:30" hidden="1" x14ac:dyDescent="0.25">
      <c r="A715" s="98">
        <f>IF(ISNA(VLOOKUP('Paetec -prev'!C715,'PAETEC Support'!C:C,1,0)),'Paetec -prev'!C715,"""")</f>
        <v>0</v>
      </c>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row>
    <row r="716" spans="1:30" hidden="1" x14ac:dyDescent="0.25">
      <c r="A716" s="98">
        <f>IF(ISNA(VLOOKUP('Paetec -prev'!C716,'PAETEC Support'!C:C,1,0)),'Paetec -prev'!C716,"""")</f>
        <v>0</v>
      </c>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row>
    <row r="717" spans="1:30" hidden="1" x14ac:dyDescent="0.25">
      <c r="A717" s="98">
        <f>IF(ISNA(VLOOKUP('Paetec -prev'!C717,'PAETEC Support'!C:C,1,0)),'Paetec -prev'!C717,"""")</f>
        <v>0</v>
      </c>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row>
    <row r="718" spans="1:30" hidden="1" x14ac:dyDescent="0.25">
      <c r="A718" s="98">
        <f>IF(ISNA(VLOOKUP('Paetec -prev'!C718,'PAETEC Support'!C:C,1,0)),'Paetec -prev'!C718,"""")</f>
        <v>0</v>
      </c>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row>
    <row r="719" spans="1:30" hidden="1" x14ac:dyDescent="0.25">
      <c r="A719" s="98">
        <f>IF(ISNA(VLOOKUP('Paetec -prev'!C719,'PAETEC Support'!C:C,1,0)),'Paetec -prev'!C719,"""")</f>
        <v>0</v>
      </c>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row>
    <row r="720" spans="1:30" hidden="1" x14ac:dyDescent="0.25">
      <c r="A720" s="98">
        <f>IF(ISNA(VLOOKUP('Paetec -prev'!C720,'PAETEC Support'!C:C,1,0)),'Paetec -prev'!C720,"""")</f>
        <v>0</v>
      </c>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row>
    <row r="721" spans="1:30" hidden="1" x14ac:dyDescent="0.25">
      <c r="A721" s="98">
        <f>IF(ISNA(VLOOKUP('Paetec -prev'!C721,'PAETEC Support'!C:C,1,0)),'Paetec -prev'!C721,"""")</f>
        <v>0</v>
      </c>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row>
    <row r="722" spans="1:30" hidden="1" x14ac:dyDescent="0.25">
      <c r="A722" s="98">
        <f>IF(ISNA(VLOOKUP('Paetec -prev'!C722,'PAETEC Support'!C:C,1,0)),'Paetec -prev'!C722,"""")</f>
        <v>0</v>
      </c>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row>
    <row r="723" spans="1:30" hidden="1" x14ac:dyDescent="0.25">
      <c r="A723" s="98">
        <f>IF(ISNA(VLOOKUP('Paetec -prev'!C723,'PAETEC Support'!C:C,1,0)),'Paetec -prev'!C723,"""")</f>
        <v>0</v>
      </c>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row>
    <row r="724" spans="1:30" hidden="1" x14ac:dyDescent="0.25">
      <c r="A724" s="98">
        <f>IF(ISNA(VLOOKUP('Paetec -prev'!C724,'PAETEC Support'!C:C,1,0)),'Paetec -prev'!C724,"""")</f>
        <v>0</v>
      </c>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row>
    <row r="725" spans="1:30" hidden="1" x14ac:dyDescent="0.25">
      <c r="A725" s="98">
        <f>IF(ISNA(VLOOKUP('Paetec -prev'!C725,'PAETEC Support'!C:C,1,0)),'Paetec -prev'!C725,"""")</f>
        <v>0</v>
      </c>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row>
    <row r="726" spans="1:30" hidden="1" x14ac:dyDescent="0.25">
      <c r="A726" s="98">
        <f>IF(ISNA(VLOOKUP('Paetec -prev'!C726,'PAETEC Support'!C:C,1,0)),'Paetec -prev'!C726,"""")</f>
        <v>0</v>
      </c>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row>
    <row r="727" spans="1:30" hidden="1" x14ac:dyDescent="0.25">
      <c r="A727" s="98">
        <f>IF(ISNA(VLOOKUP('Paetec -prev'!C727,'PAETEC Support'!C:C,1,0)),'Paetec -prev'!C727,"""")</f>
        <v>0</v>
      </c>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row>
    <row r="728" spans="1:30" hidden="1" x14ac:dyDescent="0.25">
      <c r="A728" s="98">
        <f>IF(ISNA(VLOOKUP('Paetec -prev'!C728,'PAETEC Support'!C:C,1,0)),'Paetec -prev'!C728,"""")</f>
        <v>0</v>
      </c>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row>
    <row r="729" spans="1:30" hidden="1" x14ac:dyDescent="0.25">
      <c r="A729" s="98">
        <f>IF(ISNA(VLOOKUP('Paetec -prev'!C729,'PAETEC Support'!C:C,1,0)),'Paetec -prev'!C729,"""")</f>
        <v>0</v>
      </c>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row>
    <row r="730" spans="1:30" hidden="1" x14ac:dyDescent="0.25">
      <c r="A730" s="98">
        <f>IF(ISNA(VLOOKUP('Paetec -prev'!C730,'PAETEC Support'!C:C,1,0)),'Paetec -prev'!C730,"""")</f>
        <v>0</v>
      </c>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row>
    <row r="731" spans="1:30" hidden="1" x14ac:dyDescent="0.25">
      <c r="A731" s="98">
        <f>IF(ISNA(VLOOKUP('Paetec -prev'!C731,'PAETEC Support'!C:C,1,0)),'Paetec -prev'!C731,"""")</f>
        <v>0</v>
      </c>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row>
    <row r="732" spans="1:30" hidden="1" x14ac:dyDescent="0.25">
      <c r="A732" s="98">
        <f>IF(ISNA(VLOOKUP('Paetec -prev'!C732,'PAETEC Support'!C:C,1,0)),'Paetec -prev'!C732,"""")</f>
        <v>0</v>
      </c>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row>
    <row r="733" spans="1:30" hidden="1" x14ac:dyDescent="0.25">
      <c r="A733" s="98">
        <f>IF(ISNA(VLOOKUP('Paetec -prev'!C733,'PAETEC Support'!C:C,1,0)),'Paetec -prev'!C733,"""")</f>
        <v>0</v>
      </c>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row>
    <row r="734" spans="1:30" hidden="1" x14ac:dyDescent="0.25">
      <c r="A734" s="98">
        <f>IF(ISNA(VLOOKUP('Paetec -prev'!C734,'PAETEC Support'!C:C,1,0)),'Paetec -prev'!C734,"""")</f>
        <v>0</v>
      </c>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row>
    <row r="735" spans="1:30" hidden="1" x14ac:dyDescent="0.25">
      <c r="A735" s="98">
        <f>IF(ISNA(VLOOKUP('Paetec -prev'!C735,'PAETEC Support'!C:C,1,0)),'Paetec -prev'!C735,"""")</f>
        <v>0</v>
      </c>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row>
    <row r="736" spans="1:30" hidden="1" x14ac:dyDescent="0.25">
      <c r="A736" s="98">
        <f>IF(ISNA(VLOOKUP('Paetec -prev'!C736,'PAETEC Support'!C:C,1,0)),'Paetec -prev'!C736,"""")</f>
        <v>0</v>
      </c>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row>
    <row r="737" spans="1:30" hidden="1" x14ac:dyDescent="0.25">
      <c r="A737" s="98">
        <f>IF(ISNA(VLOOKUP('Paetec -prev'!C737,'PAETEC Support'!C:C,1,0)),'Paetec -prev'!C737,"""")</f>
        <v>0</v>
      </c>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row>
    <row r="738" spans="1:30" hidden="1" x14ac:dyDescent="0.25">
      <c r="A738" s="98">
        <f>IF(ISNA(VLOOKUP('Paetec -prev'!C738,'PAETEC Support'!C:C,1,0)),'Paetec -prev'!C738,"""")</f>
        <v>0</v>
      </c>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row>
    <row r="739" spans="1:30" hidden="1" x14ac:dyDescent="0.25">
      <c r="A739" s="98">
        <f>IF(ISNA(VLOOKUP('Paetec -prev'!C739,'PAETEC Support'!C:C,1,0)),'Paetec -prev'!C739,"""")</f>
        <v>0</v>
      </c>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row>
    <row r="740" spans="1:30" hidden="1" x14ac:dyDescent="0.25">
      <c r="A740" s="98">
        <f>IF(ISNA(VLOOKUP('Paetec -prev'!C740,'PAETEC Support'!C:C,1,0)),'Paetec -prev'!C740,"""")</f>
        <v>0</v>
      </c>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row>
    <row r="741" spans="1:30" hidden="1" x14ac:dyDescent="0.25">
      <c r="A741" s="98">
        <f>IF(ISNA(VLOOKUP('Paetec -prev'!C741,'PAETEC Support'!C:C,1,0)),'Paetec -prev'!C741,"""")</f>
        <v>0</v>
      </c>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row>
    <row r="742" spans="1:30" hidden="1" x14ac:dyDescent="0.25">
      <c r="A742" s="98">
        <f>IF(ISNA(VLOOKUP('Paetec -prev'!C742,'PAETEC Support'!C:C,1,0)),'Paetec -prev'!C742,"""")</f>
        <v>0</v>
      </c>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row>
    <row r="743" spans="1:30" hidden="1" x14ac:dyDescent="0.25">
      <c r="A743" s="98">
        <f>IF(ISNA(VLOOKUP('Paetec -prev'!C743,'PAETEC Support'!C:C,1,0)),'Paetec -prev'!C743,"""")</f>
        <v>0</v>
      </c>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row>
    <row r="744" spans="1:30" hidden="1" x14ac:dyDescent="0.25">
      <c r="A744" s="98">
        <f>IF(ISNA(VLOOKUP('Paetec -prev'!C744,'PAETEC Support'!C:C,1,0)),'Paetec -prev'!C744,"""")</f>
        <v>0</v>
      </c>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row>
    <row r="745" spans="1:30" hidden="1" x14ac:dyDescent="0.25">
      <c r="A745" s="98">
        <f>IF(ISNA(VLOOKUP('Paetec -prev'!C745,'PAETEC Support'!C:C,1,0)),'Paetec -prev'!C745,"""")</f>
        <v>0</v>
      </c>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row>
    <row r="746" spans="1:30" hidden="1" x14ac:dyDescent="0.25">
      <c r="A746" s="98">
        <f>IF(ISNA(VLOOKUP('Paetec -prev'!C746,'PAETEC Support'!C:C,1,0)),'Paetec -prev'!C746,"""")</f>
        <v>0</v>
      </c>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row>
    <row r="747" spans="1:30" hidden="1" x14ac:dyDescent="0.25">
      <c r="A747" s="98">
        <f>IF(ISNA(VLOOKUP('Paetec -prev'!C747,'PAETEC Support'!C:C,1,0)),'Paetec -prev'!C747,"""")</f>
        <v>0</v>
      </c>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row>
    <row r="748" spans="1:30" hidden="1" x14ac:dyDescent="0.25">
      <c r="A748" s="98">
        <f>IF(ISNA(VLOOKUP('Paetec -prev'!C748,'PAETEC Support'!C:C,1,0)),'Paetec -prev'!C748,"""")</f>
        <v>0</v>
      </c>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row>
    <row r="749" spans="1:30" hidden="1" x14ac:dyDescent="0.25">
      <c r="A749" s="98">
        <f>IF(ISNA(VLOOKUP('Paetec -prev'!C749,'PAETEC Support'!C:C,1,0)),'Paetec -prev'!C749,"""")</f>
        <v>0</v>
      </c>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row>
    <row r="750" spans="1:30" hidden="1" x14ac:dyDescent="0.25">
      <c r="A750" s="98">
        <f>IF(ISNA(VLOOKUP('Paetec -prev'!C750,'PAETEC Support'!C:C,1,0)),'Paetec -prev'!C750,"""")</f>
        <v>0</v>
      </c>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row>
    <row r="751" spans="1:30" hidden="1" x14ac:dyDescent="0.25">
      <c r="A751" s="98">
        <f>IF(ISNA(VLOOKUP('Paetec -prev'!C751,'PAETEC Support'!C:C,1,0)),'Paetec -prev'!C751,"""")</f>
        <v>0</v>
      </c>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row>
    <row r="752" spans="1:30" hidden="1" x14ac:dyDescent="0.25">
      <c r="A752" s="98">
        <f>IF(ISNA(VLOOKUP('Paetec -prev'!C752,'PAETEC Support'!C:C,1,0)),'Paetec -prev'!C752,"""")</f>
        <v>0</v>
      </c>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row>
    <row r="753" spans="1:30" hidden="1" x14ac:dyDescent="0.25">
      <c r="A753" s="98">
        <f>IF(ISNA(VLOOKUP('Paetec -prev'!C753,'PAETEC Support'!C:C,1,0)),'Paetec -prev'!C753,"""")</f>
        <v>0</v>
      </c>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row>
    <row r="754" spans="1:30" hidden="1" x14ac:dyDescent="0.25">
      <c r="A754" s="98">
        <f>IF(ISNA(VLOOKUP('Paetec -prev'!C754,'PAETEC Support'!C:C,1,0)),'Paetec -prev'!C754,"""")</f>
        <v>0</v>
      </c>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row>
    <row r="755" spans="1:30" hidden="1" x14ac:dyDescent="0.25">
      <c r="A755" s="98">
        <f>IF(ISNA(VLOOKUP('Paetec -prev'!C755,'PAETEC Support'!C:C,1,0)),'Paetec -prev'!C755,"""")</f>
        <v>0</v>
      </c>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row>
    <row r="756" spans="1:30" hidden="1" x14ac:dyDescent="0.25">
      <c r="A756" s="98">
        <f>IF(ISNA(VLOOKUP('Paetec -prev'!C756,'PAETEC Support'!C:C,1,0)),'Paetec -prev'!C756,"""")</f>
        <v>0</v>
      </c>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row>
    <row r="757" spans="1:30" hidden="1" x14ac:dyDescent="0.25">
      <c r="A757" s="98">
        <f>IF(ISNA(VLOOKUP('Paetec -prev'!C757,'PAETEC Support'!C:C,1,0)),'Paetec -prev'!C757,"""")</f>
        <v>0</v>
      </c>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row>
    <row r="758" spans="1:30" hidden="1" x14ac:dyDescent="0.25">
      <c r="A758" s="98">
        <f>IF(ISNA(VLOOKUP('Paetec -prev'!C758,'PAETEC Support'!C:C,1,0)),'Paetec -prev'!C758,"""")</f>
        <v>0</v>
      </c>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row>
    <row r="759" spans="1:30" hidden="1" x14ac:dyDescent="0.25">
      <c r="A759" s="98">
        <f>IF(ISNA(VLOOKUP('Paetec -prev'!C759,'PAETEC Support'!C:C,1,0)),'Paetec -prev'!C759,"""")</f>
        <v>0</v>
      </c>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row>
    <row r="760" spans="1:30" hidden="1" x14ac:dyDescent="0.25">
      <c r="A760" s="98">
        <f>IF(ISNA(VLOOKUP('Paetec -prev'!C760,'PAETEC Support'!C:C,1,0)),'Paetec -prev'!C760,"""")</f>
        <v>0</v>
      </c>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row>
    <row r="761" spans="1:30" hidden="1" x14ac:dyDescent="0.25">
      <c r="A761" s="98">
        <f>IF(ISNA(VLOOKUP('Paetec -prev'!C761,'PAETEC Support'!C:C,1,0)),'Paetec -prev'!C761,"""")</f>
        <v>0</v>
      </c>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row>
    <row r="762" spans="1:30" hidden="1" x14ac:dyDescent="0.25">
      <c r="A762" s="98">
        <f>IF(ISNA(VLOOKUP('Paetec -prev'!C762,'PAETEC Support'!C:C,1,0)),'Paetec -prev'!C762,"""")</f>
        <v>0</v>
      </c>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row>
    <row r="763" spans="1:30" hidden="1" x14ac:dyDescent="0.25">
      <c r="A763" s="98">
        <f>IF(ISNA(VLOOKUP('Paetec -prev'!C763,'PAETEC Support'!C:C,1,0)),'Paetec -prev'!C763,"""")</f>
        <v>0</v>
      </c>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row>
    <row r="764" spans="1:30" hidden="1" x14ac:dyDescent="0.25">
      <c r="A764" s="98">
        <f>IF(ISNA(VLOOKUP('Paetec -prev'!C764,'PAETEC Support'!C:C,1,0)),'Paetec -prev'!C764,"""")</f>
        <v>0</v>
      </c>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row>
    <row r="765" spans="1:30" hidden="1" x14ac:dyDescent="0.25">
      <c r="A765" s="98">
        <f>IF(ISNA(VLOOKUP('Paetec -prev'!C765,'PAETEC Support'!C:C,1,0)),'Paetec -prev'!C765,"""")</f>
        <v>0</v>
      </c>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row>
    <row r="766" spans="1:30" hidden="1" x14ac:dyDescent="0.25">
      <c r="A766" s="98">
        <f>IF(ISNA(VLOOKUP('Paetec -prev'!C766,'PAETEC Support'!C:C,1,0)),'Paetec -prev'!C766,"""")</f>
        <v>0</v>
      </c>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row>
    <row r="767" spans="1:30" hidden="1" x14ac:dyDescent="0.25">
      <c r="A767" s="98">
        <f>IF(ISNA(VLOOKUP('Paetec -prev'!C767,'PAETEC Support'!C:C,1,0)),'Paetec -prev'!C767,"""")</f>
        <v>0</v>
      </c>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row>
    <row r="768" spans="1:30" hidden="1" x14ac:dyDescent="0.25">
      <c r="A768" s="98">
        <f>IF(ISNA(VLOOKUP('Paetec -prev'!C768,'PAETEC Support'!C:C,1,0)),'Paetec -prev'!C768,"""")</f>
        <v>0</v>
      </c>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row>
    <row r="769" spans="1:30" hidden="1" x14ac:dyDescent="0.25">
      <c r="A769" s="98">
        <f>IF(ISNA(VLOOKUP('Paetec -prev'!C769,'PAETEC Support'!C:C,1,0)),'Paetec -prev'!C769,"""")</f>
        <v>0</v>
      </c>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row>
    <row r="770" spans="1:30" hidden="1" x14ac:dyDescent="0.25">
      <c r="A770" s="98">
        <f>IF(ISNA(VLOOKUP('Paetec -prev'!C770,'PAETEC Support'!C:C,1,0)),'Paetec -prev'!C770,"""")</f>
        <v>0</v>
      </c>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row>
    <row r="771" spans="1:30" hidden="1" x14ac:dyDescent="0.25">
      <c r="A771" s="98">
        <f>IF(ISNA(VLOOKUP('Paetec -prev'!C771,'PAETEC Support'!C:C,1,0)),'Paetec -prev'!C771,"""")</f>
        <v>0</v>
      </c>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row>
    <row r="772" spans="1:30" hidden="1" x14ac:dyDescent="0.25">
      <c r="A772" s="98">
        <f>IF(ISNA(VLOOKUP('Paetec -prev'!C772,'PAETEC Support'!C:C,1,0)),'Paetec -prev'!C772,"""")</f>
        <v>0</v>
      </c>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row>
    <row r="773" spans="1:30" hidden="1" x14ac:dyDescent="0.25">
      <c r="A773" s="98">
        <f>IF(ISNA(VLOOKUP('Paetec -prev'!C773,'PAETEC Support'!C:C,1,0)),'Paetec -prev'!C773,"""")</f>
        <v>0</v>
      </c>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row>
    <row r="774" spans="1:30" hidden="1" x14ac:dyDescent="0.25">
      <c r="A774" s="98">
        <f>IF(ISNA(VLOOKUP('Paetec -prev'!C774,'PAETEC Support'!C:C,1,0)),'Paetec -prev'!C774,"""")</f>
        <v>0</v>
      </c>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row>
    <row r="775" spans="1:30" hidden="1" x14ac:dyDescent="0.25">
      <c r="A775" s="98">
        <f>IF(ISNA(VLOOKUP('Paetec -prev'!C775,'PAETEC Support'!C:C,1,0)),'Paetec -prev'!C775,"""")</f>
        <v>0</v>
      </c>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row>
    <row r="776" spans="1:30" hidden="1" x14ac:dyDescent="0.25">
      <c r="A776" s="98">
        <f>IF(ISNA(VLOOKUP('Paetec -prev'!C776,'PAETEC Support'!C:C,1,0)),'Paetec -prev'!C776,"""")</f>
        <v>0</v>
      </c>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row>
    <row r="777" spans="1:30" hidden="1" x14ac:dyDescent="0.25">
      <c r="A777" s="98">
        <f>IF(ISNA(VLOOKUP('Paetec -prev'!C777,'PAETEC Support'!C:C,1,0)),'Paetec -prev'!C777,"""")</f>
        <v>0</v>
      </c>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row>
    <row r="778" spans="1:30" hidden="1" x14ac:dyDescent="0.25">
      <c r="A778" s="98">
        <f>IF(ISNA(VLOOKUP('Paetec -prev'!C778,'PAETEC Support'!C:C,1,0)),'Paetec -prev'!C778,"""")</f>
        <v>0</v>
      </c>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row>
    <row r="779" spans="1:30" hidden="1" x14ac:dyDescent="0.25">
      <c r="A779" s="98">
        <f>IF(ISNA(VLOOKUP('Paetec -prev'!C779,'PAETEC Support'!C:C,1,0)),'Paetec -prev'!C779,"""")</f>
        <v>0</v>
      </c>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row>
    <row r="780" spans="1:30" hidden="1" x14ac:dyDescent="0.25">
      <c r="A780" s="98">
        <f>IF(ISNA(VLOOKUP('Paetec -prev'!C780,'PAETEC Support'!C:C,1,0)),'Paetec -prev'!C780,"""")</f>
        <v>0</v>
      </c>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row>
    <row r="781" spans="1:30" hidden="1" x14ac:dyDescent="0.25">
      <c r="A781" s="98">
        <f>IF(ISNA(VLOOKUP('Paetec -prev'!C781,'PAETEC Support'!C:C,1,0)),'Paetec -prev'!C781,"""")</f>
        <v>0</v>
      </c>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row>
    <row r="782" spans="1:30" hidden="1" x14ac:dyDescent="0.25">
      <c r="A782" s="98">
        <f>IF(ISNA(VLOOKUP('Paetec -prev'!C782,'PAETEC Support'!C:C,1,0)),'Paetec -prev'!C782,"""")</f>
        <v>0</v>
      </c>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row>
    <row r="783" spans="1:30" hidden="1" x14ac:dyDescent="0.25">
      <c r="A783" s="98">
        <f>IF(ISNA(VLOOKUP('Paetec -prev'!C783,'PAETEC Support'!C:C,1,0)),'Paetec -prev'!C783,"""")</f>
        <v>0</v>
      </c>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row>
    <row r="784" spans="1:30" hidden="1" x14ac:dyDescent="0.25">
      <c r="A784" s="98">
        <f>IF(ISNA(VLOOKUP('Paetec -prev'!C784,'PAETEC Support'!C:C,1,0)),'Paetec -prev'!C784,"""")</f>
        <v>0</v>
      </c>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row>
    <row r="785" spans="1:30" hidden="1" x14ac:dyDescent="0.25">
      <c r="A785" s="98">
        <f>IF(ISNA(VLOOKUP('Paetec -prev'!C785,'PAETEC Support'!C:C,1,0)),'Paetec -prev'!C785,"""")</f>
        <v>0</v>
      </c>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row>
    <row r="786" spans="1:30" hidden="1" x14ac:dyDescent="0.25">
      <c r="A786" s="98">
        <f>IF(ISNA(VLOOKUP('Paetec -prev'!C786,'PAETEC Support'!C:C,1,0)),'Paetec -prev'!C786,"""")</f>
        <v>0</v>
      </c>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row>
    <row r="787" spans="1:30" hidden="1" x14ac:dyDescent="0.25">
      <c r="A787" s="98">
        <f>IF(ISNA(VLOOKUP('Paetec -prev'!C787,'PAETEC Support'!C:C,1,0)),'Paetec -prev'!C787,"""")</f>
        <v>0</v>
      </c>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row>
    <row r="788" spans="1:30" hidden="1" x14ac:dyDescent="0.25">
      <c r="A788" s="98">
        <f>IF(ISNA(VLOOKUP('Paetec -prev'!C788,'PAETEC Support'!C:C,1,0)),'Paetec -prev'!C788,"""")</f>
        <v>0</v>
      </c>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row>
    <row r="789" spans="1:30" hidden="1" x14ac:dyDescent="0.25">
      <c r="A789" s="98">
        <f>IF(ISNA(VLOOKUP('Paetec -prev'!C789,'PAETEC Support'!C:C,1,0)),'Paetec -prev'!C789,"""")</f>
        <v>0</v>
      </c>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row>
    <row r="790" spans="1:30" hidden="1" x14ac:dyDescent="0.25">
      <c r="A790" s="98">
        <f>IF(ISNA(VLOOKUP('Paetec -prev'!C790,'PAETEC Support'!C:C,1,0)),'Paetec -prev'!C790,"""")</f>
        <v>0</v>
      </c>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row>
    <row r="791" spans="1:30" hidden="1" x14ac:dyDescent="0.25">
      <c r="A791" s="98">
        <f>IF(ISNA(VLOOKUP('Paetec -prev'!C791,'PAETEC Support'!C:C,1,0)),'Paetec -prev'!C791,"""")</f>
        <v>0</v>
      </c>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row>
    <row r="792" spans="1:30" hidden="1" x14ac:dyDescent="0.25">
      <c r="A792" s="98">
        <f>IF(ISNA(VLOOKUP('Paetec -prev'!C792,'PAETEC Support'!C:C,1,0)),'Paetec -prev'!C792,"""")</f>
        <v>0</v>
      </c>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row>
    <row r="793" spans="1:30" hidden="1" x14ac:dyDescent="0.25">
      <c r="A793" s="98">
        <f>IF(ISNA(VLOOKUP('Paetec -prev'!C793,'PAETEC Support'!C:C,1,0)),'Paetec -prev'!C793,"""")</f>
        <v>0</v>
      </c>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row>
    <row r="794" spans="1:30" hidden="1" x14ac:dyDescent="0.25">
      <c r="A794" s="98">
        <f>IF(ISNA(VLOOKUP('Paetec -prev'!C794,'PAETEC Support'!C:C,1,0)),'Paetec -prev'!C794,"""")</f>
        <v>0</v>
      </c>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row>
    <row r="795" spans="1:30" hidden="1" x14ac:dyDescent="0.25">
      <c r="A795" s="98">
        <f>IF(ISNA(VLOOKUP('Paetec -prev'!C795,'PAETEC Support'!C:C,1,0)),'Paetec -prev'!C795,"""")</f>
        <v>0</v>
      </c>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row>
    <row r="796" spans="1:30" hidden="1" x14ac:dyDescent="0.25">
      <c r="A796" s="98">
        <f>IF(ISNA(VLOOKUP('Paetec -prev'!C796,'PAETEC Support'!C:C,1,0)),'Paetec -prev'!C796,"""")</f>
        <v>0</v>
      </c>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row>
    <row r="797" spans="1:30" hidden="1" x14ac:dyDescent="0.25">
      <c r="A797" s="98">
        <f>IF(ISNA(VLOOKUP('Paetec -prev'!C797,'PAETEC Support'!C:C,1,0)),'Paetec -prev'!C797,"""")</f>
        <v>0</v>
      </c>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row>
    <row r="798" spans="1:30" hidden="1" x14ac:dyDescent="0.25">
      <c r="A798" s="98">
        <f>IF(ISNA(VLOOKUP('Paetec -prev'!C798,'PAETEC Support'!C:C,1,0)),'Paetec -prev'!C798,"""")</f>
        <v>0</v>
      </c>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row>
    <row r="799" spans="1:30" hidden="1" x14ac:dyDescent="0.25">
      <c r="A799" s="98">
        <f>IF(ISNA(VLOOKUP('Paetec -prev'!C799,'PAETEC Support'!C:C,1,0)),'Paetec -prev'!C799,"""")</f>
        <v>0</v>
      </c>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row>
    <row r="800" spans="1:30" hidden="1" x14ac:dyDescent="0.25">
      <c r="A800" s="98">
        <f>IF(ISNA(VLOOKUP('Paetec -prev'!C800,'PAETEC Support'!C:C,1,0)),'Paetec -prev'!C800,"""")</f>
        <v>0</v>
      </c>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row>
    <row r="801" spans="1:30" hidden="1" x14ac:dyDescent="0.25">
      <c r="A801" s="98">
        <f>IF(ISNA(VLOOKUP('Paetec -prev'!C801,'PAETEC Support'!C:C,1,0)),'Paetec -prev'!C801,"""")</f>
        <v>0</v>
      </c>
      <c r="B801" s="98"/>
      <c r="C801" s="98"/>
      <c r="D801" s="98"/>
      <c r="E801" s="98"/>
      <c r="F801" s="98"/>
      <c r="G801" s="98"/>
      <c r="H801" s="98"/>
      <c r="I801" s="98"/>
      <c r="J801" s="98"/>
      <c r="K801" s="98"/>
      <c r="L801" s="98"/>
      <c r="M801" s="98"/>
      <c r="N801" s="98"/>
      <c r="O801" s="98"/>
      <c r="P801" s="98"/>
      <c r="Q801" s="98"/>
      <c r="R801" s="98"/>
      <c r="S801" s="98"/>
      <c r="T801" s="98"/>
      <c r="U801" s="98"/>
      <c r="V801" s="98"/>
      <c r="W801" s="98"/>
      <c r="X801" s="98"/>
      <c r="Y801" s="98"/>
      <c r="Z801" s="98"/>
      <c r="AA801" s="98"/>
      <c r="AB801" s="98"/>
      <c r="AC801" s="98"/>
      <c r="AD801" s="98"/>
    </row>
    <row r="802" spans="1:30" hidden="1" x14ac:dyDescent="0.25">
      <c r="A802" s="98">
        <f>IF(ISNA(VLOOKUP('Paetec -prev'!C802,'PAETEC Support'!C:C,1,0)),'Paetec -prev'!C802,"""")</f>
        <v>0</v>
      </c>
      <c r="B802" s="98"/>
      <c r="C802" s="98"/>
      <c r="D802" s="98"/>
      <c r="E802" s="98"/>
      <c r="F802" s="98"/>
      <c r="G802" s="98"/>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row>
    <row r="803" spans="1:30" hidden="1" x14ac:dyDescent="0.25">
      <c r="A803" s="98">
        <f>IF(ISNA(VLOOKUP('Paetec -prev'!C803,'PAETEC Support'!C:C,1,0)),'Paetec -prev'!C803,"""")</f>
        <v>0</v>
      </c>
      <c r="B803" s="98"/>
      <c r="C803" s="98"/>
      <c r="D803" s="98"/>
      <c r="E803" s="98"/>
      <c r="F803" s="98"/>
      <c r="G803" s="98"/>
      <c r="H803" s="98"/>
      <c r="I803" s="98"/>
      <c r="J803" s="98"/>
      <c r="K803" s="98"/>
      <c r="L803" s="98"/>
      <c r="M803" s="98"/>
      <c r="N803" s="98"/>
      <c r="O803" s="98"/>
      <c r="P803" s="98"/>
      <c r="Q803" s="98"/>
      <c r="R803" s="98"/>
      <c r="S803" s="98"/>
      <c r="T803" s="98"/>
      <c r="U803" s="98"/>
      <c r="V803" s="98"/>
      <c r="W803" s="98"/>
      <c r="X803" s="98"/>
      <c r="Y803" s="98"/>
      <c r="Z803" s="98"/>
      <c r="AA803" s="98"/>
      <c r="AB803" s="98"/>
      <c r="AC803" s="98"/>
      <c r="AD803" s="98"/>
    </row>
    <row r="804" spans="1:30" hidden="1" x14ac:dyDescent="0.25">
      <c r="A804" s="98">
        <f>IF(ISNA(VLOOKUP('Paetec -prev'!C804,'PAETEC Support'!C:C,1,0)),'Paetec -prev'!C804,"""")</f>
        <v>0</v>
      </c>
      <c r="B804" s="98"/>
      <c r="C804" s="98"/>
      <c r="D804" s="98"/>
      <c r="E804" s="98"/>
      <c r="F804" s="98"/>
      <c r="G804" s="98"/>
      <c r="H804" s="98"/>
      <c r="I804" s="98"/>
      <c r="J804" s="98"/>
      <c r="K804" s="98"/>
      <c r="L804" s="98"/>
      <c r="M804" s="98"/>
      <c r="N804" s="98"/>
      <c r="O804" s="98"/>
      <c r="P804" s="98"/>
      <c r="Q804" s="98"/>
      <c r="R804" s="98"/>
      <c r="S804" s="98"/>
      <c r="T804" s="98"/>
      <c r="U804" s="98"/>
      <c r="V804" s="98"/>
      <c r="W804" s="98"/>
      <c r="X804" s="98"/>
      <c r="Y804" s="98"/>
      <c r="Z804" s="98"/>
      <c r="AA804" s="98"/>
      <c r="AB804" s="98"/>
      <c r="AC804" s="98"/>
      <c r="AD804" s="98"/>
    </row>
    <row r="805" spans="1:30" hidden="1" x14ac:dyDescent="0.25">
      <c r="A805" s="98">
        <f>IF(ISNA(VLOOKUP('Paetec -prev'!C805,'PAETEC Support'!C:C,1,0)),'Paetec -prev'!C805,"""")</f>
        <v>0</v>
      </c>
      <c r="B805" s="98"/>
      <c r="C805" s="98"/>
      <c r="D805" s="98"/>
      <c r="E805" s="98"/>
      <c r="F805" s="98"/>
      <c r="G805" s="98"/>
      <c r="H805" s="98"/>
      <c r="I805" s="98"/>
      <c r="J805" s="98"/>
      <c r="K805" s="98"/>
      <c r="L805" s="98"/>
      <c r="M805" s="98"/>
      <c r="N805" s="98"/>
      <c r="O805" s="98"/>
      <c r="P805" s="98"/>
      <c r="Q805" s="98"/>
      <c r="R805" s="98"/>
      <c r="S805" s="98"/>
      <c r="T805" s="98"/>
      <c r="U805" s="98"/>
      <c r="V805" s="98"/>
      <c r="W805" s="98"/>
      <c r="X805" s="98"/>
      <c r="Y805" s="98"/>
      <c r="Z805" s="98"/>
      <c r="AA805" s="98"/>
      <c r="AB805" s="98"/>
      <c r="AC805" s="98"/>
      <c r="AD805" s="98"/>
    </row>
    <row r="806" spans="1:30" hidden="1" x14ac:dyDescent="0.25">
      <c r="A806" s="98">
        <f>IF(ISNA(VLOOKUP('Paetec -prev'!C806,'PAETEC Support'!C:C,1,0)),'Paetec -prev'!C806,"""")</f>
        <v>0</v>
      </c>
      <c r="B806" s="98"/>
      <c r="C806" s="98"/>
      <c r="D806" s="98"/>
      <c r="E806" s="98"/>
      <c r="F806" s="98"/>
      <c r="G806" s="98"/>
      <c r="H806" s="98"/>
      <c r="I806" s="98"/>
      <c r="J806" s="98"/>
      <c r="K806" s="98"/>
      <c r="L806" s="98"/>
      <c r="M806" s="98"/>
      <c r="N806" s="98"/>
      <c r="O806" s="98"/>
      <c r="P806" s="98"/>
      <c r="Q806" s="98"/>
      <c r="R806" s="98"/>
      <c r="S806" s="98"/>
      <c r="T806" s="98"/>
      <c r="U806" s="98"/>
      <c r="V806" s="98"/>
      <c r="W806" s="98"/>
      <c r="X806" s="98"/>
      <c r="Y806" s="98"/>
      <c r="Z806" s="98"/>
      <c r="AA806" s="98"/>
      <c r="AB806" s="98"/>
      <c r="AC806" s="98"/>
      <c r="AD806" s="98"/>
    </row>
    <row r="807" spans="1:30" hidden="1" x14ac:dyDescent="0.25">
      <c r="A807" s="98">
        <f>IF(ISNA(VLOOKUP('Paetec -prev'!C807,'PAETEC Support'!C:C,1,0)),'Paetec -prev'!C807,"""")</f>
        <v>0</v>
      </c>
      <c r="B807" s="98"/>
      <c r="C807" s="98"/>
      <c r="D807" s="98"/>
      <c r="E807" s="98"/>
      <c r="F807" s="98"/>
      <c r="G807" s="98"/>
      <c r="H807" s="98"/>
      <c r="I807" s="98"/>
      <c r="J807" s="98"/>
      <c r="K807" s="98"/>
      <c r="L807" s="98"/>
      <c r="M807" s="98"/>
      <c r="N807" s="98"/>
      <c r="O807" s="98"/>
      <c r="P807" s="98"/>
      <c r="Q807" s="98"/>
      <c r="R807" s="98"/>
      <c r="S807" s="98"/>
      <c r="T807" s="98"/>
      <c r="U807" s="98"/>
      <c r="V807" s="98"/>
      <c r="W807" s="98"/>
      <c r="X807" s="98"/>
      <c r="Y807" s="98"/>
      <c r="Z807" s="98"/>
      <c r="AA807" s="98"/>
      <c r="AB807" s="98"/>
      <c r="AC807" s="98"/>
      <c r="AD807" s="98"/>
    </row>
    <row r="808" spans="1:30" hidden="1" x14ac:dyDescent="0.25">
      <c r="A808" s="98">
        <f>IF(ISNA(VLOOKUP('Paetec -prev'!C808,'PAETEC Support'!C:C,1,0)),'Paetec -prev'!C808,"""")</f>
        <v>0</v>
      </c>
      <c r="B808" s="98"/>
      <c r="C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row>
    <row r="809" spans="1:30" hidden="1" x14ac:dyDescent="0.25">
      <c r="A809" s="98">
        <f>IF(ISNA(VLOOKUP('Paetec -prev'!C809,'PAETEC Support'!C:C,1,0)),'Paetec -prev'!C809,"""")</f>
        <v>0</v>
      </c>
      <c r="B809" s="98"/>
      <c r="C809" s="98"/>
      <c r="D809" s="98"/>
      <c r="E809" s="98"/>
      <c r="F809" s="98"/>
      <c r="G809" s="98"/>
      <c r="H809" s="98"/>
      <c r="I809" s="98"/>
      <c r="J809" s="98"/>
      <c r="K809" s="98"/>
      <c r="L809" s="98"/>
      <c r="M809" s="98"/>
      <c r="N809" s="98"/>
      <c r="O809" s="98"/>
      <c r="P809" s="98"/>
      <c r="Q809" s="98"/>
      <c r="R809" s="98"/>
      <c r="S809" s="98"/>
      <c r="T809" s="98"/>
      <c r="U809" s="98"/>
      <c r="V809" s="98"/>
      <c r="W809" s="98"/>
      <c r="X809" s="98"/>
      <c r="Y809" s="98"/>
      <c r="Z809" s="98"/>
      <c r="AA809" s="98"/>
      <c r="AB809" s="98"/>
      <c r="AC809" s="98"/>
      <c r="AD809" s="98"/>
    </row>
    <row r="810" spans="1:30" hidden="1" x14ac:dyDescent="0.25">
      <c r="A810" s="98">
        <f>IF(ISNA(VLOOKUP('Paetec -prev'!C810,'PAETEC Support'!C:C,1,0)),'Paetec -prev'!C810,"""")</f>
        <v>0</v>
      </c>
      <c r="B810" s="98"/>
      <c r="C810" s="98"/>
      <c r="D810" s="98"/>
      <c r="E810" s="98"/>
      <c r="F810" s="98"/>
      <c r="G810" s="98"/>
      <c r="H810" s="98"/>
      <c r="I810" s="98"/>
      <c r="J810" s="98"/>
      <c r="K810" s="98"/>
      <c r="L810" s="98"/>
      <c r="M810" s="98"/>
      <c r="N810" s="98"/>
      <c r="O810" s="98"/>
      <c r="P810" s="98"/>
      <c r="Q810" s="98"/>
      <c r="R810" s="98"/>
      <c r="S810" s="98"/>
      <c r="T810" s="98"/>
      <c r="U810" s="98"/>
      <c r="V810" s="98"/>
      <c r="W810" s="98"/>
      <c r="X810" s="98"/>
      <c r="Y810" s="98"/>
      <c r="Z810" s="98"/>
      <c r="AA810" s="98"/>
      <c r="AB810" s="98"/>
      <c r="AC810" s="98"/>
      <c r="AD810" s="98"/>
    </row>
    <row r="811" spans="1:30" hidden="1" x14ac:dyDescent="0.25">
      <c r="A811" s="98">
        <f>IF(ISNA(VLOOKUP('Paetec -prev'!C811,'PAETEC Support'!C:C,1,0)),'Paetec -prev'!C811,"""")</f>
        <v>0</v>
      </c>
      <c r="B811" s="98"/>
      <c r="C811" s="98"/>
      <c r="D811" s="98"/>
      <c r="E811" s="98"/>
      <c r="F811" s="98"/>
      <c r="G811" s="98"/>
      <c r="H811" s="98"/>
      <c r="I811" s="98"/>
      <c r="J811" s="98"/>
      <c r="K811" s="98"/>
      <c r="L811" s="98"/>
      <c r="M811" s="98"/>
      <c r="N811" s="98"/>
      <c r="O811" s="98"/>
      <c r="P811" s="98"/>
      <c r="Q811" s="98"/>
      <c r="R811" s="98"/>
      <c r="S811" s="98"/>
      <c r="T811" s="98"/>
      <c r="U811" s="98"/>
      <c r="V811" s="98"/>
      <c r="W811" s="98"/>
      <c r="X811" s="98"/>
      <c r="Y811" s="98"/>
      <c r="Z811" s="98"/>
      <c r="AA811" s="98"/>
      <c r="AB811" s="98"/>
      <c r="AC811" s="98"/>
      <c r="AD811" s="98"/>
    </row>
    <row r="812" spans="1:30" hidden="1" x14ac:dyDescent="0.25">
      <c r="A812" s="98">
        <f>IF(ISNA(VLOOKUP('Paetec -prev'!C812,'PAETEC Support'!C:C,1,0)),'Paetec -prev'!C812,"""")</f>
        <v>0</v>
      </c>
      <c r="B812" s="98"/>
      <c r="C812" s="98"/>
      <c r="D812" s="98"/>
      <c r="E812" s="98"/>
      <c r="F812" s="98"/>
      <c r="G812" s="98"/>
      <c r="H812" s="98"/>
      <c r="I812" s="98"/>
      <c r="J812" s="98"/>
      <c r="K812" s="98"/>
      <c r="L812" s="98"/>
      <c r="M812" s="98"/>
      <c r="N812" s="98"/>
      <c r="O812" s="98"/>
      <c r="P812" s="98"/>
      <c r="Q812" s="98"/>
      <c r="R812" s="98"/>
      <c r="S812" s="98"/>
      <c r="T812" s="98"/>
      <c r="U812" s="98"/>
      <c r="V812" s="98"/>
      <c r="W812" s="98"/>
      <c r="X812" s="98"/>
      <c r="Y812" s="98"/>
      <c r="Z812" s="98"/>
      <c r="AA812" s="98"/>
      <c r="AB812" s="98"/>
      <c r="AC812" s="98"/>
      <c r="AD812" s="98"/>
    </row>
    <row r="813" spans="1:30" hidden="1" x14ac:dyDescent="0.25">
      <c r="A813" s="98">
        <f>IF(ISNA(VLOOKUP('Paetec -prev'!C813,'PAETEC Support'!C:C,1,0)),'Paetec -prev'!C813,"""")</f>
        <v>0</v>
      </c>
      <c r="B813" s="98"/>
      <c r="C813" s="98"/>
      <c r="D813" s="98"/>
      <c r="E813" s="98"/>
      <c r="F813" s="98"/>
      <c r="G813" s="98"/>
      <c r="H813" s="98"/>
      <c r="I813" s="98"/>
      <c r="J813" s="98"/>
      <c r="K813" s="98"/>
      <c r="L813" s="98"/>
      <c r="M813" s="98"/>
      <c r="N813" s="98"/>
      <c r="O813" s="98"/>
      <c r="P813" s="98"/>
      <c r="Q813" s="98"/>
      <c r="R813" s="98"/>
      <c r="S813" s="98"/>
      <c r="T813" s="98"/>
      <c r="U813" s="98"/>
      <c r="V813" s="98"/>
      <c r="W813" s="98"/>
      <c r="X813" s="98"/>
      <c r="Y813" s="98"/>
      <c r="Z813" s="98"/>
      <c r="AA813" s="98"/>
      <c r="AB813" s="98"/>
      <c r="AC813" s="98"/>
      <c r="AD813" s="98"/>
    </row>
    <row r="814" spans="1:30" hidden="1" x14ac:dyDescent="0.25">
      <c r="A814" s="98">
        <f>IF(ISNA(VLOOKUP('Paetec -prev'!C814,'PAETEC Support'!C:C,1,0)),'Paetec -prev'!C814,"""")</f>
        <v>0</v>
      </c>
      <c r="B814" s="98"/>
      <c r="C814" s="98"/>
      <c r="D814" s="98"/>
      <c r="E814" s="98"/>
      <c r="F814" s="98"/>
      <c r="G814" s="98"/>
      <c r="H814" s="98"/>
      <c r="I814" s="98"/>
      <c r="J814" s="98"/>
      <c r="K814" s="98"/>
      <c r="L814" s="98"/>
      <c r="M814" s="98"/>
      <c r="N814" s="98"/>
      <c r="O814" s="98"/>
      <c r="P814" s="98"/>
      <c r="Q814" s="98"/>
      <c r="R814" s="98"/>
      <c r="S814" s="98"/>
      <c r="T814" s="98"/>
      <c r="U814" s="98"/>
      <c r="V814" s="98"/>
      <c r="W814" s="98"/>
      <c r="X814" s="98"/>
      <c r="Y814" s="98"/>
      <c r="Z814" s="98"/>
      <c r="AA814" s="98"/>
      <c r="AB814" s="98"/>
      <c r="AC814" s="98"/>
      <c r="AD814" s="98"/>
    </row>
    <row r="815" spans="1:30" hidden="1" x14ac:dyDescent="0.25">
      <c r="A815" s="98">
        <f>IF(ISNA(VLOOKUP('Paetec -prev'!C815,'PAETEC Support'!C:C,1,0)),'Paetec -prev'!C815,"""")</f>
        <v>0</v>
      </c>
      <c r="B815" s="98"/>
      <c r="C815" s="98"/>
      <c r="D815" s="98"/>
      <c r="E815" s="98"/>
      <c r="F815" s="98"/>
      <c r="G815" s="98"/>
      <c r="H815" s="98"/>
      <c r="I815" s="98"/>
      <c r="J815" s="98"/>
      <c r="K815" s="98"/>
      <c r="L815" s="98"/>
      <c r="M815" s="98"/>
      <c r="N815" s="98"/>
      <c r="O815" s="98"/>
      <c r="P815" s="98"/>
      <c r="Q815" s="98"/>
      <c r="R815" s="98"/>
      <c r="S815" s="98"/>
      <c r="T815" s="98"/>
      <c r="U815" s="98"/>
      <c r="V815" s="98"/>
      <c r="W815" s="98"/>
      <c r="X815" s="98"/>
      <c r="Y815" s="98"/>
      <c r="Z815" s="98"/>
      <c r="AA815" s="98"/>
      <c r="AB815" s="98"/>
      <c r="AC815" s="98"/>
      <c r="AD815" s="98"/>
    </row>
    <row r="816" spans="1:30" hidden="1" x14ac:dyDescent="0.25">
      <c r="A816" s="98">
        <f>IF(ISNA(VLOOKUP('Paetec -prev'!C816,'PAETEC Support'!C:C,1,0)),'Paetec -prev'!C816,"""")</f>
        <v>0</v>
      </c>
      <c r="B816" s="98"/>
      <c r="C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row>
    <row r="817" spans="1:30" hidden="1" x14ac:dyDescent="0.25">
      <c r="A817" s="98">
        <f>IF(ISNA(VLOOKUP('Paetec -prev'!C817,'PAETEC Support'!C:C,1,0)),'Paetec -prev'!C817,"""")</f>
        <v>0</v>
      </c>
      <c r="B817" s="98"/>
      <c r="C817" s="98"/>
      <c r="D817" s="98"/>
      <c r="E817" s="98"/>
      <c r="F817" s="98"/>
      <c r="G817" s="98"/>
      <c r="H817" s="98"/>
      <c r="I817" s="98"/>
      <c r="J817" s="98"/>
      <c r="K817" s="98"/>
      <c r="L817" s="98"/>
      <c r="M817" s="98"/>
      <c r="N817" s="98"/>
      <c r="O817" s="98"/>
      <c r="P817" s="98"/>
      <c r="Q817" s="98"/>
      <c r="R817" s="98"/>
      <c r="S817" s="98"/>
      <c r="T817" s="98"/>
      <c r="U817" s="98"/>
      <c r="V817" s="98"/>
      <c r="W817" s="98"/>
      <c r="X817" s="98"/>
      <c r="Y817" s="98"/>
      <c r="Z817" s="98"/>
      <c r="AA817" s="98"/>
      <c r="AB817" s="98"/>
      <c r="AC817" s="98"/>
      <c r="AD817" s="98"/>
    </row>
    <row r="818" spans="1:30" hidden="1" x14ac:dyDescent="0.25">
      <c r="A818" s="98">
        <f>IF(ISNA(VLOOKUP('Paetec -prev'!C818,'PAETEC Support'!C:C,1,0)),'Paetec -prev'!C818,"""")</f>
        <v>0</v>
      </c>
      <c r="B818" s="98"/>
      <c r="C818" s="98"/>
      <c r="D818" s="98"/>
      <c r="E818" s="98"/>
      <c r="F818" s="98"/>
      <c r="G818" s="98"/>
      <c r="H818" s="98"/>
      <c r="I818" s="98"/>
      <c r="J818" s="98"/>
      <c r="K818" s="98"/>
      <c r="L818" s="98"/>
      <c r="M818" s="98"/>
      <c r="N818" s="98"/>
      <c r="O818" s="98"/>
      <c r="P818" s="98"/>
      <c r="Q818" s="98"/>
      <c r="R818" s="98"/>
      <c r="S818" s="98"/>
      <c r="T818" s="98"/>
      <c r="U818" s="98"/>
      <c r="V818" s="98"/>
      <c r="W818" s="98"/>
      <c r="X818" s="98"/>
      <c r="Y818" s="98"/>
      <c r="Z818" s="98"/>
      <c r="AA818" s="98"/>
      <c r="AB818" s="98"/>
      <c r="AC818" s="98"/>
      <c r="AD818" s="98"/>
    </row>
    <row r="819" spans="1:30" hidden="1" x14ac:dyDescent="0.25">
      <c r="A819" s="98">
        <f>IF(ISNA(VLOOKUP('Paetec -prev'!C819,'PAETEC Support'!C:C,1,0)),'Paetec -prev'!C819,"""")</f>
        <v>0</v>
      </c>
      <c r="B819" s="98"/>
      <c r="C819" s="98"/>
      <c r="D819" s="98"/>
      <c r="E819" s="98"/>
      <c r="F819" s="98"/>
      <c r="G819" s="98"/>
      <c r="H819" s="98"/>
      <c r="I819" s="98"/>
      <c r="J819" s="98"/>
      <c r="K819" s="98"/>
      <c r="L819" s="98"/>
      <c r="M819" s="98"/>
      <c r="N819" s="98"/>
      <c r="O819" s="98"/>
      <c r="P819" s="98"/>
      <c r="Q819" s="98"/>
      <c r="R819" s="98"/>
      <c r="S819" s="98"/>
      <c r="T819" s="98"/>
      <c r="U819" s="98"/>
      <c r="V819" s="98"/>
      <c r="W819" s="98"/>
      <c r="X819" s="98"/>
      <c r="Y819" s="98"/>
      <c r="Z819" s="98"/>
      <c r="AA819" s="98"/>
      <c r="AB819" s="98"/>
      <c r="AC819" s="98"/>
      <c r="AD819" s="98"/>
    </row>
    <row r="820" spans="1:30" hidden="1" x14ac:dyDescent="0.25">
      <c r="A820" s="98">
        <f>IF(ISNA(VLOOKUP('Paetec -prev'!C820,'PAETEC Support'!C:C,1,0)),'Paetec -prev'!C820,"""")</f>
        <v>0</v>
      </c>
      <c r="B820" s="98"/>
      <c r="C820" s="98"/>
      <c r="D820" s="98"/>
      <c r="E820" s="98"/>
      <c r="F820" s="98"/>
      <c r="G820" s="98"/>
      <c r="H820" s="98"/>
      <c r="I820" s="98"/>
      <c r="J820" s="98"/>
      <c r="K820" s="98"/>
      <c r="L820" s="98"/>
      <c r="M820" s="98"/>
      <c r="N820" s="98"/>
      <c r="O820" s="98"/>
      <c r="P820" s="98"/>
      <c r="Q820" s="98"/>
      <c r="R820" s="98"/>
      <c r="S820" s="98"/>
      <c r="T820" s="98"/>
      <c r="U820" s="98"/>
      <c r="V820" s="98"/>
      <c r="W820" s="98"/>
      <c r="X820" s="98"/>
      <c r="Y820" s="98"/>
      <c r="Z820" s="98"/>
      <c r="AA820" s="98"/>
      <c r="AB820" s="98"/>
      <c r="AC820" s="98"/>
      <c r="AD820" s="98"/>
    </row>
    <row r="821" spans="1:30" hidden="1" x14ac:dyDescent="0.25">
      <c r="A821" s="98">
        <f>IF(ISNA(VLOOKUP('Paetec -prev'!C821,'PAETEC Support'!C:C,1,0)),'Paetec -prev'!C821,"""")</f>
        <v>0</v>
      </c>
      <c r="B821" s="98"/>
      <c r="C821" s="98"/>
      <c r="D821" s="98"/>
      <c r="E821" s="98"/>
      <c r="F821" s="98"/>
      <c r="G821" s="98"/>
      <c r="H821" s="98"/>
      <c r="I821" s="98"/>
      <c r="J821" s="98"/>
      <c r="K821" s="98"/>
      <c r="L821" s="98"/>
      <c r="M821" s="98"/>
      <c r="N821" s="98"/>
      <c r="O821" s="98"/>
      <c r="P821" s="98"/>
      <c r="Q821" s="98"/>
      <c r="R821" s="98"/>
      <c r="S821" s="98"/>
      <c r="T821" s="98"/>
      <c r="U821" s="98"/>
      <c r="V821" s="98"/>
      <c r="W821" s="98"/>
      <c r="X821" s="98"/>
      <c r="Y821" s="98"/>
      <c r="Z821" s="98"/>
      <c r="AA821" s="98"/>
      <c r="AB821" s="98"/>
      <c r="AC821" s="98"/>
      <c r="AD821" s="98"/>
    </row>
    <row r="822" spans="1:30" hidden="1" x14ac:dyDescent="0.25">
      <c r="A822" s="98">
        <f>IF(ISNA(VLOOKUP('Paetec -prev'!C822,'PAETEC Support'!C:C,1,0)),'Paetec -prev'!C822,"""")</f>
        <v>0</v>
      </c>
      <c r="B822" s="98"/>
      <c r="C822" s="98"/>
      <c r="D822" s="98"/>
      <c r="E822" s="98"/>
      <c r="F822" s="98"/>
      <c r="G822" s="98"/>
      <c r="H822" s="98"/>
      <c r="I822" s="98"/>
      <c r="J822" s="98"/>
      <c r="K822" s="98"/>
      <c r="L822" s="98"/>
      <c r="M822" s="98"/>
      <c r="N822" s="98"/>
      <c r="O822" s="98"/>
      <c r="P822" s="98"/>
      <c r="Q822" s="98"/>
      <c r="R822" s="98"/>
      <c r="S822" s="98"/>
      <c r="T822" s="98"/>
      <c r="U822" s="98"/>
      <c r="V822" s="98"/>
      <c r="W822" s="98"/>
      <c r="X822" s="98"/>
      <c r="Y822" s="98"/>
      <c r="Z822" s="98"/>
      <c r="AA822" s="98"/>
      <c r="AB822" s="98"/>
      <c r="AC822" s="98"/>
      <c r="AD822" s="98"/>
    </row>
    <row r="823" spans="1:30" hidden="1" x14ac:dyDescent="0.25">
      <c r="A823" s="98">
        <f>IF(ISNA(VLOOKUP('Paetec -prev'!C823,'PAETEC Support'!C:C,1,0)),'Paetec -prev'!C823,"""")</f>
        <v>0</v>
      </c>
      <c r="B823" s="98"/>
      <c r="C823" s="98"/>
      <c r="D823" s="98"/>
      <c r="E823" s="98"/>
      <c r="F823" s="98"/>
      <c r="G823" s="98"/>
      <c r="H823" s="98"/>
      <c r="I823" s="98"/>
      <c r="J823" s="98"/>
      <c r="K823" s="98"/>
      <c r="L823" s="98"/>
      <c r="M823" s="98"/>
      <c r="N823" s="98"/>
      <c r="O823" s="98"/>
      <c r="P823" s="98"/>
      <c r="Q823" s="98"/>
      <c r="R823" s="98"/>
      <c r="S823" s="98"/>
      <c r="T823" s="98"/>
      <c r="U823" s="98"/>
      <c r="V823" s="98"/>
      <c r="W823" s="98"/>
      <c r="X823" s="98"/>
      <c r="Y823" s="98"/>
      <c r="Z823" s="98"/>
      <c r="AA823" s="98"/>
      <c r="AB823" s="98"/>
      <c r="AC823" s="98"/>
      <c r="AD823" s="98"/>
    </row>
    <row r="824" spans="1:30" hidden="1" x14ac:dyDescent="0.25">
      <c r="A824" s="98">
        <f>IF(ISNA(VLOOKUP('Paetec -prev'!C824,'PAETEC Support'!C:C,1,0)),'Paetec -prev'!C824,"""")</f>
        <v>0</v>
      </c>
      <c r="B824" s="98"/>
      <c r="C824" s="98"/>
      <c r="D824" s="98"/>
      <c r="E824" s="98"/>
      <c r="F824" s="98"/>
      <c r="G824" s="98"/>
      <c r="H824" s="98"/>
      <c r="I824" s="98"/>
      <c r="J824" s="98"/>
      <c r="K824" s="98"/>
      <c r="L824" s="98"/>
      <c r="M824" s="98"/>
      <c r="N824" s="98"/>
      <c r="O824" s="98"/>
      <c r="P824" s="98"/>
      <c r="Q824" s="98"/>
      <c r="R824" s="98"/>
      <c r="S824" s="98"/>
      <c r="T824" s="98"/>
      <c r="U824" s="98"/>
      <c r="V824" s="98"/>
      <c r="W824" s="98"/>
      <c r="X824" s="98"/>
      <c r="Y824" s="98"/>
      <c r="Z824" s="98"/>
      <c r="AA824" s="98"/>
      <c r="AB824" s="98"/>
      <c r="AC824" s="98"/>
      <c r="AD824" s="98"/>
    </row>
    <row r="825" spans="1:30" hidden="1" x14ac:dyDescent="0.25">
      <c r="A825" s="98">
        <f>IF(ISNA(VLOOKUP('Paetec -prev'!C825,'PAETEC Support'!C:C,1,0)),'Paetec -prev'!C825,"""")</f>
        <v>0</v>
      </c>
      <c r="B825" s="98"/>
      <c r="C825" s="98"/>
      <c r="D825" s="98"/>
      <c r="E825" s="98"/>
      <c r="F825" s="98"/>
      <c r="G825" s="98"/>
      <c r="H825" s="98"/>
      <c r="I825" s="98"/>
      <c r="J825" s="98"/>
      <c r="K825" s="98"/>
      <c r="L825" s="98"/>
      <c r="M825" s="98"/>
      <c r="N825" s="98"/>
      <c r="O825" s="98"/>
      <c r="P825" s="98"/>
      <c r="Q825" s="98"/>
      <c r="R825" s="98"/>
      <c r="S825" s="98"/>
      <c r="T825" s="98"/>
      <c r="U825" s="98"/>
      <c r="V825" s="98"/>
      <c r="W825" s="98"/>
      <c r="X825" s="98"/>
      <c r="Y825" s="98"/>
      <c r="Z825" s="98"/>
      <c r="AA825" s="98"/>
      <c r="AB825" s="98"/>
      <c r="AC825" s="98"/>
      <c r="AD825" s="98"/>
    </row>
    <row r="826" spans="1:30" hidden="1" x14ac:dyDescent="0.25">
      <c r="A826" s="98">
        <f>IF(ISNA(VLOOKUP('Paetec -prev'!C826,'PAETEC Support'!C:C,1,0)),'Paetec -prev'!C826,"""")</f>
        <v>0</v>
      </c>
      <c r="B826" s="98"/>
      <c r="C826" s="98"/>
      <c r="D826" s="98"/>
      <c r="E826" s="98"/>
      <c r="F826" s="98"/>
      <c r="G826" s="98"/>
      <c r="H826" s="98"/>
      <c r="I826" s="98"/>
      <c r="J826" s="98"/>
      <c r="K826" s="98"/>
      <c r="L826" s="98"/>
      <c r="M826" s="98"/>
      <c r="N826" s="98"/>
      <c r="O826" s="98"/>
      <c r="P826" s="98"/>
      <c r="Q826" s="98"/>
      <c r="R826" s="98"/>
      <c r="S826" s="98"/>
      <c r="T826" s="98"/>
      <c r="U826" s="98"/>
      <c r="V826" s="98"/>
      <c r="W826" s="98"/>
      <c r="X826" s="98"/>
      <c r="Y826" s="98"/>
      <c r="Z826" s="98"/>
      <c r="AA826" s="98"/>
      <c r="AB826" s="98"/>
      <c r="AC826" s="98"/>
      <c r="AD826" s="98"/>
    </row>
    <row r="827" spans="1:30" hidden="1" x14ac:dyDescent="0.25">
      <c r="A827" s="98">
        <f>IF(ISNA(VLOOKUP('Paetec -prev'!C827,'PAETEC Support'!C:C,1,0)),'Paetec -prev'!C827,"""")</f>
        <v>0</v>
      </c>
      <c r="B827" s="98"/>
      <c r="C827" s="98"/>
      <c r="D827" s="98"/>
      <c r="E827" s="98"/>
      <c r="F827" s="98"/>
      <c r="G827" s="98"/>
      <c r="H827" s="98"/>
      <c r="I827" s="98"/>
      <c r="J827" s="98"/>
      <c r="K827" s="98"/>
      <c r="L827" s="98"/>
      <c r="M827" s="98"/>
      <c r="N827" s="98"/>
      <c r="O827" s="98"/>
      <c r="P827" s="98"/>
      <c r="Q827" s="98"/>
      <c r="R827" s="98"/>
      <c r="S827" s="98"/>
      <c r="T827" s="98"/>
      <c r="U827" s="98"/>
      <c r="V827" s="98"/>
      <c r="W827" s="98"/>
      <c r="X827" s="98"/>
      <c r="Y827" s="98"/>
      <c r="Z827" s="98"/>
      <c r="AA827" s="98"/>
      <c r="AB827" s="98"/>
      <c r="AC827" s="98"/>
      <c r="AD827" s="98"/>
    </row>
    <row r="828" spans="1:30" hidden="1" x14ac:dyDescent="0.25">
      <c r="A828" s="98">
        <f>IF(ISNA(VLOOKUP('Paetec -prev'!C828,'PAETEC Support'!C:C,1,0)),'Paetec -prev'!C828,"""")</f>
        <v>0</v>
      </c>
      <c r="B828" s="98"/>
      <c r="C828" s="98"/>
      <c r="D828" s="98"/>
      <c r="E828" s="98"/>
      <c r="F828" s="98"/>
      <c r="G828" s="98"/>
      <c r="H828" s="98"/>
      <c r="I828" s="98"/>
      <c r="J828" s="98"/>
      <c r="K828" s="98"/>
      <c r="L828" s="98"/>
      <c r="M828" s="98"/>
      <c r="N828" s="98"/>
      <c r="O828" s="98"/>
      <c r="P828" s="98"/>
      <c r="Q828" s="98"/>
      <c r="R828" s="98"/>
      <c r="S828" s="98"/>
      <c r="T828" s="98"/>
      <c r="U828" s="98"/>
      <c r="V828" s="98"/>
      <c r="W828" s="98"/>
      <c r="X828" s="98"/>
      <c r="Y828" s="98"/>
      <c r="Z828" s="98"/>
      <c r="AA828" s="98"/>
      <c r="AB828" s="98"/>
      <c r="AC828" s="98"/>
      <c r="AD828" s="98"/>
    </row>
    <row r="829" spans="1:30" hidden="1" x14ac:dyDescent="0.25">
      <c r="A829" s="98">
        <f>IF(ISNA(VLOOKUP('Paetec -prev'!C829,'PAETEC Support'!C:C,1,0)),'Paetec -prev'!C829,"""")</f>
        <v>0</v>
      </c>
      <c r="B829" s="98"/>
      <c r="C829" s="98"/>
      <c r="D829" s="98"/>
      <c r="E829" s="98"/>
      <c r="F829" s="98"/>
      <c r="G829" s="98"/>
      <c r="H829" s="98"/>
      <c r="I829" s="98"/>
      <c r="J829" s="98"/>
      <c r="K829" s="98"/>
      <c r="L829" s="98"/>
      <c r="M829" s="98"/>
      <c r="N829" s="98"/>
      <c r="O829" s="98"/>
      <c r="P829" s="98"/>
      <c r="Q829" s="98"/>
      <c r="R829" s="98"/>
      <c r="S829" s="98"/>
      <c r="T829" s="98"/>
      <c r="U829" s="98"/>
      <c r="V829" s="98"/>
      <c r="W829" s="98"/>
      <c r="X829" s="98"/>
      <c r="Y829" s="98"/>
      <c r="Z829" s="98"/>
      <c r="AA829" s="98"/>
      <c r="AB829" s="98"/>
      <c r="AC829" s="98"/>
      <c r="AD829" s="98"/>
    </row>
    <row r="830" spans="1:30" hidden="1" x14ac:dyDescent="0.25">
      <c r="A830" s="98">
        <f>IF(ISNA(VLOOKUP('Paetec -prev'!C830,'PAETEC Support'!C:C,1,0)),'Paetec -prev'!C830,"""")</f>
        <v>0</v>
      </c>
      <c r="B830" s="98"/>
      <c r="C830" s="98"/>
      <c r="D830" s="98"/>
      <c r="E830" s="98"/>
      <c r="F830" s="98"/>
      <c r="G830" s="98"/>
      <c r="H830" s="98"/>
      <c r="I830" s="98"/>
      <c r="J830" s="98"/>
      <c r="K830" s="98"/>
      <c r="L830" s="98"/>
      <c r="M830" s="98"/>
      <c r="N830" s="98"/>
      <c r="O830" s="98"/>
      <c r="P830" s="98"/>
      <c r="Q830" s="98"/>
      <c r="R830" s="98"/>
      <c r="S830" s="98"/>
      <c r="T830" s="98"/>
      <c r="U830" s="98"/>
      <c r="V830" s="98"/>
      <c r="W830" s="98"/>
      <c r="X830" s="98"/>
      <c r="Y830" s="98"/>
      <c r="Z830" s="98"/>
      <c r="AA830" s="98"/>
      <c r="AB830" s="98"/>
      <c r="AC830" s="98"/>
      <c r="AD830" s="98"/>
    </row>
    <row r="831" spans="1:30" hidden="1" x14ac:dyDescent="0.25">
      <c r="A831" s="98">
        <f>IF(ISNA(VLOOKUP('Paetec -prev'!C831,'PAETEC Support'!C:C,1,0)),'Paetec -prev'!C831,"""")</f>
        <v>0</v>
      </c>
      <c r="B831" s="98"/>
      <c r="C831" s="98"/>
      <c r="D831" s="98"/>
      <c r="E831" s="98"/>
      <c r="F831" s="98"/>
      <c r="G831" s="98"/>
      <c r="H831" s="98"/>
      <c r="I831" s="98"/>
      <c r="J831" s="98"/>
      <c r="K831" s="98"/>
      <c r="L831" s="98"/>
      <c r="M831" s="98"/>
      <c r="N831" s="98"/>
      <c r="O831" s="98"/>
      <c r="P831" s="98"/>
      <c r="Q831" s="98"/>
      <c r="R831" s="98"/>
      <c r="S831" s="98"/>
      <c r="T831" s="98"/>
      <c r="U831" s="98"/>
      <c r="V831" s="98"/>
      <c r="W831" s="98"/>
      <c r="X831" s="98"/>
      <c r="Y831" s="98"/>
      <c r="Z831" s="98"/>
      <c r="AA831" s="98"/>
      <c r="AB831" s="98"/>
      <c r="AC831" s="98"/>
      <c r="AD831" s="98"/>
    </row>
    <row r="832" spans="1:30" hidden="1" x14ac:dyDescent="0.25">
      <c r="A832" s="98">
        <f>IF(ISNA(VLOOKUP('Paetec -prev'!C832,'PAETEC Support'!C:C,1,0)),'Paetec -prev'!C832,"""")</f>
        <v>0</v>
      </c>
      <c r="B832" s="98"/>
      <c r="C832" s="98"/>
      <c r="D832" s="98"/>
      <c r="E832" s="98"/>
      <c r="F832" s="98"/>
      <c r="G832" s="98"/>
      <c r="H832" s="98"/>
      <c r="I832" s="98"/>
      <c r="J832" s="98"/>
      <c r="K832" s="98"/>
      <c r="L832" s="98"/>
      <c r="M832" s="98"/>
      <c r="N832" s="98"/>
      <c r="O832" s="98"/>
      <c r="P832" s="98"/>
      <c r="Q832" s="98"/>
      <c r="R832" s="98"/>
      <c r="S832" s="98"/>
      <c r="T832" s="98"/>
      <c r="U832" s="98"/>
      <c r="V832" s="98"/>
      <c r="W832" s="98"/>
      <c r="X832" s="98"/>
      <c r="Y832" s="98"/>
      <c r="Z832" s="98"/>
      <c r="AA832" s="98"/>
      <c r="AB832" s="98"/>
      <c r="AC832" s="98"/>
      <c r="AD832" s="98"/>
    </row>
    <row r="833" spans="1:30" hidden="1" x14ac:dyDescent="0.25">
      <c r="A833" s="98">
        <f>IF(ISNA(VLOOKUP('Paetec -prev'!C833,'PAETEC Support'!C:C,1,0)),'Paetec -prev'!C833,"""")</f>
        <v>0</v>
      </c>
      <c r="B833" s="98"/>
      <c r="C833" s="98"/>
      <c r="D833" s="98"/>
      <c r="E833" s="98"/>
      <c r="F833" s="98"/>
      <c r="G833" s="98"/>
      <c r="H833" s="98"/>
      <c r="I833" s="98"/>
      <c r="J833" s="98"/>
      <c r="K833" s="98"/>
      <c r="L833" s="98"/>
      <c r="M833" s="98"/>
      <c r="N833" s="98"/>
      <c r="O833" s="98"/>
      <c r="P833" s="98"/>
      <c r="Q833" s="98"/>
      <c r="R833" s="98"/>
      <c r="S833" s="98"/>
      <c r="T833" s="98"/>
      <c r="U833" s="98"/>
      <c r="V833" s="98"/>
      <c r="W833" s="98"/>
      <c r="X833" s="98"/>
      <c r="Y833" s="98"/>
      <c r="Z833" s="98"/>
      <c r="AA833" s="98"/>
      <c r="AB833" s="98"/>
      <c r="AC833" s="98"/>
      <c r="AD833" s="98"/>
    </row>
    <row r="834" spans="1:30" hidden="1" x14ac:dyDescent="0.25">
      <c r="A834" s="98">
        <f>IF(ISNA(VLOOKUP('Paetec -prev'!C834,'PAETEC Support'!C:C,1,0)),'Paetec -prev'!C834,"""")</f>
        <v>0</v>
      </c>
      <c r="B834" s="98"/>
      <c r="C834" s="98"/>
      <c r="D834" s="98"/>
      <c r="E834" s="98"/>
      <c r="F834" s="98"/>
      <c r="G834" s="98"/>
      <c r="H834" s="98"/>
      <c r="I834" s="98"/>
      <c r="J834" s="98"/>
      <c r="K834" s="98"/>
      <c r="L834" s="98"/>
      <c r="M834" s="98"/>
      <c r="N834" s="98"/>
      <c r="O834" s="98"/>
      <c r="P834" s="98"/>
      <c r="Q834" s="98"/>
      <c r="R834" s="98"/>
      <c r="S834" s="98"/>
      <c r="T834" s="98"/>
      <c r="U834" s="98"/>
      <c r="V834" s="98"/>
      <c r="W834" s="98"/>
      <c r="X834" s="98"/>
      <c r="Y834" s="98"/>
      <c r="Z834" s="98"/>
      <c r="AA834" s="98"/>
      <c r="AB834" s="98"/>
      <c r="AC834" s="98"/>
      <c r="AD834" s="98"/>
    </row>
    <row r="835" spans="1:30" hidden="1" x14ac:dyDescent="0.25">
      <c r="A835" s="98">
        <f>IF(ISNA(VLOOKUP('Paetec -prev'!C835,'PAETEC Support'!C:C,1,0)),'Paetec -prev'!C835,"""")</f>
        <v>0</v>
      </c>
      <c r="B835" s="98"/>
      <c r="C835" s="98"/>
      <c r="D835" s="98"/>
      <c r="E835" s="98"/>
      <c r="F835" s="98"/>
      <c r="G835" s="98"/>
      <c r="H835" s="98"/>
      <c r="I835" s="98"/>
      <c r="J835" s="98"/>
      <c r="K835" s="98"/>
      <c r="L835" s="98"/>
      <c r="M835" s="98"/>
      <c r="N835" s="98"/>
      <c r="O835" s="98"/>
      <c r="P835" s="98"/>
      <c r="Q835" s="98"/>
      <c r="R835" s="98"/>
      <c r="S835" s="98"/>
      <c r="T835" s="98"/>
      <c r="U835" s="98"/>
      <c r="V835" s="98"/>
      <c r="W835" s="98"/>
      <c r="X835" s="98"/>
      <c r="Y835" s="98"/>
      <c r="Z835" s="98"/>
      <c r="AA835" s="98"/>
      <c r="AB835" s="98"/>
      <c r="AC835" s="98"/>
      <c r="AD835" s="98"/>
    </row>
    <row r="836" spans="1:30" hidden="1" x14ac:dyDescent="0.25">
      <c r="A836" s="98">
        <f>IF(ISNA(VLOOKUP('Paetec -prev'!C836,'PAETEC Support'!C:C,1,0)),'Paetec -prev'!C836,"""")</f>
        <v>0</v>
      </c>
      <c r="B836" s="98"/>
      <c r="C836" s="98"/>
      <c r="D836" s="98"/>
      <c r="E836" s="98"/>
      <c r="F836" s="98"/>
      <c r="G836" s="98"/>
      <c r="H836" s="98"/>
      <c r="I836" s="98"/>
      <c r="J836" s="98"/>
      <c r="K836" s="98"/>
      <c r="L836" s="98"/>
      <c r="M836" s="98"/>
      <c r="N836" s="98"/>
      <c r="O836" s="98"/>
      <c r="P836" s="98"/>
      <c r="Q836" s="98"/>
      <c r="R836" s="98"/>
      <c r="S836" s="98"/>
      <c r="T836" s="98"/>
      <c r="U836" s="98"/>
      <c r="V836" s="98"/>
      <c r="W836" s="98"/>
      <c r="X836" s="98"/>
      <c r="Y836" s="98"/>
      <c r="Z836" s="98"/>
      <c r="AA836" s="98"/>
      <c r="AB836" s="98"/>
      <c r="AC836" s="98"/>
      <c r="AD836" s="98"/>
    </row>
    <row r="837" spans="1:30" hidden="1" x14ac:dyDescent="0.25">
      <c r="A837" s="98">
        <f>IF(ISNA(VLOOKUP('Paetec -prev'!C837,'PAETEC Support'!C:C,1,0)),'Paetec -prev'!C837,"""")</f>
        <v>0</v>
      </c>
      <c r="B837" s="98"/>
      <c r="C837" s="98"/>
      <c r="D837" s="98"/>
      <c r="E837" s="98"/>
      <c r="F837" s="98"/>
      <c r="G837" s="98"/>
      <c r="H837" s="98"/>
      <c r="I837" s="98"/>
      <c r="J837" s="98"/>
      <c r="K837" s="98"/>
      <c r="L837" s="98"/>
      <c r="M837" s="98"/>
      <c r="N837" s="98"/>
      <c r="O837" s="98"/>
      <c r="P837" s="98"/>
      <c r="Q837" s="98"/>
      <c r="R837" s="98"/>
      <c r="S837" s="98"/>
      <c r="T837" s="98"/>
      <c r="U837" s="98"/>
      <c r="V837" s="98"/>
      <c r="W837" s="98"/>
      <c r="X837" s="98"/>
      <c r="Y837" s="98"/>
      <c r="Z837" s="98"/>
      <c r="AA837" s="98"/>
      <c r="AB837" s="98"/>
      <c r="AC837" s="98"/>
      <c r="AD837" s="98"/>
    </row>
    <row r="838" spans="1:30" hidden="1" x14ac:dyDescent="0.25">
      <c r="A838" s="98">
        <f>IF(ISNA(VLOOKUP('Paetec -prev'!C838,'PAETEC Support'!C:C,1,0)),'Paetec -prev'!C838,"""")</f>
        <v>0</v>
      </c>
      <c r="B838" s="98"/>
      <c r="C838" s="98"/>
      <c r="D838" s="98"/>
      <c r="E838" s="98"/>
      <c r="F838" s="98"/>
      <c r="G838" s="98"/>
      <c r="H838" s="98"/>
      <c r="I838" s="98"/>
      <c r="J838" s="98"/>
      <c r="K838" s="98"/>
      <c r="L838" s="98"/>
      <c r="M838" s="98"/>
      <c r="N838" s="98"/>
      <c r="O838" s="98"/>
      <c r="P838" s="98"/>
      <c r="Q838" s="98"/>
      <c r="R838" s="98"/>
      <c r="S838" s="98"/>
      <c r="T838" s="98"/>
      <c r="U838" s="98"/>
      <c r="V838" s="98"/>
      <c r="W838" s="98"/>
      <c r="X838" s="98"/>
      <c r="Y838" s="98"/>
      <c r="Z838" s="98"/>
      <c r="AA838" s="98"/>
      <c r="AB838" s="98"/>
      <c r="AC838" s="98"/>
      <c r="AD838" s="98"/>
    </row>
    <row r="839" spans="1:30" hidden="1" x14ac:dyDescent="0.25">
      <c r="A839" s="98">
        <f>IF(ISNA(VLOOKUP('Paetec -prev'!C839,'PAETEC Support'!C:C,1,0)),'Paetec -prev'!C839,"""")</f>
        <v>0</v>
      </c>
      <c r="B839" s="98"/>
      <c r="C839" s="98"/>
      <c r="D839" s="98"/>
      <c r="E839" s="98"/>
      <c r="F839" s="98"/>
      <c r="G839" s="98"/>
      <c r="H839" s="98"/>
      <c r="I839" s="98"/>
      <c r="J839" s="98"/>
      <c r="K839" s="98"/>
      <c r="L839" s="98"/>
      <c r="M839" s="98"/>
      <c r="N839" s="98"/>
      <c r="O839" s="98"/>
      <c r="P839" s="98"/>
      <c r="Q839" s="98"/>
      <c r="R839" s="98"/>
      <c r="S839" s="98"/>
      <c r="T839" s="98"/>
      <c r="U839" s="98"/>
      <c r="V839" s="98"/>
      <c r="W839" s="98"/>
      <c r="X839" s="98"/>
      <c r="Y839" s="98"/>
      <c r="Z839" s="98"/>
      <c r="AA839" s="98"/>
      <c r="AB839" s="98"/>
      <c r="AC839" s="98"/>
      <c r="AD839" s="98"/>
    </row>
    <row r="840" spans="1:30" hidden="1" x14ac:dyDescent="0.25">
      <c r="A840" s="98">
        <f>IF(ISNA(VLOOKUP('Paetec -prev'!C840,'PAETEC Support'!C:C,1,0)),'Paetec -prev'!C840,"""")</f>
        <v>0</v>
      </c>
      <c r="B840" s="98"/>
      <c r="C840" s="98"/>
      <c r="D840" s="98"/>
      <c r="E840" s="98"/>
      <c r="F840" s="98"/>
      <c r="G840" s="98"/>
      <c r="H840" s="98"/>
      <c r="I840" s="98"/>
      <c r="J840" s="98"/>
      <c r="K840" s="98"/>
      <c r="L840" s="98"/>
      <c r="M840" s="98"/>
      <c r="N840" s="98"/>
      <c r="O840" s="98"/>
      <c r="P840" s="98"/>
      <c r="Q840" s="98"/>
      <c r="R840" s="98"/>
      <c r="S840" s="98"/>
      <c r="T840" s="98"/>
      <c r="U840" s="98"/>
      <c r="V840" s="98"/>
      <c r="W840" s="98"/>
      <c r="X840" s="98"/>
      <c r="Y840" s="98"/>
      <c r="Z840" s="98"/>
      <c r="AA840" s="98"/>
      <c r="AB840" s="98"/>
      <c r="AC840" s="98"/>
      <c r="AD840" s="98"/>
    </row>
    <row r="841" spans="1:30" hidden="1" x14ac:dyDescent="0.25">
      <c r="A841" s="98">
        <f>IF(ISNA(VLOOKUP('Paetec -prev'!C841,'PAETEC Support'!C:C,1,0)),'Paetec -prev'!C841,"""")</f>
        <v>0</v>
      </c>
      <c r="B841" s="98"/>
      <c r="C841" s="98"/>
      <c r="D841" s="98"/>
      <c r="E841" s="98"/>
      <c r="F841" s="98"/>
      <c r="G841" s="98"/>
      <c r="H841" s="98"/>
      <c r="I841" s="98"/>
      <c r="J841" s="98"/>
      <c r="K841" s="98"/>
      <c r="L841" s="98"/>
      <c r="M841" s="98"/>
      <c r="N841" s="98"/>
      <c r="O841" s="98"/>
      <c r="P841" s="98"/>
      <c r="Q841" s="98"/>
      <c r="R841" s="98"/>
      <c r="S841" s="98"/>
      <c r="T841" s="98"/>
      <c r="U841" s="98"/>
      <c r="V841" s="98"/>
      <c r="W841" s="98"/>
      <c r="X841" s="98"/>
      <c r="Y841" s="98"/>
      <c r="Z841" s="98"/>
      <c r="AA841" s="98"/>
      <c r="AB841" s="98"/>
      <c r="AC841" s="98"/>
      <c r="AD841" s="98"/>
    </row>
    <row r="842" spans="1:30" hidden="1" x14ac:dyDescent="0.25">
      <c r="A842" s="98">
        <f>IF(ISNA(VLOOKUP('Paetec -prev'!C842,'PAETEC Support'!C:C,1,0)),'Paetec -prev'!C842,"""")</f>
        <v>0</v>
      </c>
      <c r="B842" s="98"/>
      <c r="C842" s="98"/>
      <c r="D842" s="98"/>
      <c r="E842" s="98"/>
      <c r="F842" s="98"/>
      <c r="G842" s="98"/>
      <c r="H842" s="98"/>
      <c r="I842" s="98"/>
      <c r="J842" s="98"/>
      <c r="K842" s="98"/>
      <c r="L842" s="98"/>
      <c r="M842" s="98"/>
      <c r="N842" s="98"/>
      <c r="O842" s="98"/>
      <c r="P842" s="98"/>
      <c r="Q842" s="98"/>
      <c r="R842" s="98"/>
      <c r="S842" s="98"/>
      <c r="T842" s="98"/>
      <c r="U842" s="98"/>
      <c r="V842" s="98"/>
      <c r="W842" s="98"/>
      <c r="X842" s="98"/>
      <c r="Y842" s="98"/>
      <c r="Z842" s="98"/>
      <c r="AA842" s="98"/>
      <c r="AB842" s="98"/>
      <c r="AC842" s="98"/>
      <c r="AD842" s="98"/>
    </row>
    <row r="843" spans="1:30" hidden="1" x14ac:dyDescent="0.25">
      <c r="A843" s="98">
        <f>IF(ISNA(VLOOKUP('Paetec -prev'!C843,'PAETEC Support'!C:C,1,0)),'Paetec -prev'!C843,"""")</f>
        <v>0</v>
      </c>
      <c r="B843" s="98"/>
      <c r="C843" s="98"/>
      <c r="D843" s="98"/>
      <c r="E843" s="98"/>
      <c r="F843" s="98"/>
      <c r="G843" s="98"/>
      <c r="H843" s="98"/>
      <c r="I843" s="98"/>
      <c r="J843" s="98"/>
      <c r="K843" s="98"/>
      <c r="L843" s="98"/>
      <c r="M843" s="98"/>
      <c r="N843" s="98"/>
      <c r="O843" s="98"/>
      <c r="P843" s="98"/>
      <c r="Q843" s="98"/>
      <c r="R843" s="98"/>
      <c r="S843" s="98"/>
      <c r="T843" s="98"/>
      <c r="U843" s="98"/>
      <c r="V843" s="98"/>
      <c r="W843" s="98"/>
      <c r="X843" s="98"/>
      <c r="Y843" s="98"/>
      <c r="Z843" s="98"/>
      <c r="AA843" s="98"/>
      <c r="AB843" s="98"/>
      <c r="AC843" s="98"/>
      <c r="AD843" s="98"/>
    </row>
    <row r="844" spans="1:30" hidden="1" x14ac:dyDescent="0.25">
      <c r="A844" s="98">
        <f>IF(ISNA(VLOOKUP('Paetec -prev'!C844,'PAETEC Support'!C:C,1,0)),'Paetec -prev'!C844,"""")</f>
        <v>0</v>
      </c>
      <c r="B844" s="98"/>
      <c r="C844" s="98"/>
      <c r="D844" s="98"/>
      <c r="E844" s="98"/>
      <c r="F844" s="98"/>
      <c r="G844" s="98"/>
      <c r="H844" s="98"/>
      <c r="I844" s="98"/>
      <c r="J844" s="98"/>
      <c r="K844" s="98"/>
      <c r="L844" s="98"/>
      <c r="M844" s="98"/>
      <c r="N844" s="98"/>
      <c r="O844" s="98"/>
      <c r="P844" s="98"/>
      <c r="Q844" s="98"/>
      <c r="R844" s="98"/>
      <c r="S844" s="98"/>
      <c r="T844" s="98"/>
      <c r="U844" s="98"/>
      <c r="V844" s="98"/>
      <c r="W844" s="98"/>
      <c r="X844" s="98"/>
      <c r="Y844" s="98"/>
      <c r="Z844" s="98"/>
      <c r="AA844" s="98"/>
      <c r="AB844" s="98"/>
      <c r="AC844" s="98"/>
      <c r="AD844" s="98"/>
    </row>
    <row r="845" spans="1:30" hidden="1" x14ac:dyDescent="0.25">
      <c r="A845" s="98">
        <f>IF(ISNA(VLOOKUP('Paetec -prev'!C845,'PAETEC Support'!C:C,1,0)),'Paetec -prev'!C845,"""")</f>
        <v>0</v>
      </c>
      <c r="B845" s="98"/>
      <c r="C845" s="98"/>
      <c r="D845" s="98"/>
      <c r="E845" s="98"/>
      <c r="F845" s="98"/>
      <c r="G845" s="98"/>
      <c r="H845" s="98"/>
      <c r="I845" s="98"/>
      <c r="J845" s="98"/>
      <c r="K845" s="98"/>
      <c r="L845" s="98"/>
      <c r="M845" s="98"/>
      <c r="N845" s="98"/>
      <c r="O845" s="98"/>
      <c r="P845" s="98"/>
      <c r="Q845" s="98"/>
      <c r="R845" s="98"/>
      <c r="S845" s="98"/>
      <c r="T845" s="98"/>
      <c r="U845" s="98"/>
      <c r="V845" s="98"/>
      <c r="W845" s="98"/>
      <c r="X845" s="98"/>
      <c r="Y845" s="98"/>
      <c r="Z845" s="98"/>
      <c r="AA845" s="98"/>
      <c r="AB845" s="98"/>
      <c r="AC845" s="98"/>
      <c r="AD845" s="98"/>
    </row>
    <row r="846" spans="1:30" hidden="1" x14ac:dyDescent="0.25">
      <c r="A846" s="98">
        <f>IF(ISNA(VLOOKUP('Paetec -prev'!C846,'PAETEC Support'!C:C,1,0)),'Paetec -prev'!C846,"""")</f>
        <v>0</v>
      </c>
      <c r="B846" s="98"/>
      <c r="C846" s="98"/>
      <c r="D846" s="98"/>
      <c r="E846" s="98"/>
      <c r="F846" s="98"/>
      <c r="G846" s="98"/>
      <c r="H846" s="98"/>
      <c r="I846" s="98"/>
      <c r="J846" s="98"/>
      <c r="K846" s="98"/>
      <c r="L846" s="98"/>
      <c r="M846" s="98"/>
      <c r="N846" s="98"/>
      <c r="O846" s="98"/>
      <c r="P846" s="98"/>
      <c r="Q846" s="98"/>
      <c r="R846" s="98"/>
      <c r="S846" s="98"/>
      <c r="T846" s="98"/>
      <c r="U846" s="98"/>
      <c r="V846" s="98"/>
      <c r="W846" s="98"/>
      <c r="X846" s="98"/>
      <c r="Y846" s="98"/>
      <c r="Z846" s="98"/>
      <c r="AA846" s="98"/>
      <c r="AB846" s="98"/>
      <c r="AC846" s="98"/>
      <c r="AD846" s="98"/>
    </row>
    <row r="847" spans="1:30" hidden="1" x14ac:dyDescent="0.25">
      <c r="A847" s="98">
        <f>IF(ISNA(VLOOKUP('Paetec -prev'!C847,'PAETEC Support'!C:C,1,0)),'Paetec -prev'!C847,"""")</f>
        <v>0</v>
      </c>
      <c r="B847" s="98"/>
      <c r="C847" s="98"/>
      <c r="D847" s="98"/>
      <c r="E847" s="98"/>
      <c r="F847" s="98"/>
      <c r="G847" s="98"/>
      <c r="H847" s="98"/>
      <c r="I847" s="98"/>
      <c r="J847" s="98"/>
      <c r="K847" s="98"/>
      <c r="L847" s="98"/>
      <c r="M847" s="98"/>
      <c r="N847" s="98"/>
      <c r="O847" s="98"/>
      <c r="P847" s="98"/>
      <c r="Q847" s="98"/>
      <c r="R847" s="98"/>
      <c r="S847" s="98"/>
      <c r="T847" s="98"/>
      <c r="U847" s="98"/>
      <c r="V847" s="98"/>
      <c r="W847" s="98"/>
      <c r="X847" s="98"/>
      <c r="Y847" s="98"/>
      <c r="Z847" s="98"/>
      <c r="AA847" s="98"/>
      <c r="AB847" s="98"/>
      <c r="AC847" s="98"/>
      <c r="AD847" s="98"/>
    </row>
    <row r="848" spans="1:30" hidden="1" x14ac:dyDescent="0.25">
      <c r="A848" s="98">
        <f>IF(ISNA(VLOOKUP('Paetec -prev'!C848,'PAETEC Support'!C:C,1,0)),'Paetec -prev'!C848,"""")</f>
        <v>0</v>
      </c>
      <c r="B848" s="98"/>
      <c r="C848" s="98"/>
      <c r="D848" s="98"/>
      <c r="E848" s="98"/>
      <c r="F848" s="98"/>
      <c r="G848" s="98"/>
      <c r="H848" s="98"/>
      <c r="I848" s="98"/>
      <c r="J848" s="98"/>
      <c r="K848" s="98"/>
      <c r="L848" s="98"/>
      <c r="M848" s="98"/>
      <c r="N848" s="98"/>
      <c r="O848" s="98"/>
      <c r="P848" s="98"/>
      <c r="Q848" s="98"/>
      <c r="R848" s="98"/>
      <c r="S848" s="98"/>
      <c r="T848" s="98"/>
      <c r="U848" s="98"/>
      <c r="V848" s="98"/>
      <c r="W848" s="98"/>
      <c r="X848" s="98"/>
      <c r="Y848" s="98"/>
      <c r="Z848" s="98"/>
      <c r="AA848" s="98"/>
      <c r="AB848" s="98"/>
      <c r="AC848" s="98"/>
      <c r="AD848" s="98"/>
    </row>
    <row r="849" spans="1:30" hidden="1" x14ac:dyDescent="0.25">
      <c r="A849" s="98">
        <f>IF(ISNA(VLOOKUP('Paetec -prev'!C849,'PAETEC Support'!C:C,1,0)),'Paetec -prev'!C849,"""")</f>
        <v>0</v>
      </c>
      <c r="B849" s="98"/>
      <c r="C849" s="98"/>
      <c r="D849" s="98"/>
      <c r="E849" s="98"/>
      <c r="F849" s="98"/>
      <c r="G849" s="98"/>
      <c r="H849" s="98"/>
      <c r="I849" s="98"/>
      <c r="J849" s="98"/>
      <c r="K849" s="98"/>
      <c r="L849" s="98"/>
      <c r="M849" s="98"/>
      <c r="N849" s="98"/>
      <c r="O849" s="98"/>
      <c r="P849" s="98"/>
      <c r="Q849" s="98"/>
      <c r="R849" s="98"/>
      <c r="S849" s="98"/>
      <c r="T849" s="98"/>
      <c r="U849" s="98"/>
      <c r="V849" s="98"/>
      <c r="W849" s="98"/>
      <c r="X849" s="98"/>
      <c r="Y849" s="98"/>
      <c r="Z849" s="98"/>
      <c r="AA849" s="98"/>
      <c r="AB849" s="98"/>
      <c r="AC849" s="98"/>
      <c r="AD849" s="98"/>
    </row>
    <row r="850" spans="1:30" hidden="1" x14ac:dyDescent="0.25">
      <c r="A850" s="98">
        <f>IF(ISNA(VLOOKUP('Paetec -prev'!C850,'PAETEC Support'!C:C,1,0)),'Paetec -prev'!C850,"""")</f>
        <v>0</v>
      </c>
      <c r="B850" s="98"/>
      <c r="C850" s="98"/>
      <c r="D850" s="98"/>
      <c r="E850" s="98"/>
      <c r="F850" s="98"/>
      <c r="G850" s="98"/>
      <c r="H850" s="98"/>
      <c r="I850" s="98"/>
      <c r="J850" s="98"/>
      <c r="K850" s="98"/>
      <c r="L850" s="98"/>
      <c r="M850" s="98"/>
      <c r="N850" s="98"/>
      <c r="O850" s="98"/>
      <c r="P850" s="98"/>
      <c r="Q850" s="98"/>
      <c r="R850" s="98"/>
      <c r="S850" s="98"/>
      <c r="T850" s="98"/>
      <c r="U850" s="98"/>
      <c r="V850" s="98"/>
      <c r="W850" s="98"/>
      <c r="X850" s="98"/>
      <c r="Y850" s="98"/>
      <c r="Z850" s="98"/>
      <c r="AA850" s="98"/>
      <c r="AB850" s="98"/>
      <c r="AC850" s="98"/>
      <c r="AD850" s="98"/>
    </row>
    <row r="851" spans="1:30" hidden="1" x14ac:dyDescent="0.25">
      <c r="A851" s="98">
        <f>IF(ISNA(VLOOKUP('Paetec -prev'!C851,'PAETEC Support'!C:C,1,0)),'Paetec -prev'!C851,"""")</f>
        <v>0</v>
      </c>
      <c r="B851" s="98"/>
      <c r="C851" s="98"/>
      <c r="D851" s="98"/>
      <c r="E851" s="98"/>
      <c r="F851" s="98"/>
      <c r="G851" s="98"/>
      <c r="H851" s="98"/>
      <c r="I851" s="98"/>
      <c r="J851" s="98"/>
      <c r="K851" s="98"/>
      <c r="L851" s="98"/>
      <c r="M851" s="98"/>
      <c r="N851" s="98"/>
      <c r="O851" s="98"/>
      <c r="P851" s="98"/>
      <c r="Q851" s="98"/>
      <c r="R851" s="98"/>
      <c r="S851" s="98"/>
      <c r="T851" s="98"/>
      <c r="U851" s="98"/>
      <c r="V851" s="98"/>
      <c r="W851" s="98"/>
      <c r="X851" s="98"/>
      <c r="Y851" s="98"/>
      <c r="Z851" s="98"/>
      <c r="AA851" s="98"/>
      <c r="AB851" s="98"/>
      <c r="AC851" s="98"/>
      <c r="AD851" s="98"/>
    </row>
    <row r="852" spans="1:30" hidden="1" x14ac:dyDescent="0.25">
      <c r="A852" s="98">
        <f>IF(ISNA(VLOOKUP('Paetec -prev'!C852,'PAETEC Support'!C:C,1,0)),'Paetec -prev'!C852,"""")</f>
        <v>0</v>
      </c>
      <c r="B852" s="98"/>
      <c r="C852" s="98"/>
      <c r="D852" s="98"/>
      <c r="E852" s="98"/>
      <c r="F852" s="98"/>
      <c r="G852" s="98"/>
      <c r="H852" s="98"/>
      <c r="I852" s="98"/>
      <c r="J852" s="98"/>
      <c r="K852" s="98"/>
      <c r="L852" s="98"/>
      <c r="M852" s="98"/>
      <c r="N852" s="98"/>
      <c r="O852" s="98"/>
      <c r="P852" s="98"/>
      <c r="Q852" s="98"/>
      <c r="R852" s="98"/>
      <c r="S852" s="98"/>
      <c r="T852" s="98"/>
      <c r="U852" s="98"/>
      <c r="V852" s="98"/>
      <c r="W852" s="98"/>
      <c r="X852" s="98"/>
      <c r="Y852" s="98"/>
      <c r="Z852" s="98"/>
      <c r="AA852" s="98"/>
      <c r="AB852" s="98"/>
      <c r="AC852" s="98"/>
      <c r="AD852" s="98"/>
    </row>
    <row r="853" spans="1:30" hidden="1" x14ac:dyDescent="0.25">
      <c r="A853" s="98">
        <f>IF(ISNA(VLOOKUP('Paetec -prev'!C853,'PAETEC Support'!C:C,1,0)),'Paetec -prev'!C853,"""")</f>
        <v>0</v>
      </c>
      <c r="B853" s="98"/>
      <c r="C853" s="98"/>
      <c r="D853" s="98"/>
      <c r="E853" s="98"/>
      <c r="F853" s="98"/>
      <c r="G853" s="98"/>
      <c r="H853" s="98"/>
      <c r="I853" s="98"/>
      <c r="J853" s="98"/>
      <c r="K853" s="98"/>
      <c r="L853" s="98"/>
      <c r="M853" s="98"/>
      <c r="N853" s="98"/>
      <c r="O853" s="98"/>
      <c r="P853" s="98"/>
      <c r="Q853" s="98"/>
      <c r="R853" s="98"/>
      <c r="S853" s="98"/>
      <c r="T853" s="98"/>
      <c r="U853" s="98"/>
      <c r="V853" s="98"/>
      <c r="W853" s="98"/>
      <c r="X853" s="98"/>
      <c r="Y853" s="98"/>
      <c r="Z853" s="98"/>
      <c r="AA853" s="98"/>
      <c r="AB853" s="98"/>
      <c r="AC853" s="98"/>
      <c r="AD853" s="98"/>
    </row>
    <row r="854" spans="1:30" hidden="1" x14ac:dyDescent="0.25">
      <c r="A854" s="98">
        <f>IF(ISNA(VLOOKUP('Paetec -prev'!C854,'PAETEC Support'!C:C,1,0)),'Paetec -prev'!C854,"""")</f>
        <v>0</v>
      </c>
      <c r="B854" s="98"/>
      <c r="C854" s="98"/>
      <c r="D854" s="98"/>
      <c r="E854" s="98"/>
      <c r="F854" s="98"/>
      <c r="G854" s="98"/>
      <c r="H854" s="98"/>
      <c r="I854" s="98"/>
      <c r="J854" s="98"/>
      <c r="K854" s="98"/>
      <c r="L854" s="98"/>
      <c r="M854" s="98"/>
      <c r="N854" s="98"/>
      <c r="O854" s="98"/>
      <c r="P854" s="98"/>
      <c r="Q854" s="98"/>
      <c r="R854" s="98"/>
      <c r="S854" s="98"/>
      <c r="T854" s="98"/>
      <c r="U854" s="98"/>
      <c r="V854" s="98"/>
      <c r="W854" s="98"/>
      <c r="X854" s="98"/>
      <c r="Y854" s="98"/>
      <c r="Z854" s="98"/>
      <c r="AA854" s="98"/>
      <c r="AB854" s="98"/>
      <c r="AC854" s="98"/>
      <c r="AD854" s="98"/>
    </row>
    <row r="855" spans="1:30" hidden="1" x14ac:dyDescent="0.25">
      <c r="A855" s="98">
        <f>IF(ISNA(VLOOKUP('Paetec -prev'!C855,'PAETEC Support'!C:C,1,0)),'Paetec -prev'!C855,"""")</f>
        <v>0</v>
      </c>
      <c r="B855" s="98"/>
      <c r="C855" s="98"/>
      <c r="D855" s="98"/>
      <c r="E855" s="98"/>
      <c r="F855" s="98"/>
      <c r="G855" s="98"/>
      <c r="H855" s="98"/>
      <c r="I855" s="98"/>
      <c r="J855" s="98"/>
      <c r="K855" s="98"/>
      <c r="L855" s="98"/>
      <c r="M855" s="98"/>
      <c r="N855" s="98"/>
      <c r="O855" s="98"/>
      <c r="P855" s="98"/>
      <c r="Q855" s="98"/>
      <c r="R855" s="98"/>
      <c r="S855" s="98"/>
      <c r="T855" s="98"/>
      <c r="U855" s="98"/>
      <c r="V855" s="98"/>
      <c r="W855" s="98"/>
      <c r="X855" s="98"/>
      <c r="Y855" s="98"/>
      <c r="Z855" s="98"/>
      <c r="AA855" s="98"/>
      <c r="AB855" s="98"/>
      <c r="AC855" s="98"/>
      <c r="AD855" s="98"/>
    </row>
    <row r="856" spans="1:30" hidden="1" x14ac:dyDescent="0.25">
      <c r="A856" s="98">
        <f>IF(ISNA(VLOOKUP('Paetec -prev'!C856,'PAETEC Support'!C:C,1,0)),'Paetec -prev'!C856,"""")</f>
        <v>0</v>
      </c>
      <c r="B856" s="98"/>
      <c r="C856" s="98"/>
      <c r="D856" s="98"/>
      <c r="E856" s="98"/>
      <c r="F856" s="98"/>
      <c r="G856" s="98"/>
      <c r="H856" s="98"/>
      <c r="I856" s="98"/>
      <c r="J856" s="98"/>
      <c r="K856" s="98"/>
      <c r="L856" s="98"/>
      <c r="M856" s="98"/>
      <c r="N856" s="98"/>
      <c r="O856" s="98"/>
      <c r="P856" s="98"/>
      <c r="Q856" s="98"/>
      <c r="R856" s="98"/>
      <c r="S856" s="98"/>
      <c r="T856" s="98"/>
      <c r="U856" s="98"/>
      <c r="V856" s="98"/>
      <c r="W856" s="98"/>
      <c r="X856" s="98"/>
      <c r="Y856" s="98"/>
      <c r="Z856" s="98"/>
      <c r="AA856" s="98"/>
      <c r="AB856" s="98"/>
      <c r="AC856" s="98"/>
      <c r="AD856" s="98"/>
    </row>
    <row r="857" spans="1:30" hidden="1" x14ac:dyDescent="0.25">
      <c r="A857" s="98">
        <f>IF(ISNA(VLOOKUP('Paetec -prev'!C857,'PAETEC Support'!C:C,1,0)),'Paetec -prev'!C857,"""")</f>
        <v>0</v>
      </c>
      <c r="B857" s="98"/>
      <c r="C857" s="98"/>
      <c r="D857" s="98"/>
      <c r="E857" s="98"/>
      <c r="F857" s="98"/>
      <c r="G857" s="98"/>
      <c r="H857" s="98"/>
      <c r="I857" s="98"/>
      <c r="J857" s="98"/>
      <c r="K857" s="98"/>
      <c r="L857" s="98"/>
      <c r="M857" s="98"/>
      <c r="N857" s="98"/>
      <c r="O857" s="98"/>
      <c r="P857" s="98"/>
      <c r="Q857" s="98"/>
      <c r="R857" s="98"/>
      <c r="S857" s="98"/>
      <c r="T857" s="98"/>
      <c r="U857" s="98"/>
      <c r="V857" s="98"/>
      <c r="W857" s="98"/>
      <c r="X857" s="98"/>
      <c r="Y857" s="98"/>
      <c r="Z857" s="98"/>
      <c r="AA857" s="98"/>
      <c r="AB857" s="98"/>
      <c r="AC857" s="98"/>
      <c r="AD857" s="98"/>
    </row>
    <row r="858" spans="1:30" hidden="1" x14ac:dyDescent="0.25">
      <c r="A858" s="98">
        <f>IF(ISNA(VLOOKUP('Paetec -prev'!C858,'PAETEC Support'!C:C,1,0)),'Paetec -prev'!C858,"""")</f>
        <v>0</v>
      </c>
      <c r="B858" s="98"/>
      <c r="C858" s="98"/>
      <c r="D858" s="98"/>
      <c r="E858" s="98"/>
      <c r="F858" s="98"/>
      <c r="G858" s="98"/>
      <c r="H858" s="98"/>
      <c r="I858" s="98"/>
      <c r="J858" s="98"/>
      <c r="K858" s="98"/>
      <c r="L858" s="98"/>
      <c r="M858" s="98"/>
      <c r="N858" s="98"/>
      <c r="O858" s="98"/>
      <c r="P858" s="98"/>
      <c r="Q858" s="98"/>
      <c r="R858" s="98"/>
      <c r="S858" s="98"/>
      <c r="T858" s="98"/>
      <c r="U858" s="98"/>
      <c r="V858" s="98"/>
      <c r="W858" s="98"/>
      <c r="X858" s="98"/>
      <c r="Y858" s="98"/>
      <c r="Z858" s="98"/>
      <c r="AA858" s="98"/>
      <c r="AB858" s="98"/>
      <c r="AC858" s="98"/>
      <c r="AD858" s="98"/>
    </row>
    <row r="859" spans="1:30" hidden="1" x14ac:dyDescent="0.25">
      <c r="A859" s="98">
        <f>IF(ISNA(VLOOKUP('Paetec -prev'!C859,'PAETEC Support'!C:C,1,0)),'Paetec -prev'!C859,"""")</f>
        <v>0</v>
      </c>
      <c r="B859" s="98"/>
      <c r="C859" s="98"/>
      <c r="D859" s="98"/>
      <c r="E859" s="98"/>
      <c r="F859" s="98"/>
      <c r="G859" s="98"/>
      <c r="H859" s="98"/>
      <c r="I859" s="98"/>
      <c r="J859" s="98"/>
      <c r="K859" s="98"/>
      <c r="L859" s="98"/>
      <c r="M859" s="98"/>
      <c r="N859" s="98"/>
      <c r="O859" s="98"/>
      <c r="P859" s="98"/>
      <c r="Q859" s="98"/>
      <c r="R859" s="98"/>
      <c r="S859" s="98"/>
      <c r="T859" s="98"/>
      <c r="U859" s="98"/>
      <c r="V859" s="98"/>
      <c r="W859" s="98"/>
      <c r="X859" s="98"/>
      <c r="Y859" s="98"/>
      <c r="Z859" s="98"/>
      <c r="AA859" s="98"/>
      <c r="AB859" s="98"/>
      <c r="AC859" s="98"/>
      <c r="AD859" s="98"/>
    </row>
    <row r="860" spans="1:30" hidden="1" x14ac:dyDescent="0.25">
      <c r="A860" s="98">
        <f>IF(ISNA(VLOOKUP('Paetec -prev'!C860,'PAETEC Support'!C:C,1,0)),'Paetec -prev'!C860,"""")</f>
        <v>0</v>
      </c>
      <c r="B860" s="98"/>
      <c r="C860" s="98"/>
      <c r="D860" s="98"/>
      <c r="E860" s="98"/>
      <c r="F860" s="98"/>
      <c r="G860" s="98"/>
      <c r="H860" s="98"/>
      <c r="I860" s="98"/>
      <c r="J860" s="98"/>
      <c r="K860" s="98"/>
      <c r="L860" s="98"/>
      <c r="M860" s="98"/>
      <c r="N860" s="98"/>
      <c r="O860" s="98"/>
      <c r="P860" s="98"/>
      <c r="Q860" s="98"/>
      <c r="R860" s="98"/>
      <c r="S860" s="98"/>
      <c r="T860" s="98"/>
      <c r="U860" s="98"/>
      <c r="V860" s="98"/>
      <c r="W860" s="98"/>
      <c r="X860" s="98"/>
      <c r="Y860" s="98"/>
      <c r="Z860" s="98"/>
      <c r="AA860" s="98"/>
      <c r="AB860" s="98"/>
      <c r="AC860" s="98"/>
      <c r="AD860" s="98"/>
    </row>
    <row r="861" spans="1:30" hidden="1" x14ac:dyDescent="0.25">
      <c r="A861" s="98">
        <f>IF(ISNA(VLOOKUP('Paetec -prev'!C861,'PAETEC Support'!C:C,1,0)),'Paetec -prev'!C861,"""")</f>
        <v>0</v>
      </c>
      <c r="B861" s="98"/>
      <c r="C861" s="98"/>
      <c r="D861" s="98"/>
      <c r="E861" s="98"/>
      <c r="F861" s="98"/>
      <c r="G861" s="98"/>
      <c r="H861" s="98"/>
      <c r="I861" s="98"/>
      <c r="J861" s="98"/>
      <c r="K861" s="98"/>
      <c r="L861" s="98"/>
      <c r="M861" s="98"/>
      <c r="N861" s="98"/>
      <c r="O861" s="98"/>
      <c r="P861" s="98"/>
      <c r="Q861" s="98"/>
      <c r="R861" s="98"/>
      <c r="S861" s="98"/>
      <c r="T861" s="98"/>
      <c r="U861" s="98"/>
      <c r="V861" s="98"/>
      <c r="W861" s="98"/>
      <c r="X861" s="98"/>
      <c r="Y861" s="98"/>
      <c r="Z861" s="98"/>
      <c r="AA861" s="98"/>
      <c r="AB861" s="98"/>
      <c r="AC861" s="98"/>
      <c r="AD861" s="98"/>
    </row>
    <row r="862" spans="1:30" hidden="1" x14ac:dyDescent="0.25">
      <c r="A862" s="98">
        <f>IF(ISNA(VLOOKUP('Paetec -prev'!C862,'PAETEC Support'!C:C,1,0)),'Paetec -prev'!C862,"""")</f>
        <v>0</v>
      </c>
      <c r="B862" s="98"/>
      <c r="C862" s="98"/>
      <c r="D862" s="98"/>
      <c r="E862" s="98"/>
      <c r="F862" s="98"/>
      <c r="G862" s="98"/>
      <c r="H862" s="98"/>
      <c r="I862" s="98"/>
      <c r="J862" s="98"/>
      <c r="K862" s="98"/>
      <c r="L862" s="98"/>
      <c r="M862" s="98"/>
      <c r="N862" s="98"/>
      <c r="O862" s="98"/>
      <c r="P862" s="98"/>
      <c r="Q862" s="98"/>
      <c r="R862" s="98"/>
      <c r="S862" s="98"/>
      <c r="T862" s="98"/>
      <c r="U862" s="98"/>
      <c r="V862" s="98"/>
      <c r="W862" s="98"/>
      <c r="X862" s="98"/>
      <c r="Y862" s="98"/>
      <c r="Z862" s="98"/>
      <c r="AA862" s="98"/>
      <c r="AB862" s="98"/>
      <c r="AC862" s="98"/>
      <c r="AD862" s="98"/>
    </row>
    <row r="863" spans="1:30" hidden="1" x14ac:dyDescent="0.25">
      <c r="A863" s="98">
        <f>IF(ISNA(VLOOKUP('Paetec -prev'!C863,'PAETEC Support'!C:C,1,0)),'Paetec -prev'!C863,"""")</f>
        <v>0</v>
      </c>
      <c r="B863" s="98"/>
      <c r="C863" s="98"/>
      <c r="D863" s="98"/>
      <c r="E863" s="98"/>
      <c r="F863" s="98"/>
      <c r="G863" s="98"/>
      <c r="H863" s="98"/>
      <c r="I863" s="98"/>
      <c r="J863" s="98"/>
      <c r="K863" s="98"/>
      <c r="L863" s="98"/>
      <c r="M863" s="98"/>
      <c r="N863" s="98"/>
      <c r="O863" s="98"/>
      <c r="P863" s="98"/>
      <c r="Q863" s="98"/>
      <c r="R863" s="98"/>
      <c r="S863" s="98"/>
      <c r="T863" s="98"/>
      <c r="U863" s="98"/>
      <c r="V863" s="98"/>
      <c r="W863" s="98"/>
      <c r="X863" s="98"/>
      <c r="Y863" s="98"/>
      <c r="Z863" s="98"/>
      <c r="AA863" s="98"/>
      <c r="AB863" s="98"/>
      <c r="AC863" s="98"/>
      <c r="AD863" s="98"/>
    </row>
    <row r="864" spans="1:30" hidden="1" x14ac:dyDescent="0.25">
      <c r="A864" s="98">
        <f>IF(ISNA(VLOOKUP('Paetec -prev'!C864,'PAETEC Support'!C:C,1,0)),'Paetec -prev'!C864,"""")</f>
        <v>0</v>
      </c>
      <c r="B864" s="98"/>
      <c r="C864" s="98"/>
      <c r="D864" s="98"/>
      <c r="E864" s="98"/>
      <c r="F864" s="98"/>
      <c r="G864" s="98"/>
      <c r="H864" s="98"/>
      <c r="I864" s="98"/>
      <c r="J864" s="98"/>
      <c r="K864" s="98"/>
      <c r="L864" s="98"/>
      <c r="M864" s="98"/>
      <c r="N864" s="98"/>
      <c r="O864" s="98"/>
      <c r="P864" s="98"/>
      <c r="Q864" s="98"/>
      <c r="R864" s="98"/>
      <c r="S864" s="98"/>
      <c r="T864" s="98"/>
      <c r="U864" s="98"/>
      <c r="V864" s="98"/>
      <c r="W864" s="98"/>
      <c r="X864" s="98"/>
      <c r="Y864" s="98"/>
      <c r="Z864" s="98"/>
      <c r="AA864" s="98"/>
      <c r="AB864" s="98"/>
      <c r="AC864" s="98"/>
      <c r="AD864" s="98"/>
    </row>
    <row r="865" spans="1:30" hidden="1" x14ac:dyDescent="0.25">
      <c r="A865" s="98">
        <f>IF(ISNA(VLOOKUP('Paetec -prev'!C865,'PAETEC Support'!C:C,1,0)),'Paetec -prev'!C865,"""")</f>
        <v>0</v>
      </c>
      <c r="B865" s="98"/>
      <c r="C865" s="98"/>
      <c r="D865" s="98"/>
      <c r="E865" s="98"/>
      <c r="F865" s="98"/>
      <c r="G865" s="98"/>
      <c r="H865" s="98"/>
      <c r="I865" s="98"/>
      <c r="J865" s="98"/>
      <c r="K865" s="98"/>
      <c r="L865" s="98"/>
      <c r="M865" s="98"/>
      <c r="N865" s="98"/>
      <c r="O865" s="98"/>
      <c r="P865" s="98"/>
      <c r="Q865" s="98"/>
      <c r="R865" s="98"/>
      <c r="S865" s="98"/>
      <c r="T865" s="98"/>
      <c r="U865" s="98"/>
      <c r="V865" s="98"/>
      <c r="W865" s="98"/>
      <c r="X865" s="98"/>
      <c r="Y865" s="98"/>
      <c r="Z865" s="98"/>
      <c r="AA865" s="98"/>
      <c r="AB865" s="98"/>
      <c r="AC865" s="98"/>
      <c r="AD865" s="98"/>
    </row>
    <row r="866" spans="1:30" hidden="1" x14ac:dyDescent="0.25">
      <c r="A866" s="98">
        <f>IF(ISNA(VLOOKUP('Paetec -prev'!C866,'PAETEC Support'!C:C,1,0)),'Paetec -prev'!C866,"""")</f>
        <v>0</v>
      </c>
      <c r="B866" s="98"/>
      <c r="C866" s="98"/>
      <c r="D866" s="98"/>
      <c r="E866" s="98"/>
      <c r="F866" s="98"/>
      <c r="G866" s="98"/>
      <c r="H866" s="98"/>
      <c r="I866" s="98"/>
      <c r="J866" s="98"/>
      <c r="K866" s="98"/>
      <c r="L866" s="98"/>
      <c r="M866" s="98"/>
      <c r="N866" s="98"/>
      <c r="O866" s="98"/>
      <c r="P866" s="98"/>
      <c r="Q866" s="98"/>
      <c r="R866" s="98"/>
      <c r="S866" s="98"/>
      <c r="T866" s="98"/>
      <c r="U866" s="98"/>
      <c r="V866" s="98"/>
      <c r="W866" s="98"/>
      <c r="X866" s="98"/>
      <c r="Y866" s="98"/>
      <c r="Z866" s="98"/>
      <c r="AA866" s="98"/>
      <c r="AB866" s="98"/>
      <c r="AC866" s="98"/>
      <c r="AD866" s="98"/>
    </row>
    <row r="867" spans="1:30" hidden="1" x14ac:dyDescent="0.25">
      <c r="A867" s="98">
        <f>IF(ISNA(VLOOKUP('Paetec -prev'!C867,'PAETEC Support'!C:C,1,0)),'Paetec -prev'!C867,"""")</f>
        <v>0</v>
      </c>
      <c r="B867" s="98"/>
      <c r="C867" s="98"/>
      <c r="D867" s="98"/>
      <c r="E867" s="98"/>
      <c r="F867" s="98"/>
      <c r="G867" s="98"/>
      <c r="H867" s="98"/>
      <c r="I867" s="98"/>
      <c r="J867" s="98"/>
      <c r="K867" s="98"/>
      <c r="L867" s="98"/>
      <c r="M867" s="98"/>
      <c r="N867" s="98"/>
      <c r="O867" s="98"/>
      <c r="P867" s="98"/>
      <c r="Q867" s="98"/>
      <c r="R867" s="98"/>
      <c r="S867" s="98"/>
      <c r="T867" s="98"/>
      <c r="U867" s="98"/>
      <c r="V867" s="98"/>
      <c r="W867" s="98"/>
      <c r="X867" s="98"/>
      <c r="Y867" s="98"/>
      <c r="Z867" s="98"/>
      <c r="AA867" s="98"/>
      <c r="AB867" s="98"/>
      <c r="AC867" s="98"/>
      <c r="AD867" s="98"/>
    </row>
    <row r="868" spans="1:30" hidden="1" x14ac:dyDescent="0.25">
      <c r="A868" s="98">
        <f>IF(ISNA(VLOOKUP('Paetec -prev'!C868,'PAETEC Support'!C:C,1,0)),'Paetec -prev'!C868,"""")</f>
        <v>0</v>
      </c>
      <c r="B868" s="98"/>
      <c r="C868" s="98"/>
      <c r="D868" s="98"/>
      <c r="E868" s="98"/>
      <c r="F868" s="98"/>
      <c r="G868" s="98"/>
      <c r="H868" s="98"/>
      <c r="I868" s="98"/>
      <c r="J868" s="98"/>
      <c r="K868" s="98"/>
      <c r="L868" s="98"/>
      <c r="M868" s="98"/>
      <c r="N868" s="98"/>
      <c r="O868" s="98"/>
      <c r="P868" s="98"/>
      <c r="Q868" s="98"/>
      <c r="R868" s="98"/>
      <c r="S868" s="98"/>
      <c r="T868" s="98"/>
      <c r="U868" s="98"/>
      <c r="V868" s="98"/>
      <c r="W868" s="98"/>
      <c r="X868" s="98"/>
      <c r="Y868" s="98"/>
      <c r="Z868" s="98"/>
      <c r="AA868" s="98"/>
      <c r="AB868" s="98"/>
      <c r="AC868" s="98"/>
      <c r="AD868" s="98"/>
    </row>
    <row r="869" spans="1:30" hidden="1" x14ac:dyDescent="0.25">
      <c r="A869" s="98">
        <f>IF(ISNA(VLOOKUP('Paetec -prev'!C869,'PAETEC Support'!C:C,1,0)),'Paetec -prev'!C869,"""")</f>
        <v>0</v>
      </c>
      <c r="B869" s="98"/>
      <c r="C869" s="98"/>
      <c r="D869" s="98"/>
      <c r="E869" s="98"/>
      <c r="F869" s="98"/>
      <c r="G869" s="98"/>
      <c r="H869" s="98"/>
      <c r="I869" s="98"/>
      <c r="J869" s="98"/>
      <c r="K869" s="98"/>
      <c r="L869" s="98"/>
      <c r="M869" s="98"/>
      <c r="N869" s="98"/>
      <c r="O869" s="98"/>
      <c r="P869" s="98"/>
      <c r="Q869" s="98"/>
      <c r="R869" s="98"/>
      <c r="S869" s="98"/>
      <c r="T869" s="98"/>
      <c r="U869" s="98"/>
      <c r="V869" s="98"/>
      <c r="W869" s="98"/>
      <c r="X869" s="98"/>
      <c r="Y869" s="98"/>
      <c r="Z869" s="98"/>
      <c r="AA869" s="98"/>
      <c r="AB869" s="98"/>
      <c r="AC869" s="98"/>
      <c r="AD869" s="98"/>
    </row>
    <row r="870" spans="1:30" hidden="1" x14ac:dyDescent="0.25">
      <c r="A870" s="98">
        <f>IF(ISNA(VLOOKUP('Paetec -prev'!C870,'PAETEC Support'!C:C,1,0)),'Paetec -prev'!C870,"""")</f>
        <v>0</v>
      </c>
      <c r="B870" s="98"/>
      <c r="C870" s="98"/>
      <c r="D870" s="98"/>
      <c r="E870" s="98"/>
      <c r="F870" s="98"/>
      <c r="G870" s="98"/>
      <c r="H870" s="98"/>
      <c r="I870" s="98"/>
      <c r="J870" s="98"/>
      <c r="K870" s="98"/>
      <c r="L870" s="98"/>
      <c r="M870" s="98"/>
      <c r="N870" s="98"/>
      <c r="O870" s="98"/>
      <c r="P870" s="98"/>
      <c r="Q870" s="98"/>
      <c r="R870" s="98"/>
      <c r="S870" s="98"/>
      <c r="T870" s="98"/>
      <c r="U870" s="98"/>
      <c r="V870" s="98"/>
      <c r="W870" s="98"/>
      <c r="X870" s="98"/>
      <c r="Y870" s="98"/>
      <c r="Z870" s="98"/>
      <c r="AA870" s="98"/>
      <c r="AB870" s="98"/>
      <c r="AC870" s="98"/>
      <c r="AD870" s="98"/>
    </row>
    <row r="871" spans="1:30" hidden="1" x14ac:dyDescent="0.25">
      <c r="A871" s="98">
        <f>IF(ISNA(VLOOKUP('Paetec -prev'!C871,'PAETEC Support'!C:C,1,0)),'Paetec -prev'!C871,"""")</f>
        <v>0</v>
      </c>
      <c r="B871" s="98"/>
      <c r="C871" s="98"/>
      <c r="D871" s="98"/>
      <c r="E871" s="98"/>
      <c r="F871" s="98"/>
      <c r="G871" s="98"/>
      <c r="H871" s="98"/>
      <c r="I871" s="98"/>
      <c r="J871" s="98"/>
      <c r="K871" s="98"/>
      <c r="L871" s="98"/>
      <c r="M871" s="98"/>
      <c r="N871" s="98"/>
      <c r="O871" s="98"/>
      <c r="P871" s="98"/>
      <c r="Q871" s="98"/>
      <c r="R871" s="98"/>
      <c r="S871" s="98"/>
      <c r="T871" s="98"/>
      <c r="U871" s="98"/>
      <c r="V871" s="98"/>
      <c r="W871" s="98"/>
      <c r="X871" s="98"/>
      <c r="Y871" s="98"/>
      <c r="Z871" s="98"/>
      <c r="AA871" s="98"/>
      <c r="AB871" s="98"/>
      <c r="AC871" s="98"/>
      <c r="AD871" s="98"/>
    </row>
    <row r="872" spans="1:30" hidden="1" x14ac:dyDescent="0.25">
      <c r="A872" s="98">
        <f>IF(ISNA(VLOOKUP('Paetec -prev'!C872,'PAETEC Support'!C:C,1,0)),'Paetec -prev'!C872,"""")</f>
        <v>0</v>
      </c>
      <c r="B872" s="98"/>
      <c r="C872" s="98"/>
      <c r="D872" s="98"/>
      <c r="E872" s="98"/>
      <c r="F872" s="98"/>
      <c r="G872" s="98"/>
      <c r="H872" s="98"/>
      <c r="I872" s="98"/>
      <c r="J872" s="98"/>
      <c r="K872" s="98"/>
      <c r="L872" s="98"/>
      <c r="M872" s="98"/>
      <c r="N872" s="98"/>
      <c r="O872" s="98"/>
      <c r="P872" s="98"/>
      <c r="Q872" s="98"/>
      <c r="R872" s="98"/>
      <c r="S872" s="98"/>
      <c r="T872" s="98"/>
      <c r="U872" s="98"/>
      <c r="V872" s="98"/>
      <c r="W872" s="98"/>
      <c r="X872" s="98"/>
      <c r="Y872" s="98"/>
      <c r="Z872" s="98"/>
      <c r="AA872" s="98"/>
      <c r="AB872" s="98"/>
      <c r="AC872" s="98"/>
      <c r="AD872" s="98"/>
    </row>
    <row r="873" spans="1:30" hidden="1" x14ac:dyDescent="0.25">
      <c r="A873" s="98">
        <f>IF(ISNA(VLOOKUP('Paetec -prev'!C873,'PAETEC Support'!C:C,1,0)),'Paetec -prev'!C873,"""")</f>
        <v>0</v>
      </c>
      <c r="B873" s="98"/>
      <c r="C873" s="98"/>
      <c r="D873" s="98"/>
      <c r="E873" s="98"/>
      <c r="F873" s="98"/>
      <c r="G873" s="98"/>
      <c r="H873" s="98"/>
      <c r="I873" s="98"/>
      <c r="J873" s="98"/>
      <c r="K873" s="98"/>
      <c r="L873" s="98"/>
      <c r="M873" s="98"/>
      <c r="N873" s="98"/>
      <c r="O873" s="98"/>
      <c r="P873" s="98"/>
      <c r="Q873" s="98"/>
      <c r="R873" s="98"/>
      <c r="S873" s="98"/>
      <c r="T873" s="98"/>
      <c r="U873" s="98"/>
      <c r="V873" s="98"/>
      <c r="W873" s="98"/>
      <c r="X873" s="98"/>
      <c r="Y873" s="98"/>
      <c r="Z873" s="98"/>
      <c r="AA873" s="98"/>
      <c r="AB873" s="98"/>
      <c r="AC873" s="98"/>
      <c r="AD873" s="98"/>
    </row>
    <row r="874" spans="1:30" hidden="1" x14ac:dyDescent="0.25">
      <c r="A874" s="98">
        <f>IF(ISNA(VLOOKUP('Paetec -prev'!C874,'PAETEC Support'!C:C,1,0)),'Paetec -prev'!C874,"""")</f>
        <v>0</v>
      </c>
      <c r="B874" s="98"/>
      <c r="C874" s="98"/>
      <c r="D874" s="98"/>
      <c r="E874" s="98"/>
      <c r="F874" s="98"/>
      <c r="G874" s="98"/>
      <c r="H874" s="98"/>
      <c r="I874" s="98"/>
      <c r="J874" s="98"/>
      <c r="K874" s="98"/>
      <c r="L874" s="98"/>
      <c r="M874" s="98"/>
      <c r="N874" s="98"/>
      <c r="O874" s="98"/>
      <c r="P874" s="98"/>
      <c r="Q874" s="98"/>
      <c r="R874" s="98"/>
      <c r="S874" s="98"/>
      <c r="T874" s="98"/>
      <c r="U874" s="98"/>
      <c r="V874" s="98"/>
      <c r="W874" s="98"/>
      <c r="X874" s="98"/>
      <c r="Y874" s="98"/>
      <c r="Z874" s="98"/>
      <c r="AA874" s="98"/>
      <c r="AB874" s="98"/>
      <c r="AC874" s="98"/>
      <c r="AD874" s="98"/>
    </row>
    <row r="875" spans="1:30" hidden="1" x14ac:dyDescent="0.25">
      <c r="A875" s="98">
        <f>IF(ISNA(VLOOKUP('Paetec -prev'!C875,'PAETEC Support'!C:C,1,0)),'Paetec -prev'!C875,"""")</f>
        <v>0</v>
      </c>
      <c r="B875" s="98"/>
      <c r="C875" s="98"/>
      <c r="D875" s="98"/>
      <c r="E875" s="98"/>
      <c r="F875" s="98"/>
      <c r="G875" s="98"/>
      <c r="H875" s="98"/>
      <c r="I875" s="98"/>
      <c r="J875" s="98"/>
      <c r="K875" s="98"/>
      <c r="L875" s="98"/>
      <c r="M875" s="98"/>
      <c r="N875" s="98"/>
      <c r="O875" s="98"/>
      <c r="P875" s="98"/>
      <c r="Q875" s="98"/>
      <c r="R875" s="98"/>
      <c r="S875" s="98"/>
      <c r="T875" s="98"/>
      <c r="U875" s="98"/>
      <c r="V875" s="98"/>
      <c r="W875" s="98"/>
      <c r="X875" s="98"/>
      <c r="Y875" s="98"/>
      <c r="Z875" s="98"/>
      <c r="AA875" s="98"/>
      <c r="AB875" s="98"/>
      <c r="AC875" s="98"/>
      <c r="AD875" s="98"/>
    </row>
    <row r="876" spans="1:30" hidden="1" x14ac:dyDescent="0.25">
      <c r="A876" s="98">
        <f>IF(ISNA(VLOOKUP('Paetec -prev'!C876,'PAETEC Support'!C:C,1,0)),'Paetec -prev'!C876,"""")</f>
        <v>0</v>
      </c>
      <c r="B876" s="98"/>
      <c r="C876" s="98"/>
      <c r="D876" s="98"/>
      <c r="E876" s="98"/>
      <c r="F876" s="98"/>
      <c r="G876" s="98"/>
      <c r="H876" s="98"/>
      <c r="I876" s="98"/>
      <c r="J876" s="98"/>
      <c r="K876" s="98"/>
      <c r="L876" s="98"/>
      <c r="M876" s="98"/>
      <c r="N876" s="98"/>
      <c r="O876" s="98"/>
      <c r="P876" s="98"/>
      <c r="Q876" s="98"/>
      <c r="R876" s="98"/>
      <c r="S876" s="98"/>
      <c r="T876" s="98"/>
      <c r="U876" s="98"/>
      <c r="V876" s="98"/>
      <c r="W876" s="98"/>
      <c r="X876" s="98"/>
      <c r="Y876" s="98"/>
      <c r="Z876" s="98"/>
      <c r="AA876" s="98"/>
      <c r="AB876" s="98"/>
      <c r="AC876" s="98"/>
      <c r="AD876" s="98"/>
    </row>
    <row r="877" spans="1:30" hidden="1" x14ac:dyDescent="0.25">
      <c r="A877" s="98">
        <f>IF(ISNA(VLOOKUP('Paetec -prev'!C877,'PAETEC Support'!C:C,1,0)),'Paetec -prev'!C877,"""")</f>
        <v>0</v>
      </c>
      <c r="B877" s="98"/>
      <c r="C877" s="98"/>
      <c r="D877" s="98"/>
      <c r="E877" s="98"/>
      <c r="F877" s="98"/>
      <c r="G877" s="98"/>
      <c r="H877" s="98"/>
      <c r="I877" s="98"/>
      <c r="J877" s="98"/>
      <c r="K877" s="98"/>
      <c r="L877" s="98"/>
      <c r="M877" s="98"/>
      <c r="N877" s="98"/>
      <c r="O877" s="98"/>
      <c r="P877" s="98"/>
      <c r="Q877" s="98"/>
      <c r="R877" s="98"/>
      <c r="S877" s="98"/>
      <c r="T877" s="98"/>
      <c r="U877" s="98"/>
      <c r="V877" s="98"/>
      <c r="W877" s="98"/>
      <c r="X877" s="98"/>
      <c r="Y877" s="98"/>
      <c r="Z877" s="98"/>
      <c r="AA877" s="98"/>
      <c r="AB877" s="98"/>
      <c r="AC877" s="98"/>
      <c r="AD877" s="98"/>
    </row>
    <row r="878" spans="1:30" hidden="1" x14ac:dyDescent="0.25">
      <c r="A878" s="98">
        <f>IF(ISNA(VLOOKUP('Paetec -prev'!C878,'PAETEC Support'!C:C,1,0)),'Paetec -prev'!C878,"""")</f>
        <v>0</v>
      </c>
      <c r="B878" s="98"/>
      <c r="C878" s="98"/>
      <c r="D878" s="98"/>
      <c r="E878" s="98"/>
      <c r="F878" s="98"/>
      <c r="G878" s="98"/>
      <c r="H878" s="98"/>
      <c r="I878" s="98"/>
      <c r="J878" s="98"/>
      <c r="K878" s="98"/>
      <c r="L878" s="98"/>
      <c r="M878" s="98"/>
      <c r="N878" s="98"/>
      <c r="O878" s="98"/>
      <c r="P878" s="98"/>
      <c r="Q878" s="98"/>
      <c r="R878" s="98"/>
      <c r="S878" s="98"/>
      <c r="T878" s="98"/>
      <c r="U878" s="98"/>
      <c r="V878" s="98"/>
      <c r="W878" s="98"/>
      <c r="X878" s="98"/>
      <c r="Y878" s="98"/>
      <c r="Z878" s="98"/>
      <c r="AA878" s="98"/>
      <c r="AB878" s="98"/>
      <c r="AC878" s="98"/>
      <c r="AD878" s="98"/>
    </row>
    <row r="879" spans="1:30" hidden="1" x14ac:dyDescent="0.25">
      <c r="A879" s="98">
        <f>IF(ISNA(VLOOKUP('Paetec -prev'!C879,'PAETEC Support'!C:C,1,0)),'Paetec -prev'!C879,"""")</f>
        <v>0</v>
      </c>
      <c r="B879" s="98"/>
      <c r="C879" s="98"/>
      <c r="D879" s="98"/>
      <c r="E879" s="98"/>
      <c r="F879" s="98"/>
      <c r="G879" s="98"/>
      <c r="H879" s="98"/>
      <c r="I879" s="98"/>
      <c r="J879" s="98"/>
      <c r="K879" s="98"/>
      <c r="L879" s="98"/>
      <c r="M879" s="98"/>
      <c r="N879" s="98"/>
      <c r="O879" s="98"/>
      <c r="P879" s="98"/>
      <c r="Q879" s="98"/>
      <c r="R879" s="98"/>
      <c r="S879" s="98"/>
      <c r="T879" s="98"/>
      <c r="U879" s="98"/>
      <c r="V879" s="98"/>
      <c r="W879" s="98"/>
      <c r="X879" s="98"/>
      <c r="Y879" s="98"/>
      <c r="Z879" s="98"/>
      <c r="AA879" s="98"/>
      <c r="AB879" s="98"/>
      <c r="AC879" s="98"/>
      <c r="AD879" s="98"/>
    </row>
    <row r="880" spans="1:30" hidden="1" x14ac:dyDescent="0.25">
      <c r="A880" s="98">
        <f>IF(ISNA(VLOOKUP('Paetec -prev'!C880,'PAETEC Support'!C:C,1,0)),'Paetec -prev'!C880,"""")</f>
        <v>0</v>
      </c>
      <c r="B880" s="98"/>
      <c r="C880" s="98"/>
      <c r="D880" s="98"/>
      <c r="E880" s="98"/>
      <c r="F880" s="98"/>
      <c r="G880" s="98"/>
      <c r="H880" s="98"/>
      <c r="I880" s="98"/>
      <c r="J880" s="98"/>
      <c r="K880" s="98"/>
      <c r="L880" s="98"/>
      <c r="M880" s="98"/>
      <c r="N880" s="98"/>
      <c r="O880" s="98"/>
      <c r="P880" s="98"/>
      <c r="Q880" s="98"/>
      <c r="R880" s="98"/>
      <c r="S880" s="98"/>
      <c r="T880" s="98"/>
      <c r="U880" s="98"/>
      <c r="V880" s="98"/>
      <c r="W880" s="98"/>
      <c r="X880" s="98"/>
      <c r="Y880" s="98"/>
      <c r="Z880" s="98"/>
      <c r="AA880" s="98"/>
      <c r="AB880" s="98"/>
      <c r="AC880" s="98"/>
      <c r="AD880" s="98"/>
    </row>
    <row r="881" spans="1:30" hidden="1" x14ac:dyDescent="0.25">
      <c r="A881" s="98">
        <f>IF(ISNA(VLOOKUP('Paetec -prev'!C881,'PAETEC Support'!C:C,1,0)),'Paetec -prev'!C881,"""")</f>
        <v>0</v>
      </c>
      <c r="B881" s="98"/>
      <c r="C881" s="98"/>
      <c r="D881" s="98"/>
      <c r="E881" s="98"/>
      <c r="F881" s="98"/>
      <c r="G881" s="98"/>
      <c r="H881" s="98"/>
      <c r="I881" s="98"/>
      <c r="J881" s="98"/>
      <c r="K881" s="98"/>
      <c r="L881" s="98"/>
      <c r="M881" s="98"/>
      <c r="N881" s="98"/>
      <c r="O881" s="98"/>
      <c r="P881" s="98"/>
      <c r="Q881" s="98"/>
      <c r="R881" s="98"/>
      <c r="S881" s="98"/>
      <c r="T881" s="98"/>
      <c r="U881" s="98"/>
      <c r="V881" s="98"/>
      <c r="W881" s="98"/>
      <c r="X881" s="98"/>
      <c r="Y881" s="98"/>
      <c r="Z881" s="98"/>
      <c r="AA881" s="98"/>
      <c r="AB881" s="98"/>
      <c r="AC881" s="98"/>
      <c r="AD881" s="98"/>
    </row>
    <row r="882" spans="1:30" hidden="1" x14ac:dyDescent="0.25">
      <c r="A882" s="98">
        <f>IF(ISNA(VLOOKUP('Paetec -prev'!C882,'PAETEC Support'!C:C,1,0)),'Paetec -prev'!C882,"""")</f>
        <v>0</v>
      </c>
      <c r="B882" s="98"/>
      <c r="C882" s="98"/>
      <c r="D882" s="98"/>
      <c r="E882" s="98"/>
      <c r="F882" s="98"/>
      <c r="G882" s="98"/>
      <c r="H882" s="98"/>
      <c r="I882" s="98"/>
      <c r="J882" s="98"/>
      <c r="K882" s="98"/>
      <c r="L882" s="98"/>
      <c r="M882" s="98"/>
      <c r="N882" s="98"/>
      <c r="O882" s="98"/>
      <c r="P882" s="98"/>
      <c r="Q882" s="98"/>
      <c r="R882" s="98"/>
      <c r="S882" s="98"/>
      <c r="T882" s="98"/>
      <c r="U882" s="98"/>
      <c r="V882" s="98"/>
      <c r="W882" s="98"/>
      <c r="X882" s="98"/>
      <c r="Y882" s="98"/>
      <c r="Z882" s="98"/>
      <c r="AA882" s="98"/>
      <c r="AB882" s="98"/>
      <c r="AC882" s="98"/>
      <c r="AD882" s="98"/>
    </row>
    <row r="883" spans="1:30" hidden="1" x14ac:dyDescent="0.25">
      <c r="A883" s="98">
        <f>IF(ISNA(VLOOKUP('Paetec -prev'!C883,'PAETEC Support'!C:C,1,0)),'Paetec -prev'!C883,"""")</f>
        <v>0</v>
      </c>
      <c r="B883" s="98"/>
      <c r="C883" s="98"/>
      <c r="D883" s="98"/>
      <c r="E883" s="98"/>
      <c r="F883" s="98"/>
      <c r="G883" s="98"/>
      <c r="H883" s="98"/>
      <c r="I883" s="98"/>
      <c r="J883" s="98"/>
      <c r="K883" s="98"/>
      <c r="L883" s="98"/>
      <c r="M883" s="98"/>
      <c r="N883" s="98"/>
      <c r="O883" s="98"/>
      <c r="P883" s="98"/>
      <c r="Q883" s="98"/>
      <c r="R883" s="98"/>
      <c r="S883" s="98"/>
      <c r="T883" s="98"/>
      <c r="U883" s="98"/>
      <c r="V883" s="98"/>
      <c r="W883" s="98"/>
      <c r="X883" s="98"/>
      <c r="Y883" s="98"/>
      <c r="Z883" s="98"/>
      <c r="AA883" s="98"/>
      <c r="AB883" s="98"/>
      <c r="AC883" s="98"/>
      <c r="AD883" s="98"/>
    </row>
    <row r="884" spans="1:30" hidden="1" x14ac:dyDescent="0.25">
      <c r="A884" s="98">
        <f>IF(ISNA(VLOOKUP('Paetec -prev'!C884,'PAETEC Support'!C:C,1,0)),'Paetec -prev'!C884,"""")</f>
        <v>0</v>
      </c>
      <c r="B884" s="98"/>
      <c r="C884" s="98"/>
      <c r="D884" s="98"/>
      <c r="E884" s="98"/>
      <c r="F884" s="98"/>
      <c r="G884" s="98"/>
      <c r="H884" s="98"/>
      <c r="I884" s="98"/>
      <c r="J884" s="98"/>
      <c r="K884" s="98"/>
      <c r="L884" s="98"/>
      <c r="M884" s="98"/>
      <c r="N884" s="98"/>
      <c r="O884" s="98"/>
      <c r="P884" s="98"/>
      <c r="Q884" s="98"/>
      <c r="R884" s="98"/>
      <c r="S884" s="98"/>
      <c r="T884" s="98"/>
      <c r="U884" s="98"/>
      <c r="V884" s="98"/>
      <c r="W884" s="98"/>
      <c r="X884" s="98"/>
      <c r="Y884" s="98"/>
      <c r="Z884" s="98"/>
      <c r="AA884" s="98"/>
      <c r="AB884" s="98"/>
      <c r="AC884" s="98"/>
      <c r="AD884" s="98"/>
    </row>
    <row r="885" spans="1:30" hidden="1" x14ac:dyDescent="0.25">
      <c r="A885" s="98">
        <f>IF(ISNA(VLOOKUP('Paetec -prev'!C885,'PAETEC Support'!C:C,1,0)),'Paetec -prev'!C885,"""")</f>
        <v>0</v>
      </c>
      <c r="B885" s="98"/>
      <c r="C885" s="98"/>
      <c r="D885" s="98"/>
      <c r="E885" s="98"/>
      <c r="F885" s="98"/>
      <c r="G885" s="98"/>
      <c r="H885" s="98"/>
      <c r="I885" s="98"/>
      <c r="J885" s="98"/>
      <c r="K885" s="98"/>
      <c r="L885" s="98"/>
      <c r="M885" s="98"/>
      <c r="N885" s="98"/>
      <c r="O885" s="98"/>
      <c r="P885" s="98"/>
      <c r="Q885" s="98"/>
      <c r="R885" s="98"/>
      <c r="S885" s="98"/>
      <c r="T885" s="98"/>
      <c r="U885" s="98"/>
      <c r="V885" s="98"/>
      <c r="W885" s="98"/>
      <c r="X885" s="98"/>
      <c r="Y885" s="98"/>
      <c r="Z885" s="98"/>
      <c r="AA885" s="98"/>
      <c r="AB885" s="98"/>
      <c r="AC885" s="98"/>
      <c r="AD885" s="98"/>
    </row>
    <row r="886" spans="1:30" hidden="1" x14ac:dyDescent="0.25">
      <c r="A886" s="98">
        <f>IF(ISNA(VLOOKUP('Paetec -prev'!C886,'PAETEC Support'!C:C,1,0)),'Paetec -prev'!C886,"""")</f>
        <v>0</v>
      </c>
      <c r="B886" s="98"/>
      <c r="C886" s="98"/>
      <c r="D886" s="98"/>
      <c r="E886" s="98"/>
      <c r="F886" s="98"/>
      <c r="G886" s="98"/>
      <c r="H886" s="98"/>
      <c r="I886" s="98"/>
      <c r="J886" s="98"/>
      <c r="K886" s="98"/>
      <c r="L886" s="98"/>
      <c r="M886" s="98"/>
      <c r="N886" s="98"/>
      <c r="O886" s="98"/>
      <c r="P886" s="98"/>
      <c r="Q886" s="98"/>
      <c r="R886" s="98"/>
      <c r="S886" s="98"/>
      <c r="T886" s="98"/>
      <c r="U886" s="98"/>
      <c r="V886" s="98"/>
      <c r="W886" s="98"/>
      <c r="X886" s="98"/>
      <c r="Y886" s="98"/>
      <c r="Z886" s="98"/>
      <c r="AA886" s="98"/>
      <c r="AB886" s="98"/>
      <c r="AC886" s="98"/>
      <c r="AD886" s="98"/>
    </row>
    <row r="887" spans="1:30" hidden="1" x14ac:dyDescent="0.25">
      <c r="A887" s="98">
        <f>IF(ISNA(VLOOKUP('Paetec -prev'!C887,'PAETEC Support'!C:C,1,0)),'Paetec -prev'!C887,"""")</f>
        <v>0</v>
      </c>
      <c r="B887" s="98"/>
      <c r="C887" s="98"/>
      <c r="D887" s="98"/>
      <c r="E887" s="98"/>
      <c r="F887" s="98"/>
      <c r="G887" s="98"/>
      <c r="H887" s="98"/>
      <c r="I887" s="98"/>
      <c r="J887" s="98"/>
      <c r="K887" s="98"/>
      <c r="L887" s="98"/>
      <c r="M887" s="98"/>
      <c r="N887" s="98"/>
      <c r="O887" s="98"/>
      <c r="P887" s="98"/>
      <c r="Q887" s="98"/>
      <c r="R887" s="98"/>
      <c r="S887" s="98"/>
      <c r="T887" s="98"/>
      <c r="U887" s="98"/>
      <c r="V887" s="98"/>
      <c r="W887" s="98"/>
      <c r="X887" s="98"/>
      <c r="Y887" s="98"/>
      <c r="Z887" s="98"/>
      <c r="AA887" s="98"/>
      <c r="AB887" s="98"/>
      <c r="AC887" s="98"/>
      <c r="AD887" s="98"/>
    </row>
    <row r="888" spans="1:30" hidden="1" x14ac:dyDescent="0.25">
      <c r="A888" s="98">
        <f>IF(ISNA(VLOOKUP('Paetec -prev'!C888,'PAETEC Support'!C:C,1,0)),'Paetec -prev'!C888,"""")</f>
        <v>0</v>
      </c>
      <c r="B888" s="98"/>
      <c r="C888" s="98"/>
      <c r="D888" s="98"/>
      <c r="E888" s="98"/>
      <c r="F888" s="98"/>
      <c r="G888" s="98"/>
      <c r="H888" s="98"/>
      <c r="I888" s="98"/>
      <c r="J888" s="98"/>
      <c r="K888" s="98"/>
      <c r="L888" s="98"/>
      <c r="M888" s="98"/>
      <c r="N888" s="98"/>
      <c r="O888" s="98"/>
      <c r="P888" s="98"/>
      <c r="Q888" s="98"/>
      <c r="R888" s="98"/>
      <c r="S888" s="98"/>
      <c r="T888" s="98"/>
      <c r="U888" s="98"/>
      <c r="V888" s="98"/>
      <c r="W888" s="98"/>
      <c r="X888" s="98"/>
      <c r="Y888" s="98"/>
      <c r="Z888" s="98"/>
      <c r="AA888" s="98"/>
      <c r="AB888" s="98"/>
      <c r="AC888" s="98"/>
      <c r="AD888" s="98"/>
    </row>
    <row r="889" spans="1:30" hidden="1" x14ac:dyDescent="0.25">
      <c r="A889" s="98">
        <f>IF(ISNA(VLOOKUP('Paetec -prev'!C889,'PAETEC Support'!C:C,1,0)),'Paetec -prev'!C889,"""")</f>
        <v>0</v>
      </c>
      <c r="B889" s="98"/>
      <c r="C889" s="98"/>
      <c r="D889" s="98"/>
      <c r="E889" s="98"/>
      <c r="F889" s="98"/>
      <c r="G889" s="98"/>
      <c r="H889" s="98"/>
      <c r="I889" s="98"/>
      <c r="J889" s="98"/>
      <c r="K889" s="98"/>
      <c r="L889" s="98"/>
      <c r="M889" s="98"/>
      <c r="N889" s="98"/>
      <c r="O889" s="98"/>
      <c r="P889" s="98"/>
      <c r="Q889" s="98"/>
      <c r="R889" s="98"/>
      <c r="S889" s="98"/>
      <c r="T889" s="98"/>
      <c r="U889" s="98"/>
      <c r="V889" s="98"/>
      <c r="W889" s="98"/>
      <c r="X889" s="98"/>
      <c r="Y889" s="98"/>
      <c r="Z889" s="98"/>
      <c r="AA889" s="98"/>
      <c r="AB889" s="98"/>
      <c r="AC889" s="98"/>
      <c r="AD889" s="98"/>
    </row>
    <row r="890" spans="1:30" hidden="1" x14ac:dyDescent="0.25">
      <c r="A890" s="98">
        <f>IF(ISNA(VLOOKUP('Paetec -prev'!C890,'PAETEC Support'!C:C,1,0)),'Paetec -prev'!C890,"""")</f>
        <v>0</v>
      </c>
      <c r="B890" s="98"/>
      <c r="C890" s="98"/>
      <c r="D890" s="98"/>
      <c r="E890" s="98"/>
      <c r="F890" s="98"/>
      <c r="G890" s="98"/>
      <c r="H890" s="98"/>
      <c r="I890" s="98"/>
      <c r="J890" s="98"/>
      <c r="K890" s="98"/>
      <c r="L890" s="98"/>
      <c r="M890" s="98"/>
      <c r="N890" s="98"/>
      <c r="O890" s="98"/>
      <c r="P890" s="98"/>
      <c r="Q890" s="98"/>
      <c r="R890" s="98"/>
      <c r="S890" s="98"/>
      <c r="T890" s="98"/>
      <c r="U890" s="98"/>
      <c r="V890" s="98"/>
      <c r="W890" s="98"/>
      <c r="X890" s="98"/>
      <c r="Y890" s="98"/>
      <c r="Z890" s="98"/>
      <c r="AA890" s="98"/>
      <c r="AB890" s="98"/>
      <c r="AC890" s="98"/>
      <c r="AD890" s="98"/>
    </row>
    <row r="891" spans="1:30" hidden="1" x14ac:dyDescent="0.25">
      <c r="A891" s="98">
        <f>IF(ISNA(VLOOKUP('Paetec -prev'!C891,'PAETEC Support'!C:C,1,0)),'Paetec -prev'!C891,"""")</f>
        <v>0</v>
      </c>
      <c r="B891" s="98"/>
      <c r="C891" s="98"/>
      <c r="D891" s="98"/>
      <c r="E891" s="98"/>
      <c r="F891" s="98"/>
      <c r="G891" s="98"/>
      <c r="H891" s="98"/>
      <c r="I891" s="98"/>
      <c r="J891" s="98"/>
      <c r="K891" s="98"/>
      <c r="L891" s="98"/>
      <c r="M891" s="98"/>
      <c r="N891" s="98"/>
      <c r="O891" s="98"/>
      <c r="P891" s="98"/>
      <c r="Q891" s="98"/>
      <c r="R891" s="98"/>
      <c r="S891" s="98"/>
      <c r="T891" s="98"/>
      <c r="U891" s="98"/>
      <c r="V891" s="98"/>
      <c r="W891" s="98"/>
      <c r="X891" s="98"/>
      <c r="Y891" s="98"/>
      <c r="Z891" s="98"/>
      <c r="AA891" s="98"/>
      <c r="AB891" s="98"/>
      <c r="AC891" s="98"/>
      <c r="AD891" s="98"/>
    </row>
    <row r="892" spans="1:30" hidden="1" x14ac:dyDescent="0.25">
      <c r="A892" s="98">
        <f>IF(ISNA(VLOOKUP('Paetec -prev'!C892,'PAETEC Support'!C:C,1,0)),'Paetec -prev'!C892,"""")</f>
        <v>0</v>
      </c>
      <c r="B892" s="98"/>
      <c r="C892" s="98"/>
      <c r="D892" s="98"/>
      <c r="E892" s="98"/>
      <c r="F892" s="98"/>
      <c r="G892" s="98"/>
      <c r="H892" s="98"/>
      <c r="I892" s="98"/>
      <c r="J892" s="98"/>
      <c r="K892" s="98"/>
      <c r="L892" s="98"/>
      <c r="M892" s="98"/>
      <c r="N892" s="98"/>
      <c r="O892" s="98"/>
      <c r="P892" s="98"/>
      <c r="Q892" s="98"/>
      <c r="R892" s="98"/>
      <c r="S892" s="98"/>
      <c r="T892" s="98"/>
      <c r="U892" s="98"/>
      <c r="V892" s="98"/>
      <c r="W892" s="98"/>
      <c r="X892" s="98"/>
      <c r="Y892" s="98"/>
      <c r="Z892" s="98"/>
      <c r="AA892" s="98"/>
      <c r="AB892" s="98"/>
      <c r="AC892" s="98"/>
      <c r="AD892" s="98"/>
    </row>
    <row r="893" spans="1:30" hidden="1" x14ac:dyDescent="0.25">
      <c r="A893" s="98">
        <f>IF(ISNA(VLOOKUP('Paetec -prev'!C893,'PAETEC Support'!C:C,1,0)),'Paetec -prev'!C893,"""")</f>
        <v>0</v>
      </c>
      <c r="B893" s="98"/>
      <c r="C893" s="98"/>
      <c r="D893" s="98"/>
      <c r="E893" s="98"/>
      <c r="F893" s="98"/>
      <c r="G893" s="98"/>
      <c r="H893" s="98"/>
      <c r="I893" s="98"/>
      <c r="J893" s="98"/>
      <c r="K893" s="98"/>
      <c r="L893" s="98"/>
      <c r="M893" s="98"/>
      <c r="N893" s="98"/>
      <c r="O893" s="98"/>
      <c r="P893" s="98"/>
      <c r="Q893" s="98"/>
      <c r="R893" s="98"/>
      <c r="S893" s="98"/>
      <c r="T893" s="98"/>
      <c r="U893" s="98"/>
      <c r="V893" s="98"/>
      <c r="W893" s="98"/>
      <c r="X893" s="98"/>
      <c r="Y893" s="98"/>
      <c r="Z893" s="98"/>
      <c r="AA893" s="98"/>
      <c r="AB893" s="98"/>
      <c r="AC893" s="98"/>
      <c r="AD893" s="98"/>
    </row>
    <row r="894" spans="1:30" hidden="1" x14ac:dyDescent="0.25">
      <c r="A894" s="98">
        <f>IF(ISNA(VLOOKUP('Paetec -prev'!C894,'PAETEC Support'!C:C,1,0)),'Paetec -prev'!C894,"""")</f>
        <v>0</v>
      </c>
      <c r="B894" s="98"/>
      <c r="C894" s="98"/>
      <c r="D894" s="98"/>
      <c r="E894" s="98"/>
      <c r="F894" s="98"/>
      <c r="G894" s="98"/>
      <c r="H894" s="98"/>
      <c r="I894" s="98"/>
      <c r="J894" s="98"/>
      <c r="K894" s="98"/>
      <c r="L894" s="98"/>
      <c r="M894" s="98"/>
      <c r="N894" s="98"/>
      <c r="O894" s="98"/>
      <c r="P894" s="98"/>
      <c r="Q894" s="98"/>
      <c r="R894" s="98"/>
      <c r="S894" s="98"/>
      <c r="T894" s="98"/>
      <c r="U894" s="98"/>
      <c r="V894" s="98"/>
      <c r="W894" s="98"/>
      <c r="X894" s="98"/>
      <c r="Y894" s="98"/>
      <c r="Z894" s="98"/>
      <c r="AA894" s="98"/>
      <c r="AB894" s="98"/>
      <c r="AC894" s="98"/>
      <c r="AD894" s="98"/>
    </row>
    <row r="895" spans="1:30" hidden="1" x14ac:dyDescent="0.25">
      <c r="A895" s="98">
        <f>IF(ISNA(VLOOKUP('Paetec -prev'!C895,'PAETEC Support'!C:C,1,0)),'Paetec -prev'!C895,"""")</f>
        <v>0</v>
      </c>
      <c r="B895" s="98"/>
      <c r="C895" s="98"/>
      <c r="D895" s="98"/>
      <c r="E895" s="98"/>
      <c r="F895" s="98"/>
      <c r="G895" s="98"/>
      <c r="H895" s="98"/>
      <c r="I895" s="98"/>
      <c r="J895" s="98"/>
      <c r="K895" s="98"/>
      <c r="L895" s="98"/>
      <c r="M895" s="98"/>
      <c r="N895" s="98"/>
      <c r="O895" s="98"/>
      <c r="P895" s="98"/>
      <c r="Q895" s="98"/>
      <c r="R895" s="98"/>
      <c r="S895" s="98"/>
      <c r="T895" s="98"/>
      <c r="U895" s="98"/>
      <c r="V895" s="98"/>
      <c r="W895" s="98"/>
      <c r="X895" s="98"/>
      <c r="Y895" s="98"/>
      <c r="Z895" s="98"/>
      <c r="AA895" s="98"/>
      <c r="AB895" s="98"/>
      <c r="AC895" s="98"/>
      <c r="AD895" s="98"/>
    </row>
    <row r="896" spans="1:30" hidden="1" x14ac:dyDescent="0.25">
      <c r="A896" s="98">
        <f>IF(ISNA(VLOOKUP('Paetec -prev'!C896,'PAETEC Support'!C:C,1,0)),'Paetec -prev'!C896,"""")</f>
        <v>0</v>
      </c>
      <c r="B896" s="98"/>
      <c r="C896" s="98"/>
      <c r="D896" s="98"/>
      <c r="E896" s="98"/>
      <c r="F896" s="98"/>
      <c r="G896" s="98"/>
      <c r="H896" s="98"/>
      <c r="I896" s="98"/>
      <c r="J896" s="98"/>
      <c r="K896" s="98"/>
      <c r="L896" s="98"/>
      <c r="M896" s="98"/>
      <c r="N896" s="98"/>
      <c r="O896" s="98"/>
      <c r="P896" s="98"/>
      <c r="Q896" s="98"/>
      <c r="R896" s="98"/>
      <c r="S896" s="98"/>
      <c r="T896" s="98"/>
      <c r="U896" s="98"/>
      <c r="V896" s="98"/>
      <c r="W896" s="98"/>
      <c r="X896" s="98"/>
      <c r="Y896" s="98"/>
      <c r="Z896" s="98"/>
      <c r="AA896" s="98"/>
      <c r="AB896" s="98"/>
      <c r="AC896" s="98"/>
      <c r="AD896" s="98"/>
    </row>
    <row r="897" spans="1:30" hidden="1" x14ac:dyDescent="0.25">
      <c r="A897" s="98">
        <f>IF(ISNA(VLOOKUP('Paetec -prev'!C897,'PAETEC Support'!C:C,1,0)),'Paetec -prev'!C897,"""")</f>
        <v>0</v>
      </c>
      <c r="B897" s="98"/>
      <c r="C897" s="98"/>
      <c r="D897" s="98"/>
      <c r="E897" s="98"/>
      <c r="F897" s="98"/>
      <c r="G897" s="98"/>
      <c r="H897" s="98"/>
      <c r="I897" s="98"/>
      <c r="J897" s="98"/>
      <c r="K897" s="98"/>
      <c r="L897" s="98"/>
      <c r="M897" s="98"/>
      <c r="N897" s="98"/>
      <c r="O897" s="98"/>
      <c r="P897" s="98"/>
      <c r="Q897" s="98"/>
      <c r="R897" s="98"/>
      <c r="S897" s="98"/>
      <c r="T897" s="98"/>
      <c r="U897" s="98"/>
      <c r="V897" s="98"/>
      <c r="W897" s="98"/>
      <c r="X897" s="98"/>
      <c r="Y897" s="98"/>
      <c r="Z897" s="98"/>
      <c r="AA897" s="98"/>
      <c r="AB897" s="98"/>
      <c r="AC897" s="98"/>
      <c r="AD897" s="98"/>
    </row>
    <row r="898" spans="1:30" hidden="1" x14ac:dyDescent="0.25">
      <c r="A898" s="98">
        <f>IF(ISNA(VLOOKUP('Paetec -prev'!C898,'PAETEC Support'!C:C,1,0)),'Paetec -prev'!C898,"""")</f>
        <v>0</v>
      </c>
      <c r="B898" s="98"/>
      <c r="C898" s="98"/>
      <c r="D898" s="98"/>
      <c r="E898" s="98"/>
      <c r="F898" s="98"/>
      <c r="G898" s="98"/>
      <c r="H898" s="98"/>
      <c r="I898" s="98"/>
      <c r="J898" s="98"/>
      <c r="K898" s="98"/>
      <c r="L898" s="98"/>
      <c r="M898" s="98"/>
      <c r="N898" s="98"/>
      <c r="O898" s="98"/>
      <c r="P898" s="98"/>
      <c r="Q898" s="98"/>
      <c r="R898" s="98"/>
      <c r="S898" s="98"/>
      <c r="T898" s="98"/>
      <c r="U898" s="98"/>
      <c r="V898" s="98"/>
      <c r="W898" s="98"/>
      <c r="X898" s="98"/>
      <c r="Y898" s="98"/>
      <c r="Z898" s="98"/>
      <c r="AA898" s="98"/>
      <c r="AB898" s="98"/>
      <c r="AC898" s="98"/>
      <c r="AD898" s="98"/>
    </row>
    <row r="899" spans="1:30" hidden="1" x14ac:dyDescent="0.25">
      <c r="A899" s="98">
        <f>IF(ISNA(VLOOKUP('Paetec -prev'!C899,'PAETEC Support'!C:C,1,0)),'Paetec -prev'!C899,"""")</f>
        <v>0</v>
      </c>
      <c r="B899" s="98"/>
      <c r="C899" s="98"/>
      <c r="D899" s="98"/>
      <c r="E899" s="98"/>
      <c r="F899" s="98"/>
      <c r="G899" s="98"/>
      <c r="H899" s="98"/>
      <c r="I899" s="98"/>
      <c r="J899" s="98"/>
      <c r="K899" s="98"/>
      <c r="L899" s="98"/>
      <c r="M899" s="98"/>
      <c r="N899" s="98"/>
      <c r="O899" s="98"/>
      <c r="P899" s="98"/>
      <c r="Q899" s="98"/>
      <c r="R899" s="98"/>
      <c r="S899" s="98"/>
      <c r="T899" s="98"/>
      <c r="U899" s="98"/>
      <c r="V899" s="98"/>
      <c r="W899" s="98"/>
      <c r="X899" s="98"/>
      <c r="Y899" s="98"/>
      <c r="Z899" s="98"/>
      <c r="AA899" s="98"/>
      <c r="AB899" s="98"/>
      <c r="AC899" s="98"/>
      <c r="AD899" s="98"/>
    </row>
    <row r="900" spans="1:30" hidden="1" x14ac:dyDescent="0.25">
      <c r="A900" s="98">
        <f>IF(ISNA(VLOOKUP('Paetec -prev'!C900,'PAETEC Support'!C:C,1,0)),'Paetec -prev'!C900,"""")</f>
        <v>0</v>
      </c>
      <c r="B900" s="98"/>
      <c r="C900" s="98"/>
      <c r="D900" s="98"/>
      <c r="E900" s="98"/>
      <c r="F900" s="98"/>
      <c r="G900" s="98"/>
      <c r="H900" s="98"/>
      <c r="I900" s="98"/>
      <c r="J900" s="98"/>
      <c r="K900" s="98"/>
      <c r="L900" s="98"/>
      <c r="M900" s="98"/>
      <c r="N900" s="98"/>
      <c r="O900" s="98"/>
      <c r="P900" s="98"/>
      <c r="Q900" s="98"/>
      <c r="R900" s="98"/>
      <c r="S900" s="98"/>
      <c r="T900" s="98"/>
      <c r="U900" s="98"/>
      <c r="V900" s="98"/>
      <c r="W900" s="98"/>
      <c r="X900" s="98"/>
      <c r="Y900" s="98"/>
      <c r="Z900" s="98"/>
      <c r="AA900" s="98"/>
      <c r="AB900" s="98"/>
      <c r="AC900" s="98"/>
      <c r="AD900" s="98"/>
    </row>
    <row r="901" spans="1:30" hidden="1" x14ac:dyDescent="0.25">
      <c r="A901" s="98">
        <f>IF(ISNA(VLOOKUP('Paetec -prev'!C901,'PAETEC Support'!C:C,1,0)),'Paetec -prev'!C901,"""")</f>
        <v>0</v>
      </c>
      <c r="B901" s="98"/>
      <c r="C901" s="98"/>
      <c r="D901" s="98"/>
      <c r="E901" s="98"/>
      <c r="F901" s="98"/>
      <c r="G901" s="98"/>
      <c r="H901" s="98"/>
      <c r="I901" s="98"/>
      <c r="J901" s="98"/>
      <c r="K901" s="98"/>
      <c r="L901" s="98"/>
      <c r="M901" s="98"/>
      <c r="N901" s="98"/>
      <c r="O901" s="98"/>
      <c r="P901" s="98"/>
      <c r="Q901" s="98"/>
      <c r="R901" s="98"/>
      <c r="S901" s="98"/>
      <c r="T901" s="98"/>
      <c r="U901" s="98"/>
      <c r="V901" s="98"/>
      <c r="W901" s="98"/>
      <c r="X901" s="98"/>
      <c r="Y901" s="98"/>
      <c r="Z901" s="98"/>
      <c r="AA901" s="98"/>
      <c r="AB901" s="98"/>
      <c r="AC901" s="98"/>
      <c r="AD901" s="98"/>
    </row>
    <row r="902" spans="1:30" hidden="1" x14ac:dyDescent="0.25">
      <c r="A902" s="98">
        <f>IF(ISNA(VLOOKUP('Paetec -prev'!C902,'PAETEC Support'!C:C,1,0)),'Paetec -prev'!C902,"""")</f>
        <v>0</v>
      </c>
      <c r="B902" s="98"/>
      <c r="C902" s="98"/>
      <c r="D902" s="98"/>
      <c r="E902" s="98"/>
      <c r="F902" s="98"/>
      <c r="G902" s="98"/>
      <c r="H902" s="98"/>
      <c r="I902" s="98"/>
      <c r="J902" s="98"/>
      <c r="K902" s="98"/>
      <c r="L902" s="98"/>
      <c r="M902" s="98"/>
      <c r="N902" s="98"/>
      <c r="O902" s="98"/>
      <c r="P902" s="98"/>
      <c r="Q902" s="98"/>
      <c r="R902" s="98"/>
      <c r="S902" s="98"/>
      <c r="T902" s="98"/>
      <c r="U902" s="98"/>
      <c r="V902" s="98"/>
      <c r="W902" s="98"/>
      <c r="X902" s="98"/>
      <c r="Y902" s="98"/>
      <c r="Z902" s="98"/>
      <c r="AA902" s="98"/>
      <c r="AB902" s="98"/>
      <c r="AC902" s="98"/>
      <c r="AD902" s="98"/>
    </row>
    <row r="903" spans="1:30" hidden="1" x14ac:dyDescent="0.25">
      <c r="A903" s="98">
        <f>IF(ISNA(VLOOKUP('Paetec -prev'!C903,'PAETEC Support'!C:C,1,0)),'Paetec -prev'!C903,"""")</f>
        <v>0</v>
      </c>
      <c r="B903" s="98"/>
      <c r="C903" s="98"/>
      <c r="D903" s="98"/>
      <c r="E903" s="98"/>
      <c r="F903" s="98"/>
      <c r="G903" s="98"/>
      <c r="H903" s="98"/>
      <c r="I903" s="98"/>
      <c r="J903" s="98"/>
      <c r="K903" s="98"/>
      <c r="L903" s="98"/>
      <c r="M903" s="98"/>
      <c r="N903" s="98"/>
      <c r="O903" s="98"/>
      <c r="P903" s="98"/>
      <c r="Q903" s="98"/>
      <c r="R903" s="98"/>
      <c r="S903" s="98"/>
      <c r="T903" s="98"/>
      <c r="U903" s="98"/>
      <c r="V903" s="98"/>
      <c r="W903" s="98"/>
      <c r="X903" s="98"/>
      <c r="Y903" s="98"/>
      <c r="Z903" s="98"/>
      <c r="AA903" s="98"/>
      <c r="AB903" s="98"/>
      <c r="AC903" s="98"/>
      <c r="AD903" s="98"/>
    </row>
    <row r="904" spans="1:30" hidden="1" x14ac:dyDescent="0.25">
      <c r="A904" s="98">
        <f>IF(ISNA(VLOOKUP('Paetec -prev'!C904,'PAETEC Support'!C:C,1,0)),'Paetec -prev'!C904,"""")</f>
        <v>0</v>
      </c>
      <c r="B904" s="98"/>
      <c r="C904" s="98"/>
      <c r="D904" s="98"/>
      <c r="E904" s="98"/>
      <c r="F904" s="98"/>
      <c r="G904" s="98"/>
      <c r="H904" s="98"/>
      <c r="I904" s="98"/>
      <c r="J904" s="98"/>
      <c r="K904" s="98"/>
      <c r="L904" s="98"/>
      <c r="M904" s="98"/>
      <c r="N904" s="98"/>
      <c r="O904" s="98"/>
      <c r="P904" s="98"/>
      <c r="Q904" s="98"/>
      <c r="R904" s="98"/>
      <c r="S904" s="98"/>
      <c r="T904" s="98"/>
      <c r="U904" s="98"/>
      <c r="V904" s="98"/>
      <c r="W904" s="98"/>
      <c r="X904" s="98"/>
      <c r="Y904" s="98"/>
      <c r="Z904" s="98"/>
      <c r="AA904" s="98"/>
      <c r="AB904" s="98"/>
      <c r="AC904" s="98"/>
      <c r="AD904" s="98"/>
    </row>
    <row r="905" spans="1:30" hidden="1" x14ac:dyDescent="0.25">
      <c r="A905" s="98">
        <f>IF(ISNA(VLOOKUP('Paetec -prev'!C905,'PAETEC Support'!C:C,1,0)),'Paetec -prev'!C905,"""")</f>
        <v>0</v>
      </c>
      <c r="B905" s="98"/>
      <c r="C905" s="98"/>
      <c r="D905" s="98"/>
      <c r="E905" s="98"/>
      <c r="F905" s="98"/>
      <c r="G905" s="98"/>
      <c r="H905" s="98"/>
      <c r="I905" s="98"/>
      <c r="J905" s="98"/>
      <c r="K905" s="98"/>
      <c r="L905" s="98"/>
      <c r="M905" s="98"/>
      <c r="N905" s="98"/>
      <c r="O905" s="98"/>
      <c r="P905" s="98"/>
      <c r="Q905" s="98"/>
      <c r="R905" s="98"/>
      <c r="S905" s="98"/>
      <c r="T905" s="98"/>
      <c r="U905" s="98"/>
      <c r="V905" s="98"/>
      <c r="W905" s="98"/>
      <c r="X905" s="98"/>
      <c r="Y905" s="98"/>
      <c r="Z905" s="98"/>
      <c r="AA905" s="98"/>
      <c r="AB905" s="98"/>
      <c r="AC905" s="98"/>
      <c r="AD905" s="98"/>
    </row>
    <row r="906" spans="1:30" hidden="1" x14ac:dyDescent="0.25">
      <c r="A906" s="98">
        <f>IF(ISNA(VLOOKUP('Paetec -prev'!C906,'PAETEC Support'!C:C,1,0)),'Paetec -prev'!C906,"""")</f>
        <v>0</v>
      </c>
      <c r="B906" s="98"/>
      <c r="C906" s="98"/>
      <c r="D906" s="98"/>
      <c r="E906" s="98"/>
      <c r="F906" s="98"/>
      <c r="G906" s="98"/>
      <c r="H906" s="98"/>
      <c r="I906" s="98"/>
      <c r="J906" s="98"/>
      <c r="K906" s="98"/>
      <c r="L906" s="98"/>
      <c r="M906" s="98"/>
      <c r="N906" s="98"/>
      <c r="O906" s="98"/>
      <c r="P906" s="98"/>
      <c r="Q906" s="98"/>
      <c r="R906" s="98"/>
      <c r="S906" s="98"/>
      <c r="T906" s="98"/>
      <c r="U906" s="98"/>
      <c r="V906" s="98"/>
      <c r="W906" s="98"/>
      <c r="X906" s="98"/>
      <c r="Y906" s="98"/>
      <c r="Z906" s="98"/>
      <c r="AA906" s="98"/>
      <c r="AB906" s="98"/>
      <c r="AC906" s="98"/>
      <c r="AD906" s="98"/>
    </row>
    <row r="907" spans="1:30" hidden="1" x14ac:dyDescent="0.25">
      <c r="A907" s="98">
        <f>IF(ISNA(VLOOKUP('Paetec -prev'!C907,'PAETEC Support'!C:C,1,0)),'Paetec -prev'!C907,"""")</f>
        <v>0</v>
      </c>
      <c r="B907" s="98"/>
      <c r="C907" s="98"/>
      <c r="D907" s="98"/>
      <c r="E907" s="98"/>
      <c r="F907" s="98"/>
      <c r="G907" s="98"/>
      <c r="H907" s="98"/>
      <c r="I907" s="98"/>
      <c r="J907" s="98"/>
      <c r="K907" s="98"/>
      <c r="L907" s="98"/>
      <c r="M907" s="98"/>
      <c r="N907" s="98"/>
      <c r="O907" s="98"/>
      <c r="P907" s="98"/>
      <c r="Q907" s="98"/>
      <c r="R907" s="98"/>
      <c r="S907" s="98"/>
      <c r="T907" s="98"/>
      <c r="U907" s="98"/>
      <c r="V907" s="98"/>
      <c r="W907" s="98"/>
      <c r="X907" s="98"/>
      <c r="Y907" s="98"/>
      <c r="Z907" s="98"/>
      <c r="AA907" s="98"/>
      <c r="AB907" s="98"/>
      <c r="AC907" s="98"/>
      <c r="AD907" s="98"/>
    </row>
    <row r="908" spans="1:30" hidden="1" x14ac:dyDescent="0.25">
      <c r="A908" s="98">
        <f>IF(ISNA(VLOOKUP('Paetec -prev'!C908,'PAETEC Support'!C:C,1,0)),'Paetec -prev'!C908,"""")</f>
        <v>0</v>
      </c>
      <c r="B908" s="98"/>
      <c r="C908" s="98"/>
      <c r="D908" s="98"/>
      <c r="E908" s="98"/>
      <c r="F908" s="98"/>
      <c r="G908" s="98"/>
      <c r="H908" s="98"/>
      <c r="I908" s="98"/>
      <c r="J908" s="98"/>
      <c r="K908" s="98"/>
      <c r="L908" s="98"/>
      <c r="M908" s="98"/>
      <c r="N908" s="98"/>
      <c r="O908" s="98"/>
      <c r="P908" s="98"/>
      <c r="Q908" s="98"/>
      <c r="R908" s="98"/>
      <c r="S908" s="98"/>
      <c r="T908" s="98"/>
      <c r="U908" s="98"/>
      <c r="V908" s="98"/>
      <c r="W908" s="98"/>
      <c r="X908" s="98"/>
      <c r="Y908" s="98"/>
      <c r="Z908" s="98"/>
      <c r="AA908" s="98"/>
      <c r="AB908" s="98"/>
      <c r="AC908" s="98"/>
      <c r="AD908" s="98"/>
    </row>
    <row r="909" spans="1:30" hidden="1" x14ac:dyDescent="0.25">
      <c r="A909" s="98">
        <f>IF(ISNA(VLOOKUP('Paetec -prev'!C909,'PAETEC Support'!C:C,1,0)),'Paetec -prev'!C909,"""")</f>
        <v>0</v>
      </c>
      <c r="B909" s="98"/>
      <c r="C909" s="98"/>
      <c r="D909" s="98"/>
      <c r="E909" s="98"/>
      <c r="F909" s="98"/>
      <c r="G909" s="98"/>
      <c r="H909" s="98"/>
      <c r="I909" s="98"/>
      <c r="J909" s="98"/>
      <c r="K909" s="98"/>
      <c r="L909" s="98"/>
      <c r="M909" s="98"/>
      <c r="N909" s="98"/>
      <c r="O909" s="98"/>
      <c r="P909" s="98"/>
      <c r="Q909" s="98"/>
      <c r="R909" s="98"/>
      <c r="S909" s="98"/>
      <c r="T909" s="98"/>
      <c r="U909" s="98"/>
      <c r="V909" s="98"/>
      <c r="W909" s="98"/>
      <c r="X909" s="98"/>
      <c r="Y909" s="98"/>
      <c r="Z909" s="98"/>
      <c r="AA909" s="98"/>
      <c r="AB909" s="98"/>
      <c r="AC909" s="98"/>
      <c r="AD909" s="98"/>
    </row>
    <row r="910" spans="1:30" hidden="1" x14ac:dyDescent="0.25">
      <c r="A910" s="98">
        <f>IF(ISNA(VLOOKUP('Paetec -prev'!C910,'PAETEC Support'!C:C,1,0)),'Paetec -prev'!C910,"""")</f>
        <v>0</v>
      </c>
      <c r="B910" s="98"/>
      <c r="C910" s="98"/>
      <c r="D910" s="98"/>
      <c r="E910" s="98"/>
      <c r="F910" s="98"/>
      <c r="G910" s="98"/>
      <c r="H910" s="98"/>
      <c r="I910" s="98"/>
      <c r="J910" s="98"/>
      <c r="K910" s="98"/>
      <c r="L910" s="98"/>
      <c r="M910" s="98"/>
      <c r="N910" s="98"/>
      <c r="O910" s="98"/>
      <c r="P910" s="98"/>
      <c r="Q910" s="98"/>
      <c r="R910" s="98"/>
      <c r="S910" s="98"/>
      <c r="T910" s="98"/>
      <c r="U910" s="98"/>
      <c r="V910" s="98"/>
      <c r="W910" s="98"/>
      <c r="X910" s="98"/>
      <c r="Y910" s="98"/>
      <c r="Z910" s="98"/>
      <c r="AA910" s="98"/>
      <c r="AB910" s="98"/>
      <c r="AC910" s="98"/>
      <c r="AD910" s="98"/>
    </row>
    <row r="911" spans="1:30" hidden="1" x14ac:dyDescent="0.25">
      <c r="A911" s="98">
        <f>IF(ISNA(VLOOKUP('Paetec -prev'!C911,'PAETEC Support'!C:C,1,0)),'Paetec -prev'!C911,"""")</f>
        <v>0</v>
      </c>
      <c r="B911" s="98"/>
      <c r="C911" s="98"/>
      <c r="D911" s="98"/>
      <c r="E911" s="98"/>
      <c r="F911" s="98"/>
      <c r="G911" s="98"/>
      <c r="H911" s="98"/>
      <c r="I911" s="98"/>
      <c r="J911" s="98"/>
      <c r="K911" s="98"/>
      <c r="L911" s="98"/>
      <c r="M911" s="98"/>
      <c r="N911" s="98"/>
      <c r="O911" s="98"/>
      <c r="P911" s="98"/>
      <c r="Q911" s="98"/>
      <c r="R911" s="98"/>
      <c r="S911" s="98"/>
      <c r="T911" s="98"/>
      <c r="U911" s="98"/>
      <c r="V911" s="98"/>
      <c r="W911" s="98"/>
      <c r="X911" s="98"/>
      <c r="Y911" s="98"/>
      <c r="Z911" s="98"/>
      <c r="AA911" s="98"/>
      <c r="AB911" s="98"/>
      <c r="AC911" s="98"/>
      <c r="AD911" s="98"/>
    </row>
    <row r="912" spans="1:30" hidden="1" x14ac:dyDescent="0.25">
      <c r="A912" s="98">
        <f>IF(ISNA(VLOOKUP('Paetec -prev'!C912,'PAETEC Support'!C:C,1,0)),'Paetec -prev'!C912,"""")</f>
        <v>0</v>
      </c>
      <c r="B912" s="98"/>
      <c r="C912" s="98"/>
      <c r="D912" s="98"/>
      <c r="E912" s="98"/>
      <c r="F912" s="98"/>
      <c r="G912" s="98"/>
      <c r="H912" s="98"/>
      <c r="I912" s="98"/>
      <c r="J912" s="98"/>
      <c r="K912" s="98"/>
      <c r="L912" s="98"/>
      <c r="M912" s="98"/>
      <c r="N912" s="98"/>
      <c r="O912" s="98"/>
      <c r="P912" s="98"/>
      <c r="Q912" s="98"/>
      <c r="R912" s="98"/>
      <c r="S912" s="98"/>
      <c r="T912" s="98"/>
      <c r="U912" s="98"/>
      <c r="V912" s="98"/>
      <c r="W912" s="98"/>
      <c r="X912" s="98"/>
      <c r="Y912" s="98"/>
      <c r="Z912" s="98"/>
      <c r="AA912" s="98"/>
      <c r="AB912" s="98"/>
      <c r="AC912" s="98"/>
      <c r="AD912" s="98"/>
    </row>
    <row r="913" spans="1:30" hidden="1" x14ac:dyDescent="0.25">
      <c r="A913" s="98">
        <f>IF(ISNA(VLOOKUP('Paetec -prev'!C913,'PAETEC Support'!C:C,1,0)),'Paetec -prev'!C913,"""")</f>
        <v>0</v>
      </c>
      <c r="B913" s="98"/>
      <c r="C913" s="98"/>
      <c r="D913" s="98"/>
      <c r="E913" s="98"/>
      <c r="F913" s="98"/>
      <c r="G913" s="98"/>
      <c r="H913" s="98"/>
      <c r="I913" s="98"/>
      <c r="J913" s="98"/>
      <c r="K913" s="98"/>
      <c r="L913" s="98"/>
      <c r="M913" s="98"/>
      <c r="N913" s="98"/>
      <c r="O913" s="98"/>
      <c r="P913" s="98"/>
      <c r="Q913" s="98"/>
      <c r="R913" s="98"/>
      <c r="S913" s="98"/>
      <c r="T913" s="98"/>
      <c r="U913" s="98"/>
      <c r="V913" s="98"/>
      <c r="W913" s="98"/>
      <c r="X913" s="98"/>
      <c r="Y913" s="98"/>
      <c r="Z913" s="98"/>
      <c r="AA913" s="98"/>
      <c r="AB913" s="98"/>
      <c r="AC913" s="98"/>
      <c r="AD913" s="98"/>
    </row>
    <row r="914" spans="1:30" hidden="1" x14ac:dyDescent="0.25">
      <c r="A914" s="98">
        <f>IF(ISNA(VLOOKUP('Paetec -prev'!C914,'PAETEC Support'!C:C,1,0)),'Paetec -prev'!C914,"""")</f>
        <v>0</v>
      </c>
      <c r="B914" s="98"/>
      <c r="C914" s="98"/>
      <c r="D914" s="98"/>
      <c r="E914" s="98"/>
      <c r="F914" s="98"/>
      <c r="G914" s="98"/>
      <c r="H914" s="98"/>
      <c r="I914" s="98"/>
      <c r="J914" s="98"/>
      <c r="K914" s="98"/>
      <c r="L914" s="98"/>
      <c r="M914" s="98"/>
      <c r="N914" s="98"/>
      <c r="O914" s="98"/>
      <c r="P914" s="98"/>
      <c r="Q914" s="98"/>
      <c r="R914" s="98"/>
      <c r="S914" s="98"/>
      <c r="T914" s="98"/>
      <c r="U914" s="98"/>
      <c r="V914" s="98"/>
      <c r="W914" s="98"/>
      <c r="X914" s="98"/>
      <c r="Y914" s="98"/>
      <c r="Z914" s="98"/>
      <c r="AA914" s="98"/>
      <c r="AB914" s="98"/>
      <c r="AC914" s="98"/>
      <c r="AD914" s="98"/>
    </row>
    <row r="915" spans="1:30" hidden="1" x14ac:dyDescent="0.25">
      <c r="A915" s="98">
        <f>IF(ISNA(VLOOKUP('Paetec -prev'!C915,'PAETEC Support'!C:C,1,0)),'Paetec -prev'!C915,"""")</f>
        <v>0</v>
      </c>
      <c r="B915" s="98"/>
      <c r="C915" s="98"/>
      <c r="D915" s="98"/>
      <c r="E915" s="98"/>
      <c r="F915" s="98"/>
      <c r="G915" s="98"/>
      <c r="H915" s="98"/>
      <c r="I915" s="98"/>
      <c r="J915" s="98"/>
      <c r="K915" s="98"/>
      <c r="L915" s="98"/>
      <c r="M915" s="98"/>
      <c r="N915" s="98"/>
      <c r="O915" s="98"/>
      <c r="P915" s="98"/>
      <c r="Q915" s="98"/>
      <c r="R915" s="98"/>
      <c r="S915" s="98"/>
      <c r="T915" s="98"/>
      <c r="U915" s="98"/>
      <c r="V915" s="98"/>
      <c r="W915" s="98"/>
      <c r="X915" s="98"/>
      <c r="Y915" s="98"/>
      <c r="Z915" s="98"/>
      <c r="AA915" s="98"/>
      <c r="AB915" s="98"/>
      <c r="AC915" s="98"/>
      <c r="AD915" s="98"/>
    </row>
    <row r="916" spans="1:30" hidden="1" x14ac:dyDescent="0.25">
      <c r="A916" s="98">
        <f>IF(ISNA(VLOOKUP('Paetec -prev'!C916,'PAETEC Support'!C:C,1,0)),'Paetec -prev'!C916,"""")</f>
        <v>0</v>
      </c>
      <c r="B916" s="98"/>
      <c r="C916" s="98"/>
      <c r="D916" s="98"/>
      <c r="E916" s="98"/>
      <c r="F916" s="98"/>
      <c r="G916" s="98"/>
      <c r="H916" s="98"/>
      <c r="I916" s="98"/>
      <c r="J916" s="98"/>
      <c r="K916" s="98"/>
      <c r="L916" s="98"/>
      <c r="M916" s="98"/>
      <c r="N916" s="98"/>
      <c r="O916" s="98"/>
      <c r="P916" s="98"/>
      <c r="Q916" s="98"/>
      <c r="R916" s="98"/>
      <c r="S916" s="98"/>
      <c r="T916" s="98"/>
      <c r="U916" s="98"/>
      <c r="V916" s="98"/>
      <c r="W916" s="98"/>
      <c r="X916" s="98"/>
      <c r="Y916" s="98"/>
      <c r="Z916" s="98"/>
      <c r="AA916" s="98"/>
      <c r="AB916" s="98"/>
      <c r="AC916" s="98"/>
      <c r="AD916" s="98"/>
    </row>
    <row r="917" spans="1:30" hidden="1" x14ac:dyDescent="0.25">
      <c r="A917" s="98">
        <f>IF(ISNA(VLOOKUP('Paetec -prev'!C917,'PAETEC Support'!C:C,1,0)),'Paetec -prev'!C917,"""")</f>
        <v>0</v>
      </c>
      <c r="B917" s="98"/>
      <c r="C917" s="98"/>
      <c r="D917" s="98"/>
      <c r="E917" s="98"/>
      <c r="F917" s="98"/>
      <c r="G917" s="98"/>
      <c r="H917" s="98"/>
      <c r="I917" s="98"/>
      <c r="J917" s="98"/>
      <c r="K917" s="98"/>
      <c r="L917" s="98"/>
      <c r="M917" s="98"/>
      <c r="N917" s="98"/>
      <c r="O917" s="98"/>
      <c r="P917" s="98"/>
      <c r="Q917" s="98"/>
      <c r="R917" s="98"/>
      <c r="S917" s="98"/>
      <c r="T917" s="98"/>
      <c r="U917" s="98"/>
      <c r="V917" s="98"/>
      <c r="W917" s="98"/>
      <c r="X917" s="98"/>
      <c r="Y917" s="98"/>
      <c r="Z917" s="98"/>
      <c r="AA917" s="98"/>
      <c r="AB917" s="98"/>
      <c r="AC917" s="98"/>
      <c r="AD917" s="98"/>
    </row>
    <row r="918" spans="1:30" hidden="1" x14ac:dyDescent="0.25">
      <c r="A918" s="98">
        <f>IF(ISNA(VLOOKUP('Paetec -prev'!C918,'PAETEC Support'!C:C,1,0)),'Paetec -prev'!C918,"""")</f>
        <v>0</v>
      </c>
      <c r="B918" s="98"/>
      <c r="C918" s="98"/>
      <c r="D918" s="98"/>
      <c r="E918" s="98"/>
      <c r="F918" s="98"/>
      <c r="G918" s="98"/>
      <c r="H918" s="98"/>
      <c r="I918" s="98"/>
      <c r="J918" s="98"/>
      <c r="K918" s="98"/>
      <c r="L918" s="98"/>
      <c r="M918" s="98"/>
      <c r="N918" s="98"/>
      <c r="O918" s="98"/>
      <c r="P918" s="98"/>
      <c r="Q918" s="98"/>
      <c r="R918" s="98"/>
      <c r="S918" s="98"/>
      <c r="T918" s="98"/>
      <c r="U918" s="98"/>
      <c r="V918" s="98"/>
      <c r="W918" s="98"/>
      <c r="X918" s="98"/>
      <c r="Y918" s="98"/>
      <c r="Z918" s="98"/>
      <c r="AA918" s="98"/>
      <c r="AB918" s="98"/>
      <c r="AC918" s="98"/>
      <c r="AD918" s="98"/>
    </row>
    <row r="919" spans="1:30" hidden="1" x14ac:dyDescent="0.25">
      <c r="A919" s="98">
        <f>IF(ISNA(VLOOKUP('Paetec -prev'!C919,'PAETEC Support'!C:C,1,0)),'Paetec -prev'!C919,"""")</f>
        <v>0</v>
      </c>
      <c r="B919" s="98"/>
      <c r="C919" s="98"/>
      <c r="D919" s="98"/>
      <c r="E919" s="98"/>
      <c r="F919" s="98"/>
      <c r="G919" s="98"/>
      <c r="H919" s="98"/>
      <c r="I919" s="98"/>
      <c r="J919" s="98"/>
      <c r="K919" s="98"/>
      <c r="L919" s="98"/>
      <c r="M919" s="98"/>
      <c r="N919" s="98"/>
      <c r="O919" s="98"/>
      <c r="P919" s="98"/>
      <c r="Q919" s="98"/>
      <c r="R919" s="98"/>
      <c r="S919" s="98"/>
      <c r="T919" s="98"/>
      <c r="U919" s="98"/>
      <c r="V919" s="98"/>
      <c r="W919" s="98"/>
      <c r="X919" s="98"/>
      <c r="Y919" s="98"/>
      <c r="Z919" s="98"/>
      <c r="AA919" s="98"/>
      <c r="AB919" s="98"/>
      <c r="AC919" s="98"/>
      <c r="AD919" s="98"/>
    </row>
    <row r="920" spans="1:30" hidden="1" x14ac:dyDescent="0.25">
      <c r="A920" s="98">
        <f>IF(ISNA(VLOOKUP('Paetec -prev'!C920,'PAETEC Support'!C:C,1,0)),'Paetec -prev'!C920,"""")</f>
        <v>0</v>
      </c>
      <c r="B920" s="98"/>
      <c r="C920" s="98"/>
      <c r="D920" s="98"/>
      <c r="E920" s="98"/>
      <c r="F920" s="98"/>
      <c r="G920" s="98"/>
      <c r="H920" s="98"/>
      <c r="I920" s="98"/>
      <c r="J920" s="98"/>
      <c r="K920" s="98"/>
      <c r="L920" s="98"/>
      <c r="M920" s="98"/>
      <c r="N920" s="98"/>
      <c r="O920" s="98"/>
      <c r="P920" s="98"/>
      <c r="Q920" s="98"/>
      <c r="R920" s="98"/>
      <c r="S920" s="98"/>
      <c r="T920" s="98"/>
      <c r="U920" s="98"/>
      <c r="V920" s="98"/>
      <c r="W920" s="98"/>
      <c r="X920" s="98"/>
      <c r="Y920" s="98"/>
      <c r="Z920" s="98"/>
      <c r="AA920" s="98"/>
      <c r="AB920" s="98"/>
      <c r="AC920" s="98"/>
      <c r="AD920" s="98"/>
    </row>
    <row r="921" spans="1:30" hidden="1" x14ac:dyDescent="0.25">
      <c r="A921" s="98">
        <f>IF(ISNA(VLOOKUP('Paetec -prev'!C921,'PAETEC Support'!C:C,1,0)),'Paetec -prev'!C921,"""")</f>
        <v>0</v>
      </c>
      <c r="B921" s="98"/>
      <c r="C921" s="98"/>
      <c r="D921" s="98"/>
      <c r="E921" s="98"/>
      <c r="F921" s="98"/>
      <c r="G921" s="98"/>
      <c r="H921" s="98"/>
      <c r="I921" s="98"/>
      <c r="J921" s="98"/>
      <c r="K921" s="98"/>
      <c r="L921" s="98"/>
      <c r="M921" s="98"/>
      <c r="N921" s="98"/>
      <c r="O921" s="98"/>
      <c r="P921" s="98"/>
      <c r="Q921" s="98"/>
      <c r="R921" s="98"/>
      <c r="S921" s="98"/>
      <c r="T921" s="98"/>
      <c r="U921" s="98"/>
      <c r="V921" s="98"/>
      <c r="W921" s="98"/>
      <c r="X921" s="98"/>
      <c r="Y921" s="98"/>
      <c r="Z921" s="98"/>
      <c r="AA921" s="98"/>
      <c r="AB921" s="98"/>
      <c r="AC921" s="98"/>
      <c r="AD921" s="98"/>
    </row>
    <row r="922" spans="1:30" hidden="1" x14ac:dyDescent="0.25">
      <c r="A922" s="98">
        <f>IF(ISNA(VLOOKUP('Paetec -prev'!C922,'PAETEC Support'!C:C,1,0)),'Paetec -prev'!C922,"""")</f>
        <v>0</v>
      </c>
      <c r="B922" s="98"/>
      <c r="C922" s="98"/>
      <c r="D922" s="98"/>
      <c r="E922" s="98"/>
      <c r="F922" s="98"/>
      <c r="G922" s="98"/>
      <c r="H922" s="98"/>
      <c r="I922" s="98"/>
      <c r="J922" s="98"/>
      <c r="K922" s="98"/>
      <c r="L922" s="98"/>
      <c r="M922" s="98"/>
      <c r="N922" s="98"/>
      <c r="O922" s="98"/>
      <c r="P922" s="98"/>
      <c r="Q922" s="98"/>
      <c r="R922" s="98"/>
      <c r="S922" s="98"/>
      <c r="T922" s="98"/>
      <c r="U922" s="98"/>
      <c r="V922" s="98"/>
      <c r="W922" s="98"/>
      <c r="X922" s="98"/>
      <c r="Y922" s="98"/>
      <c r="Z922" s="98"/>
      <c r="AA922" s="98"/>
      <c r="AB922" s="98"/>
      <c r="AC922" s="98"/>
      <c r="AD922" s="98"/>
    </row>
    <row r="923" spans="1:30" hidden="1" x14ac:dyDescent="0.25">
      <c r="A923" s="98">
        <f>IF(ISNA(VLOOKUP('Paetec -prev'!C923,'PAETEC Support'!C:C,1,0)),'Paetec -prev'!C923,"""")</f>
        <v>0</v>
      </c>
      <c r="B923" s="98"/>
      <c r="C923" s="98"/>
      <c r="D923" s="98"/>
      <c r="E923" s="98"/>
      <c r="F923" s="98"/>
      <c r="G923" s="98"/>
      <c r="H923" s="98"/>
      <c r="I923" s="98"/>
      <c r="J923" s="98"/>
      <c r="K923" s="98"/>
      <c r="L923" s="98"/>
      <c r="M923" s="98"/>
      <c r="N923" s="98"/>
      <c r="O923" s="98"/>
      <c r="P923" s="98"/>
      <c r="Q923" s="98"/>
      <c r="R923" s="98"/>
      <c r="S923" s="98"/>
      <c r="T923" s="98"/>
      <c r="U923" s="98"/>
      <c r="V923" s="98"/>
      <c r="W923" s="98"/>
      <c r="X923" s="98"/>
      <c r="Y923" s="98"/>
      <c r="Z923" s="98"/>
      <c r="AA923" s="98"/>
      <c r="AB923" s="98"/>
      <c r="AC923" s="98"/>
      <c r="AD923" s="98"/>
    </row>
    <row r="924" spans="1:30" hidden="1" x14ac:dyDescent="0.25">
      <c r="A924" s="98">
        <f>IF(ISNA(VLOOKUP('Paetec -prev'!C924,'PAETEC Support'!C:C,1,0)),'Paetec -prev'!C924,"""")</f>
        <v>0</v>
      </c>
      <c r="B924" s="98"/>
      <c r="C924" s="98"/>
      <c r="D924" s="98"/>
      <c r="E924" s="98"/>
      <c r="F924" s="98"/>
      <c r="G924" s="98"/>
      <c r="H924" s="98"/>
      <c r="I924" s="98"/>
      <c r="J924" s="98"/>
      <c r="K924" s="98"/>
      <c r="L924" s="98"/>
      <c r="M924" s="98"/>
      <c r="N924" s="98"/>
      <c r="O924" s="98"/>
      <c r="P924" s="98"/>
      <c r="Q924" s="98"/>
      <c r="R924" s="98"/>
      <c r="S924" s="98"/>
      <c r="T924" s="98"/>
      <c r="U924" s="98"/>
      <c r="V924" s="98"/>
      <c r="W924" s="98"/>
      <c r="X924" s="98"/>
      <c r="Y924" s="98"/>
      <c r="Z924" s="98"/>
      <c r="AA924" s="98"/>
      <c r="AB924" s="98"/>
      <c r="AC924" s="98"/>
      <c r="AD924" s="98"/>
    </row>
    <row r="925" spans="1:30" hidden="1" x14ac:dyDescent="0.25">
      <c r="A925" s="98">
        <f>IF(ISNA(VLOOKUP('Paetec -prev'!C925,'PAETEC Support'!C:C,1,0)),'Paetec -prev'!C925,"""")</f>
        <v>0</v>
      </c>
      <c r="B925" s="98"/>
      <c r="C925" s="98"/>
      <c r="D925" s="98"/>
      <c r="E925" s="98"/>
      <c r="F925" s="98"/>
      <c r="G925" s="98"/>
      <c r="H925" s="98"/>
      <c r="I925" s="98"/>
      <c r="J925" s="98"/>
      <c r="K925" s="98"/>
      <c r="L925" s="98"/>
      <c r="M925" s="98"/>
      <c r="N925" s="98"/>
      <c r="O925" s="98"/>
      <c r="P925" s="98"/>
      <c r="Q925" s="98"/>
      <c r="R925" s="98"/>
      <c r="S925" s="98"/>
      <c r="T925" s="98"/>
      <c r="U925" s="98"/>
      <c r="V925" s="98"/>
      <c r="W925" s="98"/>
      <c r="X925" s="98"/>
      <c r="Y925" s="98"/>
      <c r="Z925" s="98"/>
      <c r="AA925" s="98"/>
      <c r="AB925" s="98"/>
      <c r="AC925" s="98"/>
      <c r="AD925" s="98"/>
    </row>
    <row r="926" spans="1:30" hidden="1" x14ac:dyDescent="0.25">
      <c r="A926" s="98">
        <f>IF(ISNA(VLOOKUP('Paetec -prev'!C926,'PAETEC Support'!C:C,1,0)),'Paetec -prev'!C926,"""")</f>
        <v>0</v>
      </c>
      <c r="B926" s="98"/>
      <c r="C926" s="98"/>
      <c r="D926" s="98"/>
      <c r="E926" s="98"/>
      <c r="F926" s="98"/>
      <c r="G926" s="98"/>
      <c r="H926" s="98"/>
      <c r="I926" s="98"/>
      <c r="J926" s="98"/>
      <c r="K926" s="98"/>
      <c r="L926" s="98"/>
      <c r="M926" s="98"/>
      <c r="N926" s="98"/>
      <c r="O926" s="98"/>
      <c r="P926" s="98"/>
      <c r="Q926" s="98"/>
      <c r="R926" s="98"/>
      <c r="S926" s="98"/>
      <c r="T926" s="98"/>
      <c r="U926" s="98"/>
      <c r="V926" s="98"/>
      <c r="W926" s="98"/>
      <c r="X926" s="98"/>
      <c r="Y926" s="98"/>
      <c r="Z926" s="98"/>
      <c r="AA926" s="98"/>
      <c r="AB926" s="98"/>
      <c r="AC926" s="98"/>
      <c r="AD926" s="98"/>
    </row>
    <row r="927" spans="1:30" hidden="1" x14ac:dyDescent="0.25">
      <c r="A927" s="98">
        <f>IF(ISNA(VLOOKUP('Paetec -prev'!C927,'PAETEC Support'!C:C,1,0)),'Paetec -prev'!C927,"""")</f>
        <v>0</v>
      </c>
      <c r="B927" s="98"/>
      <c r="C927" s="98"/>
      <c r="D927" s="98"/>
      <c r="E927" s="98"/>
      <c r="F927" s="98"/>
      <c r="G927" s="98"/>
      <c r="H927" s="98"/>
      <c r="I927" s="98"/>
      <c r="J927" s="98"/>
      <c r="K927" s="98"/>
      <c r="L927" s="98"/>
      <c r="M927" s="98"/>
      <c r="N927" s="98"/>
      <c r="O927" s="98"/>
      <c r="P927" s="98"/>
      <c r="Q927" s="98"/>
      <c r="R927" s="98"/>
      <c r="S927" s="98"/>
      <c r="T927" s="98"/>
      <c r="U927" s="98"/>
      <c r="V927" s="98"/>
      <c r="W927" s="98"/>
      <c r="X927" s="98"/>
      <c r="Y927" s="98"/>
      <c r="Z927" s="98"/>
      <c r="AA927" s="98"/>
      <c r="AB927" s="98"/>
      <c r="AC927" s="98"/>
      <c r="AD927" s="98"/>
    </row>
    <row r="928" spans="1:30" hidden="1" x14ac:dyDescent="0.25">
      <c r="A928" s="98">
        <f>IF(ISNA(VLOOKUP('Paetec -prev'!C928,'PAETEC Support'!C:C,1,0)),'Paetec -prev'!C928,"""")</f>
        <v>0</v>
      </c>
      <c r="B928" s="98"/>
      <c r="C928" s="98"/>
      <c r="D928" s="98"/>
      <c r="E928" s="98"/>
      <c r="F928" s="98"/>
      <c r="G928" s="98"/>
      <c r="H928" s="98"/>
      <c r="I928" s="98"/>
      <c r="J928" s="98"/>
      <c r="K928" s="98"/>
      <c r="L928" s="98"/>
      <c r="M928" s="98"/>
      <c r="N928" s="98"/>
      <c r="O928" s="98"/>
      <c r="P928" s="98"/>
      <c r="Q928" s="98"/>
      <c r="R928" s="98"/>
      <c r="S928" s="98"/>
      <c r="T928" s="98"/>
      <c r="U928" s="98"/>
      <c r="V928" s="98"/>
      <c r="W928" s="98"/>
      <c r="X928" s="98"/>
      <c r="Y928" s="98"/>
      <c r="Z928" s="98"/>
      <c r="AA928" s="98"/>
      <c r="AB928" s="98"/>
      <c r="AC928" s="98"/>
      <c r="AD928" s="98"/>
    </row>
    <row r="929" spans="1:30" hidden="1" x14ac:dyDescent="0.25">
      <c r="A929" s="98">
        <f>IF(ISNA(VLOOKUP('Paetec -prev'!C929,'PAETEC Support'!C:C,1,0)),'Paetec -prev'!C929,"""")</f>
        <v>0</v>
      </c>
      <c r="B929" s="98"/>
      <c r="C929" s="98"/>
      <c r="D929" s="98"/>
      <c r="E929" s="98"/>
      <c r="F929" s="98"/>
      <c r="G929" s="98"/>
      <c r="H929" s="98"/>
      <c r="I929" s="98"/>
      <c r="J929" s="98"/>
      <c r="K929" s="98"/>
      <c r="L929" s="98"/>
      <c r="M929" s="98"/>
      <c r="N929" s="98"/>
      <c r="O929" s="98"/>
      <c r="P929" s="98"/>
      <c r="Q929" s="98"/>
      <c r="R929" s="98"/>
      <c r="S929" s="98"/>
      <c r="T929" s="98"/>
      <c r="U929" s="98"/>
      <c r="V929" s="98"/>
      <c r="W929" s="98"/>
      <c r="X929" s="98"/>
      <c r="Y929" s="98"/>
      <c r="Z929" s="98"/>
      <c r="AA929" s="98"/>
      <c r="AB929" s="98"/>
      <c r="AC929" s="98"/>
      <c r="AD929" s="98"/>
    </row>
    <row r="930" spans="1:30" hidden="1" x14ac:dyDescent="0.25">
      <c r="A930" s="98">
        <f>IF(ISNA(VLOOKUP('Paetec -prev'!C930,'PAETEC Support'!C:C,1,0)),'Paetec -prev'!C930,"""")</f>
        <v>0</v>
      </c>
      <c r="B930" s="98"/>
      <c r="C930" s="98"/>
      <c r="D930" s="98"/>
      <c r="E930" s="98"/>
      <c r="F930" s="98"/>
      <c r="G930" s="98"/>
      <c r="H930" s="98"/>
      <c r="I930" s="98"/>
      <c r="J930" s="98"/>
      <c r="K930" s="98"/>
      <c r="L930" s="98"/>
      <c r="M930" s="98"/>
      <c r="N930" s="98"/>
      <c r="O930" s="98"/>
      <c r="P930" s="98"/>
      <c r="Q930" s="98"/>
      <c r="R930" s="98"/>
      <c r="S930" s="98"/>
      <c r="T930" s="98"/>
      <c r="U930" s="98"/>
      <c r="V930" s="98"/>
      <c r="W930" s="98"/>
      <c r="X930" s="98"/>
      <c r="Y930" s="98"/>
      <c r="Z930" s="98"/>
      <c r="AA930" s="98"/>
      <c r="AB930" s="98"/>
      <c r="AC930" s="98"/>
      <c r="AD930" s="98"/>
    </row>
    <row r="931" spans="1:30" hidden="1" x14ac:dyDescent="0.25">
      <c r="A931" s="98">
        <f>IF(ISNA(VLOOKUP('Paetec -prev'!C931,'PAETEC Support'!C:C,1,0)),'Paetec -prev'!C931,"""")</f>
        <v>0</v>
      </c>
      <c r="B931" s="98"/>
      <c r="C931" s="98"/>
      <c r="D931" s="98"/>
      <c r="E931" s="98"/>
      <c r="F931" s="98"/>
      <c r="G931" s="98"/>
      <c r="H931" s="98"/>
      <c r="I931" s="98"/>
      <c r="J931" s="98"/>
      <c r="K931" s="98"/>
      <c r="L931" s="98"/>
      <c r="M931" s="98"/>
      <c r="N931" s="98"/>
      <c r="O931" s="98"/>
      <c r="P931" s="98"/>
      <c r="Q931" s="98"/>
      <c r="R931" s="98"/>
      <c r="S931" s="98"/>
      <c r="T931" s="98"/>
      <c r="U931" s="98"/>
      <c r="V931" s="98"/>
      <c r="W931" s="98"/>
      <c r="X931" s="98"/>
      <c r="Y931" s="98"/>
      <c r="Z931" s="98"/>
      <c r="AA931" s="98"/>
      <c r="AB931" s="98"/>
      <c r="AC931" s="98"/>
      <c r="AD931" s="98"/>
    </row>
    <row r="932" spans="1:30" hidden="1" x14ac:dyDescent="0.25">
      <c r="A932" s="98">
        <f>IF(ISNA(VLOOKUP('Paetec -prev'!C932,'PAETEC Support'!C:C,1,0)),'Paetec -prev'!C932,"""")</f>
        <v>0</v>
      </c>
      <c r="B932" s="98"/>
      <c r="C932" s="98"/>
      <c r="D932" s="98"/>
      <c r="E932" s="98"/>
      <c r="F932" s="98"/>
      <c r="G932" s="98"/>
      <c r="H932" s="98"/>
      <c r="I932" s="98"/>
      <c r="J932" s="98"/>
      <c r="K932" s="98"/>
      <c r="L932" s="98"/>
      <c r="M932" s="98"/>
      <c r="N932" s="98"/>
      <c r="O932" s="98"/>
      <c r="P932" s="98"/>
      <c r="Q932" s="98"/>
      <c r="R932" s="98"/>
      <c r="S932" s="98"/>
      <c r="T932" s="98"/>
      <c r="U932" s="98"/>
      <c r="V932" s="98"/>
      <c r="W932" s="98"/>
      <c r="X932" s="98"/>
      <c r="Y932" s="98"/>
      <c r="Z932" s="98"/>
      <c r="AA932" s="98"/>
      <c r="AB932" s="98"/>
      <c r="AC932" s="98"/>
      <c r="AD932" s="98"/>
    </row>
    <row r="933" spans="1:30" hidden="1" x14ac:dyDescent="0.25">
      <c r="A933" s="98">
        <f>IF(ISNA(VLOOKUP('Paetec -prev'!C933,'PAETEC Support'!C:C,1,0)),'Paetec -prev'!C933,"""")</f>
        <v>0</v>
      </c>
      <c r="B933" s="98"/>
      <c r="C933" s="98"/>
      <c r="D933" s="98"/>
      <c r="E933" s="98"/>
      <c r="F933" s="98"/>
      <c r="G933" s="98"/>
      <c r="H933" s="98"/>
      <c r="I933" s="98"/>
      <c r="J933" s="98"/>
      <c r="K933" s="98"/>
      <c r="L933" s="98"/>
      <c r="M933" s="98"/>
      <c r="N933" s="98"/>
      <c r="O933" s="98"/>
      <c r="P933" s="98"/>
      <c r="Q933" s="98"/>
      <c r="R933" s="98"/>
      <c r="S933" s="98"/>
      <c r="T933" s="98"/>
      <c r="U933" s="98"/>
      <c r="V933" s="98"/>
      <c r="W933" s="98"/>
      <c r="X933" s="98"/>
      <c r="Y933" s="98"/>
      <c r="Z933" s="98"/>
      <c r="AA933" s="98"/>
      <c r="AB933" s="98"/>
      <c r="AC933" s="98"/>
      <c r="AD933" s="98"/>
    </row>
    <row r="934" spans="1:30" hidden="1" x14ac:dyDescent="0.25">
      <c r="A934" s="98">
        <f>IF(ISNA(VLOOKUP('Paetec -prev'!C934,'PAETEC Support'!C:C,1,0)),'Paetec -prev'!C934,"""")</f>
        <v>0</v>
      </c>
      <c r="B934" s="98"/>
      <c r="C934" s="98"/>
      <c r="D934" s="98"/>
      <c r="E934" s="98"/>
      <c r="F934" s="98"/>
      <c r="G934" s="98"/>
      <c r="H934" s="98"/>
      <c r="I934" s="98"/>
      <c r="J934" s="98"/>
      <c r="K934" s="98"/>
      <c r="L934" s="98"/>
      <c r="M934" s="98"/>
      <c r="N934" s="98"/>
      <c r="O934" s="98"/>
      <c r="P934" s="98"/>
      <c r="Q934" s="98"/>
      <c r="R934" s="98"/>
      <c r="S934" s="98"/>
      <c r="T934" s="98"/>
      <c r="U934" s="98"/>
      <c r="V934" s="98"/>
      <c r="W934" s="98"/>
      <c r="X934" s="98"/>
      <c r="Y934" s="98"/>
      <c r="Z934" s="98"/>
      <c r="AA934" s="98"/>
      <c r="AB934" s="98"/>
      <c r="AC934" s="98"/>
      <c r="AD934" s="98"/>
    </row>
    <row r="935" spans="1:30" hidden="1" x14ac:dyDescent="0.25">
      <c r="A935" s="98">
        <f>IF(ISNA(VLOOKUP('Paetec -prev'!C935,'PAETEC Support'!C:C,1,0)),'Paetec -prev'!C935,"""")</f>
        <v>0</v>
      </c>
      <c r="B935" s="98"/>
      <c r="C935" s="98"/>
      <c r="D935" s="98"/>
      <c r="E935" s="98"/>
      <c r="F935" s="98"/>
      <c r="G935" s="98"/>
      <c r="H935" s="98"/>
      <c r="I935" s="98"/>
      <c r="J935" s="98"/>
      <c r="K935" s="98"/>
      <c r="L935" s="98"/>
      <c r="M935" s="98"/>
      <c r="N935" s="98"/>
      <c r="O935" s="98"/>
      <c r="P935" s="98"/>
      <c r="Q935" s="98"/>
      <c r="R935" s="98"/>
      <c r="S935" s="98"/>
      <c r="T935" s="98"/>
      <c r="U935" s="98"/>
      <c r="V935" s="98"/>
      <c r="W935" s="98"/>
      <c r="X935" s="98"/>
      <c r="Y935" s="98"/>
      <c r="Z935" s="98"/>
      <c r="AA935" s="98"/>
      <c r="AB935" s="98"/>
      <c r="AC935" s="98"/>
      <c r="AD935" s="98"/>
    </row>
    <row r="936" spans="1:30" hidden="1" x14ac:dyDescent="0.25">
      <c r="A936" s="98">
        <f>IF(ISNA(VLOOKUP('Paetec -prev'!C936,'PAETEC Support'!C:C,1,0)),'Paetec -prev'!C936,"""")</f>
        <v>0</v>
      </c>
      <c r="B936" s="98"/>
      <c r="C936" s="98"/>
      <c r="D936" s="98"/>
      <c r="E936" s="98"/>
      <c r="F936" s="98"/>
      <c r="G936" s="98"/>
      <c r="H936" s="98"/>
      <c r="I936" s="98"/>
      <c r="J936" s="98"/>
      <c r="K936" s="98"/>
      <c r="L936" s="98"/>
      <c r="M936" s="98"/>
      <c r="N936" s="98"/>
      <c r="O936" s="98"/>
      <c r="P936" s="98"/>
      <c r="Q936" s="98"/>
      <c r="R936" s="98"/>
      <c r="S936" s="98"/>
      <c r="T936" s="98"/>
      <c r="U936" s="98"/>
      <c r="V936" s="98"/>
      <c r="W936" s="98"/>
      <c r="X936" s="98"/>
      <c r="Y936" s="98"/>
      <c r="Z936" s="98"/>
      <c r="AA936" s="98"/>
      <c r="AB936" s="98"/>
      <c r="AC936" s="98"/>
      <c r="AD936" s="98"/>
    </row>
    <row r="937" spans="1:30" hidden="1" x14ac:dyDescent="0.25">
      <c r="A937" s="98">
        <f>IF(ISNA(VLOOKUP('Paetec -prev'!C937,'PAETEC Support'!C:C,1,0)),'Paetec -prev'!C937,"""")</f>
        <v>0</v>
      </c>
      <c r="B937" s="98"/>
      <c r="C937" s="98"/>
      <c r="D937" s="98"/>
      <c r="E937" s="98"/>
      <c r="F937" s="98"/>
      <c r="G937" s="98"/>
      <c r="H937" s="98"/>
      <c r="I937" s="98"/>
      <c r="J937" s="98"/>
      <c r="K937" s="98"/>
      <c r="L937" s="98"/>
      <c r="M937" s="98"/>
      <c r="N937" s="98"/>
      <c r="O937" s="98"/>
      <c r="P937" s="98"/>
      <c r="Q937" s="98"/>
      <c r="R937" s="98"/>
      <c r="S937" s="98"/>
      <c r="T937" s="98"/>
      <c r="U937" s="98"/>
      <c r="V937" s="98"/>
      <c r="W937" s="98"/>
      <c r="X937" s="98"/>
      <c r="Y937" s="98"/>
      <c r="Z937" s="98"/>
      <c r="AA937" s="98"/>
      <c r="AB937" s="98"/>
      <c r="AC937" s="98"/>
      <c r="AD937" s="98"/>
    </row>
    <row r="938" spans="1:30" hidden="1" x14ac:dyDescent="0.25">
      <c r="A938" s="98">
        <f>IF(ISNA(VLOOKUP('Paetec -prev'!C938,'PAETEC Support'!C:C,1,0)),'Paetec -prev'!C938,"""")</f>
        <v>0</v>
      </c>
      <c r="B938" s="98"/>
      <c r="C938" s="98"/>
      <c r="D938" s="98"/>
      <c r="E938" s="98"/>
      <c r="F938" s="98"/>
      <c r="G938" s="98"/>
      <c r="H938" s="98"/>
      <c r="I938" s="98"/>
      <c r="J938" s="98"/>
      <c r="K938" s="98"/>
      <c r="L938" s="98"/>
      <c r="M938" s="98"/>
      <c r="N938" s="98"/>
      <c r="O938" s="98"/>
      <c r="P938" s="98"/>
      <c r="Q938" s="98"/>
      <c r="R938" s="98"/>
      <c r="S938" s="98"/>
      <c r="T938" s="98"/>
      <c r="U938" s="98"/>
      <c r="V938" s="98"/>
      <c r="W938" s="98"/>
      <c r="X938" s="98"/>
      <c r="Y938" s="98"/>
      <c r="Z938" s="98"/>
      <c r="AA938" s="98"/>
      <c r="AB938" s="98"/>
      <c r="AC938" s="98"/>
      <c r="AD938" s="98"/>
    </row>
    <row r="939" spans="1:30" hidden="1" x14ac:dyDescent="0.25">
      <c r="A939" s="98">
        <f>IF(ISNA(VLOOKUP('Paetec -prev'!C939,'PAETEC Support'!C:C,1,0)),'Paetec -prev'!C939,"""")</f>
        <v>0</v>
      </c>
      <c r="B939" s="98"/>
      <c r="C939" s="98"/>
      <c r="D939" s="98"/>
      <c r="E939" s="98"/>
      <c r="F939" s="98"/>
      <c r="G939" s="98"/>
      <c r="H939" s="98"/>
      <c r="I939" s="98"/>
      <c r="J939" s="98"/>
      <c r="K939" s="98"/>
      <c r="L939" s="98"/>
      <c r="M939" s="98"/>
      <c r="N939" s="98"/>
      <c r="O939" s="98"/>
      <c r="P939" s="98"/>
      <c r="Q939" s="98"/>
      <c r="R939" s="98"/>
      <c r="S939" s="98"/>
      <c r="T939" s="98"/>
      <c r="U939" s="98"/>
      <c r="V939" s="98"/>
      <c r="W939" s="98"/>
      <c r="X939" s="98"/>
      <c r="Y939" s="98"/>
      <c r="Z939" s="98"/>
      <c r="AA939" s="98"/>
      <c r="AB939" s="98"/>
      <c r="AC939" s="98"/>
      <c r="AD939" s="98"/>
    </row>
    <row r="940" spans="1:30" hidden="1" x14ac:dyDescent="0.25">
      <c r="A940" s="98">
        <f>IF(ISNA(VLOOKUP('Paetec -prev'!C940,'PAETEC Support'!C:C,1,0)),'Paetec -prev'!C940,"""")</f>
        <v>0</v>
      </c>
      <c r="B940" s="98"/>
      <c r="C940" s="98"/>
      <c r="D940" s="98"/>
      <c r="E940" s="98"/>
      <c r="F940" s="98"/>
      <c r="G940" s="98"/>
      <c r="H940" s="98"/>
      <c r="I940" s="98"/>
      <c r="J940" s="98"/>
      <c r="K940" s="98"/>
      <c r="L940" s="98"/>
      <c r="M940" s="98"/>
      <c r="N940" s="98"/>
      <c r="O940" s="98"/>
      <c r="P940" s="98"/>
      <c r="Q940" s="98"/>
      <c r="R940" s="98"/>
      <c r="S940" s="98"/>
      <c r="T940" s="98"/>
      <c r="U940" s="98"/>
      <c r="V940" s="98"/>
      <c r="W940" s="98"/>
      <c r="X940" s="98"/>
      <c r="Y940" s="98"/>
      <c r="Z940" s="98"/>
      <c r="AA940" s="98"/>
      <c r="AB940" s="98"/>
      <c r="AC940" s="98"/>
      <c r="AD940" s="98"/>
    </row>
    <row r="941" spans="1:30" hidden="1" x14ac:dyDescent="0.25">
      <c r="A941" s="98">
        <f>IF(ISNA(VLOOKUP('Paetec -prev'!C941,'PAETEC Support'!C:C,1,0)),'Paetec -prev'!C941,"""")</f>
        <v>0</v>
      </c>
      <c r="B941" s="98"/>
      <c r="C941" s="98"/>
      <c r="D941" s="98"/>
      <c r="E941" s="98"/>
      <c r="F941" s="98"/>
      <c r="G941" s="98"/>
      <c r="H941" s="98"/>
      <c r="I941" s="98"/>
      <c r="J941" s="98"/>
      <c r="K941" s="98"/>
      <c r="L941" s="98"/>
      <c r="M941" s="98"/>
      <c r="N941" s="98"/>
      <c r="O941" s="98"/>
      <c r="P941" s="98"/>
      <c r="Q941" s="98"/>
      <c r="R941" s="98"/>
      <c r="S941" s="98"/>
      <c r="T941" s="98"/>
      <c r="U941" s="98"/>
      <c r="V941" s="98"/>
      <c r="W941" s="98"/>
      <c r="X941" s="98"/>
      <c r="Y941" s="98"/>
      <c r="Z941" s="98"/>
      <c r="AA941" s="98"/>
      <c r="AB941" s="98"/>
      <c r="AC941" s="98"/>
      <c r="AD941" s="98"/>
    </row>
    <row r="942" spans="1:30" hidden="1" x14ac:dyDescent="0.25">
      <c r="A942" s="98">
        <f>IF(ISNA(VLOOKUP('Paetec -prev'!C942,'PAETEC Support'!C:C,1,0)),'Paetec -prev'!C942,"""")</f>
        <v>0</v>
      </c>
      <c r="B942" s="98"/>
      <c r="C942" s="98"/>
      <c r="D942" s="98"/>
      <c r="E942" s="98"/>
      <c r="F942" s="98"/>
      <c r="G942" s="98"/>
      <c r="H942" s="98"/>
      <c r="I942" s="98"/>
      <c r="J942" s="98"/>
      <c r="K942" s="98"/>
      <c r="L942" s="98"/>
      <c r="M942" s="98"/>
      <c r="N942" s="98"/>
      <c r="O942" s="98"/>
      <c r="P942" s="98"/>
      <c r="Q942" s="98"/>
      <c r="R942" s="98"/>
      <c r="S942" s="98"/>
      <c r="T942" s="98"/>
      <c r="U942" s="98"/>
      <c r="V942" s="98"/>
      <c r="W942" s="98"/>
      <c r="X942" s="98"/>
      <c r="Y942" s="98"/>
      <c r="Z942" s="98"/>
      <c r="AA942" s="98"/>
      <c r="AB942" s="98"/>
      <c r="AC942" s="98"/>
      <c r="AD942" s="98"/>
    </row>
    <row r="943" spans="1:30" hidden="1" x14ac:dyDescent="0.25">
      <c r="A943" s="98">
        <f>IF(ISNA(VLOOKUP('Paetec -prev'!C943,'PAETEC Support'!C:C,1,0)),'Paetec -prev'!C943,"""")</f>
        <v>0</v>
      </c>
      <c r="B943" s="98"/>
      <c r="C943" s="98"/>
      <c r="D943" s="98"/>
      <c r="E943" s="98"/>
      <c r="F943" s="98"/>
      <c r="G943" s="98"/>
      <c r="H943" s="98"/>
      <c r="I943" s="98"/>
      <c r="J943" s="98"/>
      <c r="K943" s="98"/>
      <c r="L943" s="98"/>
      <c r="M943" s="98"/>
      <c r="N943" s="98"/>
      <c r="O943" s="98"/>
      <c r="P943" s="98"/>
      <c r="Q943" s="98"/>
      <c r="R943" s="98"/>
      <c r="S943" s="98"/>
      <c r="T943" s="98"/>
      <c r="U943" s="98"/>
      <c r="V943" s="98"/>
      <c r="W943" s="98"/>
      <c r="X943" s="98"/>
      <c r="Y943" s="98"/>
      <c r="Z943" s="98"/>
      <c r="AA943" s="98"/>
      <c r="AB943" s="98"/>
      <c r="AC943" s="98"/>
      <c r="AD943" s="98"/>
    </row>
    <row r="944" spans="1:30" hidden="1" x14ac:dyDescent="0.25">
      <c r="A944" s="98">
        <f>IF(ISNA(VLOOKUP('Paetec -prev'!C944,'PAETEC Support'!C:C,1,0)),'Paetec -prev'!C944,"""")</f>
        <v>0</v>
      </c>
      <c r="B944" s="98"/>
      <c r="C944" s="98"/>
      <c r="D944" s="98"/>
      <c r="E944" s="98"/>
      <c r="F944" s="98"/>
      <c r="G944" s="98"/>
      <c r="H944" s="98"/>
      <c r="I944" s="98"/>
      <c r="J944" s="98"/>
      <c r="K944" s="98"/>
      <c r="L944" s="98"/>
      <c r="M944" s="98"/>
      <c r="N944" s="98"/>
      <c r="O944" s="98"/>
      <c r="P944" s="98"/>
      <c r="Q944" s="98"/>
      <c r="R944" s="98"/>
      <c r="S944" s="98"/>
      <c r="T944" s="98"/>
      <c r="U944" s="98"/>
      <c r="V944" s="98"/>
      <c r="W944" s="98"/>
      <c r="X944" s="98"/>
      <c r="Y944" s="98"/>
      <c r="Z944" s="98"/>
      <c r="AA944" s="98"/>
      <c r="AB944" s="98"/>
      <c r="AC944" s="98"/>
      <c r="AD944" s="98"/>
    </row>
    <row r="945" spans="1:30" hidden="1" x14ac:dyDescent="0.25">
      <c r="A945" s="98">
        <f>IF(ISNA(VLOOKUP('Paetec -prev'!C945,'PAETEC Support'!C:C,1,0)),'Paetec -prev'!C945,"""")</f>
        <v>0</v>
      </c>
      <c r="B945" s="98"/>
      <c r="C945" s="98"/>
      <c r="D945" s="98"/>
      <c r="E945" s="98"/>
      <c r="F945" s="98"/>
      <c r="G945" s="98"/>
      <c r="H945" s="98"/>
      <c r="I945" s="98"/>
      <c r="J945" s="98"/>
      <c r="K945" s="98"/>
      <c r="L945" s="98"/>
      <c r="M945" s="98"/>
      <c r="N945" s="98"/>
      <c r="O945" s="98"/>
      <c r="P945" s="98"/>
      <c r="Q945" s="98"/>
      <c r="R945" s="98"/>
      <c r="S945" s="98"/>
      <c r="T945" s="98"/>
      <c r="U945" s="98"/>
      <c r="V945" s="98"/>
      <c r="W945" s="98"/>
      <c r="X945" s="98"/>
      <c r="Y945" s="98"/>
      <c r="Z945" s="98"/>
      <c r="AA945" s="98"/>
      <c r="AB945" s="98"/>
      <c r="AC945" s="98"/>
      <c r="AD945" s="98"/>
    </row>
    <row r="946" spans="1:30" hidden="1" x14ac:dyDescent="0.25">
      <c r="A946" s="98">
        <f>IF(ISNA(VLOOKUP('Paetec -prev'!C946,'PAETEC Support'!C:C,1,0)),'Paetec -prev'!C946,"""")</f>
        <v>0</v>
      </c>
      <c r="B946" s="98"/>
      <c r="C946" s="98"/>
      <c r="D946" s="98"/>
      <c r="E946" s="98"/>
      <c r="F946" s="98"/>
      <c r="G946" s="98"/>
      <c r="H946" s="98"/>
      <c r="I946" s="98"/>
      <c r="J946" s="98"/>
      <c r="K946" s="98"/>
      <c r="L946" s="98"/>
      <c r="M946" s="98"/>
      <c r="N946" s="98"/>
      <c r="O946" s="98"/>
      <c r="P946" s="98"/>
      <c r="Q946" s="98"/>
      <c r="R946" s="98"/>
      <c r="S946" s="98"/>
      <c r="T946" s="98"/>
      <c r="U946" s="98"/>
      <c r="V946" s="98"/>
      <c r="W946" s="98"/>
      <c r="X946" s="98"/>
      <c r="Y946" s="98"/>
      <c r="Z946" s="98"/>
      <c r="AA946" s="98"/>
      <c r="AB946" s="98"/>
      <c r="AC946" s="98"/>
      <c r="AD946" s="98"/>
    </row>
    <row r="947" spans="1:30" hidden="1" x14ac:dyDescent="0.25">
      <c r="A947" s="98">
        <f>IF(ISNA(VLOOKUP('Paetec -prev'!C947,'PAETEC Support'!C:C,1,0)),'Paetec -prev'!C947,"""")</f>
        <v>0</v>
      </c>
      <c r="B947" s="98"/>
      <c r="C947" s="98"/>
      <c r="D947" s="98"/>
      <c r="E947" s="98"/>
      <c r="F947" s="98"/>
      <c r="G947" s="98"/>
      <c r="H947" s="98"/>
      <c r="I947" s="98"/>
      <c r="J947" s="98"/>
      <c r="K947" s="98"/>
      <c r="L947" s="98"/>
      <c r="M947" s="98"/>
      <c r="N947" s="98"/>
      <c r="O947" s="98"/>
      <c r="P947" s="98"/>
      <c r="Q947" s="98"/>
      <c r="R947" s="98"/>
      <c r="S947" s="98"/>
      <c r="T947" s="98"/>
      <c r="U947" s="98"/>
      <c r="V947" s="98"/>
      <c r="W947" s="98"/>
      <c r="X947" s="98"/>
      <c r="Y947" s="98"/>
      <c r="Z947" s="98"/>
      <c r="AA947" s="98"/>
      <c r="AB947" s="98"/>
      <c r="AC947" s="98"/>
      <c r="AD947" s="98"/>
    </row>
    <row r="948" spans="1:30" hidden="1" x14ac:dyDescent="0.25">
      <c r="A948" s="98">
        <f>IF(ISNA(VLOOKUP('Paetec -prev'!C948,'PAETEC Support'!C:C,1,0)),'Paetec -prev'!C948,"""")</f>
        <v>0</v>
      </c>
      <c r="B948" s="98"/>
      <c r="C948" s="98"/>
      <c r="D948" s="98"/>
      <c r="E948" s="98"/>
      <c r="F948" s="98"/>
      <c r="G948" s="98"/>
      <c r="H948" s="98"/>
      <c r="I948" s="98"/>
      <c r="J948" s="98"/>
      <c r="K948" s="98"/>
      <c r="L948" s="98"/>
      <c r="M948" s="98"/>
      <c r="N948" s="98"/>
      <c r="O948" s="98"/>
      <c r="P948" s="98"/>
      <c r="Q948" s="98"/>
      <c r="R948" s="98"/>
      <c r="S948" s="98"/>
      <c r="T948" s="98"/>
      <c r="U948" s="98"/>
      <c r="V948" s="98"/>
      <c r="W948" s="98"/>
      <c r="X948" s="98"/>
      <c r="Y948" s="98"/>
      <c r="Z948" s="98"/>
      <c r="AA948" s="98"/>
      <c r="AB948" s="98"/>
      <c r="AC948" s="98"/>
      <c r="AD948" s="98"/>
    </row>
    <row r="949" spans="1:30" hidden="1" x14ac:dyDescent="0.25">
      <c r="A949" s="98">
        <f>IF(ISNA(VLOOKUP('Paetec -prev'!C949,'PAETEC Support'!C:C,1,0)),'Paetec -prev'!C949,"""")</f>
        <v>0</v>
      </c>
      <c r="B949" s="98"/>
      <c r="C949" s="98"/>
      <c r="D949" s="98"/>
      <c r="E949" s="98"/>
      <c r="F949" s="98"/>
      <c r="G949" s="98"/>
      <c r="H949" s="98"/>
      <c r="I949" s="98"/>
      <c r="J949" s="98"/>
      <c r="K949" s="98"/>
      <c r="L949" s="98"/>
      <c r="M949" s="98"/>
      <c r="N949" s="98"/>
      <c r="O949" s="98"/>
      <c r="P949" s="98"/>
      <c r="Q949" s="98"/>
      <c r="R949" s="98"/>
      <c r="S949" s="98"/>
      <c r="T949" s="98"/>
      <c r="U949" s="98"/>
      <c r="V949" s="98"/>
      <c r="W949" s="98"/>
      <c r="X949" s="98"/>
      <c r="Y949" s="98"/>
      <c r="Z949" s="98"/>
      <c r="AA949" s="98"/>
      <c r="AB949" s="98"/>
      <c r="AC949" s="98"/>
      <c r="AD949" s="98"/>
    </row>
    <row r="950" spans="1:30" hidden="1" x14ac:dyDescent="0.25">
      <c r="A950" s="98">
        <f>IF(ISNA(VLOOKUP('Paetec -prev'!C950,'PAETEC Support'!C:C,1,0)),'Paetec -prev'!C950,"""")</f>
        <v>0</v>
      </c>
      <c r="B950" s="98"/>
      <c r="C950" s="98"/>
      <c r="D950" s="98"/>
      <c r="E950" s="98"/>
      <c r="F950" s="98"/>
      <c r="G950" s="98"/>
      <c r="H950" s="98"/>
      <c r="I950" s="98"/>
      <c r="J950" s="98"/>
      <c r="K950" s="98"/>
      <c r="L950" s="98"/>
      <c r="M950" s="98"/>
      <c r="N950" s="98"/>
      <c r="O950" s="98"/>
      <c r="P950" s="98"/>
      <c r="Q950" s="98"/>
      <c r="R950" s="98"/>
      <c r="S950" s="98"/>
      <c r="T950" s="98"/>
      <c r="U950" s="98"/>
      <c r="V950" s="98"/>
      <c r="W950" s="98"/>
      <c r="X950" s="98"/>
      <c r="Y950" s="98"/>
      <c r="Z950" s="98"/>
      <c r="AA950" s="98"/>
      <c r="AB950" s="98"/>
      <c r="AC950" s="98"/>
      <c r="AD950" s="98"/>
    </row>
    <row r="951" spans="1:30" hidden="1" x14ac:dyDescent="0.25">
      <c r="A951" s="98">
        <f>IF(ISNA(VLOOKUP('Paetec -prev'!C951,'PAETEC Support'!C:C,1,0)),'Paetec -prev'!C951,"""")</f>
        <v>0</v>
      </c>
      <c r="B951" s="98"/>
      <c r="C951" s="98"/>
      <c r="D951" s="98"/>
      <c r="E951" s="98"/>
      <c r="F951" s="98"/>
      <c r="G951" s="98"/>
      <c r="H951" s="98"/>
      <c r="I951" s="98"/>
      <c r="J951" s="98"/>
      <c r="K951" s="98"/>
      <c r="L951" s="98"/>
      <c r="M951" s="98"/>
      <c r="N951" s="98"/>
      <c r="O951" s="98"/>
      <c r="P951" s="98"/>
      <c r="Q951" s="98"/>
      <c r="R951" s="98"/>
      <c r="S951" s="98"/>
      <c r="T951" s="98"/>
      <c r="U951" s="98"/>
      <c r="V951" s="98"/>
      <c r="W951" s="98"/>
      <c r="X951" s="98"/>
      <c r="Y951" s="98"/>
      <c r="Z951" s="98"/>
      <c r="AA951" s="98"/>
      <c r="AB951" s="98"/>
      <c r="AC951" s="98"/>
      <c r="AD951" s="98"/>
    </row>
    <row r="952" spans="1:30" hidden="1" x14ac:dyDescent="0.25">
      <c r="A952" s="98">
        <f>IF(ISNA(VLOOKUP('Paetec -prev'!C952,'PAETEC Support'!C:C,1,0)),'Paetec -prev'!C952,"""")</f>
        <v>0</v>
      </c>
      <c r="B952" s="98"/>
      <c r="C952" s="98"/>
      <c r="D952" s="98"/>
      <c r="E952" s="98"/>
      <c r="F952" s="98"/>
      <c r="G952" s="98"/>
      <c r="H952" s="98"/>
      <c r="I952" s="98"/>
      <c r="J952" s="98"/>
      <c r="K952" s="98"/>
      <c r="L952" s="98"/>
      <c r="M952" s="98"/>
      <c r="N952" s="98"/>
      <c r="O952" s="98"/>
      <c r="P952" s="98"/>
      <c r="Q952" s="98"/>
      <c r="R952" s="98"/>
      <c r="S952" s="98"/>
      <c r="T952" s="98"/>
      <c r="U952" s="98"/>
      <c r="V952" s="98"/>
      <c r="W952" s="98"/>
      <c r="X952" s="98"/>
      <c r="Y952" s="98"/>
      <c r="Z952" s="98"/>
      <c r="AA952" s="98"/>
      <c r="AB952" s="98"/>
      <c r="AC952" s="98"/>
      <c r="AD952" s="98"/>
    </row>
    <row r="953" spans="1:30" hidden="1" x14ac:dyDescent="0.25">
      <c r="A953" s="98">
        <f>IF(ISNA(VLOOKUP('Paetec -prev'!C953,'PAETEC Support'!C:C,1,0)),'Paetec -prev'!C953,"""")</f>
        <v>0</v>
      </c>
      <c r="B953" s="98"/>
      <c r="C953" s="98"/>
      <c r="D953" s="98"/>
      <c r="E953" s="98"/>
      <c r="F953" s="98"/>
      <c r="G953" s="98"/>
      <c r="H953" s="98"/>
      <c r="I953" s="98"/>
      <c r="J953" s="98"/>
      <c r="K953" s="98"/>
      <c r="L953" s="98"/>
      <c r="M953" s="98"/>
      <c r="N953" s="98"/>
      <c r="O953" s="98"/>
      <c r="P953" s="98"/>
      <c r="Q953" s="98"/>
      <c r="R953" s="98"/>
      <c r="S953" s="98"/>
      <c r="T953" s="98"/>
      <c r="U953" s="98"/>
      <c r="V953" s="98"/>
      <c r="W953" s="98"/>
      <c r="X953" s="98"/>
      <c r="Y953" s="98"/>
      <c r="Z953" s="98"/>
      <c r="AA953" s="98"/>
      <c r="AB953" s="98"/>
      <c r="AC953" s="98"/>
      <c r="AD953" s="98"/>
    </row>
    <row r="954" spans="1:30" hidden="1" x14ac:dyDescent="0.25">
      <c r="A954" s="98">
        <f>IF(ISNA(VLOOKUP('Paetec -prev'!C954,'PAETEC Support'!C:C,1,0)),'Paetec -prev'!C954,"""")</f>
        <v>0</v>
      </c>
      <c r="B954" s="98"/>
      <c r="C954" s="98"/>
      <c r="D954" s="98"/>
      <c r="E954" s="98"/>
      <c r="F954" s="98"/>
      <c r="G954" s="98"/>
      <c r="H954" s="98"/>
      <c r="I954" s="98"/>
      <c r="J954" s="98"/>
      <c r="K954" s="98"/>
      <c r="L954" s="98"/>
      <c r="M954" s="98"/>
      <c r="N954" s="98"/>
      <c r="O954" s="98"/>
      <c r="P954" s="98"/>
      <c r="Q954" s="98"/>
      <c r="R954" s="98"/>
      <c r="S954" s="98"/>
      <c r="T954" s="98"/>
      <c r="U954" s="98"/>
      <c r="V954" s="98"/>
      <c r="W954" s="98"/>
      <c r="X954" s="98"/>
      <c r="Y954" s="98"/>
      <c r="Z954" s="98"/>
      <c r="AA954" s="98"/>
      <c r="AB954" s="98"/>
      <c r="AC954" s="98"/>
      <c r="AD954" s="98"/>
    </row>
    <row r="955" spans="1:30" hidden="1" x14ac:dyDescent="0.25">
      <c r="A955" s="98">
        <f>IF(ISNA(VLOOKUP('Paetec -prev'!C955,'PAETEC Support'!C:C,1,0)),'Paetec -prev'!C955,"""")</f>
        <v>0</v>
      </c>
      <c r="B955" s="98"/>
      <c r="C955" s="98"/>
      <c r="D955" s="98"/>
      <c r="E955" s="98"/>
      <c r="F955" s="98"/>
      <c r="G955" s="98"/>
      <c r="H955" s="98"/>
      <c r="I955" s="98"/>
      <c r="J955" s="98"/>
      <c r="K955" s="98"/>
      <c r="L955" s="98"/>
      <c r="M955" s="98"/>
      <c r="N955" s="98"/>
      <c r="O955" s="98"/>
      <c r="P955" s="98"/>
      <c r="Q955" s="98"/>
      <c r="R955" s="98"/>
      <c r="S955" s="98"/>
      <c r="T955" s="98"/>
      <c r="U955" s="98"/>
      <c r="V955" s="98"/>
      <c r="W955" s="98"/>
      <c r="X955" s="98"/>
      <c r="Y955" s="98"/>
      <c r="Z955" s="98"/>
      <c r="AA955" s="98"/>
      <c r="AB955" s="98"/>
      <c r="AC955" s="98"/>
      <c r="AD955" s="98"/>
    </row>
    <row r="956" spans="1:30" hidden="1" x14ac:dyDescent="0.25">
      <c r="A956" s="98">
        <f>IF(ISNA(VLOOKUP('Paetec -prev'!C956,'PAETEC Support'!C:C,1,0)),'Paetec -prev'!C956,"""")</f>
        <v>0</v>
      </c>
      <c r="B956" s="98"/>
      <c r="C956" s="98"/>
      <c r="D956" s="98"/>
      <c r="E956" s="98"/>
      <c r="F956" s="98"/>
      <c r="G956" s="98"/>
      <c r="H956" s="98"/>
      <c r="I956" s="98"/>
      <c r="J956" s="98"/>
      <c r="K956" s="98"/>
      <c r="L956" s="98"/>
      <c r="M956" s="98"/>
      <c r="N956" s="98"/>
      <c r="O956" s="98"/>
      <c r="P956" s="98"/>
      <c r="Q956" s="98"/>
      <c r="R956" s="98"/>
      <c r="S956" s="98"/>
      <c r="T956" s="98"/>
      <c r="U956" s="98"/>
      <c r="V956" s="98"/>
      <c r="W956" s="98"/>
      <c r="X956" s="98"/>
      <c r="Y956" s="98"/>
      <c r="Z956" s="98"/>
      <c r="AA956" s="98"/>
      <c r="AB956" s="98"/>
      <c r="AC956" s="98"/>
      <c r="AD956" s="98"/>
    </row>
    <row r="957" spans="1:30" hidden="1" x14ac:dyDescent="0.25">
      <c r="A957" s="98">
        <f>IF(ISNA(VLOOKUP('Paetec -prev'!C957,'PAETEC Support'!C:C,1,0)),'Paetec -prev'!C957,"""")</f>
        <v>0</v>
      </c>
      <c r="B957" s="98"/>
      <c r="C957" s="98"/>
      <c r="D957" s="98"/>
      <c r="E957" s="98"/>
      <c r="F957" s="98"/>
      <c r="G957" s="98"/>
      <c r="H957" s="98"/>
      <c r="I957" s="98"/>
      <c r="J957" s="98"/>
      <c r="K957" s="98"/>
      <c r="L957" s="98"/>
      <c r="M957" s="98"/>
      <c r="N957" s="98"/>
      <c r="O957" s="98"/>
      <c r="P957" s="98"/>
      <c r="Q957" s="98"/>
      <c r="R957" s="98"/>
      <c r="S957" s="98"/>
      <c r="T957" s="98"/>
      <c r="U957" s="98"/>
      <c r="V957" s="98"/>
      <c r="W957" s="98"/>
      <c r="X957" s="98"/>
      <c r="Y957" s="98"/>
      <c r="Z957" s="98"/>
      <c r="AA957" s="98"/>
      <c r="AB957" s="98"/>
      <c r="AC957" s="98"/>
      <c r="AD957" s="98"/>
    </row>
    <row r="958" spans="1:30" hidden="1" x14ac:dyDescent="0.25">
      <c r="A958" s="98">
        <f>IF(ISNA(VLOOKUP('Paetec -prev'!C958,'PAETEC Support'!C:C,1,0)),'Paetec -prev'!C958,"""")</f>
        <v>0</v>
      </c>
      <c r="B958" s="98"/>
      <c r="C958" s="98"/>
      <c r="D958" s="98"/>
      <c r="E958" s="98"/>
      <c r="F958" s="98"/>
      <c r="G958" s="98"/>
      <c r="H958" s="98"/>
      <c r="I958" s="98"/>
      <c r="J958" s="98"/>
      <c r="K958" s="98"/>
      <c r="L958" s="98"/>
      <c r="M958" s="98"/>
      <c r="N958" s="98"/>
      <c r="O958" s="98"/>
      <c r="P958" s="98"/>
      <c r="Q958" s="98"/>
      <c r="R958" s="98"/>
      <c r="S958" s="98"/>
      <c r="T958" s="98"/>
      <c r="U958" s="98"/>
      <c r="V958" s="98"/>
      <c r="W958" s="98"/>
      <c r="X958" s="98"/>
      <c r="Y958" s="98"/>
      <c r="Z958" s="98"/>
      <c r="AA958" s="98"/>
      <c r="AB958" s="98"/>
      <c r="AC958" s="98"/>
      <c r="AD958" s="98"/>
    </row>
    <row r="959" spans="1:30" hidden="1" x14ac:dyDescent="0.25">
      <c r="A959" s="98">
        <f>IF(ISNA(VLOOKUP('Paetec -prev'!C959,'PAETEC Support'!C:C,1,0)),'Paetec -prev'!C959,"""")</f>
        <v>0</v>
      </c>
      <c r="B959" s="98"/>
      <c r="C959" s="98"/>
      <c r="D959" s="98"/>
      <c r="E959" s="98"/>
      <c r="F959" s="98"/>
      <c r="G959" s="98"/>
      <c r="H959" s="98"/>
      <c r="I959" s="98"/>
      <c r="J959" s="98"/>
      <c r="K959" s="98"/>
      <c r="L959" s="98"/>
      <c r="M959" s="98"/>
      <c r="N959" s="98"/>
      <c r="O959" s="98"/>
      <c r="P959" s="98"/>
      <c r="Q959" s="98"/>
      <c r="R959" s="98"/>
      <c r="S959" s="98"/>
      <c r="T959" s="98"/>
      <c r="U959" s="98"/>
      <c r="V959" s="98"/>
      <c r="W959" s="98"/>
      <c r="X959" s="98"/>
      <c r="Y959" s="98"/>
      <c r="Z959" s="98"/>
      <c r="AA959" s="98"/>
      <c r="AB959" s="98"/>
      <c r="AC959" s="98"/>
      <c r="AD959" s="98"/>
    </row>
    <row r="960" spans="1:30" hidden="1" x14ac:dyDescent="0.25">
      <c r="A960" s="98">
        <f>IF(ISNA(VLOOKUP('Paetec -prev'!C960,'PAETEC Support'!C:C,1,0)),'Paetec -prev'!C960,"""")</f>
        <v>0</v>
      </c>
      <c r="B960" s="98"/>
      <c r="C960" s="98"/>
      <c r="D960" s="98"/>
      <c r="E960" s="98"/>
      <c r="F960" s="98"/>
      <c r="G960" s="98"/>
      <c r="H960" s="98"/>
      <c r="I960" s="98"/>
      <c r="J960" s="98"/>
      <c r="K960" s="98"/>
      <c r="L960" s="98"/>
      <c r="M960" s="98"/>
      <c r="N960" s="98"/>
      <c r="O960" s="98"/>
      <c r="P960" s="98"/>
      <c r="Q960" s="98"/>
      <c r="R960" s="98"/>
      <c r="S960" s="98"/>
      <c r="T960" s="98"/>
      <c r="U960" s="98"/>
      <c r="V960" s="98"/>
      <c r="W960" s="98"/>
      <c r="X960" s="98"/>
      <c r="Y960" s="98"/>
      <c r="Z960" s="98"/>
      <c r="AA960" s="98"/>
      <c r="AB960" s="98"/>
      <c r="AC960" s="98"/>
      <c r="AD960" s="98"/>
    </row>
    <row r="961" spans="1:30" hidden="1" x14ac:dyDescent="0.25">
      <c r="A961" s="98">
        <f>IF(ISNA(VLOOKUP('Paetec -prev'!C961,'PAETEC Support'!C:C,1,0)),'Paetec -prev'!C961,"""")</f>
        <v>0</v>
      </c>
      <c r="B961" s="98"/>
      <c r="C961" s="98"/>
      <c r="D961" s="98"/>
      <c r="E961" s="98"/>
      <c r="F961" s="98"/>
      <c r="G961" s="98"/>
      <c r="H961" s="98"/>
      <c r="I961" s="98"/>
      <c r="J961" s="98"/>
      <c r="K961" s="98"/>
      <c r="L961" s="98"/>
      <c r="M961" s="98"/>
      <c r="N961" s="98"/>
      <c r="O961" s="98"/>
      <c r="P961" s="98"/>
      <c r="Q961" s="98"/>
      <c r="R961" s="98"/>
      <c r="S961" s="98"/>
      <c r="T961" s="98"/>
      <c r="U961" s="98"/>
      <c r="V961" s="98"/>
      <c r="W961" s="98"/>
      <c r="X961" s="98"/>
      <c r="Y961" s="98"/>
      <c r="Z961" s="98"/>
      <c r="AA961" s="98"/>
      <c r="AB961" s="98"/>
      <c r="AC961" s="98"/>
      <c r="AD961" s="98"/>
    </row>
    <row r="962" spans="1:30" hidden="1" x14ac:dyDescent="0.25">
      <c r="A962" s="98">
        <f>IF(ISNA(VLOOKUP('Paetec -prev'!C962,'PAETEC Support'!C:C,1,0)),'Paetec -prev'!C962,"""")</f>
        <v>0</v>
      </c>
      <c r="B962" s="98"/>
      <c r="C962" s="98"/>
      <c r="D962" s="98"/>
      <c r="E962" s="98"/>
      <c r="F962" s="98"/>
      <c r="G962" s="98"/>
      <c r="H962" s="98"/>
      <c r="I962" s="98"/>
      <c r="J962" s="98"/>
      <c r="K962" s="98"/>
      <c r="L962" s="98"/>
      <c r="M962" s="98"/>
      <c r="N962" s="98"/>
      <c r="O962" s="98"/>
      <c r="P962" s="98"/>
      <c r="Q962" s="98"/>
      <c r="R962" s="98"/>
      <c r="S962" s="98"/>
      <c r="T962" s="98"/>
      <c r="U962" s="98"/>
      <c r="V962" s="98"/>
      <c r="W962" s="98"/>
      <c r="X962" s="98"/>
      <c r="Y962" s="98"/>
      <c r="Z962" s="98"/>
      <c r="AA962" s="98"/>
      <c r="AB962" s="98"/>
      <c r="AC962" s="98"/>
      <c r="AD962" s="98"/>
    </row>
    <row r="963" spans="1:30" hidden="1" x14ac:dyDescent="0.25">
      <c r="A963" s="98">
        <f>IF(ISNA(VLOOKUP('Paetec -prev'!C963,'PAETEC Support'!C:C,1,0)),'Paetec -prev'!C963,"""")</f>
        <v>0</v>
      </c>
      <c r="B963" s="98"/>
      <c r="C963" s="98"/>
      <c r="D963" s="98"/>
      <c r="E963" s="98"/>
      <c r="F963" s="98"/>
      <c r="G963" s="98"/>
      <c r="H963" s="98"/>
      <c r="I963" s="98"/>
      <c r="J963" s="98"/>
      <c r="K963" s="98"/>
      <c r="L963" s="98"/>
      <c r="M963" s="98"/>
      <c r="N963" s="98"/>
      <c r="O963" s="98"/>
      <c r="P963" s="98"/>
      <c r="Q963" s="98"/>
      <c r="R963" s="98"/>
      <c r="S963" s="98"/>
      <c r="T963" s="98"/>
      <c r="U963" s="98"/>
      <c r="V963" s="98"/>
      <c r="W963" s="98"/>
      <c r="X963" s="98"/>
      <c r="Y963" s="98"/>
      <c r="Z963" s="98"/>
      <c r="AA963" s="98"/>
      <c r="AB963" s="98"/>
      <c r="AC963" s="98"/>
      <c r="AD963" s="98"/>
    </row>
    <row r="964" spans="1:30" hidden="1" x14ac:dyDescent="0.25">
      <c r="A964" s="98">
        <f>IF(ISNA(VLOOKUP('Paetec -prev'!C964,'PAETEC Support'!C:C,1,0)),'Paetec -prev'!C964,"""")</f>
        <v>0</v>
      </c>
      <c r="B964" s="98"/>
      <c r="C964" s="98"/>
      <c r="D964" s="98"/>
      <c r="E964" s="98"/>
      <c r="F964" s="98"/>
      <c r="G964" s="98"/>
      <c r="H964" s="98"/>
      <c r="I964" s="98"/>
      <c r="J964" s="98"/>
      <c r="K964" s="98"/>
      <c r="L964" s="98"/>
      <c r="M964" s="98"/>
      <c r="N964" s="98"/>
      <c r="O964" s="98"/>
      <c r="P964" s="98"/>
      <c r="Q964" s="98"/>
      <c r="R964" s="98"/>
      <c r="S964" s="98"/>
      <c r="T964" s="98"/>
      <c r="U964" s="98"/>
      <c r="V964" s="98"/>
      <c r="W964" s="98"/>
      <c r="X964" s="98"/>
      <c r="Y964" s="98"/>
      <c r="Z964" s="98"/>
      <c r="AA964" s="98"/>
      <c r="AB964" s="98"/>
      <c r="AC964" s="98"/>
      <c r="AD964" s="98"/>
    </row>
    <row r="965" spans="1:30" hidden="1" x14ac:dyDescent="0.25">
      <c r="A965" s="98">
        <f>IF(ISNA(VLOOKUP('Paetec -prev'!C965,'PAETEC Support'!C:C,1,0)),'Paetec -prev'!C965,"""")</f>
        <v>0</v>
      </c>
      <c r="B965" s="98"/>
      <c r="C965" s="98"/>
      <c r="D965" s="98"/>
      <c r="E965" s="98"/>
      <c r="F965" s="98"/>
      <c r="G965" s="98"/>
      <c r="H965" s="98"/>
      <c r="I965" s="98"/>
      <c r="J965" s="98"/>
      <c r="K965" s="98"/>
      <c r="L965" s="98"/>
      <c r="M965" s="98"/>
      <c r="N965" s="98"/>
      <c r="O965" s="98"/>
      <c r="P965" s="98"/>
      <c r="Q965" s="98"/>
      <c r="R965" s="98"/>
      <c r="S965" s="98"/>
      <c r="T965" s="98"/>
      <c r="U965" s="98"/>
      <c r="V965" s="98"/>
      <c r="W965" s="98"/>
      <c r="X965" s="98"/>
      <c r="Y965" s="98"/>
      <c r="Z965" s="98"/>
      <c r="AA965" s="98"/>
      <c r="AB965" s="98"/>
      <c r="AC965" s="98"/>
      <c r="AD965" s="98"/>
    </row>
    <row r="966" spans="1:30" hidden="1" x14ac:dyDescent="0.25">
      <c r="A966" s="98">
        <f>IF(ISNA(VLOOKUP('Paetec -prev'!C966,'PAETEC Support'!C:C,1,0)),'Paetec -prev'!C966,"""")</f>
        <v>0</v>
      </c>
      <c r="B966" s="98"/>
      <c r="C966" s="98"/>
      <c r="D966" s="98"/>
      <c r="E966" s="98"/>
      <c r="F966" s="98"/>
      <c r="G966" s="98"/>
      <c r="H966" s="98"/>
      <c r="I966" s="98"/>
      <c r="J966" s="98"/>
      <c r="K966" s="98"/>
      <c r="L966" s="98"/>
      <c r="M966" s="98"/>
      <c r="N966" s="98"/>
      <c r="O966" s="98"/>
      <c r="P966" s="98"/>
      <c r="Q966" s="98"/>
      <c r="R966" s="98"/>
      <c r="S966" s="98"/>
      <c r="T966" s="98"/>
      <c r="U966" s="98"/>
      <c r="V966" s="98"/>
      <c r="W966" s="98"/>
      <c r="X966" s="98"/>
      <c r="Y966" s="98"/>
      <c r="Z966" s="98"/>
      <c r="AA966" s="98"/>
      <c r="AB966" s="98"/>
      <c r="AC966" s="98"/>
      <c r="AD966" s="98"/>
    </row>
    <row r="967" spans="1:30" hidden="1" x14ac:dyDescent="0.25">
      <c r="A967" s="98">
        <f>IF(ISNA(VLOOKUP('Paetec -prev'!C967,'PAETEC Support'!C:C,1,0)),'Paetec -prev'!C967,"""")</f>
        <v>0</v>
      </c>
      <c r="B967" s="98"/>
      <c r="C967" s="98"/>
      <c r="D967" s="98"/>
      <c r="E967" s="98"/>
      <c r="F967" s="98"/>
      <c r="G967" s="98"/>
      <c r="H967" s="98"/>
      <c r="I967" s="98"/>
      <c r="J967" s="98"/>
      <c r="K967" s="98"/>
      <c r="L967" s="98"/>
      <c r="M967" s="98"/>
      <c r="N967" s="98"/>
      <c r="O967" s="98"/>
      <c r="P967" s="98"/>
      <c r="Q967" s="98"/>
      <c r="R967" s="98"/>
      <c r="S967" s="98"/>
      <c r="T967" s="98"/>
      <c r="U967" s="98"/>
      <c r="V967" s="98"/>
      <c r="W967" s="98"/>
      <c r="X967" s="98"/>
      <c r="Y967" s="98"/>
      <c r="Z967" s="98"/>
      <c r="AA967" s="98"/>
      <c r="AB967" s="98"/>
      <c r="AC967" s="98"/>
      <c r="AD967" s="98"/>
    </row>
    <row r="968" spans="1:30" hidden="1" x14ac:dyDescent="0.25">
      <c r="A968" s="98">
        <f>IF(ISNA(VLOOKUP('Paetec -prev'!C968,'PAETEC Support'!C:C,1,0)),'Paetec -prev'!C968,"""")</f>
        <v>0</v>
      </c>
      <c r="B968" s="98"/>
      <c r="C968" s="98"/>
      <c r="D968" s="98"/>
      <c r="E968" s="98"/>
      <c r="F968" s="98"/>
      <c r="G968" s="98"/>
      <c r="H968" s="98"/>
      <c r="I968" s="98"/>
      <c r="J968" s="98"/>
      <c r="K968" s="98"/>
      <c r="L968" s="98"/>
      <c r="M968" s="98"/>
      <c r="N968" s="98"/>
      <c r="O968" s="98"/>
      <c r="P968" s="98"/>
      <c r="Q968" s="98"/>
      <c r="R968" s="98"/>
      <c r="S968" s="98"/>
      <c r="T968" s="98"/>
      <c r="U968" s="98"/>
      <c r="V968" s="98"/>
      <c r="W968" s="98"/>
      <c r="X968" s="98"/>
      <c r="Y968" s="98"/>
      <c r="Z968" s="98"/>
      <c r="AA968" s="98"/>
      <c r="AB968" s="98"/>
      <c r="AC968" s="98"/>
      <c r="AD968" s="98"/>
    </row>
    <row r="969" spans="1:30" hidden="1" x14ac:dyDescent="0.25">
      <c r="A969" s="98">
        <f>IF(ISNA(VLOOKUP('Paetec -prev'!C969,'PAETEC Support'!C:C,1,0)),'Paetec -prev'!C969,"""")</f>
        <v>0</v>
      </c>
      <c r="B969" s="98"/>
      <c r="C969" s="98"/>
      <c r="D969" s="98"/>
      <c r="E969" s="98"/>
      <c r="F969" s="98"/>
      <c r="G969" s="98"/>
      <c r="H969" s="98"/>
      <c r="I969" s="98"/>
      <c r="J969" s="98"/>
      <c r="K969" s="98"/>
      <c r="L969" s="98"/>
      <c r="M969" s="98"/>
      <c r="N969" s="98"/>
      <c r="O969" s="98"/>
      <c r="P969" s="98"/>
      <c r="Q969" s="98"/>
      <c r="R969" s="98"/>
      <c r="S969" s="98"/>
      <c r="T969" s="98"/>
      <c r="U969" s="98"/>
      <c r="V969" s="98"/>
      <c r="W969" s="98"/>
      <c r="X969" s="98"/>
      <c r="Y969" s="98"/>
      <c r="Z969" s="98"/>
      <c r="AA969" s="98"/>
      <c r="AB969" s="98"/>
      <c r="AC969" s="98"/>
      <c r="AD969" s="98"/>
    </row>
    <row r="970" spans="1:30" hidden="1" x14ac:dyDescent="0.25">
      <c r="A970" s="98">
        <f>IF(ISNA(VLOOKUP('Paetec -prev'!C970,'PAETEC Support'!C:C,1,0)),'Paetec -prev'!C970,"""")</f>
        <v>0</v>
      </c>
      <c r="B970" s="98"/>
      <c r="C970" s="98"/>
      <c r="D970" s="98"/>
      <c r="E970" s="98"/>
      <c r="F970" s="98"/>
      <c r="G970" s="98"/>
      <c r="H970" s="98"/>
      <c r="I970" s="98"/>
      <c r="J970" s="98"/>
      <c r="K970" s="98"/>
      <c r="L970" s="98"/>
      <c r="M970" s="98"/>
      <c r="N970" s="98"/>
      <c r="O970" s="98"/>
      <c r="P970" s="98"/>
      <c r="Q970" s="98"/>
      <c r="R970" s="98"/>
      <c r="S970" s="98"/>
      <c r="T970" s="98"/>
      <c r="U970" s="98"/>
      <c r="V970" s="98"/>
      <c r="W970" s="98"/>
      <c r="X970" s="98"/>
      <c r="Y970" s="98"/>
      <c r="Z970" s="98"/>
      <c r="AA970" s="98"/>
      <c r="AB970" s="98"/>
      <c r="AC970" s="98"/>
      <c r="AD970" s="98"/>
    </row>
    <row r="971" spans="1:30" hidden="1" x14ac:dyDescent="0.25">
      <c r="A971" s="98">
        <f>IF(ISNA(VLOOKUP('Paetec -prev'!C971,'PAETEC Support'!C:C,1,0)),'Paetec -prev'!C971,"""")</f>
        <v>0</v>
      </c>
      <c r="B971" s="98"/>
      <c r="C971" s="98"/>
      <c r="D971" s="98"/>
      <c r="E971" s="98"/>
      <c r="F971" s="98"/>
      <c r="G971" s="98"/>
      <c r="H971" s="98"/>
      <c r="I971" s="98"/>
      <c r="J971" s="98"/>
      <c r="K971" s="98"/>
      <c r="L971" s="98"/>
      <c r="M971" s="98"/>
      <c r="N971" s="98"/>
      <c r="O971" s="98"/>
      <c r="P971" s="98"/>
      <c r="Q971" s="98"/>
      <c r="R971" s="98"/>
      <c r="S971" s="98"/>
      <c r="T971" s="98"/>
      <c r="U971" s="98"/>
      <c r="V971" s="98"/>
      <c r="W971" s="98"/>
      <c r="X971" s="98"/>
      <c r="Y971" s="98"/>
      <c r="Z971" s="98"/>
      <c r="AA971" s="98"/>
      <c r="AB971" s="98"/>
      <c r="AC971" s="98"/>
      <c r="AD971" s="98"/>
    </row>
    <row r="972" spans="1:30" hidden="1" x14ac:dyDescent="0.25">
      <c r="A972" s="98">
        <f>IF(ISNA(VLOOKUP('Paetec -prev'!C972,'PAETEC Support'!C:C,1,0)),'Paetec -prev'!C972,"""")</f>
        <v>0</v>
      </c>
      <c r="B972" s="98"/>
      <c r="C972" s="98"/>
      <c r="D972" s="98"/>
      <c r="E972" s="98"/>
      <c r="F972" s="98"/>
      <c r="G972" s="98"/>
      <c r="H972" s="98"/>
      <c r="I972" s="98"/>
      <c r="J972" s="98"/>
      <c r="K972" s="98"/>
      <c r="L972" s="98"/>
      <c r="M972" s="98"/>
      <c r="N972" s="98"/>
      <c r="O972" s="98"/>
      <c r="P972" s="98"/>
      <c r="Q972" s="98"/>
      <c r="R972" s="98"/>
      <c r="S972" s="98"/>
      <c r="T972" s="98"/>
      <c r="U972" s="98"/>
      <c r="V972" s="98"/>
      <c r="W972" s="98"/>
      <c r="X972" s="98"/>
      <c r="Y972" s="98"/>
      <c r="Z972" s="98"/>
      <c r="AA972" s="98"/>
      <c r="AB972" s="98"/>
      <c r="AC972" s="98"/>
      <c r="AD972" s="98"/>
    </row>
    <row r="973" spans="1:30" hidden="1" x14ac:dyDescent="0.25">
      <c r="A973" s="98">
        <f>IF(ISNA(VLOOKUP('Paetec -prev'!C973,'PAETEC Support'!C:C,1,0)),'Paetec -prev'!C973,"""")</f>
        <v>0</v>
      </c>
      <c r="B973" s="98"/>
      <c r="C973" s="98"/>
      <c r="D973" s="98"/>
      <c r="E973" s="98"/>
      <c r="F973" s="98"/>
      <c r="G973" s="98"/>
      <c r="H973" s="98"/>
      <c r="I973" s="98"/>
      <c r="J973" s="98"/>
      <c r="K973" s="98"/>
      <c r="L973" s="98"/>
      <c r="M973" s="98"/>
      <c r="N973" s="98"/>
      <c r="O973" s="98"/>
      <c r="P973" s="98"/>
      <c r="Q973" s="98"/>
      <c r="R973" s="98"/>
      <c r="S973" s="98"/>
      <c r="T973" s="98"/>
      <c r="U973" s="98"/>
      <c r="V973" s="98"/>
      <c r="W973" s="98"/>
      <c r="X973" s="98"/>
      <c r="Y973" s="98"/>
      <c r="Z973" s="98"/>
      <c r="AA973" s="98"/>
      <c r="AB973" s="98"/>
      <c r="AC973" s="98"/>
      <c r="AD973" s="98"/>
    </row>
    <row r="974" spans="1:30" hidden="1" x14ac:dyDescent="0.25">
      <c r="A974" s="98">
        <f>IF(ISNA(VLOOKUP('Paetec -prev'!C974,'PAETEC Support'!C:C,1,0)),'Paetec -prev'!C974,"""")</f>
        <v>0</v>
      </c>
      <c r="B974" s="98"/>
      <c r="C974" s="98"/>
      <c r="D974" s="98"/>
      <c r="E974" s="98"/>
      <c r="F974" s="98"/>
      <c r="G974" s="98"/>
      <c r="H974" s="98"/>
      <c r="I974" s="98"/>
      <c r="J974" s="98"/>
      <c r="K974" s="98"/>
      <c r="L974" s="98"/>
      <c r="M974" s="98"/>
      <c r="N974" s="98"/>
      <c r="O974" s="98"/>
      <c r="P974" s="98"/>
      <c r="Q974" s="98"/>
      <c r="R974" s="98"/>
      <c r="S974" s="98"/>
      <c r="T974" s="98"/>
      <c r="U974" s="98"/>
      <c r="V974" s="98"/>
      <c r="W974" s="98"/>
      <c r="X974" s="98"/>
      <c r="Y974" s="98"/>
      <c r="Z974" s="98"/>
      <c r="AA974" s="98"/>
      <c r="AB974" s="98"/>
      <c r="AC974" s="98"/>
      <c r="AD974" s="98"/>
    </row>
    <row r="975" spans="1:30" hidden="1" x14ac:dyDescent="0.25">
      <c r="A975" s="98">
        <f>IF(ISNA(VLOOKUP('Paetec -prev'!C975,'PAETEC Support'!C:C,1,0)),'Paetec -prev'!C975,"""")</f>
        <v>0</v>
      </c>
      <c r="B975" s="98"/>
      <c r="C975" s="98"/>
      <c r="D975" s="98"/>
      <c r="E975" s="98"/>
      <c r="F975" s="98"/>
      <c r="G975" s="98"/>
      <c r="H975" s="98"/>
      <c r="I975" s="98"/>
      <c r="J975" s="98"/>
      <c r="K975" s="98"/>
      <c r="L975" s="98"/>
      <c r="M975" s="98"/>
      <c r="N975" s="98"/>
      <c r="O975" s="98"/>
      <c r="P975" s="98"/>
      <c r="Q975" s="98"/>
      <c r="R975" s="98"/>
      <c r="S975" s="98"/>
      <c r="T975" s="98"/>
      <c r="U975" s="98"/>
      <c r="V975" s="98"/>
      <c r="W975" s="98"/>
      <c r="X975" s="98"/>
      <c r="Y975" s="98"/>
      <c r="Z975" s="98"/>
      <c r="AA975" s="98"/>
      <c r="AB975" s="98"/>
      <c r="AC975" s="98"/>
      <c r="AD975" s="98"/>
    </row>
    <row r="976" spans="1:30" hidden="1" x14ac:dyDescent="0.25">
      <c r="A976" s="98">
        <f>IF(ISNA(VLOOKUP('Paetec -prev'!C976,'PAETEC Support'!C:C,1,0)),'Paetec -prev'!C976,"""")</f>
        <v>0</v>
      </c>
      <c r="B976" s="98"/>
      <c r="C976" s="98"/>
      <c r="D976" s="98"/>
      <c r="E976" s="98"/>
      <c r="F976" s="98"/>
      <c r="G976" s="98"/>
      <c r="H976" s="98"/>
      <c r="I976" s="98"/>
      <c r="J976" s="98"/>
      <c r="K976" s="98"/>
      <c r="L976" s="98"/>
      <c r="M976" s="98"/>
      <c r="N976" s="98"/>
      <c r="O976" s="98"/>
      <c r="P976" s="98"/>
      <c r="Q976" s="98"/>
      <c r="R976" s="98"/>
      <c r="S976" s="98"/>
      <c r="T976" s="98"/>
      <c r="U976" s="98"/>
      <c r="V976" s="98"/>
      <c r="W976" s="98"/>
      <c r="X976" s="98"/>
      <c r="Y976" s="98"/>
      <c r="Z976" s="98"/>
      <c r="AA976" s="98"/>
      <c r="AB976" s="98"/>
      <c r="AC976" s="98"/>
      <c r="AD976" s="98"/>
    </row>
    <row r="977" spans="1:30" hidden="1" x14ac:dyDescent="0.25">
      <c r="A977" s="98">
        <f>IF(ISNA(VLOOKUP('Paetec -prev'!C977,'PAETEC Support'!C:C,1,0)),'Paetec -prev'!C977,"""")</f>
        <v>0</v>
      </c>
      <c r="B977" s="98"/>
      <c r="C977" s="98"/>
      <c r="D977" s="98"/>
      <c r="E977" s="98"/>
      <c r="F977" s="98"/>
      <c r="G977" s="98"/>
      <c r="H977" s="98"/>
      <c r="I977" s="98"/>
      <c r="J977" s="98"/>
      <c r="K977" s="98"/>
      <c r="L977" s="98"/>
      <c r="M977" s="98"/>
      <c r="N977" s="98"/>
      <c r="O977" s="98"/>
      <c r="P977" s="98"/>
      <c r="Q977" s="98"/>
      <c r="R977" s="98"/>
      <c r="S977" s="98"/>
      <c r="T977" s="98"/>
      <c r="U977" s="98"/>
      <c r="V977" s="98"/>
      <c r="W977" s="98"/>
      <c r="X977" s="98"/>
      <c r="Y977" s="98"/>
      <c r="Z977" s="98"/>
      <c r="AA977" s="98"/>
      <c r="AB977" s="98"/>
      <c r="AC977" s="98"/>
      <c r="AD977" s="98"/>
    </row>
    <row r="978" spans="1:30" hidden="1" x14ac:dyDescent="0.25">
      <c r="A978" s="98">
        <f>IF(ISNA(VLOOKUP('Paetec -prev'!C978,'PAETEC Support'!C:C,1,0)),'Paetec -prev'!C978,"""")</f>
        <v>0</v>
      </c>
      <c r="B978" s="98"/>
      <c r="C978" s="98"/>
      <c r="D978" s="98"/>
      <c r="E978" s="98"/>
      <c r="F978" s="98"/>
      <c r="G978" s="98"/>
      <c r="H978" s="98"/>
      <c r="I978" s="98"/>
      <c r="J978" s="98"/>
      <c r="K978" s="98"/>
      <c r="L978" s="98"/>
      <c r="M978" s="98"/>
      <c r="N978" s="98"/>
      <c r="O978" s="98"/>
      <c r="P978" s="98"/>
      <c r="Q978" s="98"/>
      <c r="R978" s="98"/>
      <c r="S978" s="98"/>
      <c r="T978" s="98"/>
      <c r="U978" s="98"/>
      <c r="V978" s="98"/>
      <c r="W978" s="98"/>
      <c r="X978" s="98"/>
      <c r="Y978" s="98"/>
      <c r="Z978" s="98"/>
      <c r="AA978" s="98"/>
      <c r="AB978" s="98"/>
      <c r="AC978" s="98"/>
      <c r="AD978" s="98"/>
    </row>
    <row r="979" spans="1:30" hidden="1" x14ac:dyDescent="0.25">
      <c r="A979" s="98">
        <f>IF(ISNA(VLOOKUP('Paetec -prev'!C979,'PAETEC Support'!C:C,1,0)),'Paetec -prev'!C979,"""")</f>
        <v>0</v>
      </c>
      <c r="B979" s="98"/>
      <c r="C979" s="98"/>
      <c r="D979" s="98"/>
      <c r="E979" s="98"/>
      <c r="F979" s="98"/>
      <c r="G979" s="98"/>
      <c r="H979" s="98"/>
      <c r="I979" s="98"/>
      <c r="J979" s="98"/>
      <c r="K979" s="98"/>
      <c r="L979" s="98"/>
      <c r="M979" s="98"/>
      <c r="N979" s="98"/>
      <c r="O979" s="98"/>
      <c r="P979" s="98"/>
      <c r="Q979" s="98"/>
      <c r="R979" s="98"/>
      <c r="S979" s="98"/>
      <c r="T979" s="98"/>
      <c r="U979" s="98"/>
      <c r="V979" s="98"/>
      <c r="W979" s="98"/>
      <c r="X979" s="98"/>
      <c r="Y979" s="98"/>
      <c r="Z979" s="98"/>
      <c r="AA979" s="98"/>
      <c r="AB979" s="98"/>
      <c r="AC979" s="98"/>
      <c r="AD979" s="98"/>
    </row>
    <row r="980" spans="1:30" hidden="1" x14ac:dyDescent="0.25">
      <c r="A980" s="98">
        <f>IF(ISNA(VLOOKUP('Paetec -prev'!C980,'PAETEC Support'!C:C,1,0)),'Paetec -prev'!C980,"""")</f>
        <v>0</v>
      </c>
      <c r="B980" s="98"/>
      <c r="C980" s="98"/>
      <c r="D980" s="98"/>
      <c r="E980" s="98"/>
      <c r="F980" s="98"/>
      <c r="G980" s="98"/>
      <c r="H980" s="98"/>
      <c r="I980" s="98"/>
      <c r="J980" s="98"/>
      <c r="K980" s="98"/>
      <c r="L980" s="98"/>
      <c r="M980" s="98"/>
      <c r="N980" s="98"/>
      <c r="O980" s="98"/>
      <c r="P980" s="98"/>
      <c r="Q980" s="98"/>
      <c r="R980" s="98"/>
      <c r="S980" s="98"/>
      <c r="T980" s="98"/>
      <c r="U980" s="98"/>
      <c r="V980" s="98"/>
      <c r="W980" s="98"/>
      <c r="X980" s="98"/>
      <c r="Y980" s="98"/>
      <c r="Z980" s="98"/>
      <c r="AA980" s="98"/>
      <c r="AB980" s="98"/>
      <c r="AC980" s="98"/>
      <c r="AD980" s="98"/>
    </row>
    <row r="981" spans="1:30" hidden="1" x14ac:dyDescent="0.25">
      <c r="A981" s="98">
        <f>IF(ISNA(VLOOKUP('Paetec -prev'!C981,'PAETEC Support'!C:C,1,0)),'Paetec -prev'!C981,"""")</f>
        <v>0</v>
      </c>
      <c r="B981" s="98"/>
      <c r="C981" s="98"/>
      <c r="D981" s="98"/>
      <c r="E981" s="98"/>
      <c r="F981" s="98"/>
      <c r="G981" s="98"/>
      <c r="H981" s="98"/>
      <c r="I981" s="98"/>
      <c r="J981" s="98"/>
      <c r="K981" s="98"/>
      <c r="L981" s="98"/>
      <c r="M981" s="98"/>
      <c r="N981" s="98"/>
      <c r="O981" s="98"/>
      <c r="P981" s="98"/>
      <c r="Q981" s="98"/>
      <c r="R981" s="98"/>
      <c r="S981" s="98"/>
      <c r="T981" s="98"/>
      <c r="U981" s="98"/>
      <c r="V981" s="98"/>
      <c r="W981" s="98"/>
      <c r="X981" s="98"/>
      <c r="Y981" s="98"/>
      <c r="Z981" s="98"/>
      <c r="AA981" s="98"/>
      <c r="AB981" s="98"/>
      <c r="AC981" s="98"/>
      <c r="AD981" s="98"/>
    </row>
    <row r="982" spans="1:30" hidden="1" x14ac:dyDescent="0.25">
      <c r="A982" s="98">
        <f>IF(ISNA(VLOOKUP('Paetec -prev'!C982,'PAETEC Support'!C:C,1,0)),'Paetec -prev'!C982,"""")</f>
        <v>0</v>
      </c>
      <c r="B982" s="98"/>
      <c r="C982" s="98"/>
      <c r="D982" s="98"/>
      <c r="E982" s="98"/>
      <c r="F982" s="98"/>
      <c r="G982" s="98"/>
      <c r="H982" s="98"/>
      <c r="I982" s="98"/>
      <c r="J982" s="98"/>
      <c r="K982" s="98"/>
      <c r="L982" s="98"/>
      <c r="M982" s="98"/>
      <c r="N982" s="98"/>
      <c r="O982" s="98"/>
      <c r="P982" s="98"/>
      <c r="Q982" s="98"/>
      <c r="R982" s="98"/>
      <c r="S982" s="98"/>
      <c r="T982" s="98"/>
      <c r="U982" s="98"/>
      <c r="V982" s="98"/>
      <c r="W982" s="98"/>
      <c r="X982" s="98"/>
      <c r="Y982" s="98"/>
      <c r="Z982" s="98"/>
      <c r="AA982" s="98"/>
      <c r="AB982" s="98"/>
      <c r="AC982" s="98"/>
      <c r="AD982" s="98"/>
    </row>
    <row r="983" spans="1:30" hidden="1" x14ac:dyDescent="0.25">
      <c r="A983" s="98">
        <f>IF(ISNA(VLOOKUP('Paetec -prev'!C983,'PAETEC Support'!C:C,1,0)),'Paetec -prev'!C983,"""")</f>
        <v>0</v>
      </c>
      <c r="B983" s="98"/>
      <c r="C983" s="98"/>
      <c r="D983" s="98"/>
      <c r="E983" s="98"/>
      <c r="F983" s="98"/>
      <c r="G983" s="98"/>
      <c r="H983" s="98"/>
      <c r="I983" s="98"/>
      <c r="J983" s="98"/>
      <c r="K983" s="98"/>
      <c r="L983" s="98"/>
      <c r="M983" s="98"/>
      <c r="N983" s="98"/>
      <c r="O983" s="98"/>
      <c r="P983" s="98"/>
      <c r="Q983" s="98"/>
      <c r="R983" s="98"/>
      <c r="S983" s="98"/>
      <c r="T983" s="98"/>
      <c r="U983" s="98"/>
      <c r="V983" s="98"/>
      <c r="W983" s="98"/>
      <c r="X983" s="98"/>
      <c r="Y983" s="98"/>
      <c r="Z983" s="98"/>
      <c r="AA983" s="98"/>
      <c r="AB983" s="98"/>
      <c r="AC983" s="98"/>
      <c r="AD983" s="98"/>
    </row>
    <row r="984" spans="1:30" hidden="1" x14ac:dyDescent="0.25">
      <c r="A984" s="98">
        <f>IF(ISNA(VLOOKUP('Paetec -prev'!C984,'PAETEC Support'!C:C,1,0)),'Paetec -prev'!C984,"""")</f>
        <v>0</v>
      </c>
      <c r="B984" s="98"/>
      <c r="C984" s="98"/>
      <c r="D984" s="98"/>
      <c r="E984" s="98"/>
      <c r="F984" s="98"/>
      <c r="G984" s="98"/>
      <c r="H984" s="98"/>
      <c r="I984" s="98"/>
      <c r="J984" s="98"/>
      <c r="K984" s="98"/>
      <c r="L984" s="98"/>
      <c r="M984" s="98"/>
      <c r="N984" s="98"/>
      <c r="O984" s="98"/>
      <c r="P984" s="98"/>
      <c r="Q984" s="98"/>
      <c r="R984" s="98"/>
      <c r="S984" s="98"/>
      <c r="T984" s="98"/>
      <c r="U984" s="98"/>
      <c r="V984" s="98"/>
      <c r="W984" s="98"/>
      <c r="X984" s="98"/>
      <c r="Y984" s="98"/>
      <c r="Z984" s="98"/>
      <c r="AA984" s="98"/>
      <c r="AB984" s="98"/>
      <c r="AC984" s="98"/>
      <c r="AD984" s="98"/>
    </row>
    <row r="985" spans="1:30" hidden="1" x14ac:dyDescent="0.25">
      <c r="A985" s="98">
        <f>IF(ISNA(VLOOKUP('Paetec -prev'!C985,'PAETEC Support'!C:C,1,0)),'Paetec -prev'!C985,"""")</f>
        <v>0</v>
      </c>
      <c r="B985" s="98"/>
      <c r="C985" s="98"/>
      <c r="D985" s="98"/>
      <c r="E985" s="98"/>
      <c r="F985" s="98"/>
      <c r="G985" s="98"/>
      <c r="H985" s="98"/>
      <c r="I985" s="98"/>
      <c r="J985" s="98"/>
      <c r="K985" s="98"/>
      <c r="L985" s="98"/>
      <c r="M985" s="98"/>
      <c r="N985" s="98"/>
      <c r="O985" s="98"/>
      <c r="P985" s="98"/>
      <c r="Q985" s="98"/>
      <c r="R985" s="98"/>
      <c r="S985" s="98"/>
      <c r="T985" s="98"/>
      <c r="U985" s="98"/>
      <c r="V985" s="98"/>
      <c r="W985" s="98"/>
      <c r="X985" s="98"/>
      <c r="Y985" s="98"/>
      <c r="Z985" s="98"/>
      <c r="AA985" s="98"/>
      <c r="AB985" s="98"/>
      <c r="AC985" s="98"/>
      <c r="AD985" s="98"/>
    </row>
    <row r="986" spans="1:30" hidden="1" x14ac:dyDescent="0.25">
      <c r="A986" s="98">
        <f>IF(ISNA(VLOOKUP('Paetec -prev'!C986,'PAETEC Support'!C:C,1,0)),'Paetec -prev'!C986,"""")</f>
        <v>0</v>
      </c>
      <c r="B986" s="98"/>
      <c r="C986" s="98"/>
      <c r="D986" s="98"/>
      <c r="E986" s="98"/>
      <c r="F986" s="98"/>
      <c r="G986" s="98"/>
      <c r="H986" s="98"/>
      <c r="I986" s="98"/>
      <c r="J986" s="98"/>
      <c r="K986" s="98"/>
      <c r="L986" s="98"/>
      <c r="M986" s="98"/>
      <c r="N986" s="98"/>
      <c r="O986" s="98"/>
      <c r="P986" s="98"/>
      <c r="Q986" s="98"/>
      <c r="R986" s="98"/>
      <c r="S986" s="98"/>
      <c r="T986" s="98"/>
      <c r="U986" s="98"/>
      <c r="V986" s="98"/>
      <c r="W986" s="98"/>
      <c r="X986" s="98"/>
      <c r="Y986" s="98"/>
      <c r="Z986" s="98"/>
      <c r="AA986" s="98"/>
      <c r="AB986" s="98"/>
      <c r="AC986" s="98"/>
      <c r="AD986" s="98"/>
    </row>
    <row r="987" spans="1:30" hidden="1" x14ac:dyDescent="0.25">
      <c r="A987" s="98">
        <f>IF(ISNA(VLOOKUP('Paetec -prev'!C987,'PAETEC Support'!C:C,1,0)),'Paetec -prev'!C987,"""")</f>
        <v>0</v>
      </c>
      <c r="B987" s="98"/>
      <c r="C987" s="98"/>
      <c r="D987" s="98"/>
      <c r="E987" s="98"/>
      <c r="F987" s="98"/>
      <c r="G987" s="98"/>
      <c r="H987" s="98"/>
      <c r="I987" s="98"/>
      <c r="J987" s="98"/>
      <c r="K987" s="98"/>
      <c r="L987" s="98"/>
      <c r="M987" s="98"/>
      <c r="N987" s="98"/>
      <c r="O987" s="98"/>
      <c r="P987" s="98"/>
      <c r="Q987" s="98"/>
      <c r="R987" s="98"/>
      <c r="S987" s="98"/>
      <c r="T987" s="98"/>
      <c r="U987" s="98"/>
      <c r="V987" s="98"/>
      <c r="W987" s="98"/>
      <c r="X987" s="98"/>
      <c r="Y987" s="98"/>
      <c r="Z987" s="98"/>
      <c r="AA987" s="98"/>
      <c r="AB987" s="98"/>
      <c r="AC987" s="98"/>
      <c r="AD987" s="98"/>
    </row>
    <row r="988" spans="1:30" hidden="1" x14ac:dyDescent="0.25">
      <c r="A988" s="98">
        <f>IF(ISNA(VLOOKUP('Paetec -prev'!C988,'PAETEC Support'!C:C,1,0)),'Paetec -prev'!C988,"""")</f>
        <v>0</v>
      </c>
      <c r="B988" s="98"/>
      <c r="C988" s="98"/>
      <c r="D988" s="98"/>
      <c r="E988" s="98"/>
      <c r="F988" s="98"/>
      <c r="G988" s="98"/>
      <c r="H988" s="98"/>
      <c r="I988" s="98"/>
      <c r="J988" s="98"/>
      <c r="K988" s="98"/>
      <c r="L988" s="98"/>
      <c r="M988" s="98"/>
      <c r="N988" s="98"/>
      <c r="O988" s="98"/>
      <c r="P988" s="98"/>
      <c r="Q988" s="98"/>
      <c r="R988" s="98"/>
      <c r="S988" s="98"/>
      <c r="T988" s="98"/>
      <c r="U988" s="98"/>
      <c r="V988" s="98"/>
      <c r="W988" s="98"/>
      <c r="X988" s="98"/>
      <c r="Y988" s="98"/>
      <c r="Z988" s="98"/>
      <c r="AA988" s="98"/>
      <c r="AB988" s="98"/>
      <c r="AC988" s="98"/>
      <c r="AD988" s="98"/>
    </row>
    <row r="989" spans="1:30" hidden="1" x14ac:dyDescent="0.25">
      <c r="A989" s="98">
        <f>IF(ISNA(VLOOKUP('Paetec -prev'!C989,'PAETEC Support'!C:C,1,0)),'Paetec -prev'!C989,"""")</f>
        <v>0</v>
      </c>
      <c r="B989" s="98"/>
      <c r="C989" s="98"/>
      <c r="D989" s="98"/>
      <c r="E989" s="98"/>
      <c r="F989" s="98"/>
      <c r="G989" s="98"/>
      <c r="H989" s="98"/>
      <c r="I989" s="98"/>
      <c r="J989" s="98"/>
      <c r="K989" s="98"/>
      <c r="L989" s="98"/>
      <c r="M989" s="98"/>
      <c r="N989" s="98"/>
      <c r="O989" s="98"/>
      <c r="P989" s="98"/>
      <c r="Q989" s="98"/>
      <c r="R989" s="98"/>
      <c r="S989" s="98"/>
      <c r="T989" s="98"/>
      <c r="U989" s="98"/>
      <c r="V989" s="98"/>
      <c r="W989" s="98"/>
      <c r="X989" s="98"/>
      <c r="Y989" s="98"/>
      <c r="Z989" s="98"/>
      <c r="AA989" s="98"/>
      <c r="AB989" s="98"/>
      <c r="AC989" s="98"/>
      <c r="AD989" s="98"/>
    </row>
    <row r="990" spans="1:30" hidden="1" x14ac:dyDescent="0.25">
      <c r="A990" s="98">
        <f>IF(ISNA(VLOOKUP('Paetec -prev'!C990,'PAETEC Support'!C:C,1,0)),'Paetec -prev'!C990,"""")</f>
        <v>0</v>
      </c>
      <c r="B990" s="98"/>
      <c r="C990" s="98"/>
      <c r="D990" s="98"/>
      <c r="E990" s="98"/>
      <c r="F990" s="98"/>
      <c r="G990" s="98"/>
      <c r="H990" s="98"/>
      <c r="I990" s="98"/>
      <c r="J990" s="98"/>
      <c r="K990" s="98"/>
      <c r="L990" s="98"/>
      <c r="M990" s="98"/>
      <c r="N990" s="98"/>
      <c r="O990" s="98"/>
      <c r="P990" s="98"/>
      <c r="Q990" s="98"/>
      <c r="R990" s="98"/>
      <c r="S990" s="98"/>
      <c r="T990" s="98"/>
      <c r="U990" s="98"/>
      <c r="V990" s="98"/>
      <c r="W990" s="98"/>
      <c r="X990" s="98"/>
      <c r="Y990" s="98"/>
      <c r="Z990" s="98"/>
      <c r="AA990" s="98"/>
      <c r="AB990" s="98"/>
      <c r="AC990" s="98"/>
      <c r="AD990" s="98"/>
    </row>
    <row r="991" spans="1:30" hidden="1" x14ac:dyDescent="0.25">
      <c r="A991" s="98">
        <f>IF(ISNA(VLOOKUP('Paetec -prev'!C991,'PAETEC Support'!C:C,1,0)),'Paetec -prev'!C991,"""")</f>
        <v>0</v>
      </c>
      <c r="B991" s="98"/>
      <c r="C991" s="98"/>
      <c r="D991" s="98"/>
      <c r="E991" s="98"/>
      <c r="F991" s="98"/>
      <c r="G991" s="98"/>
      <c r="H991" s="98"/>
      <c r="I991" s="98"/>
      <c r="J991" s="98"/>
      <c r="K991" s="98"/>
      <c r="L991" s="98"/>
      <c r="M991" s="98"/>
      <c r="N991" s="98"/>
      <c r="O991" s="98"/>
      <c r="P991" s="98"/>
      <c r="Q991" s="98"/>
      <c r="R991" s="98"/>
      <c r="S991" s="98"/>
      <c r="T991" s="98"/>
      <c r="U991" s="98"/>
      <c r="V991" s="98"/>
      <c r="W991" s="98"/>
      <c r="X991" s="98"/>
      <c r="Y991" s="98"/>
      <c r="Z991" s="98"/>
      <c r="AA991" s="98"/>
      <c r="AB991" s="98"/>
      <c r="AC991" s="98"/>
      <c r="AD991" s="98"/>
    </row>
    <row r="992" spans="1:30" hidden="1" x14ac:dyDescent="0.25">
      <c r="A992" s="98">
        <f>IF(ISNA(VLOOKUP('Paetec -prev'!C992,'PAETEC Support'!C:C,1,0)),'Paetec -prev'!C992,"""")</f>
        <v>0</v>
      </c>
      <c r="B992" s="98"/>
      <c r="C992" s="98"/>
      <c r="D992" s="98"/>
      <c r="E992" s="98"/>
      <c r="F992" s="98"/>
      <c r="G992" s="98"/>
      <c r="H992" s="98"/>
      <c r="I992" s="98"/>
      <c r="J992" s="98"/>
      <c r="K992" s="98"/>
      <c r="L992" s="98"/>
      <c r="M992" s="98"/>
      <c r="N992" s="98"/>
      <c r="O992" s="98"/>
      <c r="P992" s="98"/>
      <c r="Q992" s="98"/>
      <c r="R992" s="98"/>
      <c r="S992" s="98"/>
      <c r="T992" s="98"/>
      <c r="U992" s="98"/>
      <c r="V992" s="98"/>
      <c r="W992" s="98"/>
      <c r="X992" s="98"/>
      <c r="Y992" s="98"/>
      <c r="Z992" s="98"/>
      <c r="AA992" s="98"/>
      <c r="AB992" s="98"/>
      <c r="AC992" s="98"/>
      <c r="AD992" s="98"/>
    </row>
    <row r="993" spans="1:30" hidden="1" x14ac:dyDescent="0.25">
      <c r="A993" s="98">
        <f>IF(ISNA(VLOOKUP('Paetec -prev'!C993,'PAETEC Support'!C:C,1,0)),'Paetec -prev'!C993,"""")</f>
        <v>0</v>
      </c>
      <c r="B993" s="98"/>
      <c r="C993" s="98"/>
      <c r="D993" s="98"/>
      <c r="E993" s="98"/>
      <c r="F993" s="98"/>
      <c r="G993" s="98"/>
      <c r="H993" s="98"/>
      <c r="I993" s="98"/>
      <c r="J993" s="98"/>
      <c r="K993" s="98"/>
      <c r="L993" s="98"/>
      <c r="M993" s="98"/>
      <c r="N993" s="98"/>
      <c r="O993" s="98"/>
      <c r="P993" s="98"/>
      <c r="Q993" s="98"/>
      <c r="R993" s="98"/>
      <c r="S993" s="98"/>
      <c r="T993" s="98"/>
      <c r="U993" s="98"/>
      <c r="V993" s="98"/>
      <c r="W993" s="98"/>
      <c r="X993" s="98"/>
      <c r="Y993" s="98"/>
      <c r="Z993" s="98"/>
      <c r="AA993" s="98"/>
      <c r="AB993" s="98"/>
      <c r="AC993" s="98"/>
      <c r="AD993" s="98"/>
    </row>
    <row r="994" spans="1:30" hidden="1" x14ac:dyDescent="0.25">
      <c r="A994" s="98">
        <f>IF(ISNA(VLOOKUP('Paetec -prev'!C994,'PAETEC Support'!C:C,1,0)),'Paetec -prev'!C994,"""")</f>
        <v>0</v>
      </c>
      <c r="B994" s="98"/>
      <c r="C994" s="98"/>
      <c r="D994" s="98"/>
      <c r="E994" s="98"/>
      <c r="F994" s="98"/>
      <c r="G994" s="98"/>
      <c r="H994" s="98"/>
      <c r="I994" s="98"/>
      <c r="J994" s="98"/>
      <c r="K994" s="98"/>
      <c r="L994" s="98"/>
      <c r="M994" s="98"/>
      <c r="N994" s="98"/>
      <c r="O994" s="98"/>
      <c r="P994" s="98"/>
      <c r="Q994" s="98"/>
      <c r="R994" s="98"/>
      <c r="S994" s="98"/>
      <c r="T994" s="98"/>
      <c r="U994" s="98"/>
      <c r="V994" s="98"/>
      <c r="W994" s="98"/>
      <c r="X994" s="98"/>
      <c r="Y994" s="98"/>
      <c r="Z994" s="98"/>
      <c r="AA994" s="98"/>
      <c r="AB994" s="98"/>
      <c r="AC994" s="98"/>
      <c r="AD994" s="98"/>
    </row>
    <row r="995" spans="1:30" hidden="1" x14ac:dyDescent="0.25">
      <c r="A995" s="98">
        <f>IF(ISNA(VLOOKUP('Paetec -prev'!C995,'PAETEC Support'!C:C,1,0)),'Paetec -prev'!C995,"""")</f>
        <v>0</v>
      </c>
      <c r="B995" s="98"/>
      <c r="C995" s="98"/>
      <c r="D995" s="98"/>
      <c r="E995" s="98"/>
      <c r="F995" s="98"/>
      <c r="G995" s="98"/>
      <c r="H995" s="98"/>
      <c r="I995" s="98"/>
      <c r="J995" s="98"/>
      <c r="K995" s="98"/>
      <c r="L995" s="98"/>
      <c r="M995" s="98"/>
      <c r="N995" s="98"/>
      <c r="O995" s="98"/>
      <c r="P995" s="98"/>
      <c r="Q995" s="98"/>
      <c r="R995" s="98"/>
      <c r="S995" s="98"/>
      <c r="T995" s="98"/>
      <c r="U995" s="98"/>
      <c r="V995" s="98"/>
      <c r="W995" s="98"/>
      <c r="X995" s="98"/>
      <c r="Y995" s="98"/>
      <c r="Z995" s="98"/>
      <c r="AA995" s="98"/>
      <c r="AB995" s="98"/>
      <c r="AC995" s="98"/>
      <c r="AD995" s="98"/>
    </row>
    <row r="996" spans="1:30" hidden="1" x14ac:dyDescent="0.25">
      <c r="A996" s="98">
        <f>IF(ISNA(VLOOKUP('Paetec -prev'!C996,'PAETEC Support'!C:C,1,0)),'Paetec -prev'!C996,"""")</f>
        <v>0</v>
      </c>
      <c r="B996" s="98"/>
      <c r="C996" s="98"/>
      <c r="D996" s="98"/>
      <c r="E996" s="98"/>
      <c r="F996" s="98"/>
      <c r="G996" s="98"/>
      <c r="H996" s="98"/>
      <c r="I996" s="98"/>
      <c r="J996" s="98"/>
      <c r="K996" s="98"/>
      <c r="L996" s="98"/>
      <c r="M996" s="98"/>
      <c r="N996" s="98"/>
      <c r="O996" s="98"/>
      <c r="P996" s="98"/>
      <c r="Q996" s="98"/>
      <c r="R996" s="98"/>
      <c r="S996" s="98"/>
      <c r="T996" s="98"/>
      <c r="U996" s="98"/>
      <c r="V996" s="98"/>
      <c r="W996" s="98"/>
      <c r="X996" s="98"/>
      <c r="Y996" s="98"/>
      <c r="Z996" s="98"/>
      <c r="AA996" s="98"/>
      <c r="AB996" s="98"/>
      <c r="AC996" s="98"/>
      <c r="AD996" s="98"/>
    </row>
    <row r="997" spans="1:30" hidden="1" x14ac:dyDescent="0.25">
      <c r="A997" s="98">
        <f>IF(ISNA(VLOOKUP('Paetec -prev'!C997,'PAETEC Support'!C:C,1,0)),'Paetec -prev'!C997,"""")</f>
        <v>0</v>
      </c>
      <c r="B997" s="98"/>
      <c r="C997" s="98"/>
      <c r="D997" s="98"/>
      <c r="E997" s="98"/>
      <c r="F997" s="98"/>
      <c r="G997" s="98"/>
      <c r="H997" s="98"/>
      <c r="I997" s="98"/>
      <c r="J997" s="98"/>
      <c r="K997" s="98"/>
      <c r="L997" s="98"/>
      <c r="M997" s="98"/>
      <c r="N997" s="98"/>
      <c r="O997" s="98"/>
      <c r="P997" s="98"/>
      <c r="Q997" s="98"/>
      <c r="R997" s="98"/>
      <c r="S997" s="98"/>
      <c r="T997" s="98"/>
      <c r="U997" s="98"/>
      <c r="V997" s="98"/>
      <c r="W997" s="98"/>
      <c r="X997" s="98"/>
      <c r="Y997" s="98"/>
      <c r="Z997" s="98"/>
      <c r="AA997" s="98"/>
      <c r="AB997" s="98"/>
      <c r="AC997" s="98"/>
      <c r="AD997" s="98"/>
    </row>
    <row r="998" spans="1:30" hidden="1" x14ac:dyDescent="0.25">
      <c r="A998" s="98">
        <f>IF(ISNA(VLOOKUP('Paetec -prev'!C998,'PAETEC Support'!C:C,1,0)),'Paetec -prev'!C998,"""")</f>
        <v>0</v>
      </c>
      <c r="B998" s="98"/>
      <c r="C998" s="98"/>
      <c r="D998" s="98"/>
      <c r="E998" s="98"/>
      <c r="F998" s="98"/>
      <c r="G998" s="98"/>
      <c r="H998" s="98"/>
      <c r="I998" s="98"/>
      <c r="J998" s="98"/>
      <c r="K998" s="98"/>
      <c r="L998" s="98"/>
      <c r="M998" s="98"/>
      <c r="N998" s="98"/>
      <c r="O998" s="98"/>
      <c r="P998" s="98"/>
      <c r="Q998" s="98"/>
      <c r="R998" s="98"/>
      <c r="S998" s="98"/>
      <c r="T998" s="98"/>
      <c r="U998" s="98"/>
      <c r="V998" s="98"/>
      <c r="W998" s="98"/>
      <c r="X998" s="98"/>
      <c r="Y998" s="98"/>
      <c r="Z998" s="98"/>
      <c r="AA998" s="98"/>
      <c r="AB998" s="98"/>
      <c r="AC998" s="98"/>
      <c r="AD998" s="98"/>
    </row>
    <row r="999" spans="1:30" hidden="1" x14ac:dyDescent="0.25">
      <c r="A999" s="98">
        <f>IF(ISNA(VLOOKUP('Paetec -prev'!C999,'PAETEC Support'!C:C,1,0)),'Paetec -prev'!C999,"""")</f>
        <v>0</v>
      </c>
      <c r="B999" s="98"/>
      <c r="C999" s="98"/>
      <c r="D999" s="98"/>
      <c r="E999" s="98"/>
      <c r="F999" s="98"/>
      <c r="G999" s="98"/>
      <c r="H999" s="98"/>
      <c r="I999" s="98"/>
      <c r="J999" s="98"/>
      <c r="K999" s="98"/>
      <c r="L999" s="98"/>
      <c r="M999" s="98"/>
      <c r="N999" s="98"/>
      <c r="O999" s="98"/>
      <c r="P999" s="98"/>
      <c r="Q999" s="98"/>
      <c r="R999" s="98"/>
      <c r="S999" s="98"/>
      <c r="T999" s="98"/>
      <c r="U999" s="98"/>
      <c r="V999" s="98"/>
      <c r="W999" s="98"/>
      <c r="X999" s="98"/>
      <c r="Y999" s="98"/>
      <c r="Z999" s="98"/>
      <c r="AA999" s="98"/>
      <c r="AB999" s="98"/>
      <c r="AC999" s="98"/>
      <c r="AD999" s="98"/>
    </row>
    <row r="1000" spans="1:30" hidden="1" x14ac:dyDescent="0.25">
      <c r="A1000" s="98">
        <f>IF(ISNA(VLOOKUP('Paetec -prev'!C1000,'PAETEC Support'!C:C,1,0)),'Paetec -prev'!C1000,"""")</f>
        <v>0</v>
      </c>
      <c r="B1000" s="98"/>
      <c r="C1000" s="98"/>
      <c r="D1000" s="98"/>
      <c r="E1000" s="98"/>
      <c r="F1000" s="98"/>
      <c r="G1000" s="98"/>
      <c r="H1000" s="98"/>
      <c r="I1000" s="98"/>
      <c r="J1000" s="98"/>
      <c r="K1000" s="98"/>
      <c r="L1000" s="98"/>
      <c r="M1000" s="98"/>
      <c r="N1000" s="98"/>
      <c r="O1000" s="98"/>
      <c r="P1000" s="98"/>
      <c r="Q1000" s="98"/>
      <c r="R1000" s="98"/>
      <c r="S1000" s="98"/>
      <c r="T1000" s="98"/>
      <c r="U1000" s="98"/>
      <c r="V1000" s="98"/>
      <c r="W1000" s="98"/>
      <c r="X1000" s="98"/>
      <c r="Y1000" s="98"/>
      <c r="Z1000" s="98"/>
      <c r="AA1000" s="98"/>
      <c r="AB1000" s="98"/>
      <c r="AC1000" s="98"/>
      <c r="AD1000" s="98"/>
    </row>
    <row r="1001" spans="1:30" hidden="1" x14ac:dyDescent="0.25">
      <c r="A1001" s="98">
        <f>IF(ISNA(VLOOKUP('Paetec -prev'!C1001,'PAETEC Support'!C:C,1,0)),'Paetec -prev'!C1001,"""")</f>
        <v>0</v>
      </c>
      <c r="B1001" s="98"/>
      <c r="C1001" s="98"/>
      <c r="D1001" s="98"/>
      <c r="E1001" s="98"/>
      <c r="F1001" s="98"/>
      <c r="G1001" s="98"/>
      <c r="H1001" s="98"/>
      <c r="I1001" s="98"/>
      <c r="J1001" s="98"/>
      <c r="K1001" s="98"/>
      <c r="L1001" s="98"/>
      <c r="M1001" s="98"/>
      <c r="N1001" s="98"/>
      <c r="O1001" s="98"/>
      <c r="P1001" s="98"/>
      <c r="Q1001" s="98"/>
      <c r="R1001" s="98"/>
      <c r="S1001" s="98"/>
      <c r="T1001" s="98"/>
      <c r="U1001" s="98"/>
      <c r="V1001" s="98"/>
      <c r="W1001" s="98"/>
      <c r="X1001" s="98"/>
      <c r="Y1001" s="98"/>
      <c r="Z1001" s="98"/>
      <c r="AA1001" s="98"/>
      <c r="AB1001" s="98"/>
      <c r="AC1001" s="98"/>
      <c r="AD1001" s="98"/>
    </row>
    <row r="1002" spans="1:30" hidden="1" x14ac:dyDescent="0.25">
      <c r="A1002" s="98">
        <f>IF(ISNA(VLOOKUP('Paetec -prev'!C1002,'PAETEC Support'!C:C,1,0)),'Paetec -prev'!C1002,"""")</f>
        <v>0</v>
      </c>
      <c r="B1002" s="98"/>
      <c r="C1002" s="98"/>
      <c r="D1002" s="98"/>
      <c r="E1002" s="98"/>
      <c r="F1002" s="98"/>
      <c r="G1002" s="98"/>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row>
    <row r="1003" spans="1:30" hidden="1" x14ac:dyDescent="0.25">
      <c r="A1003" s="98">
        <f>IF(ISNA(VLOOKUP('Paetec -prev'!C1003,'PAETEC Support'!C:C,1,0)),'Paetec -prev'!C1003,"""")</f>
        <v>0</v>
      </c>
      <c r="B1003" s="98"/>
      <c r="C1003" s="98"/>
      <c r="D1003" s="98"/>
      <c r="E1003" s="98"/>
      <c r="F1003" s="98"/>
      <c r="G1003" s="98"/>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row>
    <row r="1004" spans="1:30" hidden="1" x14ac:dyDescent="0.25">
      <c r="A1004" s="98">
        <f>IF(ISNA(VLOOKUP('Paetec -prev'!C1004,'PAETEC Support'!C:C,1,0)),'Paetec -prev'!C1004,"""")</f>
        <v>0</v>
      </c>
      <c r="B1004" s="98"/>
      <c r="C1004" s="98"/>
      <c r="D1004" s="98"/>
      <c r="E1004" s="98"/>
      <c r="F1004" s="98"/>
      <c r="G1004" s="98"/>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row>
    <row r="1005" spans="1:30" hidden="1" x14ac:dyDescent="0.25">
      <c r="A1005" s="98">
        <f>IF(ISNA(VLOOKUP('Paetec -prev'!C1005,'PAETEC Support'!C:C,1,0)),'Paetec -prev'!C1005,"""")</f>
        <v>0</v>
      </c>
      <c r="B1005" s="98"/>
      <c r="C1005" s="98"/>
      <c r="D1005" s="98"/>
      <c r="E1005" s="98"/>
      <c r="F1005" s="98"/>
      <c r="G1005" s="98"/>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row>
    <row r="1006" spans="1:30" hidden="1" x14ac:dyDescent="0.25">
      <c r="A1006" s="98">
        <f>IF(ISNA(VLOOKUP('Paetec -prev'!C1006,'PAETEC Support'!C:C,1,0)),'Paetec -prev'!C1006,"""")</f>
        <v>0</v>
      </c>
      <c r="B1006" s="98"/>
      <c r="C1006" s="98"/>
      <c r="D1006" s="98"/>
      <c r="E1006" s="98"/>
      <c r="F1006" s="98"/>
      <c r="G1006" s="98"/>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row>
    <row r="1007" spans="1:30" hidden="1" x14ac:dyDescent="0.25">
      <c r="A1007" s="98">
        <f>IF(ISNA(VLOOKUP('Paetec -prev'!C1007,'PAETEC Support'!C:C,1,0)),'Paetec -prev'!C1007,"""")</f>
        <v>0</v>
      </c>
      <c r="B1007" s="98"/>
      <c r="C1007" s="98"/>
      <c r="D1007" s="98"/>
      <c r="E1007" s="98"/>
      <c r="F1007" s="98"/>
      <c r="G1007" s="98"/>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row>
    <row r="1008" spans="1:30" hidden="1" x14ac:dyDescent="0.25">
      <c r="A1008" s="98">
        <f>IF(ISNA(VLOOKUP('Paetec -prev'!C1008,'PAETEC Support'!C:C,1,0)),'Paetec -prev'!C1008,"""")</f>
        <v>0</v>
      </c>
      <c r="B1008" s="98"/>
      <c r="C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row>
    <row r="1009" spans="1:30" hidden="1" x14ac:dyDescent="0.25">
      <c r="A1009" s="98">
        <f>IF(ISNA(VLOOKUP('Paetec -prev'!C1009,'PAETEC Support'!C:C,1,0)),'Paetec -prev'!C1009,"""")</f>
        <v>0</v>
      </c>
      <c r="B1009" s="98"/>
      <c r="C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row>
    <row r="1010" spans="1:30" hidden="1" x14ac:dyDescent="0.25">
      <c r="A1010" s="98">
        <f>IF(ISNA(VLOOKUP('Paetec -prev'!C1010,'PAETEC Support'!C:C,1,0)),'Paetec -prev'!C1010,"""")</f>
        <v>0</v>
      </c>
      <c r="B1010" s="98"/>
      <c r="C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row>
    <row r="1011" spans="1:30" hidden="1" x14ac:dyDescent="0.25">
      <c r="A1011" s="98">
        <f>IF(ISNA(VLOOKUP('Paetec -prev'!C1011,'PAETEC Support'!C:C,1,0)),'Paetec -prev'!C1011,"""")</f>
        <v>0</v>
      </c>
      <c r="B1011" s="98"/>
      <c r="C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row>
    <row r="1012" spans="1:30" hidden="1" x14ac:dyDescent="0.25">
      <c r="A1012" s="98">
        <f>IF(ISNA(VLOOKUP('Paetec -prev'!C1012,'PAETEC Support'!C:C,1,0)),'Paetec -prev'!C1012,"""")</f>
        <v>0</v>
      </c>
      <c r="B1012" s="98"/>
      <c r="C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row>
    <row r="1013" spans="1:30" hidden="1" x14ac:dyDescent="0.25">
      <c r="A1013" s="98">
        <f>IF(ISNA(VLOOKUP('Paetec -prev'!C1013,'PAETEC Support'!C:C,1,0)),'Paetec -prev'!C1013,"""")</f>
        <v>0</v>
      </c>
      <c r="B1013" s="98"/>
      <c r="C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row>
    <row r="1014" spans="1:30" hidden="1" x14ac:dyDescent="0.25">
      <c r="A1014" s="98">
        <f>IF(ISNA(VLOOKUP('Paetec -prev'!C1014,'PAETEC Support'!C:C,1,0)),'Paetec -prev'!C1014,"""")</f>
        <v>0</v>
      </c>
      <c r="B1014" s="98"/>
      <c r="C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row>
    <row r="1015" spans="1:30" hidden="1" x14ac:dyDescent="0.25">
      <c r="A1015" s="98">
        <f>IF(ISNA(VLOOKUP('Paetec -prev'!C1015,'PAETEC Support'!C:C,1,0)),'Paetec -prev'!C1015,"""")</f>
        <v>0</v>
      </c>
      <c r="B1015" s="98"/>
      <c r="C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row>
    <row r="1016" spans="1:30" hidden="1" x14ac:dyDescent="0.25">
      <c r="A1016" s="98">
        <f>IF(ISNA(VLOOKUP('Paetec -prev'!C1016,'PAETEC Support'!C:C,1,0)),'Paetec -prev'!C1016,"""")</f>
        <v>0</v>
      </c>
      <c r="B1016" s="98"/>
      <c r="C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row>
    <row r="1017" spans="1:30" hidden="1" x14ac:dyDescent="0.25">
      <c r="A1017" s="98">
        <f>IF(ISNA(VLOOKUP('Paetec -prev'!C1017,'PAETEC Support'!C:C,1,0)),'Paetec -prev'!C1017,"""")</f>
        <v>0</v>
      </c>
      <c r="B1017" s="98"/>
      <c r="C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row>
    <row r="1018" spans="1:30" hidden="1" x14ac:dyDescent="0.25">
      <c r="A1018" s="98">
        <f>IF(ISNA(VLOOKUP('Paetec -prev'!C1018,'PAETEC Support'!C:C,1,0)),'Paetec -prev'!C1018,"""")</f>
        <v>0</v>
      </c>
      <c r="B1018" s="98"/>
      <c r="C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row>
    <row r="1019" spans="1:30" hidden="1" x14ac:dyDescent="0.25">
      <c r="A1019" s="98">
        <f>IF(ISNA(VLOOKUP('Paetec -prev'!C1019,'PAETEC Support'!C:C,1,0)),'Paetec -prev'!C1019,"""")</f>
        <v>0</v>
      </c>
      <c r="B1019" s="98"/>
      <c r="C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row>
    <row r="1020" spans="1:30" hidden="1" x14ac:dyDescent="0.25">
      <c r="A1020" s="98">
        <f>IF(ISNA(VLOOKUP('Paetec -prev'!C1020,'PAETEC Support'!C:C,1,0)),'Paetec -prev'!C1020,"""")</f>
        <v>0</v>
      </c>
      <c r="B1020" s="98"/>
      <c r="C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row>
    <row r="1021" spans="1:30" hidden="1" x14ac:dyDescent="0.25">
      <c r="A1021" s="98">
        <f>IF(ISNA(VLOOKUP('Paetec -prev'!C1021,'PAETEC Support'!C:C,1,0)),'Paetec -prev'!C1021,"""")</f>
        <v>0</v>
      </c>
      <c r="B1021" s="98"/>
      <c r="C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row>
    <row r="1022" spans="1:30" hidden="1" x14ac:dyDescent="0.25">
      <c r="A1022" s="98">
        <f>IF(ISNA(VLOOKUP('Paetec -prev'!C1022,'PAETEC Support'!C:C,1,0)),'Paetec -prev'!C1022,"""")</f>
        <v>0</v>
      </c>
      <c r="B1022" s="98"/>
      <c r="C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row>
    <row r="1023" spans="1:30" hidden="1" x14ac:dyDescent="0.25">
      <c r="A1023" s="98">
        <f>IF(ISNA(VLOOKUP('Paetec -prev'!C1023,'PAETEC Support'!C:C,1,0)),'Paetec -prev'!C1023,"""")</f>
        <v>0</v>
      </c>
      <c r="B1023" s="98"/>
      <c r="C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row>
    <row r="1024" spans="1:30" hidden="1" x14ac:dyDescent="0.25">
      <c r="A1024" s="98">
        <f>IF(ISNA(VLOOKUP('Paetec -prev'!C1024,'PAETEC Support'!C:C,1,0)),'Paetec -prev'!C1024,"""")</f>
        <v>0</v>
      </c>
      <c r="B1024" s="98"/>
      <c r="C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row>
    <row r="1025" spans="1:30" hidden="1" x14ac:dyDescent="0.25">
      <c r="A1025" s="98">
        <f>IF(ISNA(VLOOKUP('Paetec -prev'!C1025,'PAETEC Support'!C:C,1,0)),'Paetec -prev'!C1025,"""")</f>
        <v>0</v>
      </c>
      <c r="B1025" s="98"/>
      <c r="C1025" s="98"/>
      <c r="D1025" s="98"/>
      <c r="E1025" s="98"/>
      <c r="F1025" s="98"/>
      <c r="G1025" s="98"/>
      <c r="H1025" s="98"/>
      <c r="I1025" s="98"/>
      <c r="J1025" s="98"/>
      <c r="K1025" s="98"/>
      <c r="L1025" s="98"/>
      <c r="M1025" s="98"/>
      <c r="N1025" s="98"/>
      <c r="O1025" s="98"/>
      <c r="P1025" s="98"/>
      <c r="Q1025" s="98"/>
      <c r="R1025" s="98"/>
      <c r="S1025" s="98"/>
      <c r="T1025" s="98"/>
      <c r="U1025" s="98"/>
      <c r="V1025" s="98"/>
      <c r="W1025" s="98"/>
      <c r="X1025" s="98"/>
      <c r="Y1025" s="98"/>
      <c r="Z1025" s="98"/>
      <c r="AA1025" s="98"/>
      <c r="AB1025" s="98"/>
      <c r="AC1025" s="98"/>
      <c r="AD1025" s="98"/>
    </row>
    <row r="1026" spans="1:30" hidden="1" x14ac:dyDescent="0.25">
      <c r="A1026" s="98">
        <f>IF(ISNA(VLOOKUP('Paetec -prev'!C1026,'PAETEC Support'!C:C,1,0)),'Paetec -prev'!C1026,"""")</f>
        <v>0</v>
      </c>
      <c r="B1026" s="98"/>
      <c r="C1026" s="98"/>
      <c r="D1026" s="98"/>
      <c r="E1026" s="98"/>
      <c r="F1026" s="98"/>
      <c r="G1026" s="98"/>
      <c r="H1026" s="98"/>
      <c r="I1026" s="98"/>
      <c r="J1026" s="98"/>
      <c r="K1026" s="98"/>
      <c r="L1026" s="98"/>
      <c r="M1026" s="98"/>
      <c r="N1026" s="98"/>
      <c r="O1026" s="98"/>
      <c r="P1026" s="98"/>
      <c r="Q1026" s="98"/>
      <c r="R1026" s="98"/>
      <c r="S1026" s="98"/>
      <c r="T1026" s="98"/>
      <c r="U1026" s="98"/>
      <c r="V1026" s="98"/>
      <c r="W1026" s="98"/>
      <c r="X1026" s="98"/>
      <c r="Y1026" s="98"/>
      <c r="Z1026" s="98"/>
      <c r="AA1026" s="98"/>
      <c r="AB1026" s="98"/>
      <c r="AC1026" s="98"/>
      <c r="AD1026" s="98"/>
    </row>
    <row r="1027" spans="1:30" hidden="1" x14ac:dyDescent="0.25">
      <c r="A1027" s="98">
        <f>IF(ISNA(VLOOKUP('Paetec -prev'!C1027,'PAETEC Support'!C:C,1,0)),'Paetec -prev'!C1027,"""")</f>
        <v>0</v>
      </c>
      <c r="B1027" s="98"/>
      <c r="C1027" s="98"/>
      <c r="D1027" s="98"/>
      <c r="E1027" s="98"/>
      <c r="F1027" s="98"/>
      <c r="G1027" s="98"/>
      <c r="H1027" s="98"/>
      <c r="I1027" s="98"/>
      <c r="J1027" s="98"/>
      <c r="K1027" s="98"/>
      <c r="L1027" s="98"/>
      <c r="M1027" s="98"/>
      <c r="N1027" s="98"/>
      <c r="O1027" s="98"/>
      <c r="P1027" s="98"/>
      <c r="Q1027" s="98"/>
      <c r="R1027" s="98"/>
      <c r="S1027" s="98"/>
      <c r="T1027" s="98"/>
      <c r="U1027" s="98"/>
      <c r="V1027" s="98"/>
      <c r="W1027" s="98"/>
      <c r="X1027" s="98"/>
      <c r="Y1027" s="98"/>
      <c r="Z1027" s="98"/>
      <c r="AA1027" s="98"/>
      <c r="AB1027" s="98"/>
      <c r="AC1027" s="98"/>
      <c r="AD1027" s="98"/>
    </row>
    <row r="1028" spans="1:30" hidden="1" x14ac:dyDescent="0.25">
      <c r="A1028" s="98">
        <f>IF(ISNA(VLOOKUP('Paetec -prev'!C1028,'PAETEC Support'!C:C,1,0)),'Paetec -prev'!C1028,"""")</f>
        <v>0</v>
      </c>
      <c r="B1028" s="98"/>
      <c r="C1028" s="98"/>
      <c r="D1028" s="98"/>
      <c r="E1028" s="98"/>
      <c r="F1028" s="98"/>
      <c r="G1028" s="98"/>
      <c r="H1028" s="98"/>
      <c r="I1028" s="98"/>
      <c r="J1028" s="98"/>
      <c r="K1028" s="98"/>
      <c r="L1028" s="98"/>
      <c r="M1028" s="98"/>
      <c r="N1028" s="98"/>
      <c r="O1028" s="98"/>
      <c r="P1028" s="98"/>
      <c r="Q1028" s="98"/>
      <c r="R1028" s="98"/>
      <c r="S1028" s="98"/>
      <c r="T1028" s="98"/>
      <c r="U1028" s="98"/>
      <c r="V1028" s="98"/>
      <c r="W1028" s="98"/>
      <c r="X1028" s="98"/>
      <c r="Y1028" s="98"/>
      <c r="Z1028" s="98"/>
      <c r="AA1028" s="98"/>
      <c r="AB1028" s="98"/>
      <c r="AC1028" s="98"/>
      <c r="AD1028" s="98"/>
    </row>
    <row r="1029" spans="1:30" hidden="1" x14ac:dyDescent="0.25">
      <c r="A1029" s="98">
        <f>IF(ISNA(VLOOKUP('Paetec -prev'!C1029,'PAETEC Support'!C:C,1,0)),'Paetec -prev'!C1029,"""")</f>
        <v>0</v>
      </c>
      <c r="B1029" s="98"/>
      <c r="C1029" s="98"/>
      <c r="D1029" s="98"/>
      <c r="E1029" s="98"/>
      <c r="F1029" s="98"/>
      <c r="G1029" s="98"/>
      <c r="H1029" s="98"/>
      <c r="I1029" s="98"/>
      <c r="J1029" s="98"/>
      <c r="K1029" s="98"/>
      <c r="L1029" s="98"/>
      <c r="M1029" s="98"/>
      <c r="N1029" s="98"/>
      <c r="O1029" s="98"/>
      <c r="P1029" s="98"/>
      <c r="Q1029" s="98"/>
      <c r="R1029" s="98"/>
      <c r="S1029" s="98"/>
      <c r="T1029" s="98"/>
      <c r="U1029" s="98"/>
      <c r="V1029" s="98"/>
      <c r="W1029" s="98"/>
      <c r="X1029" s="98"/>
      <c r="Y1029" s="98"/>
      <c r="Z1029" s="98"/>
      <c r="AA1029" s="98"/>
      <c r="AB1029" s="98"/>
      <c r="AC1029" s="98"/>
      <c r="AD1029" s="98"/>
    </row>
    <row r="1030" spans="1:30" hidden="1" x14ac:dyDescent="0.25">
      <c r="A1030" s="98">
        <f>IF(ISNA(VLOOKUP('Paetec -prev'!C1030,'PAETEC Support'!C:C,1,0)),'Paetec -prev'!C1030,"""")</f>
        <v>0</v>
      </c>
      <c r="B1030" s="98"/>
      <c r="C1030" s="98"/>
      <c r="D1030" s="98"/>
      <c r="E1030" s="98"/>
      <c r="F1030" s="98"/>
      <c r="G1030" s="98"/>
      <c r="H1030" s="98"/>
      <c r="I1030" s="98"/>
      <c r="J1030" s="98"/>
      <c r="K1030" s="98"/>
      <c r="L1030" s="98"/>
      <c r="M1030" s="98"/>
      <c r="N1030" s="98"/>
      <c r="O1030" s="98"/>
      <c r="P1030" s="98"/>
      <c r="Q1030" s="98"/>
      <c r="R1030" s="98"/>
      <c r="S1030" s="98"/>
      <c r="T1030" s="98"/>
      <c r="U1030" s="98"/>
      <c r="V1030" s="98"/>
      <c r="W1030" s="98"/>
      <c r="X1030" s="98"/>
      <c r="Y1030" s="98"/>
      <c r="Z1030" s="98"/>
      <c r="AA1030" s="98"/>
      <c r="AB1030" s="98"/>
      <c r="AC1030" s="98"/>
      <c r="AD1030" s="98"/>
    </row>
    <row r="1031" spans="1:30" hidden="1" x14ac:dyDescent="0.25">
      <c r="A1031" s="98">
        <f>IF(ISNA(VLOOKUP('Paetec -prev'!C1031,'PAETEC Support'!C:C,1,0)),'Paetec -prev'!C1031,"""")</f>
        <v>0</v>
      </c>
      <c r="B1031" s="98"/>
      <c r="C1031" s="98"/>
      <c r="D1031" s="98"/>
      <c r="E1031" s="98"/>
      <c r="F1031" s="98"/>
      <c r="G1031" s="98"/>
      <c r="H1031" s="98"/>
      <c r="I1031" s="98"/>
      <c r="J1031" s="98"/>
      <c r="K1031" s="98"/>
      <c r="L1031" s="98"/>
      <c r="M1031" s="98"/>
      <c r="N1031" s="98"/>
      <c r="O1031" s="98"/>
      <c r="P1031" s="98"/>
      <c r="Q1031" s="98"/>
      <c r="R1031" s="98"/>
      <c r="S1031" s="98"/>
      <c r="T1031" s="98"/>
      <c r="U1031" s="98"/>
      <c r="V1031" s="98"/>
      <c r="W1031" s="98"/>
      <c r="X1031" s="98"/>
      <c r="Y1031" s="98"/>
      <c r="Z1031" s="98"/>
      <c r="AA1031" s="98"/>
      <c r="AB1031" s="98"/>
      <c r="AC1031" s="98"/>
      <c r="AD1031" s="98"/>
    </row>
    <row r="1032" spans="1:30" hidden="1" x14ac:dyDescent="0.25">
      <c r="A1032" s="98">
        <f>IF(ISNA(VLOOKUP('Paetec -prev'!C1032,'PAETEC Support'!C:C,1,0)),'Paetec -prev'!C1032,"""")</f>
        <v>0</v>
      </c>
      <c r="B1032" s="98"/>
      <c r="C1032" s="98"/>
      <c r="D1032" s="98"/>
      <c r="E1032" s="98"/>
      <c r="F1032" s="98"/>
      <c r="G1032" s="98"/>
      <c r="H1032" s="98"/>
      <c r="I1032" s="98"/>
      <c r="J1032" s="98"/>
      <c r="K1032" s="98"/>
      <c r="L1032" s="98"/>
      <c r="M1032" s="98"/>
      <c r="N1032" s="98"/>
      <c r="O1032" s="98"/>
      <c r="P1032" s="98"/>
      <c r="Q1032" s="98"/>
      <c r="R1032" s="98"/>
      <c r="S1032" s="98"/>
      <c r="T1032" s="98"/>
      <c r="U1032" s="98"/>
      <c r="V1032" s="98"/>
      <c r="W1032" s="98"/>
      <c r="X1032" s="98"/>
      <c r="Y1032" s="98"/>
      <c r="Z1032" s="98"/>
      <c r="AA1032" s="98"/>
      <c r="AB1032" s="98"/>
      <c r="AC1032" s="98"/>
      <c r="AD1032" s="98"/>
    </row>
    <row r="1033" spans="1:30" hidden="1" x14ac:dyDescent="0.25">
      <c r="A1033" s="98">
        <f>IF(ISNA(VLOOKUP('Paetec -prev'!C1033,'PAETEC Support'!C:C,1,0)),'Paetec -prev'!C1033,"""")</f>
        <v>0</v>
      </c>
      <c r="B1033" s="98"/>
      <c r="C1033" s="98"/>
      <c r="D1033" s="98"/>
      <c r="E1033" s="98"/>
      <c r="F1033" s="98"/>
      <c r="G1033" s="98"/>
      <c r="H1033" s="98"/>
      <c r="I1033" s="98"/>
      <c r="J1033" s="98"/>
      <c r="K1033" s="98"/>
      <c r="L1033" s="98"/>
      <c r="M1033" s="98"/>
      <c r="N1033" s="98"/>
      <c r="O1033" s="98"/>
      <c r="P1033" s="98"/>
      <c r="Q1033" s="98"/>
      <c r="R1033" s="98"/>
      <c r="S1033" s="98"/>
      <c r="T1033" s="98"/>
      <c r="U1033" s="98"/>
      <c r="V1033" s="98"/>
      <c r="W1033" s="98"/>
      <c r="X1033" s="98"/>
      <c r="Y1033" s="98"/>
      <c r="Z1033" s="98"/>
      <c r="AA1033" s="98"/>
      <c r="AB1033" s="98"/>
      <c r="AC1033" s="98"/>
      <c r="AD1033" s="98"/>
    </row>
    <row r="1034" spans="1:30" hidden="1" x14ac:dyDescent="0.25">
      <c r="A1034" s="98">
        <f>IF(ISNA(VLOOKUP('Paetec -prev'!C1034,'PAETEC Support'!C:C,1,0)),'Paetec -prev'!C1034,"""")</f>
        <v>0</v>
      </c>
      <c r="B1034" s="98"/>
      <c r="C1034" s="98"/>
      <c r="D1034" s="98"/>
      <c r="E1034" s="98"/>
      <c r="F1034" s="98"/>
      <c r="G1034" s="98"/>
      <c r="H1034" s="98"/>
      <c r="I1034" s="98"/>
      <c r="J1034" s="98"/>
      <c r="K1034" s="98"/>
      <c r="L1034" s="98"/>
      <c r="M1034" s="98"/>
      <c r="N1034" s="98"/>
      <c r="O1034" s="98"/>
      <c r="P1034" s="98"/>
      <c r="Q1034" s="98"/>
      <c r="R1034" s="98"/>
      <c r="S1034" s="98"/>
      <c r="T1034" s="98"/>
      <c r="U1034" s="98"/>
      <c r="V1034" s="98"/>
      <c r="W1034" s="98"/>
      <c r="X1034" s="98"/>
      <c r="Y1034" s="98"/>
      <c r="Z1034" s="98"/>
      <c r="AA1034" s="98"/>
      <c r="AB1034" s="98"/>
      <c r="AC1034" s="98"/>
      <c r="AD1034" s="98"/>
    </row>
    <row r="1035" spans="1:30" hidden="1" x14ac:dyDescent="0.25">
      <c r="A1035" s="98">
        <f>IF(ISNA(VLOOKUP('Paetec -prev'!C1035,'PAETEC Support'!C:C,1,0)),'Paetec -prev'!C1035,"""")</f>
        <v>0</v>
      </c>
      <c r="B1035" s="98"/>
      <c r="C1035" s="98"/>
      <c r="D1035" s="98"/>
      <c r="E1035" s="98"/>
      <c r="F1035" s="98"/>
      <c r="G1035" s="98"/>
      <c r="H1035" s="98"/>
      <c r="I1035" s="98"/>
      <c r="J1035" s="98"/>
      <c r="K1035" s="98"/>
      <c r="L1035" s="98"/>
      <c r="M1035" s="98"/>
      <c r="N1035" s="98"/>
      <c r="O1035" s="98"/>
      <c r="P1035" s="98"/>
      <c r="Q1035" s="98"/>
      <c r="R1035" s="98"/>
      <c r="S1035" s="98"/>
      <c r="T1035" s="98"/>
      <c r="U1035" s="98"/>
      <c r="V1035" s="98"/>
      <c r="W1035" s="98"/>
      <c r="X1035" s="98"/>
      <c r="Y1035" s="98"/>
      <c r="Z1035" s="98"/>
      <c r="AA1035" s="98"/>
      <c r="AB1035" s="98"/>
      <c r="AC1035" s="98"/>
      <c r="AD1035" s="98"/>
    </row>
    <row r="1036" spans="1:30" hidden="1" x14ac:dyDescent="0.25">
      <c r="A1036" s="98">
        <f>IF(ISNA(VLOOKUP('Paetec -prev'!C1036,'PAETEC Support'!C:C,1,0)),'Paetec -prev'!C1036,"""")</f>
        <v>0</v>
      </c>
      <c r="B1036" s="98"/>
      <c r="C1036" s="98"/>
      <c r="D1036" s="98"/>
      <c r="E1036" s="98"/>
      <c r="F1036" s="98"/>
      <c r="G1036" s="98"/>
      <c r="H1036" s="98"/>
      <c r="I1036" s="98"/>
      <c r="J1036" s="98"/>
      <c r="K1036" s="98"/>
      <c r="L1036" s="98"/>
      <c r="M1036" s="98"/>
      <c r="N1036" s="98"/>
      <c r="O1036" s="98"/>
      <c r="P1036" s="98"/>
      <c r="Q1036" s="98"/>
      <c r="R1036" s="98"/>
      <c r="S1036" s="98"/>
      <c r="T1036" s="98"/>
      <c r="U1036" s="98"/>
      <c r="V1036" s="98"/>
      <c r="W1036" s="98"/>
      <c r="X1036" s="98"/>
      <c r="Y1036" s="98"/>
      <c r="Z1036" s="98"/>
      <c r="AA1036" s="98"/>
      <c r="AB1036" s="98"/>
      <c r="AC1036" s="98"/>
      <c r="AD1036" s="98"/>
    </row>
    <row r="1037" spans="1:30" hidden="1" x14ac:dyDescent="0.25">
      <c r="A1037" s="98">
        <f>IF(ISNA(VLOOKUP('Paetec -prev'!C1037,'PAETEC Support'!C:C,1,0)),'Paetec -prev'!C1037,"""")</f>
        <v>0</v>
      </c>
      <c r="B1037" s="98"/>
      <c r="C1037" s="98"/>
      <c r="D1037" s="98"/>
      <c r="E1037" s="98"/>
      <c r="F1037" s="98"/>
      <c r="G1037" s="98"/>
      <c r="H1037" s="98"/>
      <c r="I1037" s="98"/>
      <c r="J1037" s="98"/>
      <c r="K1037" s="98"/>
      <c r="L1037" s="98"/>
      <c r="M1037" s="98"/>
      <c r="N1037" s="98"/>
      <c r="O1037" s="98"/>
      <c r="P1037" s="98"/>
      <c r="Q1037" s="98"/>
      <c r="R1037" s="98"/>
      <c r="S1037" s="98"/>
      <c r="T1037" s="98"/>
      <c r="U1037" s="98"/>
      <c r="V1037" s="98"/>
      <c r="W1037" s="98"/>
      <c r="X1037" s="98"/>
      <c r="Y1037" s="98"/>
      <c r="Z1037" s="98"/>
      <c r="AA1037" s="98"/>
      <c r="AB1037" s="98"/>
      <c r="AC1037" s="98"/>
      <c r="AD1037" s="98"/>
    </row>
    <row r="1038" spans="1:30" hidden="1" x14ac:dyDescent="0.25">
      <c r="A1038" s="98">
        <f>IF(ISNA(VLOOKUP('Paetec -prev'!C1038,'PAETEC Support'!C:C,1,0)),'Paetec -prev'!C1038,"""")</f>
        <v>0</v>
      </c>
      <c r="B1038" s="98"/>
      <c r="C1038" s="98"/>
      <c r="D1038" s="98"/>
      <c r="E1038" s="98"/>
      <c r="F1038" s="98"/>
      <c r="G1038" s="98"/>
      <c r="H1038" s="98"/>
      <c r="I1038" s="98"/>
      <c r="J1038" s="98"/>
      <c r="K1038" s="98"/>
      <c r="L1038" s="98"/>
      <c r="M1038" s="98"/>
      <c r="N1038" s="98"/>
      <c r="O1038" s="98"/>
      <c r="P1038" s="98"/>
      <c r="Q1038" s="98"/>
      <c r="R1038" s="98"/>
      <c r="S1038" s="98"/>
      <c r="T1038" s="98"/>
      <c r="U1038" s="98"/>
      <c r="V1038" s="98"/>
      <c r="W1038" s="98"/>
      <c r="X1038" s="98"/>
      <c r="Y1038" s="98"/>
      <c r="Z1038" s="98"/>
      <c r="AA1038" s="98"/>
      <c r="AB1038" s="98"/>
      <c r="AC1038" s="98"/>
      <c r="AD1038" s="98"/>
    </row>
    <row r="1039" spans="1:30" hidden="1" x14ac:dyDescent="0.25">
      <c r="A1039" s="98">
        <f>IF(ISNA(VLOOKUP('Paetec -prev'!C1039,'PAETEC Support'!C:C,1,0)),'Paetec -prev'!C1039,"""")</f>
        <v>0</v>
      </c>
      <c r="B1039" s="98"/>
      <c r="C1039" s="98"/>
      <c r="D1039" s="98"/>
      <c r="E1039" s="98"/>
      <c r="F1039" s="98"/>
      <c r="G1039" s="98"/>
      <c r="H1039" s="98"/>
      <c r="I1039" s="98"/>
      <c r="J1039" s="98"/>
      <c r="K1039" s="98"/>
      <c r="L1039" s="98"/>
      <c r="M1039" s="98"/>
      <c r="N1039" s="98"/>
      <c r="O1039" s="98"/>
      <c r="P1039" s="98"/>
      <c r="Q1039" s="98"/>
      <c r="R1039" s="98"/>
      <c r="S1039" s="98"/>
      <c r="T1039" s="98"/>
      <c r="U1039" s="98"/>
      <c r="V1039" s="98"/>
      <c r="W1039" s="98"/>
      <c r="X1039" s="98"/>
      <c r="Y1039" s="98"/>
      <c r="Z1039" s="98"/>
      <c r="AA1039" s="98"/>
      <c r="AB1039" s="98"/>
      <c r="AC1039" s="98"/>
      <c r="AD1039" s="98"/>
    </row>
    <row r="1040" spans="1:30" hidden="1" x14ac:dyDescent="0.25">
      <c r="A1040" s="98">
        <f>IF(ISNA(VLOOKUP('Paetec -prev'!C1040,'PAETEC Support'!C:C,1,0)),'Paetec -prev'!C1040,"""")</f>
        <v>0</v>
      </c>
      <c r="B1040" s="98"/>
      <c r="C1040" s="98"/>
      <c r="D1040" s="98"/>
      <c r="E1040" s="98"/>
      <c r="F1040" s="98"/>
      <c r="G1040" s="98"/>
      <c r="H1040" s="98"/>
      <c r="I1040" s="98"/>
      <c r="J1040" s="98"/>
      <c r="K1040" s="98"/>
      <c r="L1040" s="98"/>
      <c r="M1040" s="98"/>
      <c r="N1040" s="98"/>
      <c r="O1040" s="98"/>
      <c r="P1040" s="98"/>
      <c r="Q1040" s="98"/>
      <c r="R1040" s="98"/>
      <c r="S1040" s="98"/>
      <c r="T1040" s="98"/>
      <c r="U1040" s="98"/>
      <c r="V1040" s="98"/>
      <c r="W1040" s="98"/>
      <c r="X1040" s="98"/>
      <c r="Y1040" s="98"/>
      <c r="Z1040" s="98"/>
      <c r="AA1040" s="98"/>
      <c r="AB1040" s="98"/>
      <c r="AC1040" s="98"/>
      <c r="AD1040" s="98"/>
    </row>
    <row r="1041" spans="1:30" hidden="1" x14ac:dyDescent="0.25">
      <c r="A1041" s="98">
        <f>IF(ISNA(VLOOKUP('Paetec -prev'!C1041,'PAETEC Support'!C:C,1,0)),'Paetec -prev'!C1041,"""")</f>
        <v>0</v>
      </c>
      <c r="B1041" s="98"/>
      <c r="C1041" s="98"/>
      <c r="D1041" s="98"/>
      <c r="E1041" s="98"/>
      <c r="F1041" s="98"/>
      <c r="G1041" s="98"/>
      <c r="H1041" s="98"/>
      <c r="I1041" s="98"/>
      <c r="J1041" s="98"/>
      <c r="K1041" s="98"/>
      <c r="L1041" s="98"/>
      <c r="M1041" s="98"/>
      <c r="N1041" s="98"/>
      <c r="O1041" s="98"/>
      <c r="P1041" s="98"/>
      <c r="Q1041" s="98"/>
      <c r="R1041" s="98"/>
      <c r="S1041" s="98"/>
      <c r="T1041" s="98"/>
      <c r="U1041" s="98"/>
      <c r="V1041" s="98"/>
      <c r="W1041" s="98"/>
      <c r="X1041" s="98"/>
      <c r="Y1041" s="98"/>
      <c r="Z1041" s="98"/>
      <c r="AA1041" s="98"/>
      <c r="AB1041" s="98"/>
      <c r="AC1041" s="98"/>
      <c r="AD1041" s="98"/>
    </row>
    <row r="1042" spans="1:30" hidden="1" x14ac:dyDescent="0.25">
      <c r="A1042" s="98">
        <f>IF(ISNA(VLOOKUP('Paetec -prev'!C1042,'PAETEC Support'!C:C,1,0)),'Paetec -prev'!C1042,"""")</f>
        <v>0</v>
      </c>
      <c r="B1042" s="98"/>
      <c r="C1042" s="98"/>
      <c r="D1042" s="98"/>
      <c r="E1042" s="98"/>
      <c r="F1042" s="98"/>
      <c r="G1042" s="98"/>
      <c r="H1042" s="98"/>
      <c r="I1042" s="98"/>
      <c r="J1042" s="98"/>
      <c r="K1042" s="98"/>
      <c r="L1042" s="98"/>
      <c r="M1042" s="98"/>
      <c r="N1042" s="98"/>
      <c r="O1042" s="98"/>
      <c r="P1042" s="98"/>
      <c r="Q1042" s="98"/>
      <c r="R1042" s="98"/>
      <c r="S1042" s="98"/>
      <c r="T1042" s="98"/>
      <c r="U1042" s="98"/>
      <c r="V1042" s="98"/>
      <c r="W1042" s="98"/>
      <c r="X1042" s="98"/>
      <c r="Y1042" s="98"/>
      <c r="Z1042" s="98"/>
      <c r="AA1042" s="98"/>
      <c r="AB1042" s="98"/>
      <c r="AC1042" s="98"/>
      <c r="AD1042" s="98"/>
    </row>
    <row r="1043" spans="1:30" hidden="1" x14ac:dyDescent="0.25">
      <c r="A1043" s="98">
        <f>IF(ISNA(VLOOKUP('Paetec -prev'!C1043,'PAETEC Support'!C:C,1,0)),'Paetec -prev'!C1043,"""")</f>
        <v>0</v>
      </c>
      <c r="B1043" s="98"/>
      <c r="C1043" s="98"/>
      <c r="D1043" s="98"/>
      <c r="E1043" s="98"/>
      <c r="F1043" s="98"/>
      <c r="G1043" s="98"/>
      <c r="H1043" s="98"/>
      <c r="I1043" s="98"/>
      <c r="J1043" s="98"/>
      <c r="K1043" s="98"/>
      <c r="L1043" s="98"/>
      <c r="M1043" s="98"/>
      <c r="N1043" s="98"/>
      <c r="O1043" s="98"/>
      <c r="P1043" s="98"/>
      <c r="Q1043" s="98"/>
      <c r="R1043" s="98"/>
      <c r="S1043" s="98"/>
      <c r="T1043" s="98"/>
      <c r="U1043" s="98"/>
      <c r="V1043" s="98"/>
      <c r="W1043" s="98"/>
      <c r="X1043" s="98"/>
      <c r="Y1043" s="98"/>
      <c r="Z1043" s="98"/>
      <c r="AA1043" s="98"/>
      <c r="AB1043" s="98"/>
      <c r="AC1043" s="98"/>
      <c r="AD1043" s="98"/>
    </row>
    <row r="1044" spans="1:30" hidden="1" x14ac:dyDescent="0.25">
      <c r="A1044" s="98">
        <f>IF(ISNA(VLOOKUP('Paetec -prev'!C1044,'PAETEC Support'!C:C,1,0)),'Paetec -prev'!C1044,"""")</f>
        <v>0</v>
      </c>
      <c r="B1044" s="98"/>
      <c r="C1044" s="98"/>
      <c r="D1044" s="98"/>
      <c r="E1044" s="98"/>
      <c r="F1044" s="98"/>
      <c r="G1044" s="98"/>
      <c r="H1044" s="98"/>
      <c r="I1044" s="98"/>
      <c r="J1044" s="98"/>
      <c r="K1044" s="98"/>
      <c r="L1044" s="98"/>
      <c r="M1044" s="98"/>
      <c r="N1044" s="98"/>
      <c r="O1044" s="98"/>
      <c r="P1044" s="98"/>
      <c r="Q1044" s="98"/>
      <c r="R1044" s="98"/>
      <c r="S1044" s="98"/>
      <c r="T1044" s="98"/>
      <c r="U1044" s="98"/>
      <c r="V1044" s="98"/>
      <c r="W1044" s="98"/>
      <c r="X1044" s="98"/>
      <c r="Y1044" s="98"/>
      <c r="Z1044" s="98"/>
      <c r="AA1044" s="98"/>
      <c r="AB1044" s="98"/>
      <c r="AC1044" s="98"/>
      <c r="AD1044" s="98"/>
    </row>
    <row r="1045" spans="1:30" hidden="1" x14ac:dyDescent="0.25">
      <c r="A1045" s="98">
        <f>IF(ISNA(VLOOKUP('Paetec -prev'!C1045,'PAETEC Support'!C:C,1,0)),'Paetec -prev'!C1045,"""")</f>
        <v>0</v>
      </c>
      <c r="B1045" s="98"/>
      <c r="C1045" s="98"/>
      <c r="D1045" s="98"/>
      <c r="E1045" s="98"/>
      <c r="F1045" s="98"/>
      <c r="G1045" s="98"/>
      <c r="H1045" s="98"/>
      <c r="I1045" s="98"/>
      <c r="J1045" s="98"/>
      <c r="K1045" s="98"/>
      <c r="L1045" s="98"/>
      <c r="M1045" s="98"/>
      <c r="N1045" s="98"/>
      <c r="O1045" s="98"/>
      <c r="P1045" s="98"/>
      <c r="Q1045" s="98"/>
      <c r="R1045" s="98"/>
      <c r="S1045" s="98"/>
      <c r="T1045" s="98"/>
      <c r="U1045" s="98"/>
      <c r="V1045" s="98"/>
      <c r="W1045" s="98"/>
      <c r="X1045" s="98"/>
      <c r="Y1045" s="98"/>
      <c r="Z1045" s="98"/>
      <c r="AA1045" s="98"/>
      <c r="AB1045" s="98"/>
      <c r="AC1045" s="98"/>
      <c r="AD1045" s="98"/>
    </row>
    <row r="1046" spans="1:30" hidden="1" x14ac:dyDescent="0.25">
      <c r="A1046" s="98">
        <f>IF(ISNA(VLOOKUP('Paetec -prev'!C1046,'PAETEC Support'!C:C,1,0)),'Paetec -prev'!C1046,"""")</f>
        <v>0</v>
      </c>
      <c r="B1046" s="98"/>
      <c r="C1046" s="98"/>
      <c r="D1046" s="98"/>
      <c r="E1046" s="98"/>
      <c r="F1046" s="98"/>
      <c r="G1046" s="98"/>
      <c r="H1046" s="98"/>
      <c r="I1046" s="98"/>
      <c r="J1046" s="98"/>
      <c r="K1046" s="98"/>
      <c r="L1046" s="98"/>
      <c r="M1046" s="98"/>
      <c r="N1046" s="98"/>
      <c r="O1046" s="98"/>
      <c r="P1046" s="98"/>
      <c r="Q1046" s="98"/>
      <c r="R1046" s="98"/>
      <c r="S1046" s="98"/>
      <c r="T1046" s="98"/>
      <c r="U1046" s="98"/>
      <c r="V1046" s="98"/>
      <c r="W1046" s="98"/>
      <c r="X1046" s="98"/>
      <c r="Y1046" s="98"/>
      <c r="Z1046" s="98"/>
      <c r="AA1046" s="98"/>
      <c r="AB1046" s="98"/>
      <c r="AC1046" s="98"/>
      <c r="AD1046" s="98"/>
    </row>
    <row r="1047" spans="1:30" hidden="1" x14ac:dyDescent="0.25">
      <c r="A1047" s="98">
        <f>IF(ISNA(VLOOKUP('Paetec -prev'!C1047,'PAETEC Support'!C:C,1,0)),'Paetec -prev'!C1047,"""")</f>
        <v>0</v>
      </c>
      <c r="B1047" s="98"/>
      <c r="C1047" s="98"/>
      <c r="D1047" s="98"/>
      <c r="E1047" s="98"/>
      <c r="F1047" s="98"/>
      <c r="G1047" s="98"/>
      <c r="H1047" s="98"/>
      <c r="I1047" s="98"/>
      <c r="J1047" s="98"/>
      <c r="K1047" s="98"/>
      <c r="L1047" s="98"/>
      <c r="M1047" s="98"/>
      <c r="N1047" s="98"/>
      <c r="O1047" s="98"/>
      <c r="P1047" s="98"/>
      <c r="Q1047" s="98"/>
      <c r="R1047" s="98"/>
      <c r="S1047" s="98"/>
      <c r="T1047" s="98"/>
      <c r="U1047" s="98"/>
      <c r="V1047" s="98"/>
      <c r="W1047" s="98"/>
      <c r="X1047" s="98"/>
      <c r="Y1047" s="98"/>
      <c r="Z1047" s="98"/>
      <c r="AA1047" s="98"/>
      <c r="AB1047" s="98"/>
      <c r="AC1047" s="98"/>
      <c r="AD1047" s="98"/>
    </row>
    <row r="1048" spans="1:30" hidden="1" x14ac:dyDescent="0.25">
      <c r="A1048" s="98">
        <f>IF(ISNA(VLOOKUP('Paetec -prev'!C1048,'PAETEC Support'!C:C,1,0)),'Paetec -prev'!C1048,"""")</f>
        <v>0</v>
      </c>
      <c r="B1048" s="98"/>
      <c r="C1048" s="98"/>
      <c r="D1048" s="98"/>
      <c r="E1048" s="98"/>
      <c r="F1048" s="98"/>
      <c r="G1048" s="98"/>
      <c r="H1048" s="98"/>
      <c r="I1048" s="98"/>
      <c r="J1048" s="98"/>
      <c r="K1048" s="98"/>
      <c r="L1048" s="98"/>
      <c r="M1048" s="98"/>
      <c r="N1048" s="98"/>
      <c r="O1048" s="98"/>
      <c r="P1048" s="98"/>
      <c r="Q1048" s="98"/>
      <c r="R1048" s="98"/>
      <c r="S1048" s="98"/>
      <c r="T1048" s="98"/>
      <c r="U1048" s="98"/>
      <c r="V1048" s="98"/>
      <c r="W1048" s="98"/>
      <c r="X1048" s="98"/>
      <c r="Y1048" s="98"/>
      <c r="Z1048" s="98"/>
      <c r="AA1048" s="98"/>
      <c r="AB1048" s="98"/>
      <c r="AC1048" s="98"/>
      <c r="AD1048" s="98"/>
    </row>
    <row r="1049" spans="1:30" hidden="1" x14ac:dyDescent="0.25">
      <c r="A1049" s="98">
        <f>IF(ISNA(VLOOKUP('Paetec -prev'!C1049,'PAETEC Support'!C:C,1,0)),'Paetec -prev'!C1049,"""")</f>
        <v>0</v>
      </c>
      <c r="B1049" s="98"/>
      <c r="C1049" s="98"/>
      <c r="D1049" s="98"/>
      <c r="E1049" s="98"/>
      <c r="F1049" s="98"/>
      <c r="G1049" s="98"/>
      <c r="H1049" s="98"/>
      <c r="I1049" s="98"/>
      <c r="J1049" s="98"/>
      <c r="K1049" s="98"/>
      <c r="L1049" s="98"/>
      <c r="M1049" s="98"/>
      <c r="N1049" s="98"/>
      <c r="O1049" s="98"/>
      <c r="P1049" s="98"/>
      <c r="Q1049" s="98"/>
      <c r="R1049" s="98"/>
      <c r="S1049" s="98"/>
      <c r="T1049" s="98"/>
      <c r="U1049" s="98"/>
      <c r="V1049" s="98"/>
      <c r="W1049" s="98"/>
      <c r="X1049" s="98"/>
      <c r="Y1049" s="98"/>
      <c r="Z1049" s="98"/>
      <c r="AA1049" s="98"/>
      <c r="AB1049" s="98"/>
      <c r="AC1049" s="98"/>
      <c r="AD1049" s="98"/>
    </row>
    <row r="1050" spans="1:30" hidden="1" x14ac:dyDescent="0.25">
      <c r="A1050" s="98">
        <f>IF(ISNA(VLOOKUP('Paetec -prev'!C1050,'PAETEC Support'!C:C,1,0)),'Paetec -prev'!C1050,"""")</f>
        <v>0</v>
      </c>
      <c r="B1050" s="98"/>
      <c r="C1050" s="98"/>
      <c r="D1050" s="98"/>
      <c r="E1050" s="98"/>
      <c r="F1050" s="98"/>
      <c r="G1050" s="98"/>
      <c r="H1050" s="98"/>
      <c r="I1050" s="98"/>
      <c r="J1050" s="98"/>
      <c r="K1050" s="98"/>
      <c r="L1050" s="98"/>
      <c r="M1050" s="98"/>
      <c r="N1050" s="98"/>
      <c r="O1050" s="98"/>
      <c r="P1050" s="98"/>
      <c r="Q1050" s="98"/>
      <c r="R1050" s="98"/>
      <c r="S1050" s="98"/>
      <c r="T1050" s="98"/>
      <c r="U1050" s="98"/>
      <c r="V1050" s="98"/>
      <c r="W1050" s="98"/>
      <c r="X1050" s="98"/>
      <c r="Y1050" s="98"/>
      <c r="Z1050" s="98"/>
      <c r="AA1050" s="98"/>
      <c r="AB1050" s="98"/>
      <c r="AC1050" s="98"/>
      <c r="AD1050" s="98"/>
    </row>
    <row r="1051" spans="1:30" hidden="1" x14ac:dyDescent="0.25">
      <c r="A1051" s="98">
        <f>IF(ISNA(VLOOKUP('Paetec -prev'!C1051,'PAETEC Support'!C:C,1,0)),'Paetec -prev'!C1051,"""")</f>
        <v>0</v>
      </c>
      <c r="B1051" s="98"/>
      <c r="C1051" s="98"/>
      <c r="D1051" s="98"/>
      <c r="E1051" s="98"/>
      <c r="F1051" s="98"/>
      <c r="G1051" s="98"/>
      <c r="H1051" s="98"/>
      <c r="I1051" s="98"/>
      <c r="J1051" s="98"/>
      <c r="K1051" s="98"/>
      <c r="L1051" s="98"/>
      <c r="M1051" s="98"/>
      <c r="N1051" s="98"/>
      <c r="O1051" s="98"/>
      <c r="P1051" s="98"/>
      <c r="Q1051" s="98"/>
      <c r="R1051" s="98"/>
      <c r="S1051" s="98"/>
      <c r="T1051" s="98"/>
      <c r="U1051" s="98"/>
      <c r="V1051" s="98"/>
      <c r="W1051" s="98"/>
      <c r="X1051" s="98"/>
      <c r="Y1051" s="98"/>
      <c r="Z1051" s="98"/>
      <c r="AA1051" s="98"/>
      <c r="AB1051" s="98"/>
      <c r="AC1051" s="98"/>
      <c r="AD1051" s="98"/>
    </row>
    <row r="1052" spans="1:30" hidden="1" x14ac:dyDescent="0.25">
      <c r="A1052" s="98">
        <f>IF(ISNA(VLOOKUP('Paetec -prev'!C1052,'PAETEC Support'!C:C,1,0)),'Paetec -prev'!C1052,"""")</f>
        <v>0</v>
      </c>
      <c r="B1052" s="98"/>
      <c r="C1052" s="98"/>
      <c r="D1052" s="98"/>
      <c r="E1052" s="98"/>
      <c r="F1052" s="98"/>
      <c r="G1052" s="98"/>
      <c r="H1052" s="98"/>
      <c r="I1052" s="98"/>
      <c r="J1052" s="98"/>
      <c r="K1052" s="98"/>
      <c r="L1052" s="98"/>
      <c r="M1052" s="98"/>
      <c r="N1052" s="98"/>
      <c r="O1052" s="98"/>
      <c r="P1052" s="98"/>
      <c r="Q1052" s="98"/>
      <c r="R1052" s="98"/>
      <c r="S1052" s="98"/>
      <c r="T1052" s="98"/>
      <c r="U1052" s="98"/>
      <c r="V1052" s="98"/>
      <c r="W1052" s="98"/>
      <c r="X1052" s="98"/>
      <c r="Y1052" s="98"/>
      <c r="Z1052" s="98"/>
      <c r="AA1052" s="98"/>
      <c r="AB1052" s="98"/>
      <c r="AC1052" s="98"/>
      <c r="AD1052" s="98"/>
    </row>
    <row r="1053" spans="1:30" hidden="1" x14ac:dyDescent="0.25">
      <c r="A1053" s="98">
        <f>IF(ISNA(VLOOKUP('Paetec -prev'!C1053,'PAETEC Support'!C:C,1,0)),'Paetec -prev'!C1053,"""")</f>
        <v>0</v>
      </c>
      <c r="B1053" s="98"/>
      <c r="C1053" s="98"/>
      <c r="D1053" s="98"/>
      <c r="E1053" s="98"/>
      <c r="F1053" s="98"/>
      <c r="G1053" s="98"/>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row>
    <row r="1054" spans="1:30" hidden="1" x14ac:dyDescent="0.25">
      <c r="A1054" s="98">
        <f>IF(ISNA(VLOOKUP('Paetec -prev'!C1054,'PAETEC Support'!C:C,1,0)),'Paetec -prev'!C1054,"""")</f>
        <v>0</v>
      </c>
      <c r="B1054" s="98"/>
      <c r="C1054" s="98"/>
      <c r="D1054" s="98"/>
      <c r="E1054" s="98"/>
      <c r="F1054" s="98"/>
      <c r="G1054" s="98"/>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row>
    <row r="1055" spans="1:30" hidden="1" x14ac:dyDescent="0.25">
      <c r="A1055" s="98">
        <f>IF(ISNA(VLOOKUP('Paetec -prev'!C1055,'PAETEC Support'!C:C,1,0)),'Paetec -prev'!C1055,"""")</f>
        <v>0</v>
      </c>
      <c r="B1055" s="98"/>
      <c r="C1055" s="98"/>
      <c r="D1055" s="98"/>
      <c r="E1055" s="98"/>
      <c r="F1055" s="98"/>
      <c r="G1055" s="98"/>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row>
    <row r="1056" spans="1:30" hidden="1" x14ac:dyDescent="0.25">
      <c r="A1056" s="98">
        <f>IF(ISNA(VLOOKUP('Paetec -prev'!C1056,'PAETEC Support'!C:C,1,0)),'Paetec -prev'!C1056,"""")</f>
        <v>0</v>
      </c>
      <c r="B1056" s="98"/>
      <c r="C1056" s="98"/>
      <c r="D1056" s="98"/>
      <c r="E1056" s="98"/>
      <c r="F1056" s="98"/>
      <c r="G1056" s="98"/>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row>
    <row r="1057" spans="1:30" hidden="1" x14ac:dyDescent="0.25">
      <c r="A1057" s="98">
        <f>IF(ISNA(VLOOKUP('Paetec -prev'!C1057,'PAETEC Support'!C:C,1,0)),'Paetec -prev'!C1057,"""")</f>
        <v>0</v>
      </c>
      <c r="B1057" s="98"/>
      <c r="C1057" s="98"/>
      <c r="D1057" s="98"/>
      <c r="E1057" s="98"/>
      <c r="F1057" s="98"/>
      <c r="G1057" s="98"/>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row>
    <row r="1058" spans="1:30" hidden="1" x14ac:dyDescent="0.25">
      <c r="A1058" s="98">
        <f>IF(ISNA(VLOOKUP('Paetec -prev'!C1058,'PAETEC Support'!C:C,1,0)),'Paetec -prev'!C1058,"""")</f>
        <v>0</v>
      </c>
      <c r="B1058" s="98"/>
      <c r="C1058" s="98"/>
      <c r="D1058" s="98"/>
      <c r="E1058" s="98"/>
      <c r="F1058" s="98"/>
      <c r="G1058" s="98"/>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row>
    <row r="1059" spans="1:30" hidden="1" x14ac:dyDescent="0.25">
      <c r="A1059" s="98">
        <f>IF(ISNA(VLOOKUP('Paetec -prev'!C1059,'PAETEC Support'!C:C,1,0)),'Paetec -prev'!C1059,"""")</f>
        <v>0</v>
      </c>
      <c r="B1059" s="98"/>
      <c r="C1059" s="98"/>
      <c r="D1059" s="98"/>
      <c r="E1059" s="98"/>
      <c r="F1059" s="98"/>
      <c r="G1059" s="98"/>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row>
    <row r="1060" spans="1:30" hidden="1" x14ac:dyDescent="0.25">
      <c r="A1060" s="98">
        <f>IF(ISNA(VLOOKUP('Paetec -prev'!C1060,'PAETEC Support'!C:C,1,0)),'Paetec -prev'!C1060,"""")</f>
        <v>0</v>
      </c>
      <c r="B1060" s="98"/>
      <c r="C1060" s="98"/>
      <c r="D1060" s="98"/>
      <c r="E1060" s="98"/>
      <c r="F1060" s="98"/>
      <c r="G1060" s="98"/>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row>
    <row r="1061" spans="1:30" hidden="1" x14ac:dyDescent="0.25">
      <c r="A1061" s="98">
        <f>IF(ISNA(VLOOKUP('Paetec -prev'!C1061,'PAETEC Support'!C:C,1,0)),'Paetec -prev'!C1061,"""")</f>
        <v>0</v>
      </c>
      <c r="B1061" s="98"/>
      <c r="C1061" s="98"/>
      <c r="D1061" s="98"/>
      <c r="E1061" s="98"/>
      <c r="F1061" s="98"/>
      <c r="G1061" s="98"/>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row>
    <row r="1062" spans="1:30" hidden="1" x14ac:dyDescent="0.25">
      <c r="A1062" s="98">
        <f>IF(ISNA(VLOOKUP('Paetec -prev'!C1062,'PAETEC Support'!C:C,1,0)),'Paetec -prev'!C1062,"""")</f>
        <v>0</v>
      </c>
      <c r="B1062" s="98"/>
      <c r="C1062" s="98"/>
      <c r="D1062" s="98"/>
      <c r="E1062" s="98"/>
      <c r="F1062" s="98"/>
      <c r="G1062" s="98"/>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row>
    <row r="1063" spans="1:30" hidden="1" x14ac:dyDescent="0.25">
      <c r="A1063" s="98">
        <f>IF(ISNA(VLOOKUP('Paetec -prev'!C1063,'PAETEC Support'!C:C,1,0)),'Paetec -prev'!C1063,"""")</f>
        <v>0</v>
      </c>
      <c r="B1063" s="98"/>
      <c r="C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row>
    <row r="1064" spans="1:30" hidden="1" x14ac:dyDescent="0.25">
      <c r="A1064" s="98">
        <f>IF(ISNA(VLOOKUP('Paetec -prev'!C1064,'PAETEC Support'!C:C,1,0)),'Paetec -prev'!C1064,"""")</f>
        <v>0</v>
      </c>
      <c r="B1064" s="98"/>
      <c r="C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row>
    <row r="1065" spans="1:30" hidden="1" x14ac:dyDescent="0.25">
      <c r="A1065" s="98">
        <f>IF(ISNA(VLOOKUP('Paetec -prev'!C1065,'PAETEC Support'!C:C,1,0)),'Paetec -prev'!C1065,"""")</f>
        <v>0</v>
      </c>
      <c r="B1065" s="98"/>
      <c r="C1065" s="98"/>
      <c r="D1065" s="98"/>
      <c r="E1065" s="98"/>
      <c r="F1065" s="98"/>
      <c r="G1065" s="98"/>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row>
    <row r="1066" spans="1:30" hidden="1" x14ac:dyDescent="0.25">
      <c r="A1066" s="98">
        <f>IF(ISNA(VLOOKUP('Paetec -prev'!C1066,'PAETEC Support'!C:C,1,0)),'Paetec -prev'!C1066,"""")</f>
        <v>0</v>
      </c>
      <c r="B1066" s="98"/>
      <c r="C1066" s="98"/>
      <c r="D1066" s="98"/>
      <c r="E1066" s="98"/>
      <c r="F1066" s="98"/>
      <c r="G1066" s="98"/>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row>
    <row r="1067" spans="1:30" hidden="1" x14ac:dyDescent="0.25">
      <c r="A1067" s="98">
        <f>IF(ISNA(VLOOKUP('Paetec -prev'!C1067,'PAETEC Support'!C:C,1,0)),'Paetec -prev'!C1067,"""")</f>
        <v>0</v>
      </c>
      <c r="B1067" s="98"/>
      <c r="C1067" s="98"/>
      <c r="D1067" s="98"/>
      <c r="E1067" s="98"/>
      <c r="F1067" s="98"/>
      <c r="G1067" s="98"/>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row>
    <row r="1068" spans="1:30" hidden="1" x14ac:dyDescent="0.25">
      <c r="A1068" s="98">
        <f>IF(ISNA(VLOOKUP('Paetec -prev'!C1068,'PAETEC Support'!C:C,1,0)),'Paetec -prev'!C1068,"""")</f>
        <v>0</v>
      </c>
      <c r="B1068" s="98"/>
      <c r="C1068" s="98"/>
      <c r="D1068" s="98"/>
      <c r="E1068" s="98"/>
      <c r="F1068" s="98"/>
      <c r="G1068" s="98"/>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row>
    <row r="1069" spans="1:30" hidden="1" x14ac:dyDescent="0.25">
      <c r="A1069" s="98">
        <f>IF(ISNA(VLOOKUP('Paetec -prev'!C1069,'PAETEC Support'!C:C,1,0)),'Paetec -prev'!C1069,"""")</f>
        <v>0</v>
      </c>
      <c r="B1069" s="98"/>
      <c r="C1069" s="98"/>
      <c r="D1069" s="98"/>
      <c r="E1069" s="98"/>
      <c r="F1069" s="98"/>
      <c r="G1069" s="98"/>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row>
    <row r="1070" spans="1:30" hidden="1" x14ac:dyDescent="0.25">
      <c r="A1070" s="98">
        <f>IF(ISNA(VLOOKUP('Paetec -prev'!C1070,'PAETEC Support'!C:C,1,0)),'Paetec -prev'!C1070,"""")</f>
        <v>0</v>
      </c>
      <c r="B1070" s="98"/>
      <c r="C1070" s="98"/>
      <c r="D1070" s="98"/>
      <c r="E1070" s="98"/>
      <c r="F1070" s="98"/>
      <c r="G1070" s="98"/>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row>
    <row r="1071" spans="1:30" hidden="1" x14ac:dyDescent="0.25">
      <c r="A1071" s="98">
        <f>IF(ISNA(VLOOKUP('Paetec -prev'!C1071,'PAETEC Support'!C:C,1,0)),'Paetec -prev'!C1071,"""")</f>
        <v>0</v>
      </c>
      <c r="B1071" s="98"/>
      <c r="C1071" s="98"/>
      <c r="D1071" s="98"/>
      <c r="E1071" s="98"/>
      <c r="F1071" s="98"/>
      <c r="G1071" s="98"/>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row>
    <row r="1072" spans="1:30" hidden="1" x14ac:dyDescent="0.25">
      <c r="A1072" s="98">
        <f>IF(ISNA(VLOOKUP('Paetec -prev'!C1072,'PAETEC Support'!C:C,1,0)),'Paetec -prev'!C1072,"""")</f>
        <v>0</v>
      </c>
      <c r="B1072" s="98"/>
      <c r="C1072" s="98"/>
      <c r="D1072" s="98"/>
      <c r="E1072" s="98"/>
      <c r="F1072" s="98"/>
      <c r="G1072" s="98"/>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row>
    <row r="1073" spans="1:30" hidden="1" x14ac:dyDescent="0.25">
      <c r="A1073" s="98">
        <f>IF(ISNA(VLOOKUP('Paetec -prev'!C1073,'PAETEC Support'!C:C,1,0)),'Paetec -prev'!C1073,"""")</f>
        <v>0</v>
      </c>
      <c r="B1073" s="98"/>
      <c r="C1073" s="98"/>
      <c r="D1073" s="98"/>
      <c r="E1073" s="98"/>
      <c r="F1073" s="98"/>
      <c r="G1073" s="98"/>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row>
    <row r="1074" spans="1:30" hidden="1" x14ac:dyDescent="0.25">
      <c r="A1074" s="98">
        <f>IF(ISNA(VLOOKUP('Paetec -prev'!C1074,'PAETEC Support'!C:C,1,0)),'Paetec -prev'!C1074,"""")</f>
        <v>0</v>
      </c>
      <c r="B1074" s="98"/>
      <c r="C1074" s="98"/>
      <c r="D1074" s="98"/>
      <c r="E1074" s="98"/>
      <c r="F1074" s="98"/>
      <c r="G1074" s="98"/>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row>
    <row r="1075" spans="1:30" hidden="1" x14ac:dyDescent="0.25">
      <c r="A1075" s="98">
        <f>IF(ISNA(VLOOKUP('Paetec -prev'!C1075,'PAETEC Support'!C:C,1,0)),'Paetec -prev'!C1075,"""")</f>
        <v>0</v>
      </c>
      <c r="B1075" s="98"/>
      <c r="C1075" s="98"/>
      <c r="D1075" s="98"/>
      <c r="E1075" s="98"/>
      <c r="F1075" s="98"/>
      <c r="G1075" s="98"/>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row>
    <row r="1076" spans="1:30" hidden="1" x14ac:dyDescent="0.25">
      <c r="A1076" s="98">
        <f>IF(ISNA(VLOOKUP('Paetec -prev'!C1076,'PAETEC Support'!C:C,1,0)),'Paetec -prev'!C1076,"""")</f>
        <v>0</v>
      </c>
      <c r="B1076" s="98"/>
      <c r="C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row>
    <row r="1077" spans="1:30" hidden="1" x14ac:dyDescent="0.25">
      <c r="A1077" s="98">
        <f>IF(ISNA(VLOOKUP('Paetec -prev'!C1077,'PAETEC Support'!C:C,1,0)),'Paetec -prev'!C1077,"""")</f>
        <v>0</v>
      </c>
      <c r="B1077" s="98"/>
      <c r="C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row>
    <row r="1078" spans="1:30" hidden="1" x14ac:dyDescent="0.25">
      <c r="A1078" s="98">
        <f>IF(ISNA(VLOOKUP('Paetec -prev'!C1078,'PAETEC Support'!C:C,1,0)),'Paetec -prev'!C1078,"""")</f>
        <v>0</v>
      </c>
      <c r="B1078" s="98"/>
      <c r="C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row>
    <row r="1079" spans="1:30" hidden="1" x14ac:dyDescent="0.25">
      <c r="A1079" s="98">
        <f>IF(ISNA(VLOOKUP('Paetec -prev'!C1079,'PAETEC Support'!C:C,1,0)),'Paetec -prev'!C1079,"""")</f>
        <v>0</v>
      </c>
      <c r="B1079" s="98"/>
      <c r="C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row>
    <row r="1080" spans="1:30" hidden="1" x14ac:dyDescent="0.25">
      <c r="A1080" s="98">
        <f>IF(ISNA(VLOOKUP('Paetec -prev'!C1080,'PAETEC Support'!C:C,1,0)),'Paetec -prev'!C1080,"""")</f>
        <v>0</v>
      </c>
      <c r="B1080" s="98"/>
      <c r="C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row>
    <row r="1081" spans="1:30" hidden="1" x14ac:dyDescent="0.25">
      <c r="A1081" s="98">
        <f>IF(ISNA(VLOOKUP('Paetec -prev'!C1081,'PAETEC Support'!C:C,1,0)),'Paetec -prev'!C1081,"""")</f>
        <v>0</v>
      </c>
      <c r="B1081" s="98"/>
      <c r="C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row>
    <row r="1082" spans="1:30" hidden="1" x14ac:dyDescent="0.25">
      <c r="A1082" s="98">
        <f>IF(ISNA(VLOOKUP('Paetec -prev'!C1082,'PAETEC Support'!C:C,1,0)),'Paetec -prev'!C1082,"""")</f>
        <v>0</v>
      </c>
      <c r="B1082" s="98"/>
      <c r="C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row>
    <row r="1083" spans="1:30" hidden="1" x14ac:dyDescent="0.25">
      <c r="A1083" s="98">
        <f>IF(ISNA(VLOOKUP('Paetec -prev'!C1083,'PAETEC Support'!C:C,1,0)),'Paetec -prev'!C1083,"""")</f>
        <v>0</v>
      </c>
      <c r="B1083" s="98"/>
      <c r="C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row>
    <row r="1084" spans="1:30" hidden="1" x14ac:dyDescent="0.25">
      <c r="A1084" s="98">
        <f>IF(ISNA(VLOOKUP('Paetec -prev'!C1084,'PAETEC Support'!C:C,1,0)),'Paetec -prev'!C1084,"""")</f>
        <v>0</v>
      </c>
      <c r="B1084" s="98"/>
      <c r="C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row>
    <row r="1085" spans="1:30" hidden="1" x14ac:dyDescent="0.25">
      <c r="A1085" s="98">
        <f>IF(ISNA(VLOOKUP('Paetec -prev'!C1085,'PAETEC Support'!C:C,1,0)),'Paetec -prev'!C1085,"""")</f>
        <v>0</v>
      </c>
      <c r="B1085" s="98"/>
      <c r="C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row>
    <row r="1086" spans="1:30" hidden="1" x14ac:dyDescent="0.25">
      <c r="A1086" s="98">
        <f>IF(ISNA(VLOOKUP('Paetec -prev'!C1086,'PAETEC Support'!C:C,1,0)),'Paetec -prev'!C1086,"""")</f>
        <v>0</v>
      </c>
      <c r="B1086" s="98"/>
      <c r="C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row>
    <row r="1087" spans="1:30" hidden="1" x14ac:dyDescent="0.25">
      <c r="A1087" s="98">
        <f>IF(ISNA(VLOOKUP('Paetec -prev'!C1087,'PAETEC Support'!C:C,1,0)),'Paetec -prev'!C1087,"""")</f>
        <v>0</v>
      </c>
      <c r="B1087" s="98"/>
      <c r="C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row>
    <row r="1088" spans="1:30" hidden="1" x14ac:dyDescent="0.25">
      <c r="A1088" s="98">
        <f>IF(ISNA(VLOOKUP('Paetec -prev'!C1088,'PAETEC Support'!C:C,1,0)),'Paetec -prev'!C1088,"""")</f>
        <v>0</v>
      </c>
      <c r="B1088" s="98"/>
      <c r="C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row>
    <row r="1089" spans="1:30" hidden="1" x14ac:dyDescent="0.25">
      <c r="A1089" s="98">
        <f>IF(ISNA(VLOOKUP('Paetec -prev'!C1089,'PAETEC Support'!C:C,1,0)),'Paetec -prev'!C1089,"""")</f>
        <v>0</v>
      </c>
      <c r="B1089" s="98"/>
      <c r="C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row>
    <row r="1090" spans="1:30" hidden="1" x14ac:dyDescent="0.25">
      <c r="A1090" s="98">
        <f>IF(ISNA(VLOOKUP('Paetec -prev'!C1090,'PAETEC Support'!C:C,1,0)),'Paetec -prev'!C1090,"""")</f>
        <v>0</v>
      </c>
      <c r="B1090" s="98"/>
      <c r="C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row>
    <row r="1091" spans="1:30" hidden="1" x14ac:dyDescent="0.25">
      <c r="A1091" s="98">
        <f>IF(ISNA(VLOOKUP('Paetec -prev'!C1091,'PAETEC Support'!C:C,1,0)),'Paetec -prev'!C1091,"""")</f>
        <v>0</v>
      </c>
      <c r="B1091" s="98"/>
      <c r="C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row>
    <row r="1092" spans="1:30" hidden="1" x14ac:dyDescent="0.25">
      <c r="A1092" s="98">
        <f>IF(ISNA(VLOOKUP('Paetec -prev'!C1092,'PAETEC Support'!C:C,1,0)),'Paetec -prev'!C1092,"""")</f>
        <v>0</v>
      </c>
      <c r="B1092" s="98"/>
      <c r="C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row>
    <row r="1093" spans="1:30" hidden="1" x14ac:dyDescent="0.25">
      <c r="A1093" s="98">
        <f>IF(ISNA(VLOOKUP('Paetec -prev'!C1093,'PAETEC Support'!C:C,1,0)),'Paetec -prev'!C1093,"""")</f>
        <v>0</v>
      </c>
      <c r="B1093" s="98"/>
      <c r="C1093" s="98"/>
      <c r="D1093" s="98"/>
      <c r="E1093" s="98"/>
      <c r="F1093" s="98"/>
      <c r="G1093" s="98"/>
      <c r="H1093" s="98"/>
      <c r="I1093" s="98"/>
      <c r="J1093" s="98"/>
      <c r="K1093" s="98"/>
      <c r="L1093" s="98"/>
      <c r="M1093" s="98"/>
      <c r="N1093" s="98"/>
      <c r="O1093" s="98"/>
      <c r="P1093" s="98"/>
      <c r="Q1093" s="98"/>
      <c r="R1093" s="98"/>
      <c r="S1093" s="98"/>
      <c r="T1093" s="98"/>
      <c r="U1093" s="98"/>
      <c r="V1093" s="98"/>
      <c r="W1093" s="98"/>
      <c r="X1093" s="98"/>
      <c r="Y1093" s="98"/>
      <c r="Z1093" s="98"/>
      <c r="AA1093" s="98"/>
      <c r="AB1093" s="98"/>
      <c r="AC1093" s="98"/>
      <c r="AD1093" s="98"/>
    </row>
    <row r="1094" spans="1:30" hidden="1" x14ac:dyDescent="0.25">
      <c r="A1094" s="98">
        <f>IF(ISNA(VLOOKUP('Paetec -prev'!C1094,'PAETEC Support'!C:C,1,0)),'Paetec -prev'!C1094,"""")</f>
        <v>0</v>
      </c>
      <c r="B1094" s="98"/>
      <c r="C1094" s="98"/>
      <c r="D1094" s="98"/>
      <c r="E1094" s="98"/>
      <c r="F1094" s="98"/>
      <c r="G1094" s="98"/>
      <c r="H1094" s="98"/>
      <c r="I1094" s="98"/>
      <c r="J1094" s="98"/>
      <c r="K1094" s="98"/>
      <c r="L1094" s="98"/>
      <c r="M1094" s="98"/>
      <c r="N1094" s="98"/>
      <c r="O1094" s="98"/>
      <c r="P1094" s="98"/>
      <c r="Q1094" s="98"/>
      <c r="R1094" s="98"/>
      <c r="S1094" s="98"/>
      <c r="T1094" s="98"/>
      <c r="U1094" s="98"/>
      <c r="V1094" s="98"/>
      <c r="W1094" s="98"/>
      <c r="X1094" s="98"/>
      <c r="Y1094" s="98"/>
      <c r="Z1094" s="98"/>
      <c r="AA1094" s="98"/>
      <c r="AB1094" s="98"/>
      <c r="AC1094" s="98"/>
      <c r="AD1094" s="98"/>
    </row>
    <row r="1095" spans="1:30" hidden="1" x14ac:dyDescent="0.25">
      <c r="A1095" s="98">
        <f>IF(ISNA(VLOOKUP('Paetec -prev'!C1095,'PAETEC Support'!C:C,1,0)),'Paetec -prev'!C1095,"""")</f>
        <v>0</v>
      </c>
      <c r="B1095" s="98"/>
      <c r="C1095" s="98"/>
      <c r="D1095" s="98"/>
      <c r="E1095" s="98"/>
      <c r="F1095" s="98"/>
      <c r="G1095" s="98"/>
      <c r="H1095" s="98"/>
      <c r="I1095" s="98"/>
      <c r="J1095" s="98"/>
      <c r="K1095" s="98"/>
      <c r="L1095" s="98"/>
      <c r="M1095" s="98"/>
      <c r="N1095" s="98"/>
      <c r="O1095" s="98"/>
      <c r="P1095" s="98"/>
      <c r="Q1095" s="98"/>
      <c r="R1095" s="98"/>
      <c r="S1095" s="98"/>
      <c r="T1095" s="98"/>
      <c r="U1095" s="98"/>
      <c r="V1095" s="98"/>
      <c r="W1095" s="98"/>
      <c r="X1095" s="98"/>
      <c r="Y1095" s="98"/>
      <c r="Z1095" s="98"/>
      <c r="AA1095" s="98"/>
      <c r="AB1095" s="98"/>
      <c r="AC1095" s="98"/>
      <c r="AD1095" s="98"/>
    </row>
    <row r="1096" spans="1:30" hidden="1" x14ac:dyDescent="0.25">
      <c r="A1096" s="98">
        <f>IF(ISNA(VLOOKUP('Paetec -prev'!C1096,'PAETEC Support'!C:C,1,0)),'Paetec -prev'!C1096,"""")</f>
        <v>0</v>
      </c>
      <c r="B1096" s="98"/>
      <c r="C1096" s="98"/>
      <c r="D1096" s="98"/>
      <c r="E1096" s="98"/>
      <c r="F1096" s="98"/>
      <c r="G1096" s="98"/>
      <c r="H1096" s="98"/>
      <c r="I1096" s="98"/>
      <c r="J1096" s="98"/>
      <c r="K1096" s="98"/>
      <c r="L1096" s="98"/>
      <c r="M1096" s="98"/>
      <c r="N1096" s="98"/>
      <c r="O1096" s="98"/>
      <c r="P1096" s="98"/>
      <c r="Q1096" s="98"/>
      <c r="R1096" s="98"/>
      <c r="S1096" s="98"/>
      <c r="T1096" s="98"/>
      <c r="U1096" s="98"/>
      <c r="V1096" s="98"/>
      <c r="W1096" s="98"/>
      <c r="X1096" s="98"/>
      <c r="Y1096" s="98"/>
      <c r="Z1096" s="98"/>
      <c r="AA1096" s="98"/>
      <c r="AB1096" s="98"/>
      <c r="AC1096" s="98"/>
      <c r="AD1096" s="98"/>
    </row>
    <row r="1097" spans="1:30" hidden="1" x14ac:dyDescent="0.25">
      <c r="A1097" s="98">
        <f>IF(ISNA(VLOOKUP('Paetec -prev'!C1097,'PAETEC Support'!C:C,1,0)),'Paetec -prev'!C1097,"""")</f>
        <v>0</v>
      </c>
      <c r="B1097" s="98"/>
      <c r="C1097" s="98"/>
      <c r="D1097" s="98"/>
      <c r="E1097" s="98"/>
      <c r="F1097" s="98"/>
      <c r="G1097" s="98"/>
      <c r="H1097" s="98"/>
      <c r="I1097" s="98"/>
      <c r="J1097" s="98"/>
      <c r="K1097" s="98"/>
      <c r="L1097" s="98"/>
      <c r="M1097" s="98"/>
      <c r="N1097" s="98"/>
      <c r="O1097" s="98"/>
      <c r="P1097" s="98"/>
      <c r="Q1097" s="98"/>
      <c r="R1097" s="98"/>
      <c r="S1097" s="98"/>
      <c r="T1097" s="98"/>
      <c r="U1097" s="98"/>
      <c r="V1097" s="98"/>
      <c r="W1097" s="98"/>
      <c r="X1097" s="98"/>
      <c r="Y1097" s="98"/>
      <c r="Z1097" s="98"/>
      <c r="AA1097" s="98"/>
      <c r="AB1097" s="98"/>
      <c r="AC1097" s="98"/>
      <c r="AD1097" s="98"/>
    </row>
    <row r="1098" spans="1:30" hidden="1" x14ac:dyDescent="0.25">
      <c r="A1098" s="98">
        <f>IF(ISNA(VLOOKUP('Paetec -prev'!C1098,'PAETEC Support'!C:C,1,0)),'Paetec -prev'!C1098,"""")</f>
        <v>0</v>
      </c>
      <c r="B1098" s="98"/>
      <c r="C1098" s="98"/>
      <c r="D1098" s="98"/>
      <c r="E1098" s="98"/>
      <c r="F1098" s="98"/>
      <c r="G1098" s="98"/>
      <c r="H1098" s="98"/>
      <c r="I1098" s="98"/>
      <c r="J1098" s="98"/>
      <c r="K1098" s="98"/>
      <c r="L1098" s="98"/>
      <c r="M1098" s="98"/>
      <c r="N1098" s="98"/>
      <c r="O1098" s="98"/>
      <c r="P1098" s="98"/>
      <c r="Q1098" s="98"/>
      <c r="R1098" s="98"/>
      <c r="S1098" s="98"/>
      <c r="T1098" s="98"/>
      <c r="U1098" s="98"/>
      <c r="V1098" s="98"/>
      <c r="W1098" s="98"/>
      <c r="X1098" s="98"/>
      <c r="Y1098" s="98"/>
      <c r="Z1098" s="98"/>
      <c r="AA1098" s="98"/>
      <c r="AB1098" s="98"/>
      <c r="AC1098" s="98"/>
      <c r="AD1098" s="98"/>
    </row>
    <row r="1099" spans="1:30" hidden="1" x14ac:dyDescent="0.25">
      <c r="A1099" s="98">
        <f>IF(ISNA(VLOOKUP('Paetec -prev'!C1099,'PAETEC Support'!C:C,1,0)),'Paetec -prev'!C1099,"""")</f>
        <v>0</v>
      </c>
      <c r="B1099" s="98"/>
      <c r="C1099" s="98"/>
      <c r="D1099" s="98"/>
      <c r="E1099" s="98"/>
      <c r="F1099" s="98"/>
      <c r="G1099" s="98"/>
      <c r="H1099" s="98"/>
      <c r="I1099" s="98"/>
      <c r="J1099" s="98"/>
      <c r="K1099" s="98"/>
      <c r="L1099" s="98"/>
      <c r="M1099" s="98"/>
      <c r="N1099" s="98"/>
      <c r="O1099" s="98"/>
      <c r="P1099" s="98"/>
      <c r="Q1099" s="98"/>
      <c r="R1099" s="98"/>
      <c r="S1099" s="98"/>
      <c r="T1099" s="98"/>
      <c r="U1099" s="98"/>
      <c r="V1099" s="98"/>
      <c r="W1099" s="98"/>
      <c r="X1099" s="98"/>
      <c r="Y1099" s="98"/>
      <c r="Z1099" s="98"/>
      <c r="AA1099" s="98"/>
      <c r="AB1099" s="98"/>
      <c r="AC1099" s="98"/>
      <c r="AD1099" s="98"/>
    </row>
    <row r="1100" spans="1:30" hidden="1" x14ac:dyDescent="0.25">
      <c r="A1100" s="98">
        <f>IF(ISNA(VLOOKUP('Paetec -prev'!C1100,'PAETEC Support'!C:C,1,0)),'Paetec -prev'!C1100,"""")</f>
        <v>0</v>
      </c>
      <c r="B1100" s="98"/>
      <c r="C1100" s="98"/>
      <c r="D1100" s="98"/>
      <c r="E1100" s="98"/>
      <c r="F1100" s="98"/>
      <c r="G1100" s="98"/>
      <c r="H1100" s="98"/>
      <c r="I1100" s="98"/>
      <c r="J1100" s="98"/>
      <c r="K1100" s="98"/>
      <c r="L1100" s="98"/>
      <c r="M1100" s="98"/>
      <c r="N1100" s="98"/>
      <c r="O1100" s="98"/>
      <c r="P1100" s="98"/>
      <c r="Q1100" s="98"/>
      <c r="R1100" s="98"/>
      <c r="S1100" s="98"/>
      <c r="T1100" s="98"/>
      <c r="U1100" s="98"/>
      <c r="V1100" s="98"/>
      <c r="W1100" s="98"/>
      <c r="X1100" s="98"/>
      <c r="Y1100" s="98"/>
      <c r="Z1100" s="98"/>
      <c r="AA1100" s="98"/>
      <c r="AB1100" s="98"/>
      <c r="AC1100" s="98"/>
      <c r="AD1100" s="98"/>
    </row>
    <row r="1101" spans="1:30" hidden="1" x14ac:dyDescent="0.25">
      <c r="A1101" s="98">
        <f>IF(ISNA(VLOOKUP('Paetec -prev'!C1101,'PAETEC Support'!C:C,1,0)),'Paetec -prev'!C1101,"""")</f>
        <v>0</v>
      </c>
      <c r="B1101" s="98"/>
      <c r="C1101" s="98"/>
      <c r="D1101" s="98"/>
      <c r="E1101" s="98"/>
      <c r="F1101" s="98"/>
      <c r="G1101" s="98"/>
      <c r="H1101" s="98"/>
      <c r="I1101" s="98"/>
      <c r="J1101" s="98"/>
      <c r="K1101" s="98"/>
      <c r="L1101" s="98"/>
      <c r="M1101" s="98"/>
      <c r="N1101" s="98"/>
      <c r="O1101" s="98"/>
      <c r="P1101" s="98"/>
      <c r="Q1101" s="98"/>
      <c r="R1101" s="98"/>
      <c r="S1101" s="98"/>
      <c r="T1101" s="98"/>
      <c r="U1101" s="98"/>
      <c r="V1101" s="98"/>
      <c r="W1101" s="98"/>
      <c r="X1101" s="98"/>
      <c r="Y1101" s="98"/>
      <c r="Z1101" s="98"/>
      <c r="AA1101" s="98"/>
      <c r="AB1101" s="98"/>
      <c r="AC1101" s="98"/>
      <c r="AD1101" s="98"/>
    </row>
    <row r="1102" spans="1:30" hidden="1" x14ac:dyDescent="0.25">
      <c r="A1102" s="98">
        <f>IF(ISNA(VLOOKUP('Paetec -prev'!C1102,'PAETEC Support'!C:C,1,0)),'Paetec -prev'!C1102,"""")</f>
        <v>0</v>
      </c>
      <c r="B1102" s="98"/>
      <c r="C1102" s="98"/>
      <c r="D1102" s="98"/>
      <c r="E1102" s="98"/>
      <c r="F1102" s="98"/>
      <c r="G1102" s="98"/>
      <c r="H1102" s="98"/>
      <c r="I1102" s="98"/>
      <c r="J1102" s="98"/>
      <c r="K1102" s="98"/>
      <c r="L1102" s="98"/>
      <c r="M1102" s="98"/>
      <c r="N1102" s="98"/>
      <c r="O1102" s="98"/>
      <c r="P1102" s="98"/>
      <c r="Q1102" s="98"/>
      <c r="R1102" s="98"/>
      <c r="S1102" s="98"/>
      <c r="T1102" s="98"/>
      <c r="U1102" s="98"/>
      <c r="V1102" s="98"/>
      <c r="W1102" s="98"/>
      <c r="X1102" s="98"/>
      <c r="Y1102" s="98"/>
      <c r="Z1102" s="98"/>
      <c r="AA1102" s="98"/>
      <c r="AB1102" s="98"/>
      <c r="AC1102" s="98"/>
      <c r="AD1102" s="98"/>
    </row>
    <row r="1103" spans="1:30" hidden="1" x14ac:dyDescent="0.25">
      <c r="A1103" s="98">
        <f>IF(ISNA(VLOOKUP('Paetec -prev'!C1103,'PAETEC Support'!C:C,1,0)),'Paetec -prev'!C1103,"""")</f>
        <v>0</v>
      </c>
      <c r="B1103" s="98"/>
      <c r="C1103" s="98"/>
      <c r="D1103" s="98"/>
      <c r="E1103" s="98"/>
      <c r="F1103" s="98"/>
      <c r="G1103" s="98"/>
      <c r="H1103" s="98"/>
      <c r="I1103" s="98"/>
      <c r="J1103" s="98"/>
      <c r="K1103" s="98"/>
      <c r="L1103" s="98"/>
      <c r="M1103" s="98"/>
      <c r="N1103" s="98"/>
      <c r="O1103" s="98"/>
      <c r="P1103" s="98"/>
      <c r="Q1103" s="98"/>
      <c r="R1103" s="98"/>
      <c r="S1103" s="98"/>
      <c r="T1103" s="98"/>
      <c r="U1103" s="98"/>
      <c r="V1103" s="98"/>
      <c r="W1103" s="98"/>
      <c r="X1103" s="98"/>
      <c r="Y1103" s="98"/>
      <c r="Z1103" s="98"/>
      <c r="AA1103" s="98"/>
      <c r="AB1103" s="98"/>
      <c r="AC1103" s="98"/>
      <c r="AD1103" s="98"/>
    </row>
    <row r="1104" spans="1:30" hidden="1" x14ac:dyDescent="0.25">
      <c r="A1104" s="98">
        <f>IF(ISNA(VLOOKUP('Paetec -prev'!C1104,'PAETEC Support'!C:C,1,0)),'Paetec -prev'!C1104,"""")</f>
        <v>0</v>
      </c>
      <c r="B1104" s="98"/>
      <c r="C1104" s="98"/>
      <c r="D1104" s="98"/>
      <c r="E1104" s="98"/>
      <c r="F1104" s="98"/>
      <c r="G1104" s="98"/>
      <c r="H1104" s="98"/>
      <c r="I1104" s="98"/>
      <c r="J1104" s="98"/>
      <c r="K1104" s="98"/>
      <c r="L1104" s="98"/>
      <c r="M1104" s="98"/>
      <c r="N1104" s="98"/>
      <c r="O1104" s="98"/>
      <c r="P1104" s="98"/>
      <c r="Q1104" s="98"/>
      <c r="R1104" s="98"/>
      <c r="S1104" s="98"/>
      <c r="T1104" s="98"/>
      <c r="U1104" s="98"/>
      <c r="V1104" s="98"/>
      <c r="W1104" s="98"/>
      <c r="X1104" s="98"/>
      <c r="Y1104" s="98"/>
      <c r="Z1104" s="98"/>
      <c r="AA1104" s="98"/>
      <c r="AB1104" s="98"/>
      <c r="AC1104" s="98"/>
      <c r="AD1104" s="98"/>
    </row>
    <row r="1105" spans="1:30" hidden="1" x14ac:dyDescent="0.25">
      <c r="A1105" s="98">
        <f>IF(ISNA(VLOOKUP('Paetec -prev'!C1105,'PAETEC Support'!C:C,1,0)),'Paetec -prev'!C1105,"""")</f>
        <v>0</v>
      </c>
      <c r="B1105" s="98"/>
      <c r="C1105" s="98"/>
      <c r="D1105" s="98"/>
      <c r="E1105" s="98"/>
      <c r="F1105" s="98"/>
      <c r="G1105" s="98"/>
      <c r="H1105" s="98"/>
      <c r="I1105" s="98"/>
      <c r="J1105" s="98"/>
      <c r="K1105" s="98"/>
      <c r="L1105" s="98"/>
      <c r="M1105" s="98"/>
      <c r="N1105" s="98"/>
      <c r="O1105" s="98"/>
      <c r="P1105" s="98"/>
      <c r="Q1105" s="98"/>
      <c r="R1105" s="98"/>
      <c r="S1105" s="98"/>
      <c r="T1105" s="98"/>
      <c r="U1105" s="98"/>
      <c r="V1105" s="98"/>
      <c r="W1105" s="98"/>
      <c r="X1105" s="98"/>
      <c r="Y1105" s="98"/>
      <c r="Z1105" s="98"/>
      <c r="AA1105" s="98"/>
      <c r="AB1105" s="98"/>
      <c r="AC1105" s="98"/>
      <c r="AD1105" s="98"/>
    </row>
    <row r="1106" spans="1:30" hidden="1" x14ac:dyDescent="0.25">
      <c r="A1106" s="98">
        <f>IF(ISNA(VLOOKUP('Paetec -prev'!C1106,'PAETEC Support'!C:C,1,0)),'Paetec -prev'!C1106,"""")</f>
        <v>0</v>
      </c>
      <c r="B1106" s="98"/>
      <c r="C1106" s="98"/>
      <c r="D1106" s="98"/>
      <c r="E1106" s="98"/>
      <c r="F1106" s="98"/>
      <c r="G1106" s="98"/>
      <c r="H1106" s="98"/>
      <c r="I1106" s="98"/>
      <c r="J1106" s="98"/>
      <c r="K1106" s="98"/>
      <c r="L1106" s="98"/>
      <c r="M1106" s="98"/>
      <c r="N1106" s="98"/>
      <c r="O1106" s="98"/>
      <c r="P1106" s="98"/>
      <c r="Q1106" s="98"/>
      <c r="R1106" s="98"/>
      <c r="S1106" s="98"/>
      <c r="T1106" s="98"/>
      <c r="U1106" s="98"/>
      <c r="V1106" s="98"/>
      <c r="W1106" s="98"/>
      <c r="X1106" s="98"/>
      <c r="Y1106" s="98"/>
      <c r="Z1106" s="98"/>
      <c r="AA1106" s="98"/>
      <c r="AB1106" s="98"/>
      <c r="AC1106" s="98"/>
      <c r="AD1106" s="98"/>
    </row>
    <row r="1107" spans="1:30" hidden="1" x14ac:dyDescent="0.25">
      <c r="A1107" s="98">
        <f>IF(ISNA(VLOOKUP('Paetec -prev'!C1107,'PAETEC Support'!C:C,1,0)),'Paetec -prev'!C1107,"""")</f>
        <v>0</v>
      </c>
      <c r="B1107" s="98"/>
      <c r="C1107" s="98"/>
      <c r="D1107" s="98"/>
      <c r="E1107" s="98"/>
      <c r="F1107" s="98"/>
      <c r="G1107" s="98"/>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row>
    <row r="1108" spans="1:30" hidden="1" x14ac:dyDescent="0.25">
      <c r="A1108" s="98">
        <f>IF(ISNA(VLOOKUP('Paetec -prev'!C1108,'PAETEC Support'!C:C,1,0)),'Paetec -prev'!C1108,"""")</f>
        <v>0</v>
      </c>
      <c r="B1108" s="98"/>
      <c r="C1108" s="98"/>
      <c r="D1108" s="98"/>
      <c r="E1108" s="98"/>
      <c r="F1108" s="98"/>
      <c r="G1108" s="98"/>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row>
    <row r="1109" spans="1:30" hidden="1" x14ac:dyDescent="0.25">
      <c r="A1109" s="98">
        <f>IF(ISNA(VLOOKUP('Paetec -prev'!C1109,'PAETEC Support'!C:C,1,0)),'Paetec -prev'!C1109,"""")</f>
        <v>0</v>
      </c>
      <c r="B1109" s="98"/>
      <c r="C1109" s="98"/>
      <c r="D1109" s="98"/>
      <c r="E1109" s="98"/>
      <c r="F1109" s="98"/>
      <c r="G1109" s="98"/>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row>
    <row r="1110" spans="1:30" hidden="1" x14ac:dyDescent="0.25">
      <c r="A1110" s="98">
        <f>IF(ISNA(VLOOKUP('Paetec -prev'!C1110,'PAETEC Support'!C:C,1,0)),'Paetec -prev'!C1110,"""")</f>
        <v>0</v>
      </c>
      <c r="B1110" s="98"/>
      <c r="C1110" s="98"/>
      <c r="D1110" s="98"/>
      <c r="E1110" s="98"/>
      <c r="F1110" s="98"/>
      <c r="G1110" s="98"/>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row>
    <row r="1111" spans="1:30" hidden="1" x14ac:dyDescent="0.25">
      <c r="A1111" s="98">
        <f>IF(ISNA(VLOOKUP('Paetec -prev'!C1111,'PAETEC Support'!C:C,1,0)),'Paetec -prev'!C1111,"""")</f>
        <v>0</v>
      </c>
      <c r="B1111" s="98"/>
      <c r="C1111" s="98"/>
      <c r="D1111" s="98"/>
      <c r="E1111" s="98"/>
      <c r="F1111" s="98"/>
      <c r="G1111" s="98"/>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row>
    <row r="1112" spans="1:30" hidden="1" x14ac:dyDescent="0.25">
      <c r="A1112" s="98">
        <f>IF(ISNA(VLOOKUP('Paetec -prev'!C1112,'PAETEC Support'!C:C,1,0)),'Paetec -prev'!C1112,"""")</f>
        <v>0</v>
      </c>
      <c r="B1112" s="98"/>
      <c r="C1112" s="98"/>
      <c r="D1112" s="98"/>
      <c r="E1112" s="98"/>
      <c r="F1112" s="98"/>
      <c r="G1112" s="98"/>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row>
    <row r="1113" spans="1:30" hidden="1" x14ac:dyDescent="0.25">
      <c r="A1113" s="98">
        <f>IF(ISNA(VLOOKUP('Paetec -prev'!C1113,'PAETEC Support'!C:C,1,0)),'Paetec -prev'!C1113,"""")</f>
        <v>0</v>
      </c>
      <c r="B1113" s="98"/>
      <c r="C1113" s="98"/>
      <c r="D1113" s="98"/>
      <c r="E1113" s="98"/>
      <c r="F1113" s="98"/>
      <c r="G1113" s="98"/>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row>
    <row r="1114" spans="1:30" hidden="1" x14ac:dyDescent="0.25">
      <c r="A1114" s="98">
        <f>IF(ISNA(VLOOKUP('Paetec -prev'!C1114,'PAETEC Support'!C:C,1,0)),'Paetec -prev'!C1114,"""")</f>
        <v>0</v>
      </c>
      <c r="B1114" s="98"/>
      <c r="C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row>
    <row r="1115" spans="1:30" hidden="1" x14ac:dyDescent="0.25">
      <c r="A1115" s="98">
        <f>IF(ISNA(VLOOKUP('Paetec -prev'!C1115,'PAETEC Support'!C:C,1,0)),'Paetec -prev'!C1115,"""")</f>
        <v>0</v>
      </c>
      <c r="B1115" s="98"/>
      <c r="C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row>
    <row r="1116" spans="1:30" hidden="1" x14ac:dyDescent="0.25">
      <c r="A1116" s="98">
        <f>IF(ISNA(VLOOKUP('Paetec -prev'!C1116,'PAETEC Support'!C:C,1,0)),'Paetec -prev'!C1116,"""")</f>
        <v>0</v>
      </c>
      <c r="B1116" s="98"/>
      <c r="C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row>
    <row r="1117" spans="1:30" hidden="1" x14ac:dyDescent="0.25">
      <c r="A1117" s="98">
        <f>IF(ISNA(VLOOKUP('Paetec -prev'!C1117,'PAETEC Support'!C:C,1,0)),'Paetec -prev'!C1117,"""")</f>
        <v>0</v>
      </c>
      <c r="B1117" s="98"/>
      <c r="C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row>
    <row r="1118" spans="1:30" hidden="1" x14ac:dyDescent="0.25">
      <c r="A1118" s="98">
        <f>IF(ISNA(VLOOKUP('Paetec -prev'!C1118,'PAETEC Support'!C:C,1,0)),'Paetec -prev'!C1118,"""")</f>
        <v>0</v>
      </c>
      <c r="B1118" s="98"/>
      <c r="C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row>
    <row r="1119" spans="1:30" hidden="1" x14ac:dyDescent="0.25">
      <c r="A1119" s="98">
        <f>IF(ISNA(VLOOKUP('Paetec -prev'!C1119,'PAETEC Support'!C:C,1,0)),'Paetec -prev'!C1119,"""")</f>
        <v>0</v>
      </c>
      <c r="B1119" s="98"/>
      <c r="C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row>
    <row r="1120" spans="1:30" hidden="1" x14ac:dyDescent="0.25">
      <c r="A1120" s="98">
        <f>IF(ISNA(VLOOKUP('Paetec -prev'!C1120,'PAETEC Support'!C:C,1,0)),'Paetec -prev'!C1120,"""")</f>
        <v>0</v>
      </c>
      <c r="B1120" s="98"/>
      <c r="C1120" s="98"/>
      <c r="D1120" s="98"/>
      <c r="E1120" s="98"/>
      <c r="F1120" s="98"/>
      <c r="G1120" s="98"/>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row>
    <row r="1121" spans="1:30" hidden="1" x14ac:dyDescent="0.25">
      <c r="A1121" s="98">
        <f>IF(ISNA(VLOOKUP('Paetec -prev'!C1121,'PAETEC Support'!C:C,1,0)),'Paetec -prev'!C1121,"""")</f>
        <v>0</v>
      </c>
      <c r="B1121" s="98"/>
      <c r="C1121" s="98"/>
      <c r="D1121" s="98"/>
      <c r="E1121" s="98"/>
      <c r="F1121" s="98"/>
      <c r="G1121" s="98"/>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row>
    <row r="1122" spans="1:30" hidden="1" x14ac:dyDescent="0.25">
      <c r="A1122" s="98">
        <f>IF(ISNA(VLOOKUP('Paetec -prev'!C1122,'PAETEC Support'!C:C,1,0)),'Paetec -prev'!C1122,"""")</f>
        <v>0</v>
      </c>
      <c r="B1122" s="98"/>
      <c r="C1122" s="98"/>
      <c r="D1122" s="98"/>
      <c r="E1122" s="98"/>
      <c r="F1122" s="98"/>
      <c r="G1122" s="98"/>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row>
    <row r="1123" spans="1:30" hidden="1" x14ac:dyDescent="0.25">
      <c r="A1123" s="98">
        <f>IF(ISNA(VLOOKUP('Paetec -prev'!C1123,'PAETEC Support'!C:C,1,0)),'Paetec -prev'!C1123,"""")</f>
        <v>0</v>
      </c>
      <c r="B1123" s="98"/>
      <c r="C1123" s="98"/>
      <c r="D1123" s="98"/>
      <c r="E1123" s="98"/>
      <c r="F1123" s="98"/>
      <c r="G1123" s="98"/>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row>
    <row r="1124" spans="1:30" hidden="1" x14ac:dyDescent="0.25">
      <c r="A1124" s="98">
        <f>IF(ISNA(VLOOKUP('Paetec -prev'!C1124,'PAETEC Support'!C:C,1,0)),'Paetec -prev'!C1124,"""")</f>
        <v>0</v>
      </c>
      <c r="B1124" s="98"/>
      <c r="C1124" s="98"/>
      <c r="D1124" s="98"/>
      <c r="E1124" s="98"/>
      <c r="F1124" s="98"/>
      <c r="G1124" s="98"/>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row>
    <row r="1125" spans="1:30" hidden="1" x14ac:dyDescent="0.25">
      <c r="A1125" s="98">
        <f>IF(ISNA(VLOOKUP('Paetec -prev'!C1125,'PAETEC Support'!C:C,1,0)),'Paetec -prev'!C1125,"""")</f>
        <v>0</v>
      </c>
      <c r="B1125" s="98"/>
      <c r="C1125" s="98"/>
      <c r="D1125" s="98"/>
      <c r="E1125" s="98"/>
      <c r="F1125" s="98"/>
      <c r="G1125" s="98"/>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row>
    <row r="1126" spans="1:30" hidden="1" x14ac:dyDescent="0.25">
      <c r="A1126" s="98">
        <f>IF(ISNA(VLOOKUP('Paetec -prev'!C1126,'PAETEC Support'!C:C,1,0)),'Paetec -prev'!C1126,"""")</f>
        <v>0</v>
      </c>
      <c r="B1126" s="98"/>
      <c r="C1126" s="98"/>
      <c r="D1126" s="98"/>
      <c r="E1126" s="98"/>
      <c r="F1126" s="98"/>
      <c r="G1126" s="98"/>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row>
    <row r="1127" spans="1:30" hidden="1" x14ac:dyDescent="0.25">
      <c r="A1127" s="98">
        <f>IF(ISNA(VLOOKUP('Paetec -prev'!C1127,'PAETEC Support'!C:C,1,0)),'Paetec -prev'!C1127,"""")</f>
        <v>0</v>
      </c>
      <c r="B1127" s="98"/>
      <c r="C1127" s="98"/>
      <c r="D1127" s="98"/>
      <c r="E1127" s="98"/>
      <c r="F1127" s="98"/>
      <c r="G1127" s="98"/>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row>
    <row r="1128" spans="1:30" hidden="1" x14ac:dyDescent="0.25">
      <c r="A1128" s="98">
        <f>IF(ISNA(VLOOKUP('Paetec -prev'!C1128,'PAETEC Support'!C:C,1,0)),'Paetec -prev'!C1128,"""")</f>
        <v>0</v>
      </c>
      <c r="B1128" s="98"/>
      <c r="C1128" s="98"/>
      <c r="D1128" s="98"/>
      <c r="E1128" s="98"/>
      <c r="F1128" s="98"/>
      <c r="G1128" s="98"/>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row>
    <row r="1129" spans="1:30" hidden="1" x14ac:dyDescent="0.25">
      <c r="A1129" s="98">
        <f>IF(ISNA(VLOOKUP('Paetec -prev'!C1129,'PAETEC Support'!C:C,1,0)),'Paetec -prev'!C1129,"""")</f>
        <v>0</v>
      </c>
      <c r="B1129" s="98"/>
      <c r="C1129" s="98"/>
      <c r="D1129" s="98"/>
      <c r="E1129" s="98"/>
      <c r="F1129" s="98"/>
      <c r="G1129" s="98"/>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row>
    <row r="1130" spans="1:30" hidden="1" x14ac:dyDescent="0.25">
      <c r="A1130" s="98">
        <f>IF(ISNA(VLOOKUP('Paetec -prev'!C1130,'PAETEC Support'!C:C,1,0)),'Paetec -prev'!C1130,"""")</f>
        <v>0</v>
      </c>
      <c r="B1130" s="98"/>
      <c r="C1130" s="98"/>
      <c r="D1130" s="98"/>
      <c r="E1130" s="98"/>
      <c r="F1130" s="98"/>
      <c r="G1130" s="98"/>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row>
    <row r="1131" spans="1:30" hidden="1" x14ac:dyDescent="0.25">
      <c r="A1131" s="98">
        <f>IF(ISNA(VLOOKUP('Paetec -prev'!C1131,'PAETEC Support'!C:C,1,0)),'Paetec -prev'!C1131,"""")</f>
        <v>0</v>
      </c>
      <c r="B1131" s="98"/>
      <c r="C1131" s="98"/>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row>
    <row r="1132" spans="1:30" hidden="1" x14ac:dyDescent="0.25">
      <c r="A1132" s="98">
        <f>IF(ISNA(VLOOKUP('Paetec -prev'!C1132,'PAETEC Support'!C:C,1,0)),'Paetec -prev'!C1132,"""")</f>
        <v>0</v>
      </c>
      <c r="B1132" s="98"/>
      <c r="C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row>
    <row r="1133" spans="1:30" hidden="1" x14ac:dyDescent="0.25">
      <c r="A1133" s="98">
        <f>IF(ISNA(VLOOKUP('Paetec -prev'!C1133,'PAETEC Support'!C:C,1,0)),'Paetec -prev'!C1133,"""")</f>
        <v>0</v>
      </c>
      <c r="B1133" s="98"/>
      <c r="C1133" s="98"/>
      <c r="D1133" s="98"/>
      <c r="E1133" s="98"/>
      <c r="F1133" s="98"/>
      <c r="G1133" s="98"/>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row>
    <row r="1134" spans="1:30" hidden="1" x14ac:dyDescent="0.25">
      <c r="A1134" s="98">
        <f>IF(ISNA(VLOOKUP('Paetec -prev'!C1134,'PAETEC Support'!C:C,1,0)),'Paetec -prev'!C1134,"""")</f>
        <v>0</v>
      </c>
      <c r="B1134" s="98"/>
      <c r="C1134" s="98"/>
      <c r="D1134" s="98"/>
      <c r="E1134" s="98"/>
      <c r="F1134" s="98"/>
      <c r="G1134" s="98"/>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row>
    <row r="1135" spans="1:30" hidden="1" x14ac:dyDescent="0.25">
      <c r="A1135" s="98">
        <f>IF(ISNA(VLOOKUP('Paetec -prev'!C1135,'PAETEC Support'!C:C,1,0)),'Paetec -prev'!C1135,"""")</f>
        <v>0</v>
      </c>
      <c r="B1135" s="98"/>
      <c r="C1135" s="98"/>
      <c r="D1135" s="98"/>
      <c r="E1135" s="98"/>
      <c r="F1135" s="98"/>
      <c r="G1135" s="98"/>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row>
    <row r="1136" spans="1:30" hidden="1" x14ac:dyDescent="0.25">
      <c r="A1136" s="98">
        <f>IF(ISNA(VLOOKUP('Paetec -prev'!C1136,'PAETEC Support'!C:C,1,0)),'Paetec -prev'!C1136,"""")</f>
        <v>0</v>
      </c>
      <c r="B1136" s="98"/>
      <c r="C1136" s="98"/>
      <c r="D1136" s="98"/>
      <c r="E1136" s="98"/>
      <c r="F1136" s="98"/>
      <c r="G1136" s="98"/>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row>
    <row r="1137" spans="1:30" hidden="1" x14ac:dyDescent="0.25">
      <c r="A1137" s="98">
        <f>IF(ISNA(VLOOKUP('Paetec -prev'!C1137,'PAETEC Support'!C:C,1,0)),'Paetec -prev'!C1137,"""")</f>
        <v>0</v>
      </c>
      <c r="B1137" s="98"/>
      <c r="C1137" s="98"/>
      <c r="D1137" s="98"/>
      <c r="E1137" s="98"/>
      <c r="F1137" s="98"/>
      <c r="G1137" s="98"/>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row>
    <row r="1138" spans="1:30" hidden="1" x14ac:dyDescent="0.25">
      <c r="A1138" s="98">
        <f>IF(ISNA(VLOOKUP('Paetec -prev'!C1138,'PAETEC Support'!C:C,1,0)),'Paetec -prev'!C1138,"""")</f>
        <v>0</v>
      </c>
      <c r="B1138" s="98"/>
      <c r="C1138" s="98"/>
      <c r="D1138" s="98"/>
      <c r="E1138" s="98"/>
      <c r="F1138" s="98"/>
      <c r="G1138" s="98"/>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row>
    <row r="1139" spans="1:30" hidden="1" x14ac:dyDescent="0.25">
      <c r="A1139" s="98">
        <f>IF(ISNA(VLOOKUP('Paetec -prev'!C1139,'PAETEC Support'!C:C,1,0)),'Paetec -prev'!C1139,"""")</f>
        <v>0</v>
      </c>
      <c r="B1139" s="98"/>
      <c r="C1139" s="98"/>
      <c r="D1139" s="98"/>
      <c r="E1139" s="98"/>
      <c r="F1139" s="98"/>
      <c r="G1139" s="98"/>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row>
    <row r="1140" spans="1:30" hidden="1" x14ac:dyDescent="0.25">
      <c r="A1140" s="98">
        <f>IF(ISNA(VLOOKUP('Paetec -prev'!C1140,'PAETEC Support'!C:C,1,0)),'Paetec -prev'!C1140,"""")</f>
        <v>0</v>
      </c>
      <c r="B1140" s="98"/>
      <c r="C1140" s="98"/>
      <c r="D1140" s="98"/>
      <c r="E1140" s="98"/>
      <c r="F1140" s="98"/>
      <c r="G1140" s="98"/>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row>
    <row r="1141" spans="1:30" hidden="1" x14ac:dyDescent="0.25">
      <c r="A1141" s="98">
        <f>IF(ISNA(VLOOKUP('Paetec -prev'!C1141,'PAETEC Support'!C:C,1,0)),'Paetec -prev'!C1141,"""")</f>
        <v>0</v>
      </c>
      <c r="B1141" s="98"/>
      <c r="C1141" s="98"/>
      <c r="D1141" s="98"/>
      <c r="E1141" s="98"/>
      <c r="F1141" s="98"/>
      <c r="G1141" s="98"/>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row>
    <row r="1142" spans="1:30" hidden="1" x14ac:dyDescent="0.25">
      <c r="A1142" s="98">
        <f>IF(ISNA(VLOOKUP('Paetec -prev'!C1142,'PAETEC Support'!C:C,1,0)),'Paetec -prev'!C1142,"""")</f>
        <v>0</v>
      </c>
      <c r="B1142" s="98"/>
      <c r="C1142" s="98"/>
      <c r="D1142" s="98"/>
      <c r="E1142" s="98"/>
      <c r="F1142" s="98"/>
      <c r="G1142" s="98"/>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row>
    <row r="1143" spans="1:30" hidden="1" x14ac:dyDescent="0.25">
      <c r="A1143" s="98">
        <f>IF(ISNA(VLOOKUP('Paetec -prev'!C1143,'PAETEC Support'!C:C,1,0)),'Paetec -prev'!C1143,"""")</f>
        <v>0</v>
      </c>
      <c r="B1143" s="98"/>
      <c r="C1143" s="98"/>
      <c r="D1143" s="98"/>
      <c r="E1143" s="98"/>
      <c r="F1143" s="98"/>
      <c r="G1143" s="98"/>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row>
    <row r="1144" spans="1:30" hidden="1" x14ac:dyDescent="0.25">
      <c r="A1144" s="98">
        <f>IF(ISNA(VLOOKUP('Paetec -prev'!C1144,'PAETEC Support'!C:C,1,0)),'Paetec -prev'!C1144,"""")</f>
        <v>0</v>
      </c>
      <c r="B1144" s="98"/>
      <c r="C1144" s="98"/>
      <c r="D1144" s="98"/>
      <c r="E1144" s="98"/>
      <c r="F1144" s="98"/>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row>
    <row r="1145" spans="1:30" hidden="1" x14ac:dyDescent="0.25">
      <c r="A1145" s="98">
        <f>IF(ISNA(VLOOKUP('Paetec -prev'!C1145,'PAETEC Support'!C:C,1,0)),'Paetec -prev'!C1145,"""")</f>
        <v>0</v>
      </c>
      <c r="B1145" s="98"/>
      <c r="C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row>
    <row r="1146" spans="1:30" hidden="1" x14ac:dyDescent="0.25">
      <c r="A1146" s="98">
        <f>IF(ISNA(VLOOKUP('Paetec -prev'!C1146,'PAETEC Support'!C:C,1,0)),'Paetec -prev'!C1146,"""")</f>
        <v>0</v>
      </c>
      <c r="B1146" s="98"/>
      <c r="C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row>
    <row r="1147" spans="1:30" hidden="1" x14ac:dyDescent="0.25">
      <c r="A1147" s="98">
        <f>IF(ISNA(VLOOKUP('Paetec -prev'!C1147,'PAETEC Support'!C:C,1,0)),'Paetec -prev'!C1147,"""")</f>
        <v>0</v>
      </c>
      <c r="B1147" s="98"/>
      <c r="C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row>
    <row r="1148" spans="1:30" hidden="1" x14ac:dyDescent="0.25">
      <c r="A1148" s="98">
        <f>IF(ISNA(VLOOKUP('Paetec -prev'!C1148,'PAETEC Support'!C:C,1,0)),'Paetec -prev'!C1148,"""")</f>
        <v>0</v>
      </c>
      <c r="B1148" s="98"/>
      <c r="C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row>
    <row r="1149" spans="1:30" hidden="1" x14ac:dyDescent="0.25">
      <c r="A1149" s="98">
        <f>IF(ISNA(VLOOKUP('Paetec -prev'!C1149,'PAETEC Support'!C:C,1,0)),'Paetec -prev'!C1149,"""")</f>
        <v>0</v>
      </c>
      <c r="B1149" s="98"/>
      <c r="C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row>
    <row r="1150" spans="1:30" hidden="1" x14ac:dyDescent="0.25">
      <c r="A1150" s="98">
        <f>IF(ISNA(VLOOKUP('Paetec -prev'!C1150,'PAETEC Support'!C:C,1,0)),'Paetec -prev'!C1150,"""")</f>
        <v>0</v>
      </c>
      <c r="B1150" s="98"/>
      <c r="C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row>
    <row r="1151" spans="1:30" hidden="1" x14ac:dyDescent="0.25">
      <c r="A1151" s="98">
        <f>IF(ISNA(VLOOKUP('Paetec -prev'!C1151,'PAETEC Support'!C:C,1,0)),'Paetec -prev'!C1151,"""")</f>
        <v>0</v>
      </c>
      <c r="B1151" s="98"/>
      <c r="C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row>
    <row r="1152" spans="1:30" hidden="1" x14ac:dyDescent="0.25">
      <c r="A1152" s="98">
        <f>IF(ISNA(VLOOKUP('Paetec -prev'!C1152,'PAETEC Support'!C:C,1,0)),'Paetec -prev'!C1152,"""")</f>
        <v>0</v>
      </c>
      <c r="B1152" s="98"/>
      <c r="C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row>
    <row r="1153" spans="1:30" hidden="1" x14ac:dyDescent="0.25">
      <c r="A1153" s="98">
        <f>IF(ISNA(VLOOKUP('Paetec -prev'!C1153,'PAETEC Support'!C:C,1,0)),'Paetec -prev'!C1153,"""")</f>
        <v>0</v>
      </c>
      <c r="B1153" s="98"/>
      <c r="C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row>
    <row r="1154" spans="1:30" hidden="1" x14ac:dyDescent="0.25">
      <c r="A1154" s="98">
        <f>IF(ISNA(VLOOKUP('Paetec -prev'!C1154,'PAETEC Support'!C:C,1,0)),'Paetec -prev'!C1154,"""")</f>
        <v>0</v>
      </c>
      <c r="B1154" s="98"/>
      <c r="C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row>
    <row r="1155" spans="1:30" hidden="1" x14ac:dyDescent="0.25">
      <c r="A1155" s="98">
        <f>IF(ISNA(VLOOKUP('Paetec -prev'!C1155,'PAETEC Support'!C:C,1,0)),'Paetec -prev'!C1155,"""")</f>
        <v>0</v>
      </c>
      <c r="B1155" s="98"/>
      <c r="C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row>
    <row r="1156" spans="1:30" hidden="1" x14ac:dyDescent="0.25">
      <c r="A1156" s="98">
        <f>IF(ISNA(VLOOKUP('Paetec -prev'!C1156,'PAETEC Support'!C:C,1,0)),'Paetec -prev'!C1156,"""")</f>
        <v>0</v>
      </c>
      <c r="B1156" s="98"/>
      <c r="C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row>
    <row r="1157" spans="1:30" hidden="1" x14ac:dyDescent="0.25">
      <c r="A1157" s="98">
        <f>IF(ISNA(VLOOKUP('Paetec -prev'!C1157,'PAETEC Support'!C:C,1,0)),'Paetec -prev'!C1157,"""")</f>
        <v>0</v>
      </c>
      <c r="B1157" s="98"/>
      <c r="C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row>
    <row r="1158" spans="1:30" hidden="1" x14ac:dyDescent="0.25">
      <c r="A1158" s="98">
        <f>IF(ISNA(VLOOKUP('Paetec -prev'!C1158,'PAETEC Support'!C:C,1,0)),'Paetec -prev'!C1158,"""")</f>
        <v>0</v>
      </c>
      <c r="B1158" s="98"/>
      <c r="C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row>
    <row r="1159" spans="1:30" hidden="1" x14ac:dyDescent="0.25">
      <c r="A1159" s="98">
        <f>IF(ISNA(VLOOKUP('Paetec -prev'!C1159,'PAETEC Support'!C:C,1,0)),'Paetec -prev'!C1159,"""")</f>
        <v>0</v>
      </c>
      <c r="B1159" s="98"/>
      <c r="C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row>
    <row r="1160" spans="1:30" hidden="1" x14ac:dyDescent="0.25">
      <c r="A1160" s="98">
        <f>IF(ISNA(VLOOKUP('Paetec -prev'!C1160,'PAETEC Support'!C:C,1,0)),'Paetec -prev'!C1160,"""")</f>
        <v>0</v>
      </c>
      <c r="B1160" s="98"/>
      <c r="C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row>
    <row r="1161" spans="1:30" hidden="1" x14ac:dyDescent="0.25">
      <c r="A1161" s="98">
        <f>IF(ISNA(VLOOKUP('Paetec -prev'!C1161,'PAETEC Support'!C:C,1,0)),'Paetec -prev'!C1161,"""")</f>
        <v>0</v>
      </c>
      <c r="B1161" s="98"/>
      <c r="C1161" s="98"/>
      <c r="D1161" s="98"/>
      <c r="E1161" s="98"/>
      <c r="F1161" s="98"/>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row>
    <row r="1162" spans="1:30" hidden="1" x14ac:dyDescent="0.25">
      <c r="A1162" s="98">
        <f>IF(ISNA(VLOOKUP('Paetec -prev'!C1162,'PAETEC Support'!C:C,1,0)),'Paetec -prev'!C1162,"""")</f>
        <v>0</v>
      </c>
      <c r="B1162" s="98"/>
      <c r="C1162" s="98"/>
      <c r="D1162" s="98"/>
      <c r="E1162" s="98"/>
      <c r="F1162" s="98"/>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row>
    <row r="1163" spans="1:30" hidden="1" x14ac:dyDescent="0.25">
      <c r="A1163" s="98">
        <f>IF(ISNA(VLOOKUP('Paetec -prev'!C1163,'PAETEC Support'!C:C,1,0)),'Paetec -prev'!C1163,"""")</f>
        <v>0</v>
      </c>
      <c r="B1163" s="98"/>
      <c r="C1163" s="98"/>
      <c r="D1163" s="98"/>
      <c r="E1163" s="98"/>
      <c r="F1163" s="98"/>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row>
    <row r="1164" spans="1:30" hidden="1" x14ac:dyDescent="0.25">
      <c r="A1164" s="98">
        <f>IF(ISNA(VLOOKUP('Paetec -prev'!C1164,'PAETEC Support'!C:C,1,0)),'Paetec -prev'!C1164,"""")</f>
        <v>0</v>
      </c>
      <c r="B1164" s="98"/>
      <c r="C1164" s="98"/>
      <c r="D1164" s="98"/>
      <c r="E1164" s="98"/>
      <c r="F1164" s="98"/>
      <c r="G1164" s="98"/>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row>
    <row r="1165" spans="1:30" hidden="1" x14ac:dyDescent="0.25">
      <c r="A1165" s="98">
        <f>IF(ISNA(VLOOKUP('Paetec -prev'!C1165,'PAETEC Support'!C:C,1,0)),'Paetec -prev'!C1165,"""")</f>
        <v>0</v>
      </c>
      <c r="B1165" s="98"/>
      <c r="C1165" s="98"/>
      <c r="D1165" s="98"/>
      <c r="E1165" s="98"/>
      <c r="F1165" s="98"/>
      <c r="G1165" s="98"/>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row>
    <row r="1166" spans="1:30" hidden="1" x14ac:dyDescent="0.25">
      <c r="A1166" s="98">
        <f>IF(ISNA(VLOOKUP('Paetec -prev'!C1166,'PAETEC Support'!C:C,1,0)),'Paetec -prev'!C1166,"""")</f>
        <v>0</v>
      </c>
      <c r="B1166" s="98"/>
      <c r="C1166" s="98"/>
      <c r="D1166" s="98"/>
      <c r="E1166" s="98"/>
      <c r="F1166" s="98"/>
      <c r="G1166" s="98"/>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row>
    <row r="1167" spans="1:30" hidden="1" x14ac:dyDescent="0.25">
      <c r="A1167" s="98">
        <f>IF(ISNA(VLOOKUP('Paetec -prev'!C1167,'PAETEC Support'!C:C,1,0)),'Paetec -prev'!C1167,"""")</f>
        <v>0</v>
      </c>
      <c r="B1167" s="98"/>
      <c r="C1167" s="98"/>
      <c r="D1167" s="98"/>
      <c r="E1167" s="98"/>
      <c r="F1167" s="98"/>
      <c r="G1167" s="98"/>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row>
    <row r="1168" spans="1:30" hidden="1" x14ac:dyDescent="0.25">
      <c r="A1168" s="98">
        <f>IF(ISNA(VLOOKUP('Paetec -prev'!C1168,'PAETEC Support'!C:C,1,0)),'Paetec -prev'!C1168,"""")</f>
        <v>0</v>
      </c>
      <c r="B1168" s="98"/>
      <c r="C1168" s="98"/>
      <c r="D1168" s="98"/>
      <c r="E1168" s="98"/>
      <c r="F1168" s="98"/>
      <c r="G1168" s="98"/>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row>
    <row r="1169" spans="1:30" hidden="1" x14ac:dyDescent="0.25">
      <c r="A1169" s="98">
        <f>IF(ISNA(VLOOKUP('Paetec -prev'!C1169,'PAETEC Support'!C:C,1,0)),'Paetec -prev'!C1169,"""")</f>
        <v>0</v>
      </c>
      <c r="B1169" s="98"/>
      <c r="C1169" s="98"/>
      <c r="D1169" s="98"/>
      <c r="E1169" s="98"/>
      <c r="F1169" s="98"/>
      <c r="G1169" s="98"/>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row>
    <row r="1170" spans="1:30" hidden="1" x14ac:dyDescent="0.25">
      <c r="A1170" s="98">
        <f>IF(ISNA(VLOOKUP('Paetec -prev'!C1170,'PAETEC Support'!C:C,1,0)),'Paetec -prev'!C1170,"""")</f>
        <v>0</v>
      </c>
      <c r="B1170" s="98"/>
      <c r="C1170" s="98"/>
      <c r="D1170" s="98"/>
      <c r="E1170" s="98"/>
      <c r="F1170" s="98"/>
      <c r="G1170" s="98"/>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row>
    <row r="1171" spans="1:30" hidden="1" x14ac:dyDescent="0.25">
      <c r="A1171" s="98">
        <f>IF(ISNA(VLOOKUP('Paetec -prev'!C1171,'PAETEC Support'!C:C,1,0)),'Paetec -prev'!C1171,"""")</f>
        <v>0</v>
      </c>
      <c r="B1171" s="98"/>
      <c r="C1171" s="98"/>
      <c r="D1171" s="98"/>
      <c r="E1171" s="98"/>
      <c r="F1171" s="98"/>
      <c r="G1171" s="98"/>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row>
    <row r="1172" spans="1:30" hidden="1" x14ac:dyDescent="0.25">
      <c r="A1172" s="98">
        <f>IF(ISNA(VLOOKUP('Paetec -prev'!C1172,'PAETEC Support'!C:C,1,0)),'Paetec -prev'!C1172,"""")</f>
        <v>0</v>
      </c>
      <c r="B1172" s="98"/>
      <c r="C1172" s="98"/>
      <c r="D1172" s="98"/>
      <c r="E1172" s="98"/>
      <c r="F1172" s="98"/>
      <c r="G1172" s="98"/>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row>
    <row r="1173" spans="1:30" hidden="1" x14ac:dyDescent="0.25">
      <c r="A1173" s="98">
        <f>IF(ISNA(VLOOKUP('Paetec -prev'!C1173,'PAETEC Support'!C:C,1,0)),'Paetec -prev'!C1173,"""")</f>
        <v>0</v>
      </c>
      <c r="B1173" s="98"/>
      <c r="C1173" s="98"/>
      <c r="D1173" s="98"/>
      <c r="E1173" s="98"/>
      <c r="F1173" s="98"/>
      <c r="G1173" s="98"/>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row>
    <row r="1174" spans="1:30" hidden="1" x14ac:dyDescent="0.25">
      <c r="A1174" s="98">
        <f>IF(ISNA(VLOOKUP('Paetec -prev'!C1174,'PAETEC Support'!C:C,1,0)),'Paetec -prev'!C1174,"""")</f>
        <v>0</v>
      </c>
      <c r="B1174" s="98"/>
      <c r="C1174" s="98"/>
      <c r="D1174" s="98"/>
      <c r="E1174" s="98"/>
      <c r="F1174" s="98"/>
      <c r="G1174" s="98"/>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row>
    <row r="1175" spans="1:30" hidden="1" x14ac:dyDescent="0.25">
      <c r="A1175" s="98">
        <f>IF(ISNA(VLOOKUP('Paetec -prev'!C1175,'PAETEC Support'!C:C,1,0)),'Paetec -prev'!C1175,"""")</f>
        <v>0</v>
      </c>
      <c r="B1175" s="98"/>
      <c r="C1175" s="98"/>
      <c r="D1175" s="98"/>
      <c r="E1175" s="98"/>
      <c r="F1175" s="98"/>
      <c r="G1175" s="98"/>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row>
    <row r="1176" spans="1:30" hidden="1" x14ac:dyDescent="0.25">
      <c r="A1176" s="98">
        <f>IF(ISNA(VLOOKUP('Paetec -prev'!C1176,'PAETEC Support'!C:C,1,0)),'Paetec -prev'!C1176,"""")</f>
        <v>0</v>
      </c>
      <c r="B1176" s="98"/>
      <c r="C1176" s="98"/>
      <c r="D1176" s="98"/>
      <c r="E1176" s="98"/>
      <c r="F1176" s="98"/>
      <c r="G1176" s="98"/>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row>
    <row r="1177" spans="1:30" hidden="1" x14ac:dyDescent="0.25">
      <c r="A1177" s="98">
        <f>IF(ISNA(VLOOKUP('Paetec -prev'!C1177,'PAETEC Support'!C:C,1,0)),'Paetec -prev'!C1177,"""")</f>
        <v>0</v>
      </c>
      <c r="B1177" s="98"/>
      <c r="C1177" s="98"/>
      <c r="D1177" s="98"/>
      <c r="E1177" s="98"/>
      <c r="F1177" s="98"/>
      <c r="G1177" s="98"/>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row>
    <row r="1178" spans="1:30" hidden="1" x14ac:dyDescent="0.25">
      <c r="A1178" s="98">
        <f>IF(ISNA(VLOOKUP('Paetec -prev'!C1178,'PAETEC Support'!C:C,1,0)),'Paetec -prev'!C1178,"""")</f>
        <v>0</v>
      </c>
      <c r="B1178" s="98"/>
      <c r="C1178" s="98"/>
      <c r="D1178" s="98"/>
      <c r="E1178" s="98"/>
      <c r="F1178" s="98"/>
      <c r="G1178" s="98"/>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row>
    <row r="1179" spans="1:30" hidden="1" x14ac:dyDescent="0.25">
      <c r="A1179" s="98">
        <f>IF(ISNA(VLOOKUP('Paetec -prev'!C1179,'PAETEC Support'!C:C,1,0)),'Paetec -prev'!C1179,"""")</f>
        <v>0</v>
      </c>
      <c r="B1179" s="98"/>
      <c r="C1179" s="98"/>
      <c r="D1179" s="98"/>
      <c r="E1179" s="98"/>
      <c r="F1179" s="98"/>
      <c r="G1179" s="98"/>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row>
    <row r="1180" spans="1:30" hidden="1" x14ac:dyDescent="0.25">
      <c r="A1180" s="98">
        <f>IF(ISNA(VLOOKUP('Paetec -prev'!C1180,'PAETEC Support'!C:C,1,0)),'Paetec -prev'!C1180,"""")</f>
        <v>0</v>
      </c>
      <c r="B1180" s="98"/>
      <c r="C1180" s="98"/>
      <c r="D1180" s="98"/>
      <c r="E1180" s="98"/>
      <c r="F1180" s="98"/>
      <c r="G1180" s="98"/>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row>
    <row r="1181" spans="1:30" hidden="1" x14ac:dyDescent="0.25">
      <c r="A1181" s="98">
        <f>IF(ISNA(VLOOKUP('Paetec -prev'!C1181,'PAETEC Support'!C:C,1,0)),'Paetec -prev'!C1181,"""")</f>
        <v>0</v>
      </c>
      <c r="B1181" s="98"/>
      <c r="C1181" s="98"/>
      <c r="D1181" s="98"/>
      <c r="E1181" s="98"/>
      <c r="F1181" s="98"/>
      <c r="G1181" s="98"/>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row>
    <row r="1182" spans="1:30" hidden="1" x14ac:dyDescent="0.25">
      <c r="A1182" s="98">
        <f>IF(ISNA(VLOOKUP('Paetec -prev'!C1182,'PAETEC Support'!C:C,1,0)),'Paetec -prev'!C1182,"""")</f>
        <v>0</v>
      </c>
      <c r="B1182" s="98"/>
      <c r="C1182" s="98"/>
      <c r="D1182" s="98"/>
      <c r="E1182" s="98"/>
      <c r="F1182" s="98"/>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row>
    <row r="1183" spans="1:30" hidden="1" x14ac:dyDescent="0.25">
      <c r="A1183" s="98">
        <f>IF(ISNA(VLOOKUP('Paetec -prev'!C1183,'PAETEC Support'!C:C,1,0)),'Paetec -prev'!C1183,"""")</f>
        <v>0</v>
      </c>
      <c r="B1183" s="98"/>
      <c r="C1183" s="98"/>
      <c r="D1183" s="98"/>
      <c r="E1183" s="98"/>
      <c r="F1183" s="98"/>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row>
    <row r="1184" spans="1:30" hidden="1" x14ac:dyDescent="0.25">
      <c r="A1184" s="98">
        <f>IF(ISNA(VLOOKUP('Paetec -prev'!C1184,'PAETEC Support'!C:C,1,0)),'Paetec -prev'!C1184,"""")</f>
        <v>0</v>
      </c>
      <c r="B1184" s="98"/>
      <c r="C1184" s="98"/>
      <c r="D1184" s="98"/>
      <c r="E1184" s="98"/>
      <c r="F1184" s="98"/>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row>
    <row r="1185" spans="1:30" hidden="1" x14ac:dyDescent="0.25">
      <c r="A1185" s="98">
        <f>IF(ISNA(VLOOKUP('Paetec -prev'!C1185,'PAETEC Support'!C:C,1,0)),'Paetec -prev'!C1185,"""")</f>
        <v>0</v>
      </c>
      <c r="B1185" s="98"/>
      <c r="C1185" s="98"/>
      <c r="D1185" s="98"/>
      <c r="E1185" s="98"/>
      <c r="F1185" s="98"/>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row>
    <row r="1186" spans="1:30" hidden="1" x14ac:dyDescent="0.25">
      <c r="A1186" s="98">
        <f>IF(ISNA(VLOOKUP('Paetec -prev'!C1186,'PAETEC Support'!C:C,1,0)),'Paetec -prev'!C1186,"""")</f>
        <v>0</v>
      </c>
      <c r="B1186" s="98"/>
      <c r="C1186" s="98"/>
      <c r="D1186" s="98"/>
      <c r="E1186" s="98"/>
      <c r="F1186" s="98"/>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row>
    <row r="1187" spans="1:30" hidden="1" x14ac:dyDescent="0.25">
      <c r="A1187" s="98">
        <f>IF(ISNA(VLOOKUP('Paetec -prev'!C1187,'PAETEC Support'!C:C,1,0)),'Paetec -prev'!C1187,"""")</f>
        <v>0</v>
      </c>
      <c r="B1187" s="98"/>
      <c r="C1187" s="98"/>
      <c r="D1187" s="98"/>
      <c r="E1187" s="98"/>
      <c r="F1187" s="98"/>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row>
    <row r="1188" spans="1:30" hidden="1" x14ac:dyDescent="0.25">
      <c r="A1188" s="98">
        <f>IF(ISNA(VLOOKUP('Paetec -prev'!C1188,'PAETEC Support'!C:C,1,0)),'Paetec -prev'!C1188,"""")</f>
        <v>0</v>
      </c>
      <c r="B1188" s="98"/>
      <c r="C1188" s="98"/>
      <c r="D1188" s="98"/>
      <c r="E1188" s="98"/>
      <c r="F1188" s="98"/>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row>
    <row r="1189" spans="1:30" hidden="1" x14ac:dyDescent="0.25">
      <c r="A1189" s="98">
        <f>IF(ISNA(VLOOKUP('Paetec -prev'!C1189,'PAETEC Support'!C:C,1,0)),'Paetec -prev'!C1189,"""")</f>
        <v>0</v>
      </c>
      <c r="B1189" s="98"/>
      <c r="C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row>
    <row r="1190" spans="1:30" hidden="1" x14ac:dyDescent="0.25">
      <c r="A1190" s="98">
        <f>IF(ISNA(VLOOKUP('Paetec -prev'!C1190,'PAETEC Support'!C:C,1,0)),'Paetec -prev'!C1190,"""")</f>
        <v>0</v>
      </c>
      <c r="B1190" s="98"/>
      <c r="C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row>
    <row r="1191" spans="1:30" hidden="1" x14ac:dyDescent="0.25">
      <c r="A1191" s="98">
        <f>IF(ISNA(VLOOKUP('Paetec -prev'!C1191,'PAETEC Support'!C:C,1,0)),'Paetec -prev'!C1191,"""")</f>
        <v>0</v>
      </c>
      <c r="B1191" s="98"/>
      <c r="C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row>
    <row r="1192" spans="1:30" hidden="1" x14ac:dyDescent="0.25">
      <c r="A1192" s="98">
        <f>IF(ISNA(VLOOKUP('Paetec -prev'!C1192,'PAETEC Support'!C:C,1,0)),'Paetec -prev'!C1192,"""")</f>
        <v>0</v>
      </c>
      <c r="B1192" s="98"/>
      <c r="C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row>
    <row r="1193" spans="1:30" hidden="1" x14ac:dyDescent="0.25">
      <c r="A1193" s="98">
        <f>IF(ISNA(VLOOKUP('Paetec -prev'!C1193,'PAETEC Support'!C:C,1,0)),'Paetec -prev'!C1193,"""")</f>
        <v>0</v>
      </c>
      <c r="B1193" s="98"/>
      <c r="C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row>
    <row r="1194" spans="1:30" hidden="1" x14ac:dyDescent="0.25">
      <c r="A1194" s="98">
        <f>IF(ISNA(VLOOKUP('Paetec -prev'!C1194,'PAETEC Support'!C:C,1,0)),'Paetec -prev'!C1194,"""")</f>
        <v>0</v>
      </c>
      <c r="B1194" s="98"/>
      <c r="C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row>
    <row r="1195" spans="1:30" hidden="1" x14ac:dyDescent="0.25">
      <c r="A1195" s="98">
        <f>IF(ISNA(VLOOKUP('Paetec -prev'!C1195,'PAETEC Support'!C:C,1,0)),'Paetec -prev'!C1195,"""")</f>
        <v>0</v>
      </c>
      <c r="B1195" s="98"/>
      <c r="C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row>
    <row r="1196" spans="1:30" hidden="1" x14ac:dyDescent="0.25">
      <c r="A1196" s="98">
        <f>IF(ISNA(VLOOKUP('Paetec -prev'!C1196,'PAETEC Support'!C:C,1,0)),'Paetec -prev'!C1196,"""")</f>
        <v>0</v>
      </c>
      <c r="B1196" s="98"/>
      <c r="C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row>
    <row r="1197" spans="1:30" hidden="1" x14ac:dyDescent="0.25">
      <c r="A1197" s="98">
        <f>IF(ISNA(VLOOKUP('Paetec -prev'!C1197,'PAETEC Support'!C:C,1,0)),'Paetec -prev'!C1197,"""")</f>
        <v>0</v>
      </c>
      <c r="B1197" s="98"/>
      <c r="C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row>
    <row r="1198" spans="1:30" hidden="1" x14ac:dyDescent="0.25">
      <c r="A1198" s="98">
        <f>IF(ISNA(VLOOKUP('Paetec -prev'!C1198,'PAETEC Support'!C:C,1,0)),'Paetec -prev'!C1198,"""")</f>
        <v>0</v>
      </c>
      <c r="B1198" s="98"/>
      <c r="C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row>
    <row r="1199" spans="1:30" hidden="1" x14ac:dyDescent="0.25">
      <c r="A1199" s="98">
        <f>IF(ISNA(VLOOKUP('Paetec -prev'!C1199,'PAETEC Support'!C:C,1,0)),'Paetec -prev'!C1199,"""")</f>
        <v>0</v>
      </c>
      <c r="B1199" s="98"/>
      <c r="C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row>
    <row r="1200" spans="1:30" hidden="1" x14ac:dyDescent="0.25">
      <c r="A1200" s="98">
        <f>IF(ISNA(VLOOKUP('Paetec -prev'!C1200,'PAETEC Support'!C:C,1,0)),'Paetec -prev'!C1200,"""")</f>
        <v>0</v>
      </c>
      <c r="B1200" s="98"/>
      <c r="C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row>
    <row r="1201" spans="1:30" hidden="1" x14ac:dyDescent="0.25">
      <c r="A1201" s="98">
        <f>IF(ISNA(VLOOKUP('Paetec -prev'!C1201,'PAETEC Support'!C:C,1,0)),'Paetec -prev'!C1201,"""")</f>
        <v>0</v>
      </c>
      <c r="B1201" s="98"/>
      <c r="C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row>
    <row r="1202" spans="1:30" hidden="1" x14ac:dyDescent="0.25">
      <c r="A1202" s="98">
        <f>IF(ISNA(VLOOKUP('Paetec -prev'!C1202,'PAETEC Support'!C:C,1,0)),'Paetec -prev'!C1202,"""")</f>
        <v>0</v>
      </c>
      <c r="B1202" s="98"/>
      <c r="C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row>
    <row r="1203" spans="1:30" hidden="1" x14ac:dyDescent="0.25">
      <c r="A1203" s="98">
        <f>IF(ISNA(VLOOKUP('Paetec -prev'!C1203,'PAETEC Support'!C:C,1,0)),'Paetec -prev'!C1203,"""")</f>
        <v>0</v>
      </c>
      <c r="B1203" s="98"/>
      <c r="C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row>
    <row r="1204" spans="1:30" hidden="1" x14ac:dyDescent="0.25">
      <c r="A1204" s="98">
        <f>IF(ISNA(VLOOKUP('Paetec -prev'!C1204,'PAETEC Support'!C:C,1,0)),'Paetec -prev'!C1204,"""")</f>
        <v>0</v>
      </c>
      <c r="B1204" s="98"/>
      <c r="C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row>
    <row r="1205" spans="1:30" hidden="1" x14ac:dyDescent="0.25">
      <c r="A1205" s="98">
        <f>IF(ISNA(VLOOKUP('Paetec -prev'!C1205,'PAETEC Support'!C:C,1,0)),'Paetec -prev'!C1205,"""")</f>
        <v>0</v>
      </c>
      <c r="B1205" s="98"/>
      <c r="C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row>
    <row r="1206" spans="1:30" hidden="1" x14ac:dyDescent="0.25">
      <c r="A1206" s="98">
        <f>IF(ISNA(VLOOKUP('Paetec -prev'!C1206,'PAETEC Support'!C:C,1,0)),'Paetec -prev'!C1206,"""")</f>
        <v>0</v>
      </c>
      <c r="B1206" s="98"/>
      <c r="C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row>
    <row r="1207" spans="1:30" hidden="1" x14ac:dyDescent="0.25">
      <c r="A1207" s="98">
        <f>IF(ISNA(VLOOKUP('Paetec -prev'!C1207,'PAETEC Support'!C:C,1,0)),'Paetec -prev'!C1207,"""")</f>
        <v>0</v>
      </c>
      <c r="B1207" s="98"/>
      <c r="C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row>
    <row r="1208" spans="1:30" hidden="1" x14ac:dyDescent="0.25">
      <c r="A1208" s="98">
        <f>IF(ISNA(VLOOKUP('Paetec -prev'!C1208,'PAETEC Support'!C:C,1,0)),'Paetec -prev'!C1208,"""")</f>
        <v>0</v>
      </c>
      <c r="B1208" s="98"/>
      <c r="C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row>
    <row r="1209" spans="1:30" hidden="1" x14ac:dyDescent="0.25">
      <c r="A1209" s="98">
        <f>IF(ISNA(VLOOKUP('Paetec -prev'!C1209,'PAETEC Support'!C:C,1,0)),'Paetec -prev'!C1209,"""")</f>
        <v>0</v>
      </c>
      <c r="B1209" s="98"/>
      <c r="C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row>
    <row r="1210" spans="1:30" hidden="1" x14ac:dyDescent="0.25">
      <c r="A1210" s="98">
        <f>IF(ISNA(VLOOKUP('Paetec -prev'!C1210,'PAETEC Support'!C:C,1,0)),'Paetec -prev'!C1210,"""")</f>
        <v>0</v>
      </c>
      <c r="B1210" s="98"/>
      <c r="C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row>
    <row r="1211" spans="1:30" hidden="1" x14ac:dyDescent="0.25">
      <c r="A1211" s="98">
        <f>IF(ISNA(VLOOKUP('Paetec -prev'!C1211,'PAETEC Support'!C:C,1,0)),'Paetec -prev'!C1211,"""")</f>
        <v>0</v>
      </c>
      <c r="B1211" s="98"/>
      <c r="C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row>
    <row r="1212" spans="1:30" hidden="1" x14ac:dyDescent="0.25">
      <c r="A1212" s="98">
        <f>IF(ISNA(VLOOKUP('Paetec -prev'!C1212,'PAETEC Support'!C:C,1,0)),'Paetec -prev'!C1212,"""")</f>
        <v>0</v>
      </c>
      <c r="B1212" s="98"/>
      <c r="C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row>
    <row r="1213" spans="1:30" hidden="1" x14ac:dyDescent="0.25">
      <c r="A1213" s="98">
        <f>IF(ISNA(VLOOKUP('Paetec -prev'!C1213,'PAETEC Support'!C:C,1,0)),'Paetec -prev'!C1213,"""")</f>
        <v>0</v>
      </c>
      <c r="B1213" s="98"/>
      <c r="C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row>
    <row r="1214" spans="1:30" hidden="1" x14ac:dyDescent="0.25">
      <c r="A1214" s="98">
        <f>IF(ISNA(VLOOKUP('Paetec -prev'!C1214,'PAETEC Support'!C:C,1,0)),'Paetec -prev'!C1214,"""")</f>
        <v>0</v>
      </c>
      <c r="B1214" s="98"/>
      <c r="C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row>
    <row r="1215" spans="1:30" hidden="1" x14ac:dyDescent="0.25">
      <c r="A1215" s="98">
        <f>IF(ISNA(VLOOKUP('Paetec -prev'!C1215,'PAETEC Support'!C:C,1,0)),'Paetec -prev'!C1215,"""")</f>
        <v>0</v>
      </c>
      <c r="B1215" s="98"/>
      <c r="C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row>
    <row r="1216" spans="1:30" hidden="1" x14ac:dyDescent="0.25">
      <c r="A1216" s="98">
        <f>IF(ISNA(VLOOKUP('Paetec -prev'!C1216,'PAETEC Support'!C:C,1,0)),'Paetec -prev'!C1216,"""")</f>
        <v>0</v>
      </c>
      <c r="B1216" s="98"/>
      <c r="C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row>
    <row r="1217" spans="1:30" hidden="1" x14ac:dyDescent="0.25">
      <c r="A1217" s="98">
        <f>IF(ISNA(VLOOKUP('Paetec -prev'!C1217,'PAETEC Support'!C:C,1,0)),'Paetec -prev'!C1217,"""")</f>
        <v>0</v>
      </c>
      <c r="B1217" s="98"/>
      <c r="C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row>
    <row r="1218" spans="1:30" hidden="1" x14ac:dyDescent="0.25">
      <c r="A1218" s="98">
        <f>IF(ISNA(VLOOKUP('Paetec -prev'!C1218,'PAETEC Support'!C:C,1,0)),'Paetec -prev'!C1218,"""")</f>
        <v>0</v>
      </c>
      <c r="B1218" s="98"/>
      <c r="C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row>
    <row r="1219" spans="1:30" hidden="1" x14ac:dyDescent="0.25">
      <c r="A1219" s="98">
        <f>IF(ISNA(VLOOKUP('Paetec -prev'!C1219,'PAETEC Support'!C:C,1,0)),'Paetec -prev'!C1219,"""")</f>
        <v>0</v>
      </c>
      <c r="B1219" s="98"/>
      <c r="C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row>
    <row r="1220" spans="1:30" hidden="1" x14ac:dyDescent="0.25">
      <c r="A1220" s="98">
        <f>IF(ISNA(VLOOKUP('Paetec -prev'!C1220,'PAETEC Support'!C:C,1,0)),'Paetec -prev'!C1220,"""")</f>
        <v>0</v>
      </c>
      <c r="B1220" s="98"/>
      <c r="C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row>
    <row r="1221" spans="1:30" hidden="1" x14ac:dyDescent="0.25">
      <c r="A1221" s="98">
        <f>IF(ISNA(VLOOKUP('Paetec -prev'!C1221,'PAETEC Support'!C:C,1,0)),'Paetec -prev'!C1221,"""")</f>
        <v>0</v>
      </c>
      <c r="B1221" s="98"/>
      <c r="C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row>
    <row r="1222" spans="1:30" hidden="1" x14ac:dyDescent="0.25">
      <c r="A1222" s="98">
        <f>IF(ISNA(VLOOKUP('Paetec -prev'!C1222,'PAETEC Support'!C:C,1,0)),'Paetec -prev'!C1222,"""")</f>
        <v>0</v>
      </c>
      <c r="B1222" s="98"/>
      <c r="C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row>
    <row r="1223" spans="1:30" hidden="1" x14ac:dyDescent="0.25">
      <c r="A1223" s="98">
        <f>IF(ISNA(VLOOKUP('Paetec -prev'!C1223,'PAETEC Support'!C:C,1,0)),'Paetec -prev'!C1223,"""")</f>
        <v>0</v>
      </c>
      <c r="B1223" s="98"/>
      <c r="C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row>
    <row r="1224" spans="1:30" hidden="1" x14ac:dyDescent="0.25">
      <c r="A1224" s="98">
        <f>IF(ISNA(VLOOKUP('Paetec -prev'!C1224,'PAETEC Support'!C:C,1,0)),'Paetec -prev'!C1224,"""")</f>
        <v>0</v>
      </c>
      <c r="B1224" s="98"/>
      <c r="C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row>
    <row r="1225" spans="1:30" hidden="1" x14ac:dyDescent="0.25">
      <c r="A1225" s="98">
        <f>IF(ISNA(VLOOKUP('Paetec -prev'!C1225,'PAETEC Support'!C:C,1,0)),'Paetec -prev'!C1225,"""")</f>
        <v>0</v>
      </c>
      <c r="B1225" s="98"/>
      <c r="C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row>
    <row r="1226" spans="1:30" hidden="1" x14ac:dyDescent="0.25">
      <c r="A1226" s="98">
        <f>IF(ISNA(VLOOKUP('Paetec -prev'!C1226,'PAETEC Support'!C:C,1,0)),'Paetec -prev'!C1226,"""")</f>
        <v>0</v>
      </c>
      <c r="B1226" s="98"/>
      <c r="C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row>
    <row r="1227" spans="1:30" hidden="1" x14ac:dyDescent="0.25">
      <c r="A1227" s="98">
        <f>IF(ISNA(VLOOKUP('Paetec -prev'!C1227,'PAETEC Support'!C:C,1,0)),'Paetec -prev'!C1227,"""")</f>
        <v>0</v>
      </c>
      <c r="B1227" s="98"/>
      <c r="C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row>
    <row r="1228" spans="1:30" hidden="1" x14ac:dyDescent="0.25">
      <c r="A1228" s="98">
        <f>IF(ISNA(VLOOKUP('Paetec -prev'!C1228,'PAETEC Support'!C:C,1,0)),'Paetec -prev'!C1228,"""")</f>
        <v>0</v>
      </c>
      <c r="B1228" s="98"/>
      <c r="C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row>
    <row r="1229" spans="1:30" hidden="1" x14ac:dyDescent="0.25">
      <c r="A1229" s="98">
        <f>IF(ISNA(VLOOKUP('Paetec -prev'!C1229,'PAETEC Support'!C:C,1,0)),'Paetec -prev'!C1229,"""")</f>
        <v>0</v>
      </c>
      <c r="B1229" s="98"/>
      <c r="C1229" s="98"/>
      <c r="D1229" s="98"/>
      <c r="E1229" s="98"/>
      <c r="F1229" s="98"/>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row>
    <row r="1230" spans="1:30" hidden="1" x14ac:dyDescent="0.25">
      <c r="A1230" s="98">
        <f>IF(ISNA(VLOOKUP('Paetec -prev'!C1230,'PAETEC Support'!C:C,1,0)),'Paetec -prev'!C1230,"""")</f>
        <v>0</v>
      </c>
      <c r="B1230" s="98"/>
      <c r="C1230" s="98"/>
      <c r="D1230" s="98"/>
      <c r="E1230" s="98"/>
      <c r="F1230" s="98"/>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row>
    <row r="1231" spans="1:30" hidden="1" x14ac:dyDescent="0.25">
      <c r="A1231" s="98">
        <f>IF(ISNA(VLOOKUP('Paetec -prev'!C1231,'PAETEC Support'!C:C,1,0)),'Paetec -prev'!C1231,"""")</f>
        <v>0</v>
      </c>
      <c r="B1231" s="98"/>
      <c r="C1231" s="98"/>
      <c r="D1231" s="98"/>
      <c r="E1231" s="98"/>
      <c r="F1231" s="98"/>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row>
    <row r="1232" spans="1:30" hidden="1" x14ac:dyDescent="0.25">
      <c r="A1232" s="98">
        <f>IF(ISNA(VLOOKUP('Paetec -prev'!C1232,'PAETEC Support'!C:C,1,0)),'Paetec -prev'!C1232,"""")</f>
        <v>0</v>
      </c>
      <c r="B1232" s="98"/>
      <c r="C1232" s="98"/>
      <c r="D1232" s="98"/>
      <c r="E1232" s="98"/>
      <c r="F1232" s="98"/>
      <c r="G1232" s="98"/>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row>
    <row r="1233" spans="1:30" hidden="1" x14ac:dyDescent="0.25">
      <c r="A1233" s="98">
        <f>IF(ISNA(VLOOKUP('Paetec -prev'!C1233,'PAETEC Support'!C:C,1,0)),'Paetec -prev'!C1233,"""")</f>
        <v>0</v>
      </c>
      <c r="B1233" s="98"/>
      <c r="C1233" s="98"/>
      <c r="D1233" s="98"/>
      <c r="E1233" s="98"/>
      <c r="F1233" s="98"/>
      <c r="G1233" s="98"/>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row>
    <row r="1234" spans="1:30" hidden="1" x14ac:dyDescent="0.25">
      <c r="A1234" s="98">
        <f>IF(ISNA(VLOOKUP('Paetec -prev'!C1234,'PAETEC Support'!C:C,1,0)),'Paetec -prev'!C1234,"""")</f>
        <v>0</v>
      </c>
      <c r="B1234" s="98"/>
      <c r="C1234" s="98"/>
      <c r="D1234" s="98"/>
      <c r="E1234" s="98"/>
      <c r="F1234" s="98"/>
      <c r="G1234" s="98"/>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row>
    <row r="1235" spans="1:30" hidden="1" x14ac:dyDescent="0.25">
      <c r="A1235" s="98">
        <f>IF(ISNA(VLOOKUP('Paetec -prev'!C1235,'PAETEC Support'!C:C,1,0)),'Paetec -prev'!C1235,"""")</f>
        <v>0</v>
      </c>
      <c r="B1235" s="98"/>
      <c r="C1235" s="98"/>
      <c r="D1235" s="98"/>
      <c r="E1235" s="98"/>
      <c r="F1235" s="98"/>
      <c r="G1235" s="98"/>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row>
    <row r="1236" spans="1:30" hidden="1" x14ac:dyDescent="0.25">
      <c r="A1236" s="98">
        <f>IF(ISNA(VLOOKUP('Paetec -prev'!C1236,'PAETEC Support'!C:C,1,0)),'Paetec -prev'!C1236,"""")</f>
        <v>0</v>
      </c>
      <c r="B1236" s="98"/>
      <c r="C1236" s="98"/>
      <c r="D1236" s="98"/>
      <c r="E1236" s="98"/>
      <c r="F1236" s="98"/>
      <c r="G1236" s="98"/>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row>
    <row r="1237" spans="1:30" hidden="1" x14ac:dyDescent="0.25">
      <c r="A1237" s="98">
        <f>IF(ISNA(VLOOKUP('Paetec -prev'!C1237,'PAETEC Support'!C:C,1,0)),'Paetec -prev'!C1237,"""")</f>
        <v>0</v>
      </c>
      <c r="B1237" s="98"/>
      <c r="C1237" s="98"/>
      <c r="D1237" s="98"/>
      <c r="E1237" s="98"/>
      <c r="F1237" s="98"/>
      <c r="G1237" s="98"/>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row>
    <row r="1238" spans="1:30" hidden="1" x14ac:dyDescent="0.25">
      <c r="A1238" s="98">
        <f>IF(ISNA(VLOOKUP('Paetec -prev'!C1238,'PAETEC Support'!C:C,1,0)),'Paetec -prev'!C1238,"""")</f>
        <v>0</v>
      </c>
      <c r="B1238" s="98"/>
      <c r="C1238" s="98"/>
      <c r="D1238" s="98"/>
      <c r="E1238" s="98"/>
      <c r="F1238" s="98"/>
      <c r="G1238" s="98"/>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row>
    <row r="1239" spans="1:30" hidden="1" x14ac:dyDescent="0.25">
      <c r="A1239" s="98">
        <f>IF(ISNA(VLOOKUP('Paetec -prev'!C1239,'PAETEC Support'!C:C,1,0)),'Paetec -prev'!C1239,"""")</f>
        <v>0</v>
      </c>
      <c r="B1239" s="98"/>
      <c r="C1239" s="98"/>
      <c r="D1239" s="98"/>
      <c r="E1239" s="98"/>
      <c r="F1239" s="98"/>
      <c r="G1239" s="98"/>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row>
    <row r="1240" spans="1:30" hidden="1" x14ac:dyDescent="0.25">
      <c r="A1240" s="98">
        <f>IF(ISNA(VLOOKUP('Paetec -prev'!C1240,'PAETEC Support'!C:C,1,0)),'Paetec -prev'!C1240,"""")</f>
        <v>0</v>
      </c>
      <c r="B1240" s="98"/>
      <c r="C1240" s="98"/>
      <c r="D1240" s="98"/>
      <c r="E1240" s="98"/>
      <c r="F1240" s="98"/>
      <c r="G1240" s="98"/>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row>
    <row r="1241" spans="1:30" hidden="1" x14ac:dyDescent="0.25">
      <c r="A1241" s="98">
        <f>IF(ISNA(VLOOKUP('Paetec -prev'!C1241,'PAETEC Support'!C:C,1,0)),'Paetec -prev'!C1241,"""")</f>
        <v>0</v>
      </c>
      <c r="B1241" s="98"/>
      <c r="C1241" s="98"/>
      <c r="D1241" s="98"/>
      <c r="E1241" s="98"/>
      <c r="F1241" s="98"/>
      <c r="G1241" s="98"/>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row>
    <row r="1242" spans="1:30" hidden="1" x14ac:dyDescent="0.25">
      <c r="A1242" s="98">
        <f>IF(ISNA(VLOOKUP('Paetec -prev'!C1242,'PAETEC Support'!C:C,1,0)),'Paetec -prev'!C1242,"""")</f>
        <v>0</v>
      </c>
      <c r="B1242" s="98"/>
      <c r="C1242" s="98"/>
      <c r="D1242" s="98"/>
      <c r="E1242" s="98"/>
      <c r="F1242" s="98"/>
      <c r="G1242" s="98"/>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row>
    <row r="1243" spans="1:30" hidden="1" x14ac:dyDescent="0.25">
      <c r="A1243" s="98">
        <f>IF(ISNA(VLOOKUP('Paetec -prev'!C1243,'PAETEC Support'!C:C,1,0)),'Paetec -prev'!C1243,"""")</f>
        <v>0</v>
      </c>
      <c r="B1243" s="98"/>
      <c r="C1243" s="98"/>
      <c r="D1243" s="98"/>
      <c r="E1243" s="98"/>
      <c r="F1243" s="98"/>
      <c r="G1243" s="98"/>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row>
    <row r="1244" spans="1:30" hidden="1" x14ac:dyDescent="0.25">
      <c r="A1244" s="98">
        <f>IF(ISNA(VLOOKUP('Paetec -prev'!C1244,'PAETEC Support'!C:C,1,0)),'Paetec -prev'!C1244,"""")</f>
        <v>0</v>
      </c>
      <c r="B1244" s="98"/>
      <c r="C1244" s="98"/>
      <c r="D1244" s="98"/>
      <c r="E1244" s="98"/>
      <c r="F1244" s="98"/>
      <c r="G1244" s="98"/>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row>
    <row r="1245" spans="1:30" hidden="1" x14ac:dyDescent="0.25">
      <c r="A1245" s="98">
        <f>IF(ISNA(VLOOKUP('Paetec -prev'!C1245,'PAETEC Support'!C:C,1,0)),'Paetec -prev'!C1245,"""")</f>
        <v>0</v>
      </c>
      <c r="B1245" s="98"/>
      <c r="C1245" s="98"/>
      <c r="D1245" s="98"/>
      <c r="E1245" s="98"/>
      <c r="F1245" s="98"/>
      <c r="G1245" s="98"/>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row>
    <row r="1246" spans="1:30" hidden="1" x14ac:dyDescent="0.25">
      <c r="A1246" s="98">
        <f>IF(ISNA(VLOOKUP('Paetec -prev'!C1246,'PAETEC Support'!C:C,1,0)),'Paetec -prev'!C1246,"""")</f>
        <v>0</v>
      </c>
      <c r="B1246" s="98"/>
      <c r="C1246" s="98"/>
      <c r="D1246" s="98"/>
      <c r="E1246" s="98"/>
      <c r="F1246" s="98"/>
      <c r="G1246" s="98"/>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row>
    <row r="1247" spans="1:30" hidden="1" x14ac:dyDescent="0.25">
      <c r="A1247" s="98">
        <f>IF(ISNA(VLOOKUP('Paetec -prev'!C1247,'PAETEC Support'!C:C,1,0)),'Paetec -prev'!C1247,"""")</f>
        <v>0</v>
      </c>
      <c r="B1247" s="98"/>
      <c r="C1247" s="98"/>
      <c r="D1247" s="98"/>
      <c r="E1247" s="98"/>
      <c r="F1247" s="98"/>
      <c r="G1247" s="98"/>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row>
    <row r="1248" spans="1:30" hidden="1" x14ac:dyDescent="0.25">
      <c r="A1248" s="98">
        <f>IF(ISNA(VLOOKUP('Paetec -prev'!C1248,'PAETEC Support'!C:C,1,0)),'Paetec -prev'!C1248,"""")</f>
        <v>0</v>
      </c>
      <c r="B1248" s="98"/>
      <c r="C1248" s="98"/>
      <c r="D1248" s="98"/>
      <c r="E1248" s="98"/>
      <c r="F1248" s="98"/>
      <c r="G1248" s="98"/>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row>
    <row r="1249" spans="1:30" hidden="1" x14ac:dyDescent="0.25">
      <c r="A1249" s="98">
        <f>IF(ISNA(VLOOKUP('Paetec -prev'!C1249,'PAETEC Support'!C:C,1,0)),'Paetec -prev'!C1249,"""")</f>
        <v>0</v>
      </c>
      <c r="B1249" s="98"/>
      <c r="C1249" s="98"/>
      <c r="D1249" s="98"/>
      <c r="E1249" s="98"/>
      <c r="F1249" s="98"/>
      <c r="G1249" s="98"/>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row>
    <row r="1250" spans="1:30" hidden="1" x14ac:dyDescent="0.25">
      <c r="A1250" s="98">
        <f>IF(ISNA(VLOOKUP('Paetec -prev'!C1250,'PAETEC Support'!C:C,1,0)),'Paetec -prev'!C1250,"""")</f>
        <v>0</v>
      </c>
      <c r="B1250" s="98"/>
      <c r="C1250" s="98"/>
      <c r="D1250" s="98"/>
      <c r="E1250" s="98"/>
      <c r="F1250" s="98"/>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row>
    <row r="1251" spans="1:30" hidden="1" x14ac:dyDescent="0.25">
      <c r="A1251" s="98">
        <f>IF(ISNA(VLOOKUP('Paetec -prev'!C1251,'PAETEC Support'!C:C,1,0)),'Paetec -prev'!C1251,"""")</f>
        <v>0</v>
      </c>
      <c r="B1251" s="98"/>
      <c r="C1251" s="98"/>
      <c r="D1251" s="98"/>
      <c r="E1251" s="98"/>
      <c r="F1251" s="98"/>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row>
    <row r="1252" spans="1:30" hidden="1" x14ac:dyDescent="0.25">
      <c r="A1252" s="98">
        <f>IF(ISNA(VLOOKUP('Paetec -prev'!C1252,'PAETEC Support'!C:C,1,0)),'Paetec -prev'!C1252,"""")</f>
        <v>0</v>
      </c>
      <c r="B1252" s="98"/>
      <c r="C1252" s="98"/>
      <c r="D1252" s="98"/>
      <c r="E1252" s="98"/>
      <c r="F1252" s="98"/>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row>
    <row r="1253" spans="1:30" hidden="1" x14ac:dyDescent="0.25">
      <c r="A1253" s="98">
        <f>IF(ISNA(VLOOKUP('Paetec -prev'!C1253,'PAETEC Support'!C:C,1,0)),'Paetec -prev'!C1253,"""")</f>
        <v>0</v>
      </c>
      <c r="B1253" s="98"/>
      <c r="C1253" s="98"/>
      <c r="D1253" s="98"/>
      <c r="E1253" s="98"/>
      <c r="F1253" s="98"/>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row>
    <row r="1254" spans="1:30" hidden="1" x14ac:dyDescent="0.25">
      <c r="A1254" s="98">
        <f>IF(ISNA(VLOOKUP('Paetec -prev'!C1254,'PAETEC Support'!C:C,1,0)),'Paetec -prev'!C1254,"""")</f>
        <v>0</v>
      </c>
      <c r="B1254" s="98"/>
      <c r="C1254" s="98"/>
      <c r="D1254" s="98"/>
      <c r="E1254" s="98"/>
      <c r="F1254" s="98"/>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row>
    <row r="1255" spans="1:30" hidden="1" x14ac:dyDescent="0.25">
      <c r="A1255" s="98">
        <f>IF(ISNA(VLOOKUP('Paetec -prev'!C1255,'PAETEC Support'!C:C,1,0)),'Paetec -prev'!C1255,"""")</f>
        <v>0</v>
      </c>
      <c r="B1255" s="98"/>
      <c r="C1255" s="98"/>
      <c r="D1255" s="98"/>
      <c r="E1255" s="98"/>
      <c r="F1255" s="98"/>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row>
    <row r="1256" spans="1:30" hidden="1" x14ac:dyDescent="0.25">
      <c r="A1256" s="98">
        <f>IF(ISNA(VLOOKUP('Paetec -prev'!C1256,'PAETEC Support'!C:C,1,0)),'Paetec -prev'!C1256,"""")</f>
        <v>0</v>
      </c>
      <c r="B1256" s="98"/>
      <c r="C1256" s="98"/>
      <c r="D1256" s="98"/>
      <c r="E1256" s="98"/>
      <c r="F1256" s="98"/>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row>
    <row r="1257" spans="1:30" hidden="1" x14ac:dyDescent="0.25">
      <c r="A1257" s="98">
        <f>IF(ISNA(VLOOKUP('Paetec -prev'!C1257,'PAETEC Support'!C:C,1,0)),'Paetec -prev'!C1257,"""")</f>
        <v>0</v>
      </c>
      <c r="B1257" s="98"/>
      <c r="C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row>
    <row r="1258" spans="1:30" hidden="1" x14ac:dyDescent="0.25">
      <c r="A1258" s="98">
        <f>IF(ISNA(VLOOKUP('Paetec -prev'!C1258,'PAETEC Support'!C:C,1,0)),'Paetec -prev'!C1258,"""")</f>
        <v>0</v>
      </c>
      <c r="B1258" s="98"/>
      <c r="C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row>
    <row r="1259" spans="1:30" hidden="1" x14ac:dyDescent="0.25">
      <c r="A1259" s="98">
        <f>IF(ISNA(VLOOKUP('Paetec -prev'!C1259,'PAETEC Support'!C:C,1,0)),'Paetec -prev'!C1259,"""")</f>
        <v>0</v>
      </c>
      <c r="B1259" s="98"/>
      <c r="C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row>
    <row r="1260" spans="1:30" hidden="1" x14ac:dyDescent="0.25">
      <c r="A1260" s="98">
        <f>IF(ISNA(VLOOKUP('Paetec -prev'!C1260,'PAETEC Support'!C:C,1,0)),'Paetec -prev'!C1260,"""")</f>
        <v>0</v>
      </c>
      <c r="B1260" s="98"/>
      <c r="C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row>
    <row r="1261" spans="1:30" hidden="1" x14ac:dyDescent="0.25">
      <c r="A1261" s="98">
        <f>IF(ISNA(VLOOKUP('Paetec -prev'!C1261,'PAETEC Support'!C:C,1,0)),'Paetec -prev'!C1261,"""")</f>
        <v>0</v>
      </c>
      <c r="B1261" s="98"/>
      <c r="C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row>
    <row r="1262" spans="1:30" hidden="1" x14ac:dyDescent="0.25">
      <c r="A1262" s="98">
        <f>IF(ISNA(VLOOKUP('Paetec -prev'!C1262,'PAETEC Support'!C:C,1,0)),'Paetec -prev'!C1262,"""")</f>
        <v>0</v>
      </c>
      <c r="B1262" s="98"/>
      <c r="C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row>
    <row r="1263" spans="1:30" hidden="1" x14ac:dyDescent="0.25">
      <c r="A1263" s="98">
        <f>IF(ISNA(VLOOKUP('Paetec -prev'!C1263,'PAETEC Support'!C:C,1,0)),'Paetec -prev'!C1263,"""")</f>
        <v>0</v>
      </c>
      <c r="B1263" s="98"/>
      <c r="C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row>
    <row r="1264" spans="1:30" hidden="1" x14ac:dyDescent="0.25">
      <c r="A1264" s="98">
        <f>IF(ISNA(VLOOKUP('Paetec -prev'!C1264,'PAETEC Support'!C:C,1,0)),'Paetec -prev'!C1264,"""")</f>
        <v>0</v>
      </c>
      <c r="B1264" s="98"/>
      <c r="C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row>
    <row r="1265" spans="1:30" hidden="1" x14ac:dyDescent="0.25">
      <c r="A1265" s="98">
        <f>IF(ISNA(VLOOKUP('Paetec -prev'!C1265,'PAETEC Support'!C:C,1,0)),'Paetec -prev'!C1265,"""")</f>
        <v>0</v>
      </c>
      <c r="B1265" s="98"/>
      <c r="C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row>
    <row r="1266" spans="1:30" hidden="1" x14ac:dyDescent="0.25">
      <c r="A1266" s="98">
        <f>IF(ISNA(VLOOKUP('Paetec -prev'!C1266,'PAETEC Support'!C:C,1,0)),'Paetec -prev'!C1266,"""")</f>
        <v>0</v>
      </c>
      <c r="B1266" s="98"/>
      <c r="C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row>
    <row r="1267" spans="1:30" hidden="1" x14ac:dyDescent="0.25">
      <c r="A1267" s="98">
        <f>IF(ISNA(VLOOKUP('Paetec -prev'!C1267,'PAETEC Support'!C:C,1,0)),'Paetec -prev'!C1267,"""")</f>
        <v>0</v>
      </c>
      <c r="B1267" s="98"/>
      <c r="C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row>
    <row r="1268" spans="1:30" hidden="1" x14ac:dyDescent="0.25">
      <c r="A1268" s="98">
        <f>IF(ISNA(VLOOKUP('Paetec -prev'!C1268,'PAETEC Support'!C:C,1,0)),'Paetec -prev'!C1268,"""")</f>
        <v>0</v>
      </c>
      <c r="B1268" s="98"/>
      <c r="C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row>
    <row r="1269" spans="1:30" hidden="1" x14ac:dyDescent="0.25">
      <c r="A1269" s="98">
        <f>IF(ISNA(VLOOKUP('Paetec -prev'!C1269,'PAETEC Support'!C:C,1,0)),'Paetec -prev'!C1269,"""")</f>
        <v>0</v>
      </c>
      <c r="B1269" s="98"/>
      <c r="C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row>
    <row r="1270" spans="1:30" hidden="1" x14ac:dyDescent="0.25">
      <c r="A1270" s="98">
        <f>IF(ISNA(VLOOKUP('Paetec -prev'!C1270,'PAETEC Support'!C:C,1,0)),'Paetec -prev'!C1270,"""")</f>
        <v>0</v>
      </c>
      <c r="B1270" s="98"/>
      <c r="C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row>
    <row r="1271" spans="1:30" hidden="1" x14ac:dyDescent="0.25">
      <c r="A1271" s="98">
        <f>IF(ISNA(VLOOKUP('Paetec -prev'!C1271,'PAETEC Support'!C:C,1,0)),'Paetec -prev'!C1271,"""")</f>
        <v>0</v>
      </c>
      <c r="B1271" s="98"/>
      <c r="C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row>
    <row r="1272" spans="1:30" hidden="1" x14ac:dyDescent="0.25">
      <c r="A1272" s="98">
        <f>IF(ISNA(VLOOKUP('Paetec -prev'!C1272,'PAETEC Support'!C:C,1,0)),'Paetec -prev'!C1272,"""")</f>
        <v>0</v>
      </c>
      <c r="B1272" s="98"/>
      <c r="C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row>
    <row r="1273" spans="1:30" hidden="1" x14ac:dyDescent="0.25">
      <c r="A1273" s="98">
        <f>IF(ISNA(VLOOKUP('Paetec -prev'!C1273,'PAETEC Support'!C:C,1,0)),'Paetec -prev'!C1273,"""")</f>
        <v>0</v>
      </c>
      <c r="B1273" s="98"/>
      <c r="C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row>
    <row r="1274" spans="1:30" hidden="1" x14ac:dyDescent="0.25">
      <c r="A1274" s="98">
        <f>IF(ISNA(VLOOKUP('Paetec -prev'!C1274,'PAETEC Support'!C:C,1,0)),'Paetec -prev'!C1274,"""")</f>
        <v>0</v>
      </c>
      <c r="B1274" s="98"/>
      <c r="C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row>
    <row r="1275" spans="1:30" hidden="1" x14ac:dyDescent="0.25">
      <c r="A1275" s="98">
        <f>IF(ISNA(VLOOKUP('Paetec -prev'!C1275,'PAETEC Support'!C:C,1,0)),'Paetec -prev'!C1275,"""")</f>
        <v>0</v>
      </c>
      <c r="B1275" s="98"/>
      <c r="C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row>
    <row r="1276" spans="1:30" hidden="1" x14ac:dyDescent="0.25">
      <c r="A1276" s="98">
        <f>IF(ISNA(VLOOKUP('Paetec -prev'!C1276,'PAETEC Support'!C:C,1,0)),'Paetec -prev'!C1276,"""")</f>
        <v>0</v>
      </c>
      <c r="B1276" s="98"/>
      <c r="C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row>
    <row r="1277" spans="1:30" hidden="1" x14ac:dyDescent="0.25">
      <c r="A1277" s="98">
        <f>IF(ISNA(VLOOKUP('Paetec -prev'!C1277,'PAETEC Support'!C:C,1,0)),'Paetec -prev'!C1277,"""")</f>
        <v>0</v>
      </c>
      <c r="B1277" s="98"/>
      <c r="C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row>
    <row r="1278" spans="1:30" hidden="1" x14ac:dyDescent="0.25">
      <c r="A1278" s="98">
        <f>IF(ISNA(VLOOKUP('Paetec -prev'!C1278,'PAETEC Support'!C:C,1,0)),'Paetec -prev'!C1278,"""")</f>
        <v>0</v>
      </c>
      <c r="B1278" s="98"/>
      <c r="C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row>
    <row r="1279" spans="1:30" hidden="1" x14ac:dyDescent="0.25">
      <c r="A1279" s="98">
        <f>IF(ISNA(VLOOKUP('Paetec -prev'!C1279,'PAETEC Support'!C:C,1,0)),'Paetec -prev'!C1279,"""")</f>
        <v>0</v>
      </c>
      <c r="B1279" s="98"/>
      <c r="C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row>
    <row r="1280" spans="1:30" hidden="1" x14ac:dyDescent="0.25">
      <c r="A1280" s="98">
        <f>IF(ISNA(VLOOKUP('Paetec -prev'!C1280,'PAETEC Support'!C:C,1,0)),'Paetec -prev'!C1280,"""")</f>
        <v>0</v>
      </c>
      <c r="B1280" s="98"/>
      <c r="C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row>
    <row r="1281" spans="1:30" hidden="1" x14ac:dyDescent="0.25">
      <c r="A1281" s="98">
        <f>IF(ISNA(VLOOKUP('Paetec -prev'!C1281,'PAETEC Support'!C:C,1,0)),'Paetec -prev'!C1281,"""")</f>
        <v>0</v>
      </c>
      <c r="B1281" s="98"/>
      <c r="C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row>
    <row r="1282" spans="1:30" hidden="1" x14ac:dyDescent="0.25">
      <c r="A1282" s="98">
        <f>IF(ISNA(VLOOKUP('Paetec -prev'!C1282,'PAETEC Support'!C:C,1,0)),'Paetec -prev'!C1282,"""")</f>
        <v>0</v>
      </c>
      <c r="B1282" s="98"/>
      <c r="C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row>
    <row r="1283" spans="1:30" hidden="1" x14ac:dyDescent="0.25">
      <c r="A1283" s="98">
        <f>IF(ISNA(VLOOKUP('Paetec -prev'!C1283,'PAETEC Support'!C:C,1,0)),'Paetec -prev'!C1283,"""")</f>
        <v>0</v>
      </c>
      <c r="B1283" s="98"/>
      <c r="C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row>
    <row r="1284" spans="1:30" hidden="1" x14ac:dyDescent="0.25">
      <c r="A1284" s="98">
        <f>IF(ISNA(VLOOKUP('Paetec -prev'!C1284,'PAETEC Support'!C:C,1,0)),'Paetec -prev'!C1284,"""")</f>
        <v>0</v>
      </c>
      <c r="B1284" s="98"/>
      <c r="C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row>
    <row r="1285" spans="1:30" hidden="1" x14ac:dyDescent="0.25">
      <c r="A1285" s="98">
        <f>IF(ISNA(VLOOKUP('Paetec -prev'!C1285,'PAETEC Support'!C:C,1,0)),'Paetec -prev'!C1285,"""")</f>
        <v>0</v>
      </c>
      <c r="B1285" s="98"/>
      <c r="C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row>
    <row r="1286" spans="1:30" hidden="1" x14ac:dyDescent="0.25">
      <c r="A1286" s="98">
        <f>IF(ISNA(VLOOKUP('Paetec -prev'!C1286,'PAETEC Support'!C:C,1,0)),'Paetec -prev'!C1286,"""")</f>
        <v>0</v>
      </c>
      <c r="B1286" s="98"/>
      <c r="C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row>
    <row r="1287" spans="1:30" hidden="1" x14ac:dyDescent="0.25">
      <c r="A1287" s="98">
        <f>IF(ISNA(VLOOKUP('Paetec -prev'!C1287,'PAETEC Support'!C:C,1,0)),'Paetec -prev'!C1287,"""")</f>
        <v>0</v>
      </c>
      <c r="B1287" s="98"/>
      <c r="C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row>
    <row r="1288" spans="1:30" hidden="1" x14ac:dyDescent="0.25">
      <c r="A1288" s="98">
        <f>IF(ISNA(VLOOKUP('Paetec -prev'!C1288,'PAETEC Support'!C:C,1,0)),'Paetec -prev'!C1288,"""")</f>
        <v>0</v>
      </c>
      <c r="B1288" s="98"/>
      <c r="C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row>
    <row r="1289" spans="1:30" hidden="1" x14ac:dyDescent="0.25">
      <c r="A1289" s="98">
        <f>IF(ISNA(VLOOKUP('Paetec -prev'!C1289,'PAETEC Support'!C:C,1,0)),'Paetec -prev'!C1289,"""")</f>
        <v>0</v>
      </c>
      <c r="B1289" s="98"/>
      <c r="C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row>
    <row r="1290" spans="1:30" hidden="1" x14ac:dyDescent="0.25">
      <c r="A1290" s="98">
        <f>IF(ISNA(VLOOKUP('Paetec -prev'!C1290,'PAETEC Support'!C:C,1,0)),'Paetec -prev'!C1290,"""")</f>
        <v>0</v>
      </c>
      <c r="B1290" s="98"/>
      <c r="C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row>
    <row r="1291" spans="1:30" hidden="1" x14ac:dyDescent="0.25">
      <c r="A1291" s="98">
        <f>IF(ISNA(VLOOKUP('Paetec -prev'!C1291,'PAETEC Support'!C:C,1,0)),'Paetec -prev'!C1291,"""")</f>
        <v>0</v>
      </c>
      <c r="B1291" s="98"/>
      <c r="C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row>
    <row r="1292" spans="1:30" hidden="1" x14ac:dyDescent="0.25">
      <c r="A1292" s="98">
        <f>IF(ISNA(VLOOKUP('Paetec -prev'!C1292,'PAETEC Support'!C:C,1,0)),'Paetec -prev'!C1292,"""")</f>
        <v>0</v>
      </c>
      <c r="B1292" s="98"/>
      <c r="C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row>
    <row r="1293" spans="1:30" hidden="1" x14ac:dyDescent="0.25">
      <c r="A1293" s="98">
        <f>IF(ISNA(VLOOKUP('Paetec -prev'!C1293,'PAETEC Support'!C:C,1,0)),'Paetec -prev'!C1293,"""")</f>
        <v>0</v>
      </c>
      <c r="B1293" s="98"/>
      <c r="C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row>
    <row r="1294" spans="1:30" hidden="1" x14ac:dyDescent="0.25">
      <c r="A1294" s="98">
        <f>IF(ISNA(VLOOKUP('Paetec -prev'!C1294,'PAETEC Support'!C:C,1,0)),'Paetec -prev'!C1294,"""")</f>
        <v>0</v>
      </c>
      <c r="B1294" s="98"/>
      <c r="C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row>
    <row r="1295" spans="1:30" hidden="1" x14ac:dyDescent="0.25">
      <c r="A1295" s="98">
        <f>IF(ISNA(VLOOKUP('Paetec -prev'!C1295,'PAETEC Support'!C:C,1,0)),'Paetec -prev'!C1295,"""")</f>
        <v>0</v>
      </c>
      <c r="B1295" s="98"/>
      <c r="C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row>
    <row r="1296" spans="1:30" hidden="1" x14ac:dyDescent="0.25">
      <c r="A1296" s="98">
        <f>IF(ISNA(VLOOKUP('Paetec -prev'!C1296,'PAETEC Support'!C:C,1,0)),'Paetec -prev'!C1296,"""")</f>
        <v>0</v>
      </c>
      <c r="B1296" s="98"/>
      <c r="C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row>
    <row r="1297" spans="1:30" hidden="1" x14ac:dyDescent="0.25">
      <c r="A1297" s="98">
        <f>IF(ISNA(VLOOKUP('Paetec -prev'!C1297,'PAETEC Support'!C:C,1,0)),'Paetec -prev'!C1297,"""")</f>
        <v>0</v>
      </c>
      <c r="B1297" s="98"/>
      <c r="C1297" s="98"/>
      <c r="D1297" s="98"/>
      <c r="E1297" s="98"/>
      <c r="F1297" s="98"/>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row>
    <row r="1298" spans="1:30" hidden="1" x14ac:dyDescent="0.25">
      <c r="A1298" s="98">
        <f>IF(ISNA(VLOOKUP('Paetec -prev'!C1298,'PAETEC Support'!C:C,1,0)),'Paetec -prev'!C1298,"""")</f>
        <v>0</v>
      </c>
      <c r="B1298" s="98"/>
      <c r="C1298" s="98"/>
      <c r="D1298" s="98"/>
      <c r="E1298" s="98"/>
      <c r="F1298" s="98"/>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row>
    <row r="1299" spans="1:30" hidden="1" x14ac:dyDescent="0.25">
      <c r="A1299" s="98">
        <f>IF(ISNA(VLOOKUP('Paetec -prev'!C1299,'PAETEC Support'!C:C,1,0)),'Paetec -prev'!C1299,"""")</f>
        <v>0</v>
      </c>
      <c r="B1299" s="98"/>
      <c r="C1299" s="98"/>
      <c r="D1299" s="98"/>
      <c r="E1299" s="98"/>
      <c r="F1299" s="98"/>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row>
    <row r="1300" spans="1:30" hidden="1" x14ac:dyDescent="0.25">
      <c r="A1300" s="98">
        <f>IF(ISNA(VLOOKUP('Paetec -prev'!C1300,'PAETEC Support'!C:C,1,0)),'Paetec -prev'!C1300,"""")</f>
        <v>0</v>
      </c>
      <c r="B1300" s="98"/>
      <c r="C1300" s="98"/>
      <c r="D1300" s="98"/>
      <c r="E1300" s="98"/>
      <c r="F1300" s="98"/>
      <c r="G1300" s="98"/>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row>
    <row r="1301" spans="1:30" hidden="1" x14ac:dyDescent="0.25">
      <c r="A1301" s="98">
        <f>IF(ISNA(VLOOKUP('Paetec -prev'!C1301,'PAETEC Support'!C:C,1,0)),'Paetec -prev'!C1301,"""")</f>
        <v>0</v>
      </c>
      <c r="B1301" s="98"/>
      <c r="C1301" s="98"/>
      <c r="D1301" s="98"/>
      <c r="E1301" s="98"/>
      <c r="F1301" s="98"/>
      <c r="G1301" s="98"/>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row>
    <row r="1302" spans="1:30" hidden="1" x14ac:dyDescent="0.25">
      <c r="A1302" s="98">
        <f>IF(ISNA(VLOOKUP('Paetec -prev'!C1302,'PAETEC Support'!C:C,1,0)),'Paetec -prev'!C1302,"""")</f>
        <v>0</v>
      </c>
      <c r="B1302" s="98"/>
      <c r="C1302" s="98"/>
      <c r="D1302" s="98"/>
      <c r="E1302" s="98"/>
      <c r="F1302" s="98"/>
      <c r="G1302" s="98"/>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row>
    <row r="1303" spans="1:30" hidden="1" x14ac:dyDescent="0.25">
      <c r="A1303" s="98">
        <f>IF(ISNA(VLOOKUP('Paetec -prev'!C1303,'PAETEC Support'!C:C,1,0)),'Paetec -prev'!C1303,"""")</f>
        <v>0</v>
      </c>
      <c r="B1303" s="98"/>
      <c r="C1303" s="98"/>
      <c r="D1303" s="98"/>
      <c r="E1303" s="98"/>
      <c r="F1303" s="98"/>
      <c r="G1303" s="98"/>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row>
    <row r="1304" spans="1:30" hidden="1" x14ac:dyDescent="0.25">
      <c r="A1304" s="98">
        <f>IF(ISNA(VLOOKUP('Paetec -prev'!C1304,'PAETEC Support'!C:C,1,0)),'Paetec -prev'!C1304,"""")</f>
        <v>0</v>
      </c>
      <c r="B1304" s="98"/>
      <c r="C1304" s="98"/>
      <c r="D1304" s="98"/>
      <c r="E1304" s="98"/>
      <c r="F1304" s="98"/>
      <c r="G1304" s="98"/>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row>
    <row r="1305" spans="1:30" hidden="1" x14ac:dyDescent="0.25">
      <c r="A1305" s="98">
        <f>IF(ISNA(VLOOKUP('Paetec -prev'!C1305,'PAETEC Support'!C:C,1,0)),'Paetec -prev'!C1305,"""")</f>
        <v>0</v>
      </c>
      <c r="B1305" s="98"/>
      <c r="C1305" s="98"/>
      <c r="D1305" s="98"/>
      <c r="E1305" s="98"/>
      <c r="F1305" s="98"/>
      <c r="G1305" s="98"/>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row>
    <row r="1306" spans="1:30" hidden="1" x14ac:dyDescent="0.25">
      <c r="A1306" s="98">
        <f>IF(ISNA(VLOOKUP('Paetec -prev'!C1306,'PAETEC Support'!C:C,1,0)),'Paetec -prev'!C1306,"""")</f>
        <v>0</v>
      </c>
      <c r="B1306" s="98"/>
      <c r="C1306" s="98"/>
      <c r="D1306" s="98"/>
      <c r="E1306" s="98"/>
      <c r="F1306" s="98"/>
      <c r="G1306" s="98"/>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row>
    <row r="1307" spans="1:30" hidden="1" x14ac:dyDescent="0.25">
      <c r="A1307" s="98">
        <f>IF(ISNA(VLOOKUP('Paetec -prev'!C1307,'PAETEC Support'!C:C,1,0)),'Paetec -prev'!C1307,"""")</f>
        <v>0</v>
      </c>
      <c r="B1307" s="98"/>
      <c r="C1307" s="98"/>
      <c r="D1307" s="98"/>
      <c r="E1307" s="98"/>
      <c r="F1307" s="98"/>
      <c r="G1307" s="98"/>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row>
    <row r="1308" spans="1:30" hidden="1" x14ac:dyDescent="0.25">
      <c r="A1308" s="98">
        <f>IF(ISNA(VLOOKUP('Paetec -prev'!C1308,'PAETEC Support'!C:C,1,0)),'Paetec -prev'!C1308,"""")</f>
        <v>0</v>
      </c>
      <c r="B1308" s="98"/>
      <c r="C1308" s="98"/>
      <c r="D1308" s="98"/>
      <c r="E1308" s="98"/>
      <c r="F1308" s="98"/>
      <c r="G1308" s="98"/>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row>
    <row r="1309" spans="1:30" hidden="1" x14ac:dyDescent="0.25">
      <c r="A1309" s="98">
        <f>IF(ISNA(VLOOKUP('Paetec -prev'!C1309,'PAETEC Support'!C:C,1,0)),'Paetec -prev'!C1309,"""")</f>
        <v>0</v>
      </c>
      <c r="B1309" s="98"/>
      <c r="C1309" s="98"/>
      <c r="D1309" s="98"/>
      <c r="E1309" s="98"/>
      <c r="F1309" s="98"/>
      <c r="G1309" s="98"/>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row>
    <row r="1310" spans="1:30" hidden="1" x14ac:dyDescent="0.25">
      <c r="A1310" s="98">
        <f>IF(ISNA(VLOOKUP('Paetec -prev'!C1310,'PAETEC Support'!C:C,1,0)),'Paetec -prev'!C1310,"""")</f>
        <v>0</v>
      </c>
      <c r="B1310" s="98"/>
      <c r="C1310" s="98"/>
      <c r="D1310" s="98"/>
      <c r="E1310" s="98"/>
      <c r="F1310" s="98"/>
      <c r="G1310" s="98"/>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row>
    <row r="1311" spans="1:30" hidden="1" x14ac:dyDescent="0.25">
      <c r="A1311" s="98">
        <f>IF(ISNA(VLOOKUP('Paetec -prev'!C1311,'PAETEC Support'!C:C,1,0)),'Paetec -prev'!C1311,"""")</f>
        <v>0</v>
      </c>
      <c r="B1311" s="98"/>
      <c r="C1311" s="98"/>
      <c r="D1311" s="98"/>
      <c r="E1311" s="98"/>
      <c r="F1311" s="98"/>
      <c r="G1311" s="98"/>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row>
    <row r="1312" spans="1:30" hidden="1" x14ac:dyDescent="0.25">
      <c r="A1312" s="98">
        <f>IF(ISNA(VLOOKUP('Paetec -prev'!C1312,'PAETEC Support'!C:C,1,0)),'Paetec -prev'!C1312,"""")</f>
        <v>0</v>
      </c>
      <c r="B1312" s="98"/>
      <c r="C1312" s="98"/>
      <c r="D1312" s="98"/>
      <c r="E1312" s="98"/>
      <c r="F1312" s="98"/>
      <c r="G1312" s="98"/>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row>
    <row r="1313" spans="1:30" hidden="1" x14ac:dyDescent="0.25">
      <c r="A1313" s="98">
        <f>IF(ISNA(VLOOKUP('Paetec -prev'!C1313,'PAETEC Support'!C:C,1,0)),'Paetec -prev'!C1313,"""")</f>
        <v>0</v>
      </c>
      <c r="B1313" s="98"/>
      <c r="C1313" s="98"/>
      <c r="D1313" s="98"/>
      <c r="E1313" s="98"/>
      <c r="F1313" s="98"/>
      <c r="G1313" s="98"/>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row>
    <row r="1314" spans="1:30" hidden="1" x14ac:dyDescent="0.25">
      <c r="A1314" s="98">
        <f>IF(ISNA(VLOOKUP('Paetec -prev'!C1314,'PAETEC Support'!C:C,1,0)),'Paetec -prev'!C1314,"""")</f>
        <v>0</v>
      </c>
      <c r="B1314" s="98"/>
      <c r="C1314" s="98"/>
      <c r="D1314" s="98"/>
      <c r="E1314" s="98"/>
      <c r="F1314" s="98"/>
      <c r="G1314" s="98"/>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row>
    <row r="1315" spans="1:30" hidden="1" x14ac:dyDescent="0.25">
      <c r="A1315" s="98">
        <f>IF(ISNA(VLOOKUP('Paetec -prev'!C1315,'PAETEC Support'!C:C,1,0)),'Paetec -prev'!C1315,"""")</f>
        <v>0</v>
      </c>
      <c r="B1315" s="98"/>
      <c r="C1315" s="98"/>
      <c r="D1315" s="98"/>
      <c r="E1315" s="98"/>
      <c r="F1315" s="98"/>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row>
    <row r="1316" spans="1:30" hidden="1" x14ac:dyDescent="0.25">
      <c r="A1316" s="98">
        <f>IF(ISNA(VLOOKUP('Paetec -prev'!C1316,'PAETEC Support'!C:C,1,0)),'Paetec -prev'!C1316,"""")</f>
        <v>0</v>
      </c>
      <c r="B1316" s="98"/>
      <c r="C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row>
    <row r="1317" spans="1:30" hidden="1" x14ac:dyDescent="0.25">
      <c r="A1317" s="98">
        <f>IF(ISNA(VLOOKUP('Paetec -prev'!C1317,'PAETEC Support'!C:C,1,0)),'Paetec -prev'!C1317,"""")</f>
        <v>0</v>
      </c>
      <c r="B1317" s="98"/>
      <c r="C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row>
    <row r="1318" spans="1:30" hidden="1" x14ac:dyDescent="0.25">
      <c r="A1318" s="98">
        <f>IF(ISNA(VLOOKUP('Paetec -prev'!C1318,'PAETEC Support'!C:C,1,0)),'Paetec -prev'!C1318,"""")</f>
        <v>0</v>
      </c>
      <c r="B1318" s="98"/>
      <c r="C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row>
    <row r="1319" spans="1:30" hidden="1" x14ac:dyDescent="0.25">
      <c r="A1319" s="98">
        <f>IF(ISNA(VLOOKUP('Paetec -prev'!C1319,'PAETEC Support'!C:C,1,0)),'Paetec -prev'!C1319,"""")</f>
        <v>0</v>
      </c>
      <c r="B1319" s="98"/>
      <c r="C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row>
    <row r="1320" spans="1:30" hidden="1" x14ac:dyDescent="0.25">
      <c r="A1320" s="98">
        <f>IF(ISNA(VLOOKUP('Paetec -prev'!C1320,'PAETEC Support'!C:C,1,0)),'Paetec -prev'!C1320,"""")</f>
        <v>0</v>
      </c>
      <c r="B1320" s="98"/>
      <c r="C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row>
    <row r="1321" spans="1:30" hidden="1" x14ac:dyDescent="0.25">
      <c r="A1321" s="98">
        <f>IF(ISNA(VLOOKUP('Paetec -prev'!C1321,'PAETEC Support'!C:C,1,0)),'Paetec -prev'!C1321,"""")</f>
        <v>0</v>
      </c>
      <c r="B1321" s="98"/>
      <c r="C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row>
    <row r="1322" spans="1:30" hidden="1" x14ac:dyDescent="0.25">
      <c r="A1322" s="98">
        <f>IF(ISNA(VLOOKUP('Paetec -prev'!C1322,'PAETEC Support'!C:C,1,0)),'Paetec -prev'!C1322,"""")</f>
        <v>0</v>
      </c>
      <c r="B1322" s="98"/>
      <c r="C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row>
    <row r="1323" spans="1:30" hidden="1" x14ac:dyDescent="0.25">
      <c r="A1323" s="98">
        <f>IF(ISNA(VLOOKUP('Paetec -prev'!C1323,'PAETEC Support'!C:C,1,0)),'Paetec -prev'!C1323,"""")</f>
        <v>0</v>
      </c>
      <c r="B1323" s="98"/>
      <c r="C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row>
    <row r="1324" spans="1:30" hidden="1" x14ac:dyDescent="0.25">
      <c r="A1324" s="98">
        <f>IF(ISNA(VLOOKUP('Paetec -prev'!C1324,'PAETEC Support'!C:C,1,0)),'Paetec -prev'!C1324,"""")</f>
        <v>0</v>
      </c>
      <c r="B1324" s="98"/>
      <c r="C1324" s="98"/>
      <c r="D1324" s="98"/>
      <c r="E1324" s="98"/>
      <c r="F1324" s="98"/>
      <c r="G1324" s="98"/>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row>
    <row r="1325" spans="1:30" hidden="1" x14ac:dyDescent="0.25">
      <c r="A1325" s="98">
        <f>IF(ISNA(VLOOKUP('Paetec -prev'!C1325,'PAETEC Support'!C:C,1,0)),'Paetec -prev'!C1325,"""")</f>
        <v>0</v>
      </c>
      <c r="B1325" s="98"/>
      <c r="C1325" s="98"/>
      <c r="D1325" s="98"/>
      <c r="E1325" s="98"/>
      <c r="F1325" s="98"/>
      <c r="G1325" s="98"/>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row>
    <row r="1326" spans="1:30" hidden="1" x14ac:dyDescent="0.25">
      <c r="A1326" s="98">
        <f>IF(ISNA(VLOOKUP('Paetec -prev'!C1326,'PAETEC Support'!C:C,1,0)),'Paetec -prev'!C1326,"""")</f>
        <v>0</v>
      </c>
      <c r="B1326" s="98"/>
      <c r="C1326" s="98"/>
      <c r="D1326" s="98"/>
      <c r="E1326" s="98"/>
      <c r="F1326" s="98"/>
      <c r="G1326" s="98"/>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row>
    <row r="1327" spans="1:30" hidden="1" x14ac:dyDescent="0.25">
      <c r="A1327" s="98">
        <f>IF(ISNA(VLOOKUP('Paetec -prev'!C1327,'PAETEC Support'!C:C,1,0)),'Paetec -prev'!C1327,"""")</f>
        <v>0</v>
      </c>
      <c r="B1327" s="98"/>
      <c r="C1327" s="98"/>
      <c r="D1327" s="98"/>
      <c r="E1327" s="98"/>
      <c r="F1327" s="98"/>
      <c r="G1327" s="98"/>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row>
    <row r="1328" spans="1:30" hidden="1" x14ac:dyDescent="0.25">
      <c r="A1328" s="98">
        <f>IF(ISNA(VLOOKUP('Paetec -prev'!C1328,'PAETEC Support'!C:C,1,0)),'Paetec -prev'!C1328,"""")</f>
        <v>0</v>
      </c>
      <c r="B1328" s="98"/>
      <c r="C1328" s="98"/>
      <c r="D1328" s="98"/>
      <c r="E1328" s="98"/>
      <c r="F1328" s="98"/>
      <c r="G1328" s="98"/>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row>
    <row r="1329" spans="1:30" hidden="1" x14ac:dyDescent="0.25">
      <c r="A1329" s="98">
        <f>IF(ISNA(VLOOKUP('Paetec -prev'!C1329,'PAETEC Support'!C:C,1,0)),'Paetec -prev'!C1329,"""")</f>
        <v>0</v>
      </c>
      <c r="B1329" s="98"/>
      <c r="C1329" s="98"/>
      <c r="D1329" s="98"/>
      <c r="E1329" s="98"/>
      <c r="F1329" s="98"/>
      <c r="G1329" s="98"/>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row>
    <row r="1330" spans="1:30" hidden="1" x14ac:dyDescent="0.25">
      <c r="A1330" s="98">
        <f>IF(ISNA(VLOOKUP('Paetec -prev'!C1330,'PAETEC Support'!C:C,1,0)),'Paetec -prev'!C1330,"""")</f>
        <v>0</v>
      </c>
      <c r="B1330" s="98"/>
      <c r="C1330" s="98"/>
      <c r="D1330" s="98"/>
      <c r="E1330" s="98"/>
      <c r="F1330" s="98"/>
      <c r="G1330" s="98"/>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row>
    <row r="1331" spans="1:30" hidden="1" x14ac:dyDescent="0.25">
      <c r="A1331" s="98">
        <f>IF(ISNA(VLOOKUP('Paetec -prev'!C1331,'PAETEC Support'!C:C,1,0)),'Paetec -prev'!C1331,"""")</f>
        <v>0</v>
      </c>
      <c r="B1331" s="98"/>
      <c r="C1331" s="98"/>
      <c r="D1331" s="98"/>
      <c r="E1331" s="98"/>
      <c r="F1331" s="98"/>
      <c r="G1331" s="98"/>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row>
    <row r="1332" spans="1:30" hidden="1" x14ac:dyDescent="0.25">
      <c r="A1332" s="98">
        <f>IF(ISNA(VLOOKUP('Paetec -prev'!C1332,'PAETEC Support'!C:C,1,0)),'Paetec -prev'!C1332,"""")</f>
        <v>0</v>
      </c>
      <c r="B1332" s="98"/>
      <c r="C1332" s="98"/>
      <c r="D1332" s="98"/>
      <c r="E1332" s="98"/>
      <c r="F1332" s="98"/>
      <c r="G1332" s="98"/>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row>
    <row r="1333" spans="1:30" hidden="1" x14ac:dyDescent="0.25">
      <c r="A1333" s="98">
        <f>IF(ISNA(VLOOKUP('Paetec -prev'!C1333,'PAETEC Support'!C:C,1,0)),'Paetec -prev'!C1333,"""")</f>
        <v>0</v>
      </c>
      <c r="B1333" s="98"/>
      <c r="C1333" s="98"/>
      <c r="D1333" s="98"/>
      <c r="E1333" s="98"/>
      <c r="F1333" s="98"/>
      <c r="G1333" s="98"/>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row>
    <row r="1334" spans="1:30" hidden="1" x14ac:dyDescent="0.25">
      <c r="A1334" s="98">
        <f>IF(ISNA(VLOOKUP('Paetec -prev'!C1334,'PAETEC Support'!C:C,1,0)),'Paetec -prev'!C1334,"""")</f>
        <v>0</v>
      </c>
      <c r="B1334" s="98"/>
      <c r="C1334" s="98"/>
      <c r="D1334" s="98"/>
      <c r="E1334" s="98"/>
      <c r="F1334" s="98"/>
      <c r="G1334" s="98"/>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row>
    <row r="1335" spans="1:30" hidden="1" x14ac:dyDescent="0.25">
      <c r="A1335" s="98">
        <f>IF(ISNA(VLOOKUP('Paetec -prev'!C1335,'PAETEC Support'!C:C,1,0)),'Paetec -prev'!C1335,"""")</f>
        <v>0</v>
      </c>
      <c r="B1335" s="98"/>
      <c r="C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row>
    <row r="1336" spans="1:30" hidden="1" x14ac:dyDescent="0.25">
      <c r="A1336" s="98">
        <f>IF(ISNA(VLOOKUP('Paetec -prev'!C1336,'PAETEC Support'!C:C,1,0)),'Paetec -prev'!C1336,"""")</f>
        <v>0</v>
      </c>
      <c r="B1336" s="98"/>
      <c r="C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row>
    <row r="1337" spans="1:30" hidden="1" x14ac:dyDescent="0.25">
      <c r="A1337" s="98">
        <f>IF(ISNA(VLOOKUP('Paetec -prev'!C1337,'PAETEC Support'!C:C,1,0)),'Paetec -prev'!C1337,"""")</f>
        <v>0</v>
      </c>
      <c r="B1337" s="98"/>
      <c r="C1337" s="98"/>
      <c r="D1337" s="98"/>
      <c r="E1337" s="98"/>
      <c r="F1337" s="98"/>
      <c r="G1337" s="98"/>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row>
    <row r="1338" spans="1:30" hidden="1" x14ac:dyDescent="0.25">
      <c r="A1338" s="98">
        <f>IF(ISNA(VLOOKUP('Paetec -prev'!C1338,'PAETEC Support'!C:C,1,0)),'Paetec -prev'!C1338,"""")</f>
        <v>0</v>
      </c>
      <c r="B1338" s="98"/>
      <c r="C1338" s="98"/>
      <c r="D1338" s="98"/>
      <c r="E1338" s="98"/>
      <c r="F1338" s="98"/>
      <c r="G1338" s="98"/>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row>
    <row r="1339" spans="1:30" hidden="1" x14ac:dyDescent="0.25">
      <c r="A1339" s="98">
        <f>IF(ISNA(VLOOKUP('Paetec -prev'!C1339,'PAETEC Support'!C:C,1,0)),'Paetec -prev'!C1339,"""")</f>
        <v>0</v>
      </c>
      <c r="B1339" s="98"/>
      <c r="C1339" s="98"/>
      <c r="D1339" s="98"/>
      <c r="E1339" s="98"/>
      <c r="F1339" s="98"/>
      <c r="G1339" s="98"/>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row>
    <row r="1340" spans="1:30" hidden="1" x14ac:dyDescent="0.25">
      <c r="A1340" s="98">
        <f>IF(ISNA(VLOOKUP('Paetec -prev'!C1340,'PAETEC Support'!C:C,1,0)),'Paetec -prev'!C1340,"""")</f>
        <v>0</v>
      </c>
      <c r="B1340" s="98"/>
      <c r="C1340" s="98"/>
      <c r="D1340" s="98"/>
      <c r="E1340" s="98"/>
      <c r="F1340" s="98"/>
      <c r="G1340" s="98"/>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row>
    <row r="1341" spans="1:30" hidden="1" x14ac:dyDescent="0.25">
      <c r="A1341" s="98">
        <f>IF(ISNA(VLOOKUP('Paetec -prev'!C1341,'PAETEC Support'!C:C,1,0)),'Paetec -prev'!C1341,"""")</f>
        <v>0</v>
      </c>
      <c r="B1341" s="98"/>
      <c r="C1341" s="98"/>
      <c r="D1341" s="98"/>
      <c r="E1341" s="98"/>
      <c r="F1341" s="98"/>
      <c r="G1341" s="98"/>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row>
    <row r="1342" spans="1:30" hidden="1" x14ac:dyDescent="0.25">
      <c r="A1342" s="98">
        <f>IF(ISNA(VLOOKUP('Paetec -prev'!C1342,'PAETEC Support'!C:C,1,0)),'Paetec -prev'!C1342,"""")</f>
        <v>0</v>
      </c>
      <c r="B1342" s="98"/>
      <c r="C1342" s="98"/>
      <c r="D1342" s="98"/>
      <c r="E1342" s="98"/>
      <c r="F1342" s="98"/>
      <c r="G1342" s="98"/>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row>
    <row r="1343" spans="1:30" hidden="1" x14ac:dyDescent="0.25">
      <c r="A1343" s="98">
        <f>IF(ISNA(VLOOKUP('Paetec -prev'!C1343,'PAETEC Support'!C:C,1,0)),'Paetec -prev'!C1343,"""")</f>
        <v>0</v>
      </c>
      <c r="B1343" s="98"/>
      <c r="C1343" s="98"/>
      <c r="D1343" s="98"/>
      <c r="E1343" s="98"/>
      <c r="F1343" s="98"/>
      <c r="G1343" s="98"/>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row>
    <row r="1344" spans="1:30" hidden="1" x14ac:dyDescent="0.25">
      <c r="A1344" s="98">
        <f>IF(ISNA(VLOOKUP('Paetec -prev'!C1344,'PAETEC Support'!C:C,1,0)),'Paetec -prev'!C1344,"""")</f>
        <v>0</v>
      </c>
      <c r="B1344" s="98"/>
      <c r="C1344" s="98"/>
      <c r="D1344" s="98"/>
      <c r="E1344" s="98"/>
      <c r="F1344" s="98"/>
      <c r="G1344" s="98"/>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row>
    <row r="1345" spans="1:30" hidden="1" x14ac:dyDescent="0.25">
      <c r="A1345" s="98">
        <f>IF(ISNA(VLOOKUP('Paetec -prev'!C1345,'PAETEC Support'!C:C,1,0)),'Paetec -prev'!C1345,"""")</f>
        <v>0</v>
      </c>
      <c r="B1345" s="98"/>
      <c r="C1345" s="98"/>
      <c r="D1345" s="98"/>
      <c r="E1345" s="98"/>
      <c r="F1345" s="98"/>
      <c r="G1345" s="98"/>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row>
    <row r="1346" spans="1:30" hidden="1" x14ac:dyDescent="0.25">
      <c r="A1346" s="98">
        <f>IF(ISNA(VLOOKUP('Paetec -prev'!C1346,'PAETEC Support'!C:C,1,0)),'Paetec -prev'!C1346,"""")</f>
        <v>0</v>
      </c>
      <c r="B1346" s="98"/>
      <c r="C1346" s="98"/>
      <c r="D1346" s="98"/>
      <c r="E1346" s="98"/>
      <c r="F1346" s="98"/>
      <c r="G1346" s="98"/>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row>
    <row r="1347" spans="1:30" hidden="1" x14ac:dyDescent="0.25">
      <c r="A1347" s="98">
        <f>IF(ISNA(VLOOKUP('Paetec -prev'!C1347,'PAETEC Support'!C:C,1,0)),'Paetec -prev'!C1347,"""")</f>
        <v>0</v>
      </c>
      <c r="B1347" s="98"/>
      <c r="C1347" s="98"/>
      <c r="D1347" s="98"/>
      <c r="E1347" s="98"/>
      <c r="F1347" s="98"/>
      <c r="G1347" s="98"/>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row>
    <row r="1348" spans="1:30" hidden="1" x14ac:dyDescent="0.25">
      <c r="A1348" s="98">
        <f>IF(ISNA(VLOOKUP('Paetec -prev'!C1348,'PAETEC Support'!C:C,1,0)),'Paetec -prev'!C1348,"""")</f>
        <v>0</v>
      </c>
      <c r="B1348" s="98"/>
      <c r="C1348" s="98"/>
      <c r="D1348" s="98"/>
      <c r="E1348" s="98"/>
      <c r="F1348" s="98"/>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row>
    <row r="1349" spans="1:30" hidden="1" x14ac:dyDescent="0.25">
      <c r="A1349" s="98">
        <f>IF(ISNA(VLOOKUP('Paetec -prev'!C1349,'PAETEC Support'!C:C,1,0)),'Paetec -prev'!C1349,"""")</f>
        <v>0</v>
      </c>
      <c r="B1349" s="98"/>
      <c r="C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row>
    <row r="1350" spans="1:30" hidden="1" x14ac:dyDescent="0.25">
      <c r="A1350" s="98">
        <f>IF(ISNA(VLOOKUP('Paetec -prev'!C1350,'PAETEC Support'!C:C,1,0)),'Paetec -prev'!C1350,"""")</f>
        <v>0</v>
      </c>
      <c r="B1350" s="98"/>
      <c r="C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row>
    <row r="1351" spans="1:30" hidden="1" x14ac:dyDescent="0.25">
      <c r="A1351" s="98">
        <f>IF(ISNA(VLOOKUP('Paetec -prev'!C1351,'PAETEC Support'!C:C,1,0)),'Paetec -prev'!C1351,"""")</f>
        <v>0</v>
      </c>
      <c r="B1351" s="98"/>
      <c r="C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row>
    <row r="1352" spans="1:30" hidden="1" x14ac:dyDescent="0.25">
      <c r="A1352" s="98">
        <f>IF(ISNA(VLOOKUP('Paetec -prev'!C1352,'PAETEC Support'!C:C,1,0)),'Paetec -prev'!C1352,"""")</f>
        <v>0</v>
      </c>
      <c r="B1352" s="98"/>
      <c r="C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row>
    <row r="1353" spans="1:30" hidden="1" x14ac:dyDescent="0.25">
      <c r="A1353" s="98">
        <f>IF(ISNA(VLOOKUP('Paetec -prev'!C1353,'PAETEC Support'!C:C,1,0)),'Paetec -prev'!C1353,"""")</f>
        <v>0</v>
      </c>
      <c r="B1353" s="98"/>
      <c r="C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row>
    <row r="1354" spans="1:30" hidden="1" x14ac:dyDescent="0.25">
      <c r="A1354" s="98">
        <f>IF(ISNA(VLOOKUP('Paetec -prev'!C1354,'PAETEC Support'!C:C,1,0)),'Paetec -prev'!C1354,"""")</f>
        <v>0</v>
      </c>
      <c r="B1354" s="98"/>
      <c r="C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row>
    <row r="1355" spans="1:30" hidden="1" x14ac:dyDescent="0.25">
      <c r="A1355" s="98">
        <f>IF(ISNA(VLOOKUP('Paetec -prev'!C1355,'PAETEC Support'!C:C,1,0)),'Paetec -prev'!C1355,"""")</f>
        <v>0</v>
      </c>
      <c r="B1355" s="98"/>
      <c r="C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row>
    <row r="1356" spans="1:30" hidden="1" x14ac:dyDescent="0.25">
      <c r="A1356" s="98">
        <f>IF(ISNA(VLOOKUP('Paetec -prev'!C1356,'PAETEC Support'!C:C,1,0)),'Paetec -prev'!C1356,"""")</f>
        <v>0</v>
      </c>
      <c r="B1356" s="98"/>
      <c r="C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row>
    <row r="1357" spans="1:30" hidden="1" x14ac:dyDescent="0.25">
      <c r="A1357" s="98">
        <f>IF(ISNA(VLOOKUP('Paetec -prev'!C1357,'PAETEC Support'!C:C,1,0)),'Paetec -prev'!C1357,"""")</f>
        <v>0</v>
      </c>
      <c r="B1357" s="98"/>
      <c r="C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row>
    <row r="1358" spans="1:30" hidden="1" x14ac:dyDescent="0.25">
      <c r="A1358" s="98">
        <f>IF(ISNA(VLOOKUP('Paetec -prev'!C1358,'PAETEC Support'!C:C,1,0)),'Paetec -prev'!C1358,"""")</f>
        <v>0</v>
      </c>
      <c r="B1358" s="98"/>
      <c r="C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row>
    <row r="1359" spans="1:30" hidden="1" x14ac:dyDescent="0.25">
      <c r="A1359" s="98">
        <f>IF(ISNA(VLOOKUP('Paetec -prev'!C1359,'PAETEC Support'!C:C,1,0)),'Paetec -prev'!C1359,"""")</f>
        <v>0</v>
      </c>
      <c r="B1359" s="98"/>
      <c r="C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row>
    <row r="1360" spans="1:30" hidden="1" x14ac:dyDescent="0.25">
      <c r="A1360" s="98">
        <f>IF(ISNA(VLOOKUP('Paetec -prev'!C1360,'PAETEC Support'!C:C,1,0)),'Paetec -prev'!C1360,"""")</f>
        <v>0</v>
      </c>
      <c r="B1360" s="98"/>
      <c r="C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row>
    <row r="1361" spans="1:30" hidden="1" x14ac:dyDescent="0.25">
      <c r="A1361" s="98">
        <f>IF(ISNA(VLOOKUP('Paetec -prev'!C1361,'PAETEC Support'!C:C,1,0)),'Paetec -prev'!C1361,"""")</f>
        <v>0</v>
      </c>
      <c r="B1361" s="98"/>
      <c r="C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row>
    <row r="1362" spans="1:30" hidden="1" x14ac:dyDescent="0.25">
      <c r="A1362" s="98">
        <f>IF(ISNA(VLOOKUP('Paetec -prev'!C1362,'PAETEC Support'!C:C,1,0)),'Paetec -prev'!C1362,"""")</f>
        <v>0</v>
      </c>
      <c r="B1362" s="98"/>
      <c r="C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row>
    <row r="1363" spans="1:30" hidden="1" x14ac:dyDescent="0.25">
      <c r="A1363" s="98">
        <f>IF(ISNA(VLOOKUP('Paetec -prev'!C1363,'PAETEC Support'!C:C,1,0)),'Paetec -prev'!C1363,"""")</f>
        <v>0</v>
      </c>
      <c r="B1363" s="98"/>
      <c r="C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row>
    <row r="1364" spans="1:30" hidden="1" x14ac:dyDescent="0.25">
      <c r="A1364" s="98">
        <f>IF(ISNA(VLOOKUP('Paetec -prev'!C1364,'PAETEC Support'!C:C,1,0)),'Paetec -prev'!C1364,"""")</f>
        <v>0</v>
      </c>
      <c r="B1364" s="98"/>
      <c r="C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row>
    <row r="1365" spans="1:30" hidden="1" x14ac:dyDescent="0.25">
      <c r="A1365" s="98">
        <f>IF(ISNA(VLOOKUP('Paetec -prev'!C1365,'PAETEC Support'!C:C,1,0)),'Paetec -prev'!C1365,"""")</f>
        <v>0</v>
      </c>
      <c r="B1365" s="98"/>
      <c r="C1365" s="98"/>
      <c r="D1365" s="98"/>
      <c r="E1365" s="98"/>
      <c r="F1365" s="98"/>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row>
    <row r="1366" spans="1:30" hidden="1" x14ac:dyDescent="0.25">
      <c r="A1366" s="98">
        <f>IF(ISNA(VLOOKUP('Paetec -prev'!C1366,'PAETEC Support'!C:C,1,0)),'Paetec -prev'!C1366,"""")</f>
        <v>0</v>
      </c>
      <c r="B1366" s="98"/>
      <c r="C1366" s="98"/>
      <c r="D1366" s="98"/>
      <c r="E1366" s="98"/>
      <c r="F1366" s="98"/>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row>
    <row r="1367" spans="1:30" hidden="1" x14ac:dyDescent="0.25">
      <c r="A1367" s="98">
        <f>IF(ISNA(VLOOKUP('Paetec -prev'!C1367,'PAETEC Support'!C:C,1,0)),'Paetec -prev'!C1367,"""")</f>
        <v>0</v>
      </c>
      <c r="B1367" s="98"/>
      <c r="C1367" s="98"/>
      <c r="D1367" s="98"/>
      <c r="E1367" s="98"/>
      <c r="F1367" s="98"/>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row>
    <row r="1368" spans="1:30" hidden="1" x14ac:dyDescent="0.25">
      <c r="A1368" s="98">
        <f>IF(ISNA(VLOOKUP('Paetec -prev'!C1368,'PAETEC Support'!C:C,1,0)),'Paetec -prev'!C1368,"""")</f>
        <v>0</v>
      </c>
      <c r="B1368" s="98"/>
      <c r="C1368" s="98"/>
      <c r="D1368" s="98"/>
      <c r="E1368" s="98"/>
      <c r="F1368" s="98"/>
      <c r="G1368" s="98"/>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row>
    <row r="1369" spans="1:30" hidden="1" x14ac:dyDescent="0.25">
      <c r="A1369" s="98">
        <f>IF(ISNA(VLOOKUP('Paetec -prev'!C1369,'PAETEC Support'!C:C,1,0)),'Paetec -prev'!C1369,"""")</f>
        <v>0</v>
      </c>
      <c r="B1369" s="98"/>
      <c r="C1369" s="98"/>
      <c r="D1369" s="98"/>
      <c r="E1369" s="98"/>
      <c r="F1369" s="98"/>
      <c r="G1369" s="98"/>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row>
    <row r="1370" spans="1:30" hidden="1" x14ac:dyDescent="0.25">
      <c r="A1370" s="98">
        <f>IF(ISNA(VLOOKUP('Paetec -prev'!C1370,'PAETEC Support'!C:C,1,0)),'Paetec -prev'!C1370,"""")</f>
        <v>0</v>
      </c>
      <c r="B1370" s="98"/>
      <c r="C1370" s="98"/>
      <c r="D1370" s="98"/>
      <c r="E1370" s="98"/>
      <c r="F1370" s="98"/>
      <c r="G1370" s="98"/>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row>
    <row r="1371" spans="1:30" hidden="1" x14ac:dyDescent="0.25">
      <c r="A1371" s="98">
        <f>IF(ISNA(VLOOKUP('Paetec -prev'!C1371,'PAETEC Support'!C:C,1,0)),'Paetec -prev'!C1371,"""")</f>
        <v>0</v>
      </c>
      <c r="B1371" s="98"/>
      <c r="C1371" s="98"/>
      <c r="D1371" s="98"/>
      <c r="E1371" s="98"/>
      <c r="F1371" s="98"/>
      <c r="G1371" s="98"/>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row>
    <row r="1372" spans="1:30" hidden="1" x14ac:dyDescent="0.25">
      <c r="A1372" s="98">
        <f>IF(ISNA(VLOOKUP('Paetec -prev'!C1372,'PAETEC Support'!C:C,1,0)),'Paetec -prev'!C1372,"""")</f>
        <v>0</v>
      </c>
      <c r="B1372" s="98"/>
      <c r="C1372" s="98"/>
      <c r="D1372" s="98"/>
      <c r="E1372" s="98"/>
      <c r="F1372" s="98"/>
      <c r="G1372" s="98"/>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row>
    <row r="1373" spans="1:30" hidden="1" x14ac:dyDescent="0.25">
      <c r="A1373" s="98">
        <f>IF(ISNA(VLOOKUP('Paetec -prev'!C1373,'PAETEC Support'!C:C,1,0)),'Paetec -prev'!C1373,"""")</f>
        <v>0</v>
      </c>
      <c r="B1373" s="98"/>
      <c r="C1373" s="98"/>
      <c r="D1373" s="98"/>
      <c r="E1373" s="98"/>
      <c r="F1373" s="98"/>
      <c r="G1373" s="98"/>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row>
    <row r="1374" spans="1:30" hidden="1" x14ac:dyDescent="0.25">
      <c r="A1374" s="98">
        <f>IF(ISNA(VLOOKUP('Paetec -prev'!C1374,'PAETEC Support'!C:C,1,0)),'Paetec -prev'!C1374,"""")</f>
        <v>0</v>
      </c>
      <c r="B1374" s="98"/>
      <c r="C1374" s="98"/>
      <c r="D1374" s="98"/>
      <c r="E1374" s="98"/>
      <c r="F1374" s="98"/>
      <c r="G1374" s="98"/>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row>
    <row r="1375" spans="1:30" hidden="1" x14ac:dyDescent="0.25">
      <c r="A1375" s="98">
        <f>IF(ISNA(VLOOKUP('Paetec -prev'!C1375,'PAETEC Support'!C:C,1,0)),'Paetec -prev'!C1375,"""")</f>
        <v>0</v>
      </c>
      <c r="B1375" s="98"/>
      <c r="C1375" s="98"/>
      <c r="D1375" s="98"/>
      <c r="E1375" s="98"/>
      <c r="F1375" s="98"/>
      <c r="G1375" s="98"/>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row>
    <row r="1376" spans="1:30" hidden="1" x14ac:dyDescent="0.25">
      <c r="A1376" s="98">
        <f>IF(ISNA(VLOOKUP('Paetec -prev'!C1376,'PAETEC Support'!C:C,1,0)),'Paetec -prev'!C1376,"""")</f>
        <v>0</v>
      </c>
      <c r="B1376" s="98"/>
      <c r="C1376" s="98"/>
      <c r="D1376" s="98"/>
      <c r="E1376" s="98"/>
      <c r="F1376" s="98"/>
      <c r="G1376" s="98"/>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row>
    <row r="1377" spans="1:30" hidden="1" x14ac:dyDescent="0.25">
      <c r="A1377" s="98">
        <f>IF(ISNA(VLOOKUP('Paetec -prev'!C1377,'PAETEC Support'!C:C,1,0)),'Paetec -prev'!C1377,"""")</f>
        <v>0</v>
      </c>
      <c r="B1377" s="98"/>
      <c r="C1377" s="98"/>
      <c r="D1377" s="98"/>
      <c r="E1377" s="98"/>
      <c r="F1377" s="98"/>
      <c r="G1377" s="98"/>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row>
    <row r="1378" spans="1:30" hidden="1" x14ac:dyDescent="0.25">
      <c r="A1378" s="98">
        <f>IF(ISNA(VLOOKUP('Paetec -prev'!C1378,'PAETEC Support'!C:C,1,0)),'Paetec -prev'!C1378,"""")</f>
        <v>0</v>
      </c>
      <c r="B1378" s="98"/>
      <c r="C1378" s="98"/>
      <c r="D1378" s="98"/>
      <c r="E1378" s="98"/>
      <c r="F1378" s="98"/>
      <c r="G1378" s="98"/>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row>
    <row r="1379" spans="1:30" hidden="1" x14ac:dyDescent="0.25">
      <c r="A1379" s="98">
        <f>IF(ISNA(VLOOKUP('Paetec -prev'!C1379,'PAETEC Support'!C:C,1,0)),'Paetec -prev'!C1379,"""")</f>
        <v>0</v>
      </c>
      <c r="B1379" s="98"/>
      <c r="C1379" s="98"/>
      <c r="D1379" s="98"/>
      <c r="E1379" s="98"/>
      <c r="F1379" s="98"/>
      <c r="G1379" s="98"/>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row>
    <row r="1380" spans="1:30" hidden="1" x14ac:dyDescent="0.25">
      <c r="A1380" s="98">
        <f>IF(ISNA(VLOOKUP('Paetec -prev'!C1380,'PAETEC Support'!C:C,1,0)),'Paetec -prev'!C1380,"""")</f>
        <v>0</v>
      </c>
      <c r="B1380" s="98"/>
      <c r="C1380" s="98"/>
      <c r="D1380" s="98"/>
      <c r="E1380" s="98"/>
      <c r="F1380" s="98"/>
      <c r="G1380" s="98"/>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row>
    <row r="1381" spans="1:30" hidden="1" x14ac:dyDescent="0.25">
      <c r="A1381" s="98">
        <f>IF(ISNA(VLOOKUP('Paetec -prev'!C1381,'PAETEC Support'!C:C,1,0)),'Paetec -prev'!C1381,"""")</f>
        <v>0</v>
      </c>
      <c r="B1381" s="98"/>
      <c r="C1381" s="98"/>
      <c r="D1381" s="98"/>
      <c r="E1381" s="98"/>
      <c r="F1381" s="98"/>
      <c r="G1381" s="98"/>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row>
    <row r="1382" spans="1:30" hidden="1" x14ac:dyDescent="0.25">
      <c r="A1382" s="98">
        <f>IF(ISNA(VLOOKUP('Paetec -prev'!C1382,'PAETEC Support'!C:C,1,0)),'Paetec -prev'!C1382,"""")</f>
        <v>0</v>
      </c>
      <c r="B1382" s="98"/>
      <c r="C1382" s="98"/>
      <c r="D1382" s="98"/>
      <c r="E1382" s="98"/>
      <c r="F1382" s="98"/>
      <c r="G1382" s="98"/>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row>
    <row r="1383" spans="1:30" hidden="1" x14ac:dyDescent="0.25">
      <c r="A1383" s="98">
        <f>IF(ISNA(VLOOKUP('Paetec -prev'!C1383,'PAETEC Support'!C:C,1,0)),'Paetec -prev'!C1383,"""")</f>
        <v>0</v>
      </c>
      <c r="B1383" s="98"/>
      <c r="C1383" s="98"/>
      <c r="D1383" s="98"/>
      <c r="E1383" s="98"/>
      <c r="F1383" s="98"/>
      <c r="G1383" s="98"/>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row>
    <row r="1384" spans="1:30" hidden="1" x14ac:dyDescent="0.25">
      <c r="A1384" s="98">
        <f>IF(ISNA(VLOOKUP('Paetec -prev'!C1384,'PAETEC Support'!C:C,1,0)),'Paetec -prev'!C1384,"""")</f>
        <v>0</v>
      </c>
      <c r="B1384" s="98"/>
      <c r="C1384" s="98"/>
      <c r="D1384" s="98"/>
      <c r="E1384" s="98"/>
      <c r="F1384" s="98"/>
      <c r="G1384" s="98"/>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row>
    <row r="1385" spans="1:30" hidden="1" x14ac:dyDescent="0.25">
      <c r="A1385" s="98">
        <f>IF(ISNA(VLOOKUP('Paetec -prev'!C1385,'PAETEC Support'!C:C,1,0)),'Paetec -prev'!C1385,"""")</f>
        <v>0</v>
      </c>
      <c r="B1385" s="98"/>
      <c r="C1385" s="98"/>
      <c r="D1385" s="98"/>
      <c r="E1385" s="98"/>
      <c r="F1385" s="98"/>
      <c r="G1385" s="98"/>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row>
    <row r="1386" spans="1:30" hidden="1" x14ac:dyDescent="0.25">
      <c r="A1386" s="98">
        <f>IF(ISNA(VLOOKUP('Paetec -prev'!C1386,'PAETEC Support'!C:C,1,0)),'Paetec -prev'!C1386,"""")</f>
        <v>0</v>
      </c>
      <c r="B1386" s="98"/>
      <c r="C1386" s="98"/>
      <c r="D1386" s="98"/>
      <c r="E1386" s="98"/>
      <c r="F1386" s="98"/>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row>
    <row r="1387" spans="1:30" hidden="1" x14ac:dyDescent="0.25">
      <c r="A1387" s="98">
        <f>IF(ISNA(VLOOKUP('Paetec -prev'!C1387,'PAETEC Support'!C:C,1,0)),'Paetec -prev'!C1387,"""")</f>
        <v>0</v>
      </c>
      <c r="B1387" s="98"/>
      <c r="C1387" s="98"/>
      <c r="D1387" s="98"/>
      <c r="E1387" s="98"/>
      <c r="F1387" s="98"/>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row>
    <row r="1388" spans="1:30" hidden="1" x14ac:dyDescent="0.25">
      <c r="A1388" s="98">
        <f>IF(ISNA(VLOOKUP('Paetec -prev'!C1388,'PAETEC Support'!C:C,1,0)),'Paetec -prev'!C1388,"""")</f>
        <v>0</v>
      </c>
      <c r="B1388" s="98"/>
      <c r="C1388" s="98"/>
      <c r="D1388" s="98"/>
      <c r="E1388" s="98"/>
      <c r="F1388" s="98"/>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row>
    <row r="1389" spans="1:30" hidden="1" x14ac:dyDescent="0.25">
      <c r="A1389" s="98">
        <f>IF(ISNA(VLOOKUP('Paetec -prev'!C1389,'PAETEC Support'!C:C,1,0)),'Paetec -prev'!C1389,"""")</f>
        <v>0</v>
      </c>
      <c r="B1389" s="98"/>
      <c r="C1389" s="98"/>
      <c r="D1389" s="98"/>
      <c r="E1389" s="98"/>
      <c r="F1389" s="98"/>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row>
    <row r="1390" spans="1:30" hidden="1" x14ac:dyDescent="0.25">
      <c r="A1390" s="98">
        <f>IF(ISNA(VLOOKUP('Paetec -prev'!C1390,'PAETEC Support'!C:C,1,0)),'Paetec -prev'!C1390,"""")</f>
        <v>0</v>
      </c>
      <c r="B1390" s="98"/>
      <c r="C1390" s="98"/>
      <c r="D1390" s="98"/>
      <c r="E1390" s="98"/>
      <c r="F1390" s="98"/>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row>
    <row r="1391" spans="1:30" hidden="1" x14ac:dyDescent="0.25">
      <c r="A1391" s="98">
        <f>IF(ISNA(VLOOKUP('Paetec -prev'!C1391,'PAETEC Support'!C:C,1,0)),'Paetec -prev'!C1391,"""")</f>
        <v>0</v>
      </c>
      <c r="B1391" s="98"/>
      <c r="C1391" s="98"/>
      <c r="D1391" s="98"/>
      <c r="E1391" s="98"/>
      <c r="F1391" s="98"/>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row>
    <row r="1392" spans="1:30" hidden="1" x14ac:dyDescent="0.25">
      <c r="A1392" s="98">
        <f>IF(ISNA(VLOOKUP('Paetec -prev'!C1392,'PAETEC Support'!C:C,1,0)),'Paetec -prev'!C1392,"""")</f>
        <v>0</v>
      </c>
      <c r="B1392" s="98"/>
      <c r="C1392" s="98"/>
      <c r="D1392" s="98"/>
      <c r="E1392" s="98"/>
      <c r="F1392" s="98"/>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row>
    <row r="1393" spans="1:30" hidden="1" x14ac:dyDescent="0.25">
      <c r="A1393" s="98">
        <f>IF(ISNA(VLOOKUP('Paetec -prev'!C1393,'PAETEC Support'!C:C,1,0)),'Paetec -prev'!C1393,"""")</f>
        <v>0</v>
      </c>
      <c r="B1393" s="98"/>
      <c r="C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row>
    <row r="1394" spans="1:30" hidden="1" x14ac:dyDescent="0.25">
      <c r="A1394" s="98">
        <f>IF(ISNA(VLOOKUP('Paetec -prev'!C1394,'PAETEC Support'!C:C,1,0)),'Paetec -prev'!C1394,"""")</f>
        <v>0</v>
      </c>
      <c r="B1394" s="98"/>
      <c r="C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row>
    <row r="1395" spans="1:30" hidden="1" x14ac:dyDescent="0.25">
      <c r="A1395" s="98">
        <f>IF(ISNA(VLOOKUP('Paetec -prev'!C1395,'PAETEC Support'!C:C,1,0)),'Paetec -prev'!C1395,"""")</f>
        <v>0</v>
      </c>
      <c r="B1395" s="98"/>
      <c r="C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row>
    <row r="1396" spans="1:30" hidden="1" x14ac:dyDescent="0.25">
      <c r="A1396" s="98">
        <f>IF(ISNA(VLOOKUP('Paetec -prev'!C1396,'PAETEC Support'!C:C,1,0)),'Paetec -prev'!C1396,"""")</f>
        <v>0</v>
      </c>
      <c r="B1396" s="98"/>
      <c r="C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row>
    <row r="1397" spans="1:30" hidden="1" x14ac:dyDescent="0.25">
      <c r="A1397" s="98">
        <f>IF(ISNA(VLOOKUP('Paetec -prev'!C1397,'PAETEC Support'!C:C,1,0)),'Paetec -prev'!C1397,"""")</f>
        <v>0</v>
      </c>
      <c r="B1397" s="98"/>
      <c r="C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row>
    <row r="1398" spans="1:30" hidden="1" x14ac:dyDescent="0.25">
      <c r="A1398" s="98">
        <f>IF(ISNA(VLOOKUP('Paetec -prev'!C1398,'PAETEC Support'!C:C,1,0)),'Paetec -prev'!C1398,"""")</f>
        <v>0</v>
      </c>
      <c r="B1398" s="98"/>
      <c r="C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row>
    <row r="1399" spans="1:30" hidden="1" x14ac:dyDescent="0.25">
      <c r="A1399" s="98">
        <f>IF(ISNA(VLOOKUP('Paetec -prev'!C1399,'PAETEC Support'!C:C,1,0)),'Paetec -prev'!C1399,"""")</f>
        <v>0</v>
      </c>
      <c r="B1399" s="98"/>
      <c r="C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row>
    <row r="1400" spans="1:30" hidden="1" x14ac:dyDescent="0.25">
      <c r="A1400" s="98">
        <f>IF(ISNA(VLOOKUP('Paetec -prev'!C1400,'PAETEC Support'!C:C,1,0)),'Paetec -prev'!C1400,"""")</f>
        <v>0</v>
      </c>
      <c r="B1400" s="98"/>
      <c r="C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row>
    <row r="1401" spans="1:30" hidden="1" x14ac:dyDescent="0.25">
      <c r="A1401" s="98">
        <f>IF(ISNA(VLOOKUP('Paetec -prev'!C1401,'PAETEC Support'!C:C,1,0)),'Paetec -prev'!C1401,"""")</f>
        <v>0</v>
      </c>
      <c r="B1401" s="98"/>
      <c r="C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row>
    <row r="1402" spans="1:30" hidden="1" x14ac:dyDescent="0.25">
      <c r="A1402" s="98">
        <f>IF(ISNA(VLOOKUP('Paetec -prev'!C1402,'PAETEC Support'!C:C,1,0)),'Paetec -prev'!C1402,"""")</f>
        <v>0</v>
      </c>
      <c r="B1402" s="98"/>
      <c r="C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row>
    <row r="1403" spans="1:30" hidden="1" x14ac:dyDescent="0.25">
      <c r="A1403" s="98">
        <f>IF(ISNA(VLOOKUP('Paetec -prev'!C1403,'PAETEC Support'!C:C,1,0)),'Paetec -prev'!C1403,"""")</f>
        <v>0</v>
      </c>
      <c r="B1403" s="98"/>
      <c r="C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row>
    <row r="1404" spans="1:30" hidden="1" x14ac:dyDescent="0.25">
      <c r="A1404" s="98">
        <f>IF(ISNA(VLOOKUP('Paetec -prev'!C1404,'PAETEC Support'!C:C,1,0)),'Paetec -prev'!C1404,"""")</f>
        <v>0</v>
      </c>
      <c r="B1404" s="98"/>
      <c r="C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row>
    <row r="1405" spans="1:30" hidden="1" x14ac:dyDescent="0.25">
      <c r="A1405" s="98">
        <f>IF(ISNA(VLOOKUP('Paetec -prev'!C1405,'PAETEC Support'!C:C,1,0)),'Paetec -prev'!C1405,"""")</f>
        <v>0</v>
      </c>
      <c r="B1405" s="98"/>
      <c r="C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row>
    <row r="1406" spans="1:30" hidden="1" x14ac:dyDescent="0.25">
      <c r="A1406" s="98">
        <f>IF(ISNA(VLOOKUP('Paetec -prev'!C1406,'PAETEC Support'!C:C,1,0)),'Paetec -prev'!C1406,"""")</f>
        <v>0</v>
      </c>
      <c r="B1406" s="98"/>
      <c r="C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row>
    <row r="1407" spans="1:30" hidden="1" x14ac:dyDescent="0.25">
      <c r="A1407" s="98">
        <f>IF(ISNA(VLOOKUP('Paetec -prev'!C1407,'PAETEC Support'!C:C,1,0)),'Paetec -prev'!C1407,"""")</f>
        <v>0</v>
      </c>
      <c r="B1407" s="98"/>
      <c r="C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row>
    <row r="1408" spans="1:30" hidden="1" x14ac:dyDescent="0.25">
      <c r="A1408" s="98">
        <f>IF(ISNA(VLOOKUP('Paetec -prev'!C1408,'PAETEC Support'!C:C,1,0)),'Paetec -prev'!C1408,"""")</f>
        <v>0</v>
      </c>
      <c r="B1408" s="98"/>
      <c r="C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row>
    <row r="1409" spans="1:30" hidden="1" x14ac:dyDescent="0.25">
      <c r="A1409" s="98">
        <f>IF(ISNA(VLOOKUP('Paetec -prev'!C1409,'PAETEC Support'!C:C,1,0)),'Paetec -prev'!C1409,"""")</f>
        <v>0</v>
      </c>
      <c r="B1409" s="98"/>
      <c r="C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row>
    <row r="1410" spans="1:30" hidden="1" x14ac:dyDescent="0.25">
      <c r="A1410" s="98">
        <f>IF(ISNA(VLOOKUP('Paetec -prev'!C1410,'PAETEC Support'!C:C,1,0)),'Paetec -prev'!C1410,"""")</f>
        <v>0</v>
      </c>
      <c r="B1410" s="98"/>
      <c r="C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row>
    <row r="1411" spans="1:30" hidden="1" x14ac:dyDescent="0.25">
      <c r="A1411" s="98">
        <f>IF(ISNA(VLOOKUP('Paetec -prev'!C1411,'PAETEC Support'!C:C,1,0)),'Paetec -prev'!C1411,"""")</f>
        <v>0</v>
      </c>
      <c r="B1411" s="98"/>
      <c r="C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row>
    <row r="1412" spans="1:30" hidden="1" x14ac:dyDescent="0.25">
      <c r="A1412" s="98">
        <f>IF(ISNA(VLOOKUP('Paetec -prev'!C1412,'PAETEC Support'!C:C,1,0)),'Paetec -prev'!C1412,"""")</f>
        <v>0</v>
      </c>
      <c r="B1412" s="98"/>
      <c r="C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row>
    <row r="1413" spans="1:30" hidden="1" x14ac:dyDescent="0.25">
      <c r="A1413" s="98">
        <f>IF(ISNA(VLOOKUP('Paetec -prev'!C1413,'PAETEC Support'!C:C,1,0)),'Paetec -prev'!C1413,"""")</f>
        <v>0</v>
      </c>
      <c r="B1413" s="98"/>
      <c r="C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row>
    <row r="1414" spans="1:30" hidden="1" x14ac:dyDescent="0.25">
      <c r="A1414" s="98">
        <f>IF(ISNA(VLOOKUP('Paetec -prev'!C1414,'PAETEC Support'!C:C,1,0)),'Paetec -prev'!C1414,"""")</f>
        <v>0</v>
      </c>
      <c r="B1414" s="98"/>
      <c r="C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row>
    <row r="1415" spans="1:30" hidden="1" x14ac:dyDescent="0.25">
      <c r="A1415" s="98">
        <f>IF(ISNA(VLOOKUP('Paetec -prev'!C1415,'PAETEC Support'!C:C,1,0)),'Paetec -prev'!C1415,"""")</f>
        <v>0</v>
      </c>
      <c r="B1415" s="98"/>
      <c r="C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row>
    <row r="1416" spans="1:30" hidden="1" x14ac:dyDescent="0.25">
      <c r="A1416" s="98">
        <f>IF(ISNA(VLOOKUP('Paetec -prev'!C1416,'PAETEC Support'!C:C,1,0)),'Paetec -prev'!C1416,"""")</f>
        <v>0</v>
      </c>
      <c r="B1416" s="98"/>
      <c r="C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row>
    <row r="1417" spans="1:30" hidden="1" x14ac:dyDescent="0.25">
      <c r="A1417" s="98">
        <f>IF(ISNA(VLOOKUP('Paetec -prev'!C1417,'PAETEC Support'!C:C,1,0)),'Paetec -prev'!C1417,"""")</f>
        <v>0</v>
      </c>
      <c r="B1417" s="98"/>
      <c r="C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row>
    <row r="1418" spans="1:30" hidden="1" x14ac:dyDescent="0.25">
      <c r="A1418" s="98">
        <f>IF(ISNA(VLOOKUP('Paetec -prev'!C1418,'PAETEC Support'!C:C,1,0)),'Paetec -prev'!C1418,"""")</f>
        <v>0</v>
      </c>
      <c r="B1418" s="98"/>
      <c r="C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row>
    <row r="1419" spans="1:30" hidden="1" x14ac:dyDescent="0.25">
      <c r="A1419" s="98">
        <f>IF(ISNA(VLOOKUP('Paetec -prev'!C1419,'PAETEC Support'!C:C,1,0)),'Paetec -prev'!C1419,"""")</f>
        <v>0</v>
      </c>
      <c r="B1419" s="98"/>
      <c r="C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row>
    <row r="1420" spans="1:30" hidden="1" x14ac:dyDescent="0.25">
      <c r="A1420" s="98">
        <f>IF(ISNA(VLOOKUP('Paetec -prev'!C1420,'PAETEC Support'!C:C,1,0)),'Paetec -prev'!C1420,"""")</f>
        <v>0</v>
      </c>
      <c r="B1420" s="98"/>
      <c r="C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row>
    <row r="1421" spans="1:30" hidden="1" x14ac:dyDescent="0.25">
      <c r="A1421" s="98">
        <f>IF(ISNA(VLOOKUP('Paetec -prev'!C1421,'PAETEC Support'!C:C,1,0)),'Paetec -prev'!C1421,"""")</f>
        <v>0</v>
      </c>
      <c r="B1421" s="98"/>
      <c r="C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row>
    <row r="1422" spans="1:30" hidden="1" x14ac:dyDescent="0.25">
      <c r="A1422" s="98">
        <f>IF(ISNA(VLOOKUP('Paetec -prev'!C1422,'PAETEC Support'!C:C,1,0)),'Paetec -prev'!C1422,"""")</f>
        <v>0</v>
      </c>
      <c r="B1422" s="98"/>
      <c r="C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row>
    <row r="1423" spans="1:30" hidden="1" x14ac:dyDescent="0.25">
      <c r="A1423" s="98">
        <f>IF(ISNA(VLOOKUP('Paetec -prev'!C1423,'PAETEC Support'!C:C,1,0)),'Paetec -prev'!C1423,"""")</f>
        <v>0</v>
      </c>
      <c r="B1423" s="98"/>
      <c r="C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row>
    <row r="1424" spans="1:30" hidden="1" x14ac:dyDescent="0.25">
      <c r="A1424" s="98">
        <f>IF(ISNA(VLOOKUP('Paetec -prev'!C1424,'PAETEC Support'!C:C,1,0)),'Paetec -prev'!C1424,"""")</f>
        <v>0</v>
      </c>
      <c r="B1424" s="98"/>
      <c r="C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row>
    <row r="1425" spans="1:30" hidden="1" x14ac:dyDescent="0.25">
      <c r="A1425" s="98">
        <f>IF(ISNA(VLOOKUP('Paetec -prev'!C1425,'PAETEC Support'!C:C,1,0)),'Paetec -prev'!C1425,"""")</f>
        <v>0</v>
      </c>
      <c r="B1425" s="98"/>
      <c r="C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row>
    <row r="1426" spans="1:30" hidden="1" x14ac:dyDescent="0.25">
      <c r="A1426" s="98">
        <f>IF(ISNA(VLOOKUP('Paetec -prev'!C1426,'PAETEC Support'!C:C,1,0)),'Paetec -prev'!C1426,"""")</f>
        <v>0</v>
      </c>
      <c r="B1426" s="98"/>
      <c r="C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row>
    <row r="1427" spans="1:30" hidden="1" x14ac:dyDescent="0.25">
      <c r="A1427" s="98">
        <f>IF(ISNA(VLOOKUP('Paetec -prev'!C1427,'PAETEC Support'!C:C,1,0)),'Paetec -prev'!C1427,"""")</f>
        <v>0</v>
      </c>
      <c r="B1427" s="98"/>
      <c r="C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row>
    <row r="1428" spans="1:30" hidden="1" x14ac:dyDescent="0.25">
      <c r="A1428" s="98">
        <f>IF(ISNA(VLOOKUP('Paetec -prev'!C1428,'PAETEC Support'!C:C,1,0)),'Paetec -prev'!C1428,"""")</f>
        <v>0</v>
      </c>
      <c r="B1428" s="98"/>
      <c r="C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row>
    <row r="1429" spans="1:30" hidden="1" x14ac:dyDescent="0.25">
      <c r="A1429" s="98">
        <f>IF(ISNA(VLOOKUP('Paetec -prev'!C1429,'PAETEC Support'!C:C,1,0)),'Paetec -prev'!C1429,"""")</f>
        <v>0</v>
      </c>
      <c r="B1429" s="98"/>
      <c r="C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row>
    <row r="1430" spans="1:30" hidden="1" x14ac:dyDescent="0.25">
      <c r="A1430" s="98">
        <f>IF(ISNA(VLOOKUP('Paetec -prev'!C1430,'PAETEC Support'!C:C,1,0)),'Paetec -prev'!C1430,"""")</f>
        <v>0</v>
      </c>
      <c r="B1430" s="98"/>
      <c r="C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row>
    <row r="1431" spans="1:30" hidden="1" x14ac:dyDescent="0.25">
      <c r="A1431" s="98">
        <f>IF(ISNA(VLOOKUP('Paetec -prev'!C1431,'PAETEC Support'!C:C,1,0)),'Paetec -prev'!C1431,"""")</f>
        <v>0</v>
      </c>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row>
    <row r="1432" spans="1:30" hidden="1" x14ac:dyDescent="0.25">
      <c r="A1432" s="98">
        <f>IF(ISNA(VLOOKUP('Paetec -prev'!C1432,'PAETEC Support'!C:C,1,0)),'Paetec -prev'!C1432,"""")</f>
        <v>0</v>
      </c>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row>
    <row r="1433" spans="1:30" hidden="1" x14ac:dyDescent="0.25">
      <c r="A1433" s="98">
        <f>IF(ISNA(VLOOKUP('Paetec -prev'!C1433,'PAETEC Support'!C:C,1,0)),'Paetec -prev'!C1433,"""")</f>
        <v>0</v>
      </c>
      <c r="B1433" s="98"/>
      <c r="C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row>
    <row r="1434" spans="1:30" hidden="1" x14ac:dyDescent="0.25">
      <c r="A1434" s="98">
        <f>IF(ISNA(VLOOKUP('Paetec -prev'!C1434,'PAETEC Support'!C:C,1,0)),'Paetec -prev'!C1434,"""")</f>
        <v>0</v>
      </c>
      <c r="B1434" s="98"/>
      <c r="C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row>
    <row r="1435" spans="1:30" hidden="1" x14ac:dyDescent="0.25">
      <c r="A1435" s="98">
        <f>IF(ISNA(VLOOKUP('Paetec -prev'!C1435,'PAETEC Support'!C:C,1,0)),'Paetec -prev'!C1435,"""")</f>
        <v>0</v>
      </c>
      <c r="B1435" s="98"/>
      <c r="C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row>
    <row r="1436" spans="1:30" hidden="1" x14ac:dyDescent="0.25">
      <c r="A1436" s="98">
        <f>IF(ISNA(VLOOKUP('Paetec -prev'!C1436,'PAETEC Support'!C:C,1,0)),'Paetec -prev'!C1436,"""")</f>
        <v>0</v>
      </c>
      <c r="B1436" s="98"/>
      <c r="C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row>
    <row r="1437" spans="1:30" hidden="1" x14ac:dyDescent="0.25">
      <c r="A1437" s="98">
        <f>IF(ISNA(VLOOKUP('Paetec -prev'!C1437,'PAETEC Support'!C:C,1,0)),'Paetec -prev'!C1437,"""")</f>
        <v>0</v>
      </c>
      <c r="B1437" s="98"/>
      <c r="C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row>
    <row r="1438" spans="1:30" hidden="1" x14ac:dyDescent="0.25">
      <c r="A1438" s="98">
        <f>IF(ISNA(VLOOKUP('Paetec -prev'!C1438,'PAETEC Support'!C:C,1,0)),'Paetec -prev'!C1438,"""")</f>
        <v>0</v>
      </c>
      <c r="B1438" s="98"/>
      <c r="C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row>
    <row r="1439" spans="1:30" hidden="1" x14ac:dyDescent="0.25">
      <c r="A1439" s="98">
        <f>IF(ISNA(VLOOKUP('Paetec -prev'!C1439,'PAETEC Support'!C:C,1,0)),'Paetec -prev'!C1439,"""")</f>
        <v>0</v>
      </c>
      <c r="B1439" s="98"/>
      <c r="C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row>
    <row r="1440" spans="1:30" hidden="1" x14ac:dyDescent="0.25">
      <c r="A1440" s="98">
        <f>IF(ISNA(VLOOKUP('Paetec -prev'!C1440,'PAETEC Support'!C:C,1,0)),'Paetec -prev'!C1440,"""")</f>
        <v>0</v>
      </c>
      <c r="B1440" s="98"/>
      <c r="C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row>
    <row r="1441" spans="1:30" hidden="1" x14ac:dyDescent="0.25">
      <c r="A1441" s="98">
        <f>IF(ISNA(VLOOKUP('Paetec -prev'!C1441,'PAETEC Support'!C:C,1,0)),'Paetec -prev'!C1441,"""")</f>
        <v>0</v>
      </c>
      <c r="B1441" s="98"/>
      <c r="C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row>
    <row r="1442" spans="1:30" hidden="1" x14ac:dyDescent="0.25">
      <c r="A1442" s="98">
        <f>IF(ISNA(VLOOKUP('Paetec -prev'!C1442,'PAETEC Support'!C:C,1,0)),'Paetec -prev'!C1442,"""")</f>
        <v>0</v>
      </c>
      <c r="B1442" s="98"/>
      <c r="C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row>
    <row r="1443" spans="1:30" hidden="1" x14ac:dyDescent="0.25">
      <c r="A1443" s="98">
        <f>IF(ISNA(VLOOKUP('Paetec -prev'!C1443,'PAETEC Support'!C:C,1,0)),'Paetec -prev'!C1443,"""")</f>
        <v>0</v>
      </c>
      <c r="B1443" s="98"/>
      <c r="C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row>
    <row r="1444" spans="1:30" hidden="1" x14ac:dyDescent="0.25">
      <c r="A1444" s="98">
        <f>IF(ISNA(VLOOKUP('Paetec -prev'!C1444,'PAETEC Support'!C:C,1,0)),'Paetec -prev'!C1444,"""")</f>
        <v>0</v>
      </c>
      <c r="B1444" s="98"/>
      <c r="C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row>
    <row r="1445" spans="1:30" hidden="1" x14ac:dyDescent="0.25">
      <c r="A1445" s="98">
        <f>IF(ISNA(VLOOKUP('Paetec -prev'!C1445,'PAETEC Support'!C:C,1,0)),'Paetec -prev'!C1445,"""")</f>
        <v>0</v>
      </c>
      <c r="B1445" s="98"/>
      <c r="C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row>
    <row r="1446" spans="1:30" hidden="1" x14ac:dyDescent="0.25">
      <c r="A1446" s="98">
        <f>IF(ISNA(VLOOKUP('Paetec -prev'!C1446,'PAETEC Support'!C:C,1,0)),'Paetec -prev'!C1446,"""")</f>
        <v>0</v>
      </c>
      <c r="B1446" s="98"/>
      <c r="C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row>
    <row r="1447" spans="1:30" hidden="1" x14ac:dyDescent="0.25">
      <c r="A1447" s="98">
        <f>IF(ISNA(VLOOKUP('Paetec -prev'!C1447,'PAETEC Support'!C:C,1,0)),'Paetec -prev'!C1447,"""")</f>
        <v>0</v>
      </c>
      <c r="B1447" s="98"/>
      <c r="C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row>
    <row r="1448" spans="1:30" hidden="1" x14ac:dyDescent="0.25">
      <c r="A1448" s="98">
        <f>IF(ISNA(VLOOKUP('Paetec -prev'!C1448,'PAETEC Support'!C:C,1,0)),'Paetec -prev'!C1448,"""")</f>
        <v>0</v>
      </c>
      <c r="B1448" s="98"/>
      <c r="C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row>
    <row r="1449" spans="1:30" hidden="1" x14ac:dyDescent="0.25">
      <c r="A1449" s="98">
        <f>IF(ISNA(VLOOKUP('Paetec -prev'!C1449,'PAETEC Support'!C:C,1,0)),'Paetec -prev'!C1449,"""")</f>
        <v>0</v>
      </c>
      <c r="B1449" s="98"/>
      <c r="C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row>
    <row r="1450" spans="1:30" hidden="1" x14ac:dyDescent="0.25">
      <c r="A1450" s="98">
        <f>IF(ISNA(VLOOKUP('Paetec -prev'!C1450,'PAETEC Support'!C:C,1,0)),'Paetec -prev'!C1450,"""")</f>
        <v>0</v>
      </c>
      <c r="B1450" s="98"/>
      <c r="C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row>
    <row r="1451" spans="1:30" hidden="1" x14ac:dyDescent="0.25">
      <c r="A1451" s="98">
        <f>IF(ISNA(VLOOKUP('Paetec -prev'!C1451,'PAETEC Support'!C:C,1,0)),'Paetec -prev'!C1451,"""")</f>
        <v>0</v>
      </c>
      <c r="B1451" s="98"/>
      <c r="C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row>
    <row r="1452" spans="1:30" hidden="1" x14ac:dyDescent="0.25">
      <c r="A1452" s="98">
        <f>IF(ISNA(VLOOKUP('Paetec -prev'!C1452,'PAETEC Support'!C:C,1,0)),'Paetec -prev'!C1452,"""")</f>
        <v>0</v>
      </c>
      <c r="B1452" s="98"/>
      <c r="C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row>
    <row r="1453" spans="1:30" hidden="1" x14ac:dyDescent="0.25">
      <c r="A1453" s="98">
        <f>IF(ISNA(VLOOKUP('Paetec -prev'!C1453,'PAETEC Support'!C:C,1,0)),'Paetec -prev'!C1453,"""")</f>
        <v>0</v>
      </c>
      <c r="B1453" s="98"/>
      <c r="C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row>
    <row r="1454" spans="1:30" hidden="1" x14ac:dyDescent="0.25">
      <c r="A1454" s="98">
        <f>IF(ISNA(VLOOKUP('Paetec -prev'!C1454,'PAETEC Support'!C:C,1,0)),'Paetec -prev'!C1454,"""")</f>
        <v>0</v>
      </c>
      <c r="B1454" s="98"/>
      <c r="C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row>
    <row r="1455" spans="1:30" hidden="1" x14ac:dyDescent="0.25">
      <c r="A1455" s="98">
        <f>IF(ISNA(VLOOKUP('Paetec -prev'!C1455,'PAETEC Support'!C:C,1,0)),'Paetec -prev'!C1455,"""")</f>
        <v>0</v>
      </c>
      <c r="B1455" s="98"/>
      <c r="C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row>
    <row r="1456" spans="1:30" hidden="1" x14ac:dyDescent="0.25">
      <c r="A1456" s="98">
        <f>IF(ISNA(VLOOKUP('Paetec -prev'!C1456,'PAETEC Support'!C:C,1,0)),'Paetec -prev'!C1456,"""")</f>
        <v>0</v>
      </c>
      <c r="B1456" s="98"/>
      <c r="C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row>
    <row r="1457" spans="1:30" hidden="1" x14ac:dyDescent="0.25">
      <c r="A1457" s="98">
        <f>IF(ISNA(VLOOKUP('Paetec -prev'!C1457,'PAETEC Support'!C:C,1,0)),'Paetec -prev'!C1457,"""")</f>
        <v>0</v>
      </c>
      <c r="B1457" s="98"/>
      <c r="C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row>
    <row r="1458" spans="1:30" hidden="1" x14ac:dyDescent="0.25">
      <c r="A1458" s="98">
        <f>IF(ISNA(VLOOKUP('Paetec -prev'!C1458,'PAETEC Support'!C:C,1,0)),'Paetec -prev'!C1458,"""")</f>
        <v>0</v>
      </c>
      <c r="B1458" s="98"/>
      <c r="C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row>
    <row r="1459" spans="1:30" hidden="1" x14ac:dyDescent="0.25">
      <c r="A1459" s="98">
        <f>IF(ISNA(VLOOKUP('Paetec -prev'!C1459,'PAETEC Support'!C:C,1,0)),'Paetec -prev'!C1459,"""")</f>
        <v>0</v>
      </c>
      <c r="B1459" s="98"/>
      <c r="C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row>
    <row r="1460" spans="1:30" hidden="1" x14ac:dyDescent="0.25">
      <c r="A1460" s="98">
        <f>IF(ISNA(VLOOKUP('Paetec -prev'!C1460,'PAETEC Support'!C:C,1,0)),'Paetec -prev'!C1460,"""")</f>
        <v>0</v>
      </c>
      <c r="B1460" s="98"/>
      <c r="C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row>
    <row r="1461" spans="1:30" hidden="1" x14ac:dyDescent="0.25">
      <c r="A1461" s="98">
        <f>IF(ISNA(VLOOKUP('Paetec -prev'!C1461,'PAETEC Support'!C:C,1,0)),'Paetec -prev'!C1461,"""")</f>
        <v>0</v>
      </c>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row>
    <row r="1462" spans="1:30" hidden="1" x14ac:dyDescent="0.25">
      <c r="A1462" s="98">
        <f>IF(ISNA(VLOOKUP('Paetec -prev'!C1462,'PAETEC Support'!C:C,1,0)),'Paetec -prev'!C1462,"""")</f>
        <v>0</v>
      </c>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row>
    <row r="1463" spans="1:30" hidden="1" x14ac:dyDescent="0.25">
      <c r="A1463" s="98">
        <f>IF(ISNA(VLOOKUP('Paetec -prev'!C1463,'PAETEC Support'!C:C,1,0)),'Paetec -prev'!C1463,"""")</f>
        <v>0</v>
      </c>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row>
    <row r="1464" spans="1:30" hidden="1" x14ac:dyDescent="0.25">
      <c r="A1464" s="98">
        <f>IF(ISNA(VLOOKUP('Paetec -prev'!C1464,'PAETEC Support'!C:C,1,0)),'Paetec -prev'!C1464,"""")</f>
        <v>0</v>
      </c>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row>
    <row r="1465" spans="1:30" hidden="1" x14ac:dyDescent="0.25">
      <c r="A1465" s="98">
        <f>IF(ISNA(VLOOKUP('Paetec -prev'!C1465,'PAETEC Support'!C:C,1,0)),'Paetec -prev'!C1465,"""")</f>
        <v>0</v>
      </c>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row>
    <row r="1466" spans="1:30" hidden="1" x14ac:dyDescent="0.25">
      <c r="A1466" s="98">
        <f>IF(ISNA(VLOOKUP('Paetec -prev'!C1466,'PAETEC Support'!C:C,1,0)),'Paetec -prev'!C1466,"""")</f>
        <v>0</v>
      </c>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row>
    <row r="1467" spans="1:30" hidden="1" x14ac:dyDescent="0.25">
      <c r="A1467" s="98">
        <f>IF(ISNA(VLOOKUP('Paetec -prev'!C1467,'PAETEC Support'!C:C,1,0)),'Paetec -prev'!C1467,"""")</f>
        <v>0</v>
      </c>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row>
    <row r="1468" spans="1:30" hidden="1" x14ac:dyDescent="0.25">
      <c r="A1468" s="98">
        <f>IF(ISNA(VLOOKUP('Paetec -prev'!C1468,'PAETEC Support'!C:C,1,0)),'Paetec -prev'!C1468,"""")</f>
        <v>0</v>
      </c>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row>
    <row r="1469" spans="1:30" hidden="1" x14ac:dyDescent="0.25">
      <c r="A1469" s="98">
        <f>IF(ISNA(VLOOKUP('Paetec -prev'!C1469,'PAETEC Support'!C:C,1,0)),'Paetec -prev'!C1469,"""")</f>
        <v>0</v>
      </c>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row>
    <row r="1470" spans="1:30" hidden="1" x14ac:dyDescent="0.25">
      <c r="A1470" s="98">
        <f>IF(ISNA(VLOOKUP('Paetec -prev'!C1470,'PAETEC Support'!C:C,1,0)),'Paetec -prev'!C1470,"""")</f>
        <v>0</v>
      </c>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row>
    <row r="1471" spans="1:30" hidden="1" x14ac:dyDescent="0.25">
      <c r="A1471" s="98">
        <f>IF(ISNA(VLOOKUP('Paetec -prev'!C1471,'PAETEC Support'!C:C,1,0)),'Paetec -prev'!C1471,"""")</f>
        <v>0</v>
      </c>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row>
    <row r="1472" spans="1:30" hidden="1" x14ac:dyDescent="0.25">
      <c r="A1472" s="98">
        <f>IF(ISNA(VLOOKUP('Paetec -prev'!C1472,'PAETEC Support'!C:C,1,0)),'Paetec -prev'!C1472,"""")</f>
        <v>0</v>
      </c>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row>
    <row r="1473" spans="1:30" hidden="1" x14ac:dyDescent="0.25">
      <c r="A1473" s="98">
        <f>IF(ISNA(VLOOKUP('Paetec -prev'!C1473,'PAETEC Support'!C:C,1,0)),'Paetec -prev'!C1473,"""")</f>
        <v>0</v>
      </c>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row>
    <row r="1474" spans="1:30" hidden="1" x14ac:dyDescent="0.25">
      <c r="A1474" s="98">
        <f>IF(ISNA(VLOOKUP('Paetec -prev'!C1474,'PAETEC Support'!C:C,1,0)),'Paetec -prev'!C1474,"""")</f>
        <v>0</v>
      </c>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row>
    <row r="1475" spans="1:30" hidden="1" x14ac:dyDescent="0.25">
      <c r="A1475" s="98">
        <f>IF(ISNA(VLOOKUP('Paetec -prev'!C1475,'PAETEC Support'!C:C,1,0)),'Paetec -prev'!C1475,"""")</f>
        <v>0</v>
      </c>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row>
    <row r="1476" spans="1:30" hidden="1" x14ac:dyDescent="0.25">
      <c r="A1476" s="98">
        <f>IF(ISNA(VLOOKUP('Paetec -prev'!C1476,'PAETEC Support'!C:C,1,0)),'Paetec -prev'!C1476,"""")</f>
        <v>0</v>
      </c>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row>
    <row r="1477" spans="1:30" hidden="1" x14ac:dyDescent="0.25">
      <c r="A1477" s="98">
        <f>IF(ISNA(VLOOKUP('Paetec -prev'!C1477,'PAETEC Support'!C:C,1,0)),'Paetec -prev'!C1477,"""")</f>
        <v>0</v>
      </c>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row>
    <row r="1478" spans="1:30" hidden="1" x14ac:dyDescent="0.25">
      <c r="A1478" s="98">
        <f>IF(ISNA(VLOOKUP('Paetec -prev'!C1478,'PAETEC Support'!C:C,1,0)),'Paetec -prev'!C1478,"""")</f>
        <v>0</v>
      </c>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row>
    <row r="1479" spans="1:30" hidden="1" x14ac:dyDescent="0.25">
      <c r="A1479" s="98">
        <f>IF(ISNA(VLOOKUP('Paetec -prev'!C1479,'PAETEC Support'!C:C,1,0)),'Paetec -prev'!C1479,"""")</f>
        <v>0</v>
      </c>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row>
    <row r="1480" spans="1:30" hidden="1" x14ac:dyDescent="0.25">
      <c r="A1480" s="98">
        <f>IF(ISNA(VLOOKUP('Paetec -prev'!C1480,'PAETEC Support'!C:C,1,0)),'Paetec -prev'!C1480,"""")</f>
        <v>0</v>
      </c>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row>
    <row r="1481" spans="1:30" hidden="1" x14ac:dyDescent="0.25">
      <c r="A1481" s="98">
        <f>IF(ISNA(VLOOKUP('Paetec -prev'!C1481,'PAETEC Support'!C:C,1,0)),'Paetec -prev'!C1481,"""")</f>
        <v>0</v>
      </c>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row>
    <row r="1482" spans="1:30" hidden="1" x14ac:dyDescent="0.25">
      <c r="A1482" s="98">
        <f>IF(ISNA(VLOOKUP('Paetec -prev'!C1482,'PAETEC Support'!C:C,1,0)),'Paetec -prev'!C1482,"""")</f>
        <v>0</v>
      </c>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row>
    <row r="1483" spans="1:30" hidden="1" x14ac:dyDescent="0.25">
      <c r="A1483" s="98">
        <f>IF(ISNA(VLOOKUP('Paetec -prev'!C1483,'PAETEC Support'!C:C,1,0)),'Paetec -prev'!C1483,"""")</f>
        <v>0</v>
      </c>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row>
    <row r="1484" spans="1:30" hidden="1" x14ac:dyDescent="0.25">
      <c r="A1484" s="98">
        <f>IF(ISNA(VLOOKUP('Paetec -prev'!C1484,'PAETEC Support'!C:C,1,0)),'Paetec -prev'!C1484,"""")</f>
        <v>0</v>
      </c>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row>
    <row r="1485" spans="1:30" hidden="1" x14ac:dyDescent="0.25">
      <c r="A1485" s="98">
        <f>IF(ISNA(VLOOKUP('Paetec -prev'!C1485,'PAETEC Support'!C:C,1,0)),'Paetec -prev'!C1485,"""")</f>
        <v>0</v>
      </c>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row>
    <row r="1486" spans="1:30" hidden="1" x14ac:dyDescent="0.25">
      <c r="A1486" s="98">
        <f>IF(ISNA(VLOOKUP('Paetec -prev'!C1486,'PAETEC Support'!C:C,1,0)),'Paetec -prev'!C1486,"""")</f>
        <v>0</v>
      </c>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row>
    <row r="1487" spans="1:30" hidden="1" x14ac:dyDescent="0.25">
      <c r="A1487" s="98">
        <f>IF(ISNA(VLOOKUP('Paetec -prev'!C1487,'PAETEC Support'!C:C,1,0)),'Paetec -prev'!C1487,"""")</f>
        <v>0</v>
      </c>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row>
    <row r="1488" spans="1:30" hidden="1" x14ac:dyDescent="0.25">
      <c r="A1488" s="98">
        <f>IF(ISNA(VLOOKUP('Paetec -prev'!C1488,'PAETEC Support'!C:C,1,0)),'Paetec -prev'!C1488,"""")</f>
        <v>0</v>
      </c>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row>
    <row r="1489" spans="1:30" hidden="1" x14ac:dyDescent="0.25">
      <c r="A1489" s="98">
        <f>IF(ISNA(VLOOKUP('Paetec -prev'!C1489,'PAETEC Support'!C:C,1,0)),'Paetec -prev'!C1489,"""")</f>
        <v>0</v>
      </c>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row>
    <row r="1490" spans="1:30" hidden="1" x14ac:dyDescent="0.25">
      <c r="A1490" s="98">
        <f>IF(ISNA(VLOOKUP('Paetec -prev'!C1490,'PAETEC Support'!C:C,1,0)),'Paetec -prev'!C1490,"""")</f>
        <v>0</v>
      </c>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row>
    <row r="1491" spans="1:30" hidden="1" x14ac:dyDescent="0.25">
      <c r="A1491" s="98">
        <f>IF(ISNA(VLOOKUP('Paetec -prev'!C1491,'PAETEC Support'!C:C,1,0)),'Paetec -prev'!C1491,"""")</f>
        <v>0</v>
      </c>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row>
    <row r="1492" spans="1:30" hidden="1" x14ac:dyDescent="0.25">
      <c r="A1492" s="98">
        <f>IF(ISNA(VLOOKUP('Paetec -prev'!C1492,'PAETEC Support'!C:C,1,0)),'Paetec -prev'!C1492,"""")</f>
        <v>0</v>
      </c>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row>
    <row r="1493" spans="1:30" hidden="1" x14ac:dyDescent="0.25">
      <c r="A1493" s="98">
        <f>IF(ISNA(VLOOKUP('Paetec -prev'!C1493,'PAETEC Support'!C:C,1,0)),'Paetec -prev'!C1493,"""")</f>
        <v>0</v>
      </c>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row>
    <row r="1494" spans="1:30" hidden="1" x14ac:dyDescent="0.25">
      <c r="A1494" s="98">
        <f>IF(ISNA(VLOOKUP('Paetec -prev'!C1494,'PAETEC Support'!C:C,1,0)),'Paetec -prev'!C1494,"""")</f>
        <v>0</v>
      </c>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row>
    <row r="1495" spans="1:30" hidden="1" x14ac:dyDescent="0.25">
      <c r="A1495" s="98">
        <f>IF(ISNA(VLOOKUP('Paetec -prev'!C1495,'PAETEC Support'!C:C,1,0)),'Paetec -prev'!C1495,"""")</f>
        <v>0</v>
      </c>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row>
    <row r="1496" spans="1:30" hidden="1" x14ac:dyDescent="0.25">
      <c r="A1496" s="98">
        <f>IF(ISNA(VLOOKUP('Paetec -prev'!C1496,'PAETEC Support'!C:C,1,0)),'Paetec -prev'!C1496,"""")</f>
        <v>0</v>
      </c>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row>
    <row r="1497" spans="1:30" hidden="1" x14ac:dyDescent="0.25">
      <c r="A1497" s="98">
        <f>IF(ISNA(VLOOKUP('Paetec -prev'!C1497,'PAETEC Support'!C:C,1,0)),'Paetec -prev'!C1497,"""")</f>
        <v>0</v>
      </c>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row>
    <row r="1498" spans="1:30" hidden="1" x14ac:dyDescent="0.25">
      <c r="A1498" s="98">
        <f>IF(ISNA(VLOOKUP('Paetec -prev'!C1498,'PAETEC Support'!C:C,1,0)),'Paetec -prev'!C1498,"""")</f>
        <v>0</v>
      </c>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row>
    <row r="1499" spans="1:30" hidden="1" x14ac:dyDescent="0.25">
      <c r="A1499" s="98">
        <f>IF(ISNA(VLOOKUP('Paetec -prev'!C1499,'PAETEC Support'!C:C,1,0)),'Paetec -prev'!C1499,"""")</f>
        <v>0</v>
      </c>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row>
    <row r="1500" spans="1:30" hidden="1" x14ac:dyDescent="0.25">
      <c r="A1500" s="98">
        <f>IF(ISNA(VLOOKUP('Paetec -prev'!C1500,'PAETEC Support'!C:C,1,0)),'Paetec -prev'!C1500,"""")</f>
        <v>0</v>
      </c>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row>
    <row r="1501" spans="1:30" hidden="1" x14ac:dyDescent="0.25">
      <c r="A1501" s="98">
        <f>IF(ISNA(VLOOKUP('Paetec -prev'!C1501,'PAETEC Support'!C:C,1,0)),'Paetec -prev'!C1501,"""")</f>
        <v>0</v>
      </c>
      <c r="B1501" s="98"/>
      <c r="C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row>
    <row r="1502" spans="1:30" hidden="1" x14ac:dyDescent="0.25">
      <c r="A1502" s="98">
        <f>IF(ISNA(VLOOKUP('Paetec -prev'!C1502,'PAETEC Support'!C:C,1,0)),'Paetec -prev'!C1502,"""")</f>
        <v>0</v>
      </c>
      <c r="B1502" s="98"/>
      <c r="C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row>
    <row r="1503" spans="1:30" hidden="1" x14ac:dyDescent="0.25">
      <c r="A1503" s="98">
        <f>IF(ISNA(VLOOKUP('Paetec -prev'!C1503,'PAETEC Support'!C:C,1,0)),'Paetec -prev'!C1503,"""")</f>
        <v>0</v>
      </c>
      <c r="B1503" s="98"/>
      <c r="C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row>
    <row r="1504" spans="1:30" hidden="1" x14ac:dyDescent="0.25">
      <c r="A1504" s="98">
        <f>IF(ISNA(VLOOKUP('Paetec -prev'!C1504,'PAETEC Support'!C:C,1,0)),'Paetec -prev'!C1504,"""")</f>
        <v>0</v>
      </c>
      <c r="B1504" s="98"/>
      <c r="C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row>
    <row r="1505" spans="1:30" hidden="1" x14ac:dyDescent="0.25">
      <c r="A1505" s="98">
        <f>IF(ISNA(VLOOKUP('Paetec -prev'!C1505,'PAETEC Support'!C:C,1,0)),'Paetec -prev'!C1505,"""")</f>
        <v>0</v>
      </c>
      <c r="B1505" s="98"/>
      <c r="C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row>
    <row r="1506" spans="1:30" hidden="1" x14ac:dyDescent="0.25">
      <c r="A1506" s="98">
        <f>IF(ISNA(VLOOKUP('Paetec -prev'!C1506,'PAETEC Support'!C:C,1,0)),'Paetec -prev'!C1506,"""")</f>
        <v>0</v>
      </c>
      <c r="B1506" s="98"/>
      <c r="C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row>
    <row r="1507" spans="1:30" hidden="1" x14ac:dyDescent="0.25">
      <c r="A1507" s="98">
        <f>IF(ISNA(VLOOKUP('Paetec -prev'!C1507,'PAETEC Support'!C:C,1,0)),'Paetec -prev'!C1507,"""")</f>
        <v>0</v>
      </c>
      <c r="B1507" s="98"/>
      <c r="C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row>
    <row r="1508" spans="1:30" hidden="1" x14ac:dyDescent="0.25">
      <c r="A1508" s="98">
        <f>IF(ISNA(VLOOKUP('Paetec -prev'!C1508,'PAETEC Support'!C:C,1,0)),'Paetec -prev'!C1508,"""")</f>
        <v>0</v>
      </c>
      <c r="B1508" s="98"/>
      <c r="C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row>
    <row r="1509" spans="1:30" hidden="1" x14ac:dyDescent="0.25">
      <c r="A1509" s="98">
        <f>IF(ISNA(VLOOKUP('Paetec -prev'!C1509,'PAETEC Support'!C:C,1,0)),'Paetec -prev'!C1509,"""")</f>
        <v>0</v>
      </c>
      <c r="B1509" s="98"/>
      <c r="C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row>
    <row r="1510" spans="1:30" hidden="1" x14ac:dyDescent="0.25">
      <c r="A1510" s="98">
        <f>IF(ISNA(VLOOKUP('Paetec -prev'!C1510,'PAETEC Support'!C:C,1,0)),'Paetec -prev'!C1510,"""")</f>
        <v>0</v>
      </c>
      <c r="B1510" s="98"/>
      <c r="C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row>
    <row r="1511" spans="1:30" hidden="1" x14ac:dyDescent="0.25">
      <c r="A1511" s="98">
        <f>IF(ISNA(VLOOKUP('Paetec -prev'!C1511,'PAETEC Support'!C:C,1,0)),'Paetec -prev'!C1511,"""")</f>
        <v>0</v>
      </c>
      <c r="B1511" s="98"/>
      <c r="C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row>
    <row r="1512" spans="1:30" hidden="1" x14ac:dyDescent="0.25">
      <c r="A1512" s="98">
        <f>IF(ISNA(VLOOKUP('Paetec -prev'!C1512,'PAETEC Support'!C:C,1,0)),'Paetec -prev'!C1512,"""")</f>
        <v>0</v>
      </c>
      <c r="B1512" s="98"/>
      <c r="C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row>
    <row r="1513" spans="1:30" hidden="1" x14ac:dyDescent="0.25">
      <c r="A1513" s="98">
        <f>IF(ISNA(VLOOKUP('Paetec -prev'!C1513,'PAETEC Support'!C:C,1,0)),'Paetec -prev'!C1513,"""")</f>
        <v>0</v>
      </c>
      <c r="B1513" s="98"/>
      <c r="C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row>
    <row r="1514" spans="1:30" hidden="1" x14ac:dyDescent="0.25">
      <c r="A1514" s="98">
        <f>IF(ISNA(VLOOKUP('Paetec -prev'!C1514,'PAETEC Support'!C:C,1,0)),'Paetec -prev'!C1514,"""")</f>
        <v>0</v>
      </c>
      <c r="B1514" s="98"/>
      <c r="C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row>
    <row r="1515" spans="1:30" hidden="1" x14ac:dyDescent="0.25">
      <c r="A1515" s="98">
        <f>IF(ISNA(VLOOKUP('Paetec -prev'!C1515,'PAETEC Support'!C:C,1,0)),'Paetec -prev'!C1515,"""")</f>
        <v>0</v>
      </c>
      <c r="B1515" s="98"/>
      <c r="C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row>
    <row r="1516" spans="1:30" hidden="1" x14ac:dyDescent="0.25">
      <c r="A1516" s="98">
        <f>IF(ISNA(VLOOKUP('Paetec -prev'!C1516,'PAETEC Support'!C:C,1,0)),'Paetec -prev'!C1516,"""")</f>
        <v>0</v>
      </c>
      <c r="B1516" s="98"/>
      <c r="C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row>
    <row r="1517" spans="1:30" hidden="1" x14ac:dyDescent="0.25">
      <c r="A1517" s="98">
        <f>IF(ISNA(VLOOKUP('Paetec -prev'!C1517,'PAETEC Support'!C:C,1,0)),'Paetec -prev'!C1517,"""")</f>
        <v>0</v>
      </c>
      <c r="B1517" s="98"/>
      <c r="C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row>
    <row r="1518" spans="1:30" hidden="1" x14ac:dyDescent="0.25">
      <c r="A1518" s="98">
        <f>IF(ISNA(VLOOKUP('Paetec -prev'!C1518,'PAETEC Support'!C:C,1,0)),'Paetec -prev'!C1518,"""")</f>
        <v>0</v>
      </c>
      <c r="B1518" s="98"/>
      <c r="C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row>
    <row r="1519" spans="1:30" hidden="1" x14ac:dyDescent="0.25">
      <c r="A1519" s="98">
        <f>IF(ISNA(VLOOKUP('Paetec -prev'!C1519,'PAETEC Support'!C:C,1,0)),'Paetec -prev'!C1519,"""")</f>
        <v>0</v>
      </c>
      <c r="B1519" s="98"/>
      <c r="C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row>
    <row r="1520" spans="1:30" hidden="1" x14ac:dyDescent="0.25">
      <c r="A1520" s="98">
        <f>IF(ISNA(VLOOKUP('Paetec -prev'!C1520,'PAETEC Support'!C:C,1,0)),'Paetec -prev'!C1520,"""")</f>
        <v>0</v>
      </c>
      <c r="B1520" s="98"/>
      <c r="C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row>
    <row r="1521" spans="1:30" hidden="1" x14ac:dyDescent="0.25">
      <c r="A1521" s="98">
        <f>IF(ISNA(VLOOKUP('Paetec -prev'!C1521,'PAETEC Support'!C:C,1,0)),'Paetec -prev'!C1521,"""")</f>
        <v>0</v>
      </c>
      <c r="B1521" s="98"/>
      <c r="C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row>
    <row r="1522" spans="1:30" hidden="1" x14ac:dyDescent="0.25">
      <c r="A1522" s="98">
        <f>IF(ISNA(VLOOKUP('Paetec -prev'!C1522,'PAETEC Support'!C:C,1,0)),'Paetec -prev'!C1522,"""")</f>
        <v>0</v>
      </c>
      <c r="B1522" s="98"/>
      <c r="C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row>
    <row r="1523" spans="1:30" hidden="1" x14ac:dyDescent="0.25">
      <c r="A1523" s="98">
        <f>IF(ISNA(VLOOKUP('Paetec -prev'!C1523,'PAETEC Support'!C:C,1,0)),'Paetec -prev'!C1523,"""")</f>
        <v>0</v>
      </c>
      <c r="B1523" s="98"/>
      <c r="C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row>
    <row r="1524" spans="1:30" hidden="1" x14ac:dyDescent="0.25">
      <c r="A1524" s="98">
        <f>IF(ISNA(VLOOKUP('Paetec -prev'!C1524,'PAETEC Support'!C:C,1,0)),'Paetec -prev'!C1524,"""")</f>
        <v>0</v>
      </c>
      <c r="B1524" s="98"/>
      <c r="C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row>
    <row r="1525" spans="1:30" hidden="1" x14ac:dyDescent="0.25">
      <c r="A1525" s="98">
        <f>IF(ISNA(VLOOKUP('Paetec -prev'!C1525,'PAETEC Support'!C:C,1,0)),'Paetec -prev'!C1525,"""")</f>
        <v>0</v>
      </c>
      <c r="B1525" s="98"/>
      <c r="C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row>
    <row r="1526" spans="1:30" hidden="1" x14ac:dyDescent="0.25">
      <c r="A1526" s="98">
        <f>IF(ISNA(VLOOKUP('Paetec -prev'!C1526,'PAETEC Support'!C:C,1,0)),'Paetec -prev'!C1526,"""")</f>
        <v>0</v>
      </c>
      <c r="B1526" s="98"/>
      <c r="C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row>
    <row r="1527" spans="1:30" hidden="1" x14ac:dyDescent="0.25">
      <c r="A1527" s="98">
        <f>IF(ISNA(VLOOKUP('Paetec -prev'!C1527,'PAETEC Support'!C:C,1,0)),'Paetec -prev'!C1527,"""")</f>
        <v>0</v>
      </c>
      <c r="B1527" s="98"/>
      <c r="C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row>
    <row r="1528" spans="1:30" hidden="1" x14ac:dyDescent="0.25">
      <c r="A1528" s="98">
        <f>IF(ISNA(VLOOKUP('Paetec -prev'!C1528,'PAETEC Support'!C:C,1,0)),'Paetec -prev'!C1528,"""")</f>
        <v>0</v>
      </c>
      <c r="B1528" s="98"/>
      <c r="C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row>
    <row r="1529" spans="1:30" hidden="1" x14ac:dyDescent="0.25">
      <c r="A1529" s="98">
        <f>IF(ISNA(VLOOKUP('Paetec -prev'!C1529,'PAETEC Support'!C:C,1,0)),'Paetec -prev'!C1529,"""")</f>
        <v>0</v>
      </c>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row>
    <row r="1530" spans="1:30" hidden="1" x14ac:dyDescent="0.25">
      <c r="A1530" s="98">
        <f>IF(ISNA(VLOOKUP('Paetec -prev'!C1530,'PAETEC Support'!C:C,1,0)),'Paetec -prev'!C1530,"""")</f>
        <v>0</v>
      </c>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row>
    <row r="1531" spans="1:30" hidden="1" x14ac:dyDescent="0.25">
      <c r="A1531" s="98">
        <f>IF(ISNA(VLOOKUP('Paetec -prev'!C1531,'PAETEC Support'!C:C,1,0)),'Paetec -prev'!C1531,"""")</f>
        <v>0</v>
      </c>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row>
    <row r="1532" spans="1:30" hidden="1" x14ac:dyDescent="0.25">
      <c r="A1532" s="98">
        <f>IF(ISNA(VLOOKUP('Paetec -prev'!C1532,'PAETEC Support'!C:C,1,0)),'Paetec -prev'!C1532,"""")</f>
        <v>0</v>
      </c>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row>
    <row r="1533" spans="1:30" hidden="1" x14ac:dyDescent="0.25">
      <c r="A1533" s="98">
        <f>IF(ISNA(VLOOKUP('Paetec -prev'!C1533,'PAETEC Support'!C:C,1,0)),'Paetec -prev'!C1533,"""")</f>
        <v>0</v>
      </c>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row>
    <row r="1534" spans="1:30" hidden="1" x14ac:dyDescent="0.25">
      <c r="A1534" s="98">
        <f>IF(ISNA(VLOOKUP('Paetec -prev'!C1534,'PAETEC Support'!C:C,1,0)),'Paetec -prev'!C1534,"""")</f>
        <v>0</v>
      </c>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row>
    <row r="1535" spans="1:30" hidden="1" x14ac:dyDescent="0.25">
      <c r="A1535" s="98">
        <f>IF(ISNA(VLOOKUP('Paetec -prev'!C1535,'PAETEC Support'!C:C,1,0)),'Paetec -prev'!C1535,"""")</f>
        <v>0</v>
      </c>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row>
    <row r="1536" spans="1:30" hidden="1" x14ac:dyDescent="0.25">
      <c r="A1536" s="98">
        <f>IF(ISNA(VLOOKUP('Paetec -prev'!C1536,'PAETEC Support'!C:C,1,0)),'Paetec -prev'!C1536,"""")</f>
        <v>0</v>
      </c>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row>
    <row r="1537" spans="1:30" hidden="1" x14ac:dyDescent="0.25">
      <c r="A1537" s="98">
        <f>IF(ISNA(VLOOKUP('Paetec -prev'!C1537,'PAETEC Support'!C:C,1,0)),'Paetec -prev'!C1537,"""")</f>
        <v>0</v>
      </c>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row>
    <row r="1538" spans="1:30" hidden="1" x14ac:dyDescent="0.25">
      <c r="A1538" s="98">
        <f>IF(ISNA(VLOOKUP('Paetec -prev'!C1538,'PAETEC Support'!C:C,1,0)),'Paetec -prev'!C1538,"""")</f>
        <v>0</v>
      </c>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row>
    <row r="1539" spans="1:30" hidden="1" x14ac:dyDescent="0.25">
      <c r="A1539" s="98">
        <f>IF(ISNA(VLOOKUP('Paetec -prev'!C1539,'PAETEC Support'!C:C,1,0)),'Paetec -prev'!C1539,"""")</f>
        <v>0</v>
      </c>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row>
    <row r="1540" spans="1:30" hidden="1" x14ac:dyDescent="0.25">
      <c r="A1540" s="98">
        <f>IF(ISNA(VLOOKUP('Paetec -prev'!C1540,'PAETEC Support'!C:C,1,0)),'Paetec -prev'!C1540,"""")</f>
        <v>0</v>
      </c>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row>
    <row r="1541" spans="1:30" hidden="1" x14ac:dyDescent="0.25">
      <c r="A1541" s="98">
        <f>IF(ISNA(VLOOKUP('Paetec -prev'!C1541,'PAETEC Support'!C:C,1,0)),'Paetec -prev'!C1541,"""")</f>
        <v>0</v>
      </c>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row>
    <row r="1542" spans="1:30" hidden="1" x14ac:dyDescent="0.25">
      <c r="A1542" s="98">
        <f>IF(ISNA(VLOOKUP('Paetec -prev'!C1542,'PAETEC Support'!C:C,1,0)),'Paetec -prev'!C1542,"""")</f>
        <v>0</v>
      </c>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row>
    <row r="1543" spans="1:30" hidden="1" x14ac:dyDescent="0.25">
      <c r="A1543" s="98">
        <f>IF(ISNA(VLOOKUP('Paetec -prev'!C1543,'PAETEC Support'!C:C,1,0)),'Paetec -prev'!C1543,"""")</f>
        <v>0</v>
      </c>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row>
    <row r="1544" spans="1:30" hidden="1" x14ac:dyDescent="0.25">
      <c r="A1544" s="98">
        <f>IF(ISNA(VLOOKUP('Paetec -prev'!C1544,'PAETEC Support'!C:C,1,0)),'Paetec -prev'!C1544,"""")</f>
        <v>0</v>
      </c>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row>
    <row r="1545" spans="1:30" hidden="1" x14ac:dyDescent="0.25">
      <c r="A1545" s="98">
        <f>IF(ISNA(VLOOKUP('Paetec -prev'!C1545,'PAETEC Support'!C:C,1,0)),'Paetec -prev'!C1545,"""")</f>
        <v>0</v>
      </c>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row>
    <row r="1546" spans="1:30" hidden="1" x14ac:dyDescent="0.25">
      <c r="A1546" s="98">
        <f>IF(ISNA(VLOOKUP('Paetec -prev'!C1546,'PAETEC Support'!C:C,1,0)),'Paetec -prev'!C1546,"""")</f>
        <v>0</v>
      </c>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row>
    <row r="1547" spans="1:30" hidden="1" x14ac:dyDescent="0.25">
      <c r="A1547" s="98">
        <f>IF(ISNA(VLOOKUP('Paetec -prev'!C1547,'PAETEC Support'!C:C,1,0)),'Paetec -prev'!C1547,"""")</f>
        <v>0</v>
      </c>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row>
    <row r="1548" spans="1:30" hidden="1" x14ac:dyDescent="0.25">
      <c r="A1548" s="98">
        <f>IF(ISNA(VLOOKUP('Paetec -prev'!C1548,'PAETEC Support'!C:C,1,0)),'Paetec -prev'!C1548,"""")</f>
        <v>0</v>
      </c>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row>
    <row r="1549" spans="1:30" hidden="1" x14ac:dyDescent="0.25">
      <c r="A1549" s="98">
        <f>IF(ISNA(VLOOKUP('Paetec -prev'!C1549,'PAETEC Support'!C:C,1,0)),'Paetec -prev'!C1549,"""")</f>
        <v>0</v>
      </c>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row>
    <row r="1550" spans="1:30" hidden="1" x14ac:dyDescent="0.25">
      <c r="A1550" s="98">
        <f>IF(ISNA(VLOOKUP('Paetec -prev'!C1550,'PAETEC Support'!C:C,1,0)),'Paetec -prev'!C1550,"""")</f>
        <v>0</v>
      </c>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row>
    <row r="1551" spans="1:30" hidden="1" x14ac:dyDescent="0.25">
      <c r="A1551" s="98">
        <f>IF(ISNA(VLOOKUP('Paetec -prev'!C1551,'PAETEC Support'!C:C,1,0)),'Paetec -prev'!C1551,"""")</f>
        <v>0</v>
      </c>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row>
    <row r="1552" spans="1:30" hidden="1" x14ac:dyDescent="0.25">
      <c r="A1552" s="98">
        <f>IF(ISNA(VLOOKUP('Paetec -prev'!C1552,'PAETEC Support'!C:C,1,0)),'Paetec -prev'!C1552,"""")</f>
        <v>0</v>
      </c>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row>
    <row r="1553" spans="1:30" hidden="1" x14ac:dyDescent="0.25">
      <c r="A1553" s="98">
        <f>IF(ISNA(VLOOKUP('Paetec -prev'!C1553,'PAETEC Support'!C:C,1,0)),'Paetec -prev'!C1553,"""")</f>
        <v>0</v>
      </c>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row>
    <row r="1554" spans="1:30" hidden="1" x14ac:dyDescent="0.25">
      <c r="A1554" s="98">
        <f>IF(ISNA(VLOOKUP('Paetec -prev'!C1554,'PAETEC Support'!C:C,1,0)),'Paetec -prev'!C1554,"""")</f>
        <v>0</v>
      </c>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row>
    <row r="1555" spans="1:30" hidden="1" x14ac:dyDescent="0.25">
      <c r="A1555" s="98">
        <f>IF(ISNA(VLOOKUP('Paetec -prev'!C1555,'PAETEC Support'!C:C,1,0)),'Paetec -prev'!C1555,"""")</f>
        <v>0</v>
      </c>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row>
    <row r="1556" spans="1:30" hidden="1" x14ac:dyDescent="0.25">
      <c r="A1556" s="98">
        <f>IF(ISNA(VLOOKUP('Paetec -prev'!C1556,'PAETEC Support'!C:C,1,0)),'Paetec -prev'!C1556,"""")</f>
        <v>0</v>
      </c>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row>
    <row r="1557" spans="1:30" hidden="1" x14ac:dyDescent="0.25">
      <c r="A1557" s="98">
        <f>IF(ISNA(VLOOKUP('Paetec -prev'!C1557,'PAETEC Support'!C:C,1,0)),'Paetec -prev'!C1557,"""")</f>
        <v>0</v>
      </c>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row>
    <row r="1558" spans="1:30" hidden="1" x14ac:dyDescent="0.25">
      <c r="A1558" s="98">
        <f>IF(ISNA(VLOOKUP('Paetec -prev'!C1558,'PAETEC Support'!C:C,1,0)),'Paetec -prev'!C1558,"""")</f>
        <v>0</v>
      </c>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row>
    <row r="1559" spans="1:30" hidden="1" x14ac:dyDescent="0.25">
      <c r="A1559" s="98">
        <f>IF(ISNA(VLOOKUP('Paetec -prev'!C1559,'PAETEC Support'!C:C,1,0)),'Paetec -prev'!C1559,"""")</f>
        <v>0</v>
      </c>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row>
    <row r="1560" spans="1:30" hidden="1" x14ac:dyDescent="0.25">
      <c r="A1560" s="98">
        <f>IF(ISNA(VLOOKUP('Paetec -prev'!C1560,'PAETEC Support'!C:C,1,0)),'Paetec -prev'!C1560,"""")</f>
        <v>0</v>
      </c>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row>
    <row r="1561" spans="1:30" hidden="1" x14ac:dyDescent="0.25">
      <c r="A1561" s="98">
        <f>IF(ISNA(VLOOKUP('Paetec -prev'!C1561,'PAETEC Support'!C:C,1,0)),'Paetec -prev'!C1561,"""")</f>
        <v>0</v>
      </c>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row>
    <row r="1562" spans="1:30" hidden="1" x14ac:dyDescent="0.25">
      <c r="A1562" s="98">
        <f>IF(ISNA(VLOOKUP('Paetec -prev'!C1562,'PAETEC Support'!C:C,1,0)),'Paetec -prev'!C1562,"""")</f>
        <v>0</v>
      </c>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row>
    <row r="1563" spans="1:30" hidden="1" x14ac:dyDescent="0.25">
      <c r="A1563" s="98">
        <f>IF(ISNA(VLOOKUP('Paetec -prev'!C1563,'PAETEC Support'!C:C,1,0)),'Paetec -prev'!C1563,"""")</f>
        <v>0</v>
      </c>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row>
    <row r="1564" spans="1:30" hidden="1" x14ac:dyDescent="0.25">
      <c r="A1564" s="98">
        <f>IF(ISNA(VLOOKUP('Paetec -prev'!C1564,'PAETEC Support'!C:C,1,0)),'Paetec -prev'!C1564,"""")</f>
        <v>0</v>
      </c>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row>
    <row r="1565" spans="1:30" hidden="1" x14ac:dyDescent="0.25">
      <c r="A1565" s="98">
        <f>IF(ISNA(VLOOKUP('Paetec -prev'!C1565,'PAETEC Support'!C:C,1,0)),'Paetec -prev'!C1565,"""")</f>
        <v>0</v>
      </c>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row>
    <row r="1566" spans="1:30" hidden="1" x14ac:dyDescent="0.25">
      <c r="A1566" s="98">
        <f>IF(ISNA(VLOOKUP('Paetec -prev'!C1566,'PAETEC Support'!C:C,1,0)),'Paetec -prev'!C1566,"""")</f>
        <v>0</v>
      </c>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row>
    <row r="1567" spans="1:30" hidden="1" x14ac:dyDescent="0.25">
      <c r="A1567" s="98">
        <f>IF(ISNA(VLOOKUP('Paetec -prev'!C1567,'PAETEC Support'!C:C,1,0)),'Paetec -prev'!C1567,"""")</f>
        <v>0</v>
      </c>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row>
    <row r="1568" spans="1:30" hidden="1" x14ac:dyDescent="0.25">
      <c r="A1568" s="98">
        <f>IF(ISNA(VLOOKUP('Paetec -prev'!C1568,'PAETEC Support'!C:C,1,0)),'Paetec -prev'!C1568,"""")</f>
        <v>0</v>
      </c>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row>
    <row r="1569" spans="1:30" hidden="1" x14ac:dyDescent="0.25">
      <c r="A1569" s="98">
        <f>IF(ISNA(VLOOKUP('Paetec -prev'!C1569,'PAETEC Support'!C:C,1,0)),'Paetec -prev'!C1569,"""")</f>
        <v>0</v>
      </c>
      <c r="B1569" s="98"/>
      <c r="C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row>
    <row r="1570" spans="1:30" hidden="1" x14ac:dyDescent="0.25">
      <c r="A1570" s="98">
        <f>IF(ISNA(VLOOKUP('Paetec -prev'!C1570,'PAETEC Support'!C:C,1,0)),'Paetec -prev'!C1570,"""")</f>
        <v>0</v>
      </c>
      <c r="B1570" s="98"/>
      <c r="C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row>
    <row r="1571" spans="1:30" hidden="1" x14ac:dyDescent="0.25">
      <c r="A1571" s="98">
        <f>IF(ISNA(VLOOKUP('Paetec -prev'!C1571,'PAETEC Support'!C:C,1,0)),'Paetec -prev'!C1571,"""")</f>
        <v>0</v>
      </c>
      <c r="B1571" s="98"/>
      <c r="C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row>
    <row r="1572" spans="1:30" hidden="1" x14ac:dyDescent="0.25">
      <c r="A1572" s="98">
        <f>IF(ISNA(VLOOKUP('Paetec -prev'!C1572,'PAETEC Support'!C:C,1,0)),'Paetec -prev'!C1572,"""")</f>
        <v>0</v>
      </c>
      <c r="B1572" s="98"/>
      <c r="C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row>
    <row r="1573" spans="1:30" hidden="1" x14ac:dyDescent="0.25">
      <c r="A1573" s="98">
        <f>IF(ISNA(VLOOKUP('Paetec -prev'!C1573,'PAETEC Support'!C:C,1,0)),'Paetec -prev'!C1573,"""")</f>
        <v>0</v>
      </c>
      <c r="B1573" s="98"/>
      <c r="C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row>
    <row r="1574" spans="1:30" hidden="1" x14ac:dyDescent="0.25">
      <c r="A1574" s="98">
        <f>IF(ISNA(VLOOKUP('Paetec -prev'!C1574,'PAETEC Support'!C:C,1,0)),'Paetec -prev'!C1574,"""")</f>
        <v>0</v>
      </c>
      <c r="B1574" s="98"/>
      <c r="C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row>
    <row r="1575" spans="1:30" hidden="1" x14ac:dyDescent="0.25">
      <c r="A1575" s="98">
        <f>IF(ISNA(VLOOKUP('Paetec -prev'!C1575,'PAETEC Support'!C:C,1,0)),'Paetec -prev'!C1575,"""")</f>
        <v>0</v>
      </c>
      <c r="B1575" s="98"/>
      <c r="C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row>
    <row r="1576" spans="1:30" hidden="1" x14ac:dyDescent="0.25">
      <c r="A1576" s="98">
        <f>IF(ISNA(VLOOKUP('Paetec -prev'!C1576,'PAETEC Support'!C:C,1,0)),'Paetec -prev'!C1576,"""")</f>
        <v>0</v>
      </c>
      <c r="B1576" s="98"/>
      <c r="C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row>
    <row r="1577" spans="1:30" hidden="1" x14ac:dyDescent="0.25">
      <c r="A1577" s="98">
        <f>IF(ISNA(VLOOKUP('Paetec -prev'!C1577,'PAETEC Support'!C:C,1,0)),'Paetec -prev'!C1577,"""")</f>
        <v>0</v>
      </c>
      <c r="B1577" s="98"/>
      <c r="C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row>
    <row r="1578" spans="1:30" hidden="1" x14ac:dyDescent="0.25">
      <c r="A1578" s="98">
        <f>IF(ISNA(VLOOKUP('Paetec -prev'!C1578,'PAETEC Support'!C:C,1,0)),'Paetec -prev'!C1578,"""")</f>
        <v>0</v>
      </c>
      <c r="B1578" s="98"/>
      <c r="C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row>
    <row r="1579" spans="1:30" hidden="1" x14ac:dyDescent="0.25">
      <c r="A1579" s="98">
        <f>IF(ISNA(VLOOKUP('Paetec -prev'!C1579,'PAETEC Support'!C:C,1,0)),'Paetec -prev'!C1579,"""")</f>
        <v>0</v>
      </c>
      <c r="B1579" s="98"/>
      <c r="C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row>
    <row r="1580" spans="1:30" hidden="1" x14ac:dyDescent="0.25">
      <c r="A1580" s="98">
        <f>IF(ISNA(VLOOKUP('Paetec -prev'!C1580,'PAETEC Support'!C:C,1,0)),'Paetec -prev'!C1580,"""")</f>
        <v>0</v>
      </c>
      <c r="B1580" s="98"/>
      <c r="C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row>
    <row r="1581" spans="1:30" hidden="1" x14ac:dyDescent="0.25">
      <c r="A1581" s="98">
        <f>IF(ISNA(VLOOKUP('Paetec -prev'!C1581,'PAETEC Support'!C:C,1,0)),'Paetec -prev'!C1581,"""")</f>
        <v>0</v>
      </c>
      <c r="B1581" s="98"/>
      <c r="C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row>
    <row r="1582" spans="1:30" hidden="1" x14ac:dyDescent="0.25">
      <c r="A1582" s="98">
        <f>IF(ISNA(VLOOKUP('Paetec -prev'!C1582,'PAETEC Support'!C:C,1,0)),'Paetec -prev'!C1582,"""")</f>
        <v>0</v>
      </c>
      <c r="B1582" s="98"/>
      <c r="C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row>
    <row r="1583" spans="1:30" hidden="1" x14ac:dyDescent="0.25">
      <c r="A1583" s="98">
        <f>IF(ISNA(VLOOKUP('Paetec -prev'!C1583,'PAETEC Support'!C:C,1,0)),'Paetec -prev'!C1583,"""")</f>
        <v>0</v>
      </c>
      <c r="B1583" s="98"/>
      <c r="C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row>
    <row r="1584" spans="1:30" hidden="1" x14ac:dyDescent="0.25">
      <c r="A1584" s="98">
        <f>IF(ISNA(VLOOKUP('Paetec -prev'!C1584,'PAETEC Support'!C:C,1,0)),'Paetec -prev'!C1584,"""")</f>
        <v>0</v>
      </c>
      <c r="B1584" s="98"/>
      <c r="C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row>
    <row r="1585" spans="1:30" hidden="1" x14ac:dyDescent="0.25">
      <c r="A1585" s="98">
        <f>IF(ISNA(VLOOKUP('Paetec -prev'!C1585,'PAETEC Support'!C:C,1,0)),'Paetec -prev'!C1585,"""")</f>
        <v>0</v>
      </c>
      <c r="B1585" s="98"/>
      <c r="C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row>
    <row r="1586" spans="1:30" hidden="1" x14ac:dyDescent="0.25">
      <c r="A1586" s="98">
        <f>IF(ISNA(VLOOKUP('Paetec -prev'!C1586,'PAETEC Support'!C:C,1,0)),'Paetec -prev'!C1586,"""")</f>
        <v>0</v>
      </c>
      <c r="B1586" s="98"/>
      <c r="C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row>
    <row r="1587" spans="1:30" hidden="1" x14ac:dyDescent="0.25">
      <c r="A1587" s="98">
        <f>IF(ISNA(VLOOKUP('Paetec -prev'!C1587,'PAETEC Support'!C:C,1,0)),'Paetec -prev'!C1587,"""")</f>
        <v>0</v>
      </c>
      <c r="B1587" s="98"/>
      <c r="C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row>
    <row r="1588" spans="1:30" hidden="1" x14ac:dyDescent="0.25">
      <c r="A1588" s="98">
        <f>IF(ISNA(VLOOKUP('Paetec -prev'!C1588,'PAETEC Support'!C:C,1,0)),'Paetec -prev'!C1588,"""")</f>
        <v>0</v>
      </c>
      <c r="B1588" s="98"/>
      <c r="C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row>
    <row r="1589" spans="1:30" hidden="1" x14ac:dyDescent="0.25">
      <c r="A1589" s="98">
        <f>IF(ISNA(VLOOKUP('Paetec -prev'!C1589,'PAETEC Support'!C:C,1,0)),'Paetec -prev'!C1589,"""")</f>
        <v>0</v>
      </c>
      <c r="B1589" s="98"/>
      <c r="C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row>
    <row r="1590" spans="1:30" hidden="1" x14ac:dyDescent="0.25">
      <c r="A1590" s="98">
        <f>IF(ISNA(VLOOKUP('Paetec -prev'!C1590,'PAETEC Support'!C:C,1,0)),'Paetec -prev'!C1590,"""")</f>
        <v>0</v>
      </c>
      <c r="B1590" s="98"/>
      <c r="C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row>
    <row r="1591" spans="1:30" hidden="1" x14ac:dyDescent="0.25">
      <c r="A1591" s="98">
        <f>IF(ISNA(VLOOKUP('Paetec -prev'!C1591,'PAETEC Support'!C:C,1,0)),'Paetec -prev'!C1591,"""")</f>
        <v>0</v>
      </c>
      <c r="B1591" s="98"/>
      <c r="C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row>
    <row r="1592" spans="1:30" hidden="1" x14ac:dyDescent="0.25">
      <c r="A1592" s="98">
        <f>IF(ISNA(VLOOKUP('Paetec -prev'!C1592,'PAETEC Support'!C:C,1,0)),'Paetec -prev'!C1592,"""")</f>
        <v>0</v>
      </c>
      <c r="B1592" s="98"/>
      <c r="C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row>
    <row r="1593" spans="1:30" hidden="1" x14ac:dyDescent="0.25">
      <c r="A1593" s="98">
        <f>IF(ISNA(VLOOKUP('Paetec -prev'!C1593,'PAETEC Support'!C:C,1,0)),'Paetec -prev'!C1593,"""")</f>
        <v>0</v>
      </c>
      <c r="B1593" s="98"/>
      <c r="C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row>
    <row r="1594" spans="1:30" hidden="1" x14ac:dyDescent="0.25">
      <c r="A1594" s="98">
        <f>IF(ISNA(VLOOKUP('Paetec -prev'!C1594,'PAETEC Support'!C:C,1,0)),'Paetec -prev'!C1594,"""")</f>
        <v>0</v>
      </c>
      <c r="B1594" s="98"/>
      <c r="C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row>
    <row r="1595" spans="1:30" hidden="1" x14ac:dyDescent="0.25">
      <c r="A1595" s="98">
        <f>IF(ISNA(VLOOKUP('Paetec -prev'!C1595,'PAETEC Support'!C:C,1,0)),'Paetec -prev'!C1595,"""")</f>
        <v>0</v>
      </c>
      <c r="B1595" s="98"/>
      <c r="C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row>
    <row r="1596" spans="1:30" hidden="1" x14ac:dyDescent="0.25">
      <c r="A1596" s="98">
        <f>IF(ISNA(VLOOKUP('Paetec -prev'!C1596,'PAETEC Support'!C:C,1,0)),'Paetec -prev'!C1596,"""")</f>
        <v>0</v>
      </c>
      <c r="B1596" s="98"/>
      <c r="C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row>
    <row r="1597" spans="1:30" hidden="1" x14ac:dyDescent="0.25">
      <c r="A1597" s="98">
        <f>IF(ISNA(VLOOKUP('Paetec -prev'!C1597,'PAETEC Support'!C:C,1,0)),'Paetec -prev'!C1597,"""")</f>
        <v>0</v>
      </c>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row>
    <row r="1598" spans="1:30" hidden="1" x14ac:dyDescent="0.25">
      <c r="A1598" s="98">
        <f>IF(ISNA(VLOOKUP('Paetec -prev'!C1598,'PAETEC Support'!C:C,1,0)),'Paetec -prev'!C1598,"""")</f>
        <v>0</v>
      </c>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row>
    <row r="1599" spans="1:30" hidden="1" x14ac:dyDescent="0.25">
      <c r="A1599" s="98">
        <f>IF(ISNA(VLOOKUP('Paetec -prev'!C1599,'PAETEC Support'!C:C,1,0)),'Paetec -prev'!C1599,"""")</f>
        <v>0</v>
      </c>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row>
    <row r="1600" spans="1:30" hidden="1" x14ac:dyDescent="0.25">
      <c r="A1600" s="98">
        <f>IF(ISNA(VLOOKUP('Paetec -prev'!C1600,'PAETEC Support'!C:C,1,0)),'Paetec -prev'!C1600,"""")</f>
        <v>0</v>
      </c>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row>
    <row r="1601" spans="1:30" hidden="1" x14ac:dyDescent="0.25">
      <c r="A1601" s="98">
        <f>IF(ISNA(VLOOKUP('Paetec -prev'!C1601,'PAETEC Support'!C:C,1,0)),'Paetec -prev'!C1601,"""")</f>
        <v>0</v>
      </c>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row>
    <row r="1602" spans="1:30" hidden="1" x14ac:dyDescent="0.25">
      <c r="A1602" s="98">
        <f>IF(ISNA(VLOOKUP('Paetec -prev'!C1602,'PAETEC Support'!C:C,1,0)),'Paetec -prev'!C1602,"""")</f>
        <v>0</v>
      </c>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row>
    <row r="1603" spans="1:30" hidden="1" x14ac:dyDescent="0.25">
      <c r="A1603" s="98">
        <f>IF(ISNA(VLOOKUP('Paetec -prev'!C1603,'PAETEC Support'!C:C,1,0)),'Paetec -prev'!C1603,"""")</f>
        <v>0</v>
      </c>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row>
    <row r="1604" spans="1:30" hidden="1" x14ac:dyDescent="0.25">
      <c r="A1604" s="98">
        <f>IF(ISNA(VLOOKUP('Paetec -prev'!C1604,'PAETEC Support'!C:C,1,0)),'Paetec -prev'!C1604,"""")</f>
        <v>0</v>
      </c>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row>
    <row r="1605" spans="1:30" hidden="1" x14ac:dyDescent="0.25">
      <c r="A1605" s="98">
        <f>IF(ISNA(VLOOKUP('Paetec -prev'!C1605,'PAETEC Support'!C:C,1,0)),'Paetec -prev'!C1605,"""")</f>
        <v>0</v>
      </c>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row>
    <row r="1606" spans="1:30" hidden="1" x14ac:dyDescent="0.25">
      <c r="A1606" s="98">
        <f>IF(ISNA(VLOOKUP('Paetec -prev'!C1606,'PAETEC Support'!C:C,1,0)),'Paetec -prev'!C1606,"""")</f>
        <v>0</v>
      </c>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row>
    <row r="1607" spans="1:30" hidden="1" x14ac:dyDescent="0.25">
      <c r="A1607" s="98">
        <f>IF(ISNA(VLOOKUP('Paetec -prev'!C1607,'PAETEC Support'!C:C,1,0)),'Paetec -prev'!C1607,"""")</f>
        <v>0</v>
      </c>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row>
    <row r="1608" spans="1:30" hidden="1" x14ac:dyDescent="0.25">
      <c r="A1608" s="98">
        <f>IF(ISNA(VLOOKUP('Paetec -prev'!C1608,'PAETEC Support'!C:C,1,0)),'Paetec -prev'!C1608,"""")</f>
        <v>0</v>
      </c>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row>
    <row r="1609" spans="1:30" hidden="1" x14ac:dyDescent="0.25">
      <c r="A1609" s="98">
        <f>IF(ISNA(VLOOKUP('Paetec -prev'!C1609,'PAETEC Support'!C:C,1,0)),'Paetec -prev'!C1609,"""")</f>
        <v>0</v>
      </c>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row>
    <row r="1610" spans="1:30" hidden="1" x14ac:dyDescent="0.25">
      <c r="A1610" s="98">
        <f>IF(ISNA(VLOOKUP('Paetec -prev'!C1610,'PAETEC Support'!C:C,1,0)),'Paetec -prev'!C1610,"""")</f>
        <v>0</v>
      </c>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row>
    <row r="1611" spans="1:30" hidden="1" x14ac:dyDescent="0.25">
      <c r="A1611" s="98">
        <f>IF(ISNA(VLOOKUP('Paetec -prev'!C1611,'PAETEC Support'!C:C,1,0)),'Paetec -prev'!C1611,"""")</f>
        <v>0</v>
      </c>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row>
    <row r="1612" spans="1:30" hidden="1" x14ac:dyDescent="0.25">
      <c r="A1612" s="98">
        <f>IF(ISNA(VLOOKUP('Paetec -prev'!C1612,'PAETEC Support'!C:C,1,0)),'Paetec -prev'!C1612,"""")</f>
        <v>0</v>
      </c>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row>
    <row r="1613" spans="1:30" hidden="1" x14ac:dyDescent="0.25">
      <c r="A1613" s="98">
        <f>IF(ISNA(VLOOKUP('Paetec -prev'!C1613,'PAETEC Support'!C:C,1,0)),'Paetec -prev'!C1613,"""")</f>
        <v>0</v>
      </c>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row>
    <row r="1614" spans="1:30" hidden="1" x14ac:dyDescent="0.25">
      <c r="A1614" s="98">
        <f>IF(ISNA(VLOOKUP('Paetec -prev'!C1614,'PAETEC Support'!C:C,1,0)),'Paetec -prev'!C1614,"""")</f>
        <v>0</v>
      </c>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row>
    <row r="1615" spans="1:30" hidden="1" x14ac:dyDescent="0.25">
      <c r="A1615" s="98">
        <f>IF(ISNA(VLOOKUP('Paetec -prev'!C1615,'PAETEC Support'!C:C,1,0)),'Paetec -prev'!C1615,"""")</f>
        <v>0</v>
      </c>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row>
    <row r="1616" spans="1:30" hidden="1" x14ac:dyDescent="0.25">
      <c r="A1616" s="98">
        <f>IF(ISNA(VLOOKUP('Paetec -prev'!C1616,'PAETEC Support'!C:C,1,0)),'Paetec -prev'!C1616,"""")</f>
        <v>0</v>
      </c>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row>
    <row r="1617" spans="1:30" hidden="1" x14ac:dyDescent="0.25">
      <c r="A1617" s="98">
        <f>IF(ISNA(VLOOKUP('Paetec -prev'!C1617,'PAETEC Support'!C:C,1,0)),'Paetec -prev'!C1617,"""")</f>
        <v>0</v>
      </c>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row>
    <row r="1618" spans="1:30" hidden="1" x14ac:dyDescent="0.25">
      <c r="A1618" s="98">
        <f>IF(ISNA(VLOOKUP('Paetec -prev'!C1618,'PAETEC Support'!C:C,1,0)),'Paetec -prev'!C1618,"""")</f>
        <v>0</v>
      </c>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row>
    <row r="1619" spans="1:30" hidden="1" x14ac:dyDescent="0.25">
      <c r="A1619" s="98">
        <f>IF(ISNA(VLOOKUP('Paetec -prev'!C1619,'PAETEC Support'!C:C,1,0)),'Paetec -prev'!C1619,"""")</f>
        <v>0</v>
      </c>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row>
    <row r="1620" spans="1:30" hidden="1" x14ac:dyDescent="0.25">
      <c r="A1620" s="98">
        <f>IF(ISNA(VLOOKUP('Paetec -prev'!C1620,'PAETEC Support'!C:C,1,0)),'Paetec -prev'!C1620,"""")</f>
        <v>0</v>
      </c>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row>
    <row r="1621" spans="1:30" hidden="1" x14ac:dyDescent="0.25">
      <c r="A1621" s="98">
        <f>IF(ISNA(VLOOKUP('Paetec -prev'!C1621,'PAETEC Support'!C:C,1,0)),'Paetec -prev'!C1621,"""")</f>
        <v>0</v>
      </c>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row>
    <row r="1622" spans="1:30" hidden="1" x14ac:dyDescent="0.25">
      <c r="A1622" s="98">
        <f>IF(ISNA(VLOOKUP('Paetec -prev'!C1622,'PAETEC Support'!C:C,1,0)),'Paetec -prev'!C1622,"""")</f>
        <v>0</v>
      </c>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row>
    <row r="1623" spans="1:30" hidden="1" x14ac:dyDescent="0.25">
      <c r="A1623" s="98">
        <f>IF(ISNA(VLOOKUP('Paetec -prev'!C1623,'PAETEC Support'!C:C,1,0)),'Paetec -prev'!C1623,"""")</f>
        <v>0</v>
      </c>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row>
    <row r="1624" spans="1:30" hidden="1" x14ac:dyDescent="0.25">
      <c r="A1624" s="98">
        <f>IF(ISNA(VLOOKUP('Paetec -prev'!C1624,'PAETEC Support'!C:C,1,0)),'Paetec -prev'!C1624,"""")</f>
        <v>0</v>
      </c>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row>
    <row r="1625" spans="1:30" hidden="1" x14ac:dyDescent="0.25">
      <c r="A1625" s="98">
        <f>IF(ISNA(VLOOKUP('Paetec -prev'!C1625,'PAETEC Support'!C:C,1,0)),'Paetec -prev'!C1625,"""")</f>
        <v>0</v>
      </c>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row>
    <row r="1626" spans="1:30" hidden="1" x14ac:dyDescent="0.25">
      <c r="A1626" s="98">
        <f>IF(ISNA(VLOOKUP('Paetec -prev'!C1626,'PAETEC Support'!C:C,1,0)),'Paetec -prev'!C1626,"""")</f>
        <v>0</v>
      </c>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row>
    <row r="1627" spans="1:30" hidden="1" x14ac:dyDescent="0.25">
      <c r="A1627" s="98">
        <f>IF(ISNA(VLOOKUP('Paetec -prev'!C1627,'PAETEC Support'!C:C,1,0)),'Paetec -prev'!C1627,"""")</f>
        <v>0</v>
      </c>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row>
    <row r="1628" spans="1:30" hidden="1" x14ac:dyDescent="0.25">
      <c r="A1628" s="98">
        <f>IF(ISNA(VLOOKUP('Paetec -prev'!C1628,'PAETEC Support'!C:C,1,0)),'Paetec -prev'!C1628,"""")</f>
        <v>0</v>
      </c>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row>
    <row r="1629" spans="1:30" hidden="1" x14ac:dyDescent="0.25">
      <c r="A1629" s="98">
        <f>IF(ISNA(VLOOKUP('Paetec -prev'!C1629,'PAETEC Support'!C:C,1,0)),'Paetec -prev'!C1629,"""")</f>
        <v>0</v>
      </c>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row>
    <row r="1630" spans="1:30" hidden="1" x14ac:dyDescent="0.25">
      <c r="A1630" s="98">
        <f>IF(ISNA(VLOOKUP('Paetec -prev'!C1630,'PAETEC Support'!C:C,1,0)),'Paetec -prev'!C1630,"""")</f>
        <v>0</v>
      </c>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row>
    <row r="1631" spans="1:30" hidden="1" x14ac:dyDescent="0.25">
      <c r="A1631" s="98">
        <f>IF(ISNA(VLOOKUP('Paetec -prev'!C1631,'PAETEC Support'!C:C,1,0)),'Paetec -prev'!C1631,"""")</f>
        <v>0</v>
      </c>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row>
    <row r="1632" spans="1:30" hidden="1" x14ac:dyDescent="0.25">
      <c r="A1632" s="98">
        <f>IF(ISNA(VLOOKUP('Paetec -prev'!C1632,'PAETEC Support'!C:C,1,0)),'Paetec -prev'!C1632,"""")</f>
        <v>0</v>
      </c>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row>
    <row r="1633" spans="1:30" hidden="1" x14ac:dyDescent="0.25">
      <c r="A1633" s="98">
        <f>IF(ISNA(VLOOKUP('Paetec -prev'!C1633,'PAETEC Support'!C:C,1,0)),'Paetec -prev'!C1633,"""")</f>
        <v>0</v>
      </c>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row>
    <row r="1634" spans="1:30" hidden="1" x14ac:dyDescent="0.25">
      <c r="A1634" s="98">
        <f>IF(ISNA(VLOOKUP('Paetec -prev'!C1634,'PAETEC Support'!C:C,1,0)),'Paetec -prev'!C1634,"""")</f>
        <v>0</v>
      </c>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row>
    <row r="1635" spans="1:30" hidden="1" x14ac:dyDescent="0.25">
      <c r="A1635" s="98">
        <f>IF(ISNA(VLOOKUP('Paetec -prev'!C1635,'PAETEC Support'!C:C,1,0)),'Paetec -prev'!C1635,"""")</f>
        <v>0</v>
      </c>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row>
    <row r="1636" spans="1:30" hidden="1" x14ac:dyDescent="0.25">
      <c r="A1636" s="98">
        <f>IF(ISNA(VLOOKUP('Paetec -prev'!C1636,'PAETEC Support'!C:C,1,0)),'Paetec -prev'!C1636,"""")</f>
        <v>0</v>
      </c>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row>
    <row r="1637" spans="1:30" hidden="1" x14ac:dyDescent="0.25">
      <c r="A1637" s="98">
        <f>IF(ISNA(VLOOKUP('Paetec -prev'!C1637,'PAETEC Support'!C:C,1,0)),'Paetec -prev'!C1637,"""")</f>
        <v>0</v>
      </c>
      <c r="B1637" s="98"/>
      <c r="C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row>
    <row r="1638" spans="1:30" hidden="1" x14ac:dyDescent="0.25">
      <c r="A1638" s="98">
        <f>IF(ISNA(VLOOKUP('Paetec -prev'!C1638,'PAETEC Support'!C:C,1,0)),'Paetec -prev'!C1638,"""")</f>
        <v>0</v>
      </c>
      <c r="B1638" s="98"/>
      <c r="C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row>
    <row r="1639" spans="1:30" hidden="1" x14ac:dyDescent="0.25">
      <c r="A1639" s="98">
        <f>IF(ISNA(VLOOKUP('Paetec -prev'!C1639,'PAETEC Support'!C:C,1,0)),'Paetec -prev'!C1639,"""")</f>
        <v>0</v>
      </c>
      <c r="B1639" s="98"/>
      <c r="C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row>
    <row r="1640" spans="1:30" hidden="1" x14ac:dyDescent="0.25">
      <c r="A1640" s="98">
        <f>IF(ISNA(VLOOKUP('Paetec -prev'!C1640,'PAETEC Support'!C:C,1,0)),'Paetec -prev'!C1640,"""")</f>
        <v>0</v>
      </c>
      <c r="B1640" s="98"/>
      <c r="C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row>
    <row r="1641" spans="1:30" hidden="1" x14ac:dyDescent="0.25">
      <c r="A1641" s="98">
        <f>IF(ISNA(VLOOKUP('Paetec -prev'!C1641,'PAETEC Support'!C:C,1,0)),'Paetec -prev'!C1641,"""")</f>
        <v>0</v>
      </c>
      <c r="B1641" s="98"/>
      <c r="C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row>
    <row r="1642" spans="1:30" hidden="1" x14ac:dyDescent="0.25">
      <c r="A1642" s="98">
        <f>IF(ISNA(VLOOKUP('Paetec -prev'!C1642,'PAETEC Support'!C:C,1,0)),'Paetec -prev'!C1642,"""")</f>
        <v>0</v>
      </c>
      <c r="B1642" s="98"/>
      <c r="C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row>
    <row r="1643" spans="1:30" hidden="1" x14ac:dyDescent="0.25">
      <c r="A1643" s="98">
        <f>IF(ISNA(VLOOKUP('Paetec -prev'!C1643,'PAETEC Support'!C:C,1,0)),'Paetec -prev'!C1643,"""")</f>
        <v>0</v>
      </c>
      <c r="B1643" s="98"/>
      <c r="C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row>
    <row r="1644" spans="1:30" hidden="1" x14ac:dyDescent="0.25">
      <c r="A1644" s="98">
        <f>IF(ISNA(VLOOKUP('Paetec -prev'!C1644,'PAETEC Support'!C:C,1,0)),'Paetec -prev'!C1644,"""")</f>
        <v>0</v>
      </c>
      <c r="B1644" s="98"/>
      <c r="C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row>
    <row r="1645" spans="1:30" hidden="1" x14ac:dyDescent="0.25">
      <c r="A1645" s="98">
        <f>IF(ISNA(VLOOKUP('Paetec -prev'!C1645,'PAETEC Support'!C:C,1,0)),'Paetec -prev'!C1645,"""")</f>
        <v>0</v>
      </c>
      <c r="B1645" s="98"/>
      <c r="C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row>
    <row r="1646" spans="1:30" hidden="1" x14ac:dyDescent="0.25">
      <c r="A1646" s="98">
        <f>IF(ISNA(VLOOKUP('Paetec -prev'!C1646,'PAETEC Support'!C:C,1,0)),'Paetec -prev'!C1646,"""")</f>
        <v>0</v>
      </c>
      <c r="B1646" s="98"/>
      <c r="C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row>
    <row r="1647" spans="1:30" hidden="1" x14ac:dyDescent="0.25">
      <c r="A1647" s="98">
        <f>IF(ISNA(VLOOKUP('Paetec -prev'!C1647,'PAETEC Support'!C:C,1,0)),'Paetec -prev'!C1647,"""")</f>
        <v>0</v>
      </c>
      <c r="B1647" s="98"/>
      <c r="C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row>
    <row r="1648" spans="1:30" hidden="1" x14ac:dyDescent="0.25">
      <c r="A1648" s="98">
        <f>IF(ISNA(VLOOKUP('Paetec -prev'!C1648,'PAETEC Support'!C:C,1,0)),'Paetec -prev'!C1648,"""")</f>
        <v>0</v>
      </c>
      <c r="B1648" s="98"/>
      <c r="C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row>
    <row r="1649" spans="1:30" hidden="1" x14ac:dyDescent="0.25">
      <c r="A1649" s="98">
        <f>IF(ISNA(VLOOKUP('Paetec -prev'!C1649,'PAETEC Support'!C:C,1,0)),'Paetec -prev'!C1649,"""")</f>
        <v>0</v>
      </c>
      <c r="B1649" s="98"/>
      <c r="C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row>
    <row r="1650" spans="1:30" hidden="1" x14ac:dyDescent="0.25">
      <c r="A1650" s="98">
        <f>IF(ISNA(VLOOKUP('Paetec -prev'!C1650,'PAETEC Support'!C:C,1,0)),'Paetec -prev'!C1650,"""")</f>
        <v>0</v>
      </c>
      <c r="B1650" s="98"/>
      <c r="C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row>
    <row r="1651" spans="1:30" hidden="1" x14ac:dyDescent="0.25">
      <c r="A1651" s="98">
        <f>IF(ISNA(VLOOKUP('Paetec -prev'!C1651,'PAETEC Support'!C:C,1,0)),'Paetec -prev'!C1651,"""")</f>
        <v>0</v>
      </c>
      <c r="B1651" s="98"/>
      <c r="C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row>
    <row r="1652" spans="1:30" hidden="1" x14ac:dyDescent="0.25">
      <c r="A1652" s="98">
        <f>IF(ISNA(VLOOKUP('Paetec -prev'!C1652,'PAETEC Support'!C:C,1,0)),'Paetec -prev'!C1652,"""")</f>
        <v>0</v>
      </c>
      <c r="B1652" s="98"/>
      <c r="C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row>
    <row r="1653" spans="1:30" hidden="1" x14ac:dyDescent="0.25">
      <c r="A1653" s="98">
        <f>IF(ISNA(VLOOKUP('Paetec -prev'!C1653,'PAETEC Support'!C:C,1,0)),'Paetec -prev'!C1653,"""")</f>
        <v>0</v>
      </c>
      <c r="B1653" s="98"/>
      <c r="C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row>
    <row r="1654" spans="1:30" hidden="1" x14ac:dyDescent="0.25">
      <c r="A1654" s="98">
        <f>IF(ISNA(VLOOKUP('Paetec -prev'!C1654,'PAETEC Support'!C:C,1,0)),'Paetec -prev'!C1654,"""")</f>
        <v>0</v>
      </c>
      <c r="B1654" s="98"/>
      <c r="C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row>
    <row r="1655" spans="1:30" hidden="1" x14ac:dyDescent="0.25">
      <c r="A1655" s="98">
        <f>IF(ISNA(VLOOKUP('Paetec -prev'!C1655,'PAETEC Support'!C:C,1,0)),'Paetec -prev'!C1655,"""")</f>
        <v>0</v>
      </c>
      <c r="B1655" s="98"/>
      <c r="C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row>
    <row r="1656" spans="1:30" hidden="1" x14ac:dyDescent="0.25">
      <c r="A1656" s="98">
        <f>IF(ISNA(VLOOKUP('Paetec -prev'!C1656,'PAETEC Support'!C:C,1,0)),'Paetec -prev'!C1656,"""")</f>
        <v>0</v>
      </c>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row>
    <row r="1657" spans="1:30" hidden="1" x14ac:dyDescent="0.25">
      <c r="A1657" s="98">
        <f>IF(ISNA(VLOOKUP('Paetec -prev'!C1657,'PAETEC Support'!C:C,1,0)),'Paetec -prev'!C1657,"""")</f>
        <v>0</v>
      </c>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row>
    <row r="1658" spans="1:30" hidden="1" x14ac:dyDescent="0.25">
      <c r="A1658" s="98">
        <f>IF(ISNA(VLOOKUP('Paetec -prev'!C1658,'PAETEC Support'!C:C,1,0)),'Paetec -prev'!C1658,"""")</f>
        <v>0</v>
      </c>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row>
    <row r="1659" spans="1:30" hidden="1" x14ac:dyDescent="0.25">
      <c r="A1659" s="98">
        <f>IF(ISNA(VLOOKUP('Paetec -prev'!C1659,'PAETEC Support'!C:C,1,0)),'Paetec -prev'!C1659,"""")</f>
        <v>0</v>
      </c>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row>
    <row r="1660" spans="1:30" hidden="1" x14ac:dyDescent="0.25">
      <c r="A1660" s="98">
        <f>IF(ISNA(VLOOKUP('Paetec -prev'!C1660,'PAETEC Support'!C:C,1,0)),'Paetec -prev'!C1660,"""")</f>
        <v>0</v>
      </c>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row>
    <row r="1661" spans="1:30" hidden="1" x14ac:dyDescent="0.25">
      <c r="A1661" s="98">
        <f>IF(ISNA(VLOOKUP('Paetec -prev'!C1661,'PAETEC Support'!C:C,1,0)),'Paetec -prev'!C1661,"""")</f>
        <v>0</v>
      </c>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row>
    <row r="1662" spans="1:30" hidden="1" x14ac:dyDescent="0.25">
      <c r="A1662" s="98">
        <f>IF(ISNA(VLOOKUP('Paetec -prev'!C1662,'PAETEC Support'!C:C,1,0)),'Paetec -prev'!C1662,"""")</f>
        <v>0</v>
      </c>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row>
    <row r="1663" spans="1:30" hidden="1" x14ac:dyDescent="0.25">
      <c r="A1663" s="98">
        <f>IF(ISNA(VLOOKUP('Paetec -prev'!C1663,'PAETEC Support'!C:C,1,0)),'Paetec -prev'!C1663,"""")</f>
        <v>0</v>
      </c>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row>
    <row r="1664" spans="1:30" hidden="1" x14ac:dyDescent="0.25">
      <c r="A1664" s="98">
        <f>IF(ISNA(VLOOKUP('Paetec -prev'!C1664,'PAETEC Support'!C:C,1,0)),'Paetec -prev'!C1664,"""")</f>
        <v>0</v>
      </c>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row>
    <row r="1665" spans="1:30" hidden="1" x14ac:dyDescent="0.25">
      <c r="A1665" s="98">
        <f>IF(ISNA(VLOOKUP('Paetec -prev'!C1665,'PAETEC Support'!C:C,1,0)),'Paetec -prev'!C1665,"""")</f>
        <v>0</v>
      </c>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row>
    <row r="1666" spans="1:30" hidden="1" x14ac:dyDescent="0.25">
      <c r="A1666" s="98">
        <f>IF(ISNA(VLOOKUP('Paetec -prev'!C1666,'PAETEC Support'!C:C,1,0)),'Paetec -prev'!C1666,"""")</f>
        <v>0</v>
      </c>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row>
    <row r="1667" spans="1:30" hidden="1" x14ac:dyDescent="0.25">
      <c r="A1667" s="98">
        <f>IF(ISNA(VLOOKUP('Paetec -prev'!C1667,'PAETEC Support'!C:C,1,0)),'Paetec -prev'!C1667,"""")</f>
        <v>0</v>
      </c>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row>
    <row r="1668" spans="1:30" hidden="1" x14ac:dyDescent="0.25">
      <c r="A1668" s="98">
        <f>IF(ISNA(VLOOKUP('Paetec -prev'!C1668,'PAETEC Support'!C:C,1,0)),'Paetec -prev'!C1668,"""")</f>
        <v>0</v>
      </c>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row>
    <row r="1669" spans="1:30" hidden="1" x14ac:dyDescent="0.25">
      <c r="A1669" s="98">
        <f>IF(ISNA(VLOOKUP('Paetec -prev'!C1669,'PAETEC Support'!C:C,1,0)),'Paetec -prev'!C1669,"""")</f>
        <v>0</v>
      </c>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row>
    <row r="1670" spans="1:30" hidden="1" x14ac:dyDescent="0.25">
      <c r="A1670" s="98">
        <f>IF(ISNA(VLOOKUP('Paetec -prev'!C1670,'PAETEC Support'!C:C,1,0)),'Paetec -prev'!C1670,"""")</f>
        <v>0</v>
      </c>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row>
    <row r="1671" spans="1:30" hidden="1" x14ac:dyDescent="0.25">
      <c r="A1671" s="98">
        <f>IF(ISNA(VLOOKUP('Paetec -prev'!C1671,'PAETEC Support'!C:C,1,0)),'Paetec -prev'!C1671,"""")</f>
        <v>0</v>
      </c>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row>
    <row r="1672" spans="1:30" hidden="1" x14ac:dyDescent="0.25">
      <c r="A1672" s="98">
        <f>IF(ISNA(VLOOKUP('Paetec -prev'!C1672,'PAETEC Support'!C:C,1,0)),'Paetec -prev'!C1672,"""")</f>
        <v>0</v>
      </c>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row>
    <row r="1673" spans="1:30" hidden="1" x14ac:dyDescent="0.25">
      <c r="A1673" s="98">
        <f>IF(ISNA(VLOOKUP('Paetec -prev'!C1673,'PAETEC Support'!C:C,1,0)),'Paetec -prev'!C1673,"""")</f>
        <v>0</v>
      </c>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row>
    <row r="1674" spans="1:30" hidden="1" x14ac:dyDescent="0.25">
      <c r="A1674" s="98">
        <f>IF(ISNA(VLOOKUP('Paetec -prev'!C1674,'PAETEC Support'!C:C,1,0)),'Paetec -prev'!C1674,"""")</f>
        <v>0</v>
      </c>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row>
    <row r="1675" spans="1:30" hidden="1" x14ac:dyDescent="0.25">
      <c r="A1675" s="98">
        <f>IF(ISNA(VLOOKUP('Paetec -prev'!C1675,'PAETEC Support'!C:C,1,0)),'Paetec -prev'!C1675,"""")</f>
        <v>0</v>
      </c>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row>
    <row r="1676" spans="1:30" hidden="1" x14ac:dyDescent="0.25">
      <c r="A1676" s="98">
        <f>IF(ISNA(VLOOKUP('Paetec -prev'!C1676,'PAETEC Support'!C:C,1,0)),'Paetec -prev'!C1676,"""")</f>
        <v>0</v>
      </c>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row>
    <row r="1677" spans="1:30" hidden="1" x14ac:dyDescent="0.25">
      <c r="A1677" s="98">
        <f>IF(ISNA(VLOOKUP('Paetec -prev'!C1677,'PAETEC Support'!C:C,1,0)),'Paetec -prev'!C1677,"""")</f>
        <v>0</v>
      </c>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row>
    <row r="1678" spans="1:30" hidden="1" x14ac:dyDescent="0.25">
      <c r="A1678" s="98">
        <f>IF(ISNA(VLOOKUP('Paetec -prev'!C1678,'PAETEC Support'!C:C,1,0)),'Paetec -prev'!C1678,"""")</f>
        <v>0</v>
      </c>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row>
    <row r="1679" spans="1:30" hidden="1" x14ac:dyDescent="0.25">
      <c r="A1679" s="98">
        <f>IF(ISNA(VLOOKUP('Paetec -prev'!C1679,'PAETEC Support'!C:C,1,0)),'Paetec -prev'!C1679,"""")</f>
        <v>0</v>
      </c>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row>
    <row r="1680" spans="1:30" hidden="1" x14ac:dyDescent="0.25">
      <c r="A1680" s="98">
        <f>IF(ISNA(VLOOKUP('Paetec -prev'!C1680,'PAETEC Support'!C:C,1,0)),'Paetec -prev'!C1680,"""")</f>
        <v>0</v>
      </c>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row>
    <row r="1681" spans="1:30" hidden="1" x14ac:dyDescent="0.25">
      <c r="A1681" s="98">
        <f>IF(ISNA(VLOOKUP('Paetec -prev'!C1681,'PAETEC Support'!C:C,1,0)),'Paetec -prev'!C1681,"""")</f>
        <v>0</v>
      </c>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row>
    <row r="1682" spans="1:30" hidden="1" x14ac:dyDescent="0.25">
      <c r="A1682" s="98">
        <f>IF(ISNA(VLOOKUP('Paetec -prev'!C1682,'PAETEC Support'!C:C,1,0)),'Paetec -prev'!C1682,"""")</f>
        <v>0</v>
      </c>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row>
    <row r="1683" spans="1:30" hidden="1" x14ac:dyDescent="0.25">
      <c r="A1683" s="98">
        <f>IF(ISNA(VLOOKUP('Paetec -prev'!C1683,'PAETEC Support'!C:C,1,0)),'Paetec -prev'!C1683,"""")</f>
        <v>0</v>
      </c>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row>
    <row r="1684" spans="1:30" hidden="1" x14ac:dyDescent="0.25">
      <c r="A1684" s="98">
        <f>IF(ISNA(VLOOKUP('Paetec -prev'!C1684,'PAETEC Support'!C:C,1,0)),'Paetec -prev'!C1684,"""")</f>
        <v>0</v>
      </c>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row>
    <row r="1685" spans="1:30" hidden="1" x14ac:dyDescent="0.25">
      <c r="A1685" s="98">
        <f>IF(ISNA(VLOOKUP('Paetec -prev'!C1685,'PAETEC Support'!C:C,1,0)),'Paetec -prev'!C1685,"""")</f>
        <v>0</v>
      </c>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row>
    <row r="1686" spans="1:30" hidden="1" x14ac:dyDescent="0.25">
      <c r="A1686" s="98">
        <f>IF(ISNA(VLOOKUP('Paetec -prev'!C1686,'PAETEC Support'!C:C,1,0)),'Paetec -prev'!C1686,"""")</f>
        <v>0</v>
      </c>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row>
    <row r="1687" spans="1:30" hidden="1" x14ac:dyDescent="0.25">
      <c r="A1687" s="98">
        <f>IF(ISNA(VLOOKUP('Paetec -prev'!C1687,'PAETEC Support'!C:C,1,0)),'Paetec -prev'!C1687,"""")</f>
        <v>0</v>
      </c>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row>
    <row r="1688" spans="1:30" hidden="1" x14ac:dyDescent="0.25">
      <c r="A1688" s="98">
        <f>IF(ISNA(VLOOKUP('Paetec -prev'!C1688,'PAETEC Support'!C:C,1,0)),'Paetec -prev'!C1688,"""")</f>
        <v>0</v>
      </c>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row>
    <row r="1689" spans="1:30" hidden="1" x14ac:dyDescent="0.25">
      <c r="A1689" s="98">
        <f>IF(ISNA(VLOOKUP('Paetec -prev'!C1689,'PAETEC Support'!C:C,1,0)),'Paetec -prev'!C1689,"""")</f>
        <v>0</v>
      </c>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row>
    <row r="1690" spans="1:30" hidden="1" x14ac:dyDescent="0.25">
      <c r="A1690" s="98">
        <f>IF(ISNA(VLOOKUP('Paetec -prev'!C1690,'PAETEC Support'!C:C,1,0)),'Paetec -prev'!C1690,"""")</f>
        <v>0</v>
      </c>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row>
    <row r="1691" spans="1:30" hidden="1" x14ac:dyDescent="0.25">
      <c r="A1691" s="98">
        <f>IF(ISNA(VLOOKUP('Paetec -prev'!C1691,'PAETEC Support'!C:C,1,0)),'Paetec -prev'!C1691,"""")</f>
        <v>0</v>
      </c>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row>
    <row r="1692" spans="1:30" hidden="1" x14ac:dyDescent="0.25">
      <c r="A1692" s="98">
        <f>IF(ISNA(VLOOKUP('Paetec -prev'!C1692,'PAETEC Support'!C:C,1,0)),'Paetec -prev'!C1692,"""")</f>
        <v>0</v>
      </c>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row>
    <row r="1693" spans="1:30" hidden="1" x14ac:dyDescent="0.25">
      <c r="A1693" s="98">
        <f>IF(ISNA(VLOOKUP('Paetec -prev'!C1693,'PAETEC Support'!C:C,1,0)),'Paetec -prev'!C1693,"""")</f>
        <v>0</v>
      </c>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row>
    <row r="1694" spans="1:30" hidden="1" x14ac:dyDescent="0.25">
      <c r="A1694" s="98">
        <f>IF(ISNA(VLOOKUP('Paetec -prev'!C1694,'PAETEC Support'!C:C,1,0)),'Paetec -prev'!C1694,"""")</f>
        <v>0</v>
      </c>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row>
    <row r="1695" spans="1:30" hidden="1" x14ac:dyDescent="0.25">
      <c r="A1695" s="98">
        <f>IF(ISNA(VLOOKUP('Paetec -prev'!C1695,'PAETEC Support'!C:C,1,0)),'Paetec -prev'!C1695,"""")</f>
        <v>0</v>
      </c>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row>
    <row r="1696" spans="1:30" hidden="1" x14ac:dyDescent="0.25">
      <c r="A1696" s="98">
        <f>IF(ISNA(VLOOKUP('Paetec -prev'!C1696,'PAETEC Support'!C:C,1,0)),'Paetec -prev'!C1696,"""")</f>
        <v>0</v>
      </c>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row>
    <row r="1697" spans="1:30" hidden="1" x14ac:dyDescent="0.25">
      <c r="A1697" s="98">
        <f>IF(ISNA(VLOOKUP('Paetec -prev'!C1697,'PAETEC Support'!C:C,1,0)),'Paetec -prev'!C1697,"""")</f>
        <v>0</v>
      </c>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row>
    <row r="1698" spans="1:30" hidden="1" x14ac:dyDescent="0.25">
      <c r="A1698" s="98">
        <f>IF(ISNA(VLOOKUP('Paetec -prev'!C1698,'PAETEC Support'!C:C,1,0)),'Paetec -prev'!C1698,"""")</f>
        <v>0</v>
      </c>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row>
    <row r="1699" spans="1:30" hidden="1" x14ac:dyDescent="0.25">
      <c r="A1699" s="98">
        <f>IF(ISNA(VLOOKUP('Paetec -prev'!C1699,'PAETEC Support'!C:C,1,0)),'Paetec -prev'!C1699,"""")</f>
        <v>0</v>
      </c>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row>
    <row r="1700" spans="1:30" hidden="1" x14ac:dyDescent="0.25">
      <c r="A1700" s="98">
        <f>IF(ISNA(VLOOKUP('Paetec -prev'!C1700,'PAETEC Support'!C:C,1,0)),'Paetec -prev'!C1700,"""")</f>
        <v>0</v>
      </c>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row>
    <row r="1701" spans="1:30" hidden="1" x14ac:dyDescent="0.25">
      <c r="A1701" s="98">
        <f>IF(ISNA(VLOOKUP('Paetec -prev'!C1701,'PAETEC Support'!C:C,1,0)),'Paetec -prev'!C1701,"""")</f>
        <v>0</v>
      </c>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row>
    <row r="1702" spans="1:30" hidden="1" x14ac:dyDescent="0.25">
      <c r="A1702" s="98">
        <f>IF(ISNA(VLOOKUP('Paetec -prev'!C1702,'PAETEC Support'!C:C,1,0)),'Paetec -prev'!C1702,"""")</f>
        <v>0</v>
      </c>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row>
    <row r="1703" spans="1:30" hidden="1" x14ac:dyDescent="0.25">
      <c r="A1703" s="98">
        <f>IF(ISNA(VLOOKUP('Paetec -prev'!C1703,'PAETEC Support'!C:C,1,0)),'Paetec -prev'!C1703,"""")</f>
        <v>0</v>
      </c>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row>
    <row r="1704" spans="1:30" hidden="1" x14ac:dyDescent="0.25">
      <c r="A1704" s="98">
        <f>IF(ISNA(VLOOKUP('Paetec -prev'!C1704,'PAETEC Support'!C:C,1,0)),'Paetec -prev'!C1704,"""")</f>
        <v>0</v>
      </c>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row>
    <row r="1705" spans="1:30" hidden="1" x14ac:dyDescent="0.25">
      <c r="A1705" s="98">
        <f>IF(ISNA(VLOOKUP('Paetec -prev'!C1705,'PAETEC Support'!C:C,1,0)),'Paetec -prev'!C1705,"""")</f>
        <v>0</v>
      </c>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row>
    <row r="1706" spans="1:30" hidden="1" x14ac:dyDescent="0.25">
      <c r="A1706" s="98">
        <f>IF(ISNA(VLOOKUP('Paetec -prev'!C1706,'PAETEC Support'!C:C,1,0)),'Paetec -prev'!C1706,"""")</f>
        <v>0</v>
      </c>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row>
    <row r="1707" spans="1:30" hidden="1" x14ac:dyDescent="0.25">
      <c r="A1707" s="98">
        <f>IF(ISNA(VLOOKUP('Paetec -prev'!C1707,'PAETEC Support'!C:C,1,0)),'Paetec -prev'!C1707,"""")</f>
        <v>0</v>
      </c>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row>
    <row r="1708" spans="1:30" hidden="1" x14ac:dyDescent="0.25">
      <c r="A1708" s="98">
        <f>IF(ISNA(VLOOKUP('Paetec -prev'!C1708,'PAETEC Support'!C:C,1,0)),'Paetec -prev'!C1708,"""")</f>
        <v>0</v>
      </c>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row>
    <row r="1709" spans="1:30" hidden="1" x14ac:dyDescent="0.25">
      <c r="A1709" s="98">
        <f>IF(ISNA(VLOOKUP('Paetec -prev'!C1709,'PAETEC Support'!C:C,1,0)),'Paetec -prev'!C1709,"""")</f>
        <v>0</v>
      </c>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row>
    <row r="1710" spans="1:30" hidden="1" x14ac:dyDescent="0.25">
      <c r="A1710" s="98">
        <f>IF(ISNA(VLOOKUP('Paetec -prev'!C1710,'PAETEC Support'!C:C,1,0)),'Paetec -prev'!C1710,"""")</f>
        <v>0</v>
      </c>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row>
    <row r="1711" spans="1:30" hidden="1" x14ac:dyDescent="0.25">
      <c r="A1711" s="98">
        <f>IF(ISNA(VLOOKUP('Paetec -prev'!C1711,'PAETEC Support'!C:C,1,0)),'Paetec -prev'!C1711,"""")</f>
        <v>0</v>
      </c>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row>
    <row r="1712" spans="1:30" hidden="1" x14ac:dyDescent="0.25">
      <c r="A1712" s="98">
        <f>IF(ISNA(VLOOKUP('Paetec -prev'!C1712,'PAETEC Support'!C:C,1,0)),'Paetec -prev'!C1712,"""")</f>
        <v>0</v>
      </c>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row>
    <row r="1713" spans="1:30" hidden="1" x14ac:dyDescent="0.25">
      <c r="A1713" s="98">
        <f>IF(ISNA(VLOOKUP('Paetec -prev'!C1713,'PAETEC Support'!C:C,1,0)),'Paetec -prev'!C1713,"""")</f>
        <v>0</v>
      </c>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row>
    <row r="1714" spans="1:30" hidden="1" x14ac:dyDescent="0.25">
      <c r="A1714" s="98">
        <f>IF(ISNA(VLOOKUP('Paetec -prev'!C1714,'PAETEC Support'!C:C,1,0)),'Paetec -prev'!C1714,"""")</f>
        <v>0</v>
      </c>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row>
    <row r="1715" spans="1:30" hidden="1" x14ac:dyDescent="0.25">
      <c r="A1715" s="98">
        <f>IF(ISNA(VLOOKUP('Paetec -prev'!C1715,'PAETEC Support'!C:C,1,0)),'Paetec -prev'!C1715,"""")</f>
        <v>0</v>
      </c>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row>
    <row r="1716" spans="1:30" hidden="1" x14ac:dyDescent="0.25">
      <c r="A1716" s="98">
        <f>IF(ISNA(VLOOKUP('Paetec -prev'!C1716,'PAETEC Support'!C:C,1,0)),'Paetec -prev'!C1716,"""")</f>
        <v>0</v>
      </c>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row>
    <row r="1717" spans="1:30" hidden="1" x14ac:dyDescent="0.25">
      <c r="A1717" s="98">
        <f>IF(ISNA(VLOOKUP('Paetec -prev'!C1717,'PAETEC Support'!C:C,1,0)),'Paetec -prev'!C1717,"""")</f>
        <v>0</v>
      </c>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row>
    <row r="1718" spans="1:30" hidden="1" x14ac:dyDescent="0.25">
      <c r="A1718" s="98">
        <f>IF(ISNA(VLOOKUP('Paetec -prev'!C1718,'PAETEC Support'!C:C,1,0)),'Paetec -prev'!C1718,"""")</f>
        <v>0</v>
      </c>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row>
    <row r="1719" spans="1:30" hidden="1" x14ac:dyDescent="0.25">
      <c r="A1719" s="98">
        <f>IF(ISNA(VLOOKUP('Paetec -prev'!C1719,'PAETEC Support'!C:C,1,0)),'Paetec -prev'!C1719,"""")</f>
        <v>0</v>
      </c>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row>
    <row r="1720" spans="1:30" hidden="1" x14ac:dyDescent="0.25">
      <c r="A1720" s="98">
        <f>IF(ISNA(VLOOKUP('Paetec -prev'!C1720,'PAETEC Support'!C:C,1,0)),'Paetec -prev'!C1720,"""")</f>
        <v>0</v>
      </c>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row>
    <row r="1721" spans="1:30" hidden="1" x14ac:dyDescent="0.25">
      <c r="A1721" s="98">
        <f>IF(ISNA(VLOOKUP('Paetec -prev'!C1721,'PAETEC Support'!C:C,1,0)),'Paetec -prev'!C1721,"""")</f>
        <v>0</v>
      </c>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row>
    <row r="1722" spans="1:30" hidden="1" x14ac:dyDescent="0.25">
      <c r="A1722" s="98">
        <f>IF(ISNA(VLOOKUP('Paetec -prev'!C1722,'PAETEC Support'!C:C,1,0)),'Paetec -prev'!C1722,"""")</f>
        <v>0</v>
      </c>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row>
    <row r="1723" spans="1:30" hidden="1" x14ac:dyDescent="0.25">
      <c r="A1723" s="98">
        <f>IF(ISNA(VLOOKUP('Paetec -prev'!C1723,'PAETEC Support'!C:C,1,0)),'Paetec -prev'!C1723,"""")</f>
        <v>0</v>
      </c>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row>
    <row r="1724" spans="1:30" hidden="1" x14ac:dyDescent="0.25">
      <c r="A1724" s="98">
        <f>IF(ISNA(VLOOKUP('Paetec -prev'!C1724,'PAETEC Support'!C:C,1,0)),'Paetec -prev'!C1724,"""")</f>
        <v>0</v>
      </c>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row>
    <row r="1725" spans="1:30" hidden="1" x14ac:dyDescent="0.25">
      <c r="A1725" s="98">
        <f>IF(ISNA(VLOOKUP('Paetec -prev'!C1725,'PAETEC Support'!C:C,1,0)),'Paetec -prev'!C1725,"""")</f>
        <v>0</v>
      </c>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row>
    <row r="1726" spans="1:30" hidden="1" x14ac:dyDescent="0.25">
      <c r="A1726" s="98">
        <f>IF(ISNA(VLOOKUP('Paetec -prev'!C1726,'PAETEC Support'!C:C,1,0)),'Paetec -prev'!C1726,"""")</f>
        <v>0</v>
      </c>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row>
    <row r="1727" spans="1:30" hidden="1" x14ac:dyDescent="0.25">
      <c r="A1727" s="98">
        <f>IF(ISNA(VLOOKUP('Paetec -prev'!C1727,'PAETEC Support'!C:C,1,0)),'Paetec -prev'!C1727,"""")</f>
        <v>0</v>
      </c>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row>
    <row r="1728" spans="1:30" hidden="1" x14ac:dyDescent="0.25">
      <c r="A1728" s="98">
        <f>IF(ISNA(VLOOKUP('Paetec -prev'!C1728,'PAETEC Support'!C:C,1,0)),'Paetec -prev'!C1728,"""")</f>
        <v>0</v>
      </c>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row>
    <row r="1729" spans="1:30" hidden="1" x14ac:dyDescent="0.25">
      <c r="A1729" s="98">
        <f>IF(ISNA(VLOOKUP('Paetec -prev'!C1729,'PAETEC Support'!C:C,1,0)),'Paetec -prev'!C1729,"""")</f>
        <v>0</v>
      </c>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row>
    <row r="1730" spans="1:30" hidden="1" x14ac:dyDescent="0.25">
      <c r="A1730" s="98">
        <f>IF(ISNA(VLOOKUP('Paetec -prev'!C1730,'PAETEC Support'!C:C,1,0)),'Paetec -prev'!C1730,"""")</f>
        <v>0</v>
      </c>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row>
    <row r="1731" spans="1:30" hidden="1" x14ac:dyDescent="0.25">
      <c r="A1731" s="98">
        <f>IF(ISNA(VLOOKUP('Paetec -prev'!C1731,'PAETEC Support'!C:C,1,0)),'Paetec -prev'!C1731,"""")</f>
        <v>0</v>
      </c>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row>
    <row r="1732" spans="1:30" hidden="1" x14ac:dyDescent="0.25">
      <c r="A1732" s="98">
        <f>IF(ISNA(VLOOKUP('Paetec -prev'!C1732,'PAETEC Support'!C:C,1,0)),'Paetec -prev'!C1732,"""")</f>
        <v>0</v>
      </c>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row>
    <row r="1733" spans="1:30" hidden="1" x14ac:dyDescent="0.25">
      <c r="A1733" s="98">
        <f>IF(ISNA(VLOOKUP('Paetec -prev'!C1733,'PAETEC Support'!C:C,1,0)),'Paetec -prev'!C1733,"""")</f>
        <v>0</v>
      </c>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row>
    <row r="1734" spans="1:30" hidden="1" x14ac:dyDescent="0.25">
      <c r="A1734" s="98">
        <f>IF(ISNA(VLOOKUP('Paetec -prev'!C1734,'PAETEC Support'!C:C,1,0)),'Paetec -prev'!C1734,"""")</f>
        <v>0</v>
      </c>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row>
    <row r="1735" spans="1:30" hidden="1" x14ac:dyDescent="0.25">
      <c r="A1735" s="98">
        <f>IF(ISNA(VLOOKUP('Paetec -prev'!C1735,'PAETEC Support'!C:C,1,0)),'Paetec -prev'!C1735,"""")</f>
        <v>0</v>
      </c>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row>
    <row r="1736" spans="1:30" hidden="1" x14ac:dyDescent="0.25">
      <c r="A1736" s="98">
        <f>IF(ISNA(VLOOKUP('Paetec -prev'!C1736,'PAETEC Support'!C:C,1,0)),'Paetec -prev'!C1736,"""")</f>
        <v>0</v>
      </c>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row>
    <row r="1737" spans="1:30" hidden="1" x14ac:dyDescent="0.25">
      <c r="A1737" s="98">
        <f>IF(ISNA(VLOOKUP('Paetec -prev'!C1737,'PAETEC Support'!C:C,1,0)),'Paetec -prev'!C1737,"""")</f>
        <v>0</v>
      </c>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row>
    <row r="1738" spans="1:30" hidden="1" x14ac:dyDescent="0.25">
      <c r="A1738" s="98">
        <f>IF(ISNA(VLOOKUP('Paetec -prev'!C1738,'PAETEC Support'!C:C,1,0)),'Paetec -prev'!C1738,"""")</f>
        <v>0</v>
      </c>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row>
    <row r="1739" spans="1:30" hidden="1" x14ac:dyDescent="0.25">
      <c r="A1739" s="98">
        <f>IF(ISNA(VLOOKUP('Paetec -prev'!C1739,'PAETEC Support'!C:C,1,0)),'Paetec -prev'!C1739,"""")</f>
        <v>0</v>
      </c>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row>
    <row r="1740" spans="1:30" hidden="1" x14ac:dyDescent="0.25">
      <c r="A1740" s="98">
        <f>IF(ISNA(VLOOKUP('Paetec -prev'!C1740,'PAETEC Support'!C:C,1,0)),'Paetec -prev'!C1740,"""")</f>
        <v>0</v>
      </c>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row>
    <row r="1741" spans="1:30" hidden="1" x14ac:dyDescent="0.25">
      <c r="A1741" s="98">
        <f>IF(ISNA(VLOOKUP('Paetec -prev'!C1741,'PAETEC Support'!C:C,1,0)),'Paetec -prev'!C1741,"""")</f>
        <v>0</v>
      </c>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row>
    <row r="1742" spans="1:30" hidden="1" x14ac:dyDescent="0.25">
      <c r="A1742" s="98">
        <f>IF(ISNA(VLOOKUP('Paetec -prev'!C1742,'PAETEC Support'!C:C,1,0)),'Paetec -prev'!C1742,"""")</f>
        <v>0</v>
      </c>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row>
    <row r="1743" spans="1:30" hidden="1" x14ac:dyDescent="0.25">
      <c r="A1743" s="98">
        <f>IF(ISNA(VLOOKUP('Paetec -prev'!C1743,'PAETEC Support'!C:C,1,0)),'Paetec -prev'!C1743,"""")</f>
        <v>0</v>
      </c>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row>
    <row r="1744" spans="1:30" hidden="1" x14ac:dyDescent="0.25">
      <c r="A1744" s="98">
        <f>IF(ISNA(VLOOKUP('Paetec -prev'!C1744,'PAETEC Support'!C:C,1,0)),'Paetec -prev'!C1744,"""")</f>
        <v>0</v>
      </c>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row>
    <row r="1745" spans="1:30" hidden="1" x14ac:dyDescent="0.25">
      <c r="A1745" s="98">
        <f>IF(ISNA(VLOOKUP('Paetec -prev'!C1745,'PAETEC Support'!C:C,1,0)),'Paetec -prev'!C1745,"""")</f>
        <v>0</v>
      </c>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row>
    <row r="1746" spans="1:30" hidden="1" x14ac:dyDescent="0.25">
      <c r="A1746" s="98">
        <f>IF(ISNA(VLOOKUP('Paetec -prev'!C1746,'PAETEC Support'!C:C,1,0)),'Paetec -prev'!C1746,"""")</f>
        <v>0</v>
      </c>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row>
    <row r="1747" spans="1:30" hidden="1" x14ac:dyDescent="0.25">
      <c r="A1747" s="98">
        <f>IF(ISNA(VLOOKUP('Paetec -prev'!C1747,'PAETEC Support'!C:C,1,0)),'Paetec -prev'!C1747,"""")</f>
        <v>0</v>
      </c>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row>
    <row r="1748" spans="1:30" hidden="1" x14ac:dyDescent="0.25">
      <c r="A1748" s="98">
        <f>IF(ISNA(VLOOKUP('Paetec -prev'!C1748,'PAETEC Support'!C:C,1,0)),'Paetec -prev'!C1748,"""")</f>
        <v>0</v>
      </c>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row>
    <row r="1749" spans="1:30" hidden="1" x14ac:dyDescent="0.25">
      <c r="A1749" s="98">
        <f>IF(ISNA(VLOOKUP('Paetec -prev'!C1749,'PAETEC Support'!C:C,1,0)),'Paetec -prev'!C1749,"""")</f>
        <v>0</v>
      </c>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row>
    <row r="1750" spans="1:30" hidden="1" x14ac:dyDescent="0.25">
      <c r="A1750" s="98">
        <f>IF(ISNA(VLOOKUP('Paetec -prev'!C1750,'PAETEC Support'!C:C,1,0)),'Paetec -prev'!C1750,"""")</f>
        <v>0</v>
      </c>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row>
    <row r="1751" spans="1:30" hidden="1" x14ac:dyDescent="0.25">
      <c r="A1751" s="98">
        <f>IF(ISNA(VLOOKUP('Paetec -prev'!C1751,'PAETEC Support'!C:C,1,0)),'Paetec -prev'!C1751,"""")</f>
        <v>0</v>
      </c>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row>
    <row r="1752" spans="1:30" hidden="1" x14ac:dyDescent="0.25">
      <c r="A1752" s="98">
        <f>IF(ISNA(VLOOKUP('Paetec -prev'!C1752,'PAETEC Support'!C:C,1,0)),'Paetec -prev'!C1752,"""")</f>
        <v>0</v>
      </c>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row>
    <row r="1753" spans="1:30" hidden="1" x14ac:dyDescent="0.25">
      <c r="A1753" s="98">
        <f>IF(ISNA(VLOOKUP('Paetec -prev'!C1753,'PAETEC Support'!C:C,1,0)),'Paetec -prev'!C1753,"""")</f>
        <v>0</v>
      </c>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row>
    <row r="1754" spans="1:30" hidden="1" x14ac:dyDescent="0.25">
      <c r="A1754" s="98">
        <f>IF(ISNA(VLOOKUP('Paetec -prev'!C1754,'PAETEC Support'!C:C,1,0)),'Paetec -prev'!C1754,"""")</f>
        <v>0</v>
      </c>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row>
    <row r="1755" spans="1:30" hidden="1" x14ac:dyDescent="0.25">
      <c r="A1755" s="98">
        <f>IF(ISNA(VLOOKUP('Paetec -prev'!C1755,'PAETEC Support'!C:C,1,0)),'Paetec -prev'!C1755,"""")</f>
        <v>0</v>
      </c>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row>
    <row r="1756" spans="1:30" hidden="1" x14ac:dyDescent="0.25">
      <c r="A1756" s="98">
        <f>IF(ISNA(VLOOKUP('Paetec -prev'!C1756,'PAETEC Support'!C:C,1,0)),'Paetec -prev'!C1756,"""")</f>
        <v>0</v>
      </c>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row>
    <row r="1757" spans="1:30" hidden="1" x14ac:dyDescent="0.25">
      <c r="A1757" s="98">
        <f>IF(ISNA(VLOOKUP('Paetec -prev'!C1757,'PAETEC Support'!C:C,1,0)),'Paetec -prev'!C1757,"""")</f>
        <v>0</v>
      </c>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row>
    <row r="1758" spans="1:30" hidden="1" x14ac:dyDescent="0.25">
      <c r="A1758" s="98">
        <f>IF(ISNA(VLOOKUP('Paetec -prev'!C1758,'PAETEC Support'!C:C,1,0)),'Paetec -prev'!C1758,"""")</f>
        <v>0</v>
      </c>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row>
    <row r="1759" spans="1:30" hidden="1" x14ac:dyDescent="0.25">
      <c r="A1759" s="98">
        <f>IF(ISNA(VLOOKUP('Paetec -prev'!C1759,'PAETEC Support'!C:C,1,0)),'Paetec -prev'!C1759,"""")</f>
        <v>0</v>
      </c>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row>
    <row r="1760" spans="1:30" hidden="1" x14ac:dyDescent="0.25">
      <c r="A1760" s="98">
        <f>IF(ISNA(VLOOKUP('Paetec -prev'!C1760,'PAETEC Support'!C:C,1,0)),'Paetec -prev'!C1760,"""")</f>
        <v>0</v>
      </c>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row>
    <row r="1761" spans="1:30" hidden="1" x14ac:dyDescent="0.25">
      <c r="A1761" s="98">
        <f>IF(ISNA(VLOOKUP('Paetec -prev'!C1761,'PAETEC Support'!C:C,1,0)),'Paetec -prev'!C1761,"""")</f>
        <v>0</v>
      </c>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row>
    <row r="1762" spans="1:30" hidden="1" x14ac:dyDescent="0.25">
      <c r="A1762" s="98">
        <f>IF(ISNA(VLOOKUP('Paetec -prev'!C1762,'PAETEC Support'!C:C,1,0)),'Paetec -prev'!C1762,"""")</f>
        <v>0</v>
      </c>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row>
    <row r="1763" spans="1:30" hidden="1" x14ac:dyDescent="0.25">
      <c r="A1763" s="98">
        <f>IF(ISNA(VLOOKUP('Paetec -prev'!C1763,'PAETEC Support'!C:C,1,0)),'Paetec -prev'!C1763,"""")</f>
        <v>0</v>
      </c>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row>
    <row r="1764" spans="1:30" hidden="1" x14ac:dyDescent="0.25">
      <c r="A1764" s="98">
        <f>IF(ISNA(VLOOKUP('Paetec -prev'!C1764,'PAETEC Support'!C:C,1,0)),'Paetec -prev'!C1764,"""")</f>
        <v>0</v>
      </c>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row>
    <row r="1765" spans="1:30" hidden="1" x14ac:dyDescent="0.25">
      <c r="A1765" s="98">
        <f>IF(ISNA(VLOOKUP('Paetec -prev'!C1765,'PAETEC Support'!C:C,1,0)),'Paetec -prev'!C1765,"""")</f>
        <v>0</v>
      </c>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row>
    <row r="1766" spans="1:30" hidden="1" x14ac:dyDescent="0.25">
      <c r="A1766" s="98">
        <f>IF(ISNA(VLOOKUP('Paetec -prev'!C1766,'PAETEC Support'!C:C,1,0)),'Paetec -prev'!C1766,"""")</f>
        <v>0</v>
      </c>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row>
    <row r="1767" spans="1:30" hidden="1" x14ac:dyDescent="0.25">
      <c r="A1767" s="98">
        <f>IF(ISNA(VLOOKUP('Paetec -prev'!C1767,'PAETEC Support'!C:C,1,0)),'Paetec -prev'!C1767,"""")</f>
        <v>0</v>
      </c>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row>
    <row r="1768" spans="1:30" hidden="1" x14ac:dyDescent="0.25">
      <c r="A1768" s="98">
        <f>IF(ISNA(VLOOKUP('Paetec -prev'!C1768,'PAETEC Support'!C:C,1,0)),'Paetec -prev'!C1768,"""")</f>
        <v>0</v>
      </c>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row>
    <row r="1769" spans="1:30" hidden="1" x14ac:dyDescent="0.25">
      <c r="A1769" s="98">
        <f>IF(ISNA(VLOOKUP('Paetec -prev'!C1769,'PAETEC Support'!C:C,1,0)),'Paetec -prev'!C1769,"""")</f>
        <v>0</v>
      </c>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row>
    <row r="1770" spans="1:30" hidden="1" x14ac:dyDescent="0.25">
      <c r="A1770" s="98">
        <f>IF(ISNA(VLOOKUP('Paetec -prev'!C1770,'PAETEC Support'!C:C,1,0)),'Paetec -prev'!C1770,"""")</f>
        <v>0</v>
      </c>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row>
    <row r="1771" spans="1:30" hidden="1" x14ac:dyDescent="0.25">
      <c r="A1771" s="98">
        <f>IF(ISNA(VLOOKUP('Paetec -prev'!C1771,'PAETEC Support'!C:C,1,0)),'Paetec -prev'!C1771,"""")</f>
        <v>0</v>
      </c>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row>
    <row r="1772" spans="1:30" hidden="1" x14ac:dyDescent="0.25">
      <c r="A1772" s="98">
        <f>IF(ISNA(VLOOKUP('Paetec -prev'!C1772,'PAETEC Support'!C:C,1,0)),'Paetec -prev'!C1772,"""")</f>
        <v>0</v>
      </c>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row>
    <row r="1773" spans="1:30" hidden="1" x14ac:dyDescent="0.25">
      <c r="A1773" s="98">
        <f>IF(ISNA(VLOOKUP('Paetec -prev'!C1773,'PAETEC Support'!C:C,1,0)),'Paetec -prev'!C1773,"""")</f>
        <v>0</v>
      </c>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row>
    <row r="1774" spans="1:30" hidden="1" x14ac:dyDescent="0.25">
      <c r="A1774" s="98">
        <f>IF(ISNA(VLOOKUP('Paetec -prev'!C1774,'PAETEC Support'!C:C,1,0)),'Paetec -prev'!C1774,"""")</f>
        <v>0</v>
      </c>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row>
    <row r="1775" spans="1:30" hidden="1" x14ac:dyDescent="0.25">
      <c r="A1775" s="98">
        <f>IF(ISNA(VLOOKUP('Paetec -prev'!C1775,'PAETEC Support'!C:C,1,0)),'Paetec -prev'!C1775,"""")</f>
        <v>0</v>
      </c>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row>
    <row r="1776" spans="1:30" hidden="1" x14ac:dyDescent="0.25">
      <c r="A1776" s="98">
        <f>IF(ISNA(VLOOKUP('Paetec -prev'!C1776,'PAETEC Support'!C:C,1,0)),'Paetec -prev'!C1776,"""")</f>
        <v>0</v>
      </c>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row>
    <row r="1777" spans="1:30" hidden="1" x14ac:dyDescent="0.25">
      <c r="A1777" s="98">
        <f>IF(ISNA(VLOOKUP('Paetec -prev'!C1777,'PAETEC Support'!C:C,1,0)),'Paetec -prev'!C1777,"""")</f>
        <v>0</v>
      </c>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row>
    <row r="1778" spans="1:30" hidden="1" x14ac:dyDescent="0.25">
      <c r="A1778" s="98">
        <f>IF(ISNA(VLOOKUP('Paetec -prev'!C1778,'PAETEC Support'!C:C,1,0)),'Paetec -prev'!C1778,"""")</f>
        <v>0</v>
      </c>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row>
    <row r="1779" spans="1:30" hidden="1" x14ac:dyDescent="0.25">
      <c r="A1779" s="98">
        <f>IF(ISNA(VLOOKUP('Paetec -prev'!C1779,'PAETEC Support'!C:C,1,0)),'Paetec -prev'!C1779,"""")</f>
        <v>0</v>
      </c>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row>
    <row r="1780" spans="1:30" hidden="1" x14ac:dyDescent="0.25">
      <c r="A1780" s="98">
        <f>IF(ISNA(VLOOKUP('Paetec -prev'!C1780,'PAETEC Support'!C:C,1,0)),'Paetec -prev'!C1780,"""")</f>
        <v>0</v>
      </c>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row>
    <row r="1781" spans="1:30" hidden="1" x14ac:dyDescent="0.25">
      <c r="A1781" s="98">
        <f>IF(ISNA(VLOOKUP('Paetec -prev'!C1781,'PAETEC Support'!C:C,1,0)),'Paetec -prev'!C1781,"""")</f>
        <v>0</v>
      </c>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row>
    <row r="1782" spans="1:30" hidden="1" x14ac:dyDescent="0.25">
      <c r="A1782" s="98">
        <f>IF(ISNA(VLOOKUP('Paetec -prev'!C1782,'PAETEC Support'!C:C,1,0)),'Paetec -prev'!C1782,"""")</f>
        <v>0</v>
      </c>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row>
    <row r="1783" spans="1:30" hidden="1" x14ac:dyDescent="0.25">
      <c r="A1783" s="98">
        <f>IF(ISNA(VLOOKUP('Paetec -prev'!C1783,'PAETEC Support'!C:C,1,0)),'Paetec -prev'!C1783,"""")</f>
        <v>0</v>
      </c>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row>
    <row r="1784" spans="1:30" hidden="1" x14ac:dyDescent="0.25">
      <c r="A1784" s="98">
        <f>IF(ISNA(VLOOKUP('Paetec -prev'!C1784,'PAETEC Support'!C:C,1,0)),'Paetec -prev'!C1784,"""")</f>
        <v>0</v>
      </c>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row>
    <row r="1785" spans="1:30" hidden="1" x14ac:dyDescent="0.25">
      <c r="A1785" s="98">
        <f>IF(ISNA(VLOOKUP('Paetec -prev'!C1785,'PAETEC Support'!C:C,1,0)),'Paetec -prev'!C1785,"""")</f>
        <v>0</v>
      </c>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row>
    <row r="1786" spans="1:30" hidden="1" x14ac:dyDescent="0.25">
      <c r="A1786" s="98">
        <f>IF(ISNA(VLOOKUP('Paetec -prev'!C1786,'PAETEC Support'!C:C,1,0)),'Paetec -prev'!C1786,"""")</f>
        <v>0</v>
      </c>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row>
    <row r="1787" spans="1:30" hidden="1" x14ac:dyDescent="0.25">
      <c r="A1787" s="98">
        <f>IF(ISNA(VLOOKUP('Paetec -prev'!C1787,'PAETEC Support'!C:C,1,0)),'Paetec -prev'!C1787,"""")</f>
        <v>0</v>
      </c>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row>
    <row r="1788" spans="1:30" hidden="1" x14ac:dyDescent="0.25">
      <c r="A1788" s="98">
        <f>IF(ISNA(VLOOKUP('Paetec -prev'!C1788,'PAETEC Support'!C:C,1,0)),'Paetec -prev'!C1788,"""")</f>
        <v>0</v>
      </c>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row>
    <row r="1789" spans="1:30" hidden="1" x14ac:dyDescent="0.25">
      <c r="A1789" s="98">
        <f>IF(ISNA(VLOOKUP('Paetec -prev'!C1789,'PAETEC Support'!C:C,1,0)),'Paetec -prev'!C1789,"""")</f>
        <v>0</v>
      </c>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row>
    <row r="1790" spans="1:30" hidden="1" x14ac:dyDescent="0.25">
      <c r="A1790" s="98">
        <f>IF(ISNA(VLOOKUP('Paetec -prev'!C1790,'PAETEC Support'!C:C,1,0)),'Paetec -prev'!C1790,"""")</f>
        <v>0</v>
      </c>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row>
    <row r="1791" spans="1:30" hidden="1" x14ac:dyDescent="0.25">
      <c r="A1791" s="98">
        <f>IF(ISNA(VLOOKUP('Paetec -prev'!C1791,'PAETEC Support'!C:C,1,0)),'Paetec -prev'!C1791,"""")</f>
        <v>0</v>
      </c>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row>
    <row r="1792" spans="1:30" hidden="1" x14ac:dyDescent="0.25">
      <c r="A1792" s="98">
        <f>IF(ISNA(VLOOKUP('Paetec -prev'!C1792,'PAETEC Support'!C:C,1,0)),'Paetec -prev'!C1792,"""")</f>
        <v>0</v>
      </c>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row>
    <row r="1793" spans="1:30" hidden="1" x14ac:dyDescent="0.25">
      <c r="A1793" s="98">
        <f>IF(ISNA(VLOOKUP('Paetec -prev'!C1793,'PAETEC Support'!C:C,1,0)),'Paetec -prev'!C1793,"""")</f>
        <v>0</v>
      </c>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row>
    <row r="1794" spans="1:30" hidden="1" x14ac:dyDescent="0.25">
      <c r="A1794" s="98">
        <f>IF(ISNA(VLOOKUP('Paetec -prev'!C1794,'PAETEC Support'!C:C,1,0)),'Paetec -prev'!C1794,"""")</f>
        <v>0</v>
      </c>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row>
    <row r="1795" spans="1:30" hidden="1" x14ac:dyDescent="0.25">
      <c r="A1795" s="98">
        <f>IF(ISNA(VLOOKUP('Paetec -prev'!C1795,'PAETEC Support'!C:C,1,0)),'Paetec -prev'!C1795,"""")</f>
        <v>0</v>
      </c>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row>
    <row r="1796" spans="1:30" hidden="1" x14ac:dyDescent="0.25">
      <c r="A1796" s="98">
        <f>IF(ISNA(VLOOKUP('Paetec -prev'!C1796,'PAETEC Support'!C:C,1,0)),'Paetec -prev'!C1796,"""")</f>
        <v>0</v>
      </c>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row>
    <row r="1797" spans="1:30" hidden="1" x14ac:dyDescent="0.25">
      <c r="A1797" s="98">
        <f>IF(ISNA(VLOOKUP('Paetec -prev'!C1797,'PAETEC Support'!C:C,1,0)),'Paetec -prev'!C1797,"""")</f>
        <v>0</v>
      </c>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row>
    <row r="1798" spans="1:30" hidden="1" x14ac:dyDescent="0.25">
      <c r="A1798" s="98">
        <f>IF(ISNA(VLOOKUP('Paetec -prev'!C1798,'PAETEC Support'!C:C,1,0)),'Paetec -prev'!C1798,"""")</f>
        <v>0</v>
      </c>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row>
    <row r="1799" spans="1:30" hidden="1" x14ac:dyDescent="0.25">
      <c r="A1799" s="98">
        <f>IF(ISNA(VLOOKUP('Paetec -prev'!C1799,'PAETEC Support'!C:C,1,0)),'Paetec -prev'!C1799,"""")</f>
        <v>0</v>
      </c>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row>
    <row r="1800" spans="1:30" hidden="1" x14ac:dyDescent="0.25">
      <c r="A1800" s="98">
        <f>IF(ISNA(VLOOKUP('Paetec -prev'!C1800,'PAETEC Support'!C:C,1,0)),'Paetec -prev'!C1800,"""")</f>
        <v>0</v>
      </c>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row>
    <row r="1801" spans="1:30" hidden="1" x14ac:dyDescent="0.25">
      <c r="A1801" s="98">
        <f>IF(ISNA(VLOOKUP('Paetec -prev'!C1801,'PAETEC Support'!C:C,1,0)),'Paetec -prev'!C1801,"""")</f>
        <v>0</v>
      </c>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row>
    <row r="1802" spans="1:30" hidden="1" x14ac:dyDescent="0.25">
      <c r="A1802" s="98">
        <f>IF(ISNA(VLOOKUP('Paetec -prev'!C1802,'PAETEC Support'!C:C,1,0)),'Paetec -prev'!C1802,"""")</f>
        <v>0</v>
      </c>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row>
    <row r="1803" spans="1:30" hidden="1" x14ac:dyDescent="0.25">
      <c r="A1803" s="98">
        <f>IF(ISNA(VLOOKUP('Paetec -prev'!C1803,'PAETEC Support'!C:C,1,0)),'Paetec -prev'!C1803,"""")</f>
        <v>0</v>
      </c>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row>
    <row r="1804" spans="1:30" hidden="1" x14ac:dyDescent="0.25">
      <c r="A1804" s="98">
        <f>IF(ISNA(VLOOKUP('Paetec -prev'!C1804,'PAETEC Support'!C:C,1,0)),'Paetec -prev'!C1804,"""")</f>
        <v>0</v>
      </c>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row>
    <row r="1805" spans="1:30" hidden="1" x14ac:dyDescent="0.25">
      <c r="A1805" s="98">
        <f>IF(ISNA(VLOOKUP('Paetec -prev'!C1805,'PAETEC Support'!C:C,1,0)),'Paetec -prev'!C1805,"""")</f>
        <v>0</v>
      </c>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row>
    <row r="1806" spans="1:30" hidden="1" x14ac:dyDescent="0.25">
      <c r="A1806" s="98">
        <f>IF(ISNA(VLOOKUP('Paetec -prev'!C1806,'PAETEC Support'!C:C,1,0)),'Paetec -prev'!C1806,"""")</f>
        <v>0</v>
      </c>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row>
    <row r="1807" spans="1:30" hidden="1" x14ac:dyDescent="0.25">
      <c r="A1807" s="98">
        <f>IF(ISNA(VLOOKUP('Paetec -prev'!C1807,'PAETEC Support'!C:C,1,0)),'Paetec -prev'!C1807,"""")</f>
        <v>0</v>
      </c>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row>
    <row r="1808" spans="1:30" hidden="1" x14ac:dyDescent="0.25">
      <c r="A1808" s="98">
        <f>IF(ISNA(VLOOKUP('Paetec -prev'!C1808,'PAETEC Support'!C:C,1,0)),'Paetec -prev'!C1808,"""")</f>
        <v>0</v>
      </c>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row>
    <row r="1809" spans="1:30" hidden="1" x14ac:dyDescent="0.25">
      <c r="A1809" s="98">
        <f>IF(ISNA(VLOOKUP('Paetec -prev'!C1809,'PAETEC Support'!C:C,1,0)),'Paetec -prev'!C1809,"""")</f>
        <v>0</v>
      </c>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row>
    <row r="1810" spans="1:30" hidden="1" x14ac:dyDescent="0.25">
      <c r="A1810" s="98">
        <f>IF(ISNA(VLOOKUP('Paetec -prev'!C1810,'PAETEC Support'!C:C,1,0)),'Paetec -prev'!C1810,"""")</f>
        <v>0</v>
      </c>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row>
    <row r="1811" spans="1:30" hidden="1" x14ac:dyDescent="0.25">
      <c r="A1811" s="98">
        <f>IF(ISNA(VLOOKUP('Paetec -prev'!C1811,'PAETEC Support'!C:C,1,0)),'Paetec -prev'!C1811,"""")</f>
        <v>0</v>
      </c>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row>
    <row r="1812" spans="1:30" hidden="1" x14ac:dyDescent="0.25">
      <c r="A1812" s="98">
        <f>IF(ISNA(VLOOKUP('Paetec -prev'!C1812,'PAETEC Support'!C:C,1,0)),'Paetec -prev'!C1812,"""")</f>
        <v>0</v>
      </c>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row>
    <row r="1813" spans="1:30" hidden="1" x14ac:dyDescent="0.25">
      <c r="A1813" s="98">
        <f>IF(ISNA(VLOOKUP('Paetec -prev'!C1813,'PAETEC Support'!C:C,1,0)),'Paetec -prev'!C1813,"""")</f>
        <v>0</v>
      </c>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row>
    <row r="1814" spans="1:30" hidden="1" x14ac:dyDescent="0.25">
      <c r="A1814" s="98">
        <f>IF(ISNA(VLOOKUP('Paetec -prev'!C1814,'PAETEC Support'!C:C,1,0)),'Paetec -prev'!C1814,"""")</f>
        <v>0</v>
      </c>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row>
    <row r="1815" spans="1:30" hidden="1" x14ac:dyDescent="0.25">
      <c r="A1815" s="98">
        <f>IF(ISNA(VLOOKUP('Paetec -prev'!C1815,'PAETEC Support'!C:C,1,0)),'Paetec -prev'!C1815,"""")</f>
        <v>0</v>
      </c>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row>
    <row r="1816" spans="1:30" hidden="1" x14ac:dyDescent="0.25">
      <c r="A1816" s="98">
        <f>IF(ISNA(VLOOKUP('Paetec -prev'!C1816,'PAETEC Support'!C:C,1,0)),'Paetec -prev'!C1816,"""")</f>
        <v>0</v>
      </c>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row>
    <row r="1817" spans="1:30" hidden="1" x14ac:dyDescent="0.25">
      <c r="A1817" s="98">
        <f>IF(ISNA(VLOOKUP('Paetec -prev'!C1817,'PAETEC Support'!C:C,1,0)),'Paetec -prev'!C1817,"""")</f>
        <v>0</v>
      </c>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row>
    <row r="1818" spans="1:30" hidden="1" x14ac:dyDescent="0.25">
      <c r="A1818" s="98">
        <f>IF(ISNA(VLOOKUP('Paetec -prev'!C1818,'PAETEC Support'!C:C,1,0)),'Paetec -prev'!C1818,"""")</f>
        <v>0</v>
      </c>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row>
    <row r="1819" spans="1:30" hidden="1" x14ac:dyDescent="0.25">
      <c r="A1819" s="98">
        <f>IF(ISNA(VLOOKUP('Paetec -prev'!C1819,'PAETEC Support'!C:C,1,0)),'Paetec -prev'!C1819,"""")</f>
        <v>0</v>
      </c>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row>
    <row r="1820" spans="1:30" hidden="1" x14ac:dyDescent="0.25">
      <c r="A1820" s="98">
        <f>IF(ISNA(VLOOKUP('Paetec -prev'!C1820,'PAETEC Support'!C:C,1,0)),'Paetec -prev'!C1820,"""")</f>
        <v>0</v>
      </c>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row>
    <row r="1821" spans="1:30" hidden="1" x14ac:dyDescent="0.25">
      <c r="A1821" s="98">
        <f>IF(ISNA(VLOOKUP('Paetec -prev'!C1821,'PAETEC Support'!C:C,1,0)),'Paetec -prev'!C1821,"""")</f>
        <v>0</v>
      </c>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row>
    <row r="1822" spans="1:30" hidden="1" x14ac:dyDescent="0.25">
      <c r="A1822" s="98">
        <f>IF(ISNA(VLOOKUP('Paetec -prev'!C1822,'PAETEC Support'!C:C,1,0)),'Paetec -prev'!C1822,"""")</f>
        <v>0</v>
      </c>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row>
    <row r="1823" spans="1:30" hidden="1" x14ac:dyDescent="0.25">
      <c r="A1823" s="98">
        <f>IF(ISNA(VLOOKUP('Paetec -prev'!C1823,'PAETEC Support'!C:C,1,0)),'Paetec -prev'!C1823,"""")</f>
        <v>0</v>
      </c>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row>
    <row r="1824" spans="1:30" hidden="1" x14ac:dyDescent="0.25">
      <c r="A1824" s="98">
        <f>IF(ISNA(VLOOKUP('Paetec -prev'!C1824,'PAETEC Support'!C:C,1,0)),'Paetec -prev'!C1824,"""")</f>
        <v>0</v>
      </c>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row>
    <row r="1825" spans="1:30" hidden="1" x14ac:dyDescent="0.25">
      <c r="A1825" s="98">
        <f>IF(ISNA(VLOOKUP('Paetec -prev'!C1825,'PAETEC Support'!C:C,1,0)),'Paetec -prev'!C1825,"""")</f>
        <v>0</v>
      </c>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row>
    <row r="1826" spans="1:30" hidden="1" x14ac:dyDescent="0.25">
      <c r="A1826" s="98">
        <f>IF(ISNA(VLOOKUP('Paetec -prev'!C1826,'PAETEC Support'!C:C,1,0)),'Paetec -prev'!C1826,"""")</f>
        <v>0</v>
      </c>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row>
    <row r="1827" spans="1:30" hidden="1" x14ac:dyDescent="0.25">
      <c r="A1827" s="98">
        <f>IF(ISNA(VLOOKUP('Paetec -prev'!C1827,'PAETEC Support'!C:C,1,0)),'Paetec -prev'!C1827,"""")</f>
        <v>0</v>
      </c>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row>
    <row r="1828" spans="1:30" hidden="1" x14ac:dyDescent="0.25">
      <c r="A1828" s="98">
        <f>IF(ISNA(VLOOKUP('Paetec -prev'!C1828,'PAETEC Support'!C:C,1,0)),'Paetec -prev'!C1828,"""")</f>
        <v>0</v>
      </c>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row>
    <row r="1829" spans="1:30" hidden="1" x14ac:dyDescent="0.25">
      <c r="A1829" s="98">
        <f>IF(ISNA(VLOOKUP('Paetec -prev'!C1829,'PAETEC Support'!C:C,1,0)),'Paetec -prev'!C1829,"""")</f>
        <v>0</v>
      </c>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row>
    <row r="1830" spans="1:30" hidden="1" x14ac:dyDescent="0.25">
      <c r="A1830" s="98">
        <f>IF(ISNA(VLOOKUP('Paetec -prev'!C1830,'PAETEC Support'!C:C,1,0)),'Paetec -prev'!C1830,"""")</f>
        <v>0</v>
      </c>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row>
    <row r="1831" spans="1:30" hidden="1" x14ac:dyDescent="0.25">
      <c r="A1831" s="98">
        <f>IF(ISNA(VLOOKUP('Paetec -prev'!C1831,'PAETEC Support'!C:C,1,0)),'Paetec -prev'!C1831,"""")</f>
        <v>0</v>
      </c>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row>
    <row r="1832" spans="1:30" hidden="1" x14ac:dyDescent="0.25">
      <c r="A1832" s="98">
        <f>IF(ISNA(VLOOKUP('Paetec -prev'!C1832,'PAETEC Support'!C:C,1,0)),'Paetec -prev'!C1832,"""")</f>
        <v>0</v>
      </c>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row>
    <row r="1833" spans="1:30" hidden="1" x14ac:dyDescent="0.25">
      <c r="A1833" s="98">
        <f>IF(ISNA(VLOOKUP('Paetec -prev'!C1833,'PAETEC Support'!C:C,1,0)),'Paetec -prev'!C1833,"""")</f>
        <v>0</v>
      </c>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row>
    <row r="1834" spans="1:30" hidden="1" x14ac:dyDescent="0.25">
      <c r="A1834" s="98">
        <f>IF(ISNA(VLOOKUP('Paetec -prev'!C1834,'PAETEC Support'!C:C,1,0)),'Paetec -prev'!C1834,"""")</f>
        <v>0</v>
      </c>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row>
    <row r="1835" spans="1:30" hidden="1" x14ac:dyDescent="0.25">
      <c r="A1835" s="98">
        <f>IF(ISNA(VLOOKUP('Paetec -prev'!C1835,'PAETEC Support'!C:C,1,0)),'Paetec -prev'!C1835,"""")</f>
        <v>0</v>
      </c>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row>
    <row r="1836" spans="1:30" hidden="1" x14ac:dyDescent="0.25">
      <c r="A1836" s="98">
        <f>IF(ISNA(VLOOKUP('Paetec -prev'!C1836,'PAETEC Support'!C:C,1,0)),'Paetec -prev'!C1836,"""")</f>
        <v>0</v>
      </c>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row>
    <row r="1837" spans="1:30" hidden="1" x14ac:dyDescent="0.25">
      <c r="A1837" s="98">
        <f>IF(ISNA(VLOOKUP('Paetec -prev'!C1837,'PAETEC Support'!C:C,1,0)),'Paetec -prev'!C1837,"""")</f>
        <v>0</v>
      </c>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row>
    <row r="1838" spans="1:30" hidden="1" x14ac:dyDescent="0.25">
      <c r="A1838" s="98">
        <f>IF(ISNA(VLOOKUP('Paetec -prev'!C1838,'PAETEC Support'!C:C,1,0)),'Paetec -prev'!C1838,"""")</f>
        <v>0</v>
      </c>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row>
    <row r="1839" spans="1:30" hidden="1" x14ac:dyDescent="0.25">
      <c r="A1839" s="98">
        <f>IF(ISNA(VLOOKUP('Paetec -prev'!C1839,'PAETEC Support'!C:C,1,0)),'Paetec -prev'!C1839,"""")</f>
        <v>0</v>
      </c>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row>
    <row r="1840" spans="1:30" hidden="1" x14ac:dyDescent="0.25">
      <c r="A1840" s="98">
        <f>IF(ISNA(VLOOKUP('Paetec -prev'!C1840,'PAETEC Support'!C:C,1,0)),'Paetec -prev'!C1840,"""")</f>
        <v>0</v>
      </c>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row>
    <row r="1841" spans="1:30" hidden="1" x14ac:dyDescent="0.25">
      <c r="A1841" s="98">
        <f>IF(ISNA(VLOOKUP('Paetec -prev'!C1841,'PAETEC Support'!C:C,1,0)),'Paetec -prev'!C1841,"""")</f>
        <v>0</v>
      </c>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row>
    <row r="1842" spans="1:30" hidden="1" x14ac:dyDescent="0.25">
      <c r="A1842" s="98">
        <f>IF(ISNA(VLOOKUP('Paetec -prev'!C1842,'PAETEC Support'!C:C,1,0)),'Paetec -prev'!C1842,"""")</f>
        <v>0</v>
      </c>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row>
    <row r="1843" spans="1:30" hidden="1" x14ac:dyDescent="0.25">
      <c r="A1843" s="98">
        <f>IF(ISNA(VLOOKUP('Paetec -prev'!C1843,'PAETEC Support'!C:C,1,0)),'Paetec -prev'!C1843,"""")</f>
        <v>0</v>
      </c>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row>
    <row r="1844" spans="1:30" hidden="1" x14ac:dyDescent="0.25">
      <c r="A1844" s="98">
        <f>IF(ISNA(VLOOKUP('Paetec -prev'!C1844,'PAETEC Support'!C:C,1,0)),'Paetec -prev'!C1844,"""")</f>
        <v>0</v>
      </c>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row>
    <row r="1845" spans="1:30" hidden="1" x14ac:dyDescent="0.25">
      <c r="A1845" s="98">
        <f>IF(ISNA(VLOOKUP('Paetec -prev'!C1845,'PAETEC Support'!C:C,1,0)),'Paetec -prev'!C1845,"""")</f>
        <v>0</v>
      </c>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row>
    <row r="1846" spans="1:30" hidden="1" x14ac:dyDescent="0.25">
      <c r="A1846" s="98">
        <f>IF(ISNA(VLOOKUP('Paetec -prev'!C1846,'PAETEC Support'!C:C,1,0)),'Paetec -prev'!C1846,"""")</f>
        <v>0</v>
      </c>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row>
    <row r="1847" spans="1:30" hidden="1" x14ac:dyDescent="0.25">
      <c r="A1847" s="98">
        <f>IF(ISNA(VLOOKUP('Paetec -prev'!C1847,'PAETEC Support'!C:C,1,0)),'Paetec -prev'!C1847,"""")</f>
        <v>0</v>
      </c>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row>
    <row r="1848" spans="1:30" hidden="1" x14ac:dyDescent="0.25">
      <c r="A1848" s="98">
        <f>IF(ISNA(VLOOKUP('Paetec -prev'!C1848,'PAETEC Support'!C:C,1,0)),'Paetec -prev'!C1848,"""")</f>
        <v>0</v>
      </c>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row>
    <row r="1849" spans="1:30" hidden="1" x14ac:dyDescent="0.25">
      <c r="A1849" s="98">
        <f>IF(ISNA(VLOOKUP('Paetec -prev'!C1849,'PAETEC Support'!C:C,1,0)),'Paetec -prev'!C1849,"""")</f>
        <v>0</v>
      </c>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row>
    <row r="1850" spans="1:30" hidden="1" x14ac:dyDescent="0.25">
      <c r="A1850" s="98">
        <f>IF(ISNA(VLOOKUP('Paetec -prev'!C1850,'PAETEC Support'!C:C,1,0)),'Paetec -prev'!C1850,"""")</f>
        <v>0</v>
      </c>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row>
    <row r="1851" spans="1:30" hidden="1" x14ac:dyDescent="0.25">
      <c r="A1851" s="98">
        <f>IF(ISNA(VLOOKUP('Paetec -prev'!C1851,'PAETEC Support'!C:C,1,0)),'Paetec -prev'!C1851,"""")</f>
        <v>0</v>
      </c>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row>
    <row r="1852" spans="1:30" hidden="1" x14ac:dyDescent="0.25">
      <c r="A1852" s="98">
        <f>IF(ISNA(VLOOKUP('Paetec -prev'!C1852,'PAETEC Support'!C:C,1,0)),'Paetec -prev'!C1852,"""")</f>
        <v>0</v>
      </c>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row>
    <row r="1853" spans="1:30" hidden="1" x14ac:dyDescent="0.25">
      <c r="A1853" s="98">
        <f>IF(ISNA(VLOOKUP('Paetec -prev'!C1853,'PAETEC Support'!C:C,1,0)),'Paetec -prev'!C1853,"""")</f>
        <v>0</v>
      </c>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row>
    <row r="1854" spans="1:30" hidden="1" x14ac:dyDescent="0.25">
      <c r="A1854" s="98">
        <f>IF(ISNA(VLOOKUP('Paetec -prev'!C1854,'PAETEC Support'!C:C,1,0)),'Paetec -prev'!C1854,"""")</f>
        <v>0</v>
      </c>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row>
    <row r="1855" spans="1:30" hidden="1" x14ac:dyDescent="0.25">
      <c r="A1855" s="98">
        <f>IF(ISNA(VLOOKUP('Paetec -prev'!C1855,'PAETEC Support'!C:C,1,0)),'Paetec -prev'!C1855,"""")</f>
        <v>0</v>
      </c>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row>
    <row r="1856" spans="1:30" hidden="1" x14ac:dyDescent="0.25">
      <c r="A1856" s="98">
        <f>IF(ISNA(VLOOKUP('Paetec -prev'!C1856,'PAETEC Support'!C:C,1,0)),'Paetec -prev'!C1856,"""")</f>
        <v>0</v>
      </c>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row>
    <row r="1857" spans="1:30" hidden="1" x14ac:dyDescent="0.25">
      <c r="A1857" s="98">
        <f>IF(ISNA(VLOOKUP('Paetec -prev'!C1857,'PAETEC Support'!C:C,1,0)),'Paetec -prev'!C1857,"""")</f>
        <v>0</v>
      </c>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row>
    <row r="1858" spans="1:30" hidden="1" x14ac:dyDescent="0.25">
      <c r="A1858" s="98">
        <f>IF(ISNA(VLOOKUP('Paetec -prev'!C1858,'PAETEC Support'!C:C,1,0)),'Paetec -prev'!C1858,"""")</f>
        <v>0</v>
      </c>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row>
    <row r="1859" spans="1:30" hidden="1" x14ac:dyDescent="0.25">
      <c r="A1859" s="98">
        <f>IF(ISNA(VLOOKUP('Paetec -prev'!C1859,'PAETEC Support'!C:C,1,0)),'Paetec -prev'!C1859,"""")</f>
        <v>0</v>
      </c>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row>
    <row r="1860" spans="1:30" hidden="1" x14ac:dyDescent="0.25">
      <c r="A1860" s="98">
        <f>IF(ISNA(VLOOKUP('Paetec -prev'!C1860,'PAETEC Support'!C:C,1,0)),'Paetec -prev'!C1860,"""")</f>
        <v>0</v>
      </c>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row>
    <row r="1861" spans="1:30" hidden="1" x14ac:dyDescent="0.25">
      <c r="A1861" s="98">
        <f>IF(ISNA(VLOOKUP('Paetec -prev'!C1861,'PAETEC Support'!C:C,1,0)),'Paetec -prev'!C1861,"""")</f>
        <v>0</v>
      </c>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row>
    <row r="1862" spans="1:30" hidden="1" x14ac:dyDescent="0.25">
      <c r="A1862" s="98">
        <f>IF(ISNA(VLOOKUP('Paetec -prev'!C1862,'PAETEC Support'!C:C,1,0)),'Paetec -prev'!C1862,"""")</f>
        <v>0</v>
      </c>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row>
    <row r="1863" spans="1:30" hidden="1" x14ac:dyDescent="0.25">
      <c r="A1863" s="98">
        <f>IF(ISNA(VLOOKUP('Paetec -prev'!C1863,'PAETEC Support'!C:C,1,0)),'Paetec -prev'!C1863,"""")</f>
        <v>0</v>
      </c>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row>
    <row r="1864" spans="1:30" hidden="1" x14ac:dyDescent="0.25">
      <c r="A1864" s="98">
        <f>IF(ISNA(VLOOKUP('Paetec -prev'!C1864,'PAETEC Support'!C:C,1,0)),'Paetec -prev'!C1864,"""")</f>
        <v>0</v>
      </c>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row>
    <row r="1865" spans="1:30" hidden="1" x14ac:dyDescent="0.25">
      <c r="A1865" s="98">
        <f>IF(ISNA(VLOOKUP('Paetec -prev'!C1865,'PAETEC Support'!C:C,1,0)),'Paetec -prev'!C1865,"""")</f>
        <v>0</v>
      </c>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row>
    <row r="1866" spans="1:30" hidden="1" x14ac:dyDescent="0.25">
      <c r="A1866" s="98">
        <f>IF(ISNA(VLOOKUP('Paetec -prev'!C1866,'PAETEC Support'!C:C,1,0)),'Paetec -prev'!C1866,"""")</f>
        <v>0</v>
      </c>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row>
    <row r="1867" spans="1:30" hidden="1" x14ac:dyDescent="0.25">
      <c r="A1867" s="98">
        <f>IF(ISNA(VLOOKUP('Paetec -prev'!C1867,'PAETEC Support'!C:C,1,0)),'Paetec -prev'!C1867,"""")</f>
        <v>0</v>
      </c>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row>
    <row r="1868" spans="1:30" hidden="1" x14ac:dyDescent="0.25">
      <c r="A1868" s="98">
        <f>IF(ISNA(VLOOKUP('Paetec -prev'!C1868,'PAETEC Support'!C:C,1,0)),'Paetec -prev'!C1868,"""")</f>
        <v>0</v>
      </c>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row>
    <row r="1869" spans="1:30" hidden="1" x14ac:dyDescent="0.25">
      <c r="A1869" s="98">
        <f>IF(ISNA(VLOOKUP('Paetec -prev'!C1869,'PAETEC Support'!C:C,1,0)),'Paetec -prev'!C1869,"""")</f>
        <v>0</v>
      </c>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row>
    <row r="1870" spans="1:30" hidden="1" x14ac:dyDescent="0.25">
      <c r="A1870" s="98">
        <f>IF(ISNA(VLOOKUP('Paetec -prev'!C1870,'PAETEC Support'!C:C,1,0)),'Paetec -prev'!C1870,"""")</f>
        <v>0</v>
      </c>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row>
    <row r="1871" spans="1:30" hidden="1" x14ac:dyDescent="0.25">
      <c r="A1871" s="98">
        <f>IF(ISNA(VLOOKUP('Paetec -prev'!C1871,'PAETEC Support'!C:C,1,0)),'Paetec -prev'!C1871,"""")</f>
        <v>0</v>
      </c>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row>
    <row r="1872" spans="1:30" hidden="1" x14ac:dyDescent="0.25">
      <c r="A1872" s="98">
        <f>IF(ISNA(VLOOKUP('Paetec -prev'!C1872,'PAETEC Support'!C:C,1,0)),'Paetec -prev'!C1872,"""")</f>
        <v>0</v>
      </c>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row>
    <row r="1873" spans="1:30" hidden="1" x14ac:dyDescent="0.25">
      <c r="A1873" s="98">
        <f>IF(ISNA(VLOOKUP('Paetec -prev'!C1873,'PAETEC Support'!C:C,1,0)),'Paetec -prev'!C1873,"""")</f>
        <v>0</v>
      </c>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row>
    <row r="1874" spans="1:30" hidden="1" x14ac:dyDescent="0.25">
      <c r="A1874" s="98">
        <f>IF(ISNA(VLOOKUP('Paetec -prev'!C1874,'PAETEC Support'!C:C,1,0)),'Paetec -prev'!C1874,"""")</f>
        <v>0</v>
      </c>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row>
    <row r="1875" spans="1:30" hidden="1" x14ac:dyDescent="0.25">
      <c r="A1875" s="98">
        <f>IF(ISNA(VLOOKUP('Paetec -prev'!C1875,'PAETEC Support'!C:C,1,0)),'Paetec -prev'!C1875,"""")</f>
        <v>0</v>
      </c>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row>
    <row r="1876" spans="1:30" hidden="1" x14ac:dyDescent="0.25">
      <c r="A1876" s="98">
        <f>IF(ISNA(VLOOKUP('Paetec -prev'!C1876,'PAETEC Support'!C:C,1,0)),'Paetec -prev'!C1876,"""")</f>
        <v>0</v>
      </c>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row>
    <row r="1877" spans="1:30" hidden="1" x14ac:dyDescent="0.25">
      <c r="A1877" s="98">
        <f>IF(ISNA(VLOOKUP('Paetec -prev'!C1877,'PAETEC Support'!C:C,1,0)),'Paetec -prev'!C1877,"""")</f>
        <v>0</v>
      </c>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row>
    <row r="1878" spans="1:30" hidden="1" x14ac:dyDescent="0.25">
      <c r="A1878" s="98">
        <f>IF(ISNA(VLOOKUP('Paetec -prev'!C1878,'PAETEC Support'!C:C,1,0)),'Paetec -prev'!C1878,"""")</f>
        <v>0</v>
      </c>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row>
    <row r="1879" spans="1:30" hidden="1" x14ac:dyDescent="0.25">
      <c r="A1879" s="98">
        <f>IF(ISNA(VLOOKUP('Paetec -prev'!C1879,'PAETEC Support'!C:C,1,0)),'Paetec -prev'!C1879,"""")</f>
        <v>0</v>
      </c>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row>
    <row r="1880" spans="1:30" hidden="1" x14ac:dyDescent="0.25">
      <c r="A1880" s="98">
        <f>IF(ISNA(VLOOKUP('Paetec -prev'!C1880,'PAETEC Support'!C:C,1,0)),'Paetec -prev'!C1880,"""")</f>
        <v>0</v>
      </c>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row>
    <row r="1881" spans="1:30" hidden="1" x14ac:dyDescent="0.25">
      <c r="A1881" s="98">
        <f>IF(ISNA(VLOOKUP('Paetec -prev'!C1881,'PAETEC Support'!C:C,1,0)),'Paetec -prev'!C1881,"""")</f>
        <v>0</v>
      </c>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row>
    <row r="1882" spans="1:30" hidden="1" x14ac:dyDescent="0.25">
      <c r="A1882" s="98">
        <f>IF(ISNA(VLOOKUP('Paetec -prev'!C1882,'PAETEC Support'!C:C,1,0)),'Paetec -prev'!C1882,"""")</f>
        <v>0</v>
      </c>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row>
    <row r="1883" spans="1:30" hidden="1" x14ac:dyDescent="0.25">
      <c r="A1883" s="98">
        <f>IF(ISNA(VLOOKUP('Paetec -prev'!C1883,'PAETEC Support'!C:C,1,0)),'Paetec -prev'!C1883,"""")</f>
        <v>0</v>
      </c>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row>
    <row r="1884" spans="1:30" hidden="1" x14ac:dyDescent="0.25">
      <c r="A1884" s="98">
        <f>IF(ISNA(VLOOKUP('Paetec -prev'!C1884,'PAETEC Support'!C:C,1,0)),'Paetec -prev'!C1884,"""")</f>
        <v>0</v>
      </c>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row>
    <row r="1885" spans="1:30" hidden="1" x14ac:dyDescent="0.25">
      <c r="A1885" s="98">
        <f>IF(ISNA(VLOOKUP('Paetec -prev'!C1885,'PAETEC Support'!C:C,1,0)),'Paetec -prev'!C1885,"""")</f>
        <v>0</v>
      </c>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row>
    <row r="1886" spans="1:30" hidden="1" x14ac:dyDescent="0.25">
      <c r="A1886" s="98">
        <f>IF(ISNA(VLOOKUP('Paetec -prev'!C1886,'PAETEC Support'!C:C,1,0)),'Paetec -prev'!C1886,"""")</f>
        <v>0</v>
      </c>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row>
    <row r="1887" spans="1:30" hidden="1" x14ac:dyDescent="0.25">
      <c r="A1887" s="98">
        <f>IF(ISNA(VLOOKUP('Paetec -prev'!C1887,'PAETEC Support'!C:C,1,0)),'Paetec -prev'!C1887,"""")</f>
        <v>0</v>
      </c>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row>
    <row r="1888" spans="1:30" hidden="1" x14ac:dyDescent="0.25">
      <c r="A1888" s="98">
        <f>IF(ISNA(VLOOKUP('Paetec -prev'!C1888,'PAETEC Support'!C:C,1,0)),'Paetec -prev'!C1888,"""")</f>
        <v>0</v>
      </c>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row>
    <row r="1889" spans="1:30" hidden="1" x14ac:dyDescent="0.25">
      <c r="A1889" s="98">
        <f>IF(ISNA(VLOOKUP('Paetec -prev'!C1889,'PAETEC Support'!C:C,1,0)),'Paetec -prev'!C1889,"""")</f>
        <v>0</v>
      </c>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row>
    <row r="1890" spans="1:30" hidden="1" x14ac:dyDescent="0.25">
      <c r="A1890" s="98">
        <f>IF(ISNA(VLOOKUP('Paetec -prev'!C1890,'PAETEC Support'!C:C,1,0)),'Paetec -prev'!C1890,"""")</f>
        <v>0</v>
      </c>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row>
    <row r="1891" spans="1:30" hidden="1" x14ac:dyDescent="0.25">
      <c r="A1891" s="98">
        <f>IF(ISNA(VLOOKUP('Paetec -prev'!C1891,'PAETEC Support'!C:C,1,0)),'Paetec -prev'!C1891,"""")</f>
        <v>0</v>
      </c>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row>
    <row r="1892" spans="1:30" hidden="1" x14ac:dyDescent="0.25">
      <c r="A1892" s="98">
        <f>IF(ISNA(VLOOKUP('Paetec -prev'!C1892,'PAETEC Support'!C:C,1,0)),'Paetec -prev'!C1892,"""")</f>
        <v>0</v>
      </c>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row>
    <row r="1893" spans="1:30" hidden="1" x14ac:dyDescent="0.25">
      <c r="A1893" s="98">
        <f>IF(ISNA(VLOOKUP('Paetec -prev'!C1893,'PAETEC Support'!C:C,1,0)),'Paetec -prev'!C1893,"""")</f>
        <v>0</v>
      </c>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row>
    <row r="1894" spans="1:30" hidden="1" x14ac:dyDescent="0.25">
      <c r="A1894" s="98">
        <f>IF(ISNA(VLOOKUP('Paetec -prev'!C1894,'PAETEC Support'!C:C,1,0)),'Paetec -prev'!C1894,"""")</f>
        <v>0</v>
      </c>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row>
    <row r="1895" spans="1:30" hidden="1" x14ac:dyDescent="0.25">
      <c r="A1895" s="98">
        <f>IF(ISNA(VLOOKUP('Paetec -prev'!C1895,'PAETEC Support'!C:C,1,0)),'Paetec -prev'!C1895,"""")</f>
        <v>0</v>
      </c>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row>
    <row r="1896" spans="1:30" hidden="1" x14ac:dyDescent="0.25">
      <c r="A1896" s="98">
        <f>IF(ISNA(VLOOKUP('Paetec -prev'!C1896,'PAETEC Support'!C:C,1,0)),'Paetec -prev'!C1896,"""")</f>
        <v>0</v>
      </c>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row>
    <row r="1897" spans="1:30" hidden="1" x14ac:dyDescent="0.25">
      <c r="A1897" s="98">
        <f>IF(ISNA(VLOOKUP('Paetec -prev'!C1897,'PAETEC Support'!C:C,1,0)),'Paetec -prev'!C1897,"""")</f>
        <v>0</v>
      </c>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row>
    <row r="1898" spans="1:30" hidden="1" x14ac:dyDescent="0.25">
      <c r="A1898" s="98">
        <f>IF(ISNA(VLOOKUP('Paetec -prev'!C1898,'PAETEC Support'!C:C,1,0)),'Paetec -prev'!C1898,"""")</f>
        <v>0</v>
      </c>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row>
    <row r="1899" spans="1:30" hidden="1" x14ac:dyDescent="0.25">
      <c r="A1899" s="98">
        <f>IF(ISNA(VLOOKUP('Paetec -prev'!C1899,'PAETEC Support'!C:C,1,0)),'Paetec -prev'!C1899,"""")</f>
        <v>0</v>
      </c>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row>
    <row r="1900" spans="1:30" hidden="1" x14ac:dyDescent="0.25">
      <c r="A1900" s="98">
        <f>IF(ISNA(VLOOKUP('Paetec -prev'!C1900,'PAETEC Support'!C:C,1,0)),'Paetec -prev'!C1900,"""")</f>
        <v>0</v>
      </c>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row>
    <row r="1901" spans="1:30" hidden="1" x14ac:dyDescent="0.25">
      <c r="A1901" s="98">
        <f>IF(ISNA(VLOOKUP('Paetec -prev'!C1901,'PAETEC Support'!C:C,1,0)),'Paetec -prev'!C1901,"""")</f>
        <v>0</v>
      </c>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row>
    <row r="1902" spans="1:30" hidden="1" x14ac:dyDescent="0.25">
      <c r="A1902" s="98">
        <f>IF(ISNA(VLOOKUP('Paetec -prev'!C1902,'PAETEC Support'!C:C,1,0)),'Paetec -prev'!C1902,"""")</f>
        <v>0</v>
      </c>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row>
    <row r="1903" spans="1:30" hidden="1" x14ac:dyDescent="0.25">
      <c r="A1903" s="98">
        <f>IF(ISNA(VLOOKUP('Paetec -prev'!C1903,'PAETEC Support'!C:C,1,0)),'Paetec -prev'!C1903,"""")</f>
        <v>0</v>
      </c>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row>
    <row r="1904" spans="1:30" hidden="1" x14ac:dyDescent="0.25">
      <c r="A1904" s="98">
        <f>IF(ISNA(VLOOKUP('Paetec -prev'!C1904,'PAETEC Support'!C:C,1,0)),'Paetec -prev'!C1904,"""")</f>
        <v>0</v>
      </c>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row>
    <row r="1905" spans="1:30" hidden="1" x14ac:dyDescent="0.25">
      <c r="A1905" s="98">
        <f>IF(ISNA(VLOOKUP('Paetec -prev'!C1905,'PAETEC Support'!C:C,1,0)),'Paetec -prev'!C1905,"""")</f>
        <v>0</v>
      </c>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row>
    <row r="1906" spans="1:30" hidden="1" x14ac:dyDescent="0.25">
      <c r="A1906" s="98">
        <f>IF(ISNA(VLOOKUP('Paetec -prev'!C1906,'PAETEC Support'!C:C,1,0)),'Paetec -prev'!C1906,"""")</f>
        <v>0</v>
      </c>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row>
    <row r="1907" spans="1:30" hidden="1" x14ac:dyDescent="0.25">
      <c r="A1907" s="98">
        <f>IF(ISNA(VLOOKUP('Paetec -prev'!C1907,'PAETEC Support'!C:C,1,0)),'Paetec -prev'!C1907,"""")</f>
        <v>0</v>
      </c>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row>
    <row r="1908" spans="1:30" hidden="1" x14ac:dyDescent="0.25">
      <c r="A1908" s="98">
        <f>IF(ISNA(VLOOKUP('Paetec -prev'!C1908,'PAETEC Support'!C:C,1,0)),'Paetec -prev'!C1908,"""")</f>
        <v>0</v>
      </c>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row>
    <row r="1909" spans="1:30" hidden="1" x14ac:dyDescent="0.25">
      <c r="A1909" s="98">
        <f>IF(ISNA(VLOOKUP('Paetec -prev'!C1909,'PAETEC Support'!C:C,1,0)),'Paetec -prev'!C1909,"""")</f>
        <v>0</v>
      </c>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row>
    <row r="1910" spans="1:30" hidden="1" x14ac:dyDescent="0.25">
      <c r="A1910" s="98">
        <f>IF(ISNA(VLOOKUP('Paetec -prev'!C1910,'PAETEC Support'!C:C,1,0)),'Paetec -prev'!C1910,"""")</f>
        <v>0</v>
      </c>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row>
    <row r="1911" spans="1:30" hidden="1" x14ac:dyDescent="0.25">
      <c r="A1911" s="98">
        <f>IF(ISNA(VLOOKUP('Paetec -prev'!C1911,'PAETEC Support'!C:C,1,0)),'Paetec -prev'!C1911,"""")</f>
        <v>0</v>
      </c>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row>
    <row r="1912" spans="1:30" hidden="1" x14ac:dyDescent="0.25">
      <c r="A1912" s="98">
        <f>IF(ISNA(VLOOKUP('Paetec -prev'!C1912,'PAETEC Support'!C:C,1,0)),'Paetec -prev'!C1912,"""")</f>
        <v>0</v>
      </c>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row>
    <row r="1913" spans="1:30" hidden="1" x14ac:dyDescent="0.25">
      <c r="A1913" s="98">
        <f>IF(ISNA(VLOOKUP('Paetec -prev'!C1913,'PAETEC Support'!C:C,1,0)),'Paetec -prev'!C1913,"""")</f>
        <v>0</v>
      </c>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row>
    <row r="1914" spans="1:30" hidden="1" x14ac:dyDescent="0.25">
      <c r="A1914" s="98">
        <f>IF(ISNA(VLOOKUP('Paetec -prev'!C1914,'PAETEC Support'!C:C,1,0)),'Paetec -prev'!C1914,"""")</f>
        <v>0</v>
      </c>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row>
    <row r="1915" spans="1:30" hidden="1" x14ac:dyDescent="0.25">
      <c r="A1915" s="98">
        <f>IF(ISNA(VLOOKUP('Paetec -prev'!C1915,'PAETEC Support'!C:C,1,0)),'Paetec -prev'!C1915,"""")</f>
        <v>0</v>
      </c>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row>
    <row r="1916" spans="1:30" hidden="1" x14ac:dyDescent="0.25">
      <c r="A1916" s="98">
        <f>IF(ISNA(VLOOKUP('Paetec -prev'!C1916,'PAETEC Support'!C:C,1,0)),'Paetec -prev'!C1916,"""")</f>
        <v>0</v>
      </c>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row>
    <row r="1917" spans="1:30" hidden="1" x14ac:dyDescent="0.25">
      <c r="A1917" s="98">
        <f>IF(ISNA(VLOOKUP('Paetec -prev'!C1917,'PAETEC Support'!C:C,1,0)),'Paetec -prev'!C1917,"""")</f>
        <v>0</v>
      </c>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row>
    <row r="1918" spans="1:30" hidden="1" x14ac:dyDescent="0.25">
      <c r="A1918" s="98">
        <f>IF(ISNA(VLOOKUP('Paetec -prev'!C1918,'PAETEC Support'!C:C,1,0)),'Paetec -prev'!C1918,"""")</f>
        <v>0</v>
      </c>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row>
    <row r="1919" spans="1:30" hidden="1" x14ac:dyDescent="0.25">
      <c r="A1919" s="98">
        <f>IF(ISNA(VLOOKUP('Paetec -prev'!C1919,'PAETEC Support'!C:C,1,0)),'Paetec -prev'!C1919,"""")</f>
        <v>0</v>
      </c>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row>
    <row r="1920" spans="1:30" hidden="1" x14ac:dyDescent="0.25">
      <c r="A1920" s="98">
        <f>IF(ISNA(VLOOKUP('Paetec -prev'!C1920,'PAETEC Support'!C:C,1,0)),'Paetec -prev'!C1920,"""")</f>
        <v>0</v>
      </c>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row>
    <row r="1921" spans="1:30" hidden="1" x14ac:dyDescent="0.25">
      <c r="A1921" s="98">
        <f>IF(ISNA(VLOOKUP('Paetec -prev'!C1921,'PAETEC Support'!C:C,1,0)),'Paetec -prev'!C1921,"""")</f>
        <v>0</v>
      </c>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row>
    <row r="1922" spans="1:30" hidden="1" x14ac:dyDescent="0.25">
      <c r="A1922" s="98">
        <f>IF(ISNA(VLOOKUP('Paetec -prev'!C1922,'PAETEC Support'!C:C,1,0)),'Paetec -prev'!C1922,"""")</f>
        <v>0</v>
      </c>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row>
    <row r="1923" spans="1:30" hidden="1" x14ac:dyDescent="0.25">
      <c r="A1923" s="98">
        <f>IF(ISNA(VLOOKUP('Paetec -prev'!C1923,'PAETEC Support'!C:C,1,0)),'Paetec -prev'!C1923,"""")</f>
        <v>0</v>
      </c>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row>
    <row r="1924" spans="1:30" hidden="1" x14ac:dyDescent="0.25">
      <c r="A1924" s="98">
        <f>IF(ISNA(VLOOKUP('Paetec -prev'!C1924,'PAETEC Support'!C:C,1,0)),'Paetec -prev'!C1924,"""")</f>
        <v>0</v>
      </c>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row>
    <row r="1925" spans="1:30" hidden="1" x14ac:dyDescent="0.25">
      <c r="A1925" s="98">
        <f>IF(ISNA(VLOOKUP('Paetec -prev'!C1925,'PAETEC Support'!C:C,1,0)),'Paetec -prev'!C1925,"""")</f>
        <v>0</v>
      </c>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row>
    <row r="1926" spans="1:30" hidden="1" x14ac:dyDescent="0.25">
      <c r="A1926" s="98">
        <f>IF(ISNA(VLOOKUP('Paetec -prev'!C1926,'PAETEC Support'!C:C,1,0)),'Paetec -prev'!C1926,"""")</f>
        <v>0</v>
      </c>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row>
    <row r="1927" spans="1:30" hidden="1" x14ac:dyDescent="0.25">
      <c r="A1927" s="98">
        <f>IF(ISNA(VLOOKUP('Paetec -prev'!C1927,'PAETEC Support'!C:C,1,0)),'Paetec -prev'!C1927,"""")</f>
        <v>0</v>
      </c>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row>
    <row r="1928" spans="1:30" hidden="1" x14ac:dyDescent="0.25">
      <c r="A1928" s="98">
        <f>IF(ISNA(VLOOKUP('Paetec -prev'!C1928,'PAETEC Support'!C:C,1,0)),'Paetec -prev'!C1928,"""")</f>
        <v>0</v>
      </c>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row>
    <row r="1929" spans="1:30" hidden="1" x14ac:dyDescent="0.25">
      <c r="A1929" s="98">
        <f>IF(ISNA(VLOOKUP('Paetec -prev'!C1929,'PAETEC Support'!C:C,1,0)),'Paetec -prev'!C1929,"""")</f>
        <v>0</v>
      </c>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row>
    <row r="1930" spans="1:30" hidden="1" x14ac:dyDescent="0.25">
      <c r="A1930" s="98">
        <f>IF(ISNA(VLOOKUP('Paetec -prev'!C1930,'PAETEC Support'!C:C,1,0)),'Paetec -prev'!C1930,"""")</f>
        <v>0</v>
      </c>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row>
    <row r="1931" spans="1:30" hidden="1" x14ac:dyDescent="0.25">
      <c r="A1931" s="98">
        <f>IF(ISNA(VLOOKUP('Paetec -prev'!C1931,'PAETEC Support'!C:C,1,0)),'Paetec -prev'!C1931,"""")</f>
        <v>0</v>
      </c>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row>
    <row r="1932" spans="1:30" hidden="1" x14ac:dyDescent="0.25">
      <c r="A1932" s="98">
        <f>IF(ISNA(VLOOKUP('Paetec -prev'!C1932,'PAETEC Support'!C:C,1,0)),'Paetec -prev'!C1932,"""")</f>
        <v>0</v>
      </c>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row>
    <row r="1933" spans="1:30" hidden="1" x14ac:dyDescent="0.25">
      <c r="A1933" s="98">
        <f>IF(ISNA(VLOOKUP('Paetec -prev'!C1933,'PAETEC Support'!C:C,1,0)),'Paetec -prev'!C1933,"""")</f>
        <v>0</v>
      </c>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row>
    <row r="1934" spans="1:30" hidden="1" x14ac:dyDescent="0.25">
      <c r="A1934" s="98">
        <f>IF(ISNA(VLOOKUP('Paetec -prev'!C1934,'PAETEC Support'!C:C,1,0)),'Paetec -prev'!C1934,"""")</f>
        <v>0</v>
      </c>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row>
    <row r="1935" spans="1:30" hidden="1" x14ac:dyDescent="0.25">
      <c r="A1935" s="98">
        <f>IF(ISNA(VLOOKUP('Paetec -prev'!C1935,'PAETEC Support'!C:C,1,0)),'Paetec -prev'!C1935,"""")</f>
        <v>0</v>
      </c>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row>
    <row r="1936" spans="1:30" hidden="1" x14ac:dyDescent="0.25">
      <c r="A1936" s="98">
        <f>IF(ISNA(VLOOKUP('Paetec -prev'!C1936,'PAETEC Support'!C:C,1,0)),'Paetec -prev'!C1936,"""")</f>
        <v>0</v>
      </c>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row>
    <row r="1937" spans="1:30" hidden="1" x14ac:dyDescent="0.25">
      <c r="A1937" s="98">
        <f>IF(ISNA(VLOOKUP('Paetec -prev'!C1937,'PAETEC Support'!C:C,1,0)),'Paetec -prev'!C1937,"""")</f>
        <v>0</v>
      </c>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row>
    <row r="1938" spans="1:30" hidden="1" x14ac:dyDescent="0.25">
      <c r="A1938" s="98">
        <f>IF(ISNA(VLOOKUP('Paetec -prev'!C1938,'PAETEC Support'!C:C,1,0)),'Paetec -prev'!C1938,"""")</f>
        <v>0</v>
      </c>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row>
    <row r="1939" spans="1:30" hidden="1" x14ac:dyDescent="0.25">
      <c r="A1939" s="98">
        <f>IF(ISNA(VLOOKUP('Paetec -prev'!C1939,'PAETEC Support'!C:C,1,0)),'Paetec -prev'!C1939,"""")</f>
        <v>0</v>
      </c>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row>
    <row r="1940" spans="1:30" hidden="1" x14ac:dyDescent="0.25">
      <c r="A1940" s="98">
        <f>IF(ISNA(VLOOKUP('Paetec -prev'!C1940,'PAETEC Support'!C:C,1,0)),'Paetec -prev'!C1940,"""")</f>
        <v>0</v>
      </c>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row>
    <row r="1941" spans="1:30" hidden="1" x14ac:dyDescent="0.25">
      <c r="A1941" s="98">
        <f>IF(ISNA(VLOOKUP('Paetec -prev'!C1941,'PAETEC Support'!C:C,1,0)),'Paetec -prev'!C1941,"""")</f>
        <v>0</v>
      </c>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row>
    <row r="1942" spans="1:30" hidden="1" x14ac:dyDescent="0.25">
      <c r="A1942" s="98">
        <f>IF(ISNA(VLOOKUP('Paetec -prev'!C1942,'PAETEC Support'!C:C,1,0)),'Paetec -prev'!C1942,"""")</f>
        <v>0</v>
      </c>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row>
    <row r="1943" spans="1:30" hidden="1" x14ac:dyDescent="0.25">
      <c r="A1943" s="98">
        <f>IF(ISNA(VLOOKUP('Paetec -prev'!C1943,'PAETEC Support'!C:C,1,0)),'Paetec -prev'!C1943,"""")</f>
        <v>0</v>
      </c>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row>
    <row r="1944" spans="1:30" hidden="1" x14ac:dyDescent="0.25">
      <c r="A1944" s="98">
        <f>IF(ISNA(VLOOKUP('Paetec -prev'!C1944,'PAETEC Support'!C:C,1,0)),'Paetec -prev'!C1944,"""")</f>
        <v>0</v>
      </c>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row>
    <row r="1945" spans="1:30" hidden="1" x14ac:dyDescent="0.25">
      <c r="A1945" s="98">
        <f>IF(ISNA(VLOOKUP('Paetec -prev'!C1945,'PAETEC Support'!C:C,1,0)),'Paetec -prev'!C1945,"""")</f>
        <v>0</v>
      </c>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row>
    <row r="1946" spans="1:30" hidden="1" x14ac:dyDescent="0.25">
      <c r="A1946" s="98">
        <f>IF(ISNA(VLOOKUP('Paetec -prev'!C1946,'PAETEC Support'!C:C,1,0)),'Paetec -prev'!C1946,"""")</f>
        <v>0</v>
      </c>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row>
    <row r="1947" spans="1:30" hidden="1" x14ac:dyDescent="0.25">
      <c r="A1947" s="98">
        <f>IF(ISNA(VLOOKUP('Paetec -prev'!C1947,'PAETEC Support'!C:C,1,0)),'Paetec -prev'!C1947,"""")</f>
        <v>0</v>
      </c>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row>
    <row r="1948" spans="1:30" hidden="1" x14ac:dyDescent="0.25">
      <c r="A1948" s="98">
        <f>IF(ISNA(VLOOKUP('Paetec -prev'!C1948,'PAETEC Support'!C:C,1,0)),'Paetec -prev'!C1948,"""")</f>
        <v>0</v>
      </c>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row>
    <row r="1949" spans="1:30" hidden="1" x14ac:dyDescent="0.25">
      <c r="A1949" s="98">
        <f>IF(ISNA(VLOOKUP('Paetec -prev'!C1949,'PAETEC Support'!C:C,1,0)),'Paetec -prev'!C1949,"""")</f>
        <v>0</v>
      </c>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row>
    <row r="1950" spans="1:30" hidden="1" x14ac:dyDescent="0.25">
      <c r="A1950" s="98">
        <f>IF(ISNA(VLOOKUP('Paetec -prev'!C1950,'PAETEC Support'!C:C,1,0)),'Paetec -prev'!C1950,"""")</f>
        <v>0</v>
      </c>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row>
    <row r="1951" spans="1:30" hidden="1" x14ac:dyDescent="0.25">
      <c r="A1951" s="98">
        <f>IF(ISNA(VLOOKUP('Paetec -prev'!C1951,'PAETEC Support'!C:C,1,0)),'Paetec -prev'!C1951,"""")</f>
        <v>0</v>
      </c>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row>
    <row r="1952" spans="1:30" hidden="1" x14ac:dyDescent="0.25">
      <c r="A1952" s="98">
        <f>IF(ISNA(VLOOKUP('Paetec -prev'!C1952,'PAETEC Support'!C:C,1,0)),'Paetec -prev'!C1952,"""")</f>
        <v>0</v>
      </c>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row>
    <row r="1953" spans="1:30" hidden="1" x14ac:dyDescent="0.25">
      <c r="A1953" s="98">
        <f>IF(ISNA(VLOOKUP('Paetec -prev'!C1953,'PAETEC Support'!C:C,1,0)),'Paetec -prev'!C1953,"""")</f>
        <v>0</v>
      </c>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row>
    <row r="1954" spans="1:30" hidden="1" x14ac:dyDescent="0.25">
      <c r="A1954" s="98">
        <f>IF(ISNA(VLOOKUP('Paetec -prev'!C1954,'PAETEC Support'!C:C,1,0)),'Paetec -prev'!C1954,"""")</f>
        <v>0</v>
      </c>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row>
    <row r="1955" spans="1:30" hidden="1" x14ac:dyDescent="0.25">
      <c r="A1955" s="98">
        <f>IF(ISNA(VLOOKUP('Paetec -prev'!C1955,'PAETEC Support'!C:C,1,0)),'Paetec -prev'!C1955,"""")</f>
        <v>0</v>
      </c>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row>
    <row r="1956" spans="1:30" hidden="1" x14ac:dyDescent="0.25">
      <c r="A1956" s="98">
        <f>IF(ISNA(VLOOKUP('Paetec -prev'!C1956,'PAETEC Support'!C:C,1,0)),'Paetec -prev'!C1956,"""")</f>
        <v>0</v>
      </c>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row>
    <row r="1957" spans="1:30" hidden="1" x14ac:dyDescent="0.25">
      <c r="A1957" s="98">
        <f>IF(ISNA(VLOOKUP('Paetec -prev'!C1957,'PAETEC Support'!C:C,1,0)),'Paetec -prev'!C1957,"""")</f>
        <v>0</v>
      </c>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row>
    <row r="1958" spans="1:30" hidden="1" x14ac:dyDescent="0.25">
      <c r="A1958" s="98">
        <f>IF(ISNA(VLOOKUP('Paetec -prev'!C1958,'PAETEC Support'!C:C,1,0)),'Paetec -prev'!C1958,"""")</f>
        <v>0</v>
      </c>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row>
    <row r="1959" spans="1:30" hidden="1" x14ac:dyDescent="0.25">
      <c r="A1959" s="98">
        <f>IF(ISNA(VLOOKUP('Paetec -prev'!C1959,'PAETEC Support'!C:C,1,0)),'Paetec -prev'!C1959,"""")</f>
        <v>0</v>
      </c>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row>
    <row r="1960" spans="1:30" hidden="1" x14ac:dyDescent="0.25">
      <c r="A1960" s="98">
        <f>IF(ISNA(VLOOKUP('Paetec -prev'!C1960,'PAETEC Support'!C:C,1,0)),'Paetec -prev'!C1960,"""")</f>
        <v>0</v>
      </c>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row>
    <row r="1961" spans="1:30" hidden="1" x14ac:dyDescent="0.25">
      <c r="A1961" s="98">
        <f>IF(ISNA(VLOOKUP('Paetec -prev'!C1961,'PAETEC Support'!C:C,1,0)),'Paetec -prev'!C1961,"""")</f>
        <v>0</v>
      </c>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row>
    <row r="1962" spans="1:30" hidden="1" x14ac:dyDescent="0.25">
      <c r="A1962" s="98">
        <f>IF(ISNA(VLOOKUP('Paetec -prev'!C1962,'PAETEC Support'!C:C,1,0)),'Paetec -prev'!C1962,"""")</f>
        <v>0</v>
      </c>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row>
    <row r="1963" spans="1:30" hidden="1" x14ac:dyDescent="0.25">
      <c r="A1963" s="98">
        <f>IF(ISNA(VLOOKUP('Paetec -prev'!C1963,'PAETEC Support'!C:C,1,0)),'Paetec -prev'!C1963,"""")</f>
        <v>0</v>
      </c>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row>
    <row r="1964" spans="1:30" hidden="1" x14ac:dyDescent="0.25">
      <c r="A1964" s="98">
        <f>IF(ISNA(VLOOKUP('Paetec -prev'!C1964,'PAETEC Support'!C:C,1,0)),'Paetec -prev'!C1964,"""")</f>
        <v>0</v>
      </c>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row>
    <row r="1965" spans="1:30" hidden="1" x14ac:dyDescent="0.25">
      <c r="A1965" s="98">
        <f>IF(ISNA(VLOOKUP('Paetec -prev'!C1965,'PAETEC Support'!C:C,1,0)),'Paetec -prev'!C1965,"""")</f>
        <v>0</v>
      </c>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row>
    <row r="1966" spans="1:30" hidden="1" x14ac:dyDescent="0.25">
      <c r="A1966" s="98">
        <f>IF(ISNA(VLOOKUP('Paetec -prev'!C1966,'PAETEC Support'!C:C,1,0)),'Paetec -prev'!C1966,"""")</f>
        <v>0</v>
      </c>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row>
    <row r="1967" spans="1:30" hidden="1" x14ac:dyDescent="0.25">
      <c r="A1967" s="98">
        <f>IF(ISNA(VLOOKUP('Paetec -prev'!C1967,'PAETEC Support'!C:C,1,0)),'Paetec -prev'!C1967,"""")</f>
        <v>0</v>
      </c>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row>
    <row r="1968" spans="1:30" hidden="1" x14ac:dyDescent="0.25">
      <c r="A1968" s="98">
        <f>IF(ISNA(VLOOKUP('Paetec -prev'!C1968,'PAETEC Support'!C:C,1,0)),'Paetec -prev'!C1968,"""")</f>
        <v>0</v>
      </c>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row>
    <row r="1969" spans="1:30" hidden="1" x14ac:dyDescent="0.25">
      <c r="A1969" s="98">
        <f>IF(ISNA(VLOOKUP('Paetec -prev'!C1969,'PAETEC Support'!C:C,1,0)),'Paetec -prev'!C1969,"""")</f>
        <v>0</v>
      </c>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row>
    <row r="1970" spans="1:30" hidden="1" x14ac:dyDescent="0.25">
      <c r="A1970" s="98">
        <f>IF(ISNA(VLOOKUP('Paetec -prev'!C1970,'PAETEC Support'!C:C,1,0)),'Paetec -prev'!C1970,"""")</f>
        <v>0</v>
      </c>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row>
    <row r="1971" spans="1:30" hidden="1" x14ac:dyDescent="0.25">
      <c r="A1971" s="98">
        <f>IF(ISNA(VLOOKUP('Paetec -prev'!C1971,'PAETEC Support'!C:C,1,0)),'Paetec -prev'!C1971,"""")</f>
        <v>0</v>
      </c>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row>
    <row r="1972" spans="1:30" hidden="1" x14ac:dyDescent="0.25">
      <c r="A1972" s="98">
        <f>IF(ISNA(VLOOKUP('Paetec -prev'!C1972,'PAETEC Support'!C:C,1,0)),'Paetec -prev'!C1972,"""")</f>
        <v>0</v>
      </c>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row>
    <row r="1973" spans="1:30" hidden="1" x14ac:dyDescent="0.25">
      <c r="A1973" s="98">
        <f>IF(ISNA(VLOOKUP('Paetec -prev'!C1973,'PAETEC Support'!C:C,1,0)),'Paetec -prev'!C1973,"""")</f>
        <v>0</v>
      </c>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row>
    <row r="1974" spans="1:30" hidden="1" x14ac:dyDescent="0.25">
      <c r="A1974" s="98">
        <f>IF(ISNA(VLOOKUP('Paetec -prev'!C1974,'PAETEC Support'!C:C,1,0)),'Paetec -prev'!C1974,"""")</f>
        <v>0</v>
      </c>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row>
    <row r="1975" spans="1:30" hidden="1" x14ac:dyDescent="0.25">
      <c r="A1975" s="98">
        <f>IF(ISNA(VLOOKUP('Paetec -prev'!C1975,'PAETEC Support'!C:C,1,0)),'Paetec -prev'!C1975,"""")</f>
        <v>0</v>
      </c>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row>
    <row r="1976" spans="1:30" hidden="1" x14ac:dyDescent="0.25">
      <c r="A1976" s="98">
        <f>IF(ISNA(VLOOKUP('Paetec -prev'!C1976,'PAETEC Support'!C:C,1,0)),'Paetec -prev'!C1976,"""")</f>
        <v>0</v>
      </c>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row>
    <row r="1977" spans="1:30" hidden="1" x14ac:dyDescent="0.25">
      <c r="A1977" s="98">
        <f>IF(ISNA(VLOOKUP('Paetec -prev'!C1977,'PAETEC Support'!C:C,1,0)),'Paetec -prev'!C1977,"""")</f>
        <v>0</v>
      </c>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row>
    <row r="1978" spans="1:30" hidden="1" x14ac:dyDescent="0.25">
      <c r="A1978" s="98">
        <f>IF(ISNA(VLOOKUP('Paetec -prev'!C1978,'PAETEC Support'!C:C,1,0)),'Paetec -prev'!C1978,"""")</f>
        <v>0</v>
      </c>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row>
    <row r="1979" spans="1:30" hidden="1" x14ac:dyDescent="0.25">
      <c r="A1979" s="98">
        <f>IF(ISNA(VLOOKUP('Paetec -prev'!C1979,'PAETEC Support'!C:C,1,0)),'Paetec -prev'!C1979,"""")</f>
        <v>0</v>
      </c>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row>
    <row r="1980" spans="1:30" hidden="1" x14ac:dyDescent="0.25">
      <c r="A1980" s="98">
        <f>IF(ISNA(VLOOKUP('Paetec -prev'!C1980,'PAETEC Support'!C:C,1,0)),'Paetec -prev'!C1980,"""")</f>
        <v>0</v>
      </c>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row>
    <row r="1981" spans="1:30" hidden="1" x14ac:dyDescent="0.25">
      <c r="A1981" s="98">
        <f>IF(ISNA(VLOOKUP('Paetec -prev'!C1981,'PAETEC Support'!C:C,1,0)),'Paetec -prev'!C1981,"""")</f>
        <v>0</v>
      </c>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row>
    <row r="1982" spans="1:30" hidden="1" x14ac:dyDescent="0.25">
      <c r="A1982" s="98">
        <f>IF(ISNA(VLOOKUP('Paetec -prev'!C1982,'PAETEC Support'!C:C,1,0)),'Paetec -prev'!C1982,"""")</f>
        <v>0</v>
      </c>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row>
    <row r="1983" spans="1:30" hidden="1" x14ac:dyDescent="0.25">
      <c r="A1983" s="98">
        <f>IF(ISNA(VLOOKUP('Paetec -prev'!C1983,'PAETEC Support'!C:C,1,0)),'Paetec -prev'!C1983,"""")</f>
        <v>0</v>
      </c>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row>
    <row r="1984" spans="1:30" hidden="1" x14ac:dyDescent="0.25">
      <c r="A1984" s="98">
        <f>IF(ISNA(VLOOKUP('Paetec -prev'!C1984,'PAETEC Support'!C:C,1,0)),'Paetec -prev'!C1984,"""")</f>
        <v>0</v>
      </c>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row>
    <row r="1985" spans="1:30" hidden="1" x14ac:dyDescent="0.25">
      <c r="A1985" s="98">
        <f>IF(ISNA(VLOOKUP('Paetec -prev'!C1985,'PAETEC Support'!C:C,1,0)),'Paetec -prev'!C1985,"""")</f>
        <v>0</v>
      </c>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row>
    <row r="1986" spans="1:30" hidden="1" x14ac:dyDescent="0.25">
      <c r="A1986" s="98">
        <f>IF(ISNA(VLOOKUP('Paetec -prev'!C1986,'PAETEC Support'!C:C,1,0)),'Paetec -prev'!C1986,"""")</f>
        <v>0</v>
      </c>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row>
    <row r="1987" spans="1:30" hidden="1" x14ac:dyDescent="0.25">
      <c r="A1987" s="98">
        <f>IF(ISNA(VLOOKUP('Paetec -prev'!C1987,'PAETEC Support'!C:C,1,0)),'Paetec -prev'!C1987,"""")</f>
        <v>0</v>
      </c>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row>
    <row r="1988" spans="1:30" hidden="1" x14ac:dyDescent="0.25">
      <c r="A1988" s="98">
        <f>IF(ISNA(VLOOKUP('Paetec -prev'!C1988,'PAETEC Support'!C:C,1,0)),'Paetec -prev'!C1988,"""")</f>
        <v>0</v>
      </c>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row>
    <row r="1989" spans="1:30" hidden="1" x14ac:dyDescent="0.25">
      <c r="A1989" s="98">
        <f>IF(ISNA(VLOOKUP('Paetec -prev'!C1989,'PAETEC Support'!C:C,1,0)),'Paetec -prev'!C1989,"""")</f>
        <v>0</v>
      </c>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row>
    <row r="1990" spans="1:30" hidden="1" x14ac:dyDescent="0.25">
      <c r="A1990" s="98">
        <f>IF(ISNA(VLOOKUP('Paetec -prev'!C1990,'PAETEC Support'!C:C,1,0)),'Paetec -prev'!C1990,"""")</f>
        <v>0</v>
      </c>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row>
    <row r="1991" spans="1:30" hidden="1" x14ac:dyDescent="0.25">
      <c r="A1991" s="98">
        <f>IF(ISNA(VLOOKUP('Paetec -prev'!C1991,'PAETEC Support'!C:C,1,0)),'Paetec -prev'!C1991,"""")</f>
        <v>0</v>
      </c>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row>
    <row r="1992" spans="1:30" hidden="1" x14ac:dyDescent="0.25">
      <c r="A1992" s="98">
        <f>IF(ISNA(VLOOKUP('Paetec -prev'!C1992,'PAETEC Support'!C:C,1,0)),'Paetec -prev'!C1992,"""")</f>
        <v>0</v>
      </c>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row>
    <row r="1993" spans="1:30" hidden="1" x14ac:dyDescent="0.25">
      <c r="A1993" s="98">
        <f>IF(ISNA(VLOOKUP('Paetec -prev'!C1993,'PAETEC Support'!C:C,1,0)),'Paetec -prev'!C1993,"""")</f>
        <v>0</v>
      </c>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row>
    <row r="1994" spans="1:30" hidden="1" x14ac:dyDescent="0.25">
      <c r="A1994" s="98">
        <f>IF(ISNA(VLOOKUP('Paetec -prev'!C1994,'PAETEC Support'!C:C,1,0)),'Paetec -prev'!C1994,"""")</f>
        <v>0</v>
      </c>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row>
    <row r="1995" spans="1:30" hidden="1" x14ac:dyDescent="0.25">
      <c r="A1995" s="98">
        <f>IF(ISNA(VLOOKUP('Paetec -prev'!C1995,'PAETEC Support'!C:C,1,0)),'Paetec -prev'!C1995,"""")</f>
        <v>0</v>
      </c>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row>
    <row r="1996" spans="1:30" hidden="1" x14ac:dyDescent="0.25">
      <c r="A1996" s="98">
        <f>IF(ISNA(VLOOKUP('Paetec -prev'!C1996,'PAETEC Support'!C:C,1,0)),'Paetec -prev'!C1996,"""")</f>
        <v>0</v>
      </c>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row>
    <row r="1997" spans="1:30" hidden="1" x14ac:dyDescent="0.25">
      <c r="A1997" s="98">
        <f>IF(ISNA(VLOOKUP('Paetec -prev'!C1997,'PAETEC Support'!C:C,1,0)),'Paetec -prev'!C1997,"""")</f>
        <v>0</v>
      </c>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row>
    <row r="1998" spans="1:30" hidden="1" x14ac:dyDescent="0.25">
      <c r="A1998" s="98">
        <f>IF(ISNA(VLOOKUP('Paetec -prev'!C1998,'PAETEC Support'!C:C,1,0)),'Paetec -prev'!C1998,"""")</f>
        <v>0</v>
      </c>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row>
    <row r="1999" spans="1:30" hidden="1" x14ac:dyDescent="0.25">
      <c r="A1999" s="98">
        <f>IF(ISNA(VLOOKUP('Paetec -prev'!C1999,'PAETEC Support'!C:C,1,0)),'Paetec -prev'!C1999,"""")</f>
        <v>0</v>
      </c>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row>
    <row r="2000" spans="1:30" hidden="1" x14ac:dyDescent="0.25">
      <c r="A2000" s="98">
        <f>IF(ISNA(VLOOKUP('Paetec -prev'!C2000,'PAETEC Support'!C:C,1,0)),'Paetec -prev'!C2000,"""")</f>
        <v>0</v>
      </c>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row>
    <row r="2001" spans="1:30" hidden="1" x14ac:dyDescent="0.25">
      <c r="A2001" s="98">
        <f>IF(ISNA(VLOOKUP('Paetec -prev'!C2001,'PAETEC Support'!C:C,1,0)),'Paetec -prev'!C2001,"""")</f>
        <v>0</v>
      </c>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row>
    <row r="2002" spans="1:30" hidden="1" x14ac:dyDescent="0.25">
      <c r="A2002" s="98">
        <f>IF(ISNA(VLOOKUP('Paetec -prev'!C2002,'PAETEC Support'!C:C,1,0)),'Paetec -prev'!C2002,"""")</f>
        <v>0</v>
      </c>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row>
    <row r="2003" spans="1:30" hidden="1" x14ac:dyDescent="0.25">
      <c r="A2003" s="98">
        <f>IF(ISNA(VLOOKUP('Paetec -prev'!C2003,'PAETEC Support'!C:C,1,0)),'Paetec -prev'!C2003,"""")</f>
        <v>0</v>
      </c>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row>
    <row r="2004" spans="1:30" hidden="1" x14ac:dyDescent="0.25">
      <c r="A2004" s="98">
        <f>IF(ISNA(VLOOKUP('Paetec -prev'!C2004,'PAETEC Support'!C:C,1,0)),'Paetec -prev'!C2004,"""")</f>
        <v>0</v>
      </c>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row>
    <row r="2005" spans="1:30" hidden="1" x14ac:dyDescent="0.25">
      <c r="A2005" s="98">
        <f>IF(ISNA(VLOOKUP('Paetec -prev'!C2005,'PAETEC Support'!C:C,1,0)),'Paetec -prev'!C2005,"""")</f>
        <v>0</v>
      </c>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row>
    <row r="2006" spans="1:30" hidden="1" x14ac:dyDescent="0.25">
      <c r="A2006" s="98">
        <f>IF(ISNA(VLOOKUP('Paetec -prev'!C2006,'PAETEC Support'!C:C,1,0)),'Paetec -prev'!C2006,"""")</f>
        <v>0</v>
      </c>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row>
    <row r="2007" spans="1:30" hidden="1" x14ac:dyDescent="0.25">
      <c r="A2007" s="98">
        <f>IF(ISNA(VLOOKUP('Paetec -prev'!C2007,'PAETEC Support'!C:C,1,0)),'Paetec -prev'!C2007,"""")</f>
        <v>0</v>
      </c>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row>
    <row r="2008" spans="1:30" hidden="1" x14ac:dyDescent="0.25">
      <c r="A2008" s="98">
        <f>IF(ISNA(VLOOKUP('Paetec -prev'!C2008,'PAETEC Support'!C:C,1,0)),'Paetec -prev'!C2008,"""")</f>
        <v>0</v>
      </c>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row>
    <row r="2009" spans="1:30" hidden="1" x14ac:dyDescent="0.25">
      <c r="A2009" s="98">
        <f>IF(ISNA(VLOOKUP('Paetec -prev'!C2009,'PAETEC Support'!C:C,1,0)),'Paetec -prev'!C2009,"""")</f>
        <v>0</v>
      </c>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row>
    <row r="2010" spans="1:30" hidden="1" x14ac:dyDescent="0.25">
      <c r="A2010" s="98">
        <f>IF(ISNA(VLOOKUP('Paetec -prev'!C2010,'PAETEC Support'!C:C,1,0)),'Paetec -prev'!C2010,"""")</f>
        <v>0</v>
      </c>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row>
    <row r="2011" spans="1:30" hidden="1" x14ac:dyDescent="0.25">
      <c r="A2011" s="98">
        <f>IF(ISNA(VLOOKUP('Paetec -prev'!C2011,'PAETEC Support'!C:C,1,0)),'Paetec -prev'!C2011,"""")</f>
        <v>0</v>
      </c>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row>
    <row r="2012" spans="1:30" hidden="1" x14ac:dyDescent="0.25">
      <c r="A2012" s="98">
        <f>IF(ISNA(VLOOKUP('Paetec -prev'!C2012,'PAETEC Support'!C:C,1,0)),'Paetec -prev'!C2012,"""")</f>
        <v>0</v>
      </c>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row>
    <row r="2013" spans="1:30" hidden="1" x14ac:dyDescent="0.25">
      <c r="A2013" s="98">
        <f>IF(ISNA(VLOOKUP('Paetec -prev'!C2013,'PAETEC Support'!C:C,1,0)),'Paetec -prev'!C2013,"""")</f>
        <v>0</v>
      </c>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row>
    <row r="2014" spans="1:30" hidden="1" x14ac:dyDescent="0.25">
      <c r="A2014" s="98">
        <f>IF(ISNA(VLOOKUP('Paetec -prev'!C2014,'PAETEC Support'!C:C,1,0)),'Paetec -prev'!C2014,"""")</f>
        <v>0</v>
      </c>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row>
    <row r="2015" spans="1:30" hidden="1" x14ac:dyDescent="0.25">
      <c r="A2015" s="98">
        <f>IF(ISNA(VLOOKUP('Paetec -prev'!C2015,'PAETEC Support'!C:C,1,0)),'Paetec -prev'!C2015,"""")</f>
        <v>0</v>
      </c>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row>
    <row r="2016" spans="1:30" hidden="1" x14ac:dyDescent="0.25">
      <c r="A2016" s="98">
        <f>IF(ISNA(VLOOKUP('Paetec -prev'!C2016,'PAETEC Support'!C:C,1,0)),'Paetec -prev'!C2016,"""")</f>
        <v>0</v>
      </c>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row>
    <row r="2017" spans="1:30" hidden="1" x14ac:dyDescent="0.25">
      <c r="A2017" s="98">
        <f>IF(ISNA(VLOOKUP('Paetec -prev'!C2017,'PAETEC Support'!C:C,1,0)),'Paetec -prev'!C2017,"""")</f>
        <v>0</v>
      </c>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row>
    <row r="2018" spans="1:30" hidden="1" x14ac:dyDescent="0.25">
      <c r="A2018" s="98">
        <f>IF(ISNA(VLOOKUP('Paetec -prev'!C2018,'PAETEC Support'!C:C,1,0)),'Paetec -prev'!C2018,"""")</f>
        <v>0</v>
      </c>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row>
    <row r="2019" spans="1:30" hidden="1" x14ac:dyDescent="0.25">
      <c r="A2019" s="98">
        <f>IF(ISNA(VLOOKUP('Paetec -prev'!C2019,'PAETEC Support'!C:C,1,0)),'Paetec -prev'!C2019,"""")</f>
        <v>0</v>
      </c>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row>
    <row r="2020" spans="1:30" hidden="1" x14ac:dyDescent="0.25">
      <c r="A2020" s="98">
        <f>IF(ISNA(VLOOKUP('Paetec -prev'!C2020,'PAETEC Support'!C:C,1,0)),'Paetec -prev'!C2020,"""")</f>
        <v>0</v>
      </c>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row>
    <row r="2021" spans="1:30" hidden="1" x14ac:dyDescent="0.25">
      <c r="A2021" s="98">
        <f>IF(ISNA(VLOOKUP('Paetec -prev'!C2021,'PAETEC Support'!C:C,1,0)),'Paetec -prev'!C2021,"""")</f>
        <v>0</v>
      </c>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row>
    <row r="2022" spans="1:30" hidden="1" x14ac:dyDescent="0.25">
      <c r="A2022" s="98">
        <f>IF(ISNA(VLOOKUP('Paetec -prev'!C2022,'PAETEC Support'!C:C,1,0)),'Paetec -prev'!C2022,"""")</f>
        <v>0</v>
      </c>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row>
    <row r="2023" spans="1:30" hidden="1" x14ac:dyDescent="0.25">
      <c r="A2023" s="98">
        <f>IF(ISNA(VLOOKUP('Paetec -prev'!C2023,'PAETEC Support'!C:C,1,0)),'Paetec -prev'!C2023,"""")</f>
        <v>0</v>
      </c>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row>
    <row r="2024" spans="1:30" hidden="1" x14ac:dyDescent="0.25">
      <c r="A2024" s="98">
        <f>IF(ISNA(VLOOKUP('Paetec -prev'!C2024,'PAETEC Support'!C:C,1,0)),'Paetec -prev'!C2024,"""")</f>
        <v>0</v>
      </c>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row>
    <row r="2025" spans="1:30" hidden="1" x14ac:dyDescent="0.25">
      <c r="A2025" s="98">
        <f>IF(ISNA(VLOOKUP('Paetec -prev'!C2025,'PAETEC Support'!C:C,1,0)),'Paetec -prev'!C2025,"""")</f>
        <v>0</v>
      </c>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row>
    <row r="2026" spans="1:30" hidden="1" x14ac:dyDescent="0.25">
      <c r="A2026" s="98">
        <f>IF(ISNA(VLOOKUP('Paetec -prev'!C2026,'PAETEC Support'!C:C,1,0)),'Paetec -prev'!C2026,"""")</f>
        <v>0</v>
      </c>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row>
    <row r="2027" spans="1:30" hidden="1" x14ac:dyDescent="0.25">
      <c r="A2027" s="98">
        <f>IF(ISNA(VLOOKUP('Paetec -prev'!C2027,'PAETEC Support'!C:C,1,0)),'Paetec -prev'!C2027,"""")</f>
        <v>0</v>
      </c>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row>
    <row r="2028" spans="1:30" hidden="1" x14ac:dyDescent="0.25">
      <c r="A2028" s="98">
        <f>IF(ISNA(VLOOKUP('Paetec -prev'!C2028,'PAETEC Support'!C:C,1,0)),'Paetec -prev'!C2028,"""")</f>
        <v>0</v>
      </c>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row>
    <row r="2029" spans="1:30" hidden="1" x14ac:dyDescent="0.25">
      <c r="A2029" s="98">
        <f>IF(ISNA(VLOOKUP('Paetec -prev'!C2029,'PAETEC Support'!C:C,1,0)),'Paetec -prev'!C2029,"""")</f>
        <v>0</v>
      </c>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row>
    <row r="2030" spans="1:30" hidden="1" x14ac:dyDescent="0.25">
      <c r="A2030" s="98">
        <f>IF(ISNA(VLOOKUP('Paetec -prev'!C2030,'PAETEC Support'!C:C,1,0)),'Paetec -prev'!C2030,"""")</f>
        <v>0</v>
      </c>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row>
    <row r="2031" spans="1:30" hidden="1" x14ac:dyDescent="0.25">
      <c r="A2031" s="98">
        <f>IF(ISNA(VLOOKUP('Paetec -prev'!C2031,'PAETEC Support'!C:C,1,0)),'Paetec -prev'!C2031,"""")</f>
        <v>0</v>
      </c>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row>
    <row r="2032" spans="1:30" hidden="1" x14ac:dyDescent="0.25">
      <c r="A2032" s="98">
        <f>IF(ISNA(VLOOKUP('Paetec -prev'!C2032,'PAETEC Support'!C:C,1,0)),'Paetec -prev'!C2032,"""")</f>
        <v>0</v>
      </c>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row>
    <row r="2033" spans="1:30" hidden="1" x14ac:dyDescent="0.25">
      <c r="A2033" s="98">
        <f>IF(ISNA(VLOOKUP('Paetec -prev'!C2033,'PAETEC Support'!C:C,1,0)),'Paetec -prev'!C2033,"""")</f>
        <v>0</v>
      </c>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row>
    <row r="2034" spans="1:30" hidden="1" x14ac:dyDescent="0.25">
      <c r="A2034" s="98">
        <f>IF(ISNA(VLOOKUP('Paetec -prev'!C2034,'PAETEC Support'!C:C,1,0)),'Paetec -prev'!C2034,"""")</f>
        <v>0</v>
      </c>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row>
    <row r="2035" spans="1:30" hidden="1" x14ac:dyDescent="0.25">
      <c r="A2035" s="98">
        <f>IF(ISNA(VLOOKUP('Paetec -prev'!C2035,'PAETEC Support'!C:C,1,0)),'Paetec -prev'!C2035,"""")</f>
        <v>0</v>
      </c>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row>
    <row r="2036" spans="1:30" hidden="1" x14ac:dyDescent="0.25">
      <c r="A2036" s="98">
        <f>IF(ISNA(VLOOKUP('Paetec -prev'!C2036,'PAETEC Support'!C:C,1,0)),'Paetec -prev'!C2036,"""")</f>
        <v>0</v>
      </c>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row>
    <row r="2037" spans="1:30" hidden="1" x14ac:dyDescent="0.25">
      <c r="A2037" s="98">
        <f>IF(ISNA(VLOOKUP('Paetec -prev'!C2037,'PAETEC Support'!C:C,1,0)),'Paetec -prev'!C2037,"""")</f>
        <v>0</v>
      </c>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row>
    <row r="2038" spans="1:30" hidden="1" x14ac:dyDescent="0.25">
      <c r="A2038" s="98">
        <f>IF(ISNA(VLOOKUP('Paetec -prev'!C2038,'PAETEC Support'!C:C,1,0)),'Paetec -prev'!C2038,"""")</f>
        <v>0</v>
      </c>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row>
    <row r="2039" spans="1:30" hidden="1" x14ac:dyDescent="0.25">
      <c r="A2039" s="98">
        <f>IF(ISNA(VLOOKUP('Paetec -prev'!C2039,'PAETEC Support'!C:C,1,0)),'Paetec -prev'!C2039,"""")</f>
        <v>0</v>
      </c>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row>
    <row r="2040" spans="1:30" hidden="1" x14ac:dyDescent="0.25">
      <c r="A2040" s="98">
        <f>IF(ISNA(VLOOKUP('Paetec -prev'!C2040,'PAETEC Support'!C:C,1,0)),'Paetec -prev'!C2040,"""")</f>
        <v>0</v>
      </c>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row>
    <row r="2041" spans="1:30" hidden="1" x14ac:dyDescent="0.25">
      <c r="A2041" s="98">
        <f>IF(ISNA(VLOOKUP('Paetec -prev'!C2041,'PAETEC Support'!C:C,1,0)),'Paetec -prev'!C2041,"""")</f>
        <v>0</v>
      </c>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row>
    <row r="2042" spans="1:30" hidden="1" x14ac:dyDescent="0.25">
      <c r="A2042" s="98">
        <f>IF(ISNA(VLOOKUP('Paetec -prev'!C2042,'PAETEC Support'!C:C,1,0)),'Paetec -prev'!C2042,"""")</f>
        <v>0</v>
      </c>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row>
    <row r="2043" spans="1:30" hidden="1" x14ac:dyDescent="0.25">
      <c r="A2043" s="98">
        <f>IF(ISNA(VLOOKUP('Paetec -prev'!C2043,'PAETEC Support'!C:C,1,0)),'Paetec -prev'!C2043,"""")</f>
        <v>0</v>
      </c>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row>
    <row r="2044" spans="1:30" hidden="1" x14ac:dyDescent="0.25">
      <c r="A2044" s="98">
        <f>IF(ISNA(VLOOKUP('Paetec -prev'!C2044,'PAETEC Support'!C:C,1,0)),'Paetec -prev'!C2044,"""")</f>
        <v>0</v>
      </c>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row>
    <row r="2045" spans="1:30" hidden="1" x14ac:dyDescent="0.25">
      <c r="A2045" s="98">
        <f>IF(ISNA(VLOOKUP('Paetec -prev'!C2045,'PAETEC Support'!C:C,1,0)),'Paetec -prev'!C2045,"""")</f>
        <v>0</v>
      </c>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row>
    <row r="2046" spans="1:30" hidden="1" x14ac:dyDescent="0.25">
      <c r="A2046" s="98">
        <f>IF(ISNA(VLOOKUP('Paetec -prev'!C2046,'PAETEC Support'!C:C,1,0)),'Paetec -prev'!C2046,"""")</f>
        <v>0</v>
      </c>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row>
    <row r="2047" spans="1:30" hidden="1" x14ac:dyDescent="0.25">
      <c r="A2047" s="98">
        <f>IF(ISNA(VLOOKUP('Paetec -prev'!C2047,'PAETEC Support'!C:C,1,0)),'Paetec -prev'!C2047,"""")</f>
        <v>0</v>
      </c>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row>
    <row r="2048" spans="1:30" hidden="1" x14ac:dyDescent="0.25">
      <c r="A2048" s="98">
        <f>IF(ISNA(VLOOKUP('Paetec -prev'!C2048,'PAETEC Support'!C:C,1,0)),'Paetec -prev'!C2048,"""")</f>
        <v>0</v>
      </c>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row>
    <row r="2049" spans="1:30" hidden="1" x14ac:dyDescent="0.25">
      <c r="A2049" s="98">
        <f>IF(ISNA(VLOOKUP('Paetec -prev'!C2049,'PAETEC Support'!C:C,1,0)),'Paetec -prev'!C2049,"""")</f>
        <v>0</v>
      </c>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row>
    <row r="2050" spans="1:30" hidden="1" x14ac:dyDescent="0.25">
      <c r="A2050" s="98">
        <f>IF(ISNA(VLOOKUP('Paetec -prev'!C2050,'PAETEC Support'!C:C,1,0)),'Paetec -prev'!C2050,"""")</f>
        <v>0</v>
      </c>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row>
    <row r="2051" spans="1:30" hidden="1" x14ac:dyDescent="0.25">
      <c r="A2051" s="98">
        <f>IF(ISNA(VLOOKUP('Paetec -prev'!C2051,'PAETEC Support'!C:C,1,0)),'Paetec -prev'!C2051,"""")</f>
        <v>0</v>
      </c>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row>
    <row r="2052" spans="1:30" hidden="1" x14ac:dyDescent="0.25">
      <c r="A2052" s="98">
        <f>IF(ISNA(VLOOKUP('Paetec -prev'!C2052,'PAETEC Support'!C:C,1,0)),'Paetec -prev'!C2052,"""")</f>
        <v>0</v>
      </c>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row>
    <row r="2053" spans="1:30" hidden="1" x14ac:dyDescent="0.25">
      <c r="A2053" s="98">
        <f>IF(ISNA(VLOOKUP('Paetec -prev'!C2053,'PAETEC Support'!C:C,1,0)),'Paetec -prev'!C2053,"""")</f>
        <v>0</v>
      </c>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row>
    <row r="2054" spans="1:30" hidden="1" x14ac:dyDescent="0.25">
      <c r="A2054" s="98">
        <f>IF(ISNA(VLOOKUP('Paetec -prev'!C2054,'PAETEC Support'!C:C,1,0)),'Paetec -prev'!C2054,"""")</f>
        <v>0</v>
      </c>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row>
    <row r="2055" spans="1:30" hidden="1" x14ac:dyDescent="0.25">
      <c r="A2055" s="98">
        <f>IF(ISNA(VLOOKUP('Paetec -prev'!C2055,'PAETEC Support'!C:C,1,0)),'Paetec -prev'!C2055,"""")</f>
        <v>0</v>
      </c>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row>
    <row r="2056" spans="1:30" hidden="1" x14ac:dyDescent="0.25">
      <c r="A2056" s="98">
        <f>IF(ISNA(VLOOKUP('Paetec -prev'!C2056,'PAETEC Support'!C:C,1,0)),'Paetec -prev'!C2056,"""")</f>
        <v>0</v>
      </c>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row>
    <row r="2057" spans="1:30" hidden="1" x14ac:dyDescent="0.25">
      <c r="A2057" s="98">
        <f>IF(ISNA(VLOOKUP('Paetec -prev'!C2057,'PAETEC Support'!C:C,1,0)),'Paetec -prev'!C2057,"""")</f>
        <v>0</v>
      </c>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row>
    <row r="2058" spans="1:30" hidden="1" x14ac:dyDescent="0.25">
      <c r="A2058" s="98">
        <f>IF(ISNA(VLOOKUP('Paetec -prev'!C2058,'PAETEC Support'!C:C,1,0)),'Paetec -prev'!C2058,"""")</f>
        <v>0</v>
      </c>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row>
    <row r="2059" spans="1:30" hidden="1" x14ac:dyDescent="0.25">
      <c r="A2059" s="98">
        <f>IF(ISNA(VLOOKUP('Paetec -prev'!C2059,'PAETEC Support'!C:C,1,0)),'Paetec -prev'!C2059,"""")</f>
        <v>0</v>
      </c>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row>
    <row r="2060" spans="1:30" hidden="1" x14ac:dyDescent="0.25">
      <c r="A2060" s="98">
        <f>IF(ISNA(VLOOKUP('Paetec -prev'!C2060,'PAETEC Support'!C:C,1,0)),'Paetec -prev'!C2060,"""")</f>
        <v>0</v>
      </c>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row>
    <row r="2061" spans="1:30" hidden="1" x14ac:dyDescent="0.25">
      <c r="A2061" s="98">
        <f>IF(ISNA(VLOOKUP('Paetec -prev'!C2061,'PAETEC Support'!C:C,1,0)),'Paetec -prev'!C2061,"""")</f>
        <v>0</v>
      </c>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row>
    <row r="2062" spans="1:30" hidden="1" x14ac:dyDescent="0.25">
      <c r="A2062" s="98">
        <f>IF(ISNA(VLOOKUP('Paetec -prev'!C2062,'PAETEC Support'!C:C,1,0)),'Paetec -prev'!C2062,"""")</f>
        <v>0</v>
      </c>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row>
    <row r="2063" spans="1:30" hidden="1" x14ac:dyDescent="0.25">
      <c r="A2063" s="98">
        <f>IF(ISNA(VLOOKUP('Paetec -prev'!C2063,'PAETEC Support'!C:C,1,0)),'Paetec -prev'!C2063,"""")</f>
        <v>0</v>
      </c>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row>
    <row r="2064" spans="1:30" hidden="1" x14ac:dyDescent="0.25">
      <c r="A2064" s="98">
        <f>IF(ISNA(VLOOKUP('Paetec -prev'!C2064,'PAETEC Support'!C:C,1,0)),'Paetec -prev'!C2064,"""")</f>
        <v>0</v>
      </c>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row>
    <row r="2065" spans="1:30" hidden="1" x14ac:dyDescent="0.25">
      <c r="A2065" s="98">
        <f>IF(ISNA(VLOOKUP('Paetec -prev'!C2065,'PAETEC Support'!C:C,1,0)),'Paetec -prev'!C2065,"""")</f>
        <v>0</v>
      </c>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row>
    <row r="2066" spans="1:30" hidden="1" x14ac:dyDescent="0.25">
      <c r="A2066" s="98">
        <f>IF(ISNA(VLOOKUP('Paetec -prev'!C2066,'PAETEC Support'!C:C,1,0)),'Paetec -prev'!C2066,"""")</f>
        <v>0</v>
      </c>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row>
    <row r="2067" spans="1:30" hidden="1" x14ac:dyDescent="0.25">
      <c r="A2067" s="98">
        <f>IF(ISNA(VLOOKUP('Paetec -prev'!C2067,'PAETEC Support'!C:C,1,0)),'Paetec -prev'!C2067,"""")</f>
        <v>0</v>
      </c>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row>
    <row r="2068" spans="1:30" hidden="1" x14ac:dyDescent="0.25">
      <c r="A2068" s="98">
        <f>IF(ISNA(VLOOKUP('Paetec -prev'!C2068,'PAETEC Support'!C:C,1,0)),'Paetec -prev'!C2068,"""")</f>
        <v>0</v>
      </c>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row>
    <row r="2069" spans="1:30" hidden="1" x14ac:dyDescent="0.25">
      <c r="A2069" s="98">
        <f>IF(ISNA(VLOOKUP('Paetec -prev'!C2069,'PAETEC Support'!C:C,1,0)),'Paetec -prev'!C2069,"""")</f>
        <v>0</v>
      </c>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row>
    <row r="2070" spans="1:30" hidden="1" x14ac:dyDescent="0.25">
      <c r="A2070" s="98">
        <f>IF(ISNA(VLOOKUP('Paetec -prev'!C2070,'PAETEC Support'!C:C,1,0)),'Paetec -prev'!C2070,"""")</f>
        <v>0</v>
      </c>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row>
    <row r="2071" spans="1:30" hidden="1" x14ac:dyDescent="0.25">
      <c r="A2071" s="98">
        <f>IF(ISNA(VLOOKUP('Paetec -prev'!C2071,'PAETEC Support'!C:C,1,0)),'Paetec -prev'!C2071,"""")</f>
        <v>0</v>
      </c>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row>
    <row r="2072" spans="1:30" hidden="1" x14ac:dyDescent="0.25">
      <c r="A2072" s="98">
        <f>IF(ISNA(VLOOKUP('Paetec -prev'!C2072,'PAETEC Support'!C:C,1,0)),'Paetec -prev'!C2072,"""")</f>
        <v>0</v>
      </c>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row>
    <row r="2073" spans="1:30" hidden="1" x14ac:dyDescent="0.25">
      <c r="A2073" s="98">
        <f>IF(ISNA(VLOOKUP('Paetec -prev'!C2073,'PAETEC Support'!C:C,1,0)),'Paetec -prev'!C2073,"""")</f>
        <v>0</v>
      </c>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row>
    <row r="2074" spans="1:30" hidden="1" x14ac:dyDescent="0.25">
      <c r="A2074" s="98">
        <f>IF(ISNA(VLOOKUP('Paetec -prev'!C2074,'PAETEC Support'!C:C,1,0)),'Paetec -prev'!C2074,"""")</f>
        <v>0</v>
      </c>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row>
    <row r="2075" spans="1:30" hidden="1" x14ac:dyDescent="0.25">
      <c r="A2075" s="98">
        <f>IF(ISNA(VLOOKUP('Paetec -prev'!C2075,'PAETEC Support'!C:C,1,0)),'Paetec -prev'!C2075,"""")</f>
        <v>0</v>
      </c>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row>
    <row r="2076" spans="1:30" hidden="1" x14ac:dyDescent="0.25">
      <c r="A2076" s="98">
        <f>IF(ISNA(VLOOKUP('Paetec -prev'!C2076,'PAETEC Support'!C:C,1,0)),'Paetec -prev'!C2076,"""")</f>
        <v>0</v>
      </c>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row>
    <row r="2077" spans="1:30" hidden="1" x14ac:dyDescent="0.25">
      <c r="A2077" s="98">
        <f>IF(ISNA(VLOOKUP('Paetec -prev'!C2077,'PAETEC Support'!C:C,1,0)),'Paetec -prev'!C2077,"""")</f>
        <v>0</v>
      </c>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row>
    <row r="2078" spans="1:30" hidden="1" x14ac:dyDescent="0.25">
      <c r="A2078" s="98">
        <f>IF(ISNA(VLOOKUP('Paetec -prev'!C2078,'PAETEC Support'!C:C,1,0)),'Paetec -prev'!C2078,"""")</f>
        <v>0</v>
      </c>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row>
    <row r="2079" spans="1:30" hidden="1" x14ac:dyDescent="0.25">
      <c r="A2079" s="98">
        <f>IF(ISNA(VLOOKUP('Paetec -prev'!C2079,'PAETEC Support'!C:C,1,0)),'Paetec -prev'!C2079,"""")</f>
        <v>0</v>
      </c>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row>
    <row r="2080" spans="1:30" hidden="1" x14ac:dyDescent="0.25">
      <c r="A2080" s="98">
        <f>IF(ISNA(VLOOKUP('Paetec -prev'!C2080,'PAETEC Support'!C:C,1,0)),'Paetec -prev'!C2080,"""")</f>
        <v>0</v>
      </c>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row>
    <row r="2081" spans="1:30" hidden="1" x14ac:dyDescent="0.25">
      <c r="A2081" s="98">
        <f>IF(ISNA(VLOOKUP('Paetec -prev'!C2081,'PAETEC Support'!C:C,1,0)),'Paetec -prev'!C2081,"""")</f>
        <v>0</v>
      </c>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row>
    <row r="2082" spans="1:30" hidden="1" x14ac:dyDescent="0.25">
      <c r="A2082" s="98">
        <f>IF(ISNA(VLOOKUP('Paetec -prev'!C2082,'PAETEC Support'!C:C,1,0)),'Paetec -prev'!C2082,"""")</f>
        <v>0</v>
      </c>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row>
    <row r="2083" spans="1:30" hidden="1" x14ac:dyDescent="0.25">
      <c r="A2083" s="98">
        <f>IF(ISNA(VLOOKUP('Paetec -prev'!C2083,'PAETEC Support'!C:C,1,0)),'Paetec -prev'!C2083,"""")</f>
        <v>0</v>
      </c>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row>
    <row r="2084" spans="1:30" hidden="1" x14ac:dyDescent="0.25">
      <c r="A2084" s="98">
        <f>IF(ISNA(VLOOKUP('Paetec -prev'!C2084,'PAETEC Support'!C:C,1,0)),'Paetec -prev'!C2084,"""")</f>
        <v>0</v>
      </c>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row>
    <row r="2085" spans="1:30" hidden="1" x14ac:dyDescent="0.25">
      <c r="A2085" s="98">
        <f>IF(ISNA(VLOOKUP('Paetec -prev'!C2085,'PAETEC Support'!C:C,1,0)),'Paetec -prev'!C2085,"""")</f>
        <v>0</v>
      </c>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row>
    <row r="2086" spans="1:30" hidden="1" x14ac:dyDescent="0.25">
      <c r="A2086" s="98">
        <f>IF(ISNA(VLOOKUP('Paetec -prev'!C2086,'PAETEC Support'!C:C,1,0)),'Paetec -prev'!C2086,"""")</f>
        <v>0</v>
      </c>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row>
    <row r="2087" spans="1:30" hidden="1" x14ac:dyDescent="0.25">
      <c r="A2087" s="98">
        <f>IF(ISNA(VLOOKUP('Paetec -prev'!C2087,'PAETEC Support'!C:C,1,0)),'Paetec -prev'!C2087,"""")</f>
        <v>0</v>
      </c>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row>
    <row r="2088" spans="1:30" hidden="1" x14ac:dyDescent="0.25">
      <c r="A2088" s="98">
        <f>IF(ISNA(VLOOKUP('Paetec -prev'!C2088,'PAETEC Support'!C:C,1,0)),'Paetec -prev'!C2088,"""")</f>
        <v>0</v>
      </c>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row>
    <row r="2089" spans="1:30" hidden="1" x14ac:dyDescent="0.25">
      <c r="A2089" s="98">
        <f>IF(ISNA(VLOOKUP('Paetec -prev'!C2089,'PAETEC Support'!C:C,1,0)),'Paetec -prev'!C2089,"""")</f>
        <v>0</v>
      </c>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row>
    <row r="2090" spans="1:30" hidden="1" x14ac:dyDescent="0.25">
      <c r="A2090" s="98">
        <f>IF(ISNA(VLOOKUP('Paetec -prev'!C2090,'PAETEC Support'!C:C,1,0)),'Paetec -prev'!C2090,"""")</f>
        <v>0</v>
      </c>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row>
    <row r="2091" spans="1:30" hidden="1" x14ac:dyDescent="0.25">
      <c r="A2091" s="98">
        <f>IF(ISNA(VLOOKUP('Paetec -prev'!C2091,'PAETEC Support'!C:C,1,0)),'Paetec -prev'!C2091,"""")</f>
        <v>0</v>
      </c>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row>
    <row r="2092" spans="1:30" hidden="1" x14ac:dyDescent="0.25">
      <c r="A2092" s="98">
        <f>IF(ISNA(VLOOKUP('Paetec -prev'!C2092,'PAETEC Support'!C:C,1,0)),'Paetec -prev'!C2092,"""")</f>
        <v>0</v>
      </c>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row>
    <row r="2093" spans="1:30" hidden="1" x14ac:dyDescent="0.25">
      <c r="A2093" s="98">
        <f>IF(ISNA(VLOOKUP('Paetec -prev'!C2093,'PAETEC Support'!C:C,1,0)),'Paetec -prev'!C2093,"""")</f>
        <v>0</v>
      </c>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row>
    <row r="2094" spans="1:30" hidden="1" x14ac:dyDescent="0.25">
      <c r="A2094" s="98">
        <f>IF(ISNA(VLOOKUP('Paetec -prev'!C2094,'PAETEC Support'!C:C,1,0)),'Paetec -prev'!C2094,"""")</f>
        <v>0</v>
      </c>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row>
    <row r="2095" spans="1:30" hidden="1" x14ac:dyDescent="0.25">
      <c r="A2095" s="98">
        <f>IF(ISNA(VLOOKUP('Paetec -prev'!C2095,'PAETEC Support'!C:C,1,0)),'Paetec -prev'!C2095,"""")</f>
        <v>0</v>
      </c>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row>
    <row r="2096" spans="1:30" hidden="1" x14ac:dyDescent="0.25">
      <c r="A2096" s="98">
        <f>IF(ISNA(VLOOKUP('Paetec -prev'!C2096,'PAETEC Support'!C:C,1,0)),'Paetec -prev'!C2096,"""")</f>
        <v>0</v>
      </c>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row>
    <row r="2097" spans="1:30" hidden="1" x14ac:dyDescent="0.25">
      <c r="A2097" s="98">
        <f>IF(ISNA(VLOOKUP('Paetec -prev'!C2097,'PAETEC Support'!C:C,1,0)),'Paetec -prev'!C2097,"""")</f>
        <v>0</v>
      </c>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row>
    <row r="2098" spans="1:30" hidden="1" x14ac:dyDescent="0.25">
      <c r="A2098" s="98">
        <f>IF(ISNA(VLOOKUP('Paetec -prev'!C2098,'PAETEC Support'!C:C,1,0)),'Paetec -prev'!C2098,"""")</f>
        <v>0</v>
      </c>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row>
    <row r="2099" spans="1:30" hidden="1" x14ac:dyDescent="0.25">
      <c r="A2099" s="98">
        <f>IF(ISNA(VLOOKUP('Paetec -prev'!C2099,'PAETEC Support'!C:C,1,0)),'Paetec -prev'!C2099,"""")</f>
        <v>0</v>
      </c>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row>
    <row r="2100" spans="1:30" hidden="1" x14ac:dyDescent="0.25">
      <c r="A2100" s="98">
        <f>IF(ISNA(VLOOKUP('Paetec -prev'!C2100,'PAETEC Support'!C:C,1,0)),'Paetec -prev'!C2100,"""")</f>
        <v>0</v>
      </c>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row>
    <row r="2101" spans="1:30" hidden="1" x14ac:dyDescent="0.25">
      <c r="A2101" s="98">
        <f>IF(ISNA(VLOOKUP('Paetec -prev'!C2101,'PAETEC Support'!C:C,1,0)),'Paetec -prev'!C2101,"""")</f>
        <v>0</v>
      </c>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row>
    <row r="2102" spans="1:30" hidden="1" x14ac:dyDescent="0.25">
      <c r="A2102" s="98">
        <f>IF(ISNA(VLOOKUP('Paetec -prev'!C2102,'PAETEC Support'!C:C,1,0)),'Paetec -prev'!C2102,"""")</f>
        <v>0</v>
      </c>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row>
    <row r="2103" spans="1:30" hidden="1" x14ac:dyDescent="0.25">
      <c r="A2103" s="98">
        <f>IF(ISNA(VLOOKUP('Paetec -prev'!C2103,'PAETEC Support'!C:C,1,0)),'Paetec -prev'!C2103,"""")</f>
        <v>0</v>
      </c>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row>
    <row r="2104" spans="1:30" hidden="1" x14ac:dyDescent="0.25">
      <c r="A2104" s="98">
        <f>IF(ISNA(VLOOKUP('Paetec -prev'!C2104,'PAETEC Support'!C:C,1,0)),'Paetec -prev'!C2104,"""")</f>
        <v>0</v>
      </c>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row>
    <row r="2105" spans="1:30" hidden="1" x14ac:dyDescent="0.25">
      <c r="A2105" s="98">
        <f>IF(ISNA(VLOOKUP('Paetec -prev'!C2105,'PAETEC Support'!C:C,1,0)),'Paetec -prev'!C2105,"""")</f>
        <v>0</v>
      </c>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row>
    <row r="2106" spans="1:30" hidden="1" x14ac:dyDescent="0.25">
      <c r="A2106" s="98">
        <f>IF(ISNA(VLOOKUP('Paetec -prev'!C2106,'PAETEC Support'!C:C,1,0)),'Paetec -prev'!C2106,"""")</f>
        <v>0</v>
      </c>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row>
    <row r="2107" spans="1:30" hidden="1" x14ac:dyDescent="0.25">
      <c r="A2107" s="98">
        <f>IF(ISNA(VLOOKUP('Paetec -prev'!C2107,'PAETEC Support'!C:C,1,0)),'Paetec -prev'!C2107,"""")</f>
        <v>0</v>
      </c>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row>
    <row r="2108" spans="1:30" hidden="1" x14ac:dyDescent="0.25">
      <c r="A2108" s="98">
        <f>IF(ISNA(VLOOKUP('Paetec -prev'!C2108,'PAETEC Support'!C:C,1,0)),'Paetec -prev'!C2108,"""")</f>
        <v>0</v>
      </c>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row>
    <row r="2109" spans="1:30" hidden="1" x14ac:dyDescent="0.25">
      <c r="A2109" s="98">
        <f>IF(ISNA(VLOOKUP('Paetec -prev'!C2109,'PAETEC Support'!C:C,1,0)),'Paetec -prev'!C2109,"""")</f>
        <v>0</v>
      </c>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row>
    <row r="2110" spans="1:30" hidden="1" x14ac:dyDescent="0.25">
      <c r="A2110" s="98">
        <f>IF(ISNA(VLOOKUP('Paetec -prev'!C2110,'PAETEC Support'!C:C,1,0)),'Paetec -prev'!C2110,"""")</f>
        <v>0</v>
      </c>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row>
    <row r="2111" spans="1:30" hidden="1" x14ac:dyDescent="0.25">
      <c r="A2111" s="98">
        <f>IF(ISNA(VLOOKUP('Paetec -prev'!C2111,'PAETEC Support'!C:C,1,0)),'Paetec -prev'!C2111,"""")</f>
        <v>0</v>
      </c>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row>
    <row r="2112" spans="1:30" hidden="1" x14ac:dyDescent="0.25">
      <c r="A2112" s="98">
        <f>IF(ISNA(VLOOKUP('Paetec -prev'!C2112,'PAETEC Support'!C:C,1,0)),'Paetec -prev'!C2112,"""")</f>
        <v>0</v>
      </c>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row>
    <row r="2113" spans="1:30" hidden="1" x14ac:dyDescent="0.25">
      <c r="A2113" s="98">
        <f>IF(ISNA(VLOOKUP('Paetec -prev'!C2113,'PAETEC Support'!C:C,1,0)),'Paetec -prev'!C2113,"""")</f>
        <v>0</v>
      </c>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row>
    <row r="2114" spans="1:30" hidden="1" x14ac:dyDescent="0.25">
      <c r="A2114" s="98">
        <f>IF(ISNA(VLOOKUP('Paetec -prev'!C2114,'PAETEC Support'!C:C,1,0)),'Paetec -prev'!C2114,"""")</f>
        <v>0</v>
      </c>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row>
    <row r="2115" spans="1:30" hidden="1" x14ac:dyDescent="0.25">
      <c r="A2115" s="98">
        <f>IF(ISNA(VLOOKUP('Paetec -prev'!C2115,'PAETEC Support'!C:C,1,0)),'Paetec -prev'!C2115,"""")</f>
        <v>0</v>
      </c>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row>
    <row r="2116" spans="1:30" hidden="1" x14ac:dyDescent="0.25">
      <c r="A2116" s="98">
        <f>IF(ISNA(VLOOKUP('Paetec -prev'!C2116,'PAETEC Support'!C:C,1,0)),'Paetec -prev'!C2116,"""")</f>
        <v>0</v>
      </c>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row>
    <row r="2117" spans="1:30" hidden="1" x14ac:dyDescent="0.25">
      <c r="A2117" s="98">
        <f>IF(ISNA(VLOOKUP('Paetec -prev'!C2117,'PAETEC Support'!C:C,1,0)),'Paetec -prev'!C2117,"""")</f>
        <v>0</v>
      </c>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row>
    <row r="2118" spans="1:30" hidden="1" x14ac:dyDescent="0.25">
      <c r="A2118" s="98">
        <f>IF(ISNA(VLOOKUP('Paetec -prev'!C2118,'PAETEC Support'!C:C,1,0)),'Paetec -prev'!C2118,"""")</f>
        <v>0</v>
      </c>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row>
    <row r="2119" spans="1:30" hidden="1" x14ac:dyDescent="0.25">
      <c r="A2119" s="98">
        <f>IF(ISNA(VLOOKUP('Paetec -prev'!C2119,'PAETEC Support'!C:C,1,0)),'Paetec -prev'!C2119,"""")</f>
        <v>0</v>
      </c>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row>
    <row r="2120" spans="1:30" hidden="1" x14ac:dyDescent="0.25">
      <c r="A2120" s="98">
        <f>IF(ISNA(VLOOKUP('Paetec -prev'!C2120,'PAETEC Support'!C:C,1,0)),'Paetec -prev'!C2120,"""")</f>
        <v>0</v>
      </c>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row>
    <row r="2121" spans="1:30" hidden="1" x14ac:dyDescent="0.25">
      <c r="A2121" s="98">
        <f>IF(ISNA(VLOOKUP('Paetec -prev'!C2121,'PAETEC Support'!C:C,1,0)),'Paetec -prev'!C2121,"""")</f>
        <v>0</v>
      </c>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row>
    <row r="2122" spans="1:30" hidden="1" x14ac:dyDescent="0.25">
      <c r="A2122" s="98">
        <f>IF(ISNA(VLOOKUP('Paetec -prev'!C2122,'PAETEC Support'!C:C,1,0)),'Paetec -prev'!C2122,"""")</f>
        <v>0</v>
      </c>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row>
    <row r="2123" spans="1:30" hidden="1" x14ac:dyDescent="0.25">
      <c r="A2123" s="98">
        <f>IF(ISNA(VLOOKUP('Paetec -prev'!C2123,'PAETEC Support'!C:C,1,0)),'Paetec -prev'!C2123,"""")</f>
        <v>0</v>
      </c>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row>
    <row r="2124" spans="1:30" hidden="1" x14ac:dyDescent="0.25">
      <c r="A2124" s="98">
        <f>IF(ISNA(VLOOKUP('Paetec -prev'!C2124,'PAETEC Support'!C:C,1,0)),'Paetec -prev'!C2124,"""")</f>
        <v>0</v>
      </c>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row>
    <row r="2125" spans="1:30" hidden="1" x14ac:dyDescent="0.25">
      <c r="A2125" s="98">
        <f>IF(ISNA(VLOOKUP('Paetec -prev'!C2125,'PAETEC Support'!C:C,1,0)),'Paetec -prev'!C2125,"""")</f>
        <v>0</v>
      </c>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row>
    <row r="2126" spans="1:30" hidden="1" x14ac:dyDescent="0.25">
      <c r="A2126" s="98">
        <f>IF(ISNA(VLOOKUP('Paetec -prev'!C2126,'PAETEC Support'!C:C,1,0)),'Paetec -prev'!C2126,"""")</f>
        <v>0</v>
      </c>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row>
    <row r="2127" spans="1:30" hidden="1" x14ac:dyDescent="0.25">
      <c r="A2127" s="98">
        <f>IF(ISNA(VLOOKUP('Paetec -prev'!C2127,'PAETEC Support'!C:C,1,0)),'Paetec -prev'!C2127,"""")</f>
        <v>0</v>
      </c>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row>
    <row r="2128" spans="1:30" hidden="1" x14ac:dyDescent="0.25">
      <c r="A2128" s="98">
        <f>IF(ISNA(VLOOKUP('Paetec -prev'!C2128,'PAETEC Support'!C:C,1,0)),'Paetec -prev'!C2128,"""")</f>
        <v>0</v>
      </c>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row>
    <row r="2129" spans="1:30" hidden="1" x14ac:dyDescent="0.25">
      <c r="A2129" s="98">
        <f>IF(ISNA(VLOOKUP('Paetec -prev'!C2129,'PAETEC Support'!C:C,1,0)),'Paetec -prev'!C2129,"""")</f>
        <v>0</v>
      </c>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row>
    <row r="2130" spans="1:30" hidden="1" x14ac:dyDescent="0.25">
      <c r="A2130" s="98">
        <f>IF(ISNA(VLOOKUP('Paetec -prev'!C2130,'PAETEC Support'!C:C,1,0)),'Paetec -prev'!C2130,"""")</f>
        <v>0</v>
      </c>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row>
    <row r="2131" spans="1:30" hidden="1" x14ac:dyDescent="0.25">
      <c r="A2131" s="98">
        <f>IF(ISNA(VLOOKUP('Paetec -prev'!C2131,'PAETEC Support'!C:C,1,0)),'Paetec -prev'!C2131,"""")</f>
        <v>0</v>
      </c>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row>
    <row r="2132" spans="1:30" hidden="1" x14ac:dyDescent="0.25">
      <c r="A2132" s="98">
        <f>IF(ISNA(VLOOKUP('Paetec -prev'!C2132,'PAETEC Support'!C:C,1,0)),'Paetec -prev'!C2132,"""")</f>
        <v>0</v>
      </c>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row>
    <row r="2133" spans="1:30" hidden="1" x14ac:dyDescent="0.25">
      <c r="A2133" s="98">
        <f>IF(ISNA(VLOOKUP('Paetec -prev'!C2133,'PAETEC Support'!C:C,1,0)),'Paetec -prev'!C2133,"""")</f>
        <v>0</v>
      </c>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row>
    <row r="2134" spans="1:30" hidden="1" x14ac:dyDescent="0.25">
      <c r="A2134" s="98">
        <f>IF(ISNA(VLOOKUP('Paetec -prev'!C2134,'PAETEC Support'!C:C,1,0)),'Paetec -prev'!C2134,"""")</f>
        <v>0</v>
      </c>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row>
    <row r="2135" spans="1:30" hidden="1" x14ac:dyDescent="0.25">
      <c r="A2135" s="98">
        <f>IF(ISNA(VLOOKUP('Paetec -prev'!C2135,'PAETEC Support'!C:C,1,0)),'Paetec -prev'!C2135,"""")</f>
        <v>0</v>
      </c>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row>
    <row r="2136" spans="1:30" hidden="1" x14ac:dyDescent="0.25">
      <c r="A2136" s="98">
        <f>IF(ISNA(VLOOKUP('Paetec -prev'!C2136,'PAETEC Support'!C:C,1,0)),'Paetec -prev'!C2136,"""")</f>
        <v>0</v>
      </c>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row>
    <row r="2137" spans="1:30" hidden="1" x14ac:dyDescent="0.25">
      <c r="A2137" s="98">
        <f>IF(ISNA(VLOOKUP('Paetec -prev'!C2137,'PAETEC Support'!C:C,1,0)),'Paetec -prev'!C2137,"""")</f>
        <v>0</v>
      </c>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row>
    <row r="2138" spans="1:30" hidden="1" x14ac:dyDescent="0.25">
      <c r="A2138" s="98">
        <f>IF(ISNA(VLOOKUP('Paetec -prev'!C2138,'PAETEC Support'!C:C,1,0)),'Paetec -prev'!C2138,"""")</f>
        <v>0</v>
      </c>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row>
    <row r="2139" spans="1:30" hidden="1" x14ac:dyDescent="0.25">
      <c r="A2139" s="98">
        <f>IF(ISNA(VLOOKUP('Paetec -prev'!C2139,'PAETEC Support'!C:C,1,0)),'Paetec -prev'!C2139,"""")</f>
        <v>0</v>
      </c>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row>
    <row r="2140" spans="1:30" hidden="1" x14ac:dyDescent="0.25">
      <c r="A2140" s="98">
        <f>IF(ISNA(VLOOKUP('Paetec -prev'!C2140,'PAETEC Support'!C:C,1,0)),'Paetec -prev'!C2140,"""")</f>
        <v>0</v>
      </c>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row>
    <row r="2141" spans="1:30" hidden="1" x14ac:dyDescent="0.25">
      <c r="A2141" s="98">
        <f>IF(ISNA(VLOOKUP('Paetec -prev'!C2141,'PAETEC Support'!C:C,1,0)),'Paetec -prev'!C2141,"""")</f>
        <v>0</v>
      </c>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row>
    <row r="2142" spans="1:30" hidden="1" x14ac:dyDescent="0.25">
      <c r="A2142" s="98">
        <f>IF(ISNA(VLOOKUP('Paetec -prev'!C2142,'PAETEC Support'!C:C,1,0)),'Paetec -prev'!C2142,"""")</f>
        <v>0</v>
      </c>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row>
    <row r="2143" spans="1:30" hidden="1" x14ac:dyDescent="0.25">
      <c r="A2143" s="98">
        <f>IF(ISNA(VLOOKUP('Paetec -prev'!C2143,'PAETEC Support'!C:C,1,0)),'Paetec -prev'!C2143,"""")</f>
        <v>0</v>
      </c>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row>
    <row r="2144" spans="1:30" hidden="1" x14ac:dyDescent="0.25">
      <c r="A2144" s="98">
        <f>IF(ISNA(VLOOKUP('Paetec -prev'!C2144,'PAETEC Support'!C:C,1,0)),'Paetec -prev'!C2144,"""")</f>
        <v>0</v>
      </c>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row>
    <row r="2145" spans="1:30" hidden="1" x14ac:dyDescent="0.25">
      <c r="A2145" s="98">
        <f>IF(ISNA(VLOOKUP('Paetec -prev'!C2145,'PAETEC Support'!C:C,1,0)),'Paetec -prev'!C2145,"""")</f>
        <v>0</v>
      </c>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row>
    <row r="2146" spans="1:30" hidden="1" x14ac:dyDescent="0.25">
      <c r="A2146" s="98">
        <f>IF(ISNA(VLOOKUP('Paetec -prev'!C2146,'PAETEC Support'!C:C,1,0)),'Paetec -prev'!C2146,"""")</f>
        <v>0</v>
      </c>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row>
    <row r="2147" spans="1:30" hidden="1" x14ac:dyDescent="0.25">
      <c r="A2147" s="98">
        <f>IF(ISNA(VLOOKUP('Paetec -prev'!C2147,'PAETEC Support'!C:C,1,0)),'Paetec -prev'!C2147,"""")</f>
        <v>0</v>
      </c>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row>
    <row r="2148" spans="1:30" hidden="1" x14ac:dyDescent="0.25">
      <c r="A2148" s="98">
        <f>IF(ISNA(VLOOKUP('Paetec -prev'!C2148,'PAETEC Support'!C:C,1,0)),'Paetec -prev'!C2148,"""")</f>
        <v>0</v>
      </c>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row>
    <row r="2149" spans="1:30" hidden="1" x14ac:dyDescent="0.25">
      <c r="A2149" s="98">
        <f>IF(ISNA(VLOOKUP('Paetec -prev'!C2149,'PAETEC Support'!C:C,1,0)),'Paetec -prev'!C2149,"""")</f>
        <v>0</v>
      </c>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row>
    <row r="2150" spans="1:30" hidden="1" x14ac:dyDescent="0.25">
      <c r="A2150" s="98">
        <f>IF(ISNA(VLOOKUP('Paetec -prev'!C2150,'PAETEC Support'!C:C,1,0)),'Paetec -prev'!C2150,"""")</f>
        <v>0</v>
      </c>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row>
    <row r="2151" spans="1:30" hidden="1" x14ac:dyDescent="0.25">
      <c r="A2151" s="98">
        <f>IF(ISNA(VLOOKUP('Paetec -prev'!C2151,'PAETEC Support'!C:C,1,0)),'Paetec -prev'!C2151,"""")</f>
        <v>0</v>
      </c>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row>
    <row r="2152" spans="1:30" hidden="1" x14ac:dyDescent="0.25">
      <c r="A2152" s="98">
        <f>IF(ISNA(VLOOKUP('Paetec -prev'!C2152,'PAETEC Support'!C:C,1,0)),'Paetec -prev'!C2152,"""")</f>
        <v>0</v>
      </c>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row>
    <row r="2153" spans="1:30" hidden="1" x14ac:dyDescent="0.25">
      <c r="A2153" s="98">
        <f>IF(ISNA(VLOOKUP('Paetec -prev'!C2153,'PAETEC Support'!C:C,1,0)),'Paetec -prev'!C2153,"""")</f>
        <v>0</v>
      </c>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row>
    <row r="2154" spans="1:30" hidden="1" x14ac:dyDescent="0.25">
      <c r="A2154" s="98">
        <f>IF(ISNA(VLOOKUP('Paetec -prev'!C2154,'PAETEC Support'!C:C,1,0)),'Paetec -prev'!C2154,"""")</f>
        <v>0</v>
      </c>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row>
    <row r="2155" spans="1:30" hidden="1" x14ac:dyDescent="0.25">
      <c r="A2155" s="98">
        <f>IF(ISNA(VLOOKUP('Paetec -prev'!C2155,'PAETEC Support'!C:C,1,0)),'Paetec -prev'!C2155,"""")</f>
        <v>0</v>
      </c>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row>
    <row r="2156" spans="1:30" hidden="1" x14ac:dyDescent="0.25">
      <c r="A2156" s="98">
        <f>IF(ISNA(VLOOKUP('Paetec -prev'!C2156,'PAETEC Support'!C:C,1,0)),'Paetec -prev'!C2156,"""")</f>
        <v>0</v>
      </c>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row>
    <row r="2157" spans="1:30" hidden="1" x14ac:dyDescent="0.25">
      <c r="A2157" s="98">
        <f>IF(ISNA(VLOOKUP('Paetec -prev'!C2157,'PAETEC Support'!C:C,1,0)),'Paetec -prev'!C2157,"""")</f>
        <v>0</v>
      </c>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row>
    <row r="2158" spans="1:30" hidden="1" x14ac:dyDescent="0.25">
      <c r="A2158" s="98">
        <f>IF(ISNA(VLOOKUP('Paetec -prev'!C2158,'PAETEC Support'!C:C,1,0)),'Paetec -prev'!C2158,"""")</f>
        <v>0</v>
      </c>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row>
    <row r="2159" spans="1:30" hidden="1" x14ac:dyDescent="0.25">
      <c r="A2159" s="98">
        <f>IF(ISNA(VLOOKUP('Paetec -prev'!C2159,'PAETEC Support'!C:C,1,0)),'Paetec -prev'!C2159,"""")</f>
        <v>0</v>
      </c>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row>
    <row r="2160" spans="1:30" hidden="1" x14ac:dyDescent="0.25">
      <c r="A2160" s="98">
        <f>IF(ISNA(VLOOKUP('Paetec -prev'!C2160,'PAETEC Support'!C:C,1,0)),'Paetec -prev'!C2160,"""")</f>
        <v>0</v>
      </c>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row>
    <row r="2161" spans="1:30" hidden="1" x14ac:dyDescent="0.25">
      <c r="A2161" s="98">
        <f>IF(ISNA(VLOOKUP('Paetec -prev'!C2161,'PAETEC Support'!C:C,1,0)),'Paetec -prev'!C2161,"""")</f>
        <v>0</v>
      </c>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row>
    <row r="2162" spans="1:30" hidden="1" x14ac:dyDescent="0.25">
      <c r="A2162" s="98">
        <f>IF(ISNA(VLOOKUP('Paetec -prev'!C2162,'PAETEC Support'!C:C,1,0)),'Paetec -prev'!C2162,"""")</f>
        <v>0</v>
      </c>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row>
    <row r="2163" spans="1:30" hidden="1" x14ac:dyDescent="0.25">
      <c r="A2163" s="98">
        <f>IF(ISNA(VLOOKUP('Paetec -prev'!C2163,'PAETEC Support'!C:C,1,0)),'Paetec -prev'!C2163,"""")</f>
        <v>0</v>
      </c>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row>
    <row r="2164" spans="1:30" hidden="1" x14ac:dyDescent="0.25">
      <c r="A2164" s="98">
        <f>IF(ISNA(VLOOKUP('Paetec -prev'!C2164,'PAETEC Support'!C:C,1,0)),'Paetec -prev'!C2164,"""")</f>
        <v>0</v>
      </c>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row>
    <row r="2165" spans="1:30" hidden="1" x14ac:dyDescent="0.25">
      <c r="A2165" s="98">
        <f>IF(ISNA(VLOOKUP('Paetec -prev'!C2165,'PAETEC Support'!C:C,1,0)),'Paetec -prev'!C2165,"""")</f>
        <v>0</v>
      </c>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row>
    <row r="2166" spans="1:30" hidden="1" x14ac:dyDescent="0.25">
      <c r="A2166" s="98">
        <f>IF(ISNA(VLOOKUP('Paetec -prev'!C2166,'PAETEC Support'!C:C,1,0)),'Paetec -prev'!C2166,"""")</f>
        <v>0</v>
      </c>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row>
    <row r="2167" spans="1:30" hidden="1" x14ac:dyDescent="0.25">
      <c r="A2167" s="98">
        <f>IF(ISNA(VLOOKUP('Paetec -prev'!C2167,'PAETEC Support'!C:C,1,0)),'Paetec -prev'!C2167,"""")</f>
        <v>0</v>
      </c>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row>
    <row r="2168" spans="1:30" hidden="1" x14ac:dyDescent="0.25">
      <c r="A2168" s="98">
        <f>IF(ISNA(VLOOKUP('Paetec -prev'!C2168,'PAETEC Support'!C:C,1,0)),'Paetec -prev'!C2168,"""")</f>
        <v>0</v>
      </c>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row>
    <row r="2169" spans="1:30" hidden="1" x14ac:dyDescent="0.25">
      <c r="A2169" s="98">
        <f>IF(ISNA(VLOOKUP('Paetec -prev'!C2169,'PAETEC Support'!C:C,1,0)),'Paetec -prev'!C2169,"""")</f>
        <v>0</v>
      </c>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row>
    <row r="2170" spans="1:30" hidden="1" x14ac:dyDescent="0.25">
      <c r="A2170" s="98">
        <f>IF(ISNA(VLOOKUP('Paetec -prev'!C2170,'PAETEC Support'!C:C,1,0)),'Paetec -prev'!C2170,"""")</f>
        <v>0</v>
      </c>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row>
    <row r="2171" spans="1:30" hidden="1" x14ac:dyDescent="0.25">
      <c r="A2171" s="98">
        <f>IF(ISNA(VLOOKUP('Paetec -prev'!C2171,'PAETEC Support'!C:C,1,0)),'Paetec -prev'!C2171,"""")</f>
        <v>0</v>
      </c>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row>
    <row r="2172" spans="1:30" hidden="1" x14ac:dyDescent="0.25">
      <c r="A2172" s="98">
        <f>IF(ISNA(VLOOKUP('Paetec -prev'!C2172,'PAETEC Support'!C:C,1,0)),'Paetec -prev'!C2172,"""")</f>
        <v>0</v>
      </c>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row>
    <row r="2173" spans="1:30" hidden="1" x14ac:dyDescent="0.25">
      <c r="A2173" s="98">
        <f>IF(ISNA(VLOOKUP('Paetec -prev'!C2173,'PAETEC Support'!C:C,1,0)),'Paetec -prev'!C2173,"""")</f>
        <v>0</v>
      </c>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row>
    <row r="2174" spans="1:30" hidden="1" x14ac:dyDescent="0.25">
      <c r="A2174" s="98">
        <f>IF(ISNA(VLOOKUP('Paetec -prev'!C2174,'PAETEC Support'!C:C,1,0)),'Paetec -prev'!C2174,"""")</f>
        <v>0</v>
      </c>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row>
    <row r="2175" spans="1:30" hidden="1" x14ac:dyDescent="0.25">
      <c r="A2175" s="98">
        <f>IF(ISNA(VLOOKUP('Paetec -prev'!C2175,'PAETEC Support'!C:C,1,0)),'Paetec -prev'!C2175,"""")</f>
        <v>0</v>
      </c>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row>
    <row r="2176" spans="1:30" hidden="1" x14ac:dyDescent="0.25">
      <c r="A2176" s="98">
        <f>IF(ISNA(VLOOKUP('Paetec -prev'!C2176,'PAETEC Support'!C:C,1,0)),'Paetec -prev'!C2176,"""")</f>
        <v>0</v>
      </c>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row>
    <row r="2177" spans="1:30" hidden="1" x14ac:dyDescent="0.25">
      <c r="A2177" s="98">
        <f>IF(ISNA(VLOOKUP('Paetec -prev'!C2177,'PAETEC Support'!C:C,1,0)),'Paetec -prev'!C2177,"""")</f>
        <v>0</v>
      </c>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row>
    <row r="2178" spans="1:30" hidden="1" x14ac:dyDescent="0.25">
      <c r="A2178" s="98">
        <f>IF(ISNA(VLOOKUP('Paetec -prev'!C2178,'PAETEC Support'!C:C,1,0)),'Paetec -prev'!C2178,"""")</f>
        <v>0</v>
      </c>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row>
    <row r="2179" spans="1:30" hidden="1" x14ac:dyDescent="0.25">
      <c r="A2179" s="98">
        <f>IF(ISNA(VLOOKUP('Paetec -prev'!C2179,'PAETEC Support'!C:C,1,0)),'Paetec -prev'!C2179,"""")</f>
        <v>0</v>
      </c>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row>
    <row r="2180" spans="1:30" hidden="1" x14ac:dyDescent="0.25">
      <c r="A2180" s="98">
        <f>IF(ISNA(VLOOKUP('Paetec -prev'!C2180,'PAETEC Support'!C:C,1,0)),'Paetec -prev'!C2180,"""")</f>
        <v>0</v>
      </c>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row>
    <row r="2181" spans="1:30" hidden="1" x14ac:dyDescent="0.25">
      <c r="A2181" s="98">
        <f>IF(ISNA(VLOOKUP('Paetec -prev'!C2181,'PAETEC Support'!C:C,1,0)),'Paetec -prev'!C2181,"""")</f>
        <v>0</v>
      </c>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row>
    <row r="2182" spans="1:30" hidden="1" x14ac:dyDescent="0.25">
      <c r="A2182" s="98">
        <f>IF(ISNA(VLOOKUP('Paetec -prev'!C2182,'PAETEC Support'!C:C,1,0)),'Paetec -prev'!C2182,"""")</f>
        <v>0</v>
      </c>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row>
    <row r="2183" spans="1:30" hidden="1" x14ac:dyDescent="0.25">
      <c r="A2183" s="98">
        <f>IF(ISNA(VLOOKUP('Paetec -prev'!C2183,'PAETEC Support'!C:C,1,0)),'Paetec -prev'!C2183,"""")</f>
        <v>0</v>
      </c>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row>
    <row r="2184" spans="1:30" hidden="1" x14ac:dyDescent="0.25">
      <c r="A2184" s="98">
        <f>IF(ISNA(VLOOKUP('Paetec -prev'!C2184,'PAETEC Support'!C:C,1,0)),'Paetec -prev'!C2184,"""")</f>
        <v>0</v>
      </c>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row>
    <row r="2185" spans="1:30" hidden="1" x14ac:dyDescent="0.25">
      <c r="A2185" s="98">
        <f>IF(ISNA(VLOOKUP('Paetec -prev'!C2185,'PAETEC Support'!C:C,1,0)),'Paetec -prev'!C2185,"""")</f>
        <v>0</v>
      </c>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row>
    <row r="2186" spans="1:30" hidden="1" x14ac:dyDescent="0.25">
      <c r="A2186" s="98">
        <f>IF(ISNA(VLOOKUP('Paetec -prev'!C2186,'PAETEC Support'!C:C,1,0)),'Paetec -prev'!C2186,"""")</f>
        <v>0</v>
      </c>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row>
    <row r="2187" spans="1:30" hidden="1" x14ac:dyDescent="0.25">
      <c r="A2187" s="98">
        <f>IF(ISNA(VLOOKUP('Paetec -prev'!C2187,'PAETEC Support'!C:C,1,0)),'Paetec -prev'!C2187,"""")</f>
        <v>0</v>
      </c>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row>
    <row r="2188" spans="1:30" hidden="1" x14ac:dyDescent="0.25">
      <c r="A2188" s="98">
        <f>IF(ISNA(VLOOKUP('Paetec -prev'!C2188,'PAETEC Support'!C:C,1,0)),'Paetec -prev'!C2188,"""")</f>
        <v>0</v>
      </c>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row>
    <row r="2189" spans="1:30" hidden="1" x14ac:dyDescent="0.25">
      <c r="A2189" s="98">
        <f>IF(ISNA(VLOOKUP('Paetec -prev'!C2189,'PAETEC Support'!C:C,1,0)),'Paetec -prev'!C2189,"""")</f>
        <v>0</v>
      </c>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row>
    <row r="2190" spans="1:30" hidden="1" x14ac:dyDescent="0.25">
      <c r="A2190" s="98">
        <f>IF(ISNA(VLOOKUP('Paetec -prev'!C2190,'PAETEC Support'!C:C,1,0)),'Paetec -prev'!C2190,"""")</f>
        <v>0</v>
      </c>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row>
    <row r="2191" spans="1:30" hidden="1" x14ac:dyDescent="0.25">
      <c r="A2191" s="98">
        <f>IF(ISNA(VLOOKUP('Paetec -prev'!C2191,'PAETEC Support'!C:C,1,0)),'Paetec -prev'!C2191,"""")</f>
        <v>0</v>
      </c>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row>
    <row r="2192" spans="1:30" hidden="1" x14ac:dyDescent="0.25">
      <c r="A2192" s="98">
        <f>IF(ISNA(VLOOKUP('Paetec -prev'!C2192,'PAETEC Support'!C:C,1,0)),'Paetec -prev'!C2192,"""")</f>
        <v>0</v>
      </c>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row>
    <row r="2193" spans="1:30" hidden="1" x14ac:dyDescent="0.25">
      <c r="A2193" s="98">
        <f>IF(ISNA(VLOOKUP('Paetec -prev'!C2193,'PAETEC Support'!C:C,1,0)),'Paetec -prev'!C2193,"""")</f>
        <v>0</v>
      </c>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row>
    <row r="2194" spans="1:30" hidden="1" x14ac:dyDescent="0.25">
      <c r="A2194" s="98">
        <f>IF(ISNA(VLOOKUP('Paetec -prev'!C2194,'PAETEC Support'!C:C,1,0)),'Paetec -prev'!C2194,"""")</f>
        <v>0</v>
      </c>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row>
    <row r="2195" spans="1:30" hidden="1" x14ac:dyDescent="0.25">
      <c r="A2195" s="98">
        <f>IF(ISNA(VLOOKUP('Paetec -prev'!C2195,'PAETEC Support'!C:C,1,0)),'Paetec -prev'!C2195,"""")</f>
        <v>0</v>
      </c>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row>
    <row r="2196" spans="1:30" hidden="1" x14ac:dyDescent="0.25">
      <c r="A2196" s="98">
        <f>IF(ISNA(VLOOKUP('Paetec -prev'!C2196,'PAETEC Support'!C:C,1,0)),'Paetec -prev'!C2196,"""")</f>
        <v>0</v>
      </c>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row>
    <row r="2197" spans="1:30" hidden="1" x14ac:dyDescent="0.25">
      <c r="A2197" s="98">
        <f>IF(ISNA(VLOOKUP('Paetec -prev'!C2197,'PAETEC Support'!C:C,1,0)),'Paetec -prev'!C2197,"""")</f>
        <v>0</v>
      </c>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row>
    <row r="2198" spans="1:30" hidden="1" x14ac:dyDescent="0.25">
      <c r="A2198" s="98">
        <f>IF(ISNA(VLOOKUP('Paetec -prev'!C2198,'PAETEC Support'!C:C,1,0)),'Paetec -prev'!C2198,"""")</f>
        <v>0</v>
      </c>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row>
    <row r="2199" spans="1:30" hidden="1" x14ac:dyDescent="0.25">
      <c r="A2199" s="98">
        <f>IF(ISNA(VLOOKUP('Paetec -prev'!C2199,'PAETEC Support'!C:C,1,0)),'Paetec -prev'!C2199,"""")</f>
        <v>0</v>
      </c>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row>
    <row r="2200" spans="1:30" hidden="1" x14ac:dyDescent="0.25">
      <c r="A2200" s="98">
        <f>IF(ISNA(VLOOKUP('Paetec -prev'!C2200,'PAETEC Support'!C:C,1,0)),'Paetec -prev'!C2200,"""")</f>
        <v>0</v>
      </c>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row>
    <row r="2201" spans="1:30" hidden="1" x14ac:dyDescent="0.25">
      <c r="A2201" s="98">
        <f>IF(ISNA(VLOOKUP('Paetec -prev'!C2201,'PAETEC Support'!C:C,1,0)),'Paetec -prev'!C2201,"""")</f>
        <v>0</v>
      </c>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row>
    <row r="2202" spans="1:30" hidden="1" x14ac:dyDescent="0.25">
      <c r="A2202" s="98">
        <f>IF(ISNA(VLOOKUP('Paetec -prev'!C2202,'PAETEC Support'!C:C,1,0)),'Paetec -prev'!C2202,"""")</f>
        <v>0</v>
      </c>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row>
    <row r="2203" spans="1:30" hidden="1" x14ac:dyDescent="0.25">
      <c r="A2203" s="98">
        <f>IF(ISNA(VLOOKUP('Paetec -prev'!C2203,'PAETEC Support'!C:C,1,0)),'Paetec -prev'!C2203,"""")</f>
        <v>0</v>
      </c>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row>
    <row r="2204" spans="1:30" hidden="1" x14ac:dyDescent="0.25">
      <c r="A2204" s="98">
        <f>IF(ISNA(VLOOKUP('Paetec -prev'!C2204,'PAETEC Support'!C:C,1,0)),'Paetec -prev'!C2204,"""")</f>
        <v>0</v>
      </c>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row>
    <row r="2205" spans="1:30" hidden="1" x14ac:dyDescent="0.25">
      <c r="A2205" s="98">
        <f>IF(ISNA(VLOOKUP('Paetec -prev'!C2205,'PAETEC Support'!C:C,1,0)),'Paetec -prev'!C2205,"""")</f>
        <v>0</v>
      </c>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row>
    <row r="2206" spans="1:30" hidden="1" x14ac:dyDescent="0.25">
      <c r="A2206" s="98">
        <f>IF(ISNA(VLOOKUP('Paetec -prev'!C2206,'PAETEC Support'!C:C,1,0)),'Paetec -prev'!C2206,"""")</f>
        <v>0</v>
      </c>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row>
    <row r="2207" spans="1:30" hidden="1" x14ac:dyDescent="0.25">
      <c r="A2207" s="98">
        <f>IF(ISNA(VLOOKUP('Paetec -prev'!C2207,'PAETEC Support'!C:C,1,0)),'Paetec -prev'!C2207,"""")</f>
        <v>0</v>
      </c>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row>
    <row r="2208" spans="1:30" hidden="1" x14ac:dyDescent="0.25">
      <c r="A2208" s="98">
        <f>IF(ISNA(VLOOKUP('Paetec -prev'!C2208,'PAETEC Support'!C:C,1,0)),'Paetec -prev'!C2208,"""")</f>
        <v>0</v>
      </c>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row>
    <row r="2209" spans="1:30" hidden="1" x14ac:dyDescent="0.25">
      <c r="A2209" s="98">
        <f>IF(ISNA(VLOOKUP('Paetec -prev'!C2209,'PAETEC Support'!C:C,1,0)),'Paetec -prev'!C2209,"""")</f>
        <v>0</v>
      </c>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row>
    <row r="2210" spans="1:30" hidden="1" x14ac:dyDescent="0.25">
      <c r="A2210" s="98">
        <f>IF(ISNA(VLOOKUP('Paetec -prev'!C2210,'PAETEC Support'!C:C,1,0)),'Paetec -prev'!C2210,"""")</f>
        <v>0</v>
      </c>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row>
    <row r="2211" spans="1:30" hidden="1" x14ac:dyDescent="0.25">
      <c r="A2211" s="98">
        <f>IF(ISNA(VLOOKUP('Paetec -prev'!C2211,'PAETEC Support'!C:C,1,0)),'Paetec -prev'!C2211,"""")</f>
        <v>0</v>
      </c>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row>
    <row r="2212" spans="1:30" hidden="1" x14ac:dyDescent="0.25">
      <c r="A2212" s="98">
        <f>IF(ISNA(VLOOKUP('Paetec -prev'!C2212,'PAETEC Support'!C:C,1,0)),'Paetec -prev'!C2212,"""")</f>
        <v>0</v>
      </c>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row>
    <row r="2213" spans="1:30" hidden="1" x14ac:dyDescent="0.25">
      <c r="A2213" s="98">
        <f>IF(ISNA(VLOOKUP('Paetec -prev'!C2213,'PAETEC Support'!C:C,1,0)),'Paetec -prev'!C2213,"""")</f>
        <v>0</v>
      </c>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row>
    <row r="2214" spans="1:30" hidden="1" x14ac:dyDescent="0.25">
      <c r="A2214" s="98">
        <f>IF(ISNA(VLOOKUP('Paetec -prev'!C2214,'PAETEC Support'!C:C,1,0)),'Paetec -prev'!C2214,"""")</f>
        <v>0</v>
      </c>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row>
    <row r="2215" spans="1:30" hidden="1" x14ac:dyDescent="0.25">
      <c r="A2215" s="98">
        <f>IF(ISNA(VLOOKUP('Paetec -prev'!C2215,'PAETEC Support'!C:C,1,0)),'Paetec -prev'!C2215,"""")</f>
        <v>0</v>
      </c>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row>
    <row r="2216" spans="1:30" hidden="1" x14ac:dyDescent="0.25">
      <c r="A2216" s="98">
        <f>IF(ISNA(VLOOKUP('Paetec -prev'!C2216,'PAETEC Support'!C:C,1,0)),'Paetec -prev'!C2216,"""")</f>
        <v>0</v>
      </c>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row>
    <row r="2217" spans="1:30" hidden="1" x14ac:dyDescent="0.25">
      <c r="A2217" s="98">
        <f>IF(ISNA(VLOOKUP('Paetec -prev'!C2217,'PAETEC Support'!C:C,1,0)),'Paetec -prev'!C2217,"""")</f>
        <v>0</v>
      </c>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row>
    <row r="2218" spans="1:30" hidden="1" x14ac:dyDescent="0.25">
      <c r="A2218" s="98">
        <f>IF(ISNA(VLOOKUP('Paetec -prev'!C2218,'PAETEC Support'!C:C,1,0)),'Paetec -prev'!C2218,"""")</f>
        <v>0</v>
      </c>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row>
    <row r="2219" spans="1:30" hidden="1" x14ac:dyDescent="0.25">
      <c r="A2219" s="98">
        <f>IF(ISNA(VLOOKUP('Paetec -prev'!C2219,'PAETEC Support'!C:C,1,0)),'Paetec -prev'!C2219,"""")</f>
        <v>0</v>
      </c>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row>
    <row r="2220" spans="1:30" hidden="1" x14ac:dyDescent="0.25">
      <c r="A2220" s="98">
        <f>IF(ISNA(VLOOKUP('Paetec -prev'!C2220,'PAETEC Support'!C:C,1,0)),'Paetec -prev'!C2220,"""")</f>
        <v>0</v>
      </c>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row>
    <row r="2221" spans="1:30" hidden="1" x14ac:dyDescent="0.25">
      <c r="A2221" s="98">
        <f>IF(ISNA(VLOOKUP('Paetec -prev'!C2221,'PAETEC Support'!C:C,1,0)),'Paetec -prev'!C2221,"""")</f>
        <v>0</v>
      </c>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row>
    <row r="2222" spans="1:30" hidden="1" x14ac:dyDescent="0.25">
      <c r="A2222" s="98">
        <f>IF(ISNA(VLOOKUP('Paetec -prev'!C2222,'PAETEC Support'!C:C,1,0)),'Paetec -prev'!C2222,"""")</f>
        <v>0</v>
      </c>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row>
  </sheetData>
  <autoFilter ref="A1:A2222">
    <filterColumn colId="0">
      <customFilters and="1">
        <customFilter operator="notEqual" val="0"/>
        <customFilter operator="notEqual" val="&quot;"/>
      </customFilters>
    </filterColumn>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1111"/>
  <sheetViews>
    <sheetView workbookViewId="0"/>
  </sheetViews>
  <sheetFormatPr defaultRowHeight="15" x14ac:dyDescent="0.25"/>
  <cols>
    <col min="1" max="1" width="25.140625" bestFit="1" customWidth="1"/>
    <col min="2" max="2" width="23" bestFit="1" customWidth="1"/>
    <col min="3" max="4" width="17.28515625" customWidth="1"/>
    <col min="5" max="5" width="20.140625" customWidth="1"/>
    <col min="6" max="6" width="26.85546875" customWidth="1"/>
    <col min="7" max="7" width="10.85546875" customWidth="1"/>
    <col min="8" max="8" width="10.7109375" customWidth="1"/>
    <col min="9" max="9" width="26.42578125" customWidth="1"/>
    <col min="10" max="10" width="56.5703125" customWidth="1"/>
    <col min="11" max="11" width="65.7109375" customWidth="1"/>
    <col min="12" max="12" width="50" customWidth="1"/>
    <col min="13" max="15" width="32.140625" customWidth="1"/>
    <col min="16" max="16" width="18.140625" customWidth="1"/>
    <col min="17" max="17" width="29.28515625" customWidth="1"/>
    <col min="18" max="18" width="35.5703125" customWidth="1"/>
    <col min="19" max="19" width="29.28515625" customWidth="1"/>
    <col min="20" max="20" width="17.85546875" customWidth="1"/>
    <col min="21" max="21" width="17.7109375" customWidth="1"/>
    <col min="22" max="22" width="14.85546875" customWidth="1"/>
    <col min="23" max="23" width="14.42578125" customWidth="1"/>
    <col min="24" max="24" width="17.85546875" customWidth="1"/>
    <col min="25" max="25" width="14.42578125" customWidth="1"/>
    <col min="26" max="26" width="17.85546875" customWidth="1"/>
    <col min="27" max="28" width="9.140625" customWidth="1"/>
  </cols>
  <sheetData>
    <row r="1" spans="1:30" ht="45" x14ac:dyDescent="0.25">
      <c r="A1" s="26" t="s">
        <v>0</v>
      </c>
      <c r="B1" s="26" t="s">
        <v>1</v>
      </c>
      <c r="C1" s="26" t="s">
        <v>2</v>
      </c>
      <c r="D1" s="26" t="s">
        <v>3</v>
      </c>
      <c r="E1" s="26" t="s">
        <v>4</v>
      </c>
      <c r="F1" s="26" t="s">
        <v>5</v>
      </c>
      <c r="G1" s="26" t="s">
        <v>6</v>
      </c>
      <c r="H1" s="26" t="s">
        <v>7</v>
      </c>
      <c r="I1" s="26" t="s">
        <v>8</v>
      </c>
      <c r="J1" s="26" t="s">
        <v>9</v>
      </c>
      <c r="K1" s="26" t="s">
        <v>165</v>
      </c>
      <c r="L1" s="26" t="s">
        <v>166</v>
      </c>
      <c r="M1" s="26" t="s">
        <v>167</v>
      </c>
      <c r="N1" s="26" t="s">
        <v>168</v>
      </c>
      <c r="O1" s="26" t="s">
        <v>173</v>
      </c>
      <c r="P1" s="26" t="s">
        <v>10</v>
      </c>
      <c r="Q1" s="26" t="s">
        <v>11</v>
      </c>
      <c r="R1" s="26" t="s">
        <v>12</v>
      </c>
      <c r="S1" s="26" t="s">
        <v>13</v>
      </c>
      <c r="T1" s="26" t="s">
        <v>14</v>
      </c>
      <c r="U1" s="26" t="s">
        <v>15</v>
      </c>
      <c r="V1" s="26" t="s">
        <v>16</v>
      </c>
      <c r="W1" s="26" t="s">
        <v>254</v>
      </c>
      <c r="X1" s="26" t="s">
        <v>110</v>
      </c>
      <c r="Y1" s="26" t="s">
        <v>110</v>
      </c>
      <c r="Z1" s="106" t="s">
        <v>431</v>
      </c>
      <c r="AA1" s="29" t="s">
        <v>551</v>
      </c>
      <c r="AB1" s="29" t="s">
        <v>552</v>
      </c>
      <c r="AC1" s="1"/>
      <c r="AD1" s="1"/>
    </row>
    <row r="2" spans="1:30" x14ac:dyDescent="0.25">
      <c r="A2" s="1" t="s">
        <v>676</v>
      </c>
      <c r="B2" s="1" t="s">
        <v>562</v>
      </c>
      <c r="C2" s="26" t="s">
        <v>3498</v>
      </c>
      <c r="D2" s="25">
        <v>43386.297986111109</v>
      </c>
      <c r="E2" s="1">
        <v>43386.339490740742</v>
      </c>
      <c r="F2" s="1" t="s">
        <v>915</v>
      </c>
      <c r="G2" s="1" t="s">
        <v>586</v>
      </c>
      <c r="H2" s="1" t="s">
        <v>573</v>
      </c>
      <c r="I2" s="1" t="s">
        <v>91</v>
      </c>
      <c r="J2" s="1" t="s">
        <v>3499</v>
      </c>
      <c r="K2" s="1" t="s">
        <v>3500</v>
      </c>
      <c r="L2" s="1" t="s">
        <v>3501</v>
      </c>
      <c r="M2" s="1"/>
      <c r="N2" s="1"/>
      <c r="O2" s="1"/>
      <c r="P2" s="1"/>
      <c r="Q2" s="1" t="s">
        <v>92</v>
      </c>
      <c r="R2" s="1" t="s">
        <v>544</v>
      </c>
      <c r="S2" s="1" t="s">
        <v>545</v>
      </c>
      <c r="T2" s="25">
        <v>43386.297986111109</v>
      </c>
      <c r="U2" s="1">
        <v>43386.297997685186</v>
      </c>
      <c r="V2" s="1" t="s">
        <v>2317</v>
      </c>
      <c r="W2" s="1" t="s">
        <v>2318</v>
      </c>
      <c r="X2" s="1"/>
      <c r="Y2" s="25">
        <v>43397.539675925924</v>
      </c>
      <c r="Z2" s="40" t="s">
        <v>548</v>
      </c>
      <c r="AA2" s="1" t="s">
        <v>549</v>
      </c>
      <c r="AB2" s="1" t="s">
        <v>548</v>
      </c>
      <c r="AC2" s="1"/>
      <c r="AD2" s="1"/>
    </row>
    <row r="3" spans="1:30" ht="15.75" customHeight="1" x14ac:dyDescent="0.25">
      <c r="A3" s="106" t="s">
        <v>676</v>
      </c>
      <c r="B3" s="106" t="s">
        <v>562</v>
      </c>
      <c r="C3" s="60" t="s">
        <v>3502</v>
      </c>
      <c r="D3" s="61">
        <v>43386.297638888886</v>
      </c>
      <c r="E3" s="62">
        <v>43386.340844907405</v>
      </c>
      <c r="F3" s="106" t="s">
        <v>915</v>
      </c>
      <c r="G3" s="106" t="s">
        <v>586</v>
      </c>
      <c r="H3" s="106" t="s">
        <v>573</v>
      </c>
      <c r="I3" s="106" t="s">
        <v>91</v>
      </c>
      <c r="J3" s="106" t="s">
        <v>3503</v>
      </c>
      <c r="K3" s="29" t="s">
        <v>3504</v>
      </c>
      <c r="L3" s="29" t="s">
        <v>3501</v>
      </c>
      <c r="M3" s="29"/>
      <c r="N3" s="106"/>
      <c r="O3" s="106"/>
      <c r="P3" s="106"/>
      <c r="Q3" s="106" t="s">
        <v>92</v>
      </c>
      <c r="R3" s="106" t="s">
        <v>544</v>
      </c>
      <c r="S3" s="106" t="s">
        <v>545</v>
      </c>
      <c r="T3" s="106">
        <v>43386.297638888886</v>
      </c>
      <c r="U3" s="106">
        <v>43386.297650462962</v>
      </c>
      <c r="V3" s="106" t="s">
        <v>2317</v>
      </c>
      <c r="W3" s="106" t="s">
        <v>2318</v>
      </c>
      <c r="X3" s="106"/>
      <c r="Y3" s="106">
        <v>43397.539606481485</v>
      </c>
      <c r="Z3" s="106" t="s">
        <v>548</v>
      </c>
      <c r="AA3" s="29" t="s">
        <v>549</v>
      </c>
      <c r="AB3" s="29" t="s">
        <v>548</v>
      </c>
      <c r="AC3" s="1"/>
      <c r="AD3" s="1"/>
    </row>
    <row r="4" spans="1:30" x14ac:dyDescent="0.25">
      <c r="A4" s="1" t="s">
        <v>676</v>
      </c>
      <c r="B4" s="1" t="s">
        <v>562</v>
      </c>
      <c r="C4" s="26" t="s">
        <v>3683</v>
      </c>
      <c r="D4" s="25">
        <v>43389.025995370372</v>
      </c>
      <c r="E4" s="1">
        <v>43389.027071759258</v>
      </c>
      <c r="F4" s="1"/>
      <c r="G4" s="1" t="s">
        <v>90</v>
      </c>
      <c r="H4" s="1" t="s">
        <v>943</v>
      </c>
      <c r="I4" s="1" t="s">
        <v>91</v>
      </c>
      <c r="J4" s="1" t="s">
        <v>1118</v>
      </c>
      <c r="K4" s="1" t="s">
        <v>3684</v>
      </c>
      <c r="L4" s="1"/>
      <c r="M4" s="1"/>
      <c r="N4" s="1"/>
      <c r="O4" s="1"/>
      <c r="P4" s="1"/>
      <c r="Q4" s="1" t="s">
        <v>92</v>
      </c>
      <c r="R4" s="1" t="s">
        <v>544</v>
      </c>
      <c r="S4" s="1" t="s">
        <v>545</v>
      </c>
      <c r="T4" s="25"/>
      <c r="U4" s="1"/>
      <c r="V4" s="1" t="s">
        <v>1252</v>
      </c>
      <c r="W4" s="1" t="s">
        <v>1253</v>
      </c>
      <c r="X4" s="1"/>
      <c r="Y4" s="25">
        <v>43389.027245370373</v>
      </c>
      <c r="Z4" s="40" t="s">
        <v>548</v>
      </c>
      <c r="AA4" s="1"/>
      <c r="AB4" s="1" t="s">
        <v>548</v>
      </c>
      <c r="AC4" s="1"/>
      <c r="AD4" s="1"/>
    </row>
    <row r="5" spans="1:30" x14ac:dyDescent="0.25">
      <c r="A5" s="1" t="s">
        <v>676</v>
      </c>
      <c r="B5" s="1" t="s">
        <v>562</v>
      </c>
      <c r="C5" s="26" t="s">
        <v>3685</v>
      </c>
      <c r="D5" s="25">
        <v>43389.016099537039</v>
      </c>
      <c r="E5" s="1">
        <v>43389.55505787037</v>
      </c>
      <c r="F5" s="1" t="s">
        <v>911</v>
      </c>
      <c r="G5" s="1" t="s">
        <v>90</v>
      </c>
      <c r="H5" s="1" t="s">
        <v>573</v>
      </c>
      <c r="I5" s="1" t="s">
        <v>91</v>
      </c>
      <c r="J5" s="1" t="s">
        <v>1118</v>
      </c>
      <c r="K5" s="1" t="s">
        <v>3686</v>
      </c>
      <c r="L5" s="1" t="s">
        <v>3687</v>
      </c>
      <c r="M5" s="1" t="s">
        <v>793</v>
      </c>
      <c r="N5" s="1" t="s">
        <v>929</v>
      </c>
      <c r="O5" s="1" t="s">
        <v>2152</v>
      </c>
      <c r="P5" s="1"/>
      <c r="Q5" s="1" t="s">
        <v>92</v>
      </c>
      <c r="R5" s="1" t="s">
        <v>544</v>
      </c>
      <c r="S5" s="1" t="s">
        <v>545</v>
      </c>
      <c r="T5" s="25"/>
      <c r="U5" s="1"/>
      <c r="V5" s="1" t="s">
        <v>1321</v>
      </c>
      <c r="W5" s="1" t="s">
        <v>964</v>
      </c>
      <c r="X5" s="1"/>
      <c r="Y5" s="25">
        <v>43400.519490740742</v>
      </c>
      <c r="Z5" s="40" t="s">
        <v>548</v>
      </c>
      <c r="AA5" s="1" t="s">
        <v>549</v>
      </c>
      <c r="AB5" s="1" t="s">
        <v>548</v>
      </c>
      <c r="AC5" s="1"/>
      <c r="AD5" s="1"/>
    </row>
    <row r="6" spans="1:30" x14ac:dyDescent="0.25">
      <c r="A6" s="1" t="s">
        <v>676</v>
      </c>
      <c r="B6" s="1" t="s">
        <v>562</v>
      </c>
      <c r="C6" s="1" t="s">
        <v>3691</v>
      </c>
      <c r="D6" s="25">
        <v>43388.883252314816</v>
      </c>
      <c r="E6" s="25">
        <v>43389.563564814816</v>
      </c>
      <c r="F6" s="1" t="s">
        <v>911</v>
      </c>
      <c r="G6" s="1" t="s">
        <v>90</v>
      </c>
      <c r="H6" s="1" t="s">
        <v>573</v>
      </c>
      <c r="I6" s="1" t="s">
        <v>91</v>
      </c>
      <c r="J6" s="1" t="s">
        <v>1118</v>
      </c>
      <c r="K6" s="1" t="s">
        <v>3692</v>
      </c>
      <c r="L6" s="1" t="s">
        <v>3693</v>
      </c>
      <c r="M6" s="1" t="s">
        <v>793</v>
      </c>
      <c r="N6" s="1" t="s">
        <v>41</v>
      </c>
      <c r="O6" s="1" t="s">
        <v>934</v>
      </c>
      <c r="P6" s="1"/>
      <c r="Q6" s="1" t="s">
        <v>92</v>
      </c>
      <c r="R6" s="1" t="s">
        <v>544</v>
      </c>
      <c r="S6" s="1" t="s">
        <v>545</v>
      </c>
      <c r="T6" s="25"/>
      <c r="U6" s="1"/>
      <c r="V6" s="1" t="s">
        <v>1167</v>
      </c>
      <c r="W6" s="1" t="s">
        <v>1168</v>
      </c>
      <c r="X6" s="1"/>
      <c r="Y6" s="25">
        <v>43400.517118055555</v>
      </c>
      <c r="Z6" s="40" t="s">
        <v>548</v>
      </c>
      <c r="AA6" s="29" t="s">
        <v>549</v>
      </c>
      <c r="AB6" s="29" t="s">
        <v>548</v>
      </c>
      <c r="AC6" s="1"/>
      <c r="AD6" s="1"/>
    </row>
    <row r="7" spans="1:30" x14ac:dyDescent="0.25">
      <c r="A7" s="1" t="s">
        <v>676</v>
      </c>
      <c r="B7" s="1" t="s">
        <v>562</v>
      </c>
      <c r="C7" s="37" t="s">
        <v>3697</v>
      </c>
      <c r="D7" s="39">
        <v>43388.827361111114</v>
      </c>
      <c r="E7" s="39">
        <v>43389.584270833337</v>
      </c>
      <c r="F7" s="1" t="s">
        <v>911</v>
      </c>
      <c r="G7" s="1" t="s">
        <v>90</v>
      </c>
      <c r="H7" s="1" t="s">
        <v>573</v>
      </c>
      <c r="I7" s="1" t="s">
        <v>91</v>
      </c>
      <c r="J7" s="1" t="s">
        <v>1118</v>
      </c>
      <c r="K7" s="28" t="s">
        <v>3698</v>
      </c>
      <c r="L7" s="28" t="s">
        <v>3699</v>
      </c>
      <c r="M7" s="1" t="s">
        <v>793</v>
      </c>
      <c r="N7" s="1" t="s">
        <v>929</v>
      </c>
      <c r="O7" s="1" t="s">
        <v>1214</v>
      </c>
      <c r="P7" s="1"/>
      <c r="Q7" s="1" t="s">
        <v>92</v>
      </c>
      <c r="R7" s="1" t="s">
        <v>544</v>
      </c>
      <c r="S7" s="1" t="s">
        <v>545</v>
      </c>
      <c r="T7" s="25"/>
      <c r="U7" s="1"/>
      <c r="V7" s="1" t="s">
        <v>966</v>
      </c>
      <c r="W7" s="1" t="s">
        <v>967</v>
      </c>
      <c r="X7" s="1"/>
      <c r="Y7" s="25">
        <v>43400.514791666668</v>
      </c>
      <c r="Z7" s="106" t="s">
        <v>548</v>
      </c>
      <c r="AA7" s="29" t="s">
        <v>549</v>
      </c>
      <c r="AB7" s="29" t="s">
        <v>548</v>
      </c>
      <c r="AC7" s="1"/>
      <c r="AD7" s="1"/>
    </row>
    <row r="8" spans="1:30" x14ac:dyDescent="0.25">
      <c r="A8" s="1" t="s">
        <v>676</v>
      </c>
      <c r="B8" s="1" t="s">
        <v>562</v>
      </c>
      <c r="C8" s="37" t="s">
        <v>3706</v>
      </c>
      <c r="D8" s="39">
        <v>43388.762870370374</v>
      </c>
      <c r="E8" s="39">
        <v>43389.587905092594</v>
      </c>
      <c r="F8" s="1" t="s">
        <v>911</v>
      </c>
      <c r="G8" s="1" t="s">
        <v>90</v>
      </c>
      <c r="H8" s="1" t="s">
        <v>573</v>
      </c>
      <c r="I8" s="1" t="s">
        <v>91</v>
      </c>
      <c r="J8" s="1" t="s">
        <v>1118</v>
      </c>
      <c r="K8" s="1" t="s">
        <v>3707</v>
      </c>
      <c r="L8" s="1" t="s">
        <v>3708</v>
      </c>
      <c r="M8" s="1" t="s">
        <v>793</v>
      </c>
      <c r="N8" s="1" t="s">
        <v>41</v>
      </c>
      <c r="O8" s="1" t="s">
        <v>934</v>
      </c>
      <c r="P8" s="1"/>
      <c r="Q8" s="1" t="s">
        <v>92</v>
      </c>
      <c r="R8" s="1" t="s">
        <v>544</v>
      </c>
      <c r="S8" s="1" t="s">
        <v>545</v>
      </c>
      <c r="T8" s="25"/>
      <c r="U8" s="1"/>
      <c r="V8" s="1" t="s">
        <v>946</v>
      </c>
      <c r="W8" s="1" t="s">
        <v>1102</v>
      </c>
      <c r="X8" s="1"/>
      <c r="Y8" s="25">
        <v>43400.513136574074</v>
      </c>
      <c r="Z8" s="106" t="s">
        <v>548</v>
      </c>
      <c r="AA8" s="29" t="s">
        <v>549</v>
      </c>
      <c r="AB8" s="29" t="s">
        <v>548</v>
      </c>
      <c r="AC8" s="1"/>
      <c r="AD8" s="1"/>
    </row>
    <row r="9" spans="1:30" x14ac:dyDescent="0.25">
      <c r="A9" s="1" t="s">
        <v>676</v>
      </c>
      <c r="B9" s="1" t="s">
        <v>562</v>
      </c>
      <c r="C9" s="37" t="s">
        <v>3657</v>
      </c>
      <c r="D9" s="39">
        <v>43389.123020833336</v>
      </c>
      <c r="E9" s="39">
        <v>43389.591562499998</v>
      </c>
      <c r="F9" s="1" t="s">
        <v>1100</v>
      </c>
      <c r="G9" s="1" t="s">
        <v>90</v>
      </c>
      <c r="H9" s="1" t="s">
        <v>573</v>
      </c>
      <c r="I9" s="1" t="s">
        <v>91</v>
      </c>
      <c r="J9" s="1" t="s">
        <v>1118</v>
      </c>
      <c r="K9" s="28" t="s">
        <v>3658</v>
      </c>
      <c r="L9" s="28" t="s">
        <v>3659</v>
      </c>
      <c r="M9" s="1" t="s">
        <v>793</v>
      </c>
      <c r="N9" s="1" t="s">
        <v>929</v>
      </c>
      <c r="O9" s="1" t="s">
        <v>1241</v>
      </c>
      <c r="P9" s="1"/>
      <c r="Q9" s="1" t="s">
        <v>92</v>
      </c>
      <c r="R9" s="1" t="s">
        <v>544</v>
      </c>
      <c r="S9" s="1" t="s">
        <v>545</v>
      </c>
      <c r="T9" s="25"/>
      <c r="U9" s="1"/>
      <c r="V9" s="1" t="s">
        <v>966</v>
      </c>
      <c r="W9" s="1" t="s">
        <v>967</v>
      </c>
      <c r="X9" s="1"/>
      <c r="Y9" s="25">
        <v>43400.523321759261</v>
      </c>
      <c r="Z9" s="106" t="s">
        <v>548</v>
      </c>
      <c r="AA9" s="29" t="s">
        <v>549</v>
      </c>
      <c r="AB9" s="29" t="s">
        <v>548</v>
      </c>
      <c r="AC9" s="1"/>
      <c r="AD9" s="1"/>
    </row>
    <row r="10" spans="1:30" x14ac:dyDescent="0.25">
      <c r="A10" s="1" t="s">
        <v>676</v>
      </c>
      <c r="B10" s="1" t="s">
        <v>562</v>
      </c>
      <c r="C10" s="26" t="s">
        <v>3662</v>
      </c>
      <c r="D10" s="25">
        <v>43389.173692129632</v>
      </c>
      <c r="E10" s="25">
        <v>43389.595219907409</v>
      </c>
      <c r="F10" s="1" t="s">
        <v>1100</v>
      </c>
      <c r="G10" s="1" t="s">
        <v>90</v>
      </c>
      <c r="H10" s="1" t="s">
        <v>573</v>
      </c>
      <c r="I10" s="1" t="s">
        <v>91</v>
      </c>
      <c r="J10" s="1" t="s">
        <v>1118</v>
      </c>
      <c r="K10" s="1" t="s">
        <v>3663</v>
      </c>
      <c r="L10" s="1" t="s">
        <v>3664</v>
      </c>
      <c r="M10" s="1" t="s">
        <v>793</v>
      </c>
      <c r="N10" s="1" t="s">
        <v>41</v>
      </c>
      <c r="O10" s="1" t="s">
        <v>944</v>
      </c>
      <c r="P10" s="1"/>
      <c r="Q10" s="1" t="s">
        <v>92</v>
      </c>
      <c r="R10" s="1" t="s">
        <v>544</v>
      </c>
      <c r="S10" s="1" t="s">
        <v>545</v>
      </c>
      <c r="T10" s="25"/>
      <c r="U10" s="1"/>
      <c r="V10" s="1" t="s">
        <v>1094</v>
      </c>
      <c r="W10" s="1" t="s">
        <v>1095</v>
      </c>
      <c r="X10" s="1"/>
      <c r="Y10" s="25">
        <v>43400.530648148146</v>
      </c>
      <c r="Z10" s="40" t="s">
        <v>548</v>
      </c>
      <c r="AA10" s="29" t="s">
        <v>549</v>
      </c>
      <c r="AB10" s="29" t="s">
        <v>548</v>
      </c>
      <c r="AC10" s="1"/>
      <c r="AD10" s="1"/>
    </row>
    <row r="11" spans="1:30" x14ac:dyDescent="0.25">
      <c r="A11" s="1" t="s">
        <v>676</v>
      </c>
      <c r="B11" s="1" t="s">
        <v>562</v>
      </c>
      <c r="C11" s="1" t="s">
        <v>3651</v>
      </c>
      <c r="D11" s="25">
        <v>43389.128553240742</v>
      </c>
      <c r="E11" s="25">
        <v>43389.595497685186</v>
      </c>
      <c r="F11" s="1" t="s">
        <v>872</v>
      </c>
      <c r="G11" s="1" t="s">
        <v>90</v>
      </c>
      <c r="H11" s="1" t="s">
        <v>573</v>
      </c>
      <c r="I11" s="1" t="s">
        <v>91</v>
      </c>
      <c r="J11" s="1" t="s">
        <v>1118</v>
      </c>
      <c r="K11" s="1" t="s">
        <v>3652</v>
      </c>
      <c r="L11" s="1" t="s">
        <v>3653</v>
      </c>
      <c r="M11" s="1" t="s">
        <v>793</v>
      </c>
      <c r="N11" s="1" t="s">
        <v>41</v>
      </c>
      <c r="O11" s="1" t="s">
        <v>1005</v>
      </c>
      <c r="P11" s="1"/>
      <c r="Q11" s="1" t="s">
        <v>92</v>
      </c>
      <c r="R11" s="1" t="s">
        <v>544</v>
      </c>
      <c r="S11" s="1" t="s">
        <v>545</v>
      </c>
      <c r="T11" s="25"/>
      <c r="U11" s="1"/>
      <c r="V11" s="1" t="s">
        <v>1254</v>
      </c>
      <c r="W11" s="1" t="s">
        <v>1255</v>
      </c>
      <c r="X11" s="1"/>
      <c r="Y11" s="25">
        <v>43400.526041666664</v>
      </c>
      <c r="Z11" s="40" t="s">
        <v>548</v>
      </c>
      <c r="AA11" s="29" t="s">
        <v>549</v>
      </c>
      <c r="AB11" s="29" t="s">
        <v>548</v>
      </c>
      <c r="AC11" s="1"/>
      <c r="AD11" s="1"/>
    </row>
    <row r="12" spans="1:30" x14ac:dyDescent="0.25">
      <c r="A12" s="1" t="s">
        <v>676</v>
      </c>
      <c r="B12" s="1" t="s">
        <v>562</v>
      </c>
      <c r="C12" s="26" t="s">
        <v>3665</v>
      </c>
      <c r="D12" s="25">
        <v>43389.11681712963</v>
      </c>
      <c r="E12" s="25">
        <v>43389.599768518521</v>
      </c>
      <c r="F12" s="1" t="s">
        <v>1100</v>
      </c>
      <c r="G12" s="1" t="s">
        <v>90</v>
      </c>
      <c r="H12" s="1" t="s">
        <v>573</v>
      </c>
      <c r="I12" s="1" t="s">
        <v>91</v>
      </c>
      <c r="J12" s="1" t="s">
        <v>1118</v>
      </c>
      <c r="K12" s="1" t="s">
        <v>3666</v>
      </c>
      <c r="L12" s="1" t="s">
        <v>3120</v>
      </c>
      <c r="M12" s="1" t="s">
        <v>793</v>
      </c>
      <c r="N12" s="1" t="s">
        <v>41</v>
      </c>
      <c r="O12" s="1" t="s">
        <v>934</v>
      </c>
      <c r="P12" s="1"/>
      <c r="Q12" s="1" t="s">
        <v>92</v>
      </c>
      <c r="R12" s="1" t="s">
        <v>544</v>
      </c>
      <c r="S12" s="1" t="s">
        <v>545</v>
      </c>
      <c r="T12" s="25"/>
      <c r="U12" s="1"/>
      <c r="V12" s="1" t="s">
        <v>1252</v>
      </c>
      <c r="W12" s="1" t="s">
        <v>1253</v>
      </c>
      <c r="X12" s="1"/>
      <c r="Y12" s="25">
        <v>43400.529675925929</v>
      </c>
      <c r="Z12" s="40" t="s">
        <v>548</v>
      </c>
      <c r="AA12" s="29" t="s">
        <v>549</v>
      </c>
      <c r="AB12" s="29" t="s">
        <v>548</v>
      </c>
      <c r="AC12" s="1"/>
      <c r="AD12" s="1"/>
    </row>
    <row r="13" spans="1:30" x14ac:dyDescent="0.25">
      <c r="A13" s="1" t="s">
        <v>676</v>
      </c>
      <c r="B13" s="1" t="s">
        <v>562</v>
      </c>
      <c r="C13" s="1" t="s">
        <v>3675</v>
      </c>
      <c r="D13" s="25">
        <v>43389.074293981481</v>
      </c>
      <c r="E13" s="25">
        <v>43389.600821759261</v>
      </c>
      <c r="F13" s="1" t="s">
        <v>872</v>
      </c>
      <c r="G13" s="1" t="s">
        <v>90</v>
      </c>
      <c r="H13" s="1" t="s">
        <v>573</v>
      </c>
      <c r="I13" s="1" t="s">
        <v>91</v>
      </c>
      <c r="J13" s="1" t="s">
        <v>1118</v>
      </c>
      <c r="K13" s="1" t="s">
        <v>3676</v>
      </c>
      <c r="L13" s="1" t="s">
        <v>3677</v>
      </c>
      <c r="M13" s="1" t="s">
        <v>793</v>
      </c>
      <c r="N13" s="1" t="s">
        <v>41</v>
      </c>
      <c r="O13" s="1" t="s">
        <v>1115</v>
      </c>
      <c r="P13" s="1"/>
      <c r="Q13" s="1" t="s">
        <v>92</v>
      </c>
      <c r="R13" s="1" t="s">
        <v>544</v>
      </c>
      <c r="S13" s="1" t="s">
        <v>545</v>
      </c>
      <c r="T13" s="25"/>
      <c r="U13" s="1"/>
      <c r="V13" s="1" t="s">
        <v>1254</v>
      </c>
      <c r="W13" s="1" t="s">
        <v>1255</v>
      </c>
      <c r="X13" s="1"/>
      <c r="Y13" s="25">
        <v>43400.519108796296</v>
      </c>
      <c r="Z13" s="40" t="s">
        <v>548</v>
      </c>
      <c r="AA13" s="29" t="s">
        <v>549</v>
      </c>
      <c r="AB13" s="29" t="s">
        <v>548</v>
      </c>
      <c r="AC13" s="1"/>
      <c r="AD13" s="1"/>
    </row>
    <row r="14" spans="1:30" x14ac:dyDescent="0.25">
      <c r="A14" s="1" t="s">
        <v>676</v>
      </c>
      <c r="B14" s="1" t="s">
        <v>562</v>
      </c>
      <c r="C14" s="32" t="s">
        <v>3667</v>
      </c>
      <c r="D14" s="25">
        <v>43389.096608796295</v>
      </c>
      <c r="E14" s="25">
        <v>43389.602523148147</v>
      </c>
      <c r="F14" s="1" t="s">
        <v>1100</v>
      </c>
      <c r="G14" s="1" t="s">
        <v>90</v>
      </c>
      <c r="H14" s="1" t="s">
        <v>573</v>
      </c>
      <c r="I14" s="1" t="s">
        <v>91</v>
      </c>
      <c r="J14" s="1" t="s">
        <v>1118</v>
      </c>
      <c r="K14" s="1" t="s">
        <v>3668</v>
      </c>
      <c r="L14" s="1" t="s">
        <v>3669</v>
      </c>
      <c r="M14" s="1" t="s">
        <v>793</v>
      </c>
      <c r="N14" s="1" t="s">
        <v>40</v>
      </c>
      <c r="O14" s="1" t="s">
        <v>2197</v>
      </c>
      <c r="P14" s="1"/>
      <c r="Q14" s="1" t="s">
        <v>92</v>
      </c>
      <c r="R14" s="1" t="s">
        <v>544</v>
      </c>
      <c r="S14" s="1" t="s">
        <v>545</v>
      </c>
      <c r="T14" s="25"/>
      <c r="U14" s="1"/>
      <c r="V14" s="1" t="s">
        <v>966</v>
      </c>
      <c r="W14" s="1" t="s">
        <v>967</v>
      </c>
      <c r="X14" s="1"/>
      <c r="Y14" s="25">
        <v>43400.52542824074</v>
      </c>
      <c r="Z14" s="40" t="s">
        <v>548</v>
      </c>
      <c r="AA14" s="29" t="s">
        <v>549</v>
      </c>
      <c r="AB14" s="29" t="s">
        <v>548</v>
      </c>
      <c r="AC14" s="1"/>
      <c r="AD14" s="1"/>
    </row>
    <row r="15" spans="1:30" x14ac:dyDescent="0.25">
      <c r="A15" s="1" t="s">
        <v>676</v>
      </c>
      <c r="B15" s="1" t="s">
        <v>562</v>
      </c>
      <c r="C15" s="32" t="s">
        <v>3678</v>
      </c>
      <c r="D15" s="25">
        <v>43389.05505787037</v>
      </c>
      <c r="E15" s="25">
        <v>43389.622476851851</v>
      </c>
      <c r="F15" s="1" t="s">
        <v>830</v>
      </c>
      <c r="G15" s="1" t="s">
        <v>90</v>
      </c>
      <c r="H15" s="1" t="s">
        <v>573</v>
      </c>
      <c r="I15" s="1" t="s">
        <v>91</v>
      </c>
      <c r="J15" s="1" t="s">
        <v>1118</v>
      </c>
      <c r="K15" s="1" t="s">
        <v>3679</v>
      </c>
      <c r="L15" s="1" t="s">
        <v>3680</v>
      </c>
      <c r="M15" s="1" t="s">
        <v>793</v>
      </c>
      <c r="N15" s="1" t="s">
        <v>41</v>
      </c>
      <c r="O15" s="1" t="s">
        <v>934</v>
      </c>
      <c r="P15" s="1"/>
      <c r="Q15" s="1" t="s">
        <v>92</v>
      </c>
      <c r="R15" s="1" t="s">
        <v>544</v>
      </c>
      <c r="S15" s="1" t="s">
        <v>545</v>
      </c>
      <c r="T15" s="25"/>
      <c r="U15" s="1"/>
      <c r="V15" s="1" t="s">
        <v>1254</v>
      </c>
      <c r="W15" s="1" t="s">
        <v>1255</v>
      </c>
      <c r="X15" s="1"/>
      <c r="Y15" s="25">
        <v>43400.518958333334</v>
      </c>
      <c r="Z15" s="40" t="s">
        <v>548</v>
      </c>
      <c r="AA15" s="1" t="s">
        <v>549</v>
      </c>
      <c r="AB15" s="1" t="s">
        <v>548</v>
      </c>
      <c r="AC15" s="1"/>
      <c r="AD15" s="1"/>
    </row>
    <row r="16" spans="1:30" x14ac:dyDescent="0.25">
      <c r="A16" s="1" t="s">
        <v>676</v>
      </c>
      <c r="B16" s="1" t="s">
        <v>562</v>
      </c>
      <c r="C16" s="32" t="s">
        <v>3688</v>
      </c>
      <c r="D16" s="25">
        <v>43389.01158564815</v>
      </c>
      <c r="E16" s="25">
        <v>43389.633784722224</v>
      </c>
      <c r="F16" s="1" t="s">
        <v>830</v>
      </c>
      <c r="G16" s="1" t="s">
        <v>90</v>
      </c>
      <c r="H16" s="1" t="s">
        <v>573</v>
      </c>
      <c r="I16" s="1" t="s">
        <v>91</v>
      </c>
      <c r="J16" s="1" t="s">
        <v>1118</v>
      </c>
      <c r="K16" s="1" t="s">
        <v>3689</v>
      </c>
      <c r="L16" s="28" t="s">
        <v>3690</v>
      </c>
      <c r="M16" s="1" t="s">
        <v>793</v>
      </c>
      <c r="N16" s="1" t="s">
        <v>41</v>
      </c>
      <c r="O16" s="1" t="s">
        <v>928</v>
      </c>
      <c r="P16" s="1"/>
      <c r="Q16" s="1" t="s">
        <v>92</v>
      </c>
      <c r="R16" s="1" t="s">
        <v>544</v>
      </c>
      <c r="S16" s="1" t="s">
        <v>545</v>
      </c>
      <c r="T16" s="25"/>
      <c r="U16" s="1"/>
      <c r="V16" s="1" t="s">
        <v>1412</v>
      </c>
      <c r="W16" s="1" t="s">
        <v>1413</v>
      </c>
      <c r="X16" s="1"/>
      <c r="Y16" s="25">
        <v>43400.520486111112</v>
      </c>
      <c r="Z16" s="40" t="s">
        <v>548</v>
      </c>
      <c r="AA16" s="1" t="s">
        <v>549</v>
      </c>
      <c r="AB16" s="1" t="s">
        <v>548</v>
      </c>
      <c r="AC16" s="1"/>
      <c r="AD16" s="1"/>
    </row>
    <row r="17" spans="1:30" x14ac:dyDescent="0.25">
      <c r="A17" s="1" t="s">
        <v>676</v>
      </c>
      <c r="B17" s="1" t="s">
        <v>562</v>
      </c>
      <c r="C17" s="1" t="s">
        <v>3694</v>
      </c>
      <c r="D17" s="25">
        <v>43388.880914351852</v>
      </c>
      <c r="E17" s="1">
        <v>43389.638194444444</v>
      </c>
      <c r="F17" s="1" t="s">
        <v>830</v>
      </c>
      <c r="G17" s="1" t="s">
        <v>90</v>
      </c>
      <c r="H17" s="1" t="s">
        <v>573</v>
      </c>
      <c r="I17" s="1" t="s">
        <v>91</v>
      </c>
      <c r="J17" s="1" t="s">
        <v>1118</v>
      </c>
      <c r="K17" s="1" t="s">
        <v>3695</v>
      </c>
      <c r="L17" s="1" t="s">
        <v>3696</v>
      </c>
      <c r="M17" s="1" t="s">
        <v>793</v>
      </c>
      <c r="N17" s="1" t="s">
        <v>41</v>
      </c>
      <c r="O17" s="1" t="s">
        <v>934</v>
      </c>
      <c r="P17" s="1"/>
      <c r="Q17" s="1" t="s">
        <v>92</v>
      </c>
      <c r="R17" s="1" t="s">
        <v>544</v>
      </c>
      <c r="S17" s="1" t="s">
        <v>545</v>
      </c>
      <c r="T17" s="25"/>
      <c r="U17" s="1"/>
      <c r="V17" s="1" t="s">
        <v>1311</v>
      </c>
      <c r="W17" s="1" t="s">
        <v>1312</v>
      </c>
      <c r="X17" s="1"/>
      <c r="Y17" s="25">
        <v>43400.516724537039</v>
      </c>
      <c r="Z17" s="40" t="s">
        <v>548</v>
      </c>
      <c r="AA17" s="1" t="s">
        <v>549</v>
      </c>
      <c r="AB17" s="1" t="s">
        <v>548</v>
      </c>
      <c r="AC17" s="1"/>
      <c r="AD17" s="1"/>
    </row>
    <row r="18" spans="1:30" ht="90" x14ac:dyDescent="0.25">
      <c r="A18" s="106" t="s">
        <v>676</v>
      </c>
      <c r="B18" s="106" t="s">
        <v>562</v>
      </c>
      <c r="C18" s="60" t="s">
        <v>3672</v>
      </c>
      <c r="D18" s="61">
        <v>43389.075821759259</v>
      </c>
      <c r="E18" s="62">
        <v>43389.639131944445</v>
      </c>
      <c r="F18" s="106" t="s">
        <v>911</v>
      </c>
      <c r="G18" s="106" t="s">
        <v>90</v>
      </c>
      <c r="H18" s="106" t="s">
        <v>573</v>
      </c>
      <c r="I18" s="106" t="s">
        <v>91</v>
      </c>
      <c r="J18" s="106" t="s">
        <v>1118</v>
      </c>
      <c r="K18" s="29" t="s">
        <v>3673</v>
      </c>
      <c r="L18" s="29" t="s">
        <v>3674</v>
      </c>
      <c r="M18" s="29" t="s">
        <v>793</v>
      </c>
      <c r="N18" s="106" t="s">
        <v>40</v>
      </c>
      <c r="O18" s="106" t="s">
        <v>937</v>
      </c>
      <c r="P18" s="106"/>
      <c r="Q18" s="106" t="s">
        <v>92</v>
      </c>
      <c r="R18" s="106" t="s">
        <v>544</v>
      </c>
      <c r="S18" s="106" t="s">
        <v>545</v>
      </c>
      <c r="T18" s="106"/>
      <c r="U18" s="106"/>
      <c r="V18" s="106" t="s">
        <v>2141</v>
      </c>
      <c r="W18" s="106" t="s">
        <v>2142</v>
      </c>
      <c r="X18" s="106"/>
      <c r="Y18" s="106">
        <v>43400.519189814811</v>
      </c>
      <c r="Z18" s="106" t="s">
        <v>548</v>
      </c>
      <c r="AA18" s="29" t="s">
        <v>549</v>
      </c>
      <c r="AB18" s="29" t="s">
        <v>548</v>
      </c>
      <c r="AC18" s="1"/>
      <c r="AD18" s="1"/>
    </row>
    <row r="19" spans="1:30" x14ac:dyDescent="0.25">
      <c r="A19" s="1" t="s">
        <v>676</v>
      </c>
      <c r="B19" s="1" t="s">
        <v>562</v>
      </c>
      <c r="C19" s="32" t="s">
        <v>3703</v>
      </c>
      <c r="D19" s="25">
        <v>43388.821145833332</v>
      </c>
      <c r="E19" s="25">
        <v>43389.644259259258</v>
      </c>
      <c r="F19" s="1" t="s">
        <v>830</v>
      </c>
      <c r="G19" s="1" t="s">
        <v>90</v>
      </c>
      <c r="H19" s="1" t="s">
        <v>573</v>
      </c>
      <c r="I19" s="1" t="s">
        <v>91</v>
      </c>
      <c r="J19" s="1" t="s">
        <v>1118</v>
      </c>
      <c r="K19" s="1" t="s">
        <v>3704</v>
      </c>
      <c r="L19" s="1" t="s">
        <v>3705</v>
      </c>
      <c r="M19" s="1" t="s">
        <v>793</v>
      </c>
      <c r="N19" s="1" t="s">
        <v>40</v>
      </c>
      <c r="O19" s="1" t="s">
        <v>732</v>
      </c>
      <c r="P19" s="1"/>
      <c r="Q19" s="1" t="s">
        <v>92</v>
      </c>
      <c r="R19" s="1" t="s">
        <v>544</v>
      </c>
      <c r="S19" s="1" t="s">
        <v>545</v>
      </c>
      <c r="T19" s="25"/>
      <c r="U19" s="1"/>
      <c r="V19" s="1" t="s">
        <v>966</v>
      </c>
      <c r="W19" s="1" t="s">
        <v>967</v>
      </c>
      <c r="X19" s="1"/>
      <c r="Y19" s="25">
        <v>43400.513738425929</v>
      </c>
      <c r="Z19" s="40" t="s">
        <v>548</v>
      </c>
      <c r="AA19" s="29" t="s">
        <v>549</v>
      </c>
      <c r="AB19" s="29" t="s">
        <v>548</v>
      </c>
      <c r="AC19" s="1"/>
      <c r="AD19" s="1"/>
    </row>
    <row r="20" spans="1:30" x14ac:dyDescent="0.25">
      <c r="A20" s="1" t="s">
        <v>676</v>
      </c>
      <c r="B20" s="1" t="s">
        <v>562</v>
      </c>
      <c r="C20" s="26" t="s">
        <v>3700</v>
      </c>
      <c r="D20" s="25">
        <v>43388.844363425924</v>
      </c>
      <c r="E20" s="25">
        <v>43389.644479166665</v>
      </c>
      <c r="F20" s="1" t="s">
        <v>872</v>
      </c>
      <c r="G20" s="1" t="s">
        <v>90</v>
      </c>
      <c r="H20" s="1" t="s">
        <v>573</v>
      </c>
      <c r="I20" s="1" t="s">
        <v>91</v>
      </c>
      <c r="J20" s="1" t="s">
        <v>1118</v>
      </c>
      <c r="K20" s="1" t="s">
        <v>3701</v>
      </c>
      <c r="L20" s="1" t="s">
        <v>3702</v>
      </c>
      <c r="M20" s="1" t="s">
        <v>793</v>
      </c>
      <c r="N20" s="1" t="s">
        <v>41</v>
      </c>
      <c r="O20" s="1" t="s">
        <v>1115</v>
      </c>
      <c r="P20" s="1"/>
      <c r="Q20" s="1" t="s">
        <v>92</v>
      </c>
      <c r="R20" s="1" t="s">
        <v>544</v>
      </c>
      <c r="S20" s="1" t="s">
        <v>545</v>
      </c>
      <c r="T20" s="25"/>
      <c r="U20" s="1"/>
      <c r="V20" s="1" t="s">
        <v>1260</v>
      </c>
      <c r="W20" s="1" t="s">
        <v>1006</v>
      </c>
      <c r="X20" s="1"/>
      <c r="Y20" s="25">
        <v>43400.5156712963</v>
      </c>
      <c r="Z20" s="40" t="s">
        <v>548</v>
      </c>
      <c r="AA20" s="29" t="s">
        <v>549</v>
      </c>
      <c r="AB20" s="29" t="s">
        <v>548</v>
      </c>
      <c r="AC20" s="1"/>
      <c r="AD20" s="1"/>
    </row>
    <row r="21" spans="1:30" x14ac:dyDescent="0.25">
      <c r="A21" s="1" t="s">
        <v>676</v>
      </c>
      <c r="B21" s="1" t="s">
        <v>562</v>
      </c>
      <c r="C21" s="26" t="s">
        <v>3566</v>
      </c>
      <c r="D21" s="25">
        <v>43388.585428240738</v>
      </c>
      <c r="E21" s="1">
        <v>43389.647233796299</v>
      </c>
      <c r="F21" s="1" t="s">
        <v>830</v>
      </c>
      <c r="G21" s="1" t="s">
        <v>90</v>
      </c>
      <c r="H21" s="1" t="s">
        <v>573</v>
      </c>
      <c r="I21" s="1" t="s">
        <v>91</v>
      </c>
      <c r="J21" s="1" t="s">
        <v>1118</v>
      </c>
      <c r="K21" s="1" t="s">
        <v>3567</v>
      </c>
      <c r="L21" s="1" t="s">
        <v>3712</v>
      </c>
      <c r="M21" s="1" t="s">
        <v>793</v>
      </c>
      <c r="N21" s="1" t="s">
        <v>41</v>
      </c>
      <c r="O21" s="1" t="s">
        <v>1005</v>
      </c>
      <c r="P21" s="1"/>
      <c r="Q21" s="1" t="s">
        <v>92</v>
      </c>
      <c r="R21" s="1" t="s">
        <v>544</v>
      </c>
      <c r="S21" s="1" t="s">
        <v>545</v>
      </c>
      <c r="T21" s="25"/>
      <c r="U21" s="1"/>
      <c r="V21" s="1" t="s">
        <v>1216</v>
      </c>
      <c r="W21" s="1" t="s">
        <v>1217</v>
      </c>
      <c r="X21" s="1"/>
      <c r="Y21" s="25">
        <v>43400.508275462962</v>
      </c>
      <c r="Z21" s="40" t="s">
        <v>548</v>
      </c>
      <c r="AA21" s="1" t="s">
        <v>549</v>
      </c>
      <c r="AB21" s="1" t="s">
        <v>548</v>
      </c>
      <c r="AC21" s="1"/>
      <c r="AD21" s="1"/>
    </row>
    <row r="22" spans="1:30" x14ac:dyDescent="0.25">
      <c r="A22" s="1" t="s">
        <v>676</v>
      </c>
      <c r="B22" s="1" t="s">
        <v>562</v>
      </c>
      <c r="C22" s="26" t="s">
        <v>3709</v>
      </c>
      <c r="D22" s="25">
        <v>43388.747013888889</v>
      </c>
      <c r="E22" s="25">
        <v>43389.651585648149</v>
      </c>
      <c r="F22" s="1" t="s">
        <v>872</v>
      </c>
      <c r="G22" s="1" t="s">
        <v>90</v>
      </c>
      <c r="H22" s="1" t="s">
        <v>573</v>
      </c>
      <c r="I22" s="1" t="s">
        <v>91</v>
      </c>
      <c r="J22" s="1" t="s">
        <v>1118</v>
      </c>
      <c r="K22" s="28" t="s">
        <v>3710</v>
      </c>
      <c r="L22" s="1" t="s">
        <v>3711</v>
      </c>
      <c r="M22" s="1" t="s">
        <v>793</v>
      </c>
      <c r="N22" s="1" t="s">
        <v>41</v>
      </c>
      <c r="O22" s="1" t="s">
        <v>3374</v>
      </c>
      <c r="P22" s="1"/>
      <c r="Q22" s="1" t="s">
        <v>92</v>
      </c>
      <c r="R22" s="1" t="s">
        <v>544</v>
      </c>
      <c r="S22" s="1" t="s">
        <v>545</v>
      </c>
      <c r="T22" s="25"/>
      <c r="U22" s="1"/>
      <c r="V22" s="1" t="s">
        <v>1260</v>
      </c>
      <c r="W22" s="1" t="s">
        <v>1006</v>
      </c>
      <c r="X22" s="1"/>
      <c r="Y22" s="25">
        <v>43400.51289351852</v>
      </c>
      <c r="Z22" s="40" t="s">
        <v>548</v>
      </c>
      <c r="AA22" s="29" t="s">
        <v>549</v>
      </c>
      <c r="AB22" s="29" t="s">
        <v>548</v>
      </c>
      <c r="AC22" s="1"/>
      <c r="AD22" s="1"/>
    </row>
    <row r="23" spans="1:30" ht="75" x14ac:dyDescent="0.25">
      <c r="A23" s="106" t="s">
        <v>676</v>
      </c>
      <c r="B23" s="106" t="s">
        <v>562</v>
      </c>
      <c r="C23" s="60" t="s">
        <v>3670</v>
      </c>
      <c r="D23" s="61">
        <v>43389.030775462961</v>
      </c>
      <c r="E23" s="62">
        <v>43389.659791666665</v>
      </c>
      <c r="F23" s="106" t="s">
        <v>833</v>
      </c>
      <c r="G23" s="106" t="s">
        <v>90</v>
      </c>
      <c r="H23" s="106" t="s">
        <v>573</v>
      </c>
      <c r="I23" s="106" t="s">
        <v>91</v>
      </c>
      <c r="J23" s="106" t="s">
        <v>1118</v>
      </c>
      <c r="K23" s="29" t="s">
        <v>3671</v>
      </c>
      <c r="L23" s="29" t="s">
        <v>2651</v>
      </c>
      <c r="M23" s="29" t="s">
        <v>793</v>
      </c>
      <c r="N23" s="106" t="s">
        <v>40</v>
      </c>
      <c r="O23" s="106" t="s">
        <v>932</v>
      </c>
      <c r="P23" s="106"/>
      <c r="Q23" s="106" t="s">
        <v>92</v>
      </c>
      <c r="R23" s="106" t="s">
        <v>544</v>
      </c>
      <c r="S23" s="106" t="s">
        <v>545</v>
      </c>
      <c r="T23" s="106"/>
      <c r="U23" s="106"/>
      <c r="V23" s="106" t="s">
        <v>1252</v>
      </c>
      <c r="W23" s="106" t="s">
        <v>1253</v>
      </c>
      <c r="X23" s="106"/>
      <c r="Y23" s="106">
        <v>43400.521018518521</v>
      </c>
      <c r="Z23" s="106" t="s">
        <v>548</v>
      </c>
      <c r="AA23" s="29" t="s">
        <v>549</v>
      </c>
      <c r="AB23" s="29" t="s">
        <v>548</v>
      </c>
      <c r="AC23" s="1"/>
      <c r="AD23" s="1"/>
    </row>
    <row r="24" spans="1:30" x14ac:dyDescent="0.25">
      <c r="A24" s="1" t="s">
        <v>676</v>
      </c>
      <c r="B24" s="1" t="s">
        <v>562</v>
      </c>
      <c r="C24" s="1" t="s">
        <v>3681</v>
      </c>
      <c r="D24" s="25">
        <v>43389.032361111109</v>
      </c>
      <c r="E24" s="25">
        <v>43389.675312500003</v>
      </c>
      <c r="F24" s="1" t="s">
        <v>833</v>
      </c>
      <c r="G24" s="1" t="s">
        <v>90</v>
      </c>
      <c r="H24" s="1" t="s">
        <v>573</v>
      </c>
      <c r="I24" s="1" t="s">
        <v>91</v>
      </c>
      <c r="J24" s="1" t="s">
        <v>1118</v>
      </c>
      <c r="K24" s="1" t="s">
        <v>3682</v>
      </c>
      <c r="L24" s="1" t="s">
        <v>3519</v>
      </c>
      <c r="M24" s="1" t="s">
        <v>793</v>
      </c>
      <c r="N24" s="1" t="s">
        <v>40</v>
      </c>
      <c r="O24" s="1" t="s">
        <v>1360</v>
      </c>
      <c r="P24" s="1"/>
      <c r="Q24" s="1" t="s">
        <v>92</v>
      </c>
      <c r="R24" s="1" t="s">
        <v>544</v>
      </c>
      <c r="S24" s="1" t="s">
        <v>545</v>
      </c>
      <c r="T24" s="25"/>
      <c r="U24" s="1"/>
      <c r="V24" s="1" t="s">
        <v>1321</v>
      </c>
      <c r="W24" s="1" t="s">
        <v>964</v>
      </c>
      <c r="X24" s="1"/>
      <c r="Y24" s="25">
        <v>43400.51972222222</v>
      </c>
      <c r="Z24" s="40" t="s">
        <v>548</v>
      </c>
      <c r="AA24" s="29" t="s">
        <v>549</v>
      </c>
      <c r="AB24" s="29" t="s">
        <v>548</v>
      </c>
      <c r="AC24" s="1"/>
      <c r="AD24" s="1"/>
    </row>
    <row r="25" spans="1:30" x14ac:dyDescent="0.25">
      <c r="A25" s="1" t="s">
        <v>676</v>
      </c>
      <c r="B25" s="1" t="s">
        <v>562</v>
      </c>
      <c r="C25" s="1" t="s">
        <v>3654</v>
      </c>
      <c r="D25" s="25">
        <v>43389.132604166669</v>
      </c>
      <c r="E25" s="25">
        <v>43389.683310185188</v>
      </c>
      <c r="F25" s="1" t="s">
        <v>1196</v>
      </c>
      <c r="G25" s="1" t="s">
        <v>90</v>
      </c>
      <c r="H25" s="1" t="s">
        <v>573</v>
      </c>
      <c r="I25" s="1" t="s">
        <v>91</v>
      </c>
      <c r="J25" s="1" t="s">
        <v>1118</v>
      </c>
      <c r="K25" s="1" t="s">
        <v>3655</v>
      </c>
      <c r="L25" s="1" t="s">
        <v>3656</v>
      </c>
      <c r="M25" s="1" t="s">
        <v>793</v>
      </c>
      <c r="N25" s="1" t="s">
        <v>40</v>
      </c>
      <c r="O25" s="1" t="s">
        <v>1256</v>
      </c>
      <c r="P25" s="1"/>
      <c r="Q25" s="1" t="s">
        <v>92</v>
      </c>
      <c r="R25" s="1" t="s">
        <v>544</v>
      </c>
      <c r="S25" s="1" t="s">
        <v>545</v>
      </c>
      <c r="T25" s="25"/>
      <c r="U25" s="1"/>
      <c r="V25" s="1" t="s">
        <v>966</v>
      </c>
      <c r="W25" s="1" t="s">
        <v>967</v>
      </c>
      <c r="X25" s="1"/>
      <c r="Y25" s="25">
        <v>43400.523622685185</v>
      </c>
      <c r="Z25" s="40" t="s">
        <v>548</v>
      </c>
      <c r="AA25" s="29" t="s">
        <v>549</v>
      </c>
      <c r="AB25" s="29" t="s">
        <v>548</v>
      </c>
      <c r="AC25" s="1"/>
      <c r="AD25" s="1"/>
    </row>
    <row r="26" spans="1:30" x14ac:dyDescent="0.25">
      <c r="A26" s="1" t="s">
        <v>676</v>
      </c>
      <c r="B26" s="1" t="s">
        <v>562</v>
      </c>
      <c r="C26" s="37" t="s">
        <v>3660</v>
      </c>
      <c r="D26" s="25">
        <v>43389.107407407406</v>
      </c>
      <c r="E26" s="25">
        <v>43389.692175925928</v>
      </c>
      <c r="F26" s="1" t="s">
        <v>1196</v>
      </c>
      <c r="G26" s="1" t="s">
        <v>90</v>
      </c>
      <c r="H26" s="1" t="s">
        <v>573</v>
      </c>
      <c r="I26" s="1" t="s">
        <v>91</v>
      </c>
      <c r="J26" s="1" t="s">
        <v>1118</v>
      </c>
      <c r="K26" s="28" t="s">
        <v>3661</v>
      </c>
      <c r="L26" s="1" t="s">
        <v>2164</v>
      </c>
      <c r="M26" s="1" t="s">
        <v>793</v>
      </c>
      <c r="N26" s="1" t="s">
        <v>41</v>
      </c>
      <c r="O26" s="1" t="s">
        <v>934</v>
      </c>
      <c r="P26" s="1"/>
      <c r="Q26" s="1" t="s">
        <v>92</v>
      </c>
      <c r="R26" s="1" t="s">
        <v>544</v>
      </c>
      <c r="S26" s="1" t="s">
        <v>545</v>
      </c>
      <c r="T26" s="25"/>
      <c r="U26" s="1"/>
      <c r="V26" s="1" t="s">
        <v>1260</v>
      </c>
      <c r="W26" s="1" t="s">
        <v>1006</v>
      </c>
      <c r="X26" s="1"/>
      <c r="Y26" s="25">
        <v>43400.523020833331</v>
      </c>
      <c r="Z26" s="40" t="s">
        <v>548</v>
      </c>
      <c r="AA26" s="29" t="s">
        <v>549</v>
      </c>
      <c r="AB26" s="29" t="s">
        <v>548</v>
      </c>
      <c r="AC26" s="1"/>
      <c r="AD26" s="1"/>
    </row>
    <row r="27" spans="1:30" x14ac:dyDescent="0.25">
      <c r="A27" s="1" t="s">
        <v>676</v>
      </c>
      <c r="B27" s="1" t="s">
        <v>562</v>
      </c>
      <c r="C27" s="37" t="s">
        <v>3806</v>
      </c>
      <c r="D27" s="39">
        <v>43388.824918981481</v>
      </c>
      <c r="E27" s="39">
        <v>43389.74590277778</v>
      </c>
      <c r="F27" s="1" t="s">
        <v>916</v>
      </c>
      <c r="G27" s="1" t="s">
        <v>90</v>
      </c>
      <c r="H27" s="1" t="s">
        <v>573</v>
      </c>
      <c r="I27" s="1" t="s">
        <v>91</v>
      </c>
      <c r="J27" s="1" t="s">
        <v>1118</v>
      </c>
      <c r="K27" s="28" t="s">
        <v>3807</v>
      </c>
      <c r="L27" s="1" t="s">
        <v>3721</v>
      </c>
      <c r="M27" s="1" t="s">
        <v>793</v>
      </c>
      <c r="N27" s="1" t="s">
        <v>920</v>
      </c>
      <c r="O27" s="1" t="s">
        <v>921</v>
      </c>
      <c r="P27" s="1"/>
      <c r="Q27" s="1" t="s">
        <v>92</v>
      </c>
      <c r="R27" s="1" t="s">
        <v>544</v>
      </c>
      <c r="S27" s="1" t="s">
        <v>545</v>
      </c>
      <c r="T27" s="25"/>
      <c r="U27" s="1"/>
      <c r="V27" s="1" t="s">
        <v>1222</v>
      </c>
      <c r="W27" s="1" t="s">
        <v>1428</v>
      </c>
      <c r="X27" s="1"/>
      <c r="Y27" s="25">
        <v>43400.514027777775</v>
      </c>
      <c r="Z27" s="106" t="s">
        <v>548</v>
      </c>
      <c r="AA27" s="29" t="s">
        <v>549</v>
      </c>
      <c r="AB27" s="29" t="s">
        <v>548</v>
      </c>
      <c r="AC27" s="1"/>
      <c r="AD27" s="1"/>
    </row>
    <row r="28" spans="1:30" x14ac:dyDescent="0.25">
      <c r="A28" s="1" t="s">
        <v>676</v>
      </c>
      <c r="B28" s="1" t="s">
        <v>562</v>
      </c>
      <c r="C28" s="26" t="s">
        <v>3794</v>
      </c>
      <c r="D28" s="25">
        <v>43388.874131944445</v>
      </c>
      <c r="E28" s="1">
        <v>43389.750520833331</v>
      </c>
      <c r="F28" s="1" t="s">
        <v>916</v>
      </c>
      <c r="G28" s="1" t="s">
        <v>90</v>
      </c>
      <c r="H28" s="1" t="s">
        <v>573</v>
      </c>
      <c r="I28" s="1" t="s">
        <v>91</v>
      </c>
      <c r="J28" s="1" t="s">
        <v>1118</v>
      </c>
      <c r="K28" s="1" t="s">
        <v>3795</v>
      </c>
      <c r="L28" s="1" t="s">
        <v>2810</v>
      </c>
      <c r="M28" s="1" t="s">
        <v>793</v>
      </c>
      <c r="N28" s="1" t="s">
        <v>40</v>
      </c>
      <c r="O28" s="1" t="s">
        <v>945</v>
      </c>
      <c r="P28" s="1"/>
      <c r="Q28" s="1" t="s">
        <v>92</v>
      </c>
      <c r="R28" s="1" t="s">
        <v>544</v>
      </c>
      <c r="S28" s="1" t="s">
        <v>545</v>
      </c>
      <c r="T28" s="25"/>
      <c r="U28" s="1"/>
      <c r="V28" s="1" t="s">
        <v>1094</v>
      </c>
      <c r="W28" s="1" t="s">
        <v>1095</v>
      </c>
      <c r="X28" s="1"/>
      <c r="Y28" s="25">
        <v>43400.516435185185</v>
      </c>
      <c r="Z28" s="40" t="s">
        <v>548</v>
      </c>
      <c r="AA28" s="1" t="s">
        <v>549</v>
      </c>
      <c r="AB28" s="1" t="s">
        <v>548</v>
      </c>
      <c r="AC28" s="1"/>
      <c r="AD28" s="1"/>
    </row>
    <row r="29" spans="1:30" x14ac:dyDescent="0.25">
      <c r="A29" s="1" t="s">
        <v>676</v>
      </c>
      <c r="B29" s="1" t="s">
        <v>562</v>
      </c>
      <c r="C29" s="1" t="s">
        <v>3780</v>
      </c>
      <c r="D29" s="25">
        <v>43388.972881944443</v>
      </c>
      <c r="E29" s="1">
        <v>43389.754791666666</v>
      </c>
      <c r="F29" s="1" t="s">
        <v>916</v>
      </c>
      <c r="G29" s="1" t="s">
        <v>90</v>
      </c>
      <c r="H29" s="1" t="s">
        <v>573</v>
      </c>
      <c r="I29" s="1" t="s">
        <v>91</v>
      </c>
      <c r="J29" s="1" t="s">
        <v>1118</v>
      </c>
      <c r="K29" s="1" t="s">
        <v>3781</v>
      </c>
      <c r="L29" s="1" t="s">
        <v>3942</v>
      </c>
      <c r="M29" s="1" t="s">
        <v>793</v>
      </c>
      <c r="N29" s="1" t="s">
        <v>41</v>
      </c>
      <c r="O29" s="1" t="s">
        <v>928</v>
      </c>
      <c r="P29" s="1"/>
      <c r="Q29" s="1" t="s">
        <v>92</v>
      </c>
      <c r="R29" s="1" t="s">
        <v>544</v>
      </c>
      <c r="S29" s="1" t="s">
        <v>545</v>
      </c>
      <c r="T29" s="25"/>
      <c r="U29" s="1"/>
      <c r="V29" s="1" t="s">
        <v>1260</v>
      </c>
      <c r="W29" s="1" t="s">
        <v>1006</v>
      </c>
      <c r="X29" s="1"/>
      <c r="Y29" s="25">
        <v>43400.518055555556</v>
      </c>
      <c r="Z29" s="40" t="s">
        <v>548</v>
      </c>
      <c r="AA29" s="1" t="s">
        <v>549</v>
      </c>
      <c r="AB29" s="1" t="s">
        <v>548</v>
      </c>
      <c r="AC29" s="1"/>
      <c r="AD29" s="1"/>
    </row>
    <row r="30" spans="1:30" ht="135" x14ac:dyDescent="0.25">
      <c r="A30" s="106" t="s">
        <v>676</v>
      </c>
      <c r="B30" s="106" t="s">
        <v>562</v>
      </c>
      <c r="C30" s="60" t="s">
        <v>3770</v>
      </c>
      <c r="D30" s="61">
        <v>43389.009548611109</v>
      </c>
      <c r="E30" s="62">
        <v>43389.796585648146</v>
      </c>
      <c r="F30" s="106" t="s">
        <v>916</v>
      </c>
      <c r="G30" s="106" t="s">
        <v>90</v>
      </c>
      <c r="H30" s="106" t="s">
        <v>573</v>
      </c>
      <c r="I30" s="106" t="s">
        <v>91</v>
      </c>
      <c r="J30" s="106" t="s">
        <v>1118</v>
      </c>
      <c r="K30" s="29" t="s">
        <v>3771</v>
      </c>
      <c r="L30" s="29" t="s">
        <v>3938</v>
      </c>
      <c r="M30" s="29" t="s">
        <v>793</v>
      </c>
      <c r="N30" s="106" t="s">
        <v>920</v>
      </c>
      <c r="O30" s="106" t="s">
        <v>921</v>
      </c>
      <c r="P30" s="106"/>
      <c r="Q30" s="106" t="s">
        <v>92</v>
      </c>
      <c r="R30" s="106" t="s">
        <v>544</v>
      </c>
      <c r="S30" s="106" t="s">
        <v>545</v>
      </c>
      <c r="T30" s="106"/>
      <c r="U30" s="106"/>
      <c r="V30" s="106" t="s">
        <v>1222</v>
      </c>
      <c r="W30" s="106" t="s">
        <v>1428</v>
      </c>
      <c r="X30" s="106"/>
      <c r="Y30" s="106">
        <v>43400.518738425926</v>
      </c>
      <c r="Z30" s="106" t="s">
        <v>548</v>
      </c>
      <c r="AA30" s="29" t="s">
        <v>549</v>
      </c>
      <c r="AB30" s="29" t="s">
        <v>548</v>
      </c>
      <c r="AC30" s="1"/>
      <c r="AD30" s="1"/>
    </row>
    <row r="31" spans="1:30" x14ac:dyDescent="0.25">
      <c r="A31" s="1" t="s">
        <v>676</v>
      </c>
      <c r="B31" s="1" t="s">
        <v>562</v>
      </c>
      <c r="C31" s="37" t="s">
        <v>3758</v>
      </c>
      <c r="D31" s="39">
        <v>43389.099212962959</v>
      </c>
      <c r="E31" s="39">
        <v>43389.803842592592</v>
      </c>
      <c r="F31" s="1" t="s">
        <v>916</v>
      </c>
      <c r="G31" s="1" t="s">
        <v>90</v>
      </c>
      <c r="H31" s="1" t="s">
        <v>573</v>
      </c>
      <c r="I31" s="1" t="s">
        <v>91</v>
      </c>
      <c r="J31" s="1" t="s">
        <v>1118</v>
      </c>
      <c r="K31" s="28" t="s">
        <v>3759</v>
      </c>
      <c r="L31" s="28" t="s">
        <v>3932</v>
      </c>
      <c r="M31" s="1" t="s">
        <v>793</v>
      </c>
      <c r="N31" s="1" t="s">
        <v>40</v>
      </c>
      <c r="O31" s="1" t="s">
        <v>1179</v>
      </c>
      <c r="P31" s="1"/>
      <c r="Q31" s="1" t="s">
        <v>92</v>
      </c>
      <c r="R31" s="1" t="s">
        <v>544</v>
      </c>
      <c r="S31" s="1" t="s">
        <v>545</v>
      </c>
      <c r="T31" s="25"/>
      <c r="U31" s="1"/>
      <c r="V31" s="1" t="s">
        <v>966</v>
      </c>
      <c r="W31" s="1" t="s">
        <v>967</v>
      </c>
      <c r="X31" s="1"/>
      <c r="Y31" s="25">
        <v>43400.525509259256</v>
      </c>
      <c r="Z31" s="106" t="s">
        <v>548</v>
      </c>
      <c r="AA31" s="29" t="s">
        <v>549</v>
      </c>
      <c r="AB31" s="29" t="s">
        <v>548</v>
      </c>
      <c r="AC31" s="1"/>
      <c r="AD31" s="1"/>
    </row>
    <row r="32" spans="1:30" x14ac:dyDescent="0.25">
      <c r="A32" s="1" t="s">
        <v>676</v>
      </c>
      <c r="B32" s="1" t="s">
        <v>562</v>
      </c>
      <c r="C32" s="1" t="s">
        <v>3766</v>
      </c>
      <c r="D32" s="25">
        <v>43389.036539351851</v>
      </c>
      <c r="E32" s="1">
        <v>43389.822604166664</v>
      </c>
      <c r="F32" s="1" t="s">
        <v>933</v>
      </c>
      <c r="G32" s="1" t="s">
        <v>90</v>
      </c>
      <c r="H32" s="1" t="s">
        <v>573</v>
      </c>
      <c r="I32" s="1" t="s">
        <v>91</v>
      </c>
      <c r="J32" s="1" t="s">
        <v>1118</v>
      </c>
      <c r="K32" s="1" t="s">
        <v>3767</v>
      </c>
      <c r="L32" s="1" t="s">
        <v>3936</v>
      </c>
      <c r="M32" s="1" t="s">
        <v>793</v>
      </c>
      <c r="N32" s="1" t="s">
        <v>40</v>
      </c>
      <c r="O32" s="1" t="s">
        <v>932</v>
      </c>
      <c r="P32" s="1"/>
      <c r="Q32" s="1" t="s">
        <v>92</v>
      </c>
      <c r="R32" s="1" t="s">
        <v>544</v>
      </c>
      <c r="S32" s="1" t="s">
        <v>545</v>
      </c>
      <c r="T32" s="25"/>
      <c r="U32" s="1"/>
      <c r="V32" s="1" t="s">
        <v>1260</v>
      </c>
      <c r="W32" s="1" t="s">
        <v>1006</v>
      </c>
      <c r="X32" s="1"/>
      <c r="Y32" s="25">
        <v>43400.521087962959</v>
      </c>
      <c r="Z32" s="40" t="s">
        <v>548</v>
      </c>
      <c r="AA32" s="1" t="s">
        <v>549</v>
      </c>
      <c r="AB32" s="1" t="s">
        <v>548</v>
      </c>
      <c r="AC32" s="1"/>
      <c r="AD32" s="1"/>
    </row>
    <row r="33" spans="1:30" x14ac:dyDescent="0.25">
      <c r="A33" s="1" t="s">
        <v>676</v>
      </c>
      <c r="B33" s="1" t="s">
        <v>562</v>
      </c>
      <c r="C33" s="1" t="s">
        <v>3774</v>
      </c>
      <c r="D33" s="25">
        <v>43389.035717592589</v>
      </c>
      <c r="E33" s="25">
        <v>43389.824999999997</v>
      </c>
      <c r="F33" s="1" t="s">
        <v>933</v>
      </c>
      <c r="G33" s="1" t="s">
        <v>90</v>
      </c>
      <c r="H33" s="1" t="s">
        <v>573</v>
      </c>
      <c r="I33" s="1" t="s">
        <v>91</v>
      </c>
      <c r="J33" s="1" t="s">
        <v>1118</v>
      </c>
      <c r="K33" s="1" t="s">
        <v>3775</v>
      </c>
      <c r="L33" s="1" t="s">
        <v>3940</v>
      </c>
      <c r="M33" s="1" t="s">
        <v>793</v>
      </c>
      <c r="N33" s="1" t="s">
        <v>929</v>
      </c>
      <c r="O33" s="1" t="s">
        <v>948</v>
      </c>
      <c r="P33" s="1"/>
      <c r="Q33" s="1" t="s">
        <v>92</v>
      </c>
      <c r="R33" s="1" t="s">
        <v>544</v>
      </c>
      <c r="S33" s="1" t="s">
        <v>545</v>
      </c>
      <c r="T33" s="25"/>
      <c r="U33" s="1"/>
      <c r="V33" s="1" t="s">
        <v>2141</v>
      </c>
      <c r="W33" s="1" t="s">
        <v>2142</v>
      </c>
      <c r="X33" s="1"/>
      <c r="Y33" s="25">
        <v>43400.519791666666</v>
      </c>
      <c r="Z33" s="40" t="s">
        <v>548</v>
      </c>
      <c r="AA33" s="29" t="s">
        <v>549</v>
      </c>
      <c r="AB33" s="29" t="s">
        <v>548</v>
      </c>
      <c r="AC33" s="1"/>
      <c r="AD33" s="1"/>
    </row>
    <row r="34" spans="1:30" ht="120" x14ac:dyDescent="0.25">
      <c r="A34" s="106" t="s">
        <v>676</v>
      </c>
      <c r="B34" s="106" t="s">
        <v>562</v>
      </c>
      <c r="C34" s="60" t="s">
        <v>3784</v>
      </c>
      <c r="D34" s="61">
        <v>43388.923101851855</v>
      </c>
      <c r="E34" s="62">
        <v>43389.829652777778</v>
      </c>
      <c r="F34" s="106" t="s">
        <v>933</v>
      </c>
      <c r="G34" s="106" t="s">
        <v>90</v>
      </c>
      <c r="H34" s="106" t="s">
        <v>573</v>
      </c>
      <c r="I34" s="106" t="s">
        <v>91</v>
      </c>
      <c r="J34" s="106" t="s">
        <v>1118</v>
      </c>
      <c r="K34" s="29" t="s">
        <v>3785</v>
      </c>
      <c r="L34" s="29" t="s">
        <v>3944</v>
      </c>
      <c r="M34" s="29" t="s">
        <v>793</v>
      </c>
      <c r="N34" s="106" t="s">
        <v>41</v>
      </c>
      <c r="O34" s="106" t="s">
        <v>927</v>
      </c>
      <c r="P34" s="106"/>
      <c r="Q34" s="106" t="s">
        <v>92</v>
      </c>
      <c r="R34" s="106" t="s">
        <v>544</v>
      </c>
      <c r="S34" s="106" t="s">
        <v>545</v>
      </c>
      <c r="T34" s="106"/>
      <c r="U34" s="106"/>
      <c r="V34" s="106" t="s">
        <v>1307</v>
      </c>
      <c r="W34" s="106" t="s">
        <v>1308</v>
      </c>
      <c r="X34" s="106"/>
      <c r="Y34" s="106">
        <v>43400.517592592594</v>
      </c>
      <c r="Z34" s="106" t="s">
        <v>548</v>
      </c>
      <c r="AA34" s="29" t="s">
        <v>549</v>
      </c>
      <c r="AB34" s="29" t="s">
        <v>548</v>
      </c>
      <c r="AC34" s="1"/>
      <c r="AD34" s="1"/>
    </row>
    <row r="35" spans="1:30" x14ac:dyDescent="0.25">
      <c r="A35" s="1" t="s">
        <v>676</v>
      </c>
      <c r="B35" s="1" t="s">
        <v>562</v>
      </c>
      <c r="C35" s="1" t="s">
        <v>3798</v>
      </c>
      <c r="D35" s="25">
        <v>43388.848263888889</v>
      </c>
      <c r="E35" s="25">
        <v>43389.832615740743</v>
      </c>
      <c r="F35" s="1" t="s">
        <v>933</v>
      </c>
      <c r="G35" s="1" t="s">
        <v>90</v>
      </c>
      <c r="H35" s="1" t="s">
        <v>573</v>
      </c>
      <c r="I35" s="1" t="s">
        <v>91</v>
      </c>
      <c r="J35" s="1" t="s">
        <v>1118</v>
      </c>
      <c r="K35" s="1" t="s">
        <v>3799</v>
      </c>
      <c r="L35" s="1" t="s">
        <v>3949</v>
      </c>
      <c r="M35" s="1" t="s">
        <v>793</v>
      </c>
      <c r="N35" s="1" t="s">
        <v>40</v>
      </c>
      <c r="O35" s="1" t="s">
        <v>732</v>
      </c>
      <c r="P35" s="1"/>
      <c r="Q35" s="1" t="s">
        <v>92</v>
      </c>
      <c r="R35" s="1" t="s">
        <v>544</v>
      </c>
      <c r="S35" s="1" t="s">
        <v>545</v>
      </c>
      <c r="T35" s="25"/>
      <c r="U35" s="1"/>
      <c r="V35" s="1" t="s">
        <v>966</v>
      </c>
      <c r="W35" s="1" t="s">
        <v>967</v>
      </c>
      <c r="X35" s="1"/>
      <c r="Y35" s="25">
        <v>43400.514328703706</v>
      </c>
      <c r="Z35" s="40" t="s">
        <v>548</v>
      </c>
      <c r="AA35" s="29" t="s">
        <v>549</v>
      </c>
      <c r="AB35" s="29" t="s">
        <v>548</v>
      </c>
      <c r="AC35" s="1"/>
      <c r="AD35" s="1"/>
    </row>
    <row r="36" spans="1:30" x14ac:dyDescent="0.25">
      <c r="A36" s="1" t="s">
        <v>676</v>
      </c>
      <c r="B36" s="1" t="s">
        <v>562</v>
      </c>
      <c r="C36" s="37" t="s">
        <v>3810</v>
      </c>
      <c r="D36" s="25">
        <v>43388.789548611108</v>
      </c>
      <c r="E36" s="25">
        <v>43389.838310185187</v>
      </c>
      <c r="F36" s="1" t="s">
        <v>933</v>
      </c>
      <c r="G36" s="1" t="s">
        <v>90</v>
      </c>
      <c r="H36" s="1" t="s">
        <v>573</v>
      </c>
      <c r="I36" s="1" t="s">
        <v>91</v>
      </c>
      <c r="J36" s="1" t="s">
        <v>1118</v>
      </c>
      <c r="K36" s="28" t="s">
        <v>3811</v>
      </c>
      <c r="L36" s="28" t="s">
        <v>3952</v>
      </c>
      <c r="M36" s="1" t="s">
        <v>793</v>
      </c>
      <c r="N36" s="1" t="s">
        <v>41</v>
      </c>
      <c r="O36" s="1" t="s">
        <v>1104</v>
      </c>
      <c r="P36" s="1"/>
      <c r="Q36" s="1" t="s">
        <v>92</v>
      </c>
      <c r="R36" s="1" t="s">
        <v>544</v>
      </c>
      <c r="S36" s="1" t="s">
        <v>545</v>
      </c>
      <c r="T36" s="25"/>
      <c r="U36" s="25"/>
      <c r="V36" s="1" t="s">
        <v>1096</v>
      </c>
      <c r="W36" s="1" t="s">
        <v>1166</v>
      </c>
      <c r="X36" s="1"/>
      <c r="Y36" s="25">
        <v>43400.513368055559</v>
      </c>
      <c r="Z36" s="40" t="s">
        <v>548</v>
      </c>
      <c r="AA36" s="29" t="s">
        <v>549</v>
      </c>
      <c r="AB36" s="29" t="s">
        <v>548</v>
      </c>
      <c r="AC36" s="1"/>
      <c r="AD36" s="1"/>
    </row>
    <row r="37" spans="1:30" x14ac:dyDescent="0.25">
      <c r="A37" s="1" t="s">
        <v>676</v>
      </c>
      <c r="B37" s="1" t="s">
        <v>562</v>
      </c>
      <c r="C37" s="26" t="s">
        <v>3764</v>
      </c>
      <c r="D37" s="25">
        <v>43389.066701388889</v>
      </c>
      <c r="E37" s="1">
        <v>43389.860949074071</v>
      </c>
      <c r="F37" s="1" t="s">
        <v>843</v>
      </c>
      <c r="G37" s="1" t="s">
        <v>90</v>
      </c>
      <c r="H37" s="1" t="s">
        <v>573</v>
      </c>
      <c r="I37" s="1" t="s">
        <v>91</v>
      </c>
      <c r="J37" s="1" t="s">
        <v>1118</v>
      </c>
      <c r="K37" s="1" t="s">
        <v>3765</v>
      </c>
      <c r="L37" s="1" t="s">
        <v>3935</v>
      </c>
      <c r="M37" s="1" t="s">
        <v>793</v>
      </c>
      <c r="N37" s="1" t="s">
        <v>41</v>
      </c>
      <c r="O37" s="1" t="s">
        <v>934</v>
      </c>
      <c r="P37" s="1"/>
      <c r="Q37" s="1" t="s">
        <v>92</v>
      </c>
      <c r="R37" s="1" t="s">
        <v>544</v>
      </c>
      <c r="S37" s="1" t="s">
        <v>545</v>
      </c>
      <c r="T37" s="25"/>
      <c r="U37" s="1"/>
      <c r="V37" s="1" t="s">
        <v>1254</v>
      </c>
      <c r="W37" s="1" t="s">
        <v>1255</v>
      </c>
      <c r="X37" s="1"/>
      <c r="Y37" s="25">
        <v>43400.521701388891</v>
      </c>
      <c r="Z37" s="40" t="s">
        <v>548</v>
      </c>
      <c r="AA37" s="1" t="s">
        <v>549</v>
      </c>
      <c r="AB37" s="1" t="s">
        <v>548</v>
      </c>
      <c r="AC37" s="1"/>
      <c r="AD37" s="1"/>
    </row>
    <row r="38" spans="1:30" x14ac:dyDescent="0.25">
      <c r="A38" s="1" t="s">
        <v>676</v>
      </c>
      <c r="B38" s="1" t="s">
        <v>562</v>
      </c>
      <c r="C38" s="26" t="s">
        <v>3788</v>
      </c>
      <c r="D38" s="25">
        <v>43388.913275462961</v>
      </c>
      <c r="E38" s="1">
        <v>43389.864201388889</v>
      </c>
      <c r="F38" s="1" t="s">
        <v>910</v>
      </c>
      <c r="G38" s="1" t="s">
        <v>90</v>
      </c>
      <c r="H38" s="1" t="s">
        <v>573</v>
      </c>
      <c r="I38" s="1" t="s">
        <v>91</v>
      </c>
      <c r="J38" s="1" t="s">
        <v>1118</v>
      </c>
      <c r="K38" s="1" t="s">
        <v>3789</v>
      </c>
      <c r="L38" s="1" t="s">
        <v>3947</v>
      </c>
      <c r="M38" s="1" t="s">
        <v>793</v>
      </c>
      <c r="N38" s="1" t="s">
        <v>929</v>
      </c>
      <c r="O38" s="1" t="s">
        <v>948</v>
      </c>
      <c r="P38" s="1"/>
      <c r="Q38" s="1" t="s">
        <v>92</v>
      </c>
      <c r="R38" s="1" t="s">
        <v>544</v>
      </c>
      <c r="S38" s="1" t="s">
        <v>545</v>
      </c>
      <c r="T38" s="25"/>
      <c r="U38" s="1"/>
      <c r="V38" s="1" t="s">
        <v>1321</v>
      </c>
      <c r="W38" s="1" t="s">
        <v>964</v>
      </c>
      <c r="X38" s="1"/>
      <c r="Y38" s="25">
        <v>43400.516875000001</v>
      </c>
      <c r="Z38" s="40" t="s">
        <v>548</v>
      </c>
      <c r="AA38" s="1" t="s">
        <v>549</v>
      </c>
      <c r="AB38" s="1" t="s">
        <v>548</v>
      </c>
      <c r="AC38" s="1"/>
      <c r="AD38" s="1"/>
    </row>
    <row r="39" spans="1:30" x14ac:dyDescent="0.25">
      <c r="A39" s="1" t="s">
        <v>676</v>
      </c>
      <c r="B39" s="1" t="s">
        <v>562</v>
      </c>
      <c r="C39" s="1" t="s">
        <v>3772</v>
      </c>
      <c r="D39" s="25">
        <v>43389.003009259257</v>
      </c>
      <c r="E39" s="1">
        <v>43389.867418981485</v>
      </c>
      <c r="F39" s="1" t="s">
        <v>843</v>
      </c>
      <c r="G39" s="1" t="s">
        <v>90</v>
      </c>
      <c r="H39" s="1" t="s">
        <v>573</v>
      </c>
      <c r="I39" s="1" t="s">
        <v>91</v>
      </c>
      <c r="J39" s="1" t="s">
        <v>1118</v>
      </c>
      <c r="K39" s="1" t="s">
        <v>3773</v>
      </c>
      <c r="L39" s="1" t="s">
        <v>3939</v>
      </c>
      <c r="M39" s="1" t="s">
        <v>793</v>
      </c>
      <c r="N39" s="1" t="s">
        <v>41</v>
      </c>
      <c r="O39" s="1" t="s">
        <v>934</v>
      </c>
      <c r="P39" s="1"/>
      <c r="Q39" s="1" t="s">
        <v>92</v>
      </c>
      <c r="R39" s="1" t="s">
        <v>544</v>
      </c>
      <c r="S39" s="1" t="s">
        <v>545</v>
      </c>
      <c r="T39" s="25"/>
      <c r="U39" s="1"/>
      <c r="V39" s="1" t="s">
        <v>1412</v>
      </c>
      <c r="W39" s="1" t="s">
        <v>1413</v>
      </c>
      <c r="X39" s="1"/>
      <c r="Y39" s="25">
        <v>43400.518506944441</v>
      </c>
      <c r="Z39" s="40" t="s">
        <v>548</v>
      </c>
      <c r="AA39" s="1" t="s">
        <v>549</v>
      </c>
      <c r="AB39" s="1" t="s">
        <v>548</v>
      </c>
      <c r="AC39" s="1"/>
      <c r="AD39" s="1"/>
    </row>
    <row r="40" spans="1:30" x14ac:dyDescent="0.25">
      <c r="A40" s="1" t="s">
        <v>676</v>
      </c>
      <c r="B40" s="1" t="s">
        <v>562</v>
      </c>
      <c r="C40" s="1" t="s">
        <v>3782</v>
      </c>
      <c r="D40" s="25">
        <v>43388.965046296296</v>
      </c>
      <c r="E40" s="1">
        <v>43389.899814814817</v>
      </c>
      <c r="F40" s="1" t="s">
        <v>843</v>
      </c>
      <c r="G40" s="1" t="s">
        <v>90</v>
      </c>
      <c r="H40" s="1" t="s">
        <v>573</v>
      </c>
      <c r="I40" s="1" t="s">
        <v>91</v>
      </c>
      <c r="J40" s="1" t="s">
        <v>1118</v>
      </c>
      <c r="K40" s="1" t="s">
        <v>3783</v>
      </c>
      <c r="L40" s="1" t="s">
        <v>3943</v>
      </c>
      <c r="M40" s="1" t="s">
        <v>793</v>
      </c>
      <c r="N40" s="1" t="s">
        <v>41</v>
      </c>
      <c r="O40" s="1" t="s">
        <v>934</v>
      </c>
      <c r="P40" s="1"/>
      <c r="Q40" s="1" t="s">
        <v>92</v>
      </c>
      <c r="R40" s="1" t="s">
        <v>544</v>
      </c>
      <c r="S40" s="1" t="s">
        <v>545</v>
      </c>
      <c r="T40" s="25"/>
      <c r="U40" s="1"/>
      <c r="V40" s="1" t="s">
        <v>1321</v>
      </c>
      <c r="W40" s="1" t="s">
        <v>964</v>
      </c>
      <c r="X40" s="1"/>
      <c r="Y40" s="25">
        <v>43400.517893518518</v>
      </c>
      <c r="Z40" s="40" t="s">
        <v>548</v>
      </c>
      <c r="AA40" s="29" t="s">
        <v>549</v>
      </c>
      <c r="AB40" s="1" t="s">
        <v>548</v>
      </c>
      <c r="AC40" s="1"/>
      <c r="AD40" s="1"/>
    </row>
    <row r="41" spans="1:30" x14ac:dyDescent="0.25">
      <c r="A41" s="1" t="s">
        <v>676</v>
      </c>
      <c r="B41" s="1" t="s">
        <v>562</v>
      </c>
      <c r="C41" s="1" t="s">
        <v>3796</v>
      </c>
      <c r="D41" s="25">
        <v>43388.849710648145</v>
      </c>
      <c r="E41" s="1">
        <v>43389.912187499998</v>
      </c>
      <c r="F41" s="1" t="s">
        <v>843</v>
      </c>
      <c r="G41" s="1" t="s">
        <v>90</v>
      </c>
      <c r="H41" s="1" t="s">
        <v>573</v>
      </c>
      <c r="I41" s="1" t="s">
        <v>91</v>
      </c>
      <c r="J41" s="1" t="s">
        <v>1118</v>
      </c>
      <c r="K41" s="1" t="s">
        <v>3797</v>
      </c>
      <c r="L41" s="1" t="s">
        <v>3948</v>
      </c>
      <c r="M41" s="1" t="s">
        <v>793</v>
      </c>
      <c r="N41" s="1" t="s">
        <v>41</v>
      </c>
      <c r="O41" s="1" t="s">
        <v>934</v>
      </c>
      <c r="P41" s="1"/>
      <c r="Q41" s="1" t="s">
        <v>92</v>
      </c>
      <c r="R41" s="1" t="s">
        <v>544</v>
      </c>
      <c r="S41" s="1" t="s">
        <v>545</v>
      </c>
      <c r="T41" s="25"/>
      <c r="U41" s="1"/>
      <c r="V41" s="1" t="s">
        <v>1222</v>
      </c>
      <c r="W41" s="1" t="s">
        <v>1428</v>
      </c>
      <c r="X41" s="1"/>
      <c r="Y41" s="25">
        <v>43400.515115740738</v>
      </c>
      <c r="Z41" s="40" t="s">
        <v>548</v>
      </c>
      <c r="AA41" s="1" t="s">
        <v>549</v>
      </c>
      <c r="AB41" s="29" t="s">
        <v>548</v>
      </c>
      <c r="AC41" s="1"/>
      <c r="AD41" s="1"/>
    </row>
    <row r="42" spans="1:30" x14ac:dyDescent="0.25">
      <c r="A42" s="1" t="s">
        <v>676</v>
      </c>
      <c r="B42" s="1" t="s">
        <v>562</v>
      </c>
      <c r="C42" s="1" t="s">
        <v>3808</v>
      </c>
      <c r="D42" s="25">
        <v>43388.806574074071</v>
      </c>
      <c r="E42" s="1">
        <v>43389.924664351849</v>
      </c>
      <c r="F42" s="1" t="s">
        <v>843</v>
      </c>
      <c r="G42" s="1" t="s">
        <v>90</v>
      </c>
      <c r="H42" s="1" t="s">
        <v>573</v>
      </c>
      <c r="I42" s="1" t="s">
        <v>91</v>
      </c>
      <c r="J42" s="1" t="s">
        <v>1118</v>
      </c>
      <c r="K42" s="1" t="s">
        <v>3809</v>
      </c>
      <c r="L42" s="1" t="s">
        <v>2148</v>
      </c>
      <c r="M42" s="1" t="s">
        <v>793</v>
      </c>
      <c r="N42" s="1" t="s">
        <v>41</v>
      </c>
      <c r="O42" s="1" t="s">
        <v>934</v>
      </c>
      <c r="P42" s="1"/>
      <c r="Q42" s="1" t="s">
        <v>92</v>
      </c>
      <c r="R42" s="1" t="s">
        <v>544</v>
      </c>
      <c r="S42" s="1" t="s">
        <v>545</v>
      </c>
      <c r="T42" s="25"/>
      <c r="U42" s="1"/>
      <c r="V42" s="1" t="s">
        <v>1331</v>
      </c>
      <c r="W42" s="1" t="s">
        <v>1332</v>
      </c>
      <c r="X42" s="1"/>
      <c r="Y42" s="25">
        <v>43400.51462962963</v>
      </c>
      <c r="Z42" s="40" t="s">
        <v>548</v>
      </c>
      <c r="AA42" s="29" t="s">
        <v>549</v>
      </c>
      <c r="AB42" s="29" t="s">
        <v>548</v>
      </c>
      <c r="AC42" s="1"/>
      <c r="AD42" s="1"/>
    </row>
    <row r="43" spans="1:30" x14ac:dyDescent="0.25">
      <c r="A43" s="1" t="s">
        <v>676</v>
      </c>
      <c r="B43" s="1" t="s">
        <v>562</v>
      </c>
      <c r="C43" s="37" t="s">
        <v>3762</v>
      </c>
      <c r="D43" s="39">
        <v>43389.081018518518</v>
      </c>
      <c r="E43" s="39">
        <v>43390.472893518519</v>
      </c>
      <c r="F43" s="1" t="s">
        <v>1196</v>
      </c>
      <c r="G43" s="1" t="s">
        <v>90</v>
      </c>
      <c r="H43" s="1" t="s">
        <v>573</v>
      </c>
      <c r="I43" s="1" t="s">
        <v>91</v>
      </c>
      <c r="J43" s="1" t="s">
        <v>1118</v>
      </c>
      <c r="K43" s="1" t="s">
        <v>3763</v>
      </c>
      <c r="L43" s="1" t="s">
        <v>3934</v>
      </c>
      <c r="M43" s="1" t="s">
        <v>793</v>
      </c>
      <c r="N43" s="1" t="s">
        <v>40</v>
      </c>
      <c r="O43" s="1" t="s">
        <v>932</v>
      </c>
      <c r="P43" s="1"/>
      <c r="Q43" s="1" t="s">
        <v>92</v>
      </c>
      <c r="R43" s="1" t="s">
        <v>544</v>
      </c>
      <c r="S43" s="1" t="s">
        <v>545</v>
      </c>
      <c r="T43" s="25"/>
      <c r="U43" s="1"/>
      <c r="V43" s="1" t="s">
        <v>1252</v>
      </c>
      <c r="W43" s="1" t="s">
        <v>1253</v>
      </c>
      <c r="X43" s="1"/>
      <c r="Y43" s="25">
        <v>43400.52239583333</v>
      </c>
      <c r="Z43" s="106" t="s">
        <v>548</v>
      </c>
      <c r="AA43" s="29" t="s">
        <v>549</v>
      </c>
      <c r="AB43" s="29" t="s">
        <v>548</v>
      </c>
      <c r="AC43" s="1"/>
      <c r="AD43" s="1"/>
    </row>
    <row r="44" spans="1:30" x14ac:dyDescent="0.25">
      <c r="A44" s="1" t="s">
        <v>676</v>
      </c>
      <c r="B44" s="1" t="s">
        <v>562</v>
      </c>
      <c r="C44" s="1" t="s">
        <v>3748</v>
      </c>
      <c r="D44" s="25">
        <v>43389.133333333331</v>
      </c>
      <c r="E44" s="25">
        <v>43390.47929398148</v>
      </c>
      <c r="F44" s="1" t="s">
        <v>1192</v>
      </c>
      <c r="G44" s="1" t="s">
        <v>90</v>
      </c>
      <c r="H44" s="1" t="s">
        <v>573</v>
      </c>
      <c r="I44" s="1" t="s">
        <v>91</v>
      </c>
      <c r="J44" s="1" t="s">
        <v>1118</v>
      </c>
      <c r="K44" s="1" t="s">
        <v>3749</v>
      </c>
      <c r="L44" s="1" t="s">
        <v>3929</v>
      </c>
      <c r="M44" s="1" t="s">
        <v>793</v>
      </c>
      <c r="N44" s="1" t="s">
        <v>41</v>
      </c>
      <c r="O44" s="1" t="s">
        <v>934</v>
      </c>
      <c r="P44" s="1"/>
      <c r="Q44" s="1" t="s">
        <v>92</v>
      </c>
      <c r="R44" s="1" t="s">
        <v>544</v>
      </c>
      <c r="S44" s="1" t="s">
        <v>545</v>
      </c>
      <c r="T44" s="25"/>
      <c r="U44" s="1"/>
      <c r="V44" s="1" t="s">
        <v>1260</v>
      </c>
      <c r="W44" s="1" t="s">
        <v>1006</v>
      </c>
      <c r="X44" s="1"/>
      <c r="Y44" s="25">
        <v>43401.516643518517</v>
      </c>
      <c r="Z44" s="40" t="s">
        <v>548</v>
      </c>
      <c r="AA44" s="29" t="s">
        <v>549</v>
      </c>
      <c r="AB44" s="29" t="s">
        <v>548</v>
      </c>
      <c r="AC44" s="1"/>
      <c r="AD44" s="1"/>
    </row>
    <row r="45" spans="1:30" x14ac:dyDescent="0.25">
      <c r="A45" s="1" t="s">
        <v>676</v>
      </c>
      <c r="B45" s="1" t="s">
        <v>562</v>
      </c>
      <c r="C45" s="1" t="s">
        <v>3750</v>
      </c>
      <c r="D45" s="25">
        <v>43389.095347222225</v>
      </c>
      <c r="E45" s="25">
        <v>43390.48364583333</v>
      </c>
      <c r="F45" s="1" t="s">
        <v>1192</v>
      </c>
      <c r="G45" s="1" t="s">
        <v>90</v>
      </c>
      <c r="H45" s="1" t="s">
        <v>573</v>
      </c>
      <c r="I45" s="1" t="s">
        <v>91</v>
      </c>
      <c r="J45" s="1" t="s">
        <v>1118</v>
      </c>
      <c r="K45" s="1" t="s">
        <v>3751</v>
      </c>
      <c r="L45" s="1" t="s">
        <v>3930</v>
      </c>
      <c r="M45" s="1" t="s">
        <v>793</v>
      </c>
      <c r="N45" s="1" t="s">
        <v>41</v>
      </c>
      <c r="O45" s="1" t="s">
        <v>1215</v>
      </c>
      <c r="P45" s="1"/>
      <c r="Q45" s="1" t="s">
        <v>92</v>
      </c>
      <c r="R45" s="1" t="s">
        <v>544</v>
      </c>
      <c r="S45" s="1" t="s">
        <v>545</v>
      </c>
      <c r="T45" s="25"/>
      <c r="U45" s="1"/>
      <c r="V45" s="1" t="s">
        <v>1254</v>
      </c>
      <c r="W45" s="1" t="s">
        <v>1255</v>
      </c>
      <c r="X45" s="1"/>
      <c r="Y45" s="25">
        <v>43401.516481481478</v>
      </c>
      <c r="Z45" s="40" t="s">
        <v>548</v>
      </c>
      <c r="AA45" s="29" t="s">
        <v>549</v>
      </c>
      <c r="AB45" s="29" t="s">
        <v>548</v>
      </c>
      <c r="AC45" s="1"/>
      <c r="AD45" s="1"/>
    </row>
    <row r="46" spans="1:30" x14ac:dyDescent="0.25">
      <c r="A46" s="1" t="s">
        <v>676</v>
      </c>
      <c r="B46" s="1" t="s">
        <v>562</v>
      </c>
      <c r="C46" s="1" t="s">
        <v>3776</v>
      </c>
      <c r="D46" s="25">
        <v>43388.979351851849</v>
      </c>
      <c r="E46" s="25">
        <v>43390.492835648147</v>
      </c>
      <c r="F46" s="1" t="s">
        <v>872</v>
      </c>
      <c r="G46" s="1" t="s">
        <v>90</v>
      </c>
      <c r="H46" s="1" t="s">
        <v>573</v>
      </c>
      <c r="I46" s="1" t="s">
        <v>91</v>
      </c>
      <c r="J46" s="1" t="s">
        <v>1118</v>
      </c>
      <c r="K46" s="1" t="s">
        <v>3777</v>
      </c>
      <c r="L46" s="1" t="s">
        <v>3941</v>
      </c>
      <c r="M46" s="1" t="s">
        <v>793</v>
      </c>
      <c r="N46" s="1" t="s">
        <v>41</v>
      </c>
      <c r="O46" s="1" t="s">
        <v>1005</v>
      </c>
      <c r="P46" s="1"/>
      <c r="Q46" s="1" t="s">
        <v>92</v>
      </c>
      <c r="R46" s="1" t="s">
        <v>544</v>
      </c>
      <c r="S46" s="1" t="s">
        <v>545</v>
      </c>
      <c r="T46" s="25"/>
      <c r="U46" s="1"/>
      <c r="V46" s="1" t="s">
        <v>1344</v>
      </c>
      <c r="W46" s="1" t="s">
        <v>1345</v>
      </c>
      <c r="X46" s="1"/>
      <c r="Y46" s="25">
        <v>43401.515682870369</v>
      </c>
      <c r="Z46" s="40" t="s">
        <v>548</v>
      </c>
      <c r="AA46" s="29" t="s">
        <v>549</v>
      </c>
      <c r="AB46" s="29" t="s">
        <v>548</v>
      </c>
      <c r="AC46" s="1"/>
      <c r="AD46" s="1"/>
    </row>
    <row r="47" spans="1:30" x14ac:dyDescent="0.25">
      <c r="A47" s="1" t="s">
        <v>676</v>
      </c>
      <c r="B47" s="1" t="s">
        <v>562</v>
      </c>
      <c r="C47" s="37" t="s">
        <v>3786</v>
      </c>
      <c r="D47" s="39">
        <v>43388.904537037037</v>
      </c>
      <c r="E47" s="39">
        <v>43390.514456018522</v>
      </c>
      <c r="F47" s="1" t="s">
        <v>833</v>
      </c>
      <c r="G47" s="1" t="s">
        <v>90</v>
      </c>
      <c r="H47" s="1" t="s">
        <v>573</v>
      </c>
      <c r="I47" s="1" t="s">
        <v>91</v>
      </c>
      <c r="J47" s="1" t="s">
        <v>1118</v>
      </c>
      <c r="K47" s="28" t="s">
        <v>3787</v>
      </c>
      <c r="L47" s="1" t="s">
        <v>3945</v>
      </c>
      <c r="M47" s="1" t="s">
        <v>793</v>
      </c>
      <c r="N47" s="1" t="s">
        <v>2226</v>
      </c>
      <c r="O47" s="1" t="s">
        <v>3946</v>
      </c>
      <c r="P47" s="1"/>
      <c r="Q47" s="1" t="s">
        <v>92</v>
      </c>
      <c r="R47" s="1" t="s">
        <v>544</v>
      </c>
      <c r="S47" s="1" t="s">
        <v>545</v>
      </c>
      <c r="T47" s="25"/>
      <c r="U47" s="1"/>
      <c r="V47" s="1" t="s">
        <v>946</v>
      </c>
      <c r="W47" s="1" t="s">
        <v>1102</v>
      </c>
      <c r="X47" s="1"/>
      <c r="Y47" s="25">
        <v>43401.513912037037</v>
      </c>
      <c r="Z47" s="106" t="s">
        <v>548</v>
      </c>
      <c r="AA47" s="29" t="s">
        <v>549</v>
      </c>
      <c r="AB47" s="29" t="s">
        <v>548</v>
      </c>
      <c r="AC47" s="1"/>
      <c r="AD47" s="1"/>
    </row>
    <row r="48" spans="1:30" x14ac:dyDescent="0.25">
      <c r="A48" s="1" t="s">
        <v>676</v>
      </c>
      <c r="B48" s="1" t="s">
        <v>562</v>
      </c>
      <c r="C48" s="37" t="s">
        <v>3800</v>
      </c>
      <c r="D48" s="39">
        <v>43388.841365740744</v>
      </c>
      <c r="E48" s="39">
        <v>43390.519166666665</v>
      </c>
      <c r="F48" s="1" t="s">
        <v>833</v>
      </c>
      <c r="G48" s="1" t="s">
        <v>90</v>
      </c>
      <c r="H48" s="1" t="s">
        <v>573</v>
      </c>
      <c r="I48" s="1" t="s">
        <v>91</v>
      </c>
      <c r="J48" s="1" t="s">
        <v>1118</v>
      </c>
      <c r="K48" s="28" t="s">
        <v>3801</v>
      </c>
      <c r="L48" s="1" t="s">
        <v>3950</v>
      </c>
      <c r="M48" s="1" t="s">
        <v>793</v>
      </c>
      <c r="N48" s="1" t="s">
        <v>41</v>
      </c>
      <c r="O48" s="1" t="s">
        <v>928</v>
      </c>
      <c r="P48" s="1"/>
      <c r="Q48" s="1" t="s">
        <v>92</v>
      </c>
      <c r="R48" s="1" t="s">
        <v>544</v>
      </c>
      <c r="S48" s="1" t="s">
        <v>545</v>
      </c>
      <c r="T48" s="25"/>
      <c r="U48" s="1"/>
      <c r="V48" s="1" t="s">
        <v>1331</v>
      </c>
      <c r="W48" s="1" t="s">
        <v>1332</v>
      </c>
      <c r="X48" s="1"/>
      <c r="Y48" s="25">
        <v>43401.513171296298</v>
      </c>
      <c r="Z48" s="106" t="s">
        <v>548</v>
      </c>
      <c r="AA48" s="29" t="s">
        <v>549</v>
      </c>
      <c r="AB48" s="29" t="s">
        <v>548</v>
      </c>
      <c r="AC48" s="1"/>
      <c r="AD48" s="1"/>
    </row>
    <row r="49" spans="1:30" x14ac:dyDescent="0.25">
      <c r="A49" s="1" t="s">
        <v>676</v>
      </c>
      <c r="B49" s="1" t="s">
        <v>562</v>
      </c>
      <c r="C49" s="1" t="s">
        <v>3812</v>
      </c>
      <c r="D49" s="25">
        <v>43388.784780092596</v>
      </c>
      <c r="E49" s="25">
        <v>43390.537256944444</v>
      </c>
      <c r="F49" s="1" t="s">
        <v>833</v>
      </c>
      <c r="G49" s="1" t="s">
        <v>90</v>
      </c>
      <c r="H49" s="1" t="s">
        <v>573</v>
      </c>
      <c r="I49" s="1" t="s">
        <v>91</v>
      </c>
      <c r="J49" s="1" t="s">
        <v>1118</v>
      </c>
      <c r="K49" s="1" t="s">
        <v>3813</v>
      </c>
      <c r="L49" s="1" t="s">
        <v>2238</v>
      </c>
      <c r="M49" s="1" t="s">
        <v>793</v>
      </c>
      <c r="N49" s="1" t="s">
        <v>40</v>
      </c>
      <c r="O49" s="1" t="s">
        <v>932</v>
      </c>
      <c r="P49" s="1"/>
      <c r="Q49" s="1" t="s">
        <v>92</v>
      </c>
      <c r="R49" s="1" t="s">
        <v>544</v>
      </c>
      <c r="S49" s="1" t="s">
        <v>545</v>
      </c>
      <c r="T49" s="25"/>
      <c r="U49" s="1"/>
      <c r="V49" s="1" t="s">
        <v>1261</v>
      </c>
      <c r="W49" s="1" t="s">
        <v>3814</v>
      </c>
      <c r="X49" s="1"/>
      <c r="Y49" s="25">
        <v>43401.512662037036</v>
      </c>
      <c r="Z49" s="40" t="s">
        <v>548</v>
      </c>
      <c r="AA49" s="29" t="s">
        <v>549</v>
      </c>
      <c r="AB49" s="29" t="s">
        <v>548</v>
      </c>
      <c r="AC49" s="1"/>
      <c r="AD49" s="1"/>
    </row>
    <row r="50" spans="1:30" ht="105" x14ac:dyDescent="0.25">
      <c r="A50" s="106" t="s">
        <v>676</v>
      </c>
      <c r="B50" s="106" t="s">
        <v>562</v>
      </c>
      <c r="C50" s="60" t="s">
        <v>3754</v>
      </c>
      <c r="D50" s="61">
        <v>43389.101585648146</v>
      </c>
      <c r="E50" s="62">
        <v>43390.53802083333</v>
      </c>
      <c r="F50" s="106" t="s">
        <v>1192</v>
      </c>
      <c r="G50" s="106" t="s">
        <v>90</v>
      </c>
      <c r="H50" s="106" t="s">
        <v>573</v>
      </c>
      <c r="I50" s="106" t="s">
        <v>91</v>
      </c>
      <c r="J50" s="106" t="s">
        <v>1118</v>
      </c>
      <c r="K50" s="29" t="s">
        <v>3755</v>
      </c>
      <c r="L50" s="29" t="s">
        <v>3931</v>
      </c>
      <c r="M50" s="29" t="s">
        <v>793</v>
      </c>
      <c r="N50" s="106" t="s">
        <v>40</v>
      </c>
      <c r="O50" s="106" t="s">
        <v>941</v>
      </c>
      <c r="P50" s="106"/>
      <c r="Q50" s="106" t="s">
        <v>92</v>
      </c>
      <c r="R50" s="106" t="s">
        <v>544</v>
      </c>
      <c r="S50" s="106" t="s">
        <v>545</v>
      </c>
      <c r="T50" s="106"/>
      <c r="U50" s="106"/>
      <c r="V50" s="106" t="s">
        <v>1321</v>
      </c>
      <c r="W50" s="106" t="s">
        <v>964</v>
      </c>
      <c r="X50" s="106"/>
      <c r="Y50" s="106">
        <v>43401.517233796294</v>
      </c>
      <c r="Z50" s="106" t="s">
        <v>548</v>
      </c>
      <c r="AA50" s="29" t="s">
        <v>549</v>
      </c>
      <c r="AB50" s="29" t="s">
        <v>548</v>
      </c>
      <c r="AC50" s="1"/>
      <c r="AD50" s="1"/>
    </row>
    <row r="51" spans="1:30" ht="105" x14ac:dyDescent="0.25">
      <c r="A51" s="106" t="s">
        <v>676</v>
      </c>
      <c r="B51" s="106" t="s">
        <v>562</v>
      </c>
      <c r="C51" s="60" t="s">
        <v>3908</v>
      </c>
      <c r="D51" s="61">
        <v>43390.02716435185</v>
      </c>
      <c r="E51" s="62">
        <v>43390.554490740738</v>
      </c>
      <c r="F51" s="106" t="s">
        <v>911</v>
      </c>
      <c r="G51" s="106" t="s">
        <v>90</v>
      </c>
      <c r="H51" s="106" t="s">
        <v>573</v>
      </c>
      <c r="I51" s="106" t="s">
        <v>91</v>
      </c>
      <c r="J51" s="106" t="s">
        <v>1118</v>
      </c>
      <c r="K51" s="29" t="s">
        <v>3909</v>
      </c>
      <c r="L51" s="29" t="s">
        <v>3910</v>
      </c>
      <c r="M51" s="29" t="s">
        <v>793</v>
      </c>
      <c r="N51" s="106" t="s">
        <v>40</v>
      </c>
      <c r="O51" s="106" t="s">
        <v>1360</v>
      </c>
      <c r="P51" s="106"/>
      <c r="Q51" s="106" t="s">
        <v>92</v>
      </c>
      <c r="R51" s="106" t="s">
        <v>544</v>
      </c>
      <c r="S51" s="106" t="s">
        <v>545</v>
      </c>
      <c r="T51" s="106"/>
      <c r="U51" s="106"/>
      <c r="V51" s="106" t="s">
        <v>1254</v>
      </c>
      <c r="W51" s="106" t="s">
        <v>1255</v>
      </c>
      <c r="X51" s="106"/>
      <c r="Y51" s="106">
        <v>43401.53496527778</v>
      </c>
      <c r="Z51" s="106" t="s">
        <v>548</v>
      </c>
      <c r="AA51" s="29" t="s">
        <v>549</v>
      </c>
      <c r="AB51" s="29" t="s">
        <v>548</v>
      </c>
      <c r="AC51" s="1"/>
      <c r="AD51" s="1"/>
    </row>
    <row r="52" spans="1:30" x14ac:dyDescent="0.25">
      <c r="A52" s="1" t="s">
        <v>676</v>
      </c>
      <c r="B52" s="1" t="s">
        <v>562</v>
      </c>
      <c r="C52" s="26" t="s">
        <v>3914</v>
      </c>
      <c r="D52" s="25">
        <v>43389.995879629627</v>
      </c>
      <c r="E52" s="1">
        <v>43390.561249999999</v>
      </c>
      <c r="F52" s="1" t="s">
        <v>911</v>
      </c>
      <c r="G52" s="1" t="s">
        <v>90</v>
      </c>
      <c r="H52" s="1" t="s">
        <v>573</v>
      </c>
      <c r="I52" s="1" t="s">
        <v>91</v>
      </c>
      <c r="J52" s="1" t="s">
        <v>1118</v>
      </c>
      <c r="K52" s="1" t="s">
        <v>3915</v>
      </c>
      <c r="L52" s="1" t="s">
        <v>1483</v>
      </c>
      <c r="M52" s="1" t="s">
        <v>793</v>
      </c>
      <c r="N52" s="1" t="s">
        <v>41</v>
      </c>
      <c r="O52" s="1" t="s">
        <v>1215</v>
      </c>
      <c r="P52" s="1"/>
      <c r="Q52" s="1" t="s">
        <v>92</v>
      </c>
      <c r="R52" s="1" t="s">
        <v>544</v>
      </c>
      <c r="S52" s="1" t="s">
        <v>545</v>
      </c>
      <c r="T52" s="25"/>
      <c r="U52" s="1"/>
      <c r="V52" s="1" t="s">
        <v>1254</v>
      </c>
      <c r="W52" s="1" t="s">
        <v>1255</v>
      </c>
      <c r="X52" s="1"/>
      <c r="Y52" s="25">
        <v>43401.533888888887</v>
      </c>
      <c r="Z52" s="40" t="s">
        <v>548</v>
      </c>
      <c r="AA52" s="1" t="s">
        <v>549</v>
      </c>
      <c r="AB52" s="1" t="s">
        <v>548</v>
      </c>
      <c r="AC52" s="1"/>
      <c r="AD52" s="1"/>
    </row>
    <row r="53" spans="1:30" x14ac:dyDescent="0.25">
      <c r="A53" s="1" t="s">
        <v>676</v>
      </c>
      <c r="B53" s="1" t="s">
        <v>562</v>
      </c>
      <c r="C53" s="37" t="s">
        <v>3916</v>
      </c>
      <c r="D53" s="39">
        <v>43389.88726851852</v>
      </c>
      <c r="E53" s="39">
        <v>43390.570138888892</v>
      </c>
      <c r="F53" s="1" t="s">
        <v>911</v>
      </c>
      <c r="G53" s="1" t="s">
        <v>90</v>
      </c>
      <c r="H53" s="1" t="s">
        <v>573</v>
      </c>
      <c r="I53" s="1" t="s">
        <v>91</v>
      </c>
      <c r="J53" s="1" t="s">
        <v>1118</v>
      </c>
      <c r="K53" s="28" t="s">
        <v>3917</v>
      </c>
      <c r="L53" s="1" t="s">
        <v>3918</v>
      </c>
      <c r="M53" s="1" t="s">
        <v>793</v>
      </c>
      <c r="N53" s="1" t="s">
        <v>41</v>
      </c>
      <c r="O53" s="1" t="s">
        <v>927</v>
      </c>
      <c r="P53" s="1"/>
      <c r="Q53" s="1" t="s">
        <v>92</v>
      </c>
      <c r="R53" s="1" t="s">
        <v>544</v>
      </c>
      <c r="S53" s="1" t="s">
        <v>545</v>
      </c>
      <c r="T53" s="25"/>
      <c r="U53" s="1"/>
      <c r="V53" s="1" t="s">
        <v>1252</v>
      </c>
      <c r="W53" s="1" t="s">
        <v>1253</v>
      </c>
      <c r="X53" s="1"/>
      <c r="Y53" s="25">
        <v>43401.5233912037</v>
      </c>
      <c r="Z53" s="106" t="s">
        <v>548</v>
      </c>
      <c r="AA53" s="29" t="s">
        <v>549</v>
      </c>
      <c r="AB53" s="29" t="s">
        <v>548</v>
      </c>
      <c r="AC53" s="1"/>
      <c r="AD53" s="1"/>
    </row>
    <row r="54" spans="1:30" x14ac:dyDescent="0.25">
      <c r="A54" s="1" t="s">
        <v>676</v>
      </c>
      <c r="B54" s="1" t="s">
        <v>562</v>
      </c>
      <c r="C54" s="1" t="s">
        <v>3862</v>
      </c>
      <c r="D54" s="25">
        <v>43390.197048611109</v>
      </c>
      <c r="E54" s="1">
        <v>43390.586087962962</v>
      </c>
      <c r="F54" s="1" t="s">
        <v>872</v>
      </c>
      <c r="G54" s="1" t="s">
        <v>90</v>
      </c>
      <c r="H54" s="1" t="s">
        <v>573</v>
      </c>
      <c r="I54" s="1" t="s">
        <v>91</v>
      </c>
      <c r="J54" s="1" t="s">
        <v>1118</v>
      </c>
      <c r="K54" s="1" t="s">
        <v>3863</v>
      </c>
      <c r="L54" s="1" t="s">
        <v>3864</v>
      </c>
      <c r="M54" s="1" t="s">
        <v>793</v>
      </c>
      <c r="N54" s="1" t="s">
        <v>41</v>
      </c>
      <c r="O54" s="1" t="s">
        <v>1115</v>
      </c>
      <c r="P54" s="1"/>
      <c r="Q54" s="1" t="s">
        <v>92</v>
      </c>
      <c r="R54" s="1" t="s">
        <v>544</v>
      </c>
      <c r="S54" s="1" t="s">
        <v>545</v>
      </c>
      <c r="T54" s="25"/>
      <c r="U54" s="1"/>
      <c r="V54" s="1" t="s">
        <v>1321</v>
      </c>
      <c r="W54" s="1" t="s">
        <v>964</v>
      </c>
      <c r="X54" s="1"/>
      <c r="Y54" s="25">
        <v>43401.545798611114</v>
      </c>
      <c r="Z54" s="40" t="s">
        <v>548</v>
      </c>
      <c r="AA54" s="1" t="s">
        <v>549</v>
      </c>
      <c r="AB54" s="29" t="s">
        <v>548</v>
      </c>
      <c r="AC54" s="1"/>
      <c r="AD54" s="1"/>
    </row>
    <row r="55" spans="1:30" ht="90" x14ac:dyDescent="0.25">
      <c r="A55" s="106" t="s">
        <v>676</v>
      </c>
      <c r="B55" s="106" t="s">
        <v>562</v>
      </c>
      <c r="C55" s="60" t="s">
        <v>3802</v>
      </c>
      <c r="D55" s="62">
        <v>43388.829097222224</v>
      </c>
      <c r="E55" s="62">
        <v>43390.587847222225</v>
      </c>
      <c r="F55" s="106" t="s">
        <v>910</v>
      </c>
      <c r="G55" s="106" t="s">
        <v>90</v>
      </c>
      <c r="H55" s="106" t="s">
        <v>573</v>
      </c>
      <c r="I55" s="106" t="s">
        <v>91</v>
      </c>
      <c r="J55" s="106" t="s">
        <v>1118</v>
      </c>
      <c r="K55" s="29" t="s">
        <v>3803</v>
      </c>
      <c r="L55" s="29" t="s">
        <v>3951</v>
      </c>
      <c r="M55" s="29" t="s">
        <v>793</v>
      </c>
      <c r="N55" s="106" t="s">
        <v>41</v>
      </c>
      <c r="O55" s="106" t="s">
        <v>934</v>
      </c>
      <c r="P55" s="106"/>
      <c r="Q55" s="106" t="s">
        <v>92</v>
      </c>
      <c r="R55" s="106" t="s">
        <v>544</v>
      </c>
      <c r="S55" s="106" t="s">
        <v>545</v>
      </c>
      <c r="T55" s="106"/>
      <c r="U55" s="106"/>
      <c r="V55" s="106" t="s">
        <v>1307</v>
      </c>
      <c r="W55" s="106" t="s">
        <v>1308</v>
      </c>
      <c r="X55" s="106"/>
      <c r="Y55" s="106">
        <v>43401.513622685183</v>
      </c>
      <c r="Z55" s="106" t="s">
        <v>548</v>
      </c>
      <c r="AA55" s="29" t="s">
        <v>549</v>
      </c>
      <c r="AB55" s="29" t="s">
        <v>548</v>
      </c>
      <c r="AC55" s="1"/>
      <c r="AD55" s="1"/>
    </row>
    <row r="56" spans="1:30" x14ac:dyDescent="0.25">
      <c r="A56" s="1" t="s">
        <v>676</v>
      </c>
      <c r="B56" s="1" t="s">
        <v>562</v>
      </c>
      <c r="C56" s="1" t="s">
        <v>3768</v>
      </c>
      <c r="D56" s="25">
        <v>43389.012557870374</v>
      </c>
      <c r="E56" s="1">
        <v>43390.589074074072</v>
      </c>
      <c r="F56" s="1" t="s">
        <v>1493</v>
      </c>
      <c r="G56" s="1" t="s">
        <v>90</v>
      </c>
      <c r="H56" s="1" t="s">
        <v>573</v>
      </c>
      <c r="I56" s="1" t="s">
        <v>91</v>
      </c>
      <c r="J56" s="1" t="s">
        <v>1118</v>
      </c>
      <c r="K56" s="1" t="s">
        <v>3769</v>
      </c>
      <c r="L56" s="1" t="s">
        <v>3937</v>
      </c>
      <c r="M56" s="1" t="s">
        <v>793</v>
      </c>
      <c r="N56" s="1" t="s">
        <v>40</v>
      </c>
      <c r="O56" s="1" t="s">
        <v>932</v>
      </c>
      <c r="P56" s="1"/>
      <c r="Q56" s="1" t="s">
        <v>92</v>
      </c>
      <c r="R56" s="1" t="s">
        <v>544</v>
      </c>
      <c r="S56" s="1" t="s">
        <v>545</v>
      </c>
      <c r="T56" s="25"/>
      <c r="U56" s="1"/>
      <c r="V56" s="1" t="s">
        <v>965</v>
      </c>
      <c r="W56" s="1" t="s">
        <v>962</v>
      </c>
      <c r="X56" s="1"/>
      <c r="Y56" s="25">
        <v>43401.515347222223</v>
      </c>
      <c r="Z56" s="40" t="s">
        <v>548</v>
      </c>
      <c r="AA56" s="1" t="s">
        <v>549</v>
      </c>
      <c r="AB56" s="29" t="s">
        <v>548</v>
      </c>
      <c r="AC56" s="1"/>
      <c r="AD56" s="1"/>
    </row>
    <row r="57" spans="1:30" ht="135" x14ac:dyDescent="0.25">
      <c r="A57" s="106" t="s">
        <v>676</v>
      </c>
      <c r="B57" s="106" t="s">
        <v>562</v>
      </c>
      <c r="C57" s="60" t="s">
        <v>3886</v>
      </c>
      <c r="D57" s="61">
        <v>43390.099050925928</v>
      </c>
      <c r="E57" s="62">
        <v>43390.590486111112</v>
      </c>
      <c r="F57" s="106" t="s">
        <v>872</v>
      </c>
      <c r="G57" s="106" t="s">
        <v>90</v>
      </c>
      <c r="H57" s="106" t="s">
        <v>573</v>
      </c>
      <c r="I57" s="106" t="s">
        <v>91</v>
      </c>
      <c r="J57" s="106" t="s">
        <v>1118</v>
      </c>
      <c r="K57" s="29" t="s">
        <v>3887</v>
      </c>
      <c r="L57" s="29" t="s">
        <v>3888</v>
      </c>
      <c r="M57" s="29" t="s">
        <v>793</v>
      </c>
      <c r="N57" s="106" t="s">
        <v>41</v>
      </c>
      <c r="O57" s="106" t="s">
        <v>1115</v>
      </c>
      <c r="P57" s="106"/>
      <c r="Q57" s="106" t="s">
        <v>92</v>
      </c>
      <c r="R57" s="106" t="s">
        <v>544</v>
      </c>
      <c r="S57" s="106" t="s">
        <v>545</v>
      </c>
      <c r="T57" s="106"/>
      <c r="U57" s="106"/>
      <c r="V57" s="106" t="s">
        <v>966</v>
      </c>
      <c r="W57" s="106" t="s">
        <v>967</v>
      </c>
      <c r="X57" s="106"/>
      <c r="Y57" s="106">
        <v>43401.539456018516</v>
      </c>
      <c r="Z57" s="106" t="s">
        <v>548</v>
      </c>
      <c r="AA57" s="29" t="s">
        <v>549</v>
      </c>
      <c r="AB57" s="29" t="s">
        <v>548</v>
      </c>
      <c r="AC57" s="1"/>
      <c r="AD57" s="1"/>
    </row>
    <row r="58" spans="1:30" x14ac:dyDescent="0.25">
      <c r="A58" s="1" t="s">
        <v>676</v>
      </c>
      <c r="B58" s="1" t="s">
        <v>562</v>
      </c>
      <c r="C58" s="26" t="s">
        <v>3897</v>
      </c>
      <c r="D58" s="25">
        <v>43390.05804398148</v>
      </c>
      <c r="E58" s="1">
        <v>43390.593576388892</v>
      </c>
      <c r="F58" s="1" t="s">
        <v>872</v>
      </c>
      <c r="G58" s="1" t="s">
        <v>90</v>
      </c>
      <c r="H58" s="1" t="s">
        <v>573</v>
      </c>
      <c r="I58" s="1" t="s">
        <v>91</v>
      </c>
      <c r="J58" s="1" t="s">
        <v>1118</v>
      </c>
      <c r="K58" s="1" t="s">
        <v>3898</v>
      </c>
      <c r="L58" s="1" t="s">
        <v>3899</v>
      </c>
      <c r="M58" s="1" t="s">
        <v>793</v>
      </c>
      <c r="N58" s="1" t="s">
        <v>41</v>
      </c>
      <c r="O58" s="1" t="s">
        <v>934</v>
      </c>
      <c r="P58" s="1"/>
      <c r="Q58" s="1" t="s">
        <v>92</v>
      </c>
      <c r="R58" s="1" t="s">
        <v>544</v>
      </c>
      <c r="S58" s="1" t="s">
        <v>545</v>
      </c>
      <c r="T58" s="25"/>
      <c r="U58" s="1"/>
      <c r="V58" s="1" t="s">
        <v>1311</v>
      </c>
      <c r="W58" s="1" t="s">
        <v>1312</v>
      </c>
      <c r="X58" s="1"/>
      <c r="Y58" s="25">
        <v>43401.542881944442</v>
      </c>
      <c r="Z58" s="40" t="s">
        <v>548</v>
      </c>
      <c r="AA58" s="1" t="s">
        <v>549</v>
      </c>
      <c r="AB58" s="1" t="s">
        <v>548</v>
      </c>
      <c r="AC58" s="1"/>
      <c r="AD58" s="1"/>
    </row>
    <row r="59" spans="1:30" ht="105" x14ac:dyDescent="0.25">
      <c r="A59" s="106" t="s">
        <v>676</v>
      </c>
      <c r="B59" s="106" t="s">
        <v>562</v>
      </c>
      <c r="C59" s="60" t="s">
        <v>3760</v>
      </c>
      <c r="D59" s="61">
        <v>43389.098622685182</v>
      </c>
      <c r="E59" s="62">
        <v>43390.596319444441</v>
      </c>
      <c r="F59" s="106" t="s">
        <v>1192</v>
      </c>
      <c r="G59" s="106" t="s">
        <v>90</v>
      </c>
      <c r="H59" s="106" t="s">
        <v>573</v>
      </c>
      <c r="I59" s="106" t="s">
        <v>91</v>
      </c>
      <c r="J59" s="106" t="s">
        <v>1118</v>
      </c>
      <c r="K59" s="29" t="s">
        <v>3761</v>
      </c>
      <c r="L59" s="29" t="s">
        <v>3933</v>
      </c>
      <c r="M59" s="29" t="s">
        <v>793</v>
      </c>
      <c r="N59" s="106" t="s">
        <v>41</v>
      </c>
      <c r="O59" s="106" t="s">
        <v>1215</v>
      </c>
      <c r="P59" s="106"/>
      <c r="Q59" s="106" t="s">
        <v>92</v>
      </c>
      <c r="R59" s="106" t="s">
        <v>544</v>
      </c>
      <c r="S59" s="106" t="s">
        <v>545</v>
      </c>
      <c r="T59" s="106"/>
      <c r="U59" s="106"/>
      <c r="V59" s="106" t="s">
        <v>1254</v>
      </c>
      <c r="W59" s="106" t="s">
        <v>1255</v>
      </c>
      <c r="X59" s="106"/>
      <c r="Y59" s="106">
        <v>43401.516817129632</v>
      </c>
      <c r="Z59" s="106" t="s">
        <v>548</v>
      </c>
      <c r="AA59" s="29" t="s">
        <v>549</v>
      </c>
      <c r="AB59" s="29" t="s">
        <v>548</v>
      </c>
      <c r="AC59" s="1"/>
      <c r="AD59" s="1"/>
    </row>
    <row r="60" spans="1:30" x14ac:dyDescent="0.25">
      <c r="A60" s="1" t="s">
        <v>676</v>
      </c>
      <c r="B60" s="1" t="s">
        <v>562</v>
      </c>
      <c r="C60" s="26" t="s">
        <v>3911</v>
      </c>
      <c r="D60" s="25">
        <v>43390.008414351854</v>
      </c>
      <c r="E60" s="1">
        <v>43390.598402777781</v>
      </c>
      <c r="F60" s="1" t="s">
        <v>872</v>
      </c>
      <c r="G60" s="1" t="s">
        <v>90</v>
      </c>
      <c r="H60" s="1" t="s">
        <v>573</v>
      </c>
      <c r="I60" s="1" t="s">
        <v>91</v>
      </c>
      <c r="J60" s="1" t="s">
        <v>1118</v>
      </c>
      <c r="K60" s="1" t="s">
        <v>3912</v>
      </c>
      <c r="L60" s="1" t="s">
        <v>3913</v>
      </c>
      <c r="M60" s="1" t="s">
        <v>793</v>
      </c>
      <c r="N60" s="1" t="s">
        <v>41</v>
      </c>
      <c r="O60" s="1" t="s">
        <v>1115</v>
      </c>
      <c r="P60" s="1"/>
      <c r="Q60" s="1" t="s">
        <v>92</v>
      </c>
      <c r="R60" s="1" t="s">
        <v>544</v>
      </c>
      <c r="S60" s="1" t="s">
        <v>545</v>
      </c>
      <c r="T60" s="25"/>
      <c r="U60" s="1"/>
      <c r="V60" s="1" t="s">
        <v>1254</v>
      </c>
      <c r="W60" s="1" t="s">
        <v>1255</v>
      </c>
      <c r="X60" s="1"/>
      <c r="Y60" s="25">
        <v>43401.525752314818</v>
      </c>
      <c r="Z60" s="40" t="s">
        <v>548</v>
      </c>
      <c r="AA60" s="1" t="s">
        <v>549</v>
      </c>
      <c r="AB60" s="1" t="s">
        <v>548</v>
      </c>
      <c r="AC60" s="1"/>
      <c r="AD60" s="1"/>
    </row>
    <row r="61" spans="1:30" x14ac:dyDescent="0.25">
      <c r="A61" s="1" t="s">
        <v>676</v>
      </c>
      <c r="B61" s="1" t="s">
        <v>562</v>
      </c>
      <c r="C61" s="26" t="s">
        <v>3919</v>
      </c>
      <c r="D61" s="25">
        <v>43389.823958333334</v>
      </c>
      <c r="E61" s="1">
        <v>43390.61173611111</v>
      </c>
      <c r="F61" s="1" t="s">
        <v>872</v>
      </c>
      <c r="G61" s="1" t="s">
        <v>90</v>
      </c>
      <c r="H61" s="1" t="s">
        <v>573</v>
      </c>
      <c r="I61" s="1" t="s">
        <v>91</v>
      </c>
      <c r="J61" s="1" t="s">
        <v>1118</v>
      </c>
      <c r="K61" s="1" t="s">
        <v>3920</v>
      </c>
      <c r="L61" s="1" t="s">
        <v>3921</v>
      </c>
      <c r="M61" s="1" t="s">
        <v>793</v>
      </c>
      <c r="N61" s="1" t="s">
        <v>41</v>
      </c>
      <c r="O61" s="1" t="s">
        <v>934</v>
      </c>
      <c r="P61" s="1"/>
      <c r="Q61" s="1" t="s">
        <v>92</v>
      </c>
      <c r="R61" s="1" t="s">
        <v>544</v>
      </c>
      <c r="S61" s="1" t="s">
        <v>545</v>
      </c>
      <c r="T61" s="25"/>
      <c r="U61" s="1"/>
      <c r="V61" s="1" t="s">
        <v>923</v>
      </c>
      <c r="W61" s="1" t="s">
        <v>2335</v>
      </c>
      <c r="X61" s="1"/>
      <c r="Y61" s="25">
        <v>43401.521932870368</v>
      </c>
      <c r="Z61" s="40" t="s">
        <v>548</v>
      </c>
      <c r="AA61" s="1" t="s">
        <v>549</v>
      </c>
      <c r="AB61" s="1" t="s">
        <v>548</v>
      </c>
      <c r="AC61" s="1"/>
      <c r="AD61" s="1"/>
    </row>
    <row r="62" spans="1:30" x14ac:dyDescent="0.25">
      <c r="A62" s="1" t="s">
        <v>676</v>
      </c>
      <c r="B62" s="1" t="s">
        <v>562</v>
      </c>
      <c r="C62" s="37" t="s">
        <v>3925</v>
      </c>
      <c r="D62" s="39">
        <v>43389.783726851849</v>
      </c>
      <c r="E62" s="39">
        <v>43390.617013888892</v>
      </c>
      <c r="F62" s="1" t="s">
        <v>872</v>
      </c>
      <c r="G62" s="1" t="s">
        <v>90</v>
      </c>
      <c r="H62" s="1" t="s">
        <v>573</v>
      </c>
      <c r="I62" s="1" t="s">
        <v>91</v>
      </c>
      <c r="J62" s="1" t="s">
        <v>1118</v>
      </c>
      <c r="K62" s="28" t="s">
        <v>3926</v>
      </c>
      <c r="L62" s="1" t="s">
        <v>3927</v>
      </c>
      <c r="M62" s="1" t="s">
        <v>793</v>
      </c>
      <c r="N62" s="1" t="s">
        <v>41</v>
      </c>
      <c r="O62" s="1" t="s">
        <v>934</v>
      </c>
      <c r="P62" s="1"/>
      <c r="Q62" s="1" t="s">
        <v>92</v>
      </c>
      <c r="R62" s="1" t="s">
        <v>544</v>
      </c>
      <c r="S62" s="1" t="s">
        <v>545</v>
      </c>
      <c r="T62" s="25"/>
      <c r="U62" s="1"/>
      <c r="V62" s="1" t="s">
        <v>2141</v>
      </c>
      <c r="W62" s="1" t="s">
        <v>2142</v>
      </c>
      <c r="X62" s="1"/>
      <c r="Y62" s="25">
        <v>43401.520648148151</v>
      </c>
      <c r="Z62" s="106" t="s">
        <v>548</v>
      </c>
      <c r="AA62" s="29" t="s">
        <v>549</v>
      </c>
      <c r="AB62" s="29" t="s">
        <v>548</v>
      </c>
      <c r="AC62" s="1"/>
      <c r="AD62" s="1"/>
    </row>
    <row r="63" spans="1:30" x14ac:dyDescent="0.25">
      <c r="A63" s="1" t="s">
        <v>676</v>
      </c>
      <c r="B63" s="1" t="s">
        <v>562</v>
      </c>
      <c r="C63" s="37" t="s">
        <v>3883</v>
      </c>
      <c r="D63" s="39">
        <v>43390.102175925924</v>
      </c>
      <c r="E63" s="39">
        <v>43390.617210648146</v>
      </c>
      <c r="F63" s="1" t="s">
        <v>1192</v>
      </c>
      <c r="G63" s="1" t="s">
        <v>90</v>
      </c>
      <c r="H63" s="1" t="s">
        <v>573</v>
      </c>
      <c r="I63" s="1" t="s">
        <v>91</v>
      </c>
      <c r="J63" s="1" t="s">
        <v>1118</v>
      </c>
      <c r="K63" s="28" t="s">
        <v>3884</v>
      </c>
      <c r="L63" s="1" t="s">
        <v>3885</v>
      </c>
      <c r="M63" s="1" t="s">
        <v>793</v>
      </c>
      <c r="N63" s="1" t="s">
        <v>41</v>
      </c>
      <c r="O63" s="1" t="s">
        <v>944</v>
      </c>
      <c r="P63" s="1"/>
      <c r="Q63" s="1" t="s">
        <v>92</v>
      </c>
      <c r="R63" s="1" t="s">
        <v>544</v>
      </c>
      <c r="S63" s="1" t="s">
        <v>545</v>
      </c>
      <c r="T63" s="25"/>
      <c r="U63" s="1"/>
      <c r="V63" s="1" t="s">
        <v>966</v>
      </c>
      <c r="W63" s="1" t="s">
        <v>967</v>
      </c>
      <c r="X63" s="1"/>
      <c r="Y63" s="25">
        <v>43401.539537037039</v>
      </c>
      <c r="Z63" s="106" t="s">
        <v>548</v>
      </c>
      <c r="AA63" s="29" t="s">
        <v>549</v>
      </c>
      <c r="AB63" s="29" t="s">
        <v>548</v>
      </c>
      <c r="AC63" s="1"/>
      <c r="AD63" s="1"/>
    </row>
    <row r="64" spans="1:30" x14ac:dyDescent="0.25">
      <c r="A64" s="1" t="s">
        <v>676</v>
      </c>
      <c r="B64" s="1" t="s">
        <v>562</v>
      </c>
      <c r="C64" s="26" t="s">
        <v>3871</v>
      </c>
      <c r="D64" s="25">
        <v>43390.150347222225</v>
      </c>
      <c r="E64" s="25">
        <v>43390.624710648146</v>
      </c>
      <c r="F64" s="1" t="s">
        <v>1192</v>
      </c>
      <c r="G64" s="1" t="s">
        <v>90</v>
      </c>
      <c r="H64" s="1" t="s">
        <v>573</v>
      </c>
      <c r="I64" s="1" t="s">
        <v>91</v>
      </c>
      <c r="J64" s="1" t="s">
        <v>1118</v>
      </c>
      <c r="K64" s="1" t="s">
        <v>3872</v>
      </c>
      <c r="L64" s="1" t="s">
        <v>3873</v>
      </c>
      <c r="M64" s="1" t="s">
        <v>793</v>
      </c>
      <c r="N64" s="1" t="s">
        <v>41</v>
      </c>
      <c r="O64" s="1" t="s">
        <v>944</v>
      </c>
      <c r="P64" s="1"/>
      <c r="Q64" s="1" t="s">
        <v>92</v>
      </c>
      <c r="R64" s="1" t="s">
        <v>544</v>
      </c>
      <c r="S64" s="1" t="s">
        <v>545</v>
      </c>
      <c r="T64" s="25"/>
      <c r="U64" s="1"/>
      <c r="V64" s="1" t="s">
        <v>1321</v>
      </c>
      <c r="W64" s="1" t="s">
        <v>964</v>
      </c>
      <c r="X64" s="1"/>
      <c r="Y64" s="25">
        <v>43401.550243055557</v>
      </c>
      <c r="Z64" s="40" t="s">
        <v>548</v>
      </c>
      <c r="AA64" s="29" t="s">
        <v>549</v>
      </c>
      <c r="AB64" s="29" t="s">
        <v>548</v>
      </c>
      <c r="AC64" s="1"/>
      <c r="AD64" s="1"/>
    </row>
    <row r="65" spans="1:30" x14ac:dyDescent="0.25">
      <c r="A65" s="1" t="s">
        <v>676</v>
      </c>
      <c r="B65" s="1" t="s">
        <v>562</v>
      </c>
      <c r="C65" s="1" t="s">
        <v>3877</v>
      </c>
      <c r="D65" s="25">
        <v>43390.144594907404</v>
      </c>
      <c r="E65" s="25">
        <v>43390.650069444448</v>
      </c>
      <c r="F65" s="1" t="s">
        <v>916</v>
      </c>
      <c r="G65" s="1" t="s">
        <v>90</v>
      </c>
      <c r="H65" s="1" t="s">
        <v>573</v>
      </c>
      <c r="I65" s="1" t="s">
        <v>91</v>
      </c>
      <c r="J65" s="1" t="s">
        <v>1118</v>
      </c>
      <c r="K65" s="1" t="s">
        <v>3878</v>
      </c>
      <c r="L65" s="1" t="s">
        <v>3879</v>
      </c>
      <c r="M65" s="1" t="s">
        <v>793</v>
      </c>
      <c r="N65" s="1" t="s">
        <v>929</v>
      </c>
      <c r="O65" s="1" t="s">
        <v>939</v>
      </c>
      <c r="P65" s="1"/>
      <c r="Q65" s="1" t="s">
        <v>92</v>
      </c>
      <c r="R65" s="1" t="s">
        <v>544</v>
      </c>
      <c r="S65" s="1" t="s">
        <v>545</v>
      </c>
      <c r="T65" s="25"/>
      <c r="U65" s="1"/>
      <c r="V65" s="1" t="s">
        <v>1321</v>
      </c>
      <c r="W65" s="1" t="s">
        <v>964</v>
      </c>
      <c r="X65" s="1"/>
      <c r="Y65" s="25">
        <v>43401.540324074071</v>
      </c>
      <c r="Z65" s="40" t="s">
        <v>548</v>
      </c>
      <c r="AA65" s="29" t="s">
        <v>549</v>
      </c>
      <c r="AB65" s="29" t="s">
        <v>548</v>
      </c>
      <c r="AC65" s="1"/>
      <c r="AD65" s="1"/>
    </row>
    <row r="66" spans="1:30" x14ac:dyDescent="0.25">
      <c r="A66" s="1" t="s">
        <v>676</v>
      </c>
      <c r="B66" s="1" t="s">
        <v>562</v>
      </c>
      <c r="C66" s="26" t="s">
        <v>3889</v>
      </c>
      <c r="D66" s="25">
        <v>43390.067430555559</v>
      </c>
      <c r="E66" s="1">
        <v>43390.655694444446</v>
      </c>
      <c r="F66" s="1" t="s">
        <v>916</v>
      </c>
      <c r="G66" s="1" t="s">
        <v>90</v>
      </c>
      <c r="H66" s="1" t="s">
        <v>573</v>
      </c>
      <c r="I66" s="1" t="s">
        <v>91</v>
      </c>
      <c r="J66" s="1" t="s">
        <v>1118</v>
      </c>
      <c r="K66" s="1" t="s">
        <v>3890</v>
      </c>
      <c r="L66" s="1" t="s">
        <v>3891</v>
      </c>
      <c r="M66" s="1" t="s">
        <v>793</v>
      </c>
      <c r="N66" s="1" t="s">
        <v>41</v>
      </c>
      <c r="O66" s="1" t="s">
        <v>928</v>
      </c>
      <c r="P66" s="1"/>
      <c r="Q66" s="1" t="s">
        <v>92</v>
      </c>
      <c r="R66" s="1" t="s">
        <v>544</v>
      </c>
      <c r="S66" s="1" t="s">
        <v>545</v>
      </c>
      <c r="T66" s="25"/>
      <c r="U66" s="1"/>
      <c r="V66" s="1" t="s">
        <v>1321</v>
      </c>
      <c r="W66" s="1" t="s">
        <v>964</v>
      </c>
      <c r="X66" s="1"/>
      <c r="Y66" s="25">
        <v>43401.547962962963</v>
      </c>
      <c r="Z66" s="40" t="s">
        <v>548</v>
      </c>
      <c r="AA66" s="1" t="s">
        <v>549</v>
      </c>
      <c r="AB66" s="1" t="s">
        <v>548</v>
      </c>
      <c r="AC66" s="1"/>
      <c r="AD66" s="1"/>
    </row>
    <row r="67" spans="1:30" x14ac:dyDescent="0.25">
      <c r="A67" s="1" t="s">
        <v>676</v>
      </c>
      <c r="B67" s="1" t="s">
        <v>562</v>
      </c>
      <c r="C67" s="26" t="s">
        <v>3892</v>
      </c>
      <c r="D67" s="25">
        <v>43390.086574074077</v>
      </c>
      <c r="E67" s="1">
        <v>43390.656307870369</v>
      </c>
      <c r="F67" s="1" t="s">
        <v>833</v>
      </c>
      <c r="G67" s="1" t="s">
        <v>90</v>
      </c>
      <c r="H67" s="1" t="s">
        <v>573</v>
      </c>
      <c r="I67" s="1" t="s">
        <v>91</v>
      </c>
      <c r="J67" s="1" t="s">
        <v>1118</v>
      </c>
      <c r="K67" s="1" t="s">
        <v>3893</v>
      </c>
      <c r="L67" s="1" t="s">
        <v>2236</v>
      </c>
      <c r="M67" s="1" t="s">
        <v>793</v>
      </c>
      <c r="N67" s="1" t="s">
        <v>40</v>
      </c>
      <c r="O67" s="1" t="s">
        <v>1360</v>
      </c>
      <c r="P67" s="1"/>
      <c r="Q67" s="1" t="s">
        <v>92</v>
      </c>
      <c r="R67" s="1" t="s">
        <v>544</v>
      </c>
      <c r="S67" s="1" t="s">
        <v>545</v>
      </c>
      <c r="T67" s="25"/>
      <c r="U67" s="1"/>
      <c r="V67" s="1" t="s">
        <v>966</v>
      </c>
      <c r="W67" s="1" t="s">
        <v>967</v>
      </c>
      <c r="X67" s="1"/>
      <c r="Y67" s="25">
        <v>43401.543599537035</v>
      </c>
      <c r="Z67" s="40" t="s">
        <v>548</v>
      </c>
      <c r="AA67" s="1" t="s">
        <v>549</v>
      </c>
      <c r="AB67" s="1" t="s">
        <v>548</v>
      </c>
      <c r="AC67" s="1"/>
      <c r="AD67" s="1"/>
    </row>
    <row r="68" spans="1:30" x14ac:dyDescent="0.25">
      <c r="A68" s="1" t="s">
        <v>676</v>
      </c>
      <c r="B68" s="1" t="s">
        <v>562</v>
      </c>
      <c r="C68" s="32" t="s">
        <v>3900</v>
      </c>
      <c r="D68" s="25">
        <v>43390.058599537035</v>
      </c>
      <c r="E68" s="25">
        <v>43390.659699074073</v>
      </c>
      <c r="F68" s="1" t="s">
        <v>916</v>
      </c>
      <c r="G68" s="1" t="s">
        <v>90</v>
      </c>
      <c r="H68" s="1" t="s">
        <v>573</v>
      </c>
      <c r="I68" s="1" t="s">
        <v>91</v>
      </c>
      <c r="J68" s="1" t="s">
        <v>1118</v>
      </c>
      <c r="K68" s="1" t="s">
        <v>3901</v>
      </c>
      <c r="L68" s="1" t="s">
        <v>1752</v>
      </c>
      <c r="M68" s="1" t="s">
        <v>793</v>
      </c>
      <c r="N68" s="1" t="s">
        <v>41</v>
      </c>
      <c r="O68" s="1" t="s">
        <v>1457</v>
      </c>
      <c r="P68" s="1"/>
      <c r="Q68" s="1" t="s">
        <v>92</v>
      </c>
      <c r="R68" s="1" t="s">
        <v>544</v>
      </c>
      <c r="S68" s="1" t="s">
        <v>545</v>
      </c>
      <c r="T68" s="25"/>
      <c r="U68" s="1"/>
      <c r="V68" s="1" t="s">
        <v>1258</v>
      </c>
      <c r="W68" s="1" t="s">
        <v>1259</v>
      </c>
      <c r="X68" s="1"/>
      <c r="Y68" s="25">
        <v>43401.537800925929</v>
      </c>
      <c r="Z68" s="40" t="s">
        <v>548</v>
      </c>
      <c r="AA68" s="29" t="s">
        <v>549</v>
      </c>
      <c r="AB68" s="29" t="s">
        <v>548</v>
      </c>
      <c r="AC68" s="1"/>
      <c r="AD68" s="1"/>
    </row>
    <row r="69" spans="1:30" x14ac:dyDescent="0.25">
      <c r="A69" s="1" t="s">
        <v>676</v>
      </c>
      <c r="B69" s="1" t="s">
        <v>562</v>
      </c>
      <c r="C69" s="1" t="s">
        <v>3894</v>
      </c>
      <c r="D69" s="25">
        <v>43390.083749999998</v>
      </c>
      <c r="E69" s="25">
        <v>43390.660081018519</v>
      </c>
      <c r="F69" s="1" t="s">
        <v>910</v>
      </c>
      <c r="G69" s="1" t="s">
        <v>90</v>
      </c>
      <c r="H69" s="1" t="s">
        <v>573</v>
      </c>
      <c r="I69" s="1" t="s">
        <v>91</v>
      </c>
      <c r="J69" s="1" t="s">
        <v>1118</v>
      </c>
      <c r="K69" s="1" t="s">
        <v>3895</v>
      </c>
      <c r="L69" s="1" t="s">
        <v>3896</v>
      </c>
      <c r="M69" s="1" t="s">
        <v>793</v>
      </c>
      <c r="N69" s="1" t="s">
        <v>929</v>
      </c>
      <c r="O69" s="1" t="s">
        <v>948</v>
      </c>
      <c r="P69" s="1"/>
      <c r="Q69" s="1" t="s">
        <v>92</v>
      </c>
      <c r="R69" s="1" t="s">
        <v>544</v>
      </c>
      <c r="S69" s="1" t="s">
        <v>545</v>
      </c>
      <c r="T69" s="25"/>
      <c r="U69" s="1"/>
      <c r="V69" s="1" t="s">
        <v>923</v>
      </c>
      <c r="W69" s="1" t="s">
        <v>2335</v>
      </c>
      <c r="X69" s="1"/>
      <c r="Y69" s="25">
        <v>43401.543437499997</v>
      </c>
      <c r="Z69" s="40" t="s">
        <v>548</v>
      </c>
      <c r="AA69" s="29" t="s">
        <v>549</v>
      </c>
      <c r="AB69" s="29" t="s">
        <v>548</v>
      </c>
      <c r="AC69" s="1"/>
      <c r="AD69" s="1"/>
    </row>
    <row r="70" spans="1:30" x14ac:dyDescent="0.25">
      <c r="A70" s="1" t="s">
        <v>676</v>
      </c>
      <c r="B70" s="1" t="s">
        <v>562</v>
      </c>
      <c r="C70" s="37" t="s">
        <v>3905</v>
      </c>
      <c r="D70" s="39">
        <v>43390.030763888892</v>
      </c>
      <c r="E70" s="39">
        <v>43390.663819444446</v>
      </c>
      <c r="F70" s="1" t="s">
        <v>910</v>
      </c>
      <c r="G70" s="1" t="s">
        <v>90</v>
      </c>
      <c r="H70" s="1" t="s">
        <v>573</v>
      </c>
      <c r="I70" s="1" t="s">
        <v>91</v>
      </c>
      <c r="J70" s="1" t="s">
        <v>1118</v>
      </c>
      <c r="K70" s="28" t="s">
        <v>3906</v>
      </c>
      <c r="L70" s="1" t="s">
        <v>3907</v>
      </c>
      <c r="M70" s="1" t="s">
        <v>793</v>
      </c>
      <c r="N70" s="1" t="s">
        <v>41</v>
      </c>
      <c r="O70" s="1" t="s">
        <v>928</v>
      </c>
      <c r="P70" s="1"/>
      <c r="Q70" s="1" t="s">
        <v>92</v>
      </c>
      <c r="R70" s="1" t="s">
        <v>544</v>
      </c>
      <c r="S70" s="1" t="s">
        <v>545</v>
      </c>
      <c r="T70" s="25"/>
      <c r="U70" s="1"/>
      <c r="V70" s="1" t="s">
        <v>1254</v>
      </c>
      <c r="W70" s="1" t="s">
        <v>1255</v>
      </c>
      <c r="X70" s="1"/>
      <c r="Y70" s="25">
        <v>43401.535046296296</v>
      </c>
      <c r="Z70" s="106" t="s">
        <v>548</v>
      </c>
      <c r="AA70" s="29" t="s">
        <v>549</v>
      </c>
      <c r="AB70" s="29" t="s">
        <v>548</v>
      </c>
      <c r="AC70" s="1"/>
      <c r="AD70" s="1"/>
    </row>
    <row r="71" spans="1:30" x14ac:dyDescent="0.25">
      <c r="A71" s="1" t="s">
        <v>676</v>
      </c>
      <c r="B71" s="1" t="s">
        <v>562</v>
      </c>
      <c r="C71" s="37" t="s">
        <v>3874</v>
      </c>
      <c r="D71" s="39">
        <v>43390.157708333332</v>
      </c>
      <c r="E71" s="39">
        <v>43390.676608796297</v>
      </c>
      <c r="F71" s="1" t="s">
        <v>1192</v>
      </c>
      <c r="G71" s="1" t="s">
        <v>90</v>
      </c>
      <c r="H71" s="1" t="s">
        <v>573</v>
      </c>
      <c r="I71" s="1" t="s">
        <v>91</v>
      </c>
      <c r="J71" s="1" t="s">
        <v>1118</v>
      </c>
      <c r="K71" s="28" t="s">
        <v>3875</v>
      </c>
      <c r="L71" s="1" t="s">
        <v>3876</v>
      </c>
      <c r="M71" s="1" t="s">
        <v>793</v>
      </c>
      <c r="N71" s="1" t="s">
        <v>929</v>
      </c>
      <c r="O71" s="1" t="s">
        <v>939</v>
      </c>
      <c r="P71" s="1"/>
      <c r="Q71" s="1" t="s">
        <v>92</v>
      </c>
      <c r="R71" s="1" t="s">
        <v>544</v>
      </c>
      <c r="S71" s="1" t="s">
        <v>545</v>
      </c>
      <c r="T71" s="25"/>
      <c r="U71" s="1"/>
      <c r="V71" s="1" t="s">
        <v>1222</v>
      </c>
      <c r="W71" s="1" t="s">
        <v>1428</v>
      </c>
      <c r="X71" s="1"/>
      <c r="Y71" s="25">
        <v>43401.540567129632</v>
      </c>
      <c r="Z71" s="106" t="s">
        <v>548</v>
      </c>
      <c r="AA71" s="29" t="s">
        <v>549</v>
      </c>
      <c r="AB71" s="29" t="s">
        <v>548</v>
      </c>
      <c r="AC71" s="1"/>
      <c r="AD71" s="1"/>
    </row>
    <row r="72" spans="1:30" x14ac:dyDescent="0.25">
      <c r="A72" s="1" t="s">
        <v>676</v>
      </c>
      <c r="B72" s="1" t="s">
        <v>562</v>
      </c>
      <c r="C72" s="37" t="s">
        <v>3902</v>
      </c>
      <c r="D72" s="39">
        <v>43390.011388888888</v>
      </c>
      <c r="E72" s="39">
        <v>43390.679467592592</v>
      </c>
      <c r="F72" s="1" t="s">
        <v>833</v>
      </c>
      <c r="G72" s="1" t="s">
        <v>90</v>
      </c>
      <c r="H72" s="1" t="s">
        <v>573</v>
      </c>
      <c r="I72" s="1" t="s">
        <v>91</v>
      </c>
      <c r="J72" s="1" t="s">
        <v>1118</v>
      </c>
      <c r="K72" s="1" t="s">
        <v>3903</v>
      </c>
      <c r="L72" s="1" t="s">
        <v>3904</v>
      </c>
      <c r="M72" s="1" t="s">
        <v>793</v>
      </c>
      <c r="N72" s="1" t="s">
        <v>41</v>
      </c>
      <c r="O72" s="1" t="s">
        <v>1005</v>
      </c>
      <c r="P72" s="1"/>
      <c r="Q72" s="1" t="s">
        <v>92</v>
      </c>
      <c r="R72" s="1" t="s">
        <v>544</v>
      </c>
      <c r="S72" s="1" t="s">
        <v>545</v>
      </c>
      <c r="T72" s="25"/>
      <c r="U72" s="1"/>
      <c r="V72" s="1" t="s">
        <v>1254</v>
      </c>
      <c r="W72" s="1" t="s">
        <v>1255</v>
      </c>
      <c r="X72" s="1"/>
      <c r="Y72" s="25">
        <v>43401.528969907406</v>
      </c>
      <c r="Z72" s="106" t="s">
        <v>548</v>
      </c>
      <c r="AA72" s="29" t="s">
        <v>549</v>
      </c>
      <c r="AB72" s="29" t="s">
        <v>548</v>
      </c>
      <c r="AC72" s="1"/>
      <c r="AD72" s="1"/>
    </row>
    <row r="73" spans="1:30" ht="105" x14ac:dyDescent="0.25">
      <c r="A73" s="106" t="s">
        <v>676</v>
      </c>
      <c r="B73" s="106" t="s">
        <v>562</v>
      </c>
      <c r="C73" s="60" t="s">
        <v>3856</v>
      </c>
      <c r="D73" s="61">
        <v>43390.237696759257</v>
      </c>
      <c r="E73" s="62">
        <v>43390.687025462961</v>
      </c>
      <c r="F73" s="106" t="s">
        <v>1196</v>
      </c>
      <c r="G73" s="106" t="s">
        <v>90</v>
      </c>
      <c r="H73" s="106" t="s">
        <v>573</v>
      </c>
      <c r="I73" s="106" t="s">
        <v>91</v>
      </c>
      <c r="J73" s="106" t="s">
        <v>1118</v>
      </c>
      <c r="K73" s="29" t="s">
        <v>3857</v>
      </c>
      <c r="L73" s="29" t="s">
        <v>3858</v>
      </c>
      <c r="M73" s="29" t="s">
        <v>793</v>
      </c>
      <c r="N73" s="106" t="s">
        <v>40</v>
      </c>
      <c r="O73" s="106" t="s">
        <v>1256</v>
      </c>
      <c r="P73" s="106"/>
      <c r="Q73" s="106" t="s">
        <v>92</v>
      </c>
      <c r="R73" s="106" t="s">
        <v>544</v>
      </c>
      <c r="S73" s="106" t="s">
        <v>545</v>
      </c>
      <c r="T73" s="106"/>
      <c r="U73" s="106"/>
      <c r="V73" s="106" t="s">
        <v>1321</v>
      </c>
      <c r="W73" s="106" t="s">
        <v>964</v>
      </c>
      <c r="X73" s="106"/>
      <c r="Y73" s="106">
        <v>43401.546099537038</v>
      </c>
      <c r="Z73" s="106" t="s">
        <v>548</v>
      </c>
      <c r="AA73" s="29" t="s">
        <v>549</v>
      </c>
      <c r="AB73" s="29" t="s">
        <v>548</v>
      </c>
      <c r="AC73" s="1"/>
      <c r="AD73" s="1"/>
    </row>
    <row r="74" spans="1:30" x14ac:dyDescent="0.25">
      <c r="A74" s="1" t="s">
        <v>676</v>
      </c>
      <c r="B74" s="1" t="s">
        <v>562</v>
      </c>
      <c r="C74" s="37" t="s">
        <v>3865</v>
      </c>
      <c r="D74" s="39">
        <v>43390.185891203706</v>
      </c>
      <c r="E74" s="39">
        <v>43390.688460648147</v>
      </c>
      <c r="F74" s="1" t="s">
        <v>1196</v>
      </c>
      <c r="G74" s="1" t="s">
        <v>90</v>
      </c>
      <c r="H74" s="1" t="s">
        <v>573</v>
      </c>
      <c r="I74" s="1" t="s">
        <v>91</v>
      </c>
      <c r="J74" s="1" t="s">
        <v>1118</v>
      </c>
      <c r="K74" s="28" t="s">
        <v>3866</v>
      </c>
      <c r="L74" s="1" t="s">
        <v>3867</v>
      </c>
      <c r="M74" s="1" t="s">
        <v>793</v>
      </c>
      <c r="N74" s="1" t="s">
        <v>41</v>
      </c>
      <c r="O74" s="1" t="s">
        <v>944</v>
      </c>
      <c r="P74" s="1"/>
      <c r="Q74" s="1" t="s">
        <v>92</v>
      </c>
      <c r="R74" s="1" t="s">
        <v>544</v>
      </c>
      <c r="S74" s="1" t="s">
        <v>545</v>
      </c>
      <c r="T74" s="25"/>
      <c r="U74" s="1"/>
      <c r="V74" s="1" t="s">
        <v>1321</v>
      </c>
      <c r="W74" s="1" t="s">
        <v>964</v>
      </c>
      <c r="X74" s="1"/>
      <c r="Y74" s="25">
        <v>43401.545648148145</v>
      </c>
      <c r="Z74" s="106" t="s">
        <v>548</v>
      </c>
      <c r="AA74" s="29" t="s">
        <v>549</v>
      </c>
      <c r="AB74" s="29" t="s">
        <v>548</v>
      </c>
      <c r="AC74" s="1"/>
      <c r="AD74" s="1"/>
    </row>
    <row r="75" spans="1:30" x14ac:dyDescent="0.25">
      <c r="A75" s="1" t="s">
        <v>676</v>
      </c>
      <c r="B75" s="1" t="s">
        <v>562</v>
      </c>
      <c r="C75" s="37" t="s">
        <v>3868</v>
      </c>
      <c r="D75" s="39">
        <v>43390.183379629627</v>
      </c>
      <c r="E75" s="39">
        <v>43390.690763888888</v>
      </c>
      <c r="F75" s="1" t="s">
        <v>1196</v>
      </c>
      <c r="G75" s="1" t="s">
        <v>90</v>
      </c>
      <c r="H75" s="1" t="s">
        <v>573</v>
      </c>
      <c r="I75" s="1" t="s">
        <v>91</v>
      </c>
      <c r="J75" s="1" t="s">
        <v>1118</v>
      </c>
      <c r="K75" s="1" t="s">
        <v>3869</v>
      </c>
      <c r="L75" s="1" t="s">
        <v>3870</v>
      </c>
      <c r="M75" s="1" t="s">
        <v>793</v>
      </c>
      <c r="N75" s="1" t="s">
        <v>41</v>
      </c>
      <c r="O75" s="1" t="s">
        <v>944</v>
      </c>
      <c r="P75" s="1"/>
      <c r="Q75" s="1" t="s">
        <v>92</v>
      </c>
      <c r="R75" s="1" t="s">
        <v>544</v>
      </c>
      <c r="S75" s="1" t="s">
        <v>545</v>
      </c>
      <c r="T75" s="25"/>
      <c r="U75" s="1"/>
      <c r="V75" s="1" t="s">
        <v>1321</v>
      </c>
      <c r="W75" s="1" t="s">
        <v>964</v>
      </c>
      <c r="X75" s="1"/>
      <c r="Y75" s="25">
        <v>43401.545567129629</v>
      </c>
      <c r="Z75" s="106" t="s">
        <v>548</v>
      </c>
      <c r="AA75" s="29" t="s">
        <v>549</v>
      </c>
      <c r="AB75" s="29" t="s">
        <v>548</v>
      </c>
      <c r="AC75" s="1"/>
      <c r="AD75" s="1"/>
    </row>
    <row r="76" spans="1:30" x14ac:dyDescent="0.25">
      <c r="A76" s="1" t="s">
        <v>676</v>
      </c>
      <c r="B76" s="1" t="s">
        <v>562</v>
      </c>
      <c r="C76" s="37" t="s">
        <v>3922</v>
      </c>
      <c r="D76" s="39">
        <v>43389.818402777775</v>
      </c>
      <c r="E76" s="39">
        <v>43390.691053240742</v>
      </c>
      <c r="F76" s="1" t="s">
        <v>916</v>
      </c>
      <c r="G76" s="1" t="s">
        <v>90</v>
      </c>
      <c r="H76" s="1" t="s">
        <v>573</v>
      </c>
      <c r="I76" s="1" t="s">
        <v>91</v>
      </c>
      <c r="J76" s="1" t="s">
        <v>1118</v>
      </c>
      <c r="K76" s="1" t="s">
        <v>3923</v>
      </c>
      <c r="L76" s="1" t="s">
        <v>3924</v>
      </c>
      <c r="M76" s="1" t="s">
        <v>793</v>
      </c>
      <c r="N76" s="1" t="s">
        <v>41</v>
      </c>
      <c r="O76" s="1" t="s">
        <v>602</v>
      </c>
      <c r="P76" s="1"/>
      <c r="Q76" s="1" t="s">
        <v>92</v>
      </c>
      <c r="R76" s="1" t="s">
        <v>544</v>
      </c>
      <c r="S76" s="1" t="s">
        <v>545</v>
      </c>
      <c r="T76" s="25"/>
      <c r="U76" s="1"/>
      <c r="V76" s="1" t="s">
        <v>1098</v>
      </c>
      <c r="W76" s="1" t="s">
        <v>1099</v>
      </c>
      <c r="X76" s="1"/>
      <c r="Y76" s="25">
        <v>43401.521770833337</v>
      </c>
      <c r="Z76" s="106" t="s">
        <v>548</v>
      </c>
      <c r="AA76" s="29" t="s">
        <v>549</v>
      </c>
      <c r="AB76" s="29" t="s">
        <v>548</v>
      </c>
      <c r="AC76" s="1"/>
      <c r="AD76" s="1"/>
    </row>
    <row r="77" spans="1:30" ht="135" x14ac:dyDescent="0.25">
      <c r="A77" s="106" t="s">
        <v>676</v>
      </c>
      <c r="B77" s="106" t="s">
        <v>562</v>
      </c>
      <c r="C77" s="60" t="s">
        <v>3880</v>
      </c>
      <c r="D77" s="61">
        <v>43390.104305555556</v>
      </c>
      <c r="E77" s="62">
        <v>43390.692187499997</v>
      </c>
      <c r="F77" s="106" t="s">
        <v>1196</v>
      </c>
      <c r="G77" s="106" t="s">
        <v>90</v>
      </c>
      <c r="H77" s="106" t="s">
        <v>573</v>
      </c>
      <c r="I77" s="106" t="s">
        <v>91</v>
      </c>
      <c r="J77" s="106" t="s">
        <v>1118</v>
      </c>
      <c r="K77" s="29" t="s">
        <v>3881</v>
      </c>
      <c r="L77" s="29" t="s">
        <v>3882</v>
      </c>
      <c r="M77" s="29" t="s">
        <v>793</v>
      </c>
      <c r="N77" s="106" t="s">
        <v>41</v>
      </c>
      <c r="O77" s="106" t="s">
        <v>944</v>
      </c>
      <c r="P77" s="106"/>
      <c r="Q77" s="106" t="s">
        <v>92</v>
      </c>
      <c r="R77" s="106" t="s">
        <v>544</v>
      </c>
      <c r="S77" s="106" t="s">
        <v>545</v>
      </c>
      <c r="T77" s="106"/>
      <c r="U77" s="106"/>
      <c r="V77" s="106" t="s">
        <v>966</v>
      </c>
      <c r="W77" s="106" t="s">
        <v>967</v>
      </c>
      <c r="X77" s="106"/>
      <c r="Y77" s="106">
        <v>43401.539606481485</v>
      </c>
      <c r="Z77" s="106" t="s">
        <v>548</v>
      </c>
      <c r="AA77" s="29" t="s">
        <v>549</v>
      </c>
      <c r="AB77" s="29" t="s">
        <v>548</v>
      </c>
      <c r="AC77" s="1"/>
      <c r="AD77" s="1"/>
    </row>
    <row r="78" spans="1:30" ht="90" x14ac:dyDescent="0.25">
      <c r="A78" s="106" t="s">
        <v>676</v>
      </c>
      <c r="B78" s="106" t="s">
        <v>562</v>
      </c>
      <c r="C78" s="60" t="s">
        <v>3737</v>
      </c>
      <c r="D78" s="61">
        <v>43389.559270833335</v>
      </c>
      <c r="E78" s="62">
        <v>43390.711388888885</v>
      </c>
      <c r="F78" s="106" t="s">
        <v>916</v>
      </c>
      <c r="G78" s="106" t="s">
        <v>90</v>
      </c>
      <c r="H78" s="106" t="s">
        <v>573</v>
      </c>
      <c r="I78" s="106" t="s">
        <v>91</v>
      </c>
      <c r="J78" s="106" t="s">
        <v>1118</v>
      </c>
      <c r="K78" s="29" t="s">
        <v>3738</v>
      </c>
      <c r="L78" s="29" t="s">
        <v>3928</v>
      </c>
      <c r="M78" s="29" t="s">
        <v>793</v>
      </c>
      <c r="N78" s="106" t="s">
        <v>929</v>
      </c>
      <c r="O78" s="106" t="s">
        <v>1257</v>
      </c>
      <c r="P78" s="106"/>
      <c r="Q78" s="106" t="s">
        <v>92</v>
      </c>
      <c r="R78" s="106" t="s">
        <v>544</v>
      </c>
      <c r="S78" s="106" t="s">
        <v>545</v>
      </c>
      <c r="T78" s="106"/>
      <c r="U78" s="106"/>
      <c r="V78" s="106" t="s">
        <v>1396</v>
      </c>
      <c r="W78" s="106" t="s">
        <v>1397</v>
      </c>
      <c r="X78" s="106"/>
      <c r="Y78" s="106">
        <v>43401.517777777779</v>
      </c>
      <c r="Z78" s="106" t="s">
        <v>548</v>
      </c>
      <c r="AA78" s="29" t="s">
        <v>549</v>
      </c>
      <c r="AB78" s="29" t="s">
        <v>548</v>
      </c>
      <c r="AC78" s="1"/>
      <c r="AD78" s="1"/>
    </row>
    <row r="79" spans="1:30" x14ac:dyDescent="0.25">
      <c r="A79" s="1" t="s">
        <v>676</v>
      </c>
      <c r="B79" s="1" t="s">
        <v>562</v>
      </c>
      <c r="C79" s="26" t="s">
        <v>3859</v>
      </c>
      <c r="D79" s="25">
        <v>43390.233553240738</v>
      </c>
      <c r="E79" s="1">
        <v>43390.714861111112</v>
      </c>
      <c r="F79" s="1" t="s">
        <v>1196</v>
      </c>
      <c r="G79" s="1" t="s">
        <v>90</v>
      </c>
      <c r="H79" s="1" t="s">
        <v>573</v>
      </c>
      <c r="I79" s="1" t="s">
        <v>91</v>
      </c>
      <c r="J79" s="1" t="s">
        <v>1118</v>
      </c>
      <c r="K79" s="1" t="s">
        <v>3860</v>
      </c>
      <c r="L79" s="1" t="s">
        <v>3861</v>
      </c>
      <c r="M79" s="1" t="s">
        <v>793</v>
      </c>
      <c r="N79" s="1" t="s">
        <v>40</v>
      </c>
      <c r="O79" s="1" t="s">
        <v>732</v>
      </c>
      <c r="P79" s="1"/>
      <c r="Q79" s="1" t="s">
        <v>92</v>
      </c>
      <c r="R79" s="1" t="s">
        <v>544</v>
      </c>
      <c r="S79" s="1" t="s">
        <v>545</v>
      </c>
      <c r="T79" s="25"/>
      <c r="U79" s="1"/>
      <c r="V79" s="1" t="s">
        <v>1321</v>
      </c>
      <c r="W79" s="1" t="s">
        <v>964</v>
      </c>
      <c r="X79" s="1"/>
      <c r="Y79" s="25">
        <v>43401.546030092592</v>
      </c>
      <c r="Z79" s="40" t="s">
        <v>548</v>
      </c>
      <c r="AA79" s="29" t="s">
        <v>549</v>
      </c>
      <c r="AB79" s="1" t="s">
        <v>548</v>
      </c>
      <c r="AC79" s="1"/>
      <c r="AD79" s="1"/>
    </row>
    <row r="80" spans="1:30" x14ac:dyDescent="0.25">
      <c r="A80" s="1" t="s">
        <v>676</v>
      </c>
      <c r="B80" s="1" t="s">
        <v>562</v>
      </c>
      <c r="C80" s="37" t="s">
        <v>3778</v>
      </c>
      <c r="D80" s="39">
        <v>43388.987384259257</v>
      </c>
      <c r="E80" s="39">
        <v>43390.728344907409</v>
      </c>
      <c r="F80" s="1" t="s">
        <v>1493</v>
      </c>
      <c r="G80" s="1" t="s">
        <v>90</v>
      </c>
      <c r="H80" s="1" t="s">
        <v>573</v>
      </c>
      <c r="I80" s="1" t="s">
        <v>91</v>
      </c>
      <c r="J80" s="1" t="s">
        <v>1118</v>
      </c>
      <c r="K80" s="28" t="s">
        <v>3779</v>
      </c>
      <c r="L80" s="1" t="s">
        <v>4225</v>
      </c>
      <c r="M80" s="1" t="s">
        <v>793</v>
      </c>
      <c r="N80" s="1" t="s">
        <v>40</v>
      </c>
      <c r="O80" s="1" t="s">
        <v>732</v>
      </c>
      <c r="P80" s="1"/>
      <c r="Q80" s="1" t="s">
        <v>92</v>
      </c>
      <c r="R80" s="1" t="s">
        <v>544</v>
      </c>
      <c r="S80" s="1" t="s">
        <v>545</v>
      </c>
      <c r="T80" s="25"/>
      <c r="U80" s="1"/>
      <c r="V80" s="1" t="s">
        <v>1260</v>
      </c>
      <c r="W80" s="1" t="s">
        <v>1006</v>
      </c>
      <c r="X80" s="1"/>
      <c r="Y80" s="25">
        <v>43401.515162037038</v>
      </c>
      <c r="Z80" s="106" t="s">
        <v>548</v>
      </c>
      <c r="AA80" s="29" t="s">
        <v>549</v>
      </c>
      <c r="AB80" s="29" t="s">
        <v>548</v>
      </c>
      <c r="AC80" s="1"/>
      <c r="AD80" s="1"/>
    </row>
    <row r="81" spans="1:30" x14ac:dyDescent="0.25">
      <c r="A81" s="1" t="s">
        <v>676</v>
      </c>
      <c r="B81" s="1" t="s">
        <v>562</v>
      </c>
      <c r="C81" s="1" t="s">
        <v>4012</v>
      </c>
      <c r="D81" s="25">
        <v>43389.882997685185</v>
      </c>
      <c r="E81" s="25">
        <v>43390.746898148151</v>
      </c>
      <c r="F81" s="1" t="s">
        <v>910</v>
      </c>
      <c r="G81" s="1" t="s">
        <v>90</v>
      </c>
      <c r="H81" s="1" t="s">
        <v>573</v>
      </c>
      <c r="I81" s="1" t="s">
        <v>91</v>
      </c>
      <c r="J81" s="1" t="s">
        <v>1118</v>
      </c>
      <c r="K81" s="1" t="s">
        <v>4013</v>
      </c>
      <c r="L81" s="1" t="s">
        <v>4219</v>
      </c>
      <c r="M81" s="1" t="s">
        <v>793</v>
      </c>
      <c r="N81" s="1" t="s">
        <v>40</v>
      </c>
      <c r="O81" s="1" t="s">
        <v>732</v>
      </c>
      <c r="P81" s="1"/>
      <c r="Q81" s="1" t="s">
        <v>92</v>
      </c>
      <c r="R81" s="1" t="s">
        <v>544</v>
      </c>
      <c r="S81" s="1" t="s">
        <v>545</v>
      </c>
      <c r="T81" s="25"/>
      <c r="U81" s="1"/>
      <c r="V81" s="1" t="s">
        <v>1300</v>
      </c>
      <c r="W81" s="1" t="s">
        <v>1301</v>
      </c>
      <c r="X81" s="1"/>
      <c r="Y81" s="25">
        <v>43401.52480324074</v>
      </c>
      <c r="Z81" s="40" t="s">
        <v>548</v>
      </c>
      <c r="AA81" s="29" t="s">
        <v>549</v>
      </c>
      <c r="AB81" s="29" t="s">
        <v>548</v>
      </c>
      <c r="AC81" s="1"/>
      <c r="AD81" s="1"/>
    </row>
    <row r="82" spans="1:30" x14ac:dyDescent="0.25">
      <c r="A82" s="1" t="s">
        <v>676</v>
      </c>
      <c r="B82" s="1" t="s">
        <v>562</v>
      </c>
      <c r="C82" s="37" t="s">
        <v>3752</v>
      </c>
      <c r="D82" s="39">
        <v>43389.136747685188</v>
      </c>
      <c r="E82" s="39">
        <v>43390.761284722219</v>
      </c>
      <c r="F82" s="1" t="s">
        <v>1493</v>
      </c>
      <c r="G82" s="1" t="s">
        <v>90</v>
      </c>
      <c r="H82" s="1" t="s">
        <v>573</v>
      </c>
      <c r="I82" s="1" t="s">
        <v>91</v>
      </c>
      <c r="J82" s="1" t="s">
        <v>1118</v>
      </c>
      <c r="K82" s="1" t="s">
        <v>3753</v>
      </c>
      <c r="L82" s="1" t="s">
        <v>4223</v>
      </c>
      <c r="M82" s="1" t="s">
        <v>793</v>
      </c>
      <c r="N82" s="1" t="s">
        <v>41</v>
      </c>
      <c r="O82" s="1" t="s">
        <v>1104</v>
      </c>
      <c r="P82" s="1"/>
      <c r="Q82" s="1" t="s">
        <v>92</v>
      </c>
      <c r="R82" s="1" t="s">
        <v>544</v>
      </c>
      <c r="S82" s="1" t="s">
        <v>545</v>
      </c>
      <c r="T82" s="25"/>
      <c r="U82" s="1"/>
      <c r="V82" s="1" t="s">
        <v>966</v>
      </c>
      <c r="W82" s="1" t="s">
        <v>967</v>
      </c>
      <c r="X82" s="1"/>
      <c r="Y82" s="25">
        <v>43401.517395833333</v>
      </c>
      <c r="Z82" s="106" t="s">
        <v>548</v>
      </c>
      <c r="AA82" s="29" t="s">
        <v>549</v>
      </c>
      <c r="AB82" s="29" t="s">
        <v>548</v>
      </c>
      <c r="AC82" s="1"/>
      <c r="AD82" s="1"/>
    </row>
    <row r="83" spans="1:30" ht="105" x14ac:dyDescent="0.25">
      <c r="A83" s="106" t="s">
        <v>676</v>
      </c>
      <c r="B83" s="106" t="s">
        <v>562</v>
      </c>
      <c r="C83" s="60" t="s">
        <v>4006</v>
      </c>
      <c r="D83" s="61">
        <v>43389.891446759262</v>
      </c>
      <c r="E83" s="62">
        <v>43390.768877314818</v>
      </c>
      <c r="F83" s="106" t="s">
        <v>833</v>
      </c>
      <c r="G83" s="106" t="s">
        <v>90</v>
      </c>
      <c r="H83" s="106" t="s">
        <v>573</v>
      </c>
      <c r="I83" s="106" t="s">
        <v>91</v>
      </c>
      <c r="J83" s="106" t="s">
        <v>1118</v>
      </c>
      <c r="K83" s="29" t="s">
        <v>4007</v>
      </c>
      <c r="L83" s="29" t="s">
        <v>4218</v>
      </c>
      <c r="M83" s="29" t="s">
        <v>793</v>
      </c>
      <c r="N83" s="106" t="s">
        <v>929</v>
      </c>
      <c r="O83" s="106" t="s">
        <v>948</v>
      </c>
      <c r="P83" s="106"/>
      <c r="Q83" s="106" t="s">
        <v>92</v>
      </c>
      <c r="R83" s="106" t="s">
        <v>544</v>
      </c>
      <c r="S83" s="106" t="s">
        <v>545</v>
      </c>
      <c r="T83" s="106"/>
      <c r="U83" s="106"/>
      <c r="V83" s="106" t="s">
        <v>1167</v>
      </c>
      <c r="W83" s="106" t="s">
        <v>1168</v>
      </c>
      <c r="X83" s="106"/>
      <c r="Y83" s="106">
        <v>43401.524421296293</v>
      </c>
      <c r="Z83" s="106" t="s">
        <v>548</v>
      </c>
      <c r="AA83" s="29" t="s">
        <v>549</v>
      </c>
      <c r="AB83" s="29" t="s">
        <v>548</v>
      </c>
      <c r="AC83" s="1"/>
      <c r="AD83" s="1"/>
    </row>
    <row r="84" spans="1:30" x14ac:dyDescent="0.25">
      <c r="A84" s="1" t="s">
        <v>676</v>
      </c>
      <c r="B84" s="1" t="s">
        <v>562</v>
      </c>
      <c r="C84" s="37" t="s">
        <v>3974</v>
      </c>
      <c r="D84" s="39">
        <v>43390.109490740739</v>
      </c>
      <c r="E84" s="39">
        <v>43390.788078703707</v>
      </c>
      <c r="F84" s="1" t="s">
        <v>843</v>
      </c>
      <c r="G84" s="1" t="s">
        <v>90</v>
      </c>
      <c r="H84" s="1" t="s">
        <v>573</v>
      </c>
      <c r="I84" s="1" t="s">
        <v>91</v>
      </c>
      <c r="J84" s="1" t="s">
        <v>1118</v>
      </c>
      <c r="K84" s="1" t="s">
        <v>3975</v>
      </c>
      <c r="L84" s="1" t="s">
        <v>4207</v>
      </c>
      <c r="M84" s="1" t="s">
        <v>793</v>
      </c>
      <c r="N84" s="1" t="s">
        <v>41</v>
      </c>
      <c r="O84" s="1" t="s">
        <v>934</v>
      </c>
      <c r="P84" s="1"/>
      <c r="Q84" s="1" t="s">
        <v>92</v>
      </c>
      <c r="R84" s="1" t="s">
        <v>544</v>
      </c>
      <c r="S84" s="1" t="s">
        <v>545</v>
      </c>
      <c r="T84" s="25"/>
      <c r="U84" s="1"/>
      <c r="V84" s="1" t="s">
        <v>1252</v>
      </c>
      <c r="W84" s="1" t="s">
        <v>1253</v>
      </c>
      <c r="X84" s="1"/>
      <c r="Y84" s="25">
        <v>43401.539849537039</v>
      </c>
      <c r="Z84" s="106" t="s">
        <v>548</v>
      </c>
      <c r="AA84" s="29" t="s">
        <v>549</v>
      </c>
      <c r="AB84" s="29" t="s">
        <v>548</v>
      </c>
      <c r="AC84" s="1"/>
      <c r="AD84" s="1"/>
    </row>
    <row r="85" spans="1:30" x14ac:dyDescent="0.25">
      <c r="A85" s="1" t="s">
        <v>676</v>
      </c>
      <c r="B85" s="1" t="s">
        <v>562</v>
      </c>
      <c r="C85" s="1" t="s">
        <v>4020</v>
      </c>
      <c r="D85" s="25">
        <v>43389.799884259257</v>
      </c>
      <c r="E85" s="25">
        <v>43390.791180555556</v>
      </c>
      <c r="F85" s="1" t="s">
        <v>833</v>
      </c>
      <c r="G85" s="1" t="s">
        <v>90</v>
      </c>
      <c r="H85" s="1" t="s">
        <v>573</v>
      </c>
      <c r="I85" s="1" t="s">
        <v>91</v>
      </c>
      <c r="J85" s="1" t="s">
        <v>1118</v>
      </c>
      <c r="K85" s="1" t="s">
        <v>4021</v>
      </c>
      <c r="L85" s="1" t="s">
        <v>2651</v>
      </c>
      <c r="M85" s="1" t="s">
        <v>793</v>
      </c>
      <c r="N85" s="1" t="s">
        <v>40</v>
      </c>
      <c r="O85" s="1" t="s">
        <v>932</v>
      </c>
      <c r="P85" s="1"/>
      <c r="Q85" s="1" t="s">
        <v>92</v>
      </c>
      <c r="R85" s="1" t="s">
        <v>544</v>
      </c>
      <c r="S85" s="1" t="s">
        <v>545</v>
      </c>
      <c r="T85" s="25"/>
      <c r="U85" s="1"/>
      <c r="V85" s="1" t="s">
        <v>1260</v>
      </c>
      <c r="W85" s="1" t="s">
        <v>1006</v>
      </c>
      <c r="X85" s="1"/>
      <c r="Y85" s="25">
        <v>43401.521608796298</v>
      </c>
      <c r="Z85" s="40" t="s">
        <v>548</v>
      </c>
      <c r="AA85" s="29" t="s">
        <v>549</v>
      </c>
      <c r="AB85" s="29" t="s">
        <v>548</v>
      </c>
      <c r="AC85" s="1"/>
      <c r="AD85" s="1"/>
    </row>
    <row r="86" spans="1:30" x14ac:dyDescent="0.25">
      <c r="A86" s="1" t="s">
        <v>676</v>
      </c>
      <c r="B86" s="1" t="s">
        <v>562</v>
      </c>
      <c r="C86" s="1" t="s">
        <v>3756</v>
      </c>
      <c r="D86" s="25">
        <v>43389.110659722224</v>
      </c>
      <c r="E86" s="1">
        <v>43390.791643518518</v>
      </c>
      <c r="F86" s="1" t="s">
        <v>1196</v>
      </c>
      <c r="G86" s="1" t="s">
        <v>90</v>
      </c>
      <c r="H86" s="1" t="s">
        <v>573</v>
      </c>
      <c r="I86" s="1" t="s">
        <v>91</v>
      </c>
      <c r="J86" s="1" t="s">
        <v>1118</v>
      </c>
      <c r="K86" s="1" t="s">
        <v>3757</v>
      </c>
      <c r="L86" s="1" t="s">
        <v>4224</v>
      </c>
      <c r="M86" s="1" t="s">
        <v>793</v>
      </c>
      <c r="N86" s="1" t="s">
        <v>40</v>
      </c>
      <c r="O86" s="1" t="s">
        <v>2464</v>
      </c>
      <c r="P86" s="1"/>
      <c r="Q86" s="1" t="s">
        <v>92</v>
      </c>
      <c r="R86" s="1" t="s">
        <v>544</v>
      </c>
      <c r="S86" s="1" t="s">
        <v>545</v>
      </c>
      <c r="T86" s="25"/>
      <c r="U86" s="1"/>
      <c r="V86" s="1" t="s">
        <v>1260</v>
      </c>
      <c r="W86" s="1" t="s">
        <v>1006</v>
      </c>
      <c r="X86" s="1"/>
      <c r="Y86" s="25">
        <v>43401.516898148147</v>
      </c>
      <c r="Z86" s="40" t="s">
        <v>548</v>
      </c>
      <c r="AA86" s="1" t="s">
        <v>549</v>
      </c>
      <c r="AB86" s="1" t="s">
        <v>548</v>
      </c>
      <c r="AC86" s="1"/>
      <c r="AD86" s="1"/>
    </row>
    <row r="87" spans="1:30" x14ac:dyDescent="0.25">
      <c r="A87" s="1" t="s">
        <v>676</v>
      </c>
      <c r="B87" s="1" t="s">
        <v>562</v>
      </c>
      <c r="C87" s="26" t="s">
        <v>3978</v>
      </c>
      <c r="D87" s="25">
        <v>43390.089733796296</v>
      </c>
      <c r="E87" s="1">
        <v>43390.802210648151</v>
      </c>
      <c r="F87" s="1" t="s">
        <v>843</v>
      </c>
      <c r="G87" s="1" t="s">
        <v>90</v>
      </c>
      <c r="H87" s="1" t="s">
        <v>573</v>
      </c>
      <c r="I87" s="1" t="s">
        <v>91</v>
      </c>
      <c r="J87" s="1" t="s">
        <v>1118</v>
      </c>
      <c r="K87" s="1" t="s">
        <v>4209</v>
      </c>
      <c r="L87" s="1" t="s">
        <v>4210</v>
      </c>
      <c r="M87" s="1" t="s">
        <v>793</v>
      </c>
      <c r="N87" s="1" t="s">
        <v>41</v>
      </c>
      <c r="O87" s="1" t="s">
        <v>934</v>
      </c>
      <c r="P87" s="1"/>
      <c r="Q87" s="1" t="s">
        <v>92</v>
      </c>
      <c r="R87" s="1" t="s">
        <v>544</v>
      </c>
      <c r="S87" s="1" t="s">
        <v>545</v>
      </c>
      <c r="T87" s="25"/>
      <c r="U87" s="1"/>
      <c r="V87" s="1" t="s">
        <v>966</v>
      </c>
      <c r="W87" s="1" t="s">
        <v>967</v>
      </c>
      <c r="X87" s="1"/>
      <c r="Y87" s="25">
        <v>43401.543819444443</v>
      </c>
      <c r="Z87" s="40" t="s">
        <v>548</v>
      </c>
      <c r="AA87" s="1" t="s">
        <v>549</v>
      </c>
      <c r="AB87" s="1" t="s">
        <v>548</v>
      </c>
      <c r="AC87" s="1"/>
      <c r="AD87" s="1"/>
    </row>
    <row r="88" spans="1:30" x14ac:dyDescent="0.25">
      <c r="A88" s="1" t="s">
        <v>676</v>
      </c>
      <c r="B88" s="1" t="s">
        <v>562</v>
      </c>
      <c r="C88" s="26" t="s">
        <v>4022</v>
      </c>
      <c r="D88" s="25">
        <v>43389.768599537034</v>
      </c>
      <c r="E88" s="1">
        <v>43390.817893518521</v>
      </c>
      <c r="F88" s="1" t="s">
        <v>833</v>
      </c>
      <c r="G88" s="1" t="s">
        <v>90</v>
      </c>
      <c r="H88" s="1" t="s">
        <v>573</v>
      </c>
      <c r="I88" s="1" t="s">
        <v>91</v>
      </c>
      <c r="J88" s="1" t="s">
        <v>1118</v>
      </c>
      <c r="K88" s="1" t="s">
        <v>4023</v>
      </c>
      <c r="L88" s="1" t="s">
        <v>4221</v>
      </c>
      <c r="M88" s="1" t="s">
        <v>793</v>
      </c>
      <c r="N88" s="1" t="s">
        <v>41</v>
      </c>
      <c r="O88" s="1" t="s">
        <v>934</v>
      </c>
      <c r="P88" s="1"/>
      <c r="Q88" s="1" t="s">
        <v>92</v>
      </c>
      <c r="R88" s="1" t="s">
        <v>544</v>
      </c>
      <c r="S88" s="1" t="s">
        <v>545</v>
      </c>
      <c r="T88" s="25"/>
      <c r="U88" s="1"/>
      <c r="V88" s="1" t="s">
        <v>946</v>
      </c>
      <c r="W88" s="1" t="s">
        <v>2923</v>
      </c>
      <c r="X88" s="1"/>
      <c r="Y88" s="25">
        <v>43401.519930555558</v>
      </c>
      <c r="Z88" s="40" t="s">
        <v>548</v>
      </c>
      <c r="AA88" s="1" t="s">
        <v>549</v>
      </c>
      <c r="AB88" s="1" t="s">
        <v>548</v>
      </c>
      <c r="AC88" s="1"/>
      <c r="AD88" s="1"/>
    </row>
    <row r="89" spans="1:30" x14ac:dyDescent="0.25">
      <c r="A89" s="1" t="s">
        <v>676</v>
      </c>
      <c r="B89" s="1" t="s">
        <v>562</v>
      </c>
      <c r="C89" s="1" t="s">
        <v>3983</v>
      </c>
      <c r="D89" s="25">
        <v>43390.024282407408</v>
      </c>
      <c r="E89" s="25">
        <v>43390.818564814814</v>
      </c>
      <c r="F89" s="1" t="s">
        <v>843</v>
      </c>
      <c r="G89" s="1" t="s">
        <v>90</v>
      </c>
      <c r="H89" s="1" t="s">
        <v>573</v>
      </c>
      <c r="I89" s="1" t="s">
        <v>91</v>
      </c>
      <c r="J89" s="1" t="s">
        <v>1118</v>
      </c>
      <c r="K89" s="1" t="s">
        <v>3909</v>
      </c>
      <c r="L89" s="1" t="s">
        <v>4212</v>
      </c>
      <c r="M89" s="1" t="s">
        <v>793</v>
      </c>
      <c r="N89" s="1" t="s">
        <v>41</v>
      </c>
      <c r="O89" s="1" t="s">
        <v>934</v>
      </c>
      <c r="P89" s="1"/>
      <c r="Q89" s="1" t="s">
        <v>92</v>
      </c>
      <c r="R89" s="1" t="s">
        <v>544</v>
      </c>
      <c r="S89" s="1" t="s">
        <v>545</v>
      </c>
      <c r="T89" s="25"/>
      <c r="U89" s="1"/>
      <c r="V89" s="1" t="s">
        <v>1254</v>
      </c>
      <c r="W89" s="1" t="s">
        <v>1255</v>
      </c>
      <c r="X89" s="1"/>
      <c r="Y89" s="25">
        <v>43401.529687499999</v>
      </c>
      <c r="Z89" s="40" t="s">
        <v>548</v>
      </c>
      <c r="AA89" s="29" t="s">
        <v>549</v>
      </c>
      <c r="AB89" s="29" t="s">
        <v>548</v>
      </c>
      <c r="AC89" s="1"/>
      <c r="AD89" s="1"/>
    </row>
    <row r="90" spans="1:30" x14ac:dyDescent="0.25">
      <c r="A90" s="1" t="s">
        <v>676</v>
      </c>
      <c r="B90" s="1" t="s">
        <v>562</v>
      </c>
      <c r="C90" s="1" t="s">
        <v>3992</v>
      </c>
      <c r="D90" s="25">
        <v>43389.997696759259</v>
      </c>
      <c r="E90" s="25">
        <v>43390.827372685184</v>
      </c>
      <c r="F90" s="1" t="s">
        <v>843</v>
      </c>
      <c r="G90" s="1" t="s">
        <v>90</v>
      </c>
      <c r="H90" s="1" t="s">
        <v>573</v>
      </c>
      <c r="I90" s="1" t="s">
        <v>91</v>
      </c>
      <c r="J90" s="1" t="s">
        <v>1118</v>
      </c>
      <c r="K90" s="1" t="s">
        <v>3993</v>
      </c>
      <c r="L90" s="1" t="s">
        <v>4215</v>
      </c>
      <c r="M90" s="1" t="s">
        <v>793</v>
      </c>
      <c r="N90" s="1" t="s">
        <v>41</v>
      </c>
      <c r="O90" s="1" t="s">
        <v>934</v>
      </c>
      <c r="P90" s="1"/>
      <c r="Q90" s="1" t="s">
        <v>92</v>
      </c>
      <c r="R90" s="1" t="s">
        <v>544</v>
      </c>
      <c r="S90" s="1" t="s">
        <v>545</v>
      </c>
      <c r="T90" s="25"/>
      <c r="U90" s="1"/>
      <c r="V90" s="1" t="s">
        <v>1252</v>
      </c>
      <c r="W90" s="1" t="s">
        <v>1253</v>
      </c>
      <c r="X90" s="1"/>
      <c r="Y90" s="25">
        <v>43401.525682870371</v>
      </c>
      <c r="Z90" s="40" t="s">
        <v>548</v>
      </c>
      <c r="AA90" s="29" t="s">
        <v>549</v>
      </c>
      <c r="AB90" s="29" t="s">
        <v>548</v>
      </c>
      <c r="AC90" s="1"/>
      <c r="AD90" s="1"/>
    </row>
    <row r="91" spans="1:30" x14ac:dyDescent="0.25">
      <c r="A91" s="1" t="s">
        <v>676</v>
      </c>
      <c r="B91" s="1" t="s">
        <v>562</v>
      </c>
      <c r="C91" s="37" t="s">
        <v>4002</v>
      </c>
      <c r="D91" s="59">
        <v>43389.924305555556</v>
      </c>
      <c r="E91" s="59">
        <v>43390.834930555553</v>
      </c>
      <c r="F91" s="1" t="s">
        <v>843</v>
      </c>
      <c r="G91" s="1" t="s">
        <v>90</v>
      </c>
      <c r="H91" s="1" t="s">
        <v>573</v>
      </c>
      <c r="I91" s="1" t="s">
        <v>91</v>
      </c>
      <c r="J91" s="1" t="s">
        <v>1118</v>
      </c>
      <c r="K91" s="1" t="s">
        <v>4003</v>
      </c>
      <c r="L91" s="1" t="s">
        <v>4217</v>
      </c>
      <c r="M91" s="1" t="s">
        <v>793</v>
      </c>
      <c r="N91" s="1" t="s">
        <v>929</v>
      </c>
      <c r="O91" s="1" t="s">
        <v>948</v>
      </c>
      <c r="P91" s="1"/>
      <c r="Q91" s="1" t="s">
        <v>92</v>
      </c>
      <c r="R91" s="1" t="s">
        <v>544</v>
      </c>
      <c r="S91" s="1" t="s">
        <v>545</v>
      </c>
      <c r="T91" s="25"/>
      <c r="U91" s="25"/>
      <c r="V91" s="1" t="s">
        <v>1307</v>
      </c>
      <c r="W91" s="1" t="s">
        <v>1308</v>
      </c>
      <c r="X91" s="1"/>
      <c r="Y91" s="25">
        <v>43401.524722222224</v>
      </c>
      <c r="Z91" s="40" t="s">
        <v>548</v>
      </c>
      <c r="AA91" s="29" t="s">
        <v>549</v>
      </c>
      <c r="AB91" s="29" t="s">
        <v>548</v>
      </c>
      <c r="AC91" s="1"/>
      <c r="AD91" s="1"/>
    </row>
    <row r="92" spans="1:30" ht="90" x14ac:dyDescent="0.25">
      <c r="A92" s="106" t="s">
        <v>676</v>
      </c>
      <c r="B92" s="106" t="s">
        <v>562</v>
      </c>
      <c r="C92" s="60" t="s">
        <v>4016</v>
      </c>
      <c r="D92" s="61">
        <v>43389.803819444445</v>
      </c>
      <c r="E92" s="62">
        <v>43390.858472222222</v>
      </c>
      <c r="F92" s="106" t="s">
        <v>843</v>
      </c>
      <c r="G92" s="106" t="s">
        <v>90</v>
      </c>
      <c r="H92" s="106" t="s">
        <v>573</v>
      </c>
      <c r="I92" s="106" t="s">
        <v>91</v>
      </c>
      <c r="J92" s="106" t="s">
        <v>1118</v>
      </c>
      <c r="K92" s="29" t="s">
        <v>4017</v>
      </c>
      <c r="L92" s="29" t="s">
        <v>4220</v>
      </c>
      <c r="M92" s="29" t="s">
        <v>793</v>
      </c>
      <c r="N92" s="106" t="s">
        <v>1372</v>
      </c>
      <c r="O92" s="106" t="s">
        <v>932</v>
      </c>
      <c r="P92" s="106"/>
      <c r="Q92" s="106" t="s">
        <v>92</v>
      </c>
      <c r="R92" s="106" t="s">
        <v>544</v>
      </c>
      <c r="S92" s="106" t="s">
        <v>545</v>
      </c>
      <c r="T92" s="106"/>
      <c r="U92" s="106"/>
      <c r="V92" s="106" t="s">
        <v>1252</v>
      </c>
      <c r="W92" s="106" t="s">
        <v>1253</v>
      </c>
      <c r="X92" s="106"/>
      <c r="Y92" s="106">
        <v>43401.521689814814</v>
      </c>
      <c r="Z92" s="106" t="s">
        <v>548</v>
      </c>
      <c r="AA92" s="29" t="s">
        <v>549</v>
      </c>
      <c r="AB92" s="29" t="s">
        <v>548</v>
      </c>
      <c r="AC92" s="1"/>
      <c r="AD92" s="1"/>
    </row>
    <row r="93" spans="1:30" ht="90" x14ac:dyDescent="0.25">
      <c r="A93" s="106" t="s">
        <v>676</v>
      </c>
      <c r="B93" s="106" t="s">
        <v>562</v>
      </c>
      <c r="C93" s="60" t="s">
        <v>3739</v>
      </c>
      <c r="D93" s="61">
        <v>43389.598506944443</v>
      </c>
      <c r="E93" s="62">
        <v>43390.907638888886</v>
      </c>
      <c r="F93" s="106" t="s">
        <v>843</v>
      </c>
      <c r="G93" s="106" t="s">
        <v>90</v>
      </c>
      <c r="H93" s="106" t="s">
        <v>573</v>
      </c>
      <c r="I93" s="106" t="s">
        <v>91</v>
      </c>
      <c r="J93" s="106" t="s">
        <v>1118</v>
      </c>
      <c r="K93" s="29" t="s">
        <v>3740</v>
      </c>
      <c r="L93" s="29" t="s">
        <v>4222</v>
      </c>
      <c r="M93" s="29" t="s">
        <v>793</v>
      </c>
      <c r="N93" s="106" t="s">
        <v>40</v>
      </c>
      <c r="O93" s="106" t="s">
        <v>1093</v>
      </c>
      <c r="P93" s="106"/>
      <c r="Q93" s="106" t="s">
        <v>92</v>
      </c>
      <c r="R93" s="106" t="s">
        <v>544</v>
      </c>
      <c r="S93" s="106" t="s">
        <v>545</v>
      </c>
      <c r="T93" s="106"/>
      <c r="U93" s="106"/>
      <c r="V93" s="106" t="s">
        <v>3741</v>
      </c>
      <c r="W93" s="106" t="s">
        <v>3742</v>
      </c>
      <c r="X93" s="106"/>
      <c r="Y93" s="106">
        <v>43401.517060185186</v>
      </c>
      <c r="Z93" s="106" t="s">
        <v>548</v>
      </c>
      <c r="AA93" s="29" t="s">
        <v>549</v>
      </c>
      <c r="AB93" s="29" t="s">
        <v>548</v>
      </c>
      <c r="AC93" s="1"/>
      <c r="AD93" s="1"/>
    </row>
    <row r="94" spans="1:30" ht="90" x14ac:dyDescent="0.25">
      <c r="A94" s="106" t="s">
        <v>676</v>
      </c>
      <c r="B94" s="106" t="s">
        <v>562</v>
      </c>
      <c r="C94" s="60" t="s">
        <v>3792</v>
      </c>
      <c r="D94" s="61">
        <v>43388.878923611112</v>
      </c>
      <c r="E94" s="62">
        <v>43390.913287037038</v>
      </c>
      <c r="F94" s="106" t="s">
        <v>1493</v>
      </c>
      <c r="G94" s="106" t="s">
        <v>90</v>
      </c>
      <c r="H94" s="106" t="s">
        <v>573</v>
      </c>
      <c r="I94" s="106" t="s">
        <v>91</v>
      </c>
      <c r="J94" s="106" t="s">
        <v>1118</v>
      </c>
      <c r="K94" s="29" t="s">
        <v>3793</v>
      </c>
      <c r="L94" s="29" t="s">
        <v>4227</v>
      </c>
      <c r="M94" s="29" t="s">
        <v>793</v>
      </c>
      <c r="N94" s="106" t="s">
        <v>41</v>
      </c>
      <c r="O94" s="106" t="s">
        <v>934</v>
      </c>
      <c r="P94" s="106"/>
      <c r="Q94" s="106" t="s">
        <v>92</v>
      </c>
      <c r="R94" s="106" t="s">
        <v>544</v>
      </c>
      <c r="S94" s="106" t="s">
        <v>545</v>
      </c>
      <c r="T94" s="106"/>
      <c r="U94" s="106"/>
      <c r="V94" s="106" t="s">
        <v>1094</v>
      </c>
      <c r="W94" s="106" t="s">
        <v>1095</v>
      </c>
      <c r="X94" s="106"/>
      <c r="Y94" s="106">
        <v>43401.514224537037</v>
      </c>
      <c r="Z94" s="106" t="s">
        <v>548</v>
      </c>
      <c r="AA94" s="29" t="s">
        <v>549</v>
      </c>
      <c r="AB94" s="29" t="s">
        <v>548</v>
      </c>
      <c r="AC94" s="1"/>
      <c r="AD94" s="1"/>
    </row>
    <row r="95" spans="1:30" x14ac:dyDescent="0.25">
      <c r="A95" s="1" t="s">
        <v>676</v>
      </c>
      <c r="B95" s="1" t="s">
        <v>562</v>
      </c>
      <c r="C95" s="32" t="s">
        <v>4171</v>
      </c>
      <c r="D95" s="25">
        <v>43391.221412037034</v>
      </c>
      <c r="E95" s="25">
        <v>43391.221851851849</v>
      </c>
      <c r="F95" s="1"/>
      <c r="G95" s="1" t="s">
        <v>90</v>
      </c>
      <c r="H95" s="1" t="s">
        <v>943</v>
      </c>
      <c r="I95" s="1" t="s">
        <v>91</v>
      </c>
      <c r="J95" s="1" t="s">
        <v>1118</v>
      </c>
      <c r="K95" s="1" t="s">
        <v>4172</v>
      </c>
      <c r="L95" s="1"/>
      <c r="M95" s="1"/>
      <c r="N95" s="1"/>
      <c r="O95" s="1"/>
      <c r="P95" s="1"/>
      <c r="Q95" s="1" t="s">
        <v>92</v>
      </c>
      <c r="R95" s="1" t="s">
        <v>544</v>
      </c>
      <c r="S95" s="1" t="s">
        <v>545</v>
      </c>
      <c r="T95" s="25"/>
      <c r="U95" s="1"/>
      <c r="V95" s="1" t="s">
        <v>1321</v>
      </c>
      <c r="W95" s="1" t="s">
        <v>964</v>
      </c>
      <c r="X95" s="1"/>
      <c r="Y95" s="25">
        <v>43391.222037037034</v>
      </c>
      <c r="Z95" s="40" t="s">
        <v>548</v>
      </c>
      <c r="AA95" s="29"/>
      <c r="AB95" s="29" t="s">
        <v>548</v>
      </c>
      <c r="AC95" s="1"/>
      <c r="AD95" s="1"/>
    </row>
    <row r="96" spans="1:30" x14ac:dyDescent="0.25">
      <c r="A96" s="1" t="s">
        <v>676</v>
      </c>
      <c r="B96" s="1" t="s">
        <v>562</v>
      </c>
      <c r="C96" s="37" t="s">
        <v>4163</v>
      </c>
      <c r="D96" s="39">
        <v>43391.765636574077</v>
      </c>
      <c r="E96" s="39">
        <v>43391.804583333331</v>
      </c>
      <c r="F96" s="1" t="s">
        <v>4164</v>
      </c>
      <c r="G96" s="1" t="s">
        <v>90</v>
      </c>
      <c r="H96" s="1" t="s">
        <v>573</v>
      </c>
      <c r="I96" s="1" t="s">
        <v>91</v>
      </c>
      <c r="J96" s="1" t="s">
        <v>1118</v>
      </c>
      <c r="K96" s="28" t="s">
        <v>4165</v>
      </c>
      <c r="L96" s="1" t="s">
        <v>4166</v>
      </c>
      <c r="M96" s="1" t="s">
        <v>793</v>
      </c>
      <c r="N96" s="1" t="s">
        <v>3365</v>
      </c>
      <c r="O96" s="1" t="s">
        <v>3366</v>
      </c>
      <c r="P96" s="1"/>
      <c r="Q96" s="1" t="s">
        <v>92</v>
      </c>
      <c r="R96" s="1" t="s">
        <v>544</v>
      </c>
      <c r="S96" s="1" t="s">
        <v>545</v>
      </c>
      <c r="T96" s="25"/>
      <c r="U96" s="1"/>
      <c r="V96" s="1" t="s">
        <v>1223</v>
      </c>
      <c r="W96" s="1" t="s">
        <v>1224</v>
      </c>
      <c r="X96" s="1"/>
      <c r="Y96" s="25">
        <v>43402.542442129627</v>
      </c>
      <c r="Z96" s="106" t="s">
        <v>548</v>
      </c>
      <c r="AA96" s="29" t="s">
        <v>549</v>
      </c>
      <c r="AB96" s="29" t="s">
        <v>548</v>
      </c>
      <c r="AC96" s="1"/>
      <c r="AD96" s="1"/>
    </row>
    <row r="97" spans="1:30" x14ac:dyDescent="0.25">
      <c r="A97" s="1" t="s">
        <v>676</v>
      </c>
      <c r="B97" s="1" t="s">
        <v>562</v>
      </c>
      <c r="C97" s="26" t="s">
        <v>4110</v>
      </c>
      <c r="D97" s="25">
        <v>43392.066331018519</v>
      </c>
      <c r="E97" s="25">
        <v>43392.067523148151</v>
      </c>
      <c r="F97" s="1"/>
      <c r="G97" s="1" t="s">
        <v>90</v>
      </c>
      <c r="H97" s="1" t="s">
        <v>943</v>
      </c>
      <c r="I97" s="1" t="s">
        <v>91</v>
      </c>
      <c r="J97" s="1" t="s">
        <v>1118</v>
      </c>
      <c r="K97" s="1" t="s">
        <v>4111</v>
      </c>
      <c r="L97" s="1"/>
      <c r="M97" s="1"/>
      <c r="N97" s="1"/>
      <c r="O97" s="1"/>
      <c r="P97" s="1"/>
      <c r="Q97" s="1" t="s">
        <v>92</v>
      </c>
      <c r="R97" s="1" t="s">
        <v>544</v>
      </c>
      <c r="S97" s="1" t="s">
        <v>545</v>
      </c>
      <c r="T97" s="25"/>
      <c r="U97" s="1"/>
      <c r="V97" s="1" t="s">
        <v>966</v>
      </c>
      <c r="W97" s="1" t="s">
        <v>967</v>
      </c>
      <c r="X97" s="1"/>
      <c r="Y97" s="25">
        <v>43392.067708333336</v>
      </c>
      <c r="Z97" s="40" t="s">
        <v>548</v>
      </c>
      <c r="AA97" s="29"/>
      <c r="AB97" s="29" t="s">
        <v>548</v>
      </c>
      <c r="AC97" s="1"/>
      <c r="AD97" s="1"/>
    </row>
    <row r="98" spans="1:30" ht="75" x14ac:dyDescent="0.25">
      <c r="A98" s="106" t="s">
        <v>676</v>
      </c>
      <c r="B98" s="106" t="s">
        <v>562</v>
      </c>
      <c r="C98" s="60" t="s">
        <v>4128</v>
      </c>
      <c r="D98" s="61">
        <v>43392.000879629632</v>
      </c>
      <c r="E98" s="62">
        <v>43392.502256944441</v>
      </c>
      <c r="F98" s="106" t="s">
        <v>911</v>
      </c>
      <c r="G98" s="106" t="s">
        <v>90</v>
      </c>
      <c r="H98" s="106" t="s">
        <v>1341</v>
      </c>
      <c r="I98" s="106" t="s">
        <v>91</v>
      </c>
      <c r="J98" s="106" t="s">
        <v>1118</v>
      </c>
      <c r="K98" s="29" t="s">
        <v>4129</v>
      </c>
      <c r="L98" s="29" t="s">
        <v>4130</v>
      </c>
      <c r="M98" s="29" t="s">
        <v>793</v>
      </c>
      <c r="N98" s="106" t="s">
        <v>41</v>
      </c>
      <c r="O98" s="106" t="s">
        <v>934</v>
      </c>
      <c r="P98" s="106"/>
      <c r="Q98" s="106" t="s">
        <v>92</v>
      </c>
      <c r="R98" s="106" t="s">
        <v>544</v>
      </c>
      <c r="S98" s="106" t="s">
        <v>545</v>
      </c>
      <c r="T98" s="106"/>
      <c r="U98" s="106"/>
      <c r="V98" s="106" t="s">
        <v>1254</v>
      </c>
      <c r="W98" s="106" t="s">
        <v>1255</v>
      </c>
      <c r="X98" s="106"/>
      <c r="Y98" s="106">
        <v>43392.502523148149</v>
      </c>
      <c r="Z98" s="106" t="s">
        <v>548</v>
      </c>
      <c r="AA98" s="29" t="s">
        <v>549</v>
      </c>
      <c r="AB98" s="29" t="s">
        <v>548</v>
      </c>
      <c r="AC98" s="1"/>
      <c r="AD98" s="1"/>
    </row>
    <row r="99" spans="1:30" x14ac:dyDescent="0.25">
      <c r="A99" s="1" t="s">
        <v>676</v>
      </c>
      <c r="B99" s="1" t="s">
        <v>562</v>
      </c>
      <c r="C99" s="1" t="s">
        <v>4117</v>
      </c>
      <c r="D99" s="25">
        <v>43392.069976851853</v>
      </c>
      <c r="E99" s="25">
        <v>43392.524155092593</v>
      </c>
      <c r="F99" s="1" t="s">
        <v>910</v>
      </c>
      <c r="G99" s="1" t="s">
        <v>90</v>
      </c>
      <c r="H99" s="1" t="s">
        <v>1341</v>
      </c>
      <c r="I99" s="1" t="s">
        <v>91</v>
      </c>
      <c r="J99" s="1" t="s">
        <v>1118</v>
      </c>
      <c r="K99" s="1" t="s">
        <v>4118</v>
      </c>
      <c r="L99" s="1" t="s">
        <v>4119</v>
      </c>
      <c r="M99" s="1" t="s">
        <v>793</v>
      </c>
      <c r="N99" s="1" t="s">
        <v>41</v>
      </c>
      <c r="O99" s="1" t="s">
        <v>934</v>
      </c>
      <c r="P99" s="1"/>
      <c r="Q99" s="1" t="s">
        <v>92</v>
      </c>
      <c r="R99" s="1" t="s">
        <v>544</v>
      </c>
      <c r="S99" s="1" t="s">
        <v>545</v>
      </c>
      <c r="T99" s="25"/>
      <c r="U99" s="1"/>
      <c r="V99" s="1" t="s">
        <v>966</v>
      </c>
      <c r="W99" s="1" t="s">
        <v>967</v>
      </c>
      <c r="X99" s="1"/>
      <c r="Y99" s="25">
        <v>43392.524421296293</v>
      </c>
      <c r="Z99" s="40" t="s">
        <v>548</v>
      </c>
      <c r="AA99" s="29" t="s">
        <v>549</v>
      </c>
      <c r="AB99" s="29" t="s">
        <v>548</v>
      </c>
      <c r="AC99" s="1"/>
      <c r="AD99" s="1"/>
    </row>
    <row r="100" spans="1:30" x14ac:dyDescent="0.25">
      <c r="A100" s="1" t="s">
        <v>676</v>
      </c>
      <c r="B100" s="1" t="s">
        <v>562</v>
      </c>
      <c r="C100" s="1" t="s">
        <v>4105</v>
      </c>
      <c r="D100" s="25">
        <v>43392.121539351851</v>
      </c>
      <c r="E100" s="25">
        <v>43392.526828703703</v>
      </c>
      <c r="F100" s="1" t="s">
        <v>833</v>
      </c>
      <c r="G100" s="1" t="s">
        <v>90</v>
      </c>
      <c r="H100" s="1" t="s">
        <v>1341</v>
      </c>
      <c r="I100" s="1" t="s">
        <v>91</v>
      </c>
      <c r="J100" s="1" t="s">
        <v>1118</v>
      </c>
      <c r="K100" s="1" t="s">
        <v>4106</v>
      </c>
      <c r="L100" s="1" t="s">
        <v>3519</v>
      </c>
      <c r="M100" s="1" t="s">
        <v>793</v>
      </c>
      <c r="N100" s="1" t="s">
        <v>40</v>
      </c>
      <c r="O100" s="1" t="s">
        <v>1360</v>
      </c>
      <c r="P100" s="1"/>
      <c r="Q100" s="1" t="s">
        <v>92</v>
      </c>
      <c r="R100" s="1" t="s">
        <v>544</v>
      </c>
      <c r="S100" s="1" t="s">
        <v>545</v>
      </c>
      <c r="T100" s="25"/>
      <c r="U100" s="1"/>
      <c r="V100" s="1" t="s">
        <v>966</v>
      </c>
      <c r="W100" s="1" t="s">
        <v>967</v>
      </c>
      <c r="X100" s="1"/>
      <c r="Y100" s="25">
        <v>43392.527094907404</v>
      </c>
      <c r="Z100" s="40" t="s">
        <v>548</v>
      </c>
      <c r="AA100" s="29" t="s">
        <v>549</v>
      </c>
      <c r="AB100" s="29" t="s">
        <v>548</v>
      </c>
      <c r="AC100" s="1"/>
      <c r="AD100" s="1"/>
    </row>
    <row r="101" spans="1:30" ht="90" x14ac:dyDescent="0.25">
      <c r="A101" s="106" t="s">
        <v>676</v>
      </c>
      <c r="B101" s="106" t="s">
        <v>562</v>
      </c>
      <c r="C101" s="60" t="s">
        <v>4176</v>
      </c>
      <c r="D101" s="61">
        <v>43391.333194444444</v>
      </c>
      <c r="E101" s="62">
        <v>43392.530081018522</v>
      </c>
      <c r="F101" s="106" t="s">
        <v>872</v>
      </c>
      <c r="G101" s="106" t="s">
        <v>90</v>
      </c>
      <c r="H101" s="106" t="s">
        <v>1341</v>
      </c>
      <c r="I101" s="106" t="s">
        <v>91</v>
      </c>
      <c r="J101" s="106" t="s">
        <v>4177</v>
      </c>
      <c r="K101" s="29" t="s">
        <v>4178</v>
      </c>
      <c r="L101" s="29" t="s">
        <v>4179</v>
      </c>
      <c r="M101" s="29" t="s">
        <v>793</v>
      </c>
      <c r="N101" s="106" t="s">
        <v>4180</v>
      </c>
      <c r="O101" s="106" t="s">
        <v>4181</v>
      </c>
      <c r="P101" s="106"/>
      <c r="Q101" s="106" t="s">
        <v>1097</v>
      </c>
      <c r="R101" s="106" t="s">
        <v>1158</v>
      </c>
      <c r="S101" s="106" t="s">
        <v>1306</v>
      </c>
      <c r="T101" s="106"/>
      <c r="U101" s="106"/>
      <c r="V101" s="106" t="s">
        <v>2317</v>
      </c>
      <c r="W101" s="106" t="s">
        <v>2318</v>
      </c>
      <c r="X101" s="106"/>
      <c r="Y101" s="106">
        <v>43392.530509259261</v>
      </c>
      <c r="Z101" s="106" t="s">
        <v>548</v>
      </c>
      <c r="AA101" s="29" t="s">
        <v>549</v>
      </c>
      <c r="AB101" s="29" t="s">
        <v>548</v>
      </c>
      <c r="AC101" s="1"/>
      <c r="AD101" s="1"/>
    </row>
    <row r="102" spans="1:30" ht="105" x14ac:dyDescent="0.25">
      <c r="A102" s="106" t="s">
        <v>676</v>
      </c>
      <c r="B102" s="106" t="s">
        <v>562</v>
      </c>
      <c r="C102" s="60" t="s">
        <v>4125</v>
      </c>
      <c r="D102" s="61">
        <v>43392.030578703707</v>
      </c>
      <c r="E102" s="62">
        <v>43392.537372685183</v>
      </c>
      <c r="F102" s="106" t="s">
        <v>833</v>
      </c>
      <c r="G102" s="106" t="s">
        <v>90</v>
      </c>
      <c r="H102" s="106" t="s">
        <v>1341</v>
      </c>
      <c r="I102" s="106" t="s">
        <v>91</v>
      </c>
      <c r="J102" s="106" t="s">
        <v>1118</v>
      </c>
      <c r="K102" s="29" t="s">
        <v>4126</v>
      </c>
      <c r="L102" s="29" t="s">
        <v>4127</v>
      </c>
      <c r="M102" s="29" t="s">
        <v>793</v>
      </c>
      <c r="N102" s="106" t="s">
        <v>40</v>
      </c>
      <c r="O102" s="106" t="s">
        <v>1360</v>
      </c>
      <c r="P102" s="106"/>
      <c r="Q102" s="106" t="s">
        <v>92</v>
      </c>
      <c r="R102" s="106" t="s">
        <v>544</v>
      </c>
      <c r="S102" s="106" t="s">
        <v>545</v>
      </c>
      <c r="T102" s="106"/>
      <c r="U102" s="106"/>
      <c r="V102" s="106" t="s">
        <v>966</v>
      </c>
      <c r="W102" s="106" t="s">
        <v>967</v>
      </c>
      <c r="X102" s="106"/>
      <c r="Y102" s="106">
        <v>43392.537662037037</v>
      </c>
      <c r="Z102" s="106" t="s">
        <v>548</v>
      </c>
      <c r="AA102" s="29" t="s">
        <v>549</v>
      </c>
      <c r="AB102" s="29" t="s">
        <v>548</v>
      </c>
      <c r="AC102" s="1"/>
      <c r="AD102" s="1"/>
    </row>
    <row r="103" spans="1:30" x14ac:dyDescent="0.25">
      <c r="A103" s="1" t="s">
        <v>676</v>
      </c>
      <c r="B103" s="1" t="s">
        <v>562</v>
      </c>
      <c r="C103" s="26" t="s">
        <v>3790</v>
      </c>
      <c r="D103" s="25">
        <v>43388.863032407404</v>
      </c>
      <c r="E103" s="1">
        <v>43392.540995370371</v>
      </c>
      <c r="F103" s="1" t="s">
        <v>872</v>
      </c>
      <c r="G103" s="1" t="s">
        <v>90</v>
      </c>
      <c r="H103" s="1" t="s">
        <v>1341</v>
      </c>
      <c r="I103" s="1" t="s">
        <v>91</v>
      </c>
      <c r="J103" s="1" t="s">
        <v>1118</v>
      </c>
      <c r="K103" s="1" t="s">
        <v>3791</v>
      </c>
      <c r="L103" s="1" t="s">
        <v>4226</v>
      </c>
      <c r="M103" s="1" t="s">
        <v>793</v>
      </c>
      <c r="N103" s="1" t="s">
        <v>41</v>
      </c>
      <c r="O103" s="1" t="s">
        <v>1005</v>
      </c>
      <c r="P103" s="1"/>
      <c r="Q103" s="1" t="s">
        <v>92</v>
      </c>
      <c r="R103" s="1" t="s">
        <v>544</v>
      </c>
      <c r="S103" s="1" t="s">
        <v>545</v>
      </c>
      <c r="T103" s="25"/>
      <c r="U103" s="1"/>
      <c r="V103" s="1" t="s">
        <v>1311</v>
      </c>
      <c r="W103" s="1" t="s">
        <v>1312</v>
      </c>
      <c r="X103" s="1"/>
      <c r="Y103" s="25">
        <v>43392.541261574072</v>
      </c>
      <c r="Z103" s="40" t="s">
        <v>548</v>
      </c>
      <c r="AA103" s="29" t="s">
        <v>549</v>
      </c>
      <c r="AB103" s="1" t="s">
        <v>548</v>
      </c>
      <c r="AC103" s="1"/>
      <c r="AD103" s="1"/>
    </row>
    <row r="104" spans="1:30" x14ac:dyDescent="0.25">
      <c r="A104" s="1" t="s">
        <v>676</v>
      </c>
      <c r="B104" s="1" t="s">
        <v>562</v>
      </c>
      <c r="C104" s="37" t="s">
        <v>4140</v>
      </c>
      <c r="D104" s="39">
        <v>43392.020127314812</v>
      </c>
      <c r="E104" s="39">
        <v>43392.541944444441</v>
      </c>
      <c r="F104" s="1" t="s">
        <v>833</v>
      </c>
      <c r="G104" s="1" t="s">
        <v>90</v>
      </c>
      <c r="H104" s="1" t="s">
        <v>1341</v>
      </c>
      <c r="I104" s="1" t="s">
        <v>91</v>
      </c>
      <c r="J104" s="1" t="s">
        <v>1118</v>
      </c>
      <c r="K104" s="1" t="s">
        <v>4141</v>
      </c>
      <c r="L104" s="1" t="s">
        <v>4127</v>
      </c>
      <c r="M104" s="1" t="s">
        <v>793</v>
      </c>
      <c r="N104" s="1" t="s">
        <v>40</v>
      </c>
      <c r="O104" s="1" t="s">
        <v>1360</v>
      </c>
      <c r="P104" s="1"/>
      <c r="Q104" s="1" t="s">
        <v>92</v>
      </c>
      <c r="R104" s="1" t="s">
        <v>544</v>
      </c>
      <c r="S104" s="1" t="s">
        <v>545</v>
      </c>
      <c r="T104" s="25"/>
      <c r="U104" s="1"/>
      <c r="V104" s="1" t="s">
        <v>966</v>
      </c>
      <c r="W104" s="1" t="s">
        <v>967</v>
      </c>
      <c r="X104" s="1"/>
      <c r="Y104" s="25">
        <v>43392.542222222219</v>
      </c>
      <c r="Z104" s="106" t="s">
        <v>548</v>
      </c>
      <c r="AA104" s="29" t="s">
        <v>549</v>
      </c>
      <c r="AB104" s="29" t="s">
        <v>548</v>
      </c>
      <c r="AC104" s="1"/>
      <c r="AD104" s="1"/>
    </row>
    <row r="105" spans="1:30" x14ac:dyDescent="0.25">
      <c r="A105" s="1" t="s">
        <v>676</v>
      </c>
      <c r="B105" s="1" t="s">
        <v>562</v>
      </c>
      <c r="C105" s="26" t="s">
        <v>3998</v>
      </c>
      <c r="D105" s="25">
        <v>43389.95585648148</v>
      </c>
      <c r="E105" s="1">
        <v>43392.545729166668</v>
      </c>
      <c r="F105" s="1" t="s">
        <v>872</v>
      </c>
      <c r="G105" s="1" t="s">
        <v>90</v>
      </c>
      <c r="H105" s="1" t="s">
        <v>1341</v>
      </c>
      <c r="I105" s="1" t="s">
        <v>91</v>
      </c>
      <c r="J105" s="1" t="s">
        <v>1118</v>
      </c>
      <c r="K105" s="1" t="s">
        <v>3999</v>
      </c>
      <c r="L105" s="1" t="s">
        <v>4216</v>
      </c>
      <c r="M105" s="1" t="s">
        <v>793</v>
      </c>
      <c r="N105" s="1" t="s">
        <v>41</v>
      </c>
      <c r="O105" s="1" t="s">
        <v>1005</v>
      </c>
      <c r="P105" s="1"/>
      <c r="Q105" s="1" t="s">
        <v>92</v>
      </c>
      <c r="R105" s="1" t="s">
        <v>544</v>
      </c>
      <c r="S105" s="1" t="s">
        <v>545</v>
      </c>
      <c r="T105" s="25"/>
      <c r="U105" s="1"/>
      <c r="V105" s="1" t="s">
        <v>1098</v>
      </c>
      <c r="W105" s="1" t="s">
        <v>1099</v>
      </c>
      <c r="X105" s="1"/>
      <c r="Y105" s="25">
        <v>43392.546030092592</v>
      </c>
      <c r="Z105" s="40" t="s">
        <v>548</v>
      </c>
      <c r="AA105" s="1" t="s">
        <v>549</v>
      </c>
      <c r="AB105" s="1" t="s">
        <v>548</v>
      </c>
      <c r="AC105" s="1"/>
      <c r="AD105" s="1"/>
    </row>
    <row r="106" spans="1:30" x14ac:dyDescent="0.25">
      <c r="A106" s="1" t="s">
        <v>676</v>
      </c>
      <c r="B106" s="1" t="s">
        <v>562</v>
      </c>
      <c r="C106" s="37" t="s">
        <v>4142</v>
      </c>
      <c r="D106" s="39">
        <v>43391.969247685185</v>
      </c>
      <c r="E106" s="39">
        <v>43392.55097222222</v>
      </c>
      <c r="F106" s="1" t="s">
        <v>911</v>
      </c>
      <c r="G106" s="1" t="s">
        <v>90</v>
      </c>
      <c r="H106" s="1" t="s">
        <v>1341</v>
      </c>
      <c r="I106" s="1" t="s">
        <v>91</v>
      </c>
      <c r="J106" s="1" t="s">
        <v>1118</v>
      </c>
      <c r="K106" s="1" t="s">
        <v>4143</v>
      </c>
      <c r="L106" s="28" t="s">
        <v>4144</v>
      </c>
      <c r="M106" s="1" t="s">
        <v>793</v>
      </c>
      <c r="N106" s="1" t="s">
        <v>41</v>
      </c>
      <c r="O106" s="1" t="s">
        <v>927</v>
      </c>
      <c r="P106" s="1"/>
      <c r="Q106" s="1" t="s">
        <v>92</v>
      </c>
      <c r="R106" s="1" t="s">
        <v>544</v>
      </c>
      <c r="S106" s="1" t="s">
        <v>545</v>
      </c>
      <c r="T106" s="25"/>
      <c r="U106" s="1"/>
      <c r="V106" s="1" t="s">
        <v>1254</v>
      </c>
      <c r="W106" s="1" t="s">
        <v>1255</v>
      </c>
      <c r="X106" s="1"/>
      <c r="Y106" s="25">
        <v>43392.551249999997</v>
      </c>
      <c r="Z106" s="106" t="s">
        <v>548</v>
      </c>
      <c r="AA106" s="29" t="s">
        <v>549</v>
      </c>
      <c r="AB106" s="29" t="s">
        <v>548</v>
      </c>
      <c r="AC106" s="1"/>
      <c r="AD106" s="1"/>
    </row>
    <row r="107" spans="1:30" x14ac:dyDescent="0.25">
      <c r="A107" s="1" t="s">
        <v>676</v>
      </c>
      <c r="B107" s="1" t="s">
        <v>562</v>
      </c>
      <c r="C107" s="26" t="s">
        <v>4202</v>
      </c>
      <c r="D107" s="25">
        <v>43390.824560185189</v>
      </c>
      <c r="E107" s="25">
        <v>43392.554803240739</v>
      </c>
      <c r="F107" s="1" t="s">
        <v>872</v>
      </c>
      <c r="G107" s="1" t="s">
        <v>90</v>
      </c>
      <c r="H107" s="1" t="s">
        <v>1341</v>
      </c>
      <c r="I107" s="1" t="s">
        <v>91</v>
      </c>
      <c r="J107" s="1" t="s">
        <v>1118</v>
      </c>
      <c r="K107" s="28" t="s">
        <v>4203</v>
      </c>
      <c r="L107" s="1" t="s">
        <v>4204</v>
      </c>
      <c r="M107" s="1" t="s">
        <v>793</v>
      </c>
      <c r="N107" s="1" t="s">
        <v>41</v>
      </c>
      <c r="O107" s="1" t="s">
        <v>934</v>
      </c>
      <c r="P107" s="1"/>
      <c r="Q107" s="1" t="s">
        <v>92</v>
      </c>
      <c r="R107" s="1" t="s">
        <v>544</v>
      </c>
      <c r="S107" s="1" t="s">
        <v>545</v>
      </c>
      <c r="T107" s="25"/>
      <c r="U107" s="1"/>
      <c r="V107" s="1" t="s">
        <v>1309</v>
      </c>
      <c r="W107" s="1" t="s">
        <v>1310</v>
      </c>
      <c r="X107" s="1"/>
      <c r="Y107" s="25">
        <v>43392.555081018516</v>
      </c>
      <c r="Z107" s="40" t="s">
        <v>548</v>
      </c>
      <c r="AA107" s="29" t="s">
        <v>549</v>
      </c>
      <c r="AB107" s="29" t="s">
        <v>548</v>
      </c>
      <c r="AC107" s="1"/>
      <c r="AD107" s="1"/>
    </row>
    <row r="108" spans="1:30" x14ac:dyDescent="0.25">
      <c r="A108" s="1" t="s">
        <v>676</v>
      </c>
      <c r="B108" s="1" t="s">
        <v>562</v>
      </c>
      <c r="C108" s="32" t="s">
        <v>4154</v>
      </c>
      <c r="D108" s="25">
        <v>43391.858657407407</v>
      </c>
      <c r="E108" s="25">
        <v>43392.55908564815</v>
      </c>
      <c r="F108" s="1" t="s">
        <v>911</v>
      </c>
      <c r="G108" s="1" t="s">
        <v>90</v>
      </c>
      <c r="H108" s="1" t="s">
        <v>1341</v>
      </c>
      <c r="I108" s="1" t="s">
        <v>91</v>
      </c>
      <c r="J108" s="1" t="s">
        <v>1118</v>
      </c>
      <c r="K108" s="1" t="s">
        <v>4155</v>
      </c>
      <c r="L108" s="1" t="s">
        <v>4156</v>
      </c>
      <c r="M108" s="1" t="s">
        <v>793</v>
      </c>
      <c r="N108" s="1" t="s">
        <v>40</v>
      </c>
      <c r="O108" s="1" t="s">
        <v>2210</v>
      </c>
      <c r="P108" s="1"/>
      <c r="Q108" s="1" t="s">
        <v>92</v>
      </c>
      <c r="R108" s="1" t="s">
        <v>544</v>
      </c>
      <c r="S108" s="1" t="s">
        <v>545</v>
      </c>
      <c r="T108" s="25"/>
      <c r="U108" s="1"/>
      <c r="V108" s="1" t="s">
        <v>1258</v>
      </c>
      <c r="W108" s="1" t="s">
        <v>1259</v>
      </c>
      <c r="X108" s="1"/>
      <c r="Y108" s="25">
        <v>43392.559351851851</v>
      </c>
      <c r="Z108" s="40" t="s">
        <v>548</v>
      </c>
      <c r="AA108" s="29" t="s">
        <v>549</v>
      </c>
      <c r="AB108" s="29" t="s">
        <v>548</v>
      </c>
      <c r="AC108" s="1"/>
      <c r="AD108" s="1"/>
    </row>
    <row r="109" spans="1:30" x14ac:dyDescent="0.25">
      <c r="A109" s="1" t="s">
        <v>676</v>
      </c>
      <c r="B109" s="1" t="s">
        <v>562</v>
      </c>
      <c r="C109" s="26" t="s">
        <v>4145</v>
      </c>
      <c r="D109" s="25">
        <v>43391.956076388888</v>
      </c>
      <c r="E109" s="1">
        <v>43392.562951388885</v>
      </c>
      <c r="F109" s="1" t="s">
        <v>910</v>
      </c>
      <c r="G109" s="1" t="s">
        <v>90</v>
      </c>
      <c r="H109" s="1" t="s">
        <v>1341</v>
      </c>
      <c r="I109" s="1" t="s">
        <v>91</v>
      </c>
      <c r="J109" s="1" t="s">
        <v>1118</v>
      </c>
      <c r="K109" s="1" t="s">
        <v>4146</v>
      </c>
      <c r="L109" s="1" t="s">
        <v>4147</v>
      </c>
      <c r="M109" s="1" t="s">
        <v>793</v>
      </c>
      <c r="N109" s="1" t="s">
        <v>929</v>
      </c>
      <c r="O109" s="1" t="s">
        <v>1242</v>
      </c>
      <c r="P109" s="1"/>
      <c r="Q109" s="1" t="s">
        <v>92</v>
      </c>
      <c r="R109" s="1" t="s">
        <v>544</v>
      </c>
      <c r="S109" s="1" t="s">
        <v>545</v>
      </c>
      <c r="T109" s="25"/>
      <c r="U109" s="1"/>
      <c r="V109" s="1" t="s">
        <v>1254</v>
      </c>
      <c r="W109" s="1" t="s">
        <v>1255</v>
      </c>
      <c r="X109" s="1"/>
      <c r="Y109" s="25">
        <v>43392.563240740739</v>
      </c>
      <c r="Z109" s="40" t="s">
        <v>548</v>
      </c>
      <c r="AA109" s="29" t="s">
        <v>549</v>
      </c>
      <c r="AB109" s="1" t="s">
        <v>548</v>
      </c>
      <c r="AC109" s="1"/>
      <c r="AD109" s="1"/>
    </row>
    <row r="110" spans="1:30" x14ac:dyDescent="0.25">
      <c r="A110" s="1" t="s">
        <v>676</v>
      </c>
      <c r="B110" s="1" t="s">
        <v>562</v>
      </c>
      <c r="C110" s="37" t="s">
        <v>4173</v>
      </c>
      <c r="D110" s="39">
        <v>43391.197546296295</v>
      </c>
      <c r="E110" s="39">
        <v>43392.566331018519</v>
      </c>
      <c r="F110" s="1" t="s">
        <v>911</v>
      </c>
      <c r="G110" s="1" t="s">
        <v>90</v>
      </c>
      <c r="H110" s="1" t="s">
        <v>1341</v>
      </c>
      <c r="I110" s="1" t="s">
        <v>91</v>
      </c>
      <c r="J110" s="1" t="s">
        <v>1118</v>
      </c>
      <c r="K110" s="28" t="s">
        <v>4174</v>
      </c>
      <c r="L110" s="1" t="s">
        <v>4175</v>
      </c>
      <c r="M110" s="1" t="s">
        <v>793</v>
      </c>
      <c r="N110" s="1" t="s">
        <v>41</v>
      </c>
      <c r="O110" s="1" t="s">
        <v>934</v>
      </c>
      <c r="P110" s="1"/>
      <c r="Q110" s="1" t="s">
        <v>92</v>
      </c>
      <c r="R110" s="1" t="s">
        <v>544</v>
      </c>
      <c r="S110" s="1" t="s">
        <v>545</v>
      </c>
      <c r="T110" s="25"/>
      <c r="U110" s="1"/>
      <c r="V110" s="1" t="s">
        <v>1321</v>
      </c>
      <c r="W110" s="1" t="s">
        <v>964</v>
      </c>
      <c r="X110" s="1"/>
      <c r="Y110" s="25">
        <v>43392.56659722222</v>
      </c>
      <c r="Z110" s="106" t="s">
        <v>548</v>
      </c>
      <c r="AA110" s="29" t="s">
        <v>549</v>
      </c>
      <c r="AB110" s="29" t="s">
        <v>548</v>
      </c>
      <c r="AC110" s="1"/>
      <c r="AD110" s="1"/>
    </row>
    <row r="111" spans="1:30" ht="90" x14ac:dyDescent="0.25">
      <c r="A111" s="106" t="s">
        <v>676</v>
      </c>
      <c r="B111" s="106" t="s">
        <v>562</v>
      </c>
      <c r="C111" s="60" t="s">
        <v>4193</v>
      </c>
      <c r="D111" s="61">
        <v>43390.942199074074</v>
      </c>
      <c r="E111" s="62">
        <v>43392.572372685187</v>
      </c>
      <c r="F111" s="106" t="s">
        <v>911</v>
      </c>
      <c r="G111" s="106" t="s">
        <v>90</v>
      </c>
      <c r="H111" s="106" t="s">
        <v>1341</v>
      </c>
      <c r="I111" s="106" t="s">
        <v>91</v>
      </c>
      <c r="J111" s="106" t="s">
        <v>1118</v>
      </c>
      <c r="K111" s="29" t="s">
        <v>4194</v>
      </c>
      <c r="L111" s="29" t="s">
        <v>4195</v>
      </c>
      <c r="M111" s="29" t="s">
        <v>793</v>
      </c>
      <c r="N111" s="106" t="s">
        <v>40</v>
      </c>
      <c r="O111" s="106" t="s">
        <v>2210</v>
      </c>
      <c r="P111" s="106"/>
      <c r="Q111" s="106" t="s">
        <v>92</v>
      </c>
      <c r="R111" s="106" t="s">
        <v>544</v>
      </c>
      <c r="S111" s="106" t="s">
        <v>545</v>
      </c>
      <c r="T111" s="106"/>
      <c r="U111" s="106"/>
      <c r="V111" s="106" t="s">
        <v>1180</v>
      </c>
      <c r="W111" s="106" t="s">
        <v>963</v>
      </c>
      <c r="X111" s="106"/>
      <c r="Y111" s="106">
        <v>43392.572662037041</v>
      </c>
      <c r="Z111" s="106" t="s">
        <v>548</v>
      </c>
      <c r="AA111" s="29" t="s">
        <v>549</v>
      </c>
      <c r="AB111" s="29" t="s">
        <v>548</v>
      </c>
      <c r="AC111" s="1"/>
      <c r="AD111" s="1"/>
    </row>
    <row r="112" spans="1:30" x14ac:dyDescent="0.25">
      <c r="A112" s="1" t="s">
        <v>676</v>
      </c>
      <c r="B112" s="1" t="s">
        <v>562</v>
      </c>
      <c r="C112" s="26" t="s">
        <v>4199</v>
      </c>
      <c r="D112" s="25">
        <v>43390.870023148149</v>
      </c>
      <c r="E112" s="25">
        <v>43392.586793981478</v>
      </c>
      <c r="F112" s="1" t="s">
        <v>911</v>
      </c>
      <c r="G112" s="1" t="s">
        <v>90</v>
      </c>
      <c r="H112" s="1" t="s">
        <v>1341</v>
      </c>
      <c r="I112" s="1" t="s">
        <v>91</v>
      </c>
      <c r="J112" s="1" t="s">
        <v>1118</v>
      </c>
      <c r="K112" s="1" t="s">
        <v>4200</v>
      </c>
      <c r="L112" s="1" t="s">
        <v>4201</v>
      </c>
      <c r="M112" s="1" t="s">
        <v>793</v>
      </c>
      <c r="N112" s="1" t="s">
        <v>41</v>
      </c>
      <c r="O112" s="1" t="s">
        <v>942</v>
      </c>
      <c r="P112" s="1"/>
      <c r="Q112" s="1" t="s">
        <v>92</v>
      </c>
      <c r="R112" s="1" t="s">
        <v>544</v>
      </c>
      <c r="S112" s="1" t="s">
        <v>545</v>
      </c>
      <c r="T112" s="25"/>
      <c r="U112" s="1"/>
      <c r="V112" s="1" t="s">
        <v>3480</v>
      </c>
      <c r="W112" s="1" t="s">
        <v>3481</v>
      </c>
      <c r="X112" s="1"/>
      <c r="Y112" s="25">
        <v>43392.587094907409</v>
      </c>
      <c r="Z112" s="40" t="s">
        <v>548</v>
      </c>
      <c r="AA112" s="29" t="s">
        <v>549</v>
      </c>
      <c r="AB112" s="29" t="s">
        <v>548</v>
      </c>
      <c r="AC112" s="1"/>
      <c r="AD112" s="1"/>
    </row>
    <row r="113" spans="1:30" x14ac:dyDescent="0.25">
      <c r="A113" s="1" t="s">
        <v>676</v>
      </c>
      <c r="B113" s="1" t="s">
        <v>562</v>
      </c>
      <c r="C113" s="1" t="s">
        <v>3964</v>
      </c>
      <c r="D113" s="25">
        <v>43390.686597222222</v>
      </c>
      <c r="E113" s="1">
        <v>43392.590590277781</v>
      </c>
      <c r="F113" s="1" t="s">
        <v>872</v>
      </c>
      <c r="G113" s="1" t="s">
        <v>90</v>
      </c>
      <c r="H113" s="1" t="s">
        <v>1341</v>
      </c>
      <c r="I113" s="1" t="s">
        <v>91</v>
      </c>
      <c r="J113" s="1" t="s">
        <v>1118</v>
      </c>
      <c r="K113" s="1" t="s">
        <v>3965</v>
      </c>
      <c r="L113" s="1" t="s">
        <v>4205</v>
      </c>
      <c r="M113" s="1" t="s">
        <v>793</v>
      </c>
      <c r="N113" s="1" t="s">
        <v>41</v>
      </c>
      <c r="O113" s="1" t="s">
        <v>1115</v>
      </c>
      <c r="P113" s="1"/>
      <c r="Q113" s="1" t="s">
        <v>92</v>
      </c>
      <c r="R113" s="1" t="s">
        <v>544</v>
      </c>
      <c r="S113" s="1" t="s">
        <v>545</v>
      </c>
      <c r="T113" s="25"/>
      <c r="U113" s="1"/>
      <c r="V113" s="1" t="s">
        <v>1633</v>
      </c>
      <c r="W113" s="1" t="s">
        <v>964</v>
      </c>
      <c r="X113" s="1"/>
      <c r="Y113" s="25">
        <v>43392.590879629628</v>
      </c>
      <c r="Z113" s="40" t="s">
        <v>548</v>
      </c>
      <c r="AA113" s="1" t="s">
        <v>549</v>
      </c>
      <c r="AB113" s="29" t="s">
        <v>548</v>
      </c>
      <c r="AC113" s="1"/>
      <c r="AD113" s="1"/>
    </row>
    <row r="114" spans="1:30" ht="180" x14ac:dyDescent="0.25">
      <c r="A114" s="106" t="s">
        <v>676</v>
      </c>
      <c r="B114" s="106" t="s">
        <v>562</v>
      </c>
      <c r="C114" s="60" t="s">
        <v>4151</v>
      </c>
      <c r="D114" s="61">
        <v>43391.911597222221</v>
      </c>
      <c r="E114" s="62">
        <v>43392.602361111109</v>
      </c>
      <c r="F114" s="106" t="s">
        <v>833</v>
      </c>
      <c r="G114" s="106" t="s">
        <v>90</v>
      </c>
      <c r="H114" s="106" t="s">
        <v>1341</v>
      </c>
      <c r="I114" s="106" t="s">
        <v>91</v>
      </c>
      <c r="J114" s="106" t="s">
        <v>1118</v>
      </c>
      <c r="K114" s="29" t="s">
        <v>4152</v>
      </c>
      <c r="L114" s="29" t="s">
        <v>4153</v>
      </c>
      <c r="M114" s="29" t="s">
        <v>793</v>
      </c>
      <c r="N114" s="106" t="s">
        <v>929</v>
      </c>
      <c r="O114" s="106" t="s">
        <v>948</v>
      </c>
      <c r="P114" s="106"/>
      <c r="Q114" s="106" t="s">
        <v>92</v>
      </c>
      <c r="R114" s="106" t="s">
        <v>544</v>
      </c>
      <c r="S114" s="106" t="s">
        <v>545</v>
      </c>
      <c r="T114" s="106"/>
      <c r="U114" s="106"/>
      <c r="V114" s="106" t="s">
        <v>1190</v>
      </c>
      <c r="W114" s="106" t="s">
        <v>1191</v>
      </c>
      <c r="X114" s="106"/>
      <c r="Y114" s="106">
        <v>43392.602638888886</v>
      </c>
      <c r="Z114" s="106" t="s">
        <v>548</v>
      </c>
      <c r="AA114" s="29" t="s">
        <v>549</v>
      </c>
      <c r="AB114" s="29" t="s">
        <v>548</v>
      </c>
      <c r="AC114" s="1"/>
      <c r="AD114" s="1"/>
    </row>
    <row r="115" spans="1:30" x14ac:dyDescent="0.25">
      <c r="A115" s="1" t="s">
        <v>676</v>
      </c>
      <c r="B115" s="1" t="s">
        <v>562</v>
      </c>
      <c r="C115" s="1" t="s">
        <v>4157</v>
      </c>
      <c r="D115" s="25">
        <v>43391.87605324074</v>
      </c>
      <c r="E115" s="25">
        <v>43392.620115740741</v>
      </c>
      <c r="F115" s="1" t="s">
        <v>872</v>
      </c>
      <c r="G115" s="1" t="s">
        <v>90</v>
      </c>
      <c r="H115" s="1" t="s">
        <v>1341</v>
      </c>
      <c r="I115" s="1" t="s">
        <v>91</v>
      </c>
      <c r="J115" s="1" t="s">
        <v>1118</v>
      </c>
      <c r="K115" s="1" t="s">
        <v>4158</v>
      </c>
      <c r="L115" s="1" t="s">
        <v>4159</v>
      </c>
      <c r="M115" s="1" t="s">
        <v>793</v>
      </c>
      <c r="N115" s="1" t="s">
        <v>41</v>
      </c>
      <c r="O115" s="1" t="s">
        <v>1457</v>
      </c>
      <c r="P115" s="1"/>
      <c r="Q115" s="1" t="s">
        <v>92</v>
      </c>
      <c r="R115" s="1" t="s">
        <v>544</v>
      </c>
      <c r="S115" s="1" t="s">
        <v>545</v>
      </c>
      <c r="T115" s="25"/>
      <c r="U115" s="1"/>
      <c r="V115" s="1" t="s">
        <v>1180</v>
      </c>
      <c r="W115" s="1" t="s">
        <v>963</v>
      </c>
      <c r="X115" s="1"/>
      <c r="Y115" s="25">
        <v>43392.620405092595</v>
      </c>
      <c r="Z115" s="40" t="s">
        <v>548</v>
      </c>
      <c r="AA115" s="29" t="s">
        <v>549</v>
      </c>
      <c r="AB115" s="29" t="s">
        <v>548</v>
      </c>
      <c r="AC115" s="1"/>
      <c r="AD115" s="1"/>
    </row>
    <row r="116" spans="1:30" x14ac:dyDescent="0.25">
      <c r="A116" s="1" t="s">
        <v>676</v>
      </c>
      <c r="B116" s="1" t="s">
        <v>562</v>
      </c>
      <c r="C116" s="1" t="s">
        <v>4169</v>
      </c>
      <c r="D116" s="25">
        <v>43391.467870370368</v>
      </c>
      <c r="E116" s="1">
        <v>43392.622465277775</v>
      </c>
      <c r="F116" s="1" t="s">
        <v>833</v>
      </c>
      <c r="G116" s="1" t="s">
        <v>90</v>
      </c>
      <c r="H116" s="1" t="s">
        <v>1341</v>
      </c>
      <c r="I116" s="1" t="s">
        <v>91</v>
      </c>
      <c r="J116" s="1" t="s">
        <v>1118</v>
      </c>
      <c r="K116" s="1" t="s">
        <v>1414</v>
      </c>
      <c r="L116" s="1" t="s">
        <v>4170</v>
      </c>
      <c r="M116" s="1" t="s">
        <v>793</v>
      </c>
      <c r="N116" s="1" t="s">
        <v>41</v>
      </c>
      <c r="O116" s="1" t="s">
        <v>1005</v>
      </c>
      <c r="P116" s="1"/>
      <c r="Q116" s="1" t="s">
        <v>92</v>
      </c>
      <c r="R116" s="1" t="s">
        <v>544</v>
      </c>
      <c r="S116" s="1" t="s">
        <v>545</v>
      </c>
      <c r="T116" s="25"/>
      <c r="U116" s="1"/>
      <c r="V116" s="1" t="s">
        <v>1358</v>
      </c>
      <c r="W116" s="1" t="s">
        <v>1359</v>
      </c>
      <c r="X116" s="1"/>
      <c r="Y116" s="25">
        <v>43392.622743055559</v>
      </c>
      <c r="Z116" s="40" t="s">
        <v>548</v>
      </c>
      <c r="AA116" s="1" t="s">
        <v>549</v>
      </c>
      <c r="AB116" s="29" t="s">
        <v>548</v>
      </c>
      <c r="AC116" s="1"/>
      <c r="AD116" s="1"/>
    </row>
    <row r="117" spans="1:30" x14ac:dyDescent="0.25">
      <c r="A117" s="1" t="s">
        <v>676</v>
      </c>
      <c r="B117" s="1" t="s">
        <v>562</v>
      </c>
      <c r="C117" s="1" t="s">
        <v>3986</v>
      </c>
      <c r="D117" s="25">
        <v>43390.001111111109</v>
      </c>
      <c r="E117" s="1">
        <v>43392.627187500002</v>
      </c>
      <c r="F117" s="1" t="s">
        <v>1419</v>
      </c>
      <c r="G117" s="1" t="s">
        <v>90</v>
      </c>
      <c r="H117" s="1" t="s">
        <v>1341</v>
      </c>
      <c r="I117" s="1" t="s">
        <v>91</v>
      </c>
      <c r="J117" s="1" t="s">
        <v>1118</v>
      </c>
      <c r="K117" s="1" t="s">
        <v>3987</v>
      </c>
      <c r="L117" s="1" t="s">
        <v>4213</v>
      </c>
      <c r="M117" s="1" t="s">
        <v>793</v>
      </c>
      <c r="N117" s="1" t="s">
        <v>40</v>
      </c>
      <c r="O117" s="1" t="s">
        <v>941</v>
      </c>
      <c r="P117" s="1"/>
      <c r="Q117" s="1" t="s">
        <v>92</v>
      </c>
      <c r="R117" s="1" t="s">
        <v>544</v>
      </c>
      <c r="S117" s="1" t="s">
        <v>545</v>
      </c>
      <c r="T117" s="25"/>
      <c r="U117" s="1"/>
      <c r="V117" s="1" t="s">
        <v>1254</v>
      </c>
      <c r="W117" s="1" t="s">
        <v>1255</v>
      </c>
      <c r="X117" s="1"/>
      <c r="Y117" s="25">
        <v>43392.627453703702</v>
      </c>
      <c r="Z117" s="40" t="s">
        <v>548</v>
      </c>
      <c r="AA117" s="1" t="s">
        <v>549</v>
      </c>
      <c r="AB117" s="1" t="s">
        <v>548</v>
      </c>
      <c r="AC117" s="1"/>
      <c r="AD117" s="1"/>
    </row>
    <row r="118" spans="1:30" x14ac:dyDescent="0.25">
      <c r="A118" s="1" t="s">
        <v>676</v>
      </c>
      <c r="B118" s="1" t="s">
        <v>562</v>
      </c>
      <c r="C118" s="37" t="s">
        <v>4148</v>
      </c>
      <c r="D118" s="39">
        <v>43391.932256944441</v>
      </c>
      <c r="E118" s="39">
        <v>43392.629907407405</v>
      </c>
      <c r="F118" s="1" t="s">
        <v>1196</v>
      </c>
      <c r="G118" s="1" t="s">
        <v>90</v>
      </c>
      <c r="H118" s="1" t="s">
        <v>1341</v>
      </c>
      <c r="I118" s="1" t="s">
        <v>91</v>
      </c>
      <c r="J118" s="1" t="s">
        <v>1118</v>
      </c>
      <c r="K118" s="28" t="s">
        <v>4149</v>
      </c>
      <c r="L118" s="1" t="s">
        <v>4150</v>
      </c>
      <c r="M118" s="1" t="s">
        <v>793</v>
      </c>
      <c r="N118" s="1" t="s">
        <v>41</v>
      </c>
      <c r="O118" s="1" t="s">
        <v>944</v>
      </c>
      <c r="P118" s="1"/>
      <c r="Q118" s="1" t="s">
        <v>92</v>
      </c>
      <c r="R118" s="1" t="s">
        <v>544</v>
      </c>
      <c r="S118" s="1" t="s">
        <v>545</v>
      </c>
      <c r="T118" s="25"/>
      <c r="U118" s="1"/>
      <c r="V118" s="1" t="s">
        <v>1180</v>
      </c>
      <c r="W118" s="1" t="s">
        <v>963</v>
      </c>
      <c r="X118" s="1"/>
      <c r="Y118" s="25">
        <v>43392.630185185182</v>
      </c>
      <c r="Z118" s="106" t="s">
        <v>548</v>
      </c>
      <c r="AA118" s="29" t="s">
        <v>549</v>
      </c>
      <c r="AB118" s="29" t="s">
        <v>548</v>
      </c>
      <c r="AC118" s="1"/>
      <c r="AD118" s="1"/>
    </row>
    <row r="119" spans="1:30" ht="60" x14ac:dyDescent="0.25">
      <c r="A119" s="106" t="s">
        <v>676</v>
      </c>
      <c r="B119" s="106" t="s">
        <v>562</v>
      </c>
      <c r="C119" s="60" t="s">
        <v>4137</v>
      </c>
      <c r="D119" s="61">
        <v>43392.048020833332</v>
      </c>
      <c r="E119" s="62">
        <v>43392.632604166669</v>
      </c>
      <c r="F119" s="106" t="s">
        <v>1196</v>
      </c>
      <c r="G119" s="106" t="s">
        <v>90</v>
      </c>
      <c r="H119" s="106" t="s">
        <v>1341</v>
      </c>
      <c r="I119" s="106" t="s">
        <v>91</v>
      </c>
      <c r="J119" s="106" t="s">
        <v>1118</v>
      </c>
      <c r="K119" s="29" t="s">
        <v>4138</v>
      </c>
      <c r="L119" s="29" t="s">
        <v>4139</v>
      </c>
      <c r="M119" s="29" t="s">
        <v>793</v>
      </c>
      <c r="N119" s="106" t="s">
        <v>41</v>
      </c>
      <c r="O119" s="106" t="s">
        <v>928</v>
      </c>
      <c r="P119" s="106"/>
      <c r="Q119" s="106" t="s">
        <v>92</v>
      </c>
      <c r="R119" s="106" t="s">
        <v>544</v>
      </c>
      <c r="S119" s="106" t="s">
        <v>545</v>
      </c>
      <c r="T119" s="106"/>
      <c r="U119" s="106"/>
      <c r="V119" s="106" t="s">
        <v>1260</v>
      </c>
      <c r="W119" s="106" t="s">
        <v>1006</v>
      </c>
      <c r="X119" s="106"/>
      <c r="Y119" s="106">
        <v>43392.632893518516</v>
      </c>
      <c r="Z119" s="106" t="s">
        <v>548</v>
      </c>
      <c r="AA119" s="29" t="s">
        <v>549</v>
      </c>
      <c r="AB119" s="29" t="s">
        <v>548</v>
      </c>
      <c r="AC119" s="1"/>
      <c r="AD119" s="1"/>
    </row>
    <row r="120" spans="1:30" x14ac:dyDescent="0.25">
      <c r="A120" s="1" t="s">
        <v>676</v>
      </c>
      <c r="B120" s="1" t="s">
        <v>562</v>
      </c>
      <c r="C120" s="1" t="s">
        <v>4107</v>
      </c>
      <c r="D120" s="1">
        <v>43392.079525462963</v>
      </c>
      <c r="E120" s="1">
        <v>43392.632650462961</v>
      </c>
      <c r="F120" s="1" t="s">
        <v>872</v>
      </c>
      <c r="G120" s="1" t="s">
        <v>90</v>
      </c>
      <c r="H120" s="1" t="s">
        <v>1341</v>
      </c>
      <c r="I120" s="1" t="s">
        <v>91</v>
      </c>
      <c r="J120" s="1" t="s">
        <v>1118</v>
      </c>
      <c r="K120" s="1" t="s">
        <v>4108</v>
      </c>
      <c r="L120" s="1" t="s">
        <v>4109</v>
      </c>
      <c r="M120" s="1" t="s">
        <v>793</v>
      </c>
      <c r="N120" s="1" t="s">
        <v>41</v>
      </c>
      <c r="O120" s="1" t="s">
        <v>3374</v>
      </c>
      <c r="P120" s="1"/>
      <c r="Q120" s="1" t="s">
        <v>92</v>
      </c>
      <c r="R120" s="1" t="s">
        <v>544</v>
      </c>
      <c r="S120" s="1" t="s">
        <v>545</v>
      </c>
      <c r="T120" s="1"/>
      <c r="U120" s="1"/>
      <c r="V120" s="1" t="s">
        <v>966</v>
      </c>
      <c r="W120" s="1" t="s">
        <v>967</v>
      </c>
      <c r="X120" s="1"/>
      <c r="Y120" s="1">
        <v>43392.632916666669</v>
      </c>
      <c r="Z120" s="1" t="s">
        <v>548</v>
      </c>
      <c r="AA120" s="1" t="s">
        <v>549</v>
      </c>
      <c r="AB120" s="1" t="s">
        <v>548</v>
      </c>
      <c r="AC120" s="1"/>
      <c r="AD120" s="1"/>
    </row>
    <row r="121" spans="1:30" x14ac:dyDescent="0.25">
      <c r="A121" s="1" t="s">
        <v>676</v>
      </c>
      <c r="B121" s="1" t="s">
        <v>562</v>
      </c>
      <c r="C121" s="1" t="s">
        <v>4188</v>
      </c>
      <c r="D121" s="1">
        <v>43390.989895833336</v>
      </c>
      <c r="E121" s="1">
        <v>43392.638564814813</v>
      </c>
      <c r="F121" s="1" t="s">
        <v>911</v>
      </c>
      <c r="G121" s="1" t="s">
        <v>90</v>
      </c>
      <c r="H121" s="1" t="s">
        <v>1341</v>
      </c>
      <c r="I121" s="1" t="s">
        <v>91</v>
      </c>
      <c r="J121" s="1" t="s">
        <v>1118</v>
      </c>
      <c r="K121" s="1" t="s">
        <v>4189</v>
      </c>
      <c r="L121" s="1" t="s">
        <v>4190</v>
      </c>
      <c r="M121" s="1" t="s">
        <v>793</v>
      </c>
      <c r="N121" s="1" t="s">
        <v>40</v>
      </c>
      <c r="O121" s="1" t="s">
        <v>937</v>
      </c>
      <c r="P121" s="1"/>
      <c r="Q121" s="1" t="s">
        <v>92</v>
      </c>
      <c r="R121" s="1" t="s">
        <v>544</v>
      </c>
      <c r="S121" s="1" t="s">
        <v>545</v>
      </c>
      <c r="T121" s="1"/>
      <c r="U121" s="1"/>
      <c r="V121" s="1" t="s">
        <v>1254</v>
      </c>
      <c r="W121" s="1" t="s">
        <v>1255</v>
      </c>
      <c r="X121" s="1"/>
      <c r="Y121" s="1">
        <v>43392.638831018521</v>
      </c>
      <c r="Z121" s="1" t="s">
        <v>548</v>
      </c>
      <c r="AA121" s="1" t="s">
        <v>549</v>
      </c>
      <c r="AB121" s="1" t="s">
        <v>548</v>
      </c>
      <c r="AC121" s="1"/>
      <c r="AD121" s="1"/>
    </row>
    <row r="122" spans="1:30" x14ac:dyDescent="0.25">
      <c r="A122" s="1" t="s">
        <v>676</v>
      </c>
      <c r="B122" s="1" t="s">
        <v>562</v>
      </c>
      <c r="C122" s="1" t="s">
        <v>4167</v>
      </c>
      <c r="D122" s="1">
        <v>43391.807905092595</v>
      </c>
      <c r="E122" s="1">
        <v>43392.643148148149</v>
      </c>
      <c r="F122" s="1" t="s">
        <v>911</v>
      </c>
      <c r="G122" s="1" t="s">
        <v>90</v>
      </c>
      <c r="H122" s="1" t="s">
        <v>1341</v>
      </c>
      <c r="I122" s="1" t="s">
        <v>91</v>
      </c>
      <c r="J122" s="1" t="s">
        <v>1118</v>
      </c>
      <c r="K122" s="1" t="s">
        <v>4168</v>
      </c>
      <c r="L122" s="1" t="s">
        <v>942</v>
      </c>
      <c r="M122" s="1" t="s">
        <v>793</v>
      </c>
      <c r="N122" s="1" t="s">
        <v>41</v>
      </c>
      <c r="O122" s="1" t="s">
        <v>942</v>
      </c>
      <c r="P122" s="1"/>
      <c r="Q122" s="1" t="s">
        <v>92</v>
      </c>
      <c r="R122" s="1" t="s">
        <v>544</v>
      </c>
      <c r="S122" s="1" t="s">
        <v>545</v>
      </c>
      <c r="T122" s="1"/>
      <c r="U122" s="1"/>
      <c r="V122" s="1" t="s">
        <v>949</v>
      </c>
      <c r="W122" s="1" t="s">
        <v>1113</v>
      </c>
      <c r="X122" s="1"/>
      <c r="Y122" s="1">
        <v>43392.643425925926</v>
      </c>
      <c r="Z122" s="1" t="s">
        <v>548</v>
      </c>
      <c r="AA122" s="1" t="s">
        <v>549</v>
      </c>
      <c r="AB122" s="1" t="s">
        <v>548</v>
      </c>
      <c r="AC122" s="1"/>
      <c r="AD122" s="1"/>
    </row>
    <row r="123" spans="1:30" x14ac:dyDescent="0.25">
      <c r="A123" s="1" t="s">
        <v>676</v>
      </c>
      <c r="B123" s="1" t="s">
        <v>562</v>
      </c>
      <c r="C123" s="1" t="s">
        <v>4182</v>
      </c>
      <c r="D123" s="1">
        <v>43391.09003472222</v>
      </c>
      <c r="E123" s="1">
        <v>43392.657592592594</v>
      </c>
      <c r="F123" s="1" t="s">
        <v>833</v>
      </c>
      <c r="G123" s="1" t="s">
        <v>90</v>
      </c>
      <c r="H123" s="1" t="s">
        <v>1341</v>
      </c>
      <c r="I123" s="1" t="s">
        <v>91</v>
      </c>
      <c r="J123" s="1" t="s">
        <v>1118</v>
      </c>
      <c r="K123" s="1" t="s">
        <v>4183</v>
      </c>
      <c r="L123" s="1" t="s">
        <v>4184</v>
      </c>
      <c r="M123" s="1" t="s">
        <v>793</v>
      </c>
      <c r="N123" s="1" t="s">
        <v>40</v>
      </c>
      <c r="O123" s="1" t="s">
        <v>732</v>
      </c>
      <c r="P123" s="1"/>
      <c r="Q123" s="1" t="s">
        <v>92</v>
      </c>
      <c r="R123" s="1" t="s">
        <v>544</v>
      </c>
      <c r="S123" s="1" t="s">
        <v>545</v>
      </c>
      <c r="T123" s="1"/>
      <c r="U123" s="1"/>
      <c r="V123" s="1" t="s">
        <v>946</v>
      </c>
      <c r="W123" s="1" t="s">
        <v>2923</v>
      </c>
      <c r="X123" s="1"/>
      <c r="Y123" s="1">
        <v>43392.657847222225</v>
      </c>
      <c r="Z123" s="1" t="s">
        <v>548</v>
      </c>
      <c r="AA123" s="1" t="s">
        <v>549</v>
      </c>
      <c r="AB123" s="1" t="s">
        <v>548</v>
      </c>
      <c r="AC123" s="1"/>
      <c r="AD123" s="1"/>
    </row>
    <row r="124" spans="1:30" x14ac:dyDescent="0.25">
      <c r="A124" s="1" t="s">
        <v>676</v>
      </c>
      <c r="B124" s="1" t="s">
        <v>562</v>
      </c>
      <c r="C124" s="1" t="s">
        <v>4185</v>
      </c>
      <c r="D124" s="1">
        <v>43390.9841087963</v>
      </c>
      <c r="E124" s="1">
        <v>43392.670023148145</v>
      </c>
      <c r="F124" s="1" t="s">
        <v>833</v>
      </c>
      <c r="G124" s="1" t="s">
        <v>90</v>
      </c>
      <c r="H124" s="1" t="s">
        <v>1341</v>
      </c>
      <c r="I124" s="1" t="s">
        <v>91</v>
      </c>
      <c r="J124" s="1" t="s">
        <v>1118</v>
      </c>
      <c r="K124" s="1" t="s">
        <v>4186</v>
      </c>
      <c r="L124" s="1" t="s">
        <v>4187</v>
      </c>
      <c r="M124" s="1" t="s">
        <v>793</v>
      </c>
      <c r="N124" s="1" t="s">
        <v>41</v>
      </c>
      <c r="O124" s="1" t="s">
        <v>934</v>
      </c>
      <c r="P124" s="1"/>
      <c r="Q124" s="1" t="s">
        <v>92</v>
      </c>
      <c r="R124" s="1" t="s">
        <v>544</v>
      </c>
      <c r="S124" s="1" t="s">
        <v>545</v>
      </c>
      <c r="T124" s="1"/>
      <c r="U124" s="1"/>
      <c r="V124" s="1" t="s">
        <v>1180</v>
      </c>
      <c r="W124" s="1" t="s">
        <v>963</v>
      </c>
      <c r="X124" s="1"/>
      <c r="Y124" s="1">
        <v>43392.670289351852</v>
      </c>
      <c r="Z124" s="1" t="s">
        <v>548</v>
      </c>
      <c r="AA124" s="1" t="s">
        <v>549</v>
      </c>
      <c r="AB124" s="1" t="s">
        <v>548</v>
      </c>
      <c r="AC124" s="1"/>
      <c r="AD124" s="1"/>
    </row>
    <row r="125" spans="1:30" x14ac:dyDescent="0.25">
      <c r="A125" s="1" t="s">
        <v>676</v>
      </c>
      <c r="B125" s="1" t="s">
        <v>562</v>
      </c>
      <c r="C125" s="1" t="s">
        <v>4122</v>
      </c>
      <c r="D125" s="1">
        <v>43392.023125</v>
      </c>
      <c r="E125" s="1">
        <v>43392.673506944448</v>
      </c>
      <c r="F125" s="1" t="s">
        <v>1440</v>
      </c>
      <c r="G125" s="1" t="s">
        <v>90</v>
      </c>
      <c r="H125" s="1" t="s">
        <v>1341</v>
      </c>
      <c r="I125" s="1" t="s">
        <v>91</v>
      </c>
      <c r="J125" s="1" t="s">
        <v>1118</v>
      </c>
      <c r="K125" s="1" t="s">
        <v>4123</v>
      </c>
      <c r="L125" s="1" t="s">
        <v>4124</v>
      </c>
      <c r="M125" s="1"/>
      <c r="N125" s="1"/>
      <c r="O125" s="1"/>
      <c r="P125" s="1"/>
      <c r="Q125" s="1" t="s">
        <v>92</v>
      </c>
      <c r="R125" s="1" t="s">
        <v>544</v>
      </c>
      <c r="S125" s="1" t="s">
        <v>545</v>
      </c>
      <c r="T125" s="1"/>
      <c r="U125" s="1"/>
      <c r="V125" s="1" t="s">
        <v>1190</v>
      </c>
      <c r="W125" s="1" t="s">
        <v>1191</v>
      </c>
      <c r="X125" s="1"/>
      <c r="Y125" s="1">
        <v>43392.673796296294</v>
      </c>
      <c r="Z125" s="1" t="s">
        <v>548</v>
      </c>
      <c r="AA125" s="1" t="s">
        <v>549</v>
      </c>
      <c r="AB125" s="1" t="s">
        <v>548</v>
      </c>
      <c r="AC125" s="1"/>
      <c r="AD125" s="1"/>
    </row>
    <row r="126" spans="1:30" x14ac:dyDescent="0.25">
      <c r="A126" s="1" t="s">
        <v>676</v>
      </c>
      <c r="B126" s="1" t="s">
        <v>562</v>
      </c>
      <c r="C126" s="1" t="s">
        <v>4191</v>
      </c>
      <c r="D126" s="1">
        <v>43390.955567129633</v>
      </c>
      <c r="E126" s="1">
        <v>43392.678032407406</v>
      </c>
      <c r="F126" s="1" t="s">
        <v>833</v>
      </c>
      <c r="G126" s="1" t="s">
        <v>90</v>
      </c>
      <c r="H126" s="1" t="s">
        <v>1341</v>
      </c>
      <c r="I126" s="1" t="s">
        <v>91</v>
      </c>
      <c r="J126" s="1" t="s">
        <v>1118</v>
      </c>
      <c r="K126" s="1" t="s">
        <v>4192</v>
      </c>
      <c r="L126" s="1" t="s">
        <v>2236</v>
      </c>
      <c r="M126" s="1" t="s">
        <v>793</v>
      </c>
      <c r="N126" s="1" t="s">
        <v>40</v>
      </c>
      <c r="O126" s="1" t="s">
        <v>1360</v>
      </c>
      <c r="P126" s="1"/>
      <c r="Q126" s="1" t="s">
        <v>92</v>
      </c>
      <c r="R126" s="1" t="s">
        <v>544</v>
      </c>
      <c r="S126" s="1" t="s">
        <v>545</v>
      </c>
      <c r="T126" s="1"/>
      <c r="U126" s="1"/>
      <c r="V126" s="1" t="s">
        <v>1321</v>
      </c>
      <c r="W126" s="1" t="s">
        <v>964</v>
      </c>
      <c r="X126" s="1"/>
      <c r="Y126" s="1">
        <v>43392.678333333337</v>
      </c>
      <c r="Z126" s="1" t="s">
        <v>548</v>
      </c>
      <c r="AA126" s="1" t="s">
        <v>549</v>
      </c>
      <c r="AB126" s="1" t="s">
        <v>548</v>
      </c>
      <c r="AC126" s="1"/>
      <c r="AD126" s="1"/>
    </row>
    <row r="127" spans="1:30" x14ac:dyDescent="0.25">
      <c r="A127" s="1" t="s">
        <v>676</v>
      </c>
      <c r="B127" s="1" t="s">
        <v>562</v>
      </c>
      <c r="C127" s="1" t="s">
        <v>4134</v>
      </c>
      <c r="D127" s="1">
        <v>43391.988749999997</v>
      </c>
      <c r="E127" s="1">
        <v>43392.678680555553</v>
      </c>
      <c r="F127" s="1" t="s">
        <v>1440</v>
      </c>
      <c r="G127" s="1" t="s">
        <v>90</v>
      </c>
      <c r="H127" s="1" t="s">
        <v>1341</v>
      </c>
      <c r="I127" s="1" t="s">
        <v>91</v>
      </c>
      <c r="J127" s="1" t="s">
        <v>1118</v>
      </c>
      <c r="K127" s="1" t="s">
        <v>4135</v>
      </c>
      <c r="L127" s="1" t="s">
        <v>4136</v>
      </c>
      <c r="M127" s="1"/>
      <c r="N127" s="1"/>
      <c r="O127" s="1"/>
      <c r="P127" s="1"/>
      <c r="Q127" s="1" t="s">
        <v>92</v>
      </c>
      <c r="R127" s="1" t="s">
        <v>544</v>
      </c>
      <c r="S127" s="1" t="s">
        <v>545</v>
      </c>
      <c r="T127" s="1"/>
      <c r="U127" s="1"/>
      <c r="V127" s="1" t="s">
        <v>1254</v>
      </c>
      <c r="W127" s="1" t="s">
        <v>1255</v>
      </c>
      <c r="X127" s="1"/>
      <c r="Y127" s="1">
        <v>43392.67895833333</v>
      </c>
      <c r="Z127" s="1" t="s">
        <v>548</v>
      </c>
      <c r="AA127" s="1" t="s">
        <v>549</v>
      </c>
      <c r="AB127" s="1" t="s">
        <v>548</v>
      </c>
      <c r="AC127" s="1"/>
      <c r="AD127" s="1"/>
    </row>
    <row r="128" spans="1:30" x14ac:dyDescent="0.25">
      <c r="A128" s="1" t="s">
        <v>676</v>
      </c>
      <c r="B128" s="1" t="s">
        <v>562</v>
      </c>
      <c r="C128" s="1" t="s">
        <v>4131</v>
      </c>
      <c r="D128" s="1">
        <v>43391.994664351849</v>
      </c>
      <c r="E128" s="1">
        <v>43392.681354166663</v>
      </c>
      <c r="F128" s="1" t="s">
        <v>1192</v>
      </c>
      <c r="G128" s="1" t="s">
        <v>90</v>
      </c>
      <c r="H128" s="1" t="s">
        <v>1341</v>
      </c>
      <c r="I128" s="1" t="s">
        <v>91</v>
      </c>
      <c r="J128" s="1" t="s">
        <v>1118</v>
      </c>
      <c r="K128" s="1" t="s">
        <v>4132</v>
      </c>
      <c r="L128" s="1" t="s">
        <v>4133</v>
      </c>
      <c r="M128" s="1" t="s">
        <v>793</v>
      </c>
      <c r="N128" s="1" t="s">
        <v>929</v>
      </c>
      <c r="O128" s="1" t="s">
        <v>1241</v>
      </c>
      <c r="P128" s="1"/>
      <c r="Q128" s="1" t="s">
        <v>92</v>
      </c>
      <c r="R128" s="1" t="s">
        <v>544</v>
      </c>
      <c r="S128" s="1" t="s">
        <v>545</v>
      </c>
      <c r="T128" s="1"/>
      <c r="U128" s="1"/>
      <c r="V128" s="1" t="s">
        <v>966</v>
      </c>
      <c r="W128" s="1" t="s">
        <v>967</v>
      </c>
      <c r="X128" s="1"/>
      <c r="Y128" s="1">
        <v>43392.681643518517</v>
      </c>
      <c r="Z128" s="1" t="s">
        <v>548</v>
      </c>
      <c r="AA128" s="1" t="s">
        <v>549</v>
      </c>
      <c r="AB128" s="1" t="s">
        <v>548</v>
      </c>
      <c r="AC128" s="1"/>
      <c r="AD128" s="1"/>
    </row>
    <row r="129" spans="1:30" x14ac:dyDescent="0.25">
      <c r="A129" s="1" t="s">
        <v>676</v>
      </c>
      <c r="B129" s="1" t="s">
        <v>562</v>
      </c>
      <c r="C129" s="1" t="s">
        <v>3968</v>
      </c>
      <c r="D129" s="1">
        <v>43390.14261574074</v>
      </c>
      <c r="E129" s="1">
        <v>43392.693495370368</v>
      </c>
      <c r="F129" s="1" t="s">
        <v>1493</v>
      </c>
      <c r="G129" s="1" t="s">
        <v>90</v>
      </c>
      <c r="H129" s="1" t="s">
        <v>1341</v>
      </c>
      <c r="I129" s="1" t="s">
        <v>91</v>
      </c>
      <c r="J129" s="1" t="s">
        <v>1118</v>
      </c>
      <c r="K129" s="1" t="s">
        <v>3969</v>
      </c>
      <c r="L129" s="1" t="s">
        <v>4206</v>
      </c>
      <c r="M129" s="1" t="s">
        <v>793</v>
      </c>
      <c r="N129" s="1" t="s">
        <v>41</v>
      </c>
      <c r="O129" s="1" t="s">
        <v>928</v>
      </c>
      <c r="P129" s="1"/>
      <c r="Q129" s="1" t="s">
        <v>92</v>
      </c>
      <c r="R129" s="1" t="s">
        <v>544</v>
      </c>
      <c r="S129" s="1" t="s">
        <v>545</v>
      </c>
      <c r="T129" s="1"/>
      <c r="U129" s="1"/>
      <c r="V129" s="1" t="s">
        <v>923</v>
      </c>
      <c r="W129" s="1" t="s">
        <v>2335</v>
      </c>
      <c r="X129" s="1"/>
      <c r="Y129" s="1">
        <v>43392.694803240738</v>
      </c>
      <c r="Z129" s="1" t="s">
        <v>548</v>
      </c>
      <c r="AA129" s="1" t="s">
        <v>549</v>
      </c>
      <c r="AB129" s="1" t="s">
        <v>548</v>
      </c>
      <c r="AC129" s="1"/>
      <c r="AD129" s="1"/>
    </row>
    <row r="130" spans="1:30" x14ac:dyDescent="0.25">
      <c r="A130" s="1" t="s">
        <v>676</v>
      </c>
      <c r="B130" s="1" t="s">
        <v>562</v>
      </c>
      <c r="C130" s="1" t="s">
        <v>4102</v>
      </c>
      <c r="D130" s="1">
        <v>43392.113854166666</v>
      </c>
      <c r="E130" s="1">
        <v>43392.694467592592</v>
      </c>
      <c r="F130" s="1" t="s">
        <v>1196</v>
      </c>
      <c r="G130" s="1" t="s">
        <v>90</v>
      </c>
      <c r="H130" s="1" t="s">
        <v>1341</v>
      </c>
      <c r="I130" s="1" t="s">
        <v>91</v>
      </c>
      <c r="J130" s="1" t="s">
        <v>1118</v>
      </c>
      <c r="K130" s="1" t="s">
        <v>4103</v>
      </c>
      <c r="L130" s="1" t="s">
        <v>4104</v>
      </c>
      <c r="M130" s="1" t="s">
        <v>793</v>
      </c>
      <c r="N130" s="1" t="s">
        <v>41</v>
      </c>
      <c r="O130" s="1" t="s">
        <v>928</v>
      </c>
      <c r="P130" s="1"/>
      <c r="Q130" s="1" t="s">
        <v>92</v>
      </c>
      <c r="R130" s="1" t="s">
        <v>544</v>
      </c>
      <c r="S130" s="1" t="s">
        <v>545</v>
      </c>
      <c r="T130" s="1"/>
      <c r="U130" s="1"/>
      <c r="V130" s="1" t="s">
        <v>966</v>
      </c>
      <c r="W130" s="1" t="s">
        <v>967</v>
      </c>
      <c r="X130" s="1"/>
      <c r="Y130" s="1">
        <v>43392.694756944446</v>
      </c>
      <c r="Z130" s="1" t="s">
        <v>548</v>
      </c>
      <c r="AA130" s="1" t="s">
        <v>549</v>
      </c>
      <c r="AB130" s="1" t="s">
        <v>548</v>
      </c>
      <c r="AC130" s="1"/>
      <c r="AD130" s="1"/>
    </row>
    <row r="131" spans="1:30" x14ac:dyDescent="0.25">
      <c r="A131" s="1" t="s">
        <v>676</v>
      </c>
      <c r="B131" s="1" t="s">
        <v>562</v>
      </c>
      <c r="C131" s="1" t="s">
        <v>4196</v>
      </c>
      <c r="D131" s="1">
        <v>43390.897627314815</v>
      </c>
      <c r="E131" s="1">
        <v>43392.696481481478</v>
      </c>
      <c r="F131" s="1" t="s">
        <v>833</v>
      </c>
      <c r="G131" s="1" t="s">
        <v>90</v>
      </c>
      <c r="H131" s="1" t="s">
        <v>1341</v>
      </c>
      <c r="I131" s="1" t="s">
        <v>91</v>
      </c>
      <c r="J131" s="1" t="s">
        <v>1118</v>
      </c>
      <c r="K131" s="1" t="s">
        <v>4197</v>
      </c>
      <c r="L131" s="1" t="s">
        <v>4198</v>
      </c>
      <c r="M131" s="1" t="s">
        <v>793</v>
      </c>
      <c r="N131" s="1" t="s">
        <v>40</v>
      </c>
      <c r="O131" s="1" t="s">
        <v>1360</v>
      </c>
      <c r="P131" s="1"/>
      <c r="Q131" s="1" t="s">
        <v>92</v>
      </c>
      <c r="R131" s="1" t="s">
        <v>544</v>
      </c>
      <c r="S131" s="1" t="s">
        <v>545</v>
      </c>
      <c r="T131" s="1"/>
      <c r="U131" s="1"/>
      <c r="V131" s="1" t="s">
        <v>1225</v>
      </c>
      <c r="W131" s="1" t="s">
        <v>963</v>
      </c>
      <c r="X131" s="1"/>
      <c r="Y131" s="1">
        <v>43392.696747685186</v>
      </c>
      <c r="Z131" s="1" t="s">
        <v>548</v>
      </c>
      <c r="AA131" s="1" t="s">
        <v>549</v>
      </c>
      <c r="AB131" s="1" t="s">
        <v>548</v>
      </c>
      <c r="AC131" s="1"/>
      <c r="AD131" s="1"/>
    </row>
    <row r="132" spans="1:30" x14ac:dyDescent="0.25">
      <c r="A132" s="1" t="s">
        <v>676</v>
      </c>
      <c r="B132" s="1" t="s">
        <v>562</v>
      </c>
      <c r="C132" s="1" t="s">
        <v>3976</v>
      </c>
      <c r="D132" s="1">
        <v>43390.095972222225</v>
      </c>
      <c r="E132" s="1">
        <v>43392.701215277775</v>
      </c>
      <c r="F132" s="1" t="s">
        <v>1493</v>
      </c>
      <c r="G132" s="1" t="s">
        <v>90</v>
      </c>
      <c r="H132" s="1" t="s">
        <v>1341</v>
      </c>
      <c r="I132" s="1" t="s">
        <v>91</v>
      </c>
      <c r="J132" s="1" t="s">
        <v>1118</v>
      </c>
      <c r="K132" s="1" t="s">
        <v>3977</v>
      </c>
      <c r="L132" s="1" t="s">
        <v>4208</v>
      </c>
      <c r="M132" s="1" t="s">
        <v>793</v>
      </c>
      <c r="N132" s="1" t="s">
        <v>40</v>
      </c>
      <c r="O132" s="1" t="s">
        <v>602</v>
      </c>
      <c r="P132" s="1"/>
      <c r="Q132" s="1" t="s">
        <v>92</v>
      </c>
      <c r="R132" s="1" t="s">
        <v>544</v>
      </c>
      <c r="S132" s="1" t="s">
        <v>545</v>
      </c>
      <c r="T132" s="1"/>
      <c r="U132" s="1"/>
      <c r="V132" s="1" t="s">
        <v>966</v>
      </c>
      <c r="W132" s="1" t="s">
        <v>967</v>
      </c>
      <c r="X132" s="1"/>
      <c r="Y132" s="1">
        <v>43392.701516203706</v>
      </c>
      <c r="Z132" s="1" t="s">
        <v>548</v>
      </c>
      <c r="AA132" s="1" t="s">
        <v>549</v>
      </c>
      <c r="AB132" s="1" t="s">
        <v>548</v>
      </c>
      <c r="AC132" s="1"/>
      <c r="AD132" s="1"/>
    </row>
    <row r="133" spans="1:30" x14ac:dyDescent="0.25">
      <c r="A133" s="1" t="s">
        <v>676</v>
      </c>
      <c r="B133" s="1" t="s">
        <v>562</v>
      </c>
      <c r="C133" s="1" t="s">
        <v>3981</v>
      </c>
      <c r="D133" s="1">
        <v>43390.050752314812</v>
      </c>
      <c r="E133" s="1">
        <v>43392.711759259262</v>
      </c>
      <c r="F133" s="1" t="s">
        <v>1493</v>
      </c>
      <c r="G133" s="1" t="s">
        <v>90</v>
      </c>
      <c r="H133" s="1" t="s">
        <v>1341</v>
      </c>
      <c r="I133" s="1" t="s">
        <v>91</v>
      </c>
      <c r="J133" s="1" t="s">
        <v>1118</v>
      </c>
      <c r="K133" s="1" t="s">
        <v>3982</v>
      </c>
      <c r="L133" s="1" t="s">
        <v>4211</v>
      </c>
      <c r="M133" s="1" t="s">
        <v>793</v>
      </c>
      <c r="N133" s="1" t="s">
        <v>40</v>
      </c>
      <c r="O133" s="1" t="s">
        <v>602</v>
      </c>
      <c r="P133" s="1"/>
      <c r="Q133" s="1" t="s">
        <v>92</v>
      </c>
      <c r="R133" s="1" t="s">
        <v>544</v>
      </c>
      <c r="S133" s="1" t="s">
        <v>545</v>
      </c>
      <c r="T133" s="1"/>
      <c r="U133" s="1"/>
      <c r="V133" s="1" t="s">
        <v>1260</v>
      </c>
      <c r="W133" s="1" t="s">
        <v>1006</v>
      </c>
      <c r="X133" s="1"/>
      <c r="Y133" s="1">
        <v>43392.712037037039</v>
      </c>
      <c r="Z133" s="1" t="s">
        <v>548</v>
      </c>
      <c r="AA133" s="1" t="s">
        <v>549</v>
      </c>
      <c r="AB133" s="1" t="s">
        <v>548</v>
      </c>
      <c r="AC133" s="1"/>
      <c r="AD133" s="1"/>
    </row>
    <row r="134" spans="1:30" x14ac:dyDescent="0.25">
      <c r="A134" s="1" t="s">
        <v>676</v>
      </c>
      <c r="B134" s="1" t="s">
        <v>562</v>
      </c>
      <c r="C134" s="1" t="s">
        <v>3988</v>
      </c>
      <c r="D134" s="1">
        <v>43390.005196759259</v>
      </c>
      <c r="E134" s="1">
        <v>43392.717800925922</v>
      </c>
      <c r="F134" s="1" t="s">
        <v>1493</v>
      </c>
      <c r="G134" s="1" t="s">
        <v>90</v>
      </c>
      <c r="H134" s="1" t="s">
        <v>1341</v>
      </c>
      <c r="I134" s="1" t="s">
        <v>91</v>
      </c>
      <c r="J134" s="1" t="s">
        <v>1118</v>
      </c>
      <c r="K134" s="1" t="s">
        <v>3989</v>
      </c>
      <c r="L134" s="1" t="s">
        <v>4214</v>
      </c>
      <c r="M134" s="1" t="s">
        <v>793</v>
      </c>
      <c r="N134" s="1" t="s">
        <v>41</v>
      </c>
      <c r="O134" s="1" t="s">
        <v>928</v>
      </c>
      <c r="P134" s="1"/>
      <c r="Q134" s="1" t="s">
        <v>92</v>
      </c>
      <c r="R134" s="1" t="s">
        <v>544</v>
      </c>
      <c r="S134" s="1" t="s">
        <v>545</v>
      </c>
      <c r="T134" s="1"/>
      <c r="U134" s="1"/>
      <c r="V134" s="1" t="s">
        <v>1260</v>
      </c>
      <c r="W134" s="1" t="s">
        <v>1006</v>
      </c>
      <c r="X134" s="1"/>
      <c r="Y134" s="1">
        <v>43392.718090277776</v>
      </c>
      <c r="Z134" s="1" t="s">
        <v>548</v>
      </c>
      <c r="AA134" s="1" t="s">
        <v>549</v>
      </c>
      <c r="AB134" s="1" t="s">
        <v>548</v>
      </c>
      <c r="AC134" s="1"/>
      <c r="AD134" s="1"/>
    </row>
    <row r="135" spans="1:30" x14ac:dyDescent="0.25">
      <c r="A135" s="1" t="s">
        <v>676</v>
      </c>
      <c r="B135" s="1" t="s">
        <v>562</v>
      </c>
      <c r="C135" s="1" t="s">
        <v>4120</v>
      </c>
      <c r="D135" s="1">
        <v>43392.045798611114</v>
      </c>
      <c r="E135" s="1">
        <v>43392.720057870371</v>
      </c>
      <c r="F135" s="1" t="s">
        <v>872</v>
      </c>
      <c r="G135" s="1" t="s">
        <v>90</v>
      </c>
      <c r="H135" s="1" t="s">
        <v>943</v>
      </c>
      <c r="I135" s="1" t="s">
        <v>91</v>
      </c>
      <c r="J135" s="1" t="s">
        <v>1118</v>
      </c>
      <c r="K135" s="1" t="s">
        <v>4121</v>
      </c>
      <c r="L135" s="1"/>
      <c r="M135" s="1"/>
      <c r="N135" s="1"/>
      <c r="O135" s="1"/>
      <c r="P135" s="1"/>
      <c r="Q135" s="1" t="s">
        <v>92</v>
      </c>
      <c r="R135" s="1" t="s">
        <v>544</v>
      </c>
      <c r="S135" s="1" t="s">
        <v>545</v>
      </c>
      <c r="T135" s="1"/>
      <c r="U135" s="1"/>
      <c r="V135" s="1" t="s">
        <v>1202</v>
      </c>
      <c r="W135" s="1" t="s">
        <v>1203</v>
      </c>
      <c r="X135" s="1"/>
      <c r="Y135" s="1">
        <v>43392.720231481479</v>
      </c>
      <c r="Z135" s="1" t="s">
        <v>548</v>
      </c>
      <c r="AA135" s="1"/>
      <c r="AB135" s="1" t="s">
        <v>548</v>
      </c>
      <c r="AC135" s="1"/>
      <c r="AD135" s="1"/>
    </row>
    <row r="136" spans="1:30" x14ac:dyDescent="0.25">
      <c r="A136" s="1" t="s">
        <v>676</v>
      </c>
      <c r="B136" s="1" t="s">
        <v>562</v>
      </c>
      <c r="C136" s="1" t="s">
        <v>4160</v>
      </c>
      <c r="D136" s="1">
        <v>43391.858715277776</v>
      </c>
      <c r="E136" s="1">
        <v>43392.728831018518</v>
      </c>
      <c r="F136" s="1" t="s">
        <v>1440</v>
      </c>
      <c r="G136" s="1" t="s">
        <v>90</v>
      </c>
      <c r="H136" s="1" t="s">
        <v>1341</v>
      </c>
      <c r="I136" s="1" t="s">
        <v>91</v>
      </c>
      <c r="J136" s="1" t="s">
        <v>1118</v>
      </c>
      <c r="K136" s="1" t="s">
        <v>4161</v>
      </c>
      <c r="L136" s="1" t="s">
        <v>4162</v>
      </c>
      <c r="M136" s="1"/>
      <c r="N136" s="1"/>
      <c r="O136" s="1"/>
      <c r="P136" s="1"/>
      <c r="Q136" s="1" t="s">
        <v>92</v>
      </c>
      <c r="R136" s="1" t="s">
        <v>544</v>
      </c>
      <c r="S136" s="1" t="s">
        <v>545</v>
      </c>
      <c r="T136" s="1"/>
      <c r="U136" s="1"/>
      <c r="V136" s="1" t="s">
        <v>1167</v>
      </c>
      <c r="W136" s="1" t="s">
        <v>1168</v>
      </c>
      <c r="X136" s="1"/>
      <c r="Y136" s="1">
        <v>43392.729097222225</v>
      </c>
      <c r="Z136" s="1" t="s">
        <v>548</v>
      </c>
      <c r="AA136" s="1" t="s">
        <v>549</v>
      </c>
      <c r="AB136" s="1" t="s">
        <v>548</v>
      </c>
      <c r="AC136" s="1"/>
      <c r="AD136" s="1"/>
    </row>
    <row r="137" spans="1:30" x14ac:dyDescent="0.25">
      <c r="A137" s="1" t="s">
        <v>676</v>
      </c>
      <c r="B137" s="1" t="s">
        <v>562</v>
      </c>
      <c r="C137" s="1" t="s">
        <v>4112</v>
      </c>
      <c r="D137" s="1">
        <v>43392.110474537039</v>
      </c>
      <c r="E137" s="1">
        <v>43392.758900462963</v>
      </c>
      <c r="F137" s="1" t="s">
        <v>1196</v>
      </c>
      <c r="G137" s="1" t="s">
        <v>90</v>
      </c>
      <c r="H137" s="1" t="s">
        <v>1341</v>
      </c>
      <c r="I137" s="1" t="s">
        <v>91</v>
      </c>
      <c r="J137" s="1" t="s">
        <v>1118</v>
      </c>
      <c r="K137" s="1" t="s">
        <v>4113</v>
      </c>
      <c r="L137" s="1" t="s">
        <v>4114</v>
      </c>
      <c r="M137" s="1" t="s">
        <v>793</v>
      </c>
      <c r="N137" s="1" t="s">
        <v>41</v>
      </c>
      <c r="O137" s="1" t="s">
        <v>928</v>
      </c>
      <c r="P137" s="1"/>
      <c r="Q137" s="1" t="s">
        <v>92</v>
      </c>
      <c r="R137" s="1" t="s">
        <v>544</v>
      </c>
      <c r="S137" s="1" t="s">
        <v>545</v>
      </c>
      <c r="T137" s="1"/>
      <c r="U137" s="1"/>
      <c r="V137" s="1" t="s">
        <v>4115</v>
      </c>
      <c r="W137" s="1" t="s">
        <v>4116</v>
      </c>
      <c r="X137" s="1"/>
      <c r="Y137" s="1">
        <v>43392.75917824074</v>
      </c>
      <c r="Z137" s="1" t="s">
        <v>548</v>
      </c>
      <c r="AA137" s="1" t="s">
        <v>549</v>
      </c>
      <c r="AB137" s="1" t="s">
        <v>548</v>
      </c>
      <c r="AC137" s="1"/>
      <c r="AD137" s="1"/>
    </row>
    <row r="138" spans="1:30" x14ac:dyDescent="0.25">
      <c r="A138" s="1" t="s">
        <v>676</v>
      </c>
      <c r="B138" s="1" t="s">
        <v>562</v>
      </c>
      <c r="C138" s="1" t="s">
        <v>4264</v>
      </c>
      <c r="D138" s="1">
        <v>43392.758750000001</v>
      </c>
      <c r="E138" s="1">
        <v>43392.777743055558</v>
      </c>
      <c r="F138" s="1"/>
      <c r="G138" s="1" t="s">
        <v>90</v>
      </c>
      <c r="H138" s="1" t="s">
        <v>943</v>
      </c>
      <c r="I138" s="1" t="s">
        <v>91</v>
      </c>
      <c r="J138" s="1" t="s">
        <v>1118</v>
      </c>
      <c r="K138" s="1" t="s">
        <v>4265</v>
      </c>
      <c r="L138" s="1"/>
      <c r="M138" s="1"/>
      <c r="N138" s="1"/>
      <c r="O138" s="1"/>
      <c r="P138" s="1"/>
      <c r="Q138" s="1" t="s">
        <v>92</v>
      </c>
      <c r="R138" s="1" t="s">
        <v>544</v>
      </c>
      <c r="S138" s="1" t="s">
        <v>545</v>
      </c>
      <c r="T138" s="1"/>
      <c r="U138" s="1"/>
      <c r="V138" s="1" t="s">
        <v>946</v>
      </c>
      <c r="W138" s="1" t="s">
        <v>1102</v>
      </c>
      <c r="X138" s="1"/>
      <c r="Y138" s="1">
        <v>43392.777916666666</v>
      </c>
      <c r="Z138" s="1" t="s">
        <v>548</v>
      </c>
      <c r="AA138" s="1"/>
      <c r="AB138" s="1" t="s">
        <v>548</v>
      </c>
      <c r="AC138" s="1"/>
      <c r="AD138" s="1"/>
    </row>
    <row r="139" spans="1:30" x14ac:dyDescent="0.25">
      <c r="A139" s="1" t="s">
        <v>676</v>
      </c>
      <c r="B139" s="1" t="s">
        <v>562</v>
      </c>
      <c r="C139" s="1" t="s">
        <v>4416</v>
      </c>
      <c r="D139" s="1">
        <v>43390.823449074072</v>
      </c>
      <c r="E139" s="1">
        <v>43392.825879629629</v>
      </c>
      <c r="F139" s="1" t="s">
        <v>933</v>
      </c>
      <c r="G139" s="1" t="s">
        <v>90</v>
      </c>
      <c r="H139" s="1" t="s">
        <v>1341</v>
      </c>
      <c r="I139" s="1" t="s">
        <v>91</v>
      </c>
      <c r="J139" s="1" t="s">
        <v>1118</v>
      </c>
      <c r="K139" s="1" t="s">
        <v>4417</v>
      </c>
      <c r="L139" s="1" t="s">
        <v>4587</v>
      </c>
      <c r="M139" s="1" t="s">
        <v>793</v>
      </c>
      <c r="N139" s="1" t="s">
        <v>41</v>
      </c>
      <c r="O139" s="1" t="s">
        <v>934</v>
      </c>
      <c r="P139" s="1"/>
      <c r="Q139" s="1" t="s">
        <v>92</v>
      </c>
      <c r="R139" s="1" t="s">
        <v>544</v>
      </c>
      <c r="S139" s="1" t="s">
        <v>545</v>
      </c>
      <c r="T139" s="1"/>
      <c r="U139" s="1"/>
      <c r="V139" s="1" t="s">
        <v>1180</v>
      </c>
      <c r="W139" s="1" t="s">
        <v>963</v>
      </c>
      <c r="X139" s="1"/>
      <c r="Y139" s="1">
        <v>43392.826168981483</v>
      </c>
      <c r="Z139" s="1" t="s">
        <v>548</v>
      </c>
      <c r="AA139" s="1" t="s">
        <v>549</v>
      </c>
      <c r="AB139" s="1" t="s">
        <v>548</v>
      </c>
      <c r="AC139" s="1"/>
      <c r="AD139" s="1"/>
    </row>
    <row r="140" spans="1:30" x14ac:dyDescent="0.25">
      <c r="A140" s="1" t="s">
        <v>676</v>
      </c>
      <c r="B140" s="1" t="s">
        <v>562</v>
      </c>
      <c r="C140" s="1" t="s">
        <v>4402</v>
      </c>
      <c r="D140" s="1">
        <v>43390.892407407409</v>
      </c>
      <c r="E140" s="1">
        <v>43392.827673611115</v>
      </c>
      <c r="F140" s="1" t="s">
        <v>933</v>
      </c>
      <c r="G140" s="1" t="s">
        <v>90</v>
      </c>
      <c r="H140" s="1" t="s">
        <v>1341</v>
      </c>
      <c r="I140" s="1" t="s">
        <v>91</v>
      </c>
      <c r="J140" s="1" t="s">
        <v>1118</v>
      </c>
      <c r="K140" s="1" t="s">
        <v>4403</v>
      </c>
      <c r="L140" s="1" t="s">
        <v>4584</v>
      </c>
      <c r="M140" s="1" t="s">
        <v>793</v>
      </c>
      <c r="N140" s="1" t="s">
        <v>929</v>
      </c>
      <c r="O140" s="1" t="s">
        <v>948</v>
      </c>
      <c r="P140" s="1"/>
      <c r="Q140" s="1" t="s">
        <v>92</v>
      </c>
      <c r="R140" s="1" t="s">
        <v>544</v>
      </c>
      <c r="S140" s="1" t="s">
        <v>545</v>
      </c>
      <c r="T140" s="1"/>
      <c r="U140" s="1"/>
      <c r="V140" s="1" t="s">
        <v>1458</v>
      </c>
      <c r="W140" s="1" t="s">
        <v>1459</v>
      </c>
      <c r="X140" s="1"/>
      <c r="Y140" s="1">
        <v>43392.827951388892</v>
      </c>
      <c r="Z140" s="1" t="s">
        <v>548</v>
      </c>
      <c r="AA140" s="1" t="s">
        <v>549</v>
      </c>
      <c r="AB140" s="1" t="s">
        <v>548</v>
      </c>
      <c r="AC140" s="1"/>
      <c r="AD140" s="1"/>
    </row>
    <row r="141" spans="1:30" x14ac:dyDescent="0.25">
      <c r="A141" s="1" t="s">
        <v>676</v>
      </c>
      <c r="B141" s="1" t="s">
        <v>562</v>
      </c>
      <c r="C141" s="1" t="s">
        <v>4388</v>
      </c>
      <c r="D141" s="1">
        <v>43390.951851851853</v>
      </c>
      <c r="E141" s="1">
        <v>43392.829363425924</v>
      </c>
      <c r="F141" s="1" t="s">
        <v>933</v>
      </c>
      <c r="G141" s="1" t="s">
        <v>90</v>
      </c>
      <c r="H141" s="1" t="s">
        <v>1341</v>
      </c>
      <c r="I141" s="1" t="s">
        <v>91</v>
      </c>
      <c r="J141" s="1" t="s">
        <v>1118</v>
      </c>
      <c r="K141" s="1" t="s">
        <v>4389</v>
      </c>
      <c r="L141" s="1" t="s">
        <v>4579</v>
      </c>
      <c r="M141" s="1" t="s">
        <v>793</v>
      </c>
      <c r="N141" s="1" t="s">
        <v>40</v>
      </c>
      <c r="O141" s="1" t="s">
        <v>732</v>
      </c>
      <c r="P141" s="1"/>
      <c r="Q141" s="1" t="s">
        <v>92</v>
      </c>
      <c r="R141" s="1" t="s">
        <v>544</v>
      </c>
      <c r="S141" s="1" t="s">
        <v>545</v>
      </c>
      <c r="T141" s="1"/>
      <c r="U141" s="1"/>
      <c r="V141" s="1" t="s">
        <v>1321</v>
      </c>
      <c r="W141" s="1" t="s">
        <v>964</v>
      </c>
      <c r="X141" s="1"/>
      <c r="Y141" s="1">
        <v>43392.829652777778</v>
      </c>
      <c r="Z141" s="1" t="s">
        <v>548</v>
      </c>
      <c r="AA141" s="1" t="s">
        <v>549</v>
      </c>
      <c r="AB141" s="1" t="s">
        <v>548</v>
      </c>
      <c r="AC141" s="1"/>
      <c r="AD141" s="1"/>
    </row>
    <row r="142" spans="1:30" x14ac:dyDescent="0.25">
      <c r="A142" s="1" t="s">
        <v>676</v>
      </c>
      <c r="B142" s="1" t="s">
        <v>562</v>
      </c>
      <c r="C142" s="1" t="s">
        <v>4358</v>
      </c>
      <c r="D142" s="1">
        <v>43391.073912037034</v>
      </c>
      <c r="E142" s="1">
        <v>43392.838333333333</v>
      </c>
      <c r="F142" s="1" t="s">
        <v>933</v>
      </c>
      <c r="G142" s="1" t="s">
        <v>90</v>
      </c>
      <c r="H142" s="1" t="s">
        <v>1341</v>
      </c>
      <c r="I142" s="1" t="s">
        <v>91</v>
      </c>
      <c r="J142" s="1" t="s">
        <v>1118</v>
      </c>
      <c r="K142" s="1" t="s">
        <v>4359</v>
      </c>
      <c r="L142" s="1" t="s">
        <v>4572</v>
      </c>
      <c r="M142" s="1" t="s">
        <v>793</v>
      </c>
      <c r="N142" s="1" t="s">
        <v>41</v>
      </c>
      <c r="O142" s="1" t="s">
        <v>1104</v>
      </c>
      <c r="P142" s="1"/>
      <c r="Q142" s="1" t="s">
        <v>92</v>
      </c>
      <c r="R142" s="1" t="s">
        <v>544</v>
      </c>
      <c r="S142" s="1" t="s">
        <v>545</v>
      </c>
      <c r="T142" s="1"/>
      <c r="U142" s="1"/>
      <c r="V142" s="1" t="s">
        <v>1098</v>
      </c>
      <c r="W142" s="1" t="s">
        <v>1099</v>
      </c>
      <c r="X142" s="1"/>
      <c r="Y142" s="1">
        <v>43392.838622685187</v>
      </c>
      <c r="Z142" s="1" t="s">
        <v>548</v>
      </c>
      <c r="AA142" s="1" t="s">
        <v>549</v>
      </c>
      <c r="AB142" s="1" t="s">
        <v>548</v>
      </c>
      <c r="AC142" s="1"/>
      <c r="AD142" s="1"/>
    </row>
    <row r="143" spans="1:30" x14ac:dyDescent="0.25">
      <c r="A143" s="1" t="s">
        <v>676</v>
      </c>
      <c r="B143" s="1" t="s">
        <v>562</v>
      </c>
      <c r="C143" s="1" t="s">
        <v>4352</v>
      </c>
      <c r="D143" s="1">
        <v>43391.224074074074</v>
      </c>
      <c r="E143" s="1">
        <v>43392.83997685185</v>
      </c>
      <c r="F143" s="1" t="s">
        <v>933</v>
      </c>
      <c r="G143" s="1" t="s">
        <v>90</v>
      </c>
      <c r="H143" s="1" t="s">
        <v>1341</v>
      </c>
      <c r="I143" s="1" t="s">
        <v>91</v>
      </c>
      <c r="J143" s="1" t="s">
        <v>1118</v>
      </c>
      <c r="K143" s="1" t="s">
        <v>4353</v>
      </c>
      <c r="L143" s="1" t="s">
        <v>4568</v>
      </c>
      <c r="M143" s="1" t="s">
        <v>793</v>
      </c>
      <c r="N143" s="1" t="s">
        <v>929</v>
      </c>
      <c r="O143" s="1" t="s">
        <v>1241</v>
      </c>
      <c r="P143" s="1"/>
      <c r="Q143" s="1" t="s">
        <v>92</v>
      </c>
      <c r="R143" s="1" t="s">
        <v>544</v>
      </c>
      <c r="S143" s="1" t="s">
        <v>545</v>
      </c>
      <c r="T143" s="1"/>
      <c r="U143" s="1"/>
      <c r="V143" s="1" t="s">
        <v>1321</v>
      </c>
      <c r="W143" s="1" t="s">
        <v>964</v>
      </c>
      <c r="X143" s="1"/>
      <c r="Y143" s="1">
        <v>43392.840266203704</v>
      </c>
      <c r="Z143" s="1" t="s">
        <v>548</v>
      </c>
      <c r="AA143" s="1" t="s">
        <v>549</v>
      </c>
      <c r="AB143" s="1" t="s">
        <v>548</v>
      </c>
      <c r="AC143" s="1"/>
      <c r="AD143" s="1"/>
    </row>
    <row r="144" spans="1:30" x14ac:dyDescent="0.25">
      <c r="A144" s="1" t="s">
        <v>676</v>
      </c>
      <c r="B144" s="1" t="s">
        <v>562</v>
      </c>
      <c r="C144" s="1" t="s">
        <v>4287</v>
      </c>
      <c r="D144" s="1">
        <v>43392.076053240744</v>
      </c>
      <c r="E144" s="1">
        <v>43392.841469907406</v>
      </c>
      <c r="F144" s="1" t="s">
        <v>916</v>
      </c>
      <c r="G144" s="1" t="s">
        <v>90</v>
      </c>
      <c r="H144" s="1" t="s">
        <v>1341</v>
      </c>
      <c r="I144" s="1" t="s">
        <v>91</v>
      </c>
      <c r="J144" s="1" t="s">
        <v>1118</v>
      </c>
      <c r="K144" s="1" t="s">
        <v>4288</v>
      </c>
      <c r="L144" s="1" t="s">
        <v>4550</v>
      </c>
      <c r="M144" s="1" t="s">
        <v>793</v>
      </c>
      <c r="N144" s="1" t="s">
        <v>929</v>
      </c>
      <c r="O144" s="1" t="s">
        <v>948</v>
      </c>
      <c r="P144" s="1"/>
      <c r="Q144" s="1" t="s">
        <v>92</v>
      </c>
      <c r="R144" s="1" t="s">
        <v>544</v>
      </c>
      <c r="S144" s="1" t="s">
        <v>545</v>
      </c>
      <c r="T144" s="1"/>
      <c r="U144" s="1"/>
      <c r="V144" s="1" t="s">
        <v>966</v>
      </c>
      <c r="W144" s="1" t="s">
        <v>967</v>
      </c>
      <c r="X144" s="1"/>
      <c r="Y144" s="1">
        <v>43392.841747685183</v>
      </c>
      <c r="Z144" s="1" t="s">
        <v>548</v>
      </c>
      <c r="AA144" s="1" t="s">
        <v>549</v>
      </c>
      <c r="AB144" s="1" t="s">
        <v>548</v>
      </c>
      <c r="AC144" s="1"/>
      <c r="AD144" s="1"/>
    </row>
    <row r="145" spans="1:30" x14ac:dyDescent="0.25">
      <c r="A145" s="1" t="s">
        <v>676</v>
      </c>
      <c r="B145" s="1" t="s">
        <v>562</v>
      </c>
      <c r="C145" s="1" t="s">
        <v>4307</v>
      </c>
      <c r="D145" s="1">
        <v>43392.022939814815</v>
      </c>
      <c r="E145" s="1">
        <v>43392.841550925928</v>
      </c>
      <c r="F145" s="1" t="s">
        <v>933</v>
      </c>
      <c r="G145" s="1" t="s">
        <v>90</v>
      </c>
      <c r="H145" s="1" t="s">
        <v>1341</v>
      </c>
      <c r="I145" s="1" t="s">
        <v>91</v>
      </c>
      <c r="J145" s="1" t="s">
        <v>1118</v>
      </c>
      <c r="K145" s="1" t="s">
        <v>4308</v>
      </c>
      <c r="L145" s="1" t="s">
        <v>4555</v>
      </c>
      <c r="M145" s="1" t="s">
        <v>793</v>
      </c>
      <c r="N145" s="1" t="s">
        <v>929</v>
      </c>
      <c r="O145" s="1" t="s">
        <v>948</v>
      </c>
      <c r="P145" s="1"/>
      <c r="Q145" s="1" t="s">
        <v>92</v>
      </c>
      <c r="R145" s="1" t="s">
        <v>544</v>
      </c>
      <c r="S145" s="1" t="s">
        <v>545</v>
      </c>
      <c r="T145" s="1"/>
      <c r="U145" s="1"/>
      <c r="V145" s="1" t="s">
        <v>966</v>
      </c>
      <c r="W145" s="1" t="s">
        <v>967</v>
      </c>
      <c r="X145" s="1"/>
      <c r="Y145" s="1">
        <v>43392.841817129629</v>
      </c>
      <c r="Z145" s="1" t="s">
        <v>548</v>
      </c>
      <c r="AA145" s="1" t="s">
        <v>549</v>
      </c>
      <c r="AB145" s="1" t="s">
        <v>548</v>
      </c>
      <c r="AC145" s="1"/>
      <c r="AD145" s="1"/>
    </row>
    <row r="146" spans="1:30" x14ac:dyDescent="0.25">
      <c r="A146" s="1" t="s">
        <v>676</v>
      </c>
      <c r="B146" s="1" t="s">
        <v>562</v>
      </c>
      <c r="C146" s="1" t="s">
        <v>4316</v>
      </c>
      <c r="D146" s="1">
        <v>43391.998078703706</v>
      </c>
      <c r="E146" s="1">
        <v>43392.841793981483</v>
      </c>
      <c r="F146" s="1" t="s">
        <v>1419</v>
      </c>
      <c r="G146" s="1" t="s">
        <v>90</v>
      </c>
      <c r="H146" s="1" t="s">
        <v>1341</v>
      </c>
      <c r="I146" s="1" t="s">
        <v>91</v>
      </c>
      <c r="J146" s="1" t="s">
        <v>1118</v>
      </c>
      <c r="K146" s="1" t="s">
        <v>4317</v>
      </c>
      <c r="L146" s="1" t="s">
        <v>4560</v>
      </c>
      <c r="M146" s="1" t="s">
        <v>793</v>
      </c>
      <c r="N146" s="1" t="s">
        <v>40</v>
      </c>
      <c r="O146" s="1" t="s">
        <v>941</v>
      </c>
      <c r="P146" s="1"/>
      <c r="Q146" s="1" t="s">
        <v>92</v>
      </c>
      <c r="R146" s="1" t="s">
        <v>544</v>
      </c>
      <c r="S146" s="1" t="s">
        <v>545</v>
      </c>
      <c r="T146" s="1"/>
      <c r="U146" s="1"/>
      <c r="V146" s="1" t="s">
        <v>1254</v>
      </c>
      <c r="W146" s="1" t="s">
        <v>1255</v>
      </c>
      <c r="X146" s="1"/>
      <c r="Y146" s="1">
        <v>43392.842083333337</v>
      </c>
      <c r="Z146" s="1" t="s">
        <v>548</v>
      </c>
      <c r="AA146" s="1" t="s">
        <v>549</v>
      </c>
      <c r="AB146" s="1" t="s">
        <v>548</v>
      </c>
      <c r="AC146" s="1"/>
      <c r="AD146" s="1"/>
    </row>
    <row r="147" spans="1:30" x14ac:dyDescent="0.25">
      <c r="A147" s="1" t="s">
        <v>676</v>
      </c>
      <c r="B147" s="1" t="s">
        <v>562</v>
      </c>
      <c r="C147" s="1" t="s">
        <v>4279</v>
      </c>
      <c r="D147" s="1">
        <v>43392.109120370369</v>
      </c>
      <c r="E147" s="1">
        <v>43392.843032407407</v>
      </c>
      <c r="F147" s="1" t="s">
        <v>933</v>
      </c>
      <c r="G147" s="1" t="s">
        <v>90</v>
      </c>
      <c r="H147" s="1" t="s">
        <v>1341</v>
      </c>
      <c r="I147" s="1" t="s">
        <v>91</v>
      </c>
      <c r="J147" s="1" t="s">
        <v>1118</v>
      </c>
      <c r="K147" s="1" t="s">
        <v>4280</v>
      </c>
      <c r="L147" s="1" t="s">
        <v>4547</v>
      </c>
      <c r="M147" s="1" t="s">
        <v>793</v>
      </c>
      <c r="N147" s="1" t="s">
        <v>41</v>
      </c>
      <c r="O147" s="1" t="s">
        <v>1104</v>
      </c>
      <c r="P147" s="1"/>
      <c r="Q147" s="1" t="s">
        <v>92</v>
      </c>
      <c r="R147" s="1" t="s">
        <v>544</v>
      </c>
      <c r="S147" s="1" t="s">
        <v>545</v>
      </c>
      <c r="T147" s="1"/>
      <c r="U147" s="1"/>
      <c r="V147" s="1" t="s">
        <v>966</v>
      </c>
      <c r="W147" s="1" t="s">
        <v>967</v>
      </c>
      <c r="X147" s="1"/>
      <c r="Y147" s="1">
        <v>43392.843310185184</v>
      </c>
      <c r="Z147" s="1" t="s">
        <v>548</v>
      </c>
      <c r="AA147" s="1" t="s">
        <v>549</v>
      </c>
      <c r="AB147" s="1" t="s">
        <v>548</v>
      </c>
      <c r="AC147" s="1"/>
      <c r="AD147" s="1"/>
    </row>
    <row r="148" spans="1:30" x14ac:dyDescent="0.25">
      <c r="A148" s="1" t="s">
        <v>676</v>
      </c>
      <c r="B148" s="1" t="s">
        <v>562</v>
      </c>
      <c r="C148" s="1" t="s">
        <v>4301</v>
      </c>
      <c r="D148" s="1">
        <v>43392.050543981481</v>
      </c>
      <c r="E148" s="1">
        <v>43392.843368055554</v>
      </c>
      <c r="F148" s="1" t="s">
        <v>916</v>
      </c>
      <c r="G148" s="1" t="s">
        <v>90</v>
      </c>
      <c r="H148" s="1" t="s">
        <v>1341</v>
      </c>
      <c r="I148" s="1" t="s">
        <v>91</v>
      </c>
      <c r="J148" s="1" t="s">
        <v>1118</v>
      </c>
      <c r="K148" s="1" t="s">
        <v>4302</v>
      </c>
      <c r="L148" s="1" t="s">
        <v>4552</v>
      </c>
      <c r="M148" s="1" t="s">
        <v>793</v>
      </c>
      <c r="N148" s="1" t="s">
        <v>920</v>
      </c>
      <c r="O148" s="1" t="s">
        <v>921</v>
      </c>
      <c r="P148" s="1"/>
      <c r="Q148" s="1" t="s">
        <v>92</v>
      </c>
      <c r="R148" s="1" t="s">
        <v>544</v>
      </c>
      <c r="S148" s="1" t="s">
        <v>545</v>
      </c>
      <c r="T148" s="1"/>
      <c r="U148" s="1"/>
      <c r="V148" s="1" t="s">
        <v>966</v>
      </c>
      <c r="W148" s="1" t="s">
        <v>967</v>
      </c>
      <c r="X148" s="1"/>
      <c r="Y148" s="1">
        <v>43392.843645833331</v>
      </c>
      <c r="Z148" s="1" t="s">
        <v>548</v>
      </c>
      <c r="AA148" s="1" t="s">
        <v>549</v>
      </c>
      <c r="AB148" s="1" t="s">
        <v>548</v>
      </c>
      <c r="AC148" s="1"/>
      <c r="AD148" s="1"/>
    </row>
    <row r="149" spans="1:30" x14ac:dyDescent="0.25">
      <c r="A149" s="1" t="s">
        <v>676</v>
      </c>
      <c r="B149" s="1" t="s">
        <v>562</v>
      </c>
      <c r="C149" s="1" t="s">
        <v>3994</v>
      </c>
      <c r="D149" s="1">
        <v>43389.979178240741</v>
      </c>
      <c r="E149" s="1">
        <v>43392.844537037039</v>
      </c>
      <c r="F149" s="1" t="s">
        <v>933</v>
      </c>
      <c r="G149" s="1" t="s">
        <v>90</v>
      </c>
      <c r="H149" s="1" t="s">
        <v>1341</v>
      </c>
      <c r="I149" s="1" t="s">
        <v>91</v>
      </c>
      <c r="J149" s="1" t="s">
        <v>1118</v>
      </c>
      <c r="K149" s="1" t="s">
        <v>3995</v>
      </c>
      <c r="L149" s="1" t="s">
        <v>4590</v>
      </c>
      <c r="M149" s="1" t="s">
        <v>793</v>
      </c>
      <c r="N149" s="1" t="s">
        <v>41</v>
      </c>
      <c r="O149" s="1" t="s">
        <v>934</v>
      </c>
      <c r="P149" s="1"/>
      <c r="Q149" s="1" t="s">
        <v>92</v>
      </c>
      <c r="R149" s="1" t="s">
        <v>544</v>
      </c>
      <c r="S149" s="1" t="s">
        <v>545</v>
      </c>
      <c r="T149" s="1"/>
      <c r="U149" s="1"/>
      <c r="V149" s="1" t="s">
        <v>1252</v>
      </c>
      <c r="W149" s="1" t="s">
        <v>1253</v>
      </c>
      <c r="X149" s="1"/>
      <c r="Y149" s="1">
        <v>43392.844814814816</v>
      </c>
      <c r="Z149" s="1" t="s">
        <v>548</v>
      </c>
      <c r="AA149" s="1" t="s">
        <v>549</v>
      </c>
      <c r="AB149" s="1" t="s">
        <v>548</v>
      </c>
      <c r="AC149" s="1"/>
      <c r="AD149" s="1"/>
    </row>
    <row r="150" spans="1:30" x14ac:dyDescent="0.25">
      <c r="A150" s="1" t="s">
        <v>676</v>
      </c>
      <c r="B150" s="1" t="s">
        <v>562</v>
      </c>
      <c r="C150" s="1" t="s">
        <v>3743</v>
      </c>
      <c r="D150" s="1">
        <v>43389.552754629629</v>
      </c>
      <c r="E150" s="1">
        <v>43392.845995370371</v>
      </c>
      <c r="F150" s="1" t="s">
        <v>933</v>
      </c>
      <c r="G150" s="1" t="s">
        <v>90</v>
      </c>
      <c r="H150" s="1" t="s">
        <v>1341</v>
      </c>
      <c r="I150" s="1" t="s">
        <v>91</v>
      </c>
      <c r="J150" s="1" t="s">
        <v>1118</v>
      </c>
      <c r="K150" s="1" t="s">
        <v>3744</v>
      </c>
      <c r="L150" s="1" t="s">
        <v>4592</v>
      </c>
      <c r="M150" s="1" t="s">
        <v>793</v>
      </c>
      <c r="N150" s="1" t="s">
        <v>40</v>
      </c>
      <c r="O150" s="1" t="s">
        <v>732</v>
      </c>
      <c r="P150" s="1"/>
      <c r="Q150" s="1" t="s">
        <v>92</v>
      </c>
      <c r="R150" s="1" t="s">
        <v>544</v>
      </c>
      <c r="S150" s="1" t="s">
        <v>545</v>
      </c>
      <c r="T150" s="1"/>
      <c r="U150" s="1"/>
      <c r="V150" s="1" t="s">
        <v>1358</v>
      </c>
      <c r="W150" s="1" t="s">
        <v>1359</v>
      </c>
      <c r="X150" s="1"/>
      <c r="Y150" s="1">
        <v>43392.846273148149</v>
      </c>
      <c r="Z150" s="1" t="s">
        <v>548</v>
      </c>
      <c r="AA150" s="1" t="s">
        <v>549</v>
      </c>
      <c r="AB150" s="1" t="s">
        <v>548</v>
      </c>
      <c r="AC150" s="1"/>
      <c r="AD150" s="1"/>
    </row>
    <row r="151" spans="1:30" x14ac:dyDescent="0.25">
      <c r="A151" s="1" t="s">
        <v>676</v>
      </c>
      <c r="B151" s="1" t="s">
        <v>562</v>
      </c>
      <c r="C151" s="1" t="s">
        <v>4018</v>
      </c>
      <c r="D151" s="1">
        <v>43389.800856481481</v>
      </c>
      <c r="E151" s="1">
        <v>43392.853530092594</v>
      </c>
      <c r="F151" s="1" t="s">
        <v>933</v>
      </c>
      <c r="G151" s="1" t="s">
        <v>90</v>
      </c>
      <c r="H151" s="1" t="s">
        <v>1341</v>
      </c>
      <c r="I151" s="1" t="s">
        <v>91</v>
      </c>
      <c r="J151" s="1" t="s">
        <v>1118</v>
      </c>
      <c r="K151" s="1" t="s">
        <v>4019</v>
      </c>
      <c r="L151" s="1" t="s">
        <v>4591</v>
      </c>
      <c r="M151" s="1" t="s">
        <v>793</v>
      </c>
      <c r="N151" s="1" t="s">
        <v>40</v>
      </c>
      <c r="O151" s="1" t="s">
        <v>732</v>
      </c>
      <c r="P151" s="1"/>
      <c r="Q151" s="1" t="s">
        <v>92</v>
      </c>
      <c r="R151" s="1" t="s">
        <v>544</v>
      </c>
      <c r="S151" s="1" t="s">
        <v>545</v>
      </c>
      <c r="T151" s="1"/>
      <c r="U151" s="1"/>
      <c r="V151" s="1" t="s">
        <v>1252</v>
      </c>
      <c r="W151" s="1" t="s">
        <v>1253</v>
      </c>
      <c r="X151" s="1"/>
      <c r="Y151" s="1">
        <v>43392.853807870371</v>
      </c>
      <c r="Z151" s="1" t="s">
        <v>548</v>
      </c>
      <c r="AA151" s="1" t="s">
        <v>549</v>
      </c>
      <c r="AB151" s="1" t="s">
        <v>548</v>
      </c>
      <c r="AC151" s="1"/>
      <c r="AD151" s="1"/>
    </row>
    <row r="152" spans="1:30" x14ac:dyDescent="0.25">
      <c r="A152" s="1" t="s">
        <v>676</v>
      </c>
      <c r="B152" s="1" t="s">
        <v>562</v>
      </c>
      <c r="C152" s="1" t="s">
        <v>4309</v>
      </c>
      <c r="D152" s="1">
        <v>43391.992002314815</v>
      </c>
      <c r="E152" s="1">
        <v>43392.854953703703</v>
      </c>
      <c r="F152" s="1" t="s">
        <v>916</v>
      </c>
      <c r="G152" s="1" t="s">
        <v>90</v>
      </c>
      <c r="H152" s="1" t="s">
        <v>1341</v>
      </c>
      <c r="I152" s="1" t="s">
        <v>91</v>
      </c>
      <c r="J152" s="1" t="s">
        <v>1118</v>
      </c>
      <c r="K152" s="1" t="s">
        <v>4310</v>
      </c>
      <c r="L152" s="1" t="s">
        <v>4556</v>
      </c>
      <c r="M152" s="1" t="s">
        <v>793</v>
      </c>
      <c r="N152" s="1" t="s">
        <v>929</v>
      </c>
      <c r="O152" s="1" t="s">
        <v>939</v>
      </c>
      <c r="P152" s="1"/>
      <c r="Q152" s="1" t="s">
        <v>92</v>
      </c>
      <c r="R152" s="1" t="s">
        <v>544</v>
      </c>
      <c r="S152" s="1" t="s">
        <v>545</v>
      </c>
      <c r="T152" s="1"/>
      <c r="U152" s="1"/>
      <c r="V152" s="1" t="s">
        <v>1254</v>
      </c>
      <c r="W152" s="1" t="s">
        <v>1255</v>
      </c>
      <c r="X152" s="1"/>
      <c r="Y152" s="1">
        <v>43392.855231481481</v>
      </c>
      <c r="Z152" s="1" t="s">
        <v>548</v>
      </c>
      <c r="AA152" s="1" t="s">
        <v>549</v>
      </c>
      <c r="AB152" s="1" t="s">
        <v>548</v>
      </c>
      <c r="AC152" s="1"/>
      <c r="AD152" s="1"/>
    </row>
    <row r="153" spans="1:30" x14ac:dyDescent="0.25">
      <c r="A153" s="1" t="s">
        <v>676</v>
      </c>
      <c r="B153" s="1" t="s">
        <v>562</v>
      </c>
      <c r="C153" s="1" t="s">
        <v>3804</v>
      </c>
      <c r="D153" s="1">
        <v>43388.810347222221</v>
      </c>
      <c r="E153" s="1">
        <v>43392.855416666665</v>
      </c>
      <c r="F153" s="1" t="s">
        <v>1493</v>
      </c>
      <c r="G153" s="1" t="s">
        <v>90</v>
      </c>
      <c r="H153" s="1" t="s">
        <v>1341</v>
      </c>
      <c r="I153" s="1" t="s">
        <v>91</v>
      </c>
      <c r="J153" s="1" t="s">
        <v>1118</v>
      </c>
      <c r="K153" s="1" t="s">
        <v>3805</v>
      </c>
      <c r="L153" s="1" t="s">
        <v>4593</v>
      </c>
      <c r="M153" s="1" t="s">
        <v>793</v>
      </c>
      <c r="N153" s="1" t="s">
        <v>40</v>
      </c>
      <c r="O153" s="1" t="s">
        <v>732</v>
      </c>
      <c r="P153" s="1"/>
      <c r="Q153" s="1" t="s">
        <v>92</v>
      </c>
      <c r="R153" s="1" t="s">
        <v>544</v>
      </c>
      <c r="S153" s="1" t="s">
        <v>545</v>
      </c>
      <c r="T153" s="1"/>
      <c r="U153" s="1"/>
      <c r="V153" s="1" t="s">
        <v>1252</v>
      </c>
      <c r="W153" s="1" t="s">
        <v>1253</v>
      </c>
      <c r="X153" s="1"/>
      <c r="Y153" s="1">
        <v>43392.855706018519</v>
      </c>
      <c r="Z153" s="1" t="s">
        <v>548</v>
      </c>
      <c r="AA153" s="1" t="s">
        <v>549</v>
      </c>
      <c r="AB153" s="1" t="s">
        <v>548</v>
      </c>
      <c r="AC153" s="1"/>
      <c r="AD153" s="1"/>
    </row>
    <row r="154" spans="1:30" x14ac:dyDescent="0.25">
      <c r="A154" s="1" t="s">
        <v>676</v>
      </c>
      <c r="B154" s="1" t="s">
        <v>562</v>
      </c>
      <c r="C154" s="1" t="s">
        <v>4398</v>
      </c>
      <c r="D154" s="1">
        <v>43390.914733796293</v>
      </c>
      <c r="E154" s="1">
        <v>43392.870891203704</v>
      </c>
      <c r="F154" s="1" t="s">
        <v>1440</v>
      </c>
      <c r="G154" s="1" t="s">
        <v>90</v>
      </c>
      <c r="H154" s="1" t="s">
        <v>1341</v>
      </c>
      <c r="I154" s="1" t="s">
        <v>91</v>
      </c>
      <c r="J154" s="1" t="s">
        <v>1118</v>
      </c>
      <c r="K154" s="1" t="s">
        <v>4399</v>
      </c>
      <c r="L154" s="1" t="s">
        <v>4582</v>
      </c>
      <c r="M154" s="1"/>
      <c r="N154" s="1"/>
      <c r="O154" s="1"/>
      <c r="P154" s="1"/>
      <c r="Q154" s="1" t="s">
        <v>92</v>
      </c>
      <c r="R154" s="1" t="s">
        <v>544</v>
      </c>
      <c r="S154" s="1" t="s">
        <v>545</v>
      </c>
      <c r="T154" s="1"/>
      <c r="U154" s="1"/>
      <c r="V154" s="1" t="s">
        <v>1321</v>
      </c>
      <c r="W154" s="1" t="s">
        <v>964</v>
      </c>
      <c r="X154" s="1"/>
      <c r="Y154" s="1">
        <v>43392.871168981481</v>
      </c>
      <c r="Z154" s="1" t="s">
        <v>548</v>
      </c>
      <c r="AA154" s="1" t="s">
        <v>549</v>
      </c>
      <c r="AB154" s="1" t="s">
        <v>548</v>
      </c>
      <c r="AC154" s="1"/>
      <c r="AD154" s="1"/>
    </row>
    <row r="155" spans="1:30" x14ac:dyDescent="0.25">
      <c r="A155" s="1" t="s">
        <v>676</v>
      </c>
      <c r="B155" s="1" t="s">
        <v>562</v>
      </c>
      <c r="C155" s="1" t="s">
        <v>4277</v>
      </c>
      <c r="D155" s="1">
        <v>43392.144375000003</v>
      </c>
      <c r="E155" s="1">
        <v>43392.876921296294</v>
      </c>
      <c r="F155" s="1" t="s">
        <v>843</v>
      </c>
      <c r="G155" s="1" t="s">
        <v>90</v>
      </c>
      <c r="H155" s="1" t="s">
        <v>1341</v>
      </c>
      <c r="I155" s="1" t="s">
        <v>91</v>
      </c>
      <c r="J155" s="1" t="s">
        <v>1118</v>
      </c>
      <c r="K155" s="1" t="s">
        <v>4278</v>
      </c>
      <c r="L155" s="1" t="s">
        <v>4546</v>
      </c>
      <c r="M155" s="1" t="s">
        <v>793</v>
      </c>
      <c r="N155" s="1" t="s">
        <v>41</v>
      </c>
      <c r="O155" s="1" t="s">
        <v>927</v>
      </c>
      <c r="P155" s="1"/>
      <c r="Q155" s="1" t="s">
        <v>92</v>
      </c>
      <c r="R155" s="1" t="s">
        <v>544</v>
      </c>
      <c r="S155" s="1" t="s">
        <v>545</v>
      </c>
      <c r="T155" s="1"/>
      <c r="U155" s="1"/>
      <c r="V155" s="1" t="s">
        <v>966</v>
      </c>
      <c r="W155" s="1" t="s">
        <v>967</v>
      </c>
      <c r="X155" s="1"/>
      <c r="Y155" s="1">
        <v>43392.877210648148</v>
      </c>
      <c r="Z155" s="1" t="s">
        <v>548</v>
      </c>
      <c r="AA155" s="1" t="s">
        <v>549</v>
      </c>
      <c r="AB155" s="1" t="s">
        <v>548</v>
      </c>
      <c r="AC155" s="1"/>
      <c r="AD155" s="1"/>
    </row>
    <row r="156" spans="1:30" x14ac:dyDescent="0.25">
      <c r="A156" s="1" t="s">
        <v>676</v>
      </c>
      <c r="B156" s="1" t="s">
        <v>562</v>
      </c>
      <c r="C156" s="1" t="s">
        <v>4291</v>
      </c>
      <c r="D156" s="1">
        <v>43392.073055555556</v>
      </c>
      <c r="E156" s="1">
        <v>43392.883425925924</v>
      </c>
      <c r="F156" s="1" t="s">
        <v>843</v>
      </c>
      <c r="G156" s="1" t="s">
        <v>90</v>
      </c>
      <c r="H156" s="1" t="s">
        <v>1341</v>
      </c>
      <c r="I156" s="1" t="s">
        <v>91</v>
      </c>
      <c r="J156" s="1" t="s">
        <v>1118</v>
      </c>
      <c r="K156" s="1" t="s">
        <v>4292</v>
      </c>
      <c r="L156" s="1" t="s">
        <v>4551</v>
      </c>
      <c r="M156" s="1" t="s">
        <v>793</v>
      </c>
      <c r="N156" s="1" t="s">
        <v>929</v>
      </c>
      <c r="O156" s="1" t="s">
        <v>939</v>
      </c>
      <c r="P156" s="1"/>
      <c r="Q156" s="1" t="s">
        <v>92</v>
      </c>
      <c r="R156" s="1" t="s">
        <v>544</v>
      </c>
      <c r="S156" s="1" t="s">
        <v>545</v>
      </c>
      <c r="T156" s="1"/>
      <c r="U156" s="1"/>
      <c r="V156" s="1" t="s">
        <v>966</v>
      </c>
      <c r="W156" s="1" t="s">
        <v>967</v>
      </c>
      <c r="X156" s="1"/>
      <c r="Y156" s="1">
        <v>43392.883703703701</v>
      </c>
      <c r="Z156" s="1" t="s">
        <v>548</v>
      </c>
      <c r="AA156" s="1" t="s">
        <v>549</v>
      </c>
      <c r="AB156" s="1" t="s">
        <v>548</v>
      </c>
      <c r="AC156" s="1"/>
      <c r="AD156" s="1"/>
    </row>
    <row r="157" spans="1:30" x14ac:dyDescent="0.25">
      <c r="A157" s="1" t="s">
        <v>676</v>
      </c>
      <c r="B157" s="1" t="s">
        <v>562</v>
      </c>
      <c r="C157" s="1" t="s">
        <v>4303</v>
      </c>
      <c r="D157" s="1">
        <v>43392.017824074072</v>
      </c>
      <c r="E157" s="1">
        <v>43392.887592592589</v>
      </c>
      <c r="F157" s="1" t="s">
        <v>843</v>
      </c>
      <c r="G157" s="1" t="s">
        <v>90</v>
      </c>
      <c r="H157" s="1" t="s">
        <v>1341</v>
      </c>
      <c r="I157" s="1" t="s">
        <v>91</v>
      </c>
      <c r="J157" s="1" t="s">
        <v>1118</v>
      </c>
      <c r="K157" s="1" t="s">
        <v>4304</v>
      </c>
      <c r="L157" s="1" t="s">
        <v>4553</v>
      </c>
      <c r="M157" s="1" t="s">
        <v>793</v>
      </c>
      <c r="N157" s="1" t="s">
        <v>929</v>
      </c>
      <c r="O157" s="1" t="s">
        <v>939</v>
      </c>
      <c r="P157" s="1"/>
      <c r="Q157" s="1" t="s">
        <v>92</v>
      </c>
      <c r="R157" s="1" t="s">
        <v>544</v>
      </c>
      <c r="S157" s="1" t="s">
        <v>545</v>
      </c>
      <c r="T157" s="1"/>
      <c r="U157" s="1"/>
      <c r="V157" s="1" t="s">
        <v>966</v>
      </c>
      <c r="W157" s="1" t="s">
        <v>967</v>
      </c>
      <c r="X157" s="1"/>
      <c r="Y157" s="1">
        <v>43392.887858796297</v>
      </c>
      <c r="Z157" s="1" t="s">
        <v>548</v>
      </c>
      <c r="AA157" s="1" t="s">
        <v>549</v>
      </c>
      <c r="AB157" s="1" t="s">
        <v>548</v>
      </c>
      <c r="AC157" s="1"/>
      <c r="AD157" s="1"/>
    </row>
    <row r="158" spans="1:30" x14ac:dyDescent="0.25">
      <c r="A158" s="1" t="s">
        <v>676</v>
      </c>
      <c r="B158" s="1" t="s">
        <v>562</v>
      </c>
      <c r="C158" s="1" t="s">
        <v>4313</v>
      </c>
      <c r="D158" s="1">
        <v>43392.060937499999</v>
      </c>
      <c r="E158" s="1">
        <v>43392.892141203702</v>
      </c>
      <c r="F158" s="1" t="s">
        <v>843</v>
      </c>
      <c r="G158" s="1" t="s">
        <v>90</v>
      </c>
      <c r="H158" s="1" t="s">
        <v>1341</v>
      </c>
      <c r="I158" s="1" t="s">
        <v>91</v>
      </c>
      <c r="J158" s="1" t="s">
        <v>1118</v>
      </c>
      <c r="K158" s="1" t="s">
        <v>4558</v>
      </c>
      <c r="L158" s="1" t="s">
        <v>4559</v>
      </c>
      <c r="M158" s="1" t="s">
        <v>793</v>
      </c>
      <c r="N158" s="1" t="s">
        <v>929</v>
      </c>
      <c r="O158" s="1" t="s">
        <v>1241</v>
      </c>
      <c r="P158" s="1"/>
      <c r="Q158" s="1" t="s">
        <v>92</v>
      </c>
      <c r="R158" s="1" t="s">
        <v>544</v>
      </c>
      <c r="S158" s="1" t="s">
        <v>545</v>
      </c>
      <c r="T158" s="1"/>
      <c r="U158" s="1"/>
      <c r="V158" s="1" t="s">
        <v>966</v>
      </c>
      <c r="W158" s="1" t="s">
        <v>967</v>
      </c>
      <c r="X158" s="1"/>
      <c r="Y158" s="1">
        <v>43392.892430555556</v>
      </c>
      <c r="Z158" s="1" t="s">
        <v>548</v>
      </c>
      <c r="AA158" s="1" t="s">
        <v>549</v>
      </c>
      <c r="AB158" s="1" t="s">
        <v>548</v>
      </c>
      <c r="AC158" s="1"/>
      <c r="AD158" s="1"/>
    </row>
    <row r="159" spans="1:30" x14ac:dyDescent="0.25">
      <c r="A159" s="1" t="s">
        <v>676</v>
      </c>
      <c r="B159" s="1" t="s">
        <v>562</v>
      </c>
      <c r="C159" s="1" t="s">
        <v>4328</v>
      </c>
      <c r="D159" s="1">
        <v>43391.966284722221</v>
      </c>
      <c r="E159" s="1">
        <v>43392.902488425927</v>
      </c>
      <c r="F159" s="1" t="s">
        <v>843</v>
      </c>
      <c r="G159" s="1" t="s">
        <v>90</v>
      </c>
      <c r="H159" s="1" t="s">
        <v>1341</v>
      </c>
      <c r="I159" s="1" t="s">
        <v>91</v>
      </c>
      <c r="J159" s="1" t="s">
        <v>1118</v>
      </c>
      <c r="K159" s="1" t="s">
        <v>4329</v>
      </c>
      <c r="L159" s="1" t="s">
        <v>4563</v>
      </c>
      <c r="M159" s="1" t="s">
        <v>793</v>
      </c>
      <c r="N159" s="1" t="s">
        <v>40</v>
      </c>
      <c r="O159" s="1" t="s">
        <v>732</v>
      </c>
      <c r="P159" s="1"/>
      <c r="Q159" s="1" t="s">
        <v>92</v>
      </c>
      <c r="R159" s="1" t="s">
        <v>544</v>
      </c>
      <c r="S159" s="1" t="s">
        <v>545</v>
      </c>
      <c r="T159" s="1"/>
      <c r="U159" s="1"/>
      <c r="V159" s="1" t="s">
        <v>1254</v>
      </c>
      <c r="W159" s="1" t="s">
        <v>1255</v>
      </c>
      <c r="X159" s="1"/>
      <c r="Y159" s="1">
        <v>43392.902766203704</v>
      </c>
      <c r="Z159" s="1" t="s">
        <v>548</v>
      </c>
      <c r="AA159" s="1" t="s">
        <v>549</v>
      </c>
      <c r="AB159" s="1" t="s">
        <v>548</v>
      </c>
      <c r="AC159" s="1"/>
      <c r="AD159" s="1"/>
    </row>
    <row r="160" spans="1:30" x14ac:dyDescent="0.25">
      <c r="A160" s="1" t="s">
        <v>676</v>
      </c>
      <c r="B160" s="1" t="s">
        <v>562</v>
      </c>
      <c r="C160" s="1" t="s">
        <v>4338</v>
      </c>
      <c r="D160" s="1">
        <v>43391.853784722225</v>
      </c>
      <c r="E160" s="1">
        <v>43392.907164351855</v>
      </c>
      <c r="F160" s="1" t="s">
        <v>843</v>
      </c>
      <c r="G160" s="1" t="s">
        <v>90</v>
      </c>
      <c r="H160" s="1" t="s">
        <v>1341</v>
      </c>
      <c r="I160" s="1" t="s">
        <v>91</v>
      </c>
      <c r="J160" s="1" t="s">
        <v>1118</v>
      </c>
      <c r="K160" s="1" t="s">
        <v>4339</v>
      </c>
      <c r="L160" s="1" t="s">
        <v>4565</v>
      </c>
      <c r="M160" s="1" t="s">
        <v>793</v>
      </c>
      <c r="N160" s="1" t="s">
        <v>41</v>
      </c>
      <c r="O160" s="1" t="s">
        <v>927</v>
      </c>
      <c r="P160" s="1"/>
      <c r="Q160" s="1" t="s">
        <v>92</v>
      </c>
      <c r="R160" s="1" t="s">
        <v>544</v>
      </c>
      <c r="S160" s="1" t="s">
        <v>545</v>
      </c>
      <c r="T160" s="1"/>
      <c r="U160" s="1"/>
      <c r="V160" s="1" t="s">
        <v>4340</v>
      </c>
      <c r="W160" s="1" t="s">
        <v>4341</v>
      </c>
      <c r="X160" s="1"/>
      <c r="Y160" s="1">
        <v>43392.907476851855</v>
      </c>
      <c r="Z160" s="1" t="s">
        <v>548</v>
      </c>
      <c r="AA160" s="1" t="s">
        <v>549</v>
      </c>
      <c r="AB160" s="1" t="s">
        <v>548</v>
      </c>
      <c r="AC160" s="1"/>
      <c r="AD160" s="1"/>
    </row>
    <row r="161" spans="1:30" x14ac:dyDescent="0.25">
      <c r="A161" s="1" t="s">
        <v>676</v>
      </c>
      <c r="B161" s="1" t="s">
        <v>562</v>
      </c>
      <c r="C161" s="1" t="s">
        <v>4350</v>
      </c>
      <c r="D161" s="1">
        <v>43391.640381944446</v>
      </c>
      <c r="E161" s="1">
        <v>43392.911261574074</v>
      </c>
      <c r="F161" s="1" t="s">
        <v>843</v>
      </c>
      <c r="G161" s="1" t="s">
        <v>90</v>
      </c>
      <c r="H161" s="1" t="s">
        <v>1341</v>
      </c>
      <c r="I161" s="1" t="s">
        <v>91</v>
      </c>
      <c r="J161" s="1" t="s">
        <v>1118</v>
      </c>
      <c r="K161" s="1" t="s">
        <v>4351</v>
      </c>
      <c r="L161" s="1" t="s">
        <v>2782</v>
      </c>
      <c r="M161" s="1" t="s">
        <v>793</v>
      </c>
      <c r="N161" s="1" t="s">
        <v>41</v>
      </c>
      <c r="O161" s="1" t="s">
        <v>934</v>
      </c>
      <c r="P161" s="1"/>
      <c r="Q161" s="1" t="s">
        <v>92</v>
      </c>
      <c r="R161" s="1" t="s">
        <v>544</v>
      </c>
      <c r="S161" s="1" t="s">
        <v>545</v>
      </c>
      <c r="T161" s="1"/>
      <c r="U161" s="1"/>
      <c r="V161" s="1" t="s">
        <v>3741</v>
      </c>
      <c r="W161" s="1" t="s">
        <v>3742</v>
      </c>
      <c r="X161" s="1"/>
      <c r="Y161" s="1">
        <v>43392.911539351851</v>
      </c>
      <c r="Z161" s="1" t="s">
        <v>548</v>
      </c>
      <c r="AA161" s="1" t="s">
        <v>549</v>
      </c>
      <c r="AB161" s="1" t="s">
        <v>548</v>
      </c>
      <c r="AC161" s="1"/>
      <c r="AD161" s="1"/>
    </row>
    <row r="162" spans="1:30" x14ac:dyDescent="0.25">
      <c r="A162" s="1" t="s">
        <v>676</v>
      </c>
      <c r="B162" s="1" t="s">
        <v>562</v>
      </c>
      <c r="C162" s="1" t="s">
        <v>4357</v>
      </c>
      <c r="D162" s="1">
        <v>43391.155844907407</v>
      </c>
      <c r="E162" s="1">
        <v>43392.915671296294</v>
      </c>
      <c r="F162" s="1" t="s">
        <v>843</v>
      </c>
      <c r="G162" s="1" t="s">
        <v>90</v>
      </c>
      <c r="H162" s="1" t="s">
        <v>1341</v>
      </c>
      <c r="I162" s="1" t="s">
        <v>91</v>
      </c>
      <c r="J162" s="1" t="s">
        <v>1118</v>
      </c>
      <c r="K162" s="1" t="s">
        <v>4570</v>
      </c>
      <c r="L162" s="1" t="s">
        <v>4571</v>
      </c>
      <c r="M162" s="1" t="s">
        <v>793</v>
      </c>
      <c r="N162" s="1" t="s">
        <v>929</v>
      </c>
      <c r="O162" s="1" t="s">
        <v>1257</v>
      </c>
      <c r="P162" s="1"/>
      <c r="Q162" s="1" t="s">
        <v>92</v>
      </c>
      <c r="R162" s="1" t="s">
        <v>544</v>
      </c>
      <c r="S162" s="1" t="s">
        <v>545</v>
      </c>
      <c r="T162" s="1"/>
      <c r="U162" s="1"/>
      <c r="V162" s="1" t="s">
        <v>1321</v>
      </c>
      <c r="W162" s="1" t="s">
        <v>964</v>
      </c>
      <c r="X162" s="1"/>
      <c r="Y162" s="1">
        <v>43392.915949074071</v>
      </c>
      <c r="Z162" s="1" t="s">
        <v>548</v>
      </c>
      <c r="AA162" s="1" t="s">
        <v>549</v>
      </c>
      <c r="AB162" s="1" t="s">
        <v>548</v>
      </c>
      <c r="AC162" s="1"/>
      <c r="AD162" s="1"/>
    </row>
    <row r="163" spans="1:30" x14ac:dyDescent="0.25">
      <c r="A163" s="1" t="s">
        <v>676</v>
      </c>
      <c r="B163" s="1" t="s">
        <v>562</v>
      </c>
      <c r="C163" s="1" t="s">
        <v>4400</v>
      </c>
      <c r="D163" s="1">
        <v>43390.883298611108</v>
      </c>
      <c r="E163" s="1">
        <v>43392.986655092594</v>
      </c>
      <c r="F163" s="1" t="s">
        <v>843</v>
      </c>
      <c r="G163" s="1" t="s">
        <v>90</v>
      </c>
      <c r="H163" s="1" t="s">
        <v>1341</v>
      </c>
      <c r="I163" s="1" t="s">
        <v>91</v>
      </c>
      <c r="J163" s="1" t="s">
        <v>1118</v>
      </c>
      <c r="K163" s="1" t="s">
        <v>4401</v>
      </c>
      <c r="L163" s="1" t="s">
        <v>4583</v>
      </c>
      <c r="M163" s="1" t="s">
        <v>793</v>
      </c>
      <c r="N163" s="1" t="s">
        <v>40</v>
      </c>
      <c r="O163" s="1" t="s">
        <v>941</v>
      </c>
      <c r="P163" s="1"/>
      <c r="Q163" s="1" t="s">
        <v>92</v>
      </c>
      <c r="R163" s="1" t="s">
        <v>544</v>
      </c>
      <c r="S163" s="1" t="s">
        <v>545</v>
      </c>
      <c r="T163" s="1"/>
      <c r="U163" s="1"/>
      <c r="V163" s="1" t="s">
        <v>1331</v>
      </c>
      <c r="W163" s="1" t="s">
        <v>1332</v>
      </c>
      <c r="X163" s="1"/>
      <c r="Y163" s="1">
        <v>43392.986921296295</v>
      </c>
      <c r="Z163" s="1" t="s">
        <v>548</v>
      </c>
      <c r="AA163" s="1" t="s">
        <v>549</v>
      </c>
      <c r="AB163" s="1" t="s">
        <v>548</v>
      </c>
      <c r="AC163" s="1"/>
      <c r="AD163" s="1"/>
    </row>
    <row r="164" spans="1:30" x14ac:dyDescent="0.25">
      <c r="A164" s="1" t="s">
        <v>676</v>
      </c>
      <c r="B164" s="1" t="s">
        <v>562</v>
      </c>
      <c r="C164" s="1" t="s">
        <v>4412</v>
      </c>
      <c r="D164" s="1">
        <v>43390.813738425924</v>
      </c>
      <c r="E164" s="1">
        <v>43393.021493055552</v>
      </c>
      <c r="F164" s="1" t="s">
        <v>843</v>
      </c>
      <c r="G164" s="1" t="s">
        <v>90</v>
      </c>
      <c r="H164" s="1" t="s">
        <v>1341</v>
      </c>
      <c r="I164" s="1" t="s">
        <v>91</v>
      </c>
      <c r="J164" s="1" t="s">
        <v>1118</v>
      </c>
      <c r="K164" s="1" t="s">
        <v>4413</v>
      </c>
      <c r="L164" s="1" t="s">
        <v>4586</v>
      </c>
      <c r="M164" s="1" t="s">
        <v>793</v>
      </c>
      <c r="N164" s="1" t="s">
        <v>41</v>
      </c>
      <c r="O164" s="1" t="s">
        <v>934</v>
      </c>
      <c r="P164" s="1"/>
      <c r="Q164" s="1" t="s">
        <v>92</v>
      </c>
      <c r="R164" s="1" t="s">
        <v>544</v>
      </c>
      <c r="S164" s="1" t="s">
        <v>545</v>
      </c>
      <c r="T164" s="1"/>
      <c r="U164" s="1"/>
      <c r="V164" s="1" t="s">
        <v>966</v>
      </c>
      <c r="W164" s="1" t="s">
        <v>967</v>
      </c>
      <c r="X164" s="1"/>
      <c r="Y164" s="1">
        <v>43393.02175925926</v>
      </c>
      <c r="Z164" s="1" t="s">
        <v>548</v>
      </c>
      <c r="AA164" s="1" t="s">
        <v>549</v>
      </c>
      <c r="AB164" s="1" t="s">
        <v>548</v>
      </c>
      <c r="AC164" s="1"/>
      <c r="AD164" s="1"/>
    </row>
    <row r="165" spans="1:30" x14ac:dyDescent="0.25">
      <c r="A165" s="1" t="s">
        <v>676</v>
      </c>
      <c r="B165" s="1" t="s">
        <v>562</v>
      </c>
      <c r="C165" s="1" t="s">
        <v>4281</v>
      </c>
      <c r="D165" s="1">
        <v>43392.106273148151</v>
      </c>
      <c r="E165" s="1">
        <v>43393.053298611114</v>
      </c>
      <c r="F165" s="1" t="s">
        <v>1419</v>
      </c>
      <c r="G165" s="1" t="s">
        <v>90</v>
      </c>
      <c r="H165" s="1" t="s">
        <v>1341</v>
      </c>
      <c r="I165" s="1" t="s">
        <v>91</v>
      </c>
      <c r="J165" s="1" t="s">
        <v>1118</v>
      </c>
      <c r="K165" s="1" t="s">
        <v>4282</v>
      </c>
      <c r="L165" s="1" t="s">
        <v>4548</v>
      </c>
      <c r="M165" s="1" t="s">
        <v>793</v>
      </c>
      <c r="N165" s="1" t="s">
        <v>929</v>
      </c>
      <c r="O165" s="1" t="s">
        <v>1241</v>
      </c>
      <c r="P165" s="1"/>
      <c r="Q165" s="1" t="s">
        <v>92</v>
      </c>
      <c r="R165" s="1" t="s">
        <v>544</v>
      </c>
      <c r="S165" s="1" t="s">
        <v>545</v>
      </c>
      <c r="T165" s="1"/>
      <c r="U165" s="1"/>
      <c r="V165" s="1" t="s">
        <v>966</v>
      </c>
      <c r="W165" s="1" t="s">
        <v>967</v>
      </c>
      <c r="X165" s="1"/>
      <c r="Y165" s="1">
        <v>43393.053576388891</v>
      </c>
      <c r="Z165" s="1" t="s">
        <v>548</v>
      </c>
      <c r="AA165" s="1" t="s">
        <v>549</v>
      </c>
      <c r="AB165" s="1" t="s">
        <v>548</v>
      </c>
      <c r="AC165" s="1"/>
      <c r="AD165" s="1"/>
    </row>
    <row r="166" spans="1:30" x14ac:dyDescent="0.25">
      <c r="A166" s="1" t="s">
        <v>676</v>
      </c>
      <c r="B166" s="1" t="s">
        <v>562</v>
      </c>
      <c r="C166" s="1" t="s">
        <v>3970</v>
      </c>
      <c r="D166" s="1">
        <v>43390.122442129628</v>
      </c>
      <c r="E166" s="1">
        <v>43395.459629629629</v>
      </c>
      <c r="F166" s="1" t="s">
        <v>1192</v>
      </c>
      <c r="G166" s="1" t="s">
        <v>90</v>
      </c>
      <c r="H166" s="1" t="s">
        <v>1341</v>
      </c>
      <c r="I166" s="1" t="s">
        <v>91</v>
      </c>
      <c r="J166" s="1" t="s">
        <v>1118</v>
      </c>
      <c r="K166" s="1" t="s">
        <v>3971</v>
      </c>
      <c r="L166" s="1" t="s">
        <v>4588</v>
      </c>
      <c r="M166" s="1" t="s">
        <v>793</v>
      </c>
      <c r="N166" s="1" t="s">
        <v>41</v>
      </c>
      <c r="O166" s="1" t="s">
        <v>928</v>
      </c>
      <c r="P166" s="1"/>
      <c r="Q166" s="1" t="s">
        <v>92</v>
      </c>
      <c r="R166" s="1" t="s">
        <v>544</v>
      </c>
      <c r="S166" s="1" t="s">
        <v>545</v>
      </c>
      <c r="T166" s="1"/>
      <c r="U166" s="1"/>
      <c r="V166" s="1" t="s">
        <v>1252</v>
      </c>
      <c r="W166" s="1" t="s">
        <v>1253</v>
      </c>
      <c r="X166" s="1"/>
      <c r="Y166" s="1">
        <v>43395.459918981483</v>
      </c>
      <c r="Z166" s="1" t="s">
        <v>548</v>
      </c>
      <c r="AA166" s="1" t="s">
        <v>549</v>
      </c>
      <c r="AB166" s="1" t="s">
        <v>548</v>
      </c>
      <c r="AC166" s="1"/>
      <c r="AD166" s="1"/>
    </row>
    <row r="167" spans="1:30" x14ac:dyDescent="0.25">
      <c r="A167" s="1" t="s">
        <v>676</v>
      </c>
      <c r="B167" s="1" t="s">
        <v>562</v>
      </c>
      <c r="C167" s="1" t="s">
        <v>3972</v>
      </c>
      <c r="D167" s="1">
        <v>43390.131226851852</v>
      </c>
      <c r="E167" s="1">
        <v>43395.464085648149</v>
      </c>
      <c r="F167" s="1" t="s">
        <v>1192</v>
      </c>
      <c r="G167" s="1" t="s">
        <v>90</v>
      </c>
      <c r="H167" s="1" t="s">
        <v>1341</v>
      </c>
      <c r="I167" s="1" t="s">
        <v>91</v>
      </c>
      <c r="J167" s="1" t="s">
        <v>1118</v>
      </c>
      <c r="K167" s="1" t="s">
        <v>3973</v>
      </c>
      <c r="L167" s="1" t="s">
        <v>4589</v>
      </c>
      <c r="M167" s="1" t="s">
        <v>793</v>
      </c>
      <c r="N167" s="1" t="s">
        <v>41</v>
      </c>
      <c r="O167" s="1" t="s">
        <v>928</v>
      </c>
      <c r="P167" s="1"/>
      <c r="Q167" s="1" t="s">
        <v>92</v>
      </c>
      <c r="R167" s="1" t="s">
        <v>544</v>
      </c>
      <c r="S167" s="1" t="s">
        <v>545</v>
      </c>
      <c r="T167" s="1"/>
      <c r="U167" s="1"/>
      <c r="V167" s="1" t="s">
        <v>1252</v>
      </c>
      <c r="W167" s="1" t="s">
        <v>1253</v>
      </c>
      <c r="X167" s="1"/>
      <c r="Y167" s="1">
        <v>43395.464363425926</v>
      </c>
      <c r="Z167" s="1" t="s">
        <v>548</v>
      </c>
      <c r="AA167" s="1" t="s">
        <v>549</v>
      </c>
      <c r="AB167" s="1" t="s">
        <v>548</v>
      </c>
      <c r="AC167" s="1"/>
      <c r="AD167" s="1"/>
    </row>
    <row r="168" spans="1:30" x14ac:dyDescent="0.25">
      <c r="A168" s="1" t="s">
        <v>676</v>
      </c>
      <c r="B168" s="1" t="s">
        <v>562</v>
      </c>
      <c r="C168" s="1" t="s">
        <v>4366</v>
      </c>
      <c r="D168" s="1">
        <v>43391.044768518521</v>
      </c>
      <c r="E168" s="1">
        <v>43395.543854166666</v>
      </c>
      <c r="F168" s="1" t="s">
        <v>872</v>
      </c>
      <c r="G168" s="1" t="s">
        <v>90</v>
      </c>
      <c r="H168" s="1" t="s">
        <v>1341</v>
      </c>
      <c r="I168" s="1" t="s">
        <v>91</v>
      </c>
      <c r="J168" s="1" t="s">
        <v>1118</v>
      </c>
      <c r="K168" s="1" t="s">
        <v>4367</v>
      </c>
      <c r="L168" s="1" t="s">
        <v>4575</v>
      </c>
      <c r="M168" s="1" t="s">
        <v>793</v>
      </c>
      <c r="N168" s="1" t="s">
        <v>41</v>
      </c>
      <c r="O168" s="1" t="s">
        <v>1005</v>
      </c>
      <c r="P168" s="1"/>
      <c r="Q168" s="1" t="s">
        <v>92</v>
      </c>
      <c r="R168" s="1" t="s">
        <v>544</v>
      </c>
      <c r="S168" s="1" t="s">
        <v>545</v>
      </c>
      <c r="T168" s="1"/>
      <c r="U168" s="1"/>
      <c r="V168" s="1" t="s">
        <v>1436</v>
      </c>
      <c r="W168" s="1" t="s">
        <v>1437</v>
      </c>
      <c r="X168" s="1"/>
      <c r="Y168" s="1">
        <v>43395.54414351852</v>
      </c>
      <c r="Z168" s="1" t="s">
        <v>548</v>
      </c>
      <c r="AA168" s="1" t="s">
        <v>549</v>
      </c>
      <c r="AB168" s="1" t="s">
        <v>548</v>
      </c>
      <c r="AC168" s="1"/>
      <c r="AD168" s="1"/>
    </row>
    <row r="169" spans="1:30" x14ac:dyDescent="0.25">
      <c r="A169" s="1" t="s">
        <v>676</v>
      </c>
      <c r="B169" s="1" t="s">
        <v>562</v>
      </c>
      <c r="C169" s="1" t="s">
        <v>4320</v>
      </c>
      <c r="D169" s="1">
        <v>43392.004374999997</v>
      </c>
      <c r="E169" s="1">
        <v>43395.577048611114</v>
      </c>
      <c r="F169" s="1" t="s">
        <v>916</v>
      </c>
      <c r="G169" s="1" t="s">
        <v>90</v>
      </c>
      <c r="H169" s="1" t="s">
        <v>1341</v>
      </c>
      <c r="I169" s="1" t="s">
        <v>91</v>
      </c>
      <c r="J169" s="1" t="s">
        <v>1118</v>
      </c>
      <c r="K169" s="1" t="s">
        <v>4321</v>
      </c>
      <c r="L169" s="1" t="s">
        <v>4561</v>
      </c>
      <c r="M169" s="1" t="s">
        <v>793</v>
      </c>
      <c r="N169" s="1" t="s">
        <v>41</v>
      </c>
      <c r="O169" s="1" t="s">
        <v>928</v>
      </c>
      <c r="P169" s="1"/>
      <c r="Q169" s="1" t="s">
        <v>92</v>
      </c>
      <c r="R169" s="1" t="s">
        <v>544</v>
      </c>
      <c r="S169" s="1" t="s">
        <v>545</v>
      </c>
      <c r="T169" s="1"/>
      <c r="U169" s="1"/>
      <c r="V169" s="1" t="s">
        <v>1254</v>
      </c>
      <c r="W169" s="1" t="s">
        <v>1255</v>
      </c>
      <c r="X169" s="1"/>
      <c r="Y169" s="1">
        <v>43395.577314814815</v>
      </c>
      <c r="Z169" s="1" t="s">
        <v>548</v>
      </c>
      <c r="AA169" s="1" t="s">
        <v>549</v>
      </c>
      <c r="AB169" s="1" t="s">
        <v>548</v>
      </c>
      <c r="AC169" s="1"/>
      <c r="AD169" s="1"/>
    </row>
    <row r="170" spans="1:30" x14ac:dyDescent="0.25">
      <c r="A170" s="1" t="s">
        <v>676</v>
      </c>
      <c r="B170" s="1" t="s">
        <v>562</v>
      </c>
      <c r="C170" s="1" t="s">
        <v>4336</v>
      </c>
      <c r="D170" s="1">
        <v>43391.896087962959</v>
      </c>
      <c r="E170" s="1">
        <v>43395.58253472222</v>
      </c>
      <c r="F170" s="1" t="s">
        <v>916</v>
      </c>
      <c r="G170" s="1" t="s">
        <v>90</v>
      </c>
      <c r="H170" s="1" t="s">
        <v>1341</v>
      </c>
      <c r="I170" s="1" t="s">
        <v>91</v>
      </c>
      <c r="J170" s="1" t="s">
        <v>1118</v>
      </c>
      <c r="K170" s="1" t="s">
        <v>4337</v>
      </c>
      <c r="L170" s="1" t="s">
        <v>4564</v>
      </c>
      <c r="M170" s="1" t="s">
        <v>793</v>
      </c>
      <c r="N170" s="1" t="s">
        <v>41</v>
      </c>
      <c r="O170" s="1" t="s">
        <v>928</v>
      </c>
      <c r="P170" s="1"/>
      <c r="Q170" s="1" t="s">
        <v>92</v>
      </c>
      <c r="R170" s="1" t="s">
        <v>544</v>
      </c>
      <c r="S170" s="1" t="s">
        <v>545</v>
      </c>
      <c r="T170" s="1"/>
      <c r="U170" s="1"/>
      <c r="V170" s="1" t="s">
        <v>1098</v>
      </c>
      <c r="W170" s="1" t="s">
        <v>1099</v>
      </c>
      <c r="X170" s="1"/>
      <c r="Y170" s="1">
        <v>43395.582812499997</v>
      </c>
      <c r="Z170" s="1" t="s">
        <v>548</v>
      </c>
      <c r="AA170" s="1" t="s">
        <v>549</v>
      </c>
      <c r="AB170" s="1" t="s">
        <v>548</v>
      </c>
      <c r="AC170" s="1"/>
      <c r="AD170" s="1"/>
    </row>
    <row r="171" spans="1:30" x14ac:dyDescent="0.25">
      <c r="A171" s="1" t="s">
        <v>676</v>
      </c>
      <c r="B171" s="1" t="s">
        <v>562</v>
      </c>
      <c r="C171" s="1" t="s">
        <v>4518</v>
      </c>
      <c r="D171" s="1">
        <v>43395.51866898148</v>
      </c>
      <c r="E171" s="1">
        <v>43395.585428240738</v>
      </c>
      <c r="F171" s="1" t="s">
        <v>872</v>
      </c>
      <c r="G171" s="1" t="s">
        <v>90</v>
      </c>
      <c r="H171" s="1" t="s">
        <v>1341</v>
      </c>
      <c r="I171" s="1" t="s">
        <v>91</v>
      </c>
      <c r="J171" s="1" t="s">
        <v>1118</v>
      </c>
      <c r="K171" s="1" t="s">
        <v>4519</v>
      </c>
      <c r="L171" s="1" t="s">
        <v>4520</v>
      </c>
      <c r="M171" s="1" t="s">
        <v>793</v>
      </c>
      <c r="N171" s="1" t="s">
        <v>1372</v>
      </c>
      <c r="O171" s="1" t="s">
        <v>4521</v>
      </c>
      <c r="P171" s="1"/>
      <c r="Q171" s="1" t="s">
        <v>92</v>
      </c>
      <c r="R171" s="1" t="s">
        <v>544</v>
      </c>
      <c r="S171" s="1" t="s">
        <v>545</v>
      </c>
      <c r="T171" s="1"/>
      <c r="U171" s="1"/>
      <c r="V171" s="1" t="s">
        <v>1398</v>
      </c>
      <c r="W171" s="1" t="s">
        <v>1399</v>
      </c>
      <c r="X171" s="1"/>
      <c r="Y171" s="1">
        <v>43395.585694444446</v>
      </c>
      <c r="Z171" s="1" t="s">
        <v>548</v>
      </c>
      <c r="AA171" s="1" t="s">
        <v>549</v>
      </c>
      <c r="AB171" s="1" t="s">
        <v>548</v>
      </c>
      <c r="AC171" s="1"/>
      <c r="AD171" s="1"/>
    </row>
    <row r="172" spans="1:30" x14ac:dyDescent="0.25">
      <c r="A172" s="1" t="s">
        <v>676</v>
      </c>
      <c r="B172" s="1" t="s">
        <v>562</v>
      </c>
      <c r="C172" s="1" t="s">
        <v>4533</v>
      </c>
      <c r="D172" s="1">
        <v>43393.040497685186</v>
      </c>
      <c r="E172" s="1">
        <v>43395.60328703704</v>
      </c>
      <c r="F172" s="1" t="s">
        <v>872</v>
      </c>
      <c r="G172" s="1" t="s">
        <v>90</v>
      </c>
      <c r="H172" s="1" t="s">
        <v>1341</v>
      </c>
      <c r="I172" s="1" t="s">
        <v>91</v>
      </c>
      <c r="J172" s="1" t="s">
        <v>1118</v>
      </c>
      <c r="K172" s="1" t="s">
        <v>4534</v>
      </c>
      <c r="L172" s="1" t="s">
        <v>4535</v>
      </c>
      <c r="M172" s="1" t="s">
        <v>793</v>
      </c>
      <c r="N172" s="1" t="s">
        <v>1372</v>
      </c>
      <c r="O172" s="1" t="s">
        <v>932</v>
      </c>
      <c r="P172" s="1"/>
      <c r="Q172" s="1" t="s">
        <v>92</v>
      </c>
      <c r="R172" s="1" t="s">
        <v>544</v>
      </c>
      <c r="S172" s="1" t="s">
        <v>545</v>
      </c>
      <c r="T172" s="1"/>
      <c r="U172" s="1"/>
      <c r="V172" s="1" t="s">
        <v>966</v>
      </c>
      <c r="W172" s="1" t="s">
        <v>967</v>
      </c>
      <c r="X172" s="1"/>
      <c r="Y172" s="1">
        <v>43395.603564814817</v>
      </c>
      <c r="Z172" s="1" t="s">
        <v>548</v>
      </c>
      <c r="AA172" s="1" t="s">
        <v>549</v>
      </c>
      <c r="AB172" s="1" t="s">
        <v>548</v>
      </c>
      <c r="AC172" s="1"/>
      <c r="AD172" s="1"/>
    </row>
    <row r="173" spans="1:30" x14ac:dyDescent="0.25">
      <c r="A173" s="1" t="s">
        <v>676</v>
      </c>
      <c r="B173" s="1" t="s">
        <v>562</v>
      </c>
      <c r="C173" s="1" t="s">
        <v>4542</v>
      </c>
      <c r="D173" s="1">
        <v>43392.830937500003</v>
      </c>
      <c r="E173" s="1">
        <v>43395.610671296294</v>
      </c>
      <c r="F173" s="1" t="s">
        <v>872</v>
      </c>
      <c r="G173" s="1" t="s">
        <v>90</v>
      </c>
      <c r="H173" s="1" t="s">
        <v>1341</v>
      </c>
      <c r="I173" s="1" t="s">
        <v>91</v>
      </c>
      <c r="J173" s="1" t="s">
        <v>1118</v>
      </c>
      <c r="K173" s="1" t="s">
        <v>4543</v>
      </c>
      <c r="L173" s="1" t="s">
        <v>4544</v>
      </c>
      <c r="M173" s="1" t="s">
        <v>793</v>
      </c>
      <c r="N173" s="1" t="s">
        <v>41</v>
      </c>
      <c r="O173" s="1" t="s">
        <v>1115</v>
      </c>
      <c r="P173" s="1"/>
      <c r="Q173" s="1" t="s">
        <v>92</v>
      </c>
      <c r="R173" s="1" t="s">
        <v>544</v>
      </c>
      <c r="S173" s="1" t="s">
        <v>545</v>
      </c>
      <c r="T173" s="1"/>
      <c r="U173" s="1"/>
      <c r="V173" s="1" t="s">
        <v>1254</v>
      </c>
      <c r="W173" s="1" t="s">
        <v>1255</v>
      </c>
      <c r="X173" s="1"/>
      <c r="Y173" s="1">
        <v>43395.610949074071</v>
      </c>
      <c r="Z173" s="1" t="s">
        <v>548</v>
      </c>
      <c r="AA173" s="1" t="s">
        <v>549</v>
      </c>
      <c r="AB173" s="1" t="s">
        <v>548</v>
      </c>
      <c r="AC173" s="1"/>
      <c r="AD173" s="1"/>
    </row>
    <row r="174" spans="1:30" x14ac:dyDescent="0.25">
      <c r="A174" s="1" t="s">
        <v>676</v>
      </c>
      <c r="B174" s="1" t="s">
        <v>562</v>
      </c>
      <c r="C174" s="1" t="s">
        <v>4285</v>
      </c>
      <c r="D174" s="1">
        <v>43392.082256944443</v>
      </c>
      <c r="E174" s="1">
        <v>43395.612141203703</v>
      </c>
      <c r="F174" s="1" t="s">
        <v>1192</v>
      </c>
      <c r="G174" s="1" t="s">
        <v>90</v>
      </c>
      <c r="H174" s="1" t="s">
        <v>1341</v>
      </c>
      <c r="I174" s="1" t="s">
        <v>91</v>
      </c>
      <c r="J174" s="1" t="s">
        <v>1118</v>
      </c>
      <c r="K174" s="1" t="s">
        <v>4286</v>
      </c>
      <c r="L174" s="1" t="s">
        <v>4549</v>
      </c>
      <c r="M174" s="1" t="s">
        <v>793</v>
      </c>
      <c r="N174" s="1" t="s">
        <v>929</v>
      </c>
      <c r="O174" s="1" t="s">
        <v>948</v>
      </c>
      <c r="P174" s="1"/>
      <c r="Q174" s="1" t="s">
        <v>92</v>
      </c>
      <c r="R174" s="1" t="s">
        <v>544</v>
      </c>
      <c r="S174" s="1" t="s">
        <v>545</v>
      </c>
      <c r="T174" s="1"/>
      <c r="U174" s="1"/>
      <c r="V174" s="1" t="s">
        <v>966</v>
      </c>
      <c r="W174" s="1" t="s">
        <v>967</v>
      </c>
      <c r="X174" s="1"/>
      <c r="Y174" s="1">
        <v>43395.612407407411</v>
      </c>
      <c r="Z174" s="1" t="s">
        <v>548</v>
      </c>
      <c r="AA174" s="1" t="s">
        <v>549</v>
      </c>
      <c r="AB174" s="1" t="s">
        <v>548</v>
      </c>
      <c r="AC174" s="1"/>
      <c r="AD174" s="1"/>
    </row>
    <row r="175" spans="1:30" x14ac:dyDescent="0.25">
      <c r="A175" s="1" t="s">
        <v>676</v>
      </c>
      <c r="B175" s="1" t="s">
        <v>562</v>
      </c>
      <c r="C175" s="1" t="s">
        <v>4524</v>
      </c>
      <c r="D175" s="1">
        <v>43393.072754629633</v>
      </c>
      <c r="E175" s="1">
        <v>43395.61917824074</v>
      </c>
      <c r="F175" s="1" t="s">
        <v>1192</v>
      </c>
      <c r="G175" s="1" t="s">
        <v>90</v>
      </c>
      <c r="H175" s="1" t="s">
        <v>1341</v>
      </c>
      <c r="I175" s="1" t="s">
        <v>91</v>
      </c>
      <c r="J175" s="1" t="s">
        <v>1118</v>
      </c>
      <c r="K175" s="1" t="s">
        <v>4525</v>
      </c>
      <c r="L175" s="1" t="s">
        <v>4526</v>
      </c>
      <c r="M175" s="1" t="s">
        <v>793</v>
      </c>
      <c r="N175" s="1" t="s">
        <v>41</v>
      </c>
      <c r="O175" s="1" t="s">
        <v>944</v>
      </c>
      <c r="P175" s="1"/>
      <c r="Q175" s="1" t="s">
        <v>92</v>
      </c>
      <c r="R175" s="1" t="s">
        <v>544</v>
      </c>
      <c r="S175" s="1" t="s">
        <v>545</v>
      </c>
      <c r="T175" s="1"/>
      <c r="U175" s="1"/>
      <c r="V175" s="1" t="s">
        <v>966</v>
      </c>
      <c r="W175" s="1" t="s">
        <v>967</v>
      </c>
      <c r="X175" s="1"/>
      <c r="Y175" s="1">
        <v>43395.619432870371</v>
      </c>
      <c r="Z175" s="1" t="s">
        <v>548</v>
      </c>
      <c r="AA175" s="1" t="s">
        <v>549</v>
      </c>
      <c r="AB175" s="1" t="s">
        <v>548</v>
      </c>
      <c r="AC175" s="1"/>
      <c r="AD175" s="1"/>
    </row>
    <row r="176" spans="1:30" x14ac:dyDescent="0.25">
      <c r="A176" s="1" t="s">
        <v>676</v>
      </c>
      <c r="B176" s="1" t="s">
        <v>562</v>
      </c>
      <c r="C176" s="1" t="s">
        <v>4272</v>
      </c>
      <c r="D176" s="1">
        <v>43392.74013888889</v>
      </c>
      <c r="E176" s="1">
        <v>43395.620486111111</v>
      </c>
      <c r="F176" s="1" t="s">
        <v>872</v>
      </c>
      <c r="G176" s="1" t="s">
        <v>90</v>
      </c>
      <c r="H176" s="1" t="s">
        <v>1341</v>
      </c>
      <c r="I176" s="1" t="s">
        <v>91</v>
      </c>
      <c r="J176" s="1" t="s">
        <v>1118</v>
      </c>
      <c r="K176" s="1" t="s">
        <v>4273</v>
      </c>
      <c r="L176" s="1" t="s">
        <v>4545</v>
      </c>
      <c r="M176" s="1" t="s">
        <v>793</v>
      </c>
      <c r="N176" s="1" t="s">
        <v>1372</v>
      </c>
      <c r="O176" s="1" t="s">
        <v>932</v>
      </c>
      <c r="P176" s="1"/>
      <c r="Q176" s="1" t="s">
        <v>92</v>
      </c>
      <c r="R176" s="1" t="s">
        <v>544</v>
      </c>
      <c r="S176" s="1" t="s">
        <v>545</v>
      </c>
      <c r="T176" s="1"/>
      <c r="U176" s="1"/>
      <c r="V176" s="1" t="s">
        <v>3741</v>
      </c>
      <c r="W176" s="1" t="s">
        <v>3742</v>
      </c>
      <c r="X176" s="1"/>
      <c r="Y176" s="1">
        <v>43395.620775462965</v>
      </c>
      <c r="Z176" s="1" t="s">
        <v>548</v>
      </c>
      <c r="AA176" s="1" t="s">
        <v>549</v>
      </c>
      <c r="AB176" s="1" t="s">
        <v>548</v>
      </c>
      <c r="AC176" s="1"/>
      <c r="AD176" s="1"/>
    </row>
    <row r="177" spans="1:30" x14ac:dyDescent="0.25">
      <c r="A177" s="1" t="s">
        <v>676</v>
      </c>
      <c r="B177" s="1" t="s">
        <v>562</v>
      </c>
      <c r="C177" s="1" t="s">
        <v>4539</v>
      </c>
      <c r="D177" s="1">
        <v>43392.951840277776</v>
      </c>
      <c r="E177" s="1">
        <v>43395.62228009259</v>
      </c>
      <c r="F177" s="1" t="s">
        <v>1192</v>
      </c>
      <c r="G177" s="1" t="s">
        <v>90</v>
      </c>
      <c r="H177" s="1" t="s">
        <v>1341</v>
      </c>
      <c r="I177" s="1" t="s">
        <v>91</v>
      </c>
      <c r="J177" s="1" t="s">
        <v>1118</v>
      </c>
      <c r="K177" s="1" t="s">
        <v>4540</v>
      </c>
      <c r="L177" s="1" t="s">
        <v>4541</v>
      </c>
      <c r="M177" s="1" t="s">
        <v>793</v>
      </c>
      <c r="N177" s="1" t="s">
        <v>41</v>
      </c>
      <c r="O177" s="1" t="s">
        <v>944</v>
      </c>
      <c r="P177" s="1"/>
      <c r="Q177" s="1" t="s">
        <v>92</v>
      </c>
      <c r="R177" s="1" t="s">
        <v>544</v>
      </c>
      <c r="S177" s="1" t="s">
        <v>545</v>
      </c>
      <c r="T177" s="1"/>
      <c r="U177" s="1"/>
      <c r="V177" s="1" t="s">
        <v>966</v>
      </c>
      <c r="W177" s="1" t="s">
        <v>967</v>
      </c>
      <c r="X177" s="1"/>
      <c r="Y177" s="1">
        <v>43395.622557870367</v>
      </c>
      <c r="Z177" s="1" t="s">
        <v>548</v>
      </c>
      <c r="AA177" s="1" t="s">
        <v>549</v>
      </c>
      <c r="AB177" s="1" t="s">
        <v>548</v>
      </c>
      <c r="AC177" s="1"/>
      <c r="AD177" s="1"/>
    </row>
    <row r="178" spans="1:30" x14ac:dyDescent="0.25">
      <c r="A178" s="1" t="s">
        <v>676</v>
      </c>
      <c r="B178" s="1" t="s">
        <v>562</v>
      </c>
      <c r="C178" s="1" t="s">
        <v>4356</v>
      </c>
      <c r="D178" s="1">
        <v>43391.42769675926</v>
      </c>
      <c r="E178" s="1">
        <v>43395.649178240739</v>
      </c>
      <c r="F178" s="1" t="s">
        <v>910</v>
      </c>
      <c r="G178" s="1" t="s">
        <v>90</v>
      </c>
      <c r="H178" s="1" t="s">
        <v>1341</v>
      </c>
      <c r="I178" s="1" t="s">
        <v>91</v>
      </c>
      <c r="J178" s="1" t="s">
        <v>1118</v>
      </c>
      <c r="K178" s="1" t="s">
        <v>1635</v>
      </c>
      <c r="L178" s="1" t="s">
        <v>4569</v>
      </c>
      <c r="M178" s="1" t="s">
        <v>793</v>
      </c>
      <c r="N178" s="1" t="s">
        <v>41</v>
      </c>
      <c r="O178" s="1" t="s">
        <v>934</v>
      </c>
      <c r="P178" s="1"/>
      <c r="Q178" s="1" t="s">
        <v>92</v>
      </c>
      <c r="R178" s="1" t="s">
        <v>544</v>
      </c>
      <c r="S178" s="1" t="s">
        <v>545</v>
      </c>
      <c r="T178" s="1"/>
      <c r="U178" s="1"/>
      <c r="V178" s="1" t="s">
        <v>1326</v>
      </c>
      <c r="W178" s="1" t="s">
        <v>1327</v>
      </c>
      <c r="X178" s="1"/>
      <c r="Y178" s="1">
        <v>43395.649456018517</v>
      </c>
      <c r="Z178" s="1" t="s">
        <v>548</v>
      </c>
      <c r="AA178" s="1" t="s">
        <v>549</v>
      </c>
      <c r="AB178" s="1" t="s">
        <v>548</v>
      </c>
      <c r="AC178" s="1"/>
      <c r="AD178" s="1"/>
    </row>
    <row r="179" spans="1:30" x14ac:dyDescent="0.25">
      <c r="A179" s="1" t="s">
        <v>676</v>
      </c>
      <c r="B179" s="1" t="s">
        <v>562</v>
      </c>
      <c r="C179" s="1" t="s">
        <v>4404</v>
      </c>
      <c r="D179" s="1">
        <v>43390.908935185187</v>
      </c>
      <c r="E179" s="1">
        <v>43395.650879629633</v>
      </c>
      <c r="F179" s="1" t="s">
        <v>1419</v>
      </c>
      <c r="G179" s="1" t="s">
        <v>90</v>
      </c>
      <c r="H179" s="1" t="s">
        <v>1341</v>
      </c>
      <c r="I179" s="1" t="s">
        <v>91</v>
      </c>
      <c r="J179" s="1" t="s">
        <v>1118</v>
      </c>
      <c r="K179" s="1" t="s">
        <v>4405</v>
      </c>
      <c r="L179" s="1" t="s">
        <v>4585</v>
      </c>
      <c r="M179" s="1" t="s">
        <v>793</v>
      </c>
      <c r="N179" s="1" t="s">
        <v>929</v>
      </c>
      <c r="O179" s="1" t="s">
        <v>1214</v>
      </c>
      <c r="P179" s="1"/>
      <c r="Q179" s="1" t="s">
        <v>92</v>
      </c>
      <c r="R179" s="1" t="s">
        <v>544</v>
      </c>
      <c r="S179" s="1" t="s">
        <v>545</v>
      </c>
      <c r="T179" s="1"/>
      <c r="U179" s="1"/>
      <c r="V179" s="1" t="s">
        <v>1321</v>
      </c>
      <c r="W179" s="1" t="s">
        <v>964</v>
      </c>
      <c r="X179" s="1"/>
      <c r="Y179" s="1">
        <v>43395.65116898148</v>
      </c>
      <c r="Z179" s="1" t="s">
        <v>548</v>
      </c>
      <c r="AA179" s="1" t="s">
        <v>549</v>
      </c>
      <c r="AB179" s="1" t="s">
        <v>548</v>
      </c>
      <c r="AC179" s="1"/>
      <c r="AD179" s="1"/>
    </row>
    <row r="180" spans="1:30" x14ac:dyDescent="0.25">
      <c r="A180" s="1" t="s">
        <v>676</v>
      </c>
      <c r="B180" s="1" t="s">
        <v>562</v>
      </c>
      <c r="C180" s="1" t="s">
        <v>3990</v>
      </c>
      <c r="D180" s="1">
        <v>43389.998032407406</v>
      </c>
      <c r="E180" s="1">
        <v>43395.654965277776</v>
      </c>
      <c r="F180" s="1" t="s">
        <v>916</v>
      </c>
      <c r="G180" s="1" t="s">
        <v>90</v>
      </c>
      <c r="H180" s="1" t="s">
        <v>1341</v>
      </c>
      <c r="I180" s="1" t="s">
        <v>91</v>
      </c>
      <c r="J180" s="1" t="s">
        <v>1118</v>
      </c>
      <c r="K180" s="1" t="s">
        <v>3991</v>
      </c>
      <c r="L180" s="1" t="s">
        <v>921</v>
      </c>
      <c r="M180" s="1" t="s">
        <v>793</v>
      </c>
      <c r="N180" s="1" t="s">
        <v>920</v>
      </c>
      <c r="O180" s="1" t="s">
        <v>921</v>
      </c>
      <c r="P180" s="1"/>
      <c r="Q180" s="1" t="s">
        <v>92</v>
      </c>
      <c r="R180" s="1" t="s">
        <v>544</v>
      </c>
      <c r="S180" s="1" t="s">
        <v>545</v>
      </c>
      <c r="T180" s="1"/>
      <c r="U180" s="1"/>
      <c r="V180" s="1" t="s">
        <v>1260</v>
      </c>
      <c r="W180" s="1" t="s">
        <v>1006</v>
      </c>
      <c r="X180" s="1"/>
      <c r="Y180" s="1">
        <v>43395.655266203707</v>
      </c>
      <c r="Z180" s="1" t="s">
        <v>548</v>
      </c>
      <c r="AA180" s="1" t="s">
        <v>549</v>
      </c>
      <c r="AB180" s="1" t="s">
        <v>548</v>
      </c>
      <c r="AC180" s="1"/>
      <c r="AD180" s="1"/>
    </row>
    <row r="181" spans="1:30" x14ac:dyDescent="0.25">
      <c r="A181" s="1" t="s">
        <v>676</v>
      </c>
      <c r="B181" s="1" t="s">
        <v>562</v>
      </c>
      <c r="C181" s="1" t="s">
        <v>4364</v>
      </c>
      <c r="D181" s="1">
        <v>43391.049780092595</v>
      </c>
      <c r="E181" s="1">
        <v>43395.66002314815</v>
      </c>
      <c r="F181" s="1" t="s">
        <v>910</v>
      </c>
      <c r="G181" s="1" t="s">
        <v>90</v>
      </c>
      <c r="H181" s="1" t="s">
        <v>1341</v>
      </c>
      <c r="I181" s="1" t="s">
        <v>91</v>
      </c>
      <c r="J181" s="1" t="s">
        <v>1118</v>
      </c>
      <c r="K181" s="1" t="s">
        <v>4365</v>
      </c>
      <c r="L181" s="1" t="s">
        <v>4574</v>
      </c>
      <c r="M181" s="1" t="s">
        <v>793</v>
      </c>
      <c r="N181" s="1" t="s">
        <v>40</v>
      </c>
      <c r="O181" s="1" t="s">
        <v>932</v>
      </c>
      <c r="P181" s="1"/>
      <c r="Q181" s="1" t="s">
        <v>92</v>
      </c>
      <c r="R181" s="1" t="s">
        <v>544</v>
      </c>
      <c r="S181" s="1" t="s">
        <v>545</v>
      </c>
      <c r="T181" s="1"/>
      <c r="U181" s="1"/>
      <c r="V181" s="1" t="s">
        <v>1344</v>
      </c>
      <c r="W181" s="1" t="s">
        <v>1345</v>
      </c>
      <c r="X181" s="1"/>
      <c r="Y181" s="1">
        <v>43395.660300925927</v>
      </c>
      <c r="Z181" s="1" t="s">
        <v>548</v>
      </c>
      <c r="AA181" s="1" t="s">
        <v>549</v>
      </c>
      <c r="AB181" s="1" t="s">
        <v>548</v>
      </c>
      <c r="AC181" s="1"/>
      <c r="AD181" s="1"/>
    </row>
    <row r="182" spans="1:30" x14ac:dyDescent="0.25">
      <c r="A182" s="1" t="s">
        <v>676</v>
      </c>
      <c r="B182" s="1" t="s">
        <v>562</v>
      </c>
      <c r="C182" s="1" t="s">
        <v>4382</v>
      </c>
      <c r="D182" s="1">
        <v>43390.986932870372</v>
      </c>
      <c r="E182" s="1">
        <v>43395.661412037036</v>
      </c>
      <c r="F182" s="1" t="s">
        <v>830</v>
      </c>
      <c r="G182" s="1" t="s">
        <v>90</v>
      </c>
      <c r="H182" s="1" t="s">
        <v>1341</v>
      </c>
      <c r="I182" s="1" t="s">
        <v>91</v>
      </c>
      <c r="J182" s="1" t="s">
        <v>1118</v>
      </c>
      <c r="K182" s="1" t="s">
        <v>4383</v>
      </c>
      <c r="L182" s="1" t="s">
        <v>4578</v>
      </c>
      <c r="M182" s="1" t="s">
        <v>793</v>
      </c>
      <c r="N182" s="1" t="s">
        <v>41</v>
      </c>
      <c r="O182" s="1" t="s">
        <v>934</v>
      </c>
      <c r="P182" s="1"/>
      <c r="Q182" s="1" t="s">
        <v>92</v>
      </c>
      <c r="R182" s="1" t="s">
        <v>544</v>
      </c>
      <c r="S182" s="1" t="s">
        <v>545</v>
      </c>
      <c r="T182" s="1"/>
      <c r="U182" s="1"/>
      <c r="V182" s="1" t="s">
        <v>1254</v>
      </c>
      <c r="W182" s="1" t="s">
        <v>1255</v>
      </c>
      <c r="X182" s="1"/>
      <c r="Y182" s="1">
        <v>43395.66170138889</v>
      </c>
      <c r="Z182" s="1" t="s">
        <v>548</v>
      </c>
      <c r="AA182" s="1" t="s">
        <v>549</v>
      </c>
      <c r="AB182" s="1" t="s">
        <v>548</v>
      </c>
      <c r="AC182" s="1"/>
      <c r="AD182" s="1"/>
    </row>
    <row r="183" spans="1:30" x14ac:dyDescent="0.25">
      <c r="A183" s="1" t="s">
        <v>676</v>
      </c>
      <c r="B183" s="1" t="s">
        <v>562</v>
      </c>
      <c r="C183" s="1" t="s">
        <v>4344</v>
      </c>
      <c r="D183" s="1">
        <v>43391.757314814815</v>
      </c>
      <c r="E183" s="1">
        <v>43395.664120370369</v>
      </c>
      <c r="F183" s="1" t="s">
        <v>933</v>
      </c>
      <c r="G183" s="1" t="s">
        <v>90</v>
      </c>
      <c r="H183" s="1" t="s">
        <v>1341</v>
      </c>
      <c r="I183" s="1" t="s">
        <v>91</v>
      </c>
      <c r="J183" s="1" t="s">
        <v>1118</v>
      </c>
      <c r="K183" s="1" t="s">
        <v>4345</v>
      </c>
      <c r="L183" s="1" t="s">
        <v>4567</v>
      </c>
      <c r="M183" s="1" t="s">
        <v>793</v>
      </c>
      <c r="N183" s="1" t="s">
        <v>3365</v>
      </c>
      <c r="O183" s="1" t="s">
        <v>3366</v>
      </c>
      <c r="P183" s="1"/>
      <c r="Q183" s="1" t="s">
        <v>92</v>
      </c>
      <c r="R183" s="1" t="s">
        <v>544</v>
      </c>
      <c r="S183" s="1" t="s">
        <v>545</v>
      </c>
      <c r="T183" s="1"/>
      <c r="U183" s="1"/>
      <c r="V183" s="1" t="s">
        <v>1260</v>
      </c>
      <c r="W183" s="1" t="s">
        <v>1006</v>
      </c>
      <c r="X183" s="1"/>
      <c r="Y183" s="1">
        <v>43395.66443287037</v>
      </c>
      <c r="Z183" s="1" t="s">
        <v>548</v>
      </c>
      <c r="AA183" s="1" t="s">
        <v>549</v>
      </c>
      <c r="AB183" s="1" t="s">
        <v>548</v>
      </c>
      <c r="AC183" s="1"/>
      <c r="AD183" s="1"/>
    </row>
    <row r="184" spans="1:30" x14ac:dyDescent="0.25">
      <c r="A184" s="1" t="s">
        <v>676</v>
      </c>
      <c r="B184" s="1" t="s">
        <v>562</v>
      </c>
      <c r="C184" s="1" t="s">
        <v>4522</v>
      </c>
      <c r="D184" s="1">
        <v>43393.136250000003</v>
      </c>
      <c r="E184" s="1">
        <v>43395.666956018518</v>
      </c>
      <c r="F184" s="1" t="s">
        <v>1196</v>
      </c>
      <c r="G184" s="1" t="s">
        <v>90</v>
      </c>
      <c r="H184" s="1" t="s">
        <v>1341</v>
      </c>
      <c r="I184" s="1" t="s">
        <v>91</v>
      </c>
      <c r="J184" s="1" t="s">
        <v>1118</v>
      </c>
      <c r="K184" s="1" t="s">
        <v>4523</v>
      </c>
      <c r="L184" s="1" t="s">
        <v>2164</v>
      </c>
      <c r="M184" s="1" t="s">
        <v>793</v>
      </c>
      <c r="N184" s="1" t="s">
        <v>41</v>
      </c>
      <c r="O184" s="1" t="s">
        <v>934</v>
      </c>
      <c r="P184" s="1"/>
      <c r="Q184" s="1" t="s">
        <v>92</v>
      </c>
      <c r="R184" s="1" t="s">
        <v>544</v>
      </c>
      <c r="S184" s="1" t="s">
        <v>545</v>
      </c>
      <c r="T184" s="1"/>
      <c r="U184" s="1"/>
      <c r="V184" s="1" t="s">
        <v>1252</v>
      </c>
      <c r="W184" s="1" t="s">
        <v>1253</v>
      </c>
      <c r="X184" s="1"/>
      <c r="Y184" s="1">
        <v>43395.667256944442</v>
      </c>
      <c r="Z184" s="1" t="s">
        <v>548</v>
      </c>
      <c r="AA184" s="1" t="s">
        <v>549</v>
      </c>
      <c r="AB184" s="1" t="s">
        <v>548</v>
      </c>
      <c r="AC184" s="1"/>
      <c r="AD184" s="1"/>
    </row>
    <row r="185" spans="1:30" x14ac:dyDescent="0.25">
      <c r="A185" s="1" t="s">
        <v>676</v>
      </c>
      <c r="B185" s="1" t="s">
        <v>562</v>
      </c>
      <c r="C185" s="1" t="s">
        <v>4396</v>
      </c>
      <c r="D185" s="1">
        <v>43390.953043981484</v>
      </c>
      <c r="E185" s="1">
        <v>43395.668622685182</v>
      </c>
      <c r="F185" s="1" t="s">
        <v>830</v>
      </c>
      <c r="G185" s="1" t="s">
        <v>90</v>
      </c>
      <c r="H185" s="1" t="s">
        <v>1341</v>
      </c>
      <c r="I185" s="1" t="s">
        <v>91</v>
      </c>
      <c r="J185" s="1" t="s">
        <v>1118</v>
      </c>
      <c r="K185" s="1" t="s">
        <v>4397</v>
      </c>
      <c r="L185" s="1" t="s">
        <v>4581</v>
      </c>
      <c r="M185" s="1" t="s">
        <v>793</v>
      </c>
      <c r="N185" s="1" t="s">
        <v>929</v>
      </c>
      <c r="O185" s="1" t="s">
        <v>2152</v>
      </c>
      <c r="P185" s="1"/>
      <c r="Q185" s="1" t="s">
        <v>92</v>
      </c>
      <c r="R185" s="1" t="s">
        <v>544</v>
      </c>
      <c r="S185" s="1" t="s">
        <v>545</v>
      </c>
      <c r="T185" s="1"/>
      <c r="U185" s="1"/>
      <c r="V185" s="1" t="s">
        <v>1458</v>
      </c>
      <c r="W185" s="1" t="s">
        <v>1459</v>
      </c>
      <c r="X185" s="1"/>
      <c r="Y185" s="1">
        <v>43395.668888888889</v>
      </c>
      <c r="Z185" s="1" t="s">
        <v>548</v>
      </c>
      <c r="AA185" s="1" t="s">
        <v>549</v>
      </c>
      <c r="AB185" s="1" t="s">
        <v>548</v>
      </c>
      <c r="AC185" s="1"/>
      <c r="AD185" s="1"/>
    </row>
    <row r="186" spans="1:30" x14ac:dyDescent="0.25">
      <c r="A186" s="1" t="s">
        <v>676</v>
      </c>
      <c r="B186" s="1" t="s">
        <v>562</v>
      </c>
      <c r="C186" s="1" t="s">
        <v>4530</v>
      </c>
      <c r="D186" s="1">
        <v>43393.084143518521</v>
      </c>
      <c r="E186" s="1">
        <v>43395.668692129628</v>
      </c>
      <c r="F186" s="1" t="s">
        <v>1192</v>
      </c>
      <c r="G186" s="1" t="s">
        <v>90</v>
      </c>
      <c r="H186" s="1" t="s">
        <v>1341</v>
      </c>
      <c r="I186" s="1" t="s">
        <v>91</v>
      </c>
      <c r="J186" s="1" t="s">
        <v>1118</v>
      </c>
      <c r="K186" s="1" t="s">
        <v>4531</v>
      </c>
      <c r="L186" s="1" t="s">
        <v>4532</v>
      </c>
      <c r="M186" s="1" t="s">
        <v>793</v>
      </c>
      <c r="N186" s="1" t="s">
        <v>929</v>
      </c>
      <c r="O186" s="1" t="s">
        <v>948</v>
      </c>
      <c r="P186" s="1"/>
      <c r="Q186" s="1" t="s">
        <v>92</v>
      </c>
      <c r="R186" s="1" t="s">
        <v>544</v>
      </c>
      <c r="S186" s="1" t="s">
        <v>545</v>
      </c>
      <c r="T186" s="1"/>
      <c r="U186" s="1"/>
      <c r="V186" s="1" t="s">
        <v>966</v>
      </c>
      <c r="W186" s="1" t="s">
        <v>967</v>
      </c>
      <c r="X186" s="1"/>
      <c r="Y186" s="1">
        <v>43395.668981481482</v>
      </c>
      <c r="Z186" s="1" t="s">
        <v>548</v>
      </c>
      <c r="AA186" s="1" t="s">
        <v>549</v>
      </c>
      <c r="AB186" s="1" t="s">
        <v>548</v>
      </c>
      <c r="AC186" s="1"/>
      <c r="AD186" s="1"/>
    </row>
    <row r="187" spans="1:30" x14ac:dyDescent="0.25">
      <c r="A187" s="1" t="s">
        <v>676</v>
      </c>
      <c r="B187" s="1" t="s">
        <v>562</v>
      </c>
      <c r="C187" s="1" t="s">
        <v>4536</v>
      </c>
      <c r="D187" s="1">
        <v>43392.956608796296</v>
      </c>
      <c r="E187" s="1">
        <v>43395.669386574074</v>
      </c>
      <c r="F187" s="1" t="s">
        <v>1196</v>
      </c>
      <c r="G187" s="1" t="s">
        <v>90</v>
      </c>
      <c r="H187" s="1" t="s">
        <v>1341</v>
      </c>
      <c r="I187" s="1" t="s">
        <v>91</v>
      </c>
      <c r="J187" s="1" t="s">
        <v>1118</v>
      </c>
      <c r="K187" s="1" t="s">
        <v>4537</v>
      </c>
      <c r="L187" s="1" t="s">
        <v>4538</v>
      </c>
      <c r="M187" s="1" t="s">
        <v>793</v>
      </c>
      <c r="N187" s="1" t="s">
        <v>40</v>
      </c>
      <c r="O187" s="1" t="s">
        <v>2197</v>
      </c>
      <c r="P187" s="1"/>
      <c r="Q187" s="1" t="s">
        <v>92</v>
      </c>
      <c r="R187" s="1" t="s">
        <v>544</v>
      </c>
      <c r="S187" s="1" t="s">
        <v>545</v>
      </c>
      <c r="T187" s="1"/>
      <c r="U187" s="1"/>
      <c r="V187" s="1" t="s">
        <v>966</v>
      </c>
      <c r="W187" s="1" t="s">
        <v>967</v>
      </c>
      <c r="X187" s="1"/>
      <c r="Y187" s="1">
        <v>43395.669652777775</v>
      </c>
      <c r="Z187" s="1" t="s">
        <v>548</v>
      </c>
      <c r="AA187" s="1" t="s">
        <v>549</v>
      </c>
      <c r="AB187" s="1" t="s">
        <v>548</v>
      </c>
      <c r="AC187" s="1"/>
      <c r="AD187" s="1"/>
    </row>
    <row r="188" spans="1:30" x14ac:dyDescent="0.25">
      <c r="A188" s="1" t="s">
        <v>676</v>
      </c>
      <c r="B188" s="1" t="s">
        <v>562</v>
      </c>
      <c r="C188" s="1" t="s">
        <v>4376</v>
      </c>
      <c r="D188" s="1">
        <v>43390.979027777779</v>
      </c>
      <c r="E188" s="1">
        <v>43395.672534722224</v>
      </c>
      <c r="F188" s="1" t="s">
        <v>910</v>
      </c>
      <c r="G188" s="1" t="s">
        <v>90</v>
      </c>
      <c r="H188" s="1" t="s">
        <v>1341</v>
      </c>
      <c r="I188" s="1" t="s">
        <v>91</v>
      </c>
      <c r="J188" s="1" t="s">
        <v>1118</v>
      </c>
      <c r="K188" s="1" t="s">
        <v>4377</v>
      </c>
      <c r="L188" s="1" t="s">
        <v>4576</v>
      </c>
      <c r="M188" s="1" t="s">
        <v>793</v>
      </c>
      <c r="N188" s="1" t="s">
        <v>1372</v>
      </c>
      <c r="O188" s="1" t="s">
        <v>41</v>
      </c>
      <c r="P188" s="1"/>
      <c r="Q188" s="1" t="s">
        <v>92</v>
      </c>
      <c r="R188" s="1" t="s">
        <v>544</v>
      </c>
      <c r="S188" s="1" t="s">
        <v>545</v>
      </c>
      <c r="T188" s="1"/>
      <c r="U188" s="1"/>
      <c r="V188" s="1" t="s">
        <v>1167</v>
      </c>
      <c r="W188" s="1" t="s">
        <v>1168</v>
      </c>
      <c r="X188" s="1"/>
      <c r="Y188" s="1">
        <v>43395.672789351855</v>
      </c>
      <c r="Z188" s="1" t="s">
        <v>548</v>
      </c>
      <c r="AA188" s="1" t="s">
        <v>549</v>
      </c>
      <c r="AB188" s="1" t="s">
        <v>548</v>
      </c>
      <c r="AC188" s="1"/>
      <c r="AD188" s="1"/>
    </row>
    <row r="189" spans="1:30" x14ac:dyDescent="0.25">
      <c r="A189" s="1" t="s">
        <v>676</v>
      </c>
      <c r="B189" s="1" t="s">
        <v>562</v>
      </c>
      <c r="C189" s="1" t="s">
        <v>4360</v>
      </c>
      <c r="D189" s="1">
        <v>43391.174375000002</v>
      </c>
      <c r="E189" s="1">
        <v>43395.673321759263</v>
      </c>
      <c r="F189" s="1" t="s">
        <v>1419</v>
      </c>
      <c r="G189" s="1" t="s">
        <v>90</v>
      </c>
      <c r="H189" s="1" t="s">
        <v>1341</v>
      </c>
      <c r="I189" s="1" t="s">
        <v>91</v>
      </c>
      <c r="J189" s="1" t="s">
        <v>1118</v>
      </c>
      <c r="K189" s="1" t="s">
        <v>4361</v>
      </c>
      <c r="L189" s="1" t="s">
        <v>4573</v>
      </c>
      <c r="M189" s="1" t="s">
        <v>793</v>
      </c>
      <c r="N189" s="1" t="s">
        <v>929</v>
      </c>
      <c r="O189" s="1" t="s">
        <v>1214</v>
      </c>
      <c r="P189" s="1"/>
      <c r="Q189" s="1" t="s">
        <v>92</v>
      </c>
      <c r="R189" s="1" t="s">
        <v>544</v>
      </c>
      <c r="S189" s="1" t="s">
        <v>545</v>
      </c>
      <c r="T189" s="1"/>
      <c r="U189" s="1"/>
      <c r="V189" s="1" t="s">
        <v>1321</v>
      </c>
      <c r="W189" s="1" t="s">
        <v>964</v>
      </c>
      <c r="X189" s="1"/>
      <c r="Y189" s="1">
        <v>43395.673587962963</v>
      </c>
      <c r="Z189" s="1" t="s">
        <v>548</v>
      </c>
      <c r="AA189" s="1" t="s">
        <v>549</v>
      </c>
      <c r="AB189" s="1" t="s">
        <v>548</v>
      </c>
      <c r="AC189" s="1"/>
      <c r="AD189" s="1"/>
    </row>
    <row r="190" spans="1:30" x14ac:dyDescent="0.25">
      <c r="A190" s="1" t="s">
        <v>676</v>
      </c>
      <c r="B190" s="1" t="s">
        <v>562</v>
      </c>
      <c r="C190" s="1" t="s">
        <v>4378</v>
      </c>
      <c r="D190" s="1">
        <v>43390.974999999999</v>
      </c>
      <c r="E190" s="1">
        <v>43395.681840277779</v>
      </c>
      <c r="F190" s="1" t="s">
        <v>872</v>
      </c>
      <c r="G190" s="1" t="s">
        <v>90</v>
      </c>
      <c r="H190" s="1" t="s">
        <v>1341</v>
      </c>
      <c r="I190" s="1" t="s">
        <v>91</v>
      </c>
      <c r="J190" s="1" t="s">
        <v>1118</v>
      </c>
      <c r="K190" s="1" t="s">
        <v>4379</v>
      </c>
      <c r="L190" s="1" t="s">
        <v>4577</v>
      </c>
      <c r="M190" s="1" t="s">
        <v>793</v>
      </c>
      <c r="N190" s="1" t="s">
        <v>41</v>
      </c>
      <c r="O190" s="1" t="s">
        <v>1115</v>
      </c>
      <c r="P190" s="1"/>
      <c r="Q190" s="1" t="s">
        <v>92</v>
      </c>
      <c r="R190" s="1" t="s">
        <v>544</v>
      </c>
      <c r="S190" s="1" t="s">
        <v>545</v>
      </c>
      <c r="T190" s="1"/>
      <c r="U190" s="1"/>
      <c r="V190" s="1" t="s">
        <v>1254</v>
      </c>
      <c r="W190" s="1" t="s">
        <v>1255</v>
      </c>
      <c r="X190" s="1"/>
      <c r="Y190" s="1">
        <v>43395.682129629633</v>
      </c>
      <c r="Z190" s="1" t="s">
        <v>548</v>
      </c>
      <c r="AA190" s="1" t="s">
        <v>549</v>
      </c>
      <c r="AB190" s="1" t="s">
        <v>548</v>
      </c>
      <c r="AC190" s="1"/>
      <c r="AD190" s="1"/>
    </row>
    <row r="191" spans="1:30" x14ac:dyDescent="0.25">
      <c r="A191" s="1" t="s">
        <v>676</v>
      </c>
      <c r="B191" s="1" t="s">
        <v>562</v>
      </c>
      <c r="C191" s="1" t="s">
        <v>4322</v>
      </c>
      <c r="D191" s="1">
        <v>43391.994710648149</v>
      </c>
      <c r="E191" s="1">
        <v>43395.684062499997</v>
      </c>
      <c r="F191" s="1" t="s">
        <v>872</v>
      </c>
      <c r="G191" s="1" t="s">
        <v>90</v>
      </c>
      <c r="H191" s="1" t="s">
        <v>1341</v>
      </c>
      <c r="I191" s="1" t="s">
        <v>91</v>
      </c>
      <c r="J191" s="1" t="s">
        <v>1118</v>
      </c>
      <c r="K191" s="1" t="s">
        <v>4323</v>
      </c>
      <c r="L191" s="1" t="s">
        <v>4562</v>
      </c>
      <c r="M191" s="1" t="s">
        <v>793</v>
      </c>
      <c r="N191" s="1" t="s">
        <v>41</v>
      </c>
      <c r="O191" s="1" t="s">
        <v>1115</v>
      </c>
      <c r="P191" s="1"/>
      <c r="Q191" s="1" t="s">
        <v>92</v>
      </c>
      <c r="R191" s="1" t="s">
        <v>544</v>
      </c>
      <c r="S191" s="1" t="s">
        <v>545</v>
      </c>
      <c r="T191" s="1"/>
      <c r="U191" s="1"/>
      <c r="V191" s="1" t="s">
        <v>1254</v>
      </c>
      <c r="W191" s="1" t="s">
        <v>1255</v>
      </c>
      <c r="X191" s="1"/>
      <c r="Y191" s="1">
        <v>43395.684351851851</v>
      </c>
      <c r="Z191" s="1" t="s">
        <v>548</v>
      </c>
      <c r="AA191" s="1" t="s">
        <v>549</v>
      </c>
      <c r="AB191" s="1" t="s">
        <v>548</v>
      </c>
      <c r="AC191" s="1"/>
      <c r="AD191" s="1"/>
    </row>
    <row r="192" spans="1:30" x14ac:dyDescent="0.25">
      <c r="A192" s="1" t="s">
        <v>676</v>
      </c>
      <c r="B192" s="1" t="s">
        <v>562</v>
      </c>
      <c r="C192" s="1" t="s">
        <v>4342</v>
      </c>
      <c r="D192" s="1">
        <v>43391.760625000003</v>
      </c>
      <c r="E192" s="1">
        <v>43395.68509259259</v>
      </c>
      <c r="F192" s="1" t="s">
        <v>833</v>
      </c>
      <c r="G192" s="1" t="s">
        <v>90</v>
      </c>
      <c r="H192" s="1" t="s">
        <v>1341</v>
      </c>
      <c r="I192" s="1" t="s">
        <v>91</v>
      </c>
      <c r="J192" s="1" t="s">
        <v>1118</v>
      </c>
      <c r="K192" s="1" t="s">
        <v>4343</v>
      </c>
      <c r="L192" s="1" t="s">
        <v>4566</v>
      </c>
      <c r="M192" s="1" t="s">
        <v>793</v>
      </c>
      <c r="N192" s="1" t="s">
        <v>41</v>
      </c>
      <c r="O192" s="1" t="s">
        <v>1005</v>
      </c>
      <c r="P192" s="1"/>
      <c r="Q192" s="1" t="s">
        <v>92</v>
      </c>
      <c r="R192" s="1" t="s">
        <v>544</v>
      </c>
      <c r="S192" s="1" t="s">
        <v>545</v>
      </c>
      <c r="T192" s="1"/>
      <c r="U192" s="1"/>
      <c r="V192" s="1" t="s">
        <v>2293</v>
      </c>
      <c r="W192" s="1" t="s">
        <v>2294</v>
      </c>
      <c r="X192" s="1"/>
      <c r="Y192" s="1">
        <v>43395.685358796298</v>
      </c>
      <c r="Z192" s="1" t="s">
        <v>548</v>
      </c>
      <c r="AA192" s="1" t="s">
        <v>549</v>
      </c>
      <c r="AB192" s="1" t="s">
        <v>548</v>
      </c>
      <c r="AC192" s="1"/>
      <c r="AD192" s="1"/>
    </row>
    <row r="193" spans="1:30" x14ac:dyDescent="0.25">
      <c r="A193" s="1" t="s">
        <v>676</v>
      </c>
      <c r="B193" s="1" t="s">
        <v>562</v>
      </c>
      <c r="C193" s="1" t="s">
        <v>4311</v>
      </c>
      <c r="D193" s="1">
        <v>43391.990520833337</v>
      </c>
      <c r="E193" s="1">
        <v>43395.686909722222</v>
      </c>
      <c r="F193" s="1" t="s">
        <v>872</v>
      </c>
      <c r="G193" s="1" t="s">
        <v>90</v>
      </c>
      <c r="H193" s="1" t="s">
        <v>1341</v>
      </c>
      <c r="I193" s="1" t="s">
        <v>91</v>
      </c>
      <c r="J193" s="1" t="s">
        <v>1118</v>
      </c>
      <c r="K193" s="1" t="s">
        <v>4312</v>
      </c>
      <c r="L193" s="1" t="s">
        <v>4557</v>
      </c>
      <c r="M193" s="1" t="s">
        <v>793</v>
      </c>
      <c r="N193" s="1" t="s">
        <v>41</v>
      </c>
      <c r="O193" s="1" t="s">
        <v>1115</v>
      </c>
      <c r="P193" s="1"/>
      <c r="Q193" s="1" t="s">
        <v>92</v>
      </c>
      <c r="R193" s="1" t="s">
        <v>544</v>
      </c>
      <c r="S193" s="1" t="s">
        <v>545</v>
      </c>
      <c r="T193" s="1"/>
      <c r="U193" s="1"/>
      <c r="V193" s="1" t="s">
        <v>966</v>
      </c>
      <c r="W193" s="1" t="s">
        <v>967</v>
      </c>
      <c r="X193" s="1"/>
      <c r="Y193" s="1">
        <v>43395.687199074076</v>
      </c>
      <c r="Z193" s="1" t="s">
        <v>548</v>
      </c>
      <c r="AA193" s="1" t="s">
        <v>549</v>
      </c>
      <c r="AB193" s="1" t="s">
        <v>548</v>
      </c>
      <c r="AC193" s="1"/>
      <c r="AD193" s="1"/>
    </row>
    <row r="194" spans="1:30" x14ac:dyDescent="0.25">
      <c r="A194" s="1" t="s">
        <v>676</v>
      </c>
      <c r="B194" s="1" t="s">
        <v>562</v>
      </c>
      <c r="C194" s="1" t="s">
        <v>4390</v>
      </c>
      <c r="D194" s="1">
        <v>43390.932812500003</v>
      </c>
      <c r="E194" s="1">
        <v>43395.699664351851</v>
      </c>
      <c r="F194" s="1" t="s">
        <v>910</v>
      </c>
      <c r="G194" s="1" t="s">
        <v>90</v>
      </c>
      <c r="H194" s="1" t="s">
        <v>1341</v>
      </c>
      <c r="I194" s="1" t="s">
        <v>91</v>
      </c>
      <c r="J194" s="1" t="s">
        <v>1118</v>
      </c>
      <c r="K194" s="1" t="s">
        <v>4391</v>
      </c>
      <c r="L194" s="1" t="s">
        <v>4580</v>
      </c>
      <c r="M194" s="1" t="s">
        <v>793</v>
      </c>
      <c r="N194" s="1" t="s">
        <v>929</v>
      </c>
      <c r="O194" s="1" t="s">
        <v>948</v>
      </c>
      <c r="P194" s="1"/>
      <c r="Q194" s="1" t="s">
        <v>92</v>
      </c>
      <c r="R194" s="1" t="s">
        <v>544</v>
      </c>
      <c r="S194" s="1" t="s">
        <v>545</v>
      </c>
      <c r="T194" s="1"/>
      <c r="U194" s="1"/>
      <c r="V194" s="1" t="s">
        <v>1300</v>
      </c>
      <c r="W194" s="1" t="s">
        <v>1301</v>
      </c>
      <c r="X194" s="1"/>
      <c r="Y194" s="1">
        <v>43395.699930555558</v>
      </c>
      <c r="Z194" s="1" t="s">
        <v>548</v>
      </c>
      <c r="AA194" s="1" t="s">
        <v>549</v>
      </c>
      <c r="AB194" s="1" t="s">
        <v>548</v>
      </c>
      <c r="AC194" s="1"/>
      <c r="AD194" s="1"/>
    </row>
    <row r="195" spans="1:30" x14ac:dyDescent="0.25">
      <c r="A195" s="1" t="s">
        <v>676</v>
      </c>
      <c r="B195" s="1" t="s">
        <v>562</v>
      </c>
      <c r="C195" s="1" t="s">
        <v>4305</v>
      </c>
      <c r="D195" s="1">
        <v>43392.004629629628</v>
      </c>
      <c r="E195" s="1">
        <v>43395.703101851854</v>
      </c>
      <c r="F195" s="1" t="s">
        <v>1196</v>
      </c>
      <c r="G195" s="1" t="s">
        <v>90</v>
      </c>
      <c r="H195" s="1" t="s">
        <v>1341</v>
      </c>
      <c r="I195" s="1" t="s">
        <v>91</v>
      </c>
      <c r="J195" s="1" t="s">
        <v>1118</v>
      </c>
      <c r="K195" s="1" t="s">
        <v>4306</v>
      </c>
      <c r="L195" s="1" t="s">
        <v>4554</v>
      </c>
      <c r="M195" s="1" t="s">
        <v>793</v>
      </c>
      <c r="N195" s="1" t="s">
        <v>41</v>
      </c>
      <c r="O195" s="1" t="s">
        <v>928</v>
      </c>
      <c r="P195" s="1"/>
      <c r="Q195" s="1" t="s">
        <v>92</v>
      </c>
      <c r="R195" s="1" t="s">
        <v>544</v>
      </c>
      <c r="S195" s="1" t="s">
        <v>545</v>
      </c>
      <c r="T195" s="1"/>
      <c r="U195" s="1"/>
      <c r="V195" s="1" t="s">
        <v>966</v>
      </c>
      <c r="W195" s="1" t="s">
        <v>967</v>
      </c>
      <c r="X195" s="1"/>
      <c r="Y195" s="1">
        <v>43395.703402777777</v>
      </c>
      <c r="Z195" s="1" t="s">
        <v>548</v>
      </c>
      <c r="AA195" s="1" t="s">
        <v>549</v>
      </c>
      <c r="AB195" s="1" t="s">
        <v>548</v>
      </c>
      <c r="AC195" s="1"/>
      <c r="AD195" s="1"/>
    </row>
    <row r="196" spans="1:30" x14ac:dyDescent="0.25">
      <c r="A196" s="1" t="s">
        <v>676</v>
      </c>
      <c r="B196" s="1" t="s">
        <v>562</v>
      </c>
      <c r="C196" s="1" t="s">
        <v>4527</v>
      </c>
      <c r="D196" s="1">
        <v>43393.093252314815</v>
      </c>
      <c r="E196" s="1">
        <v>43395.715451388889</v>
      </c>
      <c r="F196" s="1" t="s">
        <v>1196</v>
      </c>
      <c r="G196" s="1" t="s">
        <v>90</v>
      </c>
      <c r="H196" s="1" t="s">
        <v>1341</v>
      </c>
      <c r="I196" s="1" t="s">
        <v>91</v>
      </c>
      <c r="J196" s="1" t="s">
        <v>1118</v>
      </c>
      <c r="K196" s="1" t="s">
        <v>4528</v>
      </c>
      <c r="L196" s="1" t="s">
        <v>4529</v>
      </c>
      <c r="M196" s="1" t="s">
        <v>793</v>
      </c>
      <c r="N196" s="1" t="s">
        <v>41</v>
      </c>
      <c r="O196" s="1" t="s">
        <v>928</v>
      </c>
      <c r="P196" s="1"/>
      <c r="Q196" s="1" t="s">
        <v>92</v>
      </c>
      <c r="R196" s="1" t="s">
        <v>544</v>
      </c>
      <c r="S196" s="1" t="s">
        <v>545</v>
      </c>
      <c r="T196" s="1"/>
      <c r="U196" s="1"/>
      <c r="V196" s="1" t="s">
        <v>966</v>
      </c>
      <c r="W196" s="1" t="s">
        <v>967</v>
      </c>
      <c r="X196" s="1"/>
      <c r="Y196" s="1">
        <v>43395.715717592589</v>
      </c>
      <c r="Z196" s="1" t="s">
        <v>548</v>
      </c>
      <c r="AA196" s="1" t="s">
        <v>549</v>
      </c>
      <c r="AB196" s="1" t="s">
        <v>548</v>
      </c>
      <c r="AC196" s="1"/>
      <c r="AD196" s="1"/>
    </row>
    <row r="197" spans="1:30" x14ac:dyDescent="0.25">
      <c r="A197" s="1" t="s">
        <v>676</v>
      </c>
      <c r="B197" s="1" t="s">
        <v>562</v>
      </c>
      <c r="C197" s="1" t="s">
        <v>4408</v>
      </c>
      <c r="D197" s="1">
        <v>43390.797615740739</v>
      </c>
      <c r="E197" s="1">
        <v>43395.729398148149</v>
      </c>
      <c r="F197" s="1" t="s">
        <v>1100</v>
      </c>
      <c r="G197" s="1" t="s">
        <v>90</v>
      </c>
      <c r="H197" s="1" t="s">
        <v>1341</v>
      </c>
      <c r="I197" s="1" t="s">
        <v>91</v>
      </c>
      <c r="J197" s="1" t="s">
        <v>1118</v>
      </c>
      <c r="K197" s="1" t="s">
        <v>4409</v>
      </c>
      <c r="L197" s="1" t="s">
        <v>4762</v>
      </c>
      <c r="M197" s="1" t="s">
        <v>793</v>
      </c>
      <c r="N197" s="1" t="s">
        <v>41</v>
      </c>
      <c r="O197" s="1" t="s">
        <v>944</v>
      </c>
      <c r="P197" s="1"/>
      <c r="Q197" s="1" t="s">
        <v>92</v>
      </c>
      <c r="R197" s="1" t="s">
        <v>544</v>
      </c>
      <c r="S197" s="1" t="s">
        <v>545</v>
      </c>
      <c r="T197" s="1"/>
      <c r="U197" s="1"/>
      <c r="V197" s="1" t="s">
        <v>966</v>
      </c>
      <c r="W197" s="1" t="s">
        <v>967</v>
      </c>
      <c r="X197" s="1"/>
      <c r="Y197" s="1">
        <v>43395.729675925926</v>
      </c>
      <c r="Z197" s="1" t="s">
        <v>548</v>
      </c>
      <c r="AA197" s="1" t="s">
        <v>549</v>
      </c>
      <c r="AB197" s="1" t="s">
        <v>548</v>
      </c>
      <c r="AC197" s="1"/>
      <c r="AD197" s="1"/>
    </row>
    <row r="198" spans="1:30" x14ac:dyDescent="0.25">
      <c r="A198" s="1" t="s">
        <v>676</v>
      </c>
      <c r="B198" s="1" t="s">
        <v>562</v>
      </c>
      <c r="C198" s="1" t="s">
        <v>4394</v>
      </c>
      <c r="D198" s="1">
        <v>43390.91479166667</v>
      </c>
      <c r="E198" s="1">
        <v>43395.732800925929</v>
      </c>
      <c r="F198" s="1" t="s">
        <v>1100</v>
      </c>
      <c r="G198" s="1" t="s">
        <v>90</v>
      </c>
      <c r="H198" s="1" t="s">
        <v>1341</v>
      </c>
      <c r="I198" s="1" t="s">
        <v>91</v>
      </c>
      <c r="J198" s="1" t="s">
        <v>1118</v>
      </c>
      <c r="K198" s="1" t="s">
        <v>4395</v>
      </c>
      <c r="L198" s="1" t="s">
        <v>4760</v>
      </c>
      <c r="M198" s="1" t="s">
        <v>793</v>
      </c>
      <c r="N198" s="1" t="s">
        <v>41</v>
      </c>
      <c r="O198" s="1" t="s">
        <v>934</v>
      </c>
      <c r="P198" s="1"/>
      <c r="Q198" s="1" t="s">
        <v>92</v>
      </c>
      <c r="R198" s="1" t="s">
        <v>544</v>
      </c>
      <c r="S198" s="1" t="s">
        <v>545</v>
      </c>
      <c r="T198" s="1"/>
      <c r="U198" s="1"/>
      <c r="V198" s="1" t="s">
        <v>1458</v>
      </c>
      <c r="W198" s="1" t="s">
        <v>1459</v>
      </c>
      <c r="X198" s="1"/>
      <c r="Y198" s="1">
        <v>43395.733067129629</v>
      </c>
      <c r="Z198" s="1" t="s">
        <v>548</v>
      </c>
      <c r="AA198" s="1" t="s">
        <v>549</v>
      </c>
      <c r="AB198" s="1" t="s">
        <v>548</v>
      </c>
      <c r="AC198" s="1"/>
      <c r="AD198" s="1"/>
    </row>
    <row r="199" spans="1:30" x14ac:dyDescent="0.25">
      <c r="A199" s="1" t="s">
        <v>676</v>
      </c>
      <c r="B199" s="1" t="s">
        <v>562</v>
      </c>
      <c r="C199" s="1" t="s">
        <v>4630</v>
      </c>
      <c r="D199" s="1">
        <v>43393.062997685185</v>
      </c>
      <c r="E199" s="1">
        <v>43395.732916666668</v>
      </c>
      <c r="F199" s="1" t="s">
        <v>916</v>
      </c>
      <c r="G199" s="1" t="s">
        <v>90</v>
      </c>
      <c r="H199" s="1" t="s">
        <v>1341</v>
      </c>
      <c r="I199" s="1" t="s">
        <v>91</v>
      </c>
      <c r="J199" s="1" t="s">
        <v>1118</v>
      </c>
      <c r="K199" s="1" t="s">
        <v>4631</v>
      </c>
      <c r="L199" s="1" t="s">
        <v>4564</v>
      </c>
      <c r="M199" s="1"/>
      <c r="N199" s="1"/>
      <c r="O199" s="1"/>
      <c r="P199" s="1"/>
      <c r="Q199" s="1" t="s">
        <v>92</v>
      </c>
      <c r="R199" s="1" t="s">
        <v>544</v>
      </c>
      <c r="S199" s="1" t="s">
        <v>545</v>
      </c>
      <c r="T199" s="1"/>
      <c r="U199" s="1"/>
      <c r="V199" s="1" t="s">
        <v>966</v>
      </c>
      <c r="W199" s="1" t="s">
        <v>967</v>
      </c>
      <c r="X199" s="1"/>
      <c r="Y199" s="1">
        <v>43395.733182870368</v>
      </c>
      <c r="Z199" s="1" t="s">
        <v>548</v>
      </c>
      <c r="AA199" s="1" t="s">
        <v>549</v>
      </c>
      <c r="AB199" s="1" t="s">
        <v>548</v>
      </c>
      <c r="AC199" s="1"/>
      <c r="AD199" s="1"/>
    </row>
    <row r="200" spans="1:30" x14ac:dyDescent="0.25">
      <c r="A200" s="1" t="s">
        <v>676</v>
      </c>
      <c r="B200" s="1" t="s">
        <v>562</v>
      </c>
      <c r="C200" s="1" t="s">
        <v>4624</v>
      </c>
      <c r="D200" s="1">
        <v>43393.075787037036</v>
      </c>
      <c r="E200" s="1">
        <v>43395.734409722223</v>
      </c>
      <c r="F200" s="1" t="s">
        <v>911</v>
      </c>
      <c r="G200" s="1" t="s">
        <v>90</v>
      </c>
      <c r="H200" s="1" t="s">
        <v>1341</v>
      </c>
      <c r="I200" s="1" t="s">
        <v>91</v>
      </c>
      <c r="J200" s="1" t="s">
        <v>1118</v>
      </c>
      <c r="K200" s="1" t="s">
        <v>4625</v>
      </c>
      <c r="L200" s="1" t="s">
        <v>4743</v>
      </c>
      <c r="M200" s="1" t="s">
        <v>793</v>
      </c>
      <c r="N200" s="1" t="s">
        <v>929</v>
      </c>
      <c r="O200" s="1" t="s">
        <v>948</v>
      </c>
      <c r="P200" s="1"/>
      <c r="Q200" s="1" t="s">
        <v>92</v>
      </c>
      <c r="R200" s="1" t="s">
        <v>544</v>
      </c>
      <c r="S200" s="1" t="s">
        <v>545</v>
      </c>
      <c r="T200" s="1"/>
      <c r="U200" s="1"/>
      <c r="V200" s="1" t="s">
        <v>966</v>
      </c>
      <c r="W200" s="1" t="s">
        <v>967</v>
      </c>
      <c r="X200" s="1"/>
      <c r="Y200" s="1">
        <v>43395.734675925924</v>
      </c>
      <c r="Z200" s="1" t="s">
        <v>548</v>
      </c>
      <c r="AA200" s="1" t="s">
        <v>549</v>
      </c>
      <c r="AB200" s="1" t="s">
        <v>548</v>
      </c>
      <c r="AC200" s="1"/>
      <c r="AD200" s="1"/>
    </row>
    <row r="201" spans="1:30" x14ac:dyDescent="0.25">
      <c r="A201" s="1" t="s">
        <v>676</v>
      </c>
      <c r="B201" s="1" t="s">
        <v>562</v>
      </c>
      <c r="C201" s="1" t="s">
        <v>4644</v>
      </c>
      <c r="D201" s="1">
        <v>43392.86614583333</v>
      </c>
      <c r="E201" s="1">
        <v>43395.736562500002</v>
      </c>
      <c r="F201" s="1" t="s">
        <v>916</v>
      </c>
      <c r="G201" s="1" t="s">
        <v>90</v>
      </c>
      <c r="H201" s="1" t="s">
        <v>1341</v>
      </c>
      <c r="I201" s="1" t="s">
        <v>91</v>
      </c>
      <c r="J201" s="1" t="s">
        <v>1118</v>
      </c>
      <c r="K201" s="1" t="s">
        <v>4645</v>
      </c>
      <c r="L201" s="1" t="s">
        <v>921</v>
      </c>
      <c r="M201" s="1" t="s">
        <v>793</v>
      </c>
      <c r="N201" s="1" t="s">
        <v>920</v>
      </c>
      <c r="O201" s="1" t="s">
        <v>921</v>
      </c>
      <c r="P201" s="1"/>
      <c r="Q201" s="1" t="s">
        <v>92</v>
      </c>
      <c r="R201" s="1" t="s">
        <v>544</v>
      </c>
      <c r="S201" s="1" t="s">
        <v>545</v>
      </c>
      <c r="T201" s="1"/>
      <c r="U201" s="1"/>
      <c r="V201" s="1" t="s">
        <v>1458</v>
      </c>
      <c r="W201" s="1" t="s">
        <v>1459</v>
      </c>
      <c r="X201" s="1"/>
      <c r="Y201" s="1">
        <v>43395.736840277779</v>
      </c>
      <c r="Z201" s="1" t="s">
        <v>548</v>
      </c>
      <c r="AA201" s="1" t="s">
        <v>549</v>
      </c>
      <c r="AB201" s="1" t="s">
        <v>548</v>
      </c>
      <c r="AC201" s="1"/>
      <c r="AD201" s="1"/>
    </row>
    <row r="202" spans="1:30" x14ac:dyDescent="0.25">
      <c r="A202" s="1" t="s">
        <v>676</v>
      </c>
      <c r="B202" s="1" t="s">
        <v>562</v>
      </c>
      <c r="C202" s="1" t="s">
        <v>4632</v>
      </c>
      <c r="D202" s="1">
        <v>43393.014201388891</v>
      </c>
      <c r="E202" s="1">
        <v>43395.737025462964</v>
      </c>
      <c r="F202" s="1" t="s">
        <v>1100</v>
      </c>
      <c r="G202" s="1" t="s">
        <v>90</v>
      </c>
      <c r="H202" s="1" t="s">
        <v>1341</v>
      </c>
      <c r="I202" s="1" t="s">
        <v>91</v>
      </c>
      <c r="J202" s="1" t="s">
        <v>1118</v>
      </c>
      <c r="K202" s="1" t="s">
        <v>4633</v>
      </c>
      <c r="L202" s="1" t="s">
        <v>4744</v>
      </c>
      <c r="M202" s="1" t="s">
        <v>793</v>
      </c>
      <c r="N202" s="1" t="s">
        <v>40</v>
      </c>
      <c r="O202" s="1" t="s">
        <v>1093</v>
      </c>
      <c r="P202" s="1"/>
      <c r="Q202" s="1" t="s">
        <v>92</v>
      </c>
      <c r="R202" s="1" t="s">
        <v>544</v>
      </c>
      <c r="S202" s="1" t="s">
        <v>545</v>
      </c>
      <c r="T202" s="1"/>
      <c r="U202" s="1"/>
      <c r="V202" s="1" t="s">
        <v>1260</v>
      </c>
      <c r="W202" s="1" t="s">
        <v>1006</v>
      </c>
      <c r="X202" s="1"/>
      <c r="Y202" s="1">
        <v>43395.737326388888</v>
      </c>
      <c r="Z202" s="1" t="s">
        <v>548</v>
      </c>
      <c r="AA202" s="1" t="s">
        <v>549</v>
      </c>
      <c r="AB202" s="1" t="s">
        <v>548</v>
      </c>
      <c r="AC202" s="1"/>
      <c r="AD202" s="1"/>
    </row>
    <row r="203" spans="1:30" x14ac:dyDescent="0.25">
      <c r="A203" s="1" t="s">
        <v>676</v>
      </c>
      <c r="B203" s="1" t="s">
        <v>562</v>
      </c>
      <c r="C203" s="1" t="s">
        <v>4618</v>
      </c>
      <c r="D203" s="1">
        <v>43393.108402777776</v>
      </c>
      <c r="E203" s="1">
        <v>43395.741747685184</v>
      </c>
      <c r="F203" s="1" t="s">
        <v>1100</v>
      </c>
      <c r="G203" s="1" t="s">
        <v>90</v>
      </c>
      <c r="H203" s="1" t="s">
        <v>1341</v>
      </c>
      <c r="I203" s="1" t="s">
        <v>91</v>
      </c>
      <c r="J203" s="1" t="s">
        <v>1118</v>
      </c>
      <c r="K203" s="1" t="s">
        <v>4619</v>
      </c>
      <c r="L203" s="1" t="s">
        <v>4741</v>
      </c>
      <c r="M203" s="1" t="s">
        <v>793</v>
      </c>
      <c r="N203" s="1" t="s">
        <v>41</v>
      </c>
      <c r="O203" s="1" t="s">
        <v>2886</v>
      </c>
      <c r="P203" s="1"/>
      <c r="Q203" s="1" t="s">
        <v>92</v>
      </c>
      <c r="R203" s="1" t="s">
        <v>544</v>
      </c>
      <c r="S203" s="1" t="s">
        <v>545</v>
      </c>
      <c r="T203" s="1"/>
      <c r="U203" s="1"/>
      <c r="V203" s="1" t="s">
        <v>4602</v>
      </c>
      <c r="W203" s="1" t="s">
        <v>4603</v>
      </c>
      <c r="X203" s="1"/>
      <c r="Y203" s="1">
        <v>43395.742025462961</v>
      </c>
      <c r="Z203" s="1" t="s">
        <v>548</v>
      </c>
      <c r="AA203" s="1" t="s">
        <v>549</v>
      </c>
      <c r="AB203" s="1" t="s">
        <v>548</v>
      </c>
      <c r="AC203" s="1"/>
      <c r="AD203" s="1"/>
    </row>
    <row r="204" spans="1:30" x14ac:dyDescent="0.25">
      <c r="A204" s="1" t="s">
        <v>676</v>
      </c>
      <c r="B204" s="1" t="s">
        <v>562</v>
      </c>
      <c r="C204" s="1" t="s">
        <v>4289</v>
      </c>
      <c r="D204" s="1">
        <v>43392.063900462963</v>
      </c>
      <c r="E204" s="1">
        <v>43395.742199074077</v>
      </c>
      <c r="F204" s="1" t="s">
        <v>1440</v>
      </c>
      <c r="G204" s="1" t="s">
        <v>90</v>
      </c>
      <c r="H204" s="1" t="s">
        <v>1341</v>
      </c>
      <c r="I204" s="1" t="s">
        <v>91</v>
      </c>
      <c r="J204" s="1" t="s">
        <v>1118</v>
      </c>
      <c r="K204" s="1" t="s">
        <v>4290</v>
      </c>
      <c r="L204" s="1" t="s">
        <v>4751</v>
      </c>
      <c r="M204" s="1"/>
      <c r="N204" s="1"/>
      <c r="O204" s="1"/>
      <c r="P204" s="1"/>
      <c r="Q204" s="1" t="s">
        <v>92</v>
      </c>
      <c r="R204" s="1" t="s">
        <v>544</v>
      </c>
      <c r="S204" s="1" t="s">
        <v>545</v>
      </c>
      <c r="T204" s="1"/>
      <c r="U204" s="1"/>
      <c r="V204" s="1" t="s">
        <v>966</v>
      </c>
      <c r="W204" s="1" t="s">
        <v>967</v>
      </c>
      <c r="X204" s="1"/>
      <c r="Y204" s="1">
        <v>43395.742465277777</v>
      </c>
      <c r="Z204" s="1" t="s">
        <v>548</v>
      </c>
      <c r="AA204" s="1" t="s">
        <v>549</v>
      </c>
      <c r="AB204" s="1" t="s">
        <v>548</v>
      </c>
      <c r="AC204" s="1"/>
      <c r="AD204" s="1"/>
    </row>
    <row r="205" spans="1:30" x14ac:dyDescent="0.25">
      <c r="A205" s="1" t="s">
        <v>676</v>
      </c>
      <c r="B205" s="1" t="s">
        <v>562</v>
      </c>
      <c r="C205" s="1" t="s">
        <v>4406</v>
      </c>
      <c r="D205" s="1">
        <v>43390.829189814816</v>
      </c>
      <c r="E205" s="1">
        <v>43395.745162037034</v>
      </c>
      <c r="F205" s="1" t="s">
        <v>910</v>
      </c>
      <c r="G205" s="1" t="s">
        <v>90</v>
      </c>
      <c r="H205" s="1" t="s">
        <v>1341</v>
      </c>
      <c r="I205" s="1" t="s">
        <v>91</v>
      </c>
      <c r="J205" s="1" t="s">
        <v>1118</v>
      </c>
      <c r="K205" s="1" t="s">
        <v>4407</v>
      </c>
      <c r="L205" s="1" t="s">
        <v>4761</v>
      </c>
      <c r="M205" s="1" t="s">
        <v>793</v>
      </c>
      <c r="N205" s="1" t="s">
        <v>41</v>
      </c>
      <c r="O205" s="1" t="s">
        <v>944</v>
      </c>
      <c r="P205" s="1"/>
      <c r="Q205" s="1" t="s">
        <v>92</v>
      </c>
      <c r="R205" s="1" t="s">
        <v>544</v>
      </c>
      <c r="S205" s="1" t="s">
        <v>545</v>
      </c>
      <c r="T205" s="1"/>
      <c r="U205" s="1"/>
      <c r="V205" s="1" t="s">
        <v>1307</v>
      </c>
      <c r="W205" s="1" t="s">
        <v>1308</v>
      </c>
      <c r="X205" s="1"/>
      <c r="Y205" s="1">
        <v>43395.745428240742</v>
      </c>
      <c r="Z205" s="1" t="s">
        <v>548</v>
      </c>
      <c r="AA205" s="1" t="s">
        <v>549</v>
      </c>
      <c r="AB205" s="1" t="s">
        <v>548</v>
      </c>
      <c r="AC205" s="1"/>
      <c r="AD205" s="1"/>
    </row>
    <row r="206" spans="1:30" x14ac:dyDescent="0.25">
      <c r="A206" s="1" t="s">
        <v>676</v>
      </c>
      <c r="B206" s="1" t="s">
        <v>562</v>
      </c>
      <c r="C206" s="1" t="s">
        <v>4422</v>
      </c>
      <c r="D206" s="1">
        <v>43390.777442129627</v>
      </c>
      <c r="E206" s="1">
        <v>43395.759282407409</v>
      </c>
      <c r="F206" s="1" t="s">
        <v>910</v>
      </c>
      <c r="G206" s="1" t="s">
        <v>90</v>
      </c>
      <c r="H206" s="1" t="s">
        <v>1341</v>
      </c>
      <c r="I206" s="1" t="s">
        <v>91</v>
      </c>
      <c r="J206" s="1" t="s">
        <v>1118</v>
      </c>
      <c r="K206" s="1" t="s">
        <v>4423</v>
      </c>
      <c r="L206" s="1" t="s">
        <v>4764</v>
      </c>
      <c r="M206" s="1" t="s">
        <v>793</v>
      </c>
      <c r="N206" s="1" t="s">
        <v>41</v>
      </c>
      <c r="O206" s="1" t="s">
        <v>934</v>
      </c>
      <c r="P206" s="1"/>
      <c r="Q206" s="1" t="s">
        <v>92</v>
      </c>
      <c r="R206" s="1" t="s">
        <v>544</v>
      </c>
      <c r="S206" s="1" t="s">
        <v>545</v>
      </c>
      <c r="T206" s="1"/>
      <c r="U206" s="1"/>
      <c r="V206" s="1" t="s">
        <v>923</v>
      </c>
      <c r="W206" s="1" t="s">
        <v>2335</v>
      </c>
      <c r="X206" s="1"/>
      <c r="Y206" s="1">
        <v>43395.759571759256</v>
      </c>
      <c r="Z206" s="1" t="s">
        <v>548</v>
      </c>
      <c r="AA206" s="1" t="s">
        <v>549</v>
      </c>
      <c r="AB206" s="1" t="s">
        <v>548</v>
      </c>
      <c r="AC206" s="1"/>
      <c r="AD206" s="1"/>
    </row>
    <row r="207" spans="1:30" x14ac:dyDescent="0.25">
      <c r="A207" s="1" t="s">
        <v>676</v>
      </c>
      <c r="B207" s="1" t="s">
        <v>562</v>
      </c>
      <c r="C207" s="1" t="s">
        <v>4299</v>
      </c>
      <c r="D207" s="1">
        <v>43392.054236111115</v>
      </c>
      <c r="E207" s="1">
        <v>43395.759826388887</v>
      </c>
      <c r="F207" s="1" t="s">
        <v>1192</v>
      </c>
      <c r="G207" s="1" t="s">
        <v>90</v>
      </c>
      <c r="H207" s="1" t="s">
        <v>1341</v>
      </c>
      <c r="I207" s="1" t="s">
        <v>91</v>
      </c>
      <c r="J207" s="1" t="s">
        <v>1118</v>
      </c>
      <c r="K207" s="1" t="s">
        <v>4300</v>
      </c>
      <c r="L207" s="1" t="s">
        <v>4754</v>
      </c>
      <c r="M207" s="1" t="s">
        <v>793</v>
      </c>
      <c r="N207" s="1" t="s">
        <v>40</v>
      </c>
      <c r="O207" s="1" t="s">
        <v>732</v>
      </c>
      <c r="P207" s="1"/>
      <c r="Q207" s="1" t="s">
        <v>92</v>
      </c>
      <c r="R207" s="1" t="s">
        <v>544</v>
      </c>
      <c r="S207" s="1" t="s">
        <v>545</v>
      </c>
      <c r="T207" s="1"/>
      <c r="U207" s="1"/>
      <c r="V207" s="1" t="s">
        <v>966</v>
      </c>
      <c r="W207" s="1" t="s">
        <v>967</v>
      </c>
      <c r="X207" s="1"/>
      <c r="Y207" s="1">
        <v>43395.760115740741</v>
      </c>
      <c r="Z207" s="1" t="s">
        <v>548</v>
      </c>
      <c r="AA207" s="1" t="s">
        <v>549</v>
      </c>
      <c r="AB207" s="1" t="s">
        <v>548</v>
      </c>
      <c r="AC207" s="1"/>
      <c r="AD207" s="1"/>
    </row>
    <row r="208" spans="1:30" x14ac:dyDescent="0.25">
      <c r="A208" s="1" t="s">
        <v>676</v>
      </c>
      <c r="B208" s="1" t="s">
        <v>562</v>
      </c>
      <c r="C208" s="1" t="s">
        <v>4414</v>
      </c>
      <c r="D208" s="1">
        <v>43390.806238425925</v>
      </c>
      <c r="E208" s="1">
        <v>43395.766250000001</v>
      </c>
      <c r="F208" s="1" t="s">
        <v>833</v>
      </c>
      <c r="G208" s="1" t="s">
        <v>90</v>
      </c>
      <c r="H208" s="1" t="s">
        <v>1341</v>
      </c>
      <c r="I208" s="1" t="s">
        <v>91</v>
      </c>
      <c r="J208" s="1" t="s">
        <v>1118</v>
      </c>
      <c r="K208" s="1" t="s">
        <v>4415</v>
      </c>
      <c r="L208" s="1" t="s">
        <v>3550</v>
      </c>
      <c r="M208" s="1" t="s">
        <v>793</v>
      </c>
      <c r="N208" s="1" t="s">
        <v>3365</v>
      </c>
      <c r="O208" s="1" t="s">
        <v>3366</v>
      </c>
      <c r="P208" s="1"/>
      <c r="Q208" s="1" t="s">
        <v>92</v>
      </c>
      <c r="R208" s="1" t="s">
        <v>544</v>
      </c>
      <c r="S208" s="1" t="s">
        <v>545</v>
      </c>
      <c r="T208" s="1"/>
      <c r="U208" s="1"/>
      <c r="V208" s="1" t="s">
        <v>1412</v>
      </c>
      <c r="W208" s="1" t="s">
        <v>1413</v>
      </c>
      <c r="X208" s="1"/>
      <c r="Y208" s="1">
        <v>43395.766516203701</v>
      </c>
      <c r="Z208" s="1" t="s">
        <v>548</v>
      </c>
      <c r="AA208" s="1" t="s">
        <v>549</v>
      </c>
      <c r="AB208" s="1" t="s">
        <v>548</v>
      </c>
      <c r="AC208" s="1"/>
      <c r="AD208" s="1"/>
    </row>
    <row r="209" spans="1:30" x14ac:dyDescent="0.25">
      <c r="A209" s="1" t="s">
        <v>676</v>
      </c>
      <c r="B209" s="1" t="s">
        <v>562</v>
      </c>
      <c r="C209" s="1" t="s">
        <v>3996</v>
      </c>
      <c r="D209" s="1">
        <v>43389.956747685188</v>
      </c>
      <c r="E209" s="1">
        <v>43395.772407407407</v>
      </c>
      <c r="F209" s="1" t="s">
        <v>833</v>
      </c>
      <c r="G209" s="1" t="s">
        <v>90</v>
      </c>
      <c r="H209" s="1" t="s">
        <v>1341</v>
      </c>
      <c r="I209" s="1" t="s">
        <v>91</v>
      </c>
      <c r="J209" s="1" t="s">
        <v>1118</v>
      </c>
      <c r="K209" s="1" t="s">
        <v>3997</v>
      </c>
      <c r="L209" s="1" t="s">
        <v>3550</v>
      </c>
      <c r="M209" s="1" t="s">
        <v>793</v>
      </c>
      <c r="N209" s="1" t="s">
        <v>3365</v>
      </c>
      <c r="O209" s="1" t="s">
        <v>3366</v>
      </c>
      <c r="P209" s="1"/>
      <c r="Q209" s="1" t="s">
        <v>92</v>
      </c>
      <c r="R209" s="1" t="s">
        <v>544</v>
      </c>
      <c r="S209" s="1" t="s">
        <v>545</v>
      </c>
      <c r="T209" s="1"/>
      <c r="U209" s="1"/>
      <c r="V209" s="1" t="s">
        <v>1260</v>
      </c>
      <c r="W209" s="1" t="s">
        <v>1006</v>
      </c>
      <c r="X209" s="1"/>
      <c r="Y209" s="1">
        <v>43395.772673611114</v>
      </c>
      <c r="Z209" s="1" t="s">
        <v>548</v>
      </c>
      <c r="AA209" s="1" t="s">
        <v>549</v>
      </c>
      <c r="AB209" s="1" t="s">
        <v>548</v>
      </c>
      <c r="AC209" s="1"/>
      <c r="AD209" s="1"/>
    </row>
    <row r="210" spans="1:30" x14ac:dyDescent="0.25">
      <c r="A210" s="1" t="s">
        <v>676</v>
      </c>
      <c r="B210" s="1" t="s">
        <v>562</v>
      </c>
      <c r="C210" s="1" t="s">
        <v>4610</v>
      </c>
      <c r="D210" s="1">
        <v>43393.042905092596</v>
      </c>
      <c r="E210" s="1">
        <v>43395.790347222224</v>
      </c>
      <c r="F210" s="1" t="s">
        <v>833</v>
      </c>
      <c r="G210" s="1" t="s">
        <v>90</v>
      </c>
      <c r="H210" s="1" t="s">
        <v>1341</v>
      </c>
      <c r="I210" s="1" t="s">
        <v>91</v>
      </c>
      <c r="J210" s="1" t="s">
        <v>1118</v>
      </c>
      <c r="K210" s="1" t="s">
        <v>4611</v>
      </c>
      <c r="L210" s="1" t="s">
        <v>4740</v>
      </c>
      <c r="M210" s="1" t="s">
        <v>793</v>
      </c>
      <c r="N210" s="1" t="s">
        <v>41</v>
      </c>
      <c r="O210" s="1" t="s">
        <v>1115</v>
      </c>
      <c r="P210" s="1"/>
      <c r="Q210" s="1" t="s">
        <v>92</v>
      </c>
      <c r="R210" s="1" t="s">
        <v>544</v>
      </c>
      <c r="S210" s="1" t="s">
        <v>545</v>
      </c>
      <c r="T210" s="1"/>
      <c r="U210" s="1"/>
      <c r="V210" s="1" t="s">
        <v>1252</v>
      </c>
      <c r="W210" s="1" t="s">
        <v>1253</v>
      </c>
      <c r="X210" s="1"/>
      <c r="Y210" s="1">
        <v>43395.790613425925</v>
      </c>
      <c r="Z210" s="1" t="s">
        <v>548</v>
      </c>
      <c r="AA210" s="1" t="s">
        <v>549</v>
      </c>
      <c r="AB210" s="1" t="s">
        <v>548</v>
      </c>
      <c r="AC210" s="1"/>
      <c r="AD210" s="1"/>
    </row>
    <row r="211" spans="1:30" x14ac:dyDescent="0.25">
      <c r="A211" s="1" t="s">
        <v>676</v>
      </c>
      <c r="B211" s="1" t="s">
        <v>562</v>
      </c>
      <c r="C211" s="1" t="s">
        <v>4293</v>
      </c>
      <c r="D211" s="1">
        <v>43392.104351851849</v>
      </c>
      <c r="E211" s="1">
        <v>43395.808807870373</v>
      </c>
      <c r="F211" s="1" t="s">
        <v>833</v>
      </c>
      <c r="G211" s="1" t="s">
        <v>90</v>
      </c>
      <c r="H211" s="1" t="s">
        <v>1341</v>
      </c>
      <c r="I211" s="1" t="s">
        <v>91</v>
      </c>
      <c r="J211" s="1" t="s">
        <v>1118</v>
      </c>
      <c r="K211" s="1" t="s">
        <v>4294</v>
      </c>
      <c r="L211" s="1" t="s">
        <v>4752</v>
      </c>
      <c r="M211" s="1" t="s">
        <v>793</v>
      </c>
      <c r="N211" s="1" t="s">
        <v>41</v>
      </c>
      <c r="O211" s="1" t="s">
        <v>928</v>
      </c>
      <c r="P211" s="1"/>
      <c r="Q211" s="1" t="s">
        <v>92</v>
      </c>
      <c r="R211" s="1" t="s">
        <v>544</v>
      </c>
      <c r="S211" s="1" t="s">
        <v>545</v>
      </c>
      <c r="T211" s="1"/>
      <c r="U211" s="1"/>
      <c r="V211" s="1" t="s">
        <v>966</v>
      </c>
      <c r="W211" s="1" t="s">
        <v>967</v>
      </c>
      <c r="X211" s="1"/>
      <c r="Y211" s="1">
        <v>43395.809062499997</v>
      </c>
      <c r="Z211" s="1" t="s">
        <v>548</v>
      </c>
      <c r="AA211" s="1" t="s">
        <v>549</v>
      </c>
      <c r="AB211" s="1" t="s">
        <v>548</v>
      </c>
      <c r="AC211" s="1"/>
      <c r="AD211" s="1"/>
    </row>
    <row r="212" spans="1:30" x14ac:dyDescent="0.25">
      <c r="A212" s="1" t="s">
        <v>676</v>
      </c>
      <c r="B212" s="1" t="s">
        <v>562</v>
      </c>
      <c r="C212" s="1" t="s">
        <v>4268</v>
      </c>
      <c r="D212" s="1">
        <v>43392.736828703702</v>
      </c>
      <c r="E212" s="1">
        <v>43395.817453703705</v>
      </c>
      <c r="F212" s="1" t="s">
        <v>833</v>
      </c>
      <c r="G212" s="1" t="s">
        <v>90</v>
      </c>
      <c r="H212" s="1" t="s">
        <v>1341</v>
      </c>
      <c r="I212" s="1" t="s">
        <v>91</v>
      </c>
      <c r="J212" s="1" t="s">
        <v>1118</v>
      </c>
      <c r="K212" s="1" t="s">
        <v>4269</v>
      </c>
      <c r="L212" s="1" t="s">
        <v>3548</v>
      </c>
      <c r="M212" s="1" t="s">
        <v>793</v>
      </c>
      <c r="N212" s="1" t="s">
        <v>41</v>
      </c>
      <c r="O212" s="1" t="s">
        <v>934</v>
      </c>
      <c r="P212" s="1"/>
      <c r="Q212" s="1" t="s">
        <v>92</v>
      </c>
      <c r="R212" s="1" t="s">
        <v>544</v>
      </c>
      <c r="S212" s="1" t="s">
        <v>545</v>
      </c>
      <c r="T212" s="1"/>
      <c r="U212" s="1"/>
      <c r="V212" s="1" t="s">
        <v>1326</v>
      </c>
      <c r="W212" s="1" t="s">
        <v>1327</v>
      </c>
      <c r="X212" s="1"/>
      <c r="Y212" s="1">
        <v>43395.817731481482</v>
      </c>
      <c r="Z212" s="1" t="s">
        <v>548</v>
      </c>
      <c r="AA212" s="1" t="s">
        <v>549</v>
      </c>
      <c r="AB212" s="1" t="s">
        <v>548</v>
      </c>
      <c r="AC212" s="1"/>
      <c r="AD212" s="1"/>
    </row>
    <row r="213" spans="1:30" x14ac:dyDescent="0.25">
      <c r="A213" s="1" t="s">
        <v>676</v>
      </c>
      <c r="B213" s="1" t="s">
        <v>562</v>
      </c>
      <c r="C213" s="1" t="s">
        <v>4640</v>
      </c>
      <c r="D213" s="1">
        <v>43392.890370370369</v>
      </c>
      <c r="E213" s="1">
        <v>43395.823136574072</v>
      </c>
      <c r="F213" s="1" t="s">
        <v>1100</v>
      </c>
      <c r="G213" s="1" t="s">
        <v>90</v>
      </c>
      <c r="H213" s="1" t="s">
        <v>1341</v>
      </c>
      <c r="I213" s="1" t="s">
        <v>91</v>
      </c>
      <c r="J213" s="1" t="s">
        <v>1118</v>
      </c>
      <c r="K213" s="1" t="s">
        <v>4641</v>
      </c>
      <c r="L213" s="1" t="s">
        <v>4746</v>
      </c>
      <c r="M213" s="1" t="s">
        <v>793</v>
      </c>
      <c r="N213" s="1" t="s">
        <v>929</v>
      </c>
      <c r="O213" s="1" t="s">
        <v>2152</v>
      </c>
      <c r="P213" s="1"/>
      <c r="Q213" s="1" t="s">
        <v>92</v>
      </c>
      <c r="R213" s="1" t="s">
        <v>544</v>
      </c>
      <c r="S213" s="1" t="s">
        <v>545</v>
      </c>
      <c r="T213" s="1"/>
      <c r="U213" s="1"/>
      <c r="V213" s="1" t="s">
        <v>1307</v>
      </c>
      <c r="W213" s="1" t="s">
        <v>1308</v>
      </c>
      <c r="X213" s="1"/>
      <c r="Y213" s="1">
        <v>43395.823414351849</v>
      </c>
      <c r="Z213" s="1" t="s">
        <v>548</v>
      </c>
      <c r="AA213" s="1" t="s">
        <v>549</v>
      </c>
      <c r="AB213" s="1" t="s">
        <v>548</v>
      </c>
      <c r="AC213" s="1"/>
      <c r="AD213" s="1"/>
    </row>
    <row r="214" spans="1:30" x14ac:dyDescent="0.25">
      <c r="A214" s="1" t="s">
        <v>676</v>
      </c>
      <c r="B214" s="1" t="s">
        <v>562</v>
      </c>
      <c r="C214" s="1" t="s">
        <v>4380</v>
      </c>
      <c r="D214" s="1">
        <v>43390.972407407404</v>
      </c>
      <c r="E214" s="1">
        <v>43395.829363425924</v>
      </c>
      <c r="F214" s="1" t="s">
        <v>1100</v>
      </c>
      <c r="G214" s="1" t="s">
        <v>90</v>
      </c>
      <c r="H214" s="1" t="s">
        <v>1341</v>
      </c>
      <c r="I214" s="1" t="s">
        <v>91</v>
      </c>
      <c r="J214" s="1" t="s">
        <v>1118</v>
      </c>
      <c r="K214" s="1" t="s">
        <v>4381</v>
      </c>
      <c r="L214" s="1" t="s">
        <v>4757</v>
      </c>
      <c r="M214" s="1" t="s">
        <v>793</v>
      </c>
      <c r="N214" s="1" t="s">
        <v>40</v>
      </c>
      <c r="O214" s="1" t="s">
        <v>941</v>
      </c>
      <c r="P214" s="1"/>
      <c r="Q214" s="1" t="s">
        <v>92</v>
      </c>
      <c r="R214" s="1" t="s">
        <v>544</v>
      </c>
      <c r="S214" s="1" t="s">
        <v>545</v>
      </c>
      <c r="T214" s="1"/>
      <c r="U214" s="1"/>
      <c r="V214" s="1" t="s">
        <v>923</v>
      </c>
      <c r="W214" s="1" t="s">
        <v>2335</v>
      </c>
      <c r="X214" s="1"/>
      <c r="Y214" s="1">
        <v>43395.829641203702</v>
      </c>
      <c r="Z214" s="1" t="s">
        <v>548</v>
      </c>
      <c r="AA214" s="1" t="s">
        <v>549</v>
      </c>
      <c r="AB214" s="1" t="s">
        <v>548</v>
      </c>
      <c r="AC214" s="1"/>
      <c r="AD214" s="1"/>
    </row>
    <row r="215" spans="1:30" x14ac:dyDescent="0.25">
      <c r="A215" s="1" t="s">
        <v>676</v>
      </c>
      <c r="B215" s="1" t="s">
        <v>562</v>
      </c>
      <c r="C215" s="1" t="s">
        <v>4604</v>
      </c>
      <c r="D215" s="1">
        <v>43393.058136574073</v>
      </c>
      <c r="E215" s="1">
        <v>43395.831516203703</v>
      </c>
      <c r="F215" s="1" t="s">
        <v>910</v>
      </c>
      <c r="G215" s="1" t="s">
        <v>90</v>
      </c>
      <c r="H215" s="1" t="s">
        <v>1341</v>
      </c>
      <c r="I215" s="1" t="s">
        <v>91</v>
      </c>
      <c r="J215" s="1" t="s">
        <v>1118</v>
      </c>
      <c r="K215" s="1" t="s">
        <v>4605</v>
      </c>
      <c r="L215" s="1" t="s">
        <v>4738</v>
      </c>
      <c r="M215" s="1" t="s">
        <v>793</v>
      </c>
      <c r="N215" s="1" t="s">
        <v>929</v>
      </c>
      <c r="O215" s="1" t="s">
        <v>948</v>
      </c>
      <c r="P215" s="1"/>
      <c r="Q215" s="1" t="s">
        <v>92</v>
      </c>
      <c r="R215" s="1" t="s">
        <v>544</v>
      </c>
      <c r="S215" s="1" t="s">
        <v>545</v>
      </c>
      <c r="T215" s="1"/>
      <c r="U215" s="1"/>
      <c r="V215" s="1" t="s">
        <v>966</v>
      </c>
      <c r="W215" s="1" t="s">
        <v>967</v>
      </c>
      <c r="X215" s="1"/>
      <c r="Y215" s="1">
        <v>43396.718935185185</v>
      </c>
      <c r="Z215" s="1" t="s">
        <v>548</v>
      </c>
      <c r="AA215" s="1" t="s">
        <v>549</v>
      </c>
      <c r="AB215" s="1" t="s">
        <v>548</v>
      </c>
      <c r="AC215" s="1"/>
      <c r="AD215" s="1"/>
    </row>
    <row r="216" spans="1:30" x14ac:dyDescent="0.25">
      <c r="A216" s="1" t="s">
        <v>676</v>
      </c>
      <c r="B216" s="1" t="s">
        <v>562</v>
      </c>
      <c r="C216" s="1" t="s">
        <v>4622</v>
      </c>
      <c r="D216" s="1">
        <v>43393.079062500001</v>
      </c>
      <c r="E216" s="1">
        <v>43395.885370370372</v>
      </c>
      <c r="F216" s="1" t="s">
        <v>910</v>
      </c>
      <c r="G216" s="1" t="s">
        <v>90</v>
      </c>
      <c r="H216" s="1" t="s">
        <v>1341</v>
      </c>
      <c r="I216" s="1" t="s">
        <v>91</v>
      </c>
      <c r="J216" s="1" t="s">
        <v>1118</v>
      </c>
      <c r="K216" s="1" t="s">
        <v>4623</v>
      </c>
      <c r="L216" s="1" t="s">
        <v>4742</v>
      </c>
      <c r="M216" s="1" t="s">
        <v>793</v>
      </c>
      <c r="N216" s="1" t="s">
        <v>929</v>
      </c>
      <c r="O216" s="1" t="s">
        <v>1214</v>
      </c>
      <c r="P216" s="1"/>
      <c r="Q216" s="1" t="s">
        <v>92</v>
      </c>
      <c r="R216" s="1" t="s">
        <v>544</v>
      </c>
      <c r="S216" s="1" t="s">
        <v>545</v>
      </c>
      <c r="T216" s="1"/>
      <c r="U216" s="1"/>
      <c r="V216" s="1" t="s">
        <v>966</v>
      </c>
      <c r="W216" s="1" t="s">
        <v>967</v>
      </c>
      <c r="X216" s="1"/>
      <c r="Y216" s="1">
        <v>43396.718946759262</v>
      </c>
      <c r="Z216" s="1" t="s">
        <v>548</v>
      </c>
      <c r="AA216" s="1" t="s">
        <v>549</v>
      </c>
      <c r="AB216" s="1" t="s">
        <v>548</v>
      </c>
      <c r="AC216" s="1"/>
      <c r="AD216" s="1"/>
    </row>
    <row r="217" spans="1:30" x14ac:dyDescent="0.25">
      <c r="A217" s="1" t="s">
        <v>676</v>
      </c>
      <c r="B217" s="1" t="s">
        <v>562</v>
      </c>
      <c r="C217" s="1" t="s">
        <v>4636</v>
      </c>
      <c r="D217" s="1">
        <v>43392.949791666666</v>
      </c>
      <c r="E217" s="1">
        <v>43396.489363425928</v>
      </c>
      <c r="F217" s="1" t="s">
        <v>910</v>
      </c>
      <c r="G217" s="1" t="s">
        <v>90</v>
      </c>
      <c r="H217" s="1" t="s">
        <v>1341</v>
      </c>
      <c r="I217" s="1" t="s">
        <v>91</v>
      </c>
      <c r="J217" s="1" t="s">
        <v>1118</v>
      </c>
      <c r="K217" s="1" t="s">
        <v>4637</v>
      </c>
      <c r="L217" s="1" t="s">
        <v>4745</v>
      </c>
      <c r="M217" s="1" t="s">
        <v>793</v>
      </c>
      <c r="N217" s="1" t="s">
        <v>41</v>
      </c>
      <c r="O217" s="1" t="s">
        <v>944</v>
      </c>
      <c r="P217" s="1"/>
      <c r="Q217" s="1" t="s">
        <v>92</v>
      </c>
      <c r="R217" s="1" t="s">
        <v>544</v>
      </c>
      <c r="S217" s="1" t="s">
        <v>545</v>
      </c>
      <c r="T217" s="1"/>
      <c r="U217" s="1"/>
      <c r="V217" s="1" t="s">
        <v>966</v>
      </c>
      <c r="W217" s="1" t="s">
        <v>967</v>
      </c>
      <c r="X217" s="1"/>
      <c r="Y217" s="1">
        <v>43396.718946759262</v>
      </c>
      <c r="Z217" s="1" t="s">
        <v>548</v>
      </c>
      <c r="AA217" s="1" t="s">
        <v>549</v>
      </c>
      <c r="AB217" s="1" t="s">
        <v>548</v>
      </c>
      <c r="AC217" s="1"/>
      <c r="AD217" s="1"/>
    </row>
    <row r="218" spans="1:30" x14ac:dyDescent="0.25">
      <c r="A218" s="1" t="s">
        <v>676</v>
      </c>
      <c r="B218" s="1" t="s">
        <v>562</v>
      </c>
      <c r="C218" s="1" t="s">
        <v>4384</v>
      </c>
      <c r="D218" s="1">
        <v>43390.984224537038</v>
      </c>
      <c r="E218" s="1">
        <v>43396.589039351849</v>
      </c>
      <c r="F218" s="1" t="s">
        <v>1440</v>
      </c>
      <c r="G218" s="1" t="s">
        <v>90</v>
      </c>
      <c r="H218" s="1" t="s">
        <v>1341</v>
      </c>
      <c r="I218" s="1" t="s">
        <v>91</v>
      </c>
      <c r="J218" s="1" t="s">
        <v>1118</v>
      </c>
      <c r="K218" s="1" t="s">
        <v>4385</v>
      </c>
      <c r="L218" s="1" t="s">
        <v>4758</v>
      </c>
      <c r="M218" s="1"/>
      <c r="N218" s="1"/>
      <c r="O218" s="1"/>
      <c r="P218" s="1"/>
      <c r="Q218" s="1" t="s">
        <v>92</v>
      </c>
      <c r="R218" s="1" t="s">
        <v>544</v>
      </c>
      <c r="S218" s="1" t="s">
        <v>545</v>
      </c>
      <c r="T218" s="1"/>
      <c r="U218" s="1"/>
      <c r="V218" s="1" t="s">
        <v>1254</v>
      </c>
      <c r="W218" s="1" t="s">
        <v>1255</v>
      </c>
      <c r="X218" s="1"/>
      <c r="Y218" s="1">
        <v>43396.58934027778</v>
      </c>
      <c r="Z218" s="1" t="s">
        <v>548</v>
      </c>
      <c r="AA218" s="1" t="s">
        <v>549</v>
      </c>
      <c r="AB218" s="1" t="s">
        <v>548</v>
      </c>
      <c r="AC218" s="1"/>
      <c r="AD218" s="1"/>
    </row>
    <row r="219" spans="1:30" x14ac:dyDescent="0.25">
      <c r="A219" s="1" t="s">
        <v>676</v>
      </c>
      <c r="B219" s="1" t="s">
        <v>562</v>
      </c>
      <c r="C219" s="1" t="s">
        <v>4691</v>
      </c>
      <c r="D219" s="1">
        <v>43396.138541666667</v>
      </c>
      <c r="E219" s="1">
        <v>43396.594930555555</v>
      </c>
      <c r="F219" s="1" t="s">
        <v>911</v>
      </c>
      <c r="G219" s="1" t="s">
        <v>90</v>
      </c>
      <c r="H219" s="1" t="s">
        <v>1341</v>
      </c>
      <c r="I219" s="1" t="s">
        <v>91</v>
      </c>
      <c r="J219" s="1" t="s">
        <v>1118</v>
      </c>
      <c r="K219" s="1" t="s">
        <v>4692</v>
      </c>
      <c r="L219" s="1" t="s">
        <v>4693</v>
      </c>
      <c r="M219" s="1" t="s">
        <v>793</v>
      </c>
      <c r="N219" s="1" t="s">
        <v>40</v>
      </c>
      <c r="O219" s="1" t="s">
        <v>932</v>
      </c>
      <c r="P219" s="1"/>
      <c r="Q219" s="1" t="s">
        <v>92</v>
      </c>
      <c r="R219" s="1" t="s">
        <v>544</v>
      </c>
      <c r="S219" s="1" t="s">
        <v>545</v>
      </c>
      <c r="T219" s="1"/>
      <c r="U219" s="1"/>
      <c r="V219" s="1" t="s">
        <v>1260</v>
      </c>
      <c r="W219" s="1" t="s">
        <v>1006</v>
      </c>
      <c r="X219" s="1"/>
      <c r="Y219" s="1">
        <v>43396.595219907409</v>
      </c>
      <c r="Z219" s="1" t="s">
        <v>548</v>
      </c>
      <c r="AA219" s="1" t="s">
        <v>549</v>
      </c>
      <c r="AB219" s="1" t="s">
        <v>548</v>
      </c>
      <c r="AC219" s="1"/>
      <c r="AD219" s="1"/>
    </row>
    <row r="220" spans="1:30" x14ac:dyDescent="0.25">
      <c r="A220" s="1" t="s">
        <v>676</v>
      </c>
      <c r="B220" s="1" t="s">
        <v>562</v>
      </c>
      <c r="C220" s="1" t="s">
        <v>4374</v>
      </c>
      <c r="D220" s="1">
        <v>43391.023877314816</v>
      </c>
      <c r="E220" s="1">
        <v>43396.598819444444</v>
      </c>
      <c r="F220" s="1" t="s">
        <v>1419</v>
      </c>
      <c r="G220" s="1" t="s">
        <v>90</v>
      </c>
      <c r="H220" s="1" t="s">
        <v>1341</v>
      </c>
      <c r="I220" s="1" t="s">
        <v>91</v>
      </c>
      <c r="J220" s="1" t="s">
        <v>1118</v>
      </c>
      <c r="K220" s="1" t="s">
        <v>4375</v>
      </c>
      <c r="L220" s="1" t="s">
        <v>4756</v>
      </c>
      <c r="M220" s="1" t="s">
        <v>793</v>
      </c>
      <c r="N220" s="1" t="s">
        <v>929</v>
      </c>
      <c r="O220" s="1" t="s">
        <v>2152</v>
      </c>
      <c r="P220" s="1"/>
      <c r="Q220" s="1" t="s">
        <v>92</v>
      </c>
      <c r="R220" s="1" t="s">
        <v>544</v>
      </c>
      <c r="S220" s="1" t="s">
        <v>545</v>
      </c>
      <c r="T220" s="1"/>
      <c r="U220" s="1"/>
      <c r="V220" s="1" t="s">
        <v>1254</v>
      </c>
      <c r="W220" s="1" t="s">
        <v>1255</v>
      </c>
      <c r="X220" s="1"/>
      <c r="Y220" s="1">
        <v>43396.599085648151</v>
      </c>
      <c r="Z220" s="1" t="s">
        <v>548</v>
      </c>
      <c r="AA220" s="1" t="s">
        <v>549</v>
      </c>
      <c r="AB220" s="1" t="s">
        <v>548</v>
      </c>
      <c r="AC220" s="1"/>
      <c r="AD220" s="1"/>
    </row>
    <row r="221" spans="1:30" x14ac:dyDescent="0.25">
      <c r="A221" s="1" t="s">
        <v>676</v>
      </c>
      <c r="B221" s="1" t="s">
        <v>562</v>
      </c>
      <c r="C221" s="1" t="s">
        <v>4266</v>
      </c>
      <c r="D221" s="1">
        <v>43392.744664351849</v>
      </c>
      <c r="E221" s="1">
        <v>43396.601817129631</v>
      </c>
      <c r="F221" s="1" t="s">
        <v>843</v>
      </c>
      <c r="G221" s="1" t="s">
        <v>90</v>
      </c>
      <c r="H221" s="1" t="s">
        <v>1341</v>
      </c>
      <c r="I221" s="1" t="s">
        <v>91</v>
      </c>
      <c r="J221" s="1" t="s">
        <v>1118</v>
      </c>
      <c r="K221" s="1" t="s">
        <v>4267</v>
      </c>
      <c r="L221" s="1" t="s">
        <v>4748</v>
      </c>
      <c r="M221" s="1" t="s">
        <v>793</v>
      </c>
      <c r="N221" s="1" t="s">
        <v>40</v>
      </c>
      <c r="O221" s="1" t="s">
        <v>1093</v>
      </c>
      <c r="P221" s="1"/>
      <c r="Q221" s="1" t="s">
        <v>92</v>
      </c>
      <c r="R221" s="1" t="s">
        <v>544</v>
      </c>
      <c r="S221" s="1" t="s">
        <v>545</v>
      </c>
      <c r="T221" s="1"/>
      <c r="U221" s="1"/>
      <c r="V221" s="1" t="s">
        <v>3741</v>
      </c>
      <c r="W221" s="1" t="s">
        <v>3742</v>
      </c>
      <c r="X221" s="1"/>
      <c r="Y221" s="1">
        <v>43396.602083333331</v>
      </c>
      <c r="Z221" s="1" t="s">
        <v>548</v>
      </c>
      <c r="AA221" s="1" t="s">
        <v>549</v>
      </c>
      <c r="AB221" s="1" t="s">
        <v>548</v>
      </c>
      <c r="AC221" s="1"/>
      <c r="AD221" s="1"/>
    </row>
    <row r="222" spans="1:30" x14ac:dyDescent="0.25">
      <c r="A222" s="1" t="s">
        <v>676</v>
      </c>
      <c r="B222" s="1" t="s">
        <v>562</v>
      </c>
      <c r="C222" s="1" t="s">
        <v>4697</v>
      </c>
      <c r="D222" s="1">
        <v>43396.084374999999</v>
      </c>
      <c r="E222" s="1">
        <v>43396.605763888889</v>
      </c>
      <c r="F222" s="1" t="s">
        <v>911</v>
      </c>
      <c r="G222" s="1" t="s">
        <v>90</v>
      </c>
      <c r="H222" s="1" t="s">
        <v>1341</v>
      </c>
      <c r="I222" s="1" t="s">
        <v>91</v>
      </c>
      <c r="J222" s="1" t="s">
        <v>1118</v>
      </c>
      <c r="K222" s="1" t="s">
        <v>4698</v>
      </c>
      <c r="L222" s="1" t="s">
        <v>4699</v>
      </c>
      <c r="M222" s="1" t="s">
        <v>793</v>
      </c>
      <c r="N222" s="1" t="s">
        <v>40</v>
      </c>
      <c r="O222" s="1" t="s">
        <v>932</v>
      </c>
      <c r="P222" s="1"/>
      <c r="Q222" s="1" t="s">
        <v>92</v>
      </c>
      <c r="R222" s="1" t="s">
        <v>544</v>
      </c>
      <c r="S222" s="1" t="s">
        <v>545</v>
      </c>
      <c r="T222" s="1"/>
      <c r="U222" s="1"/>
      <c r="V222" s="1" t="s">
        <v>1415</v>
      </c>
      <c r="W222" s="1" t="s">
        <v>1416</v>
      </c>
      <c r="X222" s="1"/>
      <c r="Y222" s="1">
        <v>43396.606041666666</v>
      </c>
      <c r="Z222" s="1" t="s">
        <v>548</v>
      </c>
      <c r="AA222" s="1" t="s">
        <v>549</v>
      </c>
      <c r="AB222" s="1" t="s">
        <v>548</v>
      </c>
      <c r="AC222" s="1"/>
      <c r="AD222" s="1"/>
    </row>
    <row r="223" spans="1:30" x14ac:dyDescent="0.25">
      <c r="A223" s="1" t="s">
        <v>676</v>
      </c>
      <c r="B223" s="1" t="s">
        <v>562</v>
      </c>
      <c r="C223" s="1" t="s">
        <v>4685</v>
      </c>
      <c r="D223" s="1">
        <v>43396.126550925925</v>
      </c>
      <c r="E223" s="1">
        <v>43396.609872685185</v>
      </c>
      <c r="F223" s="1" t="s">
        <v>1196</v>
      </c>
      <c r="G223" s="1" t="s">
        <v>90</v>
      </c>
      <c r="H223" s="1" t="s">
        <v>1341</v>
      </c>
      <c r="I223" s="1" t="s">
        <v>91</v>
      </c>
      <c r="J223" s="1" t="s">
        <v>1118</v>
      </c>
      <c r="K223" s="1" t="s">
        <v>4686</v>
      </c>
      <c r="L223" s="1" t="s">
        <v>4687</v>
      </c>
      <c r="M223" s="1" t="s">
        <v>793</v>
      </c>
      <c r="N223" s="1" t="s">
        <v>40</v>
      </c>
      <c r="O223" s="1" t="s">
        <v>932</v>
      </c>
      <c r="P223" s="1"/>
      <c r="Q223" s="1" t="s">
        <v>92</v>
      </c>
      <c r="R223" s="1" t="s">
        <v>544</v>
      </c>
      <c r="S223" s="1" t="s">
        <v>545</v>
      </c>
      <c r="T223" s="1"/>
      <c r="U223" s="1"/>
      <c r="V223" s="1" t="s">
        <v>1260</v>
      </c>
      <c r="W223" s="1" t="s">
        <v>1006</v>
      </c>
      <c r="X223" s="1"/>
      <c r="Y223" s="1">
        <v>43396.610138888886</v>
      </c>
      <c r="Z223" s="1" t="s">
        <v>548</v>
      </c>
      <c r="AA223" s="1" t="s">
        <v>549</v>
      </c>
      <c r="AB223" s="1" t="s">
        <v>548</v>
      </c>
      <c r="AC223" s="1"/>
      <c r="AD223" s="1"/>
    </row>
    <row r="224" spans="1:30" x14ac:dyDescent="0.25">
      <c r="A224" s="1" t="s">
        <v>676</v>
      </c>
      <c r="B224" s="1" t="s">
        <v>562</v>
      </c>
      <c r="C224" s="1" t="s">
        <v>3746</v>
      </c>
      <c r="D224" s="1">
        <v>43389.133564814816</v>
      </c>
      <c r="E224" s="1">
        <v>43396.611076388886</v>
      </c>
      <c r="F224" s="1" t="s">
        <v>830</v>
      </c>
      <c r="G224" s="1" t="s">
        <v>90</v>
      </c>
      <c r="H224" s="1" t="s">
        <v>1341</v>
      </c>
      <c r="I224" s="1" t="s">
        <v>91</v>
      </c>
      <c r="J224" s="1" t="s">
        <v>1118</v>
      </c>
      <c r="K224" s="1" t="s">
        <v>3747</v>
      </c>
      <c r="L224" s="1" t="s">
        <v>4765</v>
      </c>
      <c r="M224" s="1" t="s">
        <v>793</v>
      </c>
      <c r="N224" s="1" t="s">
        <v>40</v>
      </c>
      <c r="O224" s="1" t="s">
        <v>1179</v>
      </c>
      <c r="P224" s="1"/>
      <c r="Q224" s="1" t="s">
        <v>92</v>
      </c>
      <c r="R224" s="1" t="s">
        <v>544</v>
      </c>
      <c r="S224" s="1" t="s">
        <v>545</v>
      </c>
      <c r="T224" s="1"/>
      <c r="U224" s="1"/>
      <c r="V224" s="1" t="s">
        <v>1254</v>
      </c>
      <c r="W224" s="1" t="s">
        <v>1255</v>
      </c>
      <c r="X224" s="1"/>
      <c r="Y224" s="1">
        <v>43396.611377314817</v>
      </c>
      <c r="Z224" s="1" t="s">
        <v>548</v>
      </c>
      <c r="AA224" s="1" t="s">
        <v>549</v>
      </c>
      <c r="AB224" s="1" t="s">
        <v>548</v>
      </c>
      <c r="AC224" s="1"/>
      <c r="AD224" s="1"/>
    </row>
    <row r="225" spans="1:30" x14ac:dyDescent="0.25">
      <c r="A225" s="1" t="s">
        <v>676</v>
      </c>
      <c r="B225" s="1" t="s">
        <v>562</v>
      </c>
      <c r="C225" s="1" t="s">
        <v>4700</v>
      </c>
      <c r="D225" s="1">
        <v>43396.098217592589</v>
      </c>
      <c r="E225" s="1">
        <v>43396.612222222226</v>
      </c>
      <c r="F225" s="1" t="s">
        <v>1196</v>
      </c>
      <c r="G225" s="1" t="s">
        <v>90</v>
      </c>
      <c r="H225" s="1" t="s">
        <v>1341</v>
      </c>
      <c r="I225" s="1" t="s">
        <v>91</v>
      </c>
      <c r="J225" s="1" t="s">
        <v>1118</v>
      </c>
      <c r="K225" s="1" t="s">
        <v>4701</v>
      </c>
      <c r="L225" s="1" t="s">
        <v>4702</v>
      </c>
      <c r="M225" s="1" t="s">
        <v>793</v>
      </c>
      <c r="N225" s="1" t="s">
        <v>40</v>
      </c>
      <c r="O225" s="1" t="s">
        <v>1256</v>
      </c>
      <c r="P225" s="1"/>
      <c r="Q225" s="1" t="s">
        <v>92</v>
      </c>
      <c r="R225" s="1" t="s">
        <v>544</v>
      </c>
      <c r="S225" s="1" t="s">
        <v>545</v>
      </c>
      <c r="T225" s="1"/>
      <c r="U225" s="1"/>
      <c r="V225" s="1" t="s">
        <v>1321</v>
      </c>
      <c r="W225" s="1" t="s">
        <v>964</v>
      </c>
      <c r="X225" s="1"/>
      <c r="Y225" s="1">
        <v>43396.612511574072</v>
      </c>
      <c r="Z225" s="1" t="s">
        <v>548</v>
      </c>
      <c r="AA225" s="1" t="s">
        <v>549</v>
      </c>
      <c r="AB225" s="1" t="s">
        <v>548</v>
      </c>
      <c r="AC225" s="1"/>
      <c r="AD225" s="1"/>
    </row>
    <row r="226" spans="1:30" x14ac:dyDescent="0.25">
      <c r="A226" s="1" t="s">
        <v>676</v>
      </c>
      <c r="B226" s="1" t="s">
        <v>562</v>
      </c>
      <c r="C226" s="1" t="s">
        <v>4262</v>
      </c>
      <c r="D226" s="1">
        <v>43392.770914351851</v>
      </c>
      <c r="E226" s="1">
        <v>43396.617604166669</v>
      </c>
      <c r="F226" s="1"/>
      <c r="G226" s="1" t="s">
        <v>90</v>
      </c>
      <c r="H226" s="1" t="s">
        <v>1341</v>
      </c>
      <c r="I226" s="1" t="s">
        <v>91</v>
      </c>
      <c r="J226" s="1" t="s">
        <v>1118</v>
      </c>
      <c r="K226" s="1" t="s">
        <v>4263</v>
      </c>
      <c r="L226" s="1" t="s">
        <v>4747</v>
      </c>
      <c r="M226" s="1" t="s">
        <v>793</v>
      </c>
      <c r="N226" s="1" t="s">
        <v>40</v>
      </c>
      <c r="O226" s="1" t="s">
        <v>1179</v>
      </c>
      <c r="P226" s="1"/>
      <c r="Q226" s="1" t="s">
        <v>92</v>
      </c>
      <c r="R226" s="1" t="s">
        <v>544</v>
      </c>
      <c r="S226" s="1" t="s">
        <v>545</v>
      </c>
      <c r="T226" s="1"/>
      <c r="U226" s="1"/>
      <c r="V226" s="1" t="s">
        <v>1260</v>
      </c>
      <c r="W226" s="1" t="s">
        <v>1006</v>
      </c>
      <c r="X226" s="1"/>
      <c r="Y226" s="1">
        <v>43396.719097222223</v>
      </c>
      <c r="Z226" s="1" t="s">
        <v>548</v>
      </c>
      <c r="AA226" s="1" t="s">
        <v>549</v>
      </c>
      <c r="AB226" s="1" t="s">
        <v>548</v>
      </c>
      <c r="AC226" s="1"/>
      <c r="AD226" s="1"/>
    </row>
    <row r="227" spans="1:30" x14ac:dyDescent="0.25">
      <c r="A227" s="1" t="s">
        <v>676</v>
      </c>
      <c r="B227" s="1" t="s">
        <v>562</v>
      </c>
      <c r="C227" s="1" t="s">
        <v>4712</v>
      </c>
      <c r="D227" s="1">
        <v>43395.948993055557</v>
      </c>
      <c r="E227" s="1">
        <v>43396.640775462962</v>
      </c>
      <c r="F227" s="1" t="s">
        <v>1196</v>
      </c>
      <c r="G227" s="1" t="s">
        <v>90</v>
      </c>
      <c r="H227" s="1" t="s">
        <v>1341</v>
      </c>
      <c r="I227" s="1" t="s">
        <v>91</v>
      </c>
      <c r="J227" s="1" t="s">
        <v>1118</v>
      </c>
      <c r="K227" s="1" t="s">
        <v>4713</v>
      </c>
      <c r="L227" s="1" t="s">
        <v>4714</v>
      </c>
      <c r="M227" s="1" t="s">
        <v>793</v>
      </c>
      <c r="N227" s="1" t="s">
        <v>929</v>
      </c>
      <c r="O227" s="1" t="s">
        <v>939</v>
      </c>
      <c r="P227" s="1"/>
      <c r="Q227" s="1" t="s">
        <v>92</v>
      </c>
      <c r="R227" s="1" t="s">
        <v>544</v>
      </c>
      <c r="S227" s="1" t="s">
        <v>545</v>
      </c>
      <c r="T227" s="1"/>
      <c r="U227" s="1"/>
      <c r="V227" s="1" t="s">
        <v>966</v>
      </c>
      <c r="W227" s="1" t="s">
        <v>967</v>
      </c>
      <c r="X227" s="1"/>
      <c r="Y227" s="1">
        <v>43396.641053240739</v>
      </c>
      <c r="Z227" s="1" t="s">
        <v>548</v>
      </c>
      <c r="AA227" s="1" t="s">
        <v>549</v>
      </c>
      <c r="AB227" s="1" t="s">
        <v>548</v>
      </c>
      <c r="AC227" s="1"/>
      <c r="AD227" s="1"/>
    </row>
    <row r="228" spans="1:30" x14ac:dyDescent="0.25">
      <c r="A228" s="1" t="s">
        <v>676</v>
      </c>
      <c r="B228" s="1" t="s">
        <v>562</v>
      </c>
      <c r="C228" s="1" t="s">
        <v>4729</v>
      </c>
      <c r="D228" s="1">
        <v>43395.863229166665</v>
      </c>
      <c r="E228" s="1">
        <v>43396.641550925924</v>
      </c>
      <c r="F228" s="1" t="s">
        <v>833</v>
      </c>
      <c r="G228" s="1" t="s">
        <v>90</v>
      </c>
      <c r="H228" s="1" t="s">
        <v>1341</v>
      </c>
      <c r="I228" s="1" t="s">
        <v>91</v>
      </c>
      <c r="J228" s="1" t="s">
        <v>1118</v>
      </c>
      <c r="K228" s="1" t="s">
        <v>4730</v>
      </c>
      <c r="L228" s="1" t="s">
        <v>4731</v>
      </c>
      <c r="M228" s="1" t="s">
        <v>793</v>
      </c>
      <c r="N228" s="1" t="s">
        <v>40</v>
      </c>
      <c r="O228" s="1" t="s">
        <v>1093</v>
      </c>
      <c r="P228" s="1"/>
      <c r="Q228" s="1" t="s">
        <v>92</v>
      </c>
      <c r="R228" s="1" t="s">
        <v>544</v>
      </c>
      <c r="S228" s="1" t="s">
        <v>545</v>
      </c>
      <c r="T228" s="1"/>
      <c r="U228" s="1"/>
      <c r="V228" s="1" t="s">
        <v>966</v>
      </c>
      <c r="W228" s="1" t="s">
        <v>967</v>
      </c>
      <c r="X228" s="1"/>
      <c r="Y228" s="1">
        <v>43396.641805555555</v>
      </c>
      <c r="Z228" s="1" t="s">
        <v>548</v>
      </c>
      <c r="AA228" s="1" t="s">
        <v>549</v>
      </c>
      <c r="AB228" s="1" t="s">
        <v>548</v>
      </c>
      <c r="AC228" s="1"/>
      <c r="AD228" s="1"/>
    </row>
    <row r="229" spans="1:30" x14ac:dyDescent="0.25">
      <c r="A229" s="1" t="s">
        <v>676</v>
      </c>
      <c r="B229" s="1" t="s">
        <v>562</v>
      </c>
      <c r="C229" s="1" t="s">
        <v>4354</v>
      </c>
      <c r="D229" s="1">
        <v>43391.216469907406</v>
      </c>
      <c r="E229" s="1">
        <v>43396.646689814814</v>
      </c>
      <c r="F229" s="1" t="s">
        <v>1419</v>
      </c>
      <c r="G229" s="1" t="s">
        <v>90</v>
      </c>
      <c r="H229" s="1" t="s">
        <v>1341</v>
      </c>
      <c r="I229" s="1" t="s">
        <v>91</v>
      </c>
      <c r="J229" s="1" t="s">
        <v>1118</v>
      </c>
      <c r="K229" s="1" t="s">
        <v>4355</v>
      </c>
      <c r="L229" s="1" t="s">
        <v>4756</v>
      </c>
      <c r="M229" s="1" t="s">
        <v>793</v>
      </c>
      <c r="N229" s="1" t="s">
        <v>929</v>
      </c>
      <c r="O229" s="1" t="s">
        <v>2152</v>
      </c>
      <c r="P229" s="1"/>
      <c r="Q229" s="1" t="s">
        <v>92</v>
      </c>
      <c r="R229" s="1" t="s">
        <v>544</v>
      </c>
      <c r="S229" s="1" t="s">
        <v>545</v>
      </c>
      <c r="T229" s="1"/>
      <c r="U229" s="1"/>
      <c r="V229" s="1" t="s">
        <v>1321</v>
      </c>
      <c r="W229" s="1" t="s">
        <v>964</v>
      </c>
      <c r="X229" s="1"/>
      <c r="Y229" s="1">
        <v>43396.646979166668</v>
      </c>
      <c r="Z229" s="1" t="s">
        <v>548</v>
      </c>
      <c r="AA229" s="1" t="s">
        <v>549</v>
      </c>
      <c r="AB229" s="1" t="s">
        <v>548</v>
      </c>
      <c r="AC229" s="1"/>
      <c r="AD229" s="1"/>
    </row>
    <row r="230" spans="1:30" x14ac:dyDescent="0.25">
      <c r="A230" s="1" t="s">
        <v>676</v>
      </c>
      <c r="B230" s="1" t="s">
        <v>562</v>
      </c>
      <c r="C230" s="1" t="s">
        <v>4703</v>
      </c>
      <c r="D230" s="1">
        <v>43396.008831018517</v>
      </c>
      <c r="E230" s="1">
        <v>43396.648865740739</v>
      </c>
      <c r="F230" s="1" t="s">
        <v>911</v>
      </c>
      <c r="G230" s="1" t="s">
        <v>90</v>
      </c>
      <c r="H230" s="1" t="s">
        <v>1341</v>
      </c>
      <c r="I230" s="1" t="s">
        <v>91</v>
      </c>
      <c r="J230" s="1" t="s">
        <v>1118</v>
      </c>
      <c r="K230" s="1" t="s">
        <v>4704</v>
      </c>
      <c r="L230" s="1" t="s">
        <v>4705</v>
      </c>
      <c r="M230" s="1" t="s">
        <v>793</v>
      </c>
      <c r="N230" s="1" t="s">
        <v>41</v>
      </c>
      <c r="O230" s="1" t="s">
        <v>934</v>
      </c>
      <c r="P230" s="1"/>
      <c r="Q230" s="1" t="s">
        <v>92</v>
      </c>
      <c r="R230" s="1" t="s">
        <v>544</v>
      </c>
      <c r="S230" s="1" t="s">
        <v>545</v>
      </c>
      <c r="T230" s="1"/>
      <c r="U230" s="1"/>
      <c r="V230" s="1" t="s">
        <v>946</v>
      </c>
      <c r="W230" s="1" t="s">
        <v>2923</v>
      </c>
      <c r="X230" s="1"/>
      <c r="Y230" s="1">
        <v>43396.649131944447</v>
      </c>
      <c r="Z230" s="1" t="s">
        <v>548</v>
      </c>
      <c r="AA230" s="1" t="s">
        <v>549</v>
      </c>
      <c r="AB230" s="1" t="s">
        <v>548</v>
      </c>
      <c r="AC230" s="1"/>
      <c r="AD230" s="1"/>
    </row>
    <row r="231" spans="1:30" x14ac:dyDescent="0.25">
      <c r="A231" s="1" t="s">
        <v>676</v>
      </c>
      <c r="B231" s="1" t="s">
        <v>562</v>
      </c>
      <c r="C231" s="1" t="s">
        <v>4732</v>
      </c>
      <c r="D231" s="1">
        <v>43395.850740740738</v>
      </c>
      <c r="E231" s="1">
        <v>43396.651400462964</v>
      </c>
      <c r="F231" s="1" t="s">
        <v>833</v>
      </c>
      <c r="G231" s="1" t="s">
        <v>90</v>
      </c>
      <c r="H231" s="1" t="s">
        <v>1341</v>
      </c>
      <c r="I231" s="1" t="s">
        <v>91</v>
      </c>
      <c r="J231" s="1" t="s">
        <v>1118</v>
      </c>
      <c r="K231" s="1" t="s">
        <v>4733</v>
      </c>
      <c r="L231" s="1" t="s">
        <v>4734</v>
      </c>
      <c r="M231" s="1" t="s">
        <v>793</v>
      </c>
      <c r="N231" s="1" t="s">
        <v>40</v>
      </c>
      <c r="O231" s="1" t="s">
        <v>1093</v>
      </c>
      <c r="P231" s="1"/>
      <c r="Q231" s="1" t="s">
        <v>92</v>
      </c>
      <c r="R231" s="1" t="s">
        <v>544</v>
      </c>
      <c r="S231" s="1" t="s">
        <v>545</v>
      </c>
      <c r="T231" s="1"/>
      <c r="U231" s="1"/>
      <c r="V231" s="1" t="s">
        <v>1260</v>
      </c>
      <c r="W231" s="1" t="s">
        <v>1006</v>
      </c>
      <c r="X231" s="1"/>
      <c r="Y231" s="1">
        <v>43396.651712962965</v>
      </c>
      <c r="Z231" s="1" t="s">
        <v>548</v>
      </c>
      <c r="AA231" s="1" t="s">
        <v>549</v>
      </c>
      <c r="AB231" s="1" t="s">
        <v>548</v>
      </c>
      <c r="AC231" s="1"/>
      <c r="AD231" s="1"/>
    </row>
    <row r="232" spans="1:30" x14ac:dyDescent="0.25">
      <c r="A232" s="1" t="s">
        <v>676</v>
      </c>
      <c r="B232" s="1" t="s">
        <v>562</v>
      </c>
      <c r="C232" s="1" t="s">
        <v>4694</v>
      </c>
      <c r="D232" s="1">
        <v>43396.12060185185</v>
      </c>
      <c r="E232" s="1">
        <v>43396.658888888887</v>
      </c>
      <c r="F232" s="1" t="s">
        <v>843</v>
      </c>
      <c r="G232" s="1" t="s">
        <v>90</v>
      </c>
      <c r="H232" s="1" t="s">
        <v>1341</v>
      </c>
      <c r="I232" s="1" t="s">
        <v>91</v>
      </c>
      <c r="J232" s="1" t="s">
        <v>1118</v>
      </c>
      <c r="K232" s="1" t="s">
        <v>4695</v>
      </c>
      <c r="L232" s="1" t="s">
        <v>4696</v>
      </c>
      <c r="M232" s="1" t="s">
        <v>793</v>
      </c>
      <c r="N232" s="1" t="s">
        <v>41</v>
      </c>
      <c r="O232" s="1" t="s">
        <v>934</v>
      </c>
      <c r="P232" s="1"/>
      <c r="Q232" s="1" t="s">
        <v>92</v>
      </c>
      <c r="R232" s="1" t="s">
        <v>544</v>
      </c>
      <c r="S232" s="1" t="s">
        <v>545</v>
      </c>
      <c r="T232" s="1"/>
      <c r="U232" s="1"/>
      <c r="V232" s="1" t="s">
        <v>1260</v>
      </c>
      <c r="W232" s="1" t="s">
        <v>1006</v>
      </c>
      <c r="X232" s="1"/>
      <c r="Y232" s="1">
        <v>43396.659166666665</v>
      </c>
      <c r="Z232" s="1" t="s">
        <v>548</v>
      </c>
      <c r="AA232" s="1" t="s">
        <v>549</v>
      </c>
      <c r="AB232" s="1" t="s">
        <v>548</v>
      </c>
      <c r="AC232" s="1"/>
      <c r="AD232" s="1"/>
    </row>
    <row r="233" spans="1:30" x14ac:dyDescent="0.25">
      <c r="A233" s="1" t="s">
        <v>676</v>
      </c>
      <c r="B233" s="1" t="s">
        <v>562</v>
      </c>
      <c r="C233" s="1" t="s">
        <v>4275</v>
      </c>
      <c r="D233" s="1">
        <v>43392.465219907404</v>
      </c>
      <c r="E233" s="1">
        <v>43396.659687500003</v>
      </c>
      <c r="F233" s="1" t="s">
        <v>910</v>
      </c>
      <c r="G233" s="1" t="s">
        <v>90</v>
      </c>
      <c r="H233" s="1" t="s">
        <v>1341</v>
      </c>
      <c r="I233" s="1" t="s">
        <v>91</v>
      </c>
      <c r="J233" s="1" t="s">
        <v>1118</v>
      </c>
      <c r="K233" s="1" t="s">
        <v>4276</v>
      </c>
      <c r="L233" s="1" t="s">
        <v>4749</v>
      </c>
      <c r="M233" s="1" t="s">
        <v>793</v>
      </c>
      <c r="N233" s="1" t="s">
        <v>41</v>
      </c>
      <c r="O233" s="1" t="s">
        <v>934</v>
      </c>
      <c r="P233" s="1"/>
      <c r="Q233" s="1" t="s">
        <v>92</v>
      </c>
      <c r="R233" s="1" t="s">
        <v>544</v>
      </c>
      <c r="S233" s="1" t="s">
        <v>545</v>
      </c>
      <c r="T233" s="1"/>
      <c r="U233" s="1"/>
      <c r="V233" s="1" t="s">
        <v>1326</v>
      </c>
      <c r="W233" s="1" t="s">
        <v>1327</v>
      </c>
      <c r="X233" s="1"/>
      <c r="Y233" s="1">
        <v>43396.719108796293</v>
      </c>
      <c r="Z233" s="1" t="s">
        <v>548</v>
      </c>
      <c r="AA233" s="1" t="s">
        <v>549</v>
      </c>
      <c r="AB233" s="1" t="s">
        <v>548</v>
      </c>
      <c r="AC233" s="1"/>
      <c r="AD233" s="1"/>
    </row>
    <row r="234" spans="1:30" x14ac:dyDescent="0.25">
      <c r="A234" s="1" t="s">
        <v>676</v>
      </c>
      <c r="B234" s="1" t="s">
        <v>562</v>
      </c>
      <c r="C234" s="1" t="s">
        <v>4715</v>
      </c>
      <c r="D234" s="1">
        <v>43395.968888888892</v>
      </c>
      <c r="E234" s="1">
        <v>43396.661956018521</v>
      </c>
      <c r="F234" s="1" t="s">
        <v>911</v>
      </c>
      <c r="G234" s="1" t="s">
        <v>90</v>
      </c>
      <c r="H234" s="1" t="s">
        <v>1341</v>
      </c>
      <c r="I234" s="1" t="s">
        <v>91</v>
      </c>
      <c r="J234" s="1" t="s">
        <v>1118</v>
      </c>
      <c r="K234" s="1" t="s">
        <v>4716</v>
      </c>
      <c r="L234" s="1" t="s">
        <v>4717</v>
      </c>
      <c r="M234" s="1"/>
      <c r="N234" s="1"/>
      <c r="O234" s="1"/>
      <c r="P234" s="1"/>
      <c r="Q234" s="1" t="s">
        <v>92</v>
      </c>
      <c r="R234" s="1" t="s">
        <v>544</v>
      </c>
      <c r="S234" s="1" t="s">
        <v>545</v>
      </c>
      <c r="T234" s="1"/>
      <c r="U234" s="1"/>
      <c r="V234" s="1" t="s">
        <v>1190</v>
      </c>
      <c r="W234" s="1" t="s">
        <v>1191</v>
      </c>
      <c r="X234" s="1"/>
      <c r="Y234" s="1">
        <v>43396.662233796298</v>
      </c>
      <c r="Z234" s="1" t="s">
        <v>548</v>
      </c>
      <c r="AA234" s="1" t="s">
        <v>549</v>
      </c>
      <c r="AB234" s="1" t="s">
        <v>548</v>
      </c>
      <c r="AC234" s="1"/>
      <c r="AD234" s="1"/>
    </row>
    <row r="235" spans="1:30" x14ac:dyDescent="0.25">
      <c r="A235" s="1" t="s">
        <v>676</v>
      </c>
      <c r="B235" s="1" t="s">
        <v>562</v>
      </c>
      <c r="C235" s="1" t="s">
        <v>4706</v>
      </c>
      <c r="D235" s="1">
        <v>43396.04005787037</v>
      </c>
      <c r="E235" s="1">
        <v>43396.668935185182</v>
      </c>
      <c r="F235" s="1" t="s">
        <v>830</v>
      </c>
      <c r="G235" s="1" t="s">
        <v>90</v>
      </c>
      <c r="H235" s="1" t="s">
        <v>1341</v>
      </c>
      <c r="I235" s="1" t="s">
        <v>91</v>
      </c>
      <c r="J235" s="1" t="s">
        <v>1118</v>
      </c>
      <c r="K235" s="1" t="s">
        <v>4707</v>
      </c>
      <c r="L235" s="1" t="s">
        <v>4708</v>
      </c>
      <c r="M235" s="1" t="s">
        <v>793</v>
      </c>
      <c r="N235" s="1" t="s">
        <v>41</v>
      </c>
      <c r="O235" s="1" t="s">
        <v>1571</v>
      </c>
      <c r="P235" s="1"/>
      <c r="Q235" s="1" t="s">
        <v>92</v>
      </c>
      <c r="R235" s="1" t="s">
        <v>544</v>
      </c>
      <c r="S235" s="1" t="s">
        <v>545</v>
      </c>
      <c r="T235" s="1"/>
      <c r="U235" s="1"/>
      <c r="V235" s="1" t="s">
        <v>966</v>
      </c>
      <c r="W235" s="1" t="s">
        <v>967</v>
      </c>
      <c r="X235" s="1"/>
      <c r="Y235" s="1">
        <v>43396.669224537036</v>
      </c>
      <c r="Z235" s="1" t="s">
        <v>548</v>
      </c>
      <c r="AA235" s="1" t="s">
        <v>549</v>
      </c>
      <c r="AB235" s="1" t="s">
        <v>548</v>
      </c>
      <c r="AC235" s="1"/>
      <c r="AD235" s="1"/>
    </row>
    <row r="236" spans="1:30" x14ac:dyDescent="0.25">
      <c r="A236" s="1" t="s">
        <v>676</v>
      </c>
      <c r="B236" s="1" t="s">
        <v>562</v>
      </c>
      <c r="C236" s="1" t="s">
        <v>4735</v>
      </c>
      <c r="D236" s="1">
        <v>43395.838958333334</v>
      </c>
      <c r="E236" s="1">
        <v>43396.673587962963</v>
      </c>
      <c r="F236" s="1" t="s">
        <v>833</v>
      </c>
      <c r="G236" s="1" t="s">
        <v>90</v>
      </c>
      <c r="H236" s="1" t="s">
        <v>1341</v>
      </c>
      <c r="I236" s="1" t="s">
        <v>91</v>
      </c>
      <c r="J236" s="1" t="s">
        <v>1118</v>
      </c>
      <c r="K236" s="1" t="s">
        <v>4736</v>
      </c>
      <c r="L236" s="1" t="s">
        <v>4737</v>
      </c>
      <c r="M236" s="1" t="s">
        <v>793</v>
      </c>
      <c r="N236" s="1" t="s">
        <v>40</v>
      </c>
      <c r="O236" s="1" t="s">
        <v>945</v>
      </c>
      <c r="P236" s="1"/>
      <c r="Q236" s="1" t="s">
        <v>92</v>
      </c>
      <c r="R236" s="1" t="s">
        <v>544</v>
      </c>
      <c r="S236" s="1" t="s">
        <v>545</v>
      </c>
      <c r="T236" s="1"/>
      <c r="U236" s="1"/>
      <c r="V236" s="1" t="s">
        <v>966</v>
      </c>
      <c r="W236" s="1" t="s">
        <v>967</v>
      </c>
      <c r="X236" s="1"/>
      <c r="Y236" s="1">
        <v>43396.673888888887</v>
      </c>
      <c r="Z236" s="1" t="s">
        <v>548</v>
      </c>
      <c r="AA236" s="1" t="s">
        <v>549</v>
      </c>
      <c r="AB236" s="1" t="s">
        <v>548</v>
      </c>
      <c r="AC236" s="1"/>
      <c r="AD236" s="1"/>
    </row>
    <row r="237" spans="1:30" x14ac:dyDescent="0.25">
      <c r="A237" s="1" t="s">
        <v>676</v>
      </c>
      <c r="B237" s="1" t="s">
        <v>562</v>
      </c>
      <c r="C237" s="1" t="s">
        <v>4727</v>
      </c>
      <c r="D237" s="1">
        <v>43395.857488425929</v>
      </c>
      <c r="E237" s="1">
        <v>43396.674189814818</v>
      </c>
      <c r="F237" s="1" t="s">
        <v>911</v>
      </c>
      <c r="G237" s="1" t="s">
        <v>90</v>
      </c>
      <c r="H237" s="1" t="s">
        <v>1341</v>
      </c>
      <c r="I237" s="1" t="s">
        <v>91</v>
      </c>
      <c r="J237" s="1" t="s">
        <v>1118</v>
      </c>
      <c r="K237" s="1" t="s">
        <v>4728</v>
      </c>
      <c r="L237" s="1" t="s">
        <v>3376</v>
      </c>
      <c r="M237" s="1" t="s">
        <v>793</v>
      </c>
      <c r="N237" s="1" t="s">
        <v>40</v>
      </c>
      <c r="O237" s="1" t="s">
        <v>932</v>
      </c>
      <c r="P237" s="1"/>
      <c r="Q237" s="1" t="s">
        <v>92</v>
      </c>
      <c r="R237" s="1" t="s">
        <v>544</v>
      </c>
      <c r="S237" s="1" t="s">
        <v>545</v>
      </c>
      <c r="T237" s="1"/>
      <c r="U237" s="1"/>
      <c r="V237" s="1" t="s">
        <v>966</v>
      </c>
      <c r="W237" s="1" t="s">
        <v>967</v>
      </c>
      <c r="X237" s="1"/>
      <c r="Y237" s="1">
        <v>43396.674456018518</v>
      </c>
      <c r="Z237" s="1" t="s">
        <v>548</v>
      </c>
      <c r="AA237" s="1" t="s">
        <v>549</v>
      </c>
      <c r="AB237" s="1" t="s">
        <v>548</v>
      </c>
      <c r="AC237" s="1"/>
      <c r="AD237" s="1"/>
    </row>
    <row r="238" spans="1:30" x14ac:dyDescent="0.25">
      <c r="A238" s="1" t="s">
        <v>676</v>
      </c>
      <c r="B238" s="1" t="s">
        <v>562</v>
      </c>
      <c r="C238" s="1" t="s">
        <v>4721</v>
      </c>
      <c r="D238" s="1">
        <v>43395.958472222221</v>
      </c>
      <c r="E238" s="1">
        <v>43396.675324074073</v>
      </c>
      <c r="F238" s="1" t="s">
        <v>830</v>
      </c>
      <c r="G238" s="1" t="s">
        <v>90</v>
      </c>
      <c r="H238" s="1" t="s">
        <v>1341</v>
      </c>
      <c r="I238" s="1" t="s">
        <v>91</v>
      </c>
      <c r="J238" s="1" t="s">
        <v>1118</v>
      </c>
      <c r="K238" s="1" t="s">
        <v>4722</v>
      </c>
      <c r="L238" s="1" t="s">
        <v>4723</v>
      </c>
      <c r="M238" s="1" t="s">
        <v>793</v>
      </c>
      <c r="N238" s="1" t="s">
        <v>41</v>
      </c>
      <c r="O238" s="1" t="s">
        <v>1571</v>
      </c>
      <c r="P238" s="1"/>
      <c r="Q238" s="1" t="s">
        <v>92</v>
      </c>
      <c r="R238" s="1" t="s">
        <v>544</v>
      </c>
      <c r="S238" s="1" t="s">
        <v>545</v>
      </c>
      <c r="T238" s="1"/>
      <c r="U238" s="1"/>
      <c r="V238" s="1" t="s">
        <v>966</v>
      </c>
      <c r="W238" s="1" t="s">
        <v>967</v>
      </c>
      <c r="X238" s="1"/>
      <c r="Y238" s="1">
        <v>43396.67560185185</v>
      </c>
      <c r="Z238" s="1" t="s">
        <v>548</v>
      </c>
      <c r="AA238" s="1" t="s">
        <v>549</v>
      </c>
      <c r="AB238" s="1" t="s">
        <v>548</v>
      </c>
      <c r="AC238" s="1"/>
      <c r="AD238" s="1"/>
    </row>
    <row r="239" spans="1:30" x14ac:dyDescent="0.25">
      <c r="A239" s="1" t="s">
        <v>676</v>
      </c>
      <c r="B239" s="1" t="s">
        <v>562</v>
      </c>
      <c r="C239" s="1" t="s">
        <v>4709</v>
      </c>
      <c r="D239" s="1">
        <v>43395.977210648147</v>
      </c>
      <c r="E239" s="1">
        <v>43396.678819444445</v>
      </c>
      <c r="F239" s="1" t="s">
        <v>843</v>
      </c>
      <c r="G239" s="1" t="s">
        <v>90</v>
      </c>
      <c r="H239" s="1" t="s">
        <v>1341</v>
      </c>
      <c r="I239" s="1" t="s">
        <v>91</v>
      </c>
      <c r="J239" s="1" t="s">
        <v>1118</v>
      </c>
      <c r="K239" s="1" t="s">
        <v>4710</v>
      </c>
      <c r="L239" s="1" t="s">
        <v>4711</v>
      </c>
      <c r="M239" s="1" t="s">
        <v>793</v>
      </c>
      <c r="N239" s="1" t="s">
        <v>929</v>
      </c>
      <c r="O239" s="1" t="s">
        <v>1214</v>
      </c>
      <c r="P239" s="1"/>
      <c r="Q239" s="1" t="s">
        <v>92</v>
      </c>
      <c r="R239" s="1" t="s">
        <v>544</v>
      </c>
      <c r="S239" s="1" t="s">
        <v>545</v>
      </c>
      <c r="T239" s="1"/>
      <c r="U239" s="1"/>
      <c r="V239" s="1" t="s">
        <v>966</v>
      </c>
      <c r="W239" s="1" t="s">
        <v>967</v>
      </c>
      <c r="X239" s="1"/>
      <c r="Y239" s="1">
        <v>43396.679085648146</v>
      </c>
      <c r="Z239" s="1" t="s">
        <v>548</v>
      </c>
      <c r="AA239" s="1" t="s">
        <v>549</v>
      </c>
      <c r="AB239" s="1" t="s">
        <v>548</v>
      </c>
      <c r="AC239" s="1"/>
      <c r="AD239" s="1"/>
    </row>
    <row r="240" spans="1:30" x14ac:dyDescent="0.25">
      <c r="A240" s="1" t="s">
        <v>676</v>
      </c>
      <c r="B240" s="1" t="s">
        <v>562</v>
      </c>
      <c r="C240" s="1" t="s">
        <v>4386</v>
      </c>
      <c r="D240" s="1">
        <v>43390.981145833335</v>
      </c>
      <c r="E240" s="1">
        <v>43396.682060185187</v>
      </c>
      <c r="F240" s="1" t="s">
        <v>1440</v>
      </c>
      <c r="G240" s="1" t="s">
        <v>90</v>
      </c>
      <c r="H240" s="1" t="s">
        <v>1341</v>
      </c>
      <c r="I240" s="1" t="s">
        <v>91</v>
      </c>
      <c r="J240" s="1" t="s">
        <v>1118</v>
      </c>
      <c r="K240" s="1" t="s">
        <v>4387</v>
      </c>
      <c r="L240" s="1" t="s">
        <v>4759</v>
      </c>
      <c r="M240" s="1"/>
      <c r="N240" s="1"/>
      <c r="O240" s="1"/>
      <c r="P240" s="1"/>
      <c r="Q240" s="1" t="s">
        <v>92</v>
      </c>
      <c r="R240" s="1" t="s">
        <v>544</v>
      </c>
      <c r="S240" s="1" t="s">
        <v>545</v>
      </c>
      <c r="T240" s="1"/>
      <c r="U240" s="1"/>
      <c r="V240" s="1" t="s">
        <v>1254</v>
      </c>
      <c r="W240" s="1" t="s">
        <v>1255</v>
      </c>
      <c r="X240" s="1"/>
      <c r="Y240" s="1">
        <v>43396.682349537034</v>
      </c>
      <c r="Z240" s="1" t="s">
        <v>548</v>
      </c>
      <c r="AA240" s="1" t="s">
        <v>549</v>
      </c>
      <c r="AB240" s="1" t="s">
        <v>548</v>
      </c>
      <c r="AC240" s="1"/>
      <c r="AD240" s="1"/>
    </row>
    <row r="241" spans="1:30" x14ac:dyDescent="0.25">
      <c r="A241" s="1" t="s">
        <v>676</v>
      </c>
      <c r="B241" s="1" t="s">
        <v>562</v>
      </c>
      <c r="C241" s="1" t="s">
        <v>4718</v>
      </c>
      <c r="D241" s="1">
        <v>43395.962060185186</v>
      </c>
      <c r="E241" s="1">
        <v>43396.687847222223</v>
      </c>
      <c r="F241" s="1" t="s">
        <v>843</v>
      </c>
      <c r="G241" s="1" t="s">
        <v>90</v>
      </c>
      <c r="H241" s="1" t="s">
        <v>1341</v>
      </c>
      <c r="I241" s="1" t="s">
        <v>91</v>
      </c>
      <c r="J241" s="1" t="s">
        <v>1118</v>
      </c>
      <c r="K241" s="1" t="s">
        <v>4719</v>
      </c>
      <c r="L241" s="1" t="s">
        <v>4720</v>
      </c>
      <c r="M241" s="1" t="s">
        <v>793</v>
      </c>
      <c r="N241" s="1" t="s">
        <v>41</v>
      </c>
      <c r="O241" s="1" t="s">
        <v>934</v>
      </c>
      <c r="P241" s="1"/>
      <c r="Q241" s="1" t="s">
        <v>92</v>
      </c>
      <c r="R241" s="1" t="s">
        <v>544</v>
      </c>
      <c r="S241" s="1" t="s">
        <v>545</v>
      </c>
      <c r="T241" s="1"/>
      <c r="U241" s="1"/>
      <c r="V241" s="1" t="s">
        <v>966</v>
      </c>
      <c r="W241" s="1" t="s">
        <v>967</v>
      </c>
      <c r="X241" s="1"/>
      <c r="Y241" s="1">
        <v>43396.688136574077</v>
      </c>
      <c r="Z241" s="1" t="s">
        <v>548</v>
      </c>
      <c r="AA241" s="1" t="s">
        <v>549</v>
      </c>
      <c r="AB241" s="1" t="s">
        <v>548</v>
      </c>
      <c r="AC241" s="1"/>
      <c r="AD241" s="1"/>
    </row>
    <row r="242" spans="1:30" x14ac:dyDescent="0.25">
      <c r="A242" s="1" t="s">
        <v>676</v>
      </c>
      <c r="B242" s="1" t="s">
        <v>562</v>
      </c>
      <c r="C242" s="1" t="s">
        <v>4594</v>
      </c>
      <c r="D242" s="1">
        <v>43395.554618055554</v>
      </c>
      <c r="E242" s="1">
        <v>43396.692835648151</v>
      </c>
      <c r="F242" s="1" t="s">
        <v>843</v>
      </c>
      <c r="G242" s="1" t="s">
        <v>90</v>
      </c>
      <c r="H242" s="1" t="s">
        <v>1341</v>
      </c>
      <c r="I242" s="1" t="s">
        <v>91</v>
      </c>
      <c r="J242" s="1" t="s">
        <v>1118</v>
      </c>
      <c r="K242" s="1" t="s">
        <v>4595</v>
      </c>
      <c r="L242" s="1" t="s">
        <v>3330</v>
      </c>
      <c r="M242" s="1" t="s">
        <v>793</v>
      </c>
      <c r="N242" s="1" t="s">
        <v>41</v>
      </c>
      <c r="O242" s="1" t="s">
        <v>934</v>
      </c>
      <c r="P242" s="1"/>
      <c r="Q242" s="1" t="s">
        <v>92</v>
      </c>
      <c r="R242" s="1" t="s">
        <v>544</v>
      </c>
      <c r="S242" s="1" t="s">
        <v>545</v>
      </c>
      <c r="T242" s="1"/>
      <c r="U242" s="1"/>
      <c r="V242" s="1" t="s">
        <v>1396</v>
      </c>
      <c r="W242" s="1" t="s">
        <v>1397</v>
      </c>
      <c r="X242" s="1"/>
      <c r="Y242" s="1">
        <v>43396.693113425928</v>
      </c>
      <c r="Z242" s="1" t="s">
        <v>548</v>
      </c>
      <c r="AA242" s="1" t="s">
        <v>549</v>
      </c>
      <c r="AB242" s="1" t="s">
        <v>548</v>
      </c>
      <c r="AC242" s="1"/>
      <c r="AD242" s="1"/>
    </row>
    <row r="243" spans="1:30" x14ac:dyDescent="0.25">
      <c r="A243" s="1" t="s">
        <v>676</v>
      </c>
      <c r="B243" s="1" t="s">
        <v>562</v>
      </c>
      <c r="C243" s="1" t="s">
        <v>4346</v>
      </c>
      <c r="D243" s="1">
        <v>43391.750555555554</v>
      </c>
      <c r="E243" s="1">
        <v>43396.695937500001</v>
      </c>
      <c r="F243" s="1" t="s">
        <v>1419</v>
      </c>
      <c r="G243" s="1" t="s">
        <v>90</v>
      </c>
      <c r="H243" s="1" t="s">
        <v>1341</v>
      </c>
      <c r="I243" s="1" t="s">
        <v>91</v>
      </c>
      <c r="J243" s="1" t="s">
        <v>1118</v>
      </c>
      <c r="K243" s="1" t="s">
        <v>4347</v>
      </c>
      <c r="L243" s="1" t="s">
        <v>4755</v>
      </c>
      <c r="M243" s="1" t="s">
        <v>793</v>
      </c>
      <c r="N243" s="1" t="s">
        <v>3365</v>
      </c>
      <c r="O243" s="1" t="s">
        <v>3366</v>
      </c>
      <c r="P243" s="1"/>
      <c r="Q243" s="1" t="s">
        <v>92</v>
      </c>
      <c r="R243" s="1" t="s">
        <v>544</v>
      </c>
      <c r="S243" s="1" t="s">
        <v>545</v>
      </c>
      <c r="T243" s="1"/>
      <c r="U243" s="1"/>
      <c r="V243" s="1" t="s">
        <v>1643</v>
      </c>
      <c r="W243" s="1" t="s">
        <v>1644</v>
      </c>
      <c r="X243" s="1"/>
      <c r="Y243" s="1">
        <v>43396.696192129632</v>
      </c>
      <c r="Z243" s="1" t="s">
        <v>548</v>
      </c>
      <c r="AA243" s="1" t="s">
        <v>549</v>
      </c>
      <c r="AB243" s="1" t="s">
        <v>548</v>
      </c>
      <c r="AC243" s="1"/>
      <c r="AD243" s="1"/>
    </row>
    <row r="244" spans="1:30" x14ac:dyDescent="0.25">
      <c r="A244" s="1" t="s">
        <v>676</v>
      </c>
      <c r="B244" s="1" t="s">
        <v>562</v>
      </c>
      <c r="C244" s="1" t="s">
        <v>4628</v>
      </c>
      <c r="D244" s="1">
        <v>43393.09716435185</v>
      </c>
      <c r="E244" s="1">
        <v>43396.706377314818</v>
      </c>
      <c r="F244" s="1" t="s">
        <v>833</v>
      </c>
      <c r="G244" s="1" t="s">
        <v>90</v>
      </c>
      <c r="H244" s="1" t="s">
        <v>1341</v>
      </c>
      <c r="I244" s="1" t="s">
        <v>91</v>
      </c>
      <c r="J244" s="1" t="s">
        <v>1118</v>
      </c>
      <c r="K244" s="1" t="s">
        <v>4629</v>
      </c>
      <c r="L244" s="1" t="s">
        <v>2239</v>
      </c>
      <c r="M244" s="1" t="s">
        <v>793</v>
      </c>
      <c r="N244" s="1" t="s">
        <v>929</v>
      </c>
      <c r="O244" s="1" t="s">
        <v>948</v>
      </c>
      <c r="P244" s="1"/>
      <c r="Q244" s="1" t="s">
        <v>92</v>
      </c>
      <c r="R244" s="1" t="s">
        <v>544</v>
      </c>
      <c r="S244" s="1" t="s">
        <v>545</v>
      </c>
      <c r="T244" s="1"/>
      <c r="U244" s="1"/>
      <c r="V244" s="1" t="s">
        <v>966</v>
      </c>
      <c r="W244" s="1" t="s">
        <v>967</v>
      </c>
      <c r="X244" s="1"/>
      <c r="Y244" s="1">
        <v>43396.706643518519</v>
      </c>
      <c r="Z244" s="1" t="s">
        <v>548</v>
      </c>
      <c r="AA244" s="1" t="s">
        <v>549</v>
      </c>
      <c r="AB244" s="1" t="s">
        <v>548</v>
      </c>
      <c r="AC244" s="1"/>
      <c r="AD244" s="1"/>
    </row>
    <row r="245" spans="1:30" x14ac:dyDescent="0.25">
      <c r="A245" s="1" t="s">
        <v>676</v>
      </c>
      <c r="B245" s="1" t="s">
        <v>562</v>
      </c>
      <c r="C245" s="1" t="s">
        <v>4606</v>
      </c>
      <c r="D245" s="1">
        <v>43393.047488425924</v>
      </c>
      <c r="E245" s="1">
        <v>43396.708495370367</v>
      </c>
      <c r="F245" s="1" t="s">
        <v>911</v>
      </c>
      <c r="G245" s="1" t="s">
        <v>90</v>
      </c>
      <c r="H245" s="1" t="s">
        <v>1341</v>
      </c>
      <c r="I245" s="1" t="s">
        <v>91</v>
      </c>
      <c r="J245" s="1" t="s">
        <v>1118</v>
      </c>
      <c r="K245" s="1" t="s">
        <v>4607</v>
      </c>
      <c r="L245" s="1" t="s">
        <v>4739</v>
      </c>
      <c r="M245" s="1" t="s">
        <v>793</v>
      </c>
      <c r="N245" s="1" t="s">
        <v>929</v>
      </c>
      <c r="O245" s="1" t="s">
        <v>2152</v>
      </c>
      <c r="P245" s="1"/>
      <c r="Q245" s="1" t="s">
        <v>92</v>
      </c>
      <c r="R245" s="1" t="s">
        <v>544</v>
      </c>
      <c r="S245" s="1" t="s">
        <v>545</v>
      </c>
      <c r="T245" s="1"/>
      <c r="U245" s="1"/>
      <c r="V245" s="1" t="s">
        <v>966</v>
      </c>
      <c r="W245" s="1" t="s">
        <v>967</v>
      </c>
      <c r="X245" s="1"/>
      <c r="Y245" s="1">
        <v>43396.708784722221</v>
      </c>
      <c r="Z245" s="1" t="s">
        <v>548</v>
      </c>
      <c r="AA245" s="1" t="s">
        <v>549</v>
      </c>
      <c r="AB245" s="1" t="s">
        <v>548</v>
      </c>
      <c r="AC245" s="1"/>
      <c r="AD245" s="1"/>
    </row>
    <row r="246" spans="1:30" x14ac:dyDescent="0.25">
      <c r="A246" s="1" t="s">
        <v>676</v>
      </c>
      <c r="B246" s="1" t="s">
        <v>562</v>
      </c>
      <c r="C246" s="1" t="s">
        <v>4283</v>
      </c>
      <c r="D246" s="1">
        <v>43392.095949074072</v>
      </c>
      <c r="E246" s="1">
        <v>43396.718043981484</v>
      </c>
      <c r="F246" s="1" t="s">
        <v>911</v>
      </c>
      <c r="G246" s="1" t="s">
        <v>90</v>
      </c>
      <c r="H246" s="1" t="s">
        <v>1341</v>
      </c>
      <c r="I246" s="1" t="s">
        <v>91</v>
      </c>
      <c r="J246" s="1" t="s">
        <v>1118</v>
      </c>
      <c r="K246" s="1" t="s">
        <v>4284</v>
      </c>
      <c r="L246" s="1" t="s">
        <v>4750</v>
      </c>
      <c r="M246" s="1" t="s">
        <v>793</v>
      </c>
      <c r="N246" s="1" t="s">
        <v>929</v>
      </c>
      <c r="O246" s="1" t="s">
        <v>1214</v>
      </c>
      <c r="P246" s="1"/>
      <c r="Q246" s="1" t="s">
        <v>92</v>
      </c>
      <c r="R246" s="1" t="s">
        <v>544</v>
      </c>
      <c r="S246" s="1" t="s">
        <v>545</v>
      </c>
      <c r="T246" s="1"/>
      <c r="U246" s="1"/>
      <c r="V246" s="1" t="s">
        <v>966</v>
      </c>
      <c r="W246" s="1" t="s">
        <v>967</v>
      </c>
      <c r="X246" s="1"/>
      <c r="Y246" s="1">
        <v>43396.718321759261</v>
      </c>
      <c r="Z246" s="1" t="s">
        <v>548</v>
      </c>
      <c r="AA246" s="1" t="s">
        <v>549</v>
      </c>
      <c r="AB246" s="1" t="s">
        <v>548</v>
      </c>
      <c r="AC246" s="1"/>
      <c r="AD246" s="1"/>
    </row>
    <row r="247" spans="1:30" x14ac:dyDescent="0.25">
      <c r="A247" s="1" t="s">
        <v>676</v>
      </c>
      <c r="B247" s="1" t="s">
        <v>562</v>
      </c>
      <c r="C247" s="1" t="s">
        <v>4297</v>
      </c>
      <c r="D247" s="1">
        <v>43392.09584490741</v>
      </c>
      <c r="E247" s="1">
        <v>43396.724444444444</v>
      </c>
      <c r="F247" s="1" t="s">
        <v>911</v>
      </c>
      <c r="G247" s="1" t="s">
        <v>90</v>
      </c>
      <c r="H247" s="1" t="s">
        <v>1341</v>
      </c>
      <c r="I247" s="1" t="s">
        <v>91</v>
      </c>
      <c r="J247" s="1" t="s">
        <v>1118</v>
      </c>
      <c r="K247" s="1" t="s">
        <v>4298</v>
      </c>
      <c r="L247" s="1" t="s">
        <v>4753</v>
      </c>
      <c r="M247" s="1" t="s">
        <v>793</v>
      </c>
      <c r="N247" s="1" t="s">
        <v>40</v>
      </c>
      <c r="O247" s="1" t="s">
        <v>1360</v>
      </c>
      <c r="P247" s="1"/>
      <c r="Q247" s="1" t="s">
        <v>92</v>
      </c>
      <c r="R247" s="1" t="s">
        <v>544</v>
      </c>
      <c r="S247" s="1" t="s">
        <v>545</v>
      </c>
      <c r="T247" s="1"/>
      <c r="U247" s="1"/>
      <c r="V247" s="1" t="s">
        <v>1190</v>
      </c>
      <c r="W247" s="1" t="s">
        <v>1191</v>
      </c>
      <c r="X247" s="1"/>
      <c r="Y247" s="1">
        <v>43396.724710648145</v>
      </c>
      <c r="Z247" s="1" t="s">
        <v>548</v>
      </c>
      <c r="AA247" s="1" t="s">
        <v>549</v>
      </c>
      <c r="AB247" s="1" t="s">
        <v>548</v>
      </c>
      <c r="AC247" s="1"/>
      <c r="AD247" s="1"/>
    </row>
    <row r="248" spans="1:30" x14ac:dyDescent="0.25">
      <c r="A248" s="1" t="s">
        <v>676</v>
      </c>
      <c r="B248" s="1" t="s">
        <v>562</v>
      </c>
      <c r="C248" s="1" t="s">
        <v>4688</v>
      </c>
      <c r="D248" s="1">
        <v>43396.176261574074</v>
      </c>
      <c r="E248" s="1">
        <v>43396.729386574072</v>
      </c>
      <c r="F248" s="1" t="s">
        <v>910</v>
      </c>
      <c r="G248" s="1" t="s">
        <v>90</v>
      </c>
      <c r="H248" s="1" t="s">
        <v>1341</v>
      </c>
      <c r="I248" s="1" t="s">
        <v>91</v>
      </c>
      <c r="J248" s="1" t="s">
        <v>1118</v>
      </c>
      <c r="K248" s="1" t="s">
        <v>4689</v>
      </c>
      <c r="L248" s="1" t="s">
        <v>4690</v>
      </c>
      <c r="M248" s="1" t="s">
        <v>793</v>
      </c>
      <c r="N248" s="1" t="s">
        <v>40</v>
      </c>
      <c r="O248" s="1" t="s">
        <v>2210</v>
      </c>
      <c r="P248" s="1"/>
      <c r="Q248" s="1" t="s">
        <v>92</v>
      </c>
      <c r="R248" s="1" t="s">
        <v>544</v>
      </c>
      <c r="S248" s="1" t="s">
        <v>545</v>
      </c>
      <c r="T248" s="1"/>
      <c r="U248" s="1"/>
      <c r="V248" s="1" t="s">
        <v>946</v>
      </c>
      <c r="W248" s="1" t="s">
        <v>2923</v>
      </c>
      <c r="X248" s="1"/>
      <c r="Y248" s="1">
        <v>43396.729675925926</v>
      </c>
      <c r="Z248" s="1" t="s">
        <v>548</v>
      </c>
      <c r="AA248" s="1" t="s">
        <v>549</v>
      </c>
      <c r="AB248" s="1" t="s">
        <v>548</v>
      </c>
      <c r="AC248" s="1"/>
      <c r="AD248" s="1"/>
    </row>
    <row r="249" spans="1:30" x14ac:dyDescent="0.25">
      <c r="A249" s="1" t="s">
        <v>676</v>
      </c>
      <c r="B249" s="1" t="s">
        <v>562</v>
      </c>
      <c r="C249" s="1" t="s">
        <v>4410</v>
      </c>
      <c r="D249" s="1">
        <v>43390.8278587963</v>
      </c>
      <c r="E249" s="1">
        <v>43396.731921296298</v>
      </c>
      <c r="F249" s="1" t="s">
        <v>1440</v>
      </c>
      <c r="G249" s="1" t="s">
        <v>90</v>
      </c>
      <c r="H249" s="1" t="s">
        <v>1341</v>
      </c>
      <c r="I249" s="1" t="s">
        <v>91</v>
      </c>
      <c r="J249" s="1" t="s">
        <v>1118</v>
      </c>
      <c r="K249" s="1" t="s">
        <v>4411</v>
      </c>
      <c r="L249" s="1" t="s">
        <v>4763</v>
      </c>
      <c r="M249" s="1"/>
      <c r="N249" s="1"/>
      <c r="O249" s="1"/>
      <c r="P249" s="1"/>
      <c r="Q249" s="1" t="s">
        <v>92</v>
      </c>
      <c r="R249" s="1" t="s">
        <v>544</v>
      </c>
      <c r="S249" s="1" t="s">
        <v>545</v>
      </c>
      <c r="T249" s="1"/>
      <c r="U249" s="1"/>
      <c r="V249" s="1" t="s">
        <v>1225</v>
      </c>
      <c r="W249" s="1" t="s">
        <v>963</v>
      </c>
      <c r="X249" s="1"/>
      <c r="Y249" s="1">
        <v>43396.732199074075</v>
      </c>
      <c r="Z249" s="1" t="s">
        <v>548</v>
      </c>
      <c r="AA249" s="1" t="s">
        <v>549</v>
      </c>
      <c r="AB249" s="1" t="s">
        <v>548</v>
      </c>
      <c r="AC249" s="1"/>
      <c r="AD249" s="1"/>
    </row>
    <row r="250" spans="1:30" x14ac:dyDescent="0.25">
      <c r="A250" s="1" t="s">
        <v>676</v>
      </c>
      <c r="B250" s="1" t="s">
        <v>562</v>
      </c>
      <c r="C250" s="1" t="s">
        <v>4724</v>
      </c>
      <c r="D250" s="1">
        <v>43395.883796296293</v>
      </c>
      <c r="E250" s="1">
        <v>43396.734479166669</v>
      </c>
      <c r="F250" s="1" t="s">
        <v>830</v>
      </c>
      <c r="G250" s="1" t="s">
        <v>90</v>
      </c>
      <c r="H250" s="1" t="s">
        <v>1341</v>
      </c>
      <c r="I250" s="1" t="s">
        <v>91</v>
      </c>
      <c r="J250" s="1" t="s">
        <v>1118</v>
      </c>
      <c r="K250" s="1" t="s">
        <v>4725</v>
      </c>
      <c r="L250" s="1" t="s">
        <v>4726</v>
      </c>
      <c r="M250" s="1" t="s">
        <v>793</v>
      </c>
      <c r="N250" s="1" t="s">
        <v>929</v>
      </c>
      <c r="O250" s="1" t="s">
        <v>948</v>
      </c>
      <c r="P250" s="1"/>
      <c r="Q250" s="1" t="s">
        <v>92</v>
      </c>
      <c r="R250" s="1" t="s">
        <v>544</v>
      </c>
      <c r="S250" s="1" t="s">
        <v>545</v>
      </c>
      <c r="T250" s="1"/>
      <c r="U250" s="1"/>
      <c r="V250" s="1" t="s">
        <v>966</v>
      </c>
      <c r="W250" s="1" t="s">
        <v>967</v>
      </c>
      <c r="X250" s="1"/>
      <c r="Y250" s="1">
        <v>43396.734756944446</v>
      </c>
      <c r="Z250" s="1" t="s">
        <v>548</v>
      </c>
      <c r="AA250" s="1" t="s">
        <v>549</v>
      </c>
      <c r="AB250" s="1" t="s">
        <v>548</v>
      </c>
      <c r="AC250" s="1"/>
      <c r="AD250" s="1"/>
    </row>
    <row r="251" spans="1:30" x14ac:dyDescent="0.25">
      <c r="A251" s="1" t="s">
        <v>676</v>
      </c>
      <c r="B251" s="1" t="s">
        <v>562</v>
      </c>
      <c r="C251" s="1" t="s">
        <v>4362</v>
      </c>
      <c r="D251" s="1">
        <v>43391.117523148147</v>
      </c>
      <c r="E251" s="1">
        <v>43396.763472222221</v>
      </c>
      <c r="F251" s="1" t="s">
        <v>911</v>
      </c>
      <c r="G251" s="1" t="s">
        <v>90</v>
      </c>
      <c r="H251" s="1" t="s">
        <v>1341</v>
      </c>
      <c r="I251" s="1" t="s">
        <v>91</v>
      </c>
      <c r="J251" s="1" t="s">
        <v>1118</v>
      </c>
      <c r="K251" s="1" t="s">
        <v>4363</v>
      </c>
      <c r="L251" s="1" t="s">
        <v>5022</v>
      </c>
      <c r="M251" s="1" t="s">
        <v>793</v>
      </c>
      <c r="N251" s="1" t="s">
        <v>40</v>
      </c>
      <c r="O251" s="1" t="s">
        <v>937</v>
      </c>
      <c r="P251" s="1"/>
      <c r="Q251" s="1" t="s">
        <v>92</v>
      </c>
      <c r="R251" s="1" t="s">
        <v>544</v>
      </c>
      <c r="S251" s="1" t="s">
        <v>545</v>
      </c>
      <c r="T251" s="1"/>
      <c r="U251" s="1"/>
      <c r="V251" s="1" t="s">
        <v>1321</v>
      </c>
      <c r="W251" s="1" t="s">
        <v>964</v>
      </c>
      <c r="X251" s="1"/>
      <c r="Y251" s="1">
        <v>43396.763761574075</v>
      </c>
      <c r="Z251" s="1" t="s">
        <v>548</v>
      </c>
      <c r="AA251" s="1" t="s">
        <v>549</v>
      </c>
      <c r="AB251" s="1" t="s">
        <v>548</v>
      </c>
      <c r="AC251" s="1"/>
      <c r="AD251" s="1"/>
    </row>
    <row r="252" spans="1:30" x14ac:dyDescent="0.25">
      <c r="A252" s="1" t="s">
        <v>676</v>
      </c>
      <c r="B252" s="1" t="s">
        <v>562</v>
      </c>
      <c r="C252" s="1" t="s">
        <v>4642</v>
      </c>
      <c r="D252" s="1">
        <v>43392.887384259258</v>
      </c>
      <c r="E252" s="1">
        <v>43396.776458333334</v>
      </c>
      <c r="F252" s="1" t="s">
        <v>833</v>
      </c>
      <c r="G252" s="1" t="s">
        <v>90</v>
      </c>
      <c r="H252" s="1" t="s">
        <v>1341</v>
      </c>
      <c r="I252" s="1" t="s">
        <v>91</v>
      </c>
      <c r="J252" s="1" t="s">
        <v>1118</v>
      </c>
      <c r="K252" s="1" t="s">
        <v>4643</v>
      </c>
      <c r="L252" s="1" t="s">
        <v>5018</v>
      </c>
      <c r="M252" s="1" t="s">
        <v>793</v>
      </c>
      <c r="N252" s="1" t="s">
        <v>41</v>
      </c>
      <c r="O252" s="1" t="s">
        <v>1115</v>
      </c>
      <c r="P252" s="1"/>
      <c r="Q252" s="1" t="s">
        <v>92</v>
      </c>
      <c r="R252" s="1" t="s">
        <v>544</v>
      </c>
      <c r="S252" s="1" t="s">
        <v>545</v>
      </c>
      <c r="T252" s="1"/>
      <c r="U252" s="1"/>
      <c r="V252" s="1" t="s">
        <v>946</v>
      </c>
      <c r="W252" s="1" t="s">
        <v>2923</v>
      </c>
      <c r="X252" s="1"/>
      <c r="Y252" s="1">
        <v>43396.776736111111</v>
      </c>
      <c r="Z252" s="1" t="s">
        <v>548</v>
      </c>
      <c r="AA252" s="1" t="s">
        <v>549</v>
      </c>
      <c r="AB252" s="1" t="s">
        <v>548</v>
      </c>
      <c r="AC252" s="1"/>
      <c r="AD252" s="1"/>
    </row>
    <row r="253" spans="1:30" x14ac:dyDescent="0.25">
      <c r="A253" s="1" t="s">
        <v>676</v>
      </c>
      <c r="B253" s="1" t="s">
        <v>562</v>
      </c>
      <c r="C253" s="1" t="s">
        <v>4772</v>
      </c>
      <c r="D253" s="1">
        <v>43396.125208333331</v>
      </c>
      <c r="E253" s="1">
        <v>43396.783171296294</v>
      </c>
      <c r="F253" s="1" t="s">
        <v>1192</v>
      </c>
      <c r="G253" s="1" t="s">
        <v>90</v>
      </c>
      <c r="H253" s="1" t="s">
        <v>1341</v>
      </c>
      <c r="I253" s="1" t="s">
        <v>91</v>
      </c>
      <c r="J253" s="1" t="s">
        <v>1118</v>
      </c>
      <c r="K253" s="1" t="s">
        <v>4773</v>
      </c>
      <c r="L253" s="1" t="s">
        <v>4996</v>
      </c>
      <c r="M253" s="1" t="s">
        <v>793</v>
      </c>
      <c r="N253" s="1" t="s">
        <v>40</v>
      </c>
      <c r="O253" s="1" t="s">
        <v>1093</v>
      </c>
      <c r="P253" s="1"/>
      <c r="Q253" s="1" t="s">
        <v>92</v>
      </c>
      <c r="R253" s="1" t="s">
        <v>544</v>
      </c>
      <c r="S253" s="1" t="s">
        <v>545</v>
      </c>
      <c r="T253" s="1"/>
      <c r="U253" s="1"/>
      <c r="V253" s="1" t="s">
        <v>1260</v>
      </c>
      <c r="W253" s="1" t="s">
        <v>1006</v>
      </c>
      <c r="X253" s="1"/>
      <c r="Y253" s="1">
        <v>43396.783449074072</v>
      </c>
      <c r="Z253" s="1" t="s">
        <v>548</v>
      </c>
      <c r="AA253" s="1" t="s">
        <v>549</v>
      </c>
      <c r="AB253" s="1" t="s">
        <v>548</v>
      </c>
      <c r="AC253" s="1"/>
      <c r="AD253" s="1"/>
    </row>
    <row r="254" spans="1:30" x14ac:dyDescent="0.25">
      <c r="A254" s="1" t="s">
        <v>676</v>
      </c>
      <c r="B254" s="1" t="s">
        <v>562</v>
      </c>
      <c r="C254" s="1" t="s">
        <v>4797</v>
      </c>
      <c r="D254" s="1">
        <v>43396.096180555556</v>
      </c>
      <c r="E254" s="1">
        <v>43396.785208333335</v>
      </c>
      <c r="F254" s="1" t="s">
        <v>1192</v>
      </c>
      <c r="G254" s="1" t="s">
        <v>90</v>
      </c>
      <c r="H254" s="1" t="s">
        <v>1341</v>
      </c>
      <c r="I254" s="1" t="s">
        <v>91</v>
      </c>
      <c r="J254" s="1" t="s">
        <v>1118</v>
      </c>
      <c r="K254" s="1" t="s">
        <v>4798</v>
      </c>
      <c r="L254" s="1" t="s">
        <v>5002</v>
      </c>
      <c r="M254" s="1" t="s">
        <v>793</v>
      </c>
      <c r="N254" s="1" t="s">
        <v>40</v>
      </c>
      <c r="O254" s="1" t="s">
        <v>1093</v>
      </c>
      <c r="P254" s="1"/>
      <c r="Q254" s="1" t="s">
        <v>92</v>
      </c>
      <c r="R254" s="1" t="s">
        <v>544</v>
      </c>
      <c r="S254" s="1" t="s">
        <v>545</v>
      </c>
      <c r="T254" s="1"/>
      <c r="U254" s="1"/>
      <c r="V254" s="1" t="s">
        <v>1260</v>
      </c>
      <c r="W254" s="1" t="s">
        <v>1006</v>
      </c>
      <c r="X254" s="1"/>
      <c r="Y254" s="1">
        <v>43396.785486111112</v>
      </c>
      <c r="Z254" s="1" t="s">
        <v>548</v>
      </c>
      <c r="AA254" s="1" t="s">
        <v>549</v>
      </c>
      <c r="AB254" s="1" t="s">
        <v>548</v>
      </c>
      <c r="AC254" s="1"/>
      <c r="AD254" s="1"/>
    </row>
    <row r="255" spans="1:30" x14ac:dyDescent="0.25">
      <c r="A255" s="1" t="s">
        <v>676</v>
      </c>
      <c r="B255" s="1" t="s">
        <v>562</v>
      </c>
      <c r="C255" s="1" t="s">
        <v>4809</v>
      </c>
      <c r="D255" s="1">
        <v>43396.088391203702</v>
      </c>
      <c r="E255" s="1">
        <v>43396.78837962963</v>
      </c>
      <c r="F255" s="1" t="s">
        <v>1192</v>
      </c>
      <c r="G255" s="1" t="s">
        <v>90</v>
      </c>
      <c r="H255" s="1" t="s">
        <v>1341</v>
      </c>
      <c r="I255" s="1" t="s">
        <v>91</v>
      </c>
      <c r="J255" s="1" t="s">
        <v>1118</v>
      </c>
      <c r="K255" s="1" t="s">
        <v>4810</v>
      </c>
      <c r="L255" s="1" t="s">
        <v>5005</v>
      </c>
      <c r="M255" s="1" t="s">
        <v>793</v>
      </c>
      <c r="N255" s="1" t="s">
        <v>41</v>
      </c>
      <c r="O255" s="1" t="s">
        <v>928</v>
      </c>
      <c r="P255" s="1"/>
      <c r="Q255" s="1" t="s">
        <v>92</v>
      </c>
      <c r="R255" s="1" t="s">
        <v>544</v>
      </c>
      <c r="S255" s="1" t="s">
        <v>545</v>
      </c>
      <c r="T255" s="1"/>
      <c r="U255" s="1"/>
      <c r="V255" s="1" t="s">
        <v>1202</v>
      </c>
      <c r="W255" s="1" t="s">
        <v>1203</v>
      </c>
      <c r="X255" s="1"/>
      <c r="Y255" s="1">
        <v>43396.788645833331</v>
      </c>
      <c r="Z255" s="1" t="s">
        <v>548</v>
      </c>
      <c r="AA255" s="1" t="s">
        <v>549</v>
      </c>
      <c r="AB255" s="1" t="s">
        <v>548</v>
      </c>
      <c r="AC255" s="1"/>
      <c r="AD255" s="1"/>
    </row>
    <row r="256" spans="1:30" x14ac:dyDescent="0.25">
      <c r="A256" s="1" t="s">
        <v>676</v>
      </c>
      <c r="B256" s="1" t="s">
        <v>562</v>
      </c>
      <c r="C256" s="1" t="s">
        <v>4799</v>
      </c>
      <c r="D256" s="1">
        <v>43396.101770833331</v>
      </c>
      <c r="E256" s="1">
        <v>43396.801122685189</v>
      </c>
      <c r="F256" s="1" t="s">
        <v>910</v>
      </c>
      <c r="G256" s="1" t="s">
        <v>90</v>
      </c>
      <c r="H256" s="1" t="s">
        <v>1341</v>
      </c>
      <c r="I256" s="1" t="s">
        <v>91</v>
      </c>
      <c r="J256" s="1" t="s">
        <v>1118</v>
      </c>
      <c r="K256" s="1" t="s">
        <v>4800</v>
      </c>
      <c r="L256" s="1" t="s">
        <v>5003</v>
      </c>
      <c r="M256" s="1" t="s">
        <v>793</v>
      </c>
      <c r="N256" s="1" t="s">
        <v>929</v>
      </c>
      <c r="O256" s="1" t="s">
        <v>1242</v>
      </c>
      <c r="P256" s="1"/>
      <c r="Q256" s="1" t="s">
        <v>92</v>
      </c>
      <c r="R256" s="1" t="s">
        <v>544</v>
      </c>
      <c r="S256" s="1" t="s">
        <v>545</v>
      </c>
      <c r="T256" s="1"/>
      <c r="U256" s="1"/>
      <c r="V256" s="1" t="s">
        <v>1258</v>
      </c>
      <c r="W256" s="1" t="s">
        <v>1259</v>
      </c>
      <c r="X256" s="1"/>
      <c r="Y256" s="1">
        <v>43396.801400462966</v>
      </c>
      <c r="Z256" s="1" t="s">
        <v>548</v>
      </c>
      <c r="AA256" s="1" t="s">
        <v>549</v>
      </c>
      <c r="AB256" s="1" t="s">
        <v>548</v>
      </c>
      <c r="AC256" s="1"/>
      <c r="AD256" s="1"/>
    </row>
    <row r="257" spans="1:30" x14ac:dyDescent="0.25">
      <c r="A257" s="1" t="s">
        <v>676</v>
      </c>
      <c r="B257" s="1" t="s">
        <v>562</v>
      </c>
      <c r="C257" s="1" t="s">
        <v>4295</v>
      </c>
      <c r="D257" s="1">
        <v>43392.101793981485</v>
      </c>
      <c r="E257" s="1">
        <v>43396.812418981484</v>
      </c>
      <c r="F257" s="1" t="s">
        <v>933</v>
      </c>
      <c r="G257" s="1" t="s">
        <v>90</v>
      </c>
      <c r="H257" s="1" t="s">
        <v>1341</v>
      </c>
      <c r="I257" s="1" t="s">
        <v>91</v>
      </c>
      <c r="J257" s="1" t="s">
        <v>1118</v>
      </c>
      <c r="K257" s="1" t="s">
        <v>4296</v>
      </c>
      <c r="L257" s="1" t="s">
        <v>5020</v>
      </c>
      <c r="M257" s="1" t="s">
        <v>793</v>
      </c>
      <c r="N257" s="1" t="s">
        <v>929</v>
      </c>
      <c r="O257" s="1" t="s">
        <v>1241</v>
      </c>
      <c r="P257" s="1"/>
      <c r="Q257" s="1" t="s">
        <v>92</v>
      </c>
      <c r="R257" s="1" t="s">
        <v>544</v>
      </c>
      <c r="S257" s="1" t="s">
        <v>545</v>
      </c>
      <c r="T257" s="1"/>
      <c r="U257" s="1"/>
      <c r="V257" s="1" t="s">
        <v>966</v>
      </c>
      <c r="W257" s="1" t="s">
        <v>967</v>
      </c>
      <c r="X257" s="1"/>
      <c r="Y257" s="1">
        <v>43396.812708333331</v>
      </c>
      <c r="Z257" s="1" t="s">
        <v>548</v>
      </c>
      <c r="AA257" s="1" t="s">
        <v>549</v>
      </c>
      <c r="AB257" s="1" t="s">
        <v>548</v>
      </c>
      <c r="AC257" s="1"/>
      <c r="AD257" s="1"/>
    </row>
    <row r="258" spans="1:30" x14ac:dyDescent="0.25">
      <c r="A258" s="1" t="s">
        <v>676</v>
      </c>
      <c r="B258" s="1" t="s">
        <v>562</v>
      </c>
      <c r="C258" s="1" t="s">
        <v>4837</v>
      </c>
      <c r="D258" s="1">
        <v>43395.841643518521</v>
      </c>
      <c r="E258" s="1">
        <v>43396.814143518517</v>
      </c>
      <c r="F258" s="1" t="s">
        <v>916</v>
      </c>
      <c r="G258" s="1" t="s">
        <v>90</v>
      </c>
      <c r="H258" s="1" t="s">
        <v>1341</v>
      </c>
      <c r="I258" s="1" t="s">
        <v>91</v>
      </c>
      <c r="J258" s="1" t="s">
        <v>1118</v>
      </c>
      <c r="K258" s="1" t="s">
        <v>4838</v>
      </c>
      <c r="L258" s="1" t="s">
        <v>5013</v>
      </c>
      <c r="M258" s="1" t="s">
        <v>793</v>
      </c>
      <c r="N258" s="1" t="s">
        <v>41</v>
      </c>
      <c r="O258" s="1" t="s">
        <v>928</v>
      </c>
      <c r="P258" s="1"/>
      <c r="Q258" s="1" t="s">
        <v>92</v>
      </c>
      <c r="R258" s="1" t="s">
        <v>544</v>
      </c>
      <c r="S258" s="1" t="s">
        <v>545</v>
      </c>
      <c r="T258" s="1"/>
      <c r="U258" s="1"/>
      <c r="V258" s="1" t="s">
        <v>966</v>
      </c>
      <c r="W258" s="1" t="s">
        <v>967</v>
      </c>
      <c r="X258" s="1"/>
      <c r="Y258" s="1">
        <v>43396.814444444448</v>
      </c>
      <c r="Z258" s="1" t="s">
        <v>548</v>
      </c>
      <c r="AA258" s="1" t="s">
        <v>549</v>
      </c>
      <c r="AB258" s="1" t="s">
        <v>548</v>
      </c>
      <c r="AC258" s="1"/>
      <c r="AD258" s="1"/>
    </row>
    <row r="259" spans="1:30" x14ac:dyDescent="0.25">
      <c r="A259" s="1" t="s">
        <v>676</v>
      </c>
      <c r="B259" s="1" t="s">
        <v>562</v>
      </c>
      <c r="C259" s="1" t="s">
        <v>4314</v>
      </c>
      <c r="D259" s="1">
        <v>43392.014363425929</v>
      </c>
      <c r="E259" s="1">
        <v>43396.814432870371</v>
      </c>
      <c r="F259" s="1" t="s">
        <v>933</v>
      </c>
      <c r="G259" s="1" t="s">
        <v>90</v>
      </c>
      <c r="H259" s="1" t="s">
        <v>1341</v>
      </c>
      <c r="I259" s="1" t="s">
        <v>91</v>
      </c>
      <c r="J259" s="1" t="s">
        <v>1118</v>
      </c>
      <c r="K259" s="1" t="s">
        <v>4315</v>
      </c>
      <c r="L259" s="1" t="s">
        <v>5021</v>
      </c>
      <c r="M259" s="1" t="s">
        <v>793</v>
      </c>
      <c r="N259" s="1" t="s">
        <v>929</v>
      </c>
      <c r="O259" s="1" t="s">
        <v>948</v>
      </c>
      <c r="P259" s="1"/>
      <c r="Q259" s="1" t="s">
        <v>92</v>
      </c>
      <c r="R259" s="1" t="s">
        <v>544</v>
      </c>
      <c r="S259" s="1" t="s">
        <v>545</v>
      </c>
      <c r="T259" s="1"/>
      <c r="U259" s="1"/>
      <c r="V259" s="1" t="s">
        <v>965</v>
      </c>
      <c r="W259" s="1" t="s">
        <v>962</v>
      </c>
      <c r="X259" s="1"/>
      <c r="Y259" s="1">
        <v>43397.769155092596</v>
      </c>
      <c r="Z259" s="1" t="s">
        <v>548</v>
      </c>
      <c r="AA259" s="1" t="s">
        <v>549</v>
      </c>
      <c r="AB259" s="1" t="s">
        <v>548</v>
      </c>
      <c r="AC259" s="1"/>
      <c r="AD259" s="1"/>
    </row>
    <row r="260" spans="1:30" x14ac:dyDescent="0.25">
      <c r="A260" s="1" t="s">
        <v>676</v>
      </c>
      <c r="B260" s="1" t="s">
        <v>562</v>
      </c>
      <c r="C260" s="1" t="s">
        <v>4805</v>
      </c>
      <c r="D260" s="1">
        <v>43396.099143518521</v>
      </c>
      <c r="E260" s="1">
        <v>43396.81490740741</v>
      </c>
      <c r="F260" s="1" t="s">
        <v>1100</v>
      </c>
      <c r="G260" s="1" t="s">
        <v>90</v>
      </c>
      <c r="H260" s="1" t="s">
        <v>1341</v>
      </c>
      <c r="I260" s="1" t="s">
        <v>91</v>
      </c>
      <c r="J260" s="1" t="s">
        <v>1118</v>
      </c>
      <c r="K260" s="1" t="s">
        <v>4806</v>
      </c>
      <c r="L260" s="1" t="s">
        <v>3120</v>
      </c>
      <c r="M260" s="1" t="s">
        <v>793</v>
      </c>
      <c r="N260" s="1" t="s">
        <v>41</v>
      </c>
      <c r="O260" s="1" t="s">
        <v>934</v>
      </c>
      <c r="P260" s="1"/>
      <c r="Q260" s="1" t="s">
        <v>92</v>
      </c>
      <c r="R260" s="1" t="s">
        <v>544</v>
      </c>
      <c r="S260" s="1" t="s">
        <v>545</v>
      </c>
      <c r="T260" s="1"/>
      <c r="U260" s="1"/>
      <c r="V260" s="1" t="s">
        <v>1260</v>
      </c>
      <c r="W260" s="1" t="s">
        <v>1006</v>
      </c>
      <c r="X260" s="1"/>
      <c r="Y260" s="1">
        <v>43396.81517361111</v>
      </c>
      <c r="Z260" s="1" t="s">
        <v>548</v>
      </c>
      <c r="AA260" s="1" t="s">
        <v>549</v>
      </c>
      <c r="AB260" s="1" t="s">
        <v>548</v>
      </c>
      <c r="AC260" s="1"/>
      <c r="AD260" s="1"/>
    </row>
    <row r="261" spans="1:30" x14ac:dyDescent="0.25">
      <c r="A261" s="1" t="s">
        <v>676</v>
      </c>
      <c r="B261" s="1" t="s">
        <v>562</v>
      </c>
      <c r="C261" s="1" t="s">
        <v>4600</v>
      </c>
      <c r="D261" s="1">
        <v>43393.11928240741</v>
      </c>
      <c r="E261" s="1">
        <v>43396.816261574073</v>
      </c>
      <c r="F261" s="1" t="s">
        <v>933</v>
      </c>
      <c r="G261" s="1" t="s">
        <v>90</v>
      </c>
      <c r="H261" s="1" t="s">
        <v>1341</v>
      </c>
      <c r="I261" s="1" t="s">
        <v>91</v>
      </c>
      <c r="J261" s="1" t="s">
        <v>1118</v>
      </c>
      <c r="K261" s="1" t="s">
        <v>4601</v>
      </c>
      <c r="L261" s="1" t="s">
        <v>5015</v>
      </c>
      <c r="M261" s="1" t="s">
        <v>793</v>
      </c>
      <c r="N261" s="1" t="s">
        <v>41</v>
      </c>
      <c r="O261" s="1" t="s">
        <v>927</v>
      </c>
      <c r="P261" s="1"/>
      <c r="Q261" s="1" t="s">
        <v>92</v>
      </c>
      <c r="R261" s="1" t="s">
        <v>544</v>
      </c>
      <c r="S261" s="1" t="s">
        <v>545</v>
      </c>
      <c r="T261" s="1"/>
      <c r="U261" s="1"/>
      <c r="V261" s="1" t="s">
        <v>4602</v>
      </c>
      <c r="W261" s="1" t="s">
        <v>4603</v>
      </c>
      <c r="X261" s="1"/>
      <c r="Y261" s="1">
        <v>43396.81653935185</v>
      </c>
      <c r="Z261" s="1" t="s">
        <v>548</v>
      </c>
      <c r="AA261" s="1" t="s">
        <v>549</v>
      </c>
      <c r="AB261" s="1" t="s">
        <v>548</v>
      </c>
      <c r="AC261" s="1"/>
      <c r="AD261" s="1"/>
    </row>
    <row r="262" spans="1:30" x14ac:dyDescent="0.25">
      <c r="A262" s="1" t="s">
        <v>676</v>
      </c>
      <c r="B262" s="1" t="s">
        <v>562</v>
      </c>
      <c r="C262" s="1" t="s">
        <v>4839</v>
      </c>
      <c r="D262" s="1">
        <v>43395.784502314818</v>
      </c>
      <c r="E262" s="1">
        <v>43396.816666666666</v>
      </c>
      <c r="F262" s="1" t="s">
        <v>916</v>
      </c>
      <c r="G262" s="1" t="s">
        <v>90</v>
      </c>
      <c r="H262" s="1" t="s">
        <v>1341</v>
      </c>
      <c r="I262" s="1" t="s">
        <v>91</v>
      </c>
      <c r="J262" s="1" t="s">
        <v>1118</v>
      </c>
      <c r="K262" s="1" t="s">
        <v>4840</v>
      </c>
      <c r="L262" s="1" t="s">
        <v>5014</v>
      </c>
      <c r="M262" s="1" t="s">
        <v>793</v>
      </c>
      <c r="N262" s="1" t="s">
        <v>41</v>
      </c>
      <c r="O262" s="1" t="s">
        <v>1442</v>
      </c>
      <c r="P262" s="1"/>
      <c r="Q262" s="1" t="s">
        <v>92</v>
      </c>
      <c r="R262" s="1" t="s">
        <v>544</v>
      </c>
      <c r="S262" s="1" t="s">
        <v>545</v>
      </c>
      <c r="T262" s="1"/>
      <c r="U262" s="1"/>
      <c r="V262" s="1" t="s">
        <v>923</v>
      </c>
      <c r="W262" s="1" t="s">
        <v>2335</v>
      </c>
      <c r="X262" s="1"/>
      <c r="Y262" s="1">
        <v>43396.816944444443</v>
      </c>
      <c r="Z262" s="1" t="s">
        <v>548</v>
      </c>
      <c r="AA262" s="1" t="s">
        <v>549</v>
      </c>
      <c r="AB262" s="1" t="s">
        <v>548</v>
      </c>
      <c r="AC262" s="1"/>
      <c r="AD262" s="1"/>
    </row>
    <row r="263" spans="1:30" x14ac:dyDescent="0.25">
      <c r="A263" s="1" t="s">
        <v>676</v>
      </c>
      <c r="B263" s="1" t="s">
        <v>562</v>
      </c>
      <c r="C263" s="1" t="s">
        <v>4620</v>
      </c>
      <c r="D263" s="1">
        <v>43393.089375000003</v>
      </c>
      <c r="E263" s="1">
        <v>43396.81827546296</v>
      </c>
      <c r="F263" s="1" t="s">
        <v>933</v>
      </c>
      <c r="G263" s="1" t="s">
        <v>90</v>
      </c>
      <c r="H263" s="1" t="s">
        <v>1341</v>
      </c>
      <c r="I263" s="1" t="s">
        <v>91</v>
      </c>
      <c r="J263" s="1" t="s">
        <v>1118</v>
      </c>
      <c r="K263" s="1" t="s">
        <v>4621</v>
      </c>
      <c r="L263" s="1" t="s">
        <v>5016</v>
      </c>
      <c r="M263" s="1" t="s">
        <v>793</v>
      </c>
      <c r="N263" s="1" t="s">
        <v>929</v>
      </c>
      <c r="O263" s="1" t="s">
        <v>948</v>
      </c>
      <c r="P263" s="1"/>
      <c r="Q263" s="1" t="s">
        <v>92</v>
      </c>
      <c r="R263" s="1" t="s">
        <v>544</v>
      </c>
      <c r="S263" s="1" t="s">
        <v>545</v>
      </c>
      <c r="T263" s="1"/>
      <c r="U263" s="1"/>
      <c r="V263" s="1" t="s">
        <v>966</v>
      </c>
      <c r="W263" s="1" t="s">
        <v>967</v>
      </c>
      <c r="X263" s="1"/>
      <c r="Y263" s="1">
        <v>43396.818541666667</v>
      </c>
      <c r="Z263" s="1" t="s">
        <v>548</v>
      </c>
      <c r="AA263" s="1" t="s">
        <v>549</v>
      </c>
      <c r="AB263" s="1" t="s">
        <v>548</v>
      </c>
      <c r="AC263" s="1"/>
      <c r="AD263" s="1"/>
    </row>
    <row r="264" spans="1:30" x14ac:dyDescent="0.25">
      <c r="A264" s="1" t="s">
        <v>676</v>
      </c>
      <c r="B264" s="1" t="s">
        <v>562</v>
      </c>
      <c r="C264" s="1" t="s">
        <v>4420</v>
      </c>
      <c r="D264" s="1">
        <v>43390.803842592592</v>
      </c>
      <c r="E264" s="1">
        <v>43396.819351851853</v>
      </c>
      <c r="F264" s="1" t="s">
        <v>911</v>
      </c>
      <c r="G264" s="1" t="s">
        <v>90</v>
      </c>
      <c r="H264" s="1" t="s">
        <v>1341</v>
      </c>
      <c r="I264" s="1" t="s">
        <v>91</v>
      </c>
      <c r="J264" s="1" t="s">
        <v>1118</v>
      </c>
      <c r="K264" s="1" t="s">
        <v>4421</v>
      </c>
      <c r="L264" s="1" t="s">
        <v>5023</v>
      </c>
      <c r="M264" s="1" t="s">
        <v>793</v>
      </c>
      <c r="N264" s="1" t="s">
        <v>40</v>
      </c>
      <c r="O264" s="1" t="s">
        <v>2197</v>
      </c>
      <c r="P264" s="1"/>
      <c r="Q264" s="1" t="s">
        <v>92</v>
      </c>
      <c r="R264" s="1" t="s">
        <v>544</v>
      </c>
      <c r="S264" s="1" t="s">
        <v>545</v>
      </c>
      <c r="T264" s="1"/>
      <c r="U264" s="1"/>
      <c r="V264" s="1" t="s">
        <v>966</v>
      </c>
      <c r="W264" s="1" t="s">
        <v>967</v>
      </c>
      <c r="X264" s="1"/>
      <c r="Y264" s="1">
        <v>43396.81962962963</v>
      </c>
      <c r="Z264" s="1" t="s">
        <v>548</v>
      </c>
      <c r="AA264" s="1" t="s">
        <v>549</v>
      </c>
      <c r="AB264" s="1" t="s">
        <v>548</v>
      </c>
      <c r="AC264" s="1"/>
      <c r="AD264" s="1"/>
    </row>
    <row r="265" spans="1:30" x14ac:dyDescent="0.25">
      <c r="A265" s="1" t="s">
        <v>676</v>
      </c>
      <c r="B265" s="1" t="s">
        <v>562</v>
      </c>
      <c r="C265" s="1" t="s">
        <v>4786</v>
      </c>
      <c r="D265" s="1">
        <v>43396.140856481485</v>
      </c>
      <c r="E265" s="1">
        <v>43396.821122685185</v>
      </c>
      <c r="F265" s="1" t="s">
        <v>1100</v>
      </c>
      <c r="G265" s="1" t="s">
        <v>90</v>
      </c>
      <c r="H265" s="1" t="s">
        <v>1341</v>
      </c>
      <c r="I265" s="1" t="s">
        <v>91</v>
      </c>
      <c r="J265" s="1" t="s">
        <v>1118</v>
      </c>
      <c r="K265" s="1" t="s">
        <v>4787</v>
      </c>
      <c r="L265" s="1" t="s">
        <v>4999</v>
      </c>
      <c r="M265" s="1" t="s">
        <v>793</v>
      </c>
      <c r="N265" s="1" t="s">
        <v>929</v>
      </c>
      <c r="O265" s="1" t="s">
        <v>948</v>
      </c>
      <c r="P265" s="1"/>
      <c r="Q265" s="1" t="s">
        <v>92</v>
      </c>
      <c r="R265" s="1" t="s">
        <v>544</v>
      </c>
      <c r="S265" s="1" t="s">
        <v>545</v>
      </c>
      <c r="T265" s="1"/>
      <c r="U265" s="1"/>
      <c r="V265" s="1" t="s">
        <v>1321</v>
      </c>
      <c r="W265" s="1" t="s">
        <v>964</v>
      </c>
      <c r="X265" s="1"/>
      <c r="Y265" s="1">
        <v>43396.821400462963</v>
      </c>
      <c r="Z265" s="1" t="s">
        <v>548</v>
      </c>
      <c r="AA265" s="1" t="s">
        <v>549</v>
      </c>
      <c r="AB265" s="1" t="s">
        <v>548</v>
      </c>
      <c r="AC265" s="1"/>
      <c r="AD265" s="1"/>
    </row>
    <row r="266" spans="1:30" x14ac:dyDescent="0.25">
      <c r="A266" s="1" t="s">
        <v>676</v>
      </c>
      <c r="B266" s="1" t="s">
        <v>562</v>
      </c>
      <c r="C266" s="1" t="s">
        <v>4811</v>
      </c>
      <c r="D266" s="1">
        <v>43396.052199074074</v>
      </c>
      <c r="E266" s="1">
        <v>43396.821655092594</v>
      </c>
      <c r="F266" s="1" t="s">
        <v>910</v>
      </c>
      <c r="G266" s="1" t="s">
        <v>90</v>
      </c>
      <c r="H266" s="1" t="s">
        <v>1341</v>
      </c>
      <c r="I266" s="1" t="s">
        <v>91</v>
      </c>
      <c r="J266" s="1" t="s">
        <v>1118</v>
      </c>
      <c r="K266" s="1" t="s">
        <v>4812</v>
      </c>
      <c r="L266" s="1" t="s">
        <v>5006</v>
      </c>
      <c r="M266" s="1" t="s">
        <v>793</v>
      </c>
      <c r="N266" s="1" t="s">
        <v>41</v>
      </c>
      <c r="O266" s="1" t="s">
        <v>944</v>
      </c>
      <c r="P266" s="1"/>
      <c r="Q266" s="1" t="s">
        <v>92</v>
      </c>
      <c r="R266" s="1" t="s">
        <v>544</v>
      </c>
      <c r="S266" s="1" t="s">
        <v>545</v>
      </c>
      <c r="T266" s="1"/>
      <c r="U266" s="1"/>
      <c r="V266" s="1" t="s">
        <v>1098</v>
      </c>
      <c r="W266" s="1" t="s">
        <v>1099</v>
      </c>
      <c r="X266" s="1"/>
      <c r="Y266" s="1">
        <v>43396.821921296294</v>
      </c>
      <c r="Z266" s="1" t="s">
        <v>548</v>
      </c>
      <c r="AA266" s="1" t="s">
        <v>549</v>
      </c>
      <c r="AB266" s="1" t="s">
        <v>548</v>
      </c>
      <c r="AC266" s="1"/>
      <c r="AD266" s="1"/>
    </row>
    <row r="267" spans="1:30" x14ac:dyDescent="0.25">
      <c r="A267" s="1" t="s">
        <v>676</v>
      </c>
      <c r="B267" s="1" t="s">
        <v>562</v>
      </c>
      <c r="C267" s="1" t="s">
        <v>4634</v>
      </c>
      <c r="D267" s="1">
        <v>43392.953912037039</v>
      </c>
      <c r="E267" s="1">
        <v>43396.822847222225</v>
      </c>
      <c r="F267" s="1" t="s">
        <v>933</v>
      </c>
      <c r="G267" s="1" t="s">
        <v>90</v>
      </c>
      <c r="H267" s="1" t="s">
        <v>1341</v>
      </c>
      <c r="I267" s="1" t="s">
        <v>91</v>
      </c>
      <c r="J267" s="1" t="s">
        <v>1118</v>
      </c>
      <c r="K267" s="1" t="s">
        <v>4635</v>
      </c>
      <c r="L267" s="1" t="s">
        <v>5017</v>
      </c>
      <c r="M267" s="1" t="s">
        <v>793</v>
      </c>
      <c r="N267" s="1" t="s">
        <v>40</v>
      </c>
      <c r="O267" s="1" t="s">
        <v>732</v>
      </c>
      <c r="P267" s="1"/>
      <c r="Q267" s="1" t="s">
        <v>92</v>
      </c>
      <c r="R267" s="1" t="s">
        <v>544</v>
      </c>
      <c r="S267" s="1" t="s">
        <v>545</v>
      </c>
      <c r="T267" s="1"/>
      <c r="U267" s="1"/>
      <c r="V267" s="1" t="s">
        <v>966</v>
      </c>
      <c r="W267" s="1" t="s">
        <v>967</v>
      </c>
      <c r="X267" s="1"/>
      <c r="Y267" s="1">
        <v>43396.823125000003</v>
      </c>
      <c r="Z267" s="1" t="s">
        <v>548</v>
      </c>
      <c r="AA267" s="1" t="s">
        <v>549</v>
      </c>
      <c r="AB267" s="1" t="s">
        <v>548</v>
      </c>
      <c r="AC267" s="1"/>
      <c r="AD267" s="1"/>
    </row>
    <row r="268" spans="1:30" x14ac:dyDescent="0.25">
      <c r="A268" s="1" t="s">
        <v>676</v>
      </c>
      <c r="B268" s="1" t="s">
        <v>562</v>
      </c>
      <c r="C268" s="1" t="s">
        <v>4990</v>
      </c>
      <c r="D268" s="1">
        <v>43396.819050925929</v>
      </c>
      <c r="E268" s="1">
        <v>43396.82366898148</v>
      </c>
      <c r="F268" s="1" t="s">
        <v>1100</v>
      </c>
      <c r="G268" s="1" t="s">
        <v>90</v>
      </c>
      <c r="H268" s="1" t="s">
        <v>1341</v>
      </c>
      <c r="I268" s="1" t="s">
        <v>91</v>
      </c>
      <c r="J268" s="1" t="s">
        <v>1118</v>
      </c>
      <c r="K268" s="1" t="s">
        <v>4991</v>
      </c>
      <c r="L268" s="1" t="s">
        <v>4992</v>
      </c>
      <c r="M268" s="1" t="s">
        <v>793</v>
      </c>
      <c r="N268" s="1" t="s">
        <v>41</v>
      </c>
      <c r="O268" s="1" t="s">
        <v>602</v>
      </c>
      <c r="P268" s="1"/>
      <c r="Q268" s="1" t="s">
        <v>92</v>
      </c>
      <c r="R268" s="1" t="s">
        <v>544</v>
      </c>
      <c r="S268" s="1" t="s">
        <v>545</v>
      </c>
      <c r="T268" s="1"/>
      <c r="U268" s="1"/>
      <c r="V268" s="1" t="s">
        <v>966</v>
      </c>
      <c r="W268" s="1" t="s">
        <v>967</v>
      </c>
      <c r="X268" s="1"/>
      <c r="Y268" s="1">
        <v>43396.823958333334</v>
      </c>
      <c r="Z268" s="1" t="s">
        <v>548</v>
      </c>
      <c r="AA268" s="1" t="s">
        <v>549</v>
      </c>
      <c r="AB268" s="1" t="s">
        <v>548</v>
      </c>
      <c r="AC268" s="1"/>
      <c r="AD268" s="1"/>
    </row>
    <row r="269" spans="1:30" x14ac:dyDescent="0.25">
      <c r="A269" s="1" t="s">
        <v>676</v>
      </c>
      <c r="B269" s="1" t="s">
        <v>562</v>
      </c>
      <c r="C269" s="1" t="s">
        <v>4821</v>
      </c>
      <c r="D269" s="1">
        <v>43395.939351851855</v>
      </c>
      <c r="E269" s="1">
        <v>43396.824317129627</v>
      </c>
      <c r="F269" s="1" t="s">
        <v>910</v>
      </c>
      <c r="G269" s="1" t="s">
        <v>90</v>
      </c>
      <c r="H269" s="1" t="s">
        <v>1341</v>
      </c>
      <c r="I269" s="1" t="s">
        <v>91</v>
      </c>
      <c r="J269" s="1" t="s">
        <v>1118</v>
      </c>
      <c r="K269" s="1" t="s">
        <v>4822</v>
      </c>
      <c r="L269" s="1" t="s">
        <v>5009</v>
      </c>
      <c r="M269" s="1" t="s">
        <v>793</v>
      </c>
      <c r="N269" s="1" t="s">
        <v>41</v>
      </c>
      <c r="O269" s="1" t="s">
        <v>934</v>
      </c>
      <c r="P269" s="1"/>
      <c r="Q269" s="1" t="s">
        <v>92</v>
      </c>
      <c r="R269" s="1" t="s">
        <v>544</v>
      </c>
      <c r="S269" s="1" t="s">
        <v>545</v>
      </c>
      <c r="T269" s="1"/>
      <c r="U269" s="1"/>
      <c r="V269" s="1" t="s">
        <v>966</v>
      </c>
      <c r="W269" s="1" t="s">
        <v>967</v>
      </c>
      <c r="X269" s="1"/>
      <c r="Y269" s="1">
        <v>43396.824594907404</v>
      </c>
      <c r="Z269" s="1" t="s">
        <v>548</v>
      </c>
      <c r="AA269" s="1" t="s">
        <v>549</v>
      </c>
      <c r="AB269" s="1" t="s">
        <v>548</v>
      </c>
      <c r="AC269" s="1"/>
      <c r="AD269" s="1"/>
    </row>
    <row r="270" spans="1:30" x14ac:dyDescent="0.25">
      <c r="A270" s="1" t="s">
        <v>676</v>
      </c>
      <c r="B270" s="1" t="s">
        <v>562</v>
      </c>
      <c r="C270" s="1" t="s">
        <v>4274</v>
      </c>
      <c r="D270" s="1">
        <v>43392.470231481479</v>
      </c>
      <c r="E270" s="1">
        <v>43396.824363425927</v>
      </c>
      <c r="F270" s="1" t="s">
        <v>933</v>
      </c>
      <c r="G270" s="1" t="s">
        <v>90</v>
      </c>
      <c r="H270" s="1" t="s">
        <v>1341</v>
      </c>
      <c r="I270" s="1" t="s">
        <v>91</v>
      </c>
      <c r="J270" s="1" t="s">
        <v>1118</v>
      </c>
      <c r="K270" s="1" t="s">
        <v>1414</v>
      </c>
      <c r="L270" s="1" t="s">
        <v>5019</v>
      </c>
      <c r="M270" s="1" t="s">
        <v>793</v>
      </c>
      <c r="N270" s="1" t="s">
        <v>40</v>
      </c>
      <c r="O270" s="1" t="s">
        <v>732</v>
      </c>
      <c r="P270" s="1"/>
      <c r="Q270" s="1" t="s">
        <v>92</v>
      </c>
      <c r="R270" s="1" t="s">
        <v>544</v>
      </c>
      <c r="S270" s="1" t="s">
        <v>545</v>
      </c>
      <c r="T270" s="1"/>
      <c r="U270" s="1"/>
      <c r="V270" s="1" t="s">
        <v>1358</v>
      </c>
      <c r="W270" s="1" t="s">
        <v>1359</v>
      </c>
      <c r="X270" s="1"/>
      <c r="Y270" s="1">
        <v>43396.824641203704</v>
      </c>
      <c r="Z270" s="1" t="s">
        <v>548</v>
      </c>
      <c r="AA270" s="1" t="s">
        <v>549</v>
      </c>
      <c r="AB270" s="1" t="s">
        <v>548</v>
      </c>
      <c r="AC270" s="1"/>
      <c r="AD270" s="1"/>
    </row>
    <row r="271" spans="1:30" x14ac:dyDescent="0.25">
      <c r="A271" s="1" t="s">
        <v>676</v>
      </c>
      <c r="B271" s="1" t="s">
        <v>562</v>
      </c>
      <c r="C271" s="1" t="s">
        <v>3745</v>
      </c>
      <c r="D271" s="1">
        <v>43389.5309375</v>
      </c>
      <c r="E271" s="1">
        <v>43396.82503472222</v>
      </c>
      <c r="F271" s="1" t="s">
        <v>833</v>
      </c>
      <c r="G271" s="1" t="s">
        <v>90</v>
      </c>
      <c r="H271" s="1" t="s">
        <v>1341</v>
      </c>
      <c r="I271" s="1" t="s">
        <v>91</v>
      </c>
      <c r="J271" s="1" t="s">
        <v>1118</v>
      </c>
      <c r="K271" s="1" t="s">
        <v>1572</v>
      </c>
      <c r="L271" s="1" t="s">
        <v>5027</v>
      </c>
      <c r="M271" s="1" t="s">
        <v>793</v>
      </c>
      <c r="N271" s="1" t="s">
        <v>40</v>
      </c>
      <c r="O271" s="1" t="s">
        <v>732</v>
      </c>
      <c r="P271" s="1"/>
      <c r="Q271" s="1" t="s">
        <v>92</v>
      </c>
      <c r="R271" s="1" t="s">
        <v>544</v>
      </c>
      <c r="S271" s="1" t="s">
        <v>545</v>
      </c>
      <c r="T271" s="1"/>
      <c r="U271" s="1"/>
      <c r="V271" s="1" t="s">
        <v>1326</v>
      </c>
      <c r="W271" s="1" t="s">
        <v>1327</v>
      </c>
      <c r="X271" s="1"/>
      <c r="Y271" s="1">
        <v>43396.825312499997</v>
      </c>
      <c r="Z271" s="1" t="s">
        <v>548</v>
      </c>
      <c r="AA271" s="1" t="s">
        <v>549</v>
      </c>
      <c r="AB271" s="1" t="s">
        <v>548</v>
      </c>
      <c r="AC271" s="1"/>
      <c r="AD271" s="1"/>
    </row>
    <row r="272" spans="1:30" x14ac:dyDescent="0.25">
      <c r="A272" s="1" t="s">
        <v>676</v>
      </c>
      <c r="B272" s="1" t="s">
        <v>562</v>
      </c>
      <c r="C272" s="1" t="s">
        <v>4770</v>
      </c>
      <c r="D272" s="1">
        <v>43396.125868055555</v>
      </c>
      <c r="E272" s="1">
        <v>43396.827696759261</v>
      </c>
      <c r="F272" s="1" t="s">
        <v>933</v>
      </c>
      <c r="G272" s="1" t="s">
        <v>90</v>
      </c>
      <c r="H272" s="1" t="s">
        <v>1341</v>
      </c>
      <c r="I272" s="1" t="s">
        <v>91</v>
      </c>
      <c r="J272" s="1" t="s">
        <v>1118</v>
      </c>
      <c r="K272" s="1" t="s">
        <v>4771</v>
      </c>
      <c r="L272" s="1" t="s">
        <v>4995</v>
      </c>
      <c r="M272" s="1" t="s">
        <v>793</v>
      </c>
      <c r="N272" s="1" t="s">
        <v>40</v>
      </c>
      <c r="O272" s="1" t="s">
        <v>732</v>
      </c>
      <c r="P272" s="1"/>
      <c r="Q272" s="1" t="s">
        <v>92</v>
      </c>
      <c r="R272" s="1" t="s">
        <v>544</v>
      </c>
      <c r="S272" s="1" t="s">
        <v>545</v>
      </c>
      <c r="T272" s="1"/>
      <c r="U272" s="1"/>
      <c r="V272" s="1" t="s">
        <v>966</v>
      </c>
      <c r="W272" s="1" t="s">
        <v>967</v>
      </c>
      <c r="X272" s="1"/>
      <c r="Y272" s="1">
        <v>43396.827986111108</v>
      </c>
      <c r="Z272" s="1" t="s">
        <v>548</v>
      </c>
      <c r="AA272" s="1" t="s">
        <v>549</v>
      </c>
      <c r="AB272" s="1" t="s">
        <v>548</v>
      </c>
      <c r="AC272" s="1"/>
      <c r="AD272" s="1"/>
    </row>
    <row r="273" spans="1:30" x14ac:dyDescent="0.25">
      <c r="A273" s="1" t="s">
        <v>676</v>
      </c>
      <c r="B273" s="1" t="s">
        <v>562</v>
      </c>
      <c r="C273" s="1" t="s">
        <v>4768</v>
      </c>
      <c r="D273" s="1">
        <v>43396.163113425922</v>
      </c>
      <c r="E273" s="1">
        <v>43396.829583333332</v>
      </c>
      <c r="F273" s="1" t="s">
        <v>1100</v>
      </c>
      <c r="G273" s="1" t="s">
        <v>90</v>
      </c>
      <c r="H273" s="1" t="s">
        <v>1341</v>
      </c>
      <c r="I273" s="1" t="s">
        <v>91</v>
      </c>
      <c r="J273" s="1" t="s">
        <v>1118</v>
      </c>
      <c r="K273" s="1" t="s">
        <v>4769</v>
      </c>
      <c r="L273" s="1" t="s">
        <v>4994</v>
      </c>
      <c r="M273" s="1" t="s">
        <v>793</v>
      </c>
      <c r="N273" s="1" t="s">
        <v>41</v>
      </c>
      <c r="O273" s="1" t="s">
        <v>1005</v>
      </c>
      <c r="P273" s="1"/>
      <c r="Q273" s="1" t="s">
        <v>92</v>
      </c>
      <c r="R273" s="1" t="s">
        <v>544</v>
      </c>
      <c r="S273" s="1" t="s">
        <v>545</v>
      </c>
      <c r="T273" s="1"/>
      <c r="U273" s="1"/>
      <c r="V273" s="1" t="s">
        <v>1307</v>
      </c>
      <c r="W273" s="1" t="s">
        <v>1308</v>
      </c>
      <c r="X273" s="1"/>
      <c r="Y273" s="1">
        <v>43396.829861111109</v>
      </c>
      <c r="Z273" s="1" t="s">
        <v>548</v>
      </c>
      <c r="AA273" s="1" t="s">
        <v>549</v>
      </c>
      <c r="AB273" s="1" t="s">
        <v>548</v>
      </c>
      <c r="AC273" s="1"/>
      <c r="AD273" s="1"/>
    </row>
    <row r="274" spans="1:30" x14ac:dyDescent="0.25">
      <c r="A274" s="1" t="s">
        <v>676</v>
      </c>
      <c r="B274" s="1" t="s">
        <v>562</v>
      </c>
      <c r="C274" s="1" t="s">
        <v>4795</v>
      </c>
      <c r="D274" s="1">
        <v>43396.097187500003</v>
      </c>
      <c r="E274" s="1">
        <v>43396.829687500001</v>
      </c>
      <c r="F274" s="1" t="s">
        <v>933</v>
      </c>
      <c r="G274" s="1" t="s">
        <v>90</v>
      </c>
      <c r="H274" s="1" t="s">
        <v>1341</v>
      </c>
      <c r="I274" s="1" t="s">
        <v>91</v>
      </c>
      <c r="J274" s="1" t="s">
        <v>1118</v>
      </c>
      <c r="K274" s="1" t="s">
        <v>4796</v>
      </c>
      <c r="L274" s="1" t="s">
        <v>5001</v>
      </c>
      <c r="M274" s="1" t="s">
        <v>793</v>
      </c>
      <c r="N274" s="1" t="s">
        <v>40</v>
      </c>
      <c r="O274" s="1" t="s">
        <v>932</v>
      </c>
      <c r="P274" s="1"/>
      <c r="Q274" s="1" t="s">
        <v>92</v>
      </c>
      <c r="R274" s="1" t="s">
        <v>544</v>
      </c>
      <c r="S274" s="1" t="s">
        <v>545</v>
      </c>
      <c r="T274" s="1"/>
      <c r="U274" s="1"/>
      <c r="V274" s="1" t="s">
        <v>1260</v>
      </c>
      <c r="W274" s="1" t="s">
        <v>1006</v>
      </c>
      <c r="X274" s="1"/>
      <c r="Y274" s="1">
        <v>43396.829965277779</v>
      </c>
      <c r="Z274" s="1" t="s">
        <v>548</v>
      </c>
      <c r="AA274" s="1" t="s">
        <v>549</v>
      </c>
      <c r="AB274" s="1" t="s">
        <v>548</v>
      </c>
      <c r="AC274" s="1"/>
      <c r="AD274" s="1"/>
    </row>
    <row r="275" spans="1:30" x14ac:dyDescent="0.25">
      <c r="A275" s="1" t="s">
        <v>676</v>
      </c>
      <c r="B275" s="1" t="s">
        <v>562</v>
      </c>
      <c r="C275" s="1" t="s">
        <v>4807</v>
      </c>
      <c r="D275" s="1">
        <v>43396.093090277776</v>
      </c>
      <c r="E275" s="1">
        <v>43396.832511574074</v>
      </c>
      <c r="F275" s="1" t="s">
        <v>933</v>
      </c>
      <c r="G275" s="1" t="s">
        <v>90</v>
      </c>
      <c r="H275" s="1" t="s">
        <v>1341</v>
      </c>
      <c r="I275" s="1" t="s">
        <v>91</v>
      </c>
      <c r="J275" s="1" t="s">
        <v>1118</v>
      </c>
      <c r="K275" s="1" t="s">
        <v>4808</v>
      </c>
      <c r="L275" s="1" t="s">
        <v>5004</v>
      </c>
      <c r="M275" s="1" t="s">
        <v>793</v>
      </c>
      <c r="N275" s="1" t="s">
        <v>40</v>
      </c>
      <c r="O275" s="1" t="s">
        <v>932</v>
      </c>
      <c r="P275" s="1"/>
      <c r="Q275" s="1" t="s">
        <v>92</v>
      </c>
      <c r="R275" s="1" t="s">
        <v>544</v>
      </c>
      <c r="S275" s="1" t="s">
        <v>545</v>
      </c>
      <c r="T275" s="1"/>
      <c r="U275" s="1"/>
      <c r="V275" s="1" t="s">
        <v>1260</v>
      </c>
      <c r="W275" s="1" t="s">
        <v>1006</v>
      </c>
      <c r="X275" s="1"/>
      <c r="Y275" s="1">
        <v>43396.832777777781</v>
      </c>
      <c r="Z275" s="1" t="s">
        <v>548</v>
      </c>
      <c r="AA275" s="1" t="s">
        <v>549</v>
      </c>
      <c r="AB275" s="1" t="s">
        <v>548</v>
      </c>
      <c r="AC275" s="1"/>
      <c r="AD275" s="1"/>
    </row>
    <row r="276" spans="1:30" x14ac:dyDescent="0.25">
      <c r="A276" s="1" t="s">
        <v>676</v>
      </c>
      <c r="B276" s="1" t="s">
        <v>562</v>
      </c>
      <c r="C276" s="1" t="s">
        <v>4817</v>
      </c>
      <c r="D276" s="1">
        <v>43395.945416666669</v>
      </c>
      <c r="E276" s="1">
        <v>43396.8358912037</v>
      </c>
      <c r="F276" s="1" t="s">
        <v>933</v>
      </c>
      <c r="G276" s="1" t="s">
        <v>90</v>
      </c>
      <c r="H276" s="1" t="s">
        <v>1341</v>
      </c>
      <c r="I276" s="1" t="s">
        <v>91</v>
      </c>
      <c r="J276" s="1" t="s">
        <v>1118</v>
      </c>
      <c r="K276" s="1" t="s">
        <v>4818</v>
      </c>
      <c r="L276" s="1" t="s">
        <v>5008</v>
      </c>
      <c r="M276" s="1" t="s">
        <v>793</v>
      </c>
      <c r="N276" s="1" t="s">
        <v>41</v>
      </c>
      <c r="O276" s="1" t="s">
        <v>1104</v>
      </c>
      <c r="P276" s="1"/>
      <c r="Q276" s="1" t="s">
        <v>92</v>
      </c>
      <c r="R276" s="1" t="s">
        <v>544</v>
      </c>
      <c r="S276" s="1" t="s">
        <v>545</v>
      </c>
      <c r="T276" s="1"/>
      <c r="U276" s="1"/>
      <c r="V276" s="1" t="s">
        <v>966</v>
      </c>
      <c r="W276" s="1" t="s">
        <v>967</v>
      </c>
      <c r="X276" s="1"/>
      <c r="Y276" s="1">
        <v>43396.836180555554</v>
      </c>
      <c r="Z276" s="1" t="s">
        <v>548</v>
      </c>
      <c r="AA276" s="1" t="s">
        <v>549</v>
      </c>
      <c r="AB276" s="1" t="s">
        <v>548</v>
      </c>
      <c r="AC276" s="1"/>
      <c r="AD276" s="1"/>
    </row>
    <row r="277" spans="1:30" x14ac:dyDescent="0.25">
      <c r="A277" s="1" t="s">
        <v>676</v>
      </c>
      <c r="B277" s="1" t="s">
        <v>562</v>
      </c>
      <c r="C277" s="1" t="s">
        <v>4829</v>
      </c>
      <c r="D277" s="1">
        <v>43395.881458333337</v>
      </c>
      <c r="E277" s="1">
        <v>43396.83934027778</v>
      </c>
      <c r="F277" s="1" t="s">
        <v>933</v>
      </c>
      <c r="G277" s="1" t="s">
        <v>90</v>
      </c>
      <c r="H277" s="1" t="s">
        <v>1341</v>
      </c>
      <c r="I277" s="1" t="s">
        <v>91</v>
      </c>
      <c r="J277" s="1" t="s">
        <v>1118</v>
      </c>
      <c r="K277" s="1" t="s">
        <v>4830</v>
      </c>
      <c r="L277" s="1" t="s">
        <v>5011</v>
      </c>
      <c r="M277" s="1" t="s">
        <v>793</v>
      </c>
      <c r="N277" s="1" t="s">
        <v>929</v>
      </c>
      <c r="O277" s="1" t="s">
        <v>1257</v>
      </c>
      <c r="P277" s="1"/>
      <c r="Q277" s="1" t="s">
        <v>92</v>
      </c>
      <c r="R277" s="1" t="s">
        <v>544</v>
      </c>
      <c r="S277" s="1" t="s">
        <v>545</v>
      </c>
      <c r="T277" s="1"/>
      <c r="U277" s="1"/>
      <c r="V277" s="1" t="s">
        <v>966</v>
      </c>
      <c r="W277" s="1" t="s">
        <v>967</v>
      </c>
      <c r="X277" s="1"/>
      <c r="Y277" s="1">
        <v>43396.839618055557</v>
      </c>
      <c r="Z277" s="1" t="s">
        <v>548</v>
      </c>
      <c r="AA277" s="1" t="s">
        <v>549</v>
      </c>
      <c r="AB277" s="1" t="s">
        <v>548</v>
      </c>
      <c r="AC277" s="1"/>
      <c r="AD277" s="1"/>
    </row>
    <row r="278" spans="1:30" x14ac:dyDescent="0.25">
      <c r="A278" s="1" t="s">
        <v>676</v>
      </c>
      <c r="B278" s="1" t="s">
        <v>562</v>
      </c>
      <c r="C278" s="1" t="s">
        <v>3966</v>
      </c>
      <c r="D278" s="1">
        <v>43390.680347222224</v>
      </c>
      <c r="E278" s="1">
        <v>43396.842546296299</v>
      </c>
      <c r="F278" s="1" t="s">
        <v>1100</v>
      </c>
      <c r="G278" s="1" t="s">
        <v>90</v>
      </c>
      <c r="H278" s="1" t="s">
        <v>1341</v>
      </c>
      <c r="I278" s="1" t="s">
        <v>91</v>
      </c>
      <c r="J278" s="1" t="s">
        <v>1118</v>
      </c>
      <c r="K278" s="1" t="s">
        <v>3967</v>
      </c>
      <c r="L278" s="1" t="s">
        <v>5024</v>
      </c>
      <c r="M278" s="1" t="s">
        <v>793</v>
      </c>
      <c r="N278" s="1" t="s">
        <v>41</v>
      </c>
      <c r="O278" s="1" t="s">
        <v>934</v>
      </c>
      <c r="P278" s="1"/>
      <c r="Q278" s="1" t="s">
        <v>92</v>
      </c>
      <c r="R278" s="1" t="s">
        <v>544</v>
      </c>
      <c r="S278" s="1" t="s">
        <v>545</v>
      </c>
      <c r="T278" s="1"/>
      <c r="U278" s="1"/>
      <c r="V278" s="1" t="s">
        <v>1633</v>
      </c>
      <c r="W278" s="1" t="s">
        <v>964</v>
      </c>
      <c r="X278" s="1"/>
      <c r="Y278" s="1">
        <v>43396.842824074076</v>
      </c>
      <c r="Z278" s="1" t="s">
        <v>548</v>
      </c>
      <c r="AA278" s="1" t="s">
        <v>549</v>
      </c>
      <c r="AB278" s="1" t="s">
        <v>548</v>
      </c>
      <c r="AC278" s="1"/>
      <c r="AD278" s="1"/>
    </row>
    <row r="279" spans="1:30" x14ac:dyDescent="0.25">
      <c r="A279" s="1" t="s">
        <v>676</v>
      </c>
      <c r="B279" s="1" t="s">
        <v>562</v>
      </c>
      <c r="C279" s="1" t="s">
        <v>4979</v>
      </c>
      <c r="D279" s="1">
        <v>43397.006990740738</v>
      </c>
      <c r="E279" s="1">
        <v>43397.008125</v>
      </c>
      <c r="F279" s="1"/>
      <c r="G279" s="1" t="s">
        <v>90</v>
      </c>
      <c r="H279" s="1" t="s">
        <v>943</v>
      </c>
      <c r="I279" s="1" t="s">
        <v>91</v>
      </c>
      <c r="J279" s="1" t="s">
        <v>1118</v>
      </c>
      <c r="K279" s="1" t="s">
        <v>4980</v>
      </c>
      <c r="L279" s="1"/>
      <c r="M279" s="1"/>
      <c r="N279" s="1"/>
      <c r="O279" s="1"/>
      <c r="P279" s="1"/>
      <c r="Q279" s="1" t="s">
        <v>92</v>
      </c>
      <c r="R279" s="1" t="s">
        <v>544</v>
      </c>
      <c r="S279" s="1" t="s">
        <v>545</v>
      </c>
      <c r="T279" s="1"/>
      <c r="U279" s="1"/>
      <c r="V279" s="1" t="s">
        <v>2628</v>
      </c>
      <c r="W279" s="1" t="s">
        <v>2629</v>
      </c>
      <c r="X279" s="1"/>
      <c r="Y279" s="1">
        <v>43397.008298611108</v>
      </c>
      <c r="Z279" s="1" t="s">
        <v>548</v>
      </c>
      <c r="AA279" s="1"/>
      <c r="AB279" s="1" t="s">
        <v>548</v>
      </c>
      <c r="AC279" s="1"/>
      <c r="AD279" s="1"/>
    </row>
    <row r="280" spans="1:30" x14ac:dyDescent="0.25">
      <c r="A280" s="1" t="s">
        <v>676</v>
      </c>
      <c r="B280" s="1" t="s">
        <v>562</v>
      </c>
      <c r="C280" s="1" t="s">
        <v>4833</v>
      </c>
      <c r="D280" s="1">
        <v>43395.860555555555</v>
      </c>
      <c r="E280" s="1">
        <v>43397.547361111108</v>
      </c>
      <c r="F280" s="1" t="s">
        <v>910</v>
      </c>
      <c r="G280" s="1" t="s">
        <v>90</v>
      </c>
      <c r="H280" s="1" t="s">
        <v>1341</v>
      </c>
      <c r="I280" s="1" t="s">
        <v>91</v>
      </c>
      <c r="J280" s="1" t="s">
        <v>1118</v>
      </c>
      <c r="K280" s="1" t="s">
        <v>4834</v>
      </c>
      <c r="L280" s="1" t="s">
        <v>5012</v>
      </c>
      <c r="M280" s="1" t="s">
        <v>793</v>
      </c>
      <c r="N280" s="1" t="s">
        <v>40</v>
      </c>
      <c r="O280" s="1" t="s">
        <v>1256</v>
      </c>
      <c r="P280" s="1"/>
      <c r="Q280" s="1" t="s">
        <v>92</v>
      </c>
      <c r="R280" s="1" t="s">
        <v>544</v>
      </c>
      <c r="S280" s="1" t="s">
        <v>545</v>
      </c>
      <c r="T280" s="1"/>
      <c r="U280" s="1"/>
      <c r="V280" s="1" t="s">
        <v>966</v>
      </c>
      <c r="W280" s="1" t="s">
        <v>967</v>
      </c>
      <c r="X280" s="1"/>
      <c r="Y280" s="1">
        <v>43397.547662037039</v>
      </c>
      <c r="Z280" s="1" t="s">
        <v>548</v>
      </c>
      <c r="AA280" s="1" t="s">
        <v>549</v>
      </c>
      <c r="AB280" s="1" t="s">
        <v>548</v>
      </c>
      <c r="AC280" s="1"/>
      <c r="AD280" s="1"/>
    </row>
    <row r="281" spans="1:30" x14ac:dyDescent="0.25">
      <c r="A281" s="1" t="s">
        <v>676</v>
      </c>
      <c r="B281" s="1" t="s">
        <v>562</v>
      </c>
      <c r="C281" s="1" t="s">
        <v>4987</v>
      </c>
      <c r="D281" s="1">
        <v>43396.944340277776</v>
      </c>
      <c r="E281" s="1">
        <v>43397.548298611109</v>
      </c>
      <c r="F281" s="1" t="s">
        <v>1100</v>
      </c>
      <c r="G281" s="1" t="s">
        <v>90</v>
      </c>
      <c r="H281" s="1" t="s">
        <v>1341</v>
      </c>
      <c r="I281" s="1" t="s">
        <v>91</v>
      </c>
      <c r="J281" s="1" t="s">
        <v>1118</v>
      </c>
      <c r="K281" s="1" t="s">
        <v>4988</v>
      </c>
      <c r="L281" s="1" t="s">
        <v>4989</v>
      </c>
      <c r="M281" s="1" t="s">
        <v>793</v>
      </c>
      <c r="N281" s="1" t="s">
        <v>41</v>
      </c>
      <c r="O281" s="1" t="s">
        <v>2886</v>
      </c>
      <c r="P281" s="1"/>
      <c r="Q281" s="1" t="s">
        <v>92</v>
      </c>
      <c r="R281" s="1" t="s">
        <v>544</v>
      </c>
      <c r="S281" s="1" t="s">
        <v>545</v>
      </c>
      <c r="T281" s="1"/>
      <c r="U281" s="1"/>
      <c r="V281" s="1" t="s">
        <v>922</v>
      </c>
      <c r="W281" s="1" t="s">
        <v>1371</v>
      </c>
      <c r="X281" s="1"/>
      <c r="Y281" s="1">
        <v>43397.743611111109</v>
      </c>
      <c r="Z281" s="1" t="s">
        <v>548</v>
      </c>
      <c r="AA281" s="1" t="s">
        <v>549</v>
      </c>
      <c r="AB281" s="1" t="s">
        <v>548</v>
      </c>
      <c r="AC281" s="1"/>
      <c r="AD281" s="1"/>
    </row>
    <row r="282" spans="1:30" x14ac:dyDescent="0.25">
      <c r="A282" s="1" t="s">
        <v>676</v>
      </c>
      <c r="B282" s="1" t="s">
        <v>562</v>
      </c>
      <c r="C282" s="1" t="s">
        <v>4981</v>
      </c>
      <c r="D282" s="1">
        <v>43397.010682870372</v>
      </c>
      <c r="E282" s="1">
        <v>43397.550046296295</v>
      </c>
      <c r="F282" s="1" t="s">
        <v>830</v>
      </c>
      <c r="G282" s="1" t="s">
        <v>90</v>
      </c>
      <c r="H282" s="1" t="s">
        <v>1341</v>
      </c>
      <c r="I282" s="1" t="s">
        <v>91</v>
      </c>
      <c r="J282" s="1" t="s">
        <v>1118</v>
      </c>
      <c r="K282" s="1" t="s">
        <v>4982</v>
      </c>
      <c r="L282" s="1" t="s">
        <v>4983</v>
      </c>
      <c r="M282" s="1" t="s">
        <v>793</v>
      </c>
      <c r="N282" s="1" t="s">
        <v>929</v>
      </c>
      <c r="O282" s="1" t="s">
        <v>948</v>
      </c>
      <c r="P282" s="1"/>
      <c r="Q282" s="1" t="s">
        <v>92</v>
      </c>
      <c r="R282" s="1" t="s">
        <v>544</v>
      </c>
      <c r="S282" s="1" t="s">
        <v>545</v>
      </c>
      <c r="T282" s="1"/>
      <c r="U282" s="1"/>
      <c r="V282" s="1" t="s">
        <v>2628</v>
      </c>
      <c r="W282" s="1" t="s">
        <v>2629</v>
      </c>
      <c r="X282" s="1"/>
      <c r="Y282" s="1">
        <v>43400.079583333332</v>
      </c>
      <c r="Z282" s="1" t="s">
        <v>548</v>
      </c>
      <c r="AA282" s="1" t="s">
        <v>549</v>
      </c>
      <c r="AB282" s="1" t="s">
        <v>548</v>
      </c>
      <c r="AC282" s="1"/>
      <c r="AD282" s="1"/>
    </row>
    <row r="283" spans="1:30" x14ac:dyDescent="0.25">
      <c r="A283" s="1" t="s">
        <v>676</v>
      </c>
      <c r="B283" s="1" t="s">
        <v>562</v>
      </c>
      <c r="C283" s="1" t="s">
        <v>4967</v>
      </c>
      <c r="D283" s="1">
        <v>43397.057986111111</v>
      </c>
      <c r="E283" s="1">
        <v>43397.55059027778</v>
      </c>
      <c r="F283" s="1" t="s">
        <v>1100</v>
      </c>
      <c r="G283" s="1" t="s">
        <v>90</v>
      </c>
      <c r="H283" s="1" t="s">
        <v>1341</v>
      </c>
      <c r="I283" s="1" t="s">
        <v>91</v>
      </c>
      <c r="J283" s="1" t="s">
        <v>1118</v>
      </c>
      <c r="K283" s="1" t="s">
        <v>4968</v>
      </c>
      <c r="L283" s="1" t="s">
        <v>4969</v>
      </c>
      <c r="M283" s="1" t="s">
        <v>793</v>
      </c>
      <c r="N283" s="1" t="s">
        <v>40</v>
      </c>
      <c r="O283" s="1" t="s">
        <v>941</v>
      </c>
      <c r="P283" s="1"/>
      <c r="Q283" s="1" t="s">
        <v>92</v>
      </c>
      <c r="R283" s="1" t="s">
        <v>544</v>
      </c>
      <c r="S283" s="1" t="s">
        <v>545</v>
      </c>
      <c r="T283" s="1"/>
      <c r="U283" s="1"/>
      <c r="V283" s="1" t="s">
        <v>1254</v>
      </c>
      <c r="W283" s="1" t="s">
        <v>1255</v>
      </c>
      <c r="X283" s="1"/>
      <c r="Y283" s="1">
        <v>43397.550868055558</v>
      </c>
      <c r="Z283" s="1" t="s">
        <v>548</v>
      </c>
      <c r="AA283" s="1" t="s">
        <v>549</v>
      </c>
      <c r="AB283" s="1" t="s">
        <v>548</v>
      </c>
      <c r="AC283" s="1"/>
      <c r="AD283" s="1"/>
    </row>
    <row r="284" spans="1:30" x14ac:dyDescent="0.25">
      <c r="A284" s="1" t="s">
        <v>676</v>
      </c>
      <c r="B284" s="1" t="s">
        <v>562</v>
      </c>
      <c r="C284" s="1" t="s">
        <v>4929</v>
      </c>
      <c r="D284" s="1">
        <v>43397.168888888889</v>
      </c>
      <c r="E284" s="1">
        <v>43397.552905092591</v>
      </c>
      <c r="F284" s="1" t="s">
        <v>843</v>
      </c>
      <c r="G284" s="1" t="s">
        <v>90</v>
      </c>
      <c r="H284" s="1" t="s">
        <v>1341</v>
      </c>
      <c r="I284" s="1" t="s">
        <v>91</v>
      </c>
      <c r="J284" s="1" t="s">
        <v>1118</v>
      </c>
      <c r="K284" s="1" t="s">
        <v>4930</v>
      </c>
      <c r="L284" s="1" t="s">
        <v>4931</v>
      </c>
      <c r="M284" s="1" t="s">
        <v>793</v>
      </c>
      <c r="N284" s="1" t="s">
        <v>41</v>
      </c>
      <c r="O284" s="1" t="s">
        <v>1215</v>
      </c>
      <c r="P284" s="1"/>
      <c r="Q284" s="1" t="s">
        <v>92</v>
      </c>
      <c r="R284" s="1" t="s">
        <v>544</v>
      </c>
      <c r="S284" s="1" t="s">
        <v>545</v>
      </c>
      <c r="T284" s="1"/>
      <c r="U284" s="1"/>
      <c r="V284" s="1" t="s">
        <v>1254</v>
      </c>
      <c r="W284" s="1" t="s">
        <v>1255</v>
      </c>
      <c r="X284" s="1"/>
      <c r="Y284" s="1">
        <v>43397.553171296298</v>
      </c>
      <c r="Z284" s="1" t="s">
        <v>548</v>
      </c>
      <c r="AA284" s="1" t="s">
        <v>549</v>
      </c>
      <c r="AB284" s="1" t="s">
        <v>548</v>
      </c>
      <c r="AC284" s="1"/>
      <c r="AD284" s="1"/>
    </row>
    <row r="285" spans="1:30" x14ac:dyDescent="0.25">
      <c r="A285" s="1" t="s">
        <v>676</v>
      </c>
      <c r="B285" s="1" t="s">
        <v>562</v>
      </c>
      <c r="C285" s="1" t="s">
        <v>4780</v>
      </c>
      <c r="D285" s="1">
        <v>43396.558368055557</v>
      </c>
      <c r="E285" s="1">
        <v>43397.553368055553</v>
      </c>
      <c r="F285" s="1" t="s">
        <v>1100</v>
      </c>
      <c r="G285" s="1" t="s">
        <v>90</v>
      </c>
      <c r="H285" s="1" t="s">
        <v>1341</v>
      </c>
      <c r="I285" s="1" t="s">
        <v>91</v>
      </c>
      <c r="J285" s="1" t="s">
        <v>1118</v>
      </c>
      <c r="K285" s="1" t="s">
        <v>4781</v>
      </c>
      <c r="L285" s="1" t="s">
        <v>2163</v>
      </c>
      <c r="M285" s="1" t="s">
        <v>793</v>
      </c>
      <c r="N285" s="1" t="s">
        <v>41</v>
      </c>
      <c r="O285" s="1" t="s">
        <v>934</v>
      </c>
      <c r="P285" s="1"/>
      <c r="Q285" s="1" t="s">
        <v>92</v>
      </c>
      <c r="R285" s="1" t="s">
        <v>544</v>
      </c>
      <c r="S285" s="1" t="s">
        <v>545</v>
      </c>
      <c r="T285" s="1"/>
      <c r="U285" s="1"/>
      <c r="V285" s="1" t="s">
        <v>1396</v>
      </c>
      <c r="W285" s="1" t="s">
        <v>1397</v>
      </c>
      <c r="X285" s="1"/>
      <c r="Y285" s="1">
        <v>43397.55364583333</v>
      </c>
      <c r="Z285" s="1" t="s">
        <v>548</v>
      </c>
      <c r="AA285" s="1" t="s">
        <v>549</v>
      </c>
      <c r="AB285" s="1" t="s">
        <v>548</v>
      </c>
      <c r="AC285" s="1"/>
      <c r="AD285" s="1"/>
    </row>
    <row r="286" spans="1:30" x14ac:dyDescent="0.25">
      <c r="A286" s="1" t="s">
        <v>676</v>
      </c>
      <c r="B286" s="1" t="s">
        <v>562</v>
      </c>
      <c r="C286" s="1" t="s">
        <v>4946</v>
      </c>
      <c r="D286" s="1">
        <v>43397.094236111108</v>
      </c>
      <c r="E286" s="1">
        <v>43397.557164351849</v>
      </c>
      <c r="F286" s="1" t="s">
        <v>843</v>
      </c>
      <c r="G286" s="1" t="s">
        <v>90</v>
      </c>
      <c r="H286" s="1" t="s">
        <v>1341</v>
      </c>
      <c r="I286" s="1" t="s">
        <v>91</v>
      </c>
      <c r="J286" s="1" t="s">
        <v>1118</v>
      </c>
      <c r="K286" s="1" t="s">
        <v>4947</v>
      </c>
      <c r="L286" s="1" t="s">
        <v>4948</v>
      </c>
      <c r="M286" s="1" t="s">
        <v>793</v>
      </c>
      <c r="N286" s="1" t="s">
        <v>41</v>
      </c>
      <c r="O286" s="1" t="s">
        <v>2834</v>
      </c>
      <c r="P286" s="1"/>
      <c r="Q286" s="1" t="s">
        <v>92</v>
      </c>
      <c r="R286" s="1" t="s">
        <v>544</v>
      </c>
      <c r="S286" s="1" t="s">
        <v>545</v>
      </c>
      <c r="T286" s="1"/>
      <c r="U286" s="1"/>
      <c r="V286" s="1" t="s">
        <v>1321</v>
      </c>
      <c r="W286" s="1" t="s">
        <v>964</v>
      </c>
      <c r="X286" s="1"/>
      <c r="Y286" s="1">
        <v>43397.55746527778</v>
      </c>
      <c r="Z286" s="1" t="s">
        <v>548</v>
      </c>
      <c r="AA286" s="1" t="s">
        <v>549</v>
      </c>
      <c r="AB286" s="1" t="s">
        <v>548</v>
      </c>
      <c r="AC286" s="1"/>
      <c r="AD286" s="1"/>
    </row>
    <row r="287" spans="1:30" x14ac:dyDescent="0.25">
      <c r="A287" s="1" t="s">
        <v>676</v>
      </c>
      <c r="B287" s="1" t="s">
        <v>562</v>
      </c>
      <c r="C287" s="1" t="s">
        <v>4961</v>
      </c>
      <c r="D287" s="1">
        <v>43397.060613425929</v>
      </c>
      <c r="E287" s="1">
        <v>43397.558240740742</v>
      </c>
      <c r="F287" s="1" t="s">
        <v>830</v>
      </c>
      <c r="G287" s="1" t="s">
        <v>90</v>
      </c>
      <c r="H287" s="1" t="s">
        <v>1341</v>
      </c>
      <c r="I287" s="1" t="s">
        <v>91</v>
      </c>
      <c r="J287" s="1" t="s">
        <v>1118</v>
      </c>
      <c r="K287" s="1" t="s">
        <v>4962</v>
      </c>
      <c r="L287" s="1" t="s">
        <v>4963</v>
      </c>
      <c r="M287" s="1" t="s">
        <v>793</v>
      </c>
      <c r="N287" s="1" t="s">
        <v>41</v>
      </c>
      <c r="O287" s="1" t="s">
        <v>934</v>
      </c>
      <c r="P287" s="1"/>
      <c r="Q287" s="1" t="s">
        <v>92</v>
      </c>
      <c r="R287" s="1" t="s">
        <v>544</v>
      </c>
      <c r="S287" s="1" t="s">
        <v>545</v>
      </c>
      <c r="T287" s="1"/>
      <c r="U287" s="1"/>
      <c r="V287" s="1" t="s">
        <v>1254</v>
      </c>
      <c r="W287" s="1" t="s">
        <v>1255</v>
      </c>
      <c r="X287" s="1"/>
      <c r="Y287" s="1">
        <v>43397.558530092596</v>
      </c>
      <c r="Z287" s="1" t="s">
        <v>548</v>
      </c>
      <c r="AA287" s="1" t="s">
        <v>549</v>
      </c>
      <c r="AB287" s="1" t="s">
        <v>548</v>
      </c>
      <c r="AC287" s="1"/>
      <c r="AD287" s="1"/>
    </row>
    <row r="288" spans="1:30" x14ac:dyDescent="0.25">
      <c r="A288" s="1" t="s">
        <v>676</v>
      </c>
      <c r="B288" s="1" t="s">
        <v>562</v>
      </c>
      <c r="C288" s="1" t="s">
        <v>4952</v>
      </c>
      <c r="D288" s="1">
        <v>43397.092291666668</v>
      </c>
      <c r="E288" s="1">
        <v>43397.562002314815</v>
      </c>
      <c r="F288" s="1" t="s">
        <v>843</v>
      </c>
      <c r="G288" s="1" t="s">
        <v>90</v>
      </c>
      <c r="H288" s="1" t="s">
        <v>1341</v>
      </c>
      <c r="I288" s="1" t="s">
        <v>91</v>
      </c>
      <c r="J288" s="1" t="s">
        <v>1118</v>
      </c>
      <c r="K288" s="1" t="s">
        <v>4953</v>
      </c>
      <c r="L288" s="1" t="s">
        <v>4954</v>
      </c>
      <c r="M288" s="1" t="s">
        <v>793</v>
      </c>
      <c r="N288" s="1" t="s">
        <v>41</v>
      </c>
      <c r="O288" s="1" t="s">
        <v>1215</v>
      </c>
      <c r="P288" s="1"/>
      <c r="Q288" s="1" t="s">
        <v>92</v>
      </c>
      <c r="R288" s="1" t="s">
        <v>544</v>
      </c>
      <c r="S288" s="1" t="s">
        <v>545</v>
      </c>
      <c r="T288" s="1"/>
      <c r="U288" s="1"/>
      <c r="V288" s="1" t="s">
        <v>1254</v>
      </c>
      <c r="W288" s="1" t="s">
        <v>1255</v>
      </c>
      <c r="X288" s="1"/>
      <c r="Y288" s="1">
        <v>43397.562268518515</v>
      </c>
      <c r="Z288" s="1" t="s">
        <v>548</v>
      </c>
      <c r="AA288" s="1" t="s">
        <v>549</v>
      </c>
      <c r="AB288" s="1" t="s">
        <v>548</v>
      </c>
      <c r="AC288" s="1"/>
      <c r="AD288" s="1"/>
    </row>
    <row r="289" spans="1:30" x14ac:dyDescent="0.25">
      <c r="A289" s="1" t="s">
        <v>676</v>
      </c>
      <c r="B289" s="1" t="s">
        <v>562</v>
      </c>
      <c r="C289" s="1" t="s">
        <v>4932</v>
      </c>
      <c r="D289" s="1">
        <v>43397.157800925925</v>
      </c>
      <c r="E289" s="1">
        <v>43397.56925925926</v>
      </c>
      <c r="F289" s="1" t="s">
        <v>1100</v>
      </c>
      <c r="G289" s="1" t="s">
        <v>90</v>
      </c>
      <c r="H289" s="1" t="s">
        <v>1341</v>
      </c>
      <c r="I289" s="1" t="s">
        <v>91</v>
      </c>
      <c r="J289" s="1" t="s">
        <v>1118</v>
      </c>
      <c r="K289" s="1" t="s">
        <v>4933</v>
      </c>
      <c r="L289" s="1" t="s">
        <v>4934</v>
      </c>
      <c r="M289" s="1" t="s">
        <v>793</v>
      </c>
      <c r="N289" s="1" t="s">
        <v>40</v>
      </c>
      <c r="O289" s="1" t="s">
        <v>2210</v>
      </c>
      <c r="P289" s="1"/>
      <c r="Q289" s="1" t="s">
        <v>92</v>
      </c>
      <c r="R289" s="1" t="s">
        <v>544</v>
      </c>
      <c r="S289" s="1" t="s">
        <v>545</v>
      </c>
      <c r="T289" s="1"/>
      <c r="U289" s="1"/>
      <c r="V289" s="1" t="s">
        <v>1254</v>
      </c>
      <c r="W289" s="1" t="s">
        <v>1255</v>
      </c>
      <c r="X289" s="1"/>
      <c r="Y289" s="1">
        <v>43397.569537037038</v>
      </c>
      <c r="Z289" s="1" t="s">
        <v>548</v>
      </c>
      <c r="AA289" s="1" t="s">
        <v>549</v>
      </c>
      <c r="AB289" s="1" t="s">
        <v>548</v>
      </c>
      <c r="AC289" s="1"/>
      <c r="AD289" s="1"/>
    </row>
    <row r="290" spans="1:30" x14ac:dyDescent="0.25">
      <c r="A290" s="1" t="s">
        <v>676</v>
      </c>
      <c r="B290" s="1" t="s">
        <v>562</v>
      </c>
      <c r="C290" s="1" t="s">
        <v>4964</v>
      </c>
      <c r="D290" s="1">
        <v>43397.059039351851</v>
      </c>
      <c r="E290" s="1">
        <v>43397.570856481485</v>
      </c>
      <c r="F290" s="1" t="s">
        <v>843</v>
      </c>
      <c r="G290" s="1" t="s">
        <v>90</v>
      </c>
      <c r="H290" s="1" t="s">
        <v>1341</v>
      </c>
      <c r="I290" s="1" t="s">
        <v>91</v>
      </c>
      <c r="J290" s="1" t="s">
        <v>1118</v>
      </c>
      <c r="K290" s="1" t="s">
        <v>4965</v>
      </c>
      <c r="L290" s="1" t="s">
        <v>4966</v>
      </c>
      <c r="M290" s="1" t="s">
        <v>793</v>
      </c>
      <c r="N290" s="1" t="s">
        <v>929</v>
      </c>
      <c r="O290" s="1" t="s">
        <v>1241</v>
      </c>
      <c r="P290" s="1"/>
      <c r="Q290" s="1" t="s">
        <v>92</v>
      </c>
      <c r="R290" s="1" t="s">
        <v>544</v>
      </c>
      <c r="S290" s="1" t="s">
        <v>545</v>
      </c>
      <c r="T290" s="1"/>
      <c r="U290" s="1"/>
      <c r="V290" s="1" t="s">
        <v>1190</v>
      </c>
      <c r="W290" s="1" t="s">
        <v>1191</v>
      </c>
      <c r="X290" s="1"/>
      <c r="Y290" s="1">
        <v>43397.571157407408</v>
      </c>
      <c r="Z290" s="1" t="s">
        <v>548</v>
      </c>
      <c r="AA290" s="1" t="s">
        <v>549</v>
      </c>
      <c r="AB290" s="1" t="s">
        <v>548</v>
      </c>
      <c r="AC290" s="1"/>
      <c r="AD290" s="1"/>
    </row>
    <row r="291" spans="1:30" x14ac:dyDescent="0.25">
      <c r="A291" s="1" t="s">
        <v>676</v>
      </c>
      <c r="B291" s="1" t="s">
        <v>562</v>
      </c>
      <c r="C291" s="1" t="s">
        <v>4943</v>
      </c>
      <c r="D291" s="1">
        <v>43397.139108796298</v>
      </c>
      <c r="E291" s="1">
        <v>43397.575532407405</v>
      </c>
      <c r="F291" s="1" t="s">
        <v>830</v>
      </c>
      <c r="G291" s="1" t="s">
        <v>90</v>
      </c>
      <c r="H291" s="1" t="s">
        <v>1341</v>
      </c>
      <c r="I291" s="1" t="s">
        <v>91</v>
      </c>
      <c r="J291" s="1" t="s">
        <v>1118</v>
      </c>
      <c r="K291" s="1" t="s">
        <v>4944</v>
      </c>
      <c r="L291" s="1" t="s">
        <v>4945</v>
      </c>
      <c r="M291" s="1" t="s">
        <v>793</v>
      </c>
      <c r="N291" s="1" t="s">
        <v>929</v>
      </c>
      <c r="O291" s="1" t="s">
        <v>948</v>
      </c>
      <c r="P291" s="1"/>
      <c r="Q291" s="1" t="s">
        <v>92</v>
      </c>
      <c r="R291" s="1" t="s">
        <v>544</v>
      </c>
      <c r="S291" s="1" t="s">
        <v>545</v>
      </c>
      <c r="T291" s="1"/>
      <c r="U291" s="1"/>
      <c r="V291" s="1" t="s">
        <v>1321</v>
      </c>
      <c r="W291" s="1" t="s">
        <v>964</v>
      </c>
      <c r="X291" s="1"/>
      <c r="Y291" s="1">
        <v>43397.575833333336</v>
      </c>
      <c r="Z291" s="1" t="s">
        <v>548</v>
      </c>
      <c r="AA291" s="1" t="s">
        <v>549</v>
      </c>
      <c r="AB291" s="1" t="s">
        <v>548</v>
      </c>
      <c r="AC291" s="1"/>
      <c r="AD291" s="1"/>
    </row>
    <row r="292" spans="1:30" x14ac:dyDescent="0.25">
      <c r="A292" s="1" t="s">
        <v>676</v>
      </c>
      <c r="B292" s="1" t="s">
        <v>562</v>
      </c>
      <c r="C292" s="1" t="s">
        <v>3979</v>
      </c>
      <c r="D292" s="1">
        <v>43390.062523148146</v>
      </c>
      <c r="E292" s="1">
        <v>43397.578206018516</v>
      </c>
      <c r="F292" s="1" t="s">
        <v>911</v>
      </c>
      <c r="G292" s="1" t="s">
        <v>90</v>
      </c>
      <c r="H292" s="1" t="s">
        <v>1341</v>
      </c>
      <c r="I292" s="1" t="s">
        <v>91</v>
      </c>
      <c r="J292" s="1" t="s">
        <v>1118</v>
      </c>
      <c r="K292" s="1" t="s">
        <v>3980</v>
      </c>
      <c r="L292" s="1" t="s">
        <v>5025</v>
      </c>
      <c r="M292" s="1" t="s">
        <v>793</v>
      </c>
      <c r="N292" s="1" t="s">
        <v>41</v>
      </c>
      <c r="O292" s="1" t="s">
        <v>927</v>
      </c>
      <c r="P292" s="1"/>
      <c r="Q292" s="1" t="s">
        <v>92</v>
      </c>
      <c r="R292" s="1" t="s">
        <v>544</v>
      </c>
      <c r="S292" s="1" t="s">
        <v>545</v>
      </c>
      <c r="T292" s="1"/>
      <c r="U292" s="1"/>
      <c r="V292" s="1" t="s">
        <v>1260</v>
      </c>
      <c r="W292" s="1" t="s">
        <v>1006</v>
      </c>
      <c r="X292" s="1"/>
      <c r="Y292" s="1">
        <v>43397.578506944446</v>
      </c>
      <c r="Z292" s="1" t="s">
        <v>548</v>
      </c>
      <c r="AA292" s="1" t="s">
        <v>549</v>
      </c>
      <c r="AB292" s="1" t="s">
        <v>548</v>
      </c>
      <c r="AC292" s="1"/>
      <c r="AD292" s="1"/>
    </row>
    <row r="293" spans="1:30" x14ac:dyDescent="0.25">
      <c r="A293" s="1" t="s">
        <v>676</v>
      </c>
      <c r="B293" s="1" t="s">
        <v>562</v>
      </c>
      <c r="C293" s="1" t="s">
        <v>4926</v>
      </c>
      <c r="D293" s="1">
        <v>43397.186041666668</v>
      </c>
      <c r="E293" s="1">
        <v>43397.580393518518</v>
      </c>
      <c r="F293" s="1" t="s">
        <v>830</v>
      </c>
      <c r="G293" s="1" t="s">
        <v>90</v>
      </c>
      <c r="H293" s="1" t="s">
        <v>1341</v>
      </c>
      <c r="I293" s="1" t="s">
        <v>91</v>
      </c>
      <c r="J293" s="1" t="s">
        <v>1118</v>
      </c>
      <c r="K293" s="1" t="s">
        <v>4927</v>
      </c>
      <c r="L293" s="1" t="s">
        <v>4928</v>
      </c>
      <c r="M293" s="1" t="s">
        <v>793</v>
      </c>
      <c r="N293" s="1" t="s">
        <v>41</v>
      </c>
      <c r="O293" s="1" t="s">
        <v>1115</v>
      </c>
      <c r="P293" s="1"/>
      <c r="Q293" s="1" t="s">
        <v>92</v>
      </c>
      <c r="R293" s="1" t="s">
        <v>544</v>
      </c>
      <c r="S293" s="1" t="s">
        <v>545</v>
      </c>
      <c r="T293" s="1"/>
      <c r="U293" s="1"/>
      <c r="V293" s="1" t="s">
        <v>1254</v>
      </c>
      <c r="W293" s="1" t="s">
        <v>1255</v>
      </c>
      <c r="X293" s="1"/>
      <c r="Y293" s="1">
        <v>43397.580671296295</v>
      </c>
      <c r="Z293" s="1" t="s">
        <v>548</v>
      </c>
      <c r="AA293" s="1" t="s">
        <v>549</v>
      </c>
      <c r="AB293" s="1" t="s">
        <v>548</v>
      </c>
      <c r="AC293" s="1"/>
      <c r="AD293" s="1"/>
    </row>
    <row r="294" spans="1:30" x14ac:dyDescent="0.25">
      <c r="A294" s="1" t="s">
        <v>676</v>
      </c>
      <c r="B294" s="1" t="s">
        <v>562</v>
      </c>
      <c r="C294" s="1" t="s">
        <v>4955</v>
      </c>
      <c r="D294" s="1">
        <v>43397.088472222225</v>
      </c>
      <c r="E294" s="1">
        <v>43397.58053240741</v>
      </c>
      <c r="F294" s="1" t="s">
        <v>911</v>
      </c>
      <c r="G294" s="1" t="s">
        <v>90</v>
      </c>
      <c r="H294" s="1" t="s">
        <v>1341</v>
      </c>
      <c r="I294" s="1" t="s">
        <v>91</v>
      </c>
      <c r="J294" s="1" t="s">
        <v>1118</v>
      </c>
      <c r="K294" s="1" t="s">
        <v>4956</v>
      </c>
      <c r="L294" s="1" t="s">
        <v>4957</v>
      </c>
      <c r="M294" s="1" t="s">
        <v>793</v>
      </c>
      <c r="N294" s="1" t="s">
        <v>40</v>
      </c>
      <c r="O294" s="1" t="s">
        <v>937</v>
      </c>
      <c r="P294" s="1"/>
      <c r="Q294" s="1" t="s">
        <v>92</v>
      </c>
      <c r="R294" s="1" t="s">
        <v>544</v>
      </c>
      <c r="S294" s="1" t="s">
        <v>545</v>
      </c>
      <c r="T294" s="1"/>
      <c r="U294" s="1"/>
      <c r="V294" s="1" t="s">
        <v>1254</v>
      </c>
      <c r="W294" s="1" t="s">
        <v>1255</v>
      </c>
      <c r="X294" s="1"/>
      <c r="Y294" s="1">
        <v>43398.973460648151</v>
      </c>
      <c r="Z294" s="1" t="s">
        <v>548</v>
      </c>
      <c r="AA294" s="1" t="s">
        <v>549</v>
      </c>
      <c r="AB294" s="1" t="s">
        <v>548</v>
      </c>
      <c r="AC294" s="1"/>
      <c r="AD294" s="1"/>
    </row>
    <row r="295" spans="1:30" x14ac:dyDescent="0.25">
      <c r="A295" s="1" t="s">
        <v>676</v>
      </c>
      <c r="B295" s="1" t="s">
        <v>562</v>
      </c>
      <c r="C295" s="1" t="s">
        <v>4984</v>
      </c>
      <c r="D295" s="1">
        <v>43396.939953703702</v>
      </c>
      <c r="E295" s="1">
        <v>43397.585810185185</v>
      </c>
      <c r="F295" s="1" t="s">
        <v>843</v>
      </c>
      <c r="G295" s="1" t="s">
        <v>90</v>
      </c>
      <c r="H295" s="1" t="s">
        <v>1341</v>
      </c>
      <c r="I295" s="1" t="s">
        <v>91</v>
      </c>
      <c r="J295" s="1" t="s">
        <v>1118</v>
      </c>
      <c r="K295" s="1" t="s">
        <v>4985</v>
      </c>
      <c r="L295" s="1" t="s">
        <v>4986</v>
      </c>
      <c r="M295" s="1" t="s">
        <v>793</v>
      </c>
      <c r="N295" s="1" t="s">
        <v>40</v>
      </c>
      <c r="O295" s="1" t="s">
        <v>2197</v>
      </c>
      <c r="P295" s="1"/>
      <c r="Q295" s="1" t="s">
        <v>92</v>
      </c>
      <c r="R295" s="1" t="s">
        <v>544</v>
      </c>
      <c r="S295" s="1" t="s">
        <v>545</v>
      </c>
      <c r="T295" s="1"/>
      <c r="U295" s="1"/>
      <c r="V295" s="1" t="s">
        <v>3012</v>
      </c>
      <c r="W295" s="1" t="s">
        <v>1345</v>
      </c>
      <c r="X295" s="1"/>
      <c r="Y295" s="1">
        <v>43397.586087962962</v>
      </c>
      <c r="Z295" s="1" t="s">
        <v>548</v>
      </c>
      <c r="AA295" s="1" t="s">
        <v>549</v>
      </c>
      <c r="AB295" s="1" t="s">
        <v>548</v>
      </c>
      <c r="AC295" s="1"/>
      <c r="AD295" s="1"/>
    </row>
    <row r="296" spans="1:30" x14ac:dyDescent="0.25">
      <c r="A296" s="1" t="s">
        <v>676</v>
      </c>
      <c r="B296" s="1" t="s">
        <v>562</v>
      </c>
      <c r="C296" s="1" t="s">
        <v>4778</v>
      </c>
      <c r="D296" s="1">
        <v>43396.56349537037</v>
      </c>
      <c r="E296" s="1">
        <v>43397.592083333337</v>
      </c>
      <c r="F296" s="1" t="s">
        <v>843</v>
      </c>
      <c r="G296" s="1" t="s">
        <v>90</v>
      </c>
      <c r="H296" s="1" t="s">
        <v>1341</v>
      </c>
      <c r="I296" s="1" t="s">
        <v>91</v>
      </c>
      <c r="J296" s="1" t="s">
        <v>1118</v>
      </c>
      <c r="K296" s="1" t="s">
        <v>4779</v>
      </c>
      <c r="L296" s="1" t="s">
        <v>4997</v>
      </c>
      <c r="M296" s="1" t="s">
        <v>793</v>
      </c>
      <c r="N296" s="1" t="s">
        <v>41</v>
      </c>
      <c r="O296" s="1" t="s">
        <v>934</v>
      </c>
      <c r="P296" s="1"/>
      <c r="Q296" s="1" t="s">
        <v>92</v>
      </c>
      <c r="R296" s="1" t="s">
        <v>544</v>
      </c>
      <c r="S296" s="1" t="s">
        <v>545</v>
      </c>
      <c r="T296" s="1"/>
      <c r="U296" s="1"/>
      <c r="V296" s="1" t="s">
        <v>1396</v>
      </c>
      <c r="W296" s="1" t="s">
        <v>1397</v>
      </c>
      <c r="X296" s="1"/>
      <c r="Y296" s="1">
        <v>43397.592372685183</v>
      </c>
      <c r="Z296" s="1" t="s">
        <v>548</v>
      </c>
      <c r="AA296" s="1" t="s">
        <v>549</v>
      </c>
      <c r="AB296" s="1" t="s">
        <v>548</v>
      </c>
      <c r="AC296" s="1"/>
      <c r="AD296" s="1"/>
    </row>
    <row r="297" spans="1:30" x14ac:dyDescent="0.25">
      <c r="A297" s="1" t="s">
        <v>676</v>
      </c>
      <c r="B297" s="1" t="s">
        <v>562</v>
      </c>
      <c r="C297" s="1" t="s">
        <v>4813</v>
      </c>
      <c r="D297" s="1">
        <v>43395.974027777775</v>
      </c>
      <c r="E297" s="1">
        <v>43397.597500000003</v>
      </c>
      <c r="F297" s="1" t="s">
        <v>911</v>
      </c>
      <c r="G297" s="1" t="s">
        <v>90</v>
      </c>
      <c r="H297" s="1" t="s">
        <v>1341</v>
      </c>
      <c r="I297" s="1" t="s">
        <v>91</v>
      </c>
      <c r="J297" s="1" t="s">
        <v>1118</v>
      </c>
      <c r="K297" s="1" t="s">
        <v>4814</v>
      </c>
      <c r="L297" s="1" t="s">
        <v>5007</v>
      </c>
      <c r="M297" s="1" t="s">
        <v>793</v>
      </c>
      <c r="N297" s="1" t="s">
        <v>40</v>
      </c>
      <c r="O297" s="1" t="s">
        <v>1360</v>
      </c>
      <c r="P297" s="1"/>
      <c r="Q297" s="1" t="s">
        <v>92</v>
      </c>
      <c r="R297" s="1" t="s">
        <v>544</v>
      </c>
      <c r="S297" s="1" t="s">
        <v>545</v>
      </c>
      <c r="T297" s="1"/>
      <c r="U297" s="1"/>
      <c r="V297" s="1" t="s">
        <v>966</v>
      </c>
      <c r="W297" s="1" t="s">
        <v>967</v>
      </c>
      <c r="X297" s="1"/>
      <c r="Y297" s="1">
        <v>43397.59778935185</v>
      </c>
      <c r="Z297" s="1" t="s">
        <v>548</v>
      </c>
      <c r="AA297" s="1" t="s">
        <v>549</v>
      </c>
      <c r="AB297" s="1" t="s">
        <v>548</v>
      </c>
      <c r="AC297" s="1"/>
      <c r="AD297" s="1"/>
    </row>
    <row r="298" spans="1:30" x14ac:dyDescent="0.25">
      <c r="A298" s="1" t="s">
        <v>676</v>
      </c>
      <c r="B298" s="1" t="s">
        <v>562</v>
      </c>
      <c r="C298" s="1" t="s">
        <v>4958</v>
      </c>
      <c r="D298" s="1">
        <v>43397.074525462966</v>
      </c>
      <c r="E298" s="1">
        <v>43397.611215277779</v>
      </c>
      <c r="F298" s="1" t="s">
        <v>833</v>
      </c>
      <c r="G298" s="1" t="s">
        <v>90</v>
      </c>
      <c r="H298" s="1" t="s">
        <v>1341</v>
      </c>
      <c r="I298" s="1" t="s">
        <v>91</v>
      </c>
      <c r="J298" s="1" t="s">
        <v>1118</v>
      </c>
      <c r="K298" s="1" t="s">
        <v>4959</v>
      </c>
      <c r="L298" s="1" t="s">
        <v>4960</v>
      </c>
      <c r="M298" s="1" t="s">
        <v>793</v>
      </c>
      <c r="N298" s="1" t="s">
        <v>40</v>
      </c>
      <c r="O298" s="1" t="s">
        <v>945</v>
      </c>
      <c r="P298" s="1"/>
      <c r="Q298" s="1" t="s">
        <v>92</v>
      </c>
      <c r="R298" s="1" t="s">
        <v>544</v>
      </c>
      <c r="S298" s="1" t="s">
        <v>545</v>
      </c>
      <c r="T298" s="1"/>
      <c r="U298" s="1"/>
      <c r="V298" s="1" t="s">
        <v>1254</v>
      </c>
      <c r="W298" s="1" t="s">
        <v>1255</v>
      </c>
      <c r="X298" s="1"/>
      <c r="Y298" s="1">
        <v>43397.611481481479</v>
      </c>
      <c r="Z298" s="1" t="s">
        <v>548</v>
      </c>
      <c r="AA298" s="1" t="s">
        <v>549</v>
      </c>
      <c r="AB298" s="1" t="s">
        <v>548</v>
      </c>
      <c r="AC298" s="1"/>
      <c r="AD298" s="1"/>
    </row>
    <row r="299" spans="1:30" x14ac:dyDescent="0.25">
      <c r="A299" s="1" t="s">
        <v>676</v>
      </c>
      <c r="B299" s="1" t="s">
        <v>562</v>
      </c>
      <c r="C299" s="1" t="s">
        <v>4973</v>
      </c>
      <c r="D299" s="1">
        <v>43397.047453703701</v>
      </c>
      <c r="E299" s="1">
        <v>43397.63354166667</v>
      </c>
      <c r="F299" s="1" t="s">
        <v>833</v>
      </c>
      <c r="G299" s="1" t="s">
        <v>90</v>
      </c>
      <c r="H299" s="1" t="s">
        <v>1341</v>
      </c>
      <c r="I299" s="1" t="s">
        <v>91</v>
      </c>
      <c r="J299" s="1" t="s">
        <v>1118</v>
      </c>
      <c r="K299" s="1" t="s">
        <v>4974</v>
      </c>
      <c r="L299" s="1" t="s">
        <v>4975</v>
      </c>
      <c r="M299" s="1" t="s">
        <v>793</v>
      </c>
      <c r="N299" s="1" t="s">
        <v>41</v>
      </c>
      <c r="O299" s="1" t="s">
        <v>602</v>
      </c>
      <c r="P299" s="1"/>
      <c r="Q299" s="1" t="s">
        <v>92</v>
      </c>
      <c r="R299" s="1" t="s">
        <v>544</v>
      </c>
      <c r="S299" s="1" t="s">
        <v>545</v>
      </c>
      <c r="T299" s="1"/>
      <c r="U299" s="1"/>
      <c r="V299" s="1" t="s">
        <v>1321</v>
      </c>
      <c r="W299" s="1" t="s">
        <v>964</v>
      </c>
      <c r="X299" s="1"/>
      <c r="Y299" s="1">
        <v>43397.633819444447</v>
      </c>
      <c r="Z299" s="1" t="s">
        <v>548</v>
      </c>
      <c r="AA299" s="1" t="s">
        <v>549</v>
      </c>
      <c r="AB299" s="1" t="s">
        <v>548</v>
      </c>
      <c r="AC299" s="1"/>
      <c r="AD299" s="1"/>
    </row>
    <row r="300" spans="1:30" x14ac:dyDescent="0.25">
      <c r="A300" s="1" t="s">
        <v>676</v>
      </c>
      <c r="B300" s="1" t="s">
        <v>562</v>
      </c>
      <c r="C300" s="1" t="s">
        <v>4784</v>
      </c>
      <c r="D300" s="1">
        <v>43396.17454861111</v>
      </c>
      <c r="E300" s="1">
        <v>43397.658946759257</v>
      </c>
      <c r="F300" s="1" t="s">
        <v>911</v>
      </c>
      <c r="G300" s="1" t="s">
        <v>90</v>
      </c>
      <c r="H300" s="1" t="s">
        <v>1341</v>
      </c>
      <c r="I300" s="1" t="s">
        <v>91</v>
      </c>
      <c r="J300" s="1" t="s">
        <v>1118</v>
      </c>
      <c r="K300" s="1" t="s">
        <v>4785</v>
      </c>
      <c r="L300" s="1" t="s">
        <v>4998</v>
      </c>
      <c r="M300" s="1" t="s">
        <v>793</v>
      </c>
      <c r="N300" s="1" t="s">
        <v>929</v>
      </c>
      <c r="O300" s="1" t="s">
        <v>2152</v>
      </c>
      <c r="P300" s="1"/>
      <c r="Q300" s="1" t="s">
        <v>92</v>
      </c>
      <c r="R300" s="1" t="s">
        <v>544</v>
      </c>
      <c r="S300" s="1" t="s">
        <v>545</v>
      </c>
      <c r="T300" s="1"/>
      <c r="U300" s="1"/>
      <c r="V300" s="1" t="s">
        <v>1321</v>
      </c>
      <c r="W300" s="1" t="s">
        <v>964</v>
      </c>
      <c r="X300" s="1"/>
      <c r="Y300" s="1">
        <v>43397.659236111111</v>
      </c>
      <c r="Z300" s="1" t="s">
        <v>548</v>
      </c>
      <c r="AA300" s="1" t="s">
        <v>549</v>
      </c>
      <c r="AB300" s="1" t="s">
        <v>548</v>
      </c>
      <c r="AC300" s="1"/>
      <c r="AD300" s="1"/>
    </row>
    <row r="301" spans="1:30" x14ac:dyDescent="0.25">
      <c r="A301" s="1" t="s">
        <v>676</v>
      </c>
      <c r="B301" s="1" t="s">
        <v>562</v>
      </c>
      <c r="C301" s="1" t="s">
        <v>4766</v>
      </c>
      <c r="D301" s="1">
        <v>43396.168946759259</v>
      </c>
      <c r="E301" s="1">
        <v>43397.661354166667</v>
      </c>
      <c r="F301" s="1" t="s">
        <v>830</v>
      </c>
      <c r="G301" s="1" t="s">
        <v>90</v>
      </c>
      <c r="H301" s="1" t="s">
        <v>1341</v>
      </c>
      <c r="I301" s="1" t="s">
        <v>91</v>
      </c>
      <c r="J301" s="1" t="s">
        <v>1118</v>
      </c>
      <c r="K301" s="1" t="s">
        <v>4767</v>
      </c>
      <c r="L301" s="1" t="s">
        <v>4993</v>
      </c>
      <c r="M301" s="1" t="s">
        <v>793</v>
      </c>
      <c r="N301" s="1" t="s">
        <v>40</v>
      </c>
      <c r="O301" s="1" t="s">
        <v>2210</v>
      </c>
      <c r="P301" s="1"/>
      <c r="Q301" s="1" t="s">
        <v>92</v>
      </c>
      <c r="R301" s="1" t="s">
        <v>544</v>
      </c>
      <c r="S301" s="1" t="s">
        <v>545</v>
      </c>
      <c r="T301" s="1"/>
      <c r="U301" s="1"/>
      <c r="V301" s="1" t="s">
        <v>1321</v>
      </c>
      <c r="W301" s="1" t="s">
        <v>964</v>
      </c>
      <c r="X301" s="1"/>
      <c r="Y301" s="1">
        <v>43397.66165509259</v>
      </c>
      <c r="Z301" s="1" t="s">
        <v>548</v>
      </c>
      <c r="AA301" s="1" t="s">
        <v>549</v>
      </c>
      <c r="AB301" s="1" t="s">
        <v>548</v>
      </c>
      <c r="AC301" s="1"/>
      <c r="AD301" s="1"/>
    </row>
    <row r="302" spans="1:30" x14ac:dyDescent="0.25">
      <c r="A302" s="1" t="s">
        <v>676</v>
      </c>
      <c r="B302" s="1" t="s">
        <v>562</v>
      </c>
      <c r="C302" s="1" t="s">
        <v>4940</v>
      </c>
      <c r="D302" s="1">
        <v>43397.161712962959</v>
      </c>
      <c r="E302" s="1">
        <v>43397.666886574072</v>
      </c>
      <c r="F302" s="1" t="s">
        <v>916</v>
      </c>
      <c r="G302" s="1" t="s">
        <v>90</v>
      </c>
      <c r="H302" s="1" t="s">
        <v>1341</v>
      </c>
      <c r="I302" s="1" t="s">
        <v>91</v>
      </c>
      <c r="J302" s="1" t="s">
        <v>1118</v>
      </c>
      <c r="K302" s="1" t="s">
        <v>4941</v>
      </c>
      <c r="L302" s="1" t="s">
        <v>4942</v>
      </c>
      <c r="M302" s="1" t="s">
        <v>793</v>
      </c>
      <c r="N302" s="1" t="s">
        <v>40</v>
      </c>
      <c r="O302" s="1" t="s">
        <v>602</v>
      </c>
      <c r="P302" s="1"/>
      <c r="Q302" s="1" t="s">
        <v>92</v>
      </c>
      <c r="R302" s="1" t="s">
        <v>544</v>
      </c>
      <c r="S302" s="1" t="s">
        <v>545</v>
      </c>
      <c r="T302" s="1"/>
      <c r="U302" s="1"/>
      <c r="V302" s="1" t="s">
        <v>1254</v>
      </c>
      <c r="W302" s="1" t="s">
        <v>1255</v>
      </c>
      <c r="X302" s="1"/>
      <c r="Y302" s="1">
        <v>43397.667175925926</v>
      </c>
      <c r="Z302" s="1" t="s">
        <v>548</v>
      </c>
      <c r="AA302" s="1" t="s">
        <v>549</v>
      </c>
      <c r="AB302" s="1" t="s">
        <v>548</v>
      </c>
      <c r="AC302" s="1"/>
      <c r="AD302" s="1"/>
    </row>
    <row r="303" spans="1:30" x14ac:dyDescent="0.25">
      <c r="A303" s="1" t="s">
        <v>676</v>
      </c>
      <c r="B303" s="1" t="s">
        <v>562</v>
      </c>
      <c r="C303" s="1" t="s">
        <v>4788</v>
      </c>
      <c r="D303" s="1">
        <v>43396.110868055555</v>
      </c>
      <c r="E303" s="1">
        <v>43397.676678240743</v>
      </c>
      <c r="F303" s="1" t="s">
        <v>1196</v>
      </c>
      <c r="G303" s="1" t="s">
        <v>90</v>
      </c>
      <c r="H303" s="1" t="s">
        <v>1341</v>
      </c>
      <c r="I303" s="1" t="s">
        <v>91</v>
      </c>
      <c r="J303" s="1" t="s">
        <v>1118</v>
      </c>
      <c r="K303" s="1" t="s">
        <v>4789</v>
      </c>
      <c r="L303" s="1" t="s">
        <v>5000</v>
      </c>
      <c r="M303" s="1" t="s">
        <v>793</v>
      </c>
      <c r="N303" s="1" t="s">
        <v>40</v>
      </c>
      <c r="O303" s="1" t="s">
        <v>1256</v>
      </c>
      <c r="P303" s="1"/>
      <c r="Q303" s="1" t="s">
        <v>92</v>
      </c>
      <c r="R303" s="1" t="s">
        <v>544</v>
      </c>
      <c r="S303" s="1" t="s">
        <v>545</v>
      </c>
      <c r="T303" s="1"/>
      <c r="U303" s="1"/>
      <c r="V303" s="1" t="s">
        <v>1436</v>
      </c>
      <c r="W303" s="1" t="s">
        <v>1437</v>
      </c>
      <c r="X303" s="1"/>
      <c r="Y303" s="1">
        <v>43397.67695601852</v>
      </c>
      <c r="Z303" s="1" t="s">
        <v>548</v>
      </c>
      <c r="AA303" s="1" t="s">
        <v>549</v>
      </c>
      <c r="AB303" s="1" t="s">
        <v>548</v>
      </c>
      <c r="AC303" s="1"/>
      <c r="AD303" s="1"/>
    </row>
    <row r="304" spans="1:30" x14ac:dyDescent="0.25">
      <c r="A304" s="1" t="s">
        <v>676</v>
      </c>
      <c r="B304" s="1" t="s">
        <v>562</v>
      </c>
      <c r="C304" s="1" t="s">
        <v>4976</v>
      </c>
      <c r="D304" s="1">
        <v>43397.040439814817</v>
      </c>
      <c r="E304" s="1">
        <v>43397.679039351853</v>
      </c>
      <c r="F304" s="1" t="s">
        <v>916</v>
      </c>
      <c r="G304" s="1" t="s">
        <v>90</v>
      </c>
      <c r="H304" s="1" t="s">
        <v>1341</v>
      </c>
      <c r="I304" s="1" t="s">
        <v>91</v>
      </c>
      <c r="J304" s="1" t="s">
        <v>1118</v>
      </c>
      <c r="K304" s="1" t="s">
        <v>4977</v>
      </c>
      <c r="L304" s="1" t="s">
        <v>4978</v>
      </c>
      <c r="M304" s="1" t="s">
        <v>793</v>
      </c>
      <c r="N304" s="1" t="s">
        <v>41</v>
      </c>
      <c r="O304" s="1" t="s">
        <v>928</v>
      </c>
      <c r="P304" s="1"/>
      <c r="Q304" s="1" t="s">
        <v>92</v>
      </c>
      <c r="R304" s="1" t="s">
        <v>544</v>
      </c>
      <c r="S304" s="1" t="s">
        <v>545</v>
      </c>
      <c r="T304" s="1"/>
      <c r="U304" s="1"/>
      <c r="V304" s="1" t="s">
        <v>966</v>
      </c>
      <c r="W304" s="1" t="s">
        <v>967</v>
      </c>
      <c r="X304" s="1"/>
      <c r="Y304" s="1">
        <v>43397.679328703707</v>
      </c>
      <c r="Z304" s="1" t="s">
        <v>548</v>
      </c>
      <c r="AA304" s="1" t="s">
        <v>549</v>
      </c>
      <c r="AB304" s="1" t="s">
        <v>548</v>
      </c>
      <c r="AC304" s="1"/>
      <c r="AD304" s="1"/>
    </row>
    <row r="305" spans="1:30" x14ac:dyDescent="0.25">
      <c r="A305" s="1" t="s">
        <v>676</v>
      </c>
      <c r="B305" s="1" t="s">
        <v>562</v>
      </c>
      <c r="C305" s="1" t="s">
        <v>4937</v>
      </c>
      <c r="D305" s="1">
        <v>43397.186597222222</v>
      </c>
      <c r="E305" s="1">
        <v>43397.680636574078</v>
      </c>
      <c r="F305" s="1" t="s">
        <v>910</v>
      </c>
      <c r="G305" s="1" t="s">
        <v>90</v>
      </c>
      <c r="H305" s="1" t="s">
        <v>1341</v>
      </c>
      <c r="I305" s="1" t="s">
        <v>91</v>
      </c>
      <c r="J305" s="1" t="s">
        <v>1118</v>
      </c>
      <c r="K305" s="1" t="s">
        <v>4938</v>
      </c>
      <c r="L305" s="1" t="s">
        <v>4939</v>
      </c>
      <c r="M305" s="1" t="s">
        <v>793</v>
      </c>
      <c r="N305" s="1" t="s">
        <v>929</v>
      </c>
      <c r="O305" s="1" t="s">
        <v>1242</v>
      </c>
      <c r="P305" s="1"/>
      <c r="Q305" s="1" t="s">
        <v>92</v>
      </c>
      <c r="R305" s="1" t="s">
        <v>544</v>
      </c>
      <c r="S305" s="1" t="s">
        <v>545</v>
      </c>
      <c r="T305" s="1"/>
      <c r="U305" s="1"/>
      <c r="V305" s="1" t="s">
        <v>1321</v>
      </c>
      <c r="W305" s="1" t="s">
        <v>964</v>
      </c>
      <c r="X305" s="1"/>
      <c r="Y305" s="1">
        <v>43397.680925925924</v>
      </c>
      <c r="Z305" s="1" t="s">
        <v>548</v>
      </c>
      <c r="AA305" s="1" t="s">
        <v>549</v>
      </c>
      <c r="AB305" s="1" t="s">
        <v>548</v>
      </c>
      <c r="AC305" s="1"/>
      <c r="AD305" s="1"/>
    </row>
    <row r="306" spans="1:30" x14ac:dyDescent="0.25">
      <c r="A306" s="1" t="s">
        <v>676</v>
      </c>
      <c r="B306" s="1" t="s">
        <v>562</v>
      </c>
      <c r="C306" s="1" t="s">
        <v>4949</v>
      </c>
      <c r="D306" s="1">
        <v>43397.096863425926</v>
      </c>
      <c r="E306" s="1">
        <v>43397.684884259259</v>
      </c>
      <c r="F306" s="1" t="s">
        <v>910</v>
      </c>
      <c r="G306" s="1" t="s">
        <v>90</v>
      </c>
      <c r="H306" s="1" t="s">
        <v>1341</v>
      </c>
      <c r="I306" s="1" t="s">
        <v>91</v>
      </c>
      <c r="J306" s="1" t="s">
        <v>1118</v>
      </c>
      <c r="K306" s="1" t="s">
        <v>4950</v>
      </c>
      <c r="L306" s="1" t="s">
        <v>4951</v>
      </c>
      <c r="M306" s="1" t="s">
        <v>793</v>
      </c>
      <c r="N306" s="1" t="s">
        <v>40</v>
      </c>
      <c r="O306" s="1" t="s">
        <v>1256</v>
      </c>
      <c r="P306" s="1"/>
      <c r="Q306" s="1" t="s">
        <v>92</v>
      </c>
      <c r="R306" s="1" t="s">
        <v>544</v>
      </c>
      <c r="S306" s="1" t="s">
        <v>545</v>
      </c>
      <c r="T306" s="1"/>
      <c r="U306" s="1"/>
      <c r="V306" s="1" t="s">
        <v>1254</v>
      </c>
      <c r="W306" s="1" t="s">
        <v>1255</v>
      </c>
      <c r="X306" s="1"/>
      <c r="Y306" s="1">
        <v>43397.685185185182</v>
      </c>
      <c r="Z306" s="1" t="s">
        <v>548</v>
      </c>
      <c r="AA306" s="1" t="s">
        <v>549</v>
      </c>
      <c r="AB306" s="1" t="s">
        <v>548</v>
      </c>
      <c r="AC306" s="1"/>
      <c r="AD306" s="1"/>
    </row>
    <row r="307" spans="1:30" x14ac:dyDescent="0.25">
      <c r="A307" s="1" t="s">
        <v>676</v>
      </c>
      <c r="B307" s="1" t="s">
        <v>562</v>
      </c>
      <c r="C307" s="1" t="s">
        <v>3984</v>
      </c>
      <c r="D307" s="1">
        <v>43390.014479166668</v>
      </c>
      <c r="E307" s="1">
        <v>43397.692071759258</v>
      </c>
      <c r="F307" s="1" t="s">
        <v>933</v>
      </c>
      <c r="G307" s="1" t="s">
        <v>90</v>
      </c>
      <c r="H307" s="1" t="s">
        <v>1341</v>
      </c>
      <c r="I307" s="1" t="s">
        <v>91</v>
      </c>
      <c r="J307" s="1" t="s">
        <v>1118</v>
      </c>
      <c r="K307" s="1" t="s">
        <v>3985</v>
      </c>
      <c r="L307" s="1" t="s">
        <v>5026</v>
      </c>
      <c r="M307" s="1" t="s">
        <v>793</v>
      </c>
      <c r="N307" s="1" t="s">
        <v>929</v>
      </c>
      <c r="O307" s="1" t="s">
        <v>939</v>
      </c>
      <c r="P307" s="1"/>
      <c r="Q307" s="1" t="s">
        <v>92</v>
      </c>
      <c r="R307" s="1" t="s">
        <v>544</v>
      </c>
      <c r="S307" s="1" t="s">
        <v>545</v>
      </c>
      <c r="T307" s="1"/>
      <c r="U307" s="1"/>
      <c r="V307" s="1" t="s">
        <v>1254</v>
      </c>
      <c r="W307" s="1" t="s">
        <v>1255</v>
      </c>
      <c r="X307" s="1"/>
      <c r="Y307" s="1">
        <v>43397.692337962966</v>
      </c>
      <c r="Z307" s="1" t="s">
        <v>548</v>
      </c>
      <c r="AA307" s="1" t="s">
        <v>549</v>
      </c>
      <c r="AB307" s="1" t="s">
        <v>548</v>
      </c>
      <c r="AC307" s="1"/>
      <c r="AD307" s="1"/>
    </row>
    <row r="308" spans="1:30" x14ac:dyDescent="0.25">
      <c r="A308" s="1" t="s">
        <v>676</v>
      </c>
      <c r="B308" s="1" t="s">
        <v>562</v>
      </c>
      <c r="C308" s="1" t="s">
        <v>4935</v>
      </c>
      <c r="D308" s="1">
        <v>43397.13653935185</v>
      </c>
      <c r="E308" s="1">
        <v>43397.708055555559</v>
      </c>
      <c r="F308" s="1" t="s">
        <v>1196</v>
      </c>
      <c r="G308" s="1" t="s">
        <v>90</v>
      </c>
      <c r="H308" s="1" t="s">
        <v>1341</v>
      </c>
      <c r="I308" s="1" t="s">
        <v>91</v>
      </c>
      <c r="J308" s="1" t="s">
        <v>1118</v>
      </c>
      <c r="K308" s="1" t="s">
        <v>4936</v>
      </c>
      <c r="L308" s="1" t="s">
        <v>4714</v>
      </c>
      <c r="M308" s="1" t="s">
        <v>793</v>
      </c>
      <c r="N308" s="1" t="s">
        <v>40</v>
      </c>
      <c r="O308" s="1" t="s">
        <v>1256</v>
      </c>
      <c r="P308" s="1"/>
      <c r="Q308" s="1" t="s">
        <v>92</v>
      </c>
      <c r="R308" s="1" t="s">
        <v>544</v>
      </c>
      <c r="S308" s="1" t="s">
        <v>545</v>
      </c>
      <c r="T308" s="1"/>
      <c r="U308" s="1"/>
      <c r="V308" s="1" t="s">
        <v>946</v>
      </c>
      <c r="W308" s="1" t="s">
        <v>2923</v>
      </c>
      <c r="X308" s="1"/>
      <c r="Y308" s="1">
        <v>43397.708321759259</v>
      </c>
      <c r="Z308" s="1" t="s">
        <v>548</v>
      </c>
      <c r="AA308" s="1" t="s">
        <v>549</v>
      </c>
      <c r="AB308" s="1" t="s">
        <v>548</v>
      </c>
      <c r="AC308" s="1"/>
      <c r="AD308" s="1"/>
    </row>
    <row r="309" spans="1:30" x14ac:dyDescent="0.25">
      <c r="A309" s="1" t="s">
        <v>676</v>
      </c>
      <c r="B309" s="1" t="s">
        <v>562</v>
      </c>
      <c r="C309" s="1" t="s">
        <v>4970</v>
      </c>
      <c r="D309" s="1">
        <v>43397.046678240738</v>
      </c>
      <c r="E309" s="1">
        <v>43397.710023148145</v>
      </c>
      <c r="F309" s="1" t="s">
        <v>1196</v>
      </c>
      <c r="G309" s="1" t="s">
        <v>90</v>
      </c>
      <c r="H309" s="1" t="s">
        <v>1341</v>
      </c>
      <c r="I309" s="1" t="s">
        <v>91</v>
      </c>
      <c r="J309" s="1" t="s">
        <v>1118</v>
      </c>
      <c r="K309" s="1" t="s">
        <v>4971</v>
      </c>
      <c r="L309" s="1" t="s">
        <v>4972</v>
      </c>
      <c r="M309" s="1" t="s">
        <v>793</v>
      </c>
      <c r="N309" s="1" t="s">
        <v>41</v>
      </c>
      <c r="O309" s="1" t="s">
        <v>944</v>
      </c>
      <c r="P309" s="1"/>
      <c r="Q309" s="1" t="s">
        <v>92</v>
      </c>
      <c r="R309" s="1" t="s">
        <v>544</v>
      </c>
      <c r="S309" s="1" t="s">
        <v>545</v>
      </c>
      <c r="T309" s="1"/>
      <c r="U309" s="1"/>
      <c r="V309" s="1" t="s">
        <v>966</v>
      </c>
      <c r="W309" s="1" t="s">
        <v>967</v>
      </c>
      <c r="X309" s="1"/>
      <c r="Y309" s="1">
        <v>43397.710289351853</v>
      </c>
      <c r="Z309" s="1" t="s">
        <v>548</v>
      </c>
      <c r="AA309" s="1" t="s">
        <v>549</v>
      </c>
      <c r="AB309" s="1" t="s">
        <v>548</v>
      </c>
      <c r="AC309" s="1"/>
      <c r="AD309" s="1"/>
    </row>
    <row r="310" spans="1:30" x14ac:dyDescent="0.25">
      <c r="A310" s="1" t="s">
        <v>676</v>
      </c>
      <c r="B310" s="1" t="s">
        <v>562</v>
      </c>
      <c r="C310" s="1" t="s">
        <v>4823</v>
      </c>
      <c r="D310" s="1">
        <v>43395.915902777779</v>
      </c>
      <c r="E310" s="1">
        <v>43397.731678240743</v>
      </c>
      <c r="F310" s="1" t="s">
        <v>833</v>
      </c>
      <c r="G310" s="1" t="s">
        <v>90</v>
      </c>
      <c r="H310" s="1" t="s">
        <v>1341</v>
      </c>
      <c r="I310" s="1" t="s">
        <v>91</v>
      </c>
      <c r="J310" s="1" t="s">
        <v>1118</v>
      </c>
      <c r="K310" s="1" t="s">
        <v>4824</v>
      </c>
      <c r="L310" s="1" t="s">
        <v>5010</v>
      </c>
      <c r="M310" s="1" t="s">
        <v>793</v>
      </c>
      <c r="N310" s="1" t="s">
        <v>41</v>
      </c>
      <c r="O310" s="1" t="s">
        <v>934</v>
      </c>
      <c r="P310" s="1"/>
      <c r="Q310" s="1" t="s">
        <v>92</v>
      </c>
      <c r="R310" s="1" t="s">
        <v>544</v>
      </c>
      <c r="S310" s="1" t="s">
        <v>545</v>
      </c>
      <c r="T310" s="1"/>
      <c r="U310" s="1"/>
      <c r="V310" s="1" t="s">
        <v>966</v>
      </c>
      <c r="W310" s="1" t="s">
        <v>967</v>
      </c>
      <c r="X310" s="1"/>
      <c r="Y310" s="1">
        <v>43397.731944444444</v>
      </c>
      <c r="Z310" s="1" t="s">
        <v>548</v>
      </c>
      <c r="AA310" s="1" t="s">
        <v>549</v>
      </c>
      <c r="AB310" s="1" t="s">
        <v>548</v>
      </c>
      <c r="AC310" s="1"/>
      <c r="AD310" s="1"/>
    </row>
    <row r="311" spans="1:30" x14ac:dyDescent="0.25">
      <c r="A311" s="1" t="s">
        <v>676</v>
      </c>
      <c r="B311" s="1" t="s">
        <v>562</v>
      </c>
      <c r="C311" s="1" t="s">
        <v>4827</v>
      </c>
      <c r="D311" s="1">
        <v>43395.886400462965</v>
      </c>
      <c r="E311" s="1">
        <v>43397.739444444444</v>
      </c>
      <c r="F311" s="1" t="s">
        <v>1100</v>
      </c>
      <c r="G311" s="1" t="s">
        <v>90</v>
      </c>
      <c r="H311" s="1" t="s">
        <v>1341</v>
      </c>
      <c r="I311" s="1" t="s">
        <v>91</v>
      </c>
      <c r="J311" s="1" t="s">
        <v>1118</v>
      </c>
      <c r="K311" s="1" t="s">
        <v>4828</v>
      </c>
      <c r="L311" s="1" t="s">
        <v>5202</v>
      </c>
      <c r="M311" s="1" t="s">
        <v>793</v>
      </c>
      <c r="N311" s="1" t="s">
        <v>929</v>
      </c>
      <c r="O311" s="1" t="s">
        <v>939</v>
      </c>
      <c r="P311" s="1"/>
      <c r="Q311" s="1" t="s">
        <v>92</v>
      </c>
      <c r="R311" s="1" t="s">
        <v>544</v>
      </c>
      <c r="S311" s="1" t="s">
        <v>545</v>
      </c>
      <c r="T311" s="1"/>
      <c r="U311" s="1"/>
      <c r="V311" s="1" t="s">
        <v>966</v>
      </c>
      <c r="W311" s="1" t="s">
        <v>967</v>
      </c>
      <c r="X311" s="1"/>
      <c r="Y311" s="1">
        <v>43397.739710648151</v>
      </c>
      <c r="Z311" s="1" t="s">
        <v>548</v>
      </c>
      <c r="AA311" s="1" t="s">
        <v>549</v>
      </c>
      <c r="AB311" s="1" t="s">
        <v>548</v>
      </c>
      <c r="AC311" s="1"/>
      <c r="AD311" s="1"/>
    </row>
    <row r="312" spans="1:30" x14ac:dyDescent="0.25">
      <c r="A312" s="1" t="s">
        <v>676</v>
      </c>
      <c r="B312" s="1" t="s">
        <v>562</v>
      </c>
      <c r="C312" s="1" t="s">
        <v>4008</v>
      </c>
      <c r="D312" s="1">
        <v>43389.879652777781</v>
      </c>
      <c r="E312" s="1">
        <v>43397.740717592591</v>
      </c>
      <c r="F312" s="1" t="s">
        <v>910</v>
      </c>
      <c r="G312" s="1" t="s">
        <v>90</v>
      </c>
      <c r="H312" s="1" t="s">
        <v>1341</v>
      </c>
      <c r="I312" s="1" t="s">
        <v>91</v>
      </c>
      <c r="J312" s="1" t="s">
        <v>1118</v>
      </c>
      <c r="K312" s="1" t="s">
        <v>4009</v>
      </c>
      <c r="L312" s="1" t="s">
        <v>5207</v>
      </c>
      <c r="M312" s="1" t="s">
        <v>793</v>
      </c>
      <c r="N312" s="1" t="s">
        <v>41</v>
      </c>
      <c r="O312" s="1" t="s">
        <v>934</v>
      </c>
      <c r="P312" s="1"/>
      <c r="Q312" s="1" t="s">
        <v>92</v>
      </c>
      <c r="R312" s="1" t="s">
        <v>544</v>
      </c>
      <c r="S312" s="1" t="s">
        <v>545</v>
      </c>
      <c r="T312" s="1"/>
      <c r="U312" s="1"/>
      <c r="V312" s="1" t="s">
        <v>4010</v>
      </c>
      <c r="W312" s="1" t="s">
        <v>4011</v>
      </c>
      <c r="X312" s="1"/>
      <c r="Y312" s="1">
        <v>43397.740995370368</v>
      </c>
      <c r="Z312" s="1" t="s">
        <v>548</v>
      </c>
      <c r="AA312" s="1" t="s">
        <v>549</v>
      </c>
      <c r="AB312" s="1" t="s">
        <v>548</v>
      </c>
      <c r="AC312" s="1"/>
      <c r="AD312" s="1"/>
    </row>
    <row r="313" spans="1:30" x14ac:dyDescent="0.25">
      <c r="A313" s="1" t="s">
        <v>676</v>
      </c>
      <c r="B313" s="1" t="s">
        <v>562</v>
      </c>
      <c r="C313" s="1" t="s">
        <v>4330</v>
      </c>
      <c r="D313" s="1">
        <v>43391.922893518517</v>
      </c>
      <c r="E313" s="1">
        <v>43397.741875</v>
      </c>
      <c r="F313" s="1" t="s">
        <v>933</v>
      </c>
      <c r="G313" s="1" t="s">
        <v>90</v>
      </c>
      <c r="H313" s="1" t="s">
        <v>1341</v>
      </c>
      <c r="I313" s="1" t="s">
        <v>91</v>
      </c>
      <c r="J313" s="1" t="s">
        <v>1118</v>
      </c>
      <c r="K313" s="1" t="s">
        <v>4331</v>
      </c>
      <c r="L313" s="1" t="s">
        <v>5205</v>
      </c>
      <c r="M313" s="1" t="s">
        <v>793</v>
      </c>
      <c r="N313" s="1" t="s">
        <v>929</v>
      </c>
      <c r="O313" s="1" t="s">
        <v>948</v>
      </c>
      <c r="P313" s="1"/>
      <c r="Q313" s="1" t="s">
        <v>92</v>
      </c>
      <c r="R313" s="1" t="s">
        <v>544</v>
      </c>
      <c r="S313" s="1" t="s">
        <v>545</v>
      </c>
      <c r="T313" s="1"/>
      <c r="U313" s="1"/>
      <c r="V313" s="1" t="s">
        <v>2628</v>
      </c>
      <c r="W313" s="1" t="s">
        <v>2629</v>
      </c>
      <c r="X313" s="1"/>
      <c r="Y313" s="1">
        <v>43397.742152777777</v>
      </c>
      <c r="Z313" s="1" t="s">
        <v>548</v>
      </c>
      <c r="AA313" s="1" t="s">
        <v>549</v>
      </c>
      <c r="AB313" s="1" t="s">
        <v>548</v>
      </c>
      <c r="AC313" s="1"/>
      <c r="AD313" s="1"/>
    </row>
    <row r="314" spans="1:30" x14ac:dyDescent="0.25">
      <c r="A314" s="1" t="s">
        <v>676</v>
      </c>
      <c r="B314" s="1" t="s">
        <v>562</v>
      </c>
      <c r="C314" s="1" t="s">
        <v>4831</v>
      </c>
      <c r="D314" s="1">
        <v>43395.877928240741</v>
      </c>
      <c r="E314" s="1">
        <v>43397.756909722222</v>
      </c>
      <c r="F314" s="1" t="s">
        <v>833</v>
      </c>
      <c r="G314" s="1" t="s">
        <v>90</v>
      </c>
      <c r="H314" s="1" t="s">
        <v>1341</v>
      </c>
      <c r="I314" s="1" t="s">
        <v>91</v>
      </c>
      <c r="J314" s="1" t="s">
        <v>1118</v>
      </c>
      <c r="K314" s="1" t="s">
        <v>4832</v>
      </c>
      <c r="L314" s="1" t="s">
        <v>5203</v>
      </c>
      <c r="M314" s="1" t="s">
        <v>793</v>
      </c>
      <c r="N314" s="1" t="s">
        <v>40</v>
      </c>
      <c r="O314" s="1" t="s">
        <v>2667</v>
      </c>
      <c r="P314" s="1"/>
      <c r="Q314" s="1" t="s">
        <v>92</v>
      </c>
      <c r="R314" s="1" t="s">
        <v>544</v>
      </c>
      <c r="S314" s="1" t="s">
        <v>545</v>
      </c>
      <c r="T314" s="1"/>
      <c r="U314" s="1"/>
      <c r="V314" s="1" t="s">
        <v>966</v>
      </c>
      <c r="W314" s="1" t="s">
        <v>967</v>
      </c>
      <c r="X314" s="1"/>
      <c r="Y314" s="1">
        <v>43397.757187499999</v>
      </c>
      <c r="Z314" s="1" t="s">
        <v>548</v>
      </c>
      <c r="AA314" s="1" t="s">
        <v>549</v>
      </c>
      <c r="AB314" s="1" t="s">
        <v>548</v>
      </c>
      <c r="AC314" s="1"/>
      <c r="AD314" s="1"/>
    </row>
    <row r="315" spans="1:30" x14ac:dyDescent="0.25">
      <c r="A315" s="1" t="s">
        <v>676</v>
      </c>
      <c r="B315" s="1" t="s">
        <v>562</v>
      </c>
      <c r="C315" s="1" t="s">
        <v>4782</v>
      </c>
      <c r="D315" s="1">
        <v>43396.549664351849</v>
      </c>
      <c r="E315" s="1">
        <v>43397.757245370369</v>
      </c>
      <c r="F315" s="1" t="s">
        <v>1196</v>
      </c>
      <c r="G315" s="1" t="s">
        <v>90</v>
      </c>
      <c r="H315" s="1" t="s">
        <v>1341</v>
      </c>
      <c r="I315" s="1" t="s">
        <v>91</v>
      </c>
      <c r="J315" s="1" t="s">
        <v>1118</v>
      </c>
      <c r="K315" s="1" t="s">
        <v>4783</v>
      </c>
      <c r="L315" s="1" t="s">
        <v>5200</v>
      </c>
      <c r="M315" s="1" t="s">
        <v>793</v>
      </c>
      <c r="N315" s="1" t="s">
        <v>40</v>
      </c>
      <c r="O315" s="1" t="s">
        <v>932</v>
      </c>
      <c r="P315" s="1"/>
      <c r="Q315" s="1" t="s">
        <v>92</v>
      </c>
      <c r="R315" s="1" t="s">
        <v>544</v>
      </c>
      <c r="S315" s="1" t="s">
        <v>545</v>
      </c>
      <c r="T315" s="1"/>
      <c r="U315" s="1"/>
      <c r="V315" s="1" t="s">
        <v>1396</v>
      </c>
      <c r="W315" s="1" t="s">
        <v>1397</v>
      </c>
      <c r="X315" s="1"/>
      <c r="Y315" s="1">
        <v>43397.757511574076</v>
      </c>
      <c r="Z315" s="1" t="s">
        <v>548</v>
      </c>
      <c r="AA315" s="1" t="s">
        <v>549</v>
      </c>
      <c r="AB315" s="1" t="s">
        <v>548</v>
      </c>
      <c r="AC315" s="1"/>
      <c r="AD315" s="1"/>
    </row>
    <row r="316" spans="1:30" x14ac:dyDescent="0.25">
      <c r="A316" s="1" t="s">
        <v>676</v>
      </c>
      <c r="B316" s="1" t="s">
        <v>562</v>
      </c>
      <c r="C316" s="1" t="s">
        <v>5066</v>
      </c>
      <c r="D316" s="1">
        <v>43396.896631944444</v>
      </c>
      <c r="E316" s="1">
        <v>43397.775231481479</v>
      </c>
      <c r="F316" s="1" t="s">
        <v>1196</v>
      </c>
      <c r="G316" s="1" t="s">
        <v>90</v>
      </c>
      <c r="H316" s="1" t="s">
        <v>1341</v>
      </c>
      <c r="I316" s="1" t="s">
        <v>91</v>
      </c>
      <c r="J316" s="1" t="s">
        <v>1118</v>
      </c>
      <c r="K316" s="1" t="s">
        <v>5067</v>
      </c>
      <c r="L316" s="1" t="s">
        <v>5198</v>
      </c>
      <c r="M316" s="1" t="s">
        <v>793</v>
      </c>
      <c r="N316" s="1" t="s">
        <v>41</v>
      </c>
      <c r="O316" s="1" t="s">
        <v>928</v>
      </c>
      <c r="P316" s="1"/>
      <c r="Q316" s="1" t="s">
        <v>92</v>
      </c>
      <c r="R316" s="1" t="s">
        <v>544</v>
      </c>
      <c r="S316" s="1" t="s">
        <v>545</v>
      </c>
      <c r="T316" s="1"/>
      <c r="U316" s="1"/>
      <c r="V316" s="1" t="s">
        <v>1222</v>
      </c>
      <c r="W316" s="1" t="s">
        <v>1428</v>
      </c>
      <c r="X316" s="1"/>
      <c r="Y316" s="1">
        <v>43397.775497685187</v>
      </c>
      <c r="Z316" s="1" t="s">
        <v>548</v>
      </c>
      <c r="AA316" s="1" t="s">
        <v>549</v>
      </c>
      <c r="AB316" s="1" t="s">
        <v>548</v>
      </c>
      <c r="AC316" s="1"/>
      <c r="AD316" s="1"/>
    </row>
    <row r="317" spans="1:30" x14ac:dyDescent="0.25">
      <c r="A317" s="1" t="s">
        <v>676</v>
      </c>
      <c r="B317" s="1" t="s">
        <v>562</v>
      </c>
      <c r="C317" s="1" t="s">
        <v>5058</v>
      </c>
      <c r="D317" s="1">
        <v>43397.059479166666</v>
      </c>
      <c r="E317" s="1">
        <v>43397.833564814813</v>
      </c>
      <c r="F317" s="1" t="s">
        <v>1192</v>
      </c>
      <c r="G317" s="1" t="s">
        <v>90</v>
      </c>
      <c r="H317" s="1" t="s">
        <v>1341</v>
      </c>
      <c r="I317" s="1" t="s">
        <v>91</v>
      </c>
      <c r="J317" s="1" t="s">
        <v>1118</v>
      </c>
      <c r="K317" s="1" t="s">
        <v>5059</v>
      </c>
      <c r="L317" s="1" t="s">
        <v>5196</v>
      </c>
      <c r="M317" s="1" t="s">
        <v>793</v>
      </c>
      <c r="N317" s="1" t="s">
        <v>40</v>
      </c>
      <c r="O317" s="1" t="s">
        <v>2210</v>
      </c>
      <c r="P317" s="1"/>
      <c r="Q317" s="1" t="s">
        <v>92</v>
      </c>
      <c r="R317" s="1" t="s">
        <v>544</v>
      </c>
      <c r="S317" s="1" t="s">
        <v>545</v>
      </c>
      <c r="T317" s="1"/>
      <c r="U317" s="1"/>
      <c r="V317" s="1" t="s">
        <v>2141</v>
      </c>
      <c r="W317" s="1" t="s">
        <v>2142</v>
      </c>
      <c r="X317" s="1"/>
      <c r="Y317" s="1">
        <v>43397.833831018521</v>
      </c>
      <c r="Z317" s="1" t="s">
        <v>548</v>
      </c>
      <c r="AA317" s="1" t="s">
        <v>549</v>
      </c>
      <c r="AB317" s="1" t="s">
        <v>548</v>
      </c>
      <c r="AC317" s="1"/>
      <c r="AD317" s="1"/>
    </row>
    <row r="318" spans="1:30" x14ac:dyDescent="0.25">
      <c r="A318" s="1" t="s">
        <v>676</v>
      </c>
      <c r="B318" s="1" t="s">
        <v>562</v>
      </c>
      <c r="C318" s="1" t="s">
        <v>4598</v>
      </c>
      <c r="D318" s="1">
        <v>43395.005682870367</v>
      </c>
      <c r="E318" s="1">
        <v>43397.83425925926</v>
      </c>
      <c r="F318" s="1" t="s">
        <v>1100</v>
      </c>
      <c r="G318" s="1" t="s">
        <v>90</v>
      </c>
      <c r="H318" s="1" t="s">
        <v>1341</v>
      </c>
      <c r="I318" s="1" t="s">
        <v>91</v>
      </c>
      <c r="J318" s="1" t="s">
        <v>1118</v>
      </c>
      <c r="K318" s="1" t="s">
        <v>4599</v>
      </c>
      <c r="L318" s="1" t="s">
        <v>5204</v>
      </c>
      <c r="M318" s="1" t="s">
        <v>793</v>
      </c>
      <c r="N318" s="1" t="s">
        <v>41</v>
      </c>
      <c r="O318" s="1" t="s">
        <v>1115</v>
      </c>
      <c r="P318" s="1"/>
      <c r="Q318" s="1" t="s">
        <v>92</v>
      </c>
      <c r="R318" s="1" t="s">
        <v>544</v>
      </c>
      <c r="S318" s="1" t="s">
        <v>545</v>
      </c>
      <c r="T318" s="1"/>
      <c r="U318" s="1"/>
      <c r="V318" s="1" t="s">
        <v>923</v>
      </c>
      <c r="W318" s="1" t="s">
        <v>1302</v>
      </c>
      <c r="X318" s="1"/>
      <c r="Y318" s="1">
        <v>43397.834537037037</v>
      </c>
      <c r="Z318" s="1" t="s">
        <v>548</v>
      </c>
      <c r="AA318" s="1" t="s">
        <v>549</v>
      </c>
      <c r="AB318" s="1" t="s">
        <v>548</v>
      </c>
      <c r="AC318" s="1"/>
      <c r="AD318" s="1"/>
    </row>
    <row r="319" spans="1:30" x14ac:dyDescent="0.25">
      <c r="A319" s="1" t="s">
        <v>676</v>
      </c>
      <c r="B319" s="1" t="s">
        <v>562</v>
      </c>
      <c r="C319" s="1" t="s">
        <v>4803</v>
      </c>
      <c r="D319" s="1">
        <v>43396.115393518521</v>
      </c>
      <c r="E319" s="1">
        <v>43397.838333333333</v>
      </c>
      <c r="F319" s="1" t="s">
        <v>1192</v>
      </c>
      <c r="G319" s="1" t="s">
        <v>90</v>
      </c>
      <c r="H319" s="1" t="s">
        <v>1341</v>
      </c>
      <c r="I319" s="1" t="s">
        <v>91</v>
      </c>
      <c r="J319" s="1" t="s">
        <v>1118</v>
      </c>
      <c r="K319" s="1" t="s">
        <v>4804</v>
      </c>
      <c r="L319" s="1" t="s">
        <v>5201</v>
      </c>
      <c r="M319" s="1" t="s">
        <v>793</v>
      </c>
      <c r="N319" s="1" t="s">
        <v>929</v>
      </c>
      <c r="O319" s="1" t="s">
        <v>940</v>
      </c>
      <c r="P319" s="1"/>
      <c r="Q319" s="1" t="s">
        <v>92</v>
      </c>
      <c r="R319" s="1" t="s">
        <v>544</v>
      </c>
      <c r="S319" s="1" t="s">
        <v>545</v>
      </c>
      <c r="T319" s="1"/>
      <c r="U319" s="1"/>
      <c r="V319" s="1" t="s">
        <v>1260</v>
      </c>
      <c r="W319" s="1" t="s">
        <v>1006</v>
      </c>
      <c r="X319" s="1"/>
      <c r="Y319" s="1">
        <v>43397.838599537034</v>
      </c>
      <c r="Z319" s="1" t="s">
        <v>548</v>
      </c>
      <c r="AA319" s="1" t="s">
        <v>549</v>
      </c>
      <c r="AB319" s="1" t="s">
        <v>548</v>
      </c>
      <c r="AC319" s="1"/>
      <c r="AD319" s="1"/>
    </row>
    <row r="320" spans="1:30" x14ac:dyDescent="0.25">
      <c r="A320" s="1" t="s">
        <v>676</v>
      </c>
      <c r="B320" s="1" t="s">
        <v>562</v>
      </c>
      <c r="C320" s="1" t="s">
        <v>5064</v>
      </c>
      <c r="D320" s="1">
        <v>43397.037002314813</v>
      </c>
      <c r="E320" s="1">
        <v>43397.864317129628</v>
      </c>
      <c r="F320" s="1" t="s">
        <v>1419</v>
      </c>
      <c r="G320" s="1" t="s">
        <v>90</v>
      </c>
      <c r="H320" s="1" t="s">
        <v>1341</v>
      </c>
      <c r="I320" s="1" t="s">
        <v>91</v>
      </c>
      <c r="J320" s="1" t="s">
        <v>1118</v>
      </c>
      <c r="K320" s="1" t="s">
        <v>5065</v>
      </c>
      <c r="L320" s="1" t="s">
        <v>5197</v>
      </c>
      <c r="M320" s="1" t="s">
        <v>793</v>
      </c>
      <c r="N320" s="1" t="s">
        <v>40</v>
      </c>
      <c r="O320" s="1" t="s">
        <v>1179</v>
      </c>
      <c r="P320" s="1"/>
      <c r="Q320" s="1" t="s">
        <v>92</v>
      </c>
      <c r="R320" s="1" t="s">
        <v>544</v>
      </c>
      <c r="S320" s="1" t="s">
        <v>545</v>
      </c>
      <c r="T320" s="1"/>
      <c r="U320" s="1"/>
      <c r="V320" s="1" t="s">
        <v>949</v>
      </c>
      <c r="W320" s="1" t="s">
        <v>1113</v>
      </c>
      <c r="X320" s="1"/>
      <c r="Y320" s="1">
        <v>43397.864618055559</v>
      </c>
      <c r="Z320" s="1" t="s">
        <v>548</v>
      </c>
      <c r="AA320" s="1" t="s">
        <v>549</v>
      </c>
      <c r="AB320" s="1" t="s">
        <v>548</v>
      </c>
      <c r="AC320" s="1"/>
      <c r="AD320" s="1"/>
    </row>
    <row r="321" spans="1:30" x14ac:dyDescent="0.25">
      <c r="A321" s="1" t="s">
        <v>676</v>
      </c>
      <c r="B321" s="1" t="s">
        <v>562</v>
      </c>
      <c r="C321" s="1" t="s">
        <v>5033</v>
      </c>
      <c r="D321" s="1">
        <v>43397.213194444441</v>
      </c>
      <c r="E321" s="1">
        <v>43397.867581018516</v>
      </c>
      <c r="F321" s="1" t="s">
        <v>1419</v>
      </c>
      <c r="G321" s="1" t="s">
        <v>90</v>
      </c>
      <c r="H321" s="1" t="s">
        <v>1341</v>
      </c>
      <c r="I321" s="1" t="s">
        <v>91</v>
      </c>
      <c r="J321" s="1" t="s">
        <v>1118</v>
      </c>
      <c r="K321" s="1" t="s">
        <v>5034</v>
      </c>
      <c r="L321" s="1" t="s">
        <v>5194</v>
      </c>
      <c r="M321" s="1" t="s">
        <v>793</v>
      </c>
      <c r="N321" s="1" t="s">
        <v>929</v>
      </c>
      <c r="O321" s="1" t="s">
        <v>948</v>
      </c>
      <c r="P321" s="1"/>
      <c r="Q321" s="1" t="s">
        <v>92</v>
      </c>
      <c r="R321" s="1" t="s">
        <v>544</v>
      </c>
      <c r="S321" s="1" t="s">
        <v>545</v>
      </c>
      <c r="T321" s="1"/>
      <c r="U321" s="1"/>
      <c r="V321" s="1" t="s">
        <v>1321</v>
      </c>
      <c r="W321" s="1" t="s">
        <v>964</v>
      </c>
      <c r="X321" s="1"/>
      <c r="Y321" s="1">
        <v>43397.867847222224</v>
      </c>
      <c r="Z321" s="1" t="s">
        <v>548</v>
      </c>
      <c r="AA321" s="1" t="s">
        <v>549</v>
      </c>
      <c r="AB321" s="1" t="s">
        <v>548</v>
      </c>
      <c r="AC321" s="1"/>
      <c r="AD321" s="1"/>
    </row>
    <row r="322" spans="1:30" x14ac:dyDescent="0.25">
      <c r="A322" s="1" t="s">
        <v>676</v>
      </c>
      <c r="B322" s="1" t="s">
        <v>562</v>
      </c>
      <c r="C322" s="1" t="s">
        <v>5183</v>
      </c>
      <c r="D322" s="1">
        <v>43397.867245370369</v>
      </c>
      <c r="E322" s="1">
        <v>43397.871423611112</v>
      </c>
      <c r="F322" s="1" t="s">
        <v>1100</v>
      </c>
      <c r="G322" s="1" t="s">
        <v>90</v>
      </c>
      <c r="H322" s="1" t="s">
        <v>1341</v>
      </c>
      <c r="I322" s="1" t="s">
        <v>91</v>
      </c>
      <c r="J322" s="1" t="s">
        <v>1118</v>
      </c>
      <c r="K322" s="1" t="s">
        <v>5184</v>
      </c>
      <c r="L322" s="1" t="s">
        <v>5185</v>
      </c>
      <c r="M322" s="1" t="s">
        <v>793</v>
      </c>
      <c r="N322" s="1" t="s">
        <v>41</v>
      </c>
      <c r="O322" s="1" t="s">
        <v>602</v>
      </c>
      <c r="P322" s="1"/>
      <c r="Q322" s="1" t="s">
        <v>92</v>
      </c>
      <c r="R322" s="1" t="s">
        <v>544</v>
      </c>
      <c r="S322" s="1" t="s">
        <v>545</v>
      </c>
      <c r="T322" s="1"/>
      <c r="U322" s="1"/>
      <c r="V322" s="1" t="s">
        <v>966</v>
      </c>
      <c r="W322" s="1" t="s">
        <v>967</v>
      </c>
      <c r="X322" s="1"/>
      <c r="Y322" s="1">
        <v>43397.871701388889</v>
      </c>
      <c r="Z322" s="1" t="s">
        <v>548</v>
      </c>
      <c r="AA322" s="1" t="s">
        <v>549</v>
      </c>
      <c r="AB322" s="1" t="s">
        <v>548</v>
      </c>
      <c r="AC322" s="1"/>
      <c r="AD322" s="1"/>
    </row>
    <row r="323" spans="1:30" x14ac:dyDescent="0.25">
      <c r="A323" s="1" t="s">
        <v>676</v>
      </c>
      <c r="B323" s="1" t="s">
        <v>562</v>
      </c>
      <c r="C323" s="1" t="s">
        <v>5052</v>
      </c>
      <c r="D323" s="1">
        <v>43397.063252314816</v>
      </c>
      <c r="E323" s="1">
        <v>43397.874826388892</v>
      </c>
      <c r="F323" s="1" t="s">
        <v>1419</v>
      </c>
      <c r="G323" s="1" t="s">
        <v>90</v>
      </c>
      <c r="H323" s="1" t="s">
        <v>1341</v>
      </c>
      <c r="I323" s="1" t="s">
        <v>91</v>
      </c>
      <c r="J323" s="1" t="s">
        <v>1118</v>
      </c>
      <c r="K323" s="1" t="s">
        <v>5053</v>
      </c>
      <c r="L323" s="1" t="s">
        <v>4213</v>
      </c>
      <c r="M323" s="1"/>
      <c r="N323" s="1"/>
      <c r="O323" s="1"/>
      <c r="P323" s="1"/>
      <c r="Q323" s="1" t="s">
        <v>92</v>
      </c>
      <c r="R323" s="1" t="s">
        <v>544</v>
      </c>
      <c r="S323" s="1" t="s">
        <v>545</v>
      </c>
      <c r="T323" s="1"/>
      <c r="U323" s="1"/>
      <c r="V323" s="1" t="s">
        <v>1254</v>
      </c>
      <c r="W323" s="1" t="s">
        <v>1255</v>
      </c>
      <c r="X323" s="1"/>
      <c r="Y323" s="1">
        <v>43397.875104166669</v>
      </c>
      <c r="Z323" s="1" t="s">
        <v>548</v>
      </c>
      <c r="AA323" s="1" t="s">
        <v>549</v>
      </c>
      <c r="AB323" s="1" t="s">
        <v>548</v>
      </c>
      <c r="AC323" s="1"/>
      <c r="AD323" s="1"/>
    </row>
    <row r="324" spans="1:30" x14ac:dyDescent="0.25">
      <c r="A324" s="1" t="s">
        <v>676</v>
      </c>
      <c r="B324" s="1" t="s">
        <v>562</v>
      </c>
      <c r="C324" s="1" t="s">
        <v>5170</v>
      </c>
      <c r="D324" s="1">
        <v>43398.040300925924</v>
      </c>
      <c r="E324" s="1">
        <v>43398.044166666667</v>
      </c>
      <c r="F324" s="1"/>
      <c r="G324" s="1" t="s">
        <v>90</v>
      </c>
      <c r="H324" s="1" t="s">
        <v>943</v>
      </c>
      <c r="I324" s="1" t="s">
        <v>91</v>
      </c>
      <c r="J324" s="1" t="s">
        <v>1118</v>
      </c>
      <c r="K324" s="1" t="s">
        <v>5168</v>
      </c>
      <c r="L324" s="1"/>
      <c r="M324" s="1"/>
      <c r="N324" s="1"/>
      <c r="O324" s="1"/>
      <c r="P324" s="1"/>
      <c r="Q324" s="1" t="s">
        <v>92</v>
      </c>
      <c r="R324" s="1" t="s">
        <v>544</v>
      </c>
      <c r="S324" s="1" t="s">
        <v>545</v>
      </c>
      <c r="T324" s="1"/>
      <c r="U324" s="1"/>
      <c r="V324" s="1" t="s">
        <v>966</v>
      </c>
      <c r="W324" s="1" t="s">
        <v>967</v>
      </c>
      <c r="X324" s="1"/>
      <c r="Y324" s="1">
        <v>43398.044340277775</v>
      </c>
      <c r="Z324" s="1" t="s">
        <v>548</v>
      </c>
      <c r="AA324" s="1"/>
      <c r="AB324" s="1" t="s">
        <v>548</v>
      </c>
      <c r="AC324" s="1"/>
      <c r="AD324" s="1"/>
    </row>
    <row r="325" spans="1:30" x14ac:dyDescent="0.25">
      <c r="A325" s="1" t="s">
        <v>676</v>
      </c>
      <c r="B325" s="1" t="s">
        <v>562</v>
      </c>
      <c r="C325" s="1" t="s">
        <v>5074</v>
      </c>
      <c r="D325" s="1">
        <v>43396.829745370371</v>
      </c>
      <c r="E325" s="1">
        <v>43398.535266203704</v>
      </c>
      <c r="F325" s="1" t="s">
        <v>833</v>
      </c>
      <c r="G325" s="1" t="s">
        <v>90</v>
      </c>
      <c r="H325" s="1" t="s">
        <v>1341</v>
      </c>
      <c r="I325" s="1" t="s">
        <v>91</v>
      </c>
      <c r="J325" s="1" t="s">
        <v>1118</v>
      </c>
      <c r="K325" s="1" t="s">
        <v>5075</v>
      </c>
      <c r="L325" s="1" t="s">
        <v>5199</v>
      </c>
      <c r="M325" s="1" t="s">
        <v>793</v>
      </c>
      <c r="N325" s="1" t="s">
        <v>929</v>
      </c>
      <c r="O325" s="1" t="s">
        <v>948</v>
      </c>
      <c r="P325" s="1"/>
      <c r="Q325" s="1" t="s">
        <v>92</v>
      </c>
      <c r="R325" s="1" t="s">
        <v>544</v>
      </c>
      <c r="S325" s="1" t="s">
        <v>545</v>
      </c>
      <c r="T325" s="1"/>
      <c r="U325" s="1"/>
      <c r="V325" s="1" t="s">
        <v>1098</v>
      </c>
      <c r="W325" s="1" t="s">
        <v>1099</v>
      </c>
      <c r="X325" s="1"/>
      <c r="Y325" s="1">
        <v>43398.535543981481</v>
      </c>
      <c r="Z325" s="1" t="s">
        <v>548</v>
      </c>
      <c r="AA325" s="1" t="s">
        <v>549</v>
      </c>
      <c r="AB325" s="1" t="s">
        <v>548</v>
      </c>
      <c r="AC325" s="1"/>
      <c r="AD325" s="1"/>
    </row>
    <row r="326" spans="1:30" x14ac:dyDescent="0.25">
      <c r="A326" s="1" t="s">
        <v>676</v>
      </c>
      <c r="B326" s="1" t="s">
        <v>562</v>
      </c>
      <c r="C326" s="1" t="s">
        <v>5062</v>
      </c>
      <c r="D326" s="1">
        <v>43397.049259259256</v>
      </c>
      <c r="E326" s="1">
        <v>43398.559467592589</v>
      </c>
      <c r="F326" s="1" t="s">
        <v>911</v>
      </c>
      <c r="G326" s="1" t="s">
        <v>90</v>
      </c>
      <c r="H326" s="1" t="s">
        <v>1341</v>
      </c>
      <c r="I326" s="1" t="s">
        <v>91</v>
      </c>
      <c r="J326" s="1" t="s">
        <v>1118</v>
      </c>
      <c r="K326" s="1" t="s">
        <v>5063</v>
      </c>
      <c r="L326" s="1" t="s">
        <v>1483</v>
      </c>
      <c r="M326" s="1" t="s">
        <v>793</v>
      </c>
      <c r="N326" s="1" t="s">
        <v>41</v>
      </c>
      <c r="O326" s="1" t="s">
        <v>1215</v>
      </c>
      <c r="P326" s="1"/>
      <c r="Q326" s="1" t="s">
        <v>92</v>
      </c>
      <c r="R326" s="1" t="s">
        <v>544</v>
      </c>
      <c r="S326" s="1" t="s">
        <v>545</v>
      </c>
      <c r="T326" s="1"/>
      <c r="U326" s="1"/>
      <c r="V326" s="1" t="s">
        <v>966</v>
      </c>
      <c r="W326" s="1" t="s">
        <v>967</v>
      </c>
      <c r="X326" s="1"/>
      <c r="Y326" s="1">
        <v>43398.559756944444</v>
      </c>
      <c r="Z326" s="1" t="s">
        <v>548</v>
      </c>
      <c r="AA326" s="1" t="s">
        <v>549</v>
      </c>
      <c r="AB326" s="1" t="s">
        <v>548</v>
      </c>
      <c r="AC326" s="1"/>
      <c r="AD326" s="1"/>
    </row>
    <row r="327" spans="1:30" x14ac:dyDescent="0.25">
      <c r="A327" s="1" t="s">
        <v>676</v>
      </c>
      <c r="B327" s="1" t="s">
        <v>562</v>
      </c>
      <c r="C327" s="1" t="s">
        <v>5132</v>
      </c>
      <c r="D327" s="1">
        <v>43398.143495370372</v>
      </c>
      <c r="E327" s="1">
        <v>43398.579062500001</v>
      </c>
      <c r="F327" s="1" t="s">
        <v>843</v>
      </c>
      <c r="G327" s="1" t="s">
        <v>90</v>
      </c>
      <c r="H327" s="1" t="s">
        <v>1341</v>
      </c>
      <c r="I327" s="1" t="s">
        <v>91</v>
      </c>
      <c r="J327" s="1" t="s">
        <v>1118</v>
      </c>
      <c r="K327" s="1" t="s">
        <v>5133</v>
      </c>
      <c r="L327" s="1" t="s">
        <v>5134</v>
      </c>
      <c r="M327" s="1" t="s">
        <v>793</v>
      </c>
      <c r="N327" s="1" t="s">
        <v>40</v>
      </c>
      <c r="O327" s="1" t="s">
        <v>732</v>
      </c>
      <c r="P327" s="1"/>
      <c r="Q327" s="1" t="s">
        <v>92</v>
      </c>
      <c r="R327" s="1" t="s">
        <v>544</v>
      </c>
      <c r="S327" s="1" t="s">
        <v>545</v>
      </c>
      <c r="T327" s="1"/>
      <c r="U327" s="1"/>
      <c r="V327" s="1" t="s">
        <v>1180</v>
      </c>
      <c r="W327" s="1" t="s">
        <v>963</v>
      </c>
      <c r="X327" s="1"/>
      <c r="Y327" s="1">
        <v>43398.579351851855</v>
      </c>
      <c r="Z327" s="1" t="s">
        <v>548</v>
      </c>
      <c r="AA327" s="1" t="s">
        <v>549</v>
      </c>
      <c r="AB327" s="1" t="s">
        <v>548</v>
      </c>
      <c r="AC327" s="1"/>
      <c r="AD327" s="1"/>
    </row>
    <row r="328" spans="1:30" x14ac:dyDescent="0.25">
      <c r="A328" s="1" t="s">
        <v>676</v>
      </c>
      <c r="B328" s="1" t="s">
        <v>562</v>
      </c>
      <c r="C328" s="1" t="s">
        <v>5160</v>
      </c>
      <c r="D328" s="1">
        <v>43398.058136574073</v>
      </c>
      <c r="E328" s="1">
        <v>43398.590740740743</v>
      </c>
      <c r="F328" s="1" t="s">
        <v>843</v>
      </c>
      <c r="G328" s="1" t="s">
        <v>90</v>
      </c>
      <c r="H328" s="1" t="s">
        <v>1341</v>
      </c>
      <c r="I328" s="1" t="s">
        <v>91</v>
      </c>
      <c r="J328" s="1" t="s">
        <v>1118</v>
      </c>
      <c r="K328" s="1" t="s">
        <v>5161</v>
      </c>
      <c r="L328" s="1" t="s">
        <v>5162</v>
      </c>
      <c r="M328" s="1" t="s">
        <v>793</v>
      </c>
      <c r="N328" s="1" t="s">
        <v>929</v>
      </c>
      <c r="O328" s="1" t="s">
        <v>948</v>
      </c>
      <c r="P328" s="1"/>
      <c r="Q328" s="1" t="s">
        <v>92</v>
      </c>
      <c r="R328" s="1" t="s">
        <v>544</v>
      </c>
      <c r="S328" s="1" t="s">
        <v>545</v>
      </c>
      <c r="T328" s="1"/>
      <c r="U328" s="1"/>
      <c r="V328" s="1" t="s">
        <v>1254</v>
      </c>
      <c r="W328" s="1" t="s">
        <v>1255</v>
      </c>
      <c r="X328" s="1"/>
      <c r="Y328" s="1">
        <v>43398.59101851852</v>
      </c>
      <c r="Z328" s="1" t="s">
        <v>548</v>
      </c>
      <c r="AA328" s="1" t="s">
        <v>549</v>
      </c>
      <c r="AB328" s="1" t="s">
        <v>548</v>
      </c>
      <c r="AC328" s="1"/>
      <c r="AD328" s="1"/>
    </row>
    <row r="329" spans="1:30" x14ac:dyDescent="0.25">
      <c r="A329" s="1" t="s">
        <v>676</v>
      </c>
      <c r="B329" s="1" t="s">
        <v>562</v>
      </c>
      <c r="C329" s="1" t="s">
        <v>5174</v>
      </c>
      <c r="D329" s="1">
        <v>43397.991736111115</v>
      </c>
      <c r="E329" s="1">
        <v>43398.595173611109</v>
      </c>
      <c r="F329" s="1" t="s">
        <v>843</v>
      </c>
      <c r="G329" s="1" t="s">
        <v>90</v>
      </c>
      <c r="H329" s="1" t="s">
        <v>1341</v>
      </c>
      <c r="I329" s="1" t="s">
        <v>91</v>
      </c>
      <c r="J329" s="1" t="s">
        <v>1118</v>
      </c>
      <c r="K329" s="1" t="s">
        <v>5175</v>
      </c>
      <c r="L329" s="1" t="s">
        <v>5176</v>
      </c>
      <c r="M329" s="1" t="s">
        <v>793</v>
      </c>
      <c r="N329" s="1" t="s">
        <v>40</v>
      </c>
      <c r="O329" s="1" t="s">
        <v>732</v>
      </c>
      <c r="P329" s="1"/>
      <c r="Q329" s="1" t="s">
        <v>92</v>
      </c>
      <c r="R329" s="1" t="s">
        <v>544</v>
      </c>
      <c r="S329" s="1" t="s">
        <v>545</v>
      </c>
      <c r="T329" s="1"/>
      <c r="U329" s="1"/>
      <c r="V329" s="1" t="s">
        <v>966</v>
      </c>
      <c r="W329" s="1" t="s">
        <v>967</v>
      </c>
      <c r="X329" s="1"/>
      <c r="Y329" s="1">
        <v>43398.595439814817</v>
      </c>
      <c r="Z329" s="1" t="s">
        <v>548</v>
      </c>
      <c r="AA329" s="1" t="s">
        <v>549</v>
      </c>
      <c r="AB329" s="1" t="s">
        <v>548</v>
      </c>
      <c r="AC329" s="1"/>
      <c r="AD329" s="1"/>
    </row>
    <row r="330" spans="1:30" x14ac:dyDescent="0.25">
      <c r="A330" s="1" t="s">
        <v>676</v>
      </c>
      <c r="B330" s="1" t="s">
        <v>562</v>
      </c>
      <c r="C330" s="1" t="s">
        <v>5180</v>
      </c>
      <c r="D330" s="1">
        <v>43397.926145833335</v>
      </c>
      <c r="E330" s="1">
        <v>43398.600497685184</v>
      </c>
      <c r="F330" s="1" t="s">
        <v>843</v>
      </c>
      <c r="G330" s="1" t="s">
        <v>90</v>
      </c>
      <c r="H330" s="1" t="s">
        <v>1341</v>
      </c>
      <c r="I330" s="1" t="s">
        <v>91</v>
      </c>
      <c r="J330" s="1" t="s">
        <v>1118</v>
      </c>
      <c r="K330" s="1" t="s">
        <v>5181</v>
      </c>
      <c r="L330" s="1" t="s">
        <v>5182</v>
      </c>
      <c r="M330" s="1" t="s">
        <v>793</v>
      </c>
      <c r="N330" s="1" t="s">
        <v>41</v>
      </c>
      <c r="O330" s="1" t="s">
        <v>934</v>
      </c>
      <c r="P330" s="1"/>
      <c r="Q330" s="1" t="s">
        <v>92</v>
      </c>
      <c r="R330" s="1" t="s">
        <v>544</v>
      </c>
      <c r="S330" s="1" t="s">
        <v>545</v>
      </c>
      <c r="T330" s="1"/>
      <c r="U330" s="1"/>
      <c r="V330" s="1" t="s">
        <v>1321</v>
      </c>
      <c r="W330" s="1" t="s">
        <v>964</v>
      </c>
      <c r="X330" s="1"/>
      <c r="Y330" s="1">
        <v>43398.600787037038</v>
      </c>
      <c r="Z330" s="1" t="s">
        <v>548</v>
      </c>
      <c r="AA330" s="1" t="s">
        <v>549</v>
      </c>
      <c r="AB330" s="1" t="s">
        <v>548</v>
      </c>
      <c r="AC330" s="1"/>
      <c r="AD330" s="1"/>
    </row>
    <row r="331" spans="1:30" x14ac:dyDescent="0.25">
      <c r="A331" s="1" t="s">
        <v>676</v>
      </c>
      <c r="B331" s="1" t="s">
        <v>562</v>
      </c>
      <c r="C331" s="1" t="s">
        <v>5153</v>
      </c>
      <c r="D331" s="1">
        <v>43398.051064814812</v>
      </c>
      <c r="E331" s="1">
        <v>43398.600729166668</v>
      </c>
      <c r="F331" s="1" t="s">
        <v>911</v>
      </c>
      <c r="G331" s="1" t="s">
        <v>90</v>
      </c>
      <c r="H331" s="1" t="s">
        <v>1341</v>
      </c>
      <c r="I331" s="1" t="s">
        <v>91</v>
      </c>
      <c r="J331" s="1" t="s">
        <v>1118</v>
      </c>
      <c r="K331" s="1" t="s">
        <v>5154</v>
      </c>
      <c r="L331" s="1" t="s">
        <v>5155</v>
      </c>
      <c r="M331" s="1" t="s">
        <v>793</v>
      </c>
      <c r="N331" s="1" t="s">
        <v>40</v>
      </c>
      <c r="O331" s="1" t="s">
        <v>932</v>
      </c>
      <c r="P331" s="1"/>
      <c r="Q331" s="1" t="s">
        <v>92</v>
      </c>
      <c r="R331" s="1" t="s">
        <v>544</v>
      </c>
      <c r="S331" s="1" t="s">
        <v>545</v>
      </c>
      <c r="T331" s="1"/>
      <c r="U331" s="1"/>
      <c r="V331" s="1" t="s">
        <v>5156</v>
      </c>
      <c r="W331" s="1" t="s">
        <v>5157</v>
      </c>
      <c r="X331" s="1"/>
      <c r="Y331" s="1">
        <v>43398.600995370369</v>
      </c>
      <c r="Z331" s="1" t="s">
        <v>548</v>
      </c>
      <c r="AA331" s="1" t="s">
        <v>549</v>
      </c>
      <c r="AB331" s="1" t="s">
        <v>548</v>
      </c>
      <c r="AC331" s="1"/>
      <c r="AD331" s="1"/>
    </row>
    <row r="332" spans="1:30" x14ac:dyDescent="0.25">
      <c r="A332" s="1" t="s">
        <v>676</v>
      </c>
      <c r="B332" s="1" t="s">
        <v>562</v>
      </c>
      <c r="C332" s="1" t="s">
        <v>5141</v>
      </c>
      <c r="D332" s="1">
        <v>43398.11546296296</v>
      </c>
      <c r="E332" s="1">
        <v>43398.606539351851</v>
      </c>
      <c r="F332" s="1" t="s">
        <v>833</v>
      </c>
      <c r="G332" s="1" t="s">
        <v>90</v>
      </c>
      <c r="H332" s="1" t="s">
        <v>1341</v>
      </c>
      <c r="I332" s="1" t="s">
        <v>91</v>
      </c>
      <c r="J332" s="1" t="s">
        <v>1118</v>
      </c>
      <c r="K332" s="1" t="s">
        <v>5142</v>
      </c>
      <c r="L332" s="1" t="s">
        <v>5143</v>
      </c>
      <c r="M332" s="1" t="s">
        <v>793</v>
      </c>
      <c r="N332" s="1" t="s">
        <v>41</v>
      </c>
      <c r="O332" s="1" t="s">
        <v>934</v>
      </c>
      <c r="P332" s="1"/>
      <c r="Q332" s="1" t="s">
        <v>92</v>
      </c>
      <c r="R332" s="1" t="s">
        <v>544</v>
      </c>
      <c r="S332" s="1" t="s">
        <v>545</v>
      </c>
      <c r="T332" s="1"/>
      <c r="U332" s="1"/>
      <c r="V332" s="1" t="s">
        <v>1254</v>
      </c>
      <c r="W332" s="1" t="s">
        <v>1255</v>
      </c>
      <c r="X332" s="1"/>
      <c r="Y332" s="1">
        <v>43399.601597222223</v>
      </c>
      <c r="Z332" s="1" t="s">
        <v>548</v>
      </c>
      <c r="AA332" s="1" t="s">
        <v>549</v>
      </c>
      <c r="AB332" s="1" t="s">
        <v>548</v>
      </c>
      <c r="AC332" s="1"/>
      <c r="AD332" s="1"/>
    </row>
    <row r="333" spans="1:30" x14ac:dyDescent="0.25">
      <c r="A333" s="1" t="s">
        <v>676</v>
      </c>
      <c r="B333" s="1" t="s">
        <v>562</v>
      </c>
      <c r="C333" s="1" t="s">
        <v>5158</v>
      </c>
      <c r="D333" s="1">
        <v>43398.097500000003</v>
      </c>
      <c r="E333" s="1">
        <v>43398.612337962964</v>
      </c>
      <c r="F333" s="1" t="s">
        <v>833</v>
      </c>
      <c r="G333" s="1" t="s">
        <v>90</v>
      </c>
      <c r="H333" s="1" t="s">
        <v>1341</v>
      </c>
      <c r="I333" s="1" t="s">
        <v>91</v>
      </c>
      <c r="J333" s="1" t="s">
        <v>1118</v>
      </c>
      <c r="K333" s="1" t="s">
        <v>5159</v>
      </c>
      <c r="L333" s="1" t="s">
        <v>4198</v>
      </c>
      <c r="M333" s="1" t="s">
        <v>793</v>
      </c>
      <c r="N333" s="1" t="s">
        <v>40</v>
      </c>
      <c r="O333" s="1" t="s">
        <v>1360</v>
      </c>
      <c r="P333" s="1"/>
      <c r="Q333" s="1" t="s">
        <v>92</v>
      </c>
      <c r="R333" s="1" t="s">
        <v>544</v>
      </c>
      <c r="S333" s="1" t="s">
        <v>545</v>
      </c>
      <c r="T333" s="1"/>
      <c r="U333" s="1"/>
      <c r="V333" s="1" t="s">
        <v>946</v>
      </c>
      <c r="W333" s="1" t="s">
        <v>1102</v>
      </c>
      <c r="X333" s="1"/>
      <c r="Y333" s="1">
        <v>43398.612615740742</v>
      </c>
      <c r="Z333" s="1" t="s">
        <v>548</v>
      </c>
      <c r="AA333" s="1" t="s">
        <v>549</v>
      </c>
      <c r="AB333" s="1" t="s">
        <v>548</v>
      </c>
      <c r="AC333" s="1"/>
      <c r="AD333" s="1"/>
    </row>
    <row r="334" spans="1:30" x14ac:dyDescent="0.25">
      <c r="A334" s="1" t="s">
        <v>676</v>
      </c>
      <c r="B334" s="1" t="s">
        <v>562</v>
      </c>
      <c r="C334" s="1" t="s">
        <v>5165</v>
      </c>
      <c r="D334" s="1">
        <v>43398.025300925925</v>
      </c>
      <c r="E334" s="1">
        <v>43398.622430555559</v>
      </c>
      <c r="F334" s="1" t="s">
        <v>833</v>
      </c>
      <c r="G334" s="1" t="s">
        <v>90</v>
      </c>
      <c r="H334" s="1" t="s">
        <v>1341</v>
      </c>
      <c r="I334" s="1" t="s">
        <v>91</v>
      </c>
      <c r="J334" s="1" t="s">
        <v>1118</v>
      </c>
      <c r="K334" s="1" t="s">
        <v>5166</v>
      </c>
      <c r="L334" s="1" t="s">
        <v>2651</v>
      </c>
      <c r="M334" s="1" t="s">
        <v>793</v>
      </c>
      <c r="N334" s="1" t="s">
        <v>40</v>
      </c>
      <c r="O334" s="1" t="s">
        <v>932</v>
      </c>
      <c r="P334" s="1"/>
      <c r="Q334" s="1" t="s">
        <v>92</v>
      </c>
      <c r="R334" s="1" t="s">
        <v>544</v>
      </c>
      <c r="S334" s="1" t="s">
        <v>545</v>
      </c>
      <c r="T334" s="1"/>
      <c r="U334" s="1"/>
      <c r="V334" s="1" t="s">
        <v>1252</v>
      </c>
      <c r="W334" s="1" t="s">
        <v>1253</v>
      </c>
      <c r="X334" s="1"/>
      <c r="Y334" s="1">
        <v>43398.622708333336</v>
      </c>
      <c r="Z334" s="1" t="s">
        <v>548</v>
      </c>
      <c r="AA334" s="1" t="s">
        <v>549</v>
      </c>
      <c r="AB334" s="1" t="s">
        <v>548</v>
      </c>
      <c r="AC334" s="1"/>
      <c r="AD334" s="1"/>
    </row>
    <row r="335" spans="1:30" x14ac:dyDescent="0.25">
      <c r="A335" s="1" t="s">
        <v>676</v>
      </c>
      <c r="B335" s="1" t="s">
        <v>562</v>
      </c>
      <c r="C335" s="1" t="s">
        <v>5135</v>
      </c>
      <c r="D335" s="1">
        <v>43398.486203703702</v>
      </c>
      <c r="E335" s="1">
        <v>43398.633159722223</v>
      </c>
      <c r="F335" s="1" t="s">
        <v>1196</v>
      </c>
      <c r="G335" s="1" t="s">
        <v>90</v>
      </c>
      <c r="H335" s="1" t="s">
        <v>1341</v>
      </c>
      <c r="I335" s="1" t="s">
        <v>91</v>
      </c>
      <c r="J335" s="1" t="s">
        <v>1118</v>
      </c>
      <c r="K335" s="1" t="s">
        <v>5136</v>
      </c>
      <c r="L335" s="1" t="s">
        <v>5137</v>
      </c>
      <c r="M335" s="1" t="s">
        <v>793</v>
      </c>
      <c r="N335" s="1" t="s">
        <v>40</v>
      </c>
      <c r="O335" s="1" t="s">
        <v>1256</v>
      </c>
      <c r="P335" s="1"/>
      <c r="Q335" s="1" t="s">
        <v>92</v>
      </c>
      <c r="R335" s="1" t="s">
        <v>544</v>
      </c>
      <c r="S335" s="1" t="s">
        <v>545</v>
      </c>
      <c r="T335" s="1"/>
      <c r="U335" s="1"/>
      <c r="V335" s="1" t="s">
        <v>1326</v>
      </c>
      <c r="W335" s="1" t="s">
        <v>1327</v>
      </c>
      <c r="X335" s="1"/>
      <c r="Y335" s="1">
        <v>43398.633425925924</v>
      </c>
      <c r="Z335" s="1" t="s">
        <v>548</v>
      </c>
      <c r="AA335" s="1" t="s">
        <v>549</v>
      </c>
      <c r="AB335" s="1" t="s">
        <v>548</v>
      </c>
      <c r="AC335" s="1"/>
      <c r="AD335" s="1"/>
    </row>
    <row r="336" spans="1:30" x14ac:dyDescent="0.25">
      <c r="A336" s="1" t="s">
        <v>676</v>
      </c>
      <c r="B336" s="1" t="s">
        <v>562</v>
      </c>
      <c r="C336" s="1" t="s">
        <v>5150</v>
      </c>
      <c r="D336" s="1">
        <v>43398.088194444441</v>
      </c>
      <c r="E336" s="1">
        <v>43398.635937500003</v>
      </c>
      <c r="F336" s="1" t="s">
        <v>1196</v>
      </c>
      <c r="G336" s="1" t="s">
        <v>90</v>
      </c>
      <c r="H336" s="1" t="s">
        <v>1341</v>
      </c>
      <c r="I336" s="1" t="s">
        <v>91</v>
      </c>
      <c r="J336" s="1" t="s">
        <v>1118</v>
      </c>
      <c r="K336" s="1" t="s">
        <v>5151</v>
      </c>
      <c r="L336" s="1" t="s">
        <v>5152</v>
      </c>
      <c r="M336" s="1" t="s">
        <v>793</v>
      </c>
      <c r="N336" s="1" t="s">
        <v>40</v>
      </c>
      <c r="O336" s="1" t="s">
        <v>1256</v>
      </c>
      <c r="P336" s="1"/>
      <c r="Q336" s="1" t="s">
        <v>92</v>
      </c>
      <c r="R336" s="1" t="s">
        <v>544</v>
      </c>
      <c r="S336" s="1" t="s">
        <v>545</v>
      </c>
      <c r="T336" s="1"/>
      <c r="U336" s="1"/>
      <c r="V336" s="1" t="s">
        <v>1254</v>
      </c>
      <c r="W336" s="1" t="s">
        <v>1255</v>
      </c>
      <c r="X336" s="1"/>
      <c r="Y336" s="1">
        <v>43398.636238425926</v>
      </c>
      <c r="Z336" s="1" t="s">
        <v>548</v>
      </c>
      <c r="AA336" s="1" t="s">
        <v>549</v>
      </c>
      <c r="AB336" s="1" t="s">
        <v>548</v>
      </c>
      <c r="AC336" s="1"/>
      <c r="AD336" s="1"/>
    </row>
    <row r="337" spans="1:30" x14ac:dyDescent="0.25">
      <c r="A337" s="1" t="s">
        <v>676</v>
      </c>
      <c r="B337" s="1" t="s">
        <v>562</v>
      </c>
      <c r="C337" s="1" t="s">
        <v>5167</v>
      </c>
      <c r="D337" s="1">
        <v>43398.045949074076</v>
      </c>
      <c r="E337" s="1">
        <v>43398.636238425926</v>
      </c>
      <c r="F337" s="1" t="s">
        <v>833</v>
      </c>
      <c r="G337" s="1" t="s">
        <v>90</v>
      </c>
      <c r="H337" s="1" t="s">
        <v>1341</v>
      </c>
      <c r="I337" s="1" t="s">
        <v>91</v>
      </c>
      <c r="J337" s="1" t="s">
        <v>1118</v>
      </c>
      <c r="K337" s="1" t="s">
        <v>5168</v>
      </c>
      <c r="L337" s="1" t="s">
        <v>5169</v>
      </c>
      <c r="M337" s="1" t="s">
        <v>793</v>
      </c>
      <c r="N337" s="1" t="s">
        <v>40</v>
      </c>
      <c r="O337" s="1" t="s">
        <v>1360</v>
      </c>
      <c r="P337" s="1"/>
      <c r="Q337" s="1" t="s">
        <v>92</v>
      </c>
      <c r="R337" s="1" t="s">
        <v>544</v>
      </c>
      <c r="S337" s="1" t="s">
        <v>545</v>
      </c>
      <c r="T337" s="1"/>
      <c r="U337" s="1"/>
      <c r="V337" s="1" t="s">
        <v>966</v>
      </c>
      <c r="W337" s="1" t="s">
        <v>967</v>
      </c>
      <c r="X337" s="1"/>
      <c r="Y337" s="1">
        <v>43398.63653935185</v>
      </c>
      <c r="Z337" s="1" t="s">
        <v>548</v>
      </c>
      <c r="AA337" s="1" t="s">
        <v>549</v>
      </c>
      <c r="AB337" s="1" t="s">
        <v>548</v>
      </c>
      <c r="AC337" s="1"/>
      <c r="AD337" s="1"/>
    </row>
    <row r="338" spans="1:30" x14ac:dyDescent="0.25">
      <c r="A338" s="1" t="s">
        <v>676</v>
      </c>
      <c r="B338" s="1" t="s">
        <v>562</v>
      </c>
      <c r="C338" s="1" t="s">
        <v>5163</v>
      </c>
      <c r="D338" s="1">
        <v>43398.055486111109</v>
      </c>
      <c r="E338" s="1">
        <v>43398.638182870367</v>
      </c>
      <c r="F338" s="1" t="s">
        <v>1196</v>
      </c>
      <c r="G338" s="1" t="s">
        <v>90</v>
      </c>
      <c r="H338" s="1" t="s">
        <v>1341</v>
      </c>
      <c r="I338" s="1" t="s">
        <v>91</v>
      </c>
      <c r="J338" s="1" t="s">
        <v>1118</v>
      </c>
      <c r="K338" s="1" t="s">
        <v>5164</v>
      </c>
      <c r="L338" s="1" t="s">
        <v>2164</v>
      </c>
      <c r="M338" s="1" t="s">
        <v>793</v>
      </c>
      <c r="N338" s="1" t="s">
        <v>41</v>
      </c>
      <c r="O338" s="1" t="s">
        <v>934</v>
      </c>
      <c r="P338" s="1"/>
      <c r="Q338" s="1" t="s">
        <v>92</v>
      </c>
      <c r="R338" s="1" t="s">
        <v>544</v>
      </c>
      <c r="S338" s="1" t="s">
        <v>545</v>
      </c>
      <c r="T338" s="1"/>
      <c r="U338" s="1"/>
      <c r="V338" s="1" t="s">
        <v>1254</v>
      </c>
      <c r="W338" s="1" t="s">
        <v>1255</v>
      </c>
      <c r="X338" s="1"/>
      <c r="Y338" s="1">
        <v>43398.638460648152</v>
      </c>
      <c r="Z338" s="1" t="s">
        <v>548</v>
      </c>
      <c r="AA338" s="1" t="s">
        <v>549</v>
      </c>
      <c r="AB338" s="1" t="s">
        <v>548</v>
      </c>
      <c r="AC338" s="1"/>
      <c r="AD338" s="1"/>
    </row>
    <row r="339" spans="1:30" x14ac:dyDescent="0.25">
      <c r="A339" s="1" t="s">
        <v>676</v>
      </c>
      <c r="B339" s="1" t="s">
        <v>562</v>
      </c>
      <c r="C339" s="1" t="s">
        <v>5171</v>
      </c>
      <c r="D339" s="1">
        <v>43398.001620370371</v>
      </c>
      <c r="E339" s="1">
        <v>43398.639826388891</v>
      </c>
      <c r="F339" s="1" t="s">
        <v>1196</v>
      </c>
      <c r="G339" s="1" t="s">
        <v>90</v>
      </c>
      <c r="H339" s="1" t="s">
        <v>1341</v>
      </c>
      <c r="I339" s="1" t="s">
        <v>91</v>
      </c>
      <c r="J339" s="1" t="s">
        <v>1118</v>
      </c>
      <c r="K339" s="1" t="s">
        <v>5172</v>
      </c>
      <c r="L339" s="1" t="s">
        <v>5173</v>
      </c>
      <c r="M339" s="1" t="s">
        <v>793</v>
      </c>
      <c r="N339" s="1" t="s">
        <v>40</v>
      </c>
      <c r="O339" s="1" t="s">
        <v>1256</v>
      </c>
      <c r="P339" s="1"/>
      <c r="Q339" s="1" t="s">
        <v>92</v>
      </c>
      <c r="R339" s="1" t="s">
        <v>544</v>
      </c>
      <c r="S339" s="1" t="s">
        <v>545</v>
      </c>
      <c r="T339" s="1"/>
      <c r="U339" s="1"/>
      <c r="V339" s="1" t="s">
        <v>1260</v>
      </c>
      <c r="W339" s="1" t="s">
        <v>1006</v>
      </c>
      <c r="X339" s="1"/>
      <c r="Y339" s="1">
        <v>43398.640092592592</v>
      </c>
      <c r="Z339" s="1" t="s">
        <v>548</v>
      </c>
      <c r="AA339" s="1" t="s">
        <v>549</v>
      </c>
      <c r="AB339" s="1" t="s">
        <v>548</v>
      </c>
      <c r="AC339" s="1"/>
      <c r="AD339" s="1"/>
    </row>
    <row r="340" spans="1:30" x14ac:dyDescent="0.25">
      <c r="A340" s="1" t="s">
        <v>676</v>
      </c>
      <c r="B340" s="1" t="s">
        <v>562</v>
      </c>
      <c r="C340" s="1" t="s">
        <v>5191</v>
      </c>
      <c r="D340" s="1">
        <v>43397.750717592593</v>
      </c>
      <c r="E340" s="1">
        <v>43398.644895833335</v>
      </c>
      <c r="F340" s="1" t="s">
        <v>843</v>
      </c>
      <c r="G340" s="1" t="s">
        <v>90</v>
      </c>
      <c r="H340" s="1" t="s">
        <v>1341</v>
      </c>
      <c r="I340" s="1" t="s">
        <v>91</v>
      </c>
      <c r="J340" s="1" t="s">
        <v>1118</v>
      </c>
      <c r="K340" s="1" t="s">
        <v>5192</v>
      </c>
      <c r="L340" s="1" t="s">
        <v>5193</v>
      </c>
      <c r="M340" s="1" t="s">
        <v>793</v>
      </c>
      <c r="N340" s="1" t="s">
        <v>41</v>
      </c>
      <c r="O340" s="1" t="s">
        <v>934</v>
      </c>
      <c r="P340" s="1"/>
      <c r="Q340" s="1" t="s">
        <v>92</v>
      </c>
      <c r="R340" s="1" t="s">
        <v>544</v>
      </c>
      <c r="S340" s="1" t="s">
        <v>545</v>
      </c>
      <c r="T340" s="1"/>
      <c r="U340" s="1"/>
      <c r="V340" s="1" t="s">
        <v>1260</v>
      </c>
      <c r="W340" s="1" t="s">
        <v>1006</v>
      </c>
      <c r="X340" s="1"/>
      <c r="Y340" s="1">
        <v>43398.645173611112</v>
      </c>
      <c r="Z340" s="1" t="s">
        <v>548</v>
      </c>
      <c r="AA340" s="1" t="s">
        <v>549</v>
      </c>
      <c r="AB340" s="1" t="s">
        <v>548</v>
      </c>
      <c r="AC340" s="1"/>
      <c r="AD340" s="1"/>
    </row>
    <row r="341" spans="1:30" x14ac:dyDescent="0.25">
      <c r="A341" s="1" t="s">
        <v>676</v>
      </c>
      <c r="B341" s="1" t="s">
        <v>562</v>
      </c>
      <c r="C341" s="1" t="s">
        <v>5189</v>
      </c>
      <c r="D341" s="1">
        <v>43397.849108796298</v>
      </c>
      <c r="E341" s="1">
        <v>43398.646481481483</v>
      </c>
      <c r="F341" s="1" t="s">
        <v>833</v>
      </c>
      <c r="G341" s="1" t="s">
        <v>90</v>
      </c>
      <c r="H341" s="1" t="s">
        <v>1341</v>
      </c>
      <c r="I341" s="1" t="s">
        <v>91</v>
      </c>
      <c r="J341" s="1" t="s">
        <v>1118</v>
      </c>
      <c r="K341" s="1" t="s">
        <v>5190</v>
      </c>
      <c r="L341" s="1" t="s">
        <v>4731</v>
      </c>
      <c r="M341" s="1" t="s">
        <v>793</v>
      </c>
      <c r="N341" s="1" t="s">
        <v>40</v>
      </c>
      <c r="O341" s="1" t="s">
        <v>932</v>
      </c>
      <c r="P341" s="1"/>
      <c r="Q341" s="1" t="s">
        <v>92</v>
      </c>
      <c r="R341" s="1" t="s">
        <v>544</v>
      </c>
      <c r="S341" s="1" t="s">
        <v>545</v>
      </c>
      <c r="T341" s="1"/>
      <c r="U341" s="1"/>
      <c r="V341" s="1" t="s">
        <v>946</v>
      </c>
      <c r="W341" s="1" t="s">
        <v>2923</v>
      </c>
      <c r="X341" s="1"/>
      <c r="Y341" s="1">
        <v>43398.64675925926</v>
      </c>
      <c r="Z341" s="1" t="s">
        <v>548</v>
      </c>
      <c r="AA341" s="1" t="s">
        <v>549</v>
      </c>
      <c r="AB341" s="1" t="s">
        <v>548</v>
      </c>
      <c r="AC341" s="1"/>
      <c r="AD341" s="1"/>
    </row>
    <row r="342" spans="1:30" x14ac:dyDescent="0.25">
      <c r="A342" s="1" t="s">
        <v>676</v>
      </c>
      <c r="B342" s="1" t="s">
        <v>562</v>
      </c>
      <c r="C342" s="1" t="s">
        <v>4334</v>
      </c>
      <c r="D342" s="1">
        <v>43391.854814814818</v>
      </c>
      <c r="E342" s="1">
        <v>43398.647916666669</v>
      </c>
      <c r="F342" s="1" t="s">
        <v>1192</v>
      </c>
      <c r="G342" s="1" t="s">
        <v>90</v>
      </c>
      <c r="H342" s="1" t="s">
        <v>1341</v>
      </c>
      <c r="I342" s="1" t="s">
        <v>91</v>
      </c>
      <c r="J342" s="1" t="s">
        <v>1118</v>
      </c>
      <c r="K342" s="1" t="s">
        <v>4335</v>
      </c>
      <c r="L342" s="1" t="s">
        <v>5206</v>
      </c>
      <c r="M342" s="1" t="s">
        <v>793</v>
      </c>
      <c r="N342" s="1" t="s">
        <v>929</v>
      </c>
      <c r="O342" s="1" t="s">
        <v>948</v>
      </c>
      <c r="P342" s="1"/>
      <c r="Q342" s="1" t="s">
        <v>92</v>
      </c>
      <c r="R342" s="1" t="s">
        <v>544</v>
      </c>
      <c r="S342" s="1" t="s">
        <v>545</v>
      </c>
      <c r="T342" s="1"/>
      <c r="U342" s="1"/>
      <c r="V342" s="1" t="s">
        <v>4010</v>
      </c>
      <c r="W342" s="1" t="s">
        <v>4011</v>
      </c>
      <c r="X342" s="1"/>
      <c r="Y342" s="1">
        <v>43398.648194444446</v>
      </c>
      <c r="Z342" s="1" t="s">
        <v>548</v>
      </c>
      <c r="AA342" s="1" t="s">
        <v>549</v>
      </c>
      <c r="AB342" s="1" t="s">
        <v>548</v>
      </c>
      <c r="AC342" s="1"/>
      <c r="AD342" s="1"/>
    </row>
    <row r="343" spans="1:30" x14ac:dyDescent="0.25">
      <c r="A343" s="1" t="s">
        <v>676</v>
      </c>
      <c r="B343" s="1" t="s">
        <v>562</v>
      </c>
      <c r="C343" s="1" t="s">
        <v>5048</v>
      </c>
      <c r="D343" s="1">
        <v>43397.069768518515</v>
      </c>
      <c r="E343" s="1">
        <v>43398.661168981482</v>
      </c>
      <c r="F343" s="1" t="s">
        <v>1192</v>
      </c>
      <c r="G343" s="1" t="s">
        <v>90</v>
      </c>
      <c r="H343" s="1" t="s">
        <v>1341</v>
      </c>
      <c r="I343" s="1" t="s">
        <v>91</v>
      </c>
      <c r="J343" s="1" t="s">
        <v>1118</v>
      </c>
      <c r="K343" s="1" t="s">
        <v>5049</v>
      </c>
      <c r="L343" s="1" t="s">
        <v>5195</v>
      </c>
      <c r="M343" s="1" t="s">
        <v>793</v>
      </c>
      <c r="N343" s="1" t="s">
        <v>40</v>
      </c>
      <c r="O343" s="1" t="s">
        <v>732</v>
      </c>
      <c r="P343" s="1"/>
      <c r="Q343" s="1" t="s">
        <v>92</v>
      </c>
      <c r="R343" s="1" t="s">
        <v>544</v>
      </c>
      <c r="S343" s="1" t="s">
        <v>545</v>
      </c>
      <c r="T343" s="1"/>
      <c r="U343" s="1"/>
      <c r="V343" s="1" t="s">
        <v>1254</v>
      </c>
      <c r="W343" s="1" t="s">
        <v>1255</v>
      </c>
      <c r="X343" s="1"/>
      <c r="Y343" s="1">
        <v>43398.661435185182</v>
      </c>
      <c r="Z343" s="1" t="s">
        <v>548</v>
      </c>
      <c r="AA343" s="1" t="s">
        <v>549</v>
      </c>
      <c r="AB343" s="1" t="s">
        <v>548</v>
      </c>
      <c r="AC343" s="1"/>
      <c r="AD343" s="1"/>
    </row>
    <row r="344" spans="1:30" x14ac:dyDescent="0.25">
      <c r="A344" s="1" t="s">
        <v>676</v>
      </c>
      <c r="B344" s="1" t="s">
        <v>562</v>
      </c>
      <c r="C344" s="1" t="s">
        <v>5138</v>
      </c>
      <c r="D344" s="1">
        <v>43398.123854166668</v>
      </c>
      <c r="E344" s="1">
        <v>43398.679050925923</v>
      </c>
      <c r="F344" s="1" t="s">
        <v>910</v>
      </c>
      <c r="G344" s="1" t="s">
        <v>90</v>
      </c>
      <c r="H344" s="1" t="s">
        <v>1341</v>
      </c>
      <c r="I344" s="1" t="s">
        <v>91</v>
      </c>
      <c r="J344" s="1" t="s">
        <v>1118</v>
      </c>
      <c r="K344" s="1" t="s">
        <v>5139</v>
      </c>
      <c r="L344" s="1" t="s">
        <v>5140</v>
      </c>
      <c r="M344" s="1" t="s">
        <v>793</v>
      </c>
      <c r="N344" s="1" t="s">
        <v>929</v>
      </c>
      <c r="O344" s="1" t="s">
        <v>2152</v>
      </c>
      <c r="P344" s="1"/>
      <c r="Q344" s="1" t="s">
        <v>92</v>
      </c>
      <c r="R344" s="1" t="s">
        <v>544</v>
      </c>
      <c r="S344" s="1" t="s">
        <v>545</v>
      </c>
      <c r="T344" s="1"/>
      <c r="U344" s="1"/>
      <c r="V344" s="1" t="s">
        <v>966</v>
      </c>
      <c r="W344" s="1" t="s">
        <v>967</v>
      </c>
      <c r="X344" s="1"/>
      <c r="Y344" s="1">
        <v>43398.67931712963</v>
      </c>
      <c r="Z344" s="1" t="s">
        <v>548</v>
      </c>
      <c r="AA344" s="1" t="s">
        <v>549</v>
      </c>
      <c r="AB344" s="1" t="s">
        <v>548</v>
      </c>
      <c r="AC344" s="1"/>
      <c r="AD344" s="1"/>
    </row>
    <row r="345" spans="1:30" x14ac:dyDescent="0.25">
      <c r="A345" s="1" t="s">
        <v>676</v>
      </c>
      <c r="B345" s="1" t="s">
        <v>562</v>
      </c>
      <c r="C345" s="1" t="s">
        <v>3735</v>
      </c>
      <c r="D345" s="1">
        <v>43389.595995370371</v>
      </c>
      <c r="E345" s="1">
        <v>43398.688888888886</v>
      </c>
      <c r="F345" s="1" t="s">
        <v>1493</v>
      </c>
      <c r="G345" s="1" t="s">
        <v>90</v>
      </c>
      <c r="H345" s="1" t="s">
        <v>1341</v>
      </c>
      <c r="I345" s="1" t="s">
        <v>91</v>
      </c>
      <c r="J345" s="1" t="s">
        <v>1118</v>
      </c>
      <c r="K345" s="1" t="s">
        <v>3736</v>
      </c>
      <c r="L345" s="1" t="s">
        <v>5208</v>
      </c>
      <c r="M345" s="1" t="s">
        <v>793</v>
      </c>
      <c r="N345" s="1" t="s">
        <v>40</v>
      </c>
      <c r="O345" s="1" t="s">
        <v>2667</v>
      </c>
      <c r="P345" s="1"/>
      <c r="Q345" s="1" t="s">
        <v>92</v>
      </c>
      <c r="R345" s="1" t="s">
        <v>544</v>
      </c>
      <c r="S345" s="1" t="s">
        <v>545</v>
      </c>
      <c r="T345" s="1"/>
      <c r="U345" s="1"/>
      <c r="V345" s="1" t="s">
        <v>1358</v>
      </c>
      <c r="W345" s="1" t="s">
        <v>1359</v>
      </c>
      <c r="X345" s="1"/>
      <c r="Y345" s="1">
        <v>43398.68917824074</v>
      </c>
      <c r="Z345" s="1" t="s">
        <v>548</v>
      </c>
      <c r="AA345" s="1" t="s">
        <v>549</v>
      </c>
      <c r="AB345" s="1" t="s">
        <v>548</v>
      </c>
      <c r="AC345" s="1"/>
      <c r="AD345" s="1"/>
    </row>
    <row r="346" spans="1:30" x14ac:dyDescent="0.25">
      <c r="A346" s="1" t="s">
        <v>676</v>
      </c>
      <c r="B346" s="1" t="s">
        <v>562</v>
      </c>
      <c r="C346" s="1" t="s">
        <v>5186</v>
      </c>
      <c r="D346" s="1">
        <v>43397.883877314816</v>
      </c>
      <c r="E346" s="1">
        <v>43398.694120370368</v>
      </c>
      <c r="F346" s="1" t="s">
        <v>911</v>
      </c>
      <c r="G346" s="1" t="s">
        <v>90</v>
      </c>
      <c r="H346" s="1" t="s">
        <v>1341</v>
      </c>
      <c r="I346" s="1" t="s">
        <v>91</v>
      </c>
      <c r="J346" s="1" t="s">
        <v>1118</v>
      </c>
      <c r="K346" s="1" t="s">
        <v>5187</v>
      </c>
      <c r="L346" s="1" t="s">
        <v>5188</v>
      </c>
      <c r="M346" s="1" t="s">
        <v>793</v>
      </c>
      <c r="N346" s="1" t="s">
        <v>929</v>
      </c>
      <c r="O346" s="1" t="s">
        <v>1214</v>
      </c>
      <c r="P346" s="1"/>
      <c r="Q346" s="1" t="s">
        <v>92</v>
      </c>
      <c r="R346" s="1" t="s">
        <v>544</v>
      </c>
      <c r="S346" s="1" t="s">
        <v>545</v>
      </c>
      <c r="T346" s="1"/>
      <c r="U346" s="1"/>
      <c r="V346" s="1" t="s">
        <v>1311</v>
      </c>
      <c r="W346" s="1" t="s">
        <v>1312</v>
      </c>
      <c r="X346" s="1"/>
      <c r="Y346" s="1">
        <v>43398.694398148145</v>
      </c>
      <c r="Z346" s="1" t="s">
        <v>548</v>
      </c>
      <c r="AA346" s="1" t="s">
        <v>549</v>
      </c>
      <c r="AB346" s="1" t="s">
        <v>548</v>
      </c>
      <c r="AC346" s="1"/>
      <c r="AD346" s="1"/>
    </row>
    <row r="347" spans="1:30" x14ac:dyDescent="0.25">
      <c r="A347" s="1" t="s">
        <v>676</v>
      </c>
      <c r="B347" s="1" t="s">
        <v>562</v>
      </c>
      <c r="C347" s="1" t="s">
        <v>5177</v>
      </c>
      <c r="D347" s="1">
        <v>43397.959467592591</v>
      </c>
      <c r="E347" s="1">
        <v>43398.703009259261</v>
      </c>
      <c r="F347" s="1" t="s">
        <v>911</v>
      </c>
      <c r="G347" s="1" t="s">
        <v>90</v>
      </c>
      <c r="H347" s="1" t="s">
        <v>1341</v>
      </c>
      <c r="I347" s="1" t="s">
        <v>91</v>
      </c>
      <c r="J347" s="1" t="s">
        <v>1118</v>
      </c>
      <c r="K347" s="1" t="s">
        <v>5178</v>
      </c>
      <c r="L347" s="1" t="s">
        <v>5179</v>
      </c>
      <c r="M347" s="1" t="s">
        <v>793</v>
      </c>
      <c r="N347" s="1" t="s">
        <v>40</v>
      </c>
      <c r="O347" s="1" t="s">
        <v>932</v>
      </c>
      <c r="P347" s="1"/>
      <c r="Q347" s="1" t="s">
        <v>92</v>
      </c>
      <c r="R347" s="1" t="s">
        <v>544</v>
      </c>
      <c r="S347" s="1" t="s">
        <v>545</v>
      </c>
      <c r="T347" s="1"/>
      <c r="U347" s="1"/>
      <c r="V347" s="1" t="s">
        <v>1307</v>
      </c>
      <c r="W347" s="1" t="s">
        <v>1308</v>
      </c>
      <c r="X347" s="1"/>
      <c r="Y347" s="1">
        <v>43398.703298611108</v>
      </c>
      <c r="Z347" s="1" t="s">
        <v>548</v>
      </c>
      <c r="AA347" s="1" t="s">
        <v>549</v>
      </c>
      <c r="AB347" s="1" t="s">
        <v>548</v>
      </c>
      <c r="AC347" s="1"/>
      <c r="AD347" s="1"/>
    </row>
    <row r="348" spans="1:30" x14ac:dyDescent="0.25">
      <c r="A348" s="1" t="s">
        <v>676</v>
      </c>
      <c r="B348" s="1" t="s">
        <v>562</v>
      </c>
      <c r="C348" s="1" t="s">
        <v>5144</v>
      </c>
      <c r="D348" s="1">
        <v>43398.1093287037</v>
      </c>
      <c r="E348" s="1">
        <v>43398.713333333333</v>
      </c>
      <c r="F348" s="1" t="s">
        <v>1419</v>
      </c>
      <c r="G348" s="1" t="s">
        <v>90</v>
      </c>
      <c r="H348" s="1" t="s">
        <v>1341</v>
      </c>
      <c r="I348" s="1" t="s">
        <v>91</v>
      </c>
      <c r="J348" s="1" t="s">
        <v>1118</v>
      </c>
      <c r="K348" s="1" t="s">
        <v>5145</v>
      </c>
      <c r="L348" s="1" t="s">
        <v>5146</v>
      </c>
      <c r="M348" s="1" t="s">
        <v>793</v>
      </c>
      <c r="N348" s="1" t="s">
        <v>40</v>
      </c>
      <c r="O348" s="1" t="s">
        <v>602</v>
      </c>
      <c r="P348" s="1"/>
      <c r="Q348" s="1" t="s">
        <v>92</v>
      </c>
      <c r="R348" s="1" t="s">
        <v>544</v>
      </c>
      <c r="S348" s="1" t="s">
        <v>545</v>
      </c>
      <c r="T348" s="1"/>
      <c r="U348" s="1"/>
      <c r="V348" s="1" t="s">
        <v>1254</v>
      </c>
      <c r="W348" s="1" t="s">
        <v>1255</v>
      </c>
      <c r="X348" s="1"/>
      <c r="Y348" s="1">
        <v>43398.713622685187</v>
      </c>
      <c r="Z348" s="1" t="s">
        <v>548</v>
      </c>
      <c r="AA348" s="1" t="s">
        <v>549</v>
      </c>
      <c r="AB348" s="1" t="s">
        <v>548</v>
      </c>
      <c r="AC348" s="1"/>
      <c r="AD348" s="1"/>
    </row>
    <row r="349" spans="1:30" x14ac:dyDescent="0.25">
      <c r="A349" s="1" t="s">
        <v>676</v>
      </c>
      <c r="B349" s="1" t="s">
        <v>562</v>
      </c>
      <c r="C349" s="1" t="s">
        <v>5147</v>
      </c>
      <c r="D349" s="1">
        <v>43398.092407407406</v>
      </c>
      <c r="E349" s="1">
        <v>43398.72991898148</v>
      </c>
      <c r="F349" s="1" t="s">
        <v>911</v>
      </c>
      <c r="G349" s="1" t="s">
        <v>90</v>
      </c>
      <c r="H349" s="1" t="s">
        <v>1341</v>
      </c>
      <c r="I349" s="1" t="s">
        <v>91</v>
      </c>
      <c r="J349" s="1" t="s">
        <v>1118</v>
      </c>
      <c r="K349" s="1" t="s">
        <v>5148</v>
      </c>
      <c r="L349" s="1" t="s">
        <v>5149</v>
      </c>
      <c r="M349" s="1" t="s">
        <v>793</v>
      </c>
      <c r="N349" s="1" t="s">
        <v>41</v>
      </c>
      <c r="O349" s="1" t="s">
        <v>927</v>
      </c>
      <c r="P349" s="1"/>
      <c r="Q349" s="1" t="s">
        <v>92</v>
      </c>
      <c r="R349" s="1" t="s">
        <v>544</v>
      </c>
      <c r="S349" s="1" t="s">
        <v>545</v>
      </c>
      <c r="T349" s="1"/>
      <c r="U349" s="1"/>
      <c r="V349" s="1" t="s">
        <v>1254</v>
      </c>
      <c r="W349" s="1" t="s">
        <v>1255</v>
      </c>
      <c r="X349" s="1"/>
      <c r="Y349" s="1">
        <v>43398.730185185188</v>
      </c>
      <c r="Z349" s="1" t="s">
        <v>548</v>
      </c>
      <c r="AA349" s="1" t="s">
        <v>549</v>
      </c>
      <c r="AB349" s="1" t="s">
        <v>548</v>
      </c>
      <c r="AC349" s="1"/>
      <c r="AD349" s="1"/>
    </row>
    <row r="350" spans="1:30" x14ac:dyDescent="0.25">
      <c r="A350" s="1" t="s">
        <v>676</v>
      </c>
      <c r="B350" s="1" t="s">
        <v>562</v>
      </c>
      <c r="C350" s="1" t="s">
        <v>5228</v>
      </c>
      <c r="D350" s="1">
        <v>43398.127847222226</v>
      </c>
      <c r="E350" s="1">
        <v>43398.778773148151</v>
      </c>
      <c r="F350" s="1" t="s">
        <v>1192</v>
      </c>
      <c r="G350" s="1" t="s">
        <v>90</v>
      </c>
      <c r="H350" s="1" t="s">
        <v>1341</v>
      </c>
      <c r="I350" s="1" t="s">
        <v>91</v>
      </c>
      <c r="J350" s="1" t="s">
        <v>1118</v>
      </c>
      <c r="K350" s="1" t="s">
        <v>5229</v>
      </c>
      <c r="L350" s="1" t="s">
        <v>5422</v>
      </c>
      <c r="M350" s="1" t="s">
        <v>793</v>
      </c>
      <c r="N350" s="1" t="s">
        <v>41</v>
      </c>
      <c r="O350" s="1" t="s">
        <v>944</v>
      </c>
      <c r="P350" s="1"/>
      <c r="Q350" s="1" t="s">
        <v>92</v>
      </c>
      <c r="R350" s="1" t="s">
        <v>544</v>
      </c>
      <c r="S350" s="1" t="s">
        <v>545</v>
      </c>
      <c r="T350" s="1"/>
      <c r="U350" s="1"/>
      <c r="V350" s="1" t="s">
        <v>966</v>
      </c>
      <c r="W350" s="1" t="s">
        <v>967</v>
      </c>
      <c r="X350" s="1"/>
      <c r="Y350" s="1">
        <v>43398.779039351852</v>
      </c>
      <c r="Z350" s="1" t="s">
        <v>548</v>
      </c>
      <c r="AA350" s="1" t="s">
        <v>549</v>
      </c>
      <c r="AB350" s="1" t="s">
        <v>548</v>
      </c>
      <c r="AC350" s="1"/>
      <c r="AD350" s="1"/>
    </row>
    <row r="351" spans="1:30" x14ac:dyDescent="0.25">
      <c r="A351" s="1" t="s">
        <v>676</v>
      </c>
      <c r="B351" s="1" t="s">
        <v>562</v>
      </c>
      <c r="C351" s="1" t="s">
        <v>5042</v>
      </c>
      <c r="D351" s="1">
        <v>43397.165486111109</v>
      </c>
      <c r="E351" s="1">
        <v>43398.788969907408</v>
      </c>
      <c r="F351" s="1" t="s">
        <v>833</v>
      </c>
      <c r="G351" s="1" t="s">
        <v>90</v>
      </c>
      <c r="H351" s="1" t="s">
        <v>1341</v>
      </c>
      <c r="I351" s="1" t="s">
        <v>91</v>
      </c>
      <c r="J351" s="1" t="s">
        <v>1118</v>
      </c>
      <c r="K351" s="1" t="s">
        <v>5043</v>
      </c>
      <c r="L351" s="1" t="s">
        <v>2908</v>
      </c>
      <c r="M351" s="1" t="s">
        <v>793</v>
      </c>
      <c r="N351" s="1" t="s">
        <v>40</v>
      </c>
      <c r="O351" s="1" t="s">
        <v>1093</v>
      </c>
      <c r="P351" s="1"/>
      <c r="Q351" s="1" t="s">
        <v>92</v>
      </c>
      <c r="R351" s="1" t="s">
        <v>544</v>
      </c>
      <c r="S351" s="1" t="s">
        <v>545</v>
      </c>
      <c r="T351" s="1"/>
      <c r="U351" s="1"/>
      <c r="V351" s="1" t="s">
        <v>1254</v>
      </c>
      <c r="W351" s="1" t="s">
        <v>1255</v>
      </c>
      <c r="X351" s="1"/>
      <c r="Y351" s="1">
        <v>43398.789247685185</v>
      </c>
      <c r="Z351" s="1" t="s">
        <v>548</v>
      </c>
      <c r="AA351" s="1" t="s">
        <v>549</v>
      </c>
      <c r="AB351" s="1" t="s">
        <v>548</v>
      </c>
      <c r="AC351" s="1"/>
      <c r="AD351" s="1"/>
    </row>
    <row r="352" spans="1:30" x14ac:dyDescent="0.25">
      <c r="A352" s="1" t="s">
        <v>676</v>
      </c>
      <c r="B352" s="1" t="s">
        <v>562</v>
      </c>
      <c r="C352" s="1" t="s">
        <v>5236</v>
      </c>
      <c r="D352" s="1">
        <v>43398.118090277778</v>
      </c>
      <c r="E352" s="1">
        <v>43398.789722222224</v>
      </c>
      <c r="F352" s="1" t="s">
        <v>1192</v>
      </c>
      <c r="G352" s="1" t="s">
        <v>90</v>
      </c>
      <c r="H352" s="1" t="s">
        <v>1341</v>
      </c>
      <c r="I352" s="1" t="s">
        <v>91</v>
      </c>
      <c r="J352" s="1" t="s">
        <v>1118</v>
      </c>
      <c r="K352" s="1" t="s">
        <v>5237</v>
      </c>
      <c r="L352" s="1" t="s">
        <v>5425</v>
      </c>
      <c r="M352" s="1" t="s">
        <v>793</v>
      </c>
      <c r="N352" s="1" t="s">
        <v>41</v>
      </c>
      <c r="O352" s="1" t="s">
        <v>1115</v>
      </c>
      <c r="P352" s="1"/>
      <c r="Q352" s="1" t="s">
        <v>92</v>
      </c>
      <c r="R352" s="1" t="s">
        <v>544</v>
      </c>
      <c r="S352" s="1" t="s">
        <v>545</v>
      </c>
      <c r="T352" s="1"/>
      <c r="U352" s="1"/>
      <c r="V352" s="1" t="s">
        <v>1254</v>
      </c>
      <c r="W352" s="1" t="s">
        <v>1255</v>
      </c>
      <c r="X352" s="1"/>
      <c r="Y352" s="1">
        <v>43398.79</v>
      </c>
      <c r="Z352" s="1" t="s">
        <v>548</v>
      </c>
      <c r="AA352" s="1" t="s">
        <v>549</v>
      </c>
      <c r="AB352" s="1" t="s">
        <v>548</v>
      </c>
      <c r="AC352" s="1"/>
      <c r="AD352" s="1"/>
    </row>
    <row r="353" spans="1:30" x14ac:dyDescent="0.25">
      <c r="A353" s="1" t="s">
        <v>676</v>
      </c>
      <c r="B353" s="1" t="s">
        <v>562</v>
      </c>
      <c r="C353" s="1" t="s">
        <v>5267</v>
      </c>
      <c r="D353" s="1">
        <v>43397.970995370371</v>
      </c>
      <c r="E353" s="1">
        <v>43398.792974537035</v>
      </c>
      <c r="F353" s="1" t="s">
        <v>1192</v>
      </c>
      <c r="G353" s="1" t="s">
        <v>90</v>
      </c>
      <c r="H353" s="1" t="s">
        <v>1341</v>
      </c>
      <c r="I353" s="1" t="s">
        <v>91</v>
      </c>
      <c r="J353" s="1" t="s">
        <v>1118</v>
      </c>
      <c r="K353" s="1" t="s">
        <v>5268</v>
      </c>
      <c r="L353" s="1" t="s">
        <v>5434</v>
      </c>
      <c r="M353" s="1" t="s">
        <v>793</v>
      </c>
      <c r="N353" s="1" t="s">
        <v>40</v>
      </c>
      <c r="O353" s="1" t="s">
        <v>941</v>
      </c>
      <c r="P353" s="1"/>
      <c r="Q353" s="1" t="s">
        <v>92</v>
      </c>
      <c r="R353" s="1" t="s">
        <v>544</v>
      </c>
      <c r="S353" s="1" t="s">
        <v>545</v>
      </c>
      <c r="T353" s="1"/>
      <c r="U353" s="1"/>
      <c r="V353" s="1" t="s">
        <v>966</v>
      </c>
      <c r="W353" s="1" t="s">
        <v>967</v>
      </c>
      <c r="X353" s="1"/>
      <c r="Y353" s="1">
        <v>43398.793252314812</v>
      </c>
      <c r="Z353" s="1" t="s">
        <v>548</v>
      </c>
      <c r="AA353" s="1" t="s">
        <v>549</v>
      </c>
      <c r="AB353" s="1" t="s">
        <v>548</v>
      </c>
      <c r="AC353" s="1"/>
      <c r="AD353" s="1"/>
    </row>
    <row r="354" spans="1:30" x14ac:dyDescent="0.25">
      <c r="A354" s="1" t="s">
        <v>676</v>
      </c>
      <c r="B354" s="1" t="s">
        <v>562</v>
      </c>
      <c r="C354" s="1" t="s">
        <v>5252</v>
      </c>
      <c r="D354" s="1">
        <v>43398.050775462965</v>
      </c>
      <c r="E354" s="1">
        <v>43398.803206018521</v>
      </c>
      <c r="F354" s="1" t="s">
        <v>1192</v>
      </c>
      <c r="G354" s="1" t="s">
        <v>90</v>
      </c>
      <c r="H354" s="1" t="s">
        <v>1341</v>
      </c>
      <c r="I354" s="1" t="s">
        <v>91</v>
      </c>
      <c r="J354" s="1" t="s">
        <v>1118</v>
      </c>
      <c r="K354" s="1" t="s">
        <v>5253</v>
      </c>
      <c r="L354" s="1" t="s">
        <v>5428</v>
      </c>
      <c r="M354" s="1" t="s">
        <v>793</v>
      </c>
      <c r="N354" s="1" t="s">
        <v>41</v>
      </c>
      <c r="O354" s="1" t="s">
        <v>1115</v>
      </c>
      <c r="P354" s="1"/>
      <c r="Q354" s="1" t="s">
        <v>92</v>
      </c>
      <c r="R354" s="1" t="s">
        <v>544</v>
      </c>
      <c r="S354" s="1" t="s">
        <v>545</v>
      </c>
      <c r="T354" s="1"/>
      <c r="U354" s="1"/>
      <c r="V354" s="1" t="s">
        <v>1202</v>
      </c>
      <c r="W354" s="1" t="s">
        <v>5254</v>
      </c>
      <c r="X354" s="1"/>
      <c r="Y354" s="1">
        <v>43398.803483796299</v>
      </c>
      <c r="Z354" s="1" t="s">
        <v>548</v>
      </c>
      <c r="AA354" s="1" t="s">
        <v>549</v>
      </c>
      <c r="AB354" s="1" t="s">
        <v>548</v>
      </c>
      <c r="AC354" s="1"/>
      <c r="AD354" s="1"/>
    </row>
    <row r="355" spans="1:30" x14ac:dyDescent="0.25">
      <c r="A355" s="1" t="s">
        <v>676</v>
      </c>
      <c r="B355" s="1" t="s">
        <v>562</v>
      </c>
      <c r="C355" s="1" t="s">
        <v>5226</v>
      </c>
      <c r="D355" s="1">
        <v>43398.133009259262</v>
      </c>
      <c r="E355" s="1">
        <v>43398.81832175926</v>
      </c>
      <c r="F355" s="1" t="s">
        <v>933</v>
      </c>
      <c r="G355" s="1" t="s">
        <v>90</v>
      </c>
      <c r="H355" s="1" t="s">
        <v>1341</v>
      </c>
      <c r="I355" s="1" t="s">
        <v>91</v>
      </c>
      <c r="J355" s="1" t="s">
        <v>1118</v>
      </c>
      <c r="K355" s="1" t="s">
        <v>5227</v>
      </c>
      <c r="L355" s="1" t="s">
        <v>5421</v>
      </c>
      <c r="M355" s="1" t="s">
        <v>793</v>
      </c>
      <c r="N355" s="1" t="s">
        <v>41</v>
      </c>
      <c r="O355" s="1" t="s">
        <v>927</v>
      </c>
      <c r="P355" s="1"/>
      <c r="Q355" s="1" t="s">
        <v>92</v>
      </c>
      <c r="R355" s="1" t="s">
        <v>544</v>
      </c>
      <c r="S355" s="1" t="s">
        <v>545</v>
      </c>
      <c r="T355" s="1"/>
      <c r="U355" s="1"/>
      <c r="V355" s="1" t="s">
        <v>966</v>
      </c>
      <c r="W355" s="1" t="s">
        <v>967</v>
      </c>
      <c r="X355" s="1"/>
      <c r="Y355" s="1">
        <v>43398.818599537037</v>
      </c>
      <c r="Z355" s="1" t="s">
        <v>548</v>
      </c>
      <c r="AA355" s="1" t="s">
        <v>549</v>
      </c>
      <c r="AB355" s="1" t="s">
        <v>548</v>
      </c>
      <c r="AC355" s="1"/>
      <c r="AD355" s="1"/>
    </row>
    <row r="356" spans="1:30" x14ac:dyDescent="0.25">
      <c r="A356" s="1" t="s">
        <v>676</v>
      </c>
      <c r="B356" s="1" t="s">
        <v>562</v>
      </c>
      <c r="C356" s="1" t="s">
        <v>5255</v>
      </c>
      <c r="D356" s="1">
        <v>43398.026250000003</v>
      </c>
      <c r="E356" s="1">
        <v>43398.818726851852</v>
      </c>
      <c r="F356" s="1" t="s">
        <v>910</v>
      </c>
      <c r="G356" s="1" t="s">
        <v>90</v>
      </c>
      <c r="H356" s="1" t="s">
        <v>1341</v>
      </c>
      <c r="I356" s="1" t="s">
        <v>91</v>
      </c>
      <c r="J356" s="1" t="s">
        <v>1118</v>
      </c>
      <c r="K356" s="1" t="s">
        <v>5256</v>
      </c>
      <c r="L356" s="1" t="s">
        <v>5429</v>
      </c>
      <c r="M356" s="1" t="s">
        <v>793</v>
      </c>
      <c r="N356" s="1" t="s">
        <v>929</v>
      </c>
      <c r="O356" s="1" t="s">
        <v>1242</v>
      </c>
      <c r="P356" s="1"/>
      <c r="Q356" s="1" t="s">
        <v>92</v>
      </c>
      <c r="R356" s="1" t="s">
        <v>544</v>
      </c>
      <c r="S356" s="1" t="s">
        <v>545</v>
      </c>
      <c r="T356" s="1"/>
      <c r="U356" s="1"/>
      <c r="V356" s="1" t="s">
        <v>1254</v>
      </c>
      <c r="W356" s="1" t="s">
        <v>1255</v>
      </c>
      <c r="X356" s="1"/>
      <c r="Y356" s="1">
        <v>43398.818993055553</v>
      </c>
      <c r="Z356" s="1" t="s">
        <v>548</v>
      </c>
      <c r="AA356" s="1" t="s">
        <v>549</v>
      </c>
      <c r="AB356" s="1" t="s">
        <v>548</v>
      </c>
      <c r="AC356" s="1"/>
      <c r="AD356" s="1"/>
    </row>
    <row r="357" spans="1:30" x14ac:dyDescent="0.25">
      <c r="A357" s="1" t="s">
        <v>676</v>
      </c>
      <c r="B357" s="1" t="s">
        <v>562</v>
      </c>
      <c r="C357" s="1" t="s">
        <v>5240</v>
      </c>
      <c r="D357" s="1">
        <v>43398.072256944448</v>
      </c>
      <c r="E357" s="1">
        <v>43398.820208333331</v>
      </c>
      <c r="F357" s="1" t="s">
        <v>933</v>
      </c>
      <c r="G357" s="1" t="s">
        <v>90</v>
      </c>
      <c r="H357" s="1" t="s">
        <v>1341</v>
      </c>
      <c r="I357" s="1" t="s">
        <v>91</v>
      </c>
      <c r="J357" s="1" t="s">
        <v>1118</v>
      </c>
      <c r="K357" s="1" t="s">
        <v>5241</v>
      </c>
      <c r="L357" s="1" t="s">
        <v>5426</v>
      </c>
      <c r="M357" s="1" t="s">
        <v>793</v>
      </c>
      <c r="N357" s="1" t="s">
        <v>929</v>
      </c>
      <c r="O357" s="1" t="s">
        <v>948</v>
      </c>
      <c r="P357" s="1"/>
      <c r="Q357" s="1" t="s">
        <v>92</v>
      </c>
      <c r="R357" s="1" t="s">
        <v>544</v>
      </c>
      <c r="S357" s="1" t="s">
        <v>545</v>
      </c>
      <c r="T357" s="1"/>
      <c r="U357" s="1"/>
      <c r="V357" s="1" t="s">
        <v>966</v>
      </c>
      <c r="W357" s="1" t="s">
        <v>967</v>
      </c>
      <c r="X357" s="1"/>
      <c r="Y357" s="1">
        <v>43398.820486111108</v>
      </c>
      <c r="Z357" s="1" t="s">
        <v>548</v>
      </c>
      <c r="AA357" s="1" t="s">
        <v>549</v>
      </c>
      <c r="AB357" s="1" t="s">
        <v>548</v>
      </c>
      <c r="AC357" s="1"/>
      <c r="AD357" s="1"/>
    </row>
    <row r="358" spans="1:30" x14ac:dyDescent="0.25">
      <c r="A358" s="1" t="s">
        <v>676</v>
      </c>
      <c r="B358" s="1" t="s">
        <v>562</v>
      </c>
      <c r="C358" s="1" t="s">
        <v>5250</v>
      </c>
      <c r="D358" s="1">
        <v>43398.051215277781</v>
      </c>
      <c r="E358" s="1">
        <v>43398.822372685187</v>
      </c>
      <c r="F358" s="1" t="s">
        <v>933</v>
      </c>
      <c r="G358" s="1" t="s">
        <v>90</v>
      </c>
      <c r="H358" s="1" t="s">
        <v>1341</v>
      </c>
      <c r="I358" s="1" t="s">
        <v>91</v>
      </c>
      <c r="J358" s="1" t="s">
        <v>1118</v>
      </c>
      <c r="K358" s="1" t="s">
        <v>5251</v>
      </c>
      <c r="L358" s="1" t="s">
        <v>5427</v>
      </c>
      <c r="M358" s="1" t="s">
        <v>793</v>
      </c>
      <c r="N358" s="1" t="s">
        <v>929</v>
      </c>
      <c r="O358" s="1" t="s">
        <v>1241</v>
      </c>
      <c r="P358" s="1"/>
      <c r="Q358" s="1" t="s">
        <v>92</v>
      </c>
      <c r="R358" s="1" t="s">
        <v>544</v>
      </c>
      <c r="S358" s="1" t="s">
        <v>545</v>
      </c>
      <c r="T358" s="1"/>
      <c r="U358" s="1"/>
      <c r="V358" s="1" t="s">
        <v>966</v>
      </c>
      <c r="W358" s="1" t="s">
        <v>967</v>
      </c>
      <c r="X358" s="1"/>
      <c r="Y358" s="1">
        <v>43398.822650462964</v>
      </c>
      <c r="Z358" s="1" t="s">
        <v>548</v>
      </c>
      <c r="AA358" s="1" t="s">
        <v>549</v>
      </c>
      <c r="AB358" s="1" t="s">
        <v>548</v>
      </c>
      <c r="AC358" s="1"/>
      <c r="AD358" s="1"/>
    </row>
    <row r="359" spans="1:30" x14ac:dyDescent="0.25">
      <c r="A359" s="1" t="s">
        <v>676</v>
      </c>
      <c r="B359" s="1" t="s">
        <v>562</v>
      </c>
      <c r="C359" s="1" t="s">
        <v>5265</v>
      </c>
      <c r="D359" s="1">
        <v>43397.985775462963</v>
      </c>
      <c r="E359" s="1">
        <v>43398.824108796296</v>
      </c>
      <c r="F359" s="1" t="s">
        <v>933</v>
      </c>
      <c r="G359" s="1" t="s">
        <v>90</v>
      </c>
      <c r="H359" s="1" t="s">
        <v>1341</v>
      </c>
      <c r="I359" s="1" t="s">
        <v>91</v>
      </c>
      <c r="J359" s="1" t="s">
        <v>1118</v>
      </c>
      <c r="K359" s="1" t="s">
        <v>5266</v>
      </c>
      <c r="L359" s="1" t="s">
        <v>5433</v>
      </c>
      <c r="M359" s="1" t="s">
        <v>793</v>
      </c>
      <c r="N359" s="1" t="s">
        <v>40</v>
      </c>
      <c r="O359" s="1" t="s">
        <v>732</v>
      </c>
      <c r="P359" s="1"/>
      <c r="Q359" s="1" t="s">
        <v>92</v>
      </c>
      <c r="R359" s="1" t="s">
        <v>544</v>
      </c>
      <c r="S359" s="1" t="s">
        <v>545</v>
      </c>
      <c r="T359" s="1"/>
      <c r="U359" s="1"/>
      <c r="V359" s="1" t="s">
        <v>966</v>
      </c>
      <c r="W359" s="1" t="s">
        <v>967</v>
      </c>
      <c r="X359" s="1"/>
      <c r="Y359" s="1">
        <v>43398.82439814815</v>
      </c>
      <c r="Z359" s="1" t="s">
        <v>548</v>
      </c>
      <c r="AA359" s="1" t="s">
        <v>549</v>
      </c>
      <c r="AB359" s="1" t="s">
        <v>548</v>
      </c>
      <c r="AC359" s="1"/>
      <c r="AD359" s="1"/>
    </row>
    <row r="360" spans="1:30" x14ac:dyDescent="0.25">
      <c r="A360" s="1" t="s">
        <v>676</v>
      </c>
      <c r="B360" s="1" t="s">
        <v>562</v>
      </c>
      <c r="C360" s="1" t="s">
        <v>5279</v>
      </c>
      <c r="D360" s="1">
        <v>43397.894826388889</v>
      </c>
      <c r="E360" s="1">
        <v>43398.825787037036</v>
      </c>
      <c r="F360" s="1" t="s">
        <v>933</v>
      </c>
      <c r="G360" s="1" t="s">
        <v>90</v>
      </c>
      <c r="H360" s="1" t="s">
        <v>1341</v>
      </c>
      <c r="I360" s="1" t="s">
        <v>91</v>
      </c>
      <c r="J360" s="1" t="s">
        <v>1118</v>
      </c>
      <c r="K360" s="1" t="s">
        <v>5280</v>
      </c>
      <c r="L360" s="1" t="s">
        <v>5436</v>
      </c>
      <c r="M360" s="1" t="s">
        <v>793</v>
      </c>
      <c r="N360" s="1" t="s">
        <v>40</v>
      </c>
      <c r="O360" s="1" t="s">
        <v>732</v>
      </c>
      <c r="P360" s="1"/>
      <c r="Q360" s="1" t="s">
        <v>92</v>
      </c>
      <c r="R360" s="1" t="s">
        <v>544</v>
      </c>
      <c r="S360" s="1" t="s">
        <v>545</v>
      </c>
      <c r="T360" s="1"/>
      <c r="U360" s="1"/>
      <c r="V360" s="1" t="s">
        <v>966</v>
      </c>
      <c r="W360" s="1" t="s">
        <v>967</v>
      </c>
      <c r="X360" s="1"/>
      <c r="Y360" s="1">
        <v>43398.826064814813</v>
      </c>
      <c r="Z360" s="1" t="s">
        <v>548</v>
      </c>
      <c r="AA360" s="1" t="s">
        <v>549</v>
      </c>
      <c r="AB360" s="1" t="s">
        <v>548</v>
      </c>
      <c r="AC360" s="1"/>
      <c r="AD360" s="1"/>
    </row>
    <row r="361" spans="1:30" x14ac:dyDescent="0.25">
      <c r="A361" s="1" t="s">
        <v>676</v>
      </c>
      <c r="B361" s="1" t="s">
        <v>562</v>
      </c>
      <c r="C361" s="1" t="s">
        <v>5413</v>
      </c>
      <c r="D361" s="1">
        <v>43398.829976851855</v>
      </c>
      <c r="E361" s="1">
        <v>43398.840266203704</v>
      </c>
      <c r="F361" s="1" t="s">
        <v>1100</v>
      </c>
      <c r="G361" s="1" t="s">
        <v>90</v>
      </c>
      <c r="H361" s="1" t="s">
        <v>1341</v>
      </c>
      <c r="I361" s="1" t="s">
        <v>91</v>
      </c>
      <c r="J361" s="1" t="s">
        <v>1118</v>
      </c>
      <c r="K361" s="1" t="s">
        <v>5414</v>
      </c>
      <c r="L361" s="1" t="s">
        <v>5415</v>
      </c>
      <c r="M361" s="1" t="s">
        <v>793</v>
      </c>
      <c r="N361" s="1" t="s">
        <v>41</v>
      </c>
      <c r="O361" s="1" t="s">
        <v>2834</v>
      </c>
      <c r="P361" s="1"/>
      <c r="Q361" s="1" t="s">
        <v>92</v>
      </c>
      <c r="R361" s="1" t="s">
        <v>544</v>
      </c>
      <c r="S361" s="1" t="s">
        <v>545</v>
      </c>
      <c r="T361" s="1"/>
      <c r="U361" s="1"/>
      <c r="V361" s="1" t="s">
        <v>966</v>
      </c>
      <c r="W361" s="1" t="s">
        <v>967</v>
      </c>
      <c r="X361" s="1"/>
      <c r="Y361" s="1">
        <v>43398.840555555558</v>
      </c>
      <c r="Z361" s="1" t="s">
        <v>548</v>
      </c>
      <c r="AA361" s="1" t="s">
        <v>549</v>
      </c>
      <c r="AB361" s="1" t="s">
        <v>548</v>
      </c>
      <c r="AC361" s="1"/>
      <c r="AD361" s="1"/>
    </row>
    <row r="362" spans="1:30" x14ac:dyDescent="0.25">
      <c r="A362" s="1" t="s">
        <v>676</v>
      </c>
      <c r="B362" s="1" t="s">
        <v>562</v>
      </c>
      <c r="C362" s="1" t="s">
        <v>5261</v>
      </c>
      <c r="D362" s="1">
        <v>43398.022199074076</v>
      </c>
      <c r="E362" s="1">
        <v>43398.842662037037</v>
      </c>
      <c r="F362" s="1" t="s">
        <v>1100</v>
      </c>
      <c r="G362" s="1" t="s">
        <v>90</v>
      </c>
      <c r="H362" s="1" t="s">
        <v>1341</v>
      </c>
      <c r="I362" s="1" t="s">
        <v>91</v>
      </c>
      <c r="J362" s="1" t="s">
        <v>1118</v>
      </c>
      <c r="K362" s="1" t="s">
        <v>5262</v>
      </c>
      <c r="L362" s="1" t="s">
        <v>5430</v>
      </c>
      <c r="M362" s="1" t="s">
        <v>793</v>
      </c>
      <c r="N362" s="1" t="s">
        <v>40</v>
      </c>
      <c r="O362" s="1" t="s">
        <v>941</v>
      </c>
      <c r="P362" s="1"/>
      <c r="Q362" s="1" t="s">
        <v>92</v>
      </c>
      <c r="R362" s="1" t="s">
        <v>544</v>
      </c>
      <c r="S362" s="1" t="s">
        <v>545</v>
      </c>
      <c r="T362" s="1"/>
      <c r="U362" s="1"/>
      <c r="V362" s="1" t="s">
        <v>1254</v>
      </c>
      <c r="W362" s="1" t="s">
        <v>1255</v>
      </c>
      <c r="X362" s="1"/>
      <c r="Y362" s="1">
        <v>43398.842939814815</v>
      </c>
      <c r="Z362" s="1" t="s">
        <v>548</v>
      </c>
      <c r="AA362" s="1" t="s">
        <v>549</v>
      </c>
      <c r="AB362" s="1" t="s">
        <v>548</v>
      </c>
      <c r="AC362" s="1"/>
      <c r="AD362" s="1"/>
    </row>
    <row r="363" spans="1:30" x14ac:dyDescent="0.25">
      <c r="A363" s="1" t="s">
        <v>676</v>
      </c>
      <c r="B363" s="1" t="s">
        <v>562</v>
      </c>
      <c r="C363" s="1" t="s">
        <v>5257</v>
      </c>
      <c r="D363" s="1">
        <v>43398.068148148152</v>
      </c>
      <c r="E363" s="1">
        <v>43398.843831018516</v>
      </c>
      <c r="F363" s="1" t="s">
        <v>1100</v>
      </c>
      <c r="G363" s="1" t="s">
        <v>90</v>
      </c>
      <c r="H363" s="1" t="s">
        <v>1341</v>
      </c>
      <c r="I363" s="1" t="s">
        <v>91</v>
      </c>
      <c r="J363" s="1" t="s">
        <v>1118</v>
      </c>
      <c r="K363" s="1" t="s">
        <v>5258</v>
      </c>
      <c r="L363" s="1" t="s">
        <v>5430</v>
      </c>
      <c r="M363" s="1" t="s">
        <v>793</v>
      </c>
      <c r="N363" s="1" t="s">
        <v>40</v>
      </c>
      <c r="O363" s="1" t="s">
        <v>941</v>
      </c>
      <c r="P363" s="1"/>
      <c r="Q363" s="1" t="s">
        <v>92</v>
      </c>
      <c r="R363" s="1" t="s">
        <v>544</v>
      </c>
      <c r="S363" s="1" t="s">
        <v>545</v>
      </c>
      <c r="T363" s="1"/>
      <c r="U363" s="1"/>
      <c r="V363" s="1" t="s">
        <v>1254</v>
      </c>
      <c r="W363" s="1" t="s">
        <v>1255</v>
      </c>
      <c r="X363" s="1"/>
      <c r="Y363" s="1">
        <v>43398.84412037037</v>
      </c>
      <c r="Z363" s="1" t="s">
        <v>548</v>
      </c>
      <c r="AA363" s="1" t="s">
        <v>549</v>
      </c>
      <c r="AB363" s="1" t="s">
        <v>548</v>
      </c>
      <c r="AC363" s="1"/>
      <c r="AD363" s="1"/>
    </row>
    <row r="364" spans="1:30" x14ac:dyDescent="0.25">
      <c r="A364" s="1" t="s">
        <v>676</v>
      </c>
      <c r="B364" s="1" t="s">
        <v>562</v>
      </c>
      <c r="C364" s="1" t="s">
        <v>5232</v>
      </c>
      <c r="D364" s="1">
        <v>43398.102766203701</v>
      </c>
      <c r="E364" s="1">
        <v>43398.849953703706</v>
      </c>
      <c r="F364" s="1" t="s">
        <v>1100</v>
      </c>
      <c r="G364" s="1" t="s">
        <v>90</v>
      </c>
      <c r="H364" s="1" t="s">
        <v>1341</v>
      </c>
      <c r="I364" s="1" t="s">
        <v>91</v>
      </c>
      <c r="J364" s="1" t="s">
        <v>1118</v>
      </c>
      <c r="K364" s="1" t="s">
        <v>5233</v>
      </c>
      <c r="L364" s="1" t="s">
        <v>5423</v>
      </c>
      <c r="M364" s="1" t="s">
        <v>793</v>
      </c>
      <c r="N364" s="1" t="s">
        <v>41</v>
      </c>
      <c r="O364" s="1" t="s">
        <v>2886</v>
      </c>
      <c r="P364" s="1"/>
      <c r="Q364" s="1" t="s">
        <v>92</v>
      </c>
      <c r="R364" s="1" t="s">
        <v>544</v>
      </c>
      <c r="S364" s="1" t="s">
        <v>545</v>
      </c>
      <c r="T364" s="1"/>
      <c r="U364" s="1"/>
      <c r="V364" s="1" t="s">
        <v>1321</v>
      </c>
      <c r="W364" s="1" t="s">
        <v>964</v>
      </c>
      <c r="X364" s="1"/>
      <c r="Y364" s="1">
        <v>43398.850231481483</v>
      </c>
      <c r="Z364" s="1" t="s">
        <v>548</v>
      </c>
      <c r="AA364" s="1" t="s">
        <v>549</v>
      </c>
      <c r="AB364" s="1" t="s">
        <v>548</v>
      </c>
      <c r="AC364" s="1"/>
      <c r="AD364" s="1"/>
    </row>
    <row r="365" spans="1:30" x14ac:dyDescent="0.25">
      <c r="A365" s="1" t="s">
        <v>676</v>
      </c>
      <c r="B365" s="1" t="s">
        <v>562</v>
      </c>
      <c r="C365" s="1" t="s">
        <v>5411</v>
      </c>
      <c r="D365" s="1">
        <v>43398.864444444444</v>
      </c>
      <c r="E365" s="1">
        <v>43398.864768518521</v>
      </c>
      <c r="F365" s="1"/>
      <c r="G365" s="1" t="s">
        <v>90</v>
      </c>
      <c r="H365" s="1" t="s">
        <v>943</v>
      </c>
      <c r="I365" s="1" t="s">
        <v>91</v>
      </c>
      <c r="J365" s="1" t="s">
        <v>1118</v>
      </c>
      <c r="K365" s="1" t="s">
        <v>5412</v>
      </c>
      <c r="L365" s="1"/>
      <c r="M365" s="1"/>
      <c r="N365" s="1"/>
      <c r="O365" s="1"/>
      <c r="P365" s="1"/>
      <c r="Q365" s="1" t="s">
        <v>92</v>
      </c>
      <c r="R365" s="1" t="s">
        <v>544</v>
      </c>
      <c r="S365" s="1" t="s">
        <v>545</v>
      </c>
      <c r="T365" s="1"/>
      <c r="U365" s="1"/>
      <c r="V365" s="1" t="s">
        <v>4602</v>
      </c>
      <c r="W365" s="1" t="s">
        <v>4603</v>
      </c>
      <c r="X365" s="1"/>
      <c r="Y365" s="1">
        <v>43398.864942129629</v>
      </c>
      <c r="Z365" s="1" t="s">
        <v>548</v>
      </c>
      <c r="AA365" s="1"/>
      <c r="AB365" s="1" t="s">
        <v>548</v>
      </c>
      <c r="AC365" s="1"/>
      <c r="AD365" s="1"/>
    </row>
    <row r="366" spans="1:30" x14ac:dyDescent="0.25">
      <c r="A366" s="1" t="s">
        <v>676</v>
      </c>
      <c r="B366" s="1" t="s">
        <v>562</v>
      </c>
      <c r="C366" s="1" t="s">
        <v>4014</v>
      </c>
      <c r="D366" s="1">
        <v>43389.823692129627</v>
      </c>
      <c r="E366" s="1">
        <v>43398.86954861111</v>
      </c>
      <c r="F366" s="1" t="s">
        <v>1493</v>
      </c>
      <c r="G366" s="1" t="s">
        <v>90</v>
      </c>
      <c r="H366" s="1" t="s">
        <v>1341</v>
      </c>
      <c r="I366" s="1" t="s">
        <v>91</v>
      </c>
      <c r="J366" s="1" t="s">
        <v>1118</v>
      </c>
      <c r="K366" s="1" t="s">
        <v>4015</v>
      </c>
      <c r="L366" s="1" t="s">
        <v>5446</v>
      </c>
      <c r="M366" s="1" t="s">
        <v>793</v>
      </c>
      <c r="N366" s="1" t="s">
        <v>40</v>
      </c>
      <c r="O366" s="1" t="s">
        <v>937</v>
      </c>
      <c r="P366" s="1"/>
      <c r="Q366" s="1" t="s">
        <v>92</v>
      </c>
      <c r="R366" s="1" t="s">
        <v>544</v>
      </c>
      <c r="S366" s="1" t="s">
        <v>545</v>
      </c>
      <c r="T366" s="1"/>
      <c r="U366" s="1"/>
      <c r="V366" s="1" t="s">
        <v>1222</v>
      </c>
      <c r="W366" s="1" t="s">
        <v>1428</v>
      </c>
      <c r="X366" s="1"/>
      <c r="Y366" s="1">
        <v>43398.869837962964</v>
      </c>
      <c r="Z366" s="1" t="s">
        <v>548</v>
      </c>
      <c r="AA366" s="1" t="s">
        <v>549</v>
      </c>
      <c r="AB366" s="1" t="s">
        <v>548</v>
      </c>
      <c r="AC366" s="1"/>
      <c r="AD366" s="1"/>
    </row>
    <row r="367" spans="1:30" x14ac:dyDescent="0.25">
      <c r="A367" s="1" t="s">
        <v>676</v>
      </c>
      <c r="B367" s="1" t="s">
        <v>562</v>
      </c>
      <c r="C367" s="1" t="s">
        <v>4000</v>
      </c>
      <c r="D367" s="1">
        <v>43389.983043981483</v>
      </c>
      <c r="E367" s="1">
        <v>43398.986296296294</v>
      </c>
      <c r="F367" s="1" t="s">
        <v>1493</v>
      </c>
      <c r="G367" s="1" t="s">
        <v>90</v>
      </c>
      <c r="H367" s="1" t="s">
        <v>1341</v>
      </c>
      <c r="I367" s="1" t="s">
        <v>91</v>
      </c>
      <c r="J367" s="1" t="s">
        <v>1118</v>
      </c>
      <c r="K367" s="1" t="s">
        <v>4001</v>
      </c>
      <c r="L367" s="1" t="s">
        <v>5445</v>
      </c>
      <c r="M367" s="1" t="s">
        <v>793</v>
      </c>
      <c r="N367" s="1" t="s">
        <v>920</v>
      </c>
      <c r="O367" s="1" t="s">
        <v>921</v>
      </c>
      <c r="P367" s="1"/>
      <c r="Q367" s="1" t="s">
        <v>92</v>
      </c>
      <c r="R367" s="1" t="s">
        <v>544</v>
      </c>
      <c r="S367" s="1" t="s">
        <v>545</v>
      </c>
      <c r="T367" s="1"/>
      <c r="U367" s="1"/>
      <c r="V367" s="1" t="s">
        <v>1260</v>
      </c>
      <c r="W367" s="1" t="s">
        <v>1006</v>
      </c>
      <c r="X367" s="1"/>
      <c r="Y367" s="1">
        <v>43398.986562500002</v>
      </c>
      <c r="Z367" s="1" t="s">
        <v>548</v>
      </c>
      <c r="AA367" s="1" t="s">
        <v>549</v>
      </c>
      <c r="AB367" s="1" t="s">
        <v>548</v>
      </c>
      <c r="AC367" s="1"/>
      <c r="AD367" s="1"/>
    </row>
    <row r="368" spans="1:30" x14ac:dyDescent="0.25">
      <c r="A368" s="1" t="s">
        <v>676</v>
      </c>
      <c r="B368" s="1" t="s">
        <v>562</v>
      </c>
      <c r="C368" s="1" t="s">
        <v>5398</v>
      </c>
      <c r="D368" s="1">
        <v>43399.010185185187</v>
      </c>
      <c r="E368" s="1">
        <v>43399.010347222225</v>
      </c>
      <c r="F368" s="1"/>
      <c r="G368" s="1" t="s">
        <v>90</v>
      </c>
      <c r="H368" s="1" t="s">
        <v>943</v>
      </c>
      <c r="I368" s="1" t="s">
        <v>91</v>
      </c>
      <c r="J368" s="1" t="s">
        <v>1118</v>
      </c>
      <c r="K368" s="1" t="s">
        <v>5396</v>
      </c>
      <c r="L368" s="1"/>
      <c r="M368" s="1"/>
      <c r="N368" s="1"/>
      <c r="O368" s="1"/>
      <c r="P368" s="1"/>
      <c r="Q368" s="1" t="s">
        <v>92</v>
      </c>
      <c r="R368" s="1" t="s">
        <v>544</v>
      </c>
      <c r="S368" s="1" t="s">
        <v>545</v>
      </c>
      <c r="T368" s="1"/>
      <c r="U368" s="1"/>
      <c r="V368" s="1" t="s">
        <v>4602</v>
      </c>
      <c r="W368" s="1" t="s">
        <v>4603</v>
      </c>
      <c r="X368" s="1"/>
      <c r="Y368" s="1">
        <v>43399.010520833333</v>
      </c>
      <c r="Z368" s="1" t="s">
        <v>548</v>
      </c>
      <c r="AA368" s="1"/>
      <c r="AB368" s="1" t="s">
        <v>548</v>
      </c>
      <c r="AC368" s="1"/>
      <c r="AD368" s="1"/>
    </row>
    <row r="369" spans="1:30" x14ac:dyDescent="0.25">
      <c r="A369" s="1" t="s">
        <v>676</v>
      </c>
      <c r="B369" s="1" t="s">
        <v>562</v>
      </c>
      <c r="C369" s="1" t="s">
        <v>5263</v>
      </c>
      <c r="D369" s="1">
        <v>43397.991030092591</v>
      </c>
      <c r="E369" s="1">
        <v>43399.417303240742</v>
      </c>
      <c r="F369" s="1" t="s">
        <v>1196</v>
      </c>
      <c r="G369" s="1" t="s">
        <v>90</v>
      </c>
      <c r="H369" s="1" t="s">
        <v>1341</v>
      </c>
      <c r="I369" s="1" t="s">
        <v>91</v>
      </c>
      <c r="J369" s="1" t="s">
        <v>1118</v>
      </c>
      <c r="K369" s="1" t="s">
        <v>5264</v>
      </c>
      <c r="L369" s="1" t="s">
        <v>5432</v>
      </c>
      <c r="M369" s="1" t="s">
        <v>793</v>
      </c>
      <c r="N369" s="1" t="s">
        <v>41</v>
      </c>
      <c r="O369" s="1" t="s">
        <v>928</v>
      </c>
      <c r="P369" s="1"/>
      <c r="Q369" s="1" t="s">
        <v>92</v>
      </c>
      <c r="R369" s="1" t="s">
        <v>544</v>
      </c>
      <c r="S369" s="1" t="s">
        <v>545</v>
      </c>
      <c r="T369" s="1"/>
      <c r="U369" s="1"/>
      <c r="V369" s="1" t="s">
        <v>1202</v>
      </c>
      <c r="W369" s="1" t="s">
        <v>5254</v>
      </c>
      <c r="X369" s="1"/>
      <c r="Y369" s="1">
        <v>43399.417569444442</v>
      </c>
      <c r="Z369" s="1" t="s">
        <v>548</v>
      </c>
      <c r="AA369" s="1" t="s">
        <v>549</v>
      </c>
      <c r="AB369" s="1" t="s">
        <v>548</v>
      </c>
      <c r="AC369" s="1"/>
      <c r="AD369" s="1"/>
    </row>
    <row r="370" spans="1:30" x14ac:dyDescent="0.25">
      <c r="A370" s="1" t="s">
        <v>676</v>
      </c>
      <c r="B370" s="1" t="s">
        <v>562</v>
      </c>
      <c r="C370" s="1" t="s">
        <v>5380</v>
      </c>
      <c r="D370" s="1">
        <v>43399.062789351854</v>
      </c>
      <c r="E370" s="1">
        <v>43399.532627314817</v>
      </c>
      <c r="F370" s="1" t="s">
        <v>830</v>
      </c>
      <c r="G370" s="1" t="s">
        <v>90</v>
      </c>
      <c r="H370" s="1" t="s">
        <v>1341</v>
      </c>
      <c r="I370" s="1" t="s">
        <v>91</v>
      </c>
      <c r="J370" s="1" t="s">
        <v>1118</v>
      </c>
      <c r="K370" s="1" t="s">
        <v>5381</v>
      </c>
      <c r="L370" s="1" t="s">
        <v>5382</v>
      </c>
      <c r="M370" s="1" t="s">
        <v>793</v>
      </c>
      <c r="N370" s="1" t="s">
        <v>40</v>
      </c>
      <c r="O370" s="1" t="s">
        <v>2210</v>
      </c>
      <c r="P370" s="1"/>
      <c r="Q370" s="1" t="s">
        <v>92</v>
      </c>
      <c r="R370" s="1" t="s">
        <v>544</v>
      </c>
      <c r="S370" s="1" t="s">
        <v>545</v>
      </c>
      <c r="T370" s="1"/>
      <c r="U370" s="1"/>
      <c r="V370" s="1" t="s">
        <v>1252</v>
      </c>
      <c r="W370" s="1" t="s">
        <v>1253</v>
      </c>
      <c r="X370" s="1"/>
      <c r="Y370" s="1">
        <v>43399.533090277779</v>
      </c>
      <c r="Z370" s="1" t="s">
        <v>548</v>
      </c>
      <c r="AA370" s="1" t="s">
        <v>549</v>
      </c>
      <c r="AB370" s="1" t="s">
        <v>548</v>
      </c>
      <c r="AC370" s="1"/>
      <c r="AD370" s="1"/>
    </row>
    <row r="371" spans="1:30" x14ac:dyDescent="0.25">
      <c r="A371" s="1" t="s">
        <v>676</v>
      </c>
      <c r="B371" s="1" t="s">
        <v>562</v>
      </c>
      <c r="C371" s="1" t="s">
        <v>4418</v>
      </c>
      <c r="D371" s="1">
        <v>43390.808946759258</v>
      </c>
      <c r="E371" s="1">
        <v>43399.549398148149</v>
      </c>
      <c r="F371" s="1" t="s">
        <v>1419</v>
      </c>
      <c r="G371" s="1" t="s">
        <v>90</v>
      </c>
      <c r="H371" s="1" t="s">
        <v>1341</v>
      </c>
      <c r="I371" s="1" t="s">
        <v>91</v>
      </c>
      <c r="J371" s="1" t="s">
        <v>1118</v>
      </c>
      <c r="K371" s="1" t="s">
        <v>4419</v>
      </c>
      <c r="L371" s="1" t="s">
        <v>5444</v>
      </c>
      <c r="M371" s="1" t="s">
        <v>793</v>
      </c>
      <c r="N371" s="1" t="s">
        <v>40</v>
      </c>
      <c r="O371" s="1" t="s">
        <v>2210</v>
      </c>
      <c r="P371" s="1"/>
      <c r="Q371" s="1" t="s">
        <v>92</v>
      </c>
      <c r="R371" s="1" t="s">
        <v>544</v>
      </c>
      <c r="S371" s="1" t="s">
        <v>545</v>
      </c>
      <c r="T371" s="1"/>
      <c r="U371" s="1"/>
      <c r="V371" s="1" t="s">
        <v>1176</v>
      </c>
      <c r="W371" s="1" t="s">
        <v>1433</v>
      </c>
      <c r="X371" s="1"/>
      <c r="Y371" s="1">
        <v>43399.549675925926</v>
      </c>
      <c r="Z371" s="1" t="s">
        <v>548</v>
      </c>
      <c r="AA371" s="1" t="s">
        <v>549</v>
      </c>
      <c r="AB371" s="1" t="s">
        <v>548</v>
      </c>
      <c r="AC371" s="1"/>
      <c r="AD371" s="1"/>
    </row>
    <row r="372" spans="1:30" x14ac:dyDescent="0.25">
      <c r="A372" s="1" t="s">
        <v>676</v>
      </c>
      <c r="B372" s="1" t="s">
        <v>562</v>
      </c>
      <c r="C372" s="1" t="s">
        <v>4332</v>
      </c>
      <c r="D372" s="1">
        <v>43391.898252314815</v>
      </c>
      <c r="E372" s="1">
        <v>43399.555810185186</v>
      </c>
      <c r="F372" s="1" t="s">
        <v>1419</v>
      </c>
      <c r="G372" s="1" t="s">
        <v>90</v>
      </c>
      <c r="H372" s="1" t="s">
        <v>1341</v>
      </c>
      <c r="I372" s="1" t="s">
        <v>91</v>
      </c>
      <c r="J372" s="1" t="s">
        <v>1118</v>
      </c>
      <c r="K372" s="1" t="s">
        <v>4333</v>
      </c>
      <c r="L372" s="1" t="s">
        <v>5443</v>
      </c>
      <c r="M372" s="1" t="s">
        <v>793</v>
      </c>
      <c r="N372" s="1" t="s">
        <v>41</v>
      </c>
      <c r="O372" s="1" t="s">
        <v>2237</v>
      </c>
      <c r="P372" s="1"/>
      <c r="Q372" s="1" t="s">
        <v>92</v>
      </c>
      <c r="R372" s="1" t="s">
        <v>544</v>
      </c>
      <c r="S372" s="1" t="s">
        <v>545</v>
      </c>
      <c r="T372" s="1"/>
      <c r="U372" s="1"/>
      <c r="V372" s="1" t="s">
        <v>2293</v>
      </c>
      <c r="W372" s="1" t="s">
        <v>2294</v>
      </c>
      <c r="X372" s="1"/>
      <c r="Y372" s="1">
        <v>43399.556087962963</v>
      </c>
      <c r="Z372" s="1" t="s">
        <v>548</v>
      </c>
      <c r="AA372" s="1" t="s">
        <v>549</v>
      </c>
      <c r="AB372" s="1" t="s">
        <v>548</v>
      </c>
      <c r="AC372" s="1"/>
      <c r="AD372" s="1"/>
    </row>
    <row r="373" spans="1:30" x14ac:dyDescent="0.25">
      <c r="A373" s="1" t="s">
        <v>676</v>
      </c>
      <c r="B373" s="1" t="s">
        <v>562</v>
      </c>
      <c r="C373" s="1" t="s">
        <v>5371</v>
      </c>
      <c r="D373" s="1">
        <v>43399.230937499997</v>
      </c>
      <c r="E373" s="1">
        <v>43399.556180555555</v>
      </c>
      <c r="F373" s="1" t="s">
        <v>1100</v>
      </c>
      <c r="G373" s="1" t="s">
        <v>90</v>
      </c>
      <c r="H373" s="1" t="s">
        <v>1341</v>
      </c>
      <c r="I373" s="1" t="s">
        <v>91</v>
      </c>
      <c r="J373" s="1" t="s">
        <v>1118</v>
      </c>
      <c r="K373" s="1" t="s">
        <v>5372</v>
      </c>
      <c r="L373" s="1" t="s">
        <v>5373</v>
      </c>
      <c r="M373" s="1" t="s">
        <v>793</v>
      </c>
      <c r="N373" s="1" t="s">
        <v>41</v>
      </c>
      <c r="O373" s="1" t="s">
        <v>944</v>
      </c>
      <c r="P373" s="1"/>
      <c r="Q373" s="1" t="s">
        <v>92</v>
      </c>
      <c r="R373" s="1" t="s">
        <v>544</v>
      </c>
      <c r="S373" s="1" t="s">
        <v>545</v>
      </c>
      <c r="T373" s="1"/>
      <c r="U373" s="1"/>
      <c r="V373" s="1" t="s">
        <v>1321</v>
      </c>
      <c r="W373" s="1" t="s">
        <v>964</v>
      </c>
      <c r="X373" s="1"/>
      <c r="Y373" s="1">
        <v>43399.556446759256</v>
      </c>
      <c r="Z373" s="1" t="s">
        <v>548</v>
      </c>
      <c r="AA373" s="1" t="s">
        <v>549</v>
      </c>
      <c r="AB373" s="1" t="s">
        <v>548</v>
      </c>
      <c r="AC373" s="1"/>
      <c r="AD373" s="1"/>
    </row>
    <row r="374" spans="1:30" x14ac:dyDescent="0.25">
      <c r="A374" s="1" t="s">
        <v>676</v>
      </c>
      <c r="B374" s="1" t="s">
        <v>562</v>
      </c>
      <c r="C374" s="1" t="s">
        <v>5078</v>
      </c>
      <c r="D374" s="1">
        <v>43396.800104166665</v>
      </c>
      <c r="E374" s="1">
        <v>43399.556990740741</v>
      </c>
      <c r="F374" s="1" t="s">
        <v>1419</v>
      </c>
      <c r="G374" s="1" t="s">
        <v>90</v>
      </c>
      <c r="H374" s="1" t="s">
        <v>1341</v>
      </c>
      <c r="I374" s="1" t="s">
        <v>91</v>
      </c>
      <c r="J374" s="1" t="s">
        <v>1118</v>
      </c>
      <c r="K374" s="1" t="s">
        <v>5079</v>
      </c>
      <c r="L374" s="1" t="s">
        <v>5442</v>
      </c>
      <c r="M374" s="1" t="s">
        <v>793</v>
      </c>
      <c r="N374" s="1" t="s">
        <v>929</v>
      </c>
      <c r="O374" s="1" t="s">
        <v>2152</v>
      </c>
      <c r="P374" s="1"/>
      <c r="Q374" s="1" t="s">
        <v>92</v>
      </c>
      <c r="R374" s="1" t="s">
        <v>544</v>
      </c>
      <c r="S374" s="1" t="s">
        <v>545</v>
      </c>
      <c r="T374" s="1"/>
      <c r="U374" s="1"/>
      <c r="V374" s="1" t="s">
        <v>1311</v>
      </c>
      <c r="W374" s="1" t="s">
        <v>1312</v>
      </c>
      <c r="X374" s="1"/>
      <c r="Y374" s="1">
        <v>43399.557268518518</v>
      </c>
      <c r="Z374" s="1" t="s">
        <v>548</v>
      </c>
      <c r="AA374" s="1" t="s">
        <v>549</v>
      </c>
      <c r="AB374" s="1" t="s">
        <v>548</v>
      </c>
      <c r="AC374" s="1"/>
      <c r="AD374" s="1"/>
    </row>
    <row r="375" spans="1:30" x14ac:dyDescent="0.25">
      <c r="A375" s="1" t="s">
        <v>676</v>
      </c>
      <c r="B375" s="1" t="s">
        <v>562</v>
      </c>
      <c r="C375" s="1" t="s">
        <v>5368</v>
      </c>
      <c r="D375" s="1">
        <v>43399.083912037036</v>
      </c>
      <c r="E375" s="1">
        <v>43399.557025462964</v>
      </c>
      <c r="F375" s="1" t="s">
        <v>843</v>
      </c>
      <c r="G375" s="1" t="s">
        <v>90</v>
      </c>
      <c r="H375" s="1" t="s">
        <v>1341</v>
      </c>
      <c r="I375" s="1" t="s">
        <v>91</v>
      </c>
      <c r="J375" s="1" t="s">
        <v>1118</v>
      </c>
      <c r="K375" s="1" t="s">
        <v>5369</v>
      </c>
      <c r="L375" s="1" t="s">
        <v>5370</v>
      </c>
      <c r="M375" s="1" t="s">
        <v>793</v>
      </c>
      <c r="N375" s="1" t="s">
        <v>40</v>
      </c>
      <c r="O375" s="1" t="s">
        <v>2197</v>
      </c>
      <c r="P375" s="1"/>
      <c r="Q375" s="1" t="s">
        <v>92</v>
      </c>
      <c r="R375" s="1" t="s">
        <v>544</v>
      </c>
      <c r="S375" s="1" t="s">
        <v>545</v>
      </c>
      <c r="T375" s="1"/>
      <c r="U375" s="1"/>
      <c r="V375" s="1" t="s">
        <v>966</v>
      </c>
      <c r="W375" s="1" t="s">
        <v>967</v>
      </c>
      <c r="X375" s="1"/>
      <c r="Y375" s="1">
        <v>43399.557314814818</v>
      </c>
      <c r="Z375" s="1" t="s">
        <v>548</v>
      </c>
      <c r="AA375" s="1" t="s">
        <v>549</v>
      </c>
      <c r="AB375" s="1" t="s">
        <v>548</v>
      </c>
      <c r="AC375" s="1"/>
      <c r="AD375" s="1"/>
    </row>
    <row r="376" spans="1:30" x14ac:dyDescent="0.25">
      <c r="A376" s="1" t="s">
        <v>676</v>
      </c>
      <c r="B376" s="1" t="s">
        <v>562</v>
      </c>
      <c r="C376" s="1" t="s">
        <v>5416</v>
      </c>
      <c r="D376" s="1">
        <v>43398.769467592596</v>
      </c>
      <c r="E376" s="1">
        <v>43399.559293981481</v>
      </c>
      <c r="F376" s="1" t="s">
        <v>911</v>
      </c>
      <c r="G376" s="1" t="s">
        <v>90</v>
      </c>
      <c r="H376" s="1" t="s">
        <v>1341</v>
      </c>
      <c r="I376" s="1" t="s">
        <v>91</v>
      </c>
      <c r="J376" s="1" t="s">
        <v>1118</v>
      </c>
      <c r="K376" s="1" t="s">
        <v>5417</v>
      </c>
      <c r="L376" s="1" t="s">
        <v>5418</v>
      </c>
      <c r="M376" s="1" t="s">
        <v>793</v>
      </c>
      <c r="N376" s="1" t="s">
        <v>40</v>
      </c>
      <c r="O376" s="1" t="s">
        <v>932</v>
      </c>
      <c r="P376" s="1"/>
      <c r="Q376" s="1" t="s">
        <v>92</v>
      </c>
      <c r="R376" s="1" t="s">
        <v>544</v>
      </c>
      <c r="S376" s="1" t="s">
        <v>545</v>
      </c>
      <c r="T376" s="1"/>
      <c r="U376" s="1"/>
      <c r="V376" s="1" t="s">
        <v>1358</v>
      </c>
      <c r="W376" s="1" t="s">
        <v>1359</v>
      </c>
      <c r="X376" s="1"/>
      <c r="Y376" s="1">
        <v>43399.559571759259</v>
      </c>
      <c r="Z376" s="1" t="s">
        <v>548</v>
      </c>
      <c r="AA376" s="1" t="s">
        <v>549</v>
      </c>
      <c r="AB376" s="1" t="s">
        <v>548</v>
      </c>
      <c r="AC376" s="1"/>
      <c r="AD376" s="1"/>
    </row>
    <row r="377" spans="1:30" x14ac:dyDescent="0.25">
      <c r="A377" s="1" t="s">
        <v>676</v>
      </c>
      <c r="B377" s="1" t="s">
        <v>562</v>
      </c>
      <c r="C377" s="1" t="s">
        <v>5036</v>
      </c>
      <c r="D377" s="1">
        <v>43397.128576388888</v>
      </c>
      <c r="E377" s="1">
        <v>43399.55972222222</v>
      </c>
      <c r="F377" s="1" t="s">
        <v>933</v>
      </c>
      <c r="G377" s="1" t="s">
        <v>90</v>
      </c>
      <c r="H377" s="1" t="s">
        <v>1341</v>
      </c>
      <c r="I377" s="1" t="s">
        <v>91</v>
      </c>
      <c r="J377" s="1" t="s">
        <v>1118</v>
      </c>
      <c r="K377" s="1" t="s">
        <v>5037</v>
      </c>
      <c r="L377" s="1" t="s">
        <v>5438</v>
      </c>
      <c r="M377" s="1" t="s">
        <v>793</v>
      </c>
      <c r="N377" s="1" t="s">
        <v>929</v>
      </c>
      <c r="O377" s="1" t="s">
        <v>1242</v>
      </c>
      <c r="P377" s="1"/>
      <c r="Q377" s="1" t="s">
        <v>92</v>
      </c>
      <c r="R377" s="1" t="s">
        <v>544</v>
      </c>
      <c r="S377" s="1" t="s">
        <v>545</v>
      </c>
      <c r="T377" s="1"/>
      <c r="U377" s="1"/>
      <c r="V377" s="1" t="s">
        <v>1307</v>
      </c>
      <c r="W377" s="1" t="s">
        <v>1308</v>
      </c>
      <c r="X377" s="1"/>
      <c r="Y377" s="1">
        <v>43399.559988425928</v>
      </c>
      <c r="Z377" s="1" t="s">
        <v>548</v>
      </c>
      <c r="AA377" s="1" t="s">
        <v>549</v>
      </c>
      <c r="AB377" s="1" t="s">
        <v>548</v>
      </c>
      <c r="AC377" s="1"/>
      <c r="AD377" s="1"/>
    </row>
    <row r="378" spans="1:30" x14ac:dyDescent="0.25">
      <c r="A378" s="1" t="s">
        <v>676</v>
      </c>
      <c r="B378" s="1" t="s">
        <v>562</v>
      </c>
      <c r="C378" s="1" t="s">
        <v>5234</v>
      </c>
      <c r="D378" s="1">
        <v>43398.121562499997</v>
      </c>
      <c r="E378" s="1">
        <v>43399.56150462963</v>
      </c>
      <c r="F378" s="1" t="s">
        <v>916</v>
      </c>
      <c r="G378" s="1" t="s">
        <v>90</v>
      </c>
      <c r="H378" s="1" t="s">
        <v>1341</v>
      </c>
      <c r="I378" s="1" t="s">
        <v>91</v>
      </c>
      <c r="J378" s="1" t="s">
        <v>1118</v>
      </c>
      <c r="K378" s="1" t="s">
        <v>5235</v>
      </c>
      <c r="L378" s="1" t="s">
        <v>5424</v>
      </c>
      <c r="M378" s="1" t="s">
        <v>793</v>
      </c>
      <c r="N378" s="1" t="s">
        <v>929</v>
      </c>
      <c r="O378" s="1" t="s">
        <v>939</v>
      </c>
      <c r="P378" s="1"/>
      <c r="Q378" s="1" t="s">
        <v>92</v>
      </c>
      <c r="R378" s="1" t="s">
        <v>544</v>
      </c>
      <c r="S378" s="1" t="s">
        <v>545</v>
      </c>
      <c r="T378" s="1"/>
      <c r="U378" s="1"/>
      <c r="V378" s="1" t="s">
        <v>1254</v>
      </c>
      <c r="W378" s="1" t="s">
        <v>1255</v>
      </c>
      <c r="X378" s="1"/>
      <c r="Y378" s="1">
        <v>43399.561793981484</v>
      </c>
      <c r="Z378" s="1" t="s">
        <v>548</v>
      </c>
      <c r="AA378" s="1" t="s">
        <v>549</v>
      </c>
      <c r="AB378" s="1" t="s">
        <v>548</v>
      </c>
      <c r="AC378" s="1"/>
      <c r="AD378" s="1"/>
    </row>
    <row r="379" spans="1:30" x14ac:dyDescent="0.25">
      <c r="A379" s="1" t="s">
        <v>676</v>
      </c>
      <c r="B379" s="1" t="s">
        <v>562</v>
      </c>
      <c r="C379" s="1" t="s">
        <v>5383</v>
      </c>
      <c r="D379" s="1">
        <v>43399.042928240742</v>
      </c>
      <c r="E379" s="1">
        <v>43399.56449074074</v>
      </c>
      <c r="F379" s="1" t="s">
        <v>843</v>
      </c>
      <c r="G379" s="1" t="s">
        <v>90</v>
      </c>
      <c r="H379" s="1" t="s">
        <v>1341</v>
      </c>
      <c r="I379" s="1" t="s">
        <v>91</v>
      </c>
      <c r="J379" s="1" t="s">
        <v>1118</v>
      </c>
      <c r="K379" s="1" t="s">
        <v>5384</v>
      </c>
      <c r="L379" s="1" t="s">
        <v>4217</v>
      </c>
      <c r="M379" s="1" t="s">
        <v>793</v>
      </c>
      <c r="N379" s="1" t="s">
        <v>929</v>
      </c>
      <c r="O379" s="1" t="s">
        <v>1241</v>
      </c>
      <c r="P379" s="1"/>
      <c r="Q379" s="1" t="s">
        <v>92</v>
      </c>
      <c r="R379" s="1" t="s">
        <v>544</v>
      </c>
      <c r="S379" s="1" t="s">
        <v>545</v>
      </c>
      <c r="T379" s="1"/>
      <c r="U379" s="1"/>
      <c r="V379" s="1" t="s">
        <v>1098</v>
      </c>
      <c r="W379" s="1" t="s">
        <v>1099</v>
      </c>
      <c r="X379" s="1"/>
      <c r="Y379" s="1">
        <v>43399.564780092594</v>
      </c>
      <c r="Z379" s="1" t="s">
        <v>548</v>
      </c>
      <c r="AA379" s="1" t="s">
        <v>549</v>
      </c>
      <c r="AB379" s="1" t="s">
        <v>548</v>
      </c>
      <c r="AC379" s="1"/>
      <c r="AD379" s="1"/>
    </row>
    <row r="380" spans="1:30" x14ac:dyDescent="0.25">
      <c r="A380" s="1" t="s">
        <v>676</v>
      </c>
      <c r="B380" s="1" t="s">
        <v>562</v>
      </c>
      <c r="C380" s="1" t="s">
        <v>5046</v>
      </c>
      <c r="D380" s="1">
        <v>43397.083506944444</v>
      </c>
      <c r="E380" s="1">
        <v>43399.565266203703</v>
      </c>
      <c r="F380" s="1" t="s">
        <v>933</v>
      </c>
      <c r="G380" s="1" t="s">
        <v>90</v>
      </c>
      <c r="H380" s="1" t="s">
        <v>1341</v>
      </c>
      <c r="I380" s="1" t="s">
        <v>91</v>
      </c>
      <c r="J380" s="1" t="s">
        <v>1118</v>
      </c>
      <c r="K380" s="1" t="s">
        <v>5047</v>
      </c>
      <c r="L380" s="1" t="s">
        <v>5439</v>
      </c>
      <c r="M380" s="1" t="s">
        <v>793</v>
      </c>
      <c r="N380" s="1" t="s">
        <v>929</v>
      </c>
      <c r="O380" s="1" t="s">
        <v>1242</v>
      </c>
      <c r="P380" s="1"/>
      <c r="Q380" s="1" t="s">
        <v>92</v>
      </c>
      <c r="R380" s="1" t="s">
        <v>544</v>
      </c>
      <c r="S380" s="1" t="s">
        <v>545</v>
      </c>
      <c r="T380" s="1"/>
      <c r="U380" s="1"/>
      <c r="V380" s="1" t="s">
        <v>1254</v>
      </c>
      <c r="W380" s="1" t="s">
        <v>1255</v>
      </c>
      <c r="X380" s="1"/>
      <c r="Y380" s="1">
        <v>43399.565555555557</v>
      </c>
      <c r="Z380" s="1" t="s">
        <v>548</v>
      </c>
      <c r="AA380" s="1" t="s">
        <v>549</v>
      </c>
      <c r="AB380" s="1" t="s">
        <v>548</v>
      </c>
      <c r="AC380" s="1"/>
      <c r="AD380" s="1"/>
    </row>
    <row r="381" spans="1:30" x14ac:dyDescent="0.25">
      <c r="A381" s="1" t="s">
        <v>676</v>
      </c>
      <c r="B381" s="1" t="s">
        <v>562</v>
      </c>
      <c r="C381" s="1" t="s">
        <v>5056</v>
      </c>
      <c r="D381" s="1">
        <v>43397.023611111108</v>
      </c>
      <c r="E381" s="1">
        <v>43399.567187499997</v>
      </c>
      <c r="F381" s="1" t="s">
        <v>933</v>
      </c>
      <c r="G381" s="1" t="s">
        <v>90</v>
      </c>
      <c r="H381" s="1" t="s">
        <v>1341</v>
      </c>
      <c r="I381" s="1" t="s">
        <v>91</v>
      </c>
      <c r="J381" s="1" t="s">
        <v>1118</v>
      </c>
      <c r="K381" s="1" t="s">
        <v>5057</v>
      </c>
      <c r="L381" s="1" t="s">
        <v>5440</v>
      </c>
      <c r="M381" s="1" t="s">
        <v>793</v>
      </c>
      <c r="N381" s="1" t="s">
        <v>41</v>
      </c>
      <c r="O381" s="1" t="s">
        <v>934</v>
      </c>
      <c r="P381" s="1"/>
      <c r="Q381" s="1" t="s">
        <v>92</v>
      </c>
      <c r="R381" s="1" t="s">
        <v>544</v>
      </c>
      <c r="S381" s="1" t="s">
        <v>545</v>
      </c>
      <c r="T381" s="1"/>
      <c r="U381" s="1"/>
      <c r="V381" s="1" t="s">
        <v>925</v>
      </c>
      <c r="W381" s="1" t="s">
        <v>1114</v>
      </c>
      <c r="X381" s="1"/>
      <c r="Y381" s="1">
        <v>43399.567476851851</v>
      </c>
      <c r="Z381" s="1" t="s">
        <v>548</v>
      </c>
      <c r="AA381" s="1" t="s">
        <v>549</v>
      </c>
      <c r="AB381" s="1" t="s">
        <v>548</v>
      </c>
      <c r="AC381" s="1"/>
      <c r="AD381" s="1"/>
    </row>
    <row r="382" spans="1:30" x14ac:dyDescent="0.25">
      <c r="A382" s="1" t="s">
        <v>676</v>
      </c>
      <c r="B382" s="1" t="s">
        <v>562</v>
      </c>
      <c r="C382" s="1" t="s">
        <v>5224</v>
      </c>
      <c r="D382" s="1">
        <v>43398.53806712963</v>
      </c>
      <c r="E382" s="1">
        <v>43399.568113425928</v>
      </c>
      <c r="F382" s="1" t="s">
        <v>911</v>
      </c>
      <c r="G382" s="1" t="s">
        <v>90</v>
      </c>
      <c r="H382" s="1" t="s">
        <v>1341</v>
      </c>
      <c r="I382" s="1" t="s">
        <v>91</v>
      </c>
      <c r="J382" s="1" t="s">
        <v>1118</v>
      </c>
      <c r="K382" s="1" t="s">
        <v>5225</v>
      </c>
      <c r="L382" s="1" t="s">
        <v>1492</v>
      </c>
      <c r="M382" s="1" t="s">
        <v>793</v>
      </c>
      <c r="N382" s="1" t="s">
        <v>40</v>
      </c>
      <c r="O382" s="1" t="s">
        <v>932</v>
      </c>
      <c r="P382" s="1"/>
      <c r="Q382" s="1" t="s">
        <v>92</v>
      </c>
      <c r="R382" s="1" t="s">
        <v>544</v>
      </c>
      <c r="S382" s="1" t="s">
        <v>545</v>
      </c>
      <c r="T382" s="1"/>
      <c r="U382" s="1"/>
      <c r="V382" s="1" t="s">
        <v>1398</v>
      </c>
      <c r="W382" s="1" t="s">
        <v>1399</v>
      </c>
      <c r="X382" s="1"/>
      <c r="Y382" s="1">
        <v>43399.568391203706</v>
      </c>
      <c r="Z382" s="1" t="s">
        <v>548</v>
      </c>
      <c r="AA382" s="1" t="s">
        <v>549</v>
      </c>
      <c r="AB382" s="1" t="s">
        <v>548</v>
      </c>
      <c r="AC382" s="1"/>
      <c r="AD382" s="1"/>
    </row>
    <row r="383" spans="1:30" x14ac:dyDescent="0.25">
      <c r="A383" s="1" t="s">
        <v>676</v>
      </c>
      <c r="B383" s="1" t="s">
        <v>562</v>
      </c>
      <c r="C383" s="1" t="s">
        <v>5068</v>
      </c>
      <c r="D383" s="1">
        <v>43396.879108796296</v>
      </c>
      <c r="E383" s="1">
        <v>43399.569351851853</v>
      </c>
      <c r="F383" s="1" t="s">
        <v>933</v>
      </c>
      <c r="G383" s="1" t="s">
        <v>90</v>
      </c>
      <c r="H383" s="1" t="s">
        <v>1341</v>
      </c>
      <c r="I383" s="1" t="s">
        <v>91</v>
      </c>
      <c r="J383" s="1" t="s">
        <v>1118</v>
      </c>
      <c r="K383" s="1" t="s">
        <v>5069</v>
      </c>
      <c r="L383" s="1" t="s">
        <v>5441</v>
      </c>
      <c r="M383" s="1" t="s">
        <v>793</v>
      </c>
      <c r="N383" s="1" t="s">
        <v>929</v>
      </c>
      <c r="O383" s="1" t="s">
        <v>1242</v>
      </c>
      <c r="P383" s="1"/>
      <c r="Q383" s="1" t="s">
        <v>92</v>
      </c>
      <c r="R383" s="1" t="s">
        <v>544</v>
      </c>
      <c r="S383" s="1" t="s">
        <v>545</v>
      </c>
      <c r="T383" s="1"/>
      <c r="U383" s="1"/>
      <c r="V383" s="1" t="s">
        <v>966</v>
      </c>
      <c r="W383" s="1" t="s">
        <v>967</v>
      </c>
      <c r="X383" s="1"/>
      <c r="Y383" s="1">
        <v>43399.569652777776</v>
      </c>
      <c r="Z383" s="1" t="s">
        <v>548</v>
      </c>
      <c r="AA383" s="1" t="s">
        <v>549</v>
      </c>
      <c r="AB383" s="1" t="s">
        <v>548</v>
      </c>
      <c r="AC383" s="1"/>
      <c r="AD383" s="1"/>
    </row>
    <row r="384" spans="1:30" x14ac:dyDescent="0.25">
      <c r="A384" s="1" t="s">
        <v>676</v>
      </c>
      <c r="B384" s="1" t="s">
        <v>562</v>
      </c>
      <c r="C384" s="1" t="s">
        <v>5399</v>
      </c>
      <c r="D384" s="1">
        <v>43398.999537037038</v>
      </c>
      <c r="E384" s="1">
        <v>43399.576018518521</v>
      </c>
      <c r="F384" s="1" t="s">
        <v>843</v>
      </c>
      <c r="G384" s="1" t="s">
        <v>90</v>
      </c>
      <c r="H384" s="1" t="s">
        <v>1341</v>
      </c>
      <c r="I384" s="1" t="s">
        <v>91</v>
      </c>
      <c r="J384" s="1" t="s">
        <v>1118</v>
      </c>
      <c r="K384" s="1" t="s">
        <v>5400</v>
      </c>
      <c r="L384" s="1" t="s">
        <v>5401</v>
      </c>
      <c r="M384" s="1" t="s">
        <v>793</v>
      </c>
      <c r="N384" s="1" t="s">
        <v>40</v>
      </c>
      <c r="O384" s="1" t="s">
        <v>1093</v>
      </c>
      <c r="P384" s="1"/>
      <c r="Q384" s="1" t="s">
        <v>92</v>
      </c>
      <c r="R384" s="1" t="s">
        <v>544</v>
      </c>
      <c r="S384" s="1" t="s">
        <v>545</v>
      </c>
      <c r="T384" s="1"/>
      <c r="U384" s="1"/>
      <c r="V384" s="1" t="s">
        <v>5156</v>
      </c>
      <c r="W384" s="1" t="s">
        <v>5157</v>
      </c>
      <c r="X384" s="1"/>
      <c r="Y384" s="1">
        <v>43399.576307870368</v>
      </c>
      <c r="Z384" s="1" t="s">
        <v>548</v>
      </c>
      <c r="AA384" s="1" t="s">
        <v>549</v>
      </c>
      <c r="AB384" s="1" t="s">
        <v>548</v>
      </c>
      <c r="AC384" s="1"/>
      <c r="AD384" s="1"/>
    </row>
    <row r="385" spans="1:30" x14ac:dyDescent="0.25">
      <c r="A385" s="1" t="s">
        <v>676</v>
      </c>
      <c r="B385" s="1" t="s">
        <v>562</v>
      </c>
      <c r="C385" s="1" t="s">
        <v>5408</v>
      </c>
      <c r="D385" s="1">
        <v>43398.892175925925</v>
      </c>
      <c r="E385" s="1">
        <v>43399.583287037036</v>
      </c>
      <c r="F385" s="1" t="s">
        <v>1419</v>
      </c>
      <c r="G385" s="1" t="s">
        <v>90</v>
      </c>
      <c r="H385" s="1" t="s">
        <v>1341</v>
      </c>
      <c r="I385" s="1" t="s">
        <v>91</v>
      </c>
      <c r="J385" s="1" t="s">
        <v>1118</v>
      </c>
      <c r="K385" s="1" t="s">
        <v>5409</v>
      </c>
      <c r="L385" s="1" t="s">
        <v>5410</v>
      </c>
      <c r="M385" s="1" t="s">
        <v>793</v>
      </c>
      <c r="N385" s="1" t="s">
        <v>40</v>
      </c>
      <c r="O385" s="1" t="s">
        <v>1179</v>
      </c>
      <c r="P385" s="1"/>
      <c r="Q385" s="1" t="s">
        <v>92</v>
      </c>
      <c r="R385" s="1" t="s">
        <v>544</v>
      </c>
      <c r="S385" s="1" t="s">
        <v>545</v>
      </c>
      <c r="T385" s="1"/>
      <c r="U385" s="1"/>
      <c r="V385" s="1" t="s">
        <v>966</v>
      </c>
      <c r="W385" s="1" t="s">
        <v>967</v>
      </c>
      <c r="X385" s="1"/>
      <c r="Y385" s="1">
        <v>43399.583587962959</v>
      </c>
      <c r="Z385" s="1" t="s">
        <v>548</v>
      </c>
      <c r="AA385" s="1" t="s">
        <v>549</v>
      </c>
      <c r="AB385" s="1" t="s">
        <v>548</v>
      </c>
      <c r="AC385" s="1"/>
      <c r="AD385" s="1"/>
    </row>
    <row r="386" spans="1:30" x14ac:dyDescent="0.25">
      <c r="A386" s="1" t="s">
        <v>676</v>
      </c>
      <c r="B386" s="1" t="s">
        <v>562</v>
      </c>
      <c r="C386" s="1" t="s">
        <v>5377</v>
      </c>
      <c r="D386" s="1">
        <v>43399.064780092594</v>
      </c>
      <c r="E386" s="1">
        <v>43399.588969907411</v>
      </c>
      <c r="F386" s="1" t="s">
        <v>872</v>
      </c>
      <c r="G386" s="1" t="s">
        <v>90</v>
      </c>
      <c r="H386" s="1" t="s">
        <v>1341</v>
      </c>
      <c r="I386" s="1" t="s">
        <v>91</v>
      </c>
      <c r="J386" s="1" t="s">
        <v>1118</v>
      </c>
      <c r="K386" s="1" t="s">
        <v>5378</v>
      </c>
      <c r="L386" s="1" t="s">
        <v>5379</v>
      </c>
      <c r="M386" s="1" t="s">
        <v>793</v>
      </c>
      <c r="N386" s="1" t="s">
        <v>41</v>
      </c>
      <c r="O386" s="1" t="s">
        <v>1115</v>
      </c>
      <c r="P386" s="1"/>
      <c r="Q386" s="1" t="s">
        <v>92</v>
      </c>
      <c r="R386" s="1" t="s">
        <v>544</v>
      </c>
      <c r="S386" s="1" t="s">
        <v>545</v>
      </c>
      <c r="T386" s="1"/>
      <c r="U386" s="1"/>
      <c r="V386" s="1" t="s">
        <v>966</v>
      </c>
      <c r="W386" s="1" t="s">
        <v>967</v>
      </c>
      <c r="X386" s="1"/>
      <c r="Y386" s="1">
        <v>43399.589270833334</v>
      </c>
      <c r="Z386" s="1" t="s">
        <v>548</v>
      </c>
      <c r="AA386" s="1" t="s">
        <v>549</v>
      </c>
      <c r="AB386" s="1" t="s">
        <v>548</v>
      </c>
      <c r="AC386" s="1"/>
      <c r="AD386" s="1"/>
    </row>
    <row r="387" spans="1:30" x14ac:dyDescent="0.25">
      <c r="A387" s="1" t="s">
        <v>676</v>
      </c>
      <c r="B387" s="1" t="s">
        <v>562</v>
      </c>
      <c r="C387" s="1" t="s">
        <v>5259</v>
      </c>
      <c r="D387" s="1">
        <v>43398.06287037037</v>
      </c>
      <c r="E387" s="1">
        <v>43399.589791666665</v>
      </c>
      <c r="F387" s="1" t="s">
        <v>916</v>
      </c>
      <c r="G387" s="1" t="s">
        <v>90</v>
      </c>
      <c r="H387" s="1" t="s">
        <v>1341</v>
      </c>
      <c r="I387" s="1" t="s">
        <v>91</v>
      </c>
      <c r="J387" s="1" t="s">
        <v>1118</v>
      </c>
      <c r="K387" s="1" t="s">
        <v>5260</v>
      </c>
      <c r="L387" s="1" t="s">
        <v>5431</v>
      </c>
      <c r="M387" s="1" t="s">
        <v>793</v>
      </c>
      <c r="N387" s="1" t="s">
        <v>41</v>
      </c>
      <c r="O387" s="1" t="s">
        <v>1104</v>
      </c>
      <c r="P387" s="1"/>
      <c r="Q387" s="1" t="s">
        <v>92</v>
      </c>
      <c r="R387" s="1" t="s">
        <v>544</v>
      </c>
      <c r="S387" s="1" t="s">
        <v>545</v>
      </c>
      <c r="T387" s="1"/>
      <c r="U387" s="1"/>
      <c r="V387" s="1" t="s">
        <v>966</v>
      </c>
      <c r="W387" s="1" t="s">
        <v>967</v>
      </c>
      <c r="X387" s="1"/>
      <c r="Y387" s="1">
        <v>43399.590069444443</v>
      </c>
      <c r="Z387" s="1" t="s">
        <v>548</v>
      </c>
      <c r="AA387" s="1" t="s">
        <v>549</v>
      </c>
      <c r="AB387" s="1" t="s">
        <v>548</v>
      </c>
      <c r="AC387" s="1"/>
      <c r="AD387" s="1"/>
    </row>
    <row r="388" spans="1:30" x14ac:dyDescent="0.25">
      <c r="A388" s="1" t="s">
        <v>676</v>
      </c>
      <c r="B388" s="1" t="s">
        <v>562</v>
      </c>
      <c r="C388" s="1" t="s">
        <v>5222</v>
      </c>
      <c r="D388" s="1">
        <v>43398.503009259257</v>
      </c>
      <c r="E388" s="1">
        <v>43399.593819444446</v>
      </c>
      <c r="F388" s="1" t="s">
        <v>1493</v>
      </c>
      <c r="G388" s="1" t="s">
        <v>90</v>
      </c>
      <c r="H388" s="1" t="s">
        <v>1341</v>
      </c>
      <c r="I388" s="1" t="s">
        <v>91</v>
      </c>
      <c r="J388" s="1" t="s">
        <v>1118</v>
      </c>
      <c r="K388" s="1" t="s">
        <v>5223</v>
      </c>
      <c r="L388" s="1" t="s">
        <v>5420</v>
      </c>
      <c r="M388" s="1" t="s">
        <v>793</v>
      </c>
      <c r="N388" s="1" t="s">
        <v>41</v>
      </c>
      <c r="O388" s="1" t="s">
        <v>927</v>
      </c>
      <c r="P388" s="1"/>
      <c r="Q388" s="1" t="s">
        <v>92</v>
      </c>
      <c r="R388" s="1" t="s">
        <v>544</v>
      </c>
      <c r="S388" s="1" t="s">
        <v>545</v>
      </c>
      <c r="T388" s="1"/>
      <c r="U388" s="1"/>
      <c r="V388" s="1" t="s">
        <v>1326</v>
      </c>
      <c r="W388" s="1" t="s">
        <v>1327</v>
      </c>
      <c r="X388" s="1"/>
      <c r="Y388" s="1">
        <v>43399.643310185187</v>
      </c>
      <c r="Z388" s="1" t="s">
        <v>548</v>
      </c>
      <c r="AA388" s="1" t="s">
        <v>549</v>
      </c>
      <c r="AB388" s="1" t="s">
        <v>548</v>
      </c>
      <c r="AC388" s="1"/>
      <c r="AD388" s="1"/>
    </row>
    <row r="389" spans="1:30" x14ac:dyDescent="0.25">
      <c r="A389" s="1" t="s">
        <v>676</v>
      </c>
      <c r="B389" s="1" t="s">
        <v>562</v>
      </c>
      <c r="C389" s="1" t="s">
        <v>5273</v>
      </c>
      <c r="D389" s="1">
        <v>43397.963437500002</v>
      </c>
      <c r="E389" s="1">
        <v>43399.594166666669</v>
      </c>
      <c r="F389" s="1" t="s">
        <v>916</v>
      </c>
      <c r="G389" s="1" t="s">
        <v>90</v>
      </c>
      <c r="H389" s="1" t="s">
        <v>1341</v>
      </c>
      <c r="I389" s="1" t="s">
        <v>91</v>
      </c>
      <c r="J389" s="1" t="s">
        <v>1118</v>
      </c>
      <c r="K389" s="1" t="s">
        <v>5274</v>
      </c>
      <c r="L389" s="1" t="s">
        <v>5435</v>
      </c>
      <c r="M389" s="1" t="s">
        <v>793</v>
      </c>
      <c r="N389" s="1" t="s">
        <v>40</v>
      </c>
      <c r="O389" s="1" t="s">
        <v>941</v>
      </c>
      <c r="P389" s="1"/>
      <c r="Q389" s="1" t="s">
        <v>92</v>
      </c>
      <c r="R389" s="1" t="s">
        <v>544</v>
      </c>
      <c r="S389" s="1" t="s">
        <v>545</v>
      </c>
      <c r="T389" s="1"/>
      <c r="U389" s="1"/>
      <c r="V389" s="1" t="s">
        <v>1096</v>
      </c>
      <c r="W389" s="1" t="s">
        <v>1166</v>
      </c>
      <c r="X389" s="1"/>
      <c r="Y389" s="1">
        <v>43399.594456018516</v>
      </c>
      <c r="Z389" s="1" t="s">
        <v>548</v>
      </c>
      <c r="AA389" s="1" t="s">
        <v>549</v>
      </c>
      <c r="AB389" s="1" t="s">
        <v>548</v>
      </c>
      <c r="AC389" s="1"/>
      <c r="AD389" s="1"/>
    </row>
    <row r="390" spans="1:30" x14ac:dyDescent="0.25">
      <c r="A390" s="1" t="s">
        <v>676</v>
      </c>
      <c r="B390" s="1" t="s">
        <v>562</v>
      </c>
      <c r="C390" s="1" t="s">
        <v>5395</v>
      </c>
      <c r="D390" s="1">
        <v>43399.01158564815</v>
      </c>
      <c r="E390" s="1">
        <v>43399.596388888887</v>
      </c>
      <c r="F390" s="1" t="s">
        <v>872</v>
      </c>
      <c r="G390" s="1" t="s">
        <v>90</v>
      </c>
      <c r="H390" s="1" t="s">
        <v>1341</v>
      </c>
      <c r="I390" s="1" t="s">
        <v>91</v>
      </c>
      <c r="J390" s="1" t="s">
        <v>1118</v>
      </c>
      <c r="K390" s="1" t="s">
        <v>5396</v>
      </c>
      <c r="L390" s="1" t="s">
        <v>5397</v>
      </c>
      <c r="M390" s="1" t="s">
        <v>793</v>
      </c>
      <c r="N390" s="1" t="s">
        <v>1372</v>
      </c>
      <c r="O390" s="1" t="s">
        <v>932</v>
      </c>
      <c r="P390" s="1"/>
      <c r="Q390" s="1" t="s">
        <v>92</v>
      </c>
      <c r="R390" s="1" t="s">
        <v>544</v>
      </c>
      <c r="S390" s="1" t="s">
        <v>545</v>
      </c>
      <c r="T390" s="1"/>
      <c r="U390" s="1"/>
      <c r="V390" s="1" t="s">
        <v>4602</v>
      </c>
      <c r="W390" s="1" t="s">
        <v>4603</v>
      </c>
      <c r="X390" s="1"/>
      <c r="Y390" s="1">
        <v>43399.596666666665</v>
      </c>
      <c r="Z390" s="1" t="s">
        <v>548</v>
      </c>
      <c r="AA390" s="1" t="s">
        <v>549</v>
      </c>
      <c r="AB390" s="1" t="s">
        <v>548</v>
      </c>
      <c r="AC390" s="1"/>
      <c r="AD390" s="1"/>
    </row>
    <row r="391" spans="1:30" x14ac:dyDescent="0.25">
      <c r="A391" s="1" t="s">
        <v>676</v>
      </c>
      <c r="B391" s="1" t="s">
        <v>562</v>
      </c>
      <c r="C391" s="1" t="s">
        <v>5281</v>
      </c>
      <c r="D391" s="1">
        <v>43397.788263888891</v>
      </c>
      <c r="E391" s="1">
        <v>43399.597141203703</v>
      </c>
      <c r="F391" s="1" t="s">
        <v>916</v>
      </c>
      <c r="G391" s="1" t="s">
        <v>90</v>
      </c>
      <c r="H391" s="1" t="s">
        <v>1341</v>
      </c>
      <c r="I391" s="1" t="s">
        <v>91</v>
      </c>
      <c r="J391" s="1" t="s">
        <v>1118</v>
      </c>
      <c r="K391" s="1" t="s">
        <v>5282</v>
      </c>
      <c r="L391" s="1" t="s">
        <v>5437</v>
      </c>
      <c r="M391" s="1" t="s">
        <v>793</v>
      </c>
      <c r="N391" s="1" t="s">
        <v>920</v>
      </c>
      <c r="O391" s="1" t="s">
        <v>921</v>
      </c>
      <c r="P391" s="1"/>
      <c r="Q391" s="1" t="s">
        <v>92</v>
      </c>
      <c r="R391" s="1" t="s">
        <v>544</v>
      </c>
      <c r="S391" s="1" t="s">
        <v>545</v>
      </c>
      <c r="T391" s="1"/>
      <c r="U391" s="1"/>
      <c r="V391" s="1" t="s">
        <v>1326</v>
      </c>
      <c r="W391" s="1" t="s">
        <v>1327</v>
      </c>
      <c r="X391" s="1"/>
      <c r="Y391" s="1">
        <v>43399.597430555557</v>
      </c>
      <c r="Z391" s="1" t="s">
        <v>548</v>
      </c>
      <c r="AA391" s="1" t="s">
        <v>549</v>
      </c>
      <c r="AB391" s="1" t="s">
        <v>548</v>
      </c>
      <c r="AC391" s="1"/>
      <c r="AD391" s="1"/>
    </row>
    <row r="392" spans="1:30" x14ac:dyDescent="0.25">
      <c r="A392" s="1" t="s">
        <v>676</v>
      </c>
      <c r="B392" s="1" t="s">
        <v>562</v>
      </c>
      <c r="C392" s="1" t="s">
        <v>5216</v>
      </c>
      <c r="D392" s="1">
        <v>43398.5702662037</v>
      </c>
      <c r="E392" s="1">
        <v>43399.602453703701</v>
      </c>
      <c r="F392" s="1" t="s">
        <v>872</v>
      </c>
      <c r="G392" s="1" t="s">
        <v>90</v>
      </c>
      <c r="H392" s="1" t="s">
        <v>1341</v>
      </c>
      <c r="I392" s="1" t="s">
        <v>91</v>
      </c>
      <c r="J392" s="1" t="s">
        <v>1118</v>
      </c>
      <c r="K392" s="1" t="s">
        <v>5217</v>
      </c>
      <c r="L392" s="1" t="s">
        <v>5419</v>
      </c>
      <c r="M392" s="1" t="s">
        <v>793</v>
      </c>
      <c r="N392" s="1" t="s">
        <v>41</v>
      </c>
      <c r="O392" s="1" t="s">
        <v>934</v>
      </c>
      <c r="P392" s="1"/>
      <c r="Q392" s="1" t="s">
        <v>92</v>
      </c>
      <c r="R392" s="1" t="s">
        <v>544</v>
      </c>
      <c r="S392" s="1" t="s">
        <v>545</v>
      </c>
      <c r="T392" s="1"/>
      <c r="U392" s="1"/>
      <c r="V392" s="1" t="s">
        <v>1358</v>
      </c>
      <c r="W392" s="1" t="s">
        <v>1359</v>
      </c>
      <c r="X392" s="1"/>
      <c r="Y392" s="1">
        <v>43399.602731481478</v>
      </c>
      <c r="Z392" s="1" t="s">
        <v>548</v>
      </c>
      <c r="AA392" s="1" t="s">
        <v>549</v>
      </c>
      <c r="AB392" s="1" t="s">
        <v>548</v>
      </c>
      <c r="AC392" s="1"/>
      <c r="AD392" s="1"/>
    </row>
    <row r="393" spans="1:30" x14ac:dyDescent="0.25">
      <c r="A393" s="1" t="s">
        <v>676</v>
      </c>
      <c r="B393" s="1" t="s">
        <v>562</v>
      </c>
      <c r="C393" s="1" t="s">
        <v>5402</v>
      </c>
      <c r="D393" s="1">
        <v>43398.952326388891</v>
      </c>
      <c r="E393" s="1">
        <v>43399.637928240743</v>
      </c>
      <c r="F393" s="1" t="s">
        <v>1100</v>
      </c>
      <c r="G393" s="1" t="s">
        <v>90</v>
      </c>
      <c r="H393" s="1" t="s">
        <v>1341</v>
      </c>
      <c r="I393" s="1" t="s">
        <v>91</v>
      </c>
      <c r="J393" s="1" t="s">
        <v>1118</v>
      </c>
      <c r="K393" s="1" t="s">
        <v>5403</v>
      </c>
      <c r="L393" s="1" t="s">
        <v>5404</v>
      </c>
      <c r="M393" s="1" t="s">
        <v>793</v>
      </c>
      <c r="N393" s="1" t="s">
        <v>41</v>
      </c>
      <c r="O393" s="1" t="s">
        <v>1104</v>
      </c>
      <c r="P393" s="1"/>
      <c r="Q393" s="1" t="s">
        <v>92</v>
      </c>
      <c r="R393" s="1" t="s">
        <v>544</v>
      </c>
      <c r="S393" s="1" t="s">
        <v>545</v>
      </c>
      <c r="T393" s="1"/>
      <c r="U393" s="1"/>
      <c r="V393" s="1" t="s">
        <v>1321</v>
      </c>
      <c r="W393" s="1" t="s">
        <v>964</v>
      </c>
      <c r="X393" s="1"/>
      <c r="Y393" s="1">
        <v>43399.638229166667</v>
      </c>
      <c r="Z393" s="1" t="s">
        <v>548</v>
      </c>
      <c r="AA393" s="1" t="s">
        <v>549</v>
      </c>
      <c r="AB393" s="1" t="s">
        <v>548</v>
      </c>
      <c r="AC393" s="1"/>
      <c r="AD393" s="1"/>
    </row>
    <row r="394" spans="1:30" x14ac:dyDescent="0.25">
      <c r="A394" s="1" t="s">
        <v>676</v>
      </c>
      <c r="B394" s="1" t="s">
        <v>562</v>
      </c>
      <c r="C394" s="1" t="s">
        <v>5374</v>
      </c>
      <c r="D394" s="1">
        <v>43399.08693287037</v>
      </c>
      <c r="E394" s="1">
        <v>43399.643622685187</v>
      </c>
      <c r="F394" s="1" t="s">
        <v>833</v>
      </c>
      <c r="G394" s="1" t="s">
        <v>90</v>
      </c>
      <c r="H394" s="1" t="s">
        <v>1341</v>
      </c>
      <c r="I394" s="1" t="s">
        <v>91</v>
      </c>
      <c r="J394" s="1" t="s">
        <v>1118</v>
      </c>
      <c r="K394" s="1" t="s">
        <v>5375</v>
      </c>
      <c r="L394" s="1" t="s">
        <v>5376</v>
      </c>
      <c r="M394" s="1" t="s">
        <v>793</v>
      </c>
      <c r="N394" s="1" t="s">
        <v>40</v>
      </c>
      <c r="O394" s="1" t="s">
        <v>945</v>
      </c>
      <c r="P394" s="1"/>
      <c r="Q394" s="1" t="s">
        <v>92</v>
      </c>
      <c r="R394" s="1" t="s">
        <v>544</v>
      </c>
      <c r="S394" s="1" t="s">
        <v>545</v>
      </c>
      <c r="T394" s="1"/>
      <c r="U394" s="1"/>
      <c r="V394" s="1" t="s">
        <v>966</v>
      </c>
      <c r="W394" s="1" t="s">
        <v>967</v>
      </c>
      <c r="X394" s="1"/>
      <c r="Y394" s="1">
        <v>43399.643888888888</v>
      </c>
      <c r="Z394" s="1" t="s">
        <v>548</v>
      </c>
      <c r="AA394" s="1" t="s">
        <v>549</v>
      </c>
      <c r="AB394" s="1" t="s">
        <v>548</v>
      </c>
      <c r="AC394" s="1"/>
      <c r="AD394" s="1"/>
    </row>
    <row r="395" spans="1:30" x14ac:dyDescent="0.25">
      <c r="A395" s="1" t="s">
        <v>676</v>
      </c>
      <c r="B395" s="1" t="s">
        <v>562</v>
      </c>
      <c r="C395" s="1" t="s">
        <v>5385</v>
      </c>
      <c r="D395" s="1">
        <v>43399.035543981481</v>
      </c>
      <c r="E395" s="1">
        <v>43399.643912037034</v>
      </c>
      <c r="F395" s="1" t="s">
        <v>1192</v>
      </c>
      <c r="G395" s="1" t="s">
        <v>90</v>
      </c>
      <c r="H395" s="1" t="s">
        <v>1341</v>
      </c>
      <c r="I395" s="1" t="s">
        <v>91</v>
      </c>
      <c r="J395" s="1" t="s">
        <v>1118</v>
      </c>
      <c r="K395" s="1" t="s">
        <v>5386</v>
      </c>
      <c r="L395" s="1" t="s">
        <v>5387</v>
      </c>
      <c r="M395" s="1" t="s">
        <v>793</v>
      </c>
      <c r="N395" s="1" t="s">
        <v>41</v>
      </c>
      <c r="O395" s="1" t="s">
        <v>2177</v>
      </c>
      <c r="P395" s="1"/>
      <c r="Q395" s="1" t="s">
        <v>92</v>
      </c>
      <c r="R395" s="1" t="s">
        <v>544</v>
      </c>
      <c r="S395" s="1" t="s">
        <v>545</v>
      </c>
      <c r="T395" s="1"/>
      <c r="U395" s="1"/>
      <c r="V395" s="1" t="s">
        <v>4614</v>
      </c>
      <c r="W395" s="1" t="s">
        <v>4615</v>
      </c>
      <c r="X395" s="1"/>
      <c r="Y395" s="1">
        <v>43399.644178240742</v>
      </c>
      <c r="Z395" s="1" t="s">
        <v>548</v>
      </c>
      <c r="AA395" s="1" t="s">
        <v>549</v>
      </c>
      <c r="AB395" s="1" t="s">
        <v>548</v>
      </c>
      <c r="AC395" s="1"/>
      <c r="AD395" s="1"/>
    </row>
    <row r="396" spans="1:30" x14ac:dyDescent="0.25">
      <c r="A396" s="1" t="s">
        <v>676</v>
      </c>
      <c r="B396" s="1" t="s">
        <v>562</v>
      </c>
      <c r="C396" s="1" t="s">
        <v>5388</v>
      </c>
      <c r="D396" s="1">
        <v>43399.028993055559</v>
      </c>
      <c r="E396" s="1">
        <v>43399.74150462963</v>
      </c>
      <c r="F396" s="1" t="s">
        <v>911</v>
      </c>
      <c r="G396" s="1" t="s">
        <v>90</v>
      </c>
      <c r="H396" s="1" t="s">
        <v>1341</v>
      </c>
      <c r="I396" s="1" t="s">
        <v>91</v>
      </c>
      <c r="J396" s="1" t="s">
        <v>1118</v>
      </c>
      <c r="K396" s="1" t="s">
        <v>5389</v>
      </c>
      <c r="L396" s="1" t="s">
        <v>5390</v>
      </c>
      <c r="M396" s="1" t="s">
        <v>793</v>
      </c>
      <c r="N396" s="1" t="s">
        <v>40</v>
      </c>
      <c r="O396" s="1" t="s">
        <v>732</v>
      </c>
      <c r="P396" s="1"/>
      <c r="Q396" s="1" t="s">
        <v>92</v>
      </c>
      <c r="R396" s="1" t="s">
        <v>544</v>
      </c>
      <c r="S396" s="1" t="s">
        <v>545</v>
      </c>
      <c r="T396" s="1"/>
      <c r="U396" s="1"/>
      <c r="V396" s="1" t="s">
        <v>1307</v>
      </c>
      <c r="W396" s="1" t="s">
        <v>1308</v>
      </c>
      <c r="X396" s="1"/>
      <c r="Y396" s="1">
        <v>43399.939513888887</v>
      </c>
      <c r="Z396" s="1" t="s">
        <v>548</v>
      </c>
      <c r="AA396" s="1" t="s">
        <v>549</v>
      </c>
      <c r="AB396" s="1" t="s">
        <v>548</v>
      </c>
      <c r="AC396" s="1"/>
      <c r="AD396" s="1"/>
    </row>
    <row r="397" spans="1:30" x14ac:dyDescent="0.25">
      <c r="A397" s="1" t="s">
        <v>676</v>
      </c>
      <c r="B397" s="1" t="s">
        <v>562</v>
      </c>
      <c r="C397" s="1" t="s">
        <v>5405</v>
      </c>
      <c r="D397" s="1">
        <v>43398.877997685187</v>
      </c>
      <c r="E397" s="1">
        <v>43399.747662037036</v>
      </c>
      <c r="F397" s="1" t="s">
        <v>1192</v>
      </c>
      <c r="G397" s="1" t="s">
        <v>90</v>
      </c>
      <c r="H397" s="1" t="s">
        <v>1341</v>
      </c>
      <c r="I397" s="1" t="s">
        <v>91</v>
      </c>
      <c r="J397" s="1" t="s">
        <v>1118</v>
      </c>
      <c r="K397" s="1" t="s">
        <v>5406</v>
      </c>
      <c r="L397" s="1" t="s">
        <v>5407</v>
      </c>
      <c r="M397" s="1" t="s">
        <v>793</v>
      </c>
      <c r="N397" s="1" t="s">
        <v>929</v>
      </c>
      <c r="O397" s="1" t="s">
        <v>940</v>
      </c>
      <c r="P397" s="1"/>
      <c r="Q397" s="1" t="s">
        <v>92</v>
      </c>
      <c r="R397" s="1" t="s">
        <v>544</v>
      </c>
      <c r="S397" s="1" t="s">
        <v>545</v>
      </c>
      <c r="T397" s="1"/>
      <c r="U397" s="1"/>
      <c r="V397" s="1" t="s">
        <v>966</v>
      </c>
      <c r="W397" s="1" t="s">
        <v>967</v>
      </c>
      <c r="X397" s="1"/>
      <c r="Y397" s="1">
        <v>43399.747928240744</v>
      </c>
      <c r="Z397" s="1" t="s">
        <v>548</v>
      </c>
      <c r="AA397" s="1" t="s">
        <v>549</v>
      </c>
      <c r="AB397" s="1" t="s">
        <v>548</v>
      </c>
      <c r="AC397" s="1"/>
      <c r="AD397" s="1"/>
    </row>
    <row r="398" spans="1:30" x14ac:dyDescent="0.25">
      <c r="A398" s="1" t="s">
        <v>676</v>
      </c>
      <c r="B398" s="1" t="s">
        <v>562</v>
      </c>
      <c r="C398" s="1" t="s">
        <v>5391</v>
      </c>
      <c r="D398" s="1">
        <v>43399.014618055553</v>
      </c>
      <c r="E398" s="1">
        <v>43399.750625000001</v>
      </c>
      <c r="F398" s="1" t="s">
        <v>833</v>
      </c>
      <c r="G398" s="1" t="s">
        <v>90</v>
      </c>
      <c r="H398" s="1" t="s">
        <v>1341</v>
      </c>
      <c r="I398" s="1" t="s">
        <v>91</v>
      </c>
      <c r="J398" s="1" t="s">
        <v>1118</v>
      </c>
      <c r="K398" s="1" t="s">
        <v>5392</v>
      </c>
      <c r="L398" s="1" t="s">
        <v>5393</v>
      </c>
      <c r="M398" s="1" t="s">
        <v>793</v>
      </c>
      <c r="N398" s="1" t="s">
        <v>1372</v>
      </c>
      <c r="O398" s="1" t="s">
        <v>5394</v>
      </c>
      <c r="P398" s="1"/>
      <c r="Q398" s="1" t="s">
        <v>92</v>
      </c>
      <c r="R398" s="1" t="s">
        <v>544</v>
      </c>
      <c r="S398" s="1" t="s">
        <v>545</v>
      </c>
      <c r="T398" s="1"/>
      <c r="U398" s="1"/>
      <c r="V398" s="1" t="s">
        <v>5156</v>
      </c>
      <c r="W398" s="1" t="s">
        <v>5157</v>
      </c>
      <c r="X398" s="1"/>
      <c r="Y398" s="1">
        <v>43399.750914351855</v>
      </c>
      <c r="Z398" s="1" t="s">
        <v>548</v>
      </c>
      <c r="AA398" s="1" t="s">
        <v>549</v>
      </c>
      <c r="AB398" s="1" t="s">
        <v>548</v>
      </c>
      <c r="AC398" s="1"/>
      <c r="AD398" s="1"/>
    </row>
    <row r="399" spans="1:30" x14ac:dyDescent="0.25">
      <c r="A399" s="1" t="s">
        <v>676</v>
      </c>
      <c r="B399" s="1" t="s">
        <v>562</v>
      </c>
      <c r="C399" s="1" t="s">
        <v>5468</v>
      </c>
      <c r="D399" s="1">
        <v>43399.136053240742</v>
      </c>
      <c r="E399" s="1">
        <v>43399.755115740743</v>
      </c>
      <c r="F399" s="1" t="s">
        <v>1192</v>
      </c>
      <c r="G399" s="1" t="s">
        <v>90</v>
      </c>
      <c r="H399" s="1" t="s">
        <v>1341</v>
      </c>
      <c r="I399" s="1" t="s">
        <v>91</v>
      </c>
      <c r="J399" s="1" t="s">
        <v>1118</v>
      </c>
      <c r="K399" s="1" t="s">
        <v>5469</v>
      </c>
      <c r="L399" s="1" t="s">
        <v>5649</v>
      </c>
      <c r="M399" s="1" t="s">
        <v>793</v>
      </c>
      <c r="N399" s="1" t="s">
        <v>40</v>
      </c>
      <c r="O399" s="1" t="s">
        <v>1093</v>
      </c>
      <c r="P399" s="1"/>
      <c r="Q399" s="1" t="s">
        <v>92</v>
      </c>
      <c r="R399" s="1" t="s">
        <v>544</v>
      </c>
      <c r="S399" s="1" t="s">
        <v>545</v>
      </c>
      <c r="T399" s="1"/>
      <c r="U399" s="1"/>
      <c r="V399" s="1" t="s">
        <v>1260</v>
      </c>
      <c r="W399" s="1" t="s">
        <v>1006</v>
      </c>
      <c r="X399" s="1"/>
      <c r="Y399" s="1">
        <v>43399.75540509259</v>
      </c>
      <c r="Z399" s="1" t="s">
        <v>548</v>
      </c>
      <c r="AA399" s="1" t="s">
        <v>549</v>
      </c>
      <c r="AB399" s="1" t="s">
        <v>548</v>
      </c>
      <c r="AC399" s="1"/>
      <c r="AD399" s="1"/>
    </row>
    <row r="400" spans="1:30" x14ac:dyDescent="0.25">
      <c r="A400" s="1" t="s">
        <v>676</v>
      </c>
      <c r="B400" s="1" t="s">
        <v>562</v>
      </c>
      <c r="C400" s="1" t="s">
        <v>5517</v>
      </c>
      <c r="D400" s="1">
        <v>43398.810983796298</v>
      </c>
      <c r="E400" s="1">
        <v>43399.76190972222</v>
      </c>
      <c r="F400" s="1" t="s">
        <v>1192</v>
      </c>
      <c r="G400" s="1" t="s">
        <v>90</v>
      </c>
      <c r="H400" s="1" t="s">
        <v>1341</v>
      </c>
      <c r="I400" s="1" t="s">
        <v>91</v>
      </c>
      <c r="J400" s="1" t="s">
        <v>1118</v>
      </c>
      <c r="K400" s="1" t="s">
        <v>5518</v>
      </c>
      <c r="L400" s="1" t="s">
        <v>5590</v>
      </c>
      <c r="M400" s="1" t="s">
        <v>793</v>
      </c>
      <c r="N400" s="1" t="s">
        <v>41</v>
      </c>
      <c r="O400" s="1" t="s">
        <v>1215</v>
      </c>
      <c r="P400" s="1"/>
      <c r="Q400" s="1" t="s">
        <v>92</v>
      </c>
      <c r="R400" s="1" t="s">
        <v>544</v>
      </c>
      <c r="S400" s="1" t="s">
        <v>545</v>
      </c>
      <c r="T400" s="1"/>
      <c r="U400" s="1"/>
      <c r="V400" s="1" t="s">
        <v>966</v>
      </c>
      <c r="W400" s="1" t="s">
        <v>967</v>
      </c>
      <c r="X400" s="1"/>
      <c r="Y400" s="1">
        <v>43399.762175925927</v>
      </c>
      <c r="Z400" s="1" t="s">
        <v>548</v>
      </c>
      <c r="AA400" s="1" t="s">
        <v>549</v>
      </c>
      <c r="AB400" s="1" t="s">
        <v>548</v>
      </c>
      <c r="AC400" s="1"/>
      <c r="AD400" s="1"/>
    </row>
    <row r="401" spans="1:30" x14ac:dyDescent="0.25">
      <c r="A401" s="1" t="s">
        <v>676</v>
      </c>
      <c r="B401" s="1" t="s">
        <v>562</v>
      </c>
      <c r="C401" s="1" t="s">
        <v>5462</v>
      </c>
      <c r="D401" s="1">
        <v>43399.084745370368</v>
      </c>
      <c r="E401" s="1">
        <v>43399.838842592595</v>
      </c>
      <c r="F401" s="1" t="s">
        <v>1493</v>
      </c>
      <c r="G401" s="1" t="s">
        <v>90</v>
      </c>
      <c r="H401" s="1" t="s">
        <v>1341</v>
      </c>
      <c r="I401" s="1" t="s">
        <v>91</v>
      </c>
      <c r="J401" s="1" t="s">
        <v>1118</v>
      </c>
      <c r="K401" s="1" t="s">
        <v>5463</v>
      </c>
      <c r="L401" s="1" t="s">
        <v>5647</v>
      </c>
      <c r="M401" s="1" t="s">
        <v>793</v>
      </c>
      <c r="N401" s="1" t="s">
        <v>40</v>
      </c>
      <c r="O401" s="1" t="s">
        <v>602</v>
      </c>
      <c r="P401" s="1"/>
      <c r="Q401" s="1" t="s">
        <v>92</v>
      </c>
      <c r="R401" s="1" t="s">
        <v>544</v>
      </c>
      <c r="S401" s="1" t="s">
        <v>545</v>
      </c>
      <c r="T401" s="1"/>
      <c r="U401" s="1"/>
      <c r="V401" s="1" t="s">
        <v>1300</v>
      </c>
      <c r="W401" s="1" t="s">
        <v>1301</v>
      </c>
      <c r="X401" s="1"/>
      <c r="Y401" s="1">
        <v>43399.839120370372</v>
      </c>
      <c r="Z401" s="1" t="s">
        <v>548</v>
      </c>
      <c r="AA401" s="1" t="s">
        <v>549</v>
      </c>
      <c r="AB401" s="1" t="s">
        <v>548</v>
      </c>
      <c r="AC401" s="1"/>
      <c r="AD401" s="1"/>
    </row>
    <row r="402" spans="1:30" x14ac:dyDescent="0.25">
      <c r="A402" s="1" t="s">
        <v>676</v>
      </c>
      <c r="B402" s="1" t="s">
        <v>562</v>
      </c>
      <c r="C402" s="1" t="s">
        <v>5511</v>
      </c>
      <c r="D402" s="1">
        <v>43398.799814814818</v>
      </c>
      <c r="E402" s="1">
        <v>43399.840138888889</v>
      </c>
      <c r="F402" s="1" t="s">
        <v>1100</v>
      </c>
      <c r="G402" s="1" t="s">
        <v>90</v>
      </c>
      <c r="H402" s="1" t="s">
        <v>1341</v>
      </c>
      <c r="I402" s="1" t="s">
        <v>91</v>
      </c>
      <c r="J402" s="1" t="s">
        <v>1118</v>
      </c>
      <c r="K402" s="1" t="s">
        <v>5512</v>
      </c>
      <c r="L402" s="1" t="s">
        <v>5659</v>
      </c>
      <c r="M402" s="1" t="s">
        <v>793</v>
      </c>
      <c r="N402" s="1" t="s">
        <v>41</v>
      </c>
      <c r="O402" s="1" t="s">
        <v>602</v>
      </c>
      <c r="P402" s="1"/>
      <c r="Q402" s="1" t="s">
        <v>92</v>
      </c>
      <c r="R402" s="1" t="s">
        <v>544</v>
      </c>
      <c r="S402" s="1" t="s">
        <v>545</v>
      </c>
      <c r="T402" s="1"/>
      <c r="U402" s="1"/>
      <c r="V402" s="1" t="s">
        <v>975</v>
      </c>
      <c r="W402" s="1" t="s">
        <v>976</v>
      </c>
      <c r="X402" s="1"/>
      <c r="Y402" s="1">
        <v>43399.840613425928</v>
      </c>
      <c r="Z402" s="1" t="s">
        <v>548</v>
      </c>
      <c r="AA402" s="1" t="s">
        <v>549</v>
      </c>
      <c r="AB402" s="1" t="s">
        <v>548</v>
      </c>
      <c r="AC402" s="1"/>
      <c r="AD402" s="1"/>
    </row>
    <row r="403" spans="1:30" x14ac:dyDescent="0.25">
      <c r="A403" s="1" t="s">
        <v>676</v>
      </c>
      <c r="B403" s="1" t="s">
        <v>562</v>
      </c>
      <c r="C403" s="1" t="s">
        <v>5476</v>
      </c>
      <c r="D403" s="1">
        <v>43399.049467592595</v>
      </c>
      <c r="E403" s="1">
        <v>43399.856574074074</v>
      </c>
      <c r="F403" s="1" t="s">
        <v>1493</v>
      </c>
      <c r="G403" s="1" t="s">
        <v>90</v>
      </c>
      <c r="H403" s="1" t="s">
        <v>1341</v>
      </c>
      <c r="I403" s="1" t="s">
        <v>91</v>
      </c>
      <c r="J403" s="1" t="s">
        <v>1118</v>
      </c>
      <c r="K403" s="1" t="s">
        <v>5477</v>
      </c>
      <c r="L403" s="1" t="s">
        <v>5650</v>
      </c>
      <c r="M403" s="1" t="s">
        <v>793</v>
      </c>
      <c r="N403" s="1" t="s">
        <v>40</v>
      </c>
      <c r="O403" s="1" t="s">
        <v>602</v>
      </c>
      <c r="P403" s="1"/>
      <c r="Q403" s="1" t="s">
        <v>92</v>
      </c>
      <c r="R403" s="1" t="s">
        <v>544</v>
      </c>
      <c r="S403" s="1" t="s">
        <v>545</v>
      </c>
      <c r="T403" s="1"/>
      <c r="U403" s="1"/>
      <c r="V403" s="1" t="s">
        <v>4614</v>
      </c>
      <c r="W403" s="1" t="s">
        <v>4615</v>
      </c>
      <c r="X403" s="1"/>
      <c r="Y403" s="1">
        <v>43399.856851851851</v>
      </c>
      <c r="Z403" s="1" t="s">
        <v>548</v>
      </c>
      <c r="AA403" s="1" t="s">
        <v>549</v>
      </c>
      <c r="AB403" s="1" t="s">
        <v>548</v>
      </c>
      <c r="AC403" s="1"/>
      <c r="AD403" s="1"/>
    </row>
    <row r="404" spans="1:30" x14ac:dyDescent="0.25">
      <c r="A404" s="1" t="s">
        <v>676</v>
      </c>
      <c r="B404" s="1" t="s">
        <v>562</v>
      </c>
      <c r="C404" s="1" t="s">
        <v>4348</v>
      </c>
      <c r="D404" s="1">
        <v>43391.667395833334</v>
      </c>
      <c r="E404" s="1">
        <v>43399.86613425926</v>
      </c>
      <c r="F404" s="1" t="s">
        <v>1440</v>
      </c>
      <c r="G404" s="1" t="s">
        <v>90</v>
      </c>
      <c r="H404" s="1" t="s">
        <v>1341</v>
      </c>
      <c r="I404" s="1" t="s">
        <v>91</v>
      </c>
      <c r="J404" s="1" t="s">
        <v>1118</v>
      </c>
      <c r="K404" s="1" t="s">
        <v>4349</v>
      </c>
      <c r="L404" s="1" t="s">
        <v>5684</v>
      </c>
      <c r="M404" s="1"/>
      <c r="N404" s="1"/>
      <c r="O404" s="1"/>
      <c r="P404" s="1"/>
      <c r="Q404" s="1" t="s">
        <v>92</v>
      </c>
      <c r="R404" s="1" t="s">
        <v>544</v>
      </c>
      <c r="S404" s="1" t="s">
        <v>545</v>
      </c>
      <c r="T404" s="1"/>
      <c r="U404" s="1"/>
      <c r="V404" s="1" t="s">
        <v>1660</v>
      </c>
      <c r="W404" s="1" t="s">
        <v>800</v>
      </c>
      <c r="X404" s="1"/>
      <c r="Y404" s="1">
        <v>43399.866400462961</v>
      </c>
      <c r="Z404" s="1" t="s">
        <v>548</v>
      </c>
      <c r="AA404" s="1" t="s">
        <v>549</v>
      </c>
      <c r="AB404" s="1" t="s">
        <v>548</v>
      </c>
      <c r="AC404" s="1"/>
      <c r="AD404" s="1"/>
    </row>
    <row r="405" spans="1:30" x14ac:dyDescent="0.25">
      <c r="A405" s="1" t="s">
        <v>676</v>
      </c>
      <c r="B405" s="1" t="s">
        <v>562</v>
      </c>
      <c r="C405" s="1" t="s">
        <v>5488</v>
      </c>
      <c r="D405" s="1">
        <v>43398.988252314812</v>
      </c>
      <c r="E405" s="1">
        <v>43399.971759259257</v>
      </c>
      <c r="F405" s="1" t="s">
        <v>1493</v>
      </c>
      <c r="G405" s="1" t="s">
        <v>90</v>
      </c>
      <c r="H405" s="1" t="s">
        <v>1341</v>
      </c>
      <c r="I405" s="1" t="s">
        <v>91</v>
      </c>
      <c r="J405" s="1" t="s">
        <v>1118</v>
      </c>
      <c r="K405" s="1" t="s">
        <v>5489</v>
      </c>
      <c r="L405" s="1" t="s">
        <v>5653</v>
      </c>
      <c r="M405" s="1" t="s">
        <v>793</v>
      </c>
      <c r="N405" s="1" t="s">
        <v>40</v>
      </c>
      <c r="O405" s="1" t="s">
        <v>1093</v>
      </c>
      <c r="P405" s="1"/>
      <c r="Q405" s="1" t="s">
        <v>92</v>
      </c>
      <c r="R405" s="1" t="s">
        <v>544</v>
      </c>
      <c r="S405" s="1" t="s">
        <v>545</v>
      </c>
      <c r="T405" s="1"/>
      <c r="U405" s="1"/>
      <c r="V405" s="1" t="s">
        <v>1252</v>
      </c>
      <c r="W405" s="1" t="s">
        <v>1253</v>
      </c>
      <c r="X405" s="1"/>
      <c r="Y405" s="1">
        <v>43399.972037037034</v>
      </c>
      <c r="Z405" s="1" t="s">
        <v>548</v>
      </c>
      <c r="AA405" s="1" t="s">
        <v>549</v>
      </c>
      <c r="AB405" s="1" t="s">
        <v>548</v>
      </c>
      <c r="AC405" s="1"/>
      <c r="AD405" s="1"/>
    </row>
    <row r="406" spans="1:30" x14ac:dyDescent="0.25">
      <c r="A406" s="1" t="s">
        <v>676</v>
      </c>
      <c r="B406" s="1" t="s">
        <v>562</v>
      </c>
      <c r="C406" s="1" t="s">
        <v>5506</v>
      </c>
      <c r="D406" s="1">
        <v>43398.848981481482</v>
      </c>
      <c r="E406" s="1">
        <v>43399.999548611115</v>
      </c>
      <c r="F406" s="1" t="s">
        <v>1493</v>
      </c>
      <c r="G406" s="1" t="s">
        <v>90</v>
      </c>
      <c r="H406" s="1" t="s">
        <v>1341</v>
      </c>
      <c r="I406" s="1" t="s">
        <v>91</v>
      </c>
      <c r="J406" s="1" t="s">
        <v>1118</v>
      </c>
      <c r="K406" s="1" t="s">
        <v>5507</v>
      </c>
      <c r="L406" s="1" t="s">
        <v>5657</v>
      </c>
      <c r="M406" s="1" t="s">
        <v>793</v>
      </c>
      <c r="N406" s="1" t="s">
        <v>920</v>
      </c>
      <c r="O406" s="1" t="s">
        <v>921</v>
      </c>
      <c r="P406" s="1"/>
      <c r="Q406" s="1" t="s">
        <v>92</v>
      </c>
      <c r="R406" s="1" t="s">
        <v>544</v>
      </c>
      <c r="S406" s="1" t="s">
        <v>545</v>
      </c>
      <c r="T406" s="1"/>
      <c r="U406" s="1"/>
      <c r="V406" s="1" t="s">
        <v>2996</v>
      </c>
      <c r="W406" s="1" t="s">
        <v>2997</v>
      </c>
      <c r="X406" s="1"/>
      <c r="Y406" s="1">
        <v>43399.999837962961</v>
      </c>
      <c r="Z406" s="1" t="s">
        <v>548</v>
      </c>
      <c r="AA406" s="1" t="s">
        <v>549</v>
      </c>
      <c r="AB406" s="1" t="s">
        <v>548</v>
      </c>
      <c r="AC406" s="1"/>
      <c r="AD406" s="1"/>
    </row>
    <row r="407" spans="1:30" x14ac:dyDescent="0.25">
      <c r="A407" s="1" t="s">
        <v>676</v>
      </c>
      <c r="B407" s="1" t="s">
        <v>562</v>
      </c>
      <c r="C407" s="1" t="s">
        <v>5220</v>
      </c>
      <c r="D407" s="1">
        <v>43398.552187499998</v>
      </c>
      <c r="E407" s="1">
        <v>43400.025439814817</v>
      </c>
      <c r="F407" s="1" t="s">
        <v>1493</v>
      </c>
      <c r="G407" s="1" t="s">
        <v>90</v>
      </c>
      <c r="H407" s="1" t="s">
        <v>1341</v>
      </c>
      <c r="I407" s="1" t="s">
        <v>91</v>
      </c>
      <c r="J407" s="1" t="s">
        <v>1118</v>
      </c>
      <c r="K407" s="1" t="s">
        <v>5221</v>
      </c>
      <c r="L407" s="1" t="s">
        <v>5663</v>
      </c>
      <c r="M407" s="1" t="s">
        <v>793</v>
      </c>
      <c r="N407" s="1" t="s">
        <v>40</v>
      </c>
      <c r="O407" s="1" t="s">
        <v>602</v>
      </c>
      <c r="P407" s="1"/>
      <c r="Q407" s="1" t="s">
        <v>92</v>
      </c>
      <c r="R407" s="1" t="s">
        <v>544</v>
      </c>
      <c r="S407" s="1" t="s">
        <v>545</v>
      </c>
      <c r="T407" s="1"/>
      <c r="U407" s="1"/>
      <c r="V407" s="1" t="s">
        <v>1396</v>
      </c>
      <c r="W407" s="1" t="s">
        <v>1397</v>
      </c>
      <c r="X407" s="1"/>
      <c r="Y407" s="1">
        <v>43400.025717592594</v>
      </c>
      <c r="Z407" s="1" t="s">
        <v>548</v>
      </c>
      <c r="AA407" s="1" t="s">
        <v>549</v>
      </c>
      <c r="AB407" s="1" t="s">
        <v>548</v>
      </c>
      <c r="AC407" s="1"/>
      <c r="AD407" s="1"/>
    </row>
    <row r="408" spans="1:30" x14ac:dyDescent="0.25">
      <c r="A408" s="1" t="s">
        <v>676</v>
      </c>
      <c r="B408" s="1" t="s">
        <v>562</v>
      </c>
      <c r="C408" s="1" t="s">
        <v>5238</v>
      </c>
      <c r="D408" s="1">
        <v>43398.10052083333</v>
      </c>
      <c r="E408" s="1">
        <v>43400.027916666666</v>
      </c>
      <c r="F408" s="1" t="s">
        <v>1493</v>
      </c>
      <c r="G408" s="1" t="s">
        <v>90</v>
      </c>
      <c r="H408" s="1" t="s">
        <v>1341</v>
      </c>
      <c r="I408" s="1" t="s">
        <v>91</v>
      </c>
      <c r="J408" s="1" t="s">
        <v>1118</v>
      </c>
      <c r="K408" s="1" t="s">
        <v>5239</v>
      </c>
      <c r="L408" s="1" t="s">
        <v>5665</v>
      </c>
      <c r="M408" s="1" t="s">
        <v>793</v>
      </c>
      <c r="N408" s="1" t="s">
        <v>40</v>
      </c>
      <c r="O408" s="1" t="s">
        <v>602</v>
      </c>
      <c r="P408" s="1"/>
      <c r="Q408" s="1" t="s">
        <v>92</v>
      </c>
      <c r="R408" s="1" t="s">
        <v>544</v>
      </c>
      <c r="S408" s="1" t="s">
        <v>545</v>
      </c>
      <c r="T408" s="1"/>
      <c r="U408" s="1"/>
      <c r="V408" s="1" t="s">
        <v>1252</v>
      </c>
      <c r="W408" s="1" t="s">
        <v>1253</v>
      </c>
      <c r="X408" s="1"/>
      <c r="Y408" s="1">
        <v>43400.028194444443</v>
      </c>
      <c r="Z408" s="1" t="s">
        <v>548</v>
      </c>
      <c r="AA408" s="1" t="s">
        <v>549</v>
      </c>
      <c r="AB408" s="1" t="s">
        <v>548</v>
      </c>
      <c r="AC408" s="1"/>
      <c r="AD408" s="1"/>
    </row>
    <row r="409" spans="1:30" x14ac:dyDescent="0.25">
      <c r="A409" s="1" t="s">
        <v>676</v>
      </c>
      <c r="B409" s="1" t="s">
        <v>562</v>
      </c>
      <c r="C409" s="1" t="s">
        <v>5248</v>
      </c>
      <c r="D409" s="1">
        <v>43398.060578703706</v>
      </c>
      <c r="E409" s="1">
        <v>43400.035983796297</v>
      </c>
      <c r="F409" s="1" t="s">
        <v>1493</v>
      </c>
      <c r="G409" s="1" t="s">
        <v>90</v>
      </c>
      <c r="H409" s="1" t="s">
        <v>1341</v>
      </c>
      <c r="I409" s="1" t="s">
        <v>91</v>
      </c>
      <c r="J409" s="1" t="s">
        <v>1118</v>
      </c>
      <c r="K409" s="1" t="s">
        <v>5249</v>
      </c>
      <c r="L409" s="1" t="s">
        <v>5668</v>
      </c>
      <c r="M409" s="1" t="s">
        <v>793</v>
      </c>
      <c r="N409" s="1" t="s">
        <v>40</v>
      </c>
      <c r="O409" s="1" t="s">
        <v>1093</v>
      </c>
      <c r="P409" s="1"/>
      <c r="Q409" s="1" t="s">
        <v>92</v>
      </c>
      <c r="R409" s="1" t="s">
        <v>544</v>
      </c>
      <c r="S409" s="1" t="s">
        <v>545</v>
      </c>
      <c r="T409" s="1"/>
      <c r="U409" s="1"/>
      <c r="V409" s="1" t="s">
        <v>1254</v>
      </c>
      <c r="W409" s="1" t="s">
        <v>1255</v>
      </c>
      <c r="X409" s="1"/>
      <c r="Y409" s="1">
        <v>43400.037361111114</v>
      </c>
      <c r="Z409" s="1" t="s">
        <v>548</v>
      </c>
      <c r="AA409" s="1" t="s">
        <v>549</v>
      </c>
      <c r="AB409" s="1" t="s">
        <v>548</v>
      </c>
      <c r="AC409" s="1"/>
      <c r="AD409" s="1"/>
    </row>
    <row r="410" spans="1:30" x14ac:dyDescent="0.25">
      <c r="A410" s="1" t="s">
        <v>676</v>
      </c>
      <c r="B410" s="1" t="s">
        <v>562</v>
      </c>
      <c r="C410" s="1" t="s">
        <v>5271</v>
      </c>
      <c r="D410" s="1">
        <v>43397.966435185182</v>
      </c>
      <c r="E410" s="1">
        <v>43400.046435185184</v>
      </c>
      <c r="F410" s="1" t="s">
        <v>1493</v>
      </c>
      <c r="G410" s="1" t="s">
        <v>90</v>
      </c>
      <c r="H410" s="1" t="s">
        <v>1341</v>
      </c>
      <c r="I410" s="1" t="s">
        <v>91</v>
      </c>
      <c r="J410" s="1" t="s">
        <v>1118</v>
      </c>
      <c r="K410" s="1" t="s">
        <v>5272</v>
      </c>
      <c r="L410" s="1" t="s">
        <v>5669</v>
      </c>
      <c r="M410" s="1" t="s">
        <v>793</v>
      </c>
      <c r="N410" s="1" t="s">
        <v>2226</v>
      </c>
      <c r="O410" s="1" t="s">
        <v>5670</v>
      </c>
      <c r="P410" s="1"/>
      <c r="Q410" s="1" t="s">
        <v>92</v>
      </c>
      <c r="R410" s="1" t="s">
        <v>544</v>
      </c>
      <c r="S410" s="1" t="s">
        <v>545</v>
      </c>
      <c r="T410" s="1"/>
      <c r="U410" s="1"/>
      <c r="V410" s="1" t="s">
        <v>1258</v>
      </c>
      <c r="W410" s="1" t="s">
        <v>1259</v>
      </c>
      <c r="X410" s="1"/>
      <c r="Y410" s="1">
        <v>43400.046712962961</v>
      </c>
      <c r="Z410" s="1" t="s">
        <v>548</v>
      </c>
      <c r="AA410" s="1" t="s">
        <v>549</v>
      </c>
      <c r="AB410" s="1" t="s">
        <v>548</v>
      </c>
      <c r="AC410" s="1"/>
      <c r="AD410" s="1"/>
    </row>
    <row r="411" spans="1:30" x14ac:dyDescent="0.25">
      <c r="A411" s="1" t="s">
        <v>676</v>
      </c>
      <c r="B411" s="1" t="s">
        <v>562</v>
      </c>
      <c r="C411" s="1" t="s">
        <v>5277</v>
      </c>
      <c r="D411" s="1">
        <v>43397.942199074074</v>
      </c>
      <c r="E411" s="1">
        <v>43400.061412037037</v>
      </c>
      <c r="F411" s="1" t="s">
        <v>1493</v>
      </c>
      <c r="G411" s="1" t="s">
        <v>90</v>
      </c>
      <c r="H411" s="1" t="s">
        <v>1341</v>
      </c>
      <c r="I411" s="1" t="s">
        <v>91</v>
      </c>
      <c r="J411" s="1" t="s">
        <v>1118</v>
      </c>
      <c r="K411" s="1" t="s">
        <v>5278</v>
      </c>
      <c r="L411" s="1" t="s">
        <v>5671</v>
      </c>
      <c r="M411" s="1" t="s">
        <v>793</v>
      </c>
      <c r="N411" s="1" t="s">
        <v>41</v>
      </c>
      <c r="O411" s="1" t="s">
        <v>1104</v>
      </c>
      <c r="P411" s="1"/>
      <c r="Q411" s="1" t="s">
        <v>92</v>
      </c>
      <c r="R411" s="1" t="s">
        <v>544</v>
      </c>
      <c r="S411" s="1" t="s">
        <v>545</v>
      </c>
      <c r="T411" s="1"/>
      <c r="U411" s="1"/>
      <c r="V411" s="1" t="s">
        <v>966</v>
      </c>
      <c r="W411" s="1" t="s">
        <v>967</v>
      </c>
      <c r="X411" s="1"/>
      <c r="Y411" s="1">
        <v>43400.061678240738</v>
      </c>
      <c r="Z411" s="1" t="s">
        <v>548</v>
      </c>
      <c r="AA411" s="1" t="s">
        <v>549</v>
      </c>
      <c r="AB411" s="1" t="s">
        <v>548</v>
      </c>
      <c r="AC411" s="1"/>
      <c r="AD411" s="1"/>
    </row>
    <row r="412" spans="1:30" x14ac:dyDescent="0.25">
      <c r="A412" s="1" t="s">
        <v>676</v>
      </c>
      <c r="B412" s="1" t="s">
        <v>562</v>
      </c>
      <c r="C412" s="1" t="s">
        <v>5285</v>
      </c>
      <c r="D412" s="1">
        <v>43397.787430555552</v>
      </c>
      <c r="E412" s="1">
        <v>43400.104062500002</v>
      </c>
      <c r="F412" s="1" t="s">
        <v>1493</v>
      </c>
      <c r="G412" s="1" t="s">
        <v>90</v>
      </c>
      <c r="H412" s="1" t="s">
        <v>1341</v>
      </c>
      <c r="I412" s="1" t="s">
        <v>91</v>
      </c>
      <c r="J412" s="1" t="s">
        <v>1118</v>
      </c>
      <c r="K412" s="1" t="s">
        <v>5286</v>
      </c>
      <c r="L412" s="1" t="s">
        <v>5672</v>
      </c>
      <c r="M412" s="1" t="s">
        <v>793</v>
      </c>
      <c r="N412" s="1" t="s">
        <v>41</v>
      </c>
      <c r="O412" s="1" t="s">
        <v>1005</v>
      </c>
      <c r="P412" s="1"/>
      <c r="Q412" s="1" t="s">
        <v>92</v>
      </c>
      <c r="R412" s="1" t="s">
        <v>544</v>
      </c>
      <c r="S412" s="1" t="s">
        <v>545</v>
      </c>
      <c r="T412" s="1"/>
      <c r="U412" s="1"/>
      <c r="V412" s="1" t="s">
        <v>1569</v>
      </c>
      <c r="W412" s="1" t="s">
        <v>1570</v>
      </c>
      <c r="X412" s="1"/>
      <c r="Y412" s="1">
        <v>43400.121087962965</v>
      </c>
      <c r="Z412" s="1" t="s">
        <v>548</v>
      </c>
      <c r="AA412" s="1" t="s">
        <v>549</v>
      </c>
      <c r="AB412" s="1" t="s">
        <v>548</v>
      </c>
      <c r="AC412" s="1"/>
      <c r="AD412" s="1"/>
    </row>
    <row r="413" spans="1:30" x14ac:dyDescent="0.25">
      <c r="A413" s="1" t="s">
        <v>676</v>
      </c>
      <c r="B413" s="1" t="s">
        <v>562</v>
      </c>
      <c r="C413" s="1" t="s">
        <v>5035</v>
      </c>
      <c r="D413" s="1">
        <v>43397.180763888886</v>
      </c>
      <c r="E413" s="1">
        <v>43400.110219907408</v>
      </c>
      <c r="F413" s="1" t="s">
        <v>1493</v>
      </c>
      <c r="G413" s="1" t="s">
        <v>90</v>
      </c>
      <c r="H413" s="1" t="s">
        <v>1341</v>
      </c>
      <c r="I413" s="1" t="s">
        <v>91</v>
      </c>
      <c r="J413" s="1" t="s">
        <v>1118</v>
      </c>
      <c r="K413" s="1" t="s">
        <v>4938</v>
      </c>
      <c r="L413" s="1" t="s">
        <v>5673</v>
      </c>
      <c r="M413" s="1" t="s">
        <v>793</v>
      </c>
      <c r="N413" s="1" t="s">
        <v>929</v>
      </c>
      <c r="O413" s="1" t="s">
        <v>939</v>
      </c>
      <c r="P413" s="1"/>
      <c r="Q413" s="1" t="s">
        <v>92</v>
      </c>
      <c r="R413" s="1" t="s">
        <v>544</v>
      </c>
      <c r="S413" s="1" t="s">
        <v>545</v>
      </c>
      <c r="T413" s="1"/>
      <c r="U413" s="1"/>
      <c r="V413" s="1" t="s">
        <v>1321</v>
      </c>
      <c r="W413" s="1" t="s">
        <v>964</v>
      </c>
      <c r="X413" s="1"/>
      <c r="Y413" s="1">
        <v>43400.110497685186</v>
      </c>
      <c r="Z413" s="1" t="s">
        <v>548</v>
      </c>
      <c r="AA413" s="1" t="s">
        <v>549</v>
      </c>
      <c r="AB413" s="1" t="s">
        <v>548</v>
      </c>
      <c r="AC413" s="1"/>
      <c r="AD413" s="1"/>
    </row>
    <row r="414" spans="1:30" x14ac:dyDescent="0.25">
      <c r="A414" s="1" t="s">
        <v>676</v>
      </c>
      <c r="B414" s="1" t="s">
        <v>562</v>
      </c>
      <c r="C414" s="1" t="s">
        <v>5044</v>
      </c>
      <c r="D414" s="1">
        <v>43397.099687499998</v>
      </c>
      <c r="E414" s="1">
        <v>43400.115011574075</v>
      </c>
      <c r="F414" s="1" t="s">
        <v>1493</v>
      </c>
      <c r="G414" s="1" t="s">
        <v>90</v>
      </c>
      <c r="H414" s="1" t="s">
        <v>1341</v>
      </c>
      <c r="I414" s="1" t="s">
        <v>91</v>
      </c>
      <c r="J414" s="1" t="s">
        <v>1118</v>
      </c>
      <c r="K414" s="1" t="s">
        <v>5045</v>
      </c>
      <c r="L414" s="1" t="s">
        <v>5675</v>
      </c>
      <c r="M414" s="1" t="s">
        <v>793</v>
      </c>
      <c r="N414" s="1" t="s">
        <v>40</v>
      </c>
      <c r="O414" s="1" t="s">
        <v>932</v>
      </c>
      <c r="P414" s="1"/>
      <c r="Q414" s="1" t="s">
        <v>92</v>
      </c>
      <c r="R414" s="1" t="s">
        <v>544</v>
      </c>
      <c r="S414" s="1" t="s">
        <v>545</v>
      </c>
      <c r="T414" s="1"/>
      <c r="U414" s="1"/>
      <c r="V414" s="1" t="s">
        <v>2293</v>
      </c>
      <c r="W414" s="1" t="s">
        <v>2294</v>
      </c>
      <c r="X414" s="1"/>
      <c r="Y414" s="1">
        <v>43400.115300925929</v>
      </c>
      <c r="Z414" s="1" t="s">
        <v>548</v>
      </c>
      <c r="AA414" s="1" t="s">
        <v>549</v>
      </c>
      <c r="AB414" s="1" t="s">
        <v>548</v>
      </c>
      <c r="AC414" s="1"/>
      <c r="AD414" s="1"/>
    </row>
    <row r="415" spans="1:30" x14ac:dyDescent="0.25">
      <c r="A415" s="1" t="s">
        <v>676</v>
      </c>
      <c r="B415" s="1" t="s">
        <v>562</v>
      </c>
      <c r="C415" s="1" t="s">
        <v>4774</v>
      </c>
      <c r="D415" s="1">
        <v>43396.55609953704</v>
      </c>
      <c r="E415" s="1">
        <v>43400.123055555552</v>
      </c>
      <c r="F415" s="1" t="s">
        <v>1493</v>
      </c>
      <c r="G415" s="1" t="s">
        <v>90</v>
      </c>
      <c r="H415" s="1" t="s">
        <v>1341</v>
      </c>
      <c r="I415" s="1" t="s">
        <v>91</v>
      </c>
      <c r="J415" s="1" t="s">
        <v>1118</v>
      </c>
      <c r="K415" s="1" t="s">
        <v>4775</v>
      </c>
      <c r="L415" s="1" t="s">
        <v>5677</v>
      </c>
      <c r="M415" s="1" t="s">
        <v>793</v>
      </c>
      <c r="N415" s="1" t="s">
        <v>40</v>
      </c>
      <c r="O415" s="1" t="s">
        <v>602</v>
      </c>
      <c r="P415" s="1"/>
      <c r="Q415" s="1" t="s">
        <v>92</v>
      </c>
      <c r="R415" s="1" t="s">
        <v>544</v>
      </c>
      <c r="S415" s="1" t="s">
        <v>545</v>
      </c>
      <c r="T415" s="1"/>
      <c r="U415" s="1"/>
      <c r="V415" s="1" t="s">
        <v>1396</v>
      </c>
      <c r="W415" s="1" t="s">
        <v>1397</v>
      </c>
      <c r="X415" s="1"/>
      <c r="Y415" s="1">
        <v>43400.123310185183</v>
      </c>
      <c r="Z415" s="1" t="s">
        <v>548</v>
      </c>
      <c r="AA415" s="1" t="s">
        <v>549</v>
      </c>
      <c r="AB415" s="1" t="s">
        <v>548</v>
      </c>
      <c r="AC415" s="1"/>
      <c r="AD415" s="1"/>
    </row>
    <row r="416" spans="1:30" x14ac:dyDescent="0.25">
      <c r="A416" s="1" t="s">
        <v>676</v>
      </c>
      <c r="B416" s="1" t="s">
        <v>562</v>
      </c>
      <c r="C416" s="1" t="s">
        <v>4776</v>
      </c>
      <c r="D416" s="1">
        <v>43396.130462962959</v>
      </c>
      <c r="E416" s="1">
        <v>43400.130381944444</v>
      </c>
      <c r="F416" s="1" t="s">
        <v>1493</v>
      </c>
      <c r="G416" s="1" t="s">
        <v>90</v>
      </c>
      <c r="H416" s="1" t="s">
        <v>1341</v>
      </c>
      <c r="I416" s="1" t="s">
        <v>91</v>
      </c>
      <c r="J416" s="1" t="s">
        <v>1118</v>
      </c>
      <c r="K416" s="1" t="s">
        <v>4777</v>
      </c>
      <c r="L416" s="1" t="s">
        <v>5678</v>
      </c>
      <c r="M416" s="1" t="s">
        <v>793</v>
      </c>
      <c r="N416" s="1" t="s">
        <v>40</v>
      </c>
      <c r="O416" s="1" t="s">
        <v>1093</v>
      </c>
      <c r="P416" s="1"/>
      <c r="Q416" s="1" t="s">
        <v>92</v>
      </c>
      <c r="R416" s="1" t="s">
        <v>544</v>
      </c>
      <c r="S416" s="1" t="s">
        <v>545</v>
      </c>
      <c r="T416" s="1"/>
      <c r="U416" s="1"/>
      <c r="V416" s="1" t="s">
        <v>1252</v>
      </c>
      <c r="W416" s="1" t="s">
        <v>1253</v>
      </c>
      <c r="X416" s="1"/>
      <c r="Y416" s="1">
        <v>43400.130671296298</v>
      </c>
      <c r="Z416" s="1" t="s">
        <v>548</v>
      </c>
      <c r="AA416" s="1" t="s">
        <v>549</v>
      </c>
      <c r="AB416" s="1" t="s">
        <v>548</v>
      </c>
      <c r="AC416" s="1"/>
      <c r="AD416" s="1"/>
    </row>
    <row r="417" spans="1:30" x14ac:dyDescent="0.25">
      <c r="A417" s="1" t="s">
        <v>676</v>
      </c>
      <c r="B417" s="1" t="s">
        <v>562</v>
      </c>
      <c r="C417" s="1" t="s">
        <v>4801</v>
      </c>
      <c r="D417" s="1">
        <v>43396.123124999998</v>
      </c>
      <c r="E417" s="1">
        <v>43400.132986111108</v>
      </c>
      <c r="F417" s="1" t="s">
        <v>1493</v>
      </c>
      <c r="G417" s="1" t="s">
        <v>90</v>
      </c>
      <c r="H417" s="1" t="s">
        <v>1341</v>
      </c>
      <c r="I417" s="1" t="s">
        <v>91</v>
      </c>
      <c r="J417" s="1" t="s">
        <v>1118</v>
      </c>
      <c r="K417" s="1" t="s">
        <v>4802</v>
      </c>
      <c r="L417" s="1" t="s">
        <v>5679</v>
      </c>
      <c r="M417" s="1" t="s">
        <v>793</v>
      </c>
      <c r="N417" s="1" t="s">
        <v>40</v>
      </c>
      <c r="O417" s="1" t="s">
        <v>2197</v>
      </c>
      <c r="P417" s="1"/>
      <c r="Q417" s="1" t="s">
        <v>92</v>
      </c>
      <c r="R417" s="1" t="s">
        <v>544</v>
      </c>
      <c r="S417" s="1" t="s">
        <v>545</v>
      </c>
      <c r="T417" s="1"/>
      <c r="U417" s="1"/>
      <c r="V417" s="1" t="s">
        <v>966</v>
      </c>
      <c r="W417" s="1" t="s">
        <v>967</v>
      </c>
      <c r="X417" s="1"/>
      <c r="Y417" s="1">
        <v>43400.133252314816</v>
      </c>
      <c r="Z417" s="1" t="s">
        <v>548</v>
      </c>
      <c r="AA417" s="1" t="s">
        <v>549</v>
      </c>
      <c r="AB417" s="1" t="s">
        <v>548</v>
      </c>
      <c r="AC417" s="1"/>
      <c r="AD417" s="1"/>
    </row>
    <row r="418" spans="1:30" x14ac:dyDescent="0.25">
      <c r="A418" s="1" t="s">
        <v>676</v>
      </c>
      <c r="B418" s="1" t="s">
        <v>562</v>
      </c>
      <c r="C418" s="1" t="s">
        <v>4825</v>
      </c>
      <c r="D418" s="1">
        <v>43395.903020833335</v>
      </c>
      <c r="E418" s="1">
        <v>43400.135405092595</v>
      </c>
      <c r="F418" s="1" t="s">
        <v>1493</v>
      </c>
      <c r="G418" s="1" t="s">
        <v>90</v>
      </c>
      <c r="H418" s="1" t="s">
        <v>1341</v>
      </c>
      <c r="I418" s="1" t="s">
        <v>91</v>
      </c>
      <c r="J418" s="1" t="s">
        <v>1118</v>
      </c>
      <c r="K418" s="1" t="s">
        <v>4826</v>
      </c>
      <c r="L418" s="1" t="s">
        <v>5680</v>
      </c>
      <c r="M418" s="1" t="s">
        <v>793</v>
      </c>
      <c r="N418" s="1" t="s">
        <v>920</v>
      </c>
      <c r="O418" s="1" t="s">
        <v>5537</v>
      </c>
      <c r="P418" s="1"/>
      <c r="Q418" s="1" t="s">
        <v>92</v>
      </c>
      <c r="R418" s="1" t="s">
        <v>544</v>
      </c>
      <c r="S418" s="1" t="s">
        <v>545</v>
      </c>
      <c r="T418" s="1"/>
      <c r="U418" s="1"/>
      <c r="V418" s="1" t="s">
        <v>923</v>
      </c>
      <c r="W418" s="1" t="s">
        <v>2335</v>
      </c>
      <c r="X418" s="1"/>
      <c r="Y418" s="1">
        <v>43400.135694444441</v>
      </c>
      <c r="Z418" s="1" t="s">
        <v>548</v>
      </c>
      <c r="AA418" s="1" t="s">
        <v>549</v>
      </c>
      <c r="AB418" s="1" t="s">
        <v>548</v>
      </c>
      <c r="AC418" s="1"/>
      <c r="AD418" s="1"/>
    </row>
    <row r="419" spans="1:30" x14ac:dyDescent="0.25">
      <c r="A419" s="1" t="s">
        <v>676</v>
      </c>
      <c r="B419" s="1" t="s">
        <v>562</v>
      </c>
      <c r="C419" s="1" t="s">
        <v>4596</v>
      </c>
      <c r="D419" s="1">
        <v>43395.537395833337</v>
      </c>
      <c r="E419" s="1">
        <v>43400.137800925928</v>
      </c>
      <c r="F419" s="1" t="s">
        <v>1493</v>
      </c>
      <c r="G419" s="1" t="s">
        <v>90</v>
      </c>
      <c r="H419" s="1" t="s">
        <v>1341</v>
      </c>
      <c r="I419" s="1" t="s">
        <v>91</v>
      </c>
      <c r="J419" s="1" t="s">
        <v>1118</v>
      </c>
      <c r="K419" s="1" t="s">
        <v>4597</v>
      </c>
      <c r="L419" s="1" t="s">
        <v>5681</v>
      </c>
      <c r="M419" s="1" t="s">
        <v>793</v>
      </c>
      <c r="N419" s="1" t="s">
        <v>920</v>
      </c>
      <c r="O419" s="1" t="s">
        <v>921</v>
      </c>
      <c r="P419" s="1"/>
      <c r="Q419" s="1" t="s">
        <v>92</v>
      </c>
      <c r="R419" s="1" t="s">
        <v>544</v>
      </c>
      <c r="S419" s="1" t="s">
        <v>545</v>
      </c>
      <c r="T419" s="1"/>
      <c r="U419" s="1"/>
      <c r="V419" s="1" t="s">
        <v>1396</v>
      </c>
      <c r="W419" s="1" t="s">
        <v>1397</v>
      </c>
      <c r="X419" s="1"/>
      <c r="Y419" s="1">
        <v>43400.138090277775</v>
      </c>
      <c r="Z419" s="1" t="s">
        <v>548</v>
      </c>
      <c r="AA419" s="1" t="s">
        <v>549</v>
      </c>
      <c r="AB419" s="1" t="s">
        <v>548</v>
      </c>
      <c r="AC419" s="1"/>
      <c r="AD419" s="1"/>
    </row>
    <row r="420" spans="1:30" x14ac:dyDescent="0.25">
      <c r="A420" s="1" t="s">
        <v>676</v>
      </c>
      <c r="B420" s="1" t="s">
        <v>562</v>
      </c>
      <c r="C420" s="1" t="s">
        <v>4608</v>
      </c>
      <c r="D420" s="1">
        <v>43393.043946759259</v>
      </c>
      <c r="E420" s="1">
        <v>43400.143634259257</v>
      </c>
      <c r="F420" s="1" t="s">
        <v>1493</v>
      </c>
      <c r="G420" s="1" t="s">
        <v>90</v>
      </c>
      <c r="H420" s="1" t="s">
        <v>1341</v>
      </c>
      <c r="I420" s="1" t="s">
        <v>91</v>
      </c>
      <c r="J420" s="1" t="s">
        <v>1118</v>
      </c>
      <c r="K420" s="1" t="s">
        <v>4609</v>
      </c>
      <c r="L420" s="1" t="s">
        <v>5682</v>
      </c>
      <c r="M420" s="1" t="s">
        <v>793</v>
      </c>
      <c r="N420" s="1" t="s">
        <v>40</v>
      </c>
      <c r="O420" s="1" t="s">
        <v>602</v>
      </c>
      <c r="P420" s="1"/>
      <c r="Q420" s="1" t="s">
        <v>92</v>
      </c>
      <c r="R420" s="1" t="s">
        <v>544</v>
      </c>
      <c r="S420" s="1" t="s">
        <v>545</v>
      </c>
      <c r="T420" s="1"/>
      <c r="U420" s="1"/>
      <c r="V420" s="1" t="s">
        <v>966</v>
      </c>
      <c r="W420" s="1" t="s">
        <v>967</v>
      </c>
      <c r="X420" s="1"/>
      <c r="Y420" s="1">
        <v>43400.143923611111</v>
      </c>
      <c r="Z420" s="1" t="s">
        <v>548</v>
      </c>
      <c r="AA420" s="1" t="s">
        <v>549</v>
      </c>
      <c r="AB420" s="1" t="s">
        <v>548</v>
      </c>
      <c r="AC420" s="1"/>
      <c r="AD420" s="1"/>
    </row>
    <row r="421" spans="1:30" x14ac:dyDescent="0.25">
      <c r="A421" s="1" t="s">
        <v>676</v>
      </c>
      <c r="B421" s="1" t="s">
        <v>562</v>
      </c>
      <c r="C421" s="1" t="s">
        <v>4626</v>
      </c>
      <c r="D421" s="1">
        <v>43393.036793981482</v>
      </c>
      <c r="E421" s="1">
        <v>43400.149733796294</v>
      </c>
      <c r="F421" s="1" t="s">
        <v>1493</v>
      </c>
      <c r="G421" s="1" t="s">
        <v>90</v>
      </c>
      <c r="H421" s="1" t="s">
        <v>1341</v>
      </c>
      <c r="I421" s="1" t="s">
        <v>91</v>
      </c>
      <c r="J421" s="1" t="s">
        <v>1118</v>
      </c>
      <c r="K421" s="1" t="s">
        <v>4627</v>
      </c>
      <c r="L421" s="1" t="s">
        <v>5683</v>
      </c>
      <c r="M421" s="1" t="s">
        <v>793</v>
      </c>
      <c r="N421" s="1" t="s">
        <v>41</v>
      </c>
      <c r="O421" s="1" t="s">
        <v>1005</v>
      </c>
      <c r="P421" s="1"/>
      <c r="Q421" s="1" t="s">
        <v>92</v>
      </c>
      <c r="R421" s="1" t="s">
        <v>544</v>
      </c>
      <c r="S421" s="1" t="s">
        <v>545</v>
      </c>
      <c r="T421" s="1"/>
      <c r="U421" s="1"/>
      <c r="V421" s="1" t="s">
        <v>966</v>
      </c>
      <c r="W421" s="1" t="s">
        <v>967</v>
      </c>
      <c r="X421" s="1"/>
      <c r="Y421" s="1">
        <v>43400.150011574071</v>
      </c>
      <c r="Z421" s="1" t="s">
        <v>548</v>
      </c>
      <c r="AA421" s="1" t="s">
        <v>549</v>
      </c>
      <c r="AB421" s="1" t="s">
        <v>548</v>
      </c>
      <c r="AC421" s="1"/>
      <c r="AD421" s="1"/>
    </row>
    <row r="422" spans="1:30" x14ac:dyDescent="0.25">
      <c r="A422" s="1" t="s">
        <v>676</v>
      </c>
      <c r="B422" s="1" t="s">
        <v>562</v>
      </c>
      <c r="C422" s="1" t="s">
        <v>5496</v>
      </c>
      <c r="D422" s="1">
        <v>43398.894606481481</v>
      </c>
      <c r="E422" s="1">
        <v>43402.518703703703</v>
      </c>
      <c r="F422" s="1" t="s">
        <v>833</v>
      </c>
      <c r="G422" s="1" t="s">
        <v>90</v>
      </c>
      <c r="H422" s="1" t="s">
        <v>1341</v>
      </c>
      <c r="I422" s="1" t="s">
        <v>91</v>
      </c>
      <c r="J422" s="1" t="s">
        <v>1118</v>
      </c>
      <c r="K422" s="1" t="s">
        <v>5497</v>
      </c>
      <c r="L422" s="1" t="s">
        <v>5654</v>
      </c>
      <c r="M422" s="1" t="s">
        <v>793</v>
      </c>
      <c r="N422" s="1" t="s">
        <v>41</v>
      </c>
      <c r="O422" s="1" t="s">
        <v>1005</v>
      </c>
      <c r="P422" s="1"/>
      <c r="Q422" s="1" t="s">
        <v>92</v>
      </c>
      <c r="R422" s="1" t="s">
        <v>544</v>
      </c>
      <c r="S422" s="1" t="s">
        <v>545</v>
      </c>
      <c r="T422" s="1"/>
      <c r="U422" s="1"/>
      <c r="V422" s="1" t="s">
        <v>1096</v>
      </c>
      <c r="W422" s="1" t="s">
        <v>1166</v>
      </c>
      <c r="X422" s="1"/>
      <c r="Y422" s="1">
        <v>43402.51898148148</v>
      </c>
      <c r="Z422" s="1" t="s">
        <v>548</v>
      </c>
      <c r="AA422" s="1" t="s">
        <v>549</v>
      </c>
      <c r="AB422" s="1" t="s">
        <v>548</v>
      </c>
      <c r="AC422" s="1"/>
      <c r="AD422" s="1"/>
    </row>
    <row r="423" spans="1:30" x14ac:dyDescent="0.25">
      <c r="A423" s="1" t="s">
        <v>676</v>
      </c>
      <c r="B423" s="1" t="s">
        <v>562</v>
      </c>
      <c r="C423" s="1" t="s">
        <v>5508</v>
      </c>
      <c r="D423" s="1">
        <v>43398.807534722226</v>
      </c>
      <c r="E423" s="1">
        <v>43402.548645833333</v>
      </c>
      <c r="F423" s="1" t="s">
        <v>843</v>
      </c>
      <c r="G423" s="1" t="s">
        <v>90</v>
      </c>
      <c r="H423" s="1" t="s">
        <v>1341</v>
      </c>
      <c r="I423" s="1" t="s">
        <v>91</v>
      </c>
      <c r="J423" s="1" t="s">
        <v>5509</v>
      </c>
      <c r="K423" s="1" t="s">
        <v>5510</v>
      </c>
      <c r="L423" s="1" t="s">
        <v>5658</v>
      </c>
      <c r="M423" s="1" t="s">
        <v>793</v>
      </c>
      <c r="N423" s="1" t="s">
        <v>41</v>
      </c>
      <c r="O423" s="1" t="s">
        <v>934</v>
      </c>
      <c r="P423" s="1"/>
      <c r="Q423" s="1" t="s">
        <v>92</v>
      </c>
      <c r="R423" s="1" t="s">
        <v>544</v>
      </c>
      <c r="S423" s="1" t="s">
        <v>545</v>
      </c>
      <c r="T423" s="1"/>
      <c r="U423" s="1"/>
      <c r="V423" s="1" t="s">
        <v>2628</v>
      </c>
      <c r="W423" s="1" t="s">
        <v>2629</v>
      </c>
      <c r="X423" s="1"/>
      <c r="Y423" s="1">
        <v>43402.548958333333</v>
      </c>
      <c r="Z423" s="1" t="s">
        <v>548</v>
      </c>
      <c r="AA423" s="1" t="s">
        <v>549</v>
      </c>
      <c r="AB423" s="1" t="s">
        <v>548</v>
      </c>
      <c r="AC423" s="1"/>
      <c r="AD423" s="1"/>
    </row>
    <row r="424" spans="1:30" x14ac:dyDescent="0.25">
      <c r="A424" s="1" t="s">
        <v>676</v>
      </c>
      <c r="B424" s="1" t="s">
        <v>562</v>
      </c>
      <c r="C424" s="1" t="s">
        <v>5600</v>
      </c>
      <c r="D424" s="1">
        <v>43400.17119212963</v>
      </c>
      <c r="E424" s="1">
        <v>43402.55201388889</v>
      </c>
      <c r="F424" s="1" t="s">
        <v>911</v>
      </c>
      <c r="G424" s="1" t="s">
        <v>90</v>
      </c>
      <c r="H424" s="1" t="s">
        <v>1341</v>
      </c>
      <c r="I424" s="1" t="s">
        <v>91</v>
      </c>
      <c r="J424" s="1" t="s">
        <v>1118</v>
      </c>
      <c r="K424" s="1" t="s">
        <v>5601</v>
      </c>
      <c r="L424" s="1" t="s">
        <v>5602</v>
      </c>
      <c r="M424" s="1" t="s">
        <v>793</v>
      </c>
      <c r="N424" s="1" t="s">
        <v>40</v>
      </c>
      <c r="O424" s="1" t="s">
        <v>2210</v>
      </c>
      <c r="P424" s="1"/>
      <c r="Q424" s="1" t="s">
        <v>92</v>
      </c>
      <c r="R424" s="1" t="s">
        <v>544</v>
      </c>
      <c r="S424" s="1" t="s">
        <v>545</v>
      </c>
      <c r="T424" s="1"/>
      <c r="U424" s="1"/>
      <c r="V424" s="1" t="s">
        <v>1254</v>
      </c>
      <c r="W424" s="1" t="s">
        <v>1255</v>
      </c>
      <c r="X424" s="1"/>
      <c r="Y424" s="1">
        <v>43402.552291666667</v>
      </c>
      <c r="Z424" s="1" t="s">
        <v>549</v>
      </c>
      <c r="AA424" s="1" t="s">
        <v>549</v>
      </c>
      <c r="AB424" s="1" t="s">
        <v>549</v>
      </c>
      <c r="AC424" s="1"/>
      <c r="AD424" s="1"/>
    </row>
    <row r="425" spans="1:30" x14ac:dyDescent="0.25">
      <c r="A425" s="1" t="s">
        <v>676</v>
      </c>
      <c r="B425" s="1" t="s">
        <v>562</v>
      </c>
      <c r="C425" s="1" t="s">
        <v>5620</v>
      </c>
      <c r="D425" s="1">
        <v>43400.043194444443</v>
      </c>
      <c r="E425" s="1">
        <v>43402.555231481485</v>
      </c>
      <c r="F425" s="1" t="s">
        <v>911</v>
      </c>
      <c r="G425" s="1" t="s">
        <v>90</v>
      </c>
      <c r="H425" s="1" t="s">
        <v>1341</v>
      </c>
      <c r="I425" s="1" t="s">
        <v>91</v>
      </c>
      <c r="J425" s="1" t="s">
        <v>1118</v>
      </c>
      <c r="K425" s="1" t="s">
        <v>5621</v>
      </c>
      <c r="L425" s="1" t="s">
        <v>1492</v>
      </c>
      <c r="M425" s="1" t="s">
        <v>793</v>
      </c>
      <c r="N425" s="1" t="s">
        <v>40</v>
      </c>
      <c r="O425" s="1" t="s">
        <v>932</v>
      </c>
      <c r="P425" s="1"/>
      <c r="Q425" s="1" t="s">
        <v>92</v>
      </c>
      <c r="R425" s="1" t="s">
        <v>544</v>
      </c>
      <c r="S425" s="1" t="s">
        <v>545</v>
      </c>
      <c r="T425" s="1"/>
      <c r="U425" s="1"/>
      <c r="V425" s="1" t="s">
        <v>1180</v>
      </c>
      <c r="W425" s="1" t="s">
        <v>963</v>
      </c>
      <c r="X425" s="1"/>
      <c r="Y425" s="1">
        <v>43402.555509259262</v>
      </c>
      <c r="Z425" s="1" t="s">
        <v>549</v>
      </c>
      <c r="AA425" s="1" t="s">
        <v>549</v>
      </c>
      <c r="AB425" s="1" t="s">
        <v>549</v>
      </c>
      <c r="AC425" s="1"/>
      <c r="AD425" s="1"/>
    </row>
    <row r="426" spans="1:30" x14ac:dyDescent="0.25">
      <c r="A426" s="1" t="s">
        <v>676</v>
      </c>
      <c r="B426" s="1" t="s">
        <v>562</v>
      </c>
      <c r="C426" s="1" t="s">
        <v>5519</v>
      </c>
      <c r="D426" s="1">
        <v>43398.777083333334</v>
      </c>
      <c r="E426" s="1">
        <v>43402.559432870374</v>
      </c>
      <c r="F426" s="1" t="s">
        <v>916</v>
      </c>
      <c r="G426" s="1" t="s">
        <v>90</v>
      </c>
      <c r="H426" s="1" t="s">
        <v>1341</v>
      </c>
      <c r="I426" s="1" t="s">
        <v>91</v>
      </c>
      <c r="J426" s="1" t="s">
        <v>1118</v>
      </c>
      <c r="K426" s="1" t="s">
        <v>5520</v>
      </c>
      <c r="L426" s="1" t="s">
        <v>5660</v>
      </c>
      <c r="M426" s="1" t="s">
        <v>793</v>
      </c>
      <c r="N426" s="1" t="s">
        <v>41</v>
      </c>
      <c r="O426" s="1" t="s">
        <v>1104</v>
      </c>
      <c r="P426" s="1"/>
      <c r="Q426" s="1" t="s">
        <v>92</v>
      </c>
      <c r="R426" s="1" t="s">
        <v>544</v>
      </c>
      <c r="S426" s="1" t="s">
        <v>545</v>
      </c>
      <c r="T426" s="1"/>
      <c r="U426" s="1"/>
      <c r="V426" s="1" t="s">
        <v>1180</v>
      </c>
      <c r="W426" s="1" t="s">
        <v>963</v>
      </c>
      <c r="X426" s="1"/>
      <c r="Y426" s="1">
        <v>43402.559710648151</v>
      </c>
      <c r="Z426" s="1" t="s">
        <v>548</v>
      </c>
      <c r="AA426" s="1" t="s">
        <v>549</v>
      </c>
      <c r="AB426" s="1" t="s">
        <v>548</v>
      </c>
      <c r="AC426" s="1"/>
      <c r="AD426" s="1"/>
    </row>
    <row r="427" spans="1:30" x14ac:dyDescent="0.25">
      <c r="A427" s="1" t="s">
        <v>676</v>
      </c>
      <c r="B427" s="1" t="s">
        <v>562</v>
      </c>
      <c r="C427" s="1" t="s">
        <v>5464</v>
      </c>
      <c r="D427" s="1">
        <v>43399.144502314812</v>
      </c>
      <c r="E427" s="1">
        <v>43402.561365740738</v>
      </c>
      <c r="F427" s="1" t="s">
        <v>1196</v>
      </c>
      <c r="G427" s="1" t="s">
        <v>90</v>
      </c>
      <c r="H427" s="1" t="s">
        <v>1341</v>
      </c>
      <c r="I427" s="1" t="s">
        <v>91</v>
      </c>
      <c r="J427" s="1" t="s">
        <v>1118</v>
      </c>
      <c r="K427" s="1" t="s">
        <v>5465</v>
      </c>
      <c r="L427" s="1" t="s">
        <v>5648</v>
      </c>
      <c r="M427" s="1" t="s">
        <v>793</v>
      </c>
      <c r="N427" s="1" t="s">
        <v>40</v>
      </c>
      <c r="O427" s="1" t="s">
        <v>732</v>
      </c>
      <c r="P427" s="1"/>
      <c r="Q427" s="1" t="s">
        <v>92</v>
      </c>
      <c r="R427" s="1" t="s">
        <v>544</v>
      </c>
      <c r="S427" s="1" t="s">
        <v>545</v>
      </c>
      <c r="T427" s="1"/>
      <c r="U427" s="1"/>
      <c r="V427" s="1" t="s">
        <v>1427</v>
      </c>
      <c r="W427" s="1" t="s">
        <v>1428</v>
      </c>
      <c r="X427" s="1"/>
      <c r="Y427" s="1">
        <v>43402.561655092592</v>
      </c>
      <c r="Z427" s="1" t="s">
        <v>548</v>
      </c>
      <c r="AA427" s="1" t="s">
        <v>549</v>
      </c>
      <c r="AB427" s="1" t="s">
        <v>548</v>
      </c>
      <c r="AC427" s="1"/>
      <c r="AD427" s="1"/>
    </row>
    <row r="428" spans="1:30" x14ac:dyDescent="0.25">
      <c r="A428" s="1" t="s">
        <v>676</v>
      </c>
      <c r="B428" s="1" t="s">
        <v>562</v>
      </c>
      <c r="C428" s="1" t="s">
        <v>5586</v>
      </c>
      <c r="D428" s="1">
        <v>43400.717418981483</v>
      </c>
      <c r="E428" s="1">
        <v>43402.564467592594</v>
      </c>
      <c r="F428" s="1" t="s">
        <v>843</v>
      </c>
      <c r="G428" s="1" t="s">
        <v>90</v>
      </c>
      <c r="H428" s="1" t="s">
        <v>1341</v>
      </c>
      <c r="I428" s="1" t="s">
        <v>91</v>
      </c>
      <c r="J428" s="1" t="s">
        <v>1118</v>
      </c>
      <c r="K428" s="1" t="s">
        <v>5587</v>
      </c>
      <c r="L428" s="1" t="s">
        <v>5176</v>
      </c>
      <c r="M428" s="1" t="s">
        <v>793</v>
      </c>
      <c r="N428" s="1" t="s">
        <v>41</v>
      </c>
      <c r="O428" s="1" t="s">
        <v>1215</v>
      </c>
      <c r="P428" s="1"/>
      <c r="Q428" s="1" t="s">
        <v>92</v>
      </c>
      <c r="R428" s="1" t="s">
        <v>544</v>
      </c>
      <c r="S428" s="1" t="s">
        <v>545</v>
      </c>
      <c r="T428" s="1"/>
      <c r="U428" s="1"/>
      <c r="V428" s="1" t="s">
        <v>1223</v>
      </c>
      <c r="W428" s="1" t="s">
        <v>1224</v>
      </c>
      <c r="X428" s="1"/>
      <c r="Y428" s="1">
        <v>43402.564768518518</v>
      </c>
      <c r="Z428" s="1" t="s">
        <v>549</v>
      </c>
      <c r="AA428" s="1" t="s">
        <v>549</v>
      </c>
      <c r="AB428" s="1" t="s">
        <v>549</v>
      </c>
      <c r="AC428" s="1"/>
      <c r="AD428" s="1"/>
    </row>
    <row r="429" spans="1:30" x14ac:dyDescent="0.25">
      <c r="A429" s="1" t="s">
        <v>676</v>
      </c>
      <c r="B429" s="1" t="s">
        <v>562</v>
      </c>
      <c r="C429" s="1" t="s">
        <v>5504</v>
      </c>
      <c r="D429" s="1">
        <v>43398.881365740737</v>
      </c>
      <c r="E429" s="1">
        <v>43402.565578703703</v>
      </c>
      <c r="F429" s="1" t="s">
        <v>911</v>
      </c>
      <c r="G429" s="1" t="s">
        <v>90</v>
      </c>
      <c r="H429" s="1" t="s">
        <v>1341</v>
      </c>
      <c r="I429" s="1" t="s">
        <v>91</v>
      </c>
      <c r="J429" s="1" t="s">
        <v>1118</v>
      </c>
      <c r="K429" s="1" t="s">
        <v>5505</v>
      </c>
      <c r="L429" s="1" t="s">
        <v>5656</v>
      </c>
      <c r="M429" s="1" t="s">
        <v>793</v>
      </c>
      <c r="N429" s="1" t="s">
        <v>929</v>
      </c>
      <c r="O429" s="1" t="s">
        <v>1214</v>
      </c>
      <c r="P429" s="1"/>
      <c r="Q429" s="1" t="s">
        <v>92</v>
      </c>
      <c r="R429" s="1" t="s">
        <v>544</v>
      </c>
      <c r="S429" s="1" t="s">
        <v>545</v>
      </c>
      <c r="T429" s="1"/>
      <c r="U429" s="1"/>
      <c r="V429" s="1" t="s">
        <v>966</v>
      </c>
      <c r="W429" s="1" t="s">
        <v>967</v>
      </c>
      <c r="X429" s="1"/>
      <c r="Y429" s="1">
        <v>43402.565868055557</v>
      </c>
      <c r="Z429" s="1" t="s">
        <v>548</v>
      </c>
      <c r="AA429" s="1" t="s">
        <v>549</v>
      </c>
      <c r="AB429" s="1" t="s">
        <v>548</v>
      </c>
      <c r="AC429" s="1"/>
      <c r="AD429" s="1"/>
    </row>
    <row r="430" spans="1:30" x14ac:dyDescent="0.25">
      <c r="A430" s="1" t="s">
        <v>676</v>
      </c>
      <c r="B430" s="1" t="s">
        <v>562</v>
      </c>
      <c r="C430" s="1" t="s">
        <v>5484</v>
      </c>
      <c r="D430" s="1">
        <v>43399.03365740741</v>
      </c>
      <c r="E430" s="1">
        <v>43402.566643518519</v>
      </c>
      <c r="F430" s="1" t="s">
        <v>916</v>
      </c>
      <c r="G430" s="1" t="s">
        <v>90</v>
      </c>
      <c r="H430" s="1" t="s">
        <v>1341</v>
      </c>
      <c r="I430" s="1" t="s">
        <v>91</v>
      </c>
      <c r="J430" s="1" t="s">
        <v>1118</v>
      </c>
      <c r="K430" s="1" t="s">
        <v>5485</v>
      </c>
      <c r="L430" s="1" t="s">
        <v>5652</v>
      </c>
      <c r="M430" s="1" t="s">
        <v>793</v>
      </c>
      <c r="N430" s="1" t="s">
        <v>41</v>
      </c>
      <c r="O430" s="1" t="s">
        <v>928</v>
      </c>
      <c r="P430" s="1"/>
      <c r="Q430" s="1" t="s">
        <v>92</v>
      </c>
      <c r="R430" s="1" t="s">
        <v>544</v>
      </c>
      <c r="S430" s="1" t="s">
        <v>545</v>
      </c>
      <c r="T430" s="1"/>
      <c r="U430" s="1"/>
      <c r="V430" s="1" t="s">
        <v>1321</v>
      </c>
      <c r="W430" s="1" t="s">
        <v>964</v>
      </c>
      <c r="X430" s="1"/>
      <c r="Y430" s="1">
        <v>43402.566921296297</v>
      </c>
      <c r="Z430" s="1" t="s">
        <v>548</v>
      </c>
      <c r="AA430" s="1" t="s">
        <v>549</v>
      </c>
      <c r="AB430" s="1" t="s">
        <v>548</v>
      </c>
      <c r="AC430" s="1"/>
      <c r="AD430" s="1"/>
    </row>
    <row r="431" spans="1:30" x14ac:dyDescent="0.25">
      <c r="A431" s="1" t="s">
        <v>676</v>
      </c>
      <c r="B431" s="1" t="s">
        <v>562</v>
      </c>
      <c r="C431" s="1" t="s">
        <v>5609</v>
      </c>
      <c r="D431" s="1">
        <v>43400.152708333335</v>
      </c>
      <c r="E431" s="1">
        <v>43402.568784722222</v>
      </c>
      <c r="F431" s="1" t="s">
        <v>843</v>
      </c>
      <c r="G431" s="1" t="s">
        <v>90</v>
      </c>
      <c r="H431" s="1" t="s">
        <v>1341</v>
      </c>
      <c r="I431" s="1" t="s">
        <v>91</v>
      </c>
      <c r="J431" s="1" t="s">
        <v>1118</v>
      </c>
      <c r="K431" s="1" t="s">
        <v>5610</v>
      </c>
      <c r="L431" s="1" t="s">
        <v>5611</v>
      </c>
      <c r="M431" s="1" t="s">
        <v>793</v>
      </c>
      <c r="N431" s="1" t="s">
        <v>41</v>
      </c>
      <c r="O431" s="1" t="s">
        <v>1115</v>
      </c>
      <c r="P431" s="1"/>
      <c r="Q431" s="1" t="s">
        <v>92</v>
      </c>
      <c r="R431" s="1" t="s">
        <v>544</v>
      </c>
      <c r="S431" s="1" t="s">
        <v>545</v>
      </c>
      <c r="T431" s="1"/>
      <c r="U431" s="1"/>
      <c r="V431" s="1" t="s">
        <v>1254</v>
      </c>
      <c r="W431" s="1" t="s">
        <v>1255</v>
      </c>
      <c r="X431" s="1"/>
      <c r="Y431" s="1">
        <v>43402.569085648145</v>
      </c>
      <c r="Z431" s="1" t="s">
        <v>549</v>
      </c>
      <c r="AA431" s="1" t="s">
        <v>549</v>
      </c>
      <c r="AB431" s="1" t="s">
        <v>549</v>
      </c>
      <c r="AC431" s="1"/>
      <c r="AD431" s="1"/>
    </row>
    <row r="432" spans="1:30" x14ac:dyDescent="0.25">
      <c r="A432" s="1" t="s">
        <v>676</v>
      </c>
      <c r="B432" s="1" t="s">
        <v>562</v>
      </c>
      <c r="C432" s="1" t="s">
        <v>5472</v>
      </c>
      <c r="D432" s="1">
        <v>43399.066782407404</v>
      </c>
      <c r="E432" s="1">
        <v>43402.570717592593</v>
      </c>
      <c r="F432" s="1" t="s">
        <v>916</v>
      </c>
      <c r="G432" s="1" t="s">
        <v>90</v>
      </c>
      <c r="H432" s="1" t="s">
        <v>1341</v>
      </c>
      <c r="I432" s="1" t="s">
        <v>91</v>
      </c>
      <c r="J432" s="1" t="s">
        <v>1118</v>
      </c>
      <c r="K432" s="1" t="s">
        <v>5473</v>
      </c>
      <c r="L432" s="1" t="s">
        <v>3375</v>
      </c>
      <c r="M432" s="1" t="s">
        <v>793</v>
      </c>
      <c r="N432" s="1" t="s">
        <v>929</v>
      </c>
      <c r="O432" s="1" t="s">
        <v>939</v>
      </c>
      <c r="P432" s="1"/>
      <c r="Q432" s="1" t="s">
        <v>92</v>
      </c>
      <c r="R432" s="1" t="s">
        <v>544</v>
      </c>
      <c r="S432" s="1" t="s">
        <v>545</v>
      </c>
      <c r="T432" s="1"/>
      <c r="U432" s="1"/>
      <c r="V432" s="1" t="s">
        <v>1321</v>
      </c>
      <c r="W432" s="1" t="s">
        <v>964</v>
      </c>
      <c r="X432" s="1"/>
      <c r="Y432" s="1">
        <v>43402.57099537037</v>
      </c>
      <c r="Z432" s="1" t="s">
        <v>548</v>
      </c>
      <c r="AA432" s="1" t="s">
        <v>549</v>
      </c>
      <c r="AB432" s="1" t="s">
        <v>548</v>
      </c>
      <c r="AC432" s="1"/>
      <c r="AD432" s="1"/>
    </row>
    <row r="433" spans="1:30" x14ac:dyDescent="0.25">
      <c r="A433" s="1" t="s">
        <v>676</v>
      </c>
      <c r="B433" s="1" t="s">
        <v>562</v>
      </c>
      <c r="C433" s="1" t="s">
        <v>5636</v>
      </c>
      <c r="D433" s="1">
        <v>43399.890625</v>
      </c>
      <c r="E433" s="1">
        <v>43402.574687499997</v>
      </c>
      <c r="F433" s="1" t="s">
        <v>911</v>
      </c>
      <c r="G433" s="1" t="s">
        <v>90</v>
      </c>
      <c r="H433" s="1" t="s">
        <v>1341</v>
      </c>
      <c r="I433" s="1" t="s">
        <v>91</v>
      </c>
      <c r="J433" s="1" t="s">
        <v>1118</v>
      </c>
      <c r="K433" s="1" t="s">
        <v>5637</v>
      </c>
      <c r="L433" s="1" t="s">
        <v>5638</v>
      </c>
      <c r="M433" s="1" t="s">
        <v>793</v>
      </c>
      <c r="N433" s="1" t="s">
        <v>40</v>
      </c>
      <c r="O433" s="1" t="s">
        <v>937</v>
      </c>
      <c r="P433" s="1"/>
      <c r="Q433" s="1" t="s">
        <v>92</v>
      </c>
      <c r="R433" s="1" t="s">
        <v>544</v>
      </c>
      <c r="S433" s="1" t="s">
        <v>545</v>
      </c>
      <c r="T433" s="1"/>
      <c r="U433" s="1"/>
      <c r="V433" s="1" t="s">
        <v>1225</v>
      </c>
      <c r="W433" s="1" t="s">
        <v>963</v>
      </c>
      <c r="X433" s="1"/>
      <c r="Y433" s="1">
        <v>43402.574976851851</v>
      </c>
      <c r="Z433" s="1" t="s">
        <v>549</v>
      </c>
      <c r="AA433" s="1" t="s">
        <v>549</v>
      </c>
      <c r="AB433" s="1" t="s">
        <v>549</v>
      </c>
      <c r="AC433" s="1"/>
      <c r="AD433" s="1"/>
    </row>
    <row r="434" spans="1:30" x14ac:dyDescent="0.25">
      <c r="A434" s="1" t="s">
        <v>676</v>
      </c>
      <c r="B434" s="1" t="s">
        <v>562</v>
      </c>
      <c r="C434" s="1" t="s">
        <v>5594</v>
      </c>
      <c r="D434" s="1">
        <v>43400.182743055557</v>
      </c>
      <c r="E434" s="1">
        <v>43402.594837962963</v>
      </c>
      <c r="F434" s="1" t="s">
        <v>833</v>
      </c>
      <c r="G434" s="1" t="s">
        <v>90</v>
      </c>
      <c r="H434" s="1" t="s">
        <v>1341</v>
      </c>
      <c r="I434" s="1" t="s">
        <v>91</v>
      </c>
      <c r="J434" s="1" t="s">
        <v>1118</v>
      </c>
      <c r="K434" s="1" t="s">
        <v>5595</v>
      </c>
      <c r="L434" s="1" t="s">
        <v>5596</v>
      </c>
      <c r="M434" s="1" t="s">
        <v>793</v>
      </c>
      <c r="N434" s="1" t="s">
        <v>929</v>
      </c>
      <c r="O434" s="1" t="s">
        <v>948</v>
      </c>
      <c r="P434" s="1"/>
      <c r="Q434" s="1" t="s">
        <v>92</v>
      </c>
      <c r="R434" s="1" t="s">
        <v>544</v>
      </c>
      <c r="S434" s="1" t="s">
        <v>545</v>
      </c>
      <c r="T434" s="1"/>
      <c r="U434" s="1"/>
      <c r="V434" s="1" t="s">
        <v>946</v>
      </c>
      <c r="W434" s="1" t="s">
        <v>2923</v>
      </c>
      <c r="X434" s="1"/>
      <c r="Y434" s="1">
        <v>43402.59511574074</v>
      </c>
      <c r="Z434" s="1" t="s">
        <v>549</v>
      </c>
      <c r="AA434" s="1" t="s">
        <v>549</v>
      </c>
      <c r="AB434" s="1" t="s">
        <v>549</v>
      </c>
      <c r="AC434" s="1"/>
      <c r="AD434" s="1"/>
    </row>
    <row r="435" spans="1:30" x14ac:dyDescent="0.25">
      <c r="A435" s="1" t="s">
        <v>676</v>
      </c>
      <c r="B435" s="1" t="s">
        <v>562</v>
      </c>
      <c r="C435" s="1" t="s">
        <v>5618</v>
      </c>
      <c r="D435" s="1">
        <v>43400.036805555559</v>
      </c>
      <c r="E435" s="1">
        <v>43402.603750000002</v>
      </c>
      <c r="F435" s="1" t="s">
        <v>833</v>
      </c>
      <c r="G435" s="1" t="s">
        <v>90</v>
      </c>
      <c r="H435" s="1" t="s">
        <v>1341</v>
      </c>
      <c r="I435" s="1" t="s">
        <v>91</v>
      </c>
      <c r="J435" s="1" t="s">
        <v>1118</v>
      </c>
      <c r="K435" s="1" t="s">
        <v>5619</v>
      </c>
      <c r="L435" s="1" t="s">
        <v>4127</v>
      </c>
      <c r="M435" s="1" t="s">
        <v>793</v>
      </c>
      <c r="N435" s="1" t="s">
        <v>40</v>
      </c>
      <c r="O435" s="1" t="s">
        <v>1360</v>
      </c>
      <c r="P435" s="1"/>
      <c r="Q435" s="1" t="s">
        <v>92</v>
      </c>
      <c r="R435" s="1" t="s">
        <v>544</v>
      </c>
      <c r="S435" s="1" t="s">
        <v>545</v>
      </c>
      <c r="T435" s="1"/>
      <c r="U435" s="1"/>
      <c r="V435" s="1" t="s">
        <v>966</v>
      </c>
      <c r="W435" s="1" t="s">
        <v>967</v>
      </c>
      <c r="X435" s="1"/>
      <c r="Y435" s="1">
        <v>43402.604027777779</v>
      </c>
      <c r="Z435" s="1" t="s">
        <v>549</v>
      </c>
      <c r="AA435" s="1" t="s">
        <v>549</v>
      </c>
      <c r="AB435" s="1" t="s">
        <v>549</v>
      </c>
      <c r="AC435" s="1"/>
      <c r="AD435" s="1"/>
    </row>
    <row r="436" spans="1:30" x14ac:dyDescent="0.25">
      <c r="A436" s="1" t="s">
        <v>676</v>
      </c>
      <c r="B436" s="1" t="s">
        <v>562</v>
      </c>
      <c r="C436" s="1" t="s">
        <v>4392</v>
      </c>
      <c r="D436" s="1">
        <v>43390.932546296295</v>
      </c>
      <c r="E436" s="1">
        <v>43402.604687500003</v>
      </c>
      <c r="F436" s="1" t="s">
        <v>872</v>
      </c>
      <c r="G436" s="1" t="s">
        <v>90</v>
      </c>
      <c r="H436" s="1" t="s">
        <v>1341</v>
      </c>
      <c r="I436" s="1" t="s">
        <v>91</v>
      </c>
      <c r="J436" s="1" t="s">
        <v>1118</v>
      </c>
      <c r="K436" s="1" t="s">
        <v>4393</v>
      </c>
      <c r="L436" s="1" t="s">
        <v>5685</v>
      </c>
      <c r="M436" s="1" t="s">
        <v>793</v>
      </c>
      <c r="N436" s="1" t="s">
        <v>41</v>
      </c>
      <c r="O436" s="1" t="s">
        <v>1005</v>
      </c>
      <c r="P436" s="1"/>
      <c r="Q436" s="1" t="s">
        <v>92</v>
      </c>
      <c r="R436" s="1" t="s">
        <v>544</v>
      </c>
      <c r="S436" s="1" t="s">
        <v>545</v>
      </c>
      <c r="T436" s="1"/>
      <c r="U436" s="1"/>
      <c r="V436" s="1" t="s">
        <v>1094</v>
      </c>
      <c r="W436" s="1" t="s">
        <v>1095</v>
      </c>
      <c r="X436" s="1"/>
      <c r="Y436" s="1">
        <v>43402.60497685185</v>
      </c>
      <c r="Z436" s="1" t="s">
        <v>548</v>
      </c>
      <c r="AA436" s="1" t="s">
        <v>549</v>
      </c>
      <c r="AB436" s="1" t="s">
        <v>548</v>
      </c>
      <c r="AC436" s="1"/>
      <c r="AD436" s="1"/>
    </row>
    <row r="437" spans="1:30" x14ac:dyDescent="0.25">
      <c r="A437" s="1" t="s">
        <v>676</v>
      </c>
      <c r="B437" s="1" t="s">
        <v>562</v>
      </c>
      <c r="C437" s="1" t="s">
        <v>5480</v>
      </c>
      <c r="D437" s="1">
        <v>43399.045995370368</v>
      </c>
      <c r="E437" s="1">
        <v>43402.607881944445</v>
      </c>
      <c r="F437" s="1" t="s">
        <v>1196</v>
      </c>
      <c r="G437" s="1" t="s">
        <v>90</v>
      </c>
      <c r="H437" s="1" t="s">
        <v>1341</v>
      </c>
      <c r="I437" s="1" t="s">
        <v>91</v>
      </c>
      <c r="J437" s="1" t="s">
        <v>1118</v>
      </c>
      <c r="K437" s="1" t="s">
        <v>5481</v>
      </c>
      <c r="L437" s="1" t="s">
        <v>5651</v>
      </c>
      <c r="M437" s="1" t="s">
        <v>793</v>
      </c>
      <c r="N437" s="1" t="s">
        <v>40</v>
      </c>
      <c r="O437" s="1" t="s">
        <v>1256</v>
      </c>
      <c r="P437" s="1"/>
      <c r="Q437" s="1" t="s">
        <v>92</v>
      </c>
      <c r="R437" s="1" t="s">
        <v>544</v>
      </c>
      <c r="S437" s="1" t="s">
        <v>545</v>
      </c>
      <c r="T437" s="1"/>
      <c r="U437" s="1"/>
      <c r="V437" s="1" t="s">
        <v>1260</v>
      </c>
      <c r="W437" s="1" t="s">
        <v>1006</v>
      </c>
      <c r="X437" s="1"/>
      <c r="Y437" s="1">
        <v>43402.608182870368</v>
      </c>
      <c r="Z437" s="1" t="s">
        <v>548</v>
      </c>
      <c r="AA437" s="1" t="s">
        <v>549</v>
      </c>
      <c r="AB437" s="1" t="s">
        <v>548</v>
      </c>
      <c r="AC437" s="1"/>
      <c r="AD437" s="1"/>
    </row>
    <row r="438" spans="1:30" x14ac:dyDescent="0.25">
      <c r="A438" s="1" t="s">
        <v>676</v>
      </c>
      <c r="B438" s="1" t="s">
        <v>562</v>
      </c>
      <c r="C438" s="1" t="s">
        <v>5457</v>
      </c>
      <c r="D438" s="1">
        <v>43399.120104166665</v>
      </c>
      <c r="E438" s="1">
        <v>43402.608402777776</v>
      </c>
      <c r="F438" s="1" t="s">
        <v>872</v>
      </c>
      <c r="G438" s="1" t="s">
        <v>90</v>
      </c>
      <c r="H438" s="1" t="s">
        <v>1341</v>
      </c>
      <c r="I438" s="1" t="s">
        <v>91</v>
      </c>
      <c r="J438" s="1" t="s">
        <v>1118</v>
      </c>
      <c r="K438" s="1" t="s">
        <v>5458</v>
      </c>
      <c r="L438" s="1" t="s">
        <v>5646</v>
      </c>
      <c r="M438" s="1" t="s">
        <v>793</v>
      </c>
      <c r="N438" s="1" t="s">
        <v>41</v>
      </c>
      <c r="O438" s="1" t="s">
        <v>934</v>
      </c>
      <c r="P438" s="1"/>
      <c r="Q438" s="1" t="s">
        <v>92</v>
      </c>
      <c r="R438" s="1" t="s">
        <v>544</v>
      </c>
      <c r="S438" s="1" t="s">
        <v>545</v>
      </c>
      <c r="T438" s="1"/>
      <c r="U438" s="1"/>
      <c r="V438" s="1" t="s">
        <v>946</v>
      </c>
      <c r="W438" s="1" t="s">
        <v>2923</v>
      </c>
      <c r="X438" s="1"/>
      <c r="Y438" s="1">
        <v>43402.608715277776</v>
      </c>
      <c r="Z438" s="1" t="s">
        <v>548</v>
      </c>
      <c r="AA438" s="1" t="s">
        <v>549</v>
      </c>
      <c r="AB438" s="1" t="s">
        <v>548</v>
      </c>
      <c r="AC438" s="1"/>
      <c r="AD438" s="1"/>
    </row>
    <row r="439" spans="1:30" x14ac:dyDescent="0.25">
      <c r="A439" s="1" t="s">
        <v>676</v>
      </c>
      <c r="B439" s="1" t="s">
        <v>562</v>
      </c>
      <c r="C439" s="1" t="s">
        <v>5242</v>
      </c>
      <c r="D439" s="1">
        <v>43398.065752314818</v>
      </c>
      <c r="E439" s="1">
        <v>43402.614085648151</v>
      </c>
      <c r="F439" s="1" t="s">
        <v>1192</v>
      </c>
      <c r="G439" s="1" t="s">
        <v>90</v>
      </c>
      <c r="H439" s="1" t="s">
        <v>1341</v>
      </c>
      <c r="I439" s="1" t="s">
        <v>91</v>
      </c>
      <c r="J439" s="1" t="s">
        <v>1118</v>
      </c>
      <c r="K439" s="1" t="s">
        <v>5243</v>
      </c>
      <c r="L439" s="1" t="s">
        <v>5666</v>
      </c>
      <c r="M439" s="1" t="s">
        <v>793</v>
      </c>
      <c r="N439" s="1" t="s">
        <v>929</v>
      </c>
      <c r="O439" s="1" t="s">
        <v>940</v>
      </c>
      <c r="P439" s="1"/>
      <c r="Q439" s="1" t="s">
        <v>92</v>
      </c>
      <c r="R439" s="1" t="s">
        <v>544</v>
      </c>
      <c r="S439" s="1" t="s">
        <v>545</v>
      </c>
      <c r="T439" s="1"/>
      <c r="U439" s="1"/>
      <c r="V439" s="1" t="s">
        <v>966</v>
      </c>
      <c r="W439" s="1" t="s">
        <v>967</v>
      </c>
      <c r="X439" s="1"/>
      <c r="Y439" s="1">
        <v>43402.614398148151</v>
      </c>
      <c r="Z439" s="1" t="s">
        <v>548</v>
      </c>
      <c r="AA439" s="1" t="s">
        <v>549</v>
      </c>
      <c r="AB439" s="1" t="s">
        <v>548</v>
      </c>
      <c r="AC439" s="1"/>
      <c r="AD439" s="1"/>
    </row>
    <row r="440" spans="1:30" x14ac:dyDescent="0.25">
      <c r="A440" s="1" t="s">
        <v>676</v>
      </c>
      <c r="B440" s="1" t="s">
        <v>562</v>
      </c>
      <c r="C440" s="1" t="s">
        <v>5603</v>
      </c>
      <c r="D440" s="1">
        <v>43400.169421296298</v>
      </c>
      <c r="E440" s="1">
        <v>43402.621886574074</v>
      </c>
      <c r="F440" s="1" t="s">
        <v>872</v>
      </c>
      <c r="G440" s="1" t="s">
        <v>90</v>
      </c>
      <c r="H440" s="1" t="s">
        <v>1341</v>
      </c>
      <c r="I440" s="1" t="s">
        <v>91</v>
      </c>
      <c r="J440" s="1" t="s">
        <v>1118</v>
      </c>
      <c r="K440" s="1" t="s">
        <v>5604</v>
      </c>
      <c r="L440" s="1" t="s">
        <v>5605</v>
      </c>
      <c r="M440" s="1" t="s">
        <v>793</v>
      </c>
      <c r="N440" s="1" t="s">
        <v>41</v>
      </c>
      <c r="O440" s="1" t="s">
        <v>1457</v>
      </c>
      <c r="P440" s="1"/>
      <c r="Q440" s="1" t="s">
        <v>92</v>
      </c>
      <c r="R440" s="1" t="s">
        <v>544</v>
      </c>
      <c r="S440" s="1" t="s">
        <v>545</v>
      </c>
      <c r="T440" s="1"/>
      <c r="U440" s="1"/>
      <c r="V440" s="1" t="s">
        <v>1321</v>
      </c>
      <c r="W440" s="1" t="s">
        <v>964</v>
      </c>
      <c r="X440" s="1"/>
      <c r="Y440" s="1">
        <v>43402.622164351851</v>
      </c>
      <c r="Z440" s="1" t="s">
        <v>549</v>
      </c>
      <c r="AA440" s="1" t="s">
        <v>549</v>
      </c>
      <c r="AB440" s="1" t="s">
        <v>549</v>
      </c>
      <c r="AC440" s="1"/>
      <c r="AD440" s="1"/>
    </row>
    <row r="441" spans="1:30" x14ac:dyDescent="0.25">
      <c r="A441" s="1" t="s">
        <v>676</v>
      </c>
      <c r="B441" s="1" t="s">
        <v>562</v>
      </c>
      <c r="C441" s="1" t="s">
        <v>5591</v>
      </c>
      <c r="D441" s="1">
        <v>43400.147824074076</v>
      </c>
      <c r="E441" s="1">
        <v>43402.625752314816</v>
      </c>
      <c r="F441" s="1" t="s">
        <v>1100</v>
      </c>
      <c r="G441" s="1" t="s">
        <v>90</v>
      </c>
      <c r="H441" s="1" t="s">
        <v>1341</v>
      </c>
      <c r="I441" s="1" t="s">
        <v>91</v>
      </c>
      <c r="J441" s="1" t="s">
        <v>1118</v>
      </c>
      <c r="K441" s="1" t="s">
        <v>5592</v>
      </c>
      <c r="L441" s="1" t="s">
        <v>5593</v>
      </c>
      <c r="M441" s="1" t="s">
        <v>793</v>
      </c>
      <c r="N441" s="1" t="s">
        <v>40</v>
      </c>
      <c r="O441" s="1" t="s">
        <v>941</v>
      </c>
      <c r="P441" s="1"/>
      <c r="Q441" s="1" t="s">
        <v>92</v>
      </c>
      <c r="R441" s="1" t="s">
        <v>544</v>
      </c>
      <c r="S441" s="1" t="s">
        <v>545</v>
      </c>
      <c r="T441" s="1"/>
      <c r="U441" s="1"/>
      <c r="V441" s="1" t="s">
        <v>1321</v>
      </c>
      <c r="W441" s="1" t="s">
        <v>964</v>
      </c>
      <c r="X441" s="1"/>
      <c r="Y441" s="1">
        <v>43402.626030092593</v>
      </c>
      <c r="Z441" s="1" t="s">
        <v>549</v>
      </c>
      <c r="AA441" s="1" t="s">
        <v>549</v>
      </c>
      <c r="AB441" s="1" t="s">
        <v>549</v>
      </c>
      <c r="AC441" s="1"/>
      <c r="AD441" s="1"/>
    </row>
    <row r="442" spans="1:30" x14ac:dyDescent="0.25">
      <c r="A442" s="1" t="s">
        <v>676</v>
      </c>
      <c r="B442" s="1" t="s">
        <v>562</v>
      </c>
      <c r="C442" s="1" t="s">
        <v>5230</v>
      </c>
      <c r="D442" s="1">
        <v>43398.120405092595</v>
      </c>
      <c r="E442" s="1">
        <v>43402.626018518517</v>
      </c>
      <c r="F442" s="1" t="s">
        <v>911</v>
      </c>
      <c r="G442" s="1" t="s">
        <v>90</v>
      </c>
      <c r="H442" s="1" t="s">
        <v>1341</v>
      </c>
      <c r="I442" s="1" t="s">
        <v>91</v>
      </c>
      <c r="J442" s="1" t="s">
        <v>1118</v>
      </c>
      <c r="K442" s="1" t="s">
        <v>5231</v>
      </c>
      <c r="L442" s="1" t="s">
        <v>5664</v>
      </c>
      <c r="M442" s="1" t="s">
        <v>793</v>
      </c>
      <c r="N442" s="1" t="s">
        <v>41</v>
      </c>
      <c r="O442" s="1" t="s">
        <v>927</v>
      </c>
      <c r="P442" s="1"/>
      <c r="Q442" s="1" t="s">
        <v>92</v>
      </c>
      <c r="R442" s="1" t="s">
        <v>544</v>
      </c>
      <c r="S442" s="1" t="s">
        <v>545</v>
      </c>
      <c r="T442" s="1"/>
      <c r="U442" s="1"/>
      <c r="V442" s="1" t="s">
        <v>1180</v>
      </c>
      <c r="W442" s="1" t="s">
        <v>963</v>
      </c>
      <c r="X442" s="1"/>
      <c r="Y442" s="1">
        <v>43402.626296296294</v>
      </c>
      <c r="Z442" s="1" t="s">
        <v>548</v>
      </c>
      <c r="AA442" s="1" t="s">
        <v>549</v>
      </c>
      <c r="AB442" s="1" t="s">
        <v>548</v>
      </c>
      <c r="AC442" s="1"/>
      <c r="AD442" s="1"/>
    </row>
    <row r="443" spans="1:30" x14ac:dyDescent="0.25">
      <c r="A443" s="1" t="s">
        <v>676</v>
      </c>
      <c r="B443" s="1" t="s">
        <v>562</v>
      </c>
      <c r="C443" s="1" t="s">
        <v>5040</v>
      </c>
      <c r="D443" s="1">
        <v>43397.182349537034</v>
      </c>
      <c r="E443" s="1">
        <v>43402.629351851851</v>
      </c>
      <c r="F443" s="1" t="s">
        <v>911</v>
      </c>
      <c r="G443" s="1" t="s">
        <v>90</v>
      </c>
      <c r="H443" s="1" t="s">
        <v>1341</v>
      </c>
      <c r="I443" s="1" t="s">
        <v>91</v>
      </c>
      <c r="J443" s="1" t="s">
        <v>1118</v>
      </c>
      <c r="K443" s="1" t="s">
        <v>5041</v>
      </c>
      <c r="L443" s="1" t="s">
        <v>5674</v>
      </c>
      <c r="M443" s="1" t="s">
        <v>793</v>
      </c>
      <c r="N443" s="1" t="s">
        <v>41</v>
      </c>
      <c r="O443" s="1" t="s">
        <v>927</v>
      </c>
      <c r="P443" s="1"/>
      <c r="Q443" s="1" t="s">
        <v>92</v>
      </c>
      <c r="R443" s="1" t="s">
        <v>544</v>
      </c>
      <c r="S443" s="1" t="s">
        <v>545</v>
      </c>
      <c r="T443" s="1"/>
      <c r="U443" s="1"/>
      <c r="V443" s="1" t="s">
        <v>1254</v>
      </c>
      <c r="W443" s="1" t="s">
        <v>1255</v>
      </c>
      <c r="X443" s="1"/>
      <c r="Y443" s="1">
        <v>43402.629629629628</v>
      </c>
      <c r="Z443" s="1" t="s">
        <v>548</v>
      </c>
      <c r="AA443" s="1" t="s">
        <v>549</v>
      </c>
      <c r="AB443" s="1" t="s">
        <v>548</v>
      </c>
      <c r="AC443" s="1"/>
      <c r="AD443" s="1"/>
    </row>
    <row r="444" spans="1:30" x14ac:dyDescent="0.25">
      <c r="A444" s="1" t="s">
        <v>676</v>
      </c>
      <c r="B444" s="1" t="s">
        <v>562</v>
      </c>
      <c r="C444" s="1" t="s">
        <v>5622</v>
      </c>
      <c r="D444" s="1">
        <v>43400.027662037035</v>
      </c>
      <c r="E444" s="1">
        <v>43402.629756944443</v>
      </c>
      <c r="F444" s="1" t="s">
        <v>872</v>
      </c>
      <c r="G444" s="1" t="s">
        <v>90</v>
      </c>
      <c r="H444" s="1" t="s">
        <v>1341</v>
      </c>
      <c r="I444" s="1" t="s">
        <v>91</v>
      </c>
      <c r="J444" s="1" t="s">
        <v>1118</v>
      </c>
      <c r="K444" s="1" t="s">
        <v>5623</v>
      </c>
      <c r="L444" s="1" t="s">
        <v>5624</v>
      </c>
      <c r="M444" s="1" t="s">
        <v>793</v>
      </c>
      <c r="N444" s="1" t="s">
        <v>41</v>
      </c>
      <c r="O444" s="1" t="s">
        <v>1104</v>
      </c>
      <c r="P444" s="1"/>
      <c r="Q444" s="1" t="s">
        <v>92</v>
      </c>
      <c r="R444" s="1" t="s">
        <v>544</v>
      </c>
      <c r="S444" s="1" t="s">
        <v>545</v>
      </c>
      <c r="T444" s="1"/>
      <c r="U444" s="1"/>
      <c r="V444" s="1" t="s">
        <v>4614</v>
      </c>
      <c r="W444" s="1" t="s">
        <v>4615</v>
      </c>
      <c r="X444" s="1"/>
      <c r="Y444" s="1">
        <v>43402.630023148151</v>
      </c>
      <c r="Z444" s="1" t="s">
        <v>549</v>
      </c>
      <c r="AA444" s="1" t="s">
        <v>549</v>
      </c>
      <c r="AB444" s="1" t="s">
        <v>549</v>
      </c>
      <c r="AC444" s="1"/>
      <c r="AD444" s="1"/>
    </row>
    <row r="445" spans="1:30" x14ac:dyDescent="0.25">
      <c r="A445" s="1" t="s">
        <v>676</v>
      </c>
      <c r="B445" s="1" t="s">
        <v>562</v>
      </c>
      <c r="C445" s="1" t="s">
        <v>5612</v>
      </c>
      <c r="D445" s="1">
        <v>43400.144305555557</v>
      </c>
      <c r="E445" s="1">
        <v>43402.630150462966</v>
      </c>
      <c r="F445" s="1" t="s">
        <v>1100</v>
      </c>
      <c r="G445" s="1" t="s">
        <v>90</v>
      </c>
      <c r="H445" s="1" t="s">
        <v>1341</v>
      </c>
      <c r="I445" s="1" t="s">
        <v>91</v>
      </c>
      <c r="J445" s="1" t="s">
        <v>1118</v>
      </c>
      <c r="K445" s="1" t="s">
        <v>5613</v>
      </c>
      <c r="L445" s="1" t="s">
        <v>5614</v>
      </c>
      <c r="M445" s="1" t="s">
        <v>793</v>
      </c>
      <c r="N445" s="1" t="s">
        <v>40</v>
      </c>
      <c r="O445" s="1" t="s">
        <v>941</v>
      </c>
      <c r="P445" s="1"/>
      <c r="Q445" s="1" t="s">
        <v>92</v>
      </c>
      <c r="R445" s="1" t="s">
        <v>544</v>
      </c>
      <c r="S445" s="1" t="s">
        <v>545</v>
      </c>
      <c r="T445" s="1"/>
      <c r="U445" s="1"/>
      <c r="V445" s="1" t="s">
        <v>1331</v>
      </c>
      <c r="W445" s="1" t="s">
        <v>1332</v>
      </c>
      <c r="X445" s="1"/>
      <c r="Y445" s="1">
        <v>43402.630428240744</v>
      </c>
      <c r="Z445" s="1" t="s">
        <v>549</v>
      </c>
      <c r="AA445" s="1" t="s">
        <v>549</v>
      </c>
      <c r="AB445" s="1" t="s">
        <v>549</v>
      </c>
      <c r="AC445" s="1"/>
      <c r="AD445" s="1"/>
    </row>
    <row r="446" spans="1:30" x14ac:dyDescent="0.25">
      <c r="A446" s="1" t="s">
        <v>676</v>
      </c>
      <c r="B446" s="1" t="s">
        <v>562</v>
      </c>
      <c r="C446" s="1" t="s">
        <v>5478</v>
      </c>
      <c r="D446" s="1">
        <v>43399.047303240739</v>
      </c>
      <c r="E446" s="1">
        <v>43402.632939814815</v>
      </c>
      <c r="F446" s="1" t="s">
        <v>1100</v>
      </c>
      <c r="G446" s="1" t="s">
        <v>90</v>
      </c>
      <c r="H446" s="1" t="s">
        <v>1341</v>
      </c>
      <c r="I446" s="1" t="s">
        <v>91</v>
      </c>
      <c r="J446" s="1" t="s">
        <v>1118</v>
      </c>
      <c r="K446" s="1" t="s">
        <v>5479</v>
      </c>
      <c r="L446" s="1" t="s">
        <v>2163</v>
      </c>
      <c r="M446" s="1" t="s">
        <v>793</v>
      </c>
      <c r="N446" s="1" t="s">
        <v>41</v>
      </c>
      <c r="O446" s="1" t="s">
        <v>934</v>
      </c>
      <c r="P446" s="1"/>
      <c r="Q446" s="1" t="s">
        <v>92</v>
      </c>
      <c r="R446" s="1" t="s">
        <v>544</v>
      </c>
      <c r="S446" s="1" t="s">
        <v>545</v>
      </c>
      <c r="T446" s="1"/>
      <c r="U446" s="1"/>
      <c r="V446" s="1" t="s">
        <v>1260</v>
      </c>
      <c r="W446" s="1" t="s">
        <v>1006</v>
      </c>
      <c r="X446" s="1"/>
      <c r="Y446" s="1">
        <v>43402.633217592593</v>
      </c>
      <c r="Z446" s="1" t="s">
        <v>548</v>
      </c>
      <c r="AA446" s="1" t="s">
        <v>549</v>
      </c>
      <c r="AB446" s="1" t="s">
        <v>548</v>
      </c>
      <c r="AC446" s="1"/>
      <c r="AD446" s="1"/>
    </row>
    <row r="447" spans="1:30" x14ac:dyDescent="0.25">
      <c r="A447" s="1" t="s">
        <v>676</v>
      </c>
      <c r="B447" s="1" t="s">
        <v>562</v>
      </c>
      <c r="C447" s="1" t="s">
        <v>5628</v>
      </c>
      <c r="D447" s="1">
        <v>43399.925520833334</v>
      </c>
      <c r="E447" s="1">
        <v>43402.633912037039</v>
      </c>
      <c r="F447" s="1" t="s">
        <v>843</v>
      </c>
      <c r="G447" s="1" t="s">
        <v>90</v>
      </c>
      <c r="H447" s="1" t="s">
        <v>1341</v>
      </c>
      <c r="I447" s="1" t="s">
        <v>91</v>
      </c>
      <c r="J447" s="1" t="s">
        <v>1118</v>
      </c>
      <c r="K447" s="1" t="s">
        <v>5629</v>
      </c>
      <c r="L447" s="1" t="s">
        <v>5630</v>
      </c>
      <c r="M447" s="1" t="s">
        <v>793</v>
      </c>
      <c r="N447" s="1" t="s">
        <v>41</v>
      </c>
      <c r="O447" s="1" t="s">
        <v>1215</v>
      </c>
      <c r="P447" s="1"/>
      <c r="Q447" s="1" t="s">
        <v>92</v>
      </c>
      <c r="R447" s="1" t="s">
        <v>544</v>
      </c>
      <c r="S447" s="1" t="s">
        <v>545</v>
      </c>
      <c r="T447" s="1"/>
      <c r="U447" s="1"/>
      <c r="V447" s="1" t="s">
        <v>1321</v>
      </c>
      <c r="W447" s="1" t="s">
        <v>964</v>
      </c>
      <c r="X447" s="1"/>
      <c r="Y447" s="1">
        <v>43402.634201388886</v>
      </c>
      <c r="Z447" s="1" t="s">
        <v>549</v>
      </c>
      <c r="AA447" s="1" t="s">
        <v>549</v>
      </c>
      <c r="AB447" s="1" t="s">
        <v>549</v>
      </c>
      <c r="AC447" s="1"/>
      <c r="AD447" s="1"/>
    </row>
    <row r="448" spans="1:30" x14ac:dyDescent="0.25">
      <c r="A448" s="1" t="s">
        <v>676</v>
      </c>
      <c r="B448" s="1" t="s">
        <v>562</v>
      </c>
      <c r="C448" s="1" t="s">
        <v>5642</v>
      </c>
      <c r="D448" s="1">
        <v>43399.789918981478</v>
      </c>
      <c r="E448" s="1">
        <v>43402.644143518519</v>
      </c>
      <c r="F448" s="1" t="s">
        <v>843</v>
      </c>
      <c r="G448" s="1" t="s">
        <v>90</v>
      </c>
      <c r="H448" s="1" t="s">
        <v>1341</v>
      </c>
      <c r="I448" s="1" t="s">
        <v>91</v>
      </c>
      <c r="J448" s="1" t="s">
        <v>1118</v>
      </c>
      <c r="K448" s="1" t="s">
        <v>5643</v>
      </c>
      <c r="L448" s="1" t="s">
        <v>5630</v>
      </c>
      <c r="M448" s="1" t="s">
        <v>793</v>
      </c>
      <c r="N448" s="1" t="s">
        <v>41</v>
      </c>
      <c r="O448" s="1" t="s">
        <v>1215</v>
      </c>
      <c r="P448" s="1"/>
      <c r="Q448" s="1" t="s">
        <v>92</v>
      </c>
      <c r="R448" s="1" t="s">
        <v>544</v>
      </c>
      <c r="S448" s="1" t="s">
        <v>545</v>
      </c>
      <c r="T448" s="1"/>
      <c r="U448" s="1"/>
      <c r="V448" s="1" t="s">
        <v>966</v>
      </c>
      <c r="W448" s="1" t="s">
        <v>967</v>
      </c>
      <c r="X448" s="1"/>
      <c r="Y448" s="1">
        <v>43402.644432870373</v>
      </c>
      <c r="Z448" s="1" t="s">
        <v>549</v>
      </c>
      <c r="AA448" s="1" t="s">
        <v>549</v>
      </c>
      <c r="AB448" s="1" t="s">
        <v>549</v>
      </c>
      <c r="AC448" s="1"/>
      <c r="AD448" s="1"/>
    </row>
    <row r="449" spans="1:30" x14ac:dyDescent="0.25">
      <c r="A449" s="1" t="s">
        <v>676</v>
      </c>
      <c r="B449" s="1" t="s">
        <v>562</v>
      </c>
      <c r="C449" s="1" t="s">
        <v>5634</v>
      </c>
      <c r="D449" s="1">
        <v>43399.918078703704</v>
      </c>
      <c r="E449" s="1">
        <v>43402.646296296298</v>
      </c>
      <c r="F449" s="1" t="s">
        <v>833</v>
      </c>
      <c r="G449" s="1" t="s">
        <v>90</v>
      </c>
      <c r="H449" s="1" t="s">
        <v>1341</v>
      </c>
      <c r="I449" s="1" t="s">
        <v>91</v>
      </c>
      <c r="J449" s="1" t="s">
        <v>1118</v>
      </c>
      <c r="K449" s="1" t="s">
        <v>5635</v>
      </c>
      <c r="L449" s="1" t="s">
        <v>2239</v>
      </c>
      <c r="M449" s="1" t="s">
        <v>793</v>
      </c>
      <c r="N449" s="1" t="s">
        <v>929</v>
      </c>
      <c r="O449" s="1" t="s">
        <v>948</v>
      </c>
      <c r="P449" s="1"/>
      <c r="Q449" s="1" t="s">
        <v>92</v>
      </c>
      <c r="R449" s="1" t="s">
        <v>544</v>
      </c>
      <c r="S449" s="1" t="s">
        <v>545</v>
      </c>
      <c r="T449" s="1"/>
      <c r="U449" s="1"/>
      <c r="V449" s="1" t="s">
        <v>1321</v>
      </c>
      <c r="W449" s="1" t="s">
        <v>964</v>
      </c>
      <c r="X449" s="1"/>
      <c r="Y449" s="1">
        <v>43402.646608796298</v>
      </c>
      <c r="Z449" s="1" t="s">
        <v>549</v>
      </c>
      <c r="AA449" s="1" t="s">
        <v>549</v>
      </c>
      <c r="AB449" s="1" t="s">
        <v>549</v>
      </c>
      <c r="AC449" s="1"/>
      <c r="AD449" s="1"/>
    </row>
    <row r="450" spans="1:30" x14ac:dyDescent="0.25">
      <c r="A450" s="1" t="s">
        <v>676</v>
      </c>
      <c r="B450" s="1" t="s">
        <v>562</v>
      </c>
      <c r="C450" s="1" t="s">
        <v>5070</v>
      </c>
      <c r="D450" s="1">
        <v>43396.893692129626</v>
      </c>
      <c r="E450" s="1">
        <v>43402.651620370372</v>
      </c>
      <c r="F450" s="1" t="s">
        <v>1192</v>
      </c>
      <c r="G450" s="1" t="s">
        <v>90</v>
      </c>
      <c r="H450" s="1" t="s">
        <v>1341</v>
      </c>
      <c r="I450" s="1" t="s">
        <v>91</v>
      </c>
      <c r="J450" s="1" t="s">
        <v>1118</v>
      </c>
      <c r="K450" s="1" t="s">
        <v>5071</v>
      </c>
      <c r="L450" s="1" t="s">
        <v>5676</v>
      </c>
      <c r="M450" s="1" t="s">
        <v>793</v>
      </c>
      <c r="N450" s="1" t="s">
        <v>929</v>
      </c>
      <c r="O450" s="1" t="s">
        <v>948</v>
      </c>
      <c r="P450" s="1"/>
      <c r="Q450" s="1" t="s">
        <v>92</v>
      </c>
      <c r="R450" s="1" t="s">
        <v>544</v>
      </c>
      <c r="S450" s="1" t="s">
        <v>545</v>
      </c>
      <c r="T450" s="1"/>
      <c r="U450" s="1"/>
      <c r="V450" s="1" t="s">
        <v>1300</v>
      </c>
      <c r="W450" s="1" t="s">
        <v>1301</v>
      </c>
      <c r="X450" s="1"/>
      <c r="Y450" s="1">
        <v>43402.651932870373</v>
      </c>
      <c r="Z450" s="1" t="s">
        <v>548</v>
      </c>
      <c r="AA450" s="1" t="s">
        <v>549</v>
      </c>
      <c r="AB450" s="1" t="s">
        <v>548</v>
      </c>
      <c r="AC450" s="1"/>
      <c r="AD450" s="1"/>
    </row>
    <row r="451" spans="1:30" x14ac:dyDescent="0.25">
      <c r="A451" t="s">
        <v>676</v>
      </c>
      <c r="B451" t="s">
        <v>562</v>
      </c>
      <c r="C451" t="s">
        <v>5639</v>
      </c>
      <c r="D451">
        <v>43399.873923611114</v>
      </c>
      <c r="E451">
        <v>43402.667534722219</v>
      </c>
      <c r="F451" t="s">
        <v>1493</v>
      </c>
      <c r="G451" t="s">
        <v>90</v>
      </c>
      <c r="H451" t="s">
        <v>1341</v>
      </c>
      <c r="I451" t="s">
        <v>91</v>
      </c>
      <c r="J451" t="s">
        <v>1118</v>
      </c>
      <c r="K451" t="s">
        <v>5640</v>
      </c>
      <c r="L451" t="s">
        <v>5641</v>
      </c>
      <c r="M451" t="s">
        <v>793</v>
      </c>
      <c r="N451" t="s">
        <v>40</v>
      </c>
      <c r="O451" t="s">
        <v>937</v>
      </c>
      <c r="Q451" t="s">
        <v>92</v>
      </c>
      <c r="R451" t="s">
        <v>544</v>
      </c>
      <c r="S451" t="s">
        <v>545</v>
      </c>
      <c r="V451" t="s">
        <v>1300</v>
      </c>
      <c r="W451" t="s">
        <v>1301</v>
      </c>
      <c r="Y451">
        <v>43402.667824074073</v>
      </c>
      <c r="Z451" t="s">
        <v>549</v>
      </c>
      <c r="AA451" t="s">
        <v>549</v>
      </c>
      <c r="AB451" t="s">
        <v>549</v>
      </c>
    </row>
    <row r="452" spans="1:30" x14ac:dyDescent="0.25">
      <c r="A452" t="s">
        <v>676</v>
      </c>
      <c r="B452" t="s">
        <v>562</v>
      </c>
      <c r="C452" t="s">
        <v>5583</v>
      </c>
      <c r="D452">
        <v>43400.782430555555</v>
      </c>
      <c r="E452">
        <v>43402.723865740743</v>
      </c>
      <c r="F452" t="s">
        <v>1493</v>
      </c>
      <c r="G452" t="s">
        <v>90</v>
      </c>
      <c r="H452" t="s">
        <v>1341</v>
      </c>
      <c r="I452" t="s">
        <v>91</v>
      </c>
      <c r="J452" t="s">
        <v>1118</v>
      </c>
      <c r="K452" t="s">
        <v>5584</v>
      </c>
      <c r="L452" t="s">
        <v>5585</v>
      </c>
      <c r="M452" t="s">
        <v>793</v>
      </c>
      <c r="N452" t="s">
        <v>3365</v>
      </c>
      <c r="O452" t="s">
        <v>3396</v>
      </c>
      <c r="Q452" t="s">
        <v>92</v>
      </c>
      <c r="R452" t="s">
        <v>544</v>
      </c>
      <c r="S452" t="s">
        <v>545</v>
      </c>
      <c r="V452" t="s">
        <v>1223</v>
      </c>
      <c r="W452" t="s">
        <v>1224</v>
      </c>
      <c r="Y452">
        <v>43402.724143518521</v>
      </c>
      <c r="Z452" t="s">
        <v>549</v>
      </c>
      <c r="AA452" t="s">
        <v>549</v>
      </c>
      <c r="AB452" t="s">
        <v>549</v>
      </c>
    </row>
    <row r="453" spans="1:30" x14ac:dyDescent="0.25">
      <c r="A453" t="s">
        <v>676</v>
      </c>
      <c r="B453" t="s">
        <v>562</v>
      </c>
      <c r="C453" t="s">
        <v>5246</v>
      </c>
      <c r="D453">
        <v>43398.09615740741</v>
      </c>
      <c r="E453">
        <v>43402.735381944447</v>
      </c>
      <c r="F453" t="s">
        <v>1440</v>
      </c>
      <c r="G453" t="s">
        <v>90</v>
      </c>
      <c r="H453" t="s">
        <v>1341</v>
      </c>
      <c r="I453" t="s">
        <v>91</v>
      </c>
      <c r="J453" t="s">
        <v>1118</v>
      </c>
      <c r="K453" t="s">
        <v>5247</v>
      </c>
      <c r="L453" t="s">
        <v>5667</v>
      </c>
      <c r="Q453" t="s">
        <v>92</v>
      </c>
      <c r="R453" t="s">
        <v>544</v>
      </c>
      <c r="S453" t="s">
        <v>545</v>
      </c>
      <c r="V453" t="s">
        <v>1254</v>
      </c>
      <c r="W453" t="s">
        <v>1255</v>
      </c>
      <c r="Y453">
        <v>43402.735659722224</v>
      </c>
      <c r="Z453" t="s">
        <v>548</v>
      </c>
      <c r="AA453" t="s">
        <v>549</v>
      </c>
      <c r="AB453" t="s">
        <v>548</v>
      </c>
    </row>
    <row r="454" spans="1:30" x14ac:dyDescent="0.25">
      <c r="A454" t="s">
        <v>676</v>
      </c>
      <c r="B454" t="s">
        <v>562</v>
      </c>
      <c r="C454" t="s">
        <v>5606</v>
      </c>
      <c r="D454">
        <v>43400.15896990741</v>
      </c>
      <c r="E454">
        <v>43402.736643518518</v>
      </c>
      <c r="F454" t="s">
        <v>1493</v>
      </c>
      <c r="G454" t="s">
        <v>90</v>
      </c>
      <c r="H454" t="s">
        <v>1341</v>
      </c>
      <c r="I454" t="s">
        <v>91</v>
      </c>
      <c r="J454" t="s">
        <v>1118</v>
      </c>
      <c r="K454" t="s">
        <v>5607</v>
      </c>
      <c r="L454" t="s">
        <v>5608</v>
      </c>
      <c r="M454" t="s">
        <v>793</v>
      </c>
      <c r="N454" t="s">
        <v>40</v>
      </c>
      <c r="O454" t="s">
        <v>937</v>
      </c>
      <c r="Q454" t="s">
        <v>92</v>
      </c>
      <c r="R454" t="s">
        <v>544</v>
      </c>
      <c r="S454" t="s">
        <v>545</v>
      </c>
      <c r="V454" t="s">
        <v>1321</v>
      </c>
      <c r="W454" t="s">
        <v>964</v>
      </c>
      <c r="Y454">
        <v>43402.736909722225</v>
      </c>
      <c r="Z454" t="s">
        <v>549</v>
      </c>
      <c r="AA454" t="s">
        <v>549</v>
      </c>
      <c r="AB454" t="s">
        <v>549</v>
      </c>
    </row>
    <row r="455" spans="1:30" x14ac:dyDescent="0.25">
      <c r="A455" t="s">
        <v>676</v>
      </c>
      <c r="B455" t="s">
        <v>562</v>
      </c>
      <c r="C455" t="s">
        <v>5218</v>
      </c>
      <c r="D455">
        <v>43398.501238425924</v>
      </c>
      <c r="E455">
        <v>43402.738981481481</v>
      </c>
      <c r="F455" t="s">
        <v>1440</v>
      </c>
      <c r="G455" t="s">
        <v>90</v>
      </c>
      <c r="H455" t="s">
        <v>1341</v>
      </c>
      <c r="I455" t="s">
        <v>91</v>
      </c>
      <c r="J455" t="s">
        <v>1118</v>
      </c>
      <c r="K455" t="s">
        <v>5219</v>
      </c>
      <c r="L455" t="s">
        <v>5662</v>
      </c>
      <c r="M455" t="s">
        <v>793</v>
      </c>
      <c r="N455" t="s">
        <v>40</v>
      </c>
      <c r="O455" t="s">
        <v>1256</v>
      </c>
      <c r="Q455" t="s">
        <v>92</v>
      </c>
      <c r="R455" t="s">
        <v>544</v>
      </c>
      <c r="S455" t="s">
        <v>545</v>
      </c>
      <c r="V455" t="s">
        <v>1326</v>
      </c>
      <c r="W455" t="s">
        <v>1327</v>
      </c>
      <c r="Y455">
        <v>43402.739259259259</v>
      </c>
      <c r="Z455" t="s">
        <v>548</v>
      </c>
      <c r="AA455" t="s">
        <v>549</v>
      </c>
      <c r="AB455" t="s">
        <v>548</v>
      </c>
    </row>
    <row r="456" spans="1:30" x14ac:dyDescent="0.25">
      <c r="A456" t="s">
        <v>676</v>
      </c>
      <c r="B456" t="s">
        <v>562</v>
      </c>
      <c r="C456" t="s">
        <v>5214</v>
      </c>
      <c r="D456">
        <v>43398.646747685183</v>
      </c>
      <c r="E456">
        <v>43402.742581018516</v>
      </c>
      <c r="F456" t="s">
        <v>1440</v>
      </c>
      <c r="G456" t="s">
        <v>90</v>
      </c>
      <c r="H456" t="s">
        <v>1341</v>
      </c>
      <c r="I456" t="s">
        <v>91</v>
      </c>
      <c r="J456" t="s">
        <v>1118</v>
      </c>
      <c r="K456" t="s">
        <v>5215</v>
      </c>
      <c r="L456" t="s">
        <v>5661</v>
      </c>
      <c r="Q456" t="s">
        <v>92</v>
      </c>
      <c r="R456" t="s">
        <v>544</v>
      </c>
      <c r="S456" t="s">
        <v>545</v>
      </c>
      <c r="V456" t="s">
        <v>1398</v>
      </c>
      <c r="W456" t="s">
        <v>1399</v>
      </c>
      <c r="Y456">
        <v>43402.742858796293</v>
      </c>
      <c r="Z456" t="s">
        <v>548</v>
      </c>
      <c r="AA456" t="s">
        <v>549</v>
      </c>
      <c r="AB456" t="s">
        <v>548</v>
      </c>
    </row>
    <row r="457" spans="1:30" x14ac:dyDescent="0.25">
      <c r="A457" t="s">
        <v>676</v>
      </c>
      <c r="B457" t="s">
        <v>562</v>
      </c>
      <c r="C457" t="s">
        <v>5625</v>
      </c>
      <c r="D457">
        <v>43399.937824074077</v>
      </c>
      <c r="E457">
        <v>43402.746354166666</v>
      </c>
      <c r="F457" t="s">
        <v>1493</v>
      </c>
      <c r="G457" t="s">
        <v>90</v>
      </c>
      <c r="H457" t="s">
        <v>1341</v>
      </c>
      <c r="I457" t="s">
        <v>91</v>
      </c>
      <c r="J457" t="s">
        <v>1118</v>
      </c>
      <c r="K457" t="s">
        <v>5626</v>
      </c>
      <c r="L457" t="s">
        <v>5627</v>
      </c>
      <c r="M457" t="s">
        <v>793</v>
      </c>
      <c r="N457" t="s">
        <v>40</v>
      </c>
      <c r="O457" t="s">
        <v>602</v>
      </c>
      <c r="Q457" t="s">
        <v>92</v>
      </c>
      <c r="R457" t="s">
        <v>544</v>
      </c>
      <c r="S457" t="s">
        <v>545</v>
      </c>
      <c r="V457" t="s">
        <v>1415</v>
      </c>
      <c r="W457" t="s">
        <v>1416</v>
      </c>
      <c r="Y457">
        <v>43402.74664351852</v>
      </c>
      <c r="Z457" t="s">
        <v>549</v>
      </c>
      <c r="AA457" t="s">
        <v>549</v>
      </c>
      <c r="AB457" t="s">
        <v>549</v>
      </c>
    </row>
    <row r="458" spans="1:30" x14ac:dyDescent="0.25">
      <c r="A458" t="s">
        <v>676</v>
      </c>
      <c r="B458" t="s">
        <v>562</v>
      </c>
      <c r="C458" t="s">
        <v>5588</v>
      </c>
      <c r="D458">
        <v>43400.745300925926</v>
      </c>
      <c r="E458">
        <v>43402.768958333334</v>
      </c>
      <c r="F458" t="s">
        <v>1192</v>
      </c>
      <c r="G458" t="s">
        <v>90</v>
      </c>
      <c r="H458" t="s">
        <v>1341</v>
      </c>
      <c r="I458" t="s">
        <v>91</v>
      </c>
      <c r="J458" t="s">
        <v>1118</v>
      </c>
      <c r="K458" t="s">
        <v>5589</v>
      </c>
      <c r="L458" t="s">
        <v>5590</v>
      </c>
      <c r="M458" t="s">
        <v>793</v>
      </c>
      <c r="N458" t="s">
        <v>41</v>
      </c>
      <c r="O458" t="s">
        <v>1215</v>
      </c>
      <c r="Q458" t="s">
        <v>92</v>
      </c>
      <c r="R458" t="s">
        <v>544</v>
      </c>
      <c r="S458" t="s">
        <v>545</v>
      </c>
      <c r="V458" t="s">
        <v>1223</v>
      </c>
      <c r="W458" t="s">
        <v>1224</v>
      </c>
      <c r="Y458">
        <v>43402.769236111111</v>
      </c>
      <c r="Z458" t="s">
        <v>549</v>
      </c>
      <c r="AA458" t="s">
        <v>549</v>
      </c>
      <c r="AB458" t="s">
        <v>549</v>
      </c>
    </row>
    <row r="459" spans="1:30" x14ac:dyDescent="0.25">
      <c r="A459" t="s">
        <v>676</v>
      </c>
      <c r="B459" t="s">
        <v>562</v>
      </c>
      <c r="C459" t="s">
        <v>5615</v>
      </c>
      <c r="D459">
        <v>43400.155891203707</v>
      </c>
      <c r="E459">
        <v>43402.771736111114</v>
      </c>
      <c r="F459" t="s">
        <v>1192</v>
      </c>
      <c r="G459" t="s">
        <v>90</v>
      </c>
      <c r="H459" t="s">
        <v>1341</v>
      </c>
      <c r="I459" t="s">
        <v>91</v>
      </c>
      <c r="J459" t="s">
        <v>1118</v>
      </c>
      <c r="K459" t="s">
        <v>5616</v>
      </c>
      <c r="L459" t="s">
        <v>5617</v>
      </c>
      <c r="M459" t="s">
        <v>793</v>
      </c>
      <c r="N459" t="s">
        <v>41</v>
      </c>
      <c r="O459" t="s">
        <v>1005</v>
      </c>
      <c r="Q459" t="s">
        <v>92</v>
      </c>
      <c r="R459" t="s">
        <v>544</v>
      </c>
      <c r="S459" t="s">
        <v>545</v>
      </c>
      <c r="V459" t="s">
        <v>1254</v>
      </c>
      <c r="W459" t="s">
        <v>1255</v>
      </c>
      <c r="Y459">
        <v>43402.772013888891</v>
      </c>
      <c r="Z459" t="s">
        <v>549</v>
      </c>
      <c r="AA459" t="s">
        <v>549</v>
      </c>
      <c r="AB459" t="s">
        <v>549</v>
      </c>
    </row>
    <row r="460" spans="1:30" x14ac:dyDescent="0.25">
      <c r="A460" t="s">
        <v>676</v>
      </c>
      <c r="B460" t="s">
        <v>562</v>
      </c>
      <c r="C460" t="s">
        <v>5631</v>
      </c>
      <c r="D460">
        <v>43399.913877314815</v>
      </c>
      <c r="E460">
        <v>43402.774398148147</v>
      </c>
      <c r="F460" t="s">
        <v>1192</v>
      </c>
      <c r="G460" t="s">
        <v>90</v>
      </c>
      <c r="H460" t="s">
        <v>1341</v>
      </c>
      <c r="I460" t="s">
        <v>91</v>
      </c>
      <c r="J460" t="s">
        <v>1118</v>
      </c>
      <c r="K460" t="s">
        <v>5632</v>
      </c>
      <c r="L460" t="s">
        <v>5633</v>
      </c>
      <c r="M460" t="s">
        <v>793</v>
      </c>
      <c r="N460" t="s">
        <v>41</v>
      </c>
      <c r="O460" t="s">
        <v>934</v>
      </c>
      <c r="Q460" t="s">
        <v>92</v>
      </c>
      <c r="R460" t="s">
        <v>544</v>
      </c>
      <c r="S460" t="s">
        <v>545</v>
      </c>
      <c r="V460" t="s">
        <v>1321</v>
      </c>
      <c r="W460" t="s">
        <v>964</v>
      </c>
      <c r="Y460">
        <v>43402.774675925924</v>
      </c>
      <c r="Z460" t="s">
        <v>549</v>
      </c>
      <c r="AA460" t="s">
        <v>549</v>
      </c>
      <c r="AB460" t="s">
        <v>549</v>
      </c>
    </row>
    <row r="461" spans="1:30" x14ac:dyDescent="0.25">
      <c r="A461" t="s">
        <v>676</v>
      </c>
      <c r="B461" t="s">
        <v>562</v>
      </c>
      <c r="C461" t="s">
        <v>5447</v>
      </c>
      <c r="D461">
        <v>43399.562199074076</v>
      </c>
      <c r="E461">
        <v>43402.778194444443</v>
      </c>
      <c r="F461" t="s">
        <v>1192</v>
      </c>
      <c r="G461" t="s">
        <v>90</v>
      </c>
      <c r="H461" t="s">
        <v>1341</v>
      </c>
      <c r="I461" t="s">
        <v>91</v>
      </c>
      <c r="J461" t="s">
        <v>1118</v>
      </c>
      <c r="K461" t="s">
        <v>5448</v>
      </c>
      <c r="L461" t="s">
        <v>5644</v>
      </c>
      <c r="M461" t="s">
        <v>793</v>
      </c>
      <c r="N461" t="s">
        <v>41</v>
      </c>
      <c r="O461" t="s">
        <v>3374</v>
      </c>
      <c r="Q461" t="s">
        <v>92</v>
      </c>
      <c r="R461" t="s">
        <v>544</v>
      </c>
      <c r="S461" t="s">
        <v>545</v>
      </c>
      <c r="V461" t="s">
        <v>1396</v>
      </c>
      <c r="W461" t="s">
        <v>1397</v>
      </c>
      <c r="Y461">
        <v>43402.778495370374</v>
      </c>
      <c r="Z461" t="s">
        <v>548</v>
      </c>
      <c r="AA461" t="s">
        <v>549</v>
      </c>
      <c r="AB461" t="s">
        <v>548</v>
      </c>
    </row>
    <row r="462" spans="1:30" x14ac:dyDescent="0.25">
      <c r="A462" t="s">
        <v>676</v>
      </c>
      <c r="B462" t="s">
        <v>562</v>
      </c>
      <c r="C462" t="s">
        <v>5451</v>
      </c>
      <c r="D462">
        <v>43399.512326388889</v>
      </c>
      <c r="E462">
        <v>43402.79047453704</v>
      </c>
      <c r="F462" t="s">
        <v>833</v>
      </c>
      <c r="G462" t="s">
        <v>90</v>
      </c>
      <c r="H462" t="s">
        <v>1341</v>
      </c>
      <c r="I462" t="s">
        <v>91</v>
      </c>
      <c r="J462" t="s">
        <v>1118</v>
      </c>
      <c r="K462" t="s">
        <v>5452</v>
      </c>
      <c r="L462" t="s">
        <v>5645</v>
      </c>
      <c r="M462" t="s">
        <v>793</v>
      </c>
      <c r="N462" t="s">
        <v>41</v>
      </c>
      <c r="O462" t="s">
        <v>934</v>
      </c>
      <c r="Q462" t="s">
        <v>92</v>
      </c>
      <c r="R462" t="s">
        <v>544</v>
      </c>
      <c r="S462" t="s">
        <v>545</v>
      </c>
      <c r="V462" t="s">
        <v>1326</v>
      </c>
      <c r="W462" t="s">
        <v>1327</v>
      </c>
      <c r="Y462">
        <v>43402.790752314817</v>
      </c>
      <c r="Z462" t="s">
        <v>548</v>
      </c>
      <c r="AA462" t="s">
        <v>549</v>
      </c>
      <c r="AB462" t="s">
        <v>548</v>
      </c>
    </row>
    <row r="463" spans="1:30" x14ac:dyDescent="0.25">
      <c r="A463" t="s">
        <v>676</v>
      </c>
      <c r="B463" t="s">
        <v>562</v>
      </c>
      <c r="C463" t="s">
        <v>5597</v>
      </c>
      <c r="D463">
        <v>43400.174791666665</v>
      </c>
      <c r="E463">
        <v>43402.803993055553</v>
      </c>
      <c r="F463" t="s">
        <v>1196</v>
      </c>
      <c r="G463" t="s">
        <v>90</v>
      </c>
      <c r="H463" t="s">
        <v>1341</v>
      </c>
      <c r="I463" t="s">
        <v>91</v>
      </c>
      <c r="J463" t="s">
        <v>1118</v>
      </c>
      <c r="K463" t="s">
        <v>5598</v>
      </c>
      <c r="L463" t="s">
        <v>5599</v>
      </c>
      <c r="M463" t="s">
        <v>793</v>
      </c>
      <c r="N463" t="s">
        <v>40</v>
      </c>
      <c r="O463" t="s">
        <v>1256</v>
      </c>
      <c r="Q463" t="s">
        <v>92</v>
      </c>
      <c r="R463" t="s">
        <v>544</v>
      </c>
      <c r="S463" t="s">
        <v>545</v>
      </c>
      <c r="V463" t="s">
        <v>1254</v>
      </c>
      <c r="W463" t="s">
        <v>1255</v>
      </c>
      <c r="Y463">
        <v>43402.804270833331</v>
      </c>
      <c r="Z463" t="s">
        <v>549</v>
      </c>
      <c r="AA463" t="s">
        <v>549</v>
      </c>
      <c r="AB463" t="s">
        <v>549</v>
      </c>
    </row>
    <row r="464" spans="1:30" x14ac:dyDescent="0.25">
      <c r="A464" t="s">
        <v>676</v>
      </c>
      <c r="B464" t="s">
        <v>562</v>
      </c>
      <c r="C464" t="s">
        <v>5503</v>
      </c>
      <c r="D464">
        <v>43398.884317129632</v>
      </c>
      <c r="E464">
        <v>43402.807129629633</v>
      </c>
      <c r="F464" t="s">
        <v>1440</v>
      </c>
      <c r="G464" t="s">
        <v>90</v>
      </c>
      <c r="H464" t="s">
        <v>1341</v>
      </c>
      <c r="I464" t="s">
        <v>91</v>
      </c>
      <c r="J464" t="s">
        <v>1118</v>
      </c>
      <c r="K464" t="s">
        <v>5412</v>
      </c>
      <c r="L464" t="s">
        <v>5655</v>
      </c>
      <c r="Q464" t="s">
        <v>92</v>
      </c>
      <c r="R464" t="s">
        <v>544</v>
      </c>
      <c r="S464" t="s">
        <v>545</v>
      </c>
      <c r="V464" t="s">
        <v>4602</v>
      </c>
      <c r="W464" t="s">
        <v>4603</v>
      </c>
      <c r="Y464">
        <v>43402.807430555556</v>
      </c>
      <c r="Z464" t="s">
        <v>548</v>
      </c>
      <c r="AA464" t="s">
        <v>549</v>
      </c>
      <c r="AB464" t="s">
        <v>548</v>
      </c>
    </row>
    <row r="465" spans="1:28" x14ac:dyDescent="0.25">
      <c r="A465" t="s">
        <v>676</v>
      </c>
      <c r="B465" t="s">
        <v>562</v>
      </c>
      <c r="C465" t="s">
        <v>3505</v>
      </c>
      <c r="D465">
        <v>43386.297129629631</v>
      </c>
      <c r="E465">
        <v>43386.342615740738</v>
      </c>
      <c r="F465" t="s">
        <v>915</v>
      </c>
      <c r="G465" t="s">
        <v>586</v>
      </c>
      <c r="H465" t="s">
        <v>573</v>
      </c>
      <c r="I465" t="s">
        <v>91</v>
      </c>
      <c r="J465" t="s">
        <v>3506</v>
      </c>
      <c r="K465" t="s">
        <v>3507</v>
      </c>
      <c r="L465" t="s">
        <v>3501</v>
      </c>
      <c r="Q465" t="s">
        <v>92</v>
      </c>
      <c r="R465" t="s">
        <v>544</v>
      </c>
      <c r="S465" t="s">
        <v>545</v>
      </c>
      <c r="T465">
        <v>43386.297129629631</v>
      </c>
      <c r="U465">
        <v>43386.2971412037</v>
      </c>
      <c r="V465" t="s">
        <v>2317</v>
      </c>
      <c r="W465" t="s">
        <v>2318</v>
      </c>
      <c r="Y465">
        <v>43397.539525462962</v>
      </c>
      <c r="Z465" t="s">
        <v>548</v>
      </c>
      <c r="AA465" t="s">
        <v>549</v>
      </c>
      <c r="AB465" t="s">
        <v>548</v>
      </c>
    </row>
    <row r="466" spans="1:28" x14ac:dyDescent="0.25">
      <c r="A466" t="s">
        <v>676</v>
      </c>
      <c r="B466" t="s">
        <v>562</v>
      </c>
      <c r="C466" t="s">
        <v>3508</v>
      </c>
      <c r="D466">
        <v>43386.133946759262</v>
      </c>
      <c r="E466">
        <v>43388.646354166667</v>
      </c>
      <c r="F466" t="s">
        <v>830</v>
      </c>
      <c r="G466" t="s">
        <v>90</v>
      </c>
      <c r="H466" t="s">
        <v>573</v>
      </c>
      <c r="I466" t="s">
        <v>91</v>
      </c>
      <c r="J466" t="s">
        <v>1118</v>
      </c>
      <c r="K466" t="s">
        <v>3509</v>
      </c>
      <c r="L466" t="s">
        <v>3510</v>
      </c>
      <c r="M466" t="s">
        <v>793</v>
      </c>
      <c r="N466" t="s">
        <v>40</v>
      </c>
      <c r="O466" t="s">
        <v>945</v>
      </c>
      <c r="Q466" t="s">
        <v>92</v>
      </c>
      <c r="R466" t="s">
        <v>544</v>
      </c>
      <c r="S466" t="s">
        <v>545</v>
      </c>
      <c r="V466" t="s">
        <v>1321</v>
      </c>
      <c r="W466" t="s">
        <v>964</v>
      </c>
      <c r="Y466">
        <v>43399.515011574076</v>
      </c>
      <c r="Z466" t="s">
        <v>548</v>
      </c>
      <c r="AA466" t="s">
        <v>549</v>
      </c>
      <c r="AB466" t="s">
        <v>548</v>
      </c>
    </row>
    <row r="467" spans="1:28" x14ac:dyDescent="0.25">
      <c r="A467" t="s">
        <v>676</v>
      </c>
      <c r="B467" t="s">
        <v>562</v>
      </c>
      <c r="C467" t="s">
        <v>3568</v>
      </c>
      <c r="D467">
        <v>43386.10428240741</v>
      </c>
      <c r="E467">
        <v>43389.745648148149</v>
      </c>
      <c r="F467" t="s">
        <v>911</v>
      </c>
      <c r="G467" t="s">
        <v>90</v>
      </c>
      <c r="H467" t="s">
        <v>573</v>
      </c>
      <c r="I467" t="s">
        <v>91</v>
      </c>
      <c r="J467" t="s">
        <v>1118</v>
      </c>
      <c r="K467" t="s">
        <v>3569</v>
      </c>
      <c r="L467" t="s">
        <v>3953</v>
      </c>
      <c r="M467" t="s">
        <v>793</v>
      </c>
      <c r="N467" t="s">
        <v>41</v>
      </c>
      <c r="O467" t="s">
        <v>927</v>
      </c>
      <c r="Q467" t="s">
        <v>92</v>
      </c>
      <c r="R467" t="s">
        <v>544</v>
      </c>
      <c r="S467" t="s">
        <v>545</v>
      </c>
      <c r="V467" t="s">
        <v>1167</v>
      </c>
      <c r="W467" t="s">
        <v>1168</v>
      </c>
      <c r="Y467">
        <v>43400.507141203707</v>
      </c>
      <c r="Z467" t="s">
        <v>548</v>
      </c>
      <c r="AA467" t="s">
        <v>549</v>
      </c>
      <c r="AB467" t="s">
        <v>548</v>
      </c>
    </row>
    <row r="468" spans="1:28" x14ac:dyDescent="0.25">
      <c r="A468" t="s">
        <v>676</v>
      </c>
      <c r="B468" t="s">
        <v>562</v>
      </c>
      <c r="C468" t="s">
        <v>3511</v>
      </c>
      <c r="D468">
        <v>43386.085011574076</v>
      </c>
      <c r="E468">
        <v>43388.613796296297</v>
      </c>
      <c r="F468" t="s">
        <v>1196</v>
      </c>
      <c r="G468" t="s">
        <v>90</v>
      </c>
      <c r="H468" t="s">
        <v>573</v>
      </c>
      <c r="I468" t="s">
        <v>91</v>
      </c>
      <c r="J468" t="s">
        <v>1118</v>
      </c>
      <c r="K468" t="s">
        <v>3512</v>
      </c>
      <c r="L468" t="s">
        <v>3513</v>
      </c>
      <c r="M468" t="s">
        <v>793</v>
      </c>
      <c r="N468" t="s">
        <v>41</v>
      </c>
      <c r="O468" t="s">
        <v>928</v>
      </c>
      <c r="Q468" t="s">
        <v>92</v>
      </c>
      <c r="R468" t="s">
        <v>544</v>
      </c>
      <c r="S468" t="s">
        <v>545</v>
      </c>
      <c r="V468" t="s">
        <v>1307</v>
      </c>
      <c r="W468" t="s">
        <v>1308</v>
      </c>
      <c r="Y468">
        <v>43399.515844907408</v>
      </c>
      <c r="Z468" t="s">
        <v>548</v>
      </c>
      <c r="AA468" t="s">
        <v>549</v>
      </c>
      <c r="AB468" t="s">
        <v>548</v>
      </c>
    </row>
    <row r="469" spans="1:28" x14ac:dyDescent="0.25">
      <c r="A469" t="s">
        <v>676</v>
      </c>
      <c r="B469" t="s">
        <v>562</v>
      </c>
      <c r="C469" t="s">
        <v>3572</v>
      </c>
      <c r="D469">
        <v>43386.112233796295</v>
      </c>
      <c r="E469">
        <v>43397.756712962961</v>
      </c>
      <c r="F469" t="s">
        <v>1100</v>
      </c>
      <c r="G469" t="s">
        <v>90</v>
      </c>
      <c r="H469" t="s">
        <v>1341</v>
      </c>
      <c r="I469" t="s">
        <v>91</v>
      </c>
      <c r="J469" t="s">
        <v>1118</v>
      </c>
      <c r="K469" t="s">
        <v>3573</v>
      </c>
      <c r="L469" t="s">
        <v>5209</v>
      </c>
      <c r="M469" t="s">
        <v>793</v>
      </c>
      <c r="N469" t="s">
        <v>41</v>
      </c>
      <c r="O469" t="s">
        <v>1005</v>
      </c>
      <c r="Q469" t="s">
        <v>92</v>
      </c>
      <c r="R469" t="s">
        <v>544</v>
      </c>
      <c r="S469" t="s">
        <v>545</v>
      </c>
      <c r="V469" t="s">
        <v>2628</v>
      </c>
      <c r="W469" t="s">
        <v>2629</v>
      </c>
      <c r="Y469">
        <v>43397.756990740738</v>
      </c>
      <c r="Z469" t="s">
        <v>548</v>
      </c>
      <c r="AA469" t="s">
        <v>549</v>
      </c>
      <c r="AB469" t="s">
        <v>548</v>
      </c>
    </row>
    <row r="470" spans="1:28" x14ac:dyDescent="0.25">
      <c r="A470" t="s">
        <v>676</v>
      </c>
      <c r="B470" t="s">
        <v>562</v>
      </c>
      <c r="C470" t="s">
        <v>3514</v>
      </c>
      <c r="D470">
        <v>43386.099942129629</v>
      </c>
      <c r="E470">
        <v>43388.598124999997</v>
      </c>
      <c r="F470" t="s">
        <v>1196</v>
      </c>
      <c r="G470" t="s">
        <v>90</v>
      </c>
      <c r="H470" t="s">
        <v>573</v>
      </c>
      <c r="I470" t="s">
        <v>91</v>
      </c>
      <c r="J470" t="s">
        <v>1118</v>
      </c>
      <c r="K470" t="s">
        <v>3515</v>
      </c>
      <c r="L470" t="s">
        <v>3516</v>
      </c>
      <c r="M470" t="s">
        <v>793</v>
      </c>
      <c r="N470" t="s">
        <v>41</v>
      </c>
      <c r="O470" t="s">
        <v>944</v>
      </c>
      <c r="Q470" t="s">
        <v>92</v>
      </c>
      <c r="R470" t="s">
        <v>544</v>
      </c>
      <c r="S470" t="s">
        <v>545</v>
      </c>
      <c r="V470" t="s">
        <v>1321</v>
      </c>
      <c r="W470" t="s">
        <v>964</v>
      </c>
      <c r="Y470">
        <v>43399.513657407406</v>
      </c>
      <c r="Z470" t="s">
        <v>548</v>
      </c>
      <c r="AA470" t="s">
        <v>549</v>
      </c>
      <c r="AB470" t="s">
        <v>548</v>
      </c>
    </row>
    <row r="471" spans="1:28" x14ac:dyDescent="0.25">
      <c r="A471" t="s">
        <v>676</v>
      </c>
      <c r="B471" t="s">
        <v>562</v>
      </c>
      <c r="C471" t="s">
        <v>3574</v>
      </c>
      <c r="D471">
        <v>43386.073645833334</v>
      </c>
      <c r="E471">
        <v>43389.454039351855</v>
      </c>
      <c r="F471" t="s">
        <v>1192</v>
      </c>
      <c r="G471" t="s">
        <v>90</v>
      </c>
      <c r="H471" t="s">
        <v>573</v>
      </c>
      <c r="I471" t="s">
        <v>91</v>
      </c>
      <c r="J471" t="s">
        <v>1118</v>
      </c>
      <c r="K471" t="s">
        <v>3575</v>
      </c>
      <c r="L471" t="s">
        <v>3713</v>
      </c>
      <c r="M471" t="s">
        <v>793</v>
      </c>
      <c r="N471" t="s">
        <v>929</v>
      </c>
      <c r="O471" t="s">
        <v>948</v>
      </c>
      <c r="Q471" t="s">
        <v>92</v>
      </c>
      <c r="R471" t="s">
        <v>544</v>
      </c>
      <c r="S471" t="s">
        <v>545</v>
      </c>
      <c r="V471" t="s">
        <v>1321</v>
      </c>
      <c r="W471" t="s">
        <v>964</v>
      </c>
      <c r="Y471">
        <v>43399.514641203707</v>
      </c>
      <c r="Z471" t="s">
        <v>548</v>
      </c>
      <c r="AA471" t="s">
        <v>549</v>
      </c>
      <c r="AB471" t="s">
        <v>548</v>
      </c>
    </row>
    <row r="472" spans="1:28" x14ac:dyDescent="0.25">
      <c r="A472" t="s">
        <v>676</v>
      </c>
      <c r="B472" t="s">
        <v>562</v>
      </c>
      <c r="C472" t="s">
        <v>3517</v>
      </c>
      <c r="D472">
        <v>43386.062280092592</v>
      </c>
      <c r="E472">
        <v>43388.697870370372</v>
      </c>
      <c r="F472" t="s">
        <v>833</v>
      </c>
      <c r="G472" t="s">
        <v>90</v>
      </c>
      <c r="H472" t="s">
        <v>573</v>
      </c>
      <c r="I472" t="s">
        <v>91</v>
      </c>
      <c r="J472" t="s">
        <v>1118</v>
      </c>
      <c r="K472" t="s">
        <v>3518</v>
      </c>
      <c r="L472" t="s">
        <v>3519</v>
      </c>
      <c r="M472" t="s">
        <v>793</v>
      </c>
      <c r="N472" t="s">
        <v>40</v>
      </c>
      <c r="O472" t="s">
        <v>1360</v>
      </c>
      <c r="Q472" t="s">
        <v>92</v>
      </c>
      <c r="R472" t="s">
        <v>544</v>
      </c>
      <c r="S472" t="s">
        <v>545</v>
      </c>
      <c r="V472" t="s">
        <v>3520</v>
      </c>
      <c r="W472" t="s">
        <v>3521</v>
      </c>
      <c r="Y472">
        <v>43399.514490740738</v>
      </c>
      <c r="Z472" t="s">
        <v>548</v>
      </c>
      <c r="AA472" t="s">
        <v>549</v>
      </c>
      <c r="AB472" t="s">
        <v>548</v>
      </c>
    </row>
    <row r="473" spans="1:28" x14ac:dyDescent="0.25">
      <c r="A473" t="s">
        <v>676</v>
      </c>
      <c r="B473" t="s">
        <v>562</v>
      </c>
      <c r="C473" t="s">
        <v>3576</v>
      </c>
      <c r="D473">
        <v>43386.052060185182</v>
      </c>
      <c r="E473">
        <v>43389.4687037037</v>
      </c>
      <c r="F473" t="s">
        <v>1192</v>
      </c>
      <c r="G473" t="s">
        <v>90</v>
      </c>
      <c r="H473" t="s">
        <v>573</v>
      </c>
      <c r="I473" t="s">
        <v>91</v>
      </c>
      <c r="J473" t="s">
        <v>1118</v>
      </c>
      <c r="K473" t="s">
        <v>3577</v>
      </c>
      <c r="L473" t="s">
        <v>3714</v>
      </c>
      <c r="M473" t="s">
        <v>793</v>
      </c>
      <c r="N473" t="s">
        <v>929</v>
      </c>
      <c r="O473" t="s">
        <v>948</v>
      </c>
      <c r="Q473" t="s">
        <v>92</v>
      </c>
      <c r="R473" t="s">
        <v>544</v>
      </c>
      <c r="S473" t="s">
        <v>545</v>
      </c>
      <c r="V473" t="s">
        <v>1321</v>
      </c>
      <c r="W473" t="s">
        <v>964</v>
      </c>
      <c r="Y473">
        <v>43399.514409722222</v>
      </c>
      <c r="Z473" t="s">
        <v>548</v>
      </c>
      <c r="AA473" t="s">
        <v>549</v>
      </c>
      <c r="AB473" t="s">
        <v>548</v>
      </c>
    </row>
    <row r="474" spans="1:28" x14ac:dyDescent="0.25">
      <c r="A474" t="s">
        <v>676</v>
      </c>
      <c r="B474" t="s">
        <v>562</v>
      </c>
      <c r="C474" t="s">
        <v>3578</v>
      </c>
      <c r="D474">
        <v>43386.082928240743</v>
      </c>
      <c r="E474">
        <v>43389.014270833337</v>
      </c>
      <c r="F474" t="s">
        <v>1493</v>
      </c>
      <c r="G474" t="s">
        <v>90</v>
      </c>
      <c r="H474" t="s">
        <v>573</v>
      </c>
      <c r="I474" t="s">
        <v>91</v>
      </c>
      <c r="J474" t="s">
        <v>1118</v>
      </c>
      <c r="K474" t="s">
        <v>3579</v>
      </c>
      <c r="L474" t="s">
        <v>3715</v>
      </c>
      <c r="Q474" t="s">
        <v>92</v>
      </c>
      <c r="R474" t="s">
        <v>544</v>
      </c>
      <c r="S474" t="s">
        <v>545</v>
      </c>
      <c r="V474" t="s">
        <v>1307</v>
      </c>
      <c r="W474" t="s">
        <v>1308</v>
      </c>
      <c r="Y474">
        <v>43399.515763888892</v>
      </c>
      <c r="Z474" t="s">
        <v>548</v>
      </c>
      <c r="AA474" t="s">
        <v>549</v>
      </c>
      <c r="AB474" t="s">
        <v>548</v>
      </c>
    </row>
    <row r="475" spans="1:28" x14ac:dyDescent="0.25">
      <c r="A475" t="s">
        <v>676</v>
      </c>
      <c r="B475" t="s">
        <v>562</v>
      </c>
      <c r="C475" t="s">
        <v>3522</v>
      </c>
      <c r="D475">
        <v>43386.067106481481</v>
      </c>
      <c r="E475">
        <v>43388.667951388888</v>
      </c>
      <c r="F475" t="s">
        <v>910</v>
      </c>
      <c r="G475" t="s">
        <v>90</v>
      </c>
      <c r="H475" t="s">
        <v>573</v>
      </c>
      <c r="I475" t="s">
        <v>91</v>
      </c>
      <c r="J475" t="s">
        <v>1118</v>
      </c>
      <c r="K475" t="s">
        <v>3523</v>
      </c>
      <c r="L475" t="s">
        <v>3524</v>
      </c>
      <c r="M475" t="s">
        <v>793</v>
      </c>
      <c r="N475" t="s">
        <v>929</v>
      </c>
      <c r="O475" t="s">
        <v>1242</v>
      </c>
      <c r="Q475" t="s">
        <v>92</v>
      </c>
      <c r="R475" t="s">
        <v>544</v>
      </c>
      <c r="S475" t="s">
        <v>545</v>
      </c>
      <c r="V475" t="s">
        <v>1321</v>
      </c>
      <c r="W475" t="s">
        <v>964</v>
      </c>
      <c r="Y475">
        <v>43399.515625</v>
      </c>
      <c r="Z475" t="s">
        <v>548</v>
      </c>
      <c r="AA475" t="s">
        <v>549</v>
      </c>
      <c r="AB475" t="s">
        <v>548</v>
      </c>
    </row>
    <row r="476" spans="1:28" x14ac:dyDescent="0.25">
      <c r="A476" t="s">
        <v>676</v>
      </c>
      <c r="B476" t="s">
        <v>562</v>
      </c>
      <c r="C476" t="s">
        <v>3525</v>
      </c>
      <c r="D476">
        <v>43386.013101851851</v>
      </c>
      <c r="E476">
        <v>43388.615879629629</v>
      </c>
      <c r="F476" t="s">
        <v>1196</v>
      </c>
      <c r="G476" t="s">
        <v>90</v>
      </c>
      <c r="H476" t="s">
        <v>573</v>
      </c>
      <c r="I476" t="s">
        <v>91</v>
      </c>
      <c r="J476" t="s">
        <v>1118</v>
      </c>
      <c r="K476" t="s">
        <v>3526</v>
      </c>
      <c r="L476" t="s">
        <v>2164</v>
      </c>
      <c r="M476" t="s">
        <v>793</v>
      </c>
      <c r="N476" t="s">
        <v>41</v>
      </c>
      <c r="O476" t="s">
        <v>934</v>
      </c>
      <c r="Q476" t="s">
        <v>92</v>
      </c>
      <c r="R476" t="s">
        <v>544</v>
      </c>
      <c r="S476" t="s">
        <v>545</v>
      </c>
      <c r="V476" t="s">
        <v>1254</v>
      </c>
      <c r="W476" t="s">
        <v>1255</v>
      </c>
      <c r="Y476">
        <v>43399.513020833336</v>
      </c>
      <c r="Z476" t="s">
        <v>548</v>
      </c>
      <c r="AA476" t="s">
        <v>549</v>
      </c>
      <c r="AB476" t="s">
        <v>548</v>
      </c>
    </row>
    <row r="477" spans="1:28" x14ac:dyDescent="0.25">
      <c r="A477" t="s">
        <v>676</v>
      </c>
      <c r="B477" t="s">
        <v>562</v>
      </c>
      <c r="C477" t="s">
        <v>3582</v>
      </c>
      <c r="D477">
        <v>43386.011192129627</v>
      </c>
      <c r="E477">
        <v>43389.553240740737</v>
      </c>
      <c r="F477" t="s">
        <v>1192</v>
      </c>
      <c r="G477" t="s">
        <v>90</v>
      </c>
      <c r="H477" t="s">
        <v>573</v>
      </c>
      <c r="I477" t="s">
        <v>91</v>
      </c>
      <c r="J477" t="s">
        <v>1118</v>
      </c>
      <c r="K477" t="s">
        <v>3583</v>
      </c>
      <c r="L477" t="s">
        <v>2639</v>
      </c>
      <c r="M477" t="s">
        <v>793</v>
      </c>
      <c r="N477" t="s">
        <v>41</v>
      </c>
      <c r="O477" t="s">
        <v>934</v>
      </c>
      <c r="Q477" t="s">
        <v>92</v>
      </c>
      <c r="R477" t="s">
        <v>544</v>
      </c>
      <c r="S477" t="s">
        <v>545</v>
      </c>
      <c r="V477" t="s">
        <v>1254</v>
      </c>
      <c r="W477" t="s">
        <v>1255</v>
      </c>
      <c r="Y477">
        <v>43400.506539351853</v>
      </c>
      <c r="Z477" t="s">
        <v>548</v>
      </c>
      <c r="AA477" t="s">
        <v>549</v>
      </c>
      <c r="AB477" t="s">
        <v>548</v>
      </c>
    </row>
    <row r="478" spans="1:28" x14ac:dyDescent="0.25">
      <c r="A478" t="s">
        <v>676</v>
      </c>
      <c r="B478" t="s">
        <v>562</v>
      </c>
      <c r="C478" t="s">
        <v>3527</v>
      </c>
      <c r="D478">
        <v>43386.003182870372</v>
      </c>
      <c r="E478">
        <v>43388.655972222223</v>
      </c>
      <c r="F478" t="s">
        <v>830</v>
      </c>
      <c r="G478" t="s">
        <v>90</v>
      </c>
      <c r="H478" t="s">
        <v>573</v>
      </c>
      <c r="I478" t="s">
        <v>91</v>
      </c>
      <c r="J478" t="s">
        <v>1118</v>
      </c>
      <c r="K478" t="s">
        <v>3528</v>
      </c>
      <c r="L478" t="s">
        <v>3529</v>
      </c>
      <c r="M478" t="s">
        <v>793</v>
      </c>
      <c r="N478" t="s">
        <v>41</v>
      </c>
      <c r="O478" t="s">
        <v>934</v>
      </c>
      <c r="Q478" t="s">
        <v>92</v>
      </c>
      <c r="R478" t="s">
        <v>544</v>
      </c>
      <c r="S478" t="s">
        <v>545</v>
      </c>
      <c r="V478" t="s">
        <v>1254</v>
      </c>
      <c r="W478" t="s">
        <v>1255</v>
      </c>
      <c r="Y478">
        <v>43399.512939814813</v>
      </c>
      <c r="Z478" t="s">
        <v>548</v>
      </c>
      <c r="AA478" t="s">
        <v>549</v>
      </c>
      <c r="AB478" t="s">
        <v>548</v>
      </c>
    </row>
    <row r="479" spans="1:28" x14ac:dyDescent="0.25">
      <c r="A479" t="s">
        <v>676</v>
      </c>
      <c r="B479" t="s">
        <v>562</v>
      </c>
      <c r="C479" t="s">
        <v>3584</v>
      </c>
      <c r="D479">
        <v>43386.014953703707</v>
      </c>
      <c r="E479">
        <v>43390.490567129629</v>
      </c>
      <c r="F479" t="s">
        <v>872</v>
      </c>
      <c r="G479" t="s">
        <v>90</v>
      </c>
      <c r="H479" t="s">
        <v>573</v>
      </c>
      <c r="I479" t="s">
        <v>91</v>
      </c>
      <c r="J479" t="s">
        <v>1118</v>
      </c>
      <c r="K479" t="s">
        <v>3585</v>
      </c>
      <c r="L479" t="s">
        <v>3954</v>
      </c>
      <c r="M479" t="s">
        <v>793</v>
      </c>
      <c r="N479" t="s">
        <v>41</v>
      </c>
      <c r="O479" t="s">
        <v>1115</v>
      </c>
      <c r="Q479" t="s">
        <v>92</v>
      </c>
      <c r="R479" t="s">
        <v>544</v>
      </c>
      <c r="S479" t="s">
        <v>545</v>
      </c>
      <c r="V479" t="s">
        <v>1307</v>
      </c>
      <c r="W479" t="s">
        <v>1308</v>
      </c>
      <c r="Y479">
        <v>43401.508483796293</v>
      </c>
      <c r="Z479" t="s">
        <v>548</v>
      </c>
      <c r="AA479" t="s">
        <v>549</v>
      </c>
      <c r="AB479" t="s">
        <v>548</v>
      </c>
    </row>
    <row r="480" spans="1:28" x14ac:dyDescent="0.25">
      <c r="A480" t="s">
        <v>676</v>
      </c>
      <c r="B480" t="s">
        <v>562</v>
      </c>
      <c r="C480" t="s">
        <v>3586</v>
      </c>
      <c r="D480">
        <v>43386.00849537037</v>
      </c>
      <c r="E480">
        <v>43388.826550925929</v>
      </c>
      <c r="F480" t="s">
        <v>916</v>
      </c>
      <c r="G480" t="s">
        <v>90</v>
      </c>
      <c r="H480" t="s">
        <v>573</v>
      </c>
      <c r="I480" t="s">
        <v>91</v>
      </c>
      <c r="J480" t="s">
        <v>1118</v>
      </c>
      <c r="K480" t="s">
        <v>3587</v>
      </c>
      <c r="L480" t="s">
        <v>3716</v>
      </c>
      <c r="M480" t="s">
        <v>793</v>
      </c>
      <c r="N480" t="s">
        <v>920</v>
      </c>
      <c r="O480" t="s">
        <v>921</v>
      </c>
      <c r="Q480" t="s">
        <v>92</v>
      </c>
      <c r="R480" t="s">
        <v>544</v>
      </c>
      <c r="S480" t="s">
        <v>545</v>
      </c>
      <c r="V480" t="s">
        <v>1254</v>
      </c>
      <c r="W480" t="s">
        <v>1255</v>
      </c>
      <c r="Y480">
        <v>43399.512314814812</v>
      </c>
      <c r="Z480" t="s">
        <v>548</v>
      </c>
      <c r="AA480" t="s">
        <v>549</v>
      </c>
      <c r="AB480" t="s">
        <v>548</v>
      </c>
    </row>
    <row r="481" spans="1:28" x14ac:dyDescent="0.25">
      <c r="A481" t="s">
        <v>676</v>
      </c>
      <c r="B481" t="s">
        <v>562</v>
      </c>
      <c r="C481" t="s">
        <v>3588</v>
      </c>
      <c r="D481">
        <v>43385.983981481484</v>
      </c>
      <c r="E481">
        <v>43388.858854166669</v>
      </c>
      <c r="F481" t="s">
        <v>843</v>
      </c>
      <c r="G481" t="s">
        <v>90</v>
      </c>
      <c r="H481" t="s">
        <v>573</v>
      </c>
      <c r="I481" t="s">
        <v>91</v>
      </c>
      <c r="J481" t="s">
        <v>1118</v>
      </c>
      <c r="K481" t="s">
        <v>3589</v>
      </c>
      <c r="L481" t="s">
        <v>3717</v>
      </c>
      <c r="M481" t="s">
        <v>793</v>
      </c>
      <c r="N481" t="s">
        <v>41</v>
      </c>
      <c r="O481" t="s">
        <v>1215</v>
      </c>
      <c r="Q481" t="s">
        <v>92</v>
      </c>
      <c r="R481" t="s">
        <v>544</v>
      </c>
      <c r="S481" t="s">
        <v>545</v>
      </c>
      <c r="V481" t="s">
        <v>1254</v>
      </c>
      <c r="W481" t="s">
        <v>1255</v>
      </c>
      <c r="Y481">
        <v>43399.512233796297</v>
      </c>
      <c r="Z481" t="s">
        <v>548</v>
      </c>
      <c r="AA481" t="s">
        <v>549</v>
      </c>
      <c r="AB481" t="s">
        <v>548</v>
      </c>
    </row>
    <row r="482" spans="1:28" x14ac:dyDescent="0.25">
      <c r="A482" t="s">
        <v>676</v>
      </c>
      <c r="B482" t="s">
        <v>562</v>
      </c>
      <c r="C482" t="s">
        <v>3590</v>
      </c>
      <c r="D482">
        <v>43385.981412037036</v>
      </c>
      <c r="E482">
        <v>43388.759212962963</v>
      </c>
      <c r="F482" t="s">
        <v>833</v>
      </c>
      <c r="G482" t="s">
        <v>90</v>
      </c>
      <c r="H482" t="s">
        <v>573</v>
      </c>
      <c r="I482" t="s">
        <v>91</v>
      </c>
      <c r="J482" t="s">
        <v>1118</v>
      </c>
      <c r="K482" t="s">
        <v>3591</v>
      </c>
      <c r="L482" t="s">
        <v>3151</v>
      </c>
      <c r="M482" t="s">
        <v>793</v>
      </c>
      <c r="N482" t="s">
        <v>40</v>
      </c>
      <c r="O482" t="s">
        <v>2197</v>
      </c>
      <c r="Q482" t="s">
        <v>92</v>
      </c>
      <c r="R482" t="s">
        <v>544</v>
      </c>
      <c r="S482" t="s">
        <v>545</v>
      </c>
      <c r="V482" t="s">
        <v>1254</v>
      </c>
      <c r="W482" t="s">
        <v>1255</v>
      </c>
      <c r="Y482">
        <v>43399.512164351851</v>
      </c>
      <c r="Z482" t="s">
        <v>548</v>
      </c>
      <c r="AA482" t="s">
        <v>549</v>
      </c>
      <c r="AB482" t="s">
        <v>548</v>
      </c>
    </row>
    <row r="483" spans="1:28" x14ac:dyDescent="0.25">
      <c r="A483" t="s">
        <v>676</v>
      </c>
      <c r="B483" t="s">
        <v>562</v>
      </c>
      <c r="C483" t="s">
        <v>3592</v>
      </c>
      <c r="D483">
        <v>43385.998414351852</v>
      </c>
      <c r="E483">
        <v>43388.967569444445</v>
      </c>
      <c r="F483" t="s">
        <v>1493</v>
      </c>
      <c r="G483" t="s">
        <v>90</v>
      </c>
      <c r="H483" t="s">
        <v>573</v>
      </c>
      <c r="I483" t="s">
        <v>91</v>
      </c>
      <c r="J483" t="s">
        <v>1118</v>
      </c>
      <c r="K483" t="s">
        <v>3593</v>
      </c>
      <c r="L483" t="s">
        <v>3718</v>
      </c>
      <c r="M483" t="s">
        <v>793</v>
      </c>
      <c r="N483" t="s">
        <v>40</v>
      </c>
      <c r="O483" t="s">
        <v>602</v>
      </c>
      <c r="Q483" t="s">
        <v>92</v>
      </c>
      <c r="R483" t="s">
        <v>544</v>
      </c>
      <c r="S483" t="s">
        <v>545</v>
      </c>
      <c r="V483" t="s">
        <v>1254</v>
      </c>
      <c r="W483" t="s">
        <v>1255</v>
      </c>
      <c r="Y483">
        <v>43399.510208333333</v>
      </c>
      <c r="Z483" t="s">
        <v>548</v>
      </c>
      <c r="AA483" t="s">
        <v>549</v>
      </c>
      <c r="AB483" t="s">
        <v>548</v>
      </c>
    </row>
    <row r="484" spans="1:28" x14ac:dyDescent="0.25">
      <c r="A484" t="s">
        <v>676</v>
      </c>
      <c r="B484" t="s">
        <v>562</v>
      </c>
      <c r="C484" t="s">
        <v>3594</v>
      </c>
      <c r="D484">
        <v>43385.995393518519</v>
      </c>
      <c r="E484">
        <v>43388.825231481482</v>
      </c>
      <c r="F484" t="s">
        <v>933</v>
      </c>
      <c r="G484" t="s">
        <v>90</v>
      </c>
      <c r="H484" t="s">
        <v>573</v>
      </c>
      <c r="I484" t="s">
        <v>91</v>
      </c>
      <c r="J484" t="s">
        <v>1118</v>
      </c>
      <c r="K484" t="s">
        <v>3595</v>
      </c>
      <c r="L484" t="s">
        <v>3719</v>
      </c>
      <c r="M484" t="s">
        <v>793</v>
      </c>
      <c r="N484" t="s">
        <v>929</v>
      </c>
      <c r="O484" t="s">
        <v>1214</v>
      </c>
      <c r="Q484" t="s">
        <v>92</v>
      </c>
      <c r="R484" t="s">
        <v>544</v>
      </c>
      <c r="S484" t="s">
        <v>545</v>
      </c>
      <c r="V484" t="s">
        <v>1254</v>
      </c>
      <c r="W484" t="s">
        <v>1255</v>
      </c>
      <c r="Y484">
        <v>43399.510127314818</v>
      </c>
      <c r="Z484" t="s">
        <v>548</v>
      </c>
      <c r="AA484" t="s">
        <v>549</v>
      </c>
      <c r="AB484" t="s">
        <v>548</v>
      </c>
    </row>
    <row r="485" spans="1:28" x14ac:dyDescent="0.25">
      <c r="A485" t="s">
        <v>676</v>
      </c>
      <c r="B485" t="s">
        <v>562</v>
      </c>
      <c r="C485" t="s">
        <v>3596</v>
      </c>
      <c r="D485">
        <v>43385.969259259262</v>
      </c>
      <c r="E485">
        <v>43390.580196759256</v>
      </c>
      <c r="F485" t="s">
        <v>910</v>
      </c>
      <c r="G485" t="s">
        <v>90</v>
      </c>
      <c r="H485" t="s">
        <v>573</v>
      </c>
      <c r="I485" t="s">
        <v>91</v>
      </c>
      <c r="J485" t="s">
        <v>1118</v>
      </c>
      <c r="K485" t="s">
        <v>3597</v>
      </c>
      <c r="L485" t="s">
        <v>3955</v>
      </c>
      <c r="M485" t="s">
        <v>793</v>
      </c>
      <c r="N485" t="s">
        <v>41</v>
      </c>
      <c r="O485" t="s">
        <v>1005</v>
      </c>
      <c r="Q485" t="s">
        <v>92</v>
      </c>
      <c r="R485" t="s">
        <v>544</v>
      </c>
      <c r="S485" t="s">
        <v>545</v>
      </c>
      <c r="V485" t="s">
        <v>1167</v>
      </c>
      <c r="W485" t="s">
        <v>1168</v>
      </c>
      <c r="Y485">
        <v>43401.508252314816</v>
      </c>
      <c r="Z485" t="s">
        <v>548</v>
      </c>
      <c r="AA485" t="s">
        <v>549</v>
      </c>
      <c r="AB485" t="s">
        <v>548</v>
      </c>
    </row>
    <row r="486" spans="1:28" x14ac:dyDescent="0.25">
      <c r="A486" t="s">
        <v>676</v>
      </c>
      <c r="B486" t="s">
        <v>562</v>
      </c>
      <c r="C486" t="s">
        <v>3530</v>
      </c>
      <c r="D486">
        <v>43385.965405092589</v>
      </c>
      <c r="E486">
        <v>43388.687013888892</v>
      </c>
      <c r="F486" t="s">
        <v>1100</v>
      </c>
      <c r="G486" t="s">
        <v>90</v>
      </c>
      <c r="H486" t="s">
        <v>573</v>
      </c>
      <c r="I486" t="s">
        <v>91</v>
      </c>
      <c r="J486" t="s">
        <v>1118</v>
      </c>
      <c r="K486" t="s">
        <v>3531</v>
      </c>
      <c r="L486" t="s">
        <v>3532</v>
      </c>
      <c r="M486" t="s">
        <v>793</v>
      </c>
      <c r="N486" t="s">
        <v>40</v>
      </c>
      <c r="O486" t="s">
        <v>941</v>
      </c>
      <c r="Q486" t="s">
        <v>92</v>
      </c>
      <c r="R486" t="s">
        <v>544</v>
      </c>
      <c r="S486" t="s">
        <v>545</v>
      </c>
      <c r="V486" t="s">
        <v>1098</v>
      </c>
      <c r="W486" t="s">
        <v>1099</v>
      </c>
      <c r="Y486">
        <v>43399.509872685187</v>
      </c>
      <c r="Z486" t="s">
        <v>548</v>
      </c>
      <c r="AA486" t="s">
        <v>549</v>
      </c>
      <c r="AB486" t="s">
        <v>548</v>
      </c>
    </row>
    <row r="487" spans="1:28" x14ac:dyDescent="0.25">
      <c r="A487" t="s">
        <v>676</v>
      </c>
      <c r="B487" t="s">
        <v>562</v>
      </c>
      <c r="C487" t="s">
        <v>3598</v>
      </c>
      <c r="D487">
        <v>43385.976655092592</v>
      </c>
      <c r="E487">
        <v>43388.777743055558</v>
      </c>
      <c r="F487" t="s">
        <v>833</v>
      </c>
      <c r="G487" t="s">
        <v>90</v>
      </c>
      <c r="H487" t="s">
        <v>573</v>
      </c>
      <c r="I487" t="s">
        <v>91</v>
      </c>
      <c r="J487" t="s">
        <v>1118</v>
      </c>
      <c r="K487" t="s">
        <v>3599</v>
      </c>
      <c r="L487" t="s">
        <v>2239</v>
      </c>
      <c r="M487" t="s">
        <v>793</v>
      </c>
      <c r="N487" t="s">
        <v>929</v>
      </c>
      <c r="O487" t="s">
        <v>948</v>
      </c>
      <c r="Q487" t="s">
        <v>92</v>
      </c>
      <c r="R487" t="s">
        <v>544</v>
      </c>
      <c r="S487" t="s">
        <v>545</v>
      </c>
      <c r="V487" t="s">
        <v>1254</v>
      </c>
      <c r="W487" t="s">
        <v>1255</v>
      </c>
      <c r="Y487">
        <v>43399.512789351851</v>
      </c>
      <c r="Z487" t="s">
        <v>548</v>
      </c>
      <c r="AA487" t="s">
        <v>549</v>
      </c>
      <c r="AB487" t="s">
        <v>548</v>
      </c>
    </row>
    <row r="488" spans="1:28" x14ac:dyDescent="0.25">
      <c r="A488" t="s">
        <v>676</v>
      </c>
      <c r="B488" t="s">
        <v>562</v>
      </c>
      <c r="C488" t="s">
        <v>3600</v>
      </c>
      <c r="D488">
        <v>43385.973310185182</v>
      </c>
      <c r="E488">
        <v>43389.52375</v>
      </c>
      <c r="F488" t="s">
        <v>872</v>
      </c>
      <c r="G488" t="s">
        <v>90</v>
      </c>
      <c r="H488" t="s">
        <v>573</v>
      </c>
      <c r="I488" t="s">
        <v>91</v>
      </c>
      <c r="J488" t="s">
        <v>1118</v>
      </c>
      <c r="K488" t="s">
        <v>3601</v>
      </c>
      <c r="L488" t="s">
        <v>3720</v>
      </c>
      <c r="M488" t="s">
        <v>793</v>
      </c>
      <c r="N488" t="s">
        <v>41</v>
      </c>
      <c r="O488" t="s">
        <v>1005</v>
      </c>
      <c r="Q488" t="s">
        <v>92</v>
      </c>
      <c r="R488" t="s">
        <v>544</v>
      </c>
      <c r="S488" t="s">
        <v>545</v>
      </c>
      <c r="V488" t="s">
        <v>1254</v>
      </c>
      <c r="W488" t="s">
        <v>1255</v>
      </c>
      <c r="Y488">
        <v>43400.506458333337</v>
      </c>
      <c r="Z488" t="s">
        <v>548</v>
      </c>
      <c r="AA488" t="s">
        <v>549</v>
      </c>
      <c r="AB488" t="s">
        <v>548</v>
      </c>
    </row>
    <row r="489" spans="1:28" x14ac:dyDescent="0.25">
      <c r="A489" t="s">
        <v>676</v>
      </c>
      <c r="B489" t="s">
        <v>562</v>
      </c>
      <c r="C489" t="s">
        <v>3602</v>
      </c>
      <c r="D489">
        <v>43385.958877314813</v>
      </c>
      <c r="E489">
        <v>43388.828622685185</v>
      </c>
      <c r="F489" t="s">
        <v>916</v>
      </c>
      <c r="G489" t="s">
        <v>90</v>
      </c>
      <c r="H489" t="s">
        <v>573</v>
      </c>
      <c r="I489" t="s">
        <v>91</v>
      </c>
      <c r="J489" t="s">
        <v>1118</v>
      </c>
      <c r="K489" t="s">
        <v>3603</v>
      </c>
      <c r="L489" t="s">
        <v>3721</v>
      </c>
      <c r="M489" t="s">
        <v>793</v>
      </c>
      <c r="N489" t="s">
        <v>920</v>
      </c>
      <c r="O489" t="s">
        <v>921</v>
      </c>
      <c r="Q489" t="s">
        <v>92</v>
      </c>
      <c r="R489" t="s">
        <v>544</v>
      </c>
      <c r="S489" t="s">
        <v>545</v>
      </c>
      <c r="V489" t="s">
        <v>3520</v>
      </c>
      <c r="W489" t="s">
        <v>2293</v>
      </c>
      <c r="Y489">
        <v>43399.509525462963</v>
      </c>
      <c r="Z489" t="s">
        <v>548</v>
      </c>
      <c r="AA489" t="s">
        <v>549</v>
      </c>
      <c r="AB489" t="s">
        <v>548</v>
      </c>
    </row>
    <row r="490" spans="1:28" x14ac:dyDescent="0.25">
      <c r="A490" t="s">
        <v>676</v>
      </c>
      <c r="B490" t="s">
        <v>562</v>
      </c>
      <c r="C490" t="s">
        <v>3604</v>
      </c>
      <c r="D490">
        <v>43385.939502314817</v>
      </c>
      <c r="E490">
        <v>43388.876597222225</v>
      </c>
      <c r="F490" t="s">
        <v>843</v>
      </c>
      <c r="G490" t="s">
        <v>90</v>
      </c>
      <c r="H490" t="s">
        <v>573</v>
      </c>
      <c r="I490" t="s">
        <v>91</v>
      </c>
      <c r="J490" t="s">
        <v>1118</v>
      </c>
      <c r="K490" t="s">
        <v>3605</v>
      </c>
      <c r="L490" t="s">
        <v>3722</v>
      </c>
      <c r="M490" t="s">
        <v>793</v>
      </c>
      <c r="N490" t="s">
        <v>929</v>
      </c>
      <c r="O490" t="s">
        <v>948</v>
      </c>
      <c r="Q490" t="s">
        <v>92</v>
      </c>
      <c r="R490" t="s">
        <v>544</v>
      </c>
      <c r="S490" t="s">
        <v>545</v>
      </c>
      <c r="V490" t="s">
        <v>1321</v>
      </c>
      <c r="W490" t="s">
        <v>964</v>
      </c>
      <c r="Y490">
        <v>43399.509456018517</v>
      </c>
      <c r="Z490" t="s">
        <v>548</v>
      </c>
      <c r="AA490" t="s">
        <v>549</v>
      </c>
      <c r="AB490" t="s">
        <v>548</v>
      </c>
    </row>
    <row r="491" spans="1:28" x14ac:dyDescent="0.25">
      <c r="A491" t="s">
        <v>676</v>
      </c>
      <c r="B491" t="s">
        <v>562</v>
      </c>
      <c r="C491" t="s">
        <v>3606</v>
      </c>
      <c r="D491">
        <v>43385.969444444447</v>
      </c>
      <c r="E491">
        <v>43388.786956018521</v>
      </c>
      <c r="F491" t="s">
        <v>833</v>
      </c>
      <c r="G491" t="s">
        <v>90</v>
      </c>
      <c r="H491" t="s">
        <v>573</v>
      </c>
      <c r="I491" t="s">
        <v>91</v>
      </c>
      <c r="J491" t="s">
        <v>1118</v>
      </c>
      <c r="K491" t="s">
        <v>3607</v>
      </c>
      <c r="L491" t="s">
        <v>3723</v>
      </c>
      <c r="M491" t="s">
        <v>793</v>
      </c>
      <c r="N491" t="s">
        <v>41</v>
      </c>
      <c r="O491" t="s">
        <v>934</v>
      </c>
      <c r="Q491" t="s">
        <v>92</v>
      </c>
      <c r="R491" t="s">
        <v>544</v>
      </c>
      <c r="S491" t="s">
        <v>545</v>
      </c>
      <c r="V491" t="s">
        <v>1307</v>
      </c>
      <c r="W491" t="s">
        <v>1308</v>
      </c>
      <c r="Y491">
        <v>43399.511932870373</v>
      </c>
      <c r="Z491" t="s">
        <v>548</v>
      </c>
      <c r="AA491" t="s">
        <v>549</v>
      </c>
      <c r="AB491" t="s">
        <v>548</v>
      </c>
    </row>
    <row r="492" spans="1:28" x14ac:dyDescent="0.25">
      <c r="A492" t="s">
        <v>676</v>
      </c>
      <c r="B492" t="s">
        <v>562</v>
      </c>
      <c r="C492" t="s">
        <v>3608</v>
      </c>
      <c r="D492">
        <v>43385.969050925924</v>
      </c>
      <c r="E492">
        <v>43389.060659722221</v>
      </c>
      <c r="F492" t="s">
        <v>1493</v>
      </c>
      <c r="G492" t="s">
        <v>90</v>
      </c>
      <c r="H492" t="s">
        <v>573</v>
      </c>
      <c r="I492" t="s">
        <v>91</v>
      </c>
      <c r="J492" t="s">
        <v>1118</v>
      </c>
      <c r="K492" t="s">
        <v>3609</v>
      </c>
      <c r="L492" t="s">
        <v>3724</v>
      </c>
      <c r="M492" t="s">
        <v>793</v>
      </c>
      <c r="N492" t="s">
        <v>40</v>
      </c>
      <c r="O492" t="s">
        <v>602</v>
      </c>
      <c r="Q492" t="s">
        <v>92</v>
      </c>
      <c r="R492" t="s">
        <v>544</v>
      </c>
      <c r="S492" t="s">
        <v>545</v>
      </c>
      <c r="V492" t="s">
        <v>1254</v>
      </c>
      <c r="W492" t="s">
        <v>1255</v>
      </c>
      <c r="Y492">
        <v>43399.511863425927</v>
      </c>
      <c r="Z492" t="s">
        <v>548</v>
      </c>
      <c r="AA492" t="s">
        <v>549</v>
      </c>
      <c r="AB492" t="s">
        <v>548</v>
      </c>
    </row>
    <row r="493" spans="1:28" x14ac:dyDescent="0.25">
      <c r="A493" t="s">
        <v>676</v>
      </c>
      <c r="B493" t="s">
        <v>562</v>
      </c>
      <c r="C493" t="s">
        <v>3533</v>
      </c>
      <c r="D493">
        <v>43385.941701388889</v>
      </c>
      <c r="E493">
        <v>43388.689525462964</v>
      </c>
      <c r="F493" t="s">
        <v>910</v>
      </c>
      <c r="G493" t="s">
        <v>90</v>
      </c>
      <c r="H493" t="s">
        <v>573</v>
      </c>
      <c r="I493" t="s">
        <v>91</v>
      </c>
      <c r="J493" t="s">
        <v>1118</v>
      </c>
      <c r="K493" t="s">
        <v>3534</v>
      </c>
      <c r="L493" t="s">
        <v>3535</v>
      </c>
      <c r="M493" t="s">
        <v>793</v>
      </c>
      <c r="N493" t="s">
        <v>41</v>
      </c>
      <c r="O493" t="s">
        <v>934</v>
      </c>
      <c r="Q493" t="s">
        <v>92</v>
      </c>
      <c r="R493" t="s">
        <v>544</v>
      </c>
      <c r="S493" t="s">
        <v>545</v>
      </c>
      <c r="V493" t="s">
        <v>1190</v>
      </c>
      <c r="W493" t="s">
        <v>1191</v>
      </c>
      <c r="Y493">
        <v>43399.511712962965</v>
      </c>
      <c r="Z493" t="s">
        <v>548</v>
      </c>
      <c r="AA493" t="s">
        <v>549</v>
      </c>
      <c r="AB493" t="s">
        <v>548</v>
      </c>
    </row>
    <row r="494" spans="1:28" x14ac:dyDescent="0.25">
      <c r="A494" t="s">
        <v>676</v>
      </c>
      <c r="B494" t="s">
        <v>562</v>
      </c>
      <c r="C494" t="s">
        <v>3536</v>
      </c>
      <c r="D494">
        <v>43385.925046296295</v>
      </c>
      <c r="E494">
        <v>43388.694965277777</v>
      </c>
      <c r="F494" t="s">
        <v>1100</v>
      </c>
      <c r="G494" t="s">
        <v>90</v>
      </c>
      <c r="H494" t="s">
        <v>573</v>
      </c>
      <c r="I494" t="s">
        <v>91</v>
      </c>
      <c r="J494" t="s">
        <v>1118</v>
      </c>
      <c r="K494" t="s">
        <v>3537</v>
      </c>
      <c r="L494" t="s">
        <v>3538</v>
      </c>
      <c r="M494" t="s">
        <v>793</v>
      </c>
      <c r="N494" t="s">
        <v>40</v>
      </c>
      <c r="O494" t="s">
        <v>2210</v>
      </c>
      <c r="Q494" t="s">
        <v>92</v>
      </c>
      <c r="R494" t="s">
        <v>544</v>
      </c>
      <c r="S494" t="s">
        <v>545</v>
      </c>
      <c r="V494" t="s">
        <v>966</v>
      </c>
      <c r="W494" t="s">
        <v>967</v>
      </c>
      <c r="Y494">
        <v>43399.509293981479</v>
      </c>
      <c r="Z494" t="s">
        <v>548</v>
      </c>
      <c r="AA494" t="s">
        <v>549</v>
      </c>
      <c r="AB494" t="s">
        <v>548</v>
      </c>
    </row>
    <row r="495" spans="1:28" x14ac:dyDescent="0.25">
      <c r="A495" t="s">
        <v>676</v>
      </c>
      <c r="B495" t="s">
        <v>562</v>
      </c>
      <c r="C495" t="s">
        <v>3539</v>
      </c>
      <c r="D495">
        <v>43385.86246527778</v>
      </c>
      <c r="E495">
        <v>43388.676076388889</v>
      </c>
      <c r="F495" t="s">
        <v>830</v>
      </c>
      <c r="G495" t="s">
        <v>90</v>
      </c>
      <c r="H495" t="s">
        <v>573</v>
      </c>
      <c r="I495" t="s">
        <v>91</v>
      </c>
      <c r="J495" t="s">
        <v>1118</v>
      </c>
      <c r="K495" t="s">
        <v>3540</v>
      </c>
      <c r="L495" t="s">
        <v>3541</v>
      </c>
      <c r="M495" t="s">
        <v>793</v>
      </c>
      <c r="N495" t="s">
        <v>41</v>
      </c>
      <c r="O495" t="s">
        <v>934</v>
      </c>
      <c r="Q495" t="s">
        <v>92</v>
      </c>
      <c r="R495" t="s">
        <v>544</v>
      </c>
      <c r="S495" t="s">
        <v>545</v>
      </c>
      <c r="V495" t="s">
        <v>966</v>
      </c>
      <c r="W495" t="s">
        <v>967</v>
      </c>
      <c r="Y495">
        <v>43399.508993055555</v>
      </c>
      <c r="Z495" t="s">
        <v>548</v>
      </c>
      <c r="AA495" t="s">
        <v>549</v>
      </c>
      <c r="AB495" t="s">
        <v>548</v>
      </c>
    </row>
    <row r="496" spans="1:28" x14ac:dyDescent="0.25">
      <c r="A496" t="s">
        <v>676</v>
      </c>
      <c r="B496" t="s">
        <v>562</v>
      </c>
      <c r="C496" t="s">
        <v>3615</v>
      </c>
      <c r="D496">
        <v>43385.848541666666</v>
      </c>
      <c r="E496">
        <v>43392.703611111108</v>
      </c>
      <c r="F496" t="s">
        <v>911</v>
      </c>
      <c r="G496" t="s">
        <v>90</v>
      </c>
      <c r="H496" t="s">
        <v>1341</v>
      </c>
      <c r="I496" t="s">
        <v>91</v>
      </c>
      <c r="J496" t="s">
        <v>1118</v>
      </c>
      <c r="K496" t="s">
        <v>3616</v>
      </c>
      <c r="L496" t="s">
        <v>4228</v>
      </c>
      <c r="M496" t="s">
        <v>793</v>
      </c>
      <c r="N496" t="s">
        <v>929</v>
      </c>
      <c r="O496" t="s">
        <v>2152</v>
      </c>
      <c r="Q496" t="s">
        <v>92</v>
      </c>
      <c r="R496" t="s">
        <v>544</v>
      </c>
      <c r="S496" t="s">
        <v>545</v>
      </c>
      <c r="V496" t="s">
        <v>1094</v>
      </c>
      <c r="W496" t="s">
        <v>1095</v>
      </c>
      <c r="Y496">
        <v>43392.703888888886</v>
      </c>
      <c r="Z496" t="s">
        <v>548</v>
      </c>
      <c r="AA496" t="s">
        <v>549</v>
      </c>
      <c r="AB496" t="s">
        <v>548</v>
      </c>
    </row>
    <row r="497" spans="1:28" x14ac:dyDescent="0.25">
      <c r="A497" t="s">
        <v>676</v>
      </c>
      <c r="B497" t="s">
        <v>562</v>
      </c>
      <c r="C497" t="s">
        <v>3617</v>
      </c>
      <c r="D497">
        <v>43385.839537037034</v>
      </c>
      <c r="E497">
        <v>43388.83021990741</v>
      </c>
      <c r="F497" t="s">
        <v>916</v>
      </c>
      <c r="G497" t="s">
        <v>90</v>
      </c>
      <c r="H497" t="s">
        <v>573</v>
      </c>
      <c r="I497" t="s">
        <v>91</v>
      </c>
      <c r="J497" t="s">
        <v>1118</v>
      </c>
      <c r="K497" t="s">
        <v>3618</v>
      </c>
      <c r="L497" t="s">
        <v>3721</v>
      </c>
      <c r="M497" t="s">
        <v>793</v>
      </c>
      <c r="N497" t="s">
        <v>920</v>
      </c>
      <c r="O497" t="s">
        <v>921</v>
      </c>
      <c r="Q497" t="s">
        <v>92</v>
      </c>
      <c r="R497" t="s">
        <v>544</v>
      </c>
      <c r="S497" t="s">
        <v>545</v>
      </c>
      <c r="V497" t="s">
        <v>1190</v>
      </c>
      <c r="W497" t="s">
        <v>1191</v>
      </c>
      <c r="Y497">
        <v>43399.509594907409</v>
      </c>
      <c r="Z497" t="s">
        <v>548</v>
      </c>
      <c r="AA497" t="s">
        <v>549</v>
      </c>
      <c r="AB497" t="s">
        <v>548</v>
      </c>
    </row>
    <row r="498" spans="1:28" x14ac:dyDescent="0.25">
      <c r="A498" t="s">
        <v>676</v>
      </c>
      <c r="B498" t="s">
        <v>562</v>
      </c>
      <c r="C498" t="s">
        <v>3398</v>
      </c>
      <c r="D498">
        <v>43385.798703703702</v>
      </c>
      <c r="E498">
        <v>43388.893148148149</v>
      </c>
      <c r="F498" t="s">
        <v>843</v>
      </c>
      <c r="G498" t="s">
        <v>90</v>
      </c>
      <c r="H498" t="s">
        <v>573</v>
      </c>
      <c r="I498" t="s">
        <v>91</v>
      </c>
      <c r="J498" t="s">
        <v>1118</v>
      </c>
      <c r="K498" t="s">
        <v>3399</v>
      </c>
      <c r="L498" t="s">
        <v>3725</v>
      </c>
      <c r="M498" t="s">
        <v>793</v>
      </c>
      <c r="N498" t="s">
        <v>40</v>
      </c>
      <c r="O498" t="s">
        <v>732</v>
      </c>
      <c r="Q498" t="s">
        <v>92</v>
      </c>
      <c r="R498" t="s">
        <v>544</v>
      </c>
      <c r="S498" t="s">
        <v>545</v>
      </c>
      <c r="V498" t="s">
        <v>1176</v>
      </c>
      <c r="W498" t="s">
        <v>1433</v>
      </c>
      <c r="Y498">
        <v>43399.507222222222</v>
      </c>
      <c r="Z498" t="s">
        <v>548</v>
      </c>
      <c r="AA498" t="s">
        <v>549</v>
      </c>
      <c r="AB498" t="s">
        <v>548</v>
      </c>
    </row>
    <row r="499" spans="1:28" x14ac:dyDescent="0.25">
      <c r="A499" t="s">
        <v>676</v>
      </c>
      <c r="B499" t="s">
        <v>562</v>
      </c>
      <c r="C499" t="s">
        <v>3400</v>
      </c>
      <c r="D499">
        <v>43385.779293981483</v>
      </c>
      <c r="E499">
        <v>43388.671168981484</v>
      </c>
      <c r="F499" t="s">
        <v>830</v>
      </c>
      <c r="G499" t="s">
        <v>90</v>
      </c>
      <c r="H499" t="s">
        <v>573</v>
      </c>
      <c r="I499" t="s">
        <v>91</v>
      </c>
      <c r="J499" t="s">
        <v>1118</v>
      </c>
      <c r="K499" t="s">
        <v>3401</v>
      </c>
      <c r="L499" t="s">
        <v>3542</v>
      </c>
      <c r="M499" t="s">
        <v>793</v>
      </c>
      <c r="N499" t="s">
        <v>40</v>
      </c>
      <c r="O499" t="s">
        <v>2210</v>
      </c>
      <c r="Q499" t="s">
        <v>92</v>
      </c>
      <c r="R499" t="s">
        <v>544</v>
      </c>
      <c r="S499" t="s">
        <v>545</v>
      </c>
      <c r="V499" t="s">
        <v>1260</v>
      </c>
      <c r="W499" t="s">
        <v>1006</v>
      </c>
      <c r="Y499">
        <v>43399.5075462963</v>
      </c>
      <c r="Z499" t="s">
        <v>548</v>
      </c>
      <c r="AA499" t="s">
        <v>549</v>
      </c>
      <c r="AB499" t="s">
        <v>548</v>
      </c>
    </row>
    <row r="500" spans="1:28" x14ac:dyDescent="0.25">
      <c r="A500" t="s">
        <v>676</v>
      </c>
      <c r="B500" t="s">
        <v>562</v>
      </c>
      <c r="C500" t="s">
        <v>3402</v>
      </c>
      <c r="D500">
        <v>43385.747164351851</v>
      </c>
      <c r="E500">
        <v>43398.65347222222</v>
      </c>
      <c r="F500" t="s">
        <v>1493</v>
      </c>
      <c r="G500" t="s">
        <v>90</v>
      </c>
      <c r="H500" t="s">
        <v>1341</v>
      </c>
      <c r="I500" t="s">
        <v>91</v>
      </c>
      <c r="J500" t="s">
        <v>1118</v>
      </c>
      <c r="K500" t="s">
        <v>3403</v>
      </c>
      <c r="L500" t="s">
        <v>5210</v>
      </c>
      <c r="M500" t="s">
        <v>793</v>
      </c>
      <c r="N500" t="s">
        <v>40</v>
      </c>
      <c r="O500" t="s">
        <v>602</v>
      </c>
      <c r="Q500" t="s">
        <v>92</v>
      </c>
      <c r="R500" t="s">
        <v>544</v>
      </c>
      <c r="S500" t="s">
        <v>545</v>
      </c>
      <c r="V500" t="s">
        <v>1260</v>
      </c>
      <c r="W500" t="s">
        <v>1006</v>
      </c>
      <c r="Y500">
        <v>43398.653749999998</v>
      </c>
      <c r="Z500" t="s">
        <v>548</v>
      </c>
      <c r="AA500" t="s">
        <v>549</v>
      </c>
      <c r="AB500" t="s">
        <v>548</v>
      </c>
    </row>
    <row r="501" spans="1:28" x14ac:dyDescent="0.25">
      <c r="A501" t="s">
        <v>676</v>
      </c>
      <c r="B501" t="s">
        <v>562</v>
      </c>
      <c r="C501" t="s">
        <v>3302</v>
      </c>
      <c r="D501">
        <v>43385.110451388886</v>
      </c>
      <c r="E501">
        <v>43385.784444444442</v>
      </c>
      <c r="F501" t="s">
        <v>916</v>
      </c>
      <c r="G501" t="s">
        <v>90</v>
      </c>
      <c r="H501" t="s">
        <v>573</v>
      </c>
      <c r="I501" t="s">
        <v>91</v>
      </c>
      <c r="J501" t="s">
        <v>1118</v>
      </c>
      <c r="K501" t="s">
        <v>3303</v>
      </c>
      <c r="L501" t="s">
        <v>3304</v>
      </c>
      <c r="M501" t="s">
        <v>793</v>
      </c>
      <c r="N501" t="s">
        <v>929</v>
      </c>
      <c r="O501" t="s">
        <v>939</v>
      </c>
      <c r="Q501" t="s">
        <v>92</v>
      </c>
      <c r="R501" t="s">
        <v>544</v>
      </c>
      <c r="S501" t="s">
        <v>545</v>
      </c>
      <c r="V501" t="s">
        <v>966</v>
      </c>
      <c r="W501" t="s">
        <v>967</v>
      </c>
      <c r="Y501">
        <v>43397.500960648147</v>
      </c>
      <c r="Z501" t="s">
        <v>548</v>
      </c>
      <c r="AA501" t="s">
        <v>549</v>
      </c>
      <c r="AB501" t="s">
        <v>548</v>
      </c>
    </row>
    <row r="502" spans="1:28" x14ac:dyDescent="0.25">
      <c r="A502" t="s">
        <v>676</v>
      </c>
      <c r="B502" t="s">
        <v>562</v>
      </c>
      <c r="C502" t="s">
        <v>3305</v>
      </c>
      <c r="D502">
        <v>43385.188287037039</v>
      </c>
      <c r="E502">
        <v>43385.593449074076</v>
      </c>
      <c r="F502" t="s">
        <v>872</v>
      </c>
      <c r="G502" t="s">
        <v>90</v>
      </c>
      <c r="H502" t="s">
        <v>573</v>
      </c>
      <c r="I502" t="s">
        <v>91</v>
      </c>
      <c r="J502" t="s">
        <v>1118</v>
      </c>
      <c r="K502" t="s">
        <v>3306</v>
      </c>
      <c r="L502" t="s">
        <v>3307</v>
      </c>
      <c r="M502" t="s">
        <v>793</v>
      </c>
      <c r="N502" t="s">
        <v>41</v>
      </c>
      <c r="O502" t="s">
        <v>1215</v>
      </c>
      <c r="Q502" t="s">
        <v>92</v>
      </c>
      <c r="R502" t="s">
        <v>544</v>
      </c>
      <c r="S502" t="s">
        <v>545</v>
      </c>
      <c r="V502" t="s">
        <v>1321</v>
      </c>
      <c r="W502" t="s">
        <v>964</v>
      </c>
      <c r="Y502">
        <v>43397.494328703702</v>
      </c>
      <c r="Z502" t="s">
        <v>548</v>
      </c>
      <c r="AA502" t="s">
        <v>549</v>
      </c>
      <c r="AB502" t="s">
        <v>548</v>
      </c>
    </row>
    <row r="503" spans="1:28" x14ac:dyDescent="0.25">
      <c r="A503" t="s">
        <v>676</v>
      </c>
      <c r="B503" t="s">
        <v>562</v>
      </c>
      <c r="C503" t="s">
        <v>3308</v>
      </c>
      <c r="D503">
        <v>43385.149212962962</v>
      </c>
      <c r="E503">
        <v>43385.635011574072</v>
      </c>
      <c r="F503" t="s">
        <v>1196</v>
      </c>
      <c r="G503" t="s">
        <v>90</v>
      </c>
      <c r="H503" t="s">
        <v>573</v>
      </c>
      <c r="I503" t="s">
        <v>91</v>
      </c>
      <c r="J503" t="s">
        <v>1118</v>
      </c>
      <c r="K503" t="s">
        <v>3309</v>
      </c>
      <c r="L503" t="s">
        <v>3310</v>
      </c>
      <c r="M503" t="s">
        <v>793</v>
      </c>
      <c r="N503" t="s">
        <v>41</v>
      </c>
      <c r="O503" t="s">
        <v>928</v>
      </c>
      <c r="Q503" t="s">
        <v>92</v>
      </c>
      <c r="R503" t="s">
        <v>544</v>
      </c>
      <c r="S503" t="s">
        <v>545</v>
      </c>
      <c r="V503" t="s">
        <v>949</v>
      </c>
      <c r="W503" t="s">
        <v>2621</v>
      </c>
      <c r="Y503">
        <v>43397.493634259263</v>
      </c>
      <c r="Z503" t="s">
        <v>548</v>
      </c>
      <c r="AA503" t="s">
        <v>549</v>
      </c>
      <c r="AB503" t="s">
        <v>548</v>
      </c>
    </row>
    <row r="504" spans="1:28" x14ac:dyDescent="0.25">
      <c r="A504" t="s">
        <v>676</v>
      </c>
      <c r="B504" t="s">
        <v>562</v>
      </c>
      <c r="C504" t="s">
        <v>3406</v>
      </c>
      <c r="D504">
        <v>43385.115335648145</v>
      </c>
      <c r="E504">
        <v>43388.612974537034</v>
      </c>
      <c r="F504" t="s">
        <v>833</v>
      </c>
      <c r="G504" t="s">
        <v>90</v>
      </c>
      <c r="H504" t="s">
        <v>573</v>
      </c>
      <c r="I504" t="s">
        <v>91</v>
      </c>
      <c r="J504" t="s">
        <v>1118</v>
      </c>
      <c r="K504" t="s">
        <v>3407</v>
      </c>
      <c r="L504" t="s">
        <v>2235</v>
      </c>
      <c r="M504" t="s">
        <v>793</v>
      </c>
      <c r="N504" t="s">
        <v>41</v>
      </c>
      <c r="O504" t="s">
        <v>1457</v>
      </c>
      <c r="Q504" t="s">
        <v>92</v>
      </c>
      <c r="R504" t="s">
        <v>544</v>
      </c>
      <c r="S504" t="s">
        <v>545</v>
      </c>
      <c r="V504" t="s">
        <v>966</v>
      </c>
      <c r="W504" t="s">
        <v>967</v>
      </c>
      <c r="Y504">
        <v>43399.504780092589</v>
      </c>
      <c r="Z504" t="s">
        <v>548</v>
      </c>
      <c r="AA504" t="s">
        <v>549</v>
      </c>
      <c r="AB504" t="s">
        <v>548</v>
      </c>
    </row>
    <row r="505" spans="1:28" x14ac:dyDescent="0.25">
      <c r="A505" t="s">
        <v>676</v>
      </c>
      <c r="B505" t="s">
        <v>562</v>
      </c>
      <c r="C505" t="s">
        <v>3408</v>
      </c>
      <c r="D505">
        <v>43385.106458333335</v>
      </c>
      <c r="E505">
        <v>43390.108611111114</v>
      </c>
      <c r="F505" t="s">
        <v>1493</v>
      </c>
      <c r="G505" t="s">
        <v>90</v>
      </c>
      <c r="H505" t="s">
        <v>573</v>
      </c>
      <c r="I505" t="s">
        <v>91</v>
      </c>
      <c r="J505" t="s">
        <v>1118</v>
      </c>
      <c r="K505" t="s">
        <v>3409</v>
      </c>
      <c r="L505" t="s">
        <v>3956</v>
      </c>
      <c r="M505" t="s">
        <v>793</v>
      </c>
      <c r="N505" t="s">
        <v>41</v>
      </c>
      <c r="O505" t="s">
        <v>1215</v>
      </c>
      <c r="Q505" t="s">
        <v>92</v>
      </c>
      <c r="R505" t="s">
        <v>544</v>
      </c>
      <c r="S505" t="s">
        <v>545</v>
      </c>
      <c r="V505" t="s">
        <v>966</v>
      </c>
      <c r="W505" t="s">
        <v>967</v>
      </c>
      <c r="Y505">
        <v>43400.504120370373</v>
      </c>
      <c r="Z505" t="s">
        <v>548</v>
      </c>
      <c r="AA505" t="s">
        <v>549</v>
      </c>
      <c r="AB505" t="s">
        <v>548</v>
      </c>
    </row>
    <row r="506" spans="1:28" x14ac:dyDescent="0.25">
      <c r="A506" t="s">
        <v>676</v>
      </c>
      <c r="B506" t="s">
        <v>562</v>
      </c>
      <c r="C506" t="s">
        <v>3311</v>
      </c>
      <c r="D506">
        <v>43385.102106481485</v>
      </c>
      <c r="E506">
        <v>43385.786469907405</v>
      </c>
      <c r="F506" t="s">
        <v>933</v>
      </c>
      <c r="G506" t="s">
        <v>90</v>
      </c>
      <c r="H506" t="s">
        <v>573</v>
      </c>
      <c r="I506" t="s">
        <v>91</v>
      </c>
      <c r="J506" t="s">
        <v>1118</v>
      </c>
      <c r="K506" t="s">
        <v>3312</v>
      </c>
      <c r="L506" t="s">
        <v>3313</v>
      </c>
      <c r="M506" t="s">
        <v>793</v>
      </c>
      <c r="N506" t="s">
        <v>929</v>
      </c>
      <c r="O506" t="s">
        <v>1241</v>
      </c>
      <c r="Q506" t="s">
        <v>92</v>
      </c>
      <c r="R506" t="s">
        <v>544</v>
      </c>
      <c r="S506" t="s">
        <v>545</v>
      </c>
      <c r="V506" t="s">
        <v>1321</v>
      </c>
      <c r="W506" t="s">
        <v>964</v>
      </c>
      <c r="Y506">
        <v>43397.493078703701</v>
      </c>
      <c r="Z506" t="s">
        <v>548</v>
      </c>
      <c r="AA506" t="s">
        <v>549</v>
      </c>
      <c r="AB506" t="s">
        <v>548</v>
      </c>
    </row>
    <row r="507" spans="1:28" x14ac:dyDescent="0.25">
      <c r="A507" t="s">
        <v>676</v>
      </c>
      <c r="B507" t="s">
        <v>562</v>
      </c>
      <c r="C507" t="s">
        <v>3314</v>
      </c>
      <c r="D507">
        <v>43385.104074074072</v>
      </c>
      <c r="E507">
        <v>43385.651180555556</v>
      </c>
      <c r="F507" t="s">
        <v>843</v>
      </c>
      <c r="G507" t="s">
        <v>90</v>
      </c>
      <c r="H507" t="s">
        <v>573</v>
      </c>
      <c r="I507" t="s">
        <v>91</v>
      </c>
      <c r="J507" t="s">
        <v>1118</v>
      </c>
      <c r="K507" t="s">
        <v>3315</v>
      </c>
      <c r="L507" t="s">
        <v>3316</v>
      </c>
      <c r="M507" t="s">
        <v>793</v>
      </c>
      <c r="N507" t="s">
        <v>929</v>
      </c>
      <c r="O507" t="s">
        <v>1241</v>
      </c>
      <c r="Q507" t="s">
        <v>92</v>
      </c>
      <c r="R507" t="s">
        <v>544</v>
      </c>
      <c r="S507" t="s">
        <v>545</v>
      </c>
      <c r="V507" t="s">
        <v>966</v>
      </c>
      <c r="W507" t="s">
        <v>967</v>
      </c>
      <c r="Y507">
        <v>43397.500810185185</v>
      </c>
      <c r="Z507" t="s">
        <v>548</v>
      </c>
      <c r="AA507" t="s">
        <v>549</v>
      </c>
      <c r="AB507" t="s">
        <v>548</v>
      </c>
    </row>
    <row r="508" spans="1:28" x14ac:dyDescent="0.25">
      <c r="A508" t="s">
        <v>676</v>
      </c>
      <c r="B508" t="s">
        <v>562</v>
      </c>
      <c r="C508" t="s">
        <v>3317</v>
      </c>
      <c r="D508">
        <v>43385.101307870369</v>
      </c>
      <c r="E508">
        <v>43385.101782407408</v>
      </c>
      <c r="G508" t="s">
        <v>90</v>
      </c>
      <c r="H508" t="s">
        <v>943</v>
      </c>
      <c r="I508" t="s">
        <v>91</v>
      </c>
      <c r="J508" t="s">
        <v>1118</v>
      </c>
      <c r="K508" t="s">
        <v>3318</v>
      </c>
      <c r="Q508" t="s">
        <v>92</v>
      </c>
      <c r="R508" t="s">
        <v>544</v>
      </c>
      <c r="S508" t="s">
        <v>545</v>
      </c>
      <c r="V508" t="s">
        <v>966</v>
      </c>
      <c r="W508" t="s">
        <v>967</v>
      </c>
      <c r="Y508">
        <v>43385.101956018516</v>
      </c>
      <c r="Z508" t="s">
        <v>548</v>
      </c>
      <c r="AB508" t="s">
        <v>548</v>
      </c>
    </row>
    <row r="509" spans="1:28" x14ac:dyDescent="0.25">
      <c r="A509" t="s">
        <v>676</v>
      </c>
      <c r="B509" t="s">
        <v>562</v>
      </c>
      <c r="C509" t="s">
        <v>3319</v>
      </c>
      <c r="D509">
        <v>43385.081111111111</v>
      </c>
      <c r="E509">
        <v>43385.793043981481</v>
      </c>
      <c r="F509" t="s">
        <v>911</v>
      </c>
      <c r="G509" t="s">
        <v>90</v>
      </c>
      <c r="H509" t="s">
        <v>573</v>
      </c>
      <c r="I509" t="s">
        <v>91</v>
      </c>
      <c r="J509" t="s">
        <v>1118</v>
      </c>
      <c r="K509" t="s">
        <v>3320</v>
      </c>
      <c r="L509" t="s">
        <v>3321</v>
      </c>
      <c r="M509" t="s">
        <v>793</v>
      </c>
      <c r="N509" t="s">
        <v>40</v>
      </c>
      <c r="O509" t="s">
        <v>2210</v>
      </c>
      <c r="Q509" t="s">
        <v>92</v>
      </c>
      <c r="R509" t="s">
        <v>544</v>
      </c>
      <c r="S509" t="s">
        <v>545</v>
      </c>
      <c r="V509" t="s">
        <v>1190</v>
      </c>
      <c r="W509" t="s">
        <v>1191</v>
      </c>
      <c r="Y509">
        <v>43397.499791666669</v>
      </c>
      <c r="Z509" t="s">
        <v>548</v>
      </c>
      <c r="AA509" t="s">
        <v>549</v>
      </c>
      <c r="AB509" t="s">
        <v>548</v>
      </c>
    </row>
    <row r="510" spans="1:28" x14ac:dyDescent="0.25">
      <c r="A510" t="s">
        <v>676</v>
      </c>
      <c r="B510" t="s">
        <v>562</v>
      </c>
      <c r="C510" t="s">
        <v>3322</v>
      </c>
      <c r="D510">
        <v>43385.047349537039</v>
      </c>
      <c r="E510">
        <v>43385.798611111109</v>
      </c>
      <c r="F510" t="s">
        <v>911</v>
      </c>
      <c r="G510" t="s">
        <v>90</v>
      </c>
      <c r="H510" t="s">
        <v>573</v>
      </c>
      <c r="I510" t="s">
        <v>91</v>
      </c>
      <c r="J510" t="s">
        <v>1118</v>
      </c>
      <c r="K510" t="s">
        <v>3323</v>
      </c>
      <c r="L510" t="s">
        <v>3324</v>
      </c>
      <c r="M510" t="s">
        <v>793</v>
      </c>
      <c r="N510" t="s">
        <v>40</v>
      </c>
      <c r="O510" t="s">
        <v>1360</v>
      </c>
      <c r="Q510" t="s">
        <v>92</v>
      </c>
      <c r="R510" t="s">
        <v>544</v>
      </c>
      <c r="S510" t="s">
        <v>545</v>
      </c>
      <c r="V510" t="s">
        <v>1254</v>
      </c>
      <c r="W510" t="s">
        <v>1255</v>
      </c>
      <c r="Y510">
        <v>43397.498761574076</v>
      </c>
      <c r="Z510" t="s">
        <v>548</v>
      </c>
      <c r="AA510" t="s">
        <v>549</v>
      </c>
      <c r="AB510" t="s">
        <v>548</v>
      </c>
    </row>
    <row r="511" spans="1:28" x14ac:dyDescent="0.25">
      <c r="A511" t="s">
        <v>676</v>
      </c>
      <c r="B511" t="s">
        <v>562</v>
      </c>
      <c r="C511" t="s">
        <v>3412</v>
      </c>
      <c r="D511">
        <v>43385.202048611114</v>
      </c>
      <c r="E511">
        <v>43388.697476851848</v>
      </c>
      <c r="F511" t="s">
        <v>1100</v>
      </c>
      <c r="G511" t="s">
        <v>90</v>
      </c>
      <c r="H511" t="s">
        <v>573</v>
      </c>
      <c r="I511" t="s">
        <v>91</v>
      </c>
      <c r="J511" t="s">
        <v>1118</v>
      </c>
      <c r="K511" t="s">
        <v>3413</v>
      </c>
      <c r="L511" t="s">
        <v>3543</v>
      </c>
      <c r="M511" t="s">
        <v>793</v>
      </c>
      <c r="N511" t="s">
        <v>41</v>
      </c>
      <c r="O511" t="s">
        <v>1104</v>
      </c>
      <c r="Q511" t="s">
        <v>92</v>
      </c>
      <c r="R511" t="s">
        <v>544</v>
      </c>
      <c r="S511" t="s">
        <v>545</v>
      </c>
      <c r="V511" t="s">
        <v>1321</v>
      </c>
      <c r="W511" t="s">
        <v>964</v>
      </c>
      <c r="Y511">
        <v>43399.505844907406</v>
      </c>
      <c r="Z511" t="s">
        <v>548</v>
      </c>
      <c r="AA511" t="s">
        <v>549</v>
      </c>
      <c r="AB511" t="s">
        <v>548</v>
      </c>
    </row>
    <row r="512" spans="1:28" x14ac:dyDescent="0.25">
      <c r="A512" t="s">
        <v>676</v>
      </c>
      <c r="B512" t="s">
        <v>562</v>
      </c>
      <c r="C512" t="s">
        <v>3325</v>
      </c>
      <c r="D512">
        <v>43385.194456018522</v>
      </c>
      <c r="E512">
        <v>43385.598287037035</v>
      </c>
      <c r="F512" t="s">
        <v>872</v>
      </c>
      <c r="G512" t="s">
        <v>90</v>
      </c>
      <c r="H512" t="s">
        <v>573</v>
      </c>
      <c r="I512" t="s">
        <v>91</v>
      </c>
      <c r="J512" t="s">
        <v>1118</v>
      </c>
      <c r="K512" t="s">
        <v>3326</v>
      </c>
      <c r="L512" t="s">
        <v>3327</v>
      </c>
      <c r="M512" t="s">
        <v>793</v>
      </c>
      <c r="N512" t="s">
        <v>41</v>
      </c>
      <c r="O512" t="s">
        <v>1115</v>
      </c>
      <c r="Q512" t="s">
        <v>92</v>
      </c>
      <c r="R512" t="s">
        <v>544</v>
      </c>
      <c r="S512" t="s">
        <v>545</v>
      </c>
      <c r="V512" t="s">
        <v>1321</v>
      </c>
      <c r="W512" t="s">
        <v>964</v>
      </c>
      <c r="Y512">
        <v>43397.506145833337</v>
      </c>
      <c r="Z512" t="s">
        <v>548</v>
      </c>
      <c r="AA512" t="s">
        <v>549</v>
      </c>
      <c r="AB512" t="s">
        <v>548</v>
      </c>
    </row>
    <row r="513" spans="1:28" x14ac:dyDescent="0.25">
      <c r="A513" t="s">
        <v>676</v>
      </c>
      <c r="B513" t="s">
        <v>562</v>
      </c>
      <c r="C513" t="s">
        <v>3414</v>
      </c>
      <c r="D513">
        <v>43385.160671296297</v>
      </c>
      <c r="E513">
        <v>43390.121203703704</v>
      </c>
      <c r="F513" t="s">
        <v>1493</v>
      </c>
      <c r="G513" t="s">
        <v>90</v>
      </c>
      <c r="H513" t="s">
        <v>573</v>
      </c>
      <c r="I513" t="s">
        <v>91</v>
      </c>
      <c r="J513" t="s">
        <v>1118</v>
      </c>
      <c r="K513" t="s">
        <v>3415</v>
      </c>
      <c r="L513" t="s">
        <v>3957</v>
      </c>
      <c r="M513" t="s">
        <v>793</v>
      </c>
      <c r="N513" t="s">
        <v>41</v>
      </c>
      <c r="O513" t="s">
        <v>1115</v>
      </c>
      <c r="Q513" t="s">
        <v>92</v>
      </c>
      <c r="R513" t="s">
        <v>544</v>
      </c>
      <c r="S513" t="s">
        <v>545</v>
      </c>
      <c r="V513" t="s">
        <v>1321</v>
      </c>
      <c r="W513" t="s">
        <v>964</v>
      </c>
      <c r="Y513">
        <v>43400.504872685182</v>
      </c>
      <c r="Z513" t="s">
        <v>548</v>
      </c>
      <c r="AA513" t="s">
        <v>549</v>
      </c>
      <c r="AB513" t="s">
        <v>548</v>
      </c>
    </row>
    <row r="514" spans="1:28" x14ac:dyDescent="0.25">
      <c r="A514" t="s">
        <v>676</v>
      </c>
      <c r="B514" t="s">
        <v>562</v>
      </c>
      <c r="C514" t="s">
        <v>3416</v>
      </c>
      <c r="D514">
        <v>43385.101388888892</v>
      </c>
      <c r="E514">
        <v>43388.626793981479</v>
      </c>
      <c r="F514" t="s">
        <v>833</v>
      </c>
      <c r="G514" t="s">
        <v>90</v>
      </c>
      <c r="H514" t="s">
        <v>573</v>
      </c>
      <c r="I514" t="s">
        <v>91</v>
      </c>
      <c r="J514" t="s">
        <v>1118</v>
      </c>
      <c r="K514" t="s">
        <v>3417</v>
      </c>
      <c r="L514" t="s">
        <v>3544</v>
      </c>
      <c r="M514" t="s">
        <v>793</v>
      </c>
      <c r="N514" t="s">
        <v>40</v>
      </c>
      <c r="O514" t="s">
        <v>1360</v>
      </c>
      <c r="Q514" t="s">
        <v>92</v>
      </c>
      <c r="R514" t="s">
        <v>544</v>
      </c>
      <c r="S514" t="s">
        <v>545</v>
      </c>
      <c r="V514" t="s">
        <v>2628</v>
      </c>
      <c r="W514" t="s">
        <v>2629</v>
      </c>
      <c r="Y514">
        <v>43399.504479166666</v>
      </c>
      <c r="Z514" t="s">
        <v>548</v>
      </c>
      <c r="AA514" t="s">
        <v>549</v>
      </c>
      <c r="AB514" t="s">
        <v>548</v>
      </c>
    </row>
    <row r="515" spans="1:28" x14ac:dyDescent="0.25">
      <c r="A515" t="s">
        <v>676</v>
      </c>
      <c r="B515" t="s">
        <v>562</v>
      </c>
      <c r="C515" t="s">
        <v>3328</v>
      </c>
      <c r="D515">
        <v>43385.09847222222</v>
      </c>
      <c r="E515">
        <v>43385.659189814818</v>
      </c>
      <c r="F515" t="s">
        <v>843</v>
      </c>
      <c r="G515" t="s">
        <v>90</v>
      </c>
      <c r="H515" t="s">
        <v>573</v>
      </c>
      <c r="I515" t="s">
        <v>91</v>
      </c>
      <c r="J515" t="s">
        <v>1118</v>
      </c>
      <c r="K515" t="s">
        <v>3329</v>
      </c>
      <c r="L515" t="s">
        <v>3330</v>
      </c>
      <c r="M515" t="s">
        <v>793</v>
      </c>
      <c r="N515" t="s">
        <v>41</v>
      </c>
      <c r="O515" t="s">
        <v>934</v>
      </c>
      <c r="Q515" t="s">
        <v>92</v>
      </c>
      <c r="R515" t="s">
        <v>544</v>
      </c>
      <c r="S515" t="s">
        <v>545</v>
      </c>
      <c r="V515" t="s">
        <v>966</v>
      </c>
      <c r="W515" t="s">
        <v>967</v>
      </c>
      <c r="Y515">
        <v>43397.488981481481</v>
      </c>
      <c r="Z515" t="s">
        <v>548</v>
      </c>
      <c r="AA515" t="s">
        <v>549</v>
      </c>
      <c r="AB515" t="s">
        <v>548</v>
      </c>
    </row>
    <row r="516" spans="1:28" x14ac:dyDescent="0.25">
      <c r="A516" t="s">
        <v>676</v>
      </c>
      <c r="B516" t="s">
        <v>562</v>
      </c>
      <c r="C516" t="s">
        <v>3418</v>
      </c>
      <c r="D516">
        <v>43385.089548611111</v>
      </c>
      <c r="E516">
        <v>43389.623425925929</v>
      </c>
      <c r="F516" t="s">
        <v>1192</v>
      </c>
      <c r="G516" t="s">
        <v>90</v>
      </c>
      <c r="H516" t="s">
        <v>573</v>
      </c>
      <c r="I516" t="s">
        <v>91</v>
      </c>
      <c r="J516" t="s">
        <v>1118</v>
      </c>
      <c r="K516" t="s">
        <v>3419</v>
      </c>
      <c r="L516" t="s">
        <v>3726</v>
      </c>
      <c r="M516" t="s">
        <v>793</v>
      </c>
      <c r="N516" t="s">
        <v>41</v>
      </c>
      <c r="O516" t="s">
        <v>944</v>
      </c>
      <c r="Q516" t="s">
        <v>92</v>
      </c>
      <c r="R516" t="s">
        <v>544</v>
      </c>
      <c r="S516" t="s">
        <v>545</v>
      </c>
      <c r="V516" t="s">
        <v>966</v>
      </c>
      <c r="W516" t="s">
        <v>967</v>
      </c>
      <c r="Y516">
        <v>43400.503738425927</v>
      </c>
      <c r="Z516" t="s">
        <v>548</v>
      </c>
      <c r="AA516" t="s">
        <v>549</v>
      </c>
      <c r="AB516" t="s">
        <v>548</v>
      </c>
    </row>
    <row r="517" spans="1:28" x14ac:dyDescent="0.25">
      <c r="A517" t="s">
        <v>676</v>
      </c>
      <c r="B517" t="s">
        <v>562</v>
      </c>
      <c r="C517" t="s">
        <v>3331</v>
      </c>
      <c r="D517">
        <v>43385.082916666666</v>
      </c>
      <c r="E517">
        <v>43385.083402777775</v>
      </c>
      <c r="G517" t="s">
        <v>90</v>
      </c>
      <c r="H517" t="s">
        <v>943</v>
      </c>
      <c r="I517" t="s">
        <v>91</v>
      </c>
      <c r="J517" t="s">
        <v>1118</v>
      </c>
      <c r="K517" t="s">
        <v>3332</v>
      </c>
      <c r="Q517" t="s">
        <v>92</v>
      </c>
      <c r="R517" t="s">
        <v>544</v>
      </c>
      <c r="S517" t="s">
        <v>545</v>
      </c>
      <c r="V517" t="s">
        <v>966</v>
      </c>
      <c r="W517" t="s">
        <v>967</v>
      </c>
      <c r="Y517">
        <v>43385.083587962959</v>
      </c>
      <c r="Z517" t="s">
        <v>548</v>
      </c>
      <c r="AB517" t="s">
        <v>548</v>
      </c>
    </row>
    <row r="518" spans="1:28" x14ac:dyDescent="0.25">
      <c r="A518" t="s">
        <v>676</v>
      </c>
      <c r="B518" t="s">
        <v>562</v>
      </c>
      <c r="C518" t="s">
        <v>3333</v>
      </c>
      <c r="D518">
        <v>43385.079560185186</v>
      </c>
      <c r="E518">
        <v>43385.639930555553</v>
      </c>
      <c r="F518" t="s">
        <v>1196</v>
      </c>
      <c r="G518" t="s">
        <v>90</v>
      </c>
      <c r="H518" t="s">
        <v>573</v>
      </c>
      <c r="I518" t="s">
        <v>91</v>
      </c>
      <c r="J518" t="s">
        <v>1118</v>
      </c>
      <c r="K518" t="s">
        <v>3334</v>
      </c>
      <c r="L518" t="s">
        <v>3335</v>
      </c>
      <c r="M518" t="s">
        <v>793</v>
      </c>
      <c r="N518" t="s">
        <v>41</v>
      </c>
      <c r="O518" t="s">
        <v>944</v>
      </c>
      <c r="Q518" t="s">
        <v>92</v>
      </c>
      <c r="R518" t="s">
        <v>544</v>
      </c>
      <c r="S518" t="s">
        <v>545</v>
      </c>
      <c r="V518" t="s">
        <v>1321</v>
      </c>
      <c r="W518" t="s">
        <v>964</v>
      </c>
      <c r="Y518">
        <v>43397.488668981481</v>
      </c>
      <c r="Z518" t="s">
        <v>548</v>
      </c>
      <c r="AA518" t="s">
        <v>549</v>
      </c>
      <c r="AB518" t="s">
        <v>548</v>
      </c>
    </row>
    <row r="519" spans="1:28" x14ac:dyDescent="0.25">
      <c r="A519" t="s">
        <v>676</v>
      </c>
      <c r="B519" t="s">
        <v>562</v>
      </c>
      <c r="C519" t="s">
        <v>3336</v>
      </c>
      <c r="D519">
        <v>43385.032777777778</v>
      </c>
      <c r="E519">
        <v>43385.788356481484</v>
      </c>
      <c r="F519" t="s">
        <v>933</v>
      </c>
      <c r="G519" t="s">
        <v>90</v>
      </c>
      <c r="H519" t="s">
        <v>573</v>
      </c>
      <c r="I519" t="s">
        <v>91</v>
      </c>
      <c r="J519" t="s">
        <v>1118</v>
      </c>
      <c r="K519" t="s">
        <v>3337</v>
      </c>
      <c r="L519" t="s">
        <v>3338</v>
      </c>
      <c r="M519" t="s">
        <v>793</v>
      </c>
      <c r="N519" t="s">
        <v>929</v>
      </c>
      <c r="O519" t="s">
        <v>948</v>
      </c>
      <c r="Q519" t="s">
        <v>92</v>
      </c>
      <c r="R519" t="s">
        <v>544</v>
      </c>
      <c r="S519" t="s">
        <v>545</v>
      </c>
      <c r="V519" t="s">
        <v>1254</v>
      </c>
      <c r="W519" t="s">
        <v>1255</v>
      </c>
      <c r="Y519">
        <v>43397.487708333334</v>
      </c>
      <c r="Z519" t="s">
        <v>548</v>
      </c>
      <c r="AA519" t="s">
        <v>549</v>
      </c>
      <c r="AB519" t="s">
        <v>548</v>
      </c>
    </row>
    <row r="520" spans="1:28" x14ac:dyDescent="0.25">
      <c r="A520" t="s">
        <v>676</v>
      </c>
      <c r="B520" t="s">
        <v>562</v>
      </c>
      <c r="C520" t="s">
        <v>3420</v>
      </c>
      <c r="D520">
        <v>43385.063287037039</v>
      </c>
      <c r="E520">
        <v>43389.59878472222</v>
      </c>
      <c r="F520" t="s">
        <v>833</v>
      </c>
      <c r="G520" t="s">
        <v>90</v>
      </c>
      <c r="H520" t="s">
        <v>573</v>
      </c>
      <c r="I520" t="s">
        <v>91</v>
      </c>
      <c r="J520" t="s">
        <v>1118</v>
      </c>
      <c r="K520" t="s">
        <v>3421</v>
      </c>
      <c r="L520" t="s">
        <v>2908</v>
      </c>
      <c r="M520" t="s">
        <v>793</v>
      </c>
      <c r="N520" t="s">
        <v>40</v>
      </c>
      <c r="O520" t="s">
        <v>1093</v>
      </c>
      <c r="Q520" t="s">
        <v>92</v>
      </c>
      <c r="R520" t="s">
        <v>544</v>
      </c>
      <c r="S520" t="s">
        <v>545</v>
      </c>
      <c r="V520" t="s">
        <v>965</v>
      </c>
      <c r="W520" t="s">
        <v>962</v>
      </c>
      <c r="Y520">
        <v>43400.504050925927</v>
      </c>
      <c r="Z520" t="s">
        <v>548</v>
      </c>
      <c r="AA520" t="s">
        <v>549</v>
      </c>
      <c r="AB520" t="s">
        <v>548</v>
      </c>
    </row>
    <row r="521" spans="1:28" x14ac:dyDescent="0.25">
      <c r="A521" t="s">
        <v>676</v>
      </c>
      <c r="B521" t="s">
        <v>562</v>
      </c>
      <c r="C521" t="s">
        <v>3422</v>
      </c>
      <c r="D521">
        <v>43385.062650462962</v>
      </c>
      <c r="E521">
        <v>43390.72315972222</v>
      </c>
      <c r="F521" t="s">
        <v>1192</v>
      </c>
      <c r="G521" t="s">
        <v>90</v>
      </c>
      <c r="H521" t="s">
        <v>573</v>
      </c>
      <c r="I521" t="s">
        <v>91</v>
      </c>
      <c r="J521" t="s">
        <v>1118</v>
      </c>
      <c r="K521" t="s">
        <v>3423</v>
      </c>
      <c r="L521" t="s">
        <v>4229</v>
      </c>
      <c r="M521" t="s">
        <v>793</v>
      </c>
      <c r="N521" t="s">
        <v>41</v>
      </c>
      <c r="O521" t="s">
        <v>3374</v>
      </c>
      <c r="Q521" t="s">
        <v>92</v>
      </c>
      <c r="R521" t="s">
        <v>544</v>
      </c>
      <c r="S521" t="s">
        <v>545</v>
      </c>
      <c r="V521" t="s">
        <v>1427</v>
      </c>
      <c r="W521" t="s">
        <v>1428</v>
      </c>
      <c r="Y521">
        <v>43401.506539351853</v>
      </c>
      <c r="Z521" t="s">
        <v>548</v>
      </c>
      <c r="AA521" t="s">
        <v>549</v>
      </c>
      <c r="AB521" t="s">
        <v>548</v>
      </c>
    </row>
    <row r="522" spans="1:28" x14ac:dyDescent="0.25">
      <c r="A522" t="s">
        <v>676</v>
      </c>
      <c r="B522" t="s">
        <v>562</v>
      </c>
      <c r="C522" t="s">
        <v>3339</v>
      </c>
      <c r="D522">
        <v>43385.049398148149</v>
      </c>
      <c r="E522">
        <v>43385.79351851852</v>
      </c>
      <c r="F522" t="s">
        <v>916</v>
      </c>
      <c r="G522" t="s">
        <v>90</v>
      </c>
      <c r="H522" t="s">
        <v>573</v>
      </c>
      <c r="I522" t="s">
        <v>91</v>
      </c>
      <c r="J522" t="s">
        <v>1118</v>
      </c>
      <c r="K522" t="s">
        <v>3340</v>
      </c>
      <c r="L522" t="s">
        <v>3341</v>
      </c>
      <c r="M522" t="s">
        <v>793</v>
      </c>
      <c r="N522" t="s">
        <v>40</v>
      </c>
      <c r="O522" t="s">
        <v>2197</v>
      </c>
      <c r="Q522" t="s">
        <v>92</v>
      </c>
      <c r="R522" t="s">
        <v>544</v>
      </c>
      <c r="S522" t="s">
        <v>545</v>
      </c>
      <c r="V522" t="s">
        <v>1321</v>
      </c>
      <c r="W522" t="s">
        <v>964</v>
      </c>
      <c r="Y522">
        <v>43397.491875</v>
      </c>
      <c r="Z522" t="s">
        <v>548</v>
      </c>
      <c r="AA522" t="s">
        <v>549</v>
      </c>
      <c r="AB522" t="s">
        <v>548</v>
      </c>
    </row>
    <row r="523" spans="1:28" x14ac:dyDescent="0.25">
      <c r="A523" t="s">
        <v>676</v>
      </c>
      <c r="B523" t="s">
        <v>562</v>
      </c>
      <c r="C523" t="s">
        <v>3424</v>
      </c>
      <c r="D523">
        <v>43385.022337962961</v>
      </c>
      <c r="E523">
        <v>43389.483206018522</v>
      </c>
      <c r="F523" t="s">
        <v>872</v>
      </c>
      <c r="G523" t="s">
        <v>90</v>
      </c>
      <c r="H523" t="s">
        <v>573</v>
      </c>
      <c r="I523" t="s">
        <v>91</v>
      </c>
      <c r="J523" t="s">
        <v>1118</v>
      </c>
      <c r="K523" t="s">
        <v>3425</v>
      </c>
      <c r="L523" t="s">
        <v>3727</v>
      </c>
      <c r="M523" t="s">
        <v>793</v>
      </c>
      <c r="N523" t="s">
        <v>41</v>
      </c>
      <c r="O523" t="s">
        <v>1005</v>
      </c>
      <c r="Q523" t="s">
        <v>92</v>
      </c>
      <c r="R523" t="s">
        <v>544</v>
      </c>
      <c r="S523" t="s">
        <v>545</v>
      </c>
      <c r="V523" t="s">
        <v>1225</v>
      </c>
      <c r="W523" t="s">
        <v>963</v>
      </c>
      <c r="Y523">
        <v>43400.503969907404</v>
      </c>
      <c r="Z523" t="s">
        <v>548</v>
      </c>
      <c r="AA523" t="s">
        <v>549</v>
      </c>
      <c r="AB523" t="s">
        <v>548</v>
      </c>
    </row>
    <row r="524" spans="1:28" x14ac:dyDescent="0.25">
      <c r="A524" t="s">
        <v>676</v>
      </c>
      <c r="B524" t="s">
        <v>562</v>
      </c>
      <c r="C524" t="s">
        <v>3342</v>
      </c>
      <c r="D524">
        <v>43385.033425925925</v>
      </c>
      <c r="E524">
        <v>43385.687592592592</v>
      </c>
      <c r="F524" t="s">
        <v>1196</v>
      </c>
      <c r="G524" t="s">
        <v>90</v>
      </c>
      <c r="H524" t="s">
        <v>573</v>
      </c>
      <c r="I524" t="s">
        <v>91</v>
      </c>
      <c r="J524" t="s">
        <v>1118</v>
      </c>
      <c r="K524" t="s">
        <v>3343</v>
      </c>
      <c r="L524" t="s">
        <v>2164</v>
      </c>
      <c r="M524" t="s">
        <v>793</v>
      </c>
      <c r="N524" t="s">
        <v>41</v>
      </c>
      <c r="O524" t="s">
        <v>934</v>
      </c>
      <c r="Q524" t="s">
        <v>92</v>
      </c>
      <c r="R524" t="s">
        <v>544</v>
      </c>
      <c r="S524" t="s">
        <v>545</v>
      </c>
      <c r="V524" t="s">
        <v>965</v>
      </c>
      <c r="W524" t="s">
        <v>962</v>
      </c>
      <c r="Y524">
        <v>43397.49832175926</v>
      </c>
      <c r="Z524" t="s">
        <v>548</v>
      </c>
      <c r="AA524" t="s">
        <v>549</v>
      </c>
      <c r="AB524" t="s">
        <v>548</v>
      </c>
    </row>
    <row r="525" spans="1:28" x14ac:dyDescent="0.25">
      <c r="A525" t="s">
        <v>676</v>
      </c>
      <c r="B525" t="s">
        <v>562</v>
      </c>
      <c r="C525" t="s">
        <v>3428</v>
      </c>
      <c r="D525">
        <v>43384.996377314812</v>
      </c>
      <c r="E525">
        <v>43390.124282407407</v>
      </c>
      <c r="F525" t="s">
        <v>1493</v>
      </c>
      <c r="G525" t="s">
        <v>90</v>
      </c>
      <c r="H525" t="s">
        <v>573</v>
      </c>
      <c r="I525" t="s">
        <v>91</v>
      </c>
      <c r="J525" t="s">
        <v>1118</v>
      </c>
      <c r="K525" t="s">
        <v>3345</v>
      </c>
      <c r="L525" t="s">
        <v>3958</v>
      </c>
      <c r="M525" t="s">
        <v>793</v>
      </c>
      <c r="N525" t="s">
        <v>40</v>
      </c>
      <c r="O525" t="s">
        <v>602</v>
      </c>
      <c r="Q525" t="s">
        <v>92</v>
      </c>
      <c r="R525" t="s">
        <v>544</v>
      </c>
      <c r="S525" t="s">
        <v>545</v>
      </c>
      <c r="V525" t="s">
        <v>1254</v>
      </c>
      <c r="W525" t="s">
        <v>1255</v>
      </c>
      <c r="Y525">
        <v>43400.503518518519</v>
      </c>
      <c r="Z525" t="s">
        <v>548</v>
      </c>
      <c r="AA525" t="s">
        <v>549</v>
      </c>
      <c r="AB525" t="s">
        <v>548</v>
      </c>
    </row>
    <row r="526" spans="1:28" x14ac:dyDescent="0.25">
      <c r="A526" t="s">
        <v>676</v>
      </c>
      <c r="B526" t="s">
        <v>562</v>
      </c>
      <c r="C526" t="s">
        <v>3344</v>
      </c>
      <c r="D526">
        <v>43384.999432870369</v>
      </c>
      <c r="E526">
        <v>43385.668657407405</v>
      </c>
      <c r="F526" t="s">
        <v>843</v>
      </c>
      <c r="G526" t="s">
        <v>90</v>
      </c>
      <c r="H526" t="s">
        <v>573</v>
      </c>
      <c r="I526" t="s">
        <v>91</v>
      </c>
      <c r="J526" t="s">
        <v>1118</v>
      </c>
      <c r="K526" t="s">
        <v>3345</v>
      </c>
      <c r="L526" t="s">
        <v>3346</v>
      </c>
      <c r="M526" t="s">
        <v>793</v>
      </c>
      <c r="N526" t="s">
        <v>929</v>
      </c>
      <c r="O526" t="s">
        <v>1241</v>
      </c>
      <c r="Q526" t="s">
        <v>92</v>
      </c>
      <c r="R526" t="s">
        <v>544</v>
      </c>
      <c r="S526" t="s">
        <v>545</v>
      </c>
      <c r="V526" t="s">
        <v>1254</v>
      </c>
      <c r="W526" t="s">
        <v>1255</v>
      </c>
      <c r="Y526">
        <v>43397.497060185182</v>
      </c>
      <c r="Z526" t="s">
        <v>548</v>
      </c>
      <c r="AA526" t="s">
        <v>549</v>
      </c>
      <c r="AB526" t="s">
        <v>548</v>
      </c>
    </row>
    <row r="527" spans="1:28" x14ac:dyDescent="0.25">
      <c r="A527" t="s">
        <v>676</v>
      </c>
      <c r="B527" t="s">
        <v>562</v>
      </c>
      <c r="C527" t="s">
        <v>3347</v>
      </c>
      <c r="D527">
        <v>43384.984884259262</v>
      </c>
      <c r="E527">
        <v>43385.79446759259</v>
      </c>
      <c r="F527" t="s">
        <v>933</v>
      </c>
      <c r="G527" t="s">
        <v>90</v>
      </c>
      <c r="H527" t="s">
        <v>573</v>
      </c>
      <c r="I527" t="s">
        <v>91</v>
      </c>
      <c r="J527" t="s">
        <v>1118</v>
      </c>
      <c r="K527" t="s">
        <v>3348</v>
      </c>
      <c r="L527" t="s">
        <v>3349</v>
      </c>
      <c r="M527" t="s">
        <v>793</v>
      </c>
      <c r="N527" t="s">
        <v>40</v>
      </c>
      <c r="O527" t="s">
        <v>2667</v>
      </c>
      <c r="Q527" t="s">
        <v>92</v>
      </c>
      <c r="R527" t="s">
        <v>544</v>
      </c>
      <c r="S527" t="s">
        <v>545</v>
      </c>
      <c r="V527" t="s">
        <v>1254</v>
      </c>
      <c r="W527" t="s">
        <v>1255</v>
      </c>
      <c r="Y527">
        <v>43397.496076388888</v>
      </c>
      <c r="Z527" t="s">
        <v>548</v>
      </c>
      <c r="AA527" t="s">
        <v>549</v>
      </c>
      <c r="AB527" t="s">
        <v>548</v>
      </c>
    </row>
    <row r="528" spans="1:28" x14ac:dyDescent="0.25">
      <c r="A528" t="s">
        <v>676</v>
      </c>
      <c r="B528" t="s">
        <v>562</v>
      </c>
      <c r="C528" t="s">
        <v>3429</v>
      </c>
      <c r="D528">
        <v>43384.980567129627</v>
      </c>
      <c r="E528">
        <v>43389.704560185186</v>
      </c>
      <c r="F528" t="s">
        <v>911</v>
      </c>
      <c r="G528" t="s">
        <v>90</v>
      </c>
      <c r="H528" t="s">
        <v>573</v>
      </c>
      <c r="I528" t="s">
        <v>91</v>
      </c>
      <c r="J528" t="s">
        <v>1118</v>
      </c>
      <c r="K528" t="s">
        <v>3430</v>
      </c>
      <c r="L528" t="s">
        <v>3728</v>
      </c>
      <c r="M528" t="s">
        <v>793</v>
      </c>
      <c r="N528" t="s">
        <v>41</v>
      </c>
      <c r="O528" t="s">
        <v>942</v>
      </c>
      <c r="Q528" t="s">
        <v>92</v>
      </c>
      <c r="R528" t="s">
        <v>544</v>
      </c>
      <c r="S528" t="s">
        <v>545</v>
      </c>
      <c r="V528" t="s">
        <v>925</v>
      </c>
      <c r="W528" t="s">
        <v>1114</v>
      </c>
      <c r="Y528">
        <v>43400.503368055557</v>
      </c>
      <c r="Z528" t="s">
        <v>548</v>
      </c>
      <c r="AA528" t="s">
        <v>549</v>
      </c>
      <c r="AB528" t="s">
        <v>548</v>
      </c>
    </row>
    <row r="529" spans="1:28" x14ac:dyDescent="0.25">
      <c r="A529" t="s">
        <v>676</v>
      </c>
      <c r="B529" t="s">
        <v>562</v>
      </c>
      <c r="C529" t="s">
        <v>3431</v>
      </c>
      <c r="D529">
        <v>43384.951249999998</v>
      </c>
      <c r="E529">
        <v>43385.840104166666</v>
      </c>
      <c r="F529" t="s">
        <v>910</v>
      </c>
      <c r="G529" t="s">
        <v>90</v>
      </c>
      <c r="H529" t="s">
        <v>573</v>
      </c>
      <c r="I529" t="s">
        <v>91</v>
      </c>
      <c r="J529" t="s">
        <v>1118</v>
      </c>
      <c r="K529" t="s">
        <v>3432</v>
      </c>
      <c r="L529" t="s">
        <v>3545</v>
      </c>
      <c r="M529" t="s">
        <v>793</v>
      </c>
      <c r="N529" t="s">
        <v>41</v>
      </c>
      <c r="O529" t="s">
        <v>934</v>
      </c>
      <c r="Q529" t="s">
        <v>92</v>
      </c>
      <c r="R529" t="s">
        <v>544</v>
      </c>
      <c r="S529" t="s">
        <v>545</v>
      </c>
      <c r="V529" t="s">
        <v>1254</v>
      </c>
      <c r="W529" t="s">
        <v>1255</v>
      </c>
      <c r="Y529">
        <v>43397.48542824074</v>
      </c>
      <c r="Z529" t="s">
        <v>548</v>
      </c>
      <c r="AA529" t="s">
        <v>549</v>
      </c>
      <c r="AB529" t="s">
        <v>548</v>
      </c>
    </row>
    <row r="530" spans="1:28" x14ac:dyDescent="0.25">
      <c r="A530" t="s">
        <v>676</v>
      </c>
      <c r="B530" t="s">
        <v>562</v>
      </c>
      <c r="C530" t="s">
        <v>3350</v>
      </c>
      <c r="D530">
        <v>43384.946458333332</v>
      </c>
      <c r="E530">
        <v>43385.679745370369</v>
      </c>
      <c r="F530" t="s">
        <v>843</v>
      </c>
      <c r="G530" t="s">
        <v>90</v>
      </c>
      <c r="H530" t="s">
        <v>573</v>
      </c>
      <c r="I530" t="s">
        <v>91</v>
      </c>
      <c r="J530" t="s">
        <v>1118</v>
      </c>
      <c r="K530" t="s">
        <v>3351</v>
      </c>
      <c r="L530" t="s">
        <v>3352</v>
      </c>
      <c r="M530" t="s">
        <v>793</v>
      </c>
      <c r="N530" t="s">
        <v>41</v>
      </c>
      <c r="O530" t="s">
        <v>1215</v>
      </c>
      <c r="Q530" t="s">
        <v>92</v>
      </c>
      <c r="R530" t="s">
        <v>544</v>
      </c>
      <c r="S530" t="s">
        <v>545</v>
      </c>
      <c r="V530" t="s">
        <v>1254</v>
      </c>
      <c r="W530" t="s">
        <v>1255</v>
      </c>
      <c r="Y530">
        <v>43397.485347222224</v>
      </c>
      <c r="Z530" t="s">
        <v>548</v>
      </c>
      <c r="AA530" t="s">
        <v>549</v>
      </c>
      <c r="AB530" t="s">
        <v>548</v>
      </c>
    </row>
    <row r="531" spans="1:28" x14ac:dyDescent="0.25">
      <c r="A531" t="s">
        <v>676</v>
      </c>
      <c r="B531" t="s">
        <v>562</v>
      </c>
      <c r="C531" t="s">
        <v>3353</v>
      </c>
      <c r="D531">
        <v>43384.949895833335</v>
      </c>
      <c r="E531">
        <v>43385.798611111109</v>
      </c>
      <c r="F531" t="s">
        <v>916</v>
      </c>
      <c r="G531" t="s">
        <v>90</v>
      </c>
      <c r="H531" t="s">
        <v>573</v>
      </c>
      <c r="I531" t="s">
        <v>91</v>
      </c>
      <c r="J531" t="s">
        <v>1118</v>
      </c>
      <c r="K531" t="s">
        <v>3354</v>
      </c>
      <c r="L531" t="s">
        <v>3355</v>
      </c>
      <c r="M531" t="s">
        <v>793</v>
      </c>
      <c r="N531" t="s">
        <v>41</v>
      </c>
      <c r="O531" t="s">
        <v>928</v>
      </c>
      <c r="Q531" t="s">
        <v>92</v>
      </c>
      <c r="R531" t="s">
        <v>544</v>
      </c>
      <c r="S531" t="s">
        <v>545</v>
      </c>
      <c r="V531" t="s">
        <v>1321</v>
      </c>
      <c r="W531" t="s">
        <v>964</v>
      </c>
      <c r="Y531">
        <v>43397.484571759262</v>
      </c>
      <c r="Z531" t="s">
        <v>548</v>
      </c>
      <c r="AA531" t="s">
        <v>549</v>
      </c>
      <c r="AB531" t="s">
        <v>548</v>
      </c>
    </row>
    <row r="532" spans="1:28" x14ac:dyDescent="0.25">
      <c r="A532" t="s">
        <v>676</v>
      </c>
      <c r="B532" t="s">
        <v>562</v>
      </c>
      <c r="C532" t="s">
        <v>3433</v>
      </c>
      <c r="D532">
        <v>43385.003020833334</v>
      </c>
      <c r="E532">
        <v>43392.517696759256</v>
      </c>
      <c r="F532" t="s">
        <v>872</v>
      </c>
      <c r="G532" t="s">
        <v>90</v>
      </c>
      <c r="H532" t="s">
        <v>1341</v>
      </c>
      <c r="I532" t="s">
        <v>91</v>
      </c>
      <c r="J532" t="s">
        <v>1118</v>
      </c>
      <c r="K532" t="s">
        <v>3434</v>
      </c>
      <c r="L532" t="s">
        <v>4230</v>
      </c>
      <c r="M532" t="s">
        <v>793</v>
      </c>
      <c r="N532" t="s">
        <v>41</v>
      </c>
      <c r="O532" t="s">
        <v>4231</v>
      </c>
      <c r="Q532" t="s">
        <v>92</v>
      </c>
      <c r="R532" t="s">
        <v>544</v>
      </c>
      <c r="S532" t="s">
        <v>545</v>
      </c>
      <c r="V532" t="s">
        <v>925</v>
      </c>
      <c r="W532" t="s">
        <v>1114</v>
      </c>
      <c r="Y532">
        <v>43392.517974537041</v>
      </c>
      <c r="Z532" t="s">
        <v>548</v>
      </c>
      <c r="AA532" t="s">
        <v>549</v>
      </c>
      <c r="AB532" t="s">
        <v>548</v>
      </c>
    </row>
    <row r="533" spans="1:28" x14ac:dyDescent="0.25">
      <c r="A533" t="s">
        <v>676</v>
      </c>
      <c r="B533" t="s">
        <v>562</v>
      </c>
      <c r="C533" t="s">
        <v>3356</v>
      </c>
      <c r="D533">
        <v>43384.993101851855</v>
      </c>
      <c r="E533">
        <v>43385.809849537036</v>
      </c>
      <c r="F533" t="s">
        <v>911</v>
      </c>
      <c r="G533" t="s">
        <v>90</v>
      </c>
      <c r="H533" t="s">
        <v>573</v>
      </c>
      <c r="I533" t="s">
        <v>91</v>
      </c>
      <c r="J533" t="s">
        <v>1118</v>
      </c>
      <c r="K533" t="s">
        <v>3357</v>
      </c>
      <c r="L533" t="s">
        <v>3358</v>
      </c>
      <c r="M533" t="s">
        <v>793</v>
      </c>
      <c r="N533" t="s">
        <v>40</v>
      </c>
      <c r="O533" t="s">
        <v>2210</v>
      </c>
      <c r="Q533" t="s">
        <v>92</v>
      </c>
      <c r="R533" t="s">
        <v>544</v>
      </c>
      <c r="S533" t="s">
        <v>545</v>
      </c>
      <c r="V533" t="s">
        <v>1254</v>
      </c>
      <c r="W533" t="s">
        <v>1255</v>
      </c>
      <c r="Y533">
        <v>43397.490555555552</v>
      </c>
      <c r="Z533" t="s">
        <v>548</v>
      </c>
      <c r="AA533" t="s">
        <v>549</v>
      </c>
      <c r="AB533" t="s">
        <v>548</v>
      </c>
    </row>
    <row r="534" spans="1:28" x14ac:dyDescent="0.25">
      <c r="A534" t="s">
        <v>676</v>
      </c>
      <c r="B534" t="s">
        <v>562</v>
      </c>
      <c r="C534" t="s">
        <v>3435</v>
      </c>
      <c r="D534">
        <v>43384.943182870367</v>
      </c>
      <c r="E534">
        <v>43389.50582175926</v>
      </c>
      <c r="F534" t="s">
        <v>833</v>
      </c>
      <c r="G534" t="s">
        <v>90</v>
      </c>
      <c r="H534" t="s">
        <v>573</v>
      </c>
      <c r="I534" t="s">
        <v>91</v>
      </c>
      <c r="J534" t="s">
        <v>1118</v>
      </c>
      <c r="K534" t="s">
        <v>3436</v>
      </c>
      <c r="L534" t="s">
        <v>3729</v>
      </c>
      <c r="Q534" t="s">
        <v>92</v>
      </c>
      <c r="R534" t="s">
        <v>544</v>
      </c>
      <c r="S534" t="s">
        <v>545</v>
      </c>
      <c r="V534" t="s">
        <v>1436</v>
      </c>
      <c r="W534" t="s">
        <v>1437</v>
      </c>
      <c r="Y534">
        <v>43400.502986111111</v>
      </c>
      <c r="Z534" t="s">
        <v>548</v>
      </c>
      <c r="AA534" t="s">
        <v>549</v>
      </c>
      <c r="AB534" t="s">
        <v>548</v>
      </c>
    </row>
    <row r="535" spans="1:28" x14ac:dyDescent="0.25">
      <c r="A535" t="s">
        <v>676</v>
      </c>
      <c r="B535" t="s">
        <v>562</v>
      </c>
      <c r="C535" t="s">
        <v>3437</v>
      </c>
      <c r="D535">
        <v>43384.937650462962</v>
      </c>
      <c r="E535">
        <v>43390.127766203703</v>
      </c>
      <c r="F535" t="s">
        <v>1493</v>
      </c>
      <c r="G535" t="s">
        <v>90</v>
      </c>
      <c r="H535" t="s">
        <v>573</v>
      </c>
      <c r="I535" t="s">
        <v>91</v>
      </c>
      <c r="J535" t="s">
        <v>1118</v>
      </c>
      <c r="K535" t="s">
        <v>3438</v>
      </c>
      <c r="L535" t="s">
        <v>3959</v>
      </c>
      <c r="M535" t="s">
        <v>793</v>
      </c>
      <c r="N535" t="s">
        <v>41</v>
      </c>
      <c r="O535" t="s">
        <v>928</v>
      </c>
      <c r="Q535" t="s">
        <v>92</v>
      </c>
      <c r="R535" t="s">
        <v>544</v>
      </c>
      <c r="S535" t="s">
        <v>545</v>
      </c>
      <c r="V535" t="s">
        <v>1254</v>
      </c>
      <c r="W535" t="s">
        <v>1255</v>
      </c>
      <c r="Y535">
        <v>43400.502905092595</v>
      </c>
      <c r="Z535" t="s">
        <v>548</v>
      </c>
      <c r="AA535" t="s">
        <v>549</v>
      </c>
      <c r="AB535" t="s">
        <v>548</v>
      </c>
    </row>
    <row r="536" spans="1:28" x14ac:dyDescent="0.25">
      <c r="A536" t="s">
        <v>676</v>
      </c>
      <c r="B536" t="s">
        <v>562</v>
      </c>
      <c r="C536" t="s">
        <v>3359</v>
      </c>
      <c r="D536">
        <v>43384.933125000003</v>
      </c>
      <c r="E536">
        <v>43385.722430555557</v>
      </c>
      <c r="F536" t="s">
        <v>1196</v>
      </c>
      <c r="G536" t="s">
        <v>90</v>
      </c>
      <c r="H536" t="s">
        <v>573</v>
      </c>
      <c r="I536" t="s">
        <v>91</v>
      </c>
      <c r="J536" t="s">
        <v>1118</v>
      </c>
      <c r="K536" t="s">
        <v>3360</v>
      </c>
      <c r="L536" t="s">
        <v>3361</v>
      </c>
      <c r="M536" t="s">
        <v>793</v>
      </c>
      <c r="N536" t="s">
        <v>40</v>
      </c>
      <c r="O536" t="s">
        <v>1256</v>
      </c>
      <c r="Q536" t="s">
        <v>92</v>
      </c>
      <c r="R536" t="s">
        <v>544</v>
      </c>
      <c r="S536" t="s">
        <v>545</v>
      </c>
      <c r="V536" t="s">
        <v>1321</v>
      </c>
      <c r="W536" t="s">
        <v>964</v>
      </c>
      <c r="Y536">
        <v>43396.563020833331</v>
      </c>
      <c r="Z536" t="s">
        <v>548</v>
      </c>
      <c r="AA536" t="s">
        <v>549</v>
      </c>
      <c r="AB536" t="s">
        <v>548</v>
      </c>
    </row>
    <row r="537" spans="1:28" x14ac:dyDescent="0.25">
      <c r="A537" t="s">
        <v>676</v>
      </c>
      <c r="B537" t="s">
        <v>562</v>
      </c>
      <c r="C537" t="s">
        <v>3439</v>
      </c>
      <c r="D537">
        <v>43384.924930555557</v>
      </c>
      <c r="E537">
        <v>43392.540949074071</v>
      </c>
      <c r="F537" t="s">
        <v>1192</v>
      </c>
      <c r="G537" t="s">
        <v>90</v>
      </c>
      <c r="H537" t="s">
        <v>1341</v>
      </c>
      <c r="I537" t="s">
        <v>91</v>
      </c>
      <c r="J537" t="s">
        <v>1118</v>
      </c>
      <c r="K537" t="s">
        <v>3440</v>
      </c>
      <c r="L537" t="s">
        <v>4232</v>
      </c>
      <c r="M537" t="s">
        <v>793</v>
      </c>
      <c r="N537" t="s">
        <v>41</v>
      </c>
      <c r="O537" t="s">
        <v>2177</v>
      </c>
      <c r="Q537" t="s">
        <v>92</v>
      </c>
      <c r="R537" t="s">
        <v>544</v>
      </c>
      <c r="S537" t="s">
        <v>545</v>
      </c>
      <c r="V537" t="s">
        <v>1254</v>
      </c>
      <c r="W537" t="s">
        <v>1255</v>
      </c>
      <c r="Y537">
        <v>43392.541226851848</v>
      </c>
      <c r="Z537" t="s">
        <v>548</v>
      </c>
      <c r="AA537" t="s">
        <v>549</v>
      </c>
      <c r="AB537" t="s">
        <v>548</v>
      </c>
    </row>
    <row r="538" spans="1:28" x14ac:dyDescent="0.25">
      <c r="A538" t="s">
        <v>676</v>
      </c>
      <c r="B538" t="s">
        <v>562</v>
      </c>
      <c r="C538" t="s">
        <v>3441</v>
      </c>
      <c r="D538">
        <v>43384.921423611115</v>
      </c>
      <c r="E538">
        <v>43385.84883101852</v>
      </c>
      <c r="F538" t="s">
        <v>910</v>
      </c>
      <c r="G538" t="s">
        <v>90</v>
      </c>
      <c r="H538" t="s">
        <v>573</v>
      </c>
      <c r="I538" t="s">
        <v>91</v>
      </c>
      <c r="J538" t="s">
        <v>1118</v>
      </c>
      <c r="K538" t="s">
        <v>3442</v>
      </c>
      <c r="L538" t="s">
        <v>3546</v>
      </c>
      <c r="M538" t="s">
        <v>793</v>
      </c>
      <c r="N538" t="s">
        <v>40</v>
      </c>
      <c r="O538" t="s">
        <v>2210</v>
      </c>
      <c r="Q538" t="s">
        <v>92</v>
      </c>
      <c r="R538" t="s">
        <v>544</v>
      </c>
      <c r="S538" t="s">
        <v>545</v>
      </c>
      <c r="V538" t="s">
        <v>2141</v>
      </c>
      <c r="W538" t="s">
        <v>2142</v>
      </c>
      <c r="Y538">
        <v>43396.559733796297</v>
      </c>
      <c r="Z538" t="s">
        <v>548</v>
      </c>
      <c r="AA538" t="s">
        <v>549</v>
      </c>
      <c r="AB538" t="s">
        <v>548</v>
      </c>
    </row>
    <row r="539" spans="1:28" x14ac:dyDescent="0.25">
      <c r="A539" t="s">
        <v>676</v>
      </c>
      <c r="B539" t="s">
        <v>562</v>
      </c>
      <c r="C539" t="s">
        <v>3443</v>
      </c>
      <c r="D539">
        <v>43384.915520833332</v>
      </c>
      <c r="E539">
        <v>43388.712731481479</v>
      </c>
      <c r="F539" t="s">
        <v>1100</v>
      </c>
      <c r="G539" t="s">
        <v>90</v>
      </c>
      <c r="H539" t="s">
        <v>573</v>
      </c>
      <c r="I539" t="s">
        <v>91</v>
      </c>
      <c r="J539" t="s">
        <v>1118</v>
      </c>
      <c r="K539" t="s">
        <v>3444</v>
      </c>
      <c r="L539" t="s">
        <v>3547</v>
      </c>
      <c r="M539" t="s">
        <v>793</v>
      </c>
      <c r="N539" t="s">
        <v>40</v>
      </c>
      <c r="O539" t="s">
        <v>2210</v>
      </c>
      <c r="Q539" t="s">
        <v>92</v>
      </c>
      <c r="R539" t="s">
        <v>544</v>
      </c>
      <c r="S539" t="s">
        <v>545</v>
      </c>
      <c r="V539" t="s">
        <v>2141</v>
      </c>
      <c r="W539" t="s">
        <v>2142</v>
      </c>
      <c r="Y539">
        <v>43399.502476851849</v>
      </c>
      <c r="Z539" t="s">
        <v>548</v>
      </c>
      <c r="AA539" t="s">
        <v>549</v>
      </c>
      <c r="AB539" t="s">
        <v>548</v>
      </c>
    </row>
    <row r="540" spans="1:28" x14ac:dyDescent="0.25">
      <c r="A540" t="s">
        <v>676</v>
      </c>
      <c r="B540" t="s">
        <v>562</v>
      </c>
      <c r="C540" t="s">
        <v>3445</v>
      </c>
      <c r="D540">
        <v>43384.901087962964</v>
      </c>
      <c r="E540">
        <v>43397.580231481479</v>
      </c>
      <c r="F540" t="s">
        <v>933</v>
      </c>
      <c r="G540" t="s">
        <v>90</v>
      </c>
      <c r="H540" t="s">
        <v>1341</v>
      </c>
      <c r="I540" t="s">
        <v>91</v>
      </c>
      <c r="J540" t="s">
        <v>1118</v>
      </c>
      <c r="K540" t="s">
        <v>3446</v>
      </c>
      <c r="L540" t="s">
        <v>5028</v>
      </c>
      <c r="M540" t="s">
        <v>793</v>
      </c>
      <c r="N540" t="s">
        <v>40</v>
      </c>
      <c r="O540" t="s">
        <v>2464</v>
      </c>
      <c r="Q540" t="s">
        <v>92</v>
      </c>
      <c r="R540" t="s">
        <v>544</v>
      </c>
      <c r="S540" t="s">
        <v>545</v>
      </c>
      <c r="V540" t="s">
        <v>922</v>
      </c>
      <c r="W540" t="s">
        <v>1371</v>
      </c>
      <c r="Y540">
        <v>43397.580520833333</v>
      </c>
      <c r="Z540" t="s">
        <v>548</v>
      </c>
      <c r="AA540" t="s">
        <v>549</v>
      </c>
      <c r="AB540" t="s">
        <v>548</v>
      </c>
    </row>
    <row r="541" spans="1:28" x14ac:dyDescent="0.25">
      <c r="A541" t="s">
        <v>676</v>
      </c>
      <c r="B541" t="s">
        <v>562</v>
      </c>
      <c r="C541" t="s">
        <v>3362</v>
      </c>
      <c r="D541">
        <v>43384.794618055559</v>
      </c>
      <c r="E541">
        <v>43385.800775462965</v>
      </c>
      <c r="F541" t="s">
        <v>916</v>
      </c>
      <c r="G541" t="s">
        <v>90</v>
      </c>
      <c r="H541" t="s">
        <v>573</v>
      </c>
      <c r="I541" t="s">
        <v>91</v>
      </c>
      <c r="J541" t="s">
        <v>1118</v>
      </c>
      <c r="K541" t="s">
        <v>3363</v>
      </c>
      <c r="L541" t="s">
        <v>3364</v>
      </c>
      <c r="M541" t="s">
        <v>793</v>
      </c>
      <c r="N541" t="s">
        <v>3365</v>
      </c>
      <c r="O541" t="s">
        <v>3366</v>
      </c>
      <c r="Q541" t="s">
        <v>92</v>
      </c>
      <c r="R541" t="s">
        <v>544</v>
      </c>
      <c r="S541" t="s">
        <v>545</v>
      </c>
      <c r="V541" t="s">
        <v>923</v>
      </c>
      <c r="W541" t="s">
        <v>2335</v>
      </c>
      <c r="Y541">
        <v>43396.549016203702</v>
      </c>
      <c r="Z541" t="s">
        <v>548</v>
      </c>
      <c r="AA541" t="s">
        <v>549</v>
      </c>
      <c r="AB541" t="s">
        <v>548</v>
      </c>
    </row>
    <row r="542" spans="1:28" x14ac:dyDescent="0.25">
      <c r="A542" t="s">
        <v>676</v>
      </c>
      <c r="B542" t="s">
        <v>562</v>
      </c>
      <c r="C542" t="s">
        <v>3200</v>
      </c>
      <c r="D542">
        <v>43384.768831018519</v>
      </c>
      <c r="E542">
        <v>43385.607418981483</v>
      </c>
      <c r="F542" t="s">
        <v>872</v>
      </c>
      <c r="G542" t="s">
        <v>90</v>
      </c>
      <c r="H542" t="s">
        <v>573</v>
      </c>
      <c r="I542" t="s">
        <v>91</v>
      </c>
      <c r="J542" t="s">
        <v>1118</v>
      </c>
      <c r="K542" t="s">
        <v>3201</v>
      </c>
      <c r="L542" t="s">
        <v>3367</v>
      </c>
      <c r="M542" t="s">
        <v>793</v>
      </c>
      <c r="N542" t="s">
        <v>41</v>
      </c>
      <c r="O542" t="s">
        <v>934</v>
      </c>
      <c r="Q542" t="s">
        <v>92</v>
      </c>
      <c r="R542" t="s">
        <v>544</v>
      </c>
      <c r="S542" t="s">
        <v>545</v>
      </c>
      <c r="V542" t="s">
        <v>1326</v>
      </c>
      <c r="W542" t="s">
        <v>1327</v>
      </c>
      <c r="Y542">
        <v>43396.548263888886</v>
      </c>
      <c r="Z542" t="s">
        <v>548</v>
      </c>
      <c r="AA542" t="s">
        <v>549</v>
      </c>
      <c r="AB542" t="s">
        <v>548</v>
      </c>
    </row>
    <row r="543" spans="1:28" x14ac:dyDescent="0.25">
      <c r="A543" t="s">
        <v>676</v>
      </c>
      <c r="B543" t="s">
        <v>562</v>
      </c>
      <c r="C543" t="s">
        <v>3202</v>
      </c>
      <c r="D543">
        <v>43384.765393518515</v>
      </c>
      <c r="E543">
        <v>43385.72</v>
      </c>
      <c r="F543" t="s">
        <v>1196</v>
      </c>
      <c r="G543" t="s">
        <v>90</v>
      </c>
      <c r="H543" t="s">
        <v>573</v>
      </c>
      <c r="I543" t="s">
        <v>91</v>
      </c>
      <c r="J543" t="s">
        <v>1118</v>
      </c>
      <c r="K543" t="s">
        <v>3203</v>
      </c>
      <c r="L543" t="s">
        <v>3368</v>
      </c>
      <c r="M543" t="s">
        <v>793</v>
      </c>
      <c r="N543" t="s">
        <v>40</v>
      </c>
      <c r="O543" t="s">
        <v>932</v>
      </c>
      <c r="Q543" t="s">
        <v>92</v>
      </c>
      <c r="R543" t="s">
        <v>544</v>
      </c>
      <c r="S543" t="s">
        <v>545</v>
      </c>
      <c r="V543" t="s">
        <v>1252</v>
      </c>
      <c r="W543" t="s">
        <v>1253</v>
      </c>
      <c r="Y543">
        <v>43396.539224537039</v>
      </c>
      <c r="Z543" t="s">
        <v>548</v>
      </c>
      <c r="AA543" t="s">
        <v>549</v>
      </c>
      <c r="AB543" t="s">
        <v>548</v>
      </c>
    </row>
    <row r="544" spans="1:28" x14ac:dyDescent="0.25">
      <c r="A544" t="s">
        <v>676</v>
      </c>
      <c r="B544" t="s">
        <v>562</v>
      </c>
      <c r="C544" t="s">
        <v>3204</v>
      </c>
      <c r="D544">
        <v>43384.756724537037</v>
      </c>
      <c r="E544">
        <v>43388.642187500001</v>
      </c>
      <c r="F544" t="s">
        <v>833</v>
      </c>
      <c r="G544" t="s">
        <v>90</v>
      </c>
      <c r="H544" t="s">
        <v>573</v>
      </c>
      <c r="I544" t="s">
        <v>91</v>
      </c>
      <c r="J544" t="s">
        <v>1118</v>
      </c>
      <c r="K544" t="s">
        <v>3205</v>
      </c>
      <c r="L544" t="s">
        <v>3548</v>
      </c>
      <c r="M544" t="s">
        <v>793</v>
      </c>
      <c r="N544" t="s">
        <v>41</v>
      </c>
      <c r="O544" t="s">
        <v>934</v>
      </c>
      <c r="Q544" t="s">
        <v>92</v>
      </c>
      <c r="R544" t="s">
        <v>544</v>
      </c>
      <c r="S544" t="s">
        <v>545</v>
      </c>
      <c r="V544" t="s">
        <v>1326</v>
      </c>
      <c r="W544" t="s">
        <v>1327</v>
      </c>
      <c r="Y544">
        <v>43399.499930555554</v>
      </c>
      <c r="Z544" t="s">
        <v>548</v>
      </c>
      <c r="AA544" t="s">
        <v>549</v>
      </c>
      <c r="AB544" t="s">
        <v>548</v>
      </c>
    </row>
    <row r="545" spans="1:28" x14ac:dyDescent="0.25">
      <c r="A545" t="s">
        <v>676</v>
      </c>
      <c r="B545" t="s">
        <v>562</v>
      </c>
      <c r="C545" t="s">
        <v>3206</v>
      </c>
      <c r="D545">
        <v>43384.75953703704</v>
      </c>
      <c r="E545">
        <v>43390.165138888886</v>
      </c>
      <c r="F545" t="s">
        <v>1493</v>
      </c>
      <c r="G545" t="s">
        <v>90</v>
      </c>
      <c r="H545" t="s">
        <v>573</v>
      </c>
      <c r="I545" t="s">
        <v>91</v>
      </c>
      <c r="J545" t="s">
        <v>1118</v>
      </c>
      <c r="K545" t="s">
        <v>3207</v>
      </c>
      <c r="L545" t="s">
        <v>3960</v>
      </c>
      <c r="M545" t="s">
        <v>793</v>
      </c>
      <c r="N545" t="s">
        <v>40</v>
      </c>
      <c r="O545" t="s">
        <v>602</v>
      </c>
      <c r="Q545" t="s">
        <v>92</v>
      </c>
      <c r="R545" t="s">
        <v>544</v>
      </c>
      <c r="S545" t="s">
        <v>545</v>
      </c>
      <c r="V545" t="s">
        <v>1326</v>
      </c>
      <c r="W545" t="s">
        <v>1327</v>
      </c>
      <c r="Y545">
        <v>43400.502442129633</v>
      </c>
      <c r="Z545" t="s">
        <v>548</v>
      </c>
      <c r="AA545" t="s">
        <v>549</v>
      </c>
      <c r="AB545" t="s">
        <v>548</v>
      </c>
    </row>
    <row r="546" spans="1:28" x14ac:dyDescent="0.25">
      <c r="A546" t="s">
        <v>676</v>
      </c>
      <c r="B546" t="s">
        <v>562</v>
      </c>
      <c r="C546" t="s">
        <v>3208</v>
      </c>
      <c r="D546">
        <v>43384.714074074072</v>
      </c>
      <c r="E546">
        <v>43385.806516203702</v>
      </c>
      <c r="F546" t="s">
        <v>933</v>
      </c>
      <c r="G546" t="s">
        <v>90</v>
      </c>
      <c r="H546" t="s">
        <v>573</v>
      </c>
      <c r="I546" t="s">
        <v>91</v>
      </c>
      <c r="J546" t="s">
        <v>1118</v>
      </c>
      <c r="K546" t="s">
        <v>3209</v>
      </c>
      <c r="L546" t="s">
        <v>3369</v>
      </c>
      <c r="M546" t="s">
        <v>793</v>
      </c>
      <c r="N546" t="s">
        <v>41</v>
      </c>
      <c r="O546" t="s">
        <v>934</v>
      </c>
      <c r="Q546" t="s">
        <v>92</v>
      </c>
      <c r="R546" t="s">
        <v>544</v>
      </c>
      <c r="S546" t="s">
        <v>545</v>
      </c>
      <c r="V546" t="s">
        <v>1326</v>
      </c>
      <c r="W546" t="s">
        <v>1327</v>
      </c>
      <c r="Y546">
        <v>43396.545787037037</v>
      </c>
      <c r="Z546" t="s">
        <v>548</v>
      </c>
      <c r="AA546" t="s">
        <v>549</v>
      </c>
      <c r="AB546" t="s">
        <v>548</v>
      </c>
    </row>
    <row r="547" spans="1:28" x14ac:dyDescent="0.25">
      <c r="A547" t="s">
        <v>676</v>
      </c>
      <c r="B547" t="s">
        <v>562</v>
      </c>
      <c r="C547" t="s">
        <v>3210</v>
      </c>
      <c r="D547">
        <v>43384.708148148151</v>
      </c>
      <c r="E547">
        <v>43385.686111111114</v>
      </c>
      <c r="F547" t="s">
        <v>843</v>
      </c>
      <c r="G547" t="s">
        <v>90</v>
      </c>
      <c r="H547" t="s">
        <v>573</v>
      </c>
      <c r="I547" t="s">
        <v>91</v>
      </c>
      <c r="J547" t="s">
        <v>1118</v>
      </c>
      <c r="K547" t="s">
        <v>3211</v>
      </c>
      <c r="L547" t="s">
        <v>3370</v>
      </c>
      <c r="M547" t="s">
        <v>793</v>
      </c>
      <c r="N547" t="s">
        <v>41</v>
      </c>
      <c r="O547" t="s">
        <v>934</v>
      </c>
      <c r="Q547" t="s">
        <v>92</v>
      </c>
      <c r="R547" t="s">
        <v>544</v>
      </c>
      <c r="S547" t="s">
        <v>545</v>
      </c>
      <c r="V547" t="s">
        <v>1326</v>
      </c>
      <c r="W547" t="s">
        <v>1327</v>
      </c>
      <c r="Y547">
        <v>43396.550462962965</v>
      </c>
      <c r="Z547" t="s">
        <v>548</v>
      </c>
      <c r="AA547" t="s">
        <v>549</v>
      </c>
      <c r="AB547" t="s">
        <v>548</v>
      </c>
    </row>
    <row r="548" spans="1:28" x14ac:dyDescent="0.25">
      <c r="A548" t="s">
        <v>676</v>
      </c>
      <c r="B548" t="s">
        <v>562</v>
      </c>
      <c r="C548" t="s">
        <v>3212</v>
      </c>
      <c r="D548">
        <v>43384.604687500003</v>
      </c>
      <c r="E548">
        <v>43390.472893518519</v>
      </c>
      <c r="F548" t="s">
        <v>1192</v>
      </c>
      <c r="G548" t="s">
        <v>90</v>
      </c>
      <c r="H548" t="s">
        <v>573</v>
      </c>
      <c r="I548" t="s">
        <v>91</v>
      </c>
      <c r="J548" t="s">
        <v>1118</v>
      </c>
      <c r="K548" t="s">
        <v>3213</v>
      </c>
      <c r="L548" t="s">
        <v>3961</v>
      </c>
      <c r="M548" t="s">
        <v>793</v>
      </c>
      <c r="N548" t="s">
        <v>41</v>
      </c>
      <c r="O548" t="s">
        <v>1005</v>
      </c>
      <c r="Q548" t="s">
        <v>92</v>
      </c>
      <c r="R548" t="s">
        <v>544</v>
      </c>
      <c r="S548" t="s">
        <v>545</v>
      </c>
      <c r="V548" t="s">
        <v>1252</v>
      </c>
      <c r="W548" t="s">
        <v>1253</v>
      </c>
      <c r="Y548">
        <v>43400.500162037039</v>
      </c>
      <c r="Z548" t="s">
        <v>548</v>
      </c>
      <c r="AA548" t="s">
        <v>549</v>
      </c>
      <c r="AB548" t="s">
        <v>548</v>
      </c>
    </row>
    <row r="549" spans="1:28" x14ac:dyDescent="0.25">
      <c r="A549" t="s">
        <v>676</v>
      </c>
      <c r="B549" t="s">
        <v>562</v>
      </c>
      <c r="C549" t="s">
        <v>3214</v>
      </c>
      <c r="D549">
        <v>43384.568472222221</v>
      </c>
      <c r="E549">
        <v>43385.805983796294</v>
      </c>
      <c r="F549" t="s">
        <v>916</v>
      </c>
      <c r="G549" t="s">
        <v>90</v>
      </c>
      <c r="H549" t="s">
        <v>573</v>
      </c>
      <c r="I549" t="s">
        <v>91</v>
      </c>
      <c r="J549" t="s">
        <v>1118</v>
      </c>
      <c r="K549" t="s">
        <v>3215</v>
      </c>
      <c r="L549" t="s">
        <v>3371</v>
      </c>
      <c r="M549" t="s">
        <v>793</v>
      </c>
      <c r="N549" t="s">
        <v>40</v>
      </c>
      <c r="O549" t="s">
        <v>602</v>
      </c>
      <c r="Q549" t="s">
        <v>92</v>
      </c>
      <c r="R549" t="s">
        <v>544</v>
      </c>
      <c r="S549" t="s">
        <v>545</v>
      </c>
      <c r="V549" t="s">
        <v>1260</v>
      </c>
      <c r="W549" t="s">
        <v>1006</v>
      </c>
      <c r="Y549">
        <v>43396.535914351851</v>
      </c>
      <c r="Z549" t="s">
        <v>548</v>
      </c>
      <c r="AA549" t="s">
        <v>549</v>
      </c>
      <c r="AB549" t="s">
        <v>548</v>
      </c>
    </row>
    <row r="550" spans="1:28" x14ac:dyDescent="0.25">
      <c r="A550" t="s">
        <v>676</v>
      </c>
      <c r="B550" t="s">
        <v>562</v>
      </c>
      <c r="C550" t="s">
        <v>3216</v>
      </c>
      <c r="D550">
        <v>43384.183009259257</v>
      </c>
      <c r="E550">
        <v>43384.79896990741</v>
      </c>
      <c r="F550" t="s">
        <v>1100</v>
      </c>
      <c r="G550" t="s">
        <v>90</v>
      </c>
      <c r="H550" t="s">
        <v>573</v>
      </c>
      <c r="I550" t="s">
        <v>91</v>
      </c>
      <c r="J550" t="s">
        <v>1118</v>
      </c>
      <c r="K550" t="s">
        <v>3217</v>
      </c>
      <c r="L550" t="s">
        <v>3372</v>
      </c>
      <c r="M550" t="s">
        <v>793</v>
      </c>
      <c r="N550" t="s">
        <v>40</v>
      </c>
      <c r="O550" t="s">
        <v>1179</v>
      </c>
      <c r="Q550" t="s">
        <v>92</v>
      </c>
      <c r="R550" t="s">
        <v>544</v>
      </c>
      <c r="S550" t="s">
        <v>545</v>
      </c>
      <c r="V550" t="s">
        <v>1094</v>
      </c>
      <c r="W550" t="s">
        <v>1095</v>
      </c>
      <c r="Y550">
        <v>43396.535034722219</v>
      </c>
      <c r="Z550" t="s">
        <v>548</v>
      </c>
      <c r="AA550" t="s">
        <v>549</v>
      </c>
      <c r="AB550" t="s">
        <v>548</v>
      </c>
    </row>
    <row r="551" spans="1:28" x14ac:dyDescent="0.25">
      <c r="A551" t="s">
        <v>676</v>
      </c>
      <c r="B551" t="s">
        <v>562</v>
      </c>
      <c r="C551" t="s">
        <v>3218</v>
      </c>
      <c r="D551">
        <v>43384.125868055555</v>
      </c>
      <c r="E551">
        <v>43385.677881944444</v>
      </c>
      <c r="F551" t="s">
        <v>830</v>
      </c>
      <c r="G551" t="s">
        <v>90</v>
      </c>
      <c r="H551" t="s">
        <v>573</v>
      </c>
      <c r="I551" t="s">
        <v>91</v>
      </c>
      <c r="J551" t="s">
        <v>1118</v>
      </c>
      <c r="K551" t="s">
        <v>3219</v>
      </c>
      <c r="L551" t="s">
        <v>3373</v>
      </c>
      <c r="M551" t="s">
        <v>793</v>
      </c>
      <c r="N551" t="s">
        <v>41</v>
      </c>
      <c r="O551" t="s">
        <v>3374</v>
      </c>
      <c r="Q551" t="s">
        <v>92</v>
      </c>
      <c r="R551" t="s">
        <v>544</v>
      </c>
      <c r="S551" t="s">
        <v>545</v>
      </c>
      <c r="V551" t="s">
        <v>966</v>
      </c>
      <c r="W551" t="s">
        <v>967</v>
      </c>
      <c r="Y551">
        <v>43396.529143518521</v>
      </c>
      <c r="Z551" t="s">
        <v>548</v>
      </c>
      <c r="AA551" t="s">
        <v>549</v>
      </c>
      <c r="AB551" t="s">
        <v>548</v>
      </c>
    </row>
    <row r="552" spans="1:28" x14ac:dyDescent="0.25">
      <c r="A552" t="s">
        <v>676</v>
      </c>
      <c r="B552" t="s">
        <v>562</v>
      </c>
      <c r="C552" t="s">
        <v>3220</v>
      </c>
      <c r="D552">
        <v>43384.115844907406</v>
      </c>
      <c r="E552">
        <v>43389.47314814815</v>
      </c>
      <c r="F552" t="s">
        <v>872</v>
      </c>
      <c r="G552" t="s">
        <v>90</v>
      </c>
      <c r="H552" t="s">
        <v>573</v>
      </c>
      <c r="I552" t="s">
        <v>91</v>
      </c>
      <c r="J552" t="s">
        <v>1118</v>
      </c>
      <c r="K552" t="s">
        <v>3221</v>
      </c>
      <c r="L552" t="s">
        <v>3730</v>
      </c>
      <c r="M552" t="s">
        <v>793</v>
      </c>
      <c r="N552" t="s">
        <v>41</v>
      </c>
      <c r="O552" t="s">
        <v>934</v>
      </c>
      <c r="Q552" t="s">
        <v>92</v>
      </c>
      <c r="R552" t="s">
        <v>544</v>
      </c>
      <c r="S552" t="s">
        <v>545</v>
      </c>
      <c r="V552" t="s">
        <v>2996</v>
      </c>
      <c r="W552" t="s">
        <v>2997</v>
      </c>
      <c r="Y552">
        <v>43399.499548611115</v>
      </c>
      <c r="Z552" t="s">
        <v>548</v>
      </c>
      <c r="AA552" t="s">
        <v>549</v>
      </c>
      <c r="AB552" t="s">
        <v>548</v>
      </c>
    </row>
    <row r="553" spans="1:28" x14ac:dyDescent="0.25">
      <c r="A553" t="s">
        <v>676</v>
      </c>
      <c r="B553" t="s">
        <v>562</v>
      </c>
      <c r="C553" t="s">
        <v>3222</v>
      </c>
      <c r="D553">
        <v>43384.114930555559</v>
      </c>
      <c r="E553">
        <v>43385.656400462962</v>
      </c>
      <c r="F553" t="s">
        <v>916</v>
      </c>
      <c r="G553" t="s">
        <v>90</v>
      </c>
      <c r="H553" t="s">
        <v>573</v>
      </c>
      <c r="I553" t="s">
        <v>91</v>
      </c>
      <c r="J553" t="s">
        <v>1118</v>
      </c>
      <c r="K553" t="s">
        <v>3223</v>
      </c>
      <c r="L553" t="s">
        <v>3375</v>
      </c>
      <c r="M553" t="s">
        <v>793</v>
      </c>
      <c r="N553" t="s">
        <v>929</v>
      </c>
      <c r="O553" t="s">
        <v>939</v>
      </c>
      <c r="Q553" t="s">
        <v>92</v>
      </c>
      <c r="R553" t="s">
        <v>544</v>
      </c>
      <c r="S553" t="s">
        <v>545</v>
      </c>
      <c r="V553" t="s">
        <v>966</v>
      </c>
      <c r="W553" t="s">
        <v>967</v>
      </c>
      <c r="Y553">
        <v>43396.528854166667</v>
      </c>
      <c r="Z553" t="s">
        <v>548</v>
      </c>
      <c r="AA553" t="s">
        <v>549</v>
      </c>
      <c r="AB553" t="s">
        <v>548</v>
      </c>
    </row>
    <row r="554" spans="1:28" x14ac:dyDescent="0.25">
      <c r="A554" t="s">
        <v>676</v>
      </c>
      <c r="B554" t="s">
        <v>562</v>
      </c>
      <c r="C554" t="s">
        <v>3096</v>
      </c>
      <c r="D554">
        <v>43384.111597222225</v>
      </c>
      <c r="E554">
        <v>43384.690034722225</v>
      </c>
      <c r="F554" t="s">
        <v>843</v>
      </c>
      <c r="G554" t="s">
        <v>90</v>
      </c>
      <c r="H554" t="s">
        <v>573</v>
      </c>
      <c r="I554" t="s">
        <v>91</v>
      </c>
      <c r="J554" t="s">
        <v>1118</v>
      </c>
      <c r="K554" t="s">
        <v>3097</v>
      </c>
      <c r="L554" t="s">
        <v>3098</v>
      </c>
      <c r="M554" t="s">
        <v>793</v>
      </c>
      <c r="N554" t="s">
        <v>929</v>
      </c>
      <c r="O554" t="s">
        <v>1241</v>
      </c>
      <c r="Q554" t="s">
        <v>92</v>
      </c>
      <c r="R554" t="s">
        <v>544</v>
      </c>
      <c r="S554" t="s">
        <v>545</v>
      </c>
      <c r="V554" t="s">
        <v>966</v>
      </c>
      <c r="W554" t="s">
        <v>967</v>
      </c>
      <c r="Y554">
        <v>43396.528773148151</v>
      </c>
      <c r="Z554" t="s">
        <v>548</v>
      </c>
      <c r="AA554" t="s">
        <v>549</v>
      </c>
      <c r="AB554" t="s">
        <v>548</v>
      </c>
    </row>
    <row r="555" spans="1:28" x14ac:dyDescent="0.25">
      <c r="A555" t="s">
        <v>676</v>
      </c>
      <c r="B555" t="s">
        <v>562</v>
      </c>
      <c r="C555" t="s">
        <v>3099</v>
      </c>
      <c r="D555">
        <v>43384.107361111113</v>
      </c>
      <c r="E555">
        <v>43384.601504629631</v>
      </c>
      <c r="F555" t="s">
        <v>833</v>
      </c>
      <c r="G555" t="s">
        <v>90</v>
      </c>
      <c r="H555" t="s">
        <v>573</v>
      </c>
      <c r="I555" t="s">
        <v>91</v>
      </c>
      <c r="J555" t="s">
        <v>1118</v>
      </c>
      <c r="K555" t="s">
        <v>3100</v>
      </c>
      <c r="L555" t="s">
        <v>2236</v>
      </c>
      <c r="M555" t="s">
        <v>793</v>
      </c>
      <c r="N555" t="s">
        <v>40</v>
      </c>
      <c r="O555" t="s">
        <v>1360</v>
      </c>
      <c r="Q555" t="s">
        <v>92</v>
      </c>
      <c r="R555" t="s">
        <v>544</v>
      </c>
      <c r="S555" t="s">
        <v>545</v>
      </c>
      <c r="V555" t="s">
        <v>966</v>
      </c>
      <c r="W555" t="s">
        <v>967</v>
      </c>
      <c r="Y555">
        <v>43396.528634259259</v>
      </c>
      <c r="Z555" t="s">
        <v>548</v>
      </c>
      <c r="AA555" t="s">
        <v>549</v>
      </c>
      <c r="AB555" t="s">
        <v>548</v>
      </c>
    </row>
    <row r="556" spans="1:28" x14ac:dyDescent="0.25">
      <c r="A556" t="s">
        <v>676</v>
      </c>
      <c r="B556" t="s">
        <v>562</v>
      </c>
      <c r="C556" t="s">
        <v>3224</v>
      </c>
      <c r="D556">
        <v>43384.104837962965</v>
      </c>
      <c r="E556">
        <v>43391.250543981485</v>
      </c>
      <c r="F556" t="s">
        <v>1493</v>
      </c>
      <c r="G556" t="s">
        <v>90</v>
      </c>
      <c r="H556" t="s">
        <v>573</v>
      </c>
      <c r="I556" t="s">
        <v>91</v>
      </c>
      <c r="J556" t="s">
        <v>1118</v>
      </c>
      <c r="K556" t="s">
        <v>3225</v>
      </c>
      <c r="L556" t="s">
        <v>4233</v>
      </c>
      <c r="M556" t="s">
        <v>793</v>
      </c>
      <c r="N556" t="s">
        <v>40</v>
      </c>
      <c r="O556" t="s">
        <v>602</v>
      </c>
      <c r="Q556" t="s">
        <v>92</v>
      </c>
      <c r="R556" t="s">
        <v>544</v>
      </c>
      <c r="S556" t="s">
        <v>545</v>
      </c>
      <c r="V556" t="s">
        <v>1222</v>
      </c>
      <c r="W556" t="s">
        <v>1428</v>
      </c>
      <c r="Y556">
        <v>43401.504293981481</v>
      </c>
      <c r="Z556" t="s">
        <v>548</v>
      </c>
      <c r="AA556" t="s">
        <v>549</v>
      </c>
      <c r="AB556" t="s">
        <v>548</v>
      </c>
    </row>
    <row r="557" spans="1:28" x14ac:dyDescent="0.25">
      <c r="A557" t="s">
        <v>676</v>
      </c>
      <c r="B557" t="s">
        <v>562</v>
      </c>
      <c r="C557" t="s">
        <v>3226</v>
      </c>
      <c r="D557">
        <v>43384.584074074075</v>
      </c>
      <c r="E557">
        <v>43388.770694444444</v>
      </c>
      <c r="F557" t="s">
        <v>1192</v>
      </c>
      <c r="G557" t="s">
        <v>90</v>
      </c>
      <c r="H557" t="s">
        <v>573</v>
      </c>
      <c r="I557" t="s">
        <v>91</v>
      </c>
      <c r="J557" t="s">
        <v>1118</v>
      </c>
      <c r="K557" t="s">
        <v>3227</v>
      </c>
      <c r="L557" t="s">
        <v>3731</v>
      </c>
      <c r="M557" t="s">
        <v>793</v>
      </c>
      <c r="N557" t="s">
        <v>40</v>
      </c>
      <c r="O557" t="s">
        <v>2210</v>
      </c>
      <c r="Q557" t="s">
        <v>92</v>
      </c>
      <c r="R557" t="s">
        <v>544</v>
      </c>
      <c r="S557" t="s">
        <v>545</v>
      </c>
      <c r="V557" t="s">
        <v>1260</v>
      </c>
      <c r="W557" t="s">
        <v>1006</v>
      </c>
      <c r="Y557">
        <v>43399.499340277776</v>
      </c>
      <c r="Z557" t="s">
        <v>548</v>
      </c>
      <c r="AA557" t="s">
        <v>549</v>
      </c>
      <c r="AB557" t="s">
        <v>548</v>
      </c>
    </row>
    <row r="558" spans="1:28" x14ac:dyDescent="0.25">
      <c r="A558" t="s">
        <v>676</v>
      </c>
      <c r="B558" t="s">
        <v>562</v>
      </c>
      <c r="C558" t="s">
        <v>3101</v>
      </c>
      <c r="D558">
        <v>43384.421782407408</v>
      </c>
      <c r="E558">
        <v>43384.564074074071</v>
      </c>
      <c r="F558" t="s">
        <v>933</v>
      </c>
      <c r="G558" t="s">
        <v>90</v>
      </c>
      <c r="H558" t="s">
        <v>573</v>
      </c>
      <c r="I558" t="s">
        <v>91</v>
      </c>
      <c r="J558" t="s">
        <v>1118</v>
      </c>
      <c r="K558" t="s">
        <v>3102</v>
      </c>
      <c r="L558" t="s">
        <v>3103</v>
      </c>
      <c r="M558" t="s">
        <v>793</v>
      </c>
      <c r="N558" t="s">
        <v>41</v>
      </c>
      <c r="O558" t="s">
        <v>1005</v>
      </c>
      <c r="Q558" t="s">
        <v>92</v>
      </c>
      <c r="R558" t="s">
        <v>544</v>
      </c>
      <c r="S558" t="s">
        <v>545</v>
      </c>
      <c r="V558" t="s">
        <v>1260</v>
      </c>
      <c r="W558" t="s">
        <v>1006</v>
      </c>
      <c r="Y558">
        <v>43396.524027777778</v>
      </c>
      <c r="Z558" t="s">
        <v>548</v>
      </c>
      <c r="AA558" t="s">
        <v>549</v>
      </c>
      <c r="AB558" t="s">
        <v>548</v>
      </c>
    </row>
    <row r="559" spans="1:28" x14ac:dyDescent="0.25">
      <c r="A559" t="s">
        <v>676</v>
      </c>
      <c r="B559" t="s">
        <v>562</v>
      </c>
      <c r="C559" t="s">
        <v>3228</v>
      </c>
      <c r="D559">
        <v>43384.107048611113</v>
      </c>
      <c r="E559">
        <v>43385.621527777781</v>
      </c>
      <c r="F559" t="s">
        <v>1196</v>
      </c>
      <c r="G559" t="s">
        <v>90</v>
      </c>
      <c r="H559" t="s">
        <v>573</v>
      </c>
      <c r="I559" t="s">
        <v>91</v>
      </c>
      <c r="J559" t="s">
        <v>1118</v>
      </c>
      <c r="K559" t="s">
        <v>3229</v>
      </c>
      <c r="L559" t="s">
        <v>3160</v>
      </c>
      <c r="M559" t="s">
        <v>793</v>
      </c>
      <c r="N559" t="s">
        <v>41</v>
      </c>
      <c r="O559" t="s">
        <v>934</v>
      </c>
      <c r="Q559" t="s">
        <v>92</v>
      </c>
      <c r="R559" t="s">
        <v>544</v>
      </c>
      <c r="S559" t="s">
        <v>545</v>
      </c>
      <c r="V559" t="s">
        <v>1313</v>
      </c>
      <c r="W559" t="s">
        <v>1314</v>
      </c>
      <c r="Y559">
        <v>43396.522939814815</v>
      </c>
      <c r="Z559" t="s">
        <v>548</v>
      </c>
      <c r="AA559" t="s">
        <v>549</v>
      </c>
      <c r="AB559" t="s">
        <v>548</v>
      </c>
    </row>
    <row r="560" spans="1:28" x14ac:dyDescent="0.25">
      <c r="A560" t="s">
        <v>676</v>
      </c>
      <c r="B560" t="s">
        <v>562</v>
      </c>
      <c r="C560" t="s">
        <v>3230</v>
      </c>
      <c r="D560">
        <v>43384.164375</v>
      </c>
      <c r="E560">
        <v>43388.581597222219</v>
      </c>
      <c r="F560" t="s">
        <v>1192</v>
      </c>
      <c r="G560" t="s">
        <v>90</v>
      </c>
      <c r="H560" t="s">
        <v>573</v>
      </c>
      <c r="I560" t="s">
        <v>91</v>
      </c>
      <c r="J560" t="s">
        <v>1118</v>
      </c>
      <c r="K560" t="s">
        <v>3231</v>
      </c>
      <c r="L560" t="s">
        <v>3549</v>
      </c>
      <c r="M560" t="s">
        <v>793</v>
      </c>
      <c r="N560" t="s">
        <v>41</v>
      </c>
      <c r="O560" t="s">
        <v>934</v>
      </c>
      <c r="Q560" t="s">
        <v>92</v>
      </c>
      <c r="R560" t="s">
        <v>544</v>
      </c>
      <c r="S560" t="s">
        <v>545</v>
      </c>
      <c r="V560" t="s">
        <v>1309</v>
      </c>
      <c r="W560" t="s">
        <v>1310</v>
      </c>
      <c r="Y560">
        <v>43399.499618055554</v>
      </c>
      <c r="Z560" t="s">
        <v>548</v>
      </c>
      <c r="AA560" t="s">
        <v>549</v>
      </c>
      <c r="AB560" t="s">
        <v>548</v>
      </c>
    </row>
    <row r="561" spans="1:28" x14ac:dyDescent="0.25">
      <c r="A561" t="s">
        <v>676</v>
      </c>
      <c r="B561" t="s">
        <v>562</v>
      </c>
      <c r="C561" t="s">
        <v>3232</v>
      </c>
      <c r="D561">
        <v>43384.133287037039</v>
      </c>
      <c r="E561">
        <v>43384.812534722223</v>
      </c>
      <c r="F561" t="s">
        <v>911</v>
      </c>
      <c r="G561" t="s">
        <v>90</v>
      </c>
      <c r="H561" t="s">
        <v>573</v>
      </c>
      <c r="I561" t="s">
        <v>91</v>
      </c>
      <c r="J561" t="s">
        <v>1118</v>
      </c>
      <c r="K561" t="s">
        <v>3233</v>
      </c>
      <c r="L561" t="s">
        <v>3376</v>
      </c>
      <c r="M561" t="s">
        <v>793</v>
      </c>
      <c r="N561" t="s">
        <v>40</v>
      </c>
      <c r="O561" t="s">
        <v>932</v>
      </c>
      <c r="Q561" t="s">
        <v>92</v>
      </c>
      <c r="R561" t="s">
        <v>544</v>
      </c>
      <c r="S561" t="s">
        <v>545</v>
      </c>
      <c r="V561" t="s">
        <v>966</v>
      </c>
      <c r="W561" t="s">
        <v>967</v>
      </c>
      <c r="Y561">
        <v>43396.53334490741</v>
      </c>
      <c r="Z561" t="s">
        <v>548</v>
      </c>
      <c r="AA561" t="s">
        <v>549</v>
      </c>
      <c r="AB561" t="s">
        <v>548</v>
      </c>
    </row>
    <row r="562" spans="1:28" x14ac:dyDescent="0.25">
      <c r="A562" t="s">
        <v>676</v>
      </c>
      <c r="B562" t="s">
        <v>562</v>
      </c>
      <c r="C562" t="s">
        <v>3104</v>
      </c>
      <c r="D562">
        <v>43384.130694444444</v>
      </c>
      <c r="E562">
        <v>43384.695821759262</v>
      </c>
      <c r="F562" t="s">
        <v>843</v>
      </c>
      <c r="G562" t="s">
        <v>90</v>
      </c>
      <c r="H562" t="s">
        <v>573</v>
      </c>
      <c r="I562" t="s">
        <v>91</v>
      </c>
      <c r="J562" t="s">
        <v>1118</v>
      </c>
      <c r="K562" t="s">
        <v>3105</v>
      </c>
      <c r="L562" t="s">
        <v>3106</v>
      </c>
      <c r="M562" t="s">
        <v>793</v>
      </c>
      <c r="N562" t="s">
        <v>40</v>
      </c>
      <c r="O562" t="s">
        <v>732</v>
      </c>
      <c r="Q562" t="s">
        <v>92</v>
      </c>
      <c r="R562" t="s">
        <v>544</v>
      </c>
      <c r="S562" t="s">
        <v>545</v>
      </c>
      <c r="V562" t="s">
        <v>966</v>
      </c>
      <c r="W562" t="s">
        <v>967</v>
      </c>
      <c r="Y562">
        <v>43396.533263888887</v>
      </c>
      <c r="Z562" t="s">
        <v>548</v>
      </c>
      <c r="AA562" t="s">
        <v>549</v>
      </c>
      <c r="AB562" t="s">
        <v>548</v>
      </c>
    </row>
    <row r="563" spans="1:28" x14ac:dyDescent="0.25">
      <c r="A563" t="s">
        <v>676</v>
      </c>
      <c r="B563" t="s">
        <v>562</v>
      </c>
      <c r="C563" t="s">
        <v>3234</v>
      </c>
      <c r="D563">
        <v>43384.122511574074</v>
      </c>
      <c r="E563">
        <v>43385.685208333336</v>
      </c>
      <c r="F563" t="s">
        <v>830</v>
      </c>
      <c r="G563" t="s">
        <v>90</v>
      </c>
      <c r="H563" t="s">
        <v>573</v>
      </c>
      <c r="I563" t="s">
        <v>91</v>
      </c>
      <c r="J563" t="s">
        <v>1118</v>
      </c>
      <c r="K563" t="s">
        <v>3235</v>
      </c>
      <c r="L563" t="s">
        <v>3377</v>
      </c>
      <c r="M563" t="s">
        <v>793</v>
      </c>
      <c r="N563" t="s">
        <v>41</v>
      </c>
      <c r="O563" t="s">
        <v>1115</v>
      </c>
      <c r="Q563" t="s">
        <v>92</v>
      </c>
      <c r="R563" t="s">
        <v>544</v>
      </c>
      <c r="S563" t="s">
        <v>545</v>
      </c>
      <c r="V563" t="s">
        <v>1321</v>
      </c>
      <c r="W563" t="s">
        <v>964</v>
      </c>
      <c r="Y563">
        <v>43396.533113425925</v>
      </c>
      <c r="Z563" t="s">
        <v>548</v>
      </c>
      <c r="AA563" t="s">
        <v>549</v>
      </c>
      <c r="AB563" t="s">
        <v>548</v>
      </c>
    </row>
    <row r="564" spans="1:28" x14ac:dyDescent="0.25">
      <c r="A564" t="s">
        <v>676</v>
      </c>
      <c r="B564" t="s">
        <v>562</v>
      </c>
      <c r="C564" t="s">
        <v>3107</v>
      </c>
      <c r="D564">
        <v>43384.121574074074</v>
      </c>
      <c r="E564">
        <v>43384.707881944443</v>
      </c>
      <c r="F564" t="s">
        <v>872</v>
      </c>
      <c r="G564" t="s">
        <v>90</v>
      </c>
      <c r="H564" t="s">
        <v>573</v>
      </c>
      <c r="I564" t="s">
        <v>91</v>
      </c>
      <c r="J564" t="s">
        <v>1118</v>
      </c>
      <c r="K564" t="s">
        <v>3108</v>
      </c>
      <c r="L564" t="s">
        <v>3109</v>
      </c>
      <c r="M564" t="s">
        <v>793</v>
      </c>
      <c r="N564" t="s">
        <v>41</v>
      </c>
      <c r="O564" t="s">
        <v>1005</v>
      </c>
      <c r="Q564" t="s">
        <v>92</v>
      </c>
      <c r="R564" t="s">
        <v>544</v>
      </c>
      <c r="S564" t="s">
        <v>545</v>
      </c>
      <c r="V564" t="s">
        <v>966</v>
      </c>
      <c r="W564" t="s">
        <v>967</v>
      </c>
      <c r="Y564">
        <v>43396.533032407409</v>
      </c>
      <c r="Z564" t="s">
        <v>548</v>
      </c>
      <c r="AA564" t="s">
        <v>549</v>
      </c>
      <c r="AB564" t="s">
        <v>548</v>
      </c>
    </row>
    <row r="565" spans="1:28" x14ac:dyDescent="0.25">
      <c r="A565" t="s">
        <v>676</v>
      </c>
      <c r="B565" t="s">
        <v>562</v>
      </c>
      <c r="C565" t="s">
        <v>3236</v>
      </c>
      <c r="D565">
        <v>43384.118819444448</v>
      </c>
      <c r="E565">
        <v>43385.679745370369</v>
      </c>
      <c r="F565" t="s">
        <v>916</v>
      </c>
      <c r="G565" t="s">
        <v>90</v>
      </c>
      <c r="H565" t="s">
        <v>573</v>
      </c>
      <c r="I565" t="s">
        <v>91</v>
      </c>
      <c r="J565" t="s">
        <v>1118</v>
      </c>
      <c r="K565" t="s">
        <v>3237</v>
      </c>
      <c r="L565" t="s">
        <v>3378</v>
      </c>
      <c r="M565" t="s">
        <v>793</v>
      </c>
      <c r="N565" t="s">
        <v>929</v>
      </c>
      <c r="O565" t="s">
        <v>939</v>
      </c>
      <c r="Q565" t="s">
        <v>92</v>
      </c>
      <c r="R565" t="s">
        <v>544</v>
      </c>
      <c r="S565" t="s">
        <v>545</v>
      </c>
      <c r="V565" t="s">
        <v>966</v>
      </c>
      <c r="W565" t="s">
        <v>967</v>
      </c>
      <c r="Y565">
        <v>43396.532962962963</v>
      </c>
      <c r="Z565" t="s">
        <v>548</v>
      </c>
      <c r="AA565" t="s">
        <v>549</v>
      </c>
      <c r="AB565" t="s">
        <v>548</v>
      </c>
    </row>
    <row r="566" spans="1:28" x14ac:dyDescent="0.25">
      <c r="A566" t="s">
        <v>676</v>
      </c>
      <c r="B566" t="s">
        <v>562</v>
      </c>
      <c r="C566" t="s">
        <v>3110</v>
      </c>
      <c r="D566">
        <v>43384.108738425923</v>
      </c>
      <c r="E566">
        <v>43384.618622685186</v>
      </c>
      <c r="F566" t="s">
        <v>833</v>
      </c>
      <c r="G566" t="s">
        <v>90</v>
      </c>
      <c r="H566" t="s">
        <v>573</v>
      </c>
      <c r="I566" t="s">
        <v>91</v>
      </c>
      <c r="J566" t="s">
        <v>1118</v>
      </c>
      <c r="K566" t="s">
        <v>3111</v>
      </c>
      <c r="L566" t="s">
        <v>2239</v>
      </c>
      <c r="M566" t="s">
        <v>793</v>
      </c>
      <c r="N566" t="s">
        <v>929</v>
      </c>
      <c r="O566" t="s">
        <v>948</v>
      </c>
      <c r="Q566" t="s">
        <v>92</v>
      </c>
      <c r="R566" t="s">
        <v>544</v>
      </c>
      <c r="S566" t="s">
        <v>545</v>
      </c>
      <c r="V566" t="s">
        <v>946</v>
      </c>
      <c r="W566" t="s">
        <v>1102</v>
      </c>
      <c r="Y566">
        <v>43396.53266203704</v>
      </c>
      <c r="Z566" t="s">
        <v>548</v>
      </c>
      <c r="AA566" t="s">
        <v>549</v>
      </c>
      <c r="AB566" t="s">
        <v>548</v>
      </c>
    </row>
    <row r="567" spans="1:28" x14ac:dyDescent="0.25">
      <c r="A567" t="s">
        <v>676</v>
      </c>
      <c r="B567" t="s">
        <v>562</v>
      </c>
      <c r="C567" t="s">
        <v>3238</v>
      </c>
      <c r="D567">
        <v>43384.083321759259</v>
      </c>
      <c r="E567">
        <v>43391.248101851852</v>
      </c>
      <c r="F567" t="s">
        <v>1493</v>
      </c>
      <c r="G567" t="s">
        <v>90</v>
      </c>
      <c r="H567" t="s">
        <v>573</v>
      </c>
      <c r="I567" t="s">
        <v>91</v>
      </c>
      <c r="J567" t="s">
        <v>1118</v>
      </c>
      <c r="K567" t="s">
        <v>3239</v>
      </c>
      <c r="L567" t="s">
        <v>4234</v>
      </c>
      <c r="M567" t="s">
        <v>793</v>
      </c>
      <c r="N567" t="s">
        <v>40</v>
      </c>
      <c r="O567" t="s">
        <v>932</v>
      </c>
      <c r="Q567" t="s">
        <v>92</v>
      </c>
      <c r="R567" t="s">
        <v>544</v>
      </c>
      <c r="S567" t="s">
        <v>545</v>
      </c>
      <c r="V567" t="s">
        <v>1313</v>
      </c>
      <c r="W567" t="s">
        <v>1314</v>
      </c>
      <c r="Y567">
        <v>43401.504212962966</v>
      </c>
      <c r="Z567" t="s">
        <v>548</v>
      </c>
      <c r="AA567" t="s">
        <v>549</v>
      </c>
      <c r="AB567" t="s">
        <v>548</v>
      </c>
    </row>
    <row r="568" spans="1:28" x14ac:dyDescent="0.25">
      <c r="A568" t="s">
        <v>676</v>
      </c>
      <c r="B568" t="s">
        <v>562</v>
      </c>
      <c r="C568" t="s">
        <v>3112</v>
      </c>
      <c r="D568">
        <v>43384.077928240738</v>
      </c>
      <c r="E568">
        <v>43384.572233796294</v>
      </c>
      <c r="F568" t="s">
        <v>933</v>
      </c>
      <c r="G568" t="s">
        <v>90</v>
      </c>
      <c r="H568" t="s">
        <v>573</v>
      </c>
      <c r="I568" t="s">
        <v>91</v>
      </c>
      <c r="J568" t="s">
        <v>1118</v>
      </c>
      <c r="K568" t="s">
        <v>3113</v>
      </c>
      <c r="L568" t="s">
        <v>3114</v>
      </c>
      <c r="M568" t="s">
        <v>793</v>
      </c>
      <c r="N568" t="s">
        <v>40</v>
      </c>
      <c r="O568" t="s">
        <v>932</v>
      </c>
      <c r="Q568" t="s">
        <v>92</v>
      </c>
      <c r="R568" t="s">
        <v>544</v>
      </c>
      <c r="S568" t="s">
        <v>545</v>
      </c>
      <c r="V568" t="s">
        <v>1313</v>
      </c>
      <c r="W568" t="s">
        <v>1314</v>
      </c>
      <c r="Y568">
        <v>43396.526979166665</v>
      </c>
      <c r="Z568" t="s">
        <v>548</v>
      </c>
      <c r="AA568" t="s">
        <v>549</v>
      </c>
      <c r="AB568" t="s">
        <v>548</v>
      </c>
    </row>
    <row r="569" spans="1:28" x14ac:dyDescent="0.25">
      <c r="A569" t="s">
        <v>676</v>
      </c>
      <c r="B569" t="s">
        <v>562</v>
      </c>
      <c r="C569" t="s">
        <v>3115</v>
      </c>
      <c r="D569">
        <v>43384.090416666666</v>
      </c>
      <c r="E569">
        <v>43384.69158564815</v>
      </c>
      <c r="F569" t="s">
        <v>1100</v>
      </c>
      <c r="G569" t="s">
        <v>90</v>
      </c>
      <c r="H569" t="s">
        <v>573</v>
      </c>
      <c r="I569" t="s">
        <v>91</v>
      </c>
      <c r="J569" t="s">
        <v>1118</v>
      </c>
      <c r="K569" t="s">
        <v>3116</v>
      </c>
      <c r="L569" t="s">
        <v>3117</v>
      </c>
      <c r="M569" t="s">
        <v>793</v>
      </c>
      <c r="N569" t="s">
        <v>41</v>
      </c>
      <c r="O569" t="s">
        <v>2886</v>
      </c>
      <c r="Q569" t="s">
        <v>92</v>
      </c>
      <c r="R569" t="s">
        <v>544</v>
      </c>
      <c r="S569" t="s">
        <v>545</v>
      </c>
      <c r="V569" t="s">
        <v>1313</v>
      </c>
      <c r="W569" t="s">
        <v>1314</v>
      </c>
      <c r="Y569">
        <v>43396.522407407407</v>
      </c>
      <c r="Z569" t="s">
        <v>548</v>
      </c>
      <c r="AA569" t="s">
        <v>549</v>
      </c>
      <c r="AB569" t="s">
        <v>548</v>
      </c>
    </row>
    <row r="570" spans="1:28" x14ac:dyDescent="0.25">
      <c r="A570" t="s">
        <v>676</v>
      </c>
      <c r="B570" t="s">
        <v>562</v>
      </c>
      <c r="C570" t="s">
        <v>3240</v>
      </c>
      <c r="D570">
        <v>43384.07675925926</v>
      </c>
      <c r="E570">
        <v>43385.763645833336</v>
      </c>
      <c r="F570" t="s">
        <v>1192</v>
      </c>
      <c r="G570" t="s">
        <v>90</v>
      </c>
      <c r="H570" t="s">
        <v>573</v>
      </c>
      <c r="I570" t="s">
        <v>91</v>
      </c>
      <c r="J570" t="s">
        <v>1118</v>
      </c>
      <c r="K570" t="s">
        <v>3241</v>
      </c>
      <c r="L570" t="s">
        <v>3379</v>
      </c>
      <c r="M570" t="s">
        <v>793</v>
      </c>
      <c r="N570" t="s">
        <v>41</v>
      </c>
      <c r="O570" t="s">
        <v>1115</v>
      </c>
      <c r="Q570" t="s">
        <v>92</v>
      </c>
      <c r="R570" t="s">
        <v>544</v>
      </c>
      <c r="S570" t="s">
        <v>545</v>
      </c>
      <c r="V570" t="s">
        <v>1098</v>
      </c>
      <c r="W570" t="s">
        <v>1099</v>
      </c>
      <c r="Y570">
        <v>43396.521747685183</v>
      </c>
      <c r="Z570" t="s">
        <v>548</v>
      </c>
      <c r="AA570" t="s">
        <v>549</v>
      </c>
      <c r="AB570" t="s">
        <v>548</v>
      </c>
    </row>
    <row r="571" spans="1:28" x14ac:dyDescent="0.25">
      <c r="A571" t="s">
        <v>676</v>
      </c>
      <c r="B571" t="s">
        <v>562</v>
      </c>
      <c r="C571" t="s">
        <v>3242</v>
      </c>
      <c r="D571">
        <v>43384.042557870373</v>
      </c>
      <c r="E571">
        <v>43384.805405092593</v>
      </c>
      <c r="F571" t="s">
        <v>911</v>
      </c>
      <c r="G571" t="s">
        <v>90</v>
      </c>
      <c r="H571" t="s">
        <v>573</v>
      </c>
      <c r="I571" t="s">
        <v>91</v>
      </c>
      <c r="J571" t="s">
        <v>1118</v>
      </c>
      <c r="K571" t="s">
        <v>3243</v>
      </c>
      <c r="L571" t="s">
        <v>3380</v>
      </c>
      <c r="M571" t="s">
        <v>793</v>
      </c>
      <c r="N571" t="s">
        <v>41</v>
      </c>
      <c r="O571" t="s">
        <v>1215</v>
      </c>
      <c r="Q571" t="s">
        <v>92</v>
      </c>
      <c r="R571" t="s">
        <v>544</v>
      </c>
      <c r="S571" t="s">
        <v>545</v>
      </c>
      <c r="V571" t="s">
        <v>1321</v>
      </c>
      <c r="W571" t="s">
        <v>964</v>
      </c>
      <c r="Y571">
        <v>43396.525775462964</v>
      </c>
      <c r="Z571" t="s">
        <v>548</v>
      </c>
      <c r="AA571" t="s">
        <v>549</v>
      </c>
      <c r="AB571" t="s">
        <v>548</v>
      </c>
    </row>
    <row r="572" spans="1:28" x14ac:dyDescent="0.25">
      <c r="A572" t="s">
        <v>676</v>
      </c>
      <c r="B572" t="s">
        <v>562</v>
      </c>
      <c r="C572" t="s">
        <v>3118</v>
      </c>
      <c r="D572">
        <v>43384.016840277778</v>
      </c>
      <c r="E572">
        <v>43384.601712962962</v>
      </c>
      <c r="F572" t="s">
        <v>1100</v>
      </c>
      <c r="G572" t="s">
        <v>90</v>
      </c>
      <c r="H572" t="s">
        <v>573</v>
      </c>
      <c r="I572" t="s">
        <v>91</v>
      </c>
      <c r="J572" t="s">
        <v>1118</v>
      </c>
      <c r="K572" t="s">
        <v>3119</v>
      </c>
      <c r="L572" t="s">
        <v>3120</v>
      </c>
      <c r="M572" t="s">
        <v>793</v>
      </c>
      <c r="N572" t="s">
        <v>41</v>
      </c>
      <c r="O572" t="s">
        <v>934</v>
      </c>
      <c r="Q572" t="s">
        <v>92</v>
      </c>
      <c r="R572" t="s">
        <v>544</v>
      </c>
      <c r="S572" t="s">
        <v>545</v>
      </c>
      <c r="V572" t="s">
        <v>1412</v>
      </c>
      <c r="W572" t="s">
        <v>1413</v>
      </c>
      <c r="Y572">
        <v>43396.525011574071</v>
      </c>
      <c r="Z572" t="s">
        <v>548</v>
      </c>
      <c r="AA572" t="s">
        <v>549</v>
      </c>
      <c r="AB572" t="s">
        <v>548</v>
      </c>
    </row>
    <row r="573" spans="1:28" x14ac:dyDescent="0.25">
      <c r="A573" t="s">
        <v>676</v>
      </c>
      <c r="B573" t="s">
        <v>562</v>
      </c>
      <c r="C573" t="s">
        <v>3244</v>
      </c>
      <c r="D573">
        <v>43384.008067129631</v>
      </c>
      <c r="E573">
        <v>43385.694004629629</v>
      </c>
      <c r="F573" t="s">
        <v>830</v>
      </c>
      <c r="G573" t="s">
        <v>90</v>
      </c>
      <c r="H573" t="s">
        <v>573</v>
      </c>
      <c r="I573" t="s">
        <v>91</v>
      </c>
      <c r="J573" t="s">
        <v>1118</v>
      </c>
      <c r="K573" t="s">
        <v>3245</v>
      </c>
      <c r="L573" t="s">
        <v>3381</v>
      </c>
      <c r="M573" t="s">
        <v>793</v>
      </c>
      <c r="N573" t="s">
        <v>40</v>
      </c>
      <c r="O573" t="s">
        <v>2210</v>
      </c>
      <c r="Q573" t="s">
        <v>92</v>
      </c>
      <c r="R573" t="s">
        <v>544</v>
      </c>
      <c r="S573" t="s">
        <v>545</v>
      </c>
      <c r="V573" t="s">
        <v>1254</v>
      </c>
      <c r="W573" t="s">
        <v>1255</v>
      </c>
      <c r="Y573">
        <v>43396.524340277778</v>
      </c>
      <c r="Z573" t="s">
        <v>548</v>
      </c>
      <c r="AA573" t="s">
        <v>549</v>
      </c>
      <c r="AB573" t="s">
        <v>548</v>
      </c>
    </row>
    <row r="574" spans="1:28" x14ac:dyDescent="0.25">
      <c r="A574" t="s">
        <v>676</v>
      </c>
      <c r="B574" t="s">
        <v>562</v>
      </c>
      <c r="C574" t="s">
        <v>3121</v>
      </c>
      <c r="D574">
        <v>43384.005706018521</v>
      </c>
      <c r="E574">
        <v>43384.705057870371</v>
      </c>
      <c r="F574" t="s">
        <v>843</v>
      </c>
      <c r="G574" t="s">
        <v>90</v>
      </c>
      <c r="H574" t="s">
        <v>573</v>
      </c>
      <c r="I574" t="s">
        <v>91</v>
      </c>
      <c r="J574" t="s">
        <v>1118</v>
      </c>
      <c r="K574" t="s">
        <v>3122</v>
      </c>
      <c r="L574" t="s">
        <v>3123</v>
      </c>
      <c r="M574" t="s">
        <v>793</v>
      </c>
      <c r="N574" t="s">
        <v>929</v>
      </c>
      <c r="O574" t="s">
        <v>1257</v>
      </c>
      <c r="Q574" t="s">
        <v>92</v>
      </c>
      <c r="R574" t="s">
        <v>544</v>
      </c>
      <c r="S574" t="s">
        <v>545</v>
      </c>
      <c r="V574" t="s">
        <v>1254</v>
      </c>
      <c r="W574" t="s">
        <v>1255</v>
      </c>
      <c r="Y574">
        <v>43396.513275462959</v>
      </c>
      <c r="Z574" t="s">
        <v>548</v>
      </c>
      <c r="AA574" t="s">
        <v>549</v>
      </c>
      <c r="AB574" t="s">
        <v>548</v>
      </c>
    </row>
    <row r="575" spans="1:28" x14ac:dyDescent="0.25">
      <c r="A575" t="s">
        <v>676</v>
      </c>
      <c r="B575" t="s">
        <v>562</v>
      </c>
      <c r="C575" t="s">
        <v>3124</v>
      </c>
      <c r="D575">
        <v>43384.000856481478</v>
      </c>
      <c r="E575">
        <v>43384.693819444445</v>
      </c>
      <c r="F575" t="s">
        <v>1100</v>
      </c>
      <c r="G575" t="s">
        <v>90</v>
      </c>
      <c r="H575" t="s">
        <v>573</v>
      </c>
      <c r="I575" t="s">
        <v>91</v>
      </c>
      <c r="J575" t="s">
        <v>1118</v>
      </c>
      <c r="K575" t="s">
        <v>3125</v>
      </c>
      <c r="L575" t="s">
        <v>2163</v>
      </c>
      <c r="M575" t="s">
        <v>793</v>
      </c>
      <c r="N575" t="s">
        <v>40</v>
      </c>
      <c r="O575" t="s">
        <v>932</v>
      </c>
      <c r="Q575" t="s">
        <v>92</v>
      </c>
      <c r="R575" t="s">
        <v>544</v>
      </c>
      <c r="S575" t="s">
        <v>545</v>
      </c>
      <c r="V575" t="s">
        <v>1412</v>
      </c>
      <c r="W575" t="s">
        <v>1413</v>
      </c>
      <c r="Y575">
        <v>43396.513055555559</v>
      </c>
      <c r="Z575" t="s">
        <v>548</v>
      </c>
      <c r="AA575" t="s">
        <v>549</v>
      </c>
      <c r="AB575" t="s">
        <v>548</v>
      </c>
    </row>
    <row r="576" spans="1:28" x14ac:dyDescent="0.25">
      <c r="A576" t="s">
        <v>676</v>
      </c>
      <c r="B576" t="s">
        <v>562</v>
      </c>
      <c r="C576" t="s">
        <v>3126</v>
      </c>
      <c r="D576">
        <v>43384.00037037037</v>
      </c>
      <c r="E576">
        <v>43384.580509259256</v>
      </c>
      <c r="F576" t="s">
        <v>933</v>
      </c>
      <c r="G576" t="s">
        <v>90</v>
      </c>
      <c r="H576" t="s">
        <v>573</v>
      </c>
      <c r="I576" t="s">
        <v>91</v>
      </c>
      <c r="J576" t="s">
        <v>1118</v>
      </c>
      <c r="K576" t="s">
        <v>3127</v>
      </c>
      <c r="L576" t="s">
        <v>3128</v>
      </c>
      <c r="M576" t="s">
        <v>793</v>
      </c>
      <c r="N576" t="s">
        <v>41</v>
      </c>
      <c r="O576" t="s">
        <v>1104</v>
      </c>
      <c r="Q576" t="s">
        <v>92</v>
      </c>
      <c r="R576" t="s">
        <v>544</v>
      </c>
      <c r="S576" t="s">
        <v>545</v>
      </c>
      <c r="V576" t="s">
        <v>949</v>
      </c>
      <c r="W576" t="s">
        <v>2621</v>
      </c>
      <c r="Y576">
        <v>43396.512962962966</v>
      </c>
      <c r="Z576" t="s">
        <v>548</v>
      </c>
      <c r="AA576" t="s">
        <v>549</v>
      </c>
      <c r="AB576" t="s">
        <v>548</v>
      </c>
    </row>
    <row r="577" spans="1:28" x14ac:dyDescent="0.25">
      <c r="A577" t="s">
        <v>676</v>
      </c>
      <c r="B577" t="s">
        <v>562</v>
      </c>
      <c r="C577" t="s">
        <v>3246</v>
      </c>
      <c r="D577">
        <v>43383.986261574071</v>
      </c>
      <c r="E577">
        <v>43388.647418981483</v>
      </c>
      <c r="F577" t="s">
        <v>833</v>
      </c>
      <c r="G577" t="s">
        <v>90</v>
      </c>
      <c r="H577" t="s">
        <v>573</v>
      </c>
      <c r="I577" t="s">
        <v>91</v>
      </c>
      <c r="J577" t="s">
        <v>1118</v>
      </c>
      <c r="K577" t="s">
        <v>3247</v>
      </c>
      <c r="L577" t="s">
        <v>3550</v>
      </c>
      <c r="M577" t="s">
        <v>793</v>
      </c>
      <c r="N577" t="s">
        <v>3365</v>
      </c>
      <c r="O577" t="s">
        <v>3366</v>
      </c>
      <c r="Q577" t="s">
        <v>92</v>
      </c>
      <c r="R577" t="s">
        <v>544</v>
      </c>
      <c r="S577" t="s">
        <v>545</v>
      </c>
      <c r="V577" t="s">
        <v>1216</v>
      </c>
      <c r="W577" t="s">
        <v>1217</v>
      </c>
      <c r="Y577">
        <v>43399.498425925929</v>
      </c>
      <c r="Z577" t="s">
        <v>548</v>
      </c>
      <c r="AA577" t="s">
        <v>549</v>
      </c>
      <c r="AB577" t="s">
        <v>548</v>
      </c>
    </row>
    <row r="578" spans="1:28" x14ac:dyDescent="0.25">
      <c r="A578" t="s">
        <v>676</v>
      </c>
      <c r="B578" t="s">
        <v>562</v>
      </c>
      <c r="C578" t="s">
        <v>3248</v>
      </c>
      <c r="D578">
        <v>43384.028368055559</v>
      </c>
      <c r="E578">
        <v>43391.241539351853</v>
      </c>
      <c r="F578" t="s">
        <v>1493</v>
      </c>
      <c r="G578" t="s">
        <v>90</v>
      </c>
      <c r="H578" t="s">
        <v>573</v>
      </c>
      <c r="I578" t="s">
        <v>91</v>
      </c>
      <c r="J578" t="s">
        <v>1118</v>
      </c>
      <c r="K578" t="s">
        <v>3249</v>
      </c>
      <c r="L578" t="s">
        <v>4235</v>
      </c>
      <c r="M578" t="s">
        <v>793</v>
      </c>
      <c r="N578" t="s">
        <v>40</v>
      </c>
      <c r="O578" t="s">
        <v>602</v>
      </c>
      <c r="Q578" t="s">
        <v>92</v>
      </c>
      <c r="R578" t="s">
        <v>544</v>
      </c>
      <c r="S578" t="s">
        <v>545</v>
      </c>
      <c r="V578" t="s">
        <v>1098</v>
      </c>
      <c r="W578" t="s">
        <v>1099</v>
      </c>
      <c r="Y578">
        <v>43401.50372685185</v>
      </c>
      <c r="Z578" t="s">
        <v>548</v>
      </c>
      <c r="AA578" t="s">
        <v>549</v>
      </c>
      <c r="AB578" t="s">
        <v>548</v>
      </c>
    </row>
    <row r="579" spans="1:28" x14ac:dyDescent="0.25">
      <c r="A579" t="s">
        <v>676</v>
      </c>
      <c r="B579" t="s">
        <v>562</v>
      </c>
      <c r="C579" t="s">
        <v>3250</v>
      </c>
      <c r="D579">
        <v>43384.000509259262</v>
      </c>
      <c r="E579">
        <v>43388.614479166667</v>
      </c>
      <c r="F579" t="s">
        <v>1192</v>
      </c>
      <c r="G579" t="s">
        <v>90</v>
      </c>
      <c r="H579" t="s">
        <v>573</v>
      </c>
      <c r="I579" t="s">
        <v>91</v>
      </c>
      <c r="J579" t="s">
        <v>1118</v>
      </c>
      <c r="K579" t="s">
        <v>3251</v>
      </c>
      <c r="L579" t="s">
        <v>3551</v>
      </c>
      <c r="M579" t="s">
        <v>793</v>
      </c>
      <c r="N579" t="s">
        <v>929</v>
      </c>
      <c r="O579" t="s">
        <v>948</v>
      </c>
      <c r="Q579" t="s">
        <v>92</v>
      </c>
      <c r="R579" t="s">
        <v>544</v>
      </c>
      <c r="S579" t="s">
        <v>545</v>
      </c>
      <c r="V579" t="s">
        <v>1254</v>
      </c>
      <c r="W579" t="s">
        <v>1255</v>
      </c>
      <c r="Y579">
        <v>43399.498715277776</v>
      </c>
      <c r="Z579" t="s">
        <v>548</v>
      </c>
      <c r="AA579" t="s">
        <v>549</v>
      </c>
      <c r="AB579" t="s">
        <v>548</v>
      </c>
    </row>
    <row r="580" spans="1:28" x14ac:dyDescent="0.25">
      <c r="A580" t="s">
        <v>676</v>
      </c>
      <c r="B580" t="s">
        <v>562</v>
      </c>
      <c r="C580" t="s">
        <v>3129</v>
      </c>
      <c r="D580">
        <v>43383.993483796294</v>
      </c>
      <c r="E580">
        <v>43384.700983796298</v>
      </c>
      <c r="F580" t="s">
        <v>910</v>
      </c>
      <c r="G580" t="s">
        <v>90</v>
      </c>
      <c r="H580" t="s">
        <v>573</v>
      </c>
      <c r="I580" t="s">
        <v>91</v>
      </c>
      <c r="J580" t="s">
        <v>1118</v>
      </c>
      <c r="K580" t="s">
        <v>3130</v>
      </c>
      <c r="L580" t="s">
        <v>3131</v>
      </c>
      <c r="M580" t="s">
        <v>793</v>
      </c>
      <c r="N580" t="s">
        <v>40</v>
      </c>
      <c r="O580" t="s">
        <v>1256</v>
      </c>
      <c r="Q580" t="s">
        <v>92</v>
      </c>
      <c r="R580" t="s">
        <v>544</v>
      </c>
      <c r="S580" t="s">
        <v>545</v>
      </c>
      <c r="V580" t="s">
        <v>1254</v>
      </c>
      <c r="W580" t="s">
        <v>1255</v>
      </c>
      <c r="Y580">
        <v>43396.515879629631</v>
      </c>
      <c r="Z580" t="s">
        <v>548</v>
      </c>
      <c r="AA580" t="s">
        <v>549</v>
      </c>
      <c r="AB580" t="s">
        <v>548</v>
      </c>
    </row>
    <row r="581" spans="1:28" x14ac:dyDescent="0.25">
      <c r="A581" t="s">
        <v>676</v>
      </c>
      <c r="B581" t="s">
        <v>562</v>
      </c>
      <c r="C581" t="s">
        <v>3132</v>
      </c>
      <c r="D581">
        <v>43383.984143518515</v>
      </c>
      <c r="E581">
        <v>43384.694745370369</v>
      </c>
      <c r="F581" t="s">
        <v>1196</v>
      </c>
      <c r="G581" t="s">
        <v>90</v>
      </c>
      <c r="H581" t="s">
        <v>573</v>
      </c>
      <c r="I581" t="s">
        <v>91</v>
      </c>
      <c r="J581" t="s">
        <v>1118</v>
      </c>
      <c r="K581" t="s">
        <v>3133</v>
      </c>
      <c r="L581" t="s">
        <v>3134</v>
      </c>
      <c r="M581" t="s">
        <v>793</v>
      </c>
      <c r="N581" t="s">
        <v>41</v>
      </c>
      <c r="O581" t="s">
        <v>928</v>
      </c>
      <c r="Q581" t="s">
        <v>92</v>
      </c>
      <c r="R581" t="s">
        <v>544</v>
      </c>
      <c r="S581" t="s">
        <v>545</v>
      </c>
      <c r="V581" t="s">
        <v>1254</v>
      </c>
      <c r="W581" t="s">
        <v>1255</v>
      </c>
      <c r="Y581">
        <v>43396.515416666669</v>
      </c>
      <c r="Z581" t="s">
        <v>548</v>
      </c>
      <c r="AA581" t="s">
        <v>549</v>
      </c>
      <c r="AB581" t="s">
        <v>548</v>
      </c>
    </row>
    <row r="582" spans="1:28" x14ac:dyDescent="0.25">
      <c r="A582" t="s">
        <v>676</v>
      </c>
      <c r="B582" t="s">
        <v>562</v>
      </c>
      <c r="C582" t="s">
        <v>3135</v>
      </c>
      <c r="D582">
        <v>43383.983993055554</v>
      </c>
      <c r="E582">
        <v>43384.705208333333</v>
      </c>
      <c r="F582" t="s">
        <v>872</v>
      </c>
      <c r="G582" t="s">
        <v>90</v>
      </c>
      <c r="H582" t="s">
        <v>573</v>
      </c>
      <c r="I582" t="s">
        <v>91</v>
      </c>
      <c r="J582" t="s">
        <v>1118</v>
      </c>
      <c r="K582" t="s">
        <v>3136</v>
      </c>
      <c r="L582" t="s">
        <v>3137</v>
      </c>
      <c r="M582" t="s">
        <v>793</v>
      </c>
      <c r="N582" t="s">
        <v>41</v>
      </c>
      <c r="O582" t="s">
        <v>1115</v>
      </c>
      <c r="Q582" t="s">
        <v>92</v>
      </c>
      <c r="R582" t="s">
        <v>544</v>
      </c>
      <c r="S582" t="s">
        <v>545</v>
      </c>
      <c r="V582" t="s">
        <v>1216</v>
      </c>
      <c r="W582" t="s">
        <v>1217</v>
      </c>
      <c r="Y582">
        <v>43396.515347222223</v>
      </c>
      <c r="Z582" t="s">
        <v>548</v>
      </c>
      <c r="AA582" t="s">
        <v>549</v>
      </c>
      <c r="AB582" t="s">
        <v>548</v>
      </c>
    </row>
    <row r="583" spans="1:28" x14ac:dyDescent="0.25">
      <c r="A583" t="s">
        <v>676</v>
      </c>
      <c r="B583" t="s">
        <v>562</v>
      </c>
      <c r="C583" t="s">
        <v>3138</v>
      </c>
      <c r="D583">
        <v>43383.981527777774</v>
      </c>
      <c r="E583">
        <v>43384.577511574076</v>
      </c>
      <c r="F583" t="s">
        <v>911</v>
      </c>
      <c r="G583" t="s">
        <v>90</v>
      </c>
      <c r="H583" t="s">
        <v>573</v>
      </c>
      <c r="I583" t="s">
        <v>91</v>
      </c>
      <c r="J583" t="s">
        <v>1118</v>
      </c>
      <c r="K583" t="s">
        <v>3139</v>
      </c>
      <c r="L583" t="s">
        <v>3140</v>
      </c>
      <c r="M583" t="s">
        <v>793</v>
      </c>
      <c r="N583" t="s">
        <v>41</v>
      </c>
      <c r="O583" t="s">
        <v>934</v>
      </c>
      <c r="Q583" t="s">
        <v>92</v>
      </c>
      <c r="R583" t="s">
        <v>544</v>
      </c>
      <c r="S583" t="s">
        <v>545</v>
      </c>
      <c r="V583" t="s">
        <v>1412</v>
      </c>
      <c r="W583" t="s">
        <v>1413</v>
      </c>
      <c r="Y583">
        <v>43396.515196759261</v>
      </c>
      <c r="Z583" t="s">
        <v>548</v>
      </c>
      <c r="AA583" t="s">
        <v>549</v>
      </c>
      <c r="AB583" t="s">
        <v>548</v>
      </c>
    </row>
    <row r="584" spans="1:28" x14ac:dyDescent="0.25">
      <c r="A584" t="s">
        <v>676</v>
      </c>
      <c r="B584" t="s">
        <v>562</v>
      </c>
      <c r="C584" t="s">
        <v>3141</v>
      </c>
      <c r="D584">
        <v>43384.018738425926</v>
      </c>
      <c r="E584">
        <v>43384.695868055554</v>
      </c>
      <c r="F584" t="s">
        <v>1100</v>
      </c>
      <c r="G584" t="s">
        <v>90</v>
      </c>
      <c r="H584" t="s">
        <v>573</v>
      </c>
      <c r="I584" t="s">
        <v>91</v>
      </c>
      <c r="J584" t="s">
        <v>1118</v>
      </c>
      <c r="K584" t="s">
        <v>3142</v>
      </c>
      <c r="L584" t="s">
        <v>2163</v>
      </c>
      <c r="M584" t="s">
        <v>793</v>
      </c>
      <c r="N584" t="s">
        <v>40</v>
      </c>
      <c r="O584" t="s">
        <v>932</v>
      </c>
      <c r="Q584" t="s">
        <v>92</v>
      </c>
      <c r="R584" t="s">
        <v>544</v>
      </c>
      <c r="S584" t="s">
        <v>545</v>
      </c>
      <c r="V584" t="s">
        <v>1412</v>
      </c>
      <c r="W584" t="s">
        <v>1413</v>
      </c>
      <c r="Y584">
        <v>43396.519270833334</v>
      </c>
      <c r="Z584" t="s">
        <v>548</v>
      </c>
      <c r="AA584" t="s">
        <v>549</v>
      </c>
      <c r="AB584" t="s">
        <v>548</v>
      </c>
    </row>
    <row r="585" spans="1:28" x14ac:dyDescent="0.25">
      <c r="A585" t="s">
        <v>676</v>
      </c>
      <c r="B585" t="s">
        <v>562</v>
      </c>
      <c r="C585" t="s">
        <v>3252</v>
      </c>
      <c r="D585">
        <v>43384.003252314818</v>
      </c>
      <c r="E585">
        <v>43396.90824074074</v>
      </c>
      <c r="F585" t="s">
        <v>830</v>
      </c>
      <c r="G585" t="s">
        <v>90</v>
      </c>
      <c r="H585" t="s">
        <v>1341</v>
      </c>
      <c r="I585" t="s">
        <v>91</v>
      </c>
      <c r="J585" t="s">
        <v>1118</v>
      </c>
      <c r="K585" t="s">
        <v>3253</v>
      </c>
      <c r="L585" t="s">
        <v>5029</v>
      </c>
      <c r="M585" t="s">
        <v>793</v>
      </c>
      <c r="N585" t="s">
        <v>929</v>
      </c>
      <c r="O585" t="s">
        <v>948</v>
      </c>
      <c r="Q585" t="s">
        <v>92</v>
      </c>
      <c r="R585" t="s">
        <v>544</v>
      </c>
      <c r="S585" t="s">
        <v>545</v>
      </c>
      <c r="V585" t="s">
        <v>1254</v>
      </c>
      <c r="W585" t="s">
        <v>1255</v>
      </c>
      <c r="Y585">
        <v>43396.908506944441</v>
      </c>
      <c r="Z585" t="s">
        <v>548</v>
      </c>
      <c r="AA585" t="s">
        <v>549</v>
      </c>
      <c r="AB585" t="s">
        <v>548</v>
      </c>
    </row>
    <row r="586" spans="1:28" x14ac:dyDescent="0.25">
      <c r="A586" t="s">
        <v>676</v>
      </c>
      <c r="B586" t="s">
        <v>562</v>
      </c>
      <c r="C586" t="s">
        <v>3143</v>
      </c>
      <c r="D586">
        <v>43384.002592592595</v>
      </c>
      <c r="E586">
        <v>43384.703379629631</v>
      </c>
      <c r="F586" t="s">
        <v>872</v>
      </c>
      <c r="G586" t="s">
        <v>90</v>
      </c>
      <c r="H586" t="s">
        <v>573</v>
      </c>
      <c r="I586" t="s">
        <v>91</v>
      </c>
      <c r="J586" t="s">
        <v>1118</v>
      </c>
      <c r="K586" t="s">
        <v>3144</v>
      </c>
      <c r="L586" t="s">
        <v>3145</v>
      </c>
      <c r="M586" t="s">
        <v>793</v>
      </c>
      <c r="N586" t="s">
        <v>1372</v>
      </c>
      <c r="O586" t="s">
        <v>932</v>
      </c>
      <c r="Q586" t="s">
        <v>92</v>
      </c>
      <c r="R586" t="s">
        <v>544</v>
      </c>
      <c r="S586" t="s">
        <v>545</v>
      </c>
      <c r="V586" t="s">
        <v>1412</v>
      </c>
      <c r="W586" t="s">
        <v>1413</v>
      </c>
      <c r="Y586">
        <v>43396.518900462965</v>
      </c>
      <c r="Z586" t="s">
        <v>548</v>
      </c>
      <c r="AA586" t="s">
        <v>549</v>
      </c>
      <c r="AB586" t="s">
        <v>548</v>
      </c>
    </row>
    <row r="587" spans="1:28" x14ac:dyDescent="0.25">
      <c r="A587" t="s">
        <v>676</v>
      </c>
      <c r="B587" t="s">
        <v>562</v>
      </c>
      <c r="C587" t="s">
        <v>3254</v>
      </c>
      <c r="D587">
        <v>43383.991203703707</v>
      </c>
      <c r="E587">
        <v>43385.709756944445</v>
      </c>
      <c r="F587" t="s">
        <v>916</v>
      </c>
      <c r="G587" t="s">
        <v>90</v>
      </c>
      <c r="H587" t="s">
        <v>573</v>
      </c>
      <c r="I587" t="s">
        <v>91</v>
      </c>
      <c r="J587" t="s">
        <v>1118</v>
      </c>
      <c r="K587" t="s">
        <v>3255</v>
      </c>
      <c r="L587" t="s">
        <v>3382</v>
      </c>
      <c r="M587" t="s">
        <v>793</v>
      </c>
      <c r="N587" t="s">
        <v>920</v>
      </c>
      <c r="O587" t="s">
        <v>921</v>
      </c>
      <c r="Q587" t="s">
        <v>92</v>
      </c>
      <c r="R587" t="s">
        <v>544</v>
      </c>
      <c r="S587" t="s">
        <v>545</v>
      </c>
      <c r="V587" t="s">
        <v>946</v>
      </c>
      <c r="W587" t="s">
        <v>1102</v>
      </c>
      <c r="Y587">
        <v>43396.507962962962</v>
      </c>
      <c r="Z587" t="s">
        <v>548</v>
      </c>
      <c r="AA587" t="s">
        <v>549</v>
      </c>
      <c r="AB587" t="s">
        <v>548</v>
      </c>
    </row>
    <row r="588" spans="1:28" x14ac:dyDescent="0.25">
      <c r="A588" t="s">
        <v>676</v>
      </c>
      <c r="B588" t="s">
        <v>562</v>
      </c>
      <c r="C588" t="s">
        <v>3146</v>
      </c>
      <c r="D588">
        <v>43383.975023148145</v>
      </c>
      <c r="E588">
        <v>43384.70752314815</v>
      </c>
      <c r="F588" t="s">
        <v>910</v>
      </c>
      <c r="G588" t="s">
        <v>90</v>
      </c>
      <c r="H588" t="s">
        <v>573</v>
      </c>
      <c r="I588" t="s">
        <v>91</v>
      </c>
      <c r="J588" t="s">
        <v>1118</v>
      </c>
      <c r="K588" t="s">
        <v>3147</v>
      </c>
      <c r="L588" t="s">
        <v>3148</v>
      </c>
      <c r="M588" t="s">
        <v>793</v>
      </c>
      <c r="N588" t="s">
        <v>929</v>
      </c>
      <c r="O588" t="s">
        <v>948</v>
      </c>
      <c r="Q588" t="s">
        <v>92</v>
      </c>
      <c r="R588" t="s">
        <v>544</v>
      </c>
      <c r="S588" t="s">
        <v>545</v>
      </c>
      <c r="V588" t="s">
        <v>1254</v>
      </c>
      <c r="W588" t="s">
        <v>1255</v>
      </c>
      <c r="Y588">
        <v>43396.515115740738</v>
      </c>
      <c r="Z588" t="s">
        <v>548</v>
      </c>
      <c r="AA588" t="s">
        <v>549</v>
      </c>
      <c r="AB588" t="s">
        <v>548</v>
      </c>
    </row>
    <row r="589" spans="1:28" x14ac:dyDescent="0.25">
      <c r="A589" t="s">
        <v>676</v>
      </c>
      <c r="B589" t="s">
        <v>562</v>
      </c>
      <c r="C589" t="s">
        <v>3149</v>
      </c>
      <c r="D589">
        <v>43383.974756944444</v>
      </c>
      <c r="E589">
        <v>43384.679884259262</v>
      </c>
      <c r="F589" t="s">
        <v>833</v>
      </c>
      <c r="G589" t="s">
        <v>90</v>
      </c>
      <c r="H589" t="s">
        <v>573</v>
      </c>
      <c r="I589" t="s">
        <v>91</v>
      </c>
      <c r="J589" t="s">
        <v>1118</v>
      </c>
      <c r="K589" t="s">
        <v>3150</v>
      </c>
      <c r="L589" t="s">
        <v>3151</v>
      </c>
      <c r="M589" t="s">
        <v>793</v>
      </c>
      <c r="N589" t="s">
        <v>40</v>
      </c>
      <c r="O589" t="s">
        <v>2197</v>
      </c>
      <c r="Q589" t="s">
        <v>92</v>
      </c>
      <c r="R589" t="s">
        <v>544</v>
      </c>
      <c r="S589" t="s">
        <v>545</v>
      </c>
      <c r="V589" t="s">
        <v>1307</v>
      </c>
      <c r="W589" t="s">
        <v>1308</v>
      </c>
      <c r="Y589">
        <v>43396.515046296299</v>
      </c>
      <c r="Z589" t="s">
        <v>548</v>
      </c>
      <c r="AA589" t="s">
        <v>549</v>
      </c>
      <c r="AB589" t="s">
        <v>548</v>
      </c>
    </row>
    <row r="590" spans="1:28" x14ac:dyDescent="0.25">
      <c r="A590" t="s">
        <v>676</v>
      </c>
      <c r="B590" t="s">
        <v>562</v>
      </c>
      <c r="C590" t="s">
        <v>3256</v>
      </c>
      <c r="D590">
        <v>43383.979143518518</v>
      </c>
      <c r="E590">
        <v>43391.24009259259</v>
      </c>
      <c r="F590" t="s">
        <v>1493</v>
      </c>
      <c r="G590" t="s">
        <v>90</v>
      </c>
      <c r="H590" t="s">
        <v>573</v>
      </c>
      <c r="I590" t="s">
        <v>91</v>
      </c>
      <c r="J590" t="s">
        <v>1118</v>
      </c>
      <c r="K590" t="s">
        <v>3257</v>
      </c>
      <c r="L590" t="s">
        <v>4236</v>
      </c>
      <c r="M590" t="s">
        <v>793</v>
      </c>
      <c r="N590" t="s">
        <v>40</v>
      </c>
      <c r="O590" t="s">
        <v>602</v>
      </c>
      <c r="Q590" t="s">
        <v>92</v>
      </c>
      <c r="R590" t="s">
        <v>544</v>
      </c>
      <c r="S590" t="s">
        <v>545</v>
      </c>
      <c r="V590" t="s">
        <v>1412</v>
      </c>
      <c r="W590" t="s">
        <v>1413</v>
      </c>
      <c r="Y590">
        <v>43401.50341435185</v>
      </c>
      <c r="Z590" t="s">
        <v>548</v>
      </c>
      <c r="AA590" t="s">
        <v>549</v>
      </c>
      <c r="AB590" t="s">
        <v>548</v>
      </c>
    </row>
    <row r="591" spans="1:28" x14ac:dyDescent="0.25">
      <c r="A591" t="s">
        <v>676</v>
      </c>
      <c r="B591" t="s">
        <v>562</v>
      </c>
      <c r="C591" t="s">
        <v>3152</v>
      </c>
      <c r="D591">
        <v>43383.976712962962</v>
      </c>
      <c r="E591">
        <v>43384.593645833331</v>
      </c>
      <c r="F591" t="s">
        <v>933</v>
      </c>
      <c r="G591" t="s">
        <v>90</v>
      </c>
      <c r="H591" t="s">
        <v>573</v>
      </c>
      <c r="I591" t="s">
        <v>91</v>
      </c>
      <c r="J591" t="s">
        <v>1118</v>
      </c>
      <c r="K591" t="s">
        <v>3153</v>
      </c>
      <c r="L591" t="s">
        <v>3154</v>
      </c>
      <c r="M591" t="s">
        <v>793</v>
      </c>
      <c r="N591" t="s">
        <v>41</v>
      </c>
      <c r="O591" t="s">
        <v>1005</v>
      </c>
      <c r="Q591" t="s">
        <v>92</v>
      </c>
      <c r="R591" t="s">
        <v>544</v>
      </c>
      <c r="S591" t="s">
        <v>545</v>
      </c>
      <c r="V591" t="s">
        <v>1222</v>
      </c>
      <c r="W591" t="s">
        <v>1428</v>
      </c>
      <c r="Y591">
        <v>43396.512164351851</v>
      </c>
      <c r="Z591" t="s">
        <v>548</v>
      </c>
      <c r="AA591" t="s">
        <v>549</v>
      </c>
      <c r="AB591" t="s">
        <v>548</v>
      </c>
    </row>
    <row r="592" spans="1:28" x14ac:dyDescent="0.25">
      <c r="A592" t="s">
        <v>676</v>
      </c>
      <c r="B592" t="s">
        <v>562</v>
      </c>
      <c r="C592" t="s">
        <v>3155</v>
      </c>
      <c r="D592">
        <v>43383.947060185186</v>
      </c>
      <c r="E592">
        <v>43384.708657407406</v>
      </c>
      <c r="F592" t="s">
        <v>843</v>
      </c>
      <c r="G592" t="s">
        <v>90</v>
      </c>
      <c r="H592" t="s">
        <v>573</v>
      </c>
      <c r="I592" t="s">
        <v>91</v>
      </c>
      <c r="J592" t="s">
        <v>1118</v>
      </c>
      <c r="K592" t="s">
        <v>3156</v>
      </c>
      <c r="L592" t="s">
        <v>3157</v>
      </c>
      <c r="M592" t="s">
        <v>793</v>
      </c>
      <c r="N592" t="s">
        <v>40</v>
      </c>
      <c r="O592" t="s">
        <v>941</v>
      </c>
      <c r="Q592" t="s">
        <v>92</v>
      </c>
      <c r="R592" t="s">
        <v>544</v>
      </c>
      <c r="S592" t="s">
        <v>545</v>
      </c>
      <c r="V592" t="s">
        <v>1254</v>
      </c>
      <c r="W592" t="s">
        <v>1255</v>
      </c>
      <c r="Y592">
        <v>43396.511041666665</v>
      </c>
      <c r="Z592" t="s">
        <v>548</v>
      </c>
      <c r="AA592" t="s">
        <v>549</v>
      </c>
      <c r="AB592" t="s">
        <v>548</v>
      </c>
    </row>
    <row r="593" spans="1:28" x14ac:dyDescent="0.25">
      <c r="A593" t="s">
        <v>676</v>
      </c>
      <c r="B593" t="s">
        <v>562</v>
      </c>
      <c r="C593" t="s">
        <v>3158</v>
      </c>
      <c r="D593">
        <v>43383.944340277776</v>
      </c>
      <c r="E593">
        <v>43384.702581018515</v>
      </c>
      <c r="F593" t="s">
        <v>1196</v>
      </c>
      <c r="G593" t="s">
        <v>90</v>
      </c>
      <c r="H593" t="s">
        <v>573</v>
      </c>
      <c r="I593" t="s">
        <v>91</v>
      </c>
      <c r="J593" t="s">
        <v>1118</v>
      </c>
      <c r="K593" t="s">
        <v>3159</v>
      </c>
      <c r="L593" t="s">
        <v>3160</v>
      </c>
      <c r="M593" t="s">
        <v>793</v>
      </c>
      <c r="N593" t="s">
        <v>41</v>
      </c>
      <c r="O593" t="s">
        <v>934</v>
      </c>
      <c r="Q593" t="s">
        <v>92</v>
      </c>
      <c r="R593" t="s">
        <v>544</v>
      </c>
      <c r="S593" t="s">
        <v>545</v>
      </c>
      <c r="V593" t="s">
        <v>1254</v>
      </c>
      <c r="W593" t="s">
        <v>1255</v>
      </c>
      <c r="Y593">
        <v>43396.510740740741</v>
      </c>
      <c r="Z593" t="s">
        <v>548</v>
      </c>
      <c r="AA593" t="s">
        <v>549</v>
      </c>
      <c r="AB593" t="s">
        <v>548</v>
      </c>
    </row>
    <row r="594" spans="1:28" x14ac:dyDescent="0.25">
      <c r="A594" t="s">
        <v>676</v>
      </c>
      <c r="B594" t="s">
        <v>562</v>
      </c>
      <c r="C594" t="s">
        <v>3258</v>
      </c>
      <c r="D594">
        <v>43383.978101851855</v>
      </c>
      <c r="E594">
        <v>43388.634699074071</v>
      </c>
      <c r="F594" t="s">
        <v>1419</v>
      </c>
      <c r="G594" t="s">
        <v>90</v>
      </c>
      <c r="H594" t="s">
        <v>573</v>
      </c>
      <c r="I594" t="s">
        <v>91</v>
      </c>
      <c r="J594" t="s">
        <v>1118</v>
      </c>
      <c r="K594" t="s">
        <v>3259</v>
      </c>
      <c r="L594" t="s">
        <v>3552</v>
      </c>
      <c r="M594" t="s">
        <v>793</v>
      </c>
      <c r="N594" t="s">
        <v>3365</v>
      </c>
      <c r="O594" t="s">
        <v>3366</v>
      </c>
      <c r="Q594" t="s">
        <v>92</v>
      </c>
      <c r="R594" t="s">
        <v>544</v>
      </c>
      <c r="S594" t="s">
        <v>545</v>
      </c>
      <c r="V594" t="s">
        <v>1216</v>
      </c>
      <c r="W594" t="s">
        <v>1217</v>
      </c>
      <c r="Y594">
        <v>43399.497824074075</v>
      </c>
      <c r="Z594" t="s">
        <v>548</v>
      </c>
      <c r="AA594" t="s">
        <v>549</v>
      </c>
      <c r="AB594" t="s">
        <v>548</v>
      </c>
    </row>
    <row r="595" spans="1:28" x14ac:dyDescent="0.25">
      <c r="A595" t="s">
        <v>676</v>
      </c>
      <c r="B595" t="s">
        <v>562</v>
      </c>
      <c r="C595" t="s">
        <v>3260</v>
      </c>
      <c r="D595">
        <v>43383.974039351851</v>
      </c>
      <c r="E595">
        <v>43385.668437499997</v>
      </c>
      <c r="F595" t="s">
        <v>911</v>
      </c>
      <c r="G595" t="s">
        <v>90</v>
      </c>
      <c r="H595" t="s">
        <v>573</v>
      </c>
      <c r="I595" t="s">
        <v>91</v>
      </c>
      <c r="J595" t="s">
        <v>1118</v>
      </c>
      <c r="K595" t="s">
        <v>3261</v>
      </c>
      <c r="L595" t="s">
        <v>3383</v>
      </c>
      <c r="Q595" t="s">
        <v>92</v>
      </c>
      <c r="R595" t="s">
        <v>544</v>
      </c>
      <c r="S595" t="s">
        <v>545</v>
      </c>
      <c r="V595" t="s">
        <v>1216</v>
      </c>
      <c r="W595" t="s">
        <v>1217</v>
      </c>
      <c r="Y595">
        <v>43396.506944444445</v>
      </c>
      <c r="Z595" t="s">
        <v>548</v>
      </c>
      <c r="AA595" t="s">
        <v>549</v>
      </c>
      <c r="AB595" t="s">
        <v>548</v>
      </c>
    </row>
    <row r="596" spans="1:28" x14ac:dyDescent="0.25">
      <c r="A596" t="s">
        <v>676</v>
      </c>
      <c r="B596" t="s">
        <v>562</v>
      </c>
      <c r="C596" t="s">
        <v>3262</v>
      </c>
      <c r="D596">
        <v>43383.963541666664</v>
      </c>
      <c r="E596">
        <v>43388.653935185182</v>
      </c>
      <c r="F596" t="s">
        <v>1440</v>
      </c>
      <c r="G596" t="s">
        <v>90</v>
      </c>
      <c r="H596" t="s">
        <v>573</v>
      </c>
      <c r="I596" t="s">
        <v>91</v>
      </c>
      <c r="J596" t="s">
        <v>1118</v>
      </c>
      <c r="K596" t="s">
        <v>3263</v>
      </c>
      <c r="L596" t="s">
        <v>3553</v>
      </c>
      <c r="Q596" t="s">
        <v>92</v>
      </c>
      <c r="R596" t="s">
        <v>544</v>
      </c>
      <c r="S596" t="s">
        <v>545</v>
      </c>
      <c r="V596" t="s">
        <v>1254</v>
      </c>
      <c r="W596" t="s">
        <v>1255</v>
      </c>
      <c r="Y596">
        <v>43399.49759259259</v>
      </c>
      <c r="Z596" t="s">
        <v>548</v>
      </c>
      <c r="AA596" t="s">
        <v>549</v>
      </c>
      <c r="AB596" t="s">
        <v>548</v>
      </c>
    </row>
    <row r="597" spans="1:28" x14ac:dyDescent="0.25">
      <c r="A597" t="s">
        <v>676</v>
      </c>
      <c r="B597" t="s">
        <v>562</v>
      </c>
      <c r="C597" t="s">
        <v>3264</v>
      </c>
      <c r="D597">
        <v>43383.960428240738</v>
      </c>
      <c r="E597">
        <v>43385.626388888886</v>
      </c>
      <c r="F597" t="s">
        <v>1192</v>
      </c>
      <c r="G597" t="s">
        <v>90</v>
      </c>
      <c r="H597" t="s">
        <v>573</v>
      </c>
      <c r="I597" t="s">
        <v>91</v>
      </c>
      <c r="J597" t="s">
        <v>1118</v>
      </c>
      <c r="K597" t="s">
        <v>3265</v>
      </c>
      <c r="L597" t="s">
        <v>3384</v>
      </c>
      <c r="M597" t="s">
        <v>793</v>
      </c>
      <c r="N597" t="s">
        <v>41</v>
      </c>
      <c r="O597" t="s">
        <v>1104</v>
      </c>
      <c r="Q597" t="s">
        <v>92</v>
      </c>
      <c r="R597" t="s">
        <v>544</v>
      </c>
      <c r="S597" t="s">
        <v>545</v>
      </c>
      <c r="V597" t="s">
        <v>1254</v>
      </c>
      <c r="W597" t="s">
        <v>1255</v>
      </c>
      <c r="Y597">
        <v>43396.506238425929</v>
      </c>
      <c r="Z597" t="s">
        <v>548</v>
      </c>
      <c r="AA597" t="s">
        <v>549</v>
      </c>
      <c r="AB597" t="s">
        <v>548</v>
      </c>
    </row>
    <row r="598" spans="1:28" x14ac:dyDescent="0.25">
      <c r="A598" t="s">
        <v>676</v>
      </c>
      <c r="B598" t="s">
        <v>562</v>
      </c>
      <c r="C598" t="s">
        <v>3161</v>
      </c>
      <c r="D598">
        <v>43383.956273148149</v>
      </c>
      <c r="E598">
        <v>43384.592581018522</v>
      </c>
      <c r="F598" t="s">
        <v>1100</v>
      </c>
      <c r="G598" t="s">
        <v>90</v>
      </c>
      <c r="H598" t="s">
        <v>573</v>
      </c>
      <c r="I598" t="s">
        <v>91</v>
      </c>
      <c r="J598" t="s">
        <v>1118</v>
      </c>
      <c r="K598" t="s">
        <v>3162</v>
      </c>
      <c r="L598" t="s">
        <v>3163</v>
      </c>
      <c r="M598" t="s">
        <v>793</v>
      </c>
      <c r="N598" t="s">
        <v>41</v>
      </c>
      <c r="O598" t="s">
        <v>934</v>
      </c>
      <c r="Q598" t="s">
        <v>92</v>
      </c>
      <c r="R598" t="s">
        <v>544</v>
      </c>
      <c r="S598" t="s">
        <v>545</v>
      </c>
      <c r="V598" t="s">
        <v>1222</v>
      </c>
      <c r="W598" t="s">
        <v>1428</v>
      </c>
      <c r="Y598">
        <v>43396.506168981483</v>
      </c>
      <c r="Z598" t="s">
        <v>548</v>
      </c>
      <c r="AA598" t="s">
        <v>549</v>
      </c>
      <c r="AB598" t="s">
        <v>548</v>
      </c>
    </row>
    <row r="599" spans="1:28" x14ac:dyDescent="0.25">
      <c r="A599" t="s">
        <v>676</v>
      </c>
      <c r="B599" t="s">
        <v>562</v>
      </c>
      <c r="C599" t="s">
        <v>3266</v>
      </c>
      <c r="D599">
        <v>43383.93854166667</v>
      </c>
      <c r="E599">
        <v>43385.699907407405</v>
      </c>
      <c r="F599" t="s">
        <v>830</v>
      </c>
      <c r="G599" t="s">
        <v>90</v>
      </c>
      <c r="H599" t="s">
        <v>573</v>
      </c>
      <c r="I599" t="s">
        <v>91</v>
      </c>
      <c r="J599" t="s">
        <v>1118</v>
      </c>
      <c r="K599" t="s">
        <v>3267</v>
      </c>
      <c r="L599" t="s">
        <v>3385</v>
      </c>
      <c r="M599" t="s">
        <v>793</v>
      </c>
      <c r="N599" t="s">
        <v>41</v>
      </c>
      <c r="O599" t="s">
        <v>1571</v>
      </c>
      <c r="Q599" t="s">
        <v>92</v>
      </c>
      <c r="R599" t="s">
        <v>544</v>
      </c>
      <c r="S599" t="s">
        <v>545</v>
      </c>
      <c r="V599" t="s">
        <v>1254</v>
      </c>
      <c r="W599" t="s">
        <v>1255</v>
      </c>
      <c r="Y599">
        <v>43396.505648148152</v>
      </c>
      <c r="Z599" t="s">
        <v>548</v>
      </c>
      <c r="AA599" t="s">
        <v>549</v>
      </c>
      <c r="AB599" t="s">
        <v>548</v>
      </c>
    </row>
    <row r="600" spans="1:28" x14ac:dyDescent="0.25">
      <c r="A600" t="s">
        <v>676</v>
      </c>
      <c r="B600" t="s">
        <v>562</v>
      </c>
      <c r="C600" t="s">
        <v>3268</v>
      </c>
      <c r="D600">
        <v>43383.918402777781</v>
      </c>
      <c r="E600">
        <v>43385.694386574076</v>
      </c>
      <c r="F600" t="s">
        <v>916</v>
      </c>
      <c r="G600" t="s">
        <v>90</v>
      </c>
      <c r="H600" t="s">
        <v>573</v>
      </c>
      <c r="I600" t="s">
        <v>91</v>
      </c>
      <c r="J600" t="s">
        <v>1118</v>
      </c>
      <c r="K600" t="s">
        <v>3269</v>
      </c>
      <c r="L600" t="s">
        <v>3386</v>
      </c>
      <c r="M600" t="s">
        <v>793</v>
      </c>
      <c r="N600" t="s">
        <v>929</v>
      </c>
      <c r="O600" t="s">
        <v>939</v>
      </c>
      <c r="Q600" t="s">
        <v>92</v>
      </c>
      <c r="R600" t="s">
        <v>544</v>
      </c>
      <c r="S600" t="s">
        <v>545</v>
      </c>
      <c r="V600" t="s">
        <v>1202</v>
      </c>
      <c r="W600" t="s">
        <v>1203</v>
      </c>
      <c r="Y600">
        <v>43396.504976851851</v>
      </c>
      <c r="Z600" t="s">
        <v>548</v>
      </c>
      <c r="AA600" t="s">
        <v>549</v>
      </c>
      <c r="AB600" t="s">
        <v>548</v>
      </c>
    </row>
    <row r="601" spans="1:28" x14ac:dyDescent="0.25">
      <c r="A601" t="s">
        <v>676</v>
      </c>
      <c r="B601" t="s">
        <v>562</v>
      </c>
      <c r="C601" t="s">
        <v>3270</v>
      </c>
      <c r="D601">
        <v>43383.87572916667</v>
      </c>
      <c r="E601">
        <v>43388.538553240738</v>
      </c>
      <c r="F601" t="s">
        <v>833</v>
      </c>
      <c r="G601" t="s">
        <v>90</v>
      </c>
      <c r="H601" t="s">
        <v>573</v>
      </c>
      <c r="I601" t="s">
        <v>91</v>
      </c>
      <c r="J601" t="s">
        <v>1118</v>
      </c>
      <c r="K601" t="s">
        <v>3271</v>
      </c>
      <c r="L601" t="s">
        <v>3554</v>
      </c>
      <c r="M601" t="s">
        <v>793</v>
      </c>
      <c r="N601" t="s">
        <v>41</v>
      </c>
      <c r="O601" t="s">
        <v>928</v>
      </c>
      <c r="Q601" t="s">
        <v>92</v>
      </c>
      <c r="R601" t="s">
        <v>544</v>
      </c>
      <c r="S601" t="s">
        <v>545</v>
      </c>
      <c r="V601" t="s">
        <v>946</v>
      </c>
      <c r="W601" t="s">
        <v>1102</v>
      </c>
      <c r="Y601">
        <v>43399.497442129628</v>
      </c>
      <c r="Z601" t="s">
        <v>548</v>
      </c>
      <c r="AA601" t="s">
        <v>549</v>
      </c>
      <c r="AB601" t="s">
        <v>548</v>
      </c>
    </row>
    <row r="602" spans="1:28" x14ac:dyDescent="0.25">
      <c r="A602" t="s">
        <v>676</v>
      </c>
      <c r="B602" t="s">
        <v>562</v>
      </c>
      <c r="C602" t="s">
        <v>3164</v>
      </c>
      <c r="D602">
        <v>43383.941574074073</v>
      </c>
      <c r="E602">
        <v>43384.715520833335</v>
      </c>
      <c r="F602" t="s">
        <v>843</v>
      </c>
      <c r="G602" t="s">
        <v>90</v>
      </c>
      <c r="H602" t="s">
        <v>573</v>
      </c>
      <c r="I602" t="s">
        <v>91</v>
      </c>
      <c r="J602" t="s">
        <v>1118</v>
      </c>
      <c r="K602" t="s">
        <v>3165</v>
      </c>
      <c r="L602" t="s">
        <v>3166</v>
      </c>
      <c r="M602" t="s">
        <v>793</v>
      </c>
      <c r="N602" t="s">
        <v>929</v>
      </c>
      <c r="O602" t="s">
        <v>948</v>
      </c>
      <c r="Q602" t="s">
        <v>92</v>
      </c>
      <c r="R602" t="s">
        <v>544</v>
      </c>
      <c r="S602" t="s">
        <v>545</v>
      </c>
      <c r="V602" t="s">
        <v>1254</v>
      </c>
      <c r="W602" t="s">
        <v>1255</v>
      </c>
      <c r="Y602">
        <v>43396.513564814813</v>
      </c>
      <c r="Z602" t="s">
        <v>548</v>
      </c>
      <c r="AA602" t="s">
        <v>549</v>
      </c>
      <c r="AB602" t="s">
        <v>548</v>
      </c>
    </row>
    <row r="603" spans="1:28" x14ac:dyDescent="0.25">
      <c r="A603" t="s">
        <v>676</v>
      </c>
      <c r="B603" t="s">
        <v>562</v>
      </c>
      <c r="C603" t="s">
        <v>3167</v>
      </c>
      <c r="D603">
        <v>43383.920671296299</v>
      </c>
      <c r="E603">
        <v>43384.66128472222</v>
      </c>
      <c r="F603" t="s">
        <v>933</v>
      </c>
      <c r="G603" t="s">
        <v>90</v>
      </c>
      <c r="H603" t="s">
        <v>573</v>
      </c>
      <c r="I603" t="s">
        <v>91</v>
      </c>
      <c r="J603" t="s">
        <v>1118</v>
      </c>
      <c r="K603" t="s">
        <v>3168</v>
      </c>
      <c r="L603" t="s">
        <v>3169</v>
      </c>
      <c r="M603" t="s">
        <v>793</v>
      </c>
      <c r="N603" t="s">
        <v>929</v>
      </c>
      <c r="O603" t="s">
        <v>939</v>
      </c>
      <c r="Q603" t="s">
        <v>92</v>
      </c>
      <c r="R603" t="s">
        <v>544</v>
      </c>
      <c r="S603" t="s">
        <v>545</v>
      </c>
      <c r="V603" t="s">
        <v>1321</v>
      </c>
      <c r="W603" t="s">
        <v>964</v>
      </c>
      <c r="Y603">
        <v>43395.545624999999</v>
      </c>
      <c r="Z603" t="s">
        <v>548</v>
      </c>
      <c r="AA603" t="s">
        <v>549</v>
      </c>
      <c r="AB603" t="s">
        <v>548</v>
      </c>
    </row>
    <row r="604" spans="1:28" x14ac:dyDescent="0.25">
      <c r="A604" t="s">
        <v>676</v>
      </c>
      <c r="B604" t="s">
        <v>562</v>
      </c>
      <c r="C604" t="s">
        <v>3272</v>
      </c>
      <c r="D604">
        <v>43383.908958333333</v>
      </c>
      <c r="E604">
        <v>43391.238298611112</v>
      </c>
      <c r="F604" t="s">
        <v>1493</v>
      </c>
      <c r="G604" t="s">
        <v>90</v>
      </c>
      <c r="H604" t="s">
        <v>573</v>
      </c>
      <c r="I604" t="s">
        <v>91</v>
      </c>
      <c r="J604" t="s">
        <v>1118</v>
      </c>
      <c r="K604" t="s">
        <v>3273</v>
      </c>
      <c r="L604" t="s">
        <v>4237</v>
      </c>
      <c r="M604" t="s">
        <v>793</v>
      </c>
      <c r="N604" t="s">
        <v>40</v>
      </c>
      <c r="O604" t="s">
        <v>602</v>
      </c>
      <c r="Q604" t="s">
        <v>92</v>
      </c>
      <c r="R604" t="s">
        <v>544</v>
      </c>
      <c r="S604" t="s">
        <v>545</v>
      </c>
      <c r="V604" t="s">
        <v>1321</v>
      </c>
      <c r="W604" t="s">
        <v>964</v>
      </c>
      <c r="Y604">
        <v>43401.502847222226</v>
      </c>
      <c r="Z604" t="s">
        <v>548</v>
      </c>
      <c r="AA604" t="s">
        <v>549</v>
      </c>
      <c r="AB604" t="s">
        <v>548</v>
      </c>
    </row>
    <row r="605" spans="1:28" x14ac:dyDescent="0.25">
      <c r="A605" t="s">
        <v>676</v>
      </c>
      <c r="B605" t="s">
        <v>562</v>
      </c>
      <c r="C605" t="s">
        <v>3274</v>
      </c>
      <c r="D605">
        <v>43383.893564814818</v>
      </c>
      <c r="E605">
        <v>43392.692800925928</v>
      </c>
      <c r="F605" t="s">
        <v>1192</v>
      </c>
      <c r="G605" t="s">
        <v>90</v>
      </c>
      <c r="H605" t="s">
        <v>1341</v>
      </c>
      <c r="I605" t="s">
        <v>91</v>
      </c>
      <c r="J605" t="s">
        <v>1118</v>
      </c>
      <c r="K605" t="s">
        <v>3275</v>
      </c>
      <c r="L605" t="s">
        <v>4238</v>
      </c>
      <c r="M605" t="s">
        <v>793</v>
      </c>
      <c r="N605" t="s">
        <v>41</v>
      </c>
      <c r="O605" t="s">
        <v>934</v>
      </c>
      <c r="Q605" t="s">
        <v>92</v>
      </c>
      <c r="R605" t="s">
        <v>544</v>
      </c>
      <c r="S605" t="s">
        <v>545</v>
      </c>
      <c r="V605" t="s">
        <v>1300</v>
      </c>
      <c r="W605" t="s">
        <v>1301</v>
      </c>
      <c r="Y605">
        <v>43392.693078703705</v>
      </c>
      <c r="Z605" t="s">
        <v>548</v>
      </c>
      <c r="AA605" t="s">
        <v>549</v>
      </c>
      <c r="AB605" t="s">
        <v>548</v>
      </c>
    </row>
    <row r="606" spans="1:28" x14ac:dyDescent="0.25">
      <c r="A606" t="s">
        <v>676</v>
      </c>
      <c r="B606" t="s">
        <v>562</v>
      </c>
      <c r="C606" t="s">
        <v>3276</v>
      </c>
      <c r="D606">
        <v>43383.880729166667</v>
      </c>
      <c r="E606">
        <v>43396.820324074077</v>
      </c>
      <c r="F606" t="s">
        <v>1419</v>
      </c>
      <c r="G606" t="s">
        <v>90</v>
      </c>
      <c r="H606" t="s">
        <v>1341</v>
      </c>
      <c r="I606" t="s">
        <v>91</v>
      </c>
      <c r="J606" t="s">
        <v>1118</v>
      </c>
      <c r="K606" t="s">
        <v>3277</v>
      </c>
      <c r="L606" t="s">
        <v>5030</v>
      </c>
      <c r="M606" t="s">
        <v>793</v>
      </c>
      <c r="N606" t="s">
        <v>40</v>
      </c>
      <c r="O606" t="s">
        <v>602</v>
      </c>
      <c r="Q606" t="s">
        <v>92</v>
      </c>
      <c r="R606" t="s">
        <v>544</v>
      </c>
      <c r="S606" t="s">
        <v>545</v>
      </c>
      <c r="V606" t="s">
        <v>946</v>
      </c>
      <c r="W606" t="s">
        <v>1102</v>
      </c>
      <c r="Y606">
        <v>43396.820613425924</v>
      </c>
      <c r="Z606" t="s">
        <v>548</v>
      </c>
      <c r="AA606" t="s">
        <v>549</v>
      </c>
      <c r="AB606" t="s">
        <v>548</v>
      </c>
    </row>
    <row r="607" spans="1:28" x14ac:dyDescent="0.25">
      <c r="A607" t="s">
        <v>676</v>
      </c>
      <c r="B607" t="s">
        <v>562</v>
      </c>
      <c r="C607" t="s">
        <v>2913</v>
      </c>
      <c r="D607">
        <v>43383.835335648146</v>
      </c>
      <c r="E607">
        <v>43384.715057870373</v>
      </c>
      <c r="F607" t="s">
        <v>911</v>
      </c>
      <c r="G607" t="s">
        <v>90</v>
      </c>
      <c r="H607" t="s">
        <v>573</v>
      </c>
      <c r="I607" t="s">
        <v>91</v>
      </c>
      <c r="J607" t="s">
        <v>1118</v>
      </c>
      <c r="K607" t="s">
        <v>2914</v>
      </c>
      <c r="L607" t="s">
        <v>3170</v>
      </c>
      <c r="M607" t="s">
        <v>793</v>
      </c>
      <c r="N607" t="s">
        <v>40</v>
      </c>
      <c r="O607" t="s">
        <v>2210</v>
      </c>
      <c r="Q607" t="s">
        <v>92</v>
      </c>
      <c r="R607" t="s">
        <v>544</v>
      </c>
      <c r="S607" t="s">
        <v>545</v>
      </c>
      <c r="V607" t="s">
        <v>949</v>
      </c>
      <c r="W607" t="s">
        <v>1113</v>
      </c>
      <c r="Y607">
        <v>43395.562349537038</v>
      </c>
      <c r="Z607" t="s">
        <v>548</v>
      </c>
      <c r="AA607" t="s">
        <v>549</v>
      </c>
      <c r="AB607" t="s">
        <v>548</v>
      </c>
    </row>
    <row r="608" spans="1:28" x14ac:dyDescent="0.25">
      <c r="A608" t="s">
        <v>676</v>
      </c>
      <c r="B608" t="s">
        <v>562</v>
      </c>
      <c r="C608" t="s">
        <v>2915</v>
      </c>
      <c r="D608">
        <v>43383.825439814813</v>
      </c>
      <c r="E608">
        <v>43384.708541666667</v>
      </c>
      <c r="F608" t="s">
        <v>1196</v>
      </c>
      <c r="G608" t="s">
        <v>90</v>
      </c>
      <c r="H608" t="s">
        <v>573</v>
      </c>
      <c r="I608" t="s">
        <v>91</v>
      </c>
      <c r="J608" t="s">
        <v>1118</v>
      </c>
      <c r="K608" t="s">
        <v>2916</v>
      </c>
      <c r="L608" t="s">
        <v>3171</v>
      </c>
      <c r="M608" t="s">
        <v>793</v>
      </c>
      <c r="N608" t="s">
        <v>41</v>
      </c>
      <c r="O608" t="s">
        <v>944</v>
      </c>
      <c r="Q608" t="s">
        <v>92</v>
      </c>
      <c r="R608" t="s">
        <v>544</v>
      </c>
      <c r="S608" t="s">
        <v>545</v>
      </c>
      <c r="V608" t="s">
        <v>966</v>
      </c>
      <c r="W608" t="s">
        <v>967</v>
      </c>
      <c r="Y608">
        <v>43395.561099537037</v>
      </c>
      <c r="Z608" t="s">
        <v>548</v>
      </c>
      <c r="AA608" t="s">
        <v>549</v>
      </c>
      <c r="AB608" t="s">
        <v>548</v>
      </c>
    </row>
    <row r="609" spans="1:28" x14ac:dyDescent="0.25">
      <c r="A609" t="s">
        <v>676</v>
      </c>
      <c r="B609" t="s">
        <v>562</v>
      </c>
      <c r="C609" t="s">
        <v>2917</v>
      </c>
      <c r="D609">
        <v>43383.845532407409</v>
      </c>
      <c r="E609">
        <v>43385.881249999999</v>
      </c>
      <c r="F609" t="s">
        <v>1440</v>
      </c>
      <c r="G609" t="s">
        <v>90</v>
      </c>
      <c r="H609" t="s">
        <v>573</v>
      </c>
      <c r="I609" t="s">
        <v>91</v>
      </c>
      <c r="J609" t="s">
        <v>1118</v>
      </c>
      <c r="K609" t="s">
        <v>2918</v>
      </c>
      <c r="L609" t="s">
        <v>3555</v>
      </c>
      <c r="Q609" t="s">
        <v>92</v>
      </c>
      <c r="R609" t="s">
        <v>544</v>
      </c>
      <c r="S609" t="s">
        <v>545</v>
      </c>
      <c r="V609" t="s">
        <v>1311</v>
      </c>
      <c r="W609" t="s">
        <v>1312</v>
      </c>
      <c r="Y609">
        <v>43396.499699074076</v>
      </c>
      <c r="Z609" t="s">
        <v>548</v>
      </c>
      <c r="AA609" t="s">
        <v>549</v>
      </c>
      <c r="AB609" t="s">
        <v>548</v>
      </c>
    </row>
    <row r="610" spans="1:28" x14ac:dyDescent="0.25">
      <c r="A610" t="s">
        <v>676</v>
      </c>
      <c r="B610" t="s">
        <v>562</v>
      </c>
      <c r="C610" t="s">
        <v>2919</v>
      </c>
      <c r="D610">
        <v>43383.83666666667</v>
      </c>
      <c r="E610">
        <v>43384.586909722224</v>
      </c>
      <c r="F610" t="s">
        <v>1100</v>
      </c>
      <c r="G610" t="s">
        <v>90</v>
      </c>
      <c r="H610" t="s">
        <v>573</v>
      </c>
      <c r="I610" t="s">
        <v>91</v>
      </c>
      <c r="J610" t="s">
        <v>1118</v>
      </c>
      <c r="K610" t="s">
        <v>2920</v>
      </c>
      <c r="L610" t="s">
        <v>3172</v>
      </c>
      <c r="M610" t="s">
        <v>793</v>
      </c>
      <c r="N610" t="s">
        <v>41</v>
      </c>
      <c r="O610" t="s">
        <v>2886</v>
      </c>
      <c r="Q610" t="s">
        <v>92</v>
      </c>
      <c r="R610" t="s">
        <v>544</v>
      </c>
      <c r="S610" t="s">
        <v>545</v>
      </c>
      <c r="V610" t="s">
        <v>966</v>
      </c>
      <c r="W610" t="s">
        <v>967</v>
      </c>
      <c r="Y610">
        <v>43395.507939814815</v>
      </c>
      <c r="Z610" t="s">
        <v>548</v>
      </c>
      <c r="AA610" t="s">
        <v>549</v>
      </c>
      <c r="AB610" t="s">
        <v>548</v>
      </c>
    </row>
    <row r="611" spans="1:28" x14ac:dyDescent="0.25">
      <c r="A611" t="s">
        <v>676</v>
      </c>
      <c r="B611" t="s">
        <v>562</v>
      </c>
      <c r="C611" t="s">
        <v>2921</v>
      </c>
      <c r="D611">
        <v>43383.820937500001</v>
      </c>
      <c r="E611">
        <v>43385.70648148148</v>
      </c>
      <c r="F611" t="s">
        <v>830</v>
      </c>
      <c r="G611" t="s">
        <v>90</v>
      </c>
      <c r="H611" t="s">
        <v>573</v>
      </c>
      <c r="I611" t="s">
        <v>91</v>
      </c>
      <c r="J611" t="s">
        <v>1118</v>
      </c>
      <c r="K611" t="s">
        <v>2922</v>
      </c>
      <c r="L611" t="s">
        <v>3387</v>
      </c>
      <c r="M611" t="s">
        <v>793</v>
      </c>
      <c r="N611" t="s">
        <v>41</v>
      </c>
      <c r="O611" t="s">
        <v>942</v>
      </c>
      <c r="Q611" t="s">
        <v>92</v>
      </c>
      <c r="R611" t="s">
        <v>544</v>
      </c>
      <c r="S611" t="s">
        <v>545</v>
      </c>
      <c r="V611" t="s">
        <v>946</v>
      </c>
      <c r="W611" t="s">
        <v>2923</v>
      </c>
      <c r="Y611">
        <v>43396.500381944446</v>
      </c>
      <c r="Z611" t="s">
        <v>548</v>
      </c>
      <c r="AA611" t="s">
        <v>549</v>
      </c>
      <c r="AB611" t="s">
        <v>548</v>
      </c>
    </row>
    <row r="612" spans="1:28" x14ac:dyDescent="0.25">
      <c r="A612" t="s">
        <v>676</v>
      </c>
      <c r="B612" t="s">
        <v>562</v>
      </c>
      <c r="C612" t="s">
        <v>2924</v>
      </c>
      <c r="D612">
        <v>43383.813391203701</v>
      </c>
      <c r="E612">
        <v>43385.468576388892</v>
      </c>
      <c r="F612" t="s">
        <v>872</v>
      </c>
      <c r="G612" t="s">
        <v>90</v>
      </c>
      <c r="H612" t="s">
        <v>573</v>
      </c>
      <c r="I612" t="s">
        <v>91</v>
      </c>
      <c r="J612" t="s">
        <v>1118</v>
      </c>
      <c r="K612" t="s">
        <v>2925</v>
      </c>
      <c r="L612" t="s">
        <v>3388</v>
      </c>
      <c r="M612" t="s">
        <v>793</v>
      </c>
      <c r="N612" t="s">
        <v>41</v>
      </c>
      <c r="O612" t="s">
        <v>1005</v>
      </c>
      <c r="Q612" t="s">
        <v>92</v>
      </c>
      <c r="R612" t="s">
        <v>544</v>
      </c>
      <c r="S612" t="s">
        <v>545</v>
      </c>
      <c r="V612" t="s">
        <v>1225</v>
      </c>
      <c r="W612" t="s">
        <v>963</v>
      </c>
      <c r="Y612">
        <v>43395.555219907408</v>
      </c>
      <c r="Z612" t="s">
        <v>548</v>
      </c>
      <c r="AA612" t="s">
        <v>549</v>
      </c>
      <c r="AB612" t="s">
        <v>548</v>
      </c>
    </row>
    <row r="613" spans="1:28" x14ac:dyDescent="0.25">
      <c r="A613" t="s">
        <v>676</v>
      </c>
      <c r="B613" t="s">
        <v>562</v>
      </c>
      <c r="C613" t="s">
        <v>2926</v>
      </c>
      <c r="D613">
        <v>43383.801828703705</v>
      </c>
      <c r="E613">
        <v>43385.701631944445</v>
      </c>
      <c r="F613" t="s">
        <v>916</v>
      </c>
      <c r="G613" t="s">
        <v>90</v>
      </c>
      <c r="H613" t="s">
        <v>573</v>
      </c>
      <c r="I613" t="s">
        <v>91</v>
      </c>
      <c r="J613" t="s">
        <v>1118</v>
      </c>
      <c r="K613" t="s">
        <v>2927</v>
      </c>
      <c r="L613" t="s">
        <v>3389</v>
      </c>
      <c r="M613" t="s">
        <v>793</v>
      </c>
      <c r="N613" t="s">
        <v>41</v>
      </c>
      <c r="O613" t="s">
        <v>928</v>
      </c>
      <c r="Q613" t="s">
        <v>92</v>
      </c>
      <c r="R613" t="s">
        <v>544</v>
      </c>
      <c r="S613" t="s">
        <v>545</v>
      </c>
      <c r="V613" t="s">
        <v>1427</v>
      </c>
      <c r="W613" t="s">
        <v>1428</v>
      </c>
      <c r="Y613">
        <v>43396.5003125</v>
      </c>
      <c r="Z613" t="s">
        <v>548</v>
      </c>
      <c r="AA613" t="s">
        <v>549</v>
      </c>
      <c r="AB613" t="s">
        <v>548</v>
      </c>
    </row>
    <row r="614" spans="1:28" x14ac:dyDescent="0.25">
      <c r="A614" t="s">
        <v>676</v>
      </c>
      <c r="B614" t="s">
        <v>562</v>
      </c>
      <c r="C614" t="s">
        <v>2928</v>
      </c>
      <c r="D614">
        <v>43383.832986111112</v>
      </c>
      <c r="E614">
        <v>43384.715312499997</v>
      </c>
      <c r="F614" t="s">
        <v>910</v>
      </c>
      <c r="G614" t="s">
        <v>90</v>
      </c>
      <c r="H614" t="s">
        <v>573</v>
      </c>
      <c r="I614" t="s">
        <v>91</v>
      </c>
      <c r="J614" t="s">
        <v>1118</v>
      </c>
      <c r="K614" t="s">
        <v>2929</v>
      </c>
      <c r="L614" t="s">
        <v>3173</v>
      </c>
      <c r="M614" t="s">
        <v>793</v>
      </c>
      <c r="N614" t="s">
        <v>41</v>
      </c>
      <c r="O614" t="s">
        <v>928</v>
      </c>
      <c r="Q614" t="s">
        <v>92</v>
      </c>
      <c r="R614" t="s">
        <v>544</v>
      </c>
      <c r="S614" t="s">
        <v>545</v>
      </c>
      <c r="V614" t="s">
        <v>966</v>
      </c>
      <c r="W614" t="s">
        <v>967</v>
      </c>
      <c r="Y614">
        <v>43395.542071759257</v>
      </c>
      <c r="Z614" t="s">
        <v>548</v>
      </c>
      <c r="AA614" t="s">
        <v>549</v>
      </c>
      <c r="AB614" t="s">
        <v>548</v>
      </c>
    </row>
    <row r="615" spans="1:28" x14ac:dyDescent="0.25">
      <c r="A615" t="s">
        <v>676</v>
      </c>
      <c r="B615" t="s">
        <v>562</v>
      </c>
      <c r="C615" t="s">
        <v>2930</v>
      </c>
      <c r="D615">
        <v>43383.805474537039</v>
      </c>
      <c r="E615">
        <v>43384.710173611114</v>
      </c>
      <c r="F615" t="s">
        <v>1196</v>
      </c>
      <c r="G615" t="s">
        <v>90</v>
      </c>
      <c r="H615" t="s">
        <v>573</v>
      </c>
      <c r="I615" t="s">
        <v>91</v>
      </c>
      <c r="J615" t="s">
        <v>1118</v>
      </c>
      <c r="K615" t="s">
        <v>2931</v>
      </c>
      <c r="L615" t="s">
        <v>3174</v>
      </c>
      <c r="M615" t="s">
        <v>793</v>
      </c>
      <c r="N615" t="s">
        <v>41</v>
      </c>
      <c r="O615" t="s">
        <v>944</v>
      </c>
      <c r="Q615" t="s">
        <v>92</v>
      </c>
      <c r="R615" t="s">
        <v>544</v>
      </c>
      <c r="S615" t="s">
        <v>545</v>
      </c>
      <c r="V615" t="s">
        <v>966</v>
      </c>
      <c r="W615" t="s">
        <v>967</v>
      </c>
      <c r="Y615">
        <v>43395.541550925926</v>
      </c>
      <c r="Z615" t="s">
        <v>548</v>
      </c>
      <c r="AA615" t="s">
        <v>549</v>
      </c>
      <c r="AB615" t="s">
        <v>548</v>
      </c>
    </row>
    <row r="616" spans="1:28" x14ac:dyDescent="0.25">
      <c r="A616" t="s">
        <v>676</v>
      </c>
      <c r="B616" t="s">
        <v>562</v>
      </c>
      <c r="C616" t="s">
        <v>2932</v>
      </c>
      <c r="D616">
        <v>43383.800902777781</v>
      </c>
      <c r="E616">
        <v>43384.77070601852</v>
      </c>
      <c r="F616" t="s">
        <v>1192</v>
      </c>
      <c r="G616" t="s">
        <v>90</v>
      </c>
      <c r="H616" t="s">
        <v>573</v>
      </c>
      <c r="I616" t="s">
        <v>91</v>
      </c>
      <c r="J616" t="s">
        <v>1118</v>
      </c>
      <c r="K616" t="s">
        <v>2933</v>
      </c>
      <c r="L616" t="s">
        <v>3175</v>
      </c>
      <c r="M616" t="s">
        <v>793</v>
      </c>
      <c r="N616" t="s">
        <v>41</v>
      </c>
      <c r="O616" t="s">
        <v>1215</v>
      </c>
      <c r="Q616" t="s">
        <v>92</v>
      </c>
      <c r="R616" t="s">
        <v>544</v>
      </c>
      <c r="S616" t="s">
        <v>545</v>
      </c>
      <c r="V616" t="s">
        <v>966</v>
      </c>
      <c r="W616" t="s">
        <v>967</v>
      </c>
      <c r="Y616">
        <v>43395.547754629632</v>
      </c>
      <c r="Z616" t="s">
        <v>548</v>
      </c>
      <c r="AA616" t="s">
        <v>549</v>
      </c>
      <c r="AB616" t="s">
        <v>548</v>
      </c>
    </row>
    <row r="617" spans="1:28" x14ac:dyDescent="0.25">
      <c r="A617" t="s">
        <v>676</v>
      </c>
      <c r="B617" t="s">
        <v>562</v>
      </c>
      <c r="C617" t="s">
        <v>2936</v>
      </c>
      <c r="D617">
        <v>43383.808888888889</v>
      </c>
      <c r="E617">
        <v>43391.23364583333</v>
      </c>
      <c r="F617" t="s">
        <v>1493</v>
      </c>
      <c r="G617" t="s">
        <v>90</v>
      </c>
      <c r="H617" t="s">
        <v>573</v>
      </c>
      <c r="I617" t="s">
        <v>91</v>
      </c>
      <c r="J617" t="s">
        <v>1118</v>
      </c>
      <c r="K617" t="s">
        <v>2937</v>
      </c>
      <c r="L617" t="s">
        <v>4239</v>
      </c>
      <c r="M617" t="s">
        <v>793</v>
      </c>
      <c r="N617" t="s">
        <v>40</v>
      </c>
      <c r="O617" t="s">
        <v>602</v>
      </c>
      <c r="Q617" t="s">
        <v>92</v>
      </c>
      <c r="R617" t="s">
        <v>544</v>
      </c>
      <c r="S617" t="s">
        <v>545</v>
      </c>
      <c r="V617" t="s">
        <v>966</v>
      </c>
      <c r="W617" t="s">
        <v>967</v>
      </c>
      <c r="Y617">
        <v>43401.502384259256</v>
      </c>
      <c r="Z617" t="s">
        <v>548</v>
      </c>
      <c r="AA617" t="s">
        <v>549</v>
      </c>
      <c r="AB617" t="s">
        <v>548</v>
      </c>
    </row>
    <row r="618" spans="1:28" x14ac:dyDescent="0.25">
      <c r="A618" t="s">
        <v>676</v>
      </c>
      <c r="B618" t="s">
        <v>562</v>
      </c>
      <c r="C618" t="s">
        <v>2938</v>
      </c>
      <c r="D618">
        <v>43383.768495370372</v>
      </c>
      <c r="E618">
        <v>43384.725162037037</v>
      </c>
      <c r="F618" t="s">
        <v>843</v>
      </c>
      <c r="G618" t="s">
        <v>90</v>
      </c>
      <c r="H618" t="s">
        <v>573</v>
      </c>
      <c r="I618" t="s">
        <v>91</v>
      </c>
      <c r="J618" t="s">
        <v>1118</v>
      </c>
      <c r="K618" t="s">
        <v>2939</v>
      </c>
      <c r="L618" t="s">
        <v>3176</v>
      </c>
      <c r="M618" t="s">
        <v>793</v>
      </c>
      <c r="N618" t="s">
        <v>41</v>
      </c>
      <c r="O618" t="s">
        <v>934</v>
      </c>
      <c r="Q618" t="s">
        <v>92</v>
      </c>
      <c r="R618" t="s">
        <v>544</v>
      </c>
      <c r="S618" t="s">
        <v>545</v>
      </c>
      <c r="V618" t="s">
        <v>1326</v>
      </c>
      <c r="W618" t="s">
        <v>1327</v>
      </c>
      <c r="Y618">
        <v>43395.5231712963</v>
      </c>
      <c r="Z618" t="s">
        <v>548</v>
      </c>
      <c r="AA618" t="s">
        <v>549</v>
      </c>
      <c r="AB618" t="s">
        <v>548</v>
      </c>
    </row>
    <row r="619" spans="1:28" x14ac:dyDescent="0.25">
      <c r="A619" t="s">
        <v>676</v>
      </c>
      <c r="B619" t="s">
        <v>562</v>
      </c>
      <c r="C619" t="s">
        <v>2940</v>
      </c>
      <c r="D619">
        <v>43383.743888888886</v>
      </c>
      <c r="E619">
        <v>43397.465439814812</v>
      </c>
      <c r="F619" t="s">
        <v>1419</v>
      </c>
      <c r="G619" t="s">
        <v>90</v>
      </c>
      <c r="H619" t="s">
        <v>1341</v>
      </c>
      <c r="I619" t="s">
        <v>91</v>
      </c>
      <c r="J619" t="s">
        <v>1118</v>
      </c>
      <c r="K619" t="s">
        <v>2941</v>
      </c>
      <c r="L619" t="s">
        <v>5031</v>
      </c>
      <c r="M619" t="s">
        <v>793</v>
      </c>
      <c r="N619" t="s">
        <v>40</v>
      </c>
      <c r="O619" t="s">
        <v>1179</v>
      </c>
      <c r="Q619" t="s">
        <v>92</v>
      </c>
      <c r="R619" t="s">
        <v>544</v>
      </c>
      <c r="S619" t="s">
        <v>545</v>
      </c>
      <c r="V619" t="s">
        <v>2141</v>
      </c>
      <c r="W619" t="s">
        <v>2142</v>
      </c>
      <c r="Y619">
        <v>43397.465729166666</v>
      </c>
      <c r="Z619" t="s">
        <v>548</v>
      </c>
      <c r="AA619" t="s">
        <v>549</v>
      </c>
      <c r="AB619" t="s">
        <v>548</v>
      </c>
    </row>
    <row r="620" spans="1:28" x14ac:dyDescent="0.25">
      <c r="A620" t="s">
        <v>676</v>
      </c>
      <c r="B620" t="s">
        <v>562</v>
      </c>
      <c r="C620" t="s">
        <v>2942</v>
      </c>
      <c r="D620">
        <v>43383.767002314817</v>
      </c>
      <c r="E620">
        <v>43384.569108796299</v>
      </c>
      <c r="F620" t="s">
        <v>911</v>
      </c>
      <c r="G620" t="s">
        <v>90</v>
      </c>
      <c r="H620" t="s">
        <v>573</v>
      </c>
      <c r="I620" t="s">
        <v>91</v>
      </c>
      <c r="J620" t="s">
        <v>1118</v>
      </c>
      <c r="K620" t="s">
        <v>2943</v>
      </c>
      <c r="L620" t="s">
        <v>3177</v>
      </c>
      <c r="M620" t="s">
        <v>793</v>
      </c>
      <c r="N620" t="s">
        <v>40</v>
      </c>
      <c r="O620" t="s">
        <v>932</v>
      </c>
      <c r="Q620" t="s">
        <v>92</v>
      </c>
      <c r="R620" t="s">
        <v>544</v>
      </c>
      <c r="S620" t="s">
        <v>545</v>
      </c>
      <c r="V620" t="s">
        <v>1326</v>
      </c>
      <c r="W620" t="s">
        <v>1327</v>
      </c>
      <c r="Y620">
        <v>43395.507326388892</v>
      </c>
      <c r="Z620" t="s">
        <v>548</v>
      </c>
      <c r="AA620" t="s">
        <v>549</v>
      </c>
      <c r="AB620" t="s">
        <v>548</v>
      </c>
    </row>
    <row r="621" spans="1:28" x14ac:dyDescent="0.25">
      <c r="A621" t="s">
        <v>676</v>
      </c>
      <c r="B621" t="s">
        <v>562</v>
      </c>
      <c r="C621" t="s">
        <v>2944</v>
      </c>
      <c r="D621">
        <v>43383.764444444445</v>
      </c>
      <c r="E621">
        <v>43388.547222222223</v>
      </c>
      <c r="F621" t="s">
        <v>833</v>
      </c>
      <c r="G621" t="s">
        <v>90</v>
      </c>
      <c r="H621" t="s">
        <v>573</v>
      </c>
      <c r="I621" t="s">
        <v>91</v>
      </c>
      <c r="J621" t="s">
        <v>1118</v>
      </c>
      <c r="K621" t="s">
        <v>2945</v>
      </c>
      <c r="L621" t="s">
        <v>2651</v>
      </c>
      <c r="M621" t="s">
        <v>793</v>
      </c>
      <c r="N621" t="s">
        <v>40</v>
      </c>
      <c r="O621" t="s">
        <v>932</v>
      </c>
      <c r="Q621" t="s">
        <v>92</v>
      </c>
      <c r="R621" t="s">
        <v>544</v>
      </c>
      <c r="S621" t="s">
        <v>545</v>
      </c>
      <c r="V621" t="s">
        <v>1326</v>
      </c>
      <c r="W621" t="s">
        <v>1327</v>
      </c>
      <c r="Y621">
        <v>43399.495162037034</v>
      </c>
      <c r="Z621" t="s">
        <v>548</v>
      </c>
      <c r="AA621" t="s">
        <v>549</v>
      </c>
      <c r="AB621" t="s">
        <v>548</v>
      </c>
    </row>
    <row r="622" spans="1:28" x14ac:dyDescent="0.25">
      <c r="A622" t="s">
        <v>676</v>
      </c>
      <c r="B622" t="s">
        <v>562</v>
      </c>
      <c r="C622" t="s">
        <v>2946</v>
      </c>
      <c r="D622">
        <v>43383.744305555556</v>
      </c>
      <c r="E622">
        <v>43388.662152777775</v>
      </c>
      <c r="F622" t="s">
        <v>1440</v>
      </c>
      <c r="G622" t="s">
        <v>90</v>
      </c>
      <c r="H622" t="s">
        <v>573</v>
      </c>
      <c r="I622" t="s">
        <v>91</v>
      </c>
      <c r="J622" t="s">
        <v>1118</v>
      </c>
      <c r="K622" t="s">
        <v>2947</v>
      </c>
      <c r="L622" t="s">
        <v>3556</v>
      </c>
      <c r="Q622" t="s">
        <v>92</v>
      </c>
      <c r="R622" t="s">
        <v>544</v>
      </c>
      <c r="S622" t="s">
        <v>545</v>
      </c>
      <c r="V622" t="s">
        <v>1326</v>
      </c>
      <c r="W622" t="s">
        <v>1327</v>
      </c>
      <c r="Y622">
        <v>43399.495081018518</v>
      </c>
      <c r="Z622" t="s">
        <v>548</v>
      </c>
      <c r="AA622" t="s">
        <v>549</v>
      </c>
      <c r="AB622" t="s">
        <v>548</v>
      </c>
    </row>
    <row r="623" spans="1:28" x14ac:dyDescent="0.25">
      <c r="A623" t="s">
        <v>676</v>
      </c>
      <c r="B623" t="s">
        <v>562</v>
      </c>
      <c r="C623" t="s">
        <v>2948</v>
      </c>
      <c r="D623">
        <v>43383.209756944445</v>
      </c>
      <c r="E623">
        <v>43384.577696759261</v>
      </c>
      <c r="F623" t="s">
        <v>1100</v>
      </c>
      <c r="G623" t="s">
        <v>90</v>
      </c>
      <c r="H623" t="s">
        <v>573</v>
      </c>
      <c r="I623" t="s">
        <v>91</v>
      </c>
      <c r="J623" t="s">
        <v>1118</v>
      </c>
      <c r="K623" t="s">
        <v>2949</v>
      </c>
      <c r="L623" t="s">
        <v>3178</v>
      </c>
      <c r="M623" t="s">
        <v>793</v>
      </c>
      <c r="N623" t="s">
        <v>41</v>
      </c>
      <c r="O623" t="s">
        <v>2886</v>
      </c>
      <c r="Q623" t="s">
        <v>92</v>
      </c>
      <c r="R623" t="s">
        <v>544</v>
      </c>
      <c r="S623" t="s">
        <v>545</v>
      </c>
      <c r="V623" t="s">
        <v>1313</v>
      </c>
      <c r="W623" t="s">
        <v>1314</v>
      </c>
      <c r="Y623">
        <v>43395.505740740744</v>
      </c>
      <c r="Z623" t="s">
        <v>548</v>
      </c>
      <c r="AA623" t="s">
        <v>549</v>
      </c>
      <c r="AB623" t="s">
        <v>548</v>
      </c>
    </row>
    <row r="624" spans="1:28" x14ac:dyDescent="0.25">
      <c r="A624" t="s">
        <v>676</v>
      </c>
      <c r="B624" t="s">
        <v>562</v>
      </c>
      <c r="C624" t="s">
        <v>2777</v>
      </c>
      <c r="D624">
        <v>43383.213495370372</v>
      </c>
      <c r="E624">
        <v>43383.825879629629</v>
      </c>
      <c r="F624" t="s">
        <v>830</v>
      </c>
      <c r="G624" t="s">
        <v>90</v>
      </c>
      <c r="H624" t="s">
        <v>573</v>
      </c>
      <c r="I624" t="s">
        <v>91</v>
      </c>
      <c r="J624" t="s">
        <v>1118</v>
      </c>
      <c r="K624" t="s">
        <v>2778</v>
      </c>
      <c r="L624" t="s">
        <v>2779</v>
      </c>
      <c r="M624" t="s">
        <v>793</v>
      </c>
      <c r="N624" t="s">
        <v>40</v>
      </c>
      <c r="O624" t="s">
        <v>2210</v>
      </c>
      <c r="Q624" t="s">
        <v>92</v>
      </c>
      <c r="R624" t="s">
        <v>544</v>
      </c>
      <c r="S624" t="s">
        <v>545</v>
      </c>
      <c r="V624" t="s">
        <v>1313</v>
      </c>
      <c r="W624" t="s">
        <v>1314</v>
      </c>
      <c r="Y624">
        <v>43394.536678240744</v>
      </c>
      <c r="Z624" t="s">
        <v>548</v>
      </c>
      <c r="AA624" t="s">
        <v>549</v>
      </c>
      <c r="AB624" t="s">
        <v>548</v>
      </c>
    </row>
    <row r="625" spans="1:28" x14ac:dyDescent="0.25">
      <c r="A625" t="s">
        <v>676</v>
      </c>
      <c r="B625" t="s">
        <v>562</v>
      </c>
      <c r="C625" t="s">
        <v>2950</v>
      </c>
      <c r="D625">
        <v>43383.141956018517</v>
      </c>
      <c r="E625">
        <v>43384.481724537036</v>
      </c>
      <c r="F625" t="s">
        <v>872</v>
      </c>
      <c r="G625" t="s">
        <v>90</v>
      </c>
      <c r="H625" t="s">
        <v>573</v>
      </c>
      <c r="I625" t="s">
        <v>91</v>
      </c>
      <c r="J625" t="s">
        <v>1118</v>
      </c>
      <c r="K625" t="s">
        <v>2951</v>
      </c>
      <c r="L625" t="s">
        <v>3179</v>
      </c>
      <c r="M625" t="s">
        <v>793</v>
      </c>
      <c r="N625" t="s">
        <v>41</v>
      </c>
      <c r="O625" t="s">
        <v>1005</v>
      </c>
      <c r="Q625" t="s">
        <v>92</v>
      </c>
      <c r="R625" t="s">
        <v>544</v>
      </c>
      <c r="S625" t="s">
        <v>545</v>
      </c>
      <c r="V625" t="s">
        <v>1321</v>
      </c>
      <c r="W625" t="s">
        <v>964</v>
      </c>
      <c r="Y625">
        <v>43395.506307870368</v>
      </c>
      <c r="Z625" t="s">
        <v>548</v>
      </c>
      <c r="AA625" t="s">
        <v>549</v>
      </c>
      <c r="AB625" t="s">
        <v>548</v>
      </c>
    </row>
    <row r="626" spans="1:28" x14ac:dyDescent="0.25">
      <c r="A626" t="s">
        <v>676</v>
      </c>
      <c r="B626" t="s">
        <v>562</v>
      </c>
      <c r="C626" t="s">
        <v>2952</v>
      </c>
      <c r="D626">
        <v>43383.106192129628</v>
      </c>
      <c r="E626">
        <v>43389.679699074077</v>
      </c>
      <c r="F626" t="s">
        <v>916</v>
      </c>
      <c r="G626" t="s">
        <v>90</v>
      </c>
      <c r="H626" t="s">
        <v>573</v>
      </c>
      <c r="I626" t="s">
        <v>91</v>
      </c>
      <c r="J626" t="s">
        <v>1118</v>
      </c>
      <c r="K626" t="s">
        <v>2953</v>
      </c>
      <c r="L626" t="s">
        <v>3732</v>
      </c>
      <c r="M626" t="s">
        <v>793</v>
      </c>
      <c r="N626" t="s">
        <v>40</v>
      </c>
      <c r="O626" t="s">
        <v>2667</v>
      </c>
      <c r="Q626" t="s">
        <v>92</v>
      </c>
      <c r="R626" t="s">
        <v>544</v>
      </c>
      <c r="S626" t="s">
        <v>545</v>
      </c>
      <c r="V626" t="s">
        <v>1225</v>
      </c>
      <c r="W626" t="s">
        <v>963</v>
      </c>
      <c r="Y626">
        <v>43400.498113425929</v>
      </c>
      <c r="Z626" t="s">
        <v>548</v>
      </c>
      <c r="AA626" t="s">
        <v>549</v>
      </c>
      <c r="AB626" t="s">
        <v>548</v>
      </c>
    </row>
    <row r="627" spans="1:28" x14ac:dyDescent="0.25">
      <c r="A627" t="s">
        <v>676</v>
      </c>
      <c r="B627" t="s">
        <v>562</v>
      </c>
      <c r="C627" t="s">
        <v>2780</v>
      </c>
      <c r="D627">
        <v>43383.129525462966</v>
      </c>
      <c r="E627">
        <v>43383.818067129629</v>
      </c>
      <c r="F627" t="s">
        <v>843</v>
      </c>
      <c r="G627" t="s">
        <v>90</v>
      </c>
      <c r="H627" t="s">
        <v>573</v>
      </c>
      <c r="I627" t="s">
        <v>91</v>
      </c>
      <c r="J627" t="s">
        <v>1118</v>
      </c>
      <c r="K627" t="s">
        <v>2781</v>
      </c>
      <c r="L627" t="s">
        <v>2782</v>
      </c>
      <c r="M627" t="s">
        <v>793</v>
      </c>
      <c r="N627" t="s">
        <v>41</v>
      </c>
      <c r="O627" t="s">
        <v>934</v>
      </c>
      <c r="Q627" t="s">
        <v>92</v>
      </c>
      <c r="R627" t="s">
        <v>544</v>
      </c>
      <c r="S627" t="s">
        <v>545</v>
      </c>
      <c r="V627" t="s">
        <v>1313</v>
      </c>
      <c r="W627" t="s">
        <v>1314</v>
      </c>
      <c r="Y627">
        <v>43394.531215277777</v>
      </c>
      <c r="Z627" t="s">
        <v>548</v>
      </c>
      <c r="AA627" t="s">
        <v>549</v>
      </c>
      <c r="AB627" t="s">
        <v>548</v>
      </c>
    </row>
    <row r="628" spans="1:28" x14ac:dyDescent="0.25">
      <c r="A628" t="s">
        <v>676</v>
      </c>
      <c r="B628" t="s">
        <v>562</v>
      </c>
      <c r="C628" t="s">
        <v>2954</v>
      </c>
      <c r="D628">
        <v>43383.123888888891</v>
      </c>
      <c r="E628">
        <v>43384.813356481478</v>
      </c>
      <c r="F628" t="s">
        <v>833</v>
      </c>
      <c r="G628" t="s">
        <v>90</v>
      </c>
      <c r="H628" t="s">
        <v>573</v>
      </c>
      <c r="I628" t="s">
        <v>91</v>
      </c>
      <c r="J628" t="s">
        <v>1118</v>
      </c>
      <c r="K628" t="s">
        <v>2955</v>
      </c>
      <c r="L628" t="s">
        <v>2239</v>
      </c>
      <c r="M628" t="s">
        <v>793</v>
      </c>
      <c r="N628" t="s">
        <v>929</v>
      </c>
      <c r="O628" t="s">
        <v>948</v>
      </c>
      <c r="Q628" t="s">
        <v>92</v>
      </c>
      <c r="R628" t="s">
        <v>544</v>
      </c>
      <c r="S628" t="s">
        <v>545</v>
      </c>
      <c r="V628" t="s">
        <v>1458</v>
      </c>
      <c r="W628" t="s">
        <v>1459</v>
      </c>
      <c r="Y628">
        <v>43395.505659722221</v>
      </c>
      <c r="Z628" t="s">
        <v>548</v>
      </c>
      <c r="AA628" t="s">
        <v>549</v>
      </c>
      <c r="AB628" t="s">
        <v>548</v>
      </c>
    </row>
    <row r="629" spans="1:28" x14ac:dyDescent="0.25">
      <c r="A629" t="s">
        <v>676</v>
      </c>
      <c r="B629" t="s">
        <v>562</v>
      </c>
      <c r="C629" t="s">
        <v>2956</v>
      </c>
      <c r="D629">
        <v>43383.217974537038</v>
      </c>
      <c r="E629">
        <v>43391.227511574078</v>
      </c>
      <c r="F629" t="s">
        <v>1493</v>
      </c>
      <c r="G629" t="s">
        <v>90</v>
      </c>
      <c r="H629" t="s">
        <v>573</v>
      </c>
      <c r="I629" t="s">
        <v>91</v>
      </c>
      <c r="J629" t="s">
        <v>1118</v>
      </c>
      <c r="K629" t="s">
        <v>2957</v>
      </c>
      <c r="L629" t="s">
        <v>4240</v>
      </c>
      <c r="M629" t="s">
        <v>793</v>
      </c>
      <c r="N629" t="s">
        <v>40</v>
      </c>
      <c r="O629" t="s">
        <v>602</v>
      </c>
      <c r="Q629" t="s">
        <v>92</v>
      </c>
      <c r="R629" t="s">
        <v>544</v>
      </c>
      <c r="S629" t="s">
        <v>545</v>
      </c>
      <c r="V629" t="s">
        <v>1313</v>
      </c>
      <c r="W629" t="s">
        <v>1314</v>
      </c>
      <c r="Y629">
        <v>43401.50199074074</v>
      </c>
      <c r="Z629" t="s">
        <v>548</v>
      </c>
      <c r="AA629" t="s">
        <v>549</v>
      </c>
      <c r="AB629" t="s">
        <v>548</v>
      </c>
    </row>
    <row r="630" spans="1:28" x14ac:dyDescent="0.25">
      <c r="A630" t="s">
        <v>676</v>
      </c>
      <c r="B630" t="s">
        <v>562</v>
      </c>
      <c r="C630" t="s">
        <v>2958</v>
      </c>
      <c r="D630">
        <v>43383.188391203701</v>
      </c>
      <c r="E630">
        <v>43395.466967592591</v>
      </c>
      <c r="F630" t="s">
        <v>1192</v>
      </c>
      <c r="G630" t="s">
        <v>90</v>
      </c>
      <c r="H630" t="s">
        <v>1341</v>
      </c>
      <c r="I630" t="s">
        <v>91</v>
      </c>
      <c r="J630" t="s">
        <v>1118</v>
      </c>
      <c r="K630" t="s">
        <v>2959</v>
      </c>
      <c r="L630" t="s">
        <v>3197</v>
      </c>
      <c r="M630" t="s">
        <v>793</v>
      </c>
      <c r="N630" t="s">
        <v>41</v>
      </c>
      <c r="O630" t="s">
        <v>1115</v>
      </c>
      <c r="Q630" t="s">
        <v>92</v>
      </c>
      <c r="R630" t="s">
        <v>544</v>
      </c>
      <c r="S630" t="s">
        <v>545</v>
      </c>
      <c r="V630" t="s">
        <v>1313</v>
      </c>
      <c r="W630" t="s">
        <v>1314</v>
      </c>
      <c r="Y630">
        <v>43395.467245370368</v>
      </c>
      <c r="Z630" t="s">
        <v>548</v>
      </c>
      <c r="AA630" t="s">
        <v>549</v>
      </c>
      <c r="AB630" t="s">
        <v>548</v>
      </c>
    </row>
    <row r="631" spans="1:28" x14ac:dyDescent="0.25">
      <c r="A631" t="s">
        <v>676</v>
      </c>
      <c r="B631" t="s">
        <v>562</v>
      </c>
      <c r="C631" t="s">
        <v>2783</v>
      </c>
      <c r="D631">
        <v>43383.183263888888</v>
      </c>
      <c r="E631">
        <v>43383.716585648152</v>
      </c>
      <c r="F631" t="s">
        <v>910</v>
      </c>
      <c r="G631" t="s">
        <v>90</v>
      </c>
      <c r="H631" t="s">
        <v>573</v>
      </c>
      <c r="I631" t="s">
        <v>91</v>
      </c>
      <c r="J631" t="s">
        <v>1118</v>
      </c>
      <c r="K631" t="s">
        <v>2784</v>
      </c>
      <c r="L631" t="s">
        <v>2785</v>
      </c>
      <c r="M631" t="s">
        <v>793</v>
      </c>
      <c r="N631" t="s">
        <v>929</v>
      </c>
      <c r="O631" t="s">
        <v>1214</v>
      </c>
      <c r="Q631" t="s">
        <v>92</v>
      </c>
      <c r="R631" t="s">
        <v>544</v>
      </c>
      <c r="S631" t="s">
        <v>545</v>
      </c>
      <c r="V631" t="s">
        <v>1321</v>
      </c>
      <c r="W631" t="s">
        <v>964</v>
      </c>
      <c r="Y631">
        <v>43394.527175925927</v>
      </c>
      <c r="Z631" t="s">
        <v>548</v>
      </c>
      <c r="AA631" t="s">
        <v>549</v>
      </c>
      <c r="AB631" t="s">
        <v>548</v>
      </c>
    </row>
    <row r="632" spans="1:28" x14ac:dyDescent="0.25">
      <c r="A632" t="s">
        <v>676</v>
      </c>
      <c r="B632" t="s">
        <v>562</v>
      </c>
      <c r="C632" t="s">
        <v>2960</v>
      </c>
      <c r="D632">
        <v>43383.165347222224</v>
      </c>
      <c r="E632">
        <v>43384.634282407409</v>
      </c>
      <c r="F632" t="s">
        <v>1196</v>
      </c>
      <c r="G632" t="s">
        <v>90</v>
      </c>
      <c r="H632" t="s">
        <v>573</v>
      </c>
      <c r="I632" t="s">
        <v>91</v>
      </c>
      <c r="J632" t="s">
        <v>1118</v>
      </c>
      <c r="K632" t="s">
        <v>2961</v>
      </c>
      <c r="L632" t="s">
        <v>3180</v>
      </c>
      <c r="M632" t="s">
        <v>793</v>
      </c>
      <c r="N632" t="s">
        <v>929</v>
      </c>
      <c r="O632" t="s">
        <v>1214</v>
      </c>
      <c r="Q632" t="s">
        <v>92</v>
      </c>
      <c r="R632" t="s">
        <v>544</v>
      </c>
      <c r="S632" t="s">
        <v>545</v>
      </c>
      <c r="V632" t="s">
        <v>1321</v>
      </c>
      <c r="W632" t="s">
        <v>964</v>
      </c>
      <c r="Y632">
        <v>43395.505381944444</v>
      </c>
      <c r="Z632" t="s">
        <v>548</v>
      </c>
      <c r="AA632" t="s">
        <v>549</v>
      </c>
      <c r="AB632" t="s">
        <v>548</v>
      </c>
    </row>
    <row r="633" spans="1:28" x14ac:dyDescent="0.25">
      <c r="A633" t="s">
        <v>676</v>
      </c>
      <c r="B633" t="s">
        <v>562</v>
      </c>
      <c r="C633" t="s">
        <v>2786</v>
      </c>
      <c r="D633">
        <v>43383.149027777778</v>
      </c>
      <c r="E633">
        <v>43383.149675925924</v>
      </c>
      <c r="G633" t="s">
        <v>90</v>
      </c>
      <c r="H633" t="s">
        <v>943</v>
      </c>
      <c r="I633" t="s">
        <v>91</v>
      </c>
      <c r="J633" t="s">
        <v>1118</v>
      </c>
      <c r="K633" t="s">
        <v>2787</v>
      </c>
      <c r="Q633" t="s">
        <v>92</v>
      </c>
      <c r="R633" t="s">
        <v>544</v>
      </c>
      <c r="S633" t="s">
        <v>545</v>
      </c>
      <c r="V633" t="s">
        <v>1321</v>
      </c>
      <c r="W633" t="s">
        <v>964</v>
      </c>
      <c r="Y633">
        <v>43383.149872685186</v>
      </c>
      <c r="Z633" t="s">
        <v>548</v>
      </c>
      <c r="AB633" t="s">
        <v>548</v>
      </c>
    </row>
    <row r="634" spans="1:28" x14ac:dyDescent="0.25">
      <c r="A634" t="s">
        <v>676</v>
      </c>
      <c r="B634" t="s">
        <v>562</v>
      </c>
      <c r="C634" t="s">
        <v>2962</v>
      </c>
      <c r="D634">
        <v>43383.128240740742</v>
      </c>
      <c r="E634">
        <v>43388.718414351853</v>
      </c>
      <c r="F634" t="s">
        <v>933</v>
      </c>
      <c r="G634" t="s">
        <v>90</v>
      </c>
      <c r="H634" t="s">
        <v>573</v>
      </c>
      <c r="I634" t="s">
        <v>91</v>
      </c>
      <c r="J634" t="s">
        <v>1118</v>
      </c>
      <c r="K634" t="s">
        <v>2963</v>
      </c>
      <c r="L634" t="s">
        <v>3557</v>
      </c>
      <c r="M634" t="s">
        <v>793</v>
      </c>
      <c r="N634" t="s">
        <v>40</v>
      </c>
      <c r="O634" t="s">
        <v>941</v>
      </c>
      <c r="Q634" t="s">
        <v>92</v>
      </c>
      <c r="R634" t="s">
        <v>544</v>
      </c>
      <c r="S634" t="s">
        <v>545</v>
      </c>
      <c r="V634" t="s">
        <v>1321</v>
      </c>
      <c r="W634" t="s">
        <v>964</v>
      </c>
      <c r="Y634">
        <v>43399.494537037041</v>
      </c>
      <c r="Z634" t="s">
        <v>548</v>
      </c>
      <c r="AA634" t="s">
        <v>549</v>
      </c>
      <c r="AB634" t="s">
        <v>548</v>
      </c>
    </row>
    <row r="635" spans="1:28" x14ac:dyDescent="0.25">
      <c r="A635" t="s">
        <v>676</v>
      </c>
      <c r="B635" t="s">
        <v>562</v>
      </c>
      <c r="C635" t="s">
        <v>2964</v>
      </c>
      <c r="D635">
        <v>43383.084872685184</v>
      </c>
      <c r="E635">
        <v>43385.661666666667</v>
      </c>
      <c r="F635" t="s">
        <v>911</v>
      </c>
      <c r="G635" t="s">
        <v>90</v>
      </c>
      <c r="H635" t="s">
        <v>573</v>
      </c>
      <c r="I635" t="s">
        <v>91</v>
      </c>
      <c r="J635" t="s">
        <v>1118</v>
      </c>
      <c r="K635" t="s">
        <v>2965</v>
      </c>
      <c r="L635" t="s">
        <v>3390</v>
      </c>
      <c r="M635" t="s">
        <v>793</v>
      </c>
      <c r="N635" t="s">
        <v>41</v>
      </c>
      <c r="O635" t="s">
        <v>1104</v>
      </c>
      <c r="Q635" t="s">
        <v>92</v>
      </c>
      <c r="R635" t="s">
        <v>544</v>
      </c>
      <c r="S635" t="s">
        <v>545</v>
      </c>
      <c r="V635" t="s">
        <v>1311</v>
      </c>
      <c r="W635" t="s">
        <v>1312</v>
      </c>
      <c r="Y635">
        <v>43396.498784722222</v>
      </c>
      <c r="Z635" t="s">
        <v>548</v>
      </c>
      <c r="AA635" t="s">
        <v>549</v>
      </c>
      <c r="AB635" t="s">
        <v>548</v>
      </c>
    </row>
    <row r="636" spans="1:28" x14ac:dyDescent="0.25">
      <c r="A636" t="s">
        <v>676</v>
      </c>
      <c r="B636" t="s">
        <v>562</v>
      </c>
      <c r="C636" t="s">
        <v>2966</v>
      </c>
      <c r="D636">
        <v>43383.088807870372</v>
      </c>
      <c r="E636">
        <v>43384.569965277777</v>
      </c>
      <c r="F636" t="s">
        <v>1100</v>
      </c>
      <c r="G636" t="s">
        <v>90</v>
      </c>
      <c r="H636" t="s">
        <v>573</v>
      </c>
      <c r="I636" t="s">
        <v>91</v>
      </c>
      <c r="J636" t="s">
        <v>1118</v>
      </c>
      <c r="K636" t="s">
        <v>2967</v>
      </c>
      <c r="L636" t="s">
        <v>3181</v>
      </c>
      <c r="M636" t="s">
        <v>793</v>
      </c>
      <c r="N636" t="s">
        <v>41</v>
      </c>
      <c r="O636" t="s">
        <v>934</v>
      </c>
      <c r="Q636" t="s">
        <v>92</v>
      </c>
      <c r="R636" t="s">
        <v>544</v>
      </c>
      <c r="S636" t="s">
        <v>545</v>
      </c>
      <c r="V636" t="s">
        <v>1094</v>
      </c>
      <c r="W636" t="s">
        <v>1095</v>
      </c>
      <c r="Y636">
        <v>43395.504953703705</v>
      </c>
      <c r="Z636" t="s">
        <v>548</v>
      </c>
      <c r="AA636" t="s">
        <v>549</v>
      </c>
      <c r="AB636" t="s">
        <v>548</v>
      </c>
    </row>
    <row r="637" spans="1:28" x14ac:dyDescent="0.25">
      <c r="A637" t="s">
        <v>676</v>
      </c>
      <c r="B637" t="s">
        <v>562</v>
      </c>
      <c r="C637" t="s">
        <v>2968</v>
      </c>
      <c r="D637">
        <v>43383.056585648148</v>
      </c>
      <c r="E637">
        <v>43388.707997685182</v>
      </c>
      <c r="F637" t="s">
        <v>933</v>
      </c>
      <c r="G637" t="s">
        <v>90</v>
      </c>
      <c r="H637" t="s">
        <v>573</v>
      </c>
      <c r="I637" t="s">
        <v>91</v>
      </c>
      <c r="J637" t="s">
        <v>1118</v>
      </c>
      <c r="K637" t="s">
        <v>2969</v>
      </c>
      <c r="L637" t="s">
        <v>3558</v>
      </c>
      <c r="M637" t="s">
        <v>793</v>
      </c>
      <c r="N637" t="s">
        <v>929</v>
      </c>
      <c r="O637" t="s">
        <v>1257</v>
      </c>
      <c r="Q637" t="s">
        <v>92</v>
      </c>
      <c r="R637" t="s">
        <v>544</v>
      </c>
      <c r="S637" t="s">
        <v>545</v>
      </c>
      <c r="V637" t="s">
        <v>1180</v>
      </c>
      <c r="W637" t="s">
        <v>963</v>
      </c>
      <c r="Y637">
        <v>43399.494317129633</v>
      </c>
      <c r="Z637" t="s">
        <v>548</v>
      </c>
      <c r="AA637" t="s">
        <v>549</v>
      </c>
      <c r="AB637" t="s">
        <v>548</v>
      </c>
    </row>
    <row r="638" spans="1:28" x14ac:dyDescent="0.25">
      <c r="A638" t="s">
        <v>676</v>
      </c>
      <c r="B638" t="s">
        <v>562</v>
      </c>
      <c r="C638" t="s">
        <v>2970</v>
      </c>
      <c r="D638">
        <v>43383.044722222221</v>
      </c>
      <c r="E638">
        <v>43384.480324074073</v>
      </c>
      <c r="F638" t="s">
        <v>872</v>
      </c>
      <c r="G638" t="s">
        <v>90</v>
      </c>
      <c r="H638" t="s">
        <v>573</v>
      </c>
      <c r="I638" t="s">
        <v>91</v>
      </c>
      <c r="J638" t="s">
        <v>1118</v>
      </c>
      <c r="K638" t="s">
        <v>2971</v>
      </c>
      <c r="L638" t="s">
        <v>3182</v>
      </c>
      <c r="M638" t="s">
        <v>793</v>
      </c>
      <c r="N638" t="s">
        <v>41</v>
      </c>
      <c r="O638" t="s">
        <v>1115</v>
      </c>
      <c r="Q638" t="s">
        <v>92</v>
      </c>
      <c r="R638" t="s">
        <v>544</v>
      </c>
      <c r="S638" t="s">
        <v>545</v>
      </c>
      <c r="V638" t="s">
        <v>1321</v>
      </c>
      <c r="W638" t="s">
        <v>964</v>
      </c>
      <c r="Y638">
        <v>43395.504525462966</v>
      </c>
      <c r="Z638" t="s">
        <v>548</v>
      </c>
      <c r="AA638" t="s">
        <v>549</v>
      </c>
      <c r="AB638" t="s">
        <v>548</v>
      </c>
    </row>
    <row r="639" spans="1:28" x14ac:dyDescent="0.25">
      <c r="A639" t="s">
        <v>676</v>
      </c>
      <c r="B639" t="s">
        <v>562</v>
      </c>
      <c r="C639" t="s">
        <v>2972</v>
      </c>
      <c r="D639">
        <v>43383.015879629631</v>
      </c>
      <c r="E639">
        <v>43384.588541666664</v>
      </c>
      <c r="F639" t="s">
        <v>1192</v>
      </c>
      <c r="G639" t="s">
        <v>90</v>
      </c>
      <c r="H639" t="s">
        <v>573</v>
      </c>
      <c r="I639" t="s">
        <v>91</v>
      </c>
      <c r="J639" t="s">
        <v>1118</v>
      </c>
      <c r="K639" t="s">
        <v>2973</v>
      </c>
      <c r="L639" t="s">
        <v>3183</v>
      </c>
      <c r="M639" t="s">
        <v>793</v>
      </c>
      <c r="N639" t="s">
        <v>929</v>
      </c>
      <c r="O639" t="s">
        <v>948</v>
      </c>
      <c r="Q639" t="s">
        <v>92</v>
      </c>
      <c r="R639" t="s">
        <v>544</v>
      </c>
      <c r="S639" t="s">
        <v>545</v>
      </c>
      <c r="V639" t="s">
        <v>1415</v>
      </c>
      <c r="W639" t="s">
        <v>1416</v>
      </c>
      <c r="Y639">
        <v>43395.504444444443</v>
      </c>
      <c r="Z639" t="s">
        <v>548</v>
      </c>
      <c r="AA639" t="s">
        <v>549</v>
      </c>
      <c r="AB639" t="s">
        <v>548</v>
      </c>
    </row>
    <row r="640" spans="1:28" x14ac:dyDescent="0.25">
      <c r="A640" t="s">
        <v>676</v>
      </c>
      <c r="B640" t="s">
        <v>562</v>
      </c>
      <c r="C640" t="s">
        <v>2788</v>
      </c>
      <c r="D640">
        <v>43383.011840277781</v>
      </c>
      <c r="E640">
        <v>43383.824583333335</v>
      </c>
      <c r="F640" t="s">
        <v>843</v>
      </c>
      <c r="G640" t="s">
        <v>90</v>
      </c>
      <c r="H640" t="s">
        <v>573</v>
      </c>
      <c r="I640" t="s">
        <v>91</v>
      </c>
      <c r="J640" t="s">
        <v>1118</v>
      </c>
      <c r="K640" t="s">
        <v>2789</v>
      </c>
      <c r="L640" t="s">
        <v>2790</v>
      </c>
      <c r="M640" t="s">
        <v>793</v>
      </c>
      <c r="N640" t="s">
        <v>929</v>
      </c>
      <c r="O640" t="s">
        <v>948</v>
      </c>
      <c r="Q640" t="s">
        <v>92</v>
      </c>
      <c r="R640" t="s">
        <v>544</v>
      </c>
      <c r="S640" t="s">
        <v>545</v>
      </c>
      <c r="V640" t="s">
        <v>1321</v>
      </c>
      <c r="W640" t="s">
        <v>964</v>
      </c>
      <c r="Y640">
        <v>43394.518842592595</v>
      </c>
      <c r="Z640" t="s">
        <v>548</v>
      </c>
      <c r="AA640" t="s">
        <v>549</v>
      </c>
      <c r="AB640" t="s">
        <v>548</v>
      </c>
    </row>
    <row r="641" spans="1:28" x14ac:dyDescent="0.25">
      <c r="A641" t="s">
        <v>676</v>
      </c>
      <c r="B641" t="s">
        <v>562</v>
      </c>
      <c r="C641" t="s">
        <v>2974</v>
      </c>
      <c r="D641">
        <v>43383.024004629631</v>
      </c>
      <c r="E641">
        <v>43384.770370370374</v>
      </c>
      <c r="F641" t="s">
        <v>833</v>
      </c>
      <c r="G641" t="s">
        <v>90</v>
      </c>
      <c r="H641" t="s">
        <v>573</v>
      </c>
      <c r="I641" t="s">
        <v>91</v>
      </c>
      <c r="J641" t="s">
        <v>1118</v>
      </c>
      <c r="K641" t="s">
        <v>2975</v>
      </c>
      <c r="L641" t="s">
        <v>3184</v>
      </c>
      <c r="M641" t="s">
        <v>793</v>
      </c>
      <c r="N641" t="s">
        <v>41</v>
      </c>
      <c r="O641" t="s">
        <v>1115</v>
      </c>
      <c r="Q641" t="s">
        <v>92</v>
      </c>
      <c r="R641" t="s">
        <v>544</v>
      </c>
      <c r="S641" t="s">
        <v>545</v>
      </c>
      <c r="V641" t="s">
        <v>1321</v>
      </c>
      <c r="W641" t="s">
        <v>964</v>
      </c>
      <c r="Y641">
        <v>43395.504745370374</v>
      </c>
      <c r="Z641" t="s">
        <v>548</v>
      </c>
      <c r="AA641" t="s">
        <v>549</v>
      </c>
      <c r="AB641" t="s">
        <v>548</v>
      </c>
    </row>
    <row r="642" spans="1:28" x14ac:dyDescent="0.25">
      <c r="A642" t="s">
        <v>676</v>
      </c>
      <c r="B642" t="s">
        <v>562</v>
      </c>
      <c r="C642" t="s">
        <v>2976</v>
      </c>
      <c r="D642">
        <v>43382.986192129632</v>
      </c>
      <c r="E642">
        <v>43384.760925925926</v>
      </c>
      <c r="F642" t="s">
        <v>1192</v>
      </c>
      <c r="G642" t="s">
        <v>90</v>
      </c>
      <c r="H642" t="s">
        <v>573</v>
      </c>
      <c r="I642" t="s">
        <v>91</v>
      </c>
      <c r="J642" t="s">
        <v>1118</v>
      </c>
      <c r="K642" t="s">
        <v>2977</v>
      </c>
      <c r="L642" t="s">
        <v>3185</v>
      </c>
      <c r="M642" t="s">
        <v>793</v>
      </c>
      <c r="N642" t="s">
        <v>929</v>
      </c>
      <c r="O642" t="s">
        <v>1214</v>
      </c>
      <c r="Q642" t="s">
        <v>92</v>
      </c>
      <c r="R642" t="s">
        <v>544</v>
      </c>
      <c r="S642" t="s">
        <v>545</v>
      </c>
      <c r="V642" t="s">
        <v>1300</v>
      </c>
      <c r="W642" t="s">
        <v>1301</v>
      </c>
      <c r="Y642">
        <v>43395.504594907405</v>
      </c>
      <c r="Z642" t="s">
        <v>548</v>
      </c>
      <c r="AA642" t="s">
        <v>549</v>
      </c>
      <c r="AB642" t="s">
        <v>548</v>
      </c>
    </row>
    <row r="643" spans="1:28" x14ac:dyDescent="0.25">
      <c r="A643" t="s">
        <v>676</v>
      </c>
      <c r="B643" t="s">
        <v>562</v>
      </c>
      <c r="C643" t="s">
        <v>2978</v>
      </c>
      <c r="D643">
        <v>43382.986030092594</v>
      </c>
      <c r="E643">
        <v>43391.223900462966</v>
      </c>
      <c r="F643" t="s">
        <v>1493</v>
      </c>
      <c r="G643" t="s">
        <v>90</v>
      </c>
      <c r="H643" t="s">
        <v>573</v>
      </c>
      <c r="I643" t="s">
        <v>91</v>
      </c>
      <c r="J643" t="s">
        <v>1118</v>
      </c>
      <c r="K643" t="s">
        <v>2979</v>
      </c>
      <c r="L643" t="s">
        <v>4241</v>
      </c>
      <c r="M643" t="s">
        <v>793</v>
      </c>
      <c r="N643" t="s">
        <v>40</v>
      </c>
      <c r="O643" t="s">
        <v>602</v>
      </c>
      <c r="Q643" t="s">
        <v>92</v>
      </c>
      <c r="R643" t="s">
        <v>544</v>
      </c>
      <c r="S643" t="s">
        <v>545</v>
      </c>
      <c r="V643" t="s">
        <v>1094</v>
      </c>
      <c r="W643" t="s">
        <v>1095</v>
      </c>
      <c r="Y643">
        <v>43401.501909722225</v>
      </c>
      <c r="Z643" t="s">
        <v>548</v>
      </c>
      <c r="AA643" t="s">
        <v>549</v>
      </c>
      <c r="AB643" t="s">
        <v>548</v>
      </c>
    </row>
    <row r="644" spans="1:28" x14ac:dyDescent="0.25">
      <c r="A644" t="s">
        <v>676</v>
      </c>
      <c r="B644" t="s">
        <v>562</v>
      </c>
      <c r="C644" t="s">
        <v>2980</v>
      </c>
      <c r="D644">
        <v>43382.991574074076</v>
      </c>
      <c r="E644">
        <v>43391.221631944441</v>
      </c>
      <c r="F644" t="s">
        <v>1493</v>
      </c>
      <c r="G644" t="s">
        <v>90</v>
      </c>
      <c r="H644" t="s">
        <v>573</v>
      </c>
      <c r="I644" t="s">
        <v>91</v>
      </c>
      <c r="J644" t="s">
        <v>1118</v>
      </c>
      <c r="K644" t="s">
        <v>2981</v>
      </c>
      <c r="L644" t="s">
        <v>4242</v>
      </c>
      <c r="M644" t="s">
        <v>793</v>
      </c>
      <c r="N644" t="s">
        <v>41</v>
      </c>
      <c r="O644" t="s">
        <v>1005</v>
      </c>
      <c r="Q644" t="s">
        <v>92</v>
      </c>
      <c r="R644" t="s">
        <v>544</v>
      </c>
      <c r="S644" t="s">
        <v>545</v>
      </c>
      <c r="V644" t="s">
        <v>1096</v>
      </c>
      <c r="W644" t="s">
        <v>1166</v>
      </c>
      <c r="Y644">
        <v>43401.501759259256</v>
      </c>
      <c r="Z644" t="s">
        <v>548</v>
      </c>
      <c r="AA644" t="s">
        <v>549</v>
      </c>
      <c r="AB644" t="s">
        <v>548</v>
      </c>
    </row>
    <row r="645" spans="1:28" x14ac:dyDescent="0.25">
      <c r="A645" t="s">
        <v>676</v>
      </c>
      <c r="B645" t="s">
        <v>562</v>
      </c>
      <c r="C645" t="s">
        <v>2791</v>
      </c>
      <c r="D645">
        <v>43382.962071759262</v>
      </c>
      <c r="E645">
        <v>43383.832650462966</v>
      </c>
      <c r="F645" t="s">
        <v>830</v>
      </c>
      <c r="G645" t="s">
        <v>90</v>
      </c>
      <c r="H645" t="s">
        <v>573</v>
      </c>
      <c r="I645" t="s">
        <v>91</v>
      </c>
      <c r="J645" t="s">
        <v>1118</v>
      </c>
      <c r="K645" t="s">
        <v>2792</v>
      </c>
      <c r="L645" t="s">
        <v>2793</v>
      </c>
      <c r="M645" t="s">
        <v>793</v>
      </c>
      <c r="N645" t="s">
        <v>40</v>
      </c>
      <c r="O645" t="s">
        <v>2197</v>
      </c>
      <c r="Q645" t="s">
        <v>92</v>
      </c>
      <c r="R645" t="s">
        <v>544</v>
      </c>
      <c r="S645" t="s">
        <v>545</v>
      </c>
      <c r="V645" t="s">
        <v>1321</v>
      </c>
      <c r="W645" t="s">
        <v>964</v>
      </c>
      <c r="Y645">
        <v>43394.517118055555</v>
      </c>
      <c r="Z645" t="s">
        <v>548</v>
      </c>
      <c r="AA645" t="s">
        <v>549</v>
      </c>
      <c r="AB645" t="s">
        <v>548</v>
      </c>
    </row>
    <row r="646" spans="1:28" x14ac:dyDescent="0.25">
      <c r="A646" t="s">
        <v>676</v>
      </c>
      <c r="B646" t="s">
        <v>562</v>
      </c>
      <c r="C646" t="s">
        <v>2794</v>
      </c>
      <c r="D646">
        <v>43382.961099537039</v>
      </c>
      <c r="E646">
        <v>43383.8047337963</v>
      </c>
      <c r="F646" t="s">
        <v>911</v>
      </c>
      <c r="G646" t="s">
        <v>90</v>
      </c>
      <c r="H646" t="s">
        <v>573</v>
      </c>
      <c r="I646" t="s">
        <v>91</v>
      </c>
      <c r="J646" t="s">
        <v>1118</v>
      </c>
      <c r="K646" t="s">
        <v>2795</v>
      </c>
      <c r="L646" t="s">
        <v>2796</v>
      </c>
      <c r="M646" t="s">
        <v>793</v>
      </c>
      <c r="N646" t="s">
        <v>41</v>
      </c>
      <c r="O646" t="s">
        <v>934</v>
      </c>
      <c r="Q646" t="s">
        <v>92</v>
      </c>
      <c r="R646" t="s">
        <v>544</v>
      </c>
      <c r="S646" t="s">
        <v>545</v>
      </c>
      <c r="V646" t="s">
        <v>1254</v>
      </c>
      <c r="W646" t="s">
        <v>1255</v>
      </c>
      <c r="Y646">
        <v>43394.516967592594</v>
      </c>
      <c r="Z646" t="s">
        <v>548</v>
      </c>
      <c r="AA646" t="s">
        <v>549</v>
      </c>
      <c r="AB646" t="s">
        <v>548</v>
      </c>
    </row>
    <row r="647" spans="1:28" x14ac:dyDescent="0.25">
      <c r="A647" t="s">
        <v>676</v>
      </c>
      <c r="B647" t="s">
        <v>562</v>
      </c>
      <c r="C647" t="s">
        <v>2982</v>
      </c>
      <c r="D647">
        <v>43382.959097222221</v>
      </c>
      <c r="E647">
        <v>43384.565254629626</v>
      </c>
      <c r="F647" t="s">
        <v>1100</v>
      </c>
      <c r="G647" t="s">
        <v>90</v>
      </c>
      <c r="H647" t="s">
        <v>573</v>
      </c>
      <c r="I647" t="s">
        <v>91</v>
      </c>
      <c r="J647" t="s">
        <v>1118</v>
      </c>
      <c r="K647" t="s">
        <v>2983</v>
      </c>
      <c r="L647" t="s">
        <v>3186</v>
      </c>
      <c r="M647" t="s">
        <v>793</v>
      </c>
      <c r="N647" t="s">
        <v>40</v>
      </c>
      <c r="O647" t="s">
        <v>941</v>
      </c>
      <c r="Q647" t="s">
        <v>92</v>
      </c>
      <c r="R647" t="s">
        <v>544</v>
      </c>
      <c r="S647" t="s">
        <v>545</v>
      </c>
      <c r="V647" t="s">
        <v>1254</v>
      </c>
      <c r="W647" t="s">
        <v>1255</v>
      </c>
      <c r="Y647">
        <v>43395.504143518519</v>
      </c>
      <c r="Z647" t="s">
        <v>548</v>
      </c>
      <c r="AA647" t="s">
        <v>549</v>
      </c>
      <c r="AB647" t="s">
        <v>548</v>
      </c>
    </row>
    <row r="648" spans="1:28" x14ac:dyDescent="0.25">
      <c r="A648" t="s">
        <v>676</v>
      </c>
      <c r="B648" t="s">
        <v>562</v>
      </c>
      <c r="C648" t="s">
        <v>2797</v>
      </c>
      <c r="D648">
        <v>43382.95648148148</v>
      </c>
      <c r="E648">
        <v>43383.837812500002</v>
      </c>
      <c r="F648" t="s">
        <v>830</v>
      </c>
      <c r="G648" t="s">
        <v>90</v>
      </c>
      <c r="H648" t="s">
        <v>573</v>
      </c>
      <c r="I648" t="s">
        <v>91</v>
      </c>
      <c r="J648" t="s">
        <v>1118</v>
      </c>
      <c r="K648" t="s">
        <v>2798</v>
      </c>
      <c r="L648" t="s">
        <v>2799</v>
      </c>
      <c r="M648" t="s">
        <v>793</v>
      </c>
      <c r="N648" t="s">
        <v>929</v>
      </c>
      <c r="O648" t="s">
        <v>948</v>
      </c>
      <c r="Q648" t="s">
        <v>92</v>
      </c>
      <c r="R648" t="s">
        <v>544</v>
      </c>
      <c r="S648" t="s">
        <v>545</v>
      </c>
      <c r="V648" t="s">
        <v>1254</v>
      </c>
      <c r="W648" t="s">
        <v>1255</v>
      </c>
      <c r="Y648">
        <v>43394.516736111109</v>
      </c>
      <c r="Z648" t="s">
        <v>548</v>
      </c>
      <c r="AA648" t="s">
        <v>549</v>
      </c>
      <c r="AB648" t="s">
        <v>548</v>
      </c>
    </row>
    <row r="649" spans="1:28" x14ac:dyDescent="0.25">
      <c r="A649" t="s">
        <v>676</v>
      </c>
      <c r="B649" t="s">
        <v>562</v>
      </c>
      <c r="C649" t="s">
        <v>2984</v>
      </c>
      <c r="D649">
        <v>43382.943773148145</v>
      </c>
      <c r="E649">
        <v>43384.478495370371</v>
      </c>
      <c r="F649" t="s">
        <v>872</v>
      </c>
      <c r="G649" t="s">
        <v>90</v>
      </c>
      <c r="H649" t="s">
        <v>573</v>
      </c>
      <c r="I649" t="s">
        <v>91</v>
      </c>
      <c r="J649" t="s">
        <v>1118</v>
      </c>
      <c r="K649" t="s">
        <v>2985</v>
      </c>
      <c r="L649" t="s">
        <v>3187</v>
      </c>
      <c r="M649" t="s">
        <v>793</v>
      </c>
      <c r="N649" t="s">
        <v>41</v>
      </c>
      <c r="O649" t="s">
        <v>1215</v>
      </c>
      <c r="Q649" t="s">
        <v>92</v>
      </c>
      <c r="R649" t="s">
        <v>544</v>
      </c>
      <c r="S649" t="s">
        <v>545</v>
      </c>
      <c r="V649" t="s">
        <v>1180</v>
      </c>
      <c r="W649" t="s">
        <v>963</v>
      </c>
      <c r="Y649">
        <v>43394.516203703701</v>
      </c>
      <c r="Z649" t="s">
        <v>548</v>
      </c>
      <c r="AA649" t="s">
        <v>549</v>
      </c>
      <c r="AB649" t="s">
        <v>548</v>
      </c>
    </row>
    <row r="650" spans="1:28" x14ac:dyDescent="0.25">
      <c r="A650" t="s">
        <v>676</v>
      </c>
      <c r="B650" t="s">
        <v>562</v>
      </c>
      <c r="C650" t="s">
        <v>2986</v>
      </c>
      <c r="D650">
        <v>43382.940381944441</v>
      </c>
      <c r="E650">
        <v>43385.713761574072</v>
      </c>
      <c r="F650" t="s">
        <v>916</v>
      </c>
      <c r="G650" t="s">
        <v>90</v>
      </c>
      <c r="H650" t="s">
        <v>573</v>
      </c>
      <c r="I650" t="s">
        <v>91</v>
      </c>
      <c r="J650" t="s">
        <v>1118</v>
      </c>
      <c r="K650" t="s">
        <v>2987</v>
      </c>
      <c r="L650" t="s">
        <v>3391</v>
      </c>
      <c r="M650" t="s">
        <v>793</v>
      </c>
      <c r="N650" t="s">
        <v>3365</v>
      </c>
      <c r="O650" t="s">
        <v>3366</v>
      </c>
      <c r="Q650" t="s">
        <v>92</v>
      </c>
      <c r="R650" t="s">
        <v>544</v>
      </c>
      <c r="S650" t="s">
        <v>545</v>
      </c>
      <c r="V650" t="s">
        <v>1098</v>
      </c>
      <c r="W650" t="s">
        <v>1099</v>
      </c>
      <c r="Y650">
        <v>43396.498090277775</v>
      </c>
      <c r="Z650" t="s">
        <v>548</v>
      </c>
      <c r="AA650" t="s">
        <v>549</v>
      </c>
      <c r="AB650" t="s">
        <v>548</v>
      </c>
    </row>
    <row r="651" spans="1:28" x14ac:dyDescent="0.25">
      <c r="A651" t="s">
        <v>676</v>
      </c>
      <c r="B651" t="s">
        <v>562</v>
      </c>
      <c r="C651" t="s">
        <v>2988</v>
      </c>
      <c r="D651">
        <v>43382.923946759256</v>
      </c>
      <c r="E651">
        <v>43385.779236111113</v>
      </c>
      <c r="F651" t="s">
        <v>1196</v>
      </c>
      <c r="G651" t="s">
        <v>90</v>
      </c>
      <c r="H651" t="s">
        <v>573</v>
      </c>
      <c r="I651" t="s">
        <v>91</v>
      </c>
      <c r="J651" t="s">
        <v>1118</v>
      </c>
      <c r="K651" t="s">
        <v>2989</v>
      </c>
      <c r="L651" t="s">
        <v>3392</v>
      </c>
      <c r="M651" t="s">
        <v>793</v>
      </c>
      <c r="N651" t="s">
        <v>41</v>
      </c>
      <c r="O651" t="s">
        <v>928</v>
      </c>
      <c r="Q651" t="s">
        <v>92</v>
      </c>
      <c r="R651" t="s">
        <v>544</v>
      </c>
      <c r="S651" t="s">
        <v>545</v>
      </c>
      <c r="V651" t="s">
        <v>1098</v>
      </c>
      <c r="W651" t="s">
        <v>1099</v>
      </c>
      <c r="Y651">
        <v>43396.497002314813</v>
      </c>
      <c r="Z651" t="s">
        <v>548</v>
      </c>
      <c r="AA651" t="s">
        <v>549</v>
      </c>
      <c r="AB651" t="s">
        <v>548</v>
      </c>
    </row>
    <row r="652" spans="1:28" x14ac:dyDescent="0.25">
      <c r="A652" t="s">
        <v>676</v>
      </c>
      <c r="B652" t="s">
        <v>562</v>
      </c>
      <c r="C652" t="s">
        <v>2990</v>
      </c>
      <c r="D652">
        <v>43382.947141203702</v>
      </c>
      <c r="E652">
        <v>43389.630810185183</v>
      </c>
      <c r="F652" t="s">
        <v>833</v>
      </c>
      <c r="G652" t="s">
        <v>90</v>
      </c>
      <c r="H652" t="s">
        <v>573</v>
      </c>
      <c r="I652" t="s">
        <v>91</v>
      </c>
      <c r="J652" t="s">
        <v>1118</v>
      </c>
      <c r="K652" t="s">
        <v>2991</v>
      </c>
      <c r="L652" t="s">
        <v>3733</v>
      </c>
      <c r="M652" t="s">
        <v>793</v>
      </c>
      <c r="N652" t="s">
        <v>41</v>
      </c>
      <c r="O652" t="s">
        <v>934</v>
      </c>
      <c r="Q652" t="s">
        <v>92</v>
      </c>
      <c r="R652" t="s">
        <v>544</v>
      </c>
      <c r="S652" t="s">
        <v>545</v>
      </c>
      <c r="V652" t="s">
        <v>1254</v>
      </c>
      <c r="W652" t="s">
        <v>1255</v>
      </c>
      <c r="Y652">
        <v>43400.497881944444</v>
      </c>
      <c r="Z652" t="s">
        <v>548</v>
      </c>
      <c r="AA652" t="s">
        <v>549</v>
      </c>
      <c r="AB652" t="s">
        <v>548</v>
      </c>
    </row>
    <row r="653" spans="1:28" x14ac:dyDescent="0.25">
      <c r="A653" t="s">
        <v>676</v>
      </c>
      <c r="B653" t="s">
        <v>562</v>
      </c>
      <c r="C653" t="s">
        <v>2800</v>
      </c>
      <c r="D653">
        <v>43382.943518518521</v>
      </c>
      <c r="E653">
        <v>43383.814131944448</v>
      </c>
      <c r="F653" t="s">
        <v>1196</v>
      </c>
      <c r="G653" t="s">
        <v>90</v>
      </c>
      <c r="H653" t="s">
        <v>573</v>
      </c>
      <c r="I653" t="s">
        <v>91</v>
      </c>
      <c r="J653" t="s">
        <v>1118</v>
      </c>
      <c r="K653" t="s">
        <v>2801</v>
      </c>
      <c r="L653" t="s">
        <v>2164</v>
      </c>
      <c r="M653" t="s">
        <v>793</v>
      </c>
      <c r="N653" t="s">
        <v>41</v>
      </c>
      <c r="O653" t="s">
        <v>934</v>
      </c>
      <c r="Q653" t="s">
        <v>92</v>
      </c>
      <c r="R653" t="s">
        <v>544</v>
      </c>
      <c r="S653" t="s">
        <v>545</v>
      </c>
      <c r="V653" t="s">
        <v>1254</v>
      </c>
      <c r="W653" t="s">
        <v>1255</v>
      </c>
      <c r="Y653">
        <v>43394.509756944448</v>
      </c>
      <c r="Z653" t="s">
        <v>548</v>
      </c>
      <c r="AA653" t="s">
        <v>549</v>
      </c>
      <c r="AB653" t="s">
        <v>548</v>
      </c>
    </row>
    <row r="654" spans="1:28" x14ac:dyDescent="0.25">
      <c r="A654" t="s">
        <v>676</v>
      </c>
      <c r="B654" t="s">
        <v>562</v>
      </c>
      <c r="C654" t="s">
        <v>2992</v>
      </c>
      <c r="D654">
        <v>43382.941817129627</v>
      </c>
      <c r="E654">
        <v>43384.544432870367</v>
      </c>
      <c r="F654" t="s">
        <v>933</v>
      </c>
      <c r="G654" t="s">
        <v>90</v>
      </c>
      <c r="H654" t="s">
        <v>573</v>
      </c>
      <c r="I654" t="s">
        <v>91</v>
      </c>
      <c r="J654" t="s">
        <v>1118</v>
      </c>
      <c r="K654" t="s">
        <v>2993</v>
      </c>
      <c r="L654" t="s">
        <v>3188</v>
      </c>
      <c r="M654" t="s">
        <v>793</v>
      </c>
      <c r="N654" t="s">
        <v>41</v>
      </c>
      <c r="O654" t="s">
        <v>934</v>
      </c>
      <c r="Q654" t="s">
        <v>92</v>
      </c>
      <c r="R654" t="s">
        <v>544</v>
      </c>
      <c r="S654" t="s">
        <v>545</v>
      </c>
      <c r="V654" t="s">
        <v>1311</v>
      </c>
      <c r="W654" t="s">
        <v>1312</v>
      </c>
      <c r="Y654">
        <v>43395.503252314818</v>
      </c>
      <c r="Z654" t="s">
        <v>548</v>
      </c>
      <c r="AA654" t="s">
        <v>549</v>
      </c>
      <c r="AB654" t="s">
        <v>548</v>
      </c>
    </row>
    <row r="655" spans="1:28" x14ac:dyDescent="0.25">
      <c r="A655" t="s">
        <v>676</v>
      </c>
      <c r="B655" t="s">
        <v>562</v>
      </c>
      <c r="C655" t="s">
        <v>2994</v>
      </c>
      <c r="D655">
        <v>43382.91982638889</v>
      </c>
      <c r="E655">
        <v>43384.584432870368</v>
      </c>
      <c r="F655" t="s">
        <v>910</v>
      </c>
      <c r="G655" t="s">
        <v>90</v>
      </c>
      <c r="H655" t="s">
        <v>573</v>
      </c>
      <c r="I655" t="s">
        <v>91</v>
      </c>
      <c r="J655" t="s">
        <v>1118</v>
      </c>
      <c r="K655" t="s">
        <v>2995</v>
      </c>
      <c r="L655" t="s">
        <v>3189</v>
      </c>
      <c r="M655" t="s">
        <v>793</v>
      </c>
      <c r="N655" t="s">
        <v>41</v>
      </c>
      <c r="O655" t="s">
        <v>934</v>
      </c>
      <c r="Q655" t="s">
        <v>92</v>
      </c>
      <c r="R655" t="s">
        <v>544</v>
      </c>
      <c r="S655" t="s">
        <v>545</v>
      </c>
      <c r="V655" t="s">
        <v>2996</v>
      </c>
      <c r="W655" t="s">
        <v>2997</v>
      </c>
      <c r="Y655">
        <v>43395.50309027778</v>
      </c>
      <c r="Z655" t="s">
        <v>548</v>
      </c>
      <c r="AA655" t="s">
        <v>549</v>
      </c>
      <c r="AB655" t="s">
        <v>548</v>
      </c>
    </row>
    <row r="656" spans="1:28" x14ac:dyDescent="0.25">
      <c r="A656" t="s">
        <v>676</v>
      </c>
      <c r="B656" t="s">
        <v>562</v>
      </c>
      <c r="C656" t="s">
        <v>2802</v>
      </c>
      <c r="D656">
        <v>43382.952881944446</v>
      </c>
      <c r="E656">
        <v>43383.828668981485</v>
      </c>
      <c r="F656" t="s">
        <v>843</v>
      </c>
      <c r="G656" t="s">
        <v>90</v>
      </c>
      <c r="H656" t="s">
        <v>573</v>
      </c>
      <c r="I656" t="s">
        <v>91</v>
      </c>
      <c r="J656" t="s">
        <v>1118</v>
      </c>
      <c r="K656" t="s">
        <v>2803</v>
      </c>
      <c r="L656" t="s">
        <v>2804</v>
      </c>
      <c r="M656" t="s">
        <v>793</v>
      </c>
      <c r="N656" t="s">
        <v>41</v>
      </c>
      <c r="O656" t="s">
        <v>1115</v>
      </c>
      <c r="Q656" t="s">
        <v>92</v>
      </c>
      <c r="R656" t="s">
        <v>544</v>
      </c>
      <c r="S656" t="s">
        <v>545</v>
      </c>
      <c r="V656" t="s">
        <v>1254</v>
      </c>
      <c r="W656" t="s">
        <v>1255</v>
      </c>
      <c r="Y656">
        <v>43394.51153935185</v>
      </c>
      <c r="Z656" t="s">
        <v>548</v>
      </c>
      <c r="AA656" t="s">
        <v>549</v>
      </c>
      <c r="AB656" t="s">
        <v>548</v>
      </c>
    </row>
    <row r="657" spans="1:28" x14ac:dyDescent="0.25">
      <c r="A657" t="s">
        <v>676</v>
      </c>
      <c r="B657" t="s">
        <v>562</v>
      </c>
      <c r="C657" t="s">
        <v>2998</v>
      </c>
      <c r="D657">
        <v>43382.937407407408</v>
      </c>
      <c r="E657">
        <v>43390.56821759259</v>
      </c>
      <c r="F657" t="s">
        <v>910</v>
      </c>
      <c r="G657" t="s">
        <v>90</v>
      </c>
      <c r="H657" t="s">
        <v>573</v>
      </c>
      <c r="I657" t="s">
        <v>91</v>
      </c>
      <c r="J657" t="s">
        <v>1118</v>
      </c>
      <c r="K657" t="s">
        <v>2999</v>
      </c>
      <c r="L657" t="s">
        <v>3962</v>
      </c>
      <c r="M657" t="s">
        <v>793</v>
      </c>
      <c r="N657" t="s">
        <v>41</v>
      </c>
      <c r="O657" t="s">
        <v>934</v>
      </c>
      <c r="Q657" t="s">
        <v>92</v>
      </c>
      <c r="R657" t="s">
        <v>544</v>
      </c>
      <c r="S657" t="s">
        <v>545</v>
      </c>
      <c r="V657" t="s">
        <v>1436</v>
      </c>
      <c r="W657" t="s">
        <v>1437</v>
      </c>
      <c r="Y657">
        <v>43401.50167824074</v>
      </c>
      <c r="Z657" t="s">
        <v>548</v>
      </c>
      <c r="AA657" t="s">
        <v>549</v>
      </c>
      <c r="AB657" t="s">
        <v>548</v>
      </c>
    </row>
    <row r="658" spans="1:28" x14ac:dyDescent="0.25">
      <c r="A658" t="s">
        <v>676</v>
      </c>
      <c r="B658" t="s">
        <v>562</v>
      </c>
      <c r="C658" t="s">
        <v>3000</v>
      </c>
      <c r="D658">
        <v>43382.909050925926</v>
      </c>
      <c r="E658">
        <v>43385.676006944443</v>
      </c>
      <c r="F658" t="s">
        <v>911</v>
      </c>
      <c r="G658" t="s">
        <v>90</v>
      </c>
      <c r="H658" t="s">
        <v>573</v>
      </c>
      <c r="I658" t="s">
        <v>91</v>
      </c>
      <c r="J658" t="s">
        <v>1118</v>
      </c>
      <c r="K658" t="s">
        <v>3001</v>
      </c>
      <c r="L658" t="s">
        <v>3393</v>
      </c>
      <c r="M658" t="s">
        <v>793</v>
      </c>
      <c r="N658" t="s">
        <v>41</v>
      </c>
      <c r="O658" t="s">
        <v>927</v>
      </c>
      <c r="Q658" t="s">
        <v>92</v>
      </c>
      <c r="R658" t="s">
        <v>544</v>
      </c>
      <c r="S658" t="s">
        <v>545</v>
      </c>
      <c r="V658" t="s">
        <v>949</v>
      </c>
      <c r="W658" t="s">
        <v>1113</v>
      </c>
      <c r="Y658">
        <v>43396.496921296297</v>
      </c>
      <c r="Z658" t="s">
        <v>548</v>
      </c>
      <c r="AA658" t="s">
        <v>549</v>
      </c>
      <c r="AB658" t="s">
        <v>548</v>
      </c>
    </row>
    <row r="659" spans="1:28" x14ac:dyDescent="0.25">
      <c r="A659" t="s">
        <v>676</v>
      </c>
      <c r="B659" t="s">
        <v>562</v>
      </c>
      <c r="C659" t="s">
        <v>2805</v>
      </c>
      <c r="D659">
        <v>43382.898229166669</v>
      </c>
      <c r="E659">
        <v>43383.809374999997</v>
      </c>
      <c r="F659" t="s">
        <v>1196</v>
      </c>
      <c r="G659" t="s">
        <v>90</v>
      </c>
      <c r="H659" t="s">
        <v>573</v>
      </c>
      <c r="I659" t="s">
        <v>91</v>
      </c>
      <c r="J659" t="s">
        <v>1118</v>
      </c>
      <c r="K659" t="s">
        <v>2806</v>
      </c>
      <c r="L659" t="s">
        <v>2807</v>
      </c>
      <c r="M659" t="s">
        <v>793</v>
      </c>
      <c r="N659" t="s">
        <v>41</v>
      </c>
      <c r="O659" t="s">
        <v>944</v>
      </c>
      <c r="Q659" t="s">
        <v>92</v>
      </c>
      <c r="R659" t="s">
        <v>544</v>
      </c>
      <c r="S659" t="s">
        <v>545</v>
      </c>
      <c r="V659" t="s">
        <v>949</v>
      </c>
      <c r="W659" t="s">
        <v>1113</v>
      </c>
      <c r="Y659">
        <v>43394.508773148147</v>
      </c>
      <c r="Z659" t="s">
        <v>548</v>
      </c>
      <c r="AA659" t="s">
        <v>549</v>
      </c>
      <c r="AB659" t="s">
        <v>548</v>
      </c>
    </row>
    <row r="660" spans="1:28" x14ac:dyDescent="0.25">
      <c r="A660" t="s">
        <v>676</v>
      </c>
      <c r="B660" t="s">
        <v>562</v>
      </c>
      <c r="C660" t="s">
        <v>3002</v>
      </c>
      <c r="D660">
        <v>43382.883136574077</v>
      </c>
      <c r="E660">
        <v>43384.547152777777</v>
      </c>
      <c r="F660" t="s">
        <v>933</v>
      </c>
      <c r="G660" t="s">
        <v>90</v>
      </c>
      <c r="H660" t="s">
        <v>573</v>
      </c>
      <c r="I660" t="s">
        <v>91</v>
      </c>
      <c r="J660" t="s">
        <v>1118</v>
      </c>
      <c r="K660" t="s">
        <v>3003</v>
      </c>
      <c r="L660" t="s">
        <v>3190</v>
      </c>
      <c r="M660" t="s">
        <v>793</v>
      </c>
      <c r="N660" t="s">
        <v>929</v>
      </c>
      <c r="O660" t="s">
        <v>1257</v>
      </c>
      <c r="Q660" t="s">
        <v>92</v>
      </c>
      <c r="R660" t="s">
        <v>544</v>
      </c>
      <c r="S660" t="s">
        <v>545</v>
      </c>
      <c r="V660" t="s">
        <v>2293</v>
      </c>
      <c r="W660" t="s">
        <v>2294</v>
      </c>
      <c r="Y660">
        <v>43395.502858796295</v>
      </c>
      <c r="Z660" t="s">
        <v>548</v>
      </c>
      <c r="AA660" t="s">
        <v>549</v>
      </c>
      <c r="AB660" t="s">
        <v>548</v>
      </c>
    </row>
    <row r="661" spans="1:28" x14ac:dyDescent="0.25">
      <c r="A661" t="s">
        <v>676</v>
      </c>
      <c r="B661" t="s">
        <v>562</v>
      </c>
      <c r="C661" t="s">
        <v>3004</v>
      </c>
      <c r="D661">
        <v>43382.876423611109</v>
      </c>
      <c r="E661">
        <v>43384.475231481483</v>
      </c>
      <c r="F661" t="s">
        <v>872</v>
      </c>
      <c r="G661" t="s">
        <v>90</v>
      </c>
      <c r="H661" t="s">
        <v>573</v>
      </c>
      <c r="I661" t="s">
        <v>91</v>
      </c>
      <c r="J661" t="s">
        <v>1118</v>
      </c>
      <c r="K661" t="s">
        <v>3005</v>
      </c>
      <c r="L661" t="s">
        <v>3191</v>
      </c>
      <c r="M661" t="s">
        <v>793</v>
      </c>
      <c r="N661" t="s">
        <v>41</v>
      </c>
      <c r="O661" t="s">
        <v>1115</v>
      </c>
      <c r="Q661" t="s">
        <v>92</v>
      </c>
      <c r="R661" t="s">
        <v>544</v>
      </c>
      <c r="S661" t="s">
        <v>545</v>
      </c>
      <c r="V661" t="s">
        <v>2628</v>
      </c>
      <c r="W661" t="s">
        <v>2629</v>
      </c>
      <c r="Y661">
        <v>43394.507789351854</v>
      </c>
      <c r="Z661" t="s">
        <v>548</v>
      </c>
      <c r="AA661" t="s">
        <v>549</v>
      </c>
      <c r="AB661" t="s">
        <v>548</v>
      </c>
    </row>
    <row r="662" spans="1:28" x14ac:dyDescent="0.25">
      <c r="A662" t="s">
        <v>676</v>
      </c>
      <c r="B662" t="s">
        <v>562</v>
      </c>
      <c r="C662" t="s">
        <v>2808</v>
      </c>
      <c r="D662">
        <v>43382.80027777778</v>
      </c>
      <c r="E662">
        <v>43383.823344907411</v>
      </c>
      <c r="F662" t="s">
        <v>916</v>
      </c>
      <c r="G662" t="s">
        <v>90</v>
      </c>
      <c r="H662" t="s">
        <v>573</v>
      </c>
      <c r="I662" t="s">
        <v>91</v>
      </c>
      <c r="J662" t="s">
        <v>1118</v>
      </c>
      <c r="K662" t="s">
        <v>2809</v>
      </c>
      <c r="L662" t="s">
        <v>2810</v>
      </c>
      <c r="M662" t="s">
        <v>793</v>
      </c>
      <c r="N662" t="s">
        <v>41</v>
      </c>
      <c r="O662" t="s">
        <v>1104</v>
      </c>
      <c r="Q662" t="s">
        <v>92</v>
      </c>
      <c r="R662" t="s">
        <v>544</v>
      </c>
      <c r="S662" t="s">
        <v>545</v>
      </c>
      <c r="V662" t="s">
        <v>949</v>
      </c>
      <c r="W662" t="s">
        <v>1113</v>
      </c>
      <c r="Y662">
        <v>43394.504016203704</v>
      </c>
      <c r="Z662" t="s">
        <v>548</v>
      </c>
      <c r="AA662" t="s">
        <v>549</v>
      </c>
      <c r="AB662" t="s">
        <v>548</v>
      </c>
    </row>
    <row r="663" spans="1:28" x14ac:dyDescent="0.25">
      <c r="A663" t="s">
        <v>676</v>
      </c>
      <c r="B663" t="s">
        <v>562</v>
      </c>
      <c r="C663" t="s">
        <v>3006</v>
      </c>
      <c r="D663">
        <v>43382.827222222222</v>
      </c>
      <c r="E663">
        <v>43388.625937500001</v>
      </c>
      <c r="F663" t="s">
        <v>830</v>
      </c>
      <c r="G663" t="s">
        <v>90</v>
      </c>
      <c r="H663" t="s">
        <v>573</v>
      </c>
      <c r="I663" t="s">
        <v>91</v>
      </c>
      <c r="J663" t="s">
        <v>1118</v>
      </c>
      <c r="K663" t="s">
        <v>3007</v>
      </c>
      <c r="L663" t="s">
        <v>3559</v>
      </c>
      <c r="M663" t="s">
        <v>793</v>
      </c>
      <c r="N663" t="s">
        <v>929</v>
      </c>
      <c r="O663" t="s">
        <v>948</v>
      </c>
      <c r="Q663" t="s">
        <v>92</v>
      </c>
      <c r="R663" t="s">
        <v>544</v>
      </c>
      <c r="S663" t="s">
        <v>545</v>
      </c>
      <c r="V663" t="s">
        <v>2996</v>
      </c>
      <c r="W663" t="s">
        <v>2997</v>
      </c>
      <c r="Y663">
        <v>43399.493020833332</v>
      </c>
      <c r="Z663" t="s">
        <v>548</v>
      </c>
      <c r="AA663" t="s">
        <v>549</v>
      </c>
      <c r="AB663" t="s">
        <v>548</v>
      </c>
    </row>
    <row r="664" spans="1:28" x14ac:dyDescent="0.25">
      <c r="A664" t="s">
        <v>676</v>
      </c>
      <c r="B664" t="s">
        <v>562</v>
      </c>
      <c r="C664" t="s">
        <v>2811</v>
      </c>
      <c r="D664">
        <v>43382.791759259257</v>
      </c>
      <c r="E664">
        <v>43383.811747685184</v>
      </c>
      <c r="F664" t="s">
        <v>833</v>
      </c>
      <c r="G664" t="s">
        <v>90</v>
      </c>
      <c r="H664" t="s">
        <v>573</v>
      </c>
      <c r="I664" t="s">
        <v>91</v>
      </c>
      <c r="J664" t="s">
        <v>1320</v>
      </c>
      <c r="K664" t="s">
        <v>2812</v>
      </c>
      <c r="L664" t="s">
        <v>2813</v>
      </c>
      <c r="M664" t="s">
        <v>793</v>
      </c>
      <c r="N664" t="s">
        <v>41</v>
      </c>
      <c r="O664" t="s">
        <v>928</v>
      </c>
      <c r="Q664" t="s">
        <v>92</v>
      </c>
      <c r="R664" t="s">
        <v>544</v>
      </c>
      <c r="S664" t="s">
        <v>545</v>
      </c>
      <c r="V664" t="s">
        <v>1056</v>
      </c>
      <c r="W664" t="s">
        <v>2814</v>
      </c>
      <c r="Y664">
        <v>43394.507187499999</v>
      </c>
      <c r="Z664" t="s">
        <v>548</v>
      </c>
      <c r="AA664" t="s">
        <v>549</v>
      </c>
      <c r="AB664" t="s">
        <v>548</v>
      </c>
    </row>
    <row r="665" spans="1:28" x14ac:dyDescent="0.25">
      <c r="A665" t="s">
        <v>676</v>
      </c>
      <c r="B665" t="s">
        <v>562</v>
      </c>
      <c r="C665" t="s">
        <v>3008</v>
      </c>
      <c r="D665">
        <v>43382.771805555552</v>
      </c>
      <c r="E665">
        <v>43398.063946759263</v>
      </c>
      <c r="F665" t="s">
        <v>1493</v>
      </c>
      <c r="G665" t="s">
        <v>90</v>
      </c>
      <c r="H665" t="s">
        <v>1341</v>
      </c>
      <c r="I665" t="s">
        <v>91</v>
      </c>
      <c r="J665" t="s">
        <v>1118</v>
      </c>
      <c r="K665" t="s">
        <v>3009</v>
      </c>
      <c r="L665" t="s">
        <v>5211</v>
      </c>
      <c r="M665" t="s">
        <v>793</v>
      </c>
      <c r="N665" t="s">
        <v>40</v>
      </c>
      <c r="O665" t="s">
        <v>2667</v>
      </c>
      <c r="Q665" t="s">
        <v>92</v>
      </c>
      <c r="R665" t="s">
        <v>544</v>
      </c>
      <c r="S665" t="s">
        <v>545</v>
      </c>
      <c r="V665" t="s">
        <v>1103</v>
      </c>
      <c r="W665" t="s">
        <v>1361</v>
      </c>
      <c r="Y665">
        <v>43398.064386574071</v>
      </c>
      <c r="Z665" t="s">
        <v>548</v>
      </c>
      <c r="AA665" t="s">
        <v>549</v>
      </c>
      <c r="AB665" t="s">
        <v>548</v>
      </c>
    </row>
    <row r="666" spans="1:28" x14ac:dyDescent="0.25">
      <c r="A666" t="s">
        <v>676</v>
      </c>
      <c r="B666" t="s">
        <v>562</v>
      </c>
      <c r="C666" t="s">
        <v>3010</v>
      </c>
      <c r="D666">
        <v>43382.764456018522</v>
      </c>
      <c r="E666">
        <v>43385.476481481484</v>
      </c>
      <c r="F666" t="s">
        <v>1100</v>
      </c>
      <c r="G666" t="s">
        <v>90</v>
      </c>
      <c r="H666" t="s">
        <v>573</v>
      </c>
      <c r="I666" t="s">
        <v>91</v>
      </c>
      <c r="J666" t="s">
        <v>1118</v>
      </c>
      <c r="K666" t="s">
        <v>3011</v>
      </c>
      <c r="L666" t="s">
        <v>3394</v>
      </c>
      <c r="M666" t="s">
        <v>793</v>
      </c>
      <c r="N666" t="s">
        <v>41</v>
      </c>
      <c r="O666" t="s">
        <v>1104</v>
      </c>
      <c r="Q666" t="s">
        <v>92</v>
      </c>
      <c r="R666" t="s">
        <v>544</v>
      </c>
      <c r="S666" t="s">
        <v>545</v>
      </c>
      <c r="V666" t="s">
        <v>3012</v>
      </c>
      <c r="W666" t="s">
        <v>1345</v>
      </c>
      <c r="Y666">
        <v>43395.499594907407</v>
      </c>
      <c r="Z666" t="s">
        <v>548</v>
      </c>
      <c r="AA666" t="s">
        <v>549</v>
      </c>
      <c r="AB666" t="s">
        <v>548</v>
      </c>
    </row>
    <row r="667" spans="1:28" x14ac:dyDescent="0.25">
      <c r="A667" t="s">
        <v>676</v>
      </c>
      <c r="B667" t="s">
        <v>562</v>
      </c>
      <c r="C667" t="s">
        <v>3013</v>
      </c>
      <c r="D667">
        <v>43382.761342592596</v>
      </c>
      <c r="E667">
        <v>43389.842118055552</v>
      </c>
      <c r="F667" t="s">
        <v>916</v>
      </c>
      <c r="G667" t="s">
        <v>90</v>
      </c>
      <c r="H667" t="s">
        <v>573</v>
      </c>
      <c r="I667" t="s">
        <v>91</v>
      </c>
      <c r="J667" t="s">
        <v>1118</v>
      </c>
      <c r="K667" t="s">
        <v>3014</v>
      </c>
      <c r="L667" t="s">
        <v>3963</v>
      </c>
      <c r="M667" t="s">
        <v>793</v>
      </c>
      <c r="N667" t="s">
        <v>41</v>
      </c>
      <c r="O667" t="s">
        <v>927</v>
      </c>
      <c r="Q667" t="s">
        <v>92</v>
      </c>
      <c r="R667" t="s">
        <v>544</v>
      </c>
      <c r="S667" t="s">
        <v>545</v>
      </c>
      <c r="V667" t="s">
        <v>3012</v>
      </c>
      <c r="W667" t="s">
        <v>1345</v>
      </c>
      <c r="Y667">
        <v>43400.497106481482</v>
      </c>
      <c r="Z667" t="s">
        <v>548</v>
      </c>
      <c r="AA667" t="s">
        <v>549</v>
      </c>
      <c r="AB667" t="s">
        <v>548</v>
      </c>
    </row>
    <row r="668" spans="1:28" x14ac:dyDescent="0.25">
      <c r="A668" t="s">
        <v>676</v>
      </c>
      <c r="B668" t="s">
        <v>562</v>
      </c>
      <c r="C668" t="s">
        <v>3015</v>
      </c>
      <c r="D668">
        <v>43382.705000000002</v>
      </c>
      <c r="E668">
        <v>43388.590196759258</v>
      </c>
      <c r="F668" t="s">
        <v>1192</v>
      </c>
      <c r="G668" t="s">
        <v>90</v>
      </c>
      <c r="H668" t="s">
        <v>573</v>
      </c>
      <c r="I668" t="s">
        <v>91</v>
      </c>
      <c r="J668" t="s">
        <v>1118</v>
      </c>
      <c r="K668" t="s">
        <v>3016</v>
      </c>
      <c r="L668" t="s">
        <v>3560</v>
      </c>
      <c r="M668" t="s">
        <v>793</v>
      </c>
      <c r="N668" t="s">
        <v>41</v>
      </c>
      <c r="O668" t="s">
        <v>3465</v>
      </c>
      <c r="Q668" t="s">
        <v>92</v>
      </c>
      <c r="R668" t="s">
        <v>544</v>
      </c>
      <c r="S668" t="s">
        <v>545</v>
      </c>
      <c r="V668" t="s">
        <v>1252</v>
      </c>
      <c r="W668" t="s">
        <v>1253</v>
      </c>
      <c r="Y668">
        <v>43399.491909722223</v>
      </c>
      <c r="Z668" t="s">
        <v>548</v>
      </c>
      <c r="AA668" t="s">
        <v>549</v>
      </c>
      <c r="AB668" t="s">
        <v>548</v>
      </c>
    </row>
    <row r="669" spans="1:28" x14ac:dyDescent="0.25">
      <c r="A669" t="s">
        <v>676</v>
      </c>
      <c r="B669" t="s">
        <v>562</v>
      </c>
      <c r="C669" t="s">
        <v>2815</v>
      </c>
      <c r="D669">
        <v>43382.143483796295</v>
      </c>
      <c r="E669">
        <v>43382.671701388892</v>
      </c>
      <c r="F669" t="s">
        <v>843</v>
      </c>
      <c r="G669" t="s">
        <v>90</v>
      </c>
      <c r="H669" t="s">
        <v>573</v>
      </c>
      <c r="I669" t="s">
        <v>91</v>
      </c>
      <c r="J669" t="s">
        <v>1118</v>
      </c>
      <c r="K669" t="s">
        <v>2816</v>
      </c>
      <c r="L669" t="s">
        <v>2817</v>
      </c>
      <c r="M669" t="s">
        <v>793</v>
      </c>
      <c r="N669" t="s">
        <v>41</v>
      </c>
      <c r="O669" t="s">
        <v>934</v>
      </c>
      <c r="Q669" t="s">
        <v>92</v>
      </c>
      <c r="R669" t="s">
        <v>544</v>
      </c>
      <c r="S669" t="s">
        <v>545</v>
      </c>
      <c r="V669" t="s">
        <v>1633</v>
      </c>
      <c r="W669" t="s">
        <v>964</v>
      </c>
      <c r="Y669">
        <v>43393.519583333335</v>
      </c>
      <c r="Z669" t="s">
        <v>548</v>
      </c>
      <c r="AA669" t="s">
        <v>549</v>
      </c>
      <c r="AB669" t="s">
        <v>548</v>
      </c>
    </row>
    <row r="670" spans="1:28" x14ac:dyDescent="0.25">
      <c r="A670" t="s">
        <v>676</v>
      </c>
      <c r="B670" t="s">
        <v>562</v>
      </c>
      <c r="C670" t="s">
        <v>2818</v>
      </c>
      <c r="D670">
        <v>43382.571539351855</v>
      </c>
      <c r="E670">
        <v>43383.83625</v>
      </c>
      <c r="F670" t="s">
        <v>843</v>
      </c>
      <c r="G670" t="s">
        <v>90</v>
      </c>
      <c r="H670" t="s">
        <v>573</v>
      </c>
      <c r="I670" t="s">
        <v>91</v>
      </c>
      <c r="J670" t="s">
        <v>1118</v>
      </c>
      <c r="K670" t="s">
        <v>1482</v>
      </c>
      <c r="L670" t="s">
        <v>2819</v>
      </c>
      <c r="M670" t="s">
        <v>793</v>
      </c>
      <c r="N670" t="s">
        <v>41</v>
      </c>
      <c r="O670" t="s">
        <v>934</v>
      </c>
      <c r="Q670" t="s">
        <v>92</v>
      </c>
      <c r="R670" t="s">
        <v>544</v>
      </c>
      <c r="S670" t="s">
        <v>545</v>
      </c>
      <c r="V670" t="s">
        <v>1260</v>
      </c>
      <c r="W670" t="s">
        <v>1006</v>
      </c>
      <c r="Y670">
        <v>43394.502812500003</v>
      </c>
      <c r="Z670" t="s">
        <v>548</v>
      </c>
      <c r="AA670" t="s">
        <v>549</v>
      </c>
      <c r="AB670" t="s">
        <v>548</v>
      </c>
    </row>
    <row r="671" spans="1:28" x14ac:dyDescent="0.25">
      <c r="A671" t="s">
        <v>676</v>
      </c>
      <c r="B671" t="s">
        <v>562</v>
      </c>
      <c r="C671" t="s">
        <v>2820</v>
      </c>
      <c r="D671">
        <v>43382.550798611112</v>
      </c>
      <c r="E671">
        <v>43383.800439814811</v>
      </c>
      <c r="F671" t="s">
        <v>911</v>
      </c>
      <c r="G671" t="s">
        <v>90</v>
      </c>
      <c r="H671" t="s">
        <v>573</v>
      </c>
      <c r="I671" t="s">
        <v>91</v>
      </c>
      <c r="J671" t="s">
        <v>1118</v>
      </c>
      <c r="K671" t="s">
        <v>1482</v>
      </c>
      <c r="L671" t="s">
        <v>2821</v>
      </c>
      <c r="M671" t="s">
        <v>793</v>
      </c>
      <c r="N671" t="s">
        <v>41</v>
      </c>
      <c r="O671" t="s">
        <v>942</v>
      </c>
      <c r="Q671" t="s">
        <v>92</v>
      </c>
      <c r="R671" t="s">
        <v>544</v>
      </c>
      <c r="S671" t="s">
        <v>545</v>
      </c>
      <c r="V671" t="s">
        <v>1260</v>
      </c>
      <c r="W671" t="s">
        <v>1006</v>
      </c>
      <c r="Y671">
        <v>43394.502662037034</v>
      </c>
      <c r="Z671" t="s">
        <v>548</v>
      </c>
      <c r="AA671" t="s">
        <v>549</v>
      </c>
      <c r="AB671" t="s">
        <v>548</v>
      </c>
    </row>
    <row r="672" spans="1:28" x14ac:dyDescent="0.25">
      <c r="A672" t="s">
        <v>676</v>
      </c>
      <c r="B672" t="s">
        <v>562</v>
      </c>
      <c r="C672" t="s">
        <v>2822</v>
      </c>
      <c r="D672">
        <v>43382.127546296295</v>
      </c>
      <c r="E672">
        <v>43382.721886574072</v>
      </c>
      <c r="F672" t="s">
        <v>830</v>
      </c>
      <c r="G672" t="s">
        <v>90</v>
      </c>
      <c r="H672" t="s">
        <v>573</v>
      </c>
      <c r="I672" t="s">
        <v>91</v>
      </c>
      <c r="J672" t="s">
        <v>1118</v>
      </c>
      <c r="K672" t="s">
        <v>2823</v>
      </c>
      <c r="L672" t="s">
        <v>2824</v>
      </c>
      <c r="M672" t="s">
        <v>793</v>
      </c>
      <c r="N672" t="s">
        <v>929</v>
      </c>
      <c r="O672" t="s">
        <v>1214</v>
      </c>
      <c r="Q672" t="s">
        <v>92</v>
      </c>
      <c r="R672" t="s">
        <v>544</v>
      </c>
      <c r="S672" t="s">
        <v>545</v>
      </c>
      <c r="V672" t="s">
        <v>1321</v>
      </c>
      <c r="W672" t="s">
        <v>964</v>
      </c>
      <c r="Y672">
        <v>43393.516898148147</v>
      </c>
      <c r="Z672" t="s">
        <v>548</v>
      </c>
      <c r="AA672" t="s">
        <v>549</v>
      </c>
      <c r="AB672" t="s">
        <v>548</v>
      </c>
    </row>
    <row r="673" spans="1:28" x14ac:dyDescent="0.25">
      <c r="A673" t="s">
        <v>676</v>
      </c>
      <c r="B673" t="s">
        <v>562</v>
      </c>
      <c r="C673" t="s">
        <v>2825</v>
      </c>
      <c r="D673">
        <v>43382.124849537038</v>
      </c>
      <c r="E673">
        <v>43382.690115740741</v>
      </c>
      <c r="F673" t="s">
        <v>1196</v>
      </c>
      <c r="G673" t="s">
        <v>90</v>
      </c>
      <c r="H673" t="s">
        <v>573</v>
      </c>
      <c r="I673" t="s">
        <v>91</v>
      </c>
      <c r="J673" t="s">
        <v>1118</v>
      </c>
      <c r="K673" t="s">
        <v>2826</v>
      </c>
      <c r="L673" t="s">
        <v>2827</v>
      </c>
      <c r="M673" t="s">
        <v>793</v>
      </c>
      <c r="N673" t="s">
        <v>40</v>
      </c>
      <c r="O673" t="s">
        <v>1179</v>
      </c>
      <c r="Q673" t="s">
        <v>92</v>
      </c>
      <c r="R673" t="s">
        <v>544</v>
      </c>
      <c r="S673" t="s">
        <v>545</v>
      </c>
      <c r="V673" t="s">
        <v>1180</v>
      </c>
      <c r="W673" t="s">
        <v>963</v>
      </c>
      <c r="Y673">
        <v>43393.516817129632</v>
      </c>
      <c r="Z673" t="s">
        <v>548</v>
      </c>
      <c r="AA673" t="s">
        <v>549</v>
      </c>
      <c r="AB673" t="s">
        <v>548</v>
      </c>
    </row>
    <row r="674" spans="1:28" x14ac:dyDescent="0.25">
      <c r="A674" t="s">
        <v>676</v>
      </c>
      <c r="B674" t="s">
        <v>562</v>
      </c>
      <c r="C674" t="s">
        <v>2828</v>
      </c>
      <c r="D674">
        <v>43382.093842592592</v>
      </c>
      <c r="E674">
        <v>43383.562314814815</v>
      </c>
      <c r="F674" t="s">
        <v>916</v>
      </c>
      <c r="G674" t="s">
        <v>90</v>
      </c>
      <c r="H674" t="s">
        <v>573</v>
      </c>
      <c r="I674" t="s">
        <v>91</v>
      </c>
      <c r="J674" t="s">
        <v>1118</v>
      </c>
      <c r="K674" t="s">
        <v>2829</v>
      </c>
      <c r="L674" t="s">
        <v>2830</v>
      </c>
      <c r="M674" t="s">
        <v>793</v>
      </c>
      <c r="N674" t="s">
        <v>929</v>
      </c>
      <c r="O674" t="s">
        <v>1257</v>
      </c>
      <c r="Q674" t="s">
        <v>92</v>
      </c>
      <c r="R674" t="s">
        <v>544</v>
      </c>
      <c r="S674" t="s">
        <v>545</v>
      </c>
      <c r="V674" t="s">
        <v>1307</v>
      </c>
      <c r="W674" t="s">
        <v>1308</v>
      </c>
      <c r="Y674">
        <v>43394.50105324074</v>
      </c>
      <c r="Z674" t="s">
        <v>548</v>
      </c>
      <c r="AA674" t="s">
        <v>549</v>
      </c>
      <c r="AB674" t="s">
        <v>548</v>
      </c>
    </row>
    <row r="675" spans="1:28" x14ac:dyDescent="0.25">
      <c r="A675" t="s">
        <v>676</v>
      </c>
      <c r="B675" t="s">
        <v>562</v>
      </c>
      <c r="C675" t="s">
        <v>2831</v>
      </c>
      <c r="D675">
        <v>43382.062604166669</v>
      </c>
      <c r="E675">
        <v>43382.708321759259</v>
      </c>
      <c r="F675" t="s">
        <v>1100</v>
      </c>
      <c r="G675" t="s">
        <v>90</v>
      </c>
      <c r="H675" t="s">
        <v>573</v>
      </c>
      <c r="I675" t="s">
        <v>91</v>
      </c>
      <c r="J675" t="s">
        <v>1118</v>
      </c>
      <c r="K675" t="s">
        <v>2832</v>
      </c>
      <c r="L675" t="s">
        <v>2833</v>
      </c>
      <c r="M675" t="s">
        <v>793</v>
      </c>
      <c r="N675" t="s">
        <v>41</v>
      </c>
      <c r="O675" t="s">
        <v>2834</v>
      </c>
      <c r="Q675" t="s">
        <v>92</v>
      </c>
      <c r="R675" t="s">
        <v>544</v>
      </c>
      <c r="S675" t="s">
        <v>545</v>
      </c>
      <c r="V675" t="s">
        <v>1321</v>
      </c>
      <c r="W675" t="s">
        <v>964</v>
      </c>
      <c r="Y675">
        <v>43393.518275462964</v>
      </c>
      <c r="Z675" t="s">
        <v>548</v>
      </c>
      <c r="AA675" t="s">
        <v>549</v>
      </c>
      <c r="AB675" t="s">
        <v>548</v>
      </c>
    </row>
    <row r="676" spans="1:28" x14ac:dyDescent="0.25">
      <c r="A676" t="s">
        <v>676</v>
      </c>
      <c r="B676" t="s">
        <v>562</v>
      </c>
      <c r="C676" t="s">
        <v>2835</v>
      </c>
      <c r="D676">
        <v>43382.013437499998</v>
      </c>
      <c r="E676">
        <v>43383.472326388888</v>
      </c>
      <c r="F676" t="s">
        <v>872</v>
      </c>
      <c r="G676" t="s">
        <v>90</v>
      </c>
      <c r="H676" t="s">
        <v>573</v>
      </c>
      <c r="I676" t="s">
        <v>91</v>
      </c>
      <c r="J676" t="s">
        <v>1118</v>
      </c>
      <c r="K676" t="s">
        <v>2836</v>
      </c>
      <c r="L676" t="s">
        <v>2837</v>
      </c>
      <c r="M676" t="s">
        <v>793</v>
      </c>
      <c r="N676" t="s">
        <v>41</v>
      </c>
      <c r="O676" t="s">
        <v>1005</v>
      </c>
      <c r="Q676" t="s">
        <v>92</v>
      </c>
      <c r="R676" t="s">
        <v>544</v>
      </c>
      <c r="S676" t="s">
        <v>545</v>
      </c>
      <c r="V676" t="s">
        <v>1321</v>
      </c>
      <c r="W676" t="s">
        <v>964</v>
      </c>
      <c r="Y676">
        <v>43393.511631944442</v>
      </c>
      <c r="Z676" t="s">
        <v>548</v>
      </c>
      <c r="AA676" t="s">
        <v>549</v>
      </c>
      <c r="AB676" t="s">
        <v>548</v>
      </c>
    </row>
    <row r="677" spans="1:28" x14ac:dyDescent="0.25">
      <c r="A677" t="s">
        <v>676</v>
      </c>
      <c r="B677" t="s">
        <v>562</v>
      </c>
      <c r="C677" t="s">
        <v>2838</v>
      </c>
      <c r="D677">
        <v>43382.041944444441</v>
      </c>
      <c r="E677">
        <v>43382.688784722224</v>
      </c>
      <c r="F677" t="s">
        <v>1493</v>
      </c>
      <c r="G677" t="s">
        <v>90</v>
      </c>
      <c r="H677" t="s">
        <v>573</v>
      </c>
      <c r="I677" t="s">
        <v>91</v>
      </c>
      <c r="J677" t="s">
        <v>1118</v>
      </c>
      <c r="K677" t="s">
        <v>2839</v>
      </c>
      <c r="L677" t="s">
        <v>2840</v>
      </c>
      <c r="M677" t="s">
        <v>793</v>
      </c>
      <c r="N677" t="s">
        <v>41</v>
      </c>
      <c r="O677" t="s">
        <v>928</v>
      </c>
      <c r="Q677" t="s">
        <v>92</v>
      </c>
      <c r="R677" t="s">
        <v>544</v>
      </c>
      <c r="S677" t="s">
        <v>545</v>
      </c>
      <c r="V677" t="s">
        <v>2628</v>
      </c>
      <c r="W677" t="s">
        <v>2629</v>
      </c>
      <c r="Y677">
        <v>43393.516087962962</v>
      </c>
      <c r="Z677" t="s">
        <v>548</v>
      </c>
      <c r="AA677" t="s">
        <v>549</v>
      </c>
      <c r="AB677" t="s">
        <v>548</v>
      </c>
    </row>
    <row r="678" spans="1:28" x14ac:dyDescent="0.25">
      <c r="A678" t="s">
        <v>676</v>
      </c>
      <c r="B678" t="s">
        <v>562</v>
      </c>
      <c r="C678" t="s">
        <v>2841</v>
      </c>
      <c r="D678">
        <v>43382.041319444441</v>
      </c>
      <c r="E678">
        <v>43382.734594907408</v>
      </c>
      <c r="F678" t="s">
        <v>933</v>
      </c>
      <c r="G678" t="s">
        <v>90</v>
      </c>
      <c r="H678" t="s">
        <v>573</v>
      </c>
      <c r="I678" t="s">
        <v>91</v>
      </c>
      <c r="J678" t="s">
        <v>1118</v>
      </c>
      <c r="K678" t="s">
        <v>2842</v>
      </c>
      <c r="L678" t="s">
        <v>2843</v>
      </c>
      <c r="M678" t="s">
        <v>793</v>
      </c>
      <c r="N678" t="s">
        <v>40</v>
      </c>
      <c r="O678" t="s">
        <v>945</v>
      </c>
      <c r="Q678" t="s">
        <v>92</v>
      </c>
      <c r="R678" t="s">
        <v>544</v>
      </c>
      <c r="S678" t="s">
        <v>545</v>
      </c>
      <c r="V678" t="s">
        <v>1321</v>
      </c>
      <c r="W678" t="s">
        <v>964</v>
      </c>
      <c r="Y678">
        <v>43393.516018518516</v>
      </c>
      <c r="Z678" t="s">
        <v>548</v>
      </c>
      <c r="AA678" t="s">
        <v>549</v>
      </c>
      <c r="AB678" t="s">
        <v>548</v>
      </c>
    </row>
    <row r="679" spans="1:28" x14ac:dyDescent="0.25">
      <c r="A679" t="s">
        <v>676</v>
      </c>
      <c r="B679" t="s">
        <v>562</v>
      </c>
      <c r="C679" t="s">
        <v>2844</v>
      </c>
      <c r="D679">
        <v>43381.96197916667</v>
      </c>
      <c r="E679">
        <v>43382.697766203702</v>
      </c>
      <c r="F679" t="s">
        <v>833</v>
      </c>
      <c r="G679" t="s">
        <v>90</v>
      </c>
      <c r="H679" t="s">
        <v>573</v>
      </c>
      <c r="I679" t="s">
        <v>91</v>
      </c>
      <c r="J679" t="s">
        <v>1118</v>
      </c>
      <c r="K679" t="s">
        <v>2845</v>
      </c>
      <c r="L679" t="s">
        <v>2229</v>
      </c>
      <c r="M679" t="s">
        <v>793</v>
      </c>
      <c r="N679" t="s">
        <v>41</v>
      </c>
      <c r="O679" t="s">
        <v>1457</v>
      </c>
      <c r="Q679" t="s">
        <v>92</v>
      </c>
      <c r="R679" t="s">
        <v>544</v>
      </c>
      <c r="S679" t="s">
        <v>545</v>
      </c>
      <c r="V679" t="s">
        <v>1321</v>
      </c>
      <c r="W679" t="s">
        <v>964</v>
      </c>
      <c r="Y679">
        <v>43393.512835648151</v>
      </c>
      <c r="Z679" t="s">
        <v>548</v>
      </c>
      <c r="AA679" t="s">
        <v>549</v>
      </c>
      <c r="AB679" t="s">
        <v>548</v>
      </c>
    </row>
    <row r="680" spans="1:28" x14ac:dyDescent="0.25">
      <c r="A680" t="s">
        <v>676</v>
      </c>
      <c r="B680" t="s">
        <v>562</v>
      </c>
      <c r="C680" t="s">
        <v>2846</v>
      </c>
      <c r="D680">
        <v>43381.954826388886</v>
      </c>
      <c r="E680">
        <v>43383.570671296293</v>
      </c>
      <c r="F680" t="s">
        <v>830</v>
      </c>
      <c r="G680" t="s">
        <v>90</v>
      </c>
      <c r="H680" t="s">
        <v>573</v>
      </c>
      <c r="I680" t="s">
        <v>91</v>
      </c>
      <c r="J680" t="s">
        <v>1118</v>
      </c>
      <c r="K680" t="s">
        <v>2847</v>
      </c>
      <c r="L680" t="s">
        <v>2848</v>
      </c>
      <c r="M680" t="s">
        <v>793</v>
      </c>
      <c r="N680" t="s">
        <v>929</v>
      </c>
      <c r="O680" t="s">
        <v>1241</v>
      </c>
      <c r="Q680" t="s">
        <v>92</v>
      </c>
      <c r="R680" t="s">
        <v>544</v>
      </c>
      <c r="S680" t="s">
        <v>545</v>
      </c>
      <c r="V680" t="s">
        <v>1254</v>
      </c>
      <c r="W680" t="s">
        <v>1255</v>
      </c>
      <c r="Y680">
        <v>43394.500081018516</v>
      </c>
      <c r="Z680" t="s">
        <v>548</v>
      </c>
      <c r="AA680" t="s">
        <v>549</v>
      </c>
      <c r="AB680" t="s">
        <v>548</v>
      </c>
    </row>
    <row r="681" spans="1:28" x14ac:dyDescent="0.25">
      <c r="A681" t="s">
        <v>676</v>
      </c>
      <c r="B681" t="s">
        <v>562</v>
      </c>
      <c r="C681" t="s">
        <v>2849</v>
      </c>
      <c r="D681">
        <v>43381.951932870368</v>
      </c>
      <c r="E681">
        <v>43382.564016203702</v>
      </c>
      <c r="F681" t="s">
        <v>911</v>
      </c>
      <c r="G681" t="s">
        <v>90</v>
      </c>
      <c r="H681" t="s">
        <v>573</v>
      </c>
      <c r="I681" t="s">
        <v>91</v>
      </c>
      <c r="J681" t="s">
        <v>1118</v>
      </c>
      <c r="K681" t="s">
        <v>2850</v>
      </c>
      <c r="L681" t="s">
        <v>2851</v>
      </c>
      <c r="M681" t="s">
        <v>793</v>
      </c>
      <c r="N681" t="s">
        <v>40</v>
      </c>
      <c r="O681" t="s">
        <v>937</v>
      </c>
      <c r="Q681" t="s">
        <v>92</v>
      </c>
      <c r="R681" t="s">
        <v>544</v>
      </c>
      <c r="S681" t="s">
        <v>545</v>
      </c>
      <c r="V681" t="s">
        <v>1254</v>
      </c>
      <c r="W681" t="s">
        <v>1255</v>
      </c>
      <c r="Y681">
        <v>43393.512673611112</v>
      </c>
      <c r="Z681" t="s">
        <v>548</v>
      </c>
      <c r="AA681" t="s">
        <v>549</v>
      </c>
      <c r="AB681" t="s">
        <v>548</v>
      </c>
    </row>
    <row r="682" spans="1:28" x14ac:dyDescent="0.25">
      <c r="A682" t="s">
        <v>676</v>
      </c>
      <c r="B682" t="s">
        <v>562</v>
      </c>
      <c r="C682" t="s">
        <v>2852</v>
      </c>
      <c r="D682">
        <v>43381.939652777779</v>
      </c>
      <c r="E682">
        <v>43382.740104166667</v>
      </c>
      <c r="G682" t="s">
        <v>90</v>
      </c>
      <c r="H682" t="s">
        <v>573</v>
      </c>
      <c r="I682" t="s">
        <v>91</v>
      </c>
      <c r="J682" t="s">
        <v>1118</v>
      </c>
      <c r="K682" t="s">
        <v>2853</v>
      </c>
      <c r="L682" t="s">
        <v>2854</v>
      </c>
      <c r="M682" t="s">
        <v>793</v>
      </c>
      <c r="N682" t="s">
        <v>929</v>
      </c>
      <c r="O682" t="s">
        <v>1214</v>
      </c>
      <c r="Q682" t="s">
        <v>92</v>
      </c>
      <c r="R682" t="s">
        <v>544</v>
      </c>
      <c r="S682" t="s">
        <v>545</v>
      </c>
      <c r="V682" t="s">
        <v>1254</v>
      </c>
      <c r="W682" t="s">
        <v>1255</v>
      </c>
      <c r="Y682">
        <v>43393.512592592589</v>
      </c>
      <c r="Z682" t="s">
        <v>548</v>
      </c>
      <c r="AA682" t="s">
        <v>549</v>
      </c>
      <c r="AB682" t="s">
        <v>548</v>
      </c>
    </row>
    <row r="683" spans="1:28" x14ac:dyDescent="0.25">
      <c r="A683" t="s">
        <v>676</v>
      </c>
      <c r="B683" t="s">
        <v>562</v>
      </c>
      <c r="C683" t="s">
        <v>2855</v>
      </c>
      <c r="D683">
        <v>43381.947870370372</v>
      </c>
      <c r="E683">
        <v>43382.678657407407</v>
      </c>
      <c r="F683" t="s">
        <v>843</v>
      </c>
      <c r="G683" t="s">
        <v>90</v>
      </c>
      <c r="H683" t="s">
        <v>573</v>
      </c>
      <c r="I683" t="s">
        <v>91</v>
      </c>
      <c r="J683" t="s">
        <v>1118</v>
      </c>
      <c r="K683" t="s">
        <v>2856</v>
      </c>
      <c r="L683" t="s">
        <v>2857</v>
      </c>
      <c r="M683" t="s">
        <v>793</v>
      </c>
      <c r="N683" t="s">
        <v>41</v>
      </c>
      <c r="O683" t="s">
        <v>927</v>
      </c>
      <c r="Q683" t="s">
        <v>92</v>
      </c>
      <c r="R683" t="s">
        <v>544</v>
      </c>
      <c r="S683" t="s">
        <v>545</v>
      </c>
      <c r="V683" t="s">
        <v>1254</v>
      </c>
      <c r="W683" t="s">
        <v>1255</v>
      </c>
      <c r="Y683">
        <v>43393.513738425929</v>
      </c>
      <c r="Z683" t="s">
        <v>548</v>
      </c>
      <c r="AA683" t="s">
        <v>549</v>
      </c>
      <c r="AB683" t="s">
        <v>548</v>
      </c>
    </row>
    <row r="684" spans="1:28" x14ac:dyDescent="0.25">
      <c r="A684" t="s">
        <v>676</v>
      </c>
      <c r="B684" t="s">
        <v>562</v>
      </c>
      <c r="C684" t="s">
        <v>2858</v>
      </c>
      <c r="D684">
        <v>43381.943483796298</v>
      </c>
      <c r="E684">
        <v>43382.746423611112</v>
      </c>
      <c r="F684" t="s">
        <v>916</v>
      </c>
      <c r="G684" t="s">
        <v>90</v>
      </c>
      <c r="H684" t="s">
        <v>573</v>
      </c>
      <c r="I684" t="s">
        <v>91</v>
      </c>
      <c r="J684" t="s">
        <v>1118</v>
      </c>
      <c r="K684" t="s">
        <v>2859</v>
      </c>
      <c r="L684" t="s">
        <v>2860</v>
      </c>
      <c r="M684" t="s">
        <v>793</v>
      </c>
      <c r="N684" t="s">
        <v>40</v>
      </c>
      <c r="O684" t="s">
        <v>602</v>
      </c>
      <c r="Q684" t="s">
        <v>92</v>
      </c>
      <c r="R684" t="s">
        <v>544</v>
      </c>
      <c r="S684" t="s">
        <v>545</v>
      </c>
      <c r="V684" t="s">
        <v>1254</v>
      </c>
      <c r="W684" t="s">
        <v>1255</v>
      </c>
      <c r="Y684">
        <v>43393.513668981483</v>
      </c>
      <c r="Z684" t="s">
        <v>548</v>
      </c>
      <c r="AA684" t="s">
        <v>549</v>
      </c>
      <c r="AB684" t="s">
        <v>548</v>
      </c>
    </row>
    <row r="685" spans="1:28" x14ac:dyDescent="0.25">
      <c r="A685" t="s">
        <v>676</v>
      </c>
      <c r="B685" t="s">
        <v>562</v>
      </c>
      <c r="C685" t="s">
        <v>2861</v>
      </c>
      <c r="D685">
        <v>43381.943437499998</v>
      </c>
      <c r="E685">
        <v>43382.741342592592</v>
      </c>
      <c r="F685" t="s">
        <v>1100</v>
      </c>
      <c r="G685" t="s">
        <v>90</v>
      </c>
      <c r="H685" t="s">
        <v>573</v>
      </c>
      <c r="I685" t="s">
        <v>91</v>
      </c>
      <c r="J685" t="s">
        <v>1118</v>
      </c>
      <c r="K685" t="s">
        <v>2862</v>
      </c>
      <c r="L685" t="s">
        <v>2863</v>
      </c>
      <c r="M685" t="s">
        <v>793</v>
      </c>
      <c r="N685" t="s">
        <v>929</v>
      </c>
      <c r="O685" t="s">
        <v>2152</v>
      </c>
      <c r="Q685" t="s">
        <v>92</v>
      </c>
      <c r="R685" t="s">
        <v>544</v>
      </c>
      <c r="S685" t="s">
        <v>545</v>
      </c>
      <c r="V685" t="s">
        <v>2864</v>
      </c>
      <c r="W685" t="s">
        <v>2865</v>
      </c>
      <c r="Y685">
        <v>43393.51116898148</v>
      </c>
      <c r="Z685" t="s">
        <v>548</v>
      </c>
      <c r="AA685" t="s">
        <v>549</v>
      </c>
      <c r="AB685" t="s">
        <v>548</v>
      </c>
    </row>
    <row r="686" spans="1:28" x14ac:dyDescent="0.25">
      <c r="A686" t="s">
        <v>676</v>
      </c>
      <c r="B686" t="s">
        <v>562</v>
      </c>
      <c r="C686" t="s">
        <v>2866</v>
      </c>
      <c r="D686">
        <v>43381.936828703707</v>
      </c>
      <c r="E686">
        <v>43382.672719907408</v>
      </c>
      <c r="F686" t="s">
        <v>872</v>
      </c>
      <c r="G686" t="s">
        <v>90</v>
      </c>
      <c r="H686" t="s">
        <v>573</v>
      </c>
      <c r="I686" t="s">
        <v>91</v>
      </c>
      <c r="J686" t="s">
        <v>1118</v>
      </c>
      <c r="K686" t="s">
        <v>2867</v>
      </c>
      <c r="L686" t="s">
        <v>2868</v>
      </c>
      <c r="M686" t="s">
        <v>793</v>
      </c>
      <c r="N686" t="s">
        <v>41</v>
      </c>
      <c r="O686" t="s">
        <v>1005</v>
      </c>
      <c r="Q686" t="s">
        <v>92</v>
      </c>
      <c r="R686" t="s">
        <v>544</v>
      </c>
      <c r="S686" t="s">
        <v>545</v>
      </c>
      <c r="V686" t="s">
        <v>1254</v>
      </c>
      <c r="W686" t="s">
        <v>1255</v>
      </c>
      <c r="Y686">
        <v>43393.512523148151</v>
      </c>
      <c r="Z686" t="s">
        <v>548</v>
      </c>
      <c r="AA686" t="s">
        <v>549</v>
      </c>
      <c r="AB686" t="s">
        <v>548</v>
      </c>
    </row>
    <row r="687" spans="1:28" x14ac:dyDescent="0.25">
      <c r="A687" t="s">
        <v>676</v>
      </c>
      <c r="B687" t="s">
        <v>562</v>
      </c>
      <c r="C687" t="s">
        <v>2869</v>
      </c>
      <c r="D687">
        <v>43381.933680555558</v>
      </c>
      <c r="E687">
        <v>43382.971342592595</v>
      </c>
      <c r="F687" t="s">
        <v>1493</v>
      </c>
      <c r="G687" t="s">
        <v>90</v>
      </c>
      <c r="H687" t="s">
        <v>573</v>
      </c>
      <c r="I687" t="s">
        <v>91</v>
      </c>
      <c r="J687" t="s">
        <v>1118</v>
      </c>
      <c r="K687" t="s">
        <v>2870</v>
      </c>
      <c r="L687" t="s">
        <v>2871</v>
      </c>
      <c r="M687" t="s">
        <v>793</v>
      </c>
      <c r="N687" t="s">
        <v>40</v>
      </c>
      <c r="O687" t="s">
        <v>602</v>
      </c>
      <c r="Q687" t="s">
        <v>92</v>
      </c>
      <c r="R687" t="s">
        <v>544</v>
      </c>
      <c r="S687" t="s">
        <v>545</v>
      </c>
      <c r="V687" t="s">
        <v>2872</v>
      </c>
      <c r="W687" t="s">
        <v>2873</v>
      </c>
      <c r="Y687">
        <v>43393.512442129628</v>
      </c>
      <c r="Z687" t="s">
        <v>548</v>
      </c>
      <c r="AA687" t="s">
        <v>549</v>
      </c>
      <c r="AB687" t="s">
        <v>548</v>
      </c>
    </row>
    <row r="688" spans="1:28" x14ac:dyDescent="0.25">
      <c r="A688" t="s">
        <v>676</v>
      </c>
      <c r="B688" t="s">
        <v>562</v>
      </c>
      <c r="C688" t="s">
        <v>2874</v>
      </c>
      <c r="D688">
        <v>43381.871099537035</v>
      </c>
      <c r="E688">
        <v>43382.736840277779</v>
      </c>
      <c r="F688" t="s">
        <v>933</v>
      </c>
      <c r="G688" t="s">
        <v>90</v>
      </c>
      <c r="H688" t="s">
        <v>573</v>
      </c>
      <c r="I688" t="s">
        <v>91</v>
      </c>
      <c r="J688" t="s">
        <v>1118</v>
      </c>
      <c r="K688" t="s">
        <v>2875</v>
      </c>
      <c r="L688" t="s">
        <v>2876</v>
      </c>
      <c r="M688" t="s">
        <v>793</v>
      </c>
      <c r="N688" t="s">
        <v>40</v>
      </c>
      <c r="O688" t="s">
        <v>945</v>
      </c>
      <c r="Q688" t="s">
        <v>92</v>
      </c>
      <c r="R688" t="s">
        <v>544</v>
      </c>
      <c r="S688" t="s">
        <v>545</v>
      </c>
      <c r="V688" t="s">
        <v>1342</v>
      </c>
      <c r="W688" t="s">
        <v>1343</v>
      </c>
      <c r="Y688">
        <v>43393.510069444441</v>
      </c>
      <c r="Z688" t="s">
        <v>548</v>
      </c>
      <c r="AA688" t="s">
        <v>549</v>
      </c>
      <c r="AB688" t="s">
        <v>548</v>
      </c>
    </row>
    <row r="689" spans="1:28" x14ac:dyDescent="0.25">
      <c r="A689" t="s">
        <v>676</v>
      </c>
      <c r="B689" t="s">
        <v>562</v>
      </c>
      <c r="C689" t="s">
        <v>3017</v>
      </c>
      <c r="D689">
        <v>43381.874305555553</v>
      </c>
      <c r="E689">
        <v>43384.533530092594</v>
      </c>
      <c r="F689" t="s">
        <v>833</v>
      </c>
      <c r="G689" t="s">
        <v>90</v>
      </c>
      <c r="H689" t="s">
        <v>573</v>
      </c>
      <c r="I689" t="s">
        <v>91</v>
      </c>
      <c r="J689" t="s">
        <v>1118</v>
      </c>
      <c r="K689" t="s">
        <v>3018</v>
      </c>
      <c r="L689" t="s">
        <v>3192</v>
      </c>
      <c r="M689" t="s">
        <v>793</v>
      </c>
      <c r="N689" t="s">
        <v>40</v>
      </c>
      <c r="O689" t="s">
        <v>2667</v>
      </c>
      <c r="Q689" t="s">
        <v>92</v>
      </c>
      <c r="R689" t="s">
        <v>544</v>
      </c>
      <c r="S689" t="s">
        <v>545</v>
      </c>
      <c r="V689" t="s">
        <v>1103</v>
      </c>
      <c r="W689" t="s">
        <v>1361</v>
      </c>
      <c r="Y689">
        <v>43395.49726851852</v>
      </c>
      <c r="Z689" t="s">
        <v>548</v>
      </c>
      <c r="AA689" t="s">
        <v>549</v>
      </c>
      <c r="AB689" t="s">
        <v>548</v>
      </c>
    </row>
    <row r="690" spans="1:28" x14ac:dyDescent="0.25">
      <c r="A690" t="s">
        <v>676</v>
      </c>
      <c r="B690" t="s">
        <v>562</v>
      </c>
      <c r="C690" t="s">
        <v>2668</v>
      </c>
      <c r="D690">
        <v>43381.841851851852</v>
      </c>
      <c r="E690">
        <v>43382.645266203705</v>
      </c>
      <c r="F690" t="s">
        <v>1196</v>
      </c>
      <c r="G690" t="s">
        <v>90</v>
      </c>
      <c r="H690" t="s">
        <v>573</v>
      </c>
      <c r="I690" t="s">
        <v>91</v>
      </c>
      <c r="J690" t="s">
        <v>1118</v>
      </c>
      <c r="K690" t="s">
        <v>2669</v>
      </c>
      <c r="L690" t="s">
        <v>2877</v>
      </c>
      <c r="M690" t="s">
        <v>793</v>
      </c>
      <c r="N690" t="s">
        <v>41</v>
      </c>
      <c r="O690" t="s">
        <v>927</v>
      </c>
      <c r="Q690" t="s">
        <v>92</v>
      </c>
      <c r="R690" t="s">
        <v>544</v>
      </c>
      <c r="S690" t="s">
        <v>545</v>
      </c>
      <c r="V690" t="s">
        <v>1098</v>
      </c>
      <c r="W690" t="s">
        <v>1099</v>
      </c>
      <c r="Y690">
        <v>43393.508043981485</v>
      </c>
      <c r="Z690" t="s">
        <v>548</v>
      </c>
      <c r="AA690" t="s">
        <v>549</v>
      </c>
      <c r="AB690" t="s">
        <v>548</v>
      </c>
    </row>
    <row r="691" spans="1:28" x14ac:dyDescent="0.25">
      <c r="A691" t="s">
        <v>676</v>
      </c>
      <c r="B691" t="s">
        <v>562</v>
      </c>
      <c r="C691" t="s">
        <v>2670</v>
      </c>
      <c r="D691">
        <v>43381.851979166669</v>
      </c>
      <c r="E691">
        <v>43382.552916666667</v>
      </c>
      <c r="F691" t="s">
        <v>911</v>
      </c>
      <c r="G691" t="s">
        <v>90</v>
      </c>
      <c r="H691" t="s">
        <v>573</v>
      </c>
      <c r="I691" t="s">
        <v>91</v>
      </c>
      <c r="J691" t="s">
        <v>1118</v>
      </c>
      <c r="K691" t="s">
        <v>2671</v>
      </c>
      <c r="L691" t="s">
        <v>2878</v>
      </c>
      <c r="Q691" t="s">
        <v>92</v>
      </c>
      <c r="R691" t="s">
        <v>544</v>
      </c>
      <c r="S691" t="s">
        <v>545</v>
      </c>
      <c r="V691" t="s">
        <v>1429</v>
      </c>
      <c r="W691" t="s">
        <v>1430</v>
      </c>
      <c r="Y691">
        <v>43393.509768518517</v>
      </c>
      <c r="Z691" t="s">
        <v>548</v>
      </c>
      <c r="AA691" t="s">
        <v>549</v>
      </c>
      <c r="AB691" t="s">
        <v>548</v>
      </c>
    </row>
    <row r="692" spans="1:28" x14ac:dyDescent="0.25">
      <c r="A692" t="s">
        <v>676</v>
      </c>
      <c r="B692" t="s">
        <v>562</v>
      </c>
      <c r="C692" t="s">
        <v>2672</v>
      </c>
      <c r="D692">
        <v>43381.841157407405</v>
      </c>
      <c r="E692">
        <v>43382.549062500002</v>
      </c>
      <c r="F692" t="s">
        <v>911</v>
      </c>
      <c r="G692" t="s">
        <v>90</v>
      </c>
      <c r="H692" t="s">
        <v>573</v>
      </c>
      <c r="I692" t="s">
        <v>91</v>
      </c>
      <c r="J692" t="s">
        <v>1118</v>
      </c>
      <c r="K692" t="s">
        <v>2673</v>
      </c>
      <c r="L692" t="s">
        <v>2879</v>
      </c>
      <c r="M692" t="s">
        <v>793</v>
      </c>
      <c r="N692" t="s">
        <v>41</v>
      </c>
      <c r="O692" t="s">
        <v>934</v>
      </c>
      <c r="Q692" t="s">
        <v>92</v>
      </c>
      <c r="R692" t="s">
        <v>544</v>
      </c>
      <c r="S692" t="s">
        <v>545</v>
      </c>
      <c r="V692" t="s">
        <v>1311</v>
      </c>
      <c r="W692" t="s">
        <v>1312</v>
      </c>
      <c r="Y692">
        <v>43393.509629629632</v>
      </c>
      <c r="Z692" t="s">
        <v>548</v>
      </c>
      <c r="AA692" t="s">
        <v>549</v>
      </c>
      <c r="AB692" t="s">
        <v>548</v>
      </c>
    </row>
    <row r="693" spans="1:28" x14ac:dyDescent="0.25">
      <c r="A693" t="s">
        <v>676</v>
      </c>
      <c r="B693" t="s">
        <v>562</v>
      </c>
      <c r="C693" t="s">
        <v>2674</v>
      </c>
      <c r="D693">
        <v>43381.819328703707</v>
      </c>
      <c r="E693">
        <v>43382.748912037037</v>
      </c>
      <c r="G693" t="s">
        <v>90</v>
      </c>
      <c r="H693" t="s">
        <v>573</v>
      </c>
      <c r="I693" t="s">
        <v>91</v>
      </c>
      <c r="J693" t="s">
        <v>1118</v>
      </c>
      <c r="K693" t="s">
        <v>2675</v>
      </c>
      <c r="L693" t="s">
        <v>2880</v>
      </c>
      <c r="M693" t="s">
        <v>793</v>
      </c>
      <c r="N693" t="s">
        <v>41</v>
      </c>
      <c r="O693" t="s">
        <v>934</v>
      </c>
      <c r="Q693" t="s">
        <v>92</v>
      </c>
      <c r="R693" t="s">
        <v>544</v>
      </c>
      <c r="S693" t="s">
        <v>545</v>
      </c>
      <c r="V693" t="s">
        <v>966</v>
      </c>
      <c r="W693" t="s">
        <v>967</v>
      </c>
      <c r="Y693">
        <v>43393.509317129632</v>
      </c>
      <c r="Z693" t="s">
        <v>548</v>
      </c>
      <c r="AA693" t="s">
        <v>549</v>
      </c>
      <c r="AB693" t="s">
        <v>548</v>
      </c>
    </row>
    <row r="694" spans="1:28" x14ac:dyDescent="0.25">
      <c r="A694" t="s">
        <v>676</v>
      </c>
      <c r="B694" t="s">
        <v>562</v>
      </c>
      <c r="C694" t="s">
        <v>2676</v>
      </c>
      <c r="D694">
        <v>43381.832175925927</v>
      </c>
      <c r="E694">
        <v>43382.623553240737</v>
      </c>
      <c r="F694" t="s">
        <v>910</v>
      </c>
      <c r="G694" t="s">
        <v>90</v>
      </c>
      <c r="H694" t="s">
        <v>573</v>
      </c>
      <c r="I694" t="s">
        <v>91</v>
      </c>
      <c r="J694" t="s">
        <v>1118</v>
      </c>
      <c r="K694" t="s">
        <v>2677</v>
      </c>
      <c r="L694" t="s">
        <v>2881</v>
      </c>
      <c r="M694" t="s">
        <v>793</v>
      </c>
      <c r="N694" t="s">
        <v>40</v>
      </c>
      <c r="O694" t="s">
        <v>932</v>
      </c>
      <c r="Q694" t="s">
        <v>92</v>
      </c>
      <c r="R694" t="s">
        <v>544</v>
      </c>
      <c r="S694" t="s">
        <v>545</v>
      </c>
      <c r="V694" t="s">
        <v>1180</v>
      </c>
      <c r="W694" t="s">
        <v>963</v>
      </c>
      <c r="Y694">
        <v>43393.507893518516</v>
      </c>
      <c r="Z694" t="s">
        <v>548</v>
      </c>
      <c r="AA694" t="s">
        <v>549</v>
      </c>
      <c r="AB694" t="s">
        <v>548</v>
      </c>
    </row>
    <row r="695" spans="1:28" x14ac:dyDescent="0.25">
      <c r="A695" t="s">
        <v>676</v>
      </c>
      <c r="B695" t="s">
        <v>562</v>
      </c>
      <c r="C695" t="s">
        <v>2589</v>
      </c>
      <c r="D695">
        <v>43381.83011574074</v>
      </c>
      <c r="E695">
        <v>43381.831655092596</v>
      </c>
      <c r="G695" t="s">
        <v>90</v>
      </c>
      <c r="H695" t="s">
        <v>943</v>
      </c>
      <c r="I695" t="s">
        <v>91</v>
      </c>
      <c r="J695" t="s">
        <v>1118</v>
      </c>
      <c r="K695" t="s">
        <v>2590</v>
      </c>
      <c r="Q695" t="s">
        <v>92</v>
      </c>
      <c r="R695" t="s">
        <v>544</v>
      </c>
      <c r="S695" t="s">
        <v>545</v>
      </c>
      <c r="V695" t="s">
        <v>966</v>
      </c>
      <c r="W695" t="s">
        <v>967</v>
      </c>
      <c r="Y695">
        <v>43381.83184027778</v>
      </c>
      <c r="Z695" t="s">
        <v>548</v>
      </c>
      <c r="AB695" t="s">
        <v>548</v>
      </c>
    </row>
    <row r="696" spans="1:28" x14ac:dyDescent="0.25">
      <c r="A696" t="s">
        <v>676</v>
      </c>
      <c r="B696" t="s">
        <v>562</v>
      </c>
      <c r="C696" t="s">
        <v>2678</v>
      </c>
      <c r="D696">
        <v>43381.823865740742</v>
      </c>
      <c r="E696">
        <v>43382.692256944443</v>
      </c>
      <c r="F696" t="s">
        <v>843</v>
      </c>
      <c r="G696" t="s">
        <v>90</v>
      </c>
      <c r="H696" t="s">
        <v>573</v>
      </c>
      <c r="I696" t="s">
        <v>91</v>
      </c>
      <c r="J696" t="s">
        <v>1118</v>
      </c>
      <c r="K696" t="s">
        <v>2679</v>
      </c>
      <c r="L696" t="s">
        <v>2882</v>
      </c>
      <c r="M696" t="s">
        <v>793</v>
      </c>
      <c r="N696" t="s">
        <v>40</v>
      </c>
      <c r="O696" t="s">
        <v>732</v>
      </c>
      <c r="Q696" t="s">
        <v>92</v>
      </c>
      <c r="R696" t="s">
        <v>544</v>
      </c>
      <c r="S696" t="s">
        <v>545</v>
      </c>
      <c r="V696" t="s">
        <v>966</v>
      </c>
      <c r="W696" t="s">
        <v>967</v>
      </c>
      <c r="Y696">
        <v>43393.507824074077</v>
      </c>
      <c r="Z696" t="s">
        <v>548</v>
      </c>
      <c r="AA696" t="s">
        <v>549</v>
      </c>
      <c r="AB696" t="s">
        <v>548</v>
      </c>
    </row>
    <row r="697" spans="1:28" x14ac:dyDescent="0.25">
      <c r="A697" t="s">
        <v>676</v>
      </c>
      <c r="B697" t="s">
        <v>562</v>
      </c>
      <c r="C697" t="s">
        <v>2883</v>
      </c>
      <c r="D697">
        <v>43381.888229166667</v>
      </c>
      <c r="E697">
        <v>43382.705138888887</v>
      </c>
      <c r="F697" t="s">
        <v>1100</v>
      </c>
      <c r="G697" t="s">
        <v>90</v>
      </c>
      <c r="H697" t="s">
        <v>573</v>
      </c>
      <c r="I697" t="s">
        <v>91</v>
      </c>
      <c r="J697" t="s">
        <v>1118</v>
      </c>
      <c r="K697" t="s">
        <v>2884</v>
      </c>
      <c r="L697" t="s">
        <v>2885</v>
      </c>
      <c r="M697" t="s">
        <v>793</v>
      </c>
      <c r="N697" t="s">
        <v>41</v>
      </c>
      <c r="O697" t="s">
        <v>2886</v>
      </c>
      <c r="Q697" t="s">
        <v>92</v>
      </c>
      <c r="R697" t="s">
        <v>544</v>
      </c>
      <c r="S697" t="s">
        <v>545</v>
      </c>
      <c r="V697" t="s">
        <v>1254</v>
      </c>
      <c r="W697" t="s">
        <v>1255</v>
      </c>
      <c r="Y697">
        <v>43393.512002314812</v>
      </c>
      <c r="Z697" t="s">
        <v>548</v>
      </c>
      <c r="AA697" t="s">
        <v>549</v>
      </c>
      <c r="AB697" t="s">
        <v>548</v>
      </c>
    </row>
    <row r="698" spans="1:28" x14ac:dyDescent="0.25">
      <c r="A698" t="s">
        <v>676</v>
      </c>
      <c r="B698" t="s">
        <v>562</v>
      </c>
      <c r="C698" t="s">
        <v>2887</v>
      </c>
      <c r="D698">
        <v>43381.885474537034</v>
      </c>
      <c r="E698">
        <v>43382.605196759258</v>
      </c>
      <c r="F698" t="s">
        <v>872</v>
      </c>
      <c r="G698" t="s">
        <v>90</v>
      </c>
      <c r="H698" t="s">
        <v>573</v>
      </c>
      <c r="I698" t="s">
        <v>91</v>
      </c>
      <c r="J698" t="s">
        <v>1118</v>
      </c>
      <c r="K698" t="s">
        <v>2888</v>
      </c>
      <c r="L698" t="s">
        <v>2889</v>
      </c>
      <c r="M698" t="s">
        <v>793</v>
      </c>
      <c r="N698" t="s">
        <v>1372</v>
      </c>
      <c r="O698" t="s">
        <v>932</v>
      </c>
      <c r="Q698" t="s">
        <v>92</v>
      </c>
      <c r="R698" t="s">
        <v>544</v>
      </c>
      <c r="S698" t="s">
        <v>545</v>
      </c>
      <c r="V698" t="s">
        <v>1254</v>
      </c>
      <c r="W698" t="s">
        <v>1255</v>
      </c>
      <c r="Y698">
        <v>43393.511921296296</v>
      </c>
      <c r="Z698" t="s">
        <v>548</v>
      </c>
      <c r="AA698" t="s">
        <v>549</v>
      </c>
      <c r="AB698" t="s">
        <v>548</v>
      </c>
    </row>
    <row r="699" spans="1:28" x14ac:dyDescent="0.25">
      <c r="A699" t="s">
        <v>676</v>
      </c>
      <c r="B699" t="s">
        <v>562</v>
      </c>
      <c r="C699" t="s">
        <v>2890</v>
      </c>
      <c r="D699">
        <v>43381.882581018515</v>
      </c>
      <c r="E699">
        <v>43382.740219907406</v>
      </c>
      <c r="F699" t="s">
        <v>933</v>
      </c>
      <c r="G699" t="s">
        <v>90</v>
      </c>
      <c r="H699" t="s">
        <v>573</v>
      </c>
      <c r="I699" t="s">
        <v>91</v>
      </c>
      <c r="J699" t="s">
        <v>1118</v>
      </c>
      <c r="K699" t="s">
        <v>2891</v>
      </c>
      <c r="L699" t="s">
        <v>2892</v>
      </c>
      <c r="M699" t="s">
        <v>793</v>
      </c>
      <c r="N699" t="s">
        <v>929</v>
      </c>
      <c r="O699" t="s">
        <v>939</v>
      </c>
      <c r="Q699" t="s">
        <v>92</v>
      </c>
      <c r="R699" t="s">
        <v>544</v>
      </c>
      <c r="S699" t="s">
        <v>545</v>
      </c>
      <c r="V699" t="s">
        <v>1254</v>
      </c>
      <c r="W699" t="s">
        <v>1255</v>
      </c>
      <c r="Y699">
        <v>43393.511782407404</v>
      </c>
      <c r="Z699" t="s">
        <v>548</v>
      </c>
      <c r="AA699" t="s">
        <v>549</v>
      </c>
      <c r="AB699" t="s">
        <v>548</v>
      </c>
    </row>
    <row r="700" spans="1:28" x14ac:dyDescent="0.25">
      <c r="A700" t="s">
        <v>676</v>
      </c>
      <c r="B700" t="s">
        <v>562</v>
      </c>
      <c r="C700" t="s">
        <v>3019</v>
      </c>
      <c r="D700">
        <v>43381.871863425928</v>
      </c>
      <c r="E700">
        <v>43391.213310185187</v>
      </c>
      <c r="F700" t="s">
        <v>1493</v>
      </c>
      <c r="G700" t="s">
        <v>90</v>
      </c>
      <c r="H700" t="s">
        <v>573</v>
      </c>
      <c r="I700" t="s">
        <v>91</v>
      </c>
      <c r="J700" t="s">
        <v>1118</v>
      </c>
      <c r="K700" t="s">
        <v>3020</v>
      </c>
      <c r="L700" t="s">
        <v>4243</v>
      </c>
      <c r="M700" t="s">
        <v>793</v>
      </c>
      <c r="N700" t="s">
        <v>41</v>
      </c>
      <c r="O700" t="s">
        <v>4244</v>
      </c>
      <c r="Q700" t="s">
        <v>92</v>
      </c>
      <c r="R700" t="s">
        <v>544</v>
      </c>
      <c r="S700" t="s">
        <v>545</v>
      </c>
      <c r="V700" t="s">
        <v>1254</v>
      </c>
      <c r="W700" t="s">
        <v>1255</v>
      </c>
      <c r="Y700">
        <v>43401.499513888892</v>
      </c>
      <c r="Z700" t="s">
        <v>548</v>
      </c>
      <c r="AA700" t="s">
        <v>549</v>
      </c>
      <c r="AB700" t="s">
        <v>548</v>
      </c>
    </row>
    <row r="701" spans="1:28" x14ac:dyDescent="0.25">
      <c r="A701" t="s">
        <v>676</v>
      </c>
      <c r="B701" t="s">
        <v>562</v>
      </c>
      <c r="C701" t="s">
        <v>2893</v>
      </c>
      <c r="D701">
        <v>43381.870370370372</v>
      </c>
      <c r="E701">
        <v>43382.647083333337</v>
      </c>
      <c r="F701" t="s">
        <v>1196</v>
      </c>
      <c r="G701" t="s">
        <v>90</v>
      </c>
      <c r="H701" t="s">
        <v>573</v>
      </c>
      <c r="I701" t="s">
        <v>91</v>
      </c>
      <c r="J701" t="s">
        <v>1118</v>
      </c>
      <c r="K701" t="s">
        <v>2894</v>
      </c>
      <c r="L701" t="s">
        <v>2164</v>
      </c>
      <c r="M701" t="s">
        <v>793</v>
      </c>
      <c r="N701" t="s">
        <v>41</v>
      </c>
      <c r="O701" t="s">
        <v>934</v>
      </c>
      <c r="Q701" t="s">
        <v>92</v>
      </c>
      <c r="R701" t="s">
        <v>544</v>
      </c>
      <c r="S701" t="s">
        <v>545</v>
      </c>
      <c r="V701" t="s">
        <v>1342</v>
      </c>
      <c r="W701" t="s">
        <v>1343</v>
      </c>
      <c r="Y701">
        <v>43393.509247685186</v>
      </c>
      <c r="Z701" t="s">
        <v>548</v>
      </c>
      <c r="AA701" t="s">
        <v>549</v>
      </c>
      <c r="AB701" t="s">
        <v>548</v>
      </c>
    </row>
    <row r="702" spans="1:28" x14ac:dyDescent="0.25">
      <c r="A702" t="s">
        <v>676</v>
      </c>
      <c r="B702" t="s">
        <v>562</v>
      </c>
      <c r="C702" t="s">
        <v>2680</v>
      </c>
      <c r="D702">
        <v>43381.853622685187</v>
      </c>
      <c r="E702">
        <v>43382.653391203705</v>
      </c>
      <c r="F702" t="s">
        <v>910</v>
      </c>
      <c r="G702" t="s">
        <v>90</v>
      </c>
      <c r="H702" t="s">
        <v>573</v>
      </c>
      <c r="I702" t="s">
        <v>91</v>
      </c>
      <c r="J702" t="s">
        <v>1118</v>
      </c>
      <c r="K702" t="s">
        <v>2681</v>
      </c>
      <c r="L702" t="s">
        <v>2895</v>
      </c>
      <c r="M702" t="s">
        <v>793</v>
      </c>
      <c r="N702" t="s">
        <v>40</v>
      </c>
      <c r="O702" t="s">
        <v>1093</v>
      </c>
      <c r="Q702" t="s">
        <v>92</v>
      </c>
      <c r="R702" t="s">
        <v>544</v>
      </c>
      <c r="S702" t="s">
        <v>545</v>
      </c>
      <c r="V702" t="s">
        <v>1098</v>
      </c>
      <c r="W702" t="s">
        <v>1099</v>
      </c>
      <c r="Y702">
        <v>43393.50886574074</v>
      </c>
      <c r="Z702" t="s">
        <v>548</v>
      </c>
      <c r="AA702" t="s">
        <v>549</v>
      </c>
      <c r="AB702" t="s">
        <v>548</v>
      </c>
    </row>
    <row r="703" spans="1:28" x14ac:dyDescent="0.25">
      <c r="A703" t="s">
        <v>676</v>
      </c>
      <c r="B703" t="s">
        <v>562</v>
      </c>
      <c r="C703" t="s">
        <v>2682</v>
      </c>
      <c r="D703">
        <v>43381.812523148146</v>
      </c>
      <c r="E703">
        <v>43382.660092592596</v>
      </c>
      <c r="F703" t="s">
        <v>843</v>
      </c>
      <c r="G703" t="s">
        <v>90</v>
      </c>
      <c r="H703" t="s">
        <v>573</v>
      </c>
      <c r="I703" t="s">
        <v>91</v>
      </c>
      <c r="J703" t="s">
        <v>1118</v>
      </c>
      <c r="K703" t="s">
        <v>2683</v>
      </c>
      <c r="L703" t="s">
        <v>2896</v>
      </c>
      <c r="M703" t="s">
        <v>793</v>
      </c>
      <c r="N703" t="s">
        <v>41</v>
      </c>
      <c r="O703" t="s">
        <v>934</v>
      </c>
      <c r="Q703" t="s">
        <v>92</v>
      </c>
      <c r="R703" t="s">
        <v>544</v>
      </c>
      <c r="S703" t="s">
        <v>545</v>
      </c>
      <c r="V703" t="s">
        <v>966</v>
      </c>
      <c r="W703" t="s">
        <v>967</v>
      </c>
      <c r="Y703">
        <v>43393.508564814816</v>
      </c>
      <c r="Z703" t="s">
        <v>548</v>
      </c>
      <c r="AA703" t="s">
        <v>549</v>
      </c>
      <c r="AB703" t="s">
        <v>548</v>
      </c>
    </row>
    <row r="704" spans="1:28" x14ac:dyDescent="0.25">
      <c r="A704" t="s">
        <v>676</v>
      </c>
      <c r="B704" t="s">
        <v>562</v>
      </c>
      <c r="C704" t="s">
        <v>2684</v>
      </c>
      <c r="D704">
        <v>43381.783043981479</v>
      </c>
      <c r="E704">
        <v>43382.752280092594</v>
      </c>
      <c r="F704" t="s">
        <v>916</v>
      </c>
      <c r="G704" t="s">
        <v>90</v>
      </c>
      <c r="H704" t="s">
        <v>573</v>
      </c>
      <c r="I704" t="s">
        <v>91</v>
      </c>
      <c r="J704" t="s">
        <v>1118</v>
      </c>
      <c r="K704" t="s">
        <v>2685</v>
      </c>
      <c r="L704" t="s">
        <v>2897</v>
      </c>
      <c r="M704" t="s">
        <v>793</v>
      </c>
      <c r="N704" t="s">
        <v>40</v>
      </c>
      <c r="O704" t="s">
        <v>941</v>
      </c>
      <c r="Q704" t="s">
        <v>92</v>
      </c>
      <c r="R704" t="s">
        <v>544</v>
      </c>
      <c r="S704" t="s">
        <v>545</v>
      </c>
      <c r="V704" t="s">
        <v>1300</v>
      </c>
      <c r="W704" t="s">
        <v>1301</v>
      </c>
      <c r="Y704">
        <v>43393.508344907408</v>
      </c>
      <c r="Z704" t="s">
        <v>548</v>
      </c>
      <c r="AA704" t="s">
        <v>549</v>
      </c>
      <c r="AB704" t="s">
        <v>548</v>
      </c>
    </row>
    <row r="705" spans="1:28" x14ac:dyDescent="0.25">
      <c r="A705" t="s">
        <v>676</v>
      </c>
      <c r="B705" t="s">
        <v>562</v>
      </c>
      <c r="C705" t="s">
        <v>2686</v>
      </c>
      <c r="D705">
        <v>43381.80741898148</v>
      </c>
      <c r="E705">
        <v>43382.648969907408</v>
      </c>
      <c r="F705" t="s">
        <v>1196</v>
      </c>
      <c r="G705" t="s">
        <v>90</v>
      </c>
      <c r="H705" t="s">
        <v>573</v>
      </c>
      <c r="I705" t="s">
        <v>91</v>
      </c>
      <c r="J705" t="s">
        <v>1118</v>
      </c>
      <c r="K705" t="s">
        <v>2687</v>
      </c>
      <c r="L705" t="s">
        <v>2898</v>
      </c>
      <c r="M705" t="s">
        <v>793</v>
      </c>
      <c r="N705" t="s">
        <v>41</v>
      </c>
      <c r="O705" t="s">
        <v>944</v>
      </c>
      <c r="Q705" t="s">
        <v>92</v>
      </c>
      <c r="R705" t="s">
        <v>544</v>
      </c>
      <c r="S705" t="s">
        <v>545</v>
      </c>
      <c r="V705" t="s">
        <v>966</v>
      </c>
      <c r="W705" t="s">
        <v>967</v>
      </c>
      <c r="Y705">
        <v>43393.507361111115</v>
      </c>
      <c r="Z705" t="s">
        <v>548</v>
      </c>
      <c r="AA705" t="s">
        <v>549</v>
      </c>
      <c r="AB705" t="s">
        <v>548</v>
      </c>
    </row>
    <row r="706" spans="1:28" x14ac:dyDescent="0.25">
      <c r="A706" t="s">
        <v>676</v>
      </c>
      <c r="B706" t="s">
        <v>562</v>
      </c>
      <c r="C706" t="s">
        <v>2688</v>
      </c>
      <c r="D706">
        <v>43381.773472222223</v>
      </c>
      <c r="E706">
        <v>43382.770960648151</v>
      </c>
      <c r="F706" t="s">
        <v>833</v>
      </c>
      <c r="G706" t="s">
        <v>90</v>
      </c>
      <c r="H706" t="s">
        <v>573</v>
      </c>
      <c r="I706" t="s">
        <v>91</v>
      </c>
      <c r="J706" t="s">
        <v>1118</v>
      </c>
      <c r="K706" t="s">
        <v>2689</v>
      </c>
      <c r="L706" t="s">
        <v>2899</v>
      </c>
      <c r="M706" t="s">
        <v>793</v>
      </c>
      <c r="N706" t="s">
        <v>41</v>
      </c>
      <c r="O706" t="s">
        <v>934</v>
      </c>
      <c r="Q706" t="s">
        <v>92</v>
      </c>
      <c r="R706" t="s">
        <v>544</v>
      </c>
      <c r="S706" t="s">
        <v>545</v>
      </c>
      <c r="V706" t="s">
        <v>2690</v>
      </c>
      <c r="W706" t="s">
        <v>2691</v>
      </c>
      <c r="Y706">
        <v>43393.507060185184</v>
      </c>
      <c r="Z706" t="s">
        <v>548</v>
      </c>
      <c r="AA706" t="s">
        <v>549</v>
      </c>
      <c r="AB706" t="s">
        <v>548</v>
      </c>
    </row>
    <row r="707" spans="1:28" x14ac:dyDescent="0.25">
      <c r="A707" t="s">
        <v>676</v>
      </c>
      <c r="B707" t="s">
        <v>562</v>
      </c>
      <c r="C707" t="s">
        <v>2692</v>
      </c>
      <c r="D707">
        <v>43381.757152777776</v>
      </c>
      <c r="E707">
        <v>43382.789386574077</v>
      </c>
      <c r="F707" t="s">
        <v>916</v>
      </c>
      <c r="G707" t="s">
        <v>90</v>
      </c>
      <c r="H707" t="s">
        <v>573</v>
      </c>
      <c r="I707" t="s">
        <v>91</v>
      </c>
      <c r="J707" t="s">
        <v>1118</v>
      </c>
      <c r="K707" t="s">
        <v>2693</v>
      </c>
      <c r="L707" t="s">
        <v>2900</v>
      </c>
      <c r="M707" t="s">
        <v>793</v>
      </c>
      <c r="N707" t="s">
        <v>929</v>
      </c>
      <c r="O707" t="s">
        <v>940</v>
      </c>
      <c r="Q707" t="s">
        <v>92</v>
      </c>
      <c r="R707" t="s">
        <v>544</v>
      </c>
      <c r="S707" t="s">
        <v>545</v>
      </c>
      <c r="V707" t="s">
        <v>1098</v>
      </c>
      <c r="W707" t="s">
        <v>1099</v>
      </c>
      <c r="Y707">
        <v>43393.506990740738</v>
      </c>
      <c r="Z707" t="s">
        <v>548</v>
      </c>
      <c r="AA707" t="s">
        <v>549</v>
      </c>
      <c r="AB707" t="s">
        <v>548</v>
      </c>
    </row>
    <row r="708" spans="1:28" x14ac:dyDescent="0.25">
      <c r="A708" t="s">
        <v>676</v>
      </c>
      <c r="B708" t="s">
        <v>562</v>
      </c>
      <c r="C708" t="s">
        <v>2694</v>
      </c>
      <c r="D708">
        <v>43381.756701388891</v>
      </c>
      <c r="E708">
        <v>43391.208124999997</v>
      </c>
      <c r="F708" t="s">
        <v>1493</v>
      </c>
      <c r="G708" t="s">
        <v>90</v>
      </c>
      <c r="H708" t="s">
        <v>573</v>
      </c>
      <c r="I708" t="s">
        <v>91</v>
      </c>
      <c r="J708" t="s">
        <v>1118</v>
      </c>
      <c r="K708" t="s">
        <v>2695</v>
      </c>
      <c r="L708" t="s">
        <v>4245</v>
      </c>
      <c r="M708" t="s">
        <v>793</v>
      </c>
      <c r="N708" t="s">
        <v>40</v>
      </c>
      <c r="O708" t="s">
        <v>602</v>
      </c>
      <c r="Q708" t="s">
        <v>92</v>
      </c>
      <c r="R708" t="s">
        <v>544</v>
      </c>
      <c r="S708" t="s">
        <v>545</v>
      </c>
      <c r="V708" t="s">
        <v>1300</v>
      </c>
      <c r="W708" t="s">
        <v>1301</v>
      </c>
      <c r="Y708">
        <v>43401.498877314814</v>
      </c>
      <c r="Z708" t="s">
        <v>548</v>
      </c>
      <c r="AA708" t="s">
        <v>549</v>
      </c>
      <c r="AB708" t="s">
        <v>548</v>
      </c>
    </row>
    <row r="709" spans="1:28" x14ac:dyDescent="0.25">
      <c r="A709" t="s">
        <v>676</v>
      </c>
      <c r="B709" t="s">
        <v>562</v>
      </c>
      <c r="C709" t="s">
        <v>2696</v>
      </c>
      <c r="D709">
        <v>43380.04347222222</v>
      </c>
      <c r="E709">
        <v>43382.46266203704</v>
      </c>
      <c r="F709" t="s">
        <v>872</v>
      </c>
      <c r="G709" t="s">
        <v>90</v>
      </c>
      <c r="H709" t="s">
        <v>573</v>
      </c>
      <c r="I709" t="s">
        <v>91</v>
      </c>
      <c r="J709" t="s">
        <v>1118</v>
      </c>
      <c r="K709" t="s">
        <v>2697</v>
      </c>
      <c r="L709" t="s">
        <v>2901</v>
      </c>
      <c r="M709" t="s">
        <v>793</v>
      </c>
      <c r="N709" t="s">
        <v>41</v>
      </c>
      <c r="O709" t="s">
        <v>1005</v>
      </c>
      <c r="Q709" t="s">
        <v>92</v>
      </c>
      <c r="R709" t="s">
        <v>544</v>
      </c>
      <c r="S709" t="s">
        <v>545</v>
      </c>
      <c r="V709" t="s">
        <v>965</v>
      </c>
      <c r="W709" t="s">
        <v>962</v>
      </c>
      <c r="Y709">
        <v>43392.517465277779</v>
      </c>
      <c r="Z709" t="s">
        <v>548</v>
      </c>
      <c r="AA709" t="s">
        <v>549</v>
      </c>
      <c r="AB709" t="s">
        <v>548</v>
      </c>
    </row>
    <row r="710" spans="1:28" x14ac:dyDescent="0.25">
      <c r="A710" t="s">
        <v>676</v>
      </c>
      <c r="B710" t="s">
        <v>562</v>
      </c>
      <c r="C710" t="s">
        <v>2591</v>
      </c>
      <c r="D710">
        <v>43379.992731481485</v>
      </c>
      <c r="E710">
        <v>43381.80259259259</v>
      </c>
      <c r="F710" t="s">
        <v>1196</v>
      </c>
      <c r="G710" t="s">
        <v>90</v>
      </c>
      <c r="H710" t="s">
        <v>573</v>
      </c>
      <c r="I710" t="s">
        <v>91</v>
      </c>
      <c r="J710" t="s">
        <v>1118</v>
      </c>
      <c r="K710" t="s">
        <v>2592</v>
      </c>
      <c r="L710" t="s">
        <v>2593</v>
      </c>
      <c r="M710" t="s">
        <v>793</v>
      </c>
      <c r="N710" t="s">
        <v>40</v>
      </c>
      <c r="O710" t="s">
        <v>945</v>
      </c>
      <c r="Q710" t="s">
        <v>92</v>
      </c>
      <c r="R710" t="s">
        <v>544</v>
      </c>
      <c r="S710" t="s">
        <v>545</v>
      </c>
      <c r="V710" t="s">
        <v>1103</v>
      </c>
      <c r="W710" t="s">
        <v>1361</v>
      </c>
      <c r="Y710">
        <v>43392.513958333337</v>
      </c>
      <c r="Z710" t="s">
        <v>548</v>
      </c>
      <c r="AA710" t="s">
        <v>549</v>
      </c>
      <c r="AB710" t="s">
        <v>548</v>
      </c>
    </row>
    <row r="711" spans="1:28" x14ac:dyDescent="0.25">
      <c r="A711" t="s">
        <v>676</v>
      </c>
      <c r="B711" t="s">
        <v>562</v>
      </c>
      <c r="C711" t="s">
        <v>2594</v>
      </c>
      <c r="D711">
        <v>43379.848761574074</v>
      </c>
      <c r="E711">
        <v>43381.727662037039</v>
      </c>
      <c r="F711" t="s">
        <v>916</v>
      </c>
      <c r="G711" t="s">
        <v>90</v>
      </c>
      <c r="H711" t="s">
        <v>573</v>
      </c>
      <c r="I711" t="s">
        <v>91</v>
      </c>
      <c r="J711" t="s">
        <v>1118</v>
      </c>
      <c r="K711" t="s">
        <v>1204</v>
      </c>
      <c r="L711" t="s">
        <v>2595</v>
      </c>
      <c r="M711" t="s">
        <v>793</v>
      </c>
      <c r="N711" t="s">
        <v>920</v>
      </c>
      <c r="O711" t="s">
        <v>921</v>
      </c>
      <c r="Q711" t="s">
        <v>92</v>
      </c>
      <c r="R711" t="s">
        <v>544</v>
      </c>
      <c r="S711" t="s">
        <v>545</v>
      </c>
      <c r="V711" t="s">
        <v>1202</v>
      </c>
      <c r="W711" t="s">
        <v>1203</v>
      </c>
      <c r="Y711">
        <v>43392.513738425929</v>
      </c>
      <c r="Z711" t="s">
        <v>548</v>
      </c>
      <c r="AA711" t="s">
        <v>549</v>
      </c>
      <c r="AB711" t="s">
        <v>548</v>
      </c>
    </row>
    <row r="712" spans="1:28" x14ac:dyDescent="0.25">
      <c r="A712" t="s">
        <v>676</v>
      </c>
      <c r="B712" t="s">
        <v>562</v>
      </c>
      <c r="C712" t="s">
        <v>2596</v>
      </c>
      <c r="D712">
        <v>43379.831365740742</v>
      </c>
      <c r="E712">
        <v>43381.828206018516</v>
      </c>
      <c r="F712" t="s">
        <v>1100</v>
      </c>
      <c r="G712" t="s">
        <v>90</v>
      </c>
      <c r="H712" t="s">
        <v>573</v>
      </c>
      <c r="I712" t="s">
        <v>91</v>
      </c>
      <c r="J712" t="s">
        <v>1118</v>
      </c>
      <c r="K712" t="s">
        <v>2597</v>
      </c>
      <c r="L712" t="s">
        <v>2598</v>
      </c>
      <c r="M712" t="s">
        <v>793</v>
      </c>
      <c r="N712" t="s">
        <v>41</v>
      </c>
      <c r="O712" t="s">
        <v>1104</v>
      </c>
      <c r="Q712" t="s">
        <v>92</v>
      </c>
      <c r="R712" t="s">
        <v>544</v>
      </c>
      <c r="S712" t="s">
        <v>545</v>
      </c>
      <c r="V712" t="s">
        <v>1098</v>
      </c>
      <c r="W712" t="s">
        <v>1099</v>
      </c>
      <c r="Y712">
        <v>43392.51357638889</v>
      </c>
      <c r="Z712" t="s">
        <v>548</v>
      </c>
      <c r="AA712" t="s">
        <v>549</v>
      </c>
      <c r="AB712" t="s">
        <v>548</v>
      </c>
    </row>
    <row r="713" spans="1:28" x14ac:dyDescent="0.25">
      <c r="A713" t="s">
        <v>676</v>
      </c>
      <c r="B713" t="s">
        <v>562</v>
      </c>
      <c r="C713" t="s">
        <v>2599</v>
      </c>
      <c r="D713">
        <v>43379.827164351853</v>
      </c>
      <c r="E713">
        <v>43379.848912037036</v>
      </c>
      <c r="G713" t="s">
        <v>90</v>
      </c>
      <c r="H713" t="s">
        <v>943</v>
      </c>
      <c r="I713" t="s">
        <v>91</v>
      </c>
      <c r="J713" t="s">
        <v>1118</v>
      </c>
      <c r="K713" t="s">
        <v>2600</v>
      </c>
      <c r="Q713" t="s">
        <v>92</v>
      </c>
      <c r="R713" t="s">
        <v>544</v>
      </c>
      <c r="S713" t="s">
        <v>545</v>
      </c>
      <c r="V713" t="s">
        <v>1202</v>
      </c>
      <c r="W713" t="s">
        <v>1203</v>
      </c>
      <c r="Y713">
        <v>43379.849097222221</v>
      </c>
      <c r="Z713" t="s">
        <v>548</v>
      </c>
      <c r="AB713" t="s">
        <v>548</v>
      </c>
    </row>
    <row r="714" spans="1:28" x14ac:dyDescent="0.25">
      <c r="A714" t="s">
        <v>676</v>
      </c>
      <c r="B714" t="s">
        <v>562</v>
      </c>
      <c r="C714" t="s">
        <v>2601</v>
      </c>
      <c r="D714">
        <v>43379.22724537037</v>
      </c>
      <c r="E714">
        <v>43381.583275462966</v>
      </c>
      <c r="F714" t="s">
        <v>843</v>
      </c>
      <c r="G714" t="s">
        <v>90</v>
      </c>
      <c r="H714" t="s">
        <v>573</v>
      </c>
      <c r="I714" t="s">
        <v>91</v>
      </c>
      <c r="J714" t="s">
        <v>1118</v>
      </c>
      <c r="K714" t="s">
        <v>2602</v>
      </c>
      <c r="L714" t="s">
        <v>2603</v>
      </c>
      <c r="M714" t="s">
        <v>793</v>
      </c>
      <c r="N714" t="s">
        <v>41</v>
      </c>
      <c r="O714" t="s">
        <v>934</v>
      </c>
      <c r="Q714" t="s">
        <v>92</v>
      </c>
      <c r="R714" t="s">
        <v>544</v>
      </c>
      <c r="S714" t="s">
        <v>545</v>
      </c>
      <c r="V714" t="s">
        <v>1321</v>
      </c>
      <c r="W714" t="s">
        <v>964</v>
      </c>
      <c r="Y714">
        <v>43392.510474537034</v>
      </c>
      <c r="Z714" t="s">
        <v>548</v>
      </c>
      <c r="AA714" t="s">
        <v>549</v>
      </c>
      <c r="AB714" t="s">
        <v>548</v>
      </c>
    </row>
    <row r="715" spans="1:28" x14ac:dyDescent="0.25">
      <c r="A715" t="s">
        <v>676</v>
      </c>
      <c r="B715" t="s">
        <v>562</v>
      </c>
      <c r="C715" t="s">
        <v>2698</v>
      </c>
      <c r="D715">
        <v>43379.120925925927</v>
      </c>
      <c r="E715">
        <v>43391.205104166664</v>
      </c>
      <c r="F715" t="s">
        <v>1493</v>
      </c>
      <c r="G715" t="s">
        <v>90</v>
      </c>
      <c r="H715" t="s">
        <v>573</v>
      </c>
      <c r="I715" t="s">
        <v>91</v>
      </c>
      <c r="J715" t="s">
        <v>1118</v>
      </c>
      <c r="K715" t="s">
        <v>2699</v>
      </c>
      <c r="L715" t="s">
        <v>4246</v>
      </c>
      <c r="M715" t="s">
        <v>793</v>
      </c>
      <c r="N715" t="s">
        <v>40</v>
      </c>
      <c r="O715" t="s">
        <v>732</v>
      </c>
      <c r="Q715" t="s">
        <v>92</v>
      </c>
      <c r="R715" t="s">
        <v>544</v>
      </c>
      <c r="S715" t="s">
        <v>545</v>
      </c>
      <c r="V715" t="s">
        <v>1321</v>
      </c>
      <c r="W715" t="s">
        <v>964</v>
      </c>
      <c r="Y715">
        <v>43401.497696759259</v>
      </c>
      <c r="Z715" t="s">
        <v>548</v>
      </c>
      <c r="AA715" t="s">
        <v>549</v>
      </c>
      <c r="AB715" t="s">
        <v>548</v>
      </c>
    </row>
    <row r="716" spans="1:28" x14ac:dyDescent="0.25">
      <c r="A716" t="s">
        <v>676</v>
      </c>
      <c r="B716" t="s">
        <v>562</v>
      </c>
      <c r="C716" t="s">
        <v>2604</v>
      </c>
      <c r="D716">
        <v>43379.201678240737</v>
      </c>
      <c r="E716">
        <v>43381.843831018516</v>
      </c>
      <c r="F716" t="s">
        <v>933</v>
      </c>
      <c r="G716" t="s">
        <v>90</v>
      </c>
      <c r="H716" t="s">
        <v>573</v>
      </c>
      <c r="I716" t="s">
        <v>91</v>
      </c>
      <c r="J716" t="s">
        <v>1118</v>
      </c>
      <c r="K716" t="s">
        <v>2605</v>
      </c>
      <c r="L716" t="s">
        <v>2606</v>
      </c>
      <c r="M716" t="s">
        <v>793</v>
      </c>
      <c r="N716" t="s">
        <v>41</v>
      </c>
      <c r="O716" t="s">
        <v>1104</v>
      </c>
      <c r="Q716" t="s">
        <v>92</v>
      </c>
      <c r="R716" t="s">
        <v>544</v>
      </c>
      <c r="S716" t="s">
        <v>545</v>
      </c>
      <c r="V716" t="s">
        <v>1321</v>
      </c>
      <c r="W716" t="s">
        <v>964</v>
      </c>
      <c r="Y716">
        <v>43392.511412037034</v>
      </c>
      <c r="Z716" t="s">
        <v>548</v>
      </c>
      <c r="AA716" t="s">
        <v>549</v>
      </c>
      <c r="AB716" t="s">
        <v>548</v>
      </c>
    </row>
    <row r="717" spans="1:28" x14ac:dyDescent="0.25">
      <c r="A717" t="s">
        <v>676</v>
      </c>
      <c r="B717" t="s">
        <v>562</v>
      </c>
      <c r="C717" t="s">
        <v>2700</v>
      </c>
      <c r="D717">
        <v>43379.095856481479</v>
      </c>
      <c r="E717">
        <v>43384.649502314816</v>
      </c>
      <c r="F717" t="s">
        <v>1192</v>
      </c>
      <c r="G717" t="s">
        <v>90</v>
      </c>
      <c r="H717" t="s">
        <v>573</v>
      </c>
      <c r="I717" t="s">
        <v>91</v>
      </c>
      <c r="J717" t="s">
        <v>1118</v>
      </c>
      <c r="K717" t="s">
        <v>2701</v>
      </c>
      <c r="L717" t="s">
        <v>3193</v>
      </c>
      <c r="M717" t="s">
        <v>793</v>
      </c>
      <c r="N717" t="s">
        <v>41</v>
      </c>
      <c r="O717" t="s">
        <v>1215</v>
      </c>
      <c r="Q717" t="s">
        <v>92</v>
      </c>
      <c r="R717" t="s">
        <v>544</v>
      </c>
      <c r="S717" t="s">
        <v>545</v>
      </c>
      <c r="V717" t="s">
        <v>1321</v>
      </c>
      <c r="W717" t="s">
        <v>964</v>
      </c>
      <c r="Y717">
        <v>43395.495208333334</v>
      </c>
      <c r="Z717" t="s">
        <v>548</v>
      </c>
      <c r="AA717" t="s">
        <v>549</v>
      </c>
      <c r="AB717" t="s">
        <v>548</v>
      </c>
    </row>
    <row r="718" spans="1:28" x14ac:dyDescent="0.25">
      <c r="A718" t="s">
        <v>676</v>
      </c>
      <c r="B718" t="s">
        <v>562</v>
      </c>
      <c r="C718" t="s">
        <v>2607</v>
      </c>
      <c r="D718">
        <v>43379.091493055559</v>
      </c>
      <c r="E718">
        <v>43381.60796296296</v>
      </c>
      <c r="F718" t="s">
        <v>833</v>
      </c>
      <c r="G718" t="s">
        <v>90</v>
      </c>
      <c r="H718" t="s">
        <v>573</v>
      </c>
      <c r="I718" t="s">
        <v>91</v>
      </c>
      <c r="J718" t="s">
        <v>1118</v>
      </c>
      <c r="K718" t="s">
        <v>2608</v>
      </c>
      <c r="L718" t="s">
        <v>2236</v>
      </c>
      <c r="M718" t="s">
        <v>793</v>
      </c>
      <c r="N718" t="s">
        <v>40</v>
      </c>
      <c r="O718" t="s">
        <v>1360</v>
      </c>
      <c r="Q718" t="s">
        <v>92</v>
      </c>
      <c r="R718" t="s">
        <v>544</v>
      </c>
      <c r="S718" t="s">
        <v>545</v>
      </c>
      <c r="V718" t="s">
        <v>966</v>
      </c>
      <c r="W718" t="s">
        <v>967</v>
      </c>
      <c r="Y718">
        <v>43392.510937500003</v>
      </c>
      <c r="Z718" t="s">
        <v>548</v>
      </c>
      <c r="AA718" t="s">
        <v>549</v>
      </c>
      <c r="AB718" t="s">
        <v>548</v>
      </c>
    </row>
    <row r="719" spans="1:28" x14ac:dyDescent="0.25">
      <c r="A719" t="s">
        <v>676</v>
      </c>
      <c r="B719" t="s">
        <v>562</v>
      </c>
      <c r="C719" t="s">
        <v>2609</v>
      </c>
      <c r="D719">
        <v>43379.08766203704</v>
      </c>
      <c r="E719">
        <v>43381.571018518516</v>
      </c>
      <c r="F719" t="s">
        <v>911</v>
      </c>
      <c r="G719" t="s">
        <v>90</v>
      </c>
      <c r="H719" t="s">
        <v>573</v>
      </c>
      <c r="I719" t="s">
        <v>91</v>
      </c>
      <c r="J719" t="s">
        <v>1118</v>
      </c>
      <c r="K719" t="s">
        <v>2610</v>
      </c>
      <c r="L719" t="s">
        <v>2611</v>
      </c>
      <c r="M719" t="s">
        <v>793</v>
      </c>
      <c r="N719" t="s">
        <v>41</v>
      </c>
      <c r="O719" t="s">
        <v>2156</v>
      </c>
      <c r="Q719" t="s">
        <v>92</v>
      </c>
      <c r="R719" t="s">
        <v>544</v>
      </c>
      <c r="S719" t="s">
        <v>545</v>
      </c>
      <c r="V719" t="s">
        <v>966</v>
      </c>
      <c r="W719" t="s">
        <v>967</v>
      </c>
      <c r="Y719">
        <v>43392.510775462964</v>
      </c>
      <c r="Z719" t="s">
        <v>548</v>
      </c>
      <c r="AA719" t="s">
        <v>549</v>
      </c>
      <c r="AB719" t="s">
        <v>548</v>
      </c>
    </row>
    <row r="720" spans="1:28" x14ac:dyDescent="0.25">
      <c r="A720" t="s">
        <v>676</v>
      </c>
      <c r="B720" t="s">
        <v>562</v>
      </c>
      <c r="C720" t="s">
        <v>2702</v>
      </c>
      <c r="D720">
        <v>43379.082395833335</v>
      </c>
      <c r="E720">
        <v>43382.464479166665</v>
      </c>
      <c r="F720" t="s">
        <v>872</v>
      </c>
      <c r="G720" t="s">
        <v>90</v>
      </c>
      <c r="H720" t="s">
        <v>573</v>
      </c>
      <c r="I720" t="s">
        <v>91</v>
      </c>
      <c r="J720" t="s">
        <v>1118</v>
      </c>
      <c r="K720" t="s">
        <v>2703</v>
      </c>
      <c r="L720" t="s">
        <v>2902</v>
      </c>
      <c r="M720" t="s">
        <v>793</v>
      </c>
      <c r="N720" t="s">
        <v>41</v>
      </c>
      <c r="O720" t="s">
        <v>1115</v>
      </c>
      <c r="Q720" t="s">
        <v>92</v>
      </c>
      <c r="R720" t="s">
        <v>544</v>
      </c>
      <c r="S720" t="s">
        <v>545</v>
      </c>
      <c r="V720" t="s">
        <v>966</v>
      </c>
      <c r="W720" t="s">
        <v>967</v>
      </c>
      <c r="Y720">
        <v>43392.510625000003</v>
      </c>
      <c r="Z720" t="s">
        <v>548</v>
      </c>
      <c r="AA720" t="s">
        <v>549</v>
      </c>
      <c r="AB720" t="s">
        <v>548</v>
      </c>
    </row>
    <row r="721" spans="1:28" x14ac:dyDescent="0.25">
      <c r="A721" t="s">
        <v>676</v>
      </c>
      <c r="B721" t="s">
        <v>562</v>
      </c>
      <c r="C721" t="s">
        <v>2704</v>
      </c>
      <c r="D721">
        <v>43379.077627314815</v>
      </c>
      <c r="E721">
        <v>43384.540034722224</v>
      </c>
      <c r="F721" t="s">
        <v>833</v>
      </c>
      <c r="G721" t="s">
        <v>90</v>
      </c>
      <c r="H721" t="s">
        <v>573</v>
      </c>
      <c r="I721" t="s">
        <v>91</v>
      </c>
      <c r="J721" t="s">
        <v>1118</v>
      </c>
      <c r="K721" t="s">
        <v>2705</v>
      </c>
      <c r="L721" t="s">
        <v>3194</v>
      </c>
      <c r="M721" t="s">
        <v>793</v>
      </c>
      <c r="N721" t="s">
        <v>41</v>
      </c>
      <c r="O721" t="s">
        <v>928</v>
      </c>
      <c r="Q721" t="s">
        <v>92</v>
      </c>
      <c r="R721" t="s">
        <v>544</v>
      </c>
      <c r="S721" t="s">
        <v>545</v>
      </c>
      <c r="V721" t="s">
        <v>1311</v>
      </c>
      <c r="W721" t="s">
        <v>1312</v>
      </c>
      <c r="Y721">
        <v>43395.495046296295</v>
      </c>
      <c r="Z721" t="s">
        <v>548</v>
      </c>
      <c r="AA721" t="s">
        <v>549</v>
      </c>
      <c r="AB721" t="s">
        <v>548</v>
      </c>
    </row>
    <row r="722" spans="1:28" x14ac:dyDescent="0.25">
      <c r="A722" t="s">
        <v>676</v>
      </c>
      <c r="B722" t="s">
        <v>562</v>
      </c>
      <c r="C722" t="s">
        <v>2612</v>
      </c>
      <c r="D722">
        <v>43379.085590277777</v>
      </c>
      <c r="E722">
        <v>43381.641643518517</v>
      </c>
      <c r="F722" t="s">
        <v>843</v>
      </c>
      <c r="G722" t="s">
        <v>90</v>
      </c>
      <c r="H722" t="s">
        <v>573</v>
      </c>
      <c r="I722" t="s">
        <v>91</v>
      </c>
      <c r="J722" t="s">
        <v>1118</v>
      </c>
      <c r="K722" t="s">
        <v>2613</v>
      </c>
      <c r="L722" t="s">
        <v>2614</v>
      </c>
      <c r="M722" t="s">
        <v>793</v>
      </c>
      <c r="N722" t="s">
        <v>40</v>
      </c>
      <c r="O722" t="s">
        <v>732</v>
      </c>
      <c r="Q722" t="s">
        <v>92</v>
      </c>
      <c r="R722" t="s">
        <v>544</v>
      </c>
      <c r="S722" t="s">
        <v>545</v>
      </c>
      <c r="V722" t="s">
        <v>966</v>
      </c>
      <c r="W722" t="s">
        <v>967</v>
      </c>
      <c r="Y722">
        <v>43392.510011574072</v>
      </c>
      <c r="Z722" t="s">
        <v>548</v>
      </c>
      <c r="AA722" t="s">
        <v>549</v>
      </c>
      <c r="AB722" t="s">
        <v>548</v>
      </c>
    </row>
    <row r="723" spans="1:28" x14ac:dyDescent="0.25">
      <c r="A723" t="s">
        <v>676</v>
      </c>
      <c r="B723" t="s">
        <v>562</v>
      </c>
      <c r="C723" t="s">
        <v>2706</v>
      </c>
      <c r="D723">
        <v>43379.185381944444</v>
      </c>
      <c r="E723">
        <v>43385.764548611114</v>
      </c>
      <c r="F723" t="s">
        <v>916</v>
      </c>
      <c r="G723" t="s">
        <v>90</v>
      </c>
      <c r="H723" t="s">
        <v>573</v>
      </c>
      <c r="I723" t="s">
        <v>91</v>
      </c>
      <c r="J723" t="s">
        <v>1118</v>
      </c>
      <c r="K723" t="s">
        <v>2707</v>
      </c>
      <c r="L723" t="s">
        <v>921</v>
      </c>
      <c r="M723" t="s">
        <v>793</v>
      </c>
      <c r="N723" t="s">
        <v>920</v>
      </c>
      <c r="O723" t="s">
        <v>921</v>
      </c>
      <c r="Q723" t="s">
        <v>92</v>
      </c>
      <c r="R723" t="s">
        <v>544</v>
      </c>
      <c r="S723" t="s">
        <v>545</v>
      </c>
      <c r="V723" t="s">
        <v>1321</v>
      </c>
      <c r="W723" t="s">
        <v>964</v>
      </c>
      <c r="Y723">
        <v>43396.492546296293</v>
      </c>
      <c r="Z723" t="s">
        <v>548</v>
      </c>
      <c r="AA723" t="s">
        <v>549</v>
      </c>
      <c r="AB723" t="s">
        <v>548</v>
      </c>
    </row>
    <row r="724" spans="1:28" x14ac:dyDescent="0.25">
      <c r="A724" t="s">
        <v>676</v>
      </c>
      <c r="B724" t="s">
        <v>562</v>
      </c>
      <c r="C724" t="s">
        <v>2615</v>
      </c>
      <c r="D724">
        <v>43379.16946759259</v>
      </c>
      <c r="E724">
        <v>43381.804976851854</v>
      </c>
      <c r="F724" t="s">
        <v>1100</v>
      </c>
      <c r="G724" t="s">
        <v>90</v>
      </c>
      <c r="H724" t="s">
        <v>573</v>
      </c>
      <c r="I724" t="s">
        <v>91</v>
      </c>
      <c r="J724" t="s">
        <v>1118</v>
      </c>
      <c r="K724" t="s">
        <v>2616</v>
      </c>
      <c r="L724" t="s">
        <v>2617</v>
      </c>
      <c r="M724" t="s">
        <v>793</v>
      </c>
      <c r="N724" t="s">
        <v>40</v>
      </c>
      <c r="O724" t="s">
        <v>2210</v>
      </c>
      <c r="Q724" t="s">
        <v>92</v>
      </c>
      <c r="R724" t="s">
        <v>544</v>
      </c>
      <c r="S724" t="s">
        <v>545</v>
      </c>
      <c r="V724" t="s">
        <v>2272</v>
      </c>
      <c r="W724" t="s">
        <v>2273</v>
      </c>
      <c r="Y724">
        <v>43392.509386574071</v>
      </c>
      <c r="Z724" t="s">
        <v>548</v>
      </c>
      <c r="AA724" t="s">
        <v>549</v>
      </c>
      <c r="AB724" t="s">
        <v>548</v>
      </c>
    </row>
    <row r="725" spans="1:28" x14ac:dyDescent="0.25">
      <c r="A725" t="s">
        <v>676</v>
      </c>
      <c r="B725" t="s">
        <v>562</v>
      </c>
      <c r="C725" t="s">
        <v>2708</v>
      </c>
      <c r="D725">
        <v>43379.144988425927</v>
      </c>
      <c r="E725">
        <v>43388.741469907407</v>
      </c>
      <c r="F725" t="s">
        <v>933</v>
      </c>
      <c r="G725" t="s">
        <v>90</v>
      </c>
      <c r="H725" t="s">
        <v>573</v>
      </c>
      <c r="I725" t="s">
        <v>91</v>
      </c>
      <c r="J725" t="s">
        <v>1118</v>
      </c>
      <c r="K725" t="s">
        <v>2709</v>
      </c>
      <c r="L725" t="s">
        <v>3561</v>
      </c>
      <c r="M725" t="s">
        <v>793</v>
      </c>
      <c r="N725" t="s">
        <v>40</v>
      </c>
      <c r="O725" t="s">
        <v>2464</v>
      </c>
      <c r="Q725" t="s">
        <v>92</v>
      </c>
      <c r="R725" t="s">
        <v>544</v>
      </c>
      <c r="S725" t="s">
        <v>545</v>
      </c>
      <c r="V725" t="s">
        <v>1321</v>
      </c>
      <c r="W725" t="s">
        <v>964</v>
      </c>
      <c r="Y725">
        <v>43399.489953703705</v>
      </c>
      <c r="Z725" t="s">
        <v>548</v>
      </c>
      <c r="AA725" t="s">
        <v>549</v>
      </c>
      <c r="AB725" t="s">
        <v>548</v>
      </c>
    </row>
    <row r="726" spans="1:28" x14ac:dyDescent="0.25">
      <c r="A726" t="s">
        <v>676</v>
      </c>
      <c r="B726" t="s">
        <v>562</v>
      </c>
      <c r="C726" t="s">
        <v>2710</v>
      </c>
      <c r="D726">
        <v>43379.108425925922</v>
      </c>
      <c r="E726">
        <v>43391.196701388886</v>
      </c>
      <c r="F726" t="s">
        <v>1493</v>
      </c>
      <c r="G726" t="s">
        <v>90</v>
      </c>
      <c r="H726" t="s">
        <v>573</v>
      </c>
      <c r="I726" t="s">
        <v>91</v>
      </c>
      <c r="J726" t="s">
        <v>1118</v>
      </c>
      <c r="K726" t="s">
        <v>2711</v>
      </c>
      <c r="L726" t="s">
        <v>4247</v>
      </c>
      <c r="M726" t="s">
        <v>793</v>
      </c>
      <c r="N726" t="s">
        <v>40</v>
      </c>
      <c r="O726" t="s">
        <v>602</v>
      </c>
      <c r="Q726" t="s">
        <v>92</v>
      </c>
      <c r="R726" t="s">
        <v>544</v>
      </c>
      <c r="S726" t="s">
        <v>545</v>
      </c>
      <c r="V726" t="s">
        <v>966</v>
      </c>
      <c r="W726" t="s">
        <v>967</v>
      </c>
      <c r="Y726">
        <v>43401.497546296298</v>
      </c>
      <c r="Z726" t="s">
        <v>548</v>
      </c>
      <c r="AA726" t="s">
        <v>549</v>
      </c>
      <c r="AB726" t="s">
        <v>548</v>
      </c>
    </row>
    <row r="727" spans="1:28" x14ac:dyDescent="0.25">
      <c r="A727" t="s">
        <v>676</v>
      </c>
      <c r="B727" t="s">
        <v>562</v>
      </c>
      <c r="C727" t="s">
        <v>2714</v>
      </c>
      <c r="D727">
        <v>43379.044166666667</v>
      </c>
      <c r="E727">
        <v>43384.75712962963</v>
      </c>
      <c r="F727" t="s">
        <v>1192</v>
      </c>
      <c r="G727" t="s">
        <v>90</v>
      </c>
      <c r="H727" t="s">
        <v>573</v>
      </c>
      <c r="I727" t="s">
        <v>91</v>
      </c>
      <c r="J727" t="s">
        <v>1118</v>
      </c>
      <c r="K727" t="s">
        <v>2715</v>
      </c>
      <c r="L727" t="s">
        <v>3195</v>
      </c>
      <c r="M727" t="s">
        <v>793</v>
      </c>
      <c r="N727" t="s">
        <v>41</v>
      </c>
      <c r="O727" t="s">
        <v>1104</v>
      </c>
      <c r="Q727" t="s">
        <v>92</v>
      </c>
      <c r="R727" t="s">
        <v>544</v>
      </c>
      <c r="S727" t="s">
        <v>545</v>
      </c>
      <c r="V727" t="s">
        <v>2272</v>
      </c>
      <c r="W727" t="s">
        <v>2273</v>
      </c>
      <c r="Y727">
        <v>43395.494722222225</v>
      </c>
      <c r="Z727" t="s">
        <v>548</v>
      </c>
      <c r="AA727" t="s">
        <v>549</v>
      </c>
      <c r="AB727" t="s">
        <v>548</v>
      </c>
    </row>
    <row r="728" spans="1:28" x14ac:dyDescent="0.25">
      <c r="A728" t="s">
        <v>676</v>
      </c>
      <c r="B728" t="s">
        <v>562</v>
      </c>
      <c r="C728" t="s">
        <v>2618</v>
      </c>
      <c r="D728">
        <v>43379.012002314812</v>
      </c>
      <c r="E728">
        <v>43381.573750000003</v>
      </c>
      <c r="F728" t="s">
        <v>911</v>
      </c>
      <c r="G728" t="s">
        <v>90</v>
      </c>
      <c r="H728" t="s">
        <v>573</v>
      </c>
      <c r="I728" t="s">
        <v>91</v>
      </c>
      <c r="J728" t="s">
        <v>1118</v>
      </c>
      <c r="K728" t="s">
        <v>2619</v>
      </c>
      <c r="L728" t="s">
        <v>2620</v>
      </c>
      <c r="M728" t="s">
        <v>793</v>
      </c>
      <c r="N728" t="s">
        <v>41</v>
      </c>
      <c r="O728" t="s">
        <v>942</v>
      </c>
      <c r="Q728" t="s">
        <v>92</v>
      </c>
      <c r="R728" t="s">
        <v>544</v>
      </c>
      <c r="S728" t="s">
        <v>545</v>
      </c>
      <c r="V728" t="s">
        <v>949</v>
      </c>
      <c r="W728" t="s">
        <v>2621</v>
      </c>
      <c r="Y728">
        <v>43392.508587962962</v>
      </c>
      <c r="Z728" t="s">
        <v>548</v>
      </c>
      <c r="AA728" t="s">
        <v>549</v>
      </c>
      <c r="AB728" t="s">
        <v>548</v>
      </c>
    </row>
    <row r="729" spans="1:28" x14ac:dyDescent="0.25">
      <c r="A729" t="s">
        <v>676</v>
      </c>
      <c r="B729" t="s">
        <v>562</v>
      </c>
      <c r="C729" t="s">
        <v>2716</v>
      </c>
      <c r="D729">
        <v>43379.030057870368</v>
      </c>
      <c r="E729">
        <v>43383.516273148147</v>
      </c>
      <c r="F729" t="s">
        <v>1196</v>
      </c>
      <c r="G729" t="s">
        <v>90</v>
      </c>
      <c r="H729" t="s">
        <v>573</v>
      </c>
      <c r="I729" t="s">
        <v>91</v>
      </c>
      <c r="J729" t="s">
        <v>1320</v>
      </c>
      <c r="K729" t="s">
        <v>2717</v>
      </c>
      <c r="L729" t="s">
        <v>2718</v>
      </c>
      <c r="M729" t="s">
        <v>793</v>
      </c>
      <c r="N729" t="s">
        <v>41</v>
      </c>
      <c r="O729" t="s">
        <v>602</v>
      </c>
      <c r="Q729" t="s">
        <v>92</v>
      </c>
      <c r="R729" t="s">
        <v>544</v>
      </c>
      <c r="S729" t="s">
        <v>545</v>
      </c>
      <c r="V729" t="s">
        <v>2719</v>
      </c>
      <c r="W729" t="s">
        <v>2720</v>
      </c>
      <c r="Y729">
        <v>43394.495162037034</v>
      </c>
      <c r="Z729" t="s">
        <v>548</v>
      </c>
      <c r="AA729" t="s">
        <v>549</v>
      </c>
      <c r="AB729" t="s">
        <v>548</v>
      </c>
    </row>
    <row r="730" spans="1:28" x14ac:dyDescent="0.25">
      <c r="A730" t="s">
        <v>676</v>
      </c>
      <c r="B730" t="s">
        <v>562</v>
      </c>
      <c r="C730" t="s">
        <v>2622</v>
      </c>
      <c r="D730">
        <v>43378.969768518517</v>
      </c>
      <c r="E730">
        <v>43381.638807870368</v>
      </c>
      <c r="F730" t="s">
        <v>1100</v>
      </c>
      <c r="G730" t="s">
        <v>90</v>
      </c>
      <c r="H730" t="s">
        <v>573</v>
      </c>
      <c r="I730" t="s">
        <v>91</v>
      </c>
      <c r="J730" t="s">
        <v>1118</v>
      </c>
      <c r="K730" t="s">
        <v>2623</v>
      </c>
      <c r="L730" t="s">
        <v>2624</v>
      </c>
      <c r="M730" t="s">
        <v>793</v>
      </c>
      <c r="N730" t="s">
        <v>41</v>
      </c>
      <c r="O730" t="s">
        <v>944</v>
      </c>
      <c r="Q730" t="s">
        <v>92</v>
      </c>
      <c r="R730" t="s">
        <v>544</v>
      </c>
      <c r="S730" t="s">
        <v>545</v>
      </c>
      <c r="V730" t="s">
        <v>1321</v>
      </c>
      <c r="W730" t="s">
        <v>964</v>
      </c>
      <c r="Y730">
        <v>43392.5078587963</v>
      </c>
      <c r="Z730" t="s">
        <v>548</v>
      </c>
      <c r="AA730" t="s">
        <v>549</v>
      </c>
      <c r="AB730" t="s">
        <v>548</v>
      </c>
    </row>
    <row r="731" spans="1:28" x14ac:dyDescent="0.25">
      <c r="A731" t="s">
        <v>676</v>
      </c>
      <c r="B731" t="s">
        <v>562</v>
      </c>
      <c r="C731" t="s">
        <v>2721</v>
      </c>
      <c r="D731">
        <v>43378.924849537034</v>
      </c>
      <c r="E731">
        <v>43391.194212962961</v>
      </c>
      <c r="F731" t="s">
        <v>1493</v>
      </c>
      <c r="G731" t="s">
        <v>90</v>
      </c>
      <c r="H731" t="s">
        <v>573</v>
      </c>
      <c r="I731" t="s">
        <v>91</v>
      </c>
      <c r="J731" t="s">
        <v>1118</v>
      </c>
      <c r="K731" t="s">
        <v>2722</v>
      </c>
      <c r="L731" t="s">
        <v>4248</v>
      </c>
      <c r="M731" t="s">
        <v>793</v>
      </c>
      <c r="N731" t="s">
        <v>41</v>
      </c>
      <c r="O731" t="s">
        <v>3374</v>
      </c>
      <c r="Q731" t="s">
        <v>92</v>
      </c>
      <c r="R731" t="s">
        <v>544</v>
      </c>
      <c r="S731" t="s">
        <v>545</v>
      </c>
      <c r="V731" t="s">
        <v>1254</v>
      </c>
      <c r="W731" t="s">
        <v>1255</v>
      </c>
      <c r="Y731">
        <v>43401.496851851851</v>
      </c>
      <c r="Z731" t="s">
        <v>548</v>
      </c>
      <c r="AA731" t="s">
        <v>549</v>
      </c>
      <c r="AB731" t="s">
        <v>548</v>
      </c>
    </row>
    <row r="732" spans="1:28" x14ac:dyDescent="0.25">
      <c r="A732" t="s">
        <v>676</v>
      </c>
      <c r="B732" t="s">
        <v>562</v>
      </c>
      <c r="C732" t="s">
        <v>2625</v>
      </c>
      <c r="D732">
        <v>43378.92050925926</v>
      </c>
      <c r="E732">
        <v>43381.801377314812</v>
      </c>
      <c r="F732" t="s">
        <v>916</v>
      </c>
      <c r="G732" t="s">
        <v>90</v>
      </c>
      <c r="H732" t="s">
        <v>573</v>
      </c>
      <c r="I732" t="s">
        <v>91</v>
      </c>
      <c r="J732" t="s">
        <v>1118</v>
      </c>
      <c r="K732" t="s">
        <v>2626</v>
      </c>
      <c r="L732" t="s">
        <v>2627</v>
      </c>
      <c r="M732" t="s">
        <v>793</v>
      </c>
      <c r="N732" t="s">
        <v>40</v>
      </c>
      <c r="O732" t="s">
        <v>1179</v>
      </c>
      <c r="Q732" t="s">
        <v>92</v>
      </c>
      <c r="R732" t="s">
        <v>544</v>
      </c>
      <c r="S732" t="s">
        <v>545</v>
      </c>
      <c r="V732" t="s">
        <v>2628</v>
      </c>
      <c r="W732" t="s">
        <v>2629</v>
      </c>
      <c r="Y732">
        <v>43392.507638888892</v>
      </c>
      <c r="Z732" t="s">
        <v>548</v>
      </c>
      <c r="AA732" t="s">
        <v>549</v>
      </c>
      <c r="AB732" t="s">
        <v>548</v>
      </c>
    </row>
    <row r="733" spans="1:28" x14ac:dyDescent="0.25">
      <c r="A733" t="s">
        <v>676</v>
      </c>
      <c r="B733" t="s">
        <v>562</v>
      </c>
      <c r="C733" t="s">
        <v>2630</v>
      </c>
      <c r="D733">
        <v>43378.933240740742</v>
      </c>
      <c r="E733">
        <v>43381.658449074072</v>
      </c>
      <c r="F733" t="s">
        <v>843</v>
      </c>
      <c r="G733" t="s">
        <v>90</v>
      </c>
      <c r="H733" t="s">
        <v>573</v>
      </c>
      <c r="I733" t="s">
        <v>91</v>
      </c>
      <c r="J733" t="s">
        <v>1118</v>
      </c>
      <c r="K733" t="s">
        <v>2631</v>
      </c>
      <c r="L733" t="s">
        <v>2632</v>
      </c>
      <c r="M733" t="s">
        <v>793</v>
      </c>
      <c r="N733" t="s">
        <v>41</v>
      </c>
      <c r="O733" t="s">
        <v>927</v>
      </c>
      <c r="Q733" t="s">
        <v>92</v>
      </c>
      <c r="R733" t="s">
        <v>544</v>
      </c>
      <c r="S733" t="s">
        <v>545</v>
      </c>
      <c r="V733" t="s">
        <v>1254</v>
      </c>
      <c r="W733" t="s">
        <v>1255</v>
      </c>
      <c r="Y733">
        <v>43392.505162037036</v>
      </c>
      <c r="Z733" t="s">
        <v>548</v>
      </c>
      <c r="AA733" t="s">
        <v>549</v>
      </c>
      <c r="AB733" t="s">
        <v>548</v>
      </c>
    </row>
    <row r="734" spans="1:28" x14ac:dyDescent="0.25">
      <c r="A734" t="s">
        <v>676</v>
      </c>
      <c r="B734" t="s">
        <v>562</v>
      </c>
      <c r="C734" t="s">
        <v>2723</v>
      </c>
      <c r="D734">
        <v>43378.931111111109</v>
      </c>
      <c r="E734">
        <v>43384.472187500003</v>
      </c>
      <c r="F734" t="s">
        <v>872</v>
      </c>
      <c r="G734" t="s">
        <v>90</v>
      </c>
      <c r="H734" t="s">
        <v>573</v>
      </c>
      <c r="I734" t="s">
        <v>91</v>
      </c>
      <c r="J734" t="s">
        <v>1118</v>
      </c>
      <c r="K734" t="s">
        <v>2724</v>
      </c>
      <c r="L734" t="s">
        <v>3196</v>
      </c>
      <c r="M734" t="s">
        <v>793</v>
      </c>
      <c r="N734" t="s">
        <v>40</v>
      </c>
      <c r="O734" t="s">
        <v>2197</v>
      </c>
      <c r="Q734" t="s">
        <v>92</v>
      </c>
      <c r="R734" t="s">
        <v>544</v>
      </c>
      <c r="S734" t="s">
        <v>545</v>
      </c>
      <c r="V734" t="s">
        <v>1190</v>
      </c>
      <c r="W734" t="s">
        <v>1191</v>
      </c>
      <c r="Y734">
        <v>43394.494733796295</v>
      </c>
      <c r="Z734" t="s">
        <v>548</v>
      </c>
      <c r="AA734" t="s">
        <v>549</v>
      </c>
      <c r="AB734" t="s">
        <v>548</v>
      </c>
    </row>
    <row r="735" spans="1:28" x14ac:dyDescent="0.25">
      <c r="A735" t="s">
        <v>676</v>
      </c>
      <c r="B735" t="s">
        <v>562</v>
      </c>
      <c r="C735" t="s">
        <v>2725</v>
      </c>
      <c r="D735">
        <v>43378.929131944446</v>
      </c>
      <c r="E735">
        <v>43384.651608796295</v>
      </c>
      <c r="F735" t="s">
        <v>1192</v>
      </c>
      <c r="G735" t="s">
        <v>90</v>
      </c>
      <c r="H735" t="s">
        <v>573</v>
      </c>
      <c r="I735" t="s">
        <v>91</v>
      </c>
      <c r="J735" t="s">
        <v>1118</v>
      </c>
      <c r="K735" t="s">
        <v>2726</v>
      </c>
      <c r="L735" t="s">
        <v>3197</v>
      </c>
      <c r="M735" t="s">
        <v>793</v>
      </c>
      <c r="N735" t="s">
        <v>41</v>
      </c>
      <c r="O735" t="s">
        <v>934</v>
      </c>
      <c r="Q735" t="s">
        <v>92</v>
      </c>
      <c r="R735" t="s">
        <v>544</v>
      </c>
      <c r="S735" t="s">
        <v>545</v>
      </c>
      <c r="V735" t="s">
        <v>1254</v>
      </c>
      <c r="W735" t="s">
        <v>1255</v>
      </c>
      <c r="Y735">
        <v>43395.494560185187</v>
      </c>
      <c r="Z735" t="s">
        <v>548</v>
      </c>
      <c r="AA735" t="s">
        <v>549</v>
      </c>
      <c r="AB735" t="s">
        <v>548</v>
      </c>
    </row>
    <row r="736" spans="1:28" x14ac:dyDescent="0.25">
      <c r="A736" t="s">
        <v>676</v>
      </c>
      <c r="B736" t="s">
        <v>562</v>
      </c>
      <c r="C736" t="s">
        <v>2633</v>
      </c>
      <c r="D736">
        <v>43378.878807870373</v>
      </c>
      <c r="E736">
        <v>43381.633888888886</v>
      </c>
      <c r="F736" t="s">
        <v>833</v>
      </c>
      <c r="G736" t="s">
        <v>90</v>
      </c>
      <c r="H736" t="s">
        <v>573</v>
      </c>
      <c r="I736" t="s">
        <v>91</v>
      </c>
      <c r="J736" t="s">
        <v>1118</v>
      </c>
      <c r="K736" t="s">
        <v>2634</v>
      </c>
      <c r="L736" t="s">
        <v>2635</v>
      </c>
      <c r="M736" t="s">
        <v>793</v>
      </c>
      <c r="N736" t="s">
        <v>41</v>
      </c>
      <c r="O736" t="s">
        <v>934</v>
      </c>
      <c r="Q736" t="s">
        <v>92</v>
      </c>
      <c r="R736" t="s">
        <v>544</v>
      </c>
      <c r="S736" t="s">
        <v>545</v>
      </c>
      <c r="V736" t="s">
        <v>1254</v>
      </c>
      <c r="W736" t="s">
        <v>1255</v>
      </c>
      <c r="Y736">
        <v>43392.507245370369</v>
      </c>
      <c r="Z736" t="s">
        <v>548</v>
      </c>
      <c r="AA736" t="s">
        <v>549</v>
      </c>
      <c r="AB736" t="s">
        <v>548</v>
      </c>
    </row>
    <row r="737" spans="1:28" x14ac:dyDescent="0.25">
      <c r="A737" t="s">
        <v>676</v>
      </c>
      <c r="B737" t="s">
        <v>562</v>
      </c>
      <c r="C737" t="s">
        <v>2636</v>
      </c>
      <c r="D737">
        <v>43378.873032407406</v>
      </c>
      <c r="E737">
        <v>43381.689004629632</v>
      </c>
      <c r="F737" t="s">
        <v>910</v>
      </c>
      <c r="G737" t="s">
        <v>90</v>
      </c>
      <c r="H737" t="s">
        <v>573</v>
      </c>
      <c r="I737" t="s">
        <v>91</v>
      </c>
      <c r="J737" t="s">
        <v>1118</v>
      </c>
      <c r="K737" t="s">
        <v>2637</v>
      </c>
      <c r="L737" t="s">
        <v>2638</v>
      </c>
      <c r="M737" t="s">
        <v>793</v>
      </c>
      <c r="N737" t="s">
        <v>41</v>
      </c>
      <c r="O737" t="s">
        <v>1215</v>
      </c>
      <c r="Q737" t="s">
        <v>92</v>
      </c>
      <c r="R737" t="s">
        <v>544</v>
      </c>
      <c r="S737" t="s">
        <v>545</v>
      </c>
      <c r="V737" t="s">
        <v>1254</v>
      </c>
      <c r="W737" t="s">
        <v>1255</v>
      </c>
      <c r="Y737">
        <v>43392.504872685182</v>
      </c>
      <c r="Z737" t="s">
        <v>548</v>
      </c>
      <c r="AA737" t="s">
        <v>549</v>
      </c>
      <c r="AB737" t="s">
        <v>548</v>
      </c>
    </row>
    <row r="738" spans="1:28" x14ac:dyDescent="0.25">
      <c r="A738" t="s">
        <v>676</v>
      </c>
      <c r="B738" t="s">
        <v>562</v>
      </c>
      <c r="C738" t="s">
        <v>2481</v>
      </c>
      <c r="D738">
        <v>43378.794895833336</v>
      </c>
      <c r="E738">
        <v>43381.560833333337</v>
      </c>
      <c r="F738" t="s">
        <v>911</v>
      </c>
      <c r="G738" t="s">
        <v>90</v>
      </c>
      <c r="H738" t="s">
        <v>573</v>
      </c>
      <c r="I738" t="s">
        <v>91</v>
      </c>
      <c r="J738" t="s">
        <v>1118</v>
      </c>
      <c r="K738" t="s">
        <v>2482</v>
      </c>
      <c r="L738" t="s">
        <v>2639</v>
      </c>
      <c r="M738" t="s">
        <v>793</v>
      </c>
      <c r="N738" t="s">
        <v>41</v>
      </c>
      <c r="O738" t="s">
        <v>942</v>
      </c>
      <c r="Q738" t="s">
        <v>92</v>
      </c>
      <c r="R738" t="s">
        <v>544</v>
      </c>
      <c r="S738" t="s">
        <v>545</v>
      </c>
      <c r="V738" t="s">
        <v>1307</v>
      </c>
      <c r="W738" t="s">
        <v>1308</v>
      </c>
      <c r="Y738">
        <v>43392.500162037039</v>
      </c>
      <c r="Z738" t="s">
        <v>548</v>
      </c>
      <c r="AA738" t="s">
        <v>549</v>
      </c>
      <c r="AB738" t="s">
        <v>548</v>
      </c>
    </row>
    <row r="739" spans="1:28" x14ac:dyDescent="0.25">
      <c r="A739" t="s">
        <v>676</v>
      </c>
      <c r="B739" t="s">
        <v>562</v>
      </c>
      <c r="C739" t="s">
        <v>2483</v>
      </c>
      <c r="D739">
        <v>43378.796631944446</v>
      </c>
      <c r="E739">
        <v>43382.712268518517</v>
      </c>
      <c r="F739" t="s">
        <v>1196</v>
      </c>
      <c r="G739" t="s">
        <v>90</v>
      </c>
      <c r="H739" t="s">
        <v>573</v>
      </c>
      <c r="I739" t="s">
        <v>91</v>
      </c>
      <c r="J739" t="s">
        <v>1118</v>
      </c>
      <c r="K739" t="s">
        <v>2484</v>
      </c>
      <c r="L739" t="s">
        <v>2903</v>
      </c>
      <c r="M739" t="s">
        <v>793</v>
      </c>
      <c r="N739" t="s">
        <v>40</v>
      </c>
      <c r="O739" t="s">
        <v>732</v>
      </c>
      <c r="Q739" t="s">
        <v>92</v>
      </c>
      <c r="R739" t="s">
        <v>544</v>
      </c>
      <c r="S739" t="s">
        <v>545</v>
      </c>
      <c r="V739" t="s">
        <v>1307</v>
      </c>
      <c r="W739" t="s">
        <v>1308</v>
      </c>
      <c r="Y739">
        <v>43393.499386574076</v>
      </c>
      <c r="Z739" t="s">
        <v>548</v>
      </c>
      <c r="AA739" t="s">
        <v>549</v>
      </c>
      <c r="AB739" t="s">
        <v>548</v>
      </c>
    </row>
    <row r="740" spans="1:28" x14ac:dyDescent="0.25">
      <c r="A740" t="s">
        <v>676</v>
      </c>
      <c r="B740" t="s">
        <v>562</v>
      </c>
      <c r="C740" t="s">
        <v>2485</v>
      </c>
      <c r="D740">
        <v>43378.808668981481</v>
      </c>
      <c r="E740">
        <v>43391.181875000002</v>
      </c>
      <c r="F740" t="s">
        <v>1493</v>
      </c>
      <c r="G740" t="s">
        <v>90</v>
      </c>
      <c r="H740" t="s">
        <v>573</v>
      </c>
      <c r="I740" t="s">
        <v>91</v>
      </c>
      <c r="J740" t="s">
        <v>1118</v>
      </c>
      <c r="K740" t="s">
        <v>2486</v>
      </c>
      <c r="L740" t="s">
        <v>4249</v>
      </c>
      <c r="M740" t="s">
        <v>793</v>
      </c>
      <c r="N740" t="s">
        <v>41</v>
      </c>
      <c r="O740" t="s">
        <v>1115</v>
      </c>
      <c r="Q740" t="s">
        <v>92</v>
      </c>
      <c r="R740" t="s">
        <v>544</v>
      </c>
      <c r="S740" t="s">
        <v>545</v>
      </c>
      <c r="V740" t="s">
        <v>1190</v>
      </c>
      <c r="W740" t="s">
        <v>1191</v>
      </c>
      <c r="Y740">
        <v>43401.496469907404</v>
      </c>
      <c r="Z740" t="s">
        <v>548</v>
      </c>
      <c r="AA740" t="s">
        <v>549</v>
      </c>
      <c r="AB740" t="s">
        <v>548</v>
      </c>
    </row>
    <row r="741" spans="1:28" x14ac:dyDescent="0.25">
      <c r="A741" t="s">
        <v>676</v>
      </c>
      <c r="B741" t="s">
        <v>562</v>
      </c>
      <c r="C741" t="s">
        <v>2487</v>
      </c>
      <c r="D741">
        <v>43378.128900462965</v>
      </c>
      <c r="E741">
        <v>43381.551319444443</v>
      </c>
      <c r="F741" t="s">
        <v>872</v>
      </c>
      <c r="G741" t="s">
        <v>90</v>
      </c>
      <c r="H741" t="s">
        <v>573</v>
      </c>
      <c r="I741" t="s">
        <v>91</v>
      </c>
      <c r="J741" t="s">
        <v>1118</v>
      </c>
      <c r="K741" t="s">
        <v>2488</v>
      </c>
      <c r="L741" t="s">
        <v>2640</v>
      </c>
      <c r="M741" t="s">
        <v>793</v>
      </c>
      <c r="N741" t="s">
        <v>41</v>
      </c>
      <c r="O741" t="s">
        <v>1005</v>
      </c>
      <c r="Q741" t="s">
        <v>92</v>
      </c>
      <c r="R741" t="s">
        <v>544</v>
      </c>
      <c r="S741" t="s">
        <v>545</v>
      </c>
      <c r="V741" t="s">
        <v>1190</v>
      </c>
      <c r="W741" t="s">
        <v>1191</v>
      </c>
      <c r="Y741">
        <v>43392.499027777776</v>
      </c>
      <c r="Z741" t="s">
        <v>548</v>
      </c>
      <c r="AA741" t="s">
        <v>549</v>
      </c>
      <c r="AB741" t="s">
        <v>548</v>
      </c>
    </row>
    <row r="742" spans="1:28" x14ac:dyDescent="0.25">
      <c r="A742" t="s">
        <v>676</v>
      </c>
      <c r="B742" t="s">
        <v>562</v>
      </c>
      <c r="C742" t="s">
        <v>2489</v>
      </c>
      <c r="D742">
        <v>43378.10701388889</v>
      </c>
      <c r="E742">
        <v>43391.175879629627</v>
      </c>
      <c r="F742" t="s">
        <v>1493</v>
      </c>
      <c r="G742" t="s">
        <v>90</v>
      </c>
      <c r="H742" t="s">
        <v>573</v>
      </c>
      <c r="I742" t="s">
        <v>91</v>
      </c>
      <c r="J742" t="s">
        <v>1118</v>
      </c>
      <c r="K742" t="s">
        <v>2490</v>
      </c>
      <c r="L742" t="s">
        <v>4250</v>
      </c>
      <c r="M742" t="s">
        <v>793</v>
      </c>
      <c r="N742" t="s">
        <v>920</v>
      </c>
      <c r="O742" t="s">
        <v>921</v>
      </c>
      <c r="Q742" t="s">
        <v>92</v>
      </c>
      <c r="R742" t="s">
        <v>544</v>
      </c>
      <c r="S742" t="s">
        <v>545</v>
      </c>
      <c r="V742" t="s">
        <v>966</v>
      </c>
      <c r="W742" t="s">
        <v>967</v>
      </c>
      <c r="Y742">
        <v>43401.496215277781</v>
      </c>
      <c r="Z742" t="s">
        <v>548</v>
      </c>
      <c r="AA742" t="s">
        <v>549</v>
      </c>
      <c r="AB742" t="s">
        <v>548</v>
      </c>
    </row>
    <row r="743" spans="1:28" x14ac:dyDescent="0.25">
      <c r="A743" t="s">
        <v>676</v>
      </c>
      <c r="B743" t="s">
        <v>562</v>
      </c>
      <c r="C743" t="s">
        <v>2387</v>
      </c>
      <c r="D743">
        <v>43378.105555555558</v>
      </c>
      <c r="E743">
        <v>43378.7578125</v>
      </c>
      <c r="F743" t="s">
        <v>916</v>
      </c>
      <c r="G743" t="s">
        <v>90</v>
      </c>
      <c r="H743" t="s">
        <v>573</v>
      </c>
      <c r="I743" t="s">
        <v>91</v>
      </c>
      <c r="J743" t="s">
        <v>1118</v>
      </c>
      <c r="K743" t="s">
        <v>2388</v>
      </c>
      <c r="L743" t="s">
        <v>2389</v>
      </c>
      <c r="M743" t="s">
        <v>793</v>
      </c>
      <c r="N743" t="s">
        <v>41</v>
      </c>
      <c r="O743" t="s">
        <v>927</v>
      </c>
      <c r="Q743" t="s">
        <v>92</v>
      </c>
      <c r="R743" t="s">
        <v>544</v>
      </c>
      <c r="S743" t="s">
        <v>545</v>
      </c>
      <c r="V743" t="s">
        <v>1429</v>
      </c>
      <c r="W743" t="s">
        <v>1430</v>
      </c>
      <c r="Y743">
        <v>43389.54583333333</v>
      </c>
      <c r="Z743" t="s">
        <v>548</v>
      </c>
      <c r="AA743" t="s">
        <v>549</v>
      </c>
      <c r="AB743" t="s">
        <v>548</v>
      </c>
    </row>
    <row r="744" spans="1:28" x14ac:dyDescent="0.25">
      <c r="A744" t="s">
        <v>676</v>
      </c>
      <c r="B744" t="s">
        <v>562</v>
      </c>
      <c r="C744" t="s">
        <v>2390</v>
      </c>
      <c r="D744">
        <v>43378.091099537036</v>
      </c>
      <c r="E744">
        <v>43378.5780787037</v>
      </c>
      <c r="F744" t="s">
        <v>843</v>
      </c>
      <c r="G744" t="s">
        <v>90</v>
      </c>
      <c r="H744" t="s">
        <v>573</v>
      </c>
      <c r="I744" t="s">
        <v>91</v>
      </c>
      <c r="J744" t="s">
        <v>1118</v>
      </c>
      <c r="K744" t="s">
        <v>2391</v>
      </c>
      <c r="L744" t="s">
        <v>2392</v>
      </c>
      <c r="M744" t="s">
        <v>793</v>
      </c>
      <c r="N744" t="s">
        <v>40</v>
      </c>
      <c r="O744" t="s">
        <v>732</v>
      </c>
      <c r="Q744" t="s">
        <v>92</v>
      </c>
      <c r="R744" t="s">
        <v>544</v>
      </c>
      <c r="S744" t="s">
        <v>545</v>
      </c>
      <c r="V744" t="s">
        <v>966</v>
      </c>
      <c r="W744" t="s">
        <v>967</v>
      </c>
      <c r="Y744">
        <v>43389.545543981483</v>
      </c>
      <c r="Z744" t="s">
        <v>548</v>
      </c>
      <c r="AA744" t="s">
        <v>549</v>
      </c>
      <c r="AB744" t="s">
        <v>548</v>
      </c>
    </row>
    <row r="745" spans="1:28" x14ac:dyDescent="0.25">
      <c r="A745" t="s">
        <v>676</v>
      </c>
      <c r="B745" t="s">
        <v>562</v>
      </c>
      <c r="C745" t="s">
        <v>2393</v>
      </c>
      <c r="D745">
        <v>43378.088148148148</v>
      </c>
      <c r="E745">
        <v>43378.551550925928</v>
      </c>
      <c r="F745" t="s">
        <v>911</v>
      </c>
      <c r="G745" t="s">
        <v>90</v>
      </c>
      <c r="H745" t="s">
        <v>573</v>
      </c>
      <c r="I745" t="s">
        <v>91</v>
      </c>
      <c r="J745" t="s">
        <v>1118</v>
      </c>
      <c r="K745" t="s">
        <v>2394</v>
      </c>
      <c r="L745" t="s">
        <v>1483</v>
      </c>
      <c r="M745" t="s">
        <v>793</v>
      </c>
      <c r="N745" t="s">
        <v>41</v>
      </c>
      <c r="O745" t="s">
        <v>1215</v>
      </c>
      <c r="Q745" t="s">
        <v>92</v>
      </c>
      <c r="R745" t="s">
        <v>544</v>
      </c>
      <c r="S745" t="s">
        <v>545</v>
      </c>
      <c r="V745" t="s">
        <v>966</v>
      </c>
      <c r="W745" t="s">
        <v>967</v>
      </c>
      <c r="Y745">
        <v>43389.545474537037</v>
      </c>
      <c r="Z745" t="s">
        <v>548</v>
      </c>
      <c r="AA745" t="s">
        <v>549</v>
      </c>
      <c r="AB745" t="s">
        <v>548</v>
      </c>
    </row>
    <row r="746" spans="1:28" x14ac:dyDescent="0.25">
      <c r="A746" t="s">
        <v>676</v>
      </c>
      <c r="B746" t="s">
        <v>562</v>
      </c>
      <c r="C746" t="s">
        <v>2395</v>
      </c>
      <c r="D746">
        <v>43378.085810185185</v>
      </c>
      <c r="E746">
        <v>43378.641956018517</v>
      </c>
      <c r="F746" t="s">
        <v>1196</v>
      </c>
      <c r="G746" t="s">
        <v>90</v>
      </c>
      <c r="H746" t="s">
        <v>573</v>
      </c>
      <c r="I746" t="s">
        <v>91</v>
      </c>
      <c r="J746" t="s">
        <v>1118</v>
      </c>
      <c r="K746" t="s">
        <v>2396</v>
      </c>
      <c r="L746" t="s">
        <v>2397</v>
      </c>
      <c r="M746" t="s">
        <v>793</v>
      </c>
      <c r="N746" t="s">
        <v>41</v>
      </c>
      <c r="O746" t="s">
        <v>944</v>
      </c>
      <c r="Q746" t="s">
        <v>92</v>
      </c>
      <c r="R746" t="s">
        <v>544</v>
      </c>
      <c r="S746" t="s">
        <v>545</v>
      </c>
      <c r="V746" t="s">
        <v>966</v>
      </c>
      <c r="W746" t="s">
        <v>967</v>
      </c>
      <c r="Y746">
        <v>43389.545335648145</v>
      </c>
      <c r="Z746" t="s">
        <v>548</v>
      </c>
      <c r="AA746" t="s">
        <v>549</v>
      </c>
      <c r="AB746" t="s">
        <v>548</v>
      </c>
    </row>
    <row r="747" spans="1:28" x14ac:dyDescent="0.25">
      <c r="A747" t="s">
        <v>676</v>
      </c>
      <c r="B747" t="s">
        <v>562</v>
      </c>
      <c r="C747" t="s">
        <v>2491</v>
      </c>
      <c r="D747">
        <v>43378.083611111113</v>
      </c>
      <c r="E747">
        <v>43381.596863425926</v>
      </c>
      <c r="F747" t="s">
        <v>1192</v>
      </c>
      <c r="G747" t="s">
        <v>90</v>
      </c>
      <c r="H747" t="s">
        <v>573</v>
      </c>
      <c r="I747" t="s">
        <v>91</v>
      </c>
      <c r="J747" t="s">
        <v>1118</v>
      </c>
      <c r="K747" t="s">
        <v>2492</v>
      </c>
      <c r="L747" t="s">
        <v>2641</v>
      </c>
      <c r="M747" t="s">
        <v>793</v>
      </c>
      <c r="N747" t="s">
        <v>41</v>
      </c>
      <c r="O747" t="s">
        <v>1115</v>
      </c>
      <c r="Q747" t="s">
        <v>92</v>
      </c>
      <c r="R747" t="s">
        <v>544</v>
      </c>
      <c r="S747" t="s">
        <v>545</v>
      </c>
      <c r="V747" t="s">
        <v>966</v>
      </c>
      <c r="W747" t="s">
        <v>967</v>
      </c>
      <c r="Y747">
        <v>43392.498796296299</v>
      </c>
      <c r="Z747" t="s">
        <v>548</v>
      </c>
      <c r="AA747" t="s">
        <v>549</v>
      </c>
      <c r="AB747" t="s">
        <v>548</v>
      </c>
    </row>
    <row r="748" spans="1:28" x14ac:dyDescent="0.25">
      <c r="A748" t="s">
        <v>676</v>
      </c>
      <c r="B748" t="s">
        <v>562</v>
      </c>
      <c r="C748" t="s">
        <v>2493</v>
      </c>
      <c r="D748">
        <v>43378.072164351855</v>
      </c>
      <c r="E748">
        <v>43381.469907407409</v>
      </c>
      <c r="F748" t="s">
        <v>933</v>
      </c>
      <c r="G748" t="s">
        <v>90</v>
      </c>
      <c r="H748" t="s">
        <v>573</v>
      </c>
      <c r="I748" t="s">
        <v>91</v>
      </c>
      <c r="J748" t="s">
        <v>1118</v>
      </c>
      <c r="K748" t="s">
        <v>2494</v>
      </c>
      <c r="L748" t="s">
        <v>2642</v>
      </c>
      <c r="M748" t="s">
        <v>793</v>
      </c>
      <c r="N748" t="s">
        <v>40</v>
      </c>
      <c r="O748" t="s">
        <v>732</v>
      </c>
      <c r="Q748" t="s">
        <v>92</v>
      </c>
      <c r="R748" t="s">
        <v>544</v>
      </c>
      <c r="S748" t="s">
        <v>545</v>
      </c>
      <c r="V748" t="s">
        <v>966</v>
      </c>
      <c r="W748" t="s">
        <v>967</v>
      </c>
      <c r="Y748">
        <v>43391.480115740742</v>
      </c>
      <c r="Z748" t="s">
        <v>548</v>
      </c>
      <c r="AA748" t="s">
        <v>549</v>
      </c>
      <c r="AB748" t="s">
        <v>548</v>
      </c>
    </row>
    <row r="749" spans="1:28" x14ac:dyDescent="0.25">
      <c r="A749" t="s">
        <v>676</v>
      </c>
      <c r="B749" t="s">
        <v>562</v>
      </c>
      <c r="C749" t="s">
        <v>2398</v>
      </c>
      <c r="D749">
        <v>43378.179409722223</v>
      </c>
      <c r="E749">
        <v>43378.604988425926</v>
      </c>
      <c r="F749" t="s">
        <v>833</v>
      </c>
      <c r="G749" t="s">
        <v>90</v>
      </c>
      <c r="H749" t="s">
        <v>573</v>
      </c>
      <c r="I749" t="s">
        <v>91</v>
      </c>
      <c r="J749" t="s">
        <v>1118</v>
      </c>
      <c r="K749" t="s">
        <v>2399</v>
      </c>
      <c r="L749" t="s">
        <v>2400</v>
      </c>
      <c r="M749" t="s">
        <v>793</v>
      </c>
      <c r="N749" t="s">
        <v>41</v>
      </c>
      <c r="O749" t="s">
        <v>928</v>
      </c>
      <c r="Q749" t="s">
        <v>92</v>
      </c>
      <c r="R749" t="s">
        <v>544</v>
      </c>
      <c r="S749" t="s">
        <v>545</v>
      </c>
      <c r="V749" t="s">
        <v>2272</v>
      </c>
      <c r="W749" t="s">
        <v>2273</v>
      </c>
      <c r="Y749">
        <v>43389.556435185186</v>
      </c>
      <c r="Z749" t="s">
        <v>548</v>
      </c>
      <c r="AA749" t="s">
        <v>549</v>
      </c>
      <c r="AB749" t="s">
        <v>548</v>
      </c>
    </row>
    <row r="750" spans="1:28" x14ac:dyDescent="0.25">
      <c r="A750" t="s">
        <v>676</v>
      </c>
      <c r="B750" t="s">
        <v>562</v>
      </c>
      <c r="C750" t="s">
        <v>2401</v>
      </c>
      <c r="D750">
        <v>43378.074293981481</v>
      </c>
      <c r="E750">
        <v>43378.772094907406</v>
      </c>
      <c r="F750" t="s">
        <v>910</v>
      </c>
      <c r="G750" t="s">
        <v>90</v>
      </c>
      <c r="H750" t="s">
        <v>573</v>
      </c>
      <c r="I750" t="s">
        <v>91</v>
      </c>
      <c r="J750" t="s">
        <v>1118</v>
      </c>
      <c r="K750" t="s">
        <v>2402</v>
      </c>
      <c r="L750" t="s">
        <v>2403</v>
      </c>
      <c r="M750" t="s">
        <v>793</v>
      </c>
      <c r="N750" t="s">
        <v>40</v>
      </c>
      <c r="O750" t="s">
        <v>2210</v>
      </c>
      <c r="Q750" t="s">
        <v>92</v>
      </c>
      <c r="R750" t="s">
        <v>544</v>
      </c>
      <c r="S750" t="s">
        <v>545</v>
      </c>
      <c r="V750" t="s">
        <v>966</v>
      </c>
      <c r="W750" t="s">
        <v>967</v>
      </c>
      <c r="Y750">
        <v>43389.542650462965</v>
      </c>
      <c r="Z750" t="s">
        <v>548</v>
      </c>
      <c r="AA750" t="s">
        <v>549</v>
      </c>
      <c r="AB750" t="s">
        <v>548</v>
      </c>
    </row>
    <row r="751" spans="1:28" x14ac:dyDescent="0.25">
      <c r="A751" t="s">
        <v>676</v>
      </c>
      <c r="B751" t="s">
        <v>562</v>
      </c>
      <c r="C751" t="s">
        <v>2404</v>
      </c>
      <c r="D751">
        <v>43378.071469907409</v>
      </c>
      <c r="E751">
        <v>43378.554085648146</v>
      </c>
      <c r="F751" t="s">
        <v>911</v>
      </c>
      <c r="G751" t="s">
        <v>90</v>
      </c>
      <c r="H751" t="s">
        <v>573</v>
      </c>
      <c r="I751" t="s">
        <v>91</v>
      </c>
      <c r="J751" t="s">
        <v>1118</v>
      </c>
      <c r="K751" t="s">
        <v>2405</v>
      </c>
      <c r="L751" t="s">
        <v>2406</v>
      </c>
      <c r="M751" t="s">
        <v>793</v>
      </c>
      <c r="N751" t="s">
        <v>41</v>
      </c>
      <c r="O751" t="s">
        <v>1215</v>
      </c>
      <c r="Q751" t="s">
        <v>92</v>
      </c>
      <c r="R751" t="s">
        <v>544</v>
      </c>
      <c r="S751" t="s">
        <v>545</v>
      </c>
      <c r="V751" t="s">
        <v>1254</v>
      </c>
      <c r="W751" t="s">
        <v>1255</v>
      </c>
      <c r="Y751">
        <v>43389.542500000003</v>
      </c>
      <c r="Z751" t="s">
        <v>548</v>
      </c>
      <c r="AA751" t="s">
        <v>549</v>
      </c>
      <c r="AB751" t="s">
        <v>548</v>
      </c>
    </row>
    <row r="752" spans="1:28" x14ac:dyDescent="0.25">
      <c r="A752" t="s">
        <v>676</v>
      </c>
      <c r="B752" t="s">
        <v>562</v>
      </c>
      <c r="C752" t="s">
        <v>2495</v>
      </c>
      <c r="D752">
        <v>43378.06925925926</v>
      </c>
      <c r="E752">
        <v>43381.549490740741</v>
      </c>
      <c r="F752" t="s">
        <v>872</v>
      </c>
      <c r="G752" t="s">
        <v>90</v>
      </c>
      <c r="H752" t="s">
        <v>573</v>
      </c>
      <c r="I752" t="s">
        <v>91</v>
      </c>
      <c r="J752" t="s">
        <v>1118</v>
      </c>
      <c r="K752" t="s">
        <v>2496</v>
      </c>
      <c r="L752" t="s">
        <v>2643</v>
      </c>
      <c r="M752" t="s">
        <v>793</v>
      </c>
      <c r="N752" t="s">
        <v>41</v>
      </c>
      <c r="O752" t="s">
        <v>1005</v>
      </c>
      <c r="Q752" t="s">
        <v>92</v>
      </c>
      <c r="R752" t="s">
        <v>544</v>
      </c>
      <c r="S752" t="s">
        <v>545</v>
      </c>
      <c r="V752" t="s">
        <v>1254</v>
      </c>
      <c r="W752" t="s">
        <v>1255</v>
      </c>
      <c r="Y752">
        <v>43392.49863425926</v>
      </c>
      <c r="Z752" t="s">
        <v>548</v>
      </c>
      <c r="AA752" t="s">
        <v>549</v>
      </c>
      <c r="AB752" t="s">
        <v>548</v>
      </c>
    </row>
    <row r="753" spans="1:28" x14ac:dyDescent="0.25">
      <c r="A753" t="s">
        <v>676</v>
      </c>
      <c r="B753" t="s">
        <v>562</v>
      </c>
      <c r="C753" t="s">
        <v>2497</v>
      </c>
      <c r="D753">
        <v>43378.056504629632</v>
      </c>
      <c r="E753">
        <v>43391.174375000002</v>
      </c>
      <c r="F753" t="s">
        <v>1493</v>
      </c>
      <c r="G753" t="s">
        <v>90</v>
      </c>
      <c r="H753" t="s">
        <v>573</v>
      </c>
      <c r="I753" t="s">
        <v>91</v>
      </c>
      <c r="J753" t="s">
        <v>1118</v>
      </c>
      <c r="K753" t="s">
        <v>2498</v>
      </c>
      <c r="L753" t="s">
        <v>4251</v>
      </c>
      <c r="M753" t="s">
        <v>793</v>
      </c>
      <c r="N753" t="s">
        <v>41</v>
      </c>
      <c r="O753" t="s">
        <v>2156</v>
      </c>
      <c r="Q753" t="s">
        <v>92</v>
      </c>
      <c r="R753" t="s">
        <v>544</v>
      </c>
      <c r="S753" t="s">
        <v>545</v>
      </c>
      <c r="V753" t="s">
        <v>1254</v>
      </c>
      <c r="W753" t="s">
        <v>1255</v>
      </c>
      <c r="Y753">
        <v>43401.495972222219</v>
      </c>
      <c r="Z753" t="s">
        <v>548</v>
      </c>
      <c r="AA753" t="s">
        <v>549</v>
      </c>
      <c r="AB753" t="s">
        <v>548</v>
      </c>
    </row>
    <row r="754" spans="1:28" x14ac:dyDescent="0.25">
      <c r="A754" t="s">
        <v>676</v>
      </c>
      <c r="B754" t="s">
        <v>562</v>
      </c>
      <c r="C754" t="s">
        <v>2407</v>
      </c>
      <c r="D754">
        <v>43378.044849537036</v>
      </c>
      <c r="E754">
        <v>43378.806932870371</v>
      </c>
      <c r="F754" t="s">
        <v>916</v>
      </c>
      <c r="G754" t="s">
        <v>90</v>
      </c>
      <c r="H754" t="s">
        <v>573</v>
      </c>
      <c r="I754" t="s">
        <v>91</v>
      </c>
      <c r="J754" t="s">
        <v>1118</v>
      </c>
      <c r="K754" t="s">
        <v>2408</v>
      </c>
      <c r="L754" t="s">
        <v>2409</v>
      </c>
      <c r="M754" t="s">
        <v>793</v>
      </c>
      <c r="N754" t="s">
        <v>40</v>
      </c>
      <c r="O754" t="s">
        <v>1179</v>
      </c>
      <c r="Q754" t="s">
        <v>92</v>
      </c>
      <c r="R754" t="s">
        <v>544</v>
      </c>
      <c r="S754" t="s">
        <v>545</v>
      </c>
      <c r="V754" t="s">
        <v>1254</v>
      </c>
      <c r="W754" t="s">
        <v>1255</v>
      </c>
      <c r="Y754">
        <v>43389.544293981482</v>
      </c>
      <c r="Z754" t="s">
        <v>548</v>
      </c>
      <c r="AA754" t="s">
        <v>549</v>
      </c>
      <c r="AB754" t="s">
        <v>548</v>
      </c>
    </row>
    <row r="755" spans="1:28" x14ac:dyDescent="0.25">
      <c r="A755" t="s">
        <v>676</v>
      </c>
      <c r="B755" t="s">
        <v>562</v>
      </c>
      <c r="C755" t="s">
        <v>2410</v>
      </c>
      <c r="D755">
        <v>43378.080462962964</v>
      </c>
      <c r="E755">
        <v>43378.743692129632</v>
      </c>
      <c r="F755" t="s">
        <v>843</v>
      </c>
      <c r="G755" t="s">
        <v>90</v>
      </c>
      <c r="H755" t="s">
        <v>573</v>
      </c>
      <c r="I755" t="s">
        <v>91</v>
      </c>
      <c r="J755" t="s">
        <v>1118</v>
      </c>
      <c r="K755" t="s">
        <v>2411</v>
      </c>
      <c r="L755" t="s">
        <v>2412</v>
      </c>
      <c r="M755" t="s">
        <v>793</v>
      </c>
      <c r="N755" t="s">
        <v>41</v>
      </c>
      <c r="O755" t="s">
        <v>934</v>
      </c>
      <c r="Q755" t="s">
        <v>92</v>
      </c>
      <c r="R755" t="s">
        <v>544</v>
      </c>
      <c r="S755" t="s">
        <v>545</v>
      </c>
      <c r="V755" t="s">
        <v>966</v>
      </c>
      <c r="W755" t="s">
        <v>967</v>
      </c>
      <c r="Y755">
        <v>43389.548888888887</v>
      </c>
      <c r="Z755" t="s">
        <v>548</v>
      </c>
      <c r="AA755" t="s">
        <v>549</v>
      </c>
      <c r="AB755" t="s">
        <v>548</v>
      </c>
    </row>
    <row r="756" spans="1:28" x14ac:dyDescent="0.25">
      <c r="A756" t="s">
        <v>676</v>
      </c>
      <c r="B756" t="s">
        <v>562</v>
      </c>
      <c r="C756" t="s">
        <v>2413</v>
      </c>
      <c r="D756">
        <v>43378.078275462962</v>
      </c>
      <c r="E756">
        <v>43378.546550925923</v>
      </c>
      <c r="F756" t="s">
        <v>1100</v>
      </c>
      <c r="G756" t="s">
        <v>90</v>
      </c>
      <c r="H756" t="s">
        <v>573</v>
      </c>
      <c r="I756" t="s">
        <v>91</v>
      </c>
      <c r="J756" t="s">
        <v>1118</v>
      </c>
      <c r="K756" t="s">
        <v>2414</v>
      </c>
      <c r="L756" t="s">
        <v>2415</v>
      </c>
      <c r="M756" t="s">
        <v>793</v>
      </c>
      <c r="N756" t="s">
        <v>41</v>
      </c>
      <c r="O756" t="s">
        <v>944</v>
      </c>
      <c r="Q756" t="s">
        <v>92</v>
      </c>
      <c r="R756" t="s">
        <v>544</v>
      </c>
      <c r="S756" t="s">
        <v>545</v>
      </c>
      <c r="V756" t="s">
        <v>966</v>
      </c>
      <c r="W756" t="s">
        <v>967</v>
      </c>
      <c r="Y756">
        <v>43389.548680555556</v>
      </c>
      <c r="Z756" t="s">
        <v>548</v>
      </c>
      <c r="AA756" t="s">
        <v>549</v>
      </c>
      <c r="AB756" t="s">
        <v>548</v>
      </c>
    </row>
    <row r="757" spans="1:28" x14ac:dyDescent="0.25">
      <c r="A757" t="s">
        <v>676</v>
      </c>
      <c r="B757" t="s">
        <v>562</v>
      </c>
      <c r="C757" t="s">
        <v>2416</v>
      </c>
      <c r="D757">
        <v>43378.064560185187</v>
      </c>
      <c r="E757">
        <v>43378.643877314818</v>
      </c>
      <c r="F757" t="s">
        <v>1196</v>
      </c>
      <c r="G757" t="s">
        <v>90</v>
      </c>
      <c r="H757" t="s">
        <v>573</v>
      </c>
      <c r="I757" t="s">
        <v>91</v>
      </c>
      <c r="J757" t="s">
        <v>1118</v>
      </c>
      <c r="K757" t="s">
        <v>2417</v>
      </c>
      <c r="L757" t="s">
        <v>2418</v>
      </c>
      <c r="M757" t="s">
        <v>793</v>
      </c>
      <c r="N757" t="s">
        <v>40</v>
      </c>
      <c r="O757" t="s">
        <v>732</v>
      </c>
      <c r="Q757" t="s">
        <v>92</v>
      </c>
      <c r="R757" t="s">
        <v>544</v>
      </c>
      <c r="S757" t="s">
        <v>545</v>
      </c>
      <c r="V757" t="s">
        <v>1254</v>
      </c>
      <c r="W757" t="s">
        <v>1255</v>
      </c>
      <c r="Y757">
        <v>43389.537951388891</v>
      </c>
      <c r="Z757" t="s">
        <v>548</v>
      </c>
      <c r="AA757" t="s">
        <v>549</v>
      </c>
      <c r="AB757" t="s">
        <v>548</v>
      </c>
    </row>
    <row r="758" spans="1:28" x14ac:dyDescent="0.25">
      <c r="A758" t="s">
        <v>676</v>
      </c>
      <c r="B758" t="s">
        <v>562</v>
      </c>
      <c r="C758" t="s">
        <v>2499</v>
      </c>
      <c r="D758">
        <v>43378.062361111108</v>
      </c>
      <c r="E758">
        <v>43389.662557870368</v>
      </c>
      <c r="F758" t="s">
        <v>1192</v>
      </c>
      <c r="G758" t="s">
        <v>90</v>
      </c>
      <c r="H758" t="s">
        <v>573</v>
      </c>
      <c r="I758" t="s">
        <v>91</v>
      </c>
      <c r="J758" t="s">
        <v>1118</v>
      </c>
      <c r="K758" t="s">
        <v>2500</v>
      </c>
      <c r="L758" t="s">
        <v>3734</v>
      </c>
      <c r="M758" t="s">
        <v>793</v>
      </c>
      <c r="N758" t="s">
        <v>929</v>
      </c>
      <c r="O758" t="s">
        <v>948</v>
      </c>
      <c r="Q758" t="s">
        <v>92</v>
      </c>
      <c r="R758" t="s">
        <v>544</v>
      </c>
      <c r="S758" t="s">
        <v>545</v>
      </c>
      <c r="V758" t="s">
        <v>1254</v>
      </c>
      <c r="W758" t="s">
        <v>1255</v>
      </c>
      <c r="Y758">
        <v>43400.491678240738</v>
      </c>
      <c r="Z758" t="s">
        <v>548</v>
      </c>
      <c r="AA758" t="s">
        <v>549</v>
      </c>
      <c r="AB758" t="s">
        <v>548</v>
      </c>
    </row>
    <row r="759" spans="1:28" x14ac:dyDescent="0.25">
      <c r="A759" t="s">
        <v>676</v>
      </c>
      <c r="B759" t="s">
        <v>562</v>
      </c>
      <c r="C759" t="s">
        <v>2501</v>
      </c>
      <c r="D759">
        <v>43378.059259259258</v>
      </c>
      <c r="E759">
        <v>43388.690196759257</v>
      </c>
      <c r="F759" t="s">
        <v>933</v>
      </c>
      <c r="G759" t="s">
        <v>90</v>
      </c>
      <c r="H759" t="s">
        <v>573</v>
      </c>
      <c r="I759" t="s">
        <v>91</v>
      </c>
      <c r="J759" t="s">
        <v>1118</v>
      </c>
      <c r="K759" t="s">
        <v>2502</v>
      </c>
      <c r="L759" t="s">
        <v>3562</v>
      </c>
      <c r="M759" t="s">
        <v>793</v>
      </c>
      <c r="N759" t="s">
        <v>41</v>
      </c>
      <c r="O759" t="s">
        <v>934</v>
      </c>
      <c r="Q759" t="s">
        <v>92</v>
      </c>
      <c r="R759" t="s">
        <v>544</v>
      </c>
      <c r="S759" t="s">
        <v>545</v>
      </c>
      <c r="V759" t="s">
        <v>1254</v>
      </c>
      <c r="W759" t="s">
        <v>1255</v>
      </c>
      <c r="Y759">
        <v>43399.488946759258</v>
      </c>
      <c r="Z759" t="s">
        <v>548</v>
      </c>
      <c r="AA759" t="s">
        <v>549</v>
      </c>
      <c r="AB759" t="s">
        <v>548</v>
      </c>
    </row>
    <row r="760" spans="1:28" x14ac:dyDescent="0.25">
      <c r="A760" t="s">
        <v>676</v>
      </c>
      <c r="B760" t="s">
        <v>562</v>
      </c>
      <c r="C760" t="s">
        <v>2419</v>
      </c>
      <c r="D760">
        <v>43378.054062499999</v>
      </c>
      <c r="E760">
        <v>43378.642476851855</v>
      </c>
      <c r="F760" t="s">
        <v>833</v>
      </c>
      <c r="G760" t="s">
        <v>90</v>
      </c>
      <c r="H760" t="s">
        <v>573</v>
      </c>
      <c r="I760" t="s">
        <v>91</v>
      </c>
      <c r="J760" t="s">
        <v>1118</v>
      </c>
      <c r="K760" t="s">
        <v>2420</v>
      </c>
      <c r="L760" t="s">
        <v>2421</v>
      </c>
      <c r="M760" t="s">
        <v>793</v>
      </c>
      <c r="N760" t="s">
        <v>41</v>
      </c>
      <c r="O760" t="s">
        <v>1215</v>
      </c>
      <c r="Q760" t="s">
        <v>92</v>
      </c>
      <c r="R760" t="s">
        <v>544</v>
      </c>
      <c r="S760" t="s">
        <v>545</v>
      </c>
      <c r="V760" t="s">
        <v>1254</v>
      </c>
      <c r="W760" t="s">
        <v>1255</v>
      </c>
      <c r="Y760">
        <v>43389.537569444445</v>
      </c>
      <c r="Z760" t="s">
        <v>548</v>
      </c>
      <c r="AA760" t="s">
        <v>549</v>
      </c>
      <c r="AB760" t="s">
        <v>548</v>
      </c>
    </row>
    <row r="761" spans="1:28" x14ac:dyDescent="0.25">
      <c r="A761" t="s">
        <v>676</v>
      </c>
      <c r="B761" t="s">
        <v>562</v>
      </c>
      <c r="C761" t="s">
        <v>2422</v>
      </c>
      <c r="D761">
        <v>43378.009212962963</v>
      </c>
      <c r="E761">
        <v>43378.775277777779</v>
      </c>
      <c r="F761" t="s">
        <v>910</v>
      </c>
      <c r="G761" t="s">
        <v>90</v>
      </c>
      <c r="H761" t="s">
        <v>573</v>
      </c>
      <c r="I761" t="s">
        <v>91</v>
      </c>
      <c r="J761" t="s">
        <v>1118</v>
      </c>
      <c r="K761" t="s">
        <v>2423</v>
      </c>
      <c r="L761" t="s">
        <v>2424</v>
      </c>
      <c r="M761" t="s">
        <v>793</v>
      </c>
      <c r="N761" t="s">
        <v>41</v>
      </c>
      <c r="O761" t="s">
        <v>934</v>
      </c>
      <c r="Q761" t="s">
        <v>92</v>
      </c>
      <c r="R761" t="s">
        <v>544</v>
      </c>
      <c r="S761" t="s">
        <v>545</v>
      </c>
      <c r="V761" t="s">
        <v>1254</v>
      </c>
      <c r="W761" t="s">
        <v>1255</v>
      </c>
      <c r="Y761">
        <v>43389.536030092589</v>
      </c>
      <c r="Z761" t="s">
        <v>548</v>
      </c>
      <c r="AA761" t="s">
        <v>549</v>
      </c>
      <c r="AB761" t="s">
        <v>548</v>
      </c>
    </row>
    <row r="762" spans="1:28" x14ac:dyDescent="0.25">
      <c r="A762" t="s">
        <v>676</v>
      </c>
      <c r="B762" t="s">
        <v>562</v>
      </c>
      <c r="C762" t="s">
        <v>2503</v>
      </c>
      <c r="D762">
        <v>43378.007152777776</v>
      </c>
      <c r="E762">
        <v>43385.680879629632</v>
      </c>
      <c r="F762" t="s">
        <v>911</v>
      </c>
      <c r="G762" t="s">
        <v>90</v>
      </c>
      <c r="H762" t="s">
        <v>573</v>
      </c>
      <c r="I762" t="s">
        <v>91</v>
      </c>
      <c r="J762" t="s">
        <v>1118</v>
      </c>
      <c r="K762" t="s">
        <v>2504</v>
      </c>
      <c r="L762" t="s">
        <v>3395</v>
      </c>
      <c r="M762" t="s">
        <v>793</v>
      </c>
      <c r="N762" t="s">
        <v>3365</v>
      </c>
      <c r="O762" t="s">
        <v>3396</v>
      </c>
      <c r="Q762" t="s">
        <v>92</v>
      </c>
      <c r="R762" t="s">
        <v>544</v>
      </c>
      <c r="S762" t="s">
        <v>545</v>
      </c>
      <c r="V762" t="s">
        <v>1254</v>
      </c>
      <c r="W762" t="s">
        <v>1255</v>
      </c>
      <c r="Y762">
        <v>43396.490706018521</v>
      </c>
      <c r="Z762" t="s">
        <v>548</v>
      </c>
      <c r="AA762" t="s">
        <v>549</v>
      </c>
      <c r="AB762" t="s">
        <v>548</v>
      </c>
    </row>
    <row r="763" spans="1:28" x14ac:dyDescent="0.25">
      <c r="A763" t="s">
        <v>676</v>
      </c>
      <c r="B763" t="s">
        <v>562</v>
      </c>
      <c r="C763" t="s">
        <v>2425</v>
      </c>
      <c r="D763">
        <v>43378.018136574072</v>
      </c>
      <c r="E763">
        <v>43378.718206018515</v>
      </c>
      <c r="F763" t="s">
        <v>872</v>
      </c>
      <c r="G763" t="s">
        <v>90</v>
      </c>
      <c r="H763" t="s">
        <v>573</v>
      </c>
      <c r="I763" t="s">
        <v>91</v>
      </c>
      <c r="J763" t="s">
        <v>1118</v>
      </c>
      <c r="K763" t="s">
        <v>2426</v>
      </c>
      <c r="L763" t="s">
        <v>2427</v>
      </c>
      <c r="M763" t="s">
        <v>793</v>
      </c>
      <c r="N763" t="s">
        <v>41</v>
      </c>
      <c r="O763" t="s">
        <v>1005</v>
      </c>
      <c r="Q763" t="s">
        <v>92</v>
      </c>
      <c r="R763" t="s">
        <v>544</v>
      </c>
      <c r="S763" t="s">
        <v>545</v>
      </c>
      <c r="V763" t="s">
        <v>1254</v>
      </c>
      <c r="W763" t="s">
        <v>1255</v>
      </c>
      <c r="Y763">
        <v>43389.540682870371</v>
      </c>
      <c r="Z763" t="s">
        <v>548</v>
      </c>
      <c r="AA763" t="s">
        <v>549</v>
      </c>
      <c r="AB763" t="s">
        <v>548</v>
      </c>
    </row>
    <row r="764" spans="1:28" x14ac:dyDescent="0.25">
      <c r="A764" t="s">
        <v>676</v>
      </c>
      <c r="B764" t="s">
        <v>562</v>
      </c>
      <c r="C764" t="s">
        <v>2505</v>
      </c>
      <c r="D764">
        <v>43378.012997685182</v>
      </c>
      <c r="E764">
        <v>43391.155682870369</v>
      </c>
      <c r="F764" t="s">
        <v>1493</v>
      </c>
      <c r="G764" t="s">
        <v>90</v>
      </c>
      <c r="H764" t="s">
        <v>573</v>
      </c>
      <c r="I764" t="s">
        <v>91</v>
      </c>
      <c r="J764" t="s">
        <v>1118</v>
      </c>
      <c r="K764" t="s">
        <v>2506</v>
      </c>
      <c r="L764" t="s">
        <v>4252</v>
      </c>
      <c r="M764" t="s">
        <v>793</v>
      </c>
      <c r="N764" t="s">
        <v>40</v>
      </c>
      <c r="O764" t="s">
        <v>732</v>
      </c>
      <c r="Q764" t="s">
        <v>92</v>
      </c>
      <c r="R764" t="s">
        <v>544</v>
      </c>
      <c r="S764" t="s">
        <v>545</v>
      </c>
      <c r="V764" t="s">
        <v>1254</v>
      </c>
      <c r="W764" t="s">
        <v>1255</v>
      </c>
      <c r="Y764">
        <v>43401.495891203704</v>
      </c>
      <c r="Z764" t="s">
        <v>548</v>
      </c>
      <c r="AA764" t="s">
        <v>549</v>
      </c>
      <c r="AB764" t="s">
        <v>548</v>
      </c>
    </row>
    <row r="765" spans="1:28" x14ac:dyDescent="0.25">
      <c r="A765" t="s">
        <v>676</v>
      </c>
      <c r="B765" t="s">
        <v>562</v>
      </c>
      <c r="C765" t="s">
        <v>2428</v>
      </c>
      <c r="D765">
        <v>43377.98605324074</v>
      </c>
      <c r="E765">
        <v>43378.810173611113</v>
      </c>
      <c r="F765" t="s">
        <v>916</v>
      </c>
      <c r="G765" t="s">
        <v>90</v>
      </c>
      <c r="H765" t="s">
        <v>573</v>
      </c>
      <c r="I765" t="s">
        <v>91</v>
      </c>
      <c r="J765" t="s">
        <v>1118</v>
      </c>
      <c r="K765" t="s">
        <v>2429</v>
      </c>
      <c r="L765" t="s">
        <v>2430</v>
      </c>
      <c r="M765" t="s">
        <v>793</v>
      </c>
      <c r="N765" t="s">
        <v>40</v>
      </c>
      <c r="O765" t="s">
        <v>602</v>
      </c>
      <c r="Q765" t="s">
        <v>92</v>
      </c>
      <c r="R765" t="s">
        <v>544</v>
      </c>
      <c r="S765" t="s">
        <v>545</v>
      </c>
      <c r="V765" t="s">
        <v>1254</v>
      </c>
      <c r="W765" t="s">
        <v>1255</v>
      </c>
      <c r="Y765">
        <v>43389.539675925924</v>
      </c>
      <c r="Z765" t="s">
        <v>548</v>
      </c>
      <c r="AA765" t="s">
        <v>549</v>
      </c>
      <c r="AB765" t="s">
        <v>548</v>
      </c>
    </row>
    <row r="766" spans="1:28" x14ac:dyDescent="0.25">
      <c r="A766" t="s">
        <v>676</v>
      </c>
      <c r="B766" t="s">
        <v>562</v>
      </c>
      <c r="C766" t="s">
        <v>2507</v>
      </c>
      <c r="D766">
        <v>43377.962002314816</v>
      </c>
      <c r="E766">
        <v>43378.831296296295</v>
      </c>
      <c r="F766" t="s">
        <v>1100</v>
      </c>
      <c r="G766" t="s">
        <v>90</v>
      </c>
      <c r="H766" t="s">
        <v>573</v>
      </c>
      <c r="I766" t="s">
        <v>91</v>
      </c>
      <c r="J766" t="s">
        <v>1118</v>
      </c>
      <c r="K766" t="s">
        <v>2508</v>
      </c>
      <c r="L766" t="s">
        <v>2644</v>
      </c>
      <c r="M766" t="s">
        <v>793</v>
      </c>
      <c r="N766" t="s">
        <v>929</v>
      </c>
      <c r="O766" t="s">
        <v>1241</v>
      </c>
      <c r="Q766" t="s">
        <v>92</v>
      </c>
      <c r="R766" t="s">
        <v>544</v>
      </c>
      <c r="S766" t="s">
        <v>545</v>
      </c>
      <c r="V766" t="s">
        <v>1254</v>
      </c>
      <c r="W766" t="s">
        <v>1255</v>
      </c>
      <c r="Y766">
        <v>43389.539074074077</v>
      </c>
      <c r="Z766" t="s">
        <v>548</v>
      </c>
      <c r="AA766" t="s">
        <v>549</v>
      </c>
      <c r="AB766" t="s">
        <v>548</v>
      </c>
    </row>
    <row r="767" spans="1:28" x14ac:dyDescent="0.25">
      <c r="A767" t="s">
        <v>676</v>
      </c>
      <c r="B767" t="s">
        <v>562</v>
      </c>
      <c r="C767" t="s">
        <v>2509</v>
      </c>
      <c r="D767">
        <v>43377.989039351851</v>
      </c>
      <c r="E767">
        <v>43381.570069444446</v>
      </c>
      <c r="F767" t="s">
        <v>1100</v>
      </c>
      <c r="G767" t="s">
        <v>90</v>
      </c>
      <c r="H767" t="s">
        <v>573</v>
      </c>
      <c r="I767" t="s">
        <v>91</v>
      </c>
      <c r="J767" t="s">
        <v>1118</v>
      </c>
      <c r="K767" t="s">
        <v>2510</v>
      </c>
      <c r="L767" t="s">
        <v>2645</v>
      </c>
      <c r="M767" t="s">
        <v>793</v>
      </c>
      <c r="N767" t="s">
        <v>40</v>
      </c>
      <c r="O767" t="s">
        <v>941</v>
      </c>
      <c r="Q767" t="s">
        <v>92</v>
      </c>
      <c r="R767" t="s">
        <v>544</v>
      </c>
      <c r="S767" t="s">
        <v>545</v>
      </c>
      <c r="V767" t="s">
        <v>1254</v>
      </c>
      <c r="W767" t="s">
        <v>1255</v>
      </c>
      <c r="Y767">
        <v>43392.497777777775</v>
      </c>
      <c r="Z767" t="s">
        <v>548</v>
      </c>
      <c r="AA767" t="s">
        <v>549</v>
      </c>
      <c r="AB767" t="s">
        <v>548</v>
      </c>
    </row>
    <row r="768" spans="1:28" x14ac:dyDescent="0.25">
      <c r="A768" t="s">
        <v>676</v>
      </c>
      <c r="B768" t="s">
        <v>562</v>
      </c>
      <c r="C768" t="s">
        <v>2431</v>
      </c>
      <c r="D768">
        <v>43377.966168981482</v>
      </c>
      <c r="E768">
        <v>43378.645972222221</v>
      </c>
      <c r="F768" t="s">
        <v>1196</v>
      </c>
      <c r="G768" t="s">
        <v>90</v>
      </c>
      <c r="H768" t="s">
        <v>573</v>
      </c>
      <c r="I768" t="s">
        <v>91</v>
      </c>
      <c r="J768" t="s">
        <v>1118</v>
      </c>
      <c r="K768" t="s">
        <v>2432</v>
      </c>
      <c r="L768" t="s">
        <v>2433</v>
      </c>
      <c r="M768" t="s">
        <v>793</v>
      </c>
      <c r="N768" t="s">
        <v>41</v>
      </c>
      <c r="O768" t="s">
        <v>1104</v>
      </c>
      <c r="Q768" t="s">
        <v>92</v>
      </c>
      <c r="R768" t="s">
        <v>544</v>
      </c>
      <c r="S768" t="s">
        <v>545</v>
      </c>
      <c r="V768" t="s">
        <v>1254</v>
      </c>
      <c r="W768" t="s">
        <v>1255</v>
      </c>
      <c r="Y768">
        <v>43389.534907407404</v>
      </c>
      <c r="Z768" t="s">
        <v>548</v>
      </c>
      <c r="AA768" t="s">
        <v>549</v>
      </c>
      <c r="AB768" t="s">
        <v>548</v>
      </c>
    </row>
    <row r="769" spans="1:28" x14ac:dyDescent="0.25">
      <c r="A769" t="s">
        <v>676</v>
      </c>
      <c r="B769" t="s">
        <v>562</v>
      </c>
      <c r="C769" t="s">
        <v>2511</v>
      </c>
      <c r="D769">
        <v>43377.959039351852</v>
      </c>
      <c r="E769">
        <v>43381.575115740743</v>
      </c>
      <c r="F769" t="s">
        <v>1192</v>
      </c>
      <c r="G769" t="s">
        <v>90</v>
      </c>
      <c r="H769" t="s">
        <v>573</v>
      </c>
      <c r="I769" t="s">
        <v>91</v>
      </c>
      <c r="J769" t="s">
        <v>1118</v>
      </c>
      <c r="K769" t="s">
        <v>2512</v>
      </c>
      <c r="L769" t="s">
        <v>2641</v>
      </c>
      <c r="M769" t="s">
        <v>793</v>
      </c>
      <c r="N769" t="s">
        <v>41</v>
      </c>
      <c r="O769" t="s">
        <v>1115</v>
      </c>
      <c r="Q769" t="s">
        <v>92</v>
      </c>
      <c r="R769" t="s">
        <v>544</v>
      </c>
      <c r="S769" t="s">
        <v>545</v>
      </c>
      <c r="V769" t="s">
        <v>1254</v>
      </c>
      <c r="W769" t="s">
        <v>1255</v>
      </c>
      <c r="Y769">
        <v>43392.497615740744</v>
      </c>
      <c r="Z769" t="s">
        <v>548</v>
      </c>
      <c r="AA769" t="s">
        <v>549</v>
      </c>
      <c r="AB769" t="s">
        <v>548</v>
      </c>
    </row>
    <row r="770" spans="1:28" x14ac:dyDescent="0.25">
      <c r="A770" t="s">
        <v>676</v>
      </c>
      <c r="B770" t="s">
        <v>562</v>
      </c>
      <c r="C770" t="s">
        <v>2513</v>
      </c>
      <c r="D770">
        <v>43377.944930555554</v>
      </c>
      <c r="E770">
        <v>43381.648449074077</v>
      </c>
      <c r="F770" t="s">
        <v>933</v>
      </c>
      <c r="G770" t="s">
        <v>90</v>
      </c>
      <c r="H770" t="s">
        <v>573</v>
      </c>
      <c r="I770" t="s">
        <v>91</v>
      </c>
      <c r="J770" t="s">
        <v>1118</v>
      </c>
      <c r="K770" t="s">
        <v>2514</v>
      </c>
      <c r="L770" t="s">
        <v>2646</v>
      </c>
      <c r="M770" t="s">
        <v>793</v>
      </c>
      <c r="N770" t="s">
        <v>40</v>
      </c>
      <c r="O770" t="s">
        <v>732</v>
      </c>
      <c r="Q770" t="s">
        <v>92</v>
      </c>
      <c r="R770" t="s">
        <v>544</v>
      </c>
      <c r="S770" t="s">
        <v>545</v>
      </c>
      <c r="V770" t="s">
        <v>1254</v>
      </c>
      <c r="W770" t="s">
        <v>1255</v>
      </c>
      <c r="Y770">
        <v>43392.498344907406</v>
      </c>
      <c r="Z770" t="s">
        <v>548</v>
      </c>
      <c r="AA770" t="s">
        <v>549</v>
      </c>
      <c r="AB770" t="s">
        <v>548</v>
      </c>
    </row>
    <row r="771" spans="1:28" x14ac:dyDescent="0.25">
      <c r="A771" t="s">
        <v>676</v>
      </c>
      <c r="B771" t="s">
        <v>562</v>
      </c>
      <c r="C771" t="s">
        <v>2434</v>
      </c>
      <c r="D771">
        <v>43377.942777777775</v>
      </c>
      <c r="E771">
        <v>43378.779074074075</v>
      </c>
      <c r="F771" t="s">
        <v>833</v>
      </c>
      <c r="G771" t="s">
        <v>90</v>
      </c>
      <c r="H771" t="s">
        <v>573</v>
      </c>
      <c r="I771" t="s">
        <v>91</v>
      </c>
      <c r="J771" t="s">
        <v>1118</v>
      </c>
      <c r="K771" t="s">
        <v>2435</v>
      </c>
      <c r="L771" t="s">
        <v>2436</v>
      </c>
      <c r="M771" t="s">
        <v>793</v>
      </c>
      <c r="N771" t="s">
        <v>929</v>
      </c>
      <c r="O771" t="s">
        <v>1214</v>
      </c>
      <c r="Q771" t="s">
        <v>92</v>
      </c>
      <c r="R771" t="s">
        <v>544</v>
      </c>
      <c r="S771" t="s">
        <v>545</v>
      </c>
      <c r="V771" t="s">
        <v>1254</v>
      </c>
      <c r="W771" t="s">
        <v>1255</v>
      </c>
      <c r="Y771">
        <v>43389.538611111115</v>
      </c>
      <c r="Z771" t="s">
        <v>548</v>
      </c>
      <c r="AA771" t="s">
        <v>549</v>
      </c>
      <c r="AB771" t="s">
        <v>548</v>
      </c>
    </row>
    <row r="772" spans="1:28" x14ac:dyDescent="0.25">
      <c r="A772" t="s">
        <v>676</v>
      </c>
      <c r="B772" t="s">
        <v>562</v>
      </c>
      <c r="C772" t="s">
        <v>2437</v>
      </c>
      <c r="D772">
        <v>43377.939560185187</v>
      </c>
      <c r="E772">
        <v>43378.80846064815</v>
      </c>
      <c r="F772" t="s">
        <v>910</v>
      </c>
      <c r="G772" t="s">
        <v>90</v>
      </c>
      <c r="H772" t="s">
        <v>573</v>
      </c>
      <c r="I772" t="s">
        <v>91</v>
      </c>
      <c r="J772" t="s">
        <v>1118</v>
      </c>
      <c r="K772" t="s">
        <v>2438</v>
      </c>
      <c r="L772" t="s">
        <v>2439</v>
      </c>
      <c r="M772" t="s">
        <v>793</v>
      </c>
      <c r="N772" t="s">
        <v>41</v>
      </c>
      <c r="O772" t="s">
        <v>934</v>
      </c>
      <c r="Q772" t="s">
        <v>92</v>
      </c>
      <c r="R772" t="s">
        <v>544</v>
      </c>
      <c r="S772" t="s">
        <v>545</v>
      </c>
      <c r="V772" t="s">
        <v>1254</v>
      </c>
      <c r="W772" t="s">
        <v>1255</v>
      </c>
      <c r="Y772">
        <v>43389.538460648146</v>
      </c>
      <c r="Z772" t="s">
        <v>548</v>
      </c>
      <c r="AA772" t="s">
        <v>549</v>
      </c>
      <c r="AB772" t="s">
        <v>548</v>
      </c>
    </row>
    <row r="773" spans="1:28" x14ac:dyDescent="0.25">
      <c r="A773" t="s">
        <v>676</v>
      </c>
      <c r="B773" t="s">
        <v>562</v>
      </c>
      <c r="C773" t="s">
        <v>2440</v>
      </c>
      <c r="D773">
        <v>43377.937280092592</v>
      </c>
      <c r="E773">
        <v>43378.572175925925</v>
      </c>
      <c r="F773" t="s">
        <v>911</v>
      </c>
      <c r="G773" t="s">
        <v>90</v>
      </c>
      <c r="H773" t="s">
        <v>573</v>
      </c>
      <c r="I773" t="s">
        <v>91</v>
      </c>
      <c r="J773" t="s">
        <v>1118</v>
      </c>
      <c r="K773" t="s">
        <v>2441</v>
      </c>
      <c r="L773" t="s">
        <v>2442</v>
      </c>
      <c r="M773" t="s">
        <v>793</v>
      </c>
      <c r="N773" t="s">
        <v>41</v>
      </c>
      <c r="O773" t="s">
        <v>934</v>
      </c>
      <c r="Q773" t="s">
        <v>92</v>
      </c>
      <c r="R773" t="s">
        <v>544</v>
      </c>
      <c r="S773" t="s">
        <v>545</v>
      </c>
      <c r="V773" t="s">
        <v>1254</v>
      </c>
      <c r="W773" t="s">
        <v>1255</v>
      </c>
      <c r="Y773">
        <v>43389.538310185184</v>
      </c>
      <c r="Z773" t="s">
        <v>548</v>
      </c>
      <c r="AA773" t="s">
        <v>549</v>
      </c>
      <c r="AB773" t="s">
        <v>548</v>
      </c>
    </row>
    <row r="774" spans="1:28" x14ac:dyDescent="0.25">
      <c r="A774" t="s">
        <v>676</v>
      </c>
      <c r="B774" t="s">
        <v>562</v>
      </c>
      <c r="C774" t="s">
        <v>2443</v>
      </c>
      <c r="D774">
        <v>43377.934999999998</v>
      </c>
      <c r="E774">
        <v>43378.716643518521</v>
      </c>
      <c r="F774" t="s">
        <v>872</v>
      </c>
      <c r="G774" t="s">
        <v>90</v>
      </c>
      <c r="H774" t="s">
        <v>573</v>
      </c>
      <c r="I774" t="s">
        <v>91</v>
      </c>
      <c r="J774" t="s">
        <v>1118</v>
      </c>
      <c r="K774" t="s">
        <v>2444</v>
      </c>
      <c r="L774" t="s">
        <v>2445</v>
      </c>
      <c r="M774" t="s">
        <v>793</v>
      </c>
      <c r="N774" t="s">
        <v>41</v>
      </c>
      <c r="O774" t="s">
        <v>1005</v>
      </c>
      <c r="Q774" t="s">
        <v>92</v>
      </c>
      <c r="R774" t="s">
        <v>544</v>
      </c>
      <c r="S774" t="s">
        <v>545</v>
      </c>
      <c r="V774" t="s">
        <v>1254</v>
      </c>
      <c r="W774" t="s">
        <v>1255</v>
      </c>
      <c r="Y774">
        <v>43389.538171296299</v>
      </c>
      <c r="Z774" t="s">
        <v>548</v>
      </c>
      <c r="AA774" t="s">
        <v>549</v>
      </c>
      <c r="AB774" t="s">
        <v>548</v>
      </c>
    </row>
    <row r="775" spans="1:28" x14ac:dyDescent="0.25">
      <c r="A775" t="s">
        <v>676</v>
      </c>
      <c r="B775" t="s">
        <v>562</v>
      </c>
      <c r="C775" t="s">
        <v>2515</v>
      </c>
      <c r="D775">
        <v>43377.928611111114</v>
      </c>
      <c r="E775">
        <v>43391.033194444448</v>
      </c>
      <c r="F775" t="s">
        <v>1493</v>
      </c>
      <c r="G775" t="s">
        <v>90</v>
      </c>
      <c r="H775" t="s">
        <v>573</v>
      </c>
      <c r="I775" t="s">
        <v>91</v>
      </c>
      <c r="J775" t="s">
        <v>1118</v>
      </c>
      <c r="K775" t="s">
        <v>2516</v>
      </c>
      <c r="L775" t="s">
        <v>4253</v>
      </c>
      <c r="M775" t="s">
        <v>793</v>
      </c>
      <c r="N775" t="s">
        <v>40</v>
      </c>
      <c r="O775" t="s">
        <v>602</v>
      </c>
      <c r="Q775" t="s">
        <v>92</v>
      </c>
      <c r="R775" t="s">
        <v>544</v>
      </c>
      <c r="S775" t="s">
        <v>545</v>
      </c>
      <c r="V775" t="s">
        <v>1254</v>
      </c>
      <c r="W775" t="s">
        <v>1255</v>
      </c>
      <c r="Y775">
        <v>43401.495335648149</v>
      </c>
      <c r="Z775" t="s">
        <v>548</v>
      </c>
      <c r="AA775" t="s">
        <v>549</v>
      </c>
      <c r="AB775" t="s">
        <v>548</v>
      </c>
    </row>
    <row r="776" spans="1:28" x14ac:dyDescent="0.25">
      <c r="A776" t="s">
        <v>676</v>
      </c>
      <c r="B776" t="s">
        <v>562</v>
      </c>
      <c r="C776" t="s">
        <v>2446</v>
      </c>
      <c r="D776">
        <v>43377.925439814811</v>
      </c>
      <c r="E776">
        <v>43378.820231481484</v>
      </c>
      <c r="F776" t="s">
        <v>916</v>
      </c>
      <c r="G776" t="s">
        <v>90</v>
      </c>
      <c r="H776" t="s">
        <v>573</v>
      </c>
      <c r="I776" t="s">
        <v>91</v>
      </c>
      <c r="J776" t="s">
        <v>1118</v>
      </c>
      <c r="K776" t="s">
        <v>2447</v>
      </c>
      <c r="L776" t="s">
        <v>2448</v>
      </c>
      <c r="M776" t="s">
        <v>793</v>
      </c>
      <c r="N776" t="s">
        <v>929</v>
      </c>
      <c r="O776" t="s">
        <v>939</v>
      </c>
      <c r="Q776" t="s">
        <v>92</v>
      </c>
      <c r="R776" t="s">
        <v>544</v>
      </c>
      <c r="S776" t="s">
        <v>545</v>
      </c>
      <c r="V776" t="s">
        <v>1254</v>
      </c>
      <c r="W776" t="s">
        <v>1255</v>
      </c>
      <c r="Y776">
        <v>43389.529479166667</v>
      </c>
      <c r="Z776" t="s">
        <v>548</v>
      </c>
      <c r="AA776" t="s">
        <v>549</v>
      </c>
      <c r="AB776" t="s">
        <v>548</v>
      </c>
    </row>
    <row r="777" spans="1:28" x14ac:dyDescent="0.25">
      <c r="A777" t="s">
        <v>676</v>
      </c>
      <c r="B777" t="s">
        <v>562</v>
      </c>
      <c r="C777" t="s">
        <v>2517</v>
      </c>
      <c r="D777">
        <v>43377.892071759263</v>
      </c>
      <c r="E777">
        <v>43383.855370370373</v>
      </c>
      <c r="F777" t="s">
        <v>1440</v>
      </c>
      <c r="G777" t="s">
        <v>90</v>
      </c>
      <c r="H777" t="s">
        <v>573</v>
      </c>
      <c r="I777" t="s">
        <v>91</v>
      </c>
      <c r="J777" t="s">
        <v>1118</v>
      </c>
      <c r="K777" t="s">
        <v>2518</v>
      </c>
      <c r="L777" t="s">
        <v>3198</v>
      </c>
      <c r="Q777" t="s">
        <v>92</v>
      </c>
      <c r="R777" t="s">
        <v>544</v>
      </c>
      <c r="S777" t="s">
        <v>545</v>
      </c>
      <c r="V777" t="s">
        <v>1258</v>
      </c>
      <c r="W777" t="s">
        <v>1259</v>
      </c>
      <c r="Y777">
        <v>43394.491712962961</v>
      </c>
      <c r="Z777" t="s">
        <v>548</v>
      </c>
      <c r="AA777" t="s">
        <v>549</v>
      </c>
      <c r="AB777" t="s">
        <v>548</v>
      </c>
    </row>
    <row r="778" spans="1:28" x14ac:dyDescent="0.25">
      <c r="A778" t="s">
        <v>676</v>
      </c>
      <c r="B778" t="s">
        <v>562</v>
      </c>
      <c r="C778" t="s">
        <v>2449</v>
      </c>
      <c r="D778">
        <v>43377.956689814811</v>
      </c>
      <c r="E778">
        <v>43378.580439814818</v>
      </c>
      <c r="F778" t="s">
        <v>1100</v>
      </c>
      <c r="G778" t="s">
        <v>90</v>
      </c>
      <c r="H778" t="s">
        <v>573</v>
      </c>
      <c r="I778" t="s">
        <v>91</v>
      </c>
      <c r="J778" t="s">
        <v>1118</v>
      </c>
      <c r="K778" t="s">
        <v>2450</v>
      </c>
      <c r="L778" t="s">
        <v>2451</v>
      </c>
      <c r="M778" t="s">
        <v>793</v>
      </c>
      <c r="N778" t="s">
        <v>41</v>
      </c>
      <c r="O778" t="s">
        <v>944</v>
      </c>
      <c r="Q778" t="s">
        <v>92</v>
      </c>
      <c r="R778" t="s">
        <v>544</v>
      </c>
      <c r="S778" t="s">
        <v>545</v>
      </c>
      <c r="V778" t="s">
        <v>1254</v>
      </c>
      <c r="W778" t="s">
        <v>1255</v>
      </c>
      <c r="Y778">
        <v>43389.534409722219</v>
      </c>
      <c r="Z778" t="s">
        <v>548</v>
      </c>
      <c r="AA778" t="s">
        <v>549</v>
      </c>
      <c r="AB778" t="s">
        <v>548</v>
      </c>
    </row>
    <row r="779" spans="1:28" x14ac:dyDescent="0.25">
      <c r="A779" t="s">
        <v>676</v>
      </c>
      <c r="B779" t="s">
        <v>562</v>
      </c>
      <c r="C779" t="s">
        <v>2452</v>
      </c>
      <c r="D779">
        <v>43377.953009259261</v>
      </c>
      <c r="E779">
        <v>43378.647974537038</v>
      </c>
      <c r="F779" t="s">
        <v>1196</v>
      </c>
      <c r="G779" t="s">
        <v>90</v>
      </c>
      <c r="H779" t="s">
        <v>573</v>
      </c>
      <c r="I779" t="s">
        <v>91</v>
      </c>
      <c r="J779" t="s">
        <v>1118</v>
      </c>
      <c r="K779" t="s">
        <v>2453</v>
      </c>
      <c r="L779" t="s">
        <v>2164</v>
      </c>
      <c r="M779" t="s">
        <v>793</v>
      </c>
      <c r="N779" t="s">
        <v>41</v>
      </c>
      <c r="O779" t="s">
        <v>934</v>
      </c>
      <c r="Q779" t="s">
        <v>92</v>
      </c>
      <c r="R779" t="s">
        <v>544</v>
      </c>
      <c r="S779" t="s">
        <v>545</v>
      </c>
      <c r="V779" t="s">
        <v>1254</v>
      </c>
      <c r="W779" t="s">
        <v>1255</v>
      </c>
      <c r="Y779">
        <v>43389.534328703703</v>
      </c>
      <c r="Z779" t="s">
        <v>548</v>
      </c>
      <c r="AA779" t="s">
        <v>549</v>
      </c>
      <c r="AB779" t="s">
        <v>548</v>
      </c>
    </row>
    <row r="780" spans="1:28" x14ac:dyDescent="0.25">
      <c r="A780" t="s">
        <v>676</v>
      </c>
      <c r="B780" t="s">
        <v>562</v>
      </c>
      <c r="C780" t="s">
        <v>2519</v>
      </c>
      <c r="D780">
        <v>43377.948055555556</v>
      </c>
      <c r="E780">
        <v>43381.59375</v>
      </c>
      <c r="F780" t="s">
        <v>1192</v>
      </c>
      <c r="G780" t="s">
        <v>90</v>
      </c>
      <c r="H780" t="s">
        <v>573</v>
      </c>
      <c r="I780" t="s">
        <v>91</v>
      </c>
      <c r="J780" t="s">
        <v>1118</v>
      </c>
      <c r="K780" t="s">
        <v>2520</v>
      </c>
      <c r="L780" t="s">
        <v>2641</v>
      </c>
      <c r="M780" t="s">
        <v>793</v>
      </c>
      <c r="N780" t="s">
        <v>41</v>
      </c>
      <c r="O780" t="s">
        <v>1115</v>
      </c>
      <c r="Q780" t="s">
        <v>92</v>
      </c>
      <c r="R780" t="s">
        <v>544</v>
      </c>
      <c r="S780" t="s">
        <v>545</v>
      </c>
      <c r="V780" t="s">
        <v>1254</v>
      </c>
      <c r="W780" t="s">
        <v>1255</v>
      </c>
      <c r="Y780">
        <v>43392.497534722221</v>
      </c>
      <c r="Z780" t="s">
        <v>548</v>
      </c>
      <c r="AA780" t="s">
        <v>549</v>
      </c>
      <c r="AB780" t="s">
        <v>548</v>
      </c>
    </row>
    <row r="781" spans="1:28" x14ac:dyDescent="0.25">
      <c r="A781" t="s">
        <v>676</v>
      </c>
      <c r="B781" t="s">
        <v>562</v>
      </c>
      <c r="C781" t="s">
        <v>2521</v>
      </c>
      <c r="D781">
        <v>43377.855983796297</v>
      </c>
      <c r="E781">
        <v>43381.652812499997</v>
      </c>
      <c r="F781" t="s">
        <v>933</v>
      </c>
      <c r="G781" t="s">
        <v>90</v>
      </c>
      <c r="H781" t="s">
        <v>573</v>
      </c>
      <c r="I781" t="s">
        <v>91</v>
      </c>
      <c r="J781" t="s">
        <v>1118</v>
      </c>
      <c r="K781" t="s">
        <v>2522</v>
      </c>
      <c r="L781" t="s">
        <v>2647</v>
      </c>
      <c r="M781" t="s">
        <v>793</v>
      </c>
      <c r="N781" t="s">
        <v>929</v>
      </c>
      <c r="O781" t="s">
        <v>1241</v>
      </c>
      <c r="Q781" t="s">
        <v>92</v>
      </c>
      <c r="R781" t="s">
        <v>544</v>
      </c>
      <c r="S781" t="s">
        <v>545</v>
      </c>
      <c r="V781" t="s">
        <v>946</v>
      </c>
      <c r="W781" t="s">
        <v>1102</v>
      </c>
      <c r="Y781">
        <v>43392.496331018519</v>
      </c>
      <c r="Z781" t="s">
        <v>548</v>
      </c>
      <c r="AA781" t="s">
        <v>549</v>
      </c>
      <c r="AB781" t="s">
        <v>548</v>
      </c>
    </row>
    <row r="782" spans="1:28" x14ac:dyDescent="0.25">
      <c r="A782" t="s">
        <v>676</v>
      </c>
      <c r="B782" t="s">
        <v>562</v>
      </c>
      <c r="C782" t="s">
        <v>2454</v>
      </c>
      <c r="D782">
        <v>43377.838726851849</v>
      </c>
      <c r="E782">
        <v>43378.807500000003</v>
      </c>
      <c r="F782" t="s">
        <v>833</v>
      </c>
      <c r="G782" t="s">
        <v>90</v>
      </c>
      <c r="H782" t="s">
        <v>573</v>
      </c>
      <c r="I782" t="s">
        <v>91</v>
      </c>
      <c r="J782" t="s">
        <v>1118</v>
      </c>
      <c r="K782" t="s">
        <v>2455</v>
      </c>
      <c r="L782" t="s">
        <v>2456</v>
      </c>
      <c r="M782" t="s">
        <v>793</v>
      </c>
      <c r="N782" t="s">
        <v>929</v>
      </c>
      <c r="O782" t="s">
        <v>1456</v>
      </c>
      <c r="Q782" t="s">
        <v>92</v>
      </c>
      <c r="R782" t="s">
        <v>544</v>
      </c>
      <c r="S782" t="s">
        <v>545</v>
      </c>
      <c r="V782" t="s">
        <v>1458</v>
      </c>
      <c r="W782" t="s">
        <v>1459</v>
      </c>
      <c r="Y782">
        <v>43389.518784722219</v>
      </c>
      <c r="Z782" t="s">
        <v>548</v>
      </c>
      <c r="AA782" t="s">
        <v>549</v>
      </c>
      <c r="AB782" t="s">
        <v>548</v>
      </c>
    </row>
    <row r="783" spans="1:28" x14ac:dyDescent="0.25">
      <c r="A783" t="s">
        <v>676</v>
      </c>
      <c r="B783" t="s">
        <v>562</v>
      </c>
      <c r="C783" t="s">
        <v>2240</v>
      </c>
      <c r="D783">
        <v>43377.792546296296</v>
      </c>
      <c r="E783">
        <v>43378.826956018522</v>
      </c>
      <c r="F783" t="s">
        <v>910</v>
      </c>
      <c r="G783" t="s">
        <v>90</v>
      </c>
      <c r="H783" t="s">
        <v>573</v>
      </c>
      <c r="I783" t="s">
        <v>91</v>
      </c>
      <c r="J783" t="s">
        <v>1118</v>
      </c>
      <c r="K783" t="s">
        <v>2241</v>
      </c>
      <c r="L783" t="s">
        <v>2648</v>
      </c>
      <c r="M783" t="s">
        <v>793</v>
      </c>
      <c r="N783" t="s">
        <v>41</v>
      </c>
      <c r="O783" t="s">
        <v>1215</v>
      </c>
      <c r="Q783" t="s">
        <v>92</v>
      </c>
      <c r="R783" t="s">
        <v>544</v>
      </c>
      <c r="S783" t="s">
        <v>545</v>
      </c>
      <c r="V783" t="s">
        <v>1311</v>
      </c>
      <c r="W783" t="s">
        <v>1312</v>
      </c>
      <c r="Y783">
        <v>43389.516469907408</v>
      </c>
      <c r="Z783" t="s">
        <v>548</v>
      </c>
      <c r="AA783" t="s">
        <v>549</v>
      </c>
      <c r="AB783" t="s">
        <v>548</v>
      </c>
    </row>
    <row r="784" spans="1:28" x14ac:dyDescent="0.25">
      <c r="A784" t="s">
        <v>676</v>
      </c>
      <c r="B784" t="s">
        <v>562</v>
      </c>
      <c r="C784" t="s">
        <v>2242</v>
      </c>
      <c r="D784">
        <v>43377.77547453704</v>
      </c>
      <c r="E784">
        <v>43378.574849537035</v>
      </c>
      <c r="F784" t="s">
        <v>911</v>
      </c>
      <c r="G784" t="s">
        <v>90</v>
      </c>
      <c r="H784" t="s">
        <v>573</v>
      </c>
      <c r="I784" t="s">
        <v>91</v>
      </c>
      <c r="J784" t="s">
        <v>1118</v>
      </c>
      <c r="K784" t="s">
        <v>2243</v>
      </c>
      <c r="L784" t="s">
        <v>934</v>
      </c>
      <c r="M784" t="s">
        <v>793</v>
      </c>
      <c r="N784" t="s">
        <v>41</v>
      </c>
      <c r="O784" t="s">
        <v>934</v>
      </c>
      <c r="Q784" t="s">
        <v>92</v>
      </c>
      <c r="R784" t="s">
        <v>544</v>
      </c>
      <c r="S784" t="s">
        <v>545</v>
      </c>
      <c r="V784" t="s">
        <v>1096</v>
      </c>
      <c r="W784" t="s">
        <v>1166</v>
      </c>
      <c r="Y784">
        <v>43389.513935185183</v>
      </c>
      <c r="Z784" t="s">
        <v>548</v>
      </c>
      <c r="AA784" t="s">
        <v>549</v>
      </c>
      <c r="AB784" t="s">
        <v>548</v>
      </c>
    </row>
    <row r="785" spans="1:28" x14ac:dyDescent="0.25">
      <c r="A785" t="s">
        <v>676</v>
      </c>
      <c r="B785" t="s">
        <v>562</v>
      </c>
      <c r="C785" t="s">
        <v>2244</v>
      </c>
      <c r="D785">
        <v>43377.753182870372</v>
      </c>
      <c r="E785">
        <v>43378.721666666665</v>
      </c>
      <c r="F785" t="s">
        <v>872</v>
      </c>
      <c r="G785" t="s">
        <v>90</v>
      </c>
      <c r="H785" t="s">
        <v>573</v>
      </c>
      <c r="I785" t="s">
        <v>91</v>
      </c>
      <c r="J785" t="s">
        <v>1118</v>
      </c>
      <c r="K785" t="s">
        <v>2245</v>
      </c>
      <c r="L785" t="s">
        <v>2457</v>
      </c>
      <c r="M785" t="s">
        <v>793</v>
      </c>
      <c r="N785" t="s">
        <v>1372</v>
      </c>
      <c r="O785" t="s">
        <v>932</v>
      </c>
      <c r="Q785" t="s">
        <v>92</v>
      </c>
      <c r="R785" t="s">
        <v>544</v>
      </c>
      <c r="S785" t="s">
        <v>545</v>
      </c>
      <c r="V785" t="s">
        <v>1326</v>
      </c>
      <c r="W785" t="s">
        <v>1327</v>
      </c>
      <c r="Y785">
        <v>43389.513414351852</v>
      </c>
      <c r="Z785" t="s">
        <v>548</v>
      </c>
      <c r="AA785" t="s">
        <v>549</v>
      </c>
      <c r="AB785" t="s">
        <v>548</v>
      </c>
    </row>
    <row r="786" spans="1:28" x14ac:dyDescent="0.25">
      <c r="A786" t="s">
        <v>676</v>
      </c>
      <c r="B786" t="s">
        <v>562</v>
      </c>
      <c r="C786" t="s">
        <v>2246</v>
      </c>
      <c r="D786">
        <v>43377.582349537035</v>
      </c>
      <c r="E786">
        <v>43391.029456018521</v>
      </c>
      <c r="F786" t="s">
        <v>1493</v>
      </c>
      <c r="G786" t="s">
        <v>90</v>
      </c>
      <c r="H786" t="s">
        <v>573</v>
      </c>
      <c r="I786" t="s">
        <v>91</v>
      </c>
      <c r="J786" t="s">
        <v>1118</v>
      </c>
      <c r="K786" t="s">
        <v>2247</v>
      </c>
      <c r="L786" t="s">
        <v>4254</v>
      </c>
      <c r="M786" t="s">
        <v>793</v>
      </c>
      <c r="N786" t="s">
        <v>920</v>
      </c>
      <c r="O786" t="s">
        <v>921</v>
      </c>
      <c r="Q786" t="s">
        <v>92</v>
      </c>
      <c r="R786" t="s">
        <v>544</v>
      </c>
      <c r="S786" t="s">
        <v>545</v>
      </c>
      <c r="V786" t="s">
        <v>1252</v>
      </c>
      <c r="W786" t="s">
        <v>1253</v>
      </c>
      <c r="Y786">
        <v>43401.494363425925</v>
      </c>
      <c r="Z786" t="s">
        <v>548</v>
      </c>
      <c r="AA786" t="s">
        <v>549</v>
      </c>
      <c r="AB786" t="s">
        <v>548</v>
      </c>
    </row>
    <row r="787" spans="1:28" x14ac:dyDescent="0.25">
      <c r="A787" t="s">
        <v>676</v>
      </c>
      <c r="B787" t="s">
        <v>562</v>
      </c>
      <c r="C787" t="s">
        <v>2248</v>
      </c>
      <c r="D787">
        <v>43377.492152777777</v>
      </c>
      <c r="E787">
        <v>43378.826990740738</v>
      </c>
      <c r="F787" t="s">
        <v>916</v>
      </c>
      <c r="G787" t="s">
        <v>90</v>
      </c>
      <c r="H787" t="s">
        <v>573</v>
      </c>
      <c r="I787" t="s">
        <v>91</v>
      </c>
      <c r="J787" t="s">
        <v>1118</v>
      </c>
      <c r="K787" t="s">
        <v>2249</v>
      </c>
      <c r="L787" t="s">
        <v>2649</v>
      </c>
      <c r="M787" t="s">
        <v>793</v>
      </c>
      <c r="N787" t="s">
        <v>40</v>
      </c>
      <c r="O787" t="s">
        <v>602</v>
      </c>
      <c r="Q787" t="s">
        <v>92</v>
      </c>
      <c r="R787" t="s">
        <v>544</v>
      </c>
      <c r="S787" t="s">
        <v>545</v>
      </c>
      <c r="V787" t="s">
        <v>1396</v>
      </c>
      <c r="W787" t="s">
        <v>1397</v>
      </c>
      <c r="Y787">
        <v>43389.499398148146</v>
      </c>
      <c r="Z787" t="s">
        <v>548</v>
      </c>
      <c r="AA787" t="s">
        <v>549</v>
      </c>
      <c r="AB787" t="s">
        <v>548</v>
      </c>
    </row>
    <row r="788" spans="1:28" x14ac:dyDescent="0.25">
      <c r="A788" t="s">
        <v>676</v>
      </c>
      <c r="B788" t="s">
        <v>562</v>
      </c>
      <c r="C788" t="s">
        <v>2250</v>
      </c>
      <c r="D788">
        <v>43377.484317129631</v>
      </c>
      <c r="E788">
        <v>43378.664039351854</v>
      </c>
      <c r="F788" t="s">
        <v>843</v>
      </c>
      <c r="G788" t="s">
        <v>90</v>
      </c>
      <c r="H788" t="s">
        <v>573</v>
      </c>
      <c r="I788" t="s">
        <v>91</v>
      </c>
      <c r="J788" t="s">
        <v>1118</v>
      </c>
      <c r="K788" t="s">
        <v>1547</v>
      </c>
      <c r="L788" t="s">
        <v>2458</v>
      </c>
      <c r="M788" t="s">
        <v>793</v>
      </c>
      <c r="N788" t="s">
        <v>41</v>
      </c>
      <c r="O788" t="s">
        <v>934</v>
      </c>
      <c r="Q788" t="s">
        <v>92</v>
      </c>
      <c r="R788" t="s">
        <v>544</v>
      </c>
      <c r="S788" t="s">
        <v>545</v>
      </c>
      <c r="V788" t="s">
        <v>1260</v>
      </c>
      <c r="W788" t="s">
        <v>1006</v>
      </c>
      <c r="Y788">
        <v>43389.49931712963</v>
      </c>
      <c r="Z788" t="s">
        <v>548</v>
      </c>
      <c r="AA788" t="s">
        <v>549</v>
      </c>
      <c r="AB788" t="s">
        <v>548</v>
      </c>
    </row>
    <row r="789" spans="1:28" x14ac:dyDescent="0.25">
      <c r="A789" t="s">
        <v>676</v>
      </c>
      <c r="B789" t="s">
        <v>562</v>
      </c>
      <c r="C789" t="s">
        <v>2251</v>
      </c>
      <c r="D789">
        <v>43377.147175925929</v>
      </c>
      <c r="E789">
        <v>43388.687997685185</v>
      </c>
      <c r="F789" t="s">
        <v>1440</v>
      </c>
      <c r="G789" t="s">
        <v>90</v>
      </c>
      <c r="H789" t="s">
        <v>573</v>
      </c>
      <c r="I789" t="s">
        <v>91</v>
      </c>
      <c r="J789" t="s">
        <v>1118</v>
      </c>
      <c r="K789" t="s">
        <v>2252</v>
      </c>
      <c r="L789" t="s">
        <v>3563</v>
      </c>
      <c r="M789" t="s">
        <v>793</v>
      </c>
      <c r="N789" t="s">
        <v>41</v>
      </c>
      <c r="O789" t="s">
        <v>2886</v>
      </c>
      <c r="Q789" t="s">
        <v>92</v>
      </c>
      <c r="R789" t="s">
        <v>544</v>
      </c>
      <c r="S789" t="s">
        <v>545</v>
      </c>
      <c r="V789" t="s">
        <v>1313</v>
      </c>
      <c r="W789" t="s">
        <v>1314</v>
      </c>
      <c r="Y789">
        <v>43399.48810185185</v>
      </c>
      <c r="Z789" t="s">
        <v>548</v>
      </c>
      <c r="AA789" t="s">
        <v>549</v>
      </c>
      <c r="AB789" t="s">
        <v>548</v>
      </c>
    </row>
    <row r="790" spans="1:28" x14ac:dyDescent="0.25">
      <c r="A790" t="s">
        <v>676</v>
      </c>
      <c r="B790" t="s">
        <v>562</v>
      </c>
      <c r="C790" t="s">
        <v>2130</v>
      </c>
      <c r="D790">
        <v>43377.141203703701</v>
      </c>
      <c r="E790">
        <v>43377.59065972222</v>
      </c>
      <c r="F790" t="s">
        <v>872</v>
      </c>
      <c r="G790" t="s">
        <v>90</v>
      </c>
      <c r="H790" t="s">
        <v>573</v>
      </c>
      <c r="I790" t="s">
        <v>91</v>
      </c>
      <c r="J790" t="s">
        <v>1118</v>
      </c>
      <c r="K790" t="s">
        <v>2131</v>
      </c>
      <c r="L790" t="s">
        <v>2132</v>
      </c>
      <c r="M790" t="s">
        <v>793</v>
      </c>
      <c r="N790" t="s">
        <v>41</v>
      </c>
      <c r="O790" t="s">
        <v>1005</v>
      </c>
      <c r="Q790" t="s">
        <v>92</v>
      </c>
      <c r="R790" t="s">
        <v>544</v>
      </c>
      <c r="S790" t="s">
        <v>545</v>
      </c>
      <c r="V790" t="s">
        <v>1313</v>
      </c>
      <c r="W790" t="s">
        <v>1314</v>
      </c>
      <c r="Y790">
        <v>43388.522824074076</v>
      </c>
      <c r="Z790" t="s">
        <v>548</v>
      </c>
      <c r="AA790" t="s">
        <v>549</v>
      </c>
      <c r="AB790" t="s">
        <v>548</v>
      </c>
    </row>
    <row r="791" spans="1:28" x14ac:dyDescent="0.25">
      <c r="A791" t="s">
        <v>676</v>
      </c>
      <c r="B791" t="s">
        <v>562</v>
      </c>
      <c r="C791" t="s">
        <v>2253</v>
      </c>
      <c r="D791">
        <v>43377.154039351852</v>
      </c>
      <c r="E791">
        <v>43378.661099537036</v>
      </c>
      <c r="F791" t="s">
        <v>1196</v>
      </c>
      <c r="G791" t="s">
        <v>90</v>
      </c>
      <c r="H791" t="s">
        <v>573</v>
      </c>
      <c r="I791" t="s">
        <v>91</v>
      </c>
      <c r="J791" t="s">
        <v>1118</v>
      </c>
      <c r="K791" t="s">
        <v>2134</v>
      </c>
      <c r="L791" t="s">
        <v>2459</v>
      </c>
      <c r="M791" t="s">
        <v>793</v>
      </c>
      <c r="N791" t="s">
        <v>41</v>
      </c>
      <c r="O791" t="s">
        <v>928</v>
      </c>
      <c r="Q791" t="s">
        <v>92</v>
      </c>
      <c r="R791" t="s">
        <v>544</v>
      </c>
      <c r="S791" t="s">
        <v>545</v>
      </c>
      <c r="V791" t="s">
        <v>1313</v>
      </c>
      <c r="W791" t="s">
        <v>1314</v>
      </c>
      <c r="Y791">
        <v>43389.499108796299</v>
      </c>
      <c r="Z791" t="s">
        <v>548</v>
      </c>
      <c r="AA791" t="s">
        <v>549</v>
      </c>
      <c r="AB791" t="s">
        <v>548</v>
      </c>
    </row>
    <row r="792" spans="1:28" x14ac:dyDescent="0.25">
      <c r="A792" t="s">
        <v>676</v>
      </c>
      <c r="B792" t="s">
        <v>562</v>
      </c>
      <c r="C792" t="s">
        <v>2133</v>
      </c>
      <c r="D792">
        <v>43377.15121527778</v>
      </c>
      <c r="E792">
        <v>43377.157094907408</v>
      </c>
      <c r="G792" t="s">
        <v>90</v>
      </c>
      <c r="H792" t="s">
        <v>943</v>
      </c>
      <c r="I792" t="s">
        <v>91</v>
      </c>
      <c r="J792" t="s">
        <v>1118</v>
      </c>
      <c r="K792" t="s">
        <v>2134</v>
      </c>
      <c r="Q792" t="s">
        <v>92</v>
      </c>
      <c r="R792" t="s">
        <v>544</v>
      </c>
      <c r="S792" t="s">
        <v>545</v>
      </c>
      <c r="V792" t="s">
        <v>1313</v>
      </c>
      <c r="W792" t="s">
        <v>1314</v>
      </c>
      <c r="Y792">
        <v>43377.157280092593</v>
      </c>
      <c r="Z792" t="s">
        <v>548</v>
      </c>
      <c r="AB792" t="s">
        <v>548</v>
      </c>
    </row>
    <row r="793" spans="1:28" x14ac:dyDescent="0.25">
      <c r="A793" t="s">
        <v>676</v>
      </c>
      <c r="B793" t="s">
        <v>562</v>
      </c>
      <c r="C793" t="s">
        <v>2254</v>
      </c>
      <c r="D793">
        <v>43377.613842592589</v>
      </c>
      <c r="E793">
        <v>43381.622349537036</v>
      </c>
      <c r="F793" t="s">
        <v>1192</v>
      </c>
      <c r="G793" t="s">
        <v>90</v>
      </c>
      <c r="H793" t="s">
        <v>573</v>
      </c>
      <c r="I793" t="s">
        <v>91</v>
      </c>
      <c r="J793" t="s">
        <v>1118</v>
      </c>
      <c r="K793" t="s">
        <v>2255</v>
      </c>
      <c r="L793" t="s">
        <v>2469</v>
      </c>
      <c r="M793" t="s">
        <v>793</v>
      </c>
      <c r="N793" t="s">
        <v>929</v>
      </c>
      <c r="O793" t="s">
        <v>940</v>
      </c>
      <c r="Q793" t="s">
        <v>92</v>
      </c>
      <c r="R793" t="s">
        <v>544</v>
      </c>
      <c r="S793" t="s">
        <v>545</v>
      </c>
      <c r="V793" t="s">
        <v>1252</v>
      </c>
      <c r="W793" t="s">
        <v>1253</v>
      </c>
      <c r="Y793">
        <v>43392.495289351849</v>
      </c>
      <c r="Z793" t="s">
        <v>548</v>
      </c>
      <c r="AA793" t="s">
        <v>549</v>
      </c>
      <c r="AB793" t="s">
        <v>548</v>
      </c>
    </row>
    <row r="794" spans="1:28" x14ac:dyDescent="0.25">
      <c r="A794" t="s">
        <v>676</v>
      </c>
      <c r="B794" t="s">
        <v>562</v>
      </c>
      <c r="C794" t="s">
        <v>2256</v>
      </c>
      <c r="D794">
        <v>43377.607662037037</v>
      </c>
      <c r="E794">
        <v>43381.657002314816</v>
      </c>
      <c r="F794" t="s">
        <v>933</v>
      </c>
      <c r="G794" t="s">
        <v>90</v>
      </c>
      <c r="H794" t="s">
        <v>573</v>
      </c>
      <c r="I794" t="s">
        <v>91</v>
      </c>
      <c r="J794" t="s">
        <v>1118</v>
      </c>
      <c r="K794" t="s">
        <v>2257</v>
      </c>
      <c r="L794" t="s">
        <v>2650</v>
      </c>
      <c r="M794" t="s">
        <v>793</v>
      </c>
      <c r="N794" t="s">
        <v>41</v>
      </c>
      <c r="O794" t="s">
        <v>1005</v>
      </c>
      <c r="Q794" t="s">
        <v>92</v>
      </c>
      <c r="R794" t="s">
        <v>544</v>
      </c>
      <c r="S794" t="s">
        <v>545</v>
      </c>
      <c r="V794" t="s">
        <v>1252</v>
      </c>
      <c r="W794" t="s">
        <v>1253</v>
      </c>
      <c r="Y794">
        <v>43392.495219907411</v>
      </c>
      <c r="Z794" t="s">
        <v>548</v>
      </c>
      <c r="AA794" t="s">
        <v>549</v>
      </c>
      <c r="AB794" t="s">
        <v>548</v>
      </c>
    </row>
    <row r="795" spans="1:28" x14ac:dyDescent="0.25">
      <c r="A795" t="s">
        <v>676</v>
      </c>
      <c r="B795" t="s">
        <v>562</v>
      </c>
      <c r="C795" t="s">
        <v>2258</v>
      </c>
      <c r="D795">
        <v>43377.542708333334</v>
      </c>
      <c r="E795">
        <v>43381.657557870371</v>
      </c>
      <c r="F795" t="s">
        <v>833</v>
      </c>
      <c r="G795" t="s">
        <v>90</v>
      </c>
      <c r="H795" t="s">
        <v>573</v>
      </c>
      <c r="I795" t="s">
        <v>91</v>
      </c>
      <c r="J795" t="s">
        <v>1118</v>
      </c>
      <c r="K795" t="s">
        <v>2259</v>
      </c>
      <c r="L795" t="s">
        <v>2651</v>
      </c>
      <c r="M795" t="s">
        <v>793</v>
      </c>
      <c r="N795" t="s">
        <v>40</v>
      </c>
      <c r="O795" t="s">
        <v>932</v>
      </c>
      <c r="Q795" t="s">
        <v>92</v>
      </c>
      <c r="R795" t="s">
        <v>544</v>
      </c>
      <c r="S795" t="s">
        <v>545</v>
      </c>
      <c r="V795" t="s">
        <v>1260</v>
      </c>
      <c r="W795" t="s">
        <v>1006</v>
      </c>
      <c r="Y795">
        <v>43392.495138888888</v>
      </c>
      <c r="Z795" t="s">
        <v>548</v>
      </c>
      <c r="AA795" t="s">
        <v>549</v>
      </c>
      <c r="AB795" t="s">
        <v>548</v>
      </c>
    </row>
    <row r="796" spans="1:28" x14ac:dyDescent="0.25">
      <c r="A796" t="s">
        <v>676</v>
      </c>
      <c r="B796" t="s">
        <v>562</v>
      </c>
      <c r="C796" t="s">
        <v>2260</v>
      </c>
      <c r="D796">
        <v>43377.518229166664</v>
      </c>
      <c r="E796">
        <v>43378.833449074074</v>
      </c>
      <c r="F796" t="s">
        <v>910</v>
      </c>
      <c r="G796" t="s">
        <v>90</v>
      </c>
      <c r="H796" t="s">
        <v>573</v>
      </c>
      <c r="I796" t="s">
        <v>91</v>
      </c>
      <c r="J796" t="s">
        <v>1118</v>
      </c>
      <c r="K796" t="s">
        <v>1547</v>
      </c>
      <c r="L796" t="s">
        <v>2652</v>
      </c>
      <c r="M796" t="s">
        <v>793</v>
      </c>
      <c r="N796" t="s">
        <v>41</v>
      </c>
      <c r="O796" t="s">
        <v>934</v>
      </c>
      <c r="Q796" t="s">
        <v>92</v>
      </c>
      <c r="R796" t="s">
        <v>544</v>
      </c>
      <c r="S796" t="s">
        <v>545</v>
      </c>
      <c r="V796" t="s">
        <v>1260</v>
      </c>
      <c r="W796" t="s">
        <v>1006</v>
      </c>
      <c r="Y796">
        <v>43389.500138888892</v>
      </c>
      <c r="Z796" t="s">
        <v>548</v>
      </c>
      <c r="AA796" t="s">
        <v>549</v>
      </c>
      <c r="AB796" t="s">
        <v>548</v>
      </c>
    </row>
    <row r="797" spans="1:28" x14ac:dyDescent="0.25">
      <c r="A797" t="s">
        <v>676</v>
      </c>
      <c r="B797" t="s">
        <v>562</v>
      </c>
      <c r="C797" t="s">
        <v>2261</v>
      </c>
      <c r="D797">
        <v>43377.397870370369</v>
      </c>
      <c r="E797">
        <v>43385.49658564815</v>
      </c>
      <c r="F797" t="s">
        <v>916</v>
      </c>
      <c r="G797" t="s">
        <v>90</v>
      </c>
      <c r="H797" t="s">
        <v>573</v>
      </c>
      <c r="I797" t="s">
        <v>91</v>
      </c>
      <c r="J797" t="s">
        <v>1118</v>
      </c>
      <c r="K797" t="s">
        <v>1635</v>
      </c>
      <c r="L797" t="s">
        <v>3397</v>
      </c>
      <c r="M797" t="s">
        <v>793</v>
      </c>
      <c r="N797" t="s">
        <v>41</v>
      </c>
      <c r="O797" t="s">
        <v>928</v>
      </c>
      <c r="Q797" t="s">
        <v>92</v>
      </c>
      <c r="R797" t="s">
        <v>544</v>
      </c>
      <c r="S797" t="s">
        <v>545</v>
      </c>
      <c r="V797" t="s">
        <v>1326</v>
      </c>
      <c r="W797" t="s">
        <v>1327</v>
      </c>
      <c r="Y797">
        <v>43396.489374999997</v>
      </c>
      <c r="Z797" t="s">
        <v>548</v>
      </c>
      <c r="AA797" t="s">
        <v>549</v>
      </c>
      <c r="AB797" t="s">
        <v>548</v>
      </c>
    </row>
    <row r="798" spans="1:28" x14ac:dyDescent="0.25">
      <c r="A798" t="s">
        <v>676</v>
      </c>
      <c r="B798" t="s">
        <v>562</v>
      </c>
      <c r="C798" t="s">
        <v>2135</v>
      </c>
      <c r="D798">
        <v>43377.163900462961</v>
      </c>
      <c r="E798">
        <v>43377.662303240744</v>
      </c>
      <c r="F798" t="s">
        <v>843</v>
      </c>
      <c r="G798" t="s">
        <v>90</v>
      </c>
      <c r="H798" t="s">
        <v>573</v>
      </c>
      <c r="I798" t="s">
        <v>91</v>
      </c>
      <c r="J798" t="s">
        <v>1118</v>
      </c>
      <c r="K798" t="s">
        <v>2136</v>
      </c>
      <c r="L798" t="s">
        <v>2137</v>
      </c>
      <c r="M798" t="s">
        <v>793</v>
      </c>
      <c r="N798" t="s">
        <v>41</v>
      </c>
      <c r="O798" t="s">
        <v>934</v>
      </c>
      <c r="Q798" t="s">
        <v>92</v>
      </c>
      <c r="R798" t="s">
        <v>544</v>
      </c>
      <c r="S798" t="s">
        <v>545</v>
      </c>
      <c r="V798" t="s">
        <v>1313</v>
      </c>
      <c r="W798" t="s">
        <v>1314</v>
      </c>
      <c r="Y798">
        <v>43388.526562500003</v>
      </c>
      <c r="Z798" t="s">
        <v>548</v>
      </c>
      <c r="AA798" t="s">
        <v>549</v>
      </c>
      <c r="AB798" t="s">
        <v>548</v>
      </c>
    </row>
    <row r="799" spans="1:28" x14ac:dyDescent="0.25">
      <c r="A799" t="s">
        <v>676</v>
      </c>
      <c r="B799" t="s">
        <v>562</v>
      </c>
      <c r="C799" t="s">
        <v>2138</v>
      </c>
      <c r="D799">
        <v>43377.114606481482</v>
      </c>
      <c r="E799">
        <v>43377.797592592593</v>
      </c>
      <c r="F799" t="s">
        <v>1100</v>
      </c>
      <c r="G799" t="s">
        <v>90</v>
      </c>
      <c r="H799" t="s">
        <v>573</v>
      </c>
      <c r="I799" t="s">
        <v>91</v>
      </c>
      <c r="J799" t="s">
        <v>1118</v>
      </c>
      <c r="K799" t="s">
        <v>2139</v>
      </c>
      <c r="L799" t="s">
        <v>2140</v>
      </c>
      <c r="M799" t="s">
        <v>793</v>
      </c>
      <c r="N799" t="s">
        <v>40</v>
      </c>
      <c r="O799" t="s">
        <v>941</v>
      </c>
      <c r="Q799" t="s">
        <v>92</v>
      </c>
      <c r="R799" t="s">
        <v>544</v>
      </c>
      <c r="S799" t="s">
        <v>545</v>
      </c>
      <c r="V799" t="s">
        <v>2141</v>
      </c>
      <c r="W799" t="s">
        <v>2142</v>
      </c>
      <c r="Y799">
        <v>43388.519467592596</v>
      </c>
      <c r="Z799" t="s">
        <v>548</v>
      </c>
      <c r="AA799" t="s">
        <v>549</v>
      </c>
      <c r="AB799" t="s">
        <v>548</v>
      </c>
    </row>
    <row r="800" spans="1:28" x14ac:dyDescent="0.25">
      <c r="A800" t="s">
        <v>676</v>
      </c>
      <c r="B800" t="s">
        <v>562</v>
      </c>
      <c r="C800" t="s">
        <v>2264</v>
      </c>
      <c r="D800">
        <v>43377.111944444441</v>
      </c>
      <c r="E800">
        <v>43378.837002314816</v>
      </c>
      <c r="F800" t="s">
        <v>910</v>
      </c>
      <c r="G800" t="s">
        <v>90</v>
      </c>
      <c r="H800" t="s">
        <v>573</v>
      </c>
      <c r="I800" t="s">
        <v>91</v>
      </c>
      <c r="J800" t="s">
        <v>1118</v>
      </c>
      <c r="K800" t="s">
        <v>2265</v>
      </c>
      <c r="L800" t="s">
        <v>2653</v>
      </c>
      <c r="M800" t="s">
        <v>793</v>
      </c>
      <c r="N800" t="s">
        <v>41</v>
      </c>
      <c r="O800" t="s">
        <v>934</v>
      </c>
      <c r="Q800" t="s">
        <v>92</v>
      </c>
      <c r="R800" t="s">
        <v>544</v>
      </c>
      <c r="S800" t="s">
        <v>545</v>
      </c>
      <c r="V800" t="s">
        <v>2141</v>
      </c>
      <c r="W800" t="s">
        <v>2142</v>
      </c>
      <c r="Y800">
        <v>43389.499247685184</v>
      </c>
      <c r="Z800" t="s">
        <v>548</v>
      </c>
      <c r="AA800" t="s">
        <v>549</v>
      </c>
      <c r="AB800" t="s">
        <v>548</v>
      </c>
    </row>
    <row r="801" spans="1:28" x14ac:dyDescent="0.25">
      <c r="A801" t="s">
        <v>676</v>
      </c>
      <c r="B801" t="s">
        <v>562</v>
      </c>
      <c r="C801" t="s">
        <v>2266</v>
      </c>
      <c r="D801">
        <v>43377.076307870368</v>
      </c>
      <c r="E801">
        <v>43377.828310185185</v>
      </c>
      <c r="F801" t="s">
        <v>933</v>
      </c>
      <c r="G801" t="s">
        <v>90</v>
      </c>
      <c r="H801" t="s">
        <v>573</v>
      </c>
      <c r="I801" t="s">
        <v>91</v>
      </c>
      <c r="J801" t="s">
        <v>1118</v>
      </c>
      <c r="K801" t="s">
        <v>2267</v>
      </c>
      <c r="L801" t="s">
        <v>2460</v>
      </c>
      <c r="M801" t="s">
        <v>793</v>
      </c>
      <c r="N801" t="s">
        <v>40</v>
      </c>
      <c r="O801" t="s">
        <v>732</v>
      </c>
      <c r="Q801" t="s">
        <v>92</v>
      </c>
      <c r="R801" t="s">
        <v>544</v>
      </c>
      <c r="S801" t="s">
        <v>545</v>
      </c>
      <c r="V801" t="s">
        <v>946</v>
      </c>
      <c r="W801" t="s">
        <v>1102</v>
      </c>
      <c r="Y801">
        <v>43388.519155092596</v>
      </c>
      <c r="Z801" t="s">
        <v>548</v>
      </c>
      <c r="AA801" t="s">
        <v>549</v>
      </c>
      <c r="AB801" t="s">
        <v>548</v>
      </c>
    </row>
    <row r="802" spans="1:28" x14ac:dyDescent="0.25">
      <c r="A802" t="s">
        <v>676</v>
      </c>
      <c r="B802" t="s">
        <v>562</v>
      </c>
      <c r="C802" t="s">
        <v>2268</v>
      </c>
      <c r="D802">
        <v>43377.052094907405</v>
      </c>
      <c r="E802">
        <v>43378.828865740739</v>
      </c>
      <c r="F802" t="s">
        <v>833</v>
      </c>
      <c r="G802" t="s">
        <v>90</v>
      </c>
      <c r="H802" t="s">
        <v>573</v>
      </c>
      <c r="I802" t="s">
        <v>91</v>
      </c>
      <c r="J802" t="s">
        <v>1118</v>
      </c>
      <c r="K802" t="s">
        <v>2269</v>
      </c>
      <c r="L802" t="s">
        <v>2654</v>
      </c>
      <c r="M802" t="s">
        <v>793</v>
      </c>
      <c r="N802" t="s">
        <v>40</v>
      </c>
      <c r="O802" t="s">
        <v>1179</v>
      </c>
      <c r="Q802" t="s">
        <v>92</v>
      </c>
      <c r="R802" t="s">
        <v>544</v>
      </c>
      <c r="S802" t="s">
        <v>545</v>
      </c>
      <c r="V802" t="s">
        <v>2141</v>
      </c>
      <c r="W802" t="s">
        <v>2142</v>
      </c>
      <c r="Y802">
        <v>43389.498726851853</v>
      </c>
      <c r="Z802" t="s">
        <v>548</v>
      </c>
      <c r="AA802" t="s">
        <v>549</v>
      </c>
      <c r="AB802" t="s">
        <v>548</v>
      </c>
    </row>
    <row r="803" spans="1:28" x14ac:dyDescent="0.25">
      <c r="A803" t="s">
        <v>676</v>
      </c>
      <c r="B803" t="s">
        <v>562</v>
      </c>
      <c r="C803" t="s">
        <v>2270</v>
      </c>
      <c r="D803">
        <v>43377.018796296295</v>
      </c>
      <c r="E803">
        <v>43378.84171296296</v>
      </c>
      <c r="F803" t="s">
        <v>910</v>
      </c>
      <c r="G803" t="s">
        <v>90</v>
      </c>
      <c r="H803" t="s">
        <v>573</v>
      </c>
      <c r="I803" t="s">
        <v>91</v>
      </c>
      <c r="J803" t="s">
        <v>1118</v>
      </c>
      <c r="K803" t="s">
        <v>2271</v>
      </c>
      <c r="L803" t="s">
        <v>2655</v>
      </c>
      <c r="M803" t="s">
        <v>793</v>
      </c>
      <c r="N803" t="s">
        <v>41</v>
      </c>
      <c r="O803" t="s">
        <v>942</v>
      </c>
      <c r="Q803" t="s">
        <v>92</v>
      </c>
      <c r="R803" t="s">
        <v>544</v>
      </c>
      <c r="S803" t="s">
        <v>545</v>
      </c>
      <c r="V803" t="s">
        <v>2272</v>
      </c>
      <c r="W803" t="s">
        <v>2273</v>
      </c>
      <c r="Y803">
        <v>43389.49763888889</v>
      </c>
      <c r="Z803" t="s">
        <v>548</v>
      </c>
      <c r="AA803" t="s">
        <v>549</v>
      </c>
      <c r="AB803" t="s">
        <v>548</v>
      </c>
    </row>
    <row r="804" spans="1:28" x14ac:dyDescent="0.25">
      <c r="A804" t="s">
        <v>676</v>
      </c>
      <c r="B804" t="s">
        <v>562</v>
      </c>
      <c r="C804" t="s">
        <v>2143</v>
      </c>
      <c r="D804">
        <v>43377.024097222224</v>
      </c>
      <c r="E804">
        <v>43377.808125000003</v>
      </c>
      <c r="F804" t="s">
        <v>911</v>
      </c>
      <c r="G804" t="s">
        <v>90</v>
      </c>
      <c r="H804" t="s">
        <v>573</v>
      </c>
      <c r="I804" t="s">
        <v>91</v>
      </c>
      <c r="J804" t="s">
        <v>1118</v>
      </c>
      <c r="K804" t="s">
        <v>2144</v>
      </c>
      <c r="L804" t="s">
        <v>2145</v>
      </c>
      <c r="M804" t="s">
        <v>793</v>
      </c>
      <c r="N804" t="s">
        <v>41</v>
      </c>
      <c r="O804" t="s">
        <v>934</v>
      </c>
      <c r="Q804" t="s">
        <v>92</v>
      </c>
      <c r="R804" t="s">
        <v>544</v>
      </c>
      <c r="S804" t="s">
        <v>545</v>
      </c>
      <c r="V804" t="s">
        <v>1311</v>
      </c>
      <c r="W804" t="s">
        <v>1312</v>
      </c>
      <c r="Y804">
        <v>43388.518680555557</v>
      </c>
      <c r="Z804" t="s">
        <v>548</v>
      </c>
      <c r="AA804" t="s">
        <v>549</v>
      </c>
      <c r="AB804" t="s">
        <v>548</v>
      </c>
    </row>
    <row r="805" spans="1:28" x14ac:dyDescent="0.25">
      <c r="A805" t="s">
        <v>676</v>
      </c>
      <c r="B805" t="s">
        <v>562</v>
      </c>
      <c r="C805" t="s">
        <v>2274</v>
      </c>
      <c r="D805">
        <v>43377.002175925925</v>
      </c>
      <c r="E805">
        <v>43383.815844907411</v>
      </c>
      <c r="F805" t="s">
        <v>1440</v>
      </c>
      <c r="G805" t="s">
        <v>90</v>
      </c>
      <c r="H805" t="s">
        <v>573</v>
      </c>
      <c r="I805" t="s">
        <v>91</v>
      </c>
      <c r="J805" t="s">
        <v>1118</v>
      </c>
      <c r="K805" t="s">
        <v>2275</v>
      </c>
      <c r="L805" t="s">
        <v>1751</v>
      </c>
      <c r="Q805" t="s">
        <v>92</v>
      </c>
      <c r="R805" t="s">
        <v>544</v>
      </c>
      <c r="S805" t="s">
        <v>545</v>
      </c>
      <c r="V805" t="s">
        <v>1331</v>
      </c>
      <c r="W805" t="s">
        <v>1332</v>
      </c>
      <c r="Y805">
        <v>43394.490358796298</v>
      </c>
      <c r="Z805" t="s">
        <v>548</v>
      </c>
      <c r="AA805" t="s">
        <v>549</v>
      </c>
      <c r="AB805" t="s">
        <v>548</v>
      </c>
    </row>
    <row r="806" spans="1:28" x14ac:dyDescent="0.25">
      <c r="A806" t="s">
        <v>676</v>
      </c>
      <c r="B806" t="s">
        <v>562</v>
      </c>
      <c r="C806" t="s">
        <v>2276</v>
      </c>
      <c r="D806">
        <v>43376.993831018517</v>
      </c>
      <c r="E806">
        <v>43378.482581018521</v>
      </c>
      <c r="F806" t="s">
        <v>872</v>
      </c>
      <c r="G806" t="s">
        <v>90</v>
      </c>
      <c r="H806" t="s">
        <v>573</v>
      </c>
      <c r="I806" t="s">
        <v>91</v>
      </c>
      <c r="J806" t="s">
        <v>1118</v>
      </c>
      <c r="K806" t="s">
        <v>2277</v>
      </c>
      <c r="L806" t="s">
        <v>2461</v>
      </c>
      <c r="M806" t="s">
        <v>793</v>
      </c>
      <c r="N806" t="s">
        <v>41</v>
      </c>
      <c r="O806" t="s">
        <v>1005</v>
      </c>
      <c r="Q806" t="s">
        <v>92</v>
      </c>
      <c r="R806" t="s">
        <v>544</v>
      </c>
      <c r="S806" t="s">
        <v>545</v>
      </c>
      <c r="V806" t="s">
        <v>1222</v>
      </c>
      <c r="W806" t="s">
        <v>1428</v>
      </c>
      <c r="Y806">
        <v>43389.497858796298</v>
      </c>
      <c r="Z806" t="s">
        <v>548</v>
      </c>
      <c r="AA806" t="s">
        <v>549</v>
      </c>
      <c r="AB806" t="s">
        <v>548</v>
      </c>
    </row>
    <row r="807" spans="1:28" x14ac:dyDescent="0.25">
      <c r="A807" t="s">
        <v>676</v>
      </c>
      <c r="B807" t="s">
        <v>562</v>
      </c>
      <c r="C807" t="s">
        <v>2278</v>
      </c>
      <c r="D807">
        <v>43376.998090277775</v>
      </c>
      <c r="E807">
        <v>43391.019884259258</v>
      </c>
      <c r="F807" t="s">
        <v>1493</v>
      </c>
      <c r="G807" t="s">
        <v>90</v>
      </c>
      <c r="H807" t="s">
        <v>573</v>
      </c>
      <c r="I807" t="s">
        <v>91</v>
      </c>
      <c r="J807" t="s">
        <v>1118</v>
      </c>
      <c r="K807" t="s">
        <v>2279</v>
      </c>
      <c r="L807" t="s">
        <v>4255</v>
      </c>
      <c r="M807" t="s">
        <v>793</v>
      </c>
      <c r="N807" t="s">
        <v>920</v>
      </c>
      <c r="O807" t="s">
        <v>921</v>
      </c>
      <c r="Q807" t="s">
        <v>92</v>
      </c>
      <c r="R807" t="s">
        <v>544</v>
      </c>
      <c r="S807" t="s">
        <v>545</v>
      </c>
      <c r="V807" t="s">
        <v>2141</v>
      </c>
      <c r="W807" t="s">
        <v>2142</v>
      </c>
      <c r="Y807">
        <v>43401.493668981479</v>
      </c>
      <c r="Z807" t="s">
        <v>548</v>
      </c>
      <c r="AA807" t="s">
        <v>549</v>
      </c>
      <c r="AB807" t="s">
        <v>548</v>
      </c>
    </row>
    <row r="808" spans="1:28" x14ac:dyDescent="0.25">
      <c r="A808" t="s">
        <v>676</v>
      </c>
      <c r="B808" t="s">
        <v>562</v>
      </c>
      <c r="C808" t="s">
        <v>2280</v>
      </c>
      <c r="D808">
        <v>43376.932164351849</v>
      </c>
      <c r="E808">
        <v>43378.549155092594</v>
      </c>
      <c r="F808" t="s">
        <v>916</v>
      </c>
      <c r="G808" t="s">
        <v>90</v>
      </c>
      <c r="H808" t="s">
        <v>573</v>
      </c>
      <c r="I808" t="s">
        <v>91</v>
      </c>
      <c r="J808" t="s">
        <v>1118</v>
      </c>
      <c r="K808" t="s">
        <v>2281</v>
      </c>
      <c r="L808" t="s">
        <v>2462</v>
      </c>
      <c r="M808" t="s">
        <v>793</v>
      </c>
      <c r="N808" t="s">
        <v>920</v>
      </c>
      <c r="O808" t="s">
        <v>921</v>
      </c>
      <c r="Q808" t="s">
        <v>92</v>
      </c>
      <c r="R808" t="s">
        <v>544</v>
      </c>
      <c r="S808" t="s">
        <v>545</v>
      </c>
      <c r="V808" t="s">
        <v>2282</v>
      </c>
      <c r="W808" t="s">
        <v>2283</v>
      </c>
      <c r="Y808">
        <v>43389.49622685185</v>
      </c>
      <c r="Z808" t="s">
        <v>548</v>
      </c>
      <c r="AA808" t="s">
        <v>549</v>
      </c>
      <c r="AB808" t="s">
        <v>548</v>
      </c>
    </row>
    <row r="809" spans="1:28" x14ac:dyDescent="0.25">
      <c r="A809" t="s">
        <v>676</v>
      </c>
      <c r="B809" t="s">
        <v>562</v>
      </c>
      <c r="C809" t="s">
        <v>2146</v>
      </c>
      <c r="D809">
        <v>43376.928425925929</v>
      </c>
      <c r="E809">
        <v>43377.665937500002</v>
      </c>
      <c r="F809" t="s">
        <v>843</v>
      </c>
      <c r="G809" t="s">
        <v>90</v>
      </c>
      <c r="H809" t="s">
        <v>573</v>
      </c>
      <c r="I809" t="s">
        <v>91</v>
      </c>
      <c r="J809" t="s">
        <v>1118</v>
      </c>
      <c r="K809" t="s">
        <v>2147</v>
      </c>
      <c r="L809" t="s">
        <v>2148</v>
      </c>
      <c r="M809" t="s">
        <v>793</v>
      </c>
      <c r="N809" t="s">
        <v>41</v>
      </c>
      <c r="O809" t="s">
        <v>1215</v>
      </c>
      <c r="Q809" t="s">
        <v>92</v>
      </c>
      <c r="R809" t="s">
        <v>544</v>
      </c>
      <c r="S809" t="s">
        <v>545</v>
      </c>
      <c r="V809" t="s">
        <v>1222</v>
      </c>
      <c r="W809" t="s">
        <v>1428</v>
      </c>
      <c r="Y809">
        <v>43388.514432870368</v>
      </c>
      <c r="Z809" t="s">
        <v>548</v>
      </c>
      <c r="AA809" t="s">
        <v>549</v>
      </c>
      <c r="AB809" t="s">
        <v>548</v>
      </c>
    </row>
    <row r="810" spans="1:28" x14ac:dyDescent="0.25">
      <c r="A810" t="s">
        <v>676</v>
      </c>
      <c r="B810" t="s">
        <v>562</v>
      </c>
      <c r="C810" t="s">
        <v>2149</v>
      </c>
      <c r="D810">
        <v>43376.936805555553</v>
      </c>
      <c r="E810">
        <v>43377.79142361111</v>
      </c>
      <c r="F810" t="s">
        <v>1100</v>
      </c>
      <c r="G810" t="s">
        <v>90</v>
      </c>
      <c r="H810" t="s">
        <v>573</v>
      </c>
      <c r="I810" t="s">
        <v>91</v>
      </c>
      <c r="J810" t="s">
        <v>1118</v>
      </c>
      <c r="K810" t="s">
        <v>2150</v>
      </c>
      <c r="L810" t="s">
        <v>2151</v>
      </c>
      <c r="M810" t="s">
        <v>793</v>
      </c>
      <c r="N810" t="s">
        <v>929</v>
      </c>
      <c r="O810" t="s">
        <v>2152</v>
      </c>
      <c r="Q810" t="s">
        <v>92</v>
      </c>
      <c r="R810" t="s">
        <v>544</v>
      </c>
      <c r="S810" t="s">
        <v>545</v>
      </c>
      <c r="V810" t="s">
        <v>1436</v>
      </c>
      <c r="W810" t="s">
        <v>1437</v>
      </c>
      <c r="Y810">
        <v>43388.516469907408</v>
      </c>
      <c r="Z810" t="s">
        <v>548</v>
      </c>
      <c r="AA810" t="s">
        <v>549</v>
      </c>
      <c r="AB810" t="s">
        <v>548</v>
      </c>
    </row>
    <row r="811" spans="1:28" x14ac:dyDescent="0.25">
      <c r="A811" t="s">
        <v>676</v>
      </c>
      <c r="B811" t="s">
        <v>562</v>
      </c>
      <c r="C811" t="s">
        <v>2284</v>
      </c>
      <c r="D811">
        <v>43376.888113425928</v>
      </c>
      <c r="E811">
        <v>43384.736886574072</v>
      </c>
      <c r="F811" t="s">
        <v>1196</v>
      </c>
      <c r="G811" t="s">
        <v>90</v>
      </c>
      <c r="H811" t="s">
        <v>573</v>
      </c>
      <c r="I811" t="s">
        <v>91</v>
      </c>
      <c r="J811" t="s">
        <v>1118</v>
      </c>
      <c r="K811" t="s">
        <v>2285</v>
      </c>
      <c r="L811" t="s">
        <v>2164</v>
      </c>
      <c r="M811" t="s">
        <v>793</v>
      </c>
      <c r="N811" t="s">
        <v>41</v>
      </c>
      <c r="O811" t="s">
        <v>934</v>
      </c>
      <c r="Q811" t="s">
        <v>92</v>
      </c>
      <c r="R811" t="s">
        <v>544</v>
      </c>
      <c r="S811" t="s">
        <v>545</v>
      </c>
      <c r="V811" t="s">
        <v>1300</v>
      </c>
      <c r="W811" t="s">
        <v>1301</v>
      </c>
      <c r="Y811">
        <v>43395.490104166667</v>
      </c>
      <c r="Z811" t="s">
        <v>548</v>
      </c>
      <c r="AA811" t="s">
        <v>549</v>
      </c>
      <c r="AB811" t="s">
        <v>548</v>
      </c>
    </row>
    <row r="812" spans="1:28" x14ac:dyDescent="0.25">
      <c r="A812" t="s">
        <v>676</v>
      </c>
      <c r="B812" t="s">
        <v>562</v>
      </c>
      <c r="C812" t="s">
        <v>2286</v>
      </c>
      <c r="D812">
        <v>43376.875497685185</v>
      </c>
      <c r="E812">
        <v>43388.593877314815</v>
      </c>
      <c r="F812" t="s">
        <v>1192</v>
      </c>
      <c r="G812" t="s">
        <v>90</v>
      </c>
      <c r="H812" t="s">
        <v>573</v>
      </c>
      <c r="I812" t="s">
        <v>91</v>
      </c>
      <c r="J812" t="s">
        <v>2287</v>
      </c>
      <c r="K812" t="s">
        <v>2288</v>
      </c>
      <c r="L812" t="s">
        <v>3564</v>
      </c>
      <c r="M812" t="s">
        <v>793</v>
      </c>
      <c r="N812" t="s">
        <v>41</v>
      </c>
      <c r="O812" t="s">
        <v>928</v>
      </c>
      <c r="Q812" t="s">
        <v>92</v>
      </c>
      <c r="R812" t="s">
        <v>544</v>
      </c>
      <c r="S812" t="s">
        <v>545</v>
      </c>
      <c r="V812" t="s">
        <v>2289</v>
      </c>
      <c r="W812" t="s">
        <v>2290</v>
      </c>
      <c r="Y812">
        <v>43399.487800925926</v>
      </c>
      <c r="Z812" t="s">
        <v>548</v>
      </c>
      <c r="AA812" t="s">
        <v>549</v>
      </c>
      <c r="AB812" t="s">
        <v>548</v>
      </c>
    </row>
    <row r="813" spans="1:28" x14ac:dyDescent="0.25">
      <c r="A813" t="s">
        <v>676</v>
      </c>
      <c r="B813" t="s">
        <v>562</v>
      </c>
      <c r="C813" t="s">
        <v>2291</v>
      </c>
      <c r="D813">
        <v>43376.920219907406</v>
      </c>
      <c r="E813">
        <v>43377.830625000002</v>
      </c>
      <c r="F813" t="s">
        <v>933</v>
      </c>
      <c r="G813" t="s">
        <v>90</v>
      </c>
      <c r="H813" t="s">
        <v>573</v>
      </c>
      <c r="I813" t="s">
        <v>91</v>
      </c>
      <c r="J813" t="s">
        <v>1118</v>
      </c>
      <c r="K813" t="s">
        <v>2292</v>
      </c>
      <c r="L813" t="s">
        <v>2463</v>
      </c>
      <c r="M813" t="s">
        <v>793</v>
      </c>
      <c r="N813" t="s">
        <v>40</v>
      </c>
      <c r="O813" t="s">
        <v>2464</v>
      </c>
      <c r="Q813" t="s">
        <v>92</v>
      </c>
      <c r="R813" t="s">
        <v>544</v>
      </c>
      <c r="S813" t="s">
        <v>545</v>
      </c>
      <c r="V813" t="s">
        <v>2293</v>
      </c>
      <c r="W813" t="s">
        <v>2294</v>
      </c>
      <c r="Y813">
        <v>43388.514363425929</v>
      </c>
      <c r="Z813" t="s">
        <v>548</v>
      </c>
      <c r="AA813" t="s">
        <v>549</v>
      </c>
      <c r="AB813" t="s">
        <v>548</v>
      </c>
    </row>
    <row r="814" spans="1:28" x14ac:dyDescent="0.25">
      <c r="A814" t="s">
        <v>676</v>
      </c>
      <c r="B814" t="s">
        <v>562</v>
      </c>
      <c r="C814" t="s">
        <v>2295</v>
      </c>
      <c r="D814">
        <v>43376.895844907405</v>
      </c>
      <c r="E814">
        <v>43378.835810185185</v>
      </c>
      <c r="F814" t="s">
        <v>833</v>
      </c>
      <c r="G814" t="s">
        <v>90</v>
      </c>
      <c r="H814" t="s">
        <v>573</v>
      </c>
      <c r="I814" t="s">
        <v>91</v>
      </c>
      <c r="J814" t="s">
        <v>1118</v>
      </c>
      <c r="K814" t="s">
        <v>2296</v>
      </c>
      <c r="L814" t="s">
        <v>2656</v>
      </c>
      <c r="M814" t="s">
        <v>793</v>
      </c>
      <c r="N814" t="s">
        <v>41</v>
      </c>
      <c r="O814" t="s">
        <v>1457</v>
      </c>
      <c r="Q814" t="s">
        <v>92</v>
      </c>
      <c r="R814" t="s">
        <v>544</v>
      </c>
      <c r="S814" t="s">
        <v>545</v>
      </c>
      <c r="V814" t="s">
        <v>2141</v>
      </c>
      <c r="W814" t="s">
        <v>2142</v>
      </c>
      <c r="Y814">
        <v>43389.497025462966</v>
      </c>
      <c r="Z814" t="s">
        <v>548</v>
      </c>
      <c r="AA814" t="s">
        <v>549</v>
      </c>
      <c r="AB814" t="s">
        <v>548</v>
      </c>
    </row>
    <row r="815" spans="1:28" x14ac:dyDescent="0.25">
      <c r="A815" t="s">
        <v>676</v>
      </c>
      <c r="B815" t="s">
        <v>562</v>
      </c>
      <c r="C815" t="s">
        <v>2297</v>
      </c>
      <c r="D815">
        <v>43376.84851851852</v>
      </c>
      <c r="E815">
        <v>43382.895844907405</v>
      </c>
      <c r="F815" t="s">
        <v>910</v>
      </c>
      <c r="G815" t="s">
        <v>90</v>
      </c>
      <c r="H815" t="s">
        <v>573</v>
      </c>
      <c r="I815" t="s">
        <v>91</v>
      </c>
      <c r="J815" t="s">
        <v>1118</v>
      </c>
      <c r="K815" t="s">
        <v>2298</v>
      </c>
      <c r="L815" t="s">
        <v>2904</v>
      </c>
      <c r="M815" t="s">
        <v>793</v>
      </c>
      <c r="N815" t="s">
        <v>41</v>
      </c>
      <c r="O815" t="s">
        <v>1005</v>
      </c>
      <c r="Q815" t="s">
        <v>92</v>
      </c>
      <c r="R815" t="s">
        <v>544</v>
      </c>
      <c r="S815" t="s">
        <v>545</v>
      </c>
      <c r="V815" t="s">
        <v>1174</v>
      </c>
      <c r="W815" t="s">
        <v>1175</v>
      </c>
      <c r="Y815">
        <v>43393.493530092594</v>
      </c>
      <c r="Z815" t="s">
        <v>548</v>
      </c>
      <c r="AA815" t="s">
        <v>549</v>
      </c>
      <c r="AB815" t="s">
        <v>548</v>
      </c>
    </row>
    <row r="816" spans="1:28" x14ac:dyDescent="0.25">
      <c r="A816" t="s">
        <v>676</v>
      </c>
      <c r="B816" t="s">
        <v>562</v>
      </c>
      <c r="C816" t="s">
        <v>2153</v>
      </c>
      <c r="D816">
        <v>43376.821099537039</v>
      </c>
      <c r="E816">
        <v>43377.653437499997</v>
      </c>
      <c r="F816" t="s">
        <v>911</v>
      </c>
      <c r="G816" t="s">
        <v>90</v>
      </c>
      <c r="H816" t="s">
        <v>573</v>
      </c>
      <c r="I816" t="s">
        <v>91</v>
      </c>
      <c r="J816" t="s">
        <v>1118</v>
      </c>
      <c r="K816" t="s">
        <v>2154</v>
      </c>
      <c r="L816" t="s">
        <v>2155</v>
      </c>
      <c r="M816" t="s">
        <v>793</v>
      </c>
      <c r="N816" t="s">
        <v>41</v>
      </c>
      <c r="O816" t="s">
        <v>2156</v>
      </c>
      <c r="Q816" t="s">
        <v>92</v>
      </c>
      <c r="R816" t="s">
        <v>544</v>
      </c>
      <c r="S816" t="s">
        <v>545</v>
      </c>
      <c r="V816" t="s">
        <v>1174</v>
      </c>
      <c r="W816" t="s">
        <v>1175</v>
      </c>
      <c r="Y816">
        <v>43388.514664351853</v>
      </c>
      <c r="Z816" t="s">
        <v>548</v>
      </c>
      <c r="AA816" t="s">
        <v>549</v>
      </c>
      <c r="AB816" t="s">
        <v>548</v>
      </c>
    </row>
    <row r="817" spans="1:28" x14ac:dyDescent="0.25">
      <c r="A817" t="s">
        <v>676</v>
      </c>
      <c r="B817" t="s">
        <v>562</v>
      </c>
      <c r="C817" t="s">
        <v>2299</v>
      </c>
      <c r="D817">
        <v>43376.812141203707</v>
      </c>
      <c r="E817">
        <v>43383.811435185184</v>
      </c>
      <c r="F817" t="s">
        <v>1440</v>
      </c>
      <c r="G817" t="s">
        <v>90</v>
      </c>
      <c r="H817" t="s">
        <v>573</v>
      </c>
      <c r="I817" t="s">
        <v>91</v>
      </c>
      <c r="J817" t="s">
        <v>1118</v>
      </c>
      <c r="K817" t="s">
        <v>2300</v>
      </c>
      <c r="L817" t="s">
        <v>2905</v>
      </c>
      <c r="Q817" t="s">
        <v>92</v>
      </c>
      <c r="R817" t="s">
        <v>544</v>
      </c>
      <c r="S817" t="s">
        <v>545</v>
      </c>
      <c r="V817" t="s">
        <v>1174</v>
      </c>
      <c r="W817" t="s">
        <v>1175</v>
      </c>
      <c r="Y817">
        <v>43394.489606481482</v>
      </c>
      <c r="Z817" t="s">
        <v>548</v>
      </c>
      <c r="AA817" t="s">
        <v>549</v>
      </c>
      <c r="AB817" t="s">
        <v>548</v>
      </c>
    </row>
    <row r="818" spans="1:28" x14ac:dyDescent="0.25">
      <c r="A818" t="s">
        <v>676</v>
      </c>
      <c r="B818" t="s">
        <v>562</v>
      </c>
      <c r="C818" t="s">
        <v>2301</v>
      </c>
      <c r="D818">
        <v>43376.807500000003</v>
      </c>
      <c r="E818">
        <v>43378.519444444442</v>
      </c>
      <c r="F818" t="s">
        <v>872</v>
      </c>
      <c r="G818" t="s">
        <v>90</v>
      </c>
      <c r="H818" t="s">
        <v>573</v>
      </c>
      <c r="I818" t="s">
        <v>91</v>
      </c>
      <c r="J818" t="s">
        <v>1118</v>
      </c>
      <c r="K818" t="s">
        <v>2302</v>
      </c>
      <c r="L818" t="s">
        <v>2465</v>
      </c>
      <c r="M818" t="s">
        <v>793</v>
      </c>
      <c r="N818" t="s">
        <v>41</v>
      </c>
      <c r="O818" t="s">
        <v>934</v>
      </c>
      <c r="Q818" t="s">
        <v>92</v>
      </c>
      <c r="R818" t="s">
        <v>544</v>
      </c>
      <c r="S818" t="s">
        <v>545</v>
      </c>
      <c r="V818" t="s">
        <v>922</v>
      </c>
      <c r="W818" t="s">
        <v>1371</v>
      </c>
      <c r="Y818">
        <v>43389.495763888888</v>
      </c>
      <c r="Z818" t="s">
        <v>548</v>
      </c>
      <c r="AA818" t="s">
        <v>549</v>
      </c>
      <c r="AB818" t="s">
        <v>548</v>
      </c>
    </row>
    <row r="819" spans="1:28" x14ac:dyDescent="0.25">
      <c r="A819" t="s">
        <v>676</v>
      </c>
      <c r="B819" t="s">
        <v>562</v>
      </c>
      <c r="C819" t="s">
        <v>2303</v>
      </c>
      <c r="D819">
        <v>43376.79482638889</v>
      </c>
      <c r="E819">
        <v>43391.014675925922</v>
      </c>
      <c r="F819" t="s">
        <v>1493</v>
      </c>
      <c r="G819" t="s">
        <v>90</v>
      </c>
      <c r="H819" t="s">
        <v>573</v>
      </c>
      <c r="I819" t="s">
        <v>91</v>
      </c>
      <c r="J819" t="s">
        <v>1118</v>
      </c>
      <c r="K819" t="s">
        <v>2304</v>
      </c>
      <c r="L819" t="s">
        <v>4256</v>
      </c>
      <c r="M819" t="s">
        <v>793</v>
      </c>
      <c r="N819" t="s">
        <v>40</v>
      </c>
      <c r="O819" t="s">
        <v>602</v>
      </c>
      <c r="Q819" t="s">
        <v>92</v>
      </c>
      <c r="R819" t="s">
        <v>544</v>
      </c>
      <c r="S819" t="s">
        <v>545</v>
      </c>
      <c r="V819" t="s">
        <v>966</v>
      </c>
      <c r="W819" t="s">
        <v>967</v>
      </c>
      <c r="Y819">
        <v>43401.493263888886</v>
      </c>
      <c r="Z819" t="s">
        <v>548</v>
      </c>
      <c r="AA819" t="s">
        <v>549</v>
      </c>
      <c r="AB819" t="s">
        <v>548</v>
      </c>
    </row>
    <row r="820" spans="1:28" x14ac:dyDescent="0.25">
      <c r="A820" t="s">
        <v>676</v>
      </c>
      <c r="B820" t="s">
        <v>562</v>
      </c>
      <c r="C820" t="s">
        <v>2157</v>
      </c>
      <c r="D820">
        <v>43376.79115740741</v>
      </c>
      <c r="E820">
        <v>43377.686655092592</v>
      </c>
      <c r="F820" t="s">
        <v>843</v>
      </c>
      <c r="G820" t="s">
        <v>90</v>
      </c>
      <c r="H820" t="s">
        <v>573</v>
      </c>
      <c r="I820" t="s">
        <v>91</v>
      </c>
      <c r="J820" t="s">
        <v>1118</v>
      </c>
      <c r="K820" t="s">
        <v>2158</v>
      </c>
      <c r="L820" t="s">
        <v>2159</v>
      </c>
      <c r="M820" t="s">
        <v>793</v>
      </c>
      <c r="N820" t="s">
        <v>41</v>
      </c>
      <c r="O820" t="s">
        <v>934</v>
      </c>
      <c r="Q820" t="s">
        <v>92</v>
      </c>
      <c r="R820" t="s">
        <v>544</v>
      </c>
      <c r="S820" t="s">
        <v>545</v>
      </c>
      <c r="V820" t="s">
        <v>1216</v>
      </c>
      <c r="W820" t="s">
        <v>1217</v>
      </c>
      <c r="Y820">
        <v>43388.511354166665</v>
      </c>
      <c r="Z820" t="s">
        <v>548</v>
      </c>
      <c r="AA820" t="s">
        <v>549</v>
      </c>
      <c r="AB820" t="s">
        <v>548</v>
      </c>
    </row>
    <row r="821" spans="1:28" x14ac:dyDescent="0.25">
      <c r="A821" t="s">
        <v>676</v>
      </c>
      <c r="B821" t="s">
        <v>562</v>
      </c>
      <c r="C821" t="s">
        <v>2160</v>
      </c>
      <c r="D821">
        <v>43376.785810185182</v>
      </c>
      <c r="E821">
        <v>43377.694363425922</v>
      </c>
      <c r="F821" t="s">
        <v>843</v>
      </c>
      <c r="G821" t="s">
        <v>90</v>
      </c>
      <c r="H821" t="s">
        <v>573</v>
      </c>
      <c r="I821" t="s">
        <v>91</v>
      </c>
      <c r="J821" t="s">
        <v>1118</v>
      </c>
      <c r="K821" t="s">
        <v>2161</v>
      </c>
      <c r="L821" t="s">
        <v>2162</v>
      </c>
      <c r="M821" t="s">
        <v>793</v>
      </c>
      <c r="N821" t="s">
        <v>1372</v>
      </c>
      <c r="O821" t="s">
        <v>932</v>
      </c>
      <c r="Q821" t="s">
        <v>92</v>
      </c>
      <c r="R821" t="s">
        <v>544</v>
      </c>
      <c r="S821" t="s">
        <v>545</v>
      </c>
      <c r="V821" t="s">
        <v>1458</v>
      </c>
      <c r="W821" t="s">
        <v>1459</v>
      </c>
      <c r="Y821">
        <v>43388.511284722219</v>
      </c>
      <c r="Z821" t="s">
        <v>548</v>
      </c>
      <c r="AA821" t="s">
        <v>549</v>
      </c>
      <c r="AB821" t="s">
        <v>548</v>
      </c>
    </row>
    <row r="822" spans="1:28" x14ac:dyDescent="0.25">
      <c r="A822" t="s">
        <v>676</v>
      </c>
      <c r="B822" t="s">
        <v>562</v>
      </c>
      <c r="C822" t="s">
        <v>1753</v>
      </c>
      <c r="D822">
        <v>43376.718877314815</v>
      </c>
      <c r="E822">
        <v>43377.645497685182</v>
      </c>
      <c r="F822" t="s">
        <v>1100</v>
      </c>
      <c r="G822" t="s">
        <v>90</v>
      </c>
      <c r="H822" t="s">
        <v>573</v>
      </c>
      <c r="I822" t="s">
        <v>91</v>
      </c>
      <c r="J822" t="s">
        <v>1118</v>
      </c>
      <c r="K822" t="s">
        <v>1754</v>
      </c>
      <c r="L822" t="s">
        <v>2163</v>
      </c>
      <c r="M822" t="s">
        <v>793</v>
      </c>
      <c r="N822" t="s">
        <v>41</v>
      </c>
      <c r="O822" t="s">
        <v>934</v>
      </c>
      <c r="Q822" t="s">
        <v>92</v>
      </c>
      <c r="R822" t="s">
        <v>544</v>
      </c>
      <c r="S822" t="s">
        <v>545</v>
      </c>
      <c r="V822" t="s">
        <v>1326</v>
      </c>
      <c r="W822" t="s">
        <v>1327</v>
      </c>
      <c r="Y822">
        <v>43388.511203703703</v>
      </c>
      <c r="Z822" t="s">
        <v>548</v>
      </c>
      <c r="AA822" t="s">
        <v>549</v>
      </c>
      <c r="AB822" t="s">
        <v>548</v>
      </c>
    </row>
    <row r="823" spans="1:28" x14ac:dyDescent="0.25">
      <c r="A823" t="s">
        <v>676</v>
      </c>
      <c r="B823" t="s">
        <v>562</v>
      </c>
      <c r="C823" t="s">
        <v>1755</v>
      </c>
      <c r="D823">
        <v>43376.645925925928</v>
      </c>
      <c r="E823">
        <v>43377.709490740737</v>
      </c>
      <c r="F823" t="s">
        <v>1196</v>
      </c>
      <c r="G823" t="s">
        <v>90</v>
      </c>
      <c r="H823" t="s">
        <v>573</v>
      </c>
      <c r="I823" t="s">
        <v>91</v>
      </c>
      <c r="J823" t="s">
        <v>1118</v>
      </c>
      <c r="K823" t="s">
        <v>1756</v>
      </c>
      <c r="L823" t="s">
        <v>2164</v>
      </c>
      <c r="M823" t="s">
        <v>793</v>
      </c>
      <c r="N823" t="s">
        <v>41</v>
      </c>
      <c r="O823" t="s">
        <v>934</v>
      </c>
      <c r="Q823" t="s">
        <v>92</v>
      </c>
      <c r="R823" t="s">
        <v>544</v>
      </c>
      <c r="S823" t="s">
        <v>545</v>
      </c>
      <c r="V823" t="s">
        <v>1358</v>
      </c>
      <c r="W823" t="s">
        <v>1359</v>
      </c>
      <c r="Y823">
        <v>43388.513287037036</v>
      </c>
      <c r="Z823" t="s">
        <v>548</v>
      </c>
      <c r="AA823" t="s">
        <v>549</v>
      </c>
      <c r="AB823" t="s">
        <v>548</v>
      </c>
    </row>
    <row r="824" spans="1:28" x14ac:dyDescent="0.25">
      <c r="A824" t="s">
        <v>676</v>
      </c>
      <c r="B824" t="s">
        <v>562</v>
      </c>
      <c r="C824" t="s">
        <v>1757</v>
      </c>
      <c r="D824">
        <v>43376.588009259256</v>
      </c>
      <c r="E824">
        <v>43378.524791666663</v>
      </c>
      <c r="F824" t="s">
        <v>1192</v>
      </c>
      <c r="G824" t="s">
        <v>90</v>
      </c>
      <c r="H824" t="s">
        <v>573</v>
      </c>
      <c r="I824" t="s">
        <v>91</v>
      </c>
      <c r="J824" t="s">
        <v>1118</v>
      </c>
      <c r="K824" t="s">
        <v>1482</v>
      </c>
      <c r="L824" t="s">
        <v>2466</v>
      </c>
      <c r="M824" t="s">
        <v>793</v>
      </c>
      <c r="N824" t="s">
        <v>41</v>
      </c>
      <c r="O824" t="s">
        <v>934</v>
      </c>
      <c r="Q824" t="s">
        <v>92</v>
      </c>
      <c r="R824" t="s">
        <v>544</v>
      </c>
      <c r="S824" t="s">
        <v>545</v>
      </c>
      <c r="V824" t="s">
        <v>1260</v>
      </c>
      <c r="W824" t="s">
        <v>1006</v>
      </c>
      <c r="Y824">
        <v>43389.494201388887</v>
      </c>
      <c r="Z824" t="s">
        <v>548</v>
      </c>
      <c r="AA824" t="s">
        <v>549</v>
      </c>
      <c r="AB824" t="s">
        <v>548</v>
      </c>
    </row>
    <row r="825" spans="1:28" x14ac:dyDescent="0.25">
      <c r="A825" t="s">
        <v>676</v>
      </c>
      <c r="B825" t="s">
        <v>562</v>
      </c>
      <c r="C825" t="s">
        <v>1758</v>
      </c>
      <c r="D825">
        <v>43376.582025462965</v>
      </c>
      <c r="E825">
        <v>43377.834120370368</v>
      </c>
      <c r="F825" t="s">
        <v>933</v>
      </c>
      <c r="G825" t="s">
        <v>90</v>
      </c>
      <c r="H825" t="s">
        <v>573</v>
      </c>
      <c r="I825" t="s">
        <v>91</v>
      </c>
      <c r="J825" t="s">
        <v>1118</v>
      </c>
      <c r="K825" t="s">
        <v>1482</v>
      </c>
      <c r="L825" t="s">
        <v>2467</v>
      </c>
      <c r="M825" t="s">
        <v>793</v>
      </c>
      <c r="N825" t="s">
        <v>40</v>
      </c>
      <c r="O825" t="s">
        <v>932</v>
      </c>
      <c r="Q825" t="s">
        <v>92</v>
      </c>
      <c r="R825" t="s">
        <v>544</v>
      </c>
      <c r="S825" t="s">
        <v>545</v>
      </c>
      <c r="V825" t="s">
        <v>1260</v>
      </c>
      <c r="W825" t="s">
        <v>1006</v>
      </c>
      <c r="Y825">
        <v>43388.511053240742</v>
      </c>
      <c r="Z825" t="s">
        <v>548</v>
      </c>
      <c r="AA825" t="s">
        <v>549</v>
      </c>
      <c r="AB825" t="s">
        <v>548</v>
      </c>
    </row>
    <row r="826" spans="1:28" x14ac:dyDescent="0.25">
      <c r="A826" t="s">
        <v>676</v>
      </c>
      <c r="B826" t="s">
        <v>562</v>
      </c>
      <c r="C826" t="s">
        <v>1759</v>
      </c>
      <c r="D826">
        <v>43376.54792824074</v>
      </c>
      <c r="E826">
        <v>43377.81417824074</v>
      </c>
      <c r="G826" t="s">
        <v>90</v>
      </c>
      <c r="H826" t="s">
        <v>573</v>
      </c>
      <c r="I826" t="s">
        <v>91</v>
      </c>
      <c r="J826" t="s">
        <v>1118</v>
      </c>
      <c r="K826" t="s">
        <v>1621</v>
      </c>
      <c r="L826" t="s">
        <v>2176</v>
      </c>
      <c r="M826" t="s">
        <v>793</v>
      </c>
      <c r="N826" t="s">
        <v>41</v>
      </c>
      <c r="O826" t="s">
        <v>2177</v>
      </c>
      <c r="Q826" t="s">
        <v>92</v>
      </c>
      <c r="R826" t="s">
        <v>544</v>
      </c>
      <c r="S826" t="s">
        <v>545</v>
      </c>
      <c r="V826" t="s">
        <v>1326</v>
      </c>
      <c r="W826" t="s">
        <v>1327</v>
      </c>
      <c r="Y826">
        <v>43388.510983796295</v>
      </c>
      <c r="Z826" t="s">
        <v>548</v>
      </c>
      <c r="AA826" t="s">
        <v>549</v>
      </c>
      <c r="AB826" t="s">
        <v>548</v>
      </c>
    </row>
    <row r="827" spans="1:28" x14ac:dyDescent="0.25">
      <c r="A827" t="s">
        <v>676</v>
      </c>
      <c r="B827" t="s">
        <v>562</v>
      </c>
      <c r="C827" t="s">
        <v>1760</v>
      </c>
      <c r="D827">
        <v>43376.533368055556</v>
      </c>
      <c r="E827">
        <v>43378.872164351851</v>
      </c>
      <c r="F827" t="s">
        <v>910</v>
      </c>
      <c r="G827" t="s">
        <v>90</v>
      </c>
      <c r="H827" t="s">
        <v>573</v>
      </c>
      <c r="I827" t="s">
        <v>91</v>
      </c>
      <c r="J827" t="s">
        <v>1118</v>
      </c>
      <c r="K827" t="s">
        <v>1621</v>
      </c>
      <c r="L827" t="s">
        <v>2657</v>
      </c>
      <c r="M827" t="s">
        <v>793</v>
      </c>
      <c r="N827" t="s">
        <v>41</v>
      </c>
      <c r="O827" t="s">
        <v>934</v>
      </c>
      <c r="Q827" t="s">
        <v>92</v>
      </c>
      <c r="R827" t="s">
        <v>544</v>
      </c>
      <c r="S827" t="s">
        <v>545</v>
      </c>
      <c r="V827" t="s">
        <v>1326</v>
      </c>
      <c r="W827" t="s">
        <v>1327</v>
      </c>
      <c r="Y827">
        <v>43389.494120370371</v>
      </c>
      <c r="Z827" t="s">
        <v>548</v>
      </c>
      <c r="AA827" t="s">
        <v>549</v>
      </c>
      <c r="AB827" t="s">
        <v>548</v>
      </c>
    </row>
    <row r="828" spans="1:28" x14ac:dyDescent="0.25">
      <c r="A828" t="s">
        <v>676</v>
      </c>
      <c r="B828" t="s">
        <v>562</v>
      </c>
      <c r="C828" t="s">
        <v>1761</v>
      </c>
      <c r="D828">
        <v>43376.529988425929</v>
      </c>
      <c r="E828">
        <v>43377.638749999998</v>
      </c>
      <c r="F828" t="s">
        <v>911</v>
      </c>
      <c r="G828" t="s">
        <v>90</v>
      </c>
      <c r="H828" t="s">
        <v>573</v>
      </c>
      <c r="I828" t="s">
        <v>91</v>
      </c>
      <c r="J828" t="s">
        <v>1118</v>
      </c>
      <c r="K828" t="s">
        <v>1762</v>
      </c>
      <c r="L828" t="s">
        <v>1492</v>
      </c>
      <c r="M828" t="s">
        <v>793</v>
      </c>
      <c r="N828" t="s">
        <v>40</v>
      </c>
      <c r="O828" t="s">
        <v>932</v>
      </c>
      <c r="Q828" t="s">
        <v>92</v>
      </c>
      <c r="R828" t="s">
        <v>544</v>
      </c>
      <c r="S828" t="s">
        <v>545</v>
      </c>
      <c r="V828" t="s">
        <v>1396</v>
      </c>
      <c r="W828" t="s">
        <v>1397</v>
      </c>
      <c r="Y828">
        <v>43388.510914351849</v>
      </c>
      <c r="Z828" t="s">
        <v>548</v>
      </c>
      <c r="AA828" t="s">
        <v>549</v>
      </c>
      <c r="AB828" t="s">
        <v>548</v>
      </c>
    </row>
    <row r="829" spans="1:28" x14ac:dyDescent="0.25">
      <c r="A829" t="s">
        <v>676</v>
      </c>
      <c r="B829" t="s">
        <v>562</v>
      </c>
      <c r="C829" t="s">
        <v>1763</v>
      </c>
      <c r="D829">
        <v>43376.526354166665</v>
      </c>
      <c r="E829">
        <v>43383.807268518518</v>
      </c>
      <c r="F829" t="s">
        <v>1440</v>
      </c>
      <c r="G829" t="s">
        <v>90</v>
      </c>
      <c r="H829" t="s">
        <v>573</v>
      </c>
      <c r="I829" t="s">
        <v>91</v>
      </c>
      <c r="J829" t="s">
        <v>1118</v>
      </c>
      <c r="K829" t="s">
        <v>1482</v>
      </c>
      <c r="L829" t="s">
        <v>2906</v>
      </c>
      <c r="Q829" t="s">
        <v>92</v>
      </c>
      <c r="R829" t="s">
        <v>544</v>
      </c>
      <c r="S829" t="s">
        <v>545</v>
      </c>
      <c r="V829" t="s">
        <v>1260</v>
      </c>
      <c r="W829" t="s">
        <v>1006</v>
      </c>
      <c r="Y829">
        <v>43394.489062499997</v>
      </c>
      <c r="Z829" t="s">
        <v>548</v>
      </c>
      <c r="AA829" t="s">
        <v>549</v>
      </c>
      <c r="AB829" t="s">
        <v>548</v>
      </c>
    </row>
    <row r="830" spans="1:28" x14ac:dyDescent="0.25">
      <c r="A830" t="s">
        <v>676</v>
      </c>
      <c r="B830" t="s">
        <v>562</v>
      </c>
      <c r="C830" t="s">
        <v>1764</v>
      </c>
      <c r="D830">
        <v>43376.522604166668</v>
      </c>
      <c r="E830">
        <v>43377.604756944442</v>
      </c>
      <c r="F830" t="s">
        <v>872</v>
      </c>
      <c r="G830" t="s">
        <v>90</v>
      </c>
      <c r="H830" t="s">
        <v>573</v>
      </c>
      <c r="I830" t="s">
        <v>91</v>
      </c>
      <c r="J830" t="s">
        <v>1118</v>
      </c>
      <c r="K830" t="s">
        <v>1765</v>
      </c>
      <c r="L830" t="s">
        <v>2165</v>
      </c>
      <c r="M830" t="s">
        <v>793</v>
      </c>
      <c r="N830" t="s">
        <v>41</v>
      </c>
      <c r="O830" t="s">
        <v>1005</v>
      </c>
      <c r="Q830" t="s">
        <v>92</v>
      </c>
      <c r="R830" t="s">
        <v>544</v>
      </c>
      <c r="S830" t="s">
        <v>545</v>
      </c>
      <c r="V830" t="s">
        <v>1766</v>
      </c>
      <c r="W830" t="s">
        <v>1767</v>
      </c>
      <c r="Y830">
        <v>43388.510752314818</v>
      </c>
      <c r="Z830" t="s">
        <v>548</v>
      </c>
      <c r="AA830" t="s">
        <v>549</v>
      </c>
      <c r="AB830" t="s">
        <v>548</v>
      </c>
    </row>
    <row r="831" spans="1:28" x14ac:dyDescent="0.25">
      <c r="A831" t="s">
        <v>676</v>
      </c>
      <c r="B831" t="s">
        <v>562</v>
      </c>
      <c r="C831" t="s">
        <v>1768</v>
      </c>
      <c r="D831">
        <v>43376.501863425925</v>
      </c>
      <c r="E831">
        <v>43384.67864583333</v>
      </c>
      <c r="F831" t="s">
        <v>1192</v>
      </c>
      <c r="G831" t="s">
        <v>90</v>
      </c>
      <c r="H831" t="s">
        <v>573</v>
      </c>
      <c r="I831" t="s">
        <v>91</v>
      </c>
      <c r="J831" t="s">
        <v>1118</v>
      </c>
      <c r="K831" t="s">
        <v>1621</v>
      </c>
      <c r="L831" t="s">
        <v>3199</v>
      </c>
      <c r="M831" t="s">
        <v>793</v>
      </c>
      <c r="N831" t="s">
        <v>41</v>
      </c>
      <c r="O831" t="s">
        <v>934</v>
      </c>
      <c r="Q831" t="s">
        <v>92</v>
      </c>
      <c r="R831" t="s">
        <v>544</v>
      </c>
      <c r="S831" t="s">
        <v>545</v>
      </c>
      <c r="V831" t="s">
        <v>1326</v>
      </c>
      <c r="W831" t="s">
        <v>1327</v>
      </c>
      <c r="Y831">
        <v>43395.489479166667</v>
      </c>
      <c r="Z831" t="s">
        <v>548</v>
      </c>
      <c r="AA831" t="s">
        <v>549</v>
      </c>
      <c r="AB831" t="s">
        <v>548</v>
      </c>
    </row>
    <row r="832" spans="1:28" x14ac:dyDescent="0.25">
      <c r="A832" t="s">
        <v>676</v>
      </c>
      <c r="B832" t="s">
        <v>562</v>
      </c>
      <c r="C832" t="s">
        <v>1769</v>
      </c>
      <c r="D832">
        <v>43376.463993055557</v>
      </c>
      <c r="E832">
        <v>43377.700416666667</v>
      </c>
      <c r="F832" t="s">
        <v>872</v>
      </c>
      <c r="G832" t="s">
        <v>90</v>
      </c>
      <c r="H832" t="s">
        <v>573</v>
      </c>
      <c r="I832" t="s">
        <v>91</v>
      </c>
      <c r="J832" t="s">
        <v>1118</v>
      </c>
      <c r="K832" t="s">
        <v>1414</v>
      </c>
      <c r="L832" t="s">
        <v>2166</v>
      </c>
      <c r="M832" t="s">
        <v>793</v>
      </c>
      <c r="N832" t="s">
        <v>41</v>
      </c>
      <c r="O832" t="s">
        <v>1115</v>
      </c>
      <c r="Q832" t="s">
        <v>92</v>
      </c>
      <c r="R832" t="s">
        <v>544</v>
      </c>
      <c r="S832" t="s">
        <v>545</v>
      </c>
      <c r="V832" t="s">
        <v>1358</v>
      </c>
      <c r="W832" t="s">
        <v>1359</v>
      </c>
      <c r="Y832">
        <v>43388.510601851849</v>
      </c>
      <c r="Z832" t="s">
        <v>548</v>
      </c>
      <c r="AA832" t="s">
        <v>549</v>
      </c>
      <c r="AB832" t="s">
        <v>548</v>
      </c>
    </row>
    <row r="833" spans="1:28" x14ac:dyDescent="0.25">
      <c r="A833" t="s">
        <v>676</v>
      </c>
      <c r="B833" t="s">
        <v>562</v>
      </c>
      <c r="C833" t="s">
        <v>1770</v>
      </c>
      <c r="D833">
        <v>43376.440983796296</v>
      </c>
      <c r="E833">
        <v>43377.842743055553</v>
      </c>
      <c r="F833" t="s">
        <v>1493</v>
      </c>
      <c r="G833" t="s">
        <v>90</v>
      </c>
      <c r="H833" t="s">
        <v>573</v>
      </c>
      <c r="I833" t="s">
        <v>91</v>
      </c>
      <c r="J833" t="s">
        <v>1118</v>
      </c>
      <c r="K833" t="s">
        <v>1771</v>
      </c>
      <c r="L833" t="s">
        <v>2468</v>
      </c>
      <c r="M833" t="s">
        <v>793</v>
      </c>
      <c r="N833" t="s">
        <v>40</v>
      </c>
      <c r="O833" t="s">
        <v>602</v>
      </c>
      <c r="Q833" t="s">
        <v>92</v>
      </c>
      <c r="R833" t="s">
        <v>544</v>
      </c>
      <c r="S833" t="s">
        <v>545</v>
      </c>
      <c r="V833" t="s">
        <v>1326</v>
      </c>
      <c r="W833" t="s">
        <v>1327</v>
      </c>
      <c r="Y833">
        <v>43388.510520833333</v>
      </c>
      <c r="Z833" t="s">
        <v>548</v>
      </c>
      <c r="AA833" t="s">
        <v>549</v>
      </c>
      <c r="AB833" t="s">
        <v>548</v>
      </c>
    </row>
    <row r="834" spans="1:28" x14ac:dyDescent="0.25">
      <c r="A834" t="s">
        <v>676</v>
      </c>
      <c r="B834" t="s">
        <v>562</v>
      </c>
      <c r="C834" t="s">
        <v>1772</v>
      </c>
      <c r="D834">
        <v>43376.404583333337</v>
      </c>
      <c r="E834">
        <v>43377.564351851855</v>
      </c>
      <c r="F834" t="s">
        <v>916</v>
      </c>
      <c r="G834" t="s">
        <v>90</v>
      </c>
      <c r="H834" t="s">
        <v>573</v>
      </c>
      <c r="I834" t="s">
        <v>91</v>
      </c>
      <c r="J834" t="s">
        <v>1118</v>
      </c>
      <c r="K834" t="s">
        <v>1635</v>
      </c>
      <c r="L834" t="s">
        <v>2167</v>
      </c>
      <c r="M834" t="s">
        <v>793</v>
      </c>
      <c r="N834" t="s">
        <v>41</v>
      </c>
      <c r="O834" t="s">
        <v>928</v>
      </c>
      <c r="Q834" t="s">
        <v>92</v>
      </c>
      <c r="R834" t="s">
        <v>544</v>
      </c>
      <c r="S834" t="s">
        <v>545</v>
      </c>
      <c r="V834" t="s">
        <v>1326</v>
      </c>
      <c r="W834" t="s">
        <v>1327</v>
      </c>
      <c r="Y834">
        <v>43388.510069444441</v>
      </c>
      <c r="Z834" t="s">
        <v>548</v>
      </c>
      <c r="AA834" t="s">
        <v>549</v>
      </c>
      <c r="AB834" t="s">
        <v>548</v>
      </c>
    </row>
    <row r="835" spans="1:28" x14ac:dyDescent="0.25">
      <c r="A835" t="s">
        <v>676</v>
      </c>
      <c r="B835" t="s">
        <v>562</v>
      </c>
      <c r="C835" t="s">
        <v>1620</v>
      </c>
      <c r="D835">
        <v>43376.390787037039</v>
      </c>
      <c r="E835">
        <v>43376.549907407411</v>
      </c>
      <c r="F835" t="s">
        <v>843</v>
      </c>
      <c r="G835" t="s">
        <v>90</v>
      </c>
      <c r="H835" t="s">
        <v>573</v>
      </c>
      <c r="I835" t="s">
        <v>91</v>
      </c>
      <c r="J835" t="s">
        <v>1118</v>
      </c>
      <c r="K835" t="s">
        <v>1621</v>
      </c>
      <c r="L835" t="s">
        <v>1622</v>
      </c>
      <c r="M835" t="s">
        <v>793</v>
      </c>
      <c r="N835" t="s">
        <v>41</v>
      </c>
      <c r="O835" t="s">
        <v>934</v>
      </c>
      <c r="Q835" t="s">
        <v>92</v>
      </c>
      <c r="R835" t="s">
        <v>544</v>
      </c>
      <c r="S835" t="s">
        <v>545</v>
      </c>
      <c r="V835" t="s">
        <v>1326</v>
      </c>
      <c r="W835" t="s">
        <v>1327</v>
      </c>
      <c r="Y835">
        <v>43387.523541666669</v>
      </c>
      <c r="Z835" t="s">
        <v>548</v>
      </c>
      <c r="AA835" t="s">
        <v>549</v>
      </c>
      <c r="AB835" t="s">
        <v>548</v>
      </c>
    </row>
    <row r="836" spans="1:28" x14ac:dyDescent="0.25">
      <c r="A836" t="s">
        <v>676</v>
      </c>
      <c r="B836" t="s">
        <v>562</v>
      </c>
      <c r="C836" t="s">
        <v>1773</v>
      </c>
      <c r="D836">
        <v>43376.520057870373</v>
      </c>
      <c r="E836">
        <v>43378.551863425928</v>
      </c>
      <c r="F836" t="s">
        <v>916</v>
      </c>
      <c r="G836" t="s">
        <v>90</v>
      </c>
      <c r="H836" t="s">
        <v>573</v>
      </c>
      <c r="I836" t="s">
        <v>91</v>
      </c>
      <c r="J836" t="s">
        <v>1118</v>
      </c>
      <c r="K836" t="s">
        <v>1774</v>
      </c>
      <c r="L836" t="s">
        <v>2190</v>
      </c>
      <c r="M836" t="s">
        <v>793</v>
      </c>
      <c r="N836" t="s">
        <v>929</v>
      </c>
      <c r="O836" t="s">
        <v>940</v>
      </c>
      <c r="Q836" t="s">
        <v>92</v>
      </c>
      <c r="R836" t="s">
        <v>544</v>
      </c>
      <c r="S836" t="s">
        <v>545</v>
      </c>
      <c r="V836" t="s">
        <v>1396</v>
      </c>
      <c r="W836" t="s">
        <v>1397</v>
      </c>
      <c r="Y836">
        <v>43389.494826388887</v>
      </c>
      <c r="Z836" t="s">
        <v>548</v>
      </c>
      <c r="AA836" t="s">
        <v>549</v>
      </c>
      <c r="AB836" t="s">
        <v>548</v>
      </c>
    </row>
    <row r="837" spans="1:28" x14ac:dyDescent="0.25">
      <c r="A837" t="s">
        <v>676</v>
      </c>
      <c r="B837" t="s">
        <v>562</v>
      </c>
      <c r="C837" t="s">
        <v>1775</v>
      </c>
      <c r="D837">
        <v>43376.519386574073</v>
      </c>
      <c r="E837">
        <v>43377.701724537037</v>
      </c>
      <c r="F837" t="s">
        <v>843</v>
      </c>
      <c r="G837" t="s">
        <v>90</v>
      </c>
      <c r="H837" t="s">
        <v>573</v>
      </c>
      <c r="I837" t="s">
        <v>91</v>
      </c>
      <c r="J837" t="s">
        <v>1118</v>
      </c>
      <c r="K837" t="s">
        <v>1482</v>
      </c>
      <c r="L837" t="s">
        <v>2168</v>
      </c>
      <c r="M837" t="s">
        <v>793</v>
      </c>
      <c r="N837" t="s">
        <v>41</v>
      </c>
      <c r="O837" t="s">
        <v>934</v>
      </c>
      <c r="Q837" t="s">
        <v>92</v>
      </c>
      <c r="R837" t="s">
        <v>544</v>
      </c>
      <c r="S837" t="s">
        <v>545</v>
      </c>
      <c r="V837" t="s">
        <v>1260</v>
      </c>
      <c r="W837" t="s">
        <v>1006</v>
      </c>
      <c r="Y837">
        <v>43388.512187499997</v>
      </c>
      <c r="Z837" t="s">
        <v>548</v>
      </c>
      <c r="AA837" t="s">
        <v>549</v>
      </c>
      <c r="AB837" t="s">
        <v>548</v>
      </c>
    </row>
    <row r="838" spans="1:28" x14ac:dyDescent="0.25">
      <c r="A838" t="s">
        <v>676</v>
      </c>
      <c r="B838" t="s">
        <v>562</v>
      </c>
      <c r="C838" t="s">
        <v>1776</v>
      </c>
      <c r="D838">
        <v>43376.516469907408</v>
      </c>
      <c r="E838">
        <v>43377.805960648147</v>
      </c>
      <c r="F838" t="s">
        <v>833</v>
      </c>
      <c r="G838" t="s">
        <v>90</v>
      </c>
      <c r="H838" t="s">
        <v>573</v>
      </c>
      <c r="I838" t="s">
        <v>91</v>
      </c>
      <c r="J838" t="s">
        <v>1118</v>
      </c>
      <c r="K838" t="s">
        <v>1777</v>
      </c>
      <c r="L838" t="s">
        <v>1723</v>
      </c>
      <c r="M838" t="s">
        <v>793</v>
      </c>
      <c r="N838" t="s">
        <v>40</v>
      </c>
      <c r="O838" t="s">
        <v>1093</v>
      </c>
      <c r="Q838" t="s">
        <v>92</v>
      </c>
      <c r="R838" t="s">
        <v>544</v>
      </c>
      <c r="S838" t="s">
        <v>545</v>
      </c>
      <c r="V838" t="s">
        <v>1396</v>
      </c>
      <c r="W838" t="s">
        <v>1397</v>
      </c>
      <c r="Y838">
        <v>43388.512106481481</v>
      </c>
      <c r="Z838" t="s">
        <v>548</v>
      </c>
      <c r="AA838" t="s">
        <v>549</v>
      </c>
      <c r="AB838" t="s">
        <v>548</v>
      </c>
    </row>
    <row r="839" spans="1:28" x14ac:dyDescent="0.25">
      <c r="A839" t="s">
        <v>676</v>
      </c>
      <c r="B839" t="s">
        <v>562</v>
      </c>
      <c r="C839" t="s">
        <v>1778</v>
      </c>
      <c r="D839">
        <v>43376.515694444446</v>
      </c>
      <c r="E839">
        <v>43377.724398148152</v>
      </c>
      <c r="F839" t="s">
        <v>1196</v>
      </c>
      <c r="G839" t="s">
        <v>90</v>
      </c>
      <c r="H839" t="s">
        <v>573</v>
      </c>
      <c r="I839" t="s">
        <v>91</v>
      </c>
      <c r="J839" t="s">
        <v>1118</v>
      </c>
      <c r="K839" t="s">
        <v>1756</v>
      </c>
      <c r="L839" t="s">
        <v>2169</v>
      </c>
      <c r="M839" t="s">
        <v>793</v>
      </c>
      <c r="N839" t="s">
        <v>41</v>
      </c>
      <c r="O839" t="s">
        <v>944</v>
      </c>
      <c r="Q839" t="s">
        <v>92</v>
      </c>
      <c r="R839" t="s">
        <v>544</v>
      </c>
      <c r="S839" t="s">
        <v>545</v>
      </c>
      <c r="V839" t="s">
        <v>1358</v>
      </c>
      <c r="W839" t="s">
        <v>1359</v>
      </c>
      <c r="Y839">
        <v>43388.512037037035</v>
      </c>
      <c r="Z839" t="s">
        <v>548</v>
      </c>
      <c r="AA839" t="s">
        <v>549</v>
      </c>
      <c r="AB839" t="s">
        <v>548</v>
      </c>
    </row>
    <row r="840" spans="1:28" x14ac:dyDescent="0.25">
      <c r="A840" t="s">
        <v>676</v>
      </c>
      <c r="B840" t="s">
        <v>562</v>
      </c>
      <c r="C840" t="s">
        <v>1779</v>
      </c>
      <c r="D840">
        <v>43376.514548611114</v>
      </c>
      <c r="E840">
        <v>43378.528449074074</v>
      </c>
      <c r="F840" t="s">
        <v>1192</v>
      </c>
      <c r="G840" t="s">
        <v>90</v>
      </c>
      <c r="H840" t="s">
        <v>573</v>
      </c>
      <c r="I840" t="s">
        <v>91</v>
      </c>
      <c r="J840" t="s">
        <v>1118</v>
      </c>
      <c r="K840" t="s">
        <v>1482</v>
      </c>
      <c r="L840" t="s">
        <v>2469</v>
      </c>
      <c r="M840" t="s">
        <v>793</v>
      </c>
      <c r="N840" t="s">
        <v>929</v>
      </c>
      <c r="O840" t="s">
        <v>940</v>
      </c>
      <c r="Q840" t="s">
        <v>92</v>
      </c>
      <c r="R840" t="s">
        <v>544</v>
      </c>
      <c r="S840" t="s">
        <v>545</v>
      </c>
      <c r="V840" t="s">
        <v>1260</v>
      </c>
      <c r="W840" t="s">
        <v>1006</v>
      </c>
      <c r="Y840">
        <v>43389.494745370372</v>
      </c>
      <c r="Z840" t="s">
        <v>548</v>
      </c>
      <c r="AA840" t="s">
        <v>549</v>
      </c>
      <c r="AB840" t="s">
        <v>548</v>
      </c>
    </row>
    <row r="841" spans="1:28" x14ac:dyDescent="0.25">
      <c r="A841" t="s">
        <v>676</v>
      </c>
      <c r="B841" t="s">
        <v>562</v>
      </c>
      <c r="C841" t="s">
        <v>1780</v>
      </c>
      <c r="D841">
        <v>43376.513460648152</v>
      </c>
      <c r="E841">
        <v>43377.84003472222</v>
      </c>
      <c r="F841" t="s">
        <v>933</v>
      </c>
      <c r="G841" t="s">
        <v>90</v>
      </c>
      <c r="H841" t="s">
        <v>573</v>
      </c>
      <c r="I841" t="s">
        <v>91</v>
      </c>
      <c r="J841" t="s">
        <v>1118</v>
      </c>
      <c r="K841" t="s">
        <v>1781</v>
      </c>
      <c r="L841" t="s">
        <v>2470</v>
      </c>
      <c r="M841" t="s">
        <v>793</v>
      </c>
      <c r="N841" t="s">
        <v>40</v>
      </c>
      <c r="O841" t="s">
        <v>932</v>
      </c>
      <c r="Q841" t="s">
        <v>92</v>
      </c>
      <c r="R841" t="s">
        <v>544</v>
      </c>
      <c r="S841" t="s">
        <v>545</v>
      </c>
      <c r="V841" t="s">
        <v>1396</v>
      </c>
      <c r="W841" t="s">
        <v>1397</v>
      </c>
      <c r="Y841">
        <v>43388.511967592596</v>
      </c>
      <c r="Z841" t="s">
        <v>548</v>
      </c>
      <c r="AA841" t="s">
        <v>549</v>
      </c>
      <c r="AB841" t="s">
        <v>548</v>
      </c>
    </row>
    <row r="842" spans="1:28" x14ac:dyDescent="0.25">
      <c r="A842" t="s">
        <v>676</v>
      </c>
      <c r="B842" t="s">
        <v>562</v>
      </c>
      <c r="C842" t="s">
        <v>1782</v>
      </c>
      <c r="D842">
        <v>43376.510011574072</v>
      </c>
      <c r="E842">
        <v>43377.800324074073</v>
      </c>
      <c r="F842" t="s">
        <v>833</v>
      </c>
      <c r="G842" t="s">
        <v>90</v>
      </c>
      <c r="H842" t="s">
        <v>573</v>
      </c>
      <c r="I842" t="s">
        <v>91</v>
      </c>
      <c r="J842" t="s">
        <v>1118</v>
      </c>
      <c r="K842" t="s">
        <v>1783</v>
      </c>
      <c r="L842" t="s">
        <v>1723</v>
      </c>
      <c r="M842" t="s">
        <v>793</v>
      </c>
      <c r="N842" t="s">
        <v>40</v>
      </c>
      <c r="O842" t="s">
        <v>1093</v>
      </c>
      <c r="Q842" t="s">
        <v>92</v>
      </c>
      <c r="R842" t="s">
        <v>544</v>
      </c>
      <c r="S842" t="s">
        <v>545</v>
      </c>
      <c r="V842" t="s">
        <v>1396</v>
      </c>
      <c r="W842" t="s">
        <v>1397</v>
      </c>
      <c r="Y842">
        <v>43388.511886574073</v>
      </c>
      <c r="Z842" t="s">
        <v>548</v>
      </c>
      <c r="AA842" t="s">
        <v>549</v>
      </c>
      <c r="AB842" t="s">
        <v>548</v>
      </c>
    </row>
    <row r="843" spans="1:28" x14ac:dyDescent="0.25">
      <c r="A843" t="s">
        <v>676</v>
      </c>
      <c r="B843" t="s">
        <v>562</v>
      </c>
      <c r="C843" t="s">
        <v>1784</v>
      </c>
      <c r="D843">
        <v>43376.501446759263</v>
      </c>
      <c r="E843">
        <v>43378.874895833331</v>
      </c>
      <c r="F843" t="s">
        <v>910</v>
      </c>
      <c r="G843" t="s">
        <v>90</v>
      </c>
      <c r="H843" t="s">
        <v>573</v>
      </c>
      <c r="I843" t="s">
        <v>91</v>
      </c>
      <c r="J843" t="s">
        <v>1118</v>
      </c>
      <c r="K843" t="s">
        <v>1785</v>
      </c>
      <c r="L843" t="s">
        <v>2658</v>
      </c>
      <c r="M843" t="s">
        <v>793</v>
      </c>
      <c r="N843" t="s">
        <v>41</v>
      </c>
      <c r="O843" t="s">
        <v>934</v>
      </c>
      <c r="Q843" t="s">
        <v>92</v>
      </c>
      <c r="R843" t="s">
        <v>544</v>
      </c>
      <c r="S843" t="s">
        <v>545</v>
      </c>
      <c r="V843" t="s">
        <v>1364</v>
      </c>
      <c r="W843" t="s">
        <v>1400</v>
      </c>
      <c r="Y843">
        <v>43389.494664351849</v>
      </c>
      <c r="Z843" t="s">
        <v>548</v>
      </c>
      <c r="AA843" t="s">
        <v>549</v>
      </c>
      <c r="AB843" t="s">
        <v>548</v>
      </c>
    </row>
    <row r="844" spans="1:28" x14ac:dyDescent="0.25">
      <c r="A844" t="s">
        <v>676</v>
      </c>
      <c r="B844" t="s">
        <v>562</v>
      </c>
      <c r="C844" t="s">
        <v>1786</v>
      </c>
      <c r="D844">
        <v>43376.496087962965</v>
      </c>
      <c r="E844">
        <v>43377.683761574073</v>
      </c>
      <c r="F844" t="s">
        <v>911</v>
      </c>
      <c r="G844" t="s">
        <v>90</v>
      </c>
      <c r="H844" t="s">
        <v>573</v>
      </c>
      <c r="I844" t="s">
        <v>91</v>
      </c>
      <c r="J844" t="s">
        <v>1118</v>
      </c>
      <c r="K844" t="s">
        <v>1787</v>
      </c>
      <c r="L844" t="s">
        <v>1492</v>
      </c>
      <c r="M844" t="s">
        <v>793</v>
      </c>
      <c r="N844" t="s">
        <v>40</v>
      </c>
      <c r="O844" t="s">
        <v>932</v>
      </c>
      <c r="Q844" t="s">
        <v>92</v>
      </c>
      <c r="R844" t="s">
        <v>544</v>
      </c>
      <c r="S844" t="s">
        <v>545</v>
      </c>
      <c r="V844" t="s">
        <v>1364</v>
      </c>
      <c r="W844" t="s">
        <v>1400</v>
      </c>
      <c r="Y844">
        <v>43388.511817129627</v>
      </c>
      <c r="Z844" t="s">
        <v>548</v>
      </c>
      <c r="AA844" t="s">
        <v>549</v>
      </c>
      <c r="AB844" t="s">
        <v>548</v>
      </c>
    </row>
    <row r="845" spans="1:28" x14ac:dyDescent="0.25">
      <c r="A845" t="s">
        <v>676</v>
      </c>
      <c r="B845" t="s">
        <v>562</v>
      </c>
      <c r="C845" t="s">
        <v>1788</v>
      </c>
      <c r="D845">
        <v>43376.491354166668</v>
      </c>
      <c r="E845">
        <v>43383.80201388889</v>
      </c>
      <c r="F845" t="s">
        <v>1440</v>
      </c>
      <c r="G845" t="s">
        <v>90</v>
      </c>
      <c r="H845" t="s">
        <v>573</v>
      </c>
      <c r="I845" t="s">
        <v>91</v>
      </c>
      <c r="J845" t="s">
        <v>1118</v>
      </c>
      <c r="K845" t="s">
        <v>1635</v>
      </c>
      <c r="L845" t="s">
        <v>2905</v>
      </c>
      <c r="M845" t="s">
        <v>793</v>
      </c>
      <c r="N845" t="s">
        <v>41</v>
      </c>
      <c r="O845" t="s">
        <v>942</v>
      </c>
      <c r="Q845" t="s">
        <v>92</v>
      </c>
      <c r="R845" t="s">
        <v>544</v>
      </c>
      <c r="S845" t="s">
        <v>545</v>
      </c>
      <c r="V845" t="s">
        <v>1326</v>
      </c>
      <c r="W845" t="s">
        <v>1327</v>
      </c>
      <c r="Y845">
        <v>43394.489131944443</v>
      </c>
      <c r="Z845" t="s">
        <v>548</v>
      </c>
      <c r="AA845" t="s">
        <v>549</v>
      </c>
      <c r="AB845" t="s">
        <v>548</v>
      </c>
    </row>
    <row r="846" spans="1:28" x14ac:dyDescent="0.25">
      <c r="A846" t="s">
        <v>676</v>
      </c>
      <c r="B846" t="s">
        <v>562</v>
      </c>
      <c r="C846" t="s">
        <v>1789</v>
      </c>
      <c r="D846">
        <v>43376.486828703702</v>
      </c>
      <c r="E846">
        <v>43377.608900462961</v>
      </c>
      <c r="F846" t="s">
        <v>872</v>
      </c>
      <c r="G846" t="s">
        <v>90</v>
      </c>
      <c r="H846" t="s">
        <v>573</v>
      </c>
      <c r="I846" t="s">
        <v>91</v>
      </c>
      <c r="J846" t="s">
        <v>1118</v>
      </c>
      <c r="K846" t="s">
        <v>1756</v>
      </c>
      <c r="L846" t="s">
        <v>2170</v>
      </c>
      <c r="M846" t="s">
        <v>793</v>
      </c>
      <c r="N846" t="s">
        <v>41</v>
      </c>
      <c r="O846" t="s">
        <v>934</v>
      </c>
      <c r="Q846" t="s">
        <v>92</v>
      </c>
      <c r="R846" t="s">
        <v>544</v>
      </c>
      <c r="S846" t="s">
        <v>545</v>
      </c>
      <c r="V846" t="s">
        <v>1358</v>
      </c>
      <c r="W846" t="s">
        <v>1359</v>
      </c>
      <c r="Y846">
        <v>43388.51158564815</v>
      </c>
      <c r="Z846" t="s">
        <v>548</v>
      </c>
      <c r="AA846" t="s">
        <v>549</v>
      </c>
      <c r="AB846" t="s">
        <v>548</v>
      </c>
    </row>
    <row r="847" spans="1:28" x14ac:dyDescent="0.25">
      <c r="A847" t="s">
        <v>676</v>
      </c>
      <c r="B847" t="s">
        <v>562</v>
      </c>
      <c r="C847" t="s">
        <v>1790</v>
      </c>
      <c r="D847">
        <v>43376.480694444443</v>
      </c>
      <c r="E847">
        <v>43391.008020833331</v>
      </c>
      <c r="F847" t="s">
        <v>1493</v>
      </c>
      <c r="G847" t="s">
        <v>90</v>
      </c>
      <c r="H847" t="s">
        <v>573</v>
      </c>
      <c r="I847" t="s">
        <v>91</v>
      </c>
      <c r="J847" t="s">
        <v>1118</v>
      </c>
      <c r="K847" t="s">
        <v>1635</v>
      </c>
      <c r="L847" t="s">
        <v>4257</v>
      </c>
      <c r="M847" t="s">
        <v>793</v>
      </c>
      <c r="N847" t="s">
        <v>40</v>
      </c>
      <c r="O847" t="s">
        <v>602</v>
      </c>
      <c r="Q847" t="s">
        <v>92</v>
      </c>
      <c r="R847" t="s">
        <v>544</v>
      </c>
      <c r="S847" t="s">
        <v>545</v>
      </c>
      <c r="V847" t="s">
        <v>1326</v>
      </c>
      <c r="W847" t="s">
        <v>1327</v>
      </c>
      <c r="Y847">
        <v>43401.493101851855</v>
      </c>
      <c r="Z847" t="s">
        <v>548</v>
      </c>
      <c r="AA847" t="s">
        <v>549</v>
      </c>
      <c r="AB847" t="s">
        <v>548</v>
      </c>
    </row>
    <row r="848" spans="1:28" x14ac:dyDescent="0.25">
      <c r="A848" t="s">
        <v>676</v>
      </c>
      <c r="B848" t="s">
        <v>562</v>
      </c>
      <c r="C848" t="s">
        <v>1791</v>
      </c>
      <c r="D848">
        <v>43376.47965277778</v>
      </c>
      <c r="E848">
        <v>43377.840509259258</v>
      </c>
      <c r="F848" t="s">
        <v>916</v>
      </c>
      <c r="G848" t="s">
        <v>90</v>
      </c>
      <c r="H848" t="s">
        <v>573</v>
      </c>
      <c r="I848" t="s">
        <v>91</v>
      </c>
      <c r="J848" t="s">
        <v>1118</v>
      </c>
      <c r="K848" t="s">
        <v>1414</v>
      </c>
      <c r="L848" t="s">
        <v>2173</v>
      </c>
      <c r="M848" t="s">
        <v>793</v>
      </c>
      <c r="N848" t="s">
        <v>929</v>
      </c>
      <c r="O848" t="s">
        <v>940</v>
      </c>
      <c r="Q848" t="s">
        <v>92</v>
      </c>
      <c r="R848" t="s">
        <v>544</v>
      </c>
      <c r="S848" t="s">
        <v>545</v>
      </c>
      <c r="V848" t="s">
        <v>1358</v>
      </c>
      <c r="W848" t="s">
        <v>1359</v>
      </c>
      <c r="Y848">
        <v>43388.509768518517</v>
      </c>
      <c r="Z848" t="s">
        <v>548</v>
      </c>
      <c r="AA848" t="s">
        <v>549</v>
      </c>
      <c r="AB848" t="s">
        <v>548</v>
      </c>
    </row>
    <row r="849" spans="1:28" x14ac:dyDescent="0.25">
      <c r="A849" t="s">
        <v>676</v>
      </c>
      <c r="B849" t="s">
        <v>562</v>
      </c>
      <c r="C849" t="s">
        <v>1792</v>
      </c>
      <c r="D849">
        <v>43376.472858796296</v>
      </c>
      <c r="E849">
        <v>43377.788275462961</v>
      </c>
      <c r="F849" t="s">
        <v>1100</v>
      </c>
      <c r="G849" t="s">
        <v>90</v>
      </c>
      <c r="H849" t="s">
        <v>573</v>
      </c>
      <c r="I849" t="s">
        <v>91</v>
      </c>
      <c r="J849" t="s">
        <v>1118</v>
      </c>
      <c r="K849" t="s">
        <v>1793</v>
      </c>
      <c r="L849" t="s">
        <v>2171</v>
      </c>
      <c r="M849" t="s">
        <v>793</v>
      </c>
      <c r="N849" t="s">
        <v>41</v>
      </c>
      <c r="O849" t="s">
        <v>1115</v>
      </c>
      <c r="Q849" t="s">
        <v>92</v>
      </c>
      <c r="R849" t="s">
        <v>544</v>
      </c>
      <c r="S849" t="s">
        <v>545</v>
      </c>
      <c r="V849" t="s">
        <v>1364</v>
      </c>
      <c r="W849" t="s">
        <v>1400</v>
      </c>
      <c r="Y849">
        <v>43388.509699074071</v>
      </c>
      <c r="Z849" t="s">
        <v>548</v>
      </c>
      <c r="AA849" t="s">
        <v>549</v>
      </c>
      <c r="AB849" t="s">
        <v>548</v>
      </c>
    </row>
    <row r="850" spans="1:28" x14ac:dyDescent="0.25">
      <c r="A850" t="s">
        <v>676</v>
      </c>
      <c r="B850" t="s">
        <v>562</v>
      </c>
      <c r="C850" t="s">
        <v>1794</v>
      </c>
      <c r="D850">
        <v>43376.469629629632</v>
      </c>
      <c r="E850">
        <v>43378.768923611111</v>
      </c>
      <c r="F850" t="s">
        <v>1196</v>
      </c>
      <c r="G850" t="s">
        <v>90</v>
      </c>
      <c r="H850" t="s">
        <v>573</v>
      </c>
      <c r="I850" t="s">
        <v>91</v>
      </c>
      <c r="J850" t="s">
        <v>1118</v>
      </c>
      <c r="K850" t="s">
        <v>1621</v>
      </c>
      <c r="L850" t="s">
        <v>2471</v>
      </c>
      <c r="M850" t="s">
        <v>793</v>
      </c>
      <c r="N850" t="s">
        <v>41</v>
      </c>
      <c r="O850" t="s">
        <v>1104</v>
      </c>
      <c r="Q850" t="s">
        <v>92</v>
      </c>
      <c r="R850" t="s">
        <v>544</v>
      </c>
      <c r="S850" t="s">
        <v>545</v>
      </c>
      <c r="V850" t="s">
        <v>1326</v>
      </c>
      <c r="W850" t="s">
        <v>1327</v>
      </c>
      <c r="Y850">
        <v>43389.493888888886</v>
      </c>
      <c r="Z850" t="s">
        <v>548</v>
      </c>
      <c r="AA850" t="s">
        <v>549</v>
      </c>
      <c r="AB850" t="s">
        <v>548</v>
      </c>
    </row>
    <row r="851" spans="1:28" x14ac:dyDescent="0.25">
      <c r="A851" t="s">
        <v>676</v>
      </c>
      <c r="B851" t="s">
        <v>562</v>
      </c>
      <c r="C851" t="s">
        <v>1623</v>
      </c>
      <c r="D851">
        <v>43376.467268518521</v>
      </c>
      <c r="E851">
        <v>43376.693368055552</v>
      </c>
      <c r="F851" t="s">
        <v>1192</v>
      </c>
      <c r="G851" t="s">
        <v>90</v>
      </c>
      <c r="H851" t="s">
        <v>573</v>
      </c>
      <c r="I851" t="s">
        <v>91</v>
      </c>
      <c r="J851" t="s">
        <v>1118</v>
      </c>
      <c r="K851" t="s">
        <v>1624</v>
      </c>
      <c r="L851" t="s">
        <v>1625</v>
      </c>
      <c r="M851" t="s">
        <v>793</v>
      </c>
      <c r="N851" t="s">
        <v>929</v>
      </c>
      <c r="O851" t="s">
        <v>940</v>
      </c>
      <c r="Q851" t="s">
        <v>92</v>
      </c>
      <c r="R851" t="s">
        <v>544</v>
      </c>
      <c r="S851" t="s">
        <v>545</v>
      </c>
      <c r="V851" t="s">
        <v>1364</v>
      </c>
      <c r="W851" t="s">
        <v>1400</v>
      </c>
      <c r="Y851">
        <v>43387.522627314815</v>
      </c>
      <c r="Z851" t="s">
        <v>548</v>
      </c>
      <c r="AA851" t="s">
        <v>549</v>
      </c>
      <c r="AB851" t="s">
        <v>548</v>
      </c>
    </row>
    <row r="852" spans="1:28" x14ac:dyDescent="0.25">
      <c r="A852" t="s">
        <v>676</v>
      </c>
      <c r="B852" t="s">
        <v>562</v>
      </c>
      <c r="C852" t="s">
        <v>1795</v>
      </c>
      <c r="D852">
        <v>43376.45648148148</v>
      </c>
      <c r="E852">
        <v>43388.686909722222</v>
      </c>
      <c r="F852" t="s">
        <v>933</v>
      </c>
      <c r="G852" t="s">
        <v>90</v>
      </c>
      <c r="H852" t="s">
        <v>573</v>
      </c>
      <c r="I852" t="s">
        <v>91</v>
      </c>
      <c r="J852" t="s">
        <v>1118</v>
      </c>
      <c r="K852" t="s">
        <v>1547</v>
      </c>
      <c r="L852" t="s">
        <v>3565</v>
      </c>
      <c r="M852" t="s">
        <v>793</v>
      </c>
      <c r="N852" t="s">
        <v>3365</v>
      </c>
      <c r="O852" t="s">
        <v>3366</v>
      </c>
      <c r="Q852" t="s">
        <v>92</v>
      </c>
      <c r="R852" t="s">
        <v>544</v>
      </c>
      <c r="S852" t="s">
        <v>545</v>
      </c>
      <c r="V852" t="s">
        <v>1260</v>
      </c>
      <c r="W852" t="s">
        <v>1006</v>
      </c>
      <c r="Y852">
        <v>43399.487627314818</v>
      </c>
      <c r="Z852" t="s">
        <v>548</v>
      </c>
      <c r="AA852" t="s">
        <v>549</v>
      </c>
      <c r="AB852" t="s">
        <v>548</v>
      </c>
    </row>
    <row r="853" spans="1:28" x14ac:dyDescent="0.25">
      <c r="A853" t="s">
        <v>676</v>
      </c>
      <c r="B853" t="s">
        <v>562</v>
      </c>
      <c r="C853" t="s">
        <v>1796</v>
      </c>
      <c r="D853">
        <v>43376.400405092594</v>
      </c>
      <c r="E853">
        <v>43388.649907407409</v>
      </c>
      <c r="F853" t="s">
        <v>833</v>
      </c>
      <c r="G853" t="s">
        <v>90</v>
      </c>
      <c r="H853" t="s">
        <v>573</v>
      </c>
      <c r="I853" t="s">
        <v>91</v>
      </c>
      <c r="J853" t="s">
        <v>1118</v>
      </c>
      <c r="K853" t="s">
        <v>1797</v>
      </c>
      <c r="L853" t="s">
        <v>3550</v>
      </c>
      <c r="M853" t="s">
        <v>793</v>
      </c>
      <c r="N853" t="s">
        <v>3365</v>
      </c>
      <c r="O853" t="s">
        <v>3366</v>
      </c>
      <c r="Q853" t="s">
        <v>92</v>
      </c>
      <c r="R853" t="s">
        <v>544</v>
      </c>
      <c r="S853" t="s">
        <v>545</v>
      </c>
      <c r="V853" t="s">
        <v>1252</v>
      </c>
      <c r="W853" t="s">
        <v>1253</v>
      </c>
      <c r="Y853">
        <v>43399.487557870372</v>
      </c>
      <c r="Z853" t="s">
        <v>548</v>
      </c>
      <c r="AA853" t="s">
        <v>549</v>
      </c>
      <c r="AB853" t="s">
        <v>548</v>
      </c>
    </row>
    <row r="854" spans="1:28" x14ac:dyDescent="0.25">
      <c r="A854" t="s">
        <v>676</v>
      </c>
      <c r="B854" t="s">
        <v>562</v>
      </c>
      <c r="C854" t="s">
        <v>1626</v>
      </c>
      <c r="D854">
        <v>43376.196597222224</v>
      </c>
      <c r="E854">
        <v>43376.556550925925</v>
      </c>
      <c r="F854" t="s">
        <v>911</v>
      </c>
      <c r="G854" t="s">
        <v>90</v>
      </c>
      <c r="H854" t="s">
        <v>573</v>
      </c>
      <c r="I854" t="s">
        <v>91</v>
      </c>
      <c r="J854" t="s">
        <v>1118</v>
      </c>
      <c r="K854" t="s">
        <v>1627</v>
      </c>
      <c r="L854" t="s">
        <v>1492</v>
      </c>
      <c r="M854" t="s">
        <v>793</v>
      </c>
      <c r="N854" t="s">
        <v>40</v>
      </c>
      <c r="O854" t="s">
        <v>932</v>
      </c>
      <c r="Q854" t="s">
        <v>92</v>
      </c>
      <c r="R854" t="s">
        <v>544</v>
      </c>
      <c r="S854" t="s">
        <v>545</v>
      </c>
      <c r="V854" t="s">
        <v>1628</v>
      </c>
      <c r="W854" t="s">
        <v>1629</v>
      </c>
      <c r="Y854">
        <v>43387.52175925926</v>
      </c>
      <c r="Z854" t="s">
        <v>548</v>
      </c>
      <c r="AA854" t="s">
        <v>549</v>
      </c>
      <c r="AB854" t="s">
        <v>548</v>
      </c>
    </row>
    <row r="855" spans="1:28" x14ac:dyDescent="0.25">
      <c r="A855" t="s">
        <v>676</v>
      </c>
      <c r="B855" t="s">
        <v>562</v>
      </c>
      <c r="C855" t="s">
        <v>1798</v>
      </c>
      <c r="D855">
        <v>43376.159525462965</v>
      </c>
      <c r="E855">
        <v>43378.551145833335</v>
      </c>
      <c r="F855" t="s">
        <v>1419</v>
      </c>
      <c r="G855" t="s">
        <v>90</v>
      </c>
      <c r="H855" t="s">
        <v>573</v>
      </c>
      <c r="I855" t="s">
        <v>91</v>
      </c>
      <c r="J855" t="s">
        <v>1118</v>
      </c>
      <c r="K855" t="s">
        <v>1799</v>
      </c>
      <c r="L855" t="s">
        <v>2472</v>
      </c>
      <c r="M855" t="s">
        <v>793</v>
      </c>
      <c r="N855" t="s">
        <v>929</v>
      </c>
      <c r="O855" t="s">
        <v>940</v>
      </c>
      <c r="Q855" t="s">
        <v>92</v>
      </c>
      <c r="R855" t="s">
        <v>544</v>
      </c>
      <c r="S855" t="s">
        <v>545</v>
      </c>
      <c r="V855" t="s">
        <v>1309</v>
      </c>
      <c r="W855" t="s">
        <v>1310</v>
      </c>
      <c r="Y855">
        <v>43389.493807870371</v>
      </c>
      <c r="Z855" t="s">
        <v>548</v>
      </c>
      <c r="AA855" t="s">
        <v>549</v>
      </c>
      <c r="AB855" t="s">
        <v>548</v>
      </c>
    </row>
    <row r="856" spans="1:28" x14ac:dyDescent="0.25">
      <c r="A856" t="s">
        <v>676</v>
      </c>
      <c r="B856" t="s">
        <v>562</v>
      </c>
      <c r="C856" t="s">
        <v>1800</v>
      </c>
      <c r="D856">
        <v>43376.145740740743</v>
      </c>
      <c r="E856">
        <v>43377.479432870372</v>
      </c>
      <c r="F856" t="s">
        <v>1440</v>
      </c>
      <c r="G856" t="s">
        <v>90</v>
      </c>
      <c r="H856" t="s">
        <v>573</v>
      </c>
      <c r="I856" t="s">
        <v>91</v>
      </c>
      <c r="J856" t="s">
        <v>1118</v>
      </c>
      <c r="K856" t="s">
        <v>1801</v>
      </c>
      <c r="L856" t="s">
        <v>2172</v>
      </c>
      <c r="Q856" t="s">
        <v>92</v>
      </c>
      <c r="R856" t="s">
        <v>544</v>
      </c>
      <c r="S856" t="s">
        <v>545</v>
      </c>
      <c r="V856" t="s">
        <v>1643</v>
      </c>
      <c r="W856" t="s">
        <v>1644</v>
      </c>
      <c r="Y856">
        <v>43388.509247685186</v>
      </c>
      <c r="Z856" t="s">
        <v>548</v>
      </c>
      <c r="AA856" t="s">
        <v>549</v>
      </c>
      <c r="AB856" t="s">
        <v>548</v>
      </c>
    </row>
    <row r="857" spans="1:28" x14ac:dyDescent="0.25">
      <c r="A857" t="s">
        <v>676</v>
      </c>
      <c r="B857" t="s">
        <v>562</v>
      </c>
      <c r="C857" t="s">
        <v>1630</v>
      </c>
      <c r="D857">
        <v>43376.144432870373</v>
      </c>
      <c r="E857">
        <v>43376.659062500003</v>
      </c>
      <c r="F857" t="s">
        <v>872</v>
      </c>
      <c r="G857" t="s">
        <v>90</v>
      </c>
      <c r="H857" t="s">
        <v>573</v>
      </c>
      <c r="I857" t="s">
        <v>91</v>
      </c>
      <c r="J857" t="s">
        <v>1118</v>
      </c>
      <c r="K857" t="s">
        <v>1631</v>
      </c>
      <c r="L857" t="s">
        <v>1632</v>
      </c>
      <c r="M857" t="s">
        <v>793</v>
      </c>
      <c r="N857" t="s">
        <v>1372</v>
      </c>
      <c r="O857" t="s">
        <v>932</v>
      </c>
      <c r="Q857" t="s">
        <v>92</v>
      </c>
      <c r="R857" t="s">
        <v>544</v>
      </c>
      <c r="S857" t="s">
        <v>545</v>
      </c>
      <c r="V857" t="s">
        <v>1633</v>
      </c>
      <c r="W857" t="s">
        <v>964</v>
      </c>
      <c r="Y857">
        <v>43387.521527777775</v>
      </c>
      <c r="Z857" t="s">
        <v>548</v>
      </c>
      <c r="AA857" t="s">
        <v>549</v>
      </c>
      <c r="AB857" t="s">
        <v>548</v>
      </c>
    </row>
    <row r="858" spans="1:28" x14ac:dyDescent="0.25">
      <c r="A858" t="s">
        <v>676</v>
      </c>
      <c r="B858" t="s">
        <v>562</v>
      </c>
      <c r="C858" t="s">
        <v>1802</v>
      </c>
      <c r="D858">
        <v>43376.140266203707</v>
      </c>
      <c r="E858">
        <v>43377.845937500002</v>
      </c>
      <c r="F858" t="s">
        <v>1493</v>
      </c>
      <c r="G858" t="s">
        <v>90</v>
      </c>
      <c r="H858" t="s">
        <v>573</v>
      </c>
      <c r="I858" t="s">
        <v>91</v>
      </c>
      <c r="J858" t="s">
        <v>1118</v>
      </c>
      <c r="K858" t="s">
        <v>1803</v>
      </c>
      <c r="L858" t="s">
        <v>2473</v>
      </c>
      <c r="M858" t="s">
        <v>793</v>
      </c>
      <c r="N858" t="s">
        <v>40</v>
      </c>
      <c r="O858" t="s">
        <v>1256</v>
      </c>
      <c r="Q858" t="s">
        <v>92</v>
      </c>
      <c r="R858" t="s">
        <v>544</v>
      </c>
      <c r="S858" t="s">
        <v>545</v>
      </c>
      <c r="V858" t="s">
        <v>1643</v>
      </c>
      <c r="W858" t="s">
        <v>1644</v>
      </c>
      <c r="Y858">
        <v>43388.50917824074</v>
      </c>
      <c r="Z858" t="s">
        <v>548</v>
      </c>
      <c r="AA858" t="s">
        <v>549</v>
      </c>
      <c r="AB858" t="s">
        <v>548</v>
      </c>
    </row>
    <row r="859" spans="1:28" x14ac:dyDescent="0.25">
      <c r="A859" t="s">
        <v>676</v>
      </c>
      <c r="B859" t="s">
        <v>562</v>
      </c>
      <c r="C859" t="s">
        <v>1804</v>
      </c>
      <c r="D859">
        <v>43376.140138888892</v>
      </c>
      <c r="E859">
        <v>43377.576655092591</v>
      </c>
      <c r="F859" t="s">
        <v>916</v>
      </c>
      <c r="G859" t="s">
        <v>90</v>
      </c>
      <c r="H859" t="s">
        <v>573</v>
      </c>
      <c r="I859" t="s">
        <v>91</v>
      </c>
      <c r="J859" t="s">
        <v>1118</v>
      </c>
      <c r="K859" t="s">
        <v>1805</v>
      </c>
      <c r="L859" t="s">
        <v>2173</v>
      </c>
      <c r="M859" t="s">
        <v>793</v>
      </c>
      <c r="N859" t="s">
        <v>929</v>
      </c>
      <c r="O859" t="s">
        <v>940</v>
      </c>
      <c r="Q859" t="s">
        <v>92</v>
      </c>
      <c r="R859" t="s">
        <v>544</v>
      </c>
      <c r="S859" t="s">
        <v>545</v>
      </c>
      <c r="V859" t="s">
        <v>1633</v>
      </c>
      <c r="W859" t="s">
        <v>964</v>
      </c>
      <c r="Y859">
        <v>43388.509097222224</v>
      </c>
      <c r="Z859" t="s">
        <v>548</v>
      </c>
      <c r="AA859" t="s">
        <v>549</v>
      </c>
      <c r="AB859" t="s">
        <v>548</v>
      </c>
    </row>
    <row r="860" spans="1:28" x14ac:dyDescent="0.25">
      <c r="A860" t="s">
        <v>676</v>
      </c>
      <c r="B860" t="s">
        <v>562</v>
      </c>
      <c r="C860" t="s">
        <v>1806</v>
      </c>
      <c r="D860">
        <v>43376.583553240744</v>
      </c>
      <c r="E860">
        <v>43377.77239583333</v>
      </c>
      <c r="F860" t="s">
        <v>843</v>
      </c>
      <c r="G860" t="s">
        <v>90</v>
      </c>
      <c r="H860" t="s">
        <v>573</v>
      </c>
      <c r="I860" t="s">
        <v>91</v>
      </c>
      <c r="J860" t="s">
        <v>1118</v>
      </c>
      <c r="K860" t="s">
        <v>1807</v>
      </c>
      <c r="L860" t="s">
        <v>2174</v>
      </c>
      <c r="M860" t="s">
        <v>793</v>
      </c>
      <c r="N860" t="s">
        <v>41</v>
      </c>
      <c r="O860" t="s">
        <v>934</v>
      </c>
      <c r="Q860" t="s">
        <v>92</v>
      </c>
      <c r="R860" t="s">
        <v>544</v>
      </c>
      <c r="S860" t="s">
        <v>545</v>
      </c>
      <c r="V860" t="s">
        <v>1766</v>
      </c>
      <c r="W860" t="s">
        <v>1767</v>
      </c>
      <c r="Y860">
        <v>43388.508425925924</v>
      </c>
      <c r="Z860" t="s">
        <v>548</v>
      </c>
      <c r="AA860" t="s">
        <v>549</v>
      </c>
      <c r="AB860" t="s">
        <v>548</v>
      </c>
    </row>
    <row r="861" spans="1:28" x14ac:dyDescent="0.25">
      <c r="A861" t="s">
        <v>676</v>
      </c>
      <c r="B861" t="s">
        <v>562</v>
      </c>
      <c r="C861" t="s">
        <v>1808</v>
      </c>
      <c r="D861">
        <v>43376.550949074073</v>
      </c>
      <c r="E861">
        <v>43377.779456018521</v>
      </c>
      <c r="F861" t="s">
        <v>1100</v>
      </c>
      <c r="G861" t="s">
        <v>90</v>
      </c>
      <c r="H861" t="s">
        <v>573</v>
      </c>
      <c r="I861" t="s">
        <v>91</v>
      </c>
      <c r="J861" t="s">
        <v>1118</v>
      </c>
      <c r="K861" t="s">
        <v>1809</v>
      </c>
      <c r="L861" t="s">
        <v>2175</v>
      </c>
      <c r="M861" t="s">
        <v>793</v>
      </c>
      <c r="N861" t="s">
        <v>41</v>
      </c>
      <c r="O861" t="s">
        <v>934</v>
      </c>
      <c r="Q861" t="s">
        <v>92</v>
      </c>
      <c r="R861" t="s">
        <v>544</v>
      </c>
      <c r="S861" t="s">
        <v>545</v>
      </c>
      <c r="V861" t="s">
        <v>1252</v>
      </c>
      <c r="W861" t="s">
        <v>1253</v>
      </c>
      <c r="Y861">
        <v>43388.508344907408</v>
      </c>
      <c r="Z861" t="s">
        <v>548</v>
      </c>
      <c r="AA861" t="s">
        <v>549</v>
      </c>
      <c r="AB861" t="s">
        <v>548</v>
      </c>
    </row>
    <row r="862" spans="1:28" x14ac:dyDescent="0.25">
      <c r="A862" t="s">
        <v>676</v>
      </c>
      <c r="B862" t="s">
        <v>562</v>
      </c>
      <c r="C862" t="s">
        <v>1810</v>
      </c>
      <c r="D862">
        <v>43376.541134259256</v>
      </c>
      <c r="E862">
        <v>43377.686979166669</v>
      </c>
      <c r="F862" t="s">
        <v>911</v>
      </c>
      <c r="G862" t="s">
        <v>90</v>
      </c>
      <c r="H862" t="s">
        <v>573</v>
      </c>
      <c r="I862" t="s">
        <v>91</v>
      </c>
      <c r="J862" t="s">
        <v>1118</v>
      </c>
      <c r="K862" t="s">
        <v>1811</v>
      </c>
      <c r="L862" t="s">
        <v>1492</v>
      </c>
      <c r="M862" t="s">
        <v>793</v>
      </c>
      <c r="N862" t="s">
        <v>40</v>
      </c>
      <c r="O862" t="s">
        <v>932</v>
      </c>
      <c r="Q862" t="s">
        <v>92</v>
      </c>
      <c r="R862" t="s">
        <v>544</v>
      </c>
      <c r="S862" t="s">
        <v>545</v>
      </c>
      <c r="V862" t="s">
        <v>1252</v>
      </c>
      <c r="W862" t="s">
        <v>1253</v>
      </c>
      <c r="Y862">
        <v>43388.508263888885</v>
      </c>
      <c r="Z862" t="s">
        <v>548</v>
      </c>
      <c r="AA862" t="s">
        <v>549</v>
      </c>
      <c r="AB862" t="s">
        <v>548</v>
      </c>
    </row>
    <row r="863" spans="1:28" x14ac:dyDescent="0.25">
      <c r="A863" t="s">
        <v>676</v>
      </c>
      <c r="B863" t="s">
        <v>562</v>
      </c>
      <c r="C863" t="s">
        <v>1812</v>
      </c>
      <c r="D863">
        <v>43376.537094907406</v>
      </c>
      <c r="E863">
        <v>43378.530729166669</v>
      </c>
      <c r="F863" t="s">
        <v>1192</v>
      </c>
      <c r="G863" t="s">
        <v>90</v>
      </c>
      <c r="H863" t="s">
        <v>573</v>
      </c>
      <c r="I863" t="s">
        <v>91</v>
      </c>
      <c r="J863" t="s">
        <v>1118</v>
      </c>
      <c r="K863" t="s">
        <v>1813</v>
      </c>
      <c r="L863" t="s">
        <v>2469</v>
      </c>
      <c r="M863" t="s">
        <v>793</v>
      </c>
      <c r="N863" t="s">
        <v>929</v>
      </c>
      <c r="O863" t="s">
        <v>940</v>
      </c>
      <c r="Q863" t="s">
        <v>92</v>
      </c>
      <c r="R863" t="s">
        <v>544</v>
      </c>
      <c r="S863" t="s">
        <v>545</v>
      </c>
      <c r="V863" t="s">
        <v>1398</v>
      </c>
      <c r="W863" t="s">
        <v>1399</v>
      </c>
      <c r="Y863">
        <v>43389.493668981479</v>
      </c>
      <c r="Z863" t="s">
        <v>548</v>
      </c>
      <c r="AA863" t="s">
        <v>549</v>
      </c>
      <c r="AB863" t="s">
        <v>548</v>
      </c>
    </row>
    <row r="864" spans="1:28" x14ac:dyDescent="0.25">
      <c r="A864" t="s">
        <v>676</v>
      </c>
      <c r="B864" t="s">
        <v>562</v>
      </c>
      <c r="C864" t="s">
        <v>1814</v>
      </c>
      <c r="D864">
        <v>43376.536435185182</v>
      </c>
      <c r="E864">
        <v>43377.843078703707</v>
      </c>
      <c r="F864" t="s">
        <v>933</v>
      </c>
      <c r="G864" t="s">
        <v>90</v>
      </c>
      <c r="H864" t="s">
        <v>573</v>
      </c>
      <c r="I864" t="s">
        <v>91</v>
      </c>
      <c r="J864" t="s">
        <v>1118</v>
      </c>
      <c r="K864" t="s">
        <v>1482</v>
      </c>
      <c r="L864" t="s">
        <v>2467</v>
      </c>
      <c r="M864" t="s">
        <v>793</v>
      </c>
      <c r="N864" t="s">
        <v>40</v>
      </c>
      <c r="O864" t="s">
        <v>932</v>
      </c>
      <c r="Q864" t="s">
        <v>92</v>
      </c>
      <c r="R864" t="s">
        <v>544</v>
      </c>
      <c r="S864" t="s">
        <v>545</v>
      </c>
      <c r="V864" t="s">
        <v>1260</v>
      </c>
      <c r="W864" t="s">
        <v>1006</v>
      </c>
      <c r="Y864">
        <v>43388.508194444446</v>
      </c>
      <c r="Z864" t="s">
        <v>548</v>
      </c>
      <c r="AA864" t="s">
        <v>549</v>
      </c>
      <c r="AB864" t="s">
        <v>548</v>
      </c>
    </row>
    <row r="865" spans="1:28" x14ac:dyDescent="0.25">
      <c r="A865" t="s">
        <v>676</v>
      </c>
      <c r="B865" t="s">
        <v>562</v>
      </c>
      <c r="C865" t="s">
        <v>1815</v>
      </c>
      <c r="D865">
        <v>43376.532800925925</v>
      </c>
      <c r="E865">
        <v>43377.779745370368</v>
      </c>
      <c r="F865" t="s">
        <v>833</v>
      </c>
      <c r="G865" t="s">
        <v>90</v>
      </c>
      <c r="H865" t="s">
        <v>573</v>
      </c>
      <c r="I865" t="s">
        <v>91</v>
      </c>
      <c r="J865" t="s">
        <v>1118</v>
      </c>
      <c r="K865" t="s">
        <v>1756</v>
      </c>
      <c r="L865" t="s">
        <v>2176</v>
      </c>
      <c r="M865" t="s">
        <v>793</v>
      </c>
      <c r="N865" t="s">
        <v>41</v>
      </c>
      <c r="O865" t="s">
        <v>2177</v>
      </c>
      <c r="Q865" t="s">
        <v>92</v>
      </c>
      <c r="R865" t="s">
        <v>544</v>
      </c>
      <c r="S865" t="s">
        <v>545</v>
      </c>
      <c r="V865" t="s">
        <v>1358</v>
      </c>
      <c r="W865" t="s">
        <v>1359</v>
      </c>
      <c r="Y865">
        <v>43388.508113425924</v>
      </c>
      <c r="Z865" t="s">
        <v>548</v>
      </c>
      <c r="AA865" t="s">
        <v>549</v>
      </c>
      <c r="AB865" t="s">
        <v>548</v>
      </c>
    </row>
    <row r="866" spans="1:28" x14ac:dyDescent="0.25">
      <c r="A866" t="s">
        <v>676</v>
      </c>
      <c r="B866" t="s">
        <v>562</v>
      </c>
      <c r="C866" t="s">
        <v>1816</v>
      </c>
      <c r="D866">
        <v>43376.530231481483</v>
      </c>
      <c r="E866">
        <v>43381.801307870373</v>
      </c>
      <c r="F866" t="s">
        <v>910</v>
      </c>
      <c r="G866" t="s">
        <v>90</v>
      </c>
      <c r="H866" t="s">
        <v>573</v>
      </c>
      <c r="I866" t="s">
        <v>91</v>
      </c>
      <c r="J866" t="s">
        <v>1118</v>
      </c>
      <c r="K866" t="s">
        <v>1482</v>
      </c>
      <c r="L866" t="s">
        <v>2652</v>
      </c>
      <c r="M866" t="s">
        <v>793</v>
      </c>
      <c r="N866" t="s">
        <v>41</v>
      </c>
      <c r="O866" t="s">
        <v>934</v>
      </c>
      <c r="Q866" t="s">
        <v>92</v>
      </c>
      <c r="R866" t="s">
        <v>544</v>
      </c>
      <c r="S866" t="s">
        <v>545</v>
      </c>
      <c r="V866" t="s">
        <v>1260</v>
      </c>
      <c r="W866" t="s">
        <v>1006</v>
      </c>
      <c r="Y866">
        <v>43392.491284722222</v>
      </c>
      <c r="Z866" t="s">
        <v>548</v>
      </c>
      <c r="AA866" t="s">
        <v>549</v>
      </c>
      <c r="AB866" t="s">
        <v>548</v>
      </c>
    </row>
    <row r="867" spans="1:28" x14ac:dyDescent="0.25">
      <c r="A867" t="s">
        <v>676</v>
      </c>
      <c r="B867" t="s">
        <v>562</v>
      </c>
      <c r="C867" t="s">
        <v>1817</v>
      </c>
      <c r="D867">
        <v>43376.526643518519</v>
      </c>
      <c r="E867">
        <v>43377.68922453704</v>
      </c>
      <c r="F867" t="s">
        <v>911</v>
      </c>
      <c r="G867" t="s">
        <v>90</v>
      </c>
      <c r="H867" t="s">
        <v>573</v>
      </c>
      <c r="I867" t="s">
        <v>91</v>
      </c>
      <c r="J867" t="s">
        <v>1118</v>
      </c>
      <c r="K867" t="s">
        <v>1818</v>
      </c>
      <c r="L867" t="s">
        <v>1492</v>
      </c>
      <c r="M867" t="s">
        <v>793</v>
      </c>
      <c r="N867" t="s">
        <v>40</v>
      </c>
      <c r="O867" t="s">
        <v>932</v>
      </c>
      <c r="Q867" t="s">
        <v>92</v>
      </c>
      <c r="R867" t="s">
        <v>544</v>
      </c>
      <c r="S867" t="s">
        <v>545</v>
      </c>
      <c r="V867" t="s">
        <v>1252</v>
      </c>
      <c r="W867" t="s">
        <v>1253</v>
      </c>
      <c r="Y867">
        <v>43388.508032407408</v>
      </c>
      <c r="Z867" t="s">
        <v>548</v>
      </c>
      <c r="AA867" t="s">
        <v>549</v>
      </c>
      <c r="AB867" t="s">
        <v>548</v>
      </c>
    </row>
    <row r="868" spans="1:28" x14ac:dyDescent="0.25">
      <c r="A868" t="s">
        <v>676</v>
      </c>
      <c r="B868" t="s">
        <v>562</v>
      </c>
      <c r="C868" t="s">
        <v>1819</v>
      </c>
      <c r="D868">
        <v>43376.523402777777</v>
      </c>
      <c r="E868">
        <v>43383.79787037037</v>
      </c>
      <c r="F868" t="s">
        <v>1440</v>
      </c>
      <c r="G868" t="s">
        <v>90</v>
      </c>
      <c r="H868" t="s">
        <v>573</v>
      </c>
      <c r="I868" t="s">
        <v>91</v>
      </c>
      <c r="J868" t="s">
        <v>1118</v>
      </c>
      <c r="K868" t="s">
        <v>1820</v>
      </c>
      <c r="L868" t="s">
        <v>2907</v>
      </c>
      <c r="Q868" t="s">
        <v>92</v>
      </c>
      <c r="R868" t="s">
        <v>544</v>
      </c>
      <c r="S868" t="s">
        <v>545</v>
      </c>
      <c r="V868" t="s">
        <v>1396</v>
      </c>
      <c r="W868" t="s">
        <v>1397</v>
      </c>
      <c r="Y868">
        <v>43394.488981481481</v>
      </c>
      <c r="Z868" t="s">
        <v>548</v>
      </c>
      <c r="AA868" t="s">
        <v>549</v>
      </c>
      <c r="AB868" t="s">
        <v>548</v>
      </c>
    </row>
    <row r="869" spans="1:28" x14ac:dyDescent="0.25">
      <c r="A869" t="s">
        <v>676</v>
      </c>
      <c r="B869" t="s">
        <v>562</v>
      </c>
      <c r="C869" t="s">
        <v>1821</v>
      </c>
      <c r="D869">
        <v>43376.508333333331</v>
      </c>
      <c r="E869">
        <v>43377.612847222219</v>
      </c>
      <c r="F869" t="s">
        <v>872</v>
      </c>
      <c r="G869" t="s">
        <v>90</v>
      </c>
      <c r="H869" t="s">
        <v>573</v>
      </c>
      <c r="I869" t="s">
        <v>91</v>
      </c>
      <c r="J869" t="s">
        <v>1118</v>
      </c>
      <c r="K869" t="s">
        <v>1621</v>
      </c>
      <c r="L869" t="s">
        <v>2178</v>
      </c>
      <c r="M869" t="s">
        <v>793</v>
      </c>
      <c r="N869" t="s">
        <v>41</v>
      </c>
      <c r="O869" t="s">
        <v>934</v>
      </c>
      <c r="Q869" t="s">
        <v>92</v>
      </c>
      <c r="R869" t="s">
        <v>544</v>
      </c>
      <c r="S869" t="s">
        <v>545</v>
      </c>
      <c r="V869" t="s">
        <v>1326</v>
      </c>
      <c r="W869" t="s">
        <v>1327</v>
      </c>
      <c r="Y869">
        <v>43388.507951388892</v>
      </c>
      <c r="Z869" t="s">
        <v>548</v>
      </c>
      <c r="AA869" t="s">
        <v>549</v>
      </c>
      <c r="AB869" t="s">
        <v>548</v>
      </c>
    </row>
    <row r="870" spans="1:28" x14ac:dyDescent="0.25">
      <c r="A870" t="s">
        <v>676</v>
      </c>
      <c r="B870" t="s">
        <v>562</v>
      </c>
      <c r="C870" t="s">
        <v>1822</v>
      </c>
      <c r="D870">
        <v>43376.476226851853</v>
      </c>
      <c r="E870">
        <v>43390.998368055552</v>
      </c>
      <c r="F870" t="s">
        <v>1493</v>
      </c>
      <c r="G870" t="s">
        <v>90</v>
      </c>
      <c r="H870" t="s">
        <v>573</v>
      </c>
      <c r="I870" t="s">
        <v>91</v>
      </c>
      <c r="J870" t="s">
        <v>1118</v>
      </c>
      <c r="K870" t="s">
        <v>1823</v>
      </c>
      <c r="L870" t="s">
        <v>4258</v>
      </c>
      <c r="M870" t="s">
        <v>793</v>
      </c>
      <c r="N870" t="s">
        <v>40</v>
      </c>
      <c r="O870" t="s">
        <v>602</v>
      </c>
      <c r="Q870" t="s">
        <v>92</v>
      </c>
      <c r="R870" t="s">
        <v>544</v>
      </c>
      <c r="S870" t="s">
        <v>545</v>
      </c>
      <c r="V870" t="s">
        <v>1364</v>
      </c>
      <c r="W870" t="s">
        <v>1400</v>
      </c>
      <c r="Y870">
        <v>43401.493020833332</v>
      </c>
      <c r="Z870" t="s">
        <v>548</v>
      </c>
      <c r="AA870" t="s">
        <v>549</v>
      </c>
      <c r="AB870" t="s">
        <v>548</v>
      </c>
    </row>
    <row r="871" spans="1:28" x14ac:dyDescent="0.25">
      <c r="A871" t="s">
        <v>676</v>
      </c>
      <c r="B871" t="s">
        <v>562</v>
      </c>
      <c r="C871" t="s">
        <v>1634</v>
      </c>
      <c r="D871">
        <v>43376.45144675926</v>
      </c>
      <c r="E871">
        <v>43376.556192129632</v>
      </c>
      <c r="F871" t="s">
        <v>843</v>
      </c>
      <c r="G871" t="s">
        <v>90</v>
      </c>
      <c r="H871" t="s">
        <v>573</v>
      </c>
      <c r="I871" t="s">
        <v>91</v>
      </c>
      <c r="J871" t="s">
        <v>1118</v>
      </c>
      <c r="K871" t="s">
        <v>1635</v>
      </c>
      <c r="L871" t="s">
        <v>1636</v>
      </c>
      <c r="M871" t="s">
        <v>793</v>
      </c>
      <c r="N871" t="s">
        <v>41</v>
      </c>
      <c r="O871" t="s">
        <v>934</v>
      </c>
      <c r="Q871" t="s">
        <v>92</v>
      </c>
      <c r="R871" t="s">
        <v>544</v>
      </c>
      <c r="S871" t="s">
        <v>545</v>
      </c>
      <c r="V871" t="s">
        <v>1326</v>
      </c>
      <c r="W871" t="s">
        <v>1327</v>
      </c>
      <c r="Y871">
        <v>43387.519178240742</v>
      </c>
      <c r="Z871" t="s">
        <v>548</v>
      </c>
      <c r="AA871" t="s">
        <v>549</v>
      </c>
      <c r="AB871" t="s">
        <v>548</v>
      </c>
    </row>
    <row r="872" spans="1:28" x14ac:dyDescent="0.25">
      <c r="A872" t="s">
        <v>676</v>
      </c>
      <c r="B872" t="s">
        <v>562</v>
      </c>
      <c r="C872" t="s">
        <v>1824</v>
      </c>
      <c r="D872">
        <v>43376.450416666667</v>
      </c>
      <c r="E872">
        <v>43381.662442129629</v>
      </c>
      <c r="F872" t="s">
        <v>1100</v>
      </c>
      <c r="G872" t="s">
        <v>90</v>
      </c>
      <c r="H872" t="s">
        <v>573</v>
      </c>
      <c r="I872" t="s">
        <v>91</v>
      </c>
      <c r="J872" t="s">
        <v>1118</v>
      </c>
      <c r="K872" t="s">
        <v>1547</v>
      </c>
      <c r="L872" t="s">
        <v>2659</v>
      </c>
      <c r="M872" t="s">
        <v>793</v>
      </c>
      <c r="N872" t="s">
        <v>40</v>
      </c>
      <c r="O872" t="s">
        <v>937</v>
      </c>
      <c r="Q872" t="s">
        <v>92</v>
      </c>
      <c r="R872" t="s">
        <v>544</v>
      </c>
      <c r="S872" t="s">
        <v>545</v>
      </c>
      <c r="V872" t="s">
        <v>1260</v>
      </c>
      <c r="W872" t="s">
        <v>1006</v>
      </c>
      <c r="Y872">
        <v>43392.491215277776</v>
      </c>
      <c r="Z872" t="s">
        <v>548</v>
      </c>
      <c r="AA872" t="s">
        <v>549</v>
      </c>
      <c r="AB872" t="s">
        <v>548</v>
      </c>
    </row>
    <row r="873" spans="1:28" x14ac:dyDescent="0.25">
      <c r="A873" t="s">
        <v>676</v>
      </c>
      <c r="B873" t="s">
        <v>562</v>
      </c>
      <c r="C873" t="s">
        <v>1825</v>
      </c>
      <c r="D873">
        <v>43376.209861111114</v>
      </c>
      <c r="E873">
        <v>43377.762997685182</v>
      </c>
      <c r="F873" t="s">
        <v>1196</v>
      </c>
      <c r="G873" t="s">
        <v>90</v>
      </c>
      <c r="H873" t="s">
        <v>573</v>
      </c>
      <c r="I873" t="s">
        <v>91</v>
      </c>
      <c r="J873" t="s">
        <v>1118</v>
      </c>
      <c r="K873" t="s">
        <v>1826</v>
      </c>
      <c r="L873" t="s">
        <v>2179</v>
      </c>
      <c r="M873" t="s">
        <v>793</v>
      </c>
      <c r="N873" t="s">
        <v>40</v>
      </c>
      <c r="O873" t="s">
        <v>932</v>
      </c>
      <c r="Q873" t="s">
        <v>92</v>
      </c>
      <c r="R873" t="s">
        <v>544</v>
      </c>
      <c r="S873" t="s">
        <v>545</v>
      </c>
      <c r="V873" t="s">
        <v>1628</v>
      </c>
      <c r="W873" t="s">
        <v>1629</v>
      </c>
      <c r="Y873">
        <v>43388.507789351854</v>
      </c>
      <c r="Z873" t="s">
        <v>548</v>
      </c>
      <c r="AA873" t="s">
        <v>549</v>
      </c>
      <c r="AB873" t="s">
        <v>548</v>
      </c>
    </row>
    <row r="874" spans="1:28" x14ac:dyDescent="0.25">
      <c r="A874" t="s">
        <v>676</v>
      </c>
      <c r="B874" t="s">
        <v>562</v>
      </c>
      <c r="C874" t="s">
        <v>1827</v>
      </c>
      <c r="D874">
        <v>43376.205034722225</v>
      </c>
      <c r="E874">
        <v>43377.619768518518</v>
      </c>
      <c r="F874" t="s">
        <v>1192</v>
      </c>
      <c r="G874" t="s">
        <v>90</v>
      </c>
      <c r="H874" t="s">
        <v>573</v>
      </c>
      <c r="I874" t="s">
        <v>91</v>
      </c>
      <c r="J874" t="s">
        <v>1118</v>
      </c>
      <c r="K874" t="s">
        <v>1828</v>
      </c>
      <c r="L874" t="s">
        <v>2180</v>
      </c>
      <c r="M874" t="s">
        <v>793</v>
      </c>
      <c r="N874" t="s">
        <v>41</v>
      </c>
      <c r="O874" t="s">
        <v>1115</v>
      </c>
      <c r="Q874" t="s">
        <v>92</v>
      </c>
      <c r="R874" t="s">
        <v>544</v>
      </c>
      <c r="S874" t="s">
        <v>545</v>
      </c>
      <c r="V874" t="s">
        <v>1829</v>
      </c>
      <c r="W874" t="s">
        <v>1830</v>
      </c>
      <c r="Y874">
        <v>43388.507708333331</v>
      </c>
      <c r="Z874" t="s">
        <v>548</v>
      </c>
      <c r="AA874" t="s">
        <v>549</v>
      </c>
      <c r="AB874" t="s">
        <v>548</v>
      </c>
    </row>
    <row r="875" spans="1:28" x14ac:dyDescent="0.25">
      <c r="A875" t="s">
        <v>676</v>
      </c>
      <c r="B875" t="s">
        <v>562</v>
      </c>
      <c r="C875" t="s">
        <v>1831</v>
      </c>
      <c r="D875">
        <v>43376.186747685184</v>
      </c>
      <c r="E875">
        <v>43376.803657407407</v>
      </c>
      <c r="F875" t="s">
        <v>933</v>
      </c>
      <c r="G875" t="s">
        <v>90</v>
      </c>
      <c r="H875" t="s">
        <v>573</v>
      </c>
      <c r="I875" t="s">
        <v>91</v>
      </c>
      <c r="J875" t="s">
        <v>1118</v>
      </c>
      <c r="K875" t="s">
        <v>1832</v>
      </c>
      <c r="L875" t="s">
        <v>2181</v>
      </c>
      <c r="M875" t="s">
        <v>793</v>
      </c>
      <c r="N875" t="s">
        <v>40</v>
      </c>
      <c r="O875" t="s">
        <v>732</v>
      </c>
      <c r="Q875" t="s">
        <v>92</v>
      </c>
      <c r="R875" t="s">
        <v>544</v>
      </c>
      <c r="S875" t="s">
        <v>545</v>
      </c>
      <c r="V875" t="s">
        <v>1628</v>
      </c>
      <c r="W875" t="s">
        <v>1629</v>
      </c>
      <c r="Y875">
        <v>43387.518796296295</v>
      </c>
      <c r="Z875" t="s">
        <v>548</v>
      </c>
      <c r="AA875" t="s">
        <v>549</v>
      </c>
      <c r="AB875" t="s">
        <v>548</v>
      </c>
    </row>
    <row r="876" spans="1:28" x14ac:dyDescent="0.25">
      <c r="A876" t="s">
        <v>676</v>
      </c>
      <c r="B876" t="s">
        <v>562</v>
      </c>
      <c r="C876" t="s">
        <v>1833</v>
      </c>
      <c r="D876">
        <v>43376.182986111111</v>
      </c>
      <c r="E876">
        <v>43377.494108796294</v>
      </c>
      <c r="F876" t="s">
        <v>833</v>
      </c>
      <c r="G876" t="s">
        <v>90</v>
      </c>
      <c r="H876" t="s">
        <v>573</v>
      </c>
      <c r="I876" t="s">
        <v>91</v>
      </c>
      <c r="J876" t="s">
        <v>1118</v>
      </c>
      <c r="K876" t="s">
        <v>1834</v>
      </c>
      <c r="L876" t="s">
        <v>2182</v>
      </c>
      <c r="M876" t="s">
        <v>793</v>
      </c>
      <c r="N876" t="s">
        <v>41</v>
      </c>
      <c r="O876" t="s">
        <v>1005</v>
      </c>
      <c r="Q876" t="s">
        <v>92</v>
      </c>
      <c r="R876" t="s">
        <v>544</v>
      </c>
      <c r="S876" t="s">
        <v>545</v>
      </c>
      <c r="V876" t="s">
        <v>1628</v>
      </c>
      <c r="W876" t="s">
        <v>1629</v>
      </c>
      <c r="Y876">
        <v>43388.507638888892</v>
      </c>
      <c r="Z876" t="s">
        <v>548</v>
      </c>
      <c r="AA876" t="s">
        <v>549</v>
      </c>
      <c r="AB876" t="s">
        <v>548</v>
      </c>
    </row>
    <row r="877" spans="1:28" x14ac:dyDescent="0.25">
      <c r="A877" t="s">
        <v>676</v>
      </c>
      <c r="B877" t="s">
        <v>562</v>
      </c>
      <c r="C877" t="s">
        <v>1835</v>
      </c>
      <c r="D877">
        <v>43376.129062499997</v>
      </c>
      <c r="E877">
        <v>43377.691643518519</v>
      </c>
      <c r="F877" t="s">
        <v>911</v>
      </c>
      <c r="G877" t="s">
        <v>90</v>
      </c>
      <c r="H877" t="s">
        <v>573</v>
      </c>
      <c r="I877" t="s">
        <v>91</v>
      </c>
      <c r="J877" t="s">
        <v>1118</v>
      </c>
      <c r="K877" t="s">
        <v>1836</v>
      </c>
      <c r="L877" t="s">
        <v>2183</v>
      </c>
      <c r="M877" t="s">
        <v>793</v>
      </c>
      <c r="N877" t="s">
        <v>40</v>
      </c>
      <c r="O877" t="s">
        <v>932</v>
      </c>
      <c r="Q877" t="s">
        <v>92</v>
      </c>
      <c r="R877" t="s">
        <v>544</v>
      </c>
      <c r="S877" t="s">
        <v>545</v>
      </c>
      <c r="V877" t="s">
        <v>1633</v>
      </c>
      <c r="W877" t="s">
        <v>964</v>
      </c>
      <c r="Y877">
        <v>43388.507465277777</v>
      </c>
      <c r="Z877" t="s">
        <v>548</v>
      </c>
      <c r="AA877" t="s">
        <v>549</v>
      </c>
      <c r="AB877" t="s">
        <v>548</v>
      </c>
    </row>
    <row r="878" spans="1:28" x14ac:dyDescent="0.25">
      <c r="A878" t="s">
        <v>676</v>
      </c>
      <c r="B878" t="s">
        <v>562</v>
      </c>
      <c r="C878" t="s">
        <v>1837</v>
      </c>
      <c r="D878">
        <v>43376.111921296295</v>
      </c>
      <c r="E878">
        <v>43392.577361111114</v>
      </c>
      <c r="F878" t="s">
        <v>1419</v>
      </c>
      <c r="G878" t="s">
        <v>90</v>
      </c>
      <c r="H878" t="s">
        <v>1341</v>
      </c>
      <c r="I878" t="s">
        <v>91</v>
      </c>
      <c r="J878" t="s">
        <v>1118</v>
      </c>
      <c r="K878" t="s">
        <v>1838</v>
      </c>
      <c r="L878" t="s">
        <v>4259</v>
      </c>
      <c r="M878" t="s">
        <v>793</v>
      </c>
      <c r="N878" t="s">
        <v>929</v>
      </c>
      <c r="O878" t="s">
        <v>948</v>
      </c>
      <c r="Q878" t="s">
        <v>92</v>
      </c>
      <c r="R878" t="s">
        <v>544</v>
      </c>
      <c r="S878" t="s">
        <v>545</v>
      </c>
      <c r="V878" t="s">
        <v>1307</v>
      </c>
      <c r="W878" t="s">
        <v>1308</v>
      </c>
      <c r="Y878">
        <v>43392.577638888892</v>
      </c>
      <c r="Z878" t="s">
        <v>548</v>
      </c>
      <c r="AA878" t="s">
        <v>549</v>
      </c>
      <c r="AB878" t="s">
        <v>548</v>
      </c>
    </row>
    <row r="879" spans="1:28" x14ac:dyDescent="0.25">
      <c r="A879" t="s">
        <v>676</v>
      </c>
      <c r="B879" t="s">
        <v>562</v>
      </c>
      <c r="C879" t="s">
        <v>1839</v>
      </c>
      <c r="D879">
        <v>43376.135104166664</v>
      </c>
      <c r="E879">
        <v>43377.482685185183</v>
      </c>
      <c r="F879" t="s">
        <v>1440</v>
      </c>
      <c r="G879" t="s">
        <v>90</v>
      </c>
      <c r="H879" t="s">
        <v>573</v>
      </c>
      <c r="I879" t="s">
        <v>91</v>
      </c>
      <c r="J879" t="s">
        <v>1118</v>
      </c>
      <c r="K879" t="s">
        <v>1840</v>
      </c>
      <c r="L879" t="s">
        <v>2184</v>
      </c>
      <c r="Q879" t="s">
        <v>92</v>
      </c>
      <c r="R879" t="s">
        <v>544</v>
      </c>
      <c r="S879" t="s">
        <v>545</v>
      </c>
      <c r="V879" t="s">
        <v>1633</v>
      </c>
      <c r="W879" t="s">
        <v>964</v>
      </c>
      <c r="Y879">
        <v>43388.508958333332</v>
      </c>
      <c r="Z879" t="s">
        <v>548</v>
      </c>
      <c r="AA879" t="s">
        <v>549</v>
      </c>
      <c r="AB879" t="s">
        <v>548</v>
      </c>
    </row>
    <row r="880" spans="1:28" x14ac:dyDescent="0.25">
      <c r="A880" t="s">
        <v>676</v>
      </c>
      <c r="B880" t="s">
        <v>562</v>
      </c>
      <c r="C880" t="s">
        <v>1637</v>
      </c>
      <c r="D880">
        <v>43376.106921296298</v>
      </c>
      <c r="E880">
        <v>43376.662222222221</v>
      </c>
      <c r="F880" t="s">
        <v>872</v>
      </c>
      <c r="G880" t="s">
        <v>90</v>
      </c>
      <c r="H880" t="s">
        <v>573</v>
      </c>
      <c r="I880" t="s">
        <v>91</v>
      </c>
      <c r="J880" t="s">
        <v>1118</v>
      </c>
      <c r="K880" t="s">
        <v>1638</v>
      </c>
      <c r="L880" t="s">
        <v>1639</v>
      </c>
      <c r="M880" t="s">
        <v>793</v>
      </c>
      <c r="N880" t="s">
        <v>1372</v>
      </c>
      <c r="O880" t="s">
        <v>932</v>
      </c>
      <c r="Q880" t="s">
        <v>92</v>
      </c>
      <c r="R880" t="s">
        <v>544</v>
      </c>
      <c r="S880" t="s">
        <v>545</v>
      </c>
      <c r="V880" t="s">
        <v>1633</v>
      </c>
      <c r="W880" t="s">
        <v>964</v>
      </c>
      <c r="Y880">
        <v>43387.520231481481</v>
      </c>
      <c r="Z880" t="s">
        <v>548</v>
      </c>
      <c r="AA880" t="s">
        <v>549</v>
      </c>
      <c r="AB880" t="s">
        <v>548</v>
      </c>
    </row>
    <row r="881" spans="1:28" x14ac:dyDescent="0.25">
      <c r="A881" t="s">
        <v>676</v>
      </c>
      <c r="B881" t="s">
        <v>562</v>
      </c>
      <c r="C881" t="s">
        <v>1841</v>
      </c>
      <c r="D881">
        <v>43376.106099537035</v>
      </c>
      <c r="E881">
        <v>43377.850891203707</v>
      </c>
      <c r="F881" t="s">
        <v>1493</v>
      </c>
      <c r="G881" t="s">
        <v>90</v>
      </c>
      <c r="H881" t="s">
        <v>573</v>
      </c>
      <c r="I881" t="s">
        <v>91</v>
      </c>
      <c r="J881" t="s">
        <v>1118</v>
      </c>
      <c r="K881" t="s">
        <v>1842</v>
      </c>
      <c r="L881" t="s">
        <v>2474</v>
      </c>
      <c r="M881" t="s">
        <v>793</v>
      </c>
      <c r="N881" t="s">
        <v>40</v>
      </c>
      <c r="O881" t="s">
        <v>932</v>
      </c>
      <c r="Q881" t="s">
        <v>92</v>
      </c>
      <c r="R881" t="s">
        <v>544</v>
      </c>
      <c r="S881" t="s">
        <v>545</v>
      </c>
      <c r="V881" t="s">
        <v>1401</v>
      </c>
      <c r="W881" t="s">
        <v>1402</v>
      </c>
      <c r="Y881">
        <v>43388.508877314816</v>
      </c>
      <c r="Z881" t="s">
        <v>548</v>
      </c>
      <c r="AA881" t="s">
        <v>549</v>
      </c>
      <c r="AB881" t="s">
        <v>548</v>
      </c>
    </row>
    <row r="882" spans="1:28" x14ac:dyDescent="0.25">
      <c r="A882" t="s">
        <v>676</v>
      </c>
      <c r="B882" t="s">
        <v>562</v>
      </c>
      <c r="C882" t="s">
        <v>1843</v>
      </c>
      <c r="D882">
        <v>43376.104247685187</v>
      </c>
      <c r="E882">
        <v>43377.629814814813</v>
      </c>
      <c r="F882" t="s">
        <v>916</v>
      </c>
      <c r="G882" t="s">
        <v>90</v>
      </c>
      <c r="H882" t="s">
        <v>573</v>
      </c>
      <c r="I882" t="s">
        <v>91</v>
      </c>
      <c r="J882" t="s">
        <v>1118</v>
      </c>
      <c r="K882" t="s">
        <v>1844</v>
      </c>
      <c r="L882" t="s">
        <v>2173</v>
      </c>
      <c r="M882" t="s">
        <v>793</v>
      </c>
      <c r="N882" t="s">
        <v>929</v>
      </c>
      <c r="O882" t="s">
        <v>940</v>
      </c>
      <c r="Q882" t="s">
        <v>92</v>
      </c>
      <c r="R882" t="s">
        <v>544</v>
      </c>
      <c r="S882" t="s">
        <v>545</v>
      </c>
      <c r="V882" t="s">
        <v>1174</v>
      </c>
      <c r="W882" t="s">
        <v>1175</v>
      </c>
      <c r="Y882">
        <v>43388.508796296293</v>
      </c>
      <c r="Z882" t="s">
        <v>548</v>
      </c>
      <c r="AA882" t="s">
        <v>549</v>
      </c>
      <c r="AB882" t="s">
        <v>548</v>
      </c>
    </row>
    <row r="883" spans="1:28" x14ac:dyDescent="0.25">
      <c r="A883" t="s">
        <v>676</v>
      </c>
      <c r="B883" t="s">
        <v>562</v>
      </c>
      <c r="C883" t="s">
        <v>1640</v>
      </c>
      <c r="D883">
        <v>43376.097141203703</v>
      </c>
      <c r="E883">
        <v>43376.56046296296</v>
      </c>
      <c r="F883" t="s">
        <v>843</v>
      </c>
      <c r="G883" t="s">
        <v>90</v>
      </c>
      <c r="H883" t="s">
        <v>573</v>
      </c>
      <c r="I883" t="s">
        <v>91</v>
      </c>
      <c r="J883" t="s">
        <v>1118</v>
      </c>
      <c r="K883" t="s">
        <v>1641</v>
      </c>
      <c r="L883" t="s">
        <v>1642</v>
      </c>
      <c r="M883" t="s">
        <v>793</v>
      </c>
      <c r="N883" t="s">
        <v>41</v>
      </c>
      <c r="O883" t="s">
        <v>934</v>
      </c>
      <c r="Q883" t="s">
        <v>92</v>
      </c>
      <c r="R883" t="s">
        <v>544</v>
      </c>
      <c r="S883" t="s">
        <v>545</v>
      </c>
      <c r="V883" t="s">
        <v>1643</v>
      </c>
      <c r="W883" t="s">
        <v>1644</v>
      </c>
      <c r="Y883">
        <v>43387.519999999997</v>
      </c>
      <c r="Z883" t="s">
        <v>548</v>
      </c>
      <c r="AA883" t="s">
        <v>549</v>
      </c>
      <c r="AB883" t="s">
        <v>548</v>
      </c>
    </row>
    <row r="884" spans="1:28" x14ac:dyDescent="0.25">
      <c r="A884" t="s">
        <v>676</v>
      </c>
      <c r="B884" t="s">
        <v>562</v>
      </c>
      <c r="C884" t="s">
        <v>1845</v>
      </c>
      <c r="D884">
        <v>43376.205023148148</v>
      </c>
      <c r="E884">
        <v>43377.619050925925</v>
      </c>
      <c r="F884" t="s">
        <v>1196</v>
      </c>
      <c r="G884" t="s">
        <v>90</v>
      </c>
      <c r="H884" t="s">
        <v>573</v>
      </c>
      <c r="I884" t="s">
        <v>91</v>
      </c>
      <c r="J884" t="s">
        <v>1118</v>
      </c>
      <c r="K884" t="s">
        <v>1846</v>
      </c>
      <c r="L884" t="s">
        <v>2164</v>
      </c>
      <c r="M884" t="s">
        <v>793</v>
      </c>
      <c r="N884" t="s">
        <v>41</v>
      </c>
      <c r="O884" t="s">
        <v>934</v>
      </c>
      <c r="Q884" t="s">
        <v>92</v>
      </c>
      <c r="R884" t="s">
        <v>544</v>
      </c>
      <c r="S884" t="s">
        <v>545</v>
      </c>
      <c r="V884" t="s">
        <v>1628</v>
      </c>
      <c r="W884" t="s">
        <v>1629</v>
      </c>
      <c r="Y884">
        <v>43388.509988425925</v>
      </c>
      <c r="Z884" t="s">
        <v>548</v>
      </c>
      <c r="AA884" t="s">
        <v>549</v>
      </c>
      <c r="AB884" t="s">
        <v>548</v>
      </c>
    </row>
    <row r="885" spans="1:28" x14ac:dyDescent="0.25">
      <c r="A885" t="s">
        <v>676</v>
      </c>
      <c r="B885" t="s">
        <v>562</v>
      </c>
      <c r="C885" t="s">
        <v>1645</v>
      </c>
      <c r="D885">
        <v>43376.174745370372</v>
      </c>
      <c r="E885">
        <v>43376.717453703706</v>
      </c>
      <c r="F885" t="s">
        <v>1192</v>
      </c>
      <c r="G885" t="s">
        <v>90</v>
      </c>
      <c r="H885" t="s">
        <v>573</v>
      </c>
      <c r="I885" t="s">
        <v>91</v>
      </c>
      <c r="J885" t="s">
        <v>1118</v>
      </c>
      <c r="K885" t="s">
        <v>1646</v>
      </c>
      <c r="L885" t="s">
        <v>1647</v>
      </c>
      <c r="M885" t="s">
        <v>793</v>
      </c>
      <c r="N885" t="s">
        <v>929</v>
      </c>
      <c r="O885" t="s">
        <v>940</v>
      </c>
      <c r="Q885" t="s">
        <v>92</v>
      </c>
      <c r="R885" t="s">
        <v>544</v>
      </c>
      <c r="S885" t="s">
        <v>545</v>
      </c>
      <c r="V885" t="s">
        <v>1628</v>
      </c>
      <c r="W885" t="s">
        <v>1629</v>
      </c>
      <c r="Y885">
        <v>43387.523009259261</v>
      </c>
      <c r="Z885" t="s">
        <v>548</v>
      </c>
      <c r="AA885" t="s">
        <v>549</v>
      </c>
      <c r="AB885" t="s">
        <v>548</v>
      </c>
    </row>
    <row r="886" spans="1:28" x14ac:dyDescent="0.25">
      <c r="A886" t="s">
        <v>676</v>
      </c>
      <c r="B886" t="s">
        <v>562</v>
      </c>
      <c r="C886" t="s">
        <v>1847</v>
      </c>
      <c r="D886">
        <v>43376.166944444441</v>
      </c>
      <c r="E886">
        <v>43376.805381944447</v>
      </c>
      <c r="F886" t="s">
        <v>933</v>
      </c>
      <c r="G886" t="s">
        <v>90</v>
      </c>
      <c r="H886" t="s">
        <v>573</v>
      </c>
      <c r="I886" t="s">
        <v>91</v>
      </c>
      <c r="J886" t="s">
        <v>1118</v>
      </c>
      <c r="K886" t="s">
        <v>1848</v>
      </c>
      <c r="L886" t="s">
        <v>2185</v>
      </c>
      <c r="M886" t="s">
        <v>793</v>
      </c>
      <c r="N886" t="s">
        <v>40</v>
      </c>
      <c r="O886" t="s">
        <v>932</v>
      </c>
      <c r="Q886" t="s">
        <v>92</v>
      </c>
      <c r="R886" t="s">
        <v>544</v>
      </c>
      <c r="S886" t="s">
        <v>545</v>
      </c>
      <c r="V886" t="s">
        <v>1628</v>
      </c>
      <c r="W886" t="s">
        <v>1629</v>
      </c>
      <c r="Y886">
        <v>43387.522939814815</v>
      </c>
      <c r="Z886" t="s">
        <v>548</v>
      </c>
      <c r="AA886" t="s">
        <v>549</v>
      </c>
      <c r="AB886" t="s">
        <v>548</v>
      </c>
    </row>
    <row r="887" spans="1:28" x14ac:dyDescent="0.25">
      <c r="A887" t="s">
        <v>676</v>
      </c>
      <c r="B887" t="s">
        <v>562</v>
      </c>
      <c r="C887" t="s">
        <v>1648</v>
      </c>
      <c r="D887">
        <v>43376.162581018521</v>
      </c>
      <c r="E887">
        <v>43376.647719907407</v>
      </c>
      <c r="F887" t="s">
        <v>833</v>
      </c>
      <c r="G887" t="s">
        <v>90</v>
      </c>
      <c r="H887" t="s">
        <v>573</v>
      </c>
      <c r="I887" t="s">
        <v>91</v>
      </c>
      <c r="J887" t="s">
        <v>1118</v>
      </c>
      <c r="K887" t="s">
        <v>1649</v>
      </c>
      <c r="L887" t="s">
        <v>1650</v>
      </c>
      <c r="M887" t="s">
        <v>793</v>
      </c>
      <c r="N887" t="s">
        <v>41</v>
      </c>
      <c r="O887" t="s">
        <v>928</v>
      </c>
      <c r="Q887" t="s">
        <v>92</v>
      </c>
      <c r="R887" t="s">
        <v>544</v>
      </c>
      <c r="S887" t="s">
        <v>545</v>
      </c>
      <c r="V887" t="s">
        <v>1628</v>
      </c>
      <c r="W887" t="s">
        <v>1629</v>
      </c>
      <c r="Y887">
        <v>43387.522858796299</v>
      </c>
      <c r="Z887" t="s">
        <v>548</v>
      </c>
      <c r="AA887" t="s">
        <v>549</v>
      </c>
      <c r="AB887" t="s">
        <v>548</v>
      </c>
    </row>
    <row r="888" spans="1:28" x14ac:dyDescent="0.25">
      <c r="A888" t="s">
        <v>676</v>
      </c>
      <c r="B888" t="s">
        <v>562</v>
      </c>
      <c r="C888" t="s">
        <v>1849</v>
      </c>
      <c r="D888">
        <v>43376.123564814814</v>
      </c>
      <c r="E888">
        <v>43377.693449074075</v>
      </c>
      <c r="F888" t="s">
        <v>911</v>
      </c>
      <c r="G888" t="s">
        <v>90</v>
      </c>
      <c r="H888" t="s">
        <v>573</v>
      </c>
      <c r="I888" t="s">
        <v>91</v>
      </c>
      <c r="J888" t="s">
        <v>1118</v>
      </c>
      <c r="K888" t="s">
        <v>1850</v>
      </c>
      <c r="L888" t="s">
        <v>2183</v>
      </c>
      <c r="M888" t="s">
        <v>793</v>
      </c>
      <c r="N888" t="s">
        <v>40</v>
      </c>
      <c r="O888" t="s">
        <v>932</v>
      </c>
      <c r="Q888" t="s">
        <v>92</v>
      </c>
      <c r="R888" t="s">
        <v>544</v>
      </c>
      <c r="S888" t="s">
        <v>545</v>
      </c>
      <c r="V888" t="s">
        <v>1643</v>
      </c>
      <c r="W888" t="s">
        <v>1644</v>
      </c>
      <c r="Y888">
        <v>43388.50644675926</v>
      </c>
      <c r="Z888" t="s">
        <v>548</v>
      </c>
      <c r="AA888" t="s">
        <v>549</v>
      </c>
      <c r="AB888" t="s">
        <v>548</v>
      </c>
    </row>
    <row r="889" spans="1:28" x14ac:dyDescent="0.25">
      <c r="A889" t="s">
        <v>676</v>
      </c>
      <c r="B889" t="s">
        <v>562</v>
      </c>
      <c r="C889" t="s">
        <v>1851</v>
      </c>
      <c r="D889">
        <v>43376.112951388888</v>
      </c>
      <c r="E889">
        <v>43377.486076388886</v>
      </c>
      <c r="F889" t="s">
        <v>1440</v>
      </c>
      <c r="G889" t="s">
        <v>90</v>
      </c>
      <c r="H889" t="s">
        <v>573</v>
      </c>
      <c r="I889" t="s">
        <v>91</v>
      </c>
      <c r="J889" t="s">
        <v>1118</v>
      </c>
      <c r="K889" t="s">
        <v>1852</v>
      </c>
      <c r="L889" t="s">
        <v>2186</v>
      </c>
      <c r="Q889" t="s">
        <v>92</v>
      </c>
      <c r="R889" t="s">
        <v>544</v>
      </c>
      <c r="S889" t="s">
        <v>545</v>
      </c>
      <c r="V889" t="s">
        <v>1633</v>
      </c>
      <c r="W889" t="s">
        <v>964</v>
      </c>
      <c r="Y889">
        <v>43388.506296296298</v>
      </c>
      <c r="Z889" t="s">
        <v>548</v>
      </c>
      <c r="AA889" t="s">
        <v>549</v>
      </c>
      <c r="AB889" t="s">
        <v>548</v>
      </c>
    </row>
    <row r="890" spans="1:28" x14ac:dyDescent="0.25">
      <c r="A890" t="s">
        <v>676</v>
      </c>
      <c r="B890" t="s">
        <v>562</v>
      </c>
      <c r="C890" t="s">
        <v>1651</v>
      </c>
      <c r="D890">
        <v>43376.111886574072</v>
      </c>
      <c r="E890">
        <v>43376.667233796295</v>
      </c>
      <c r="F890" t="s">
        <v>872</v>
      </c>
      <c r="G890" t="s">
        <v>90</v>
      </c>
      <c r="H890" t="s">
        <v>573</v>
      </c>
      <c r="I890" t="s">
        <v>91</v>
      </c>
      <c r="J890" t="s">
        <v>1118</v>
      </c>
      <c r="K890" t="s">
        <v>1652</v>
      </c>
      <c r="L890" t="s">
        <v>1653</v>
      </c>
      <c r="M890" t="s">
        <v>793</v>
      </c>
      <c r="N890" t="s">
        <v>1372</v>
      </c>
      <c r="O890" t="s">
        <v>932</v>
      </c>
      <c r="Q890" t="s">
        <v>92</v>
      </c>
      <c r="R890" t="s">
        <v>544</v>
      </c>
      <c r="S890" t="s">
        <v>545</v>
      </c>
      <c r="V890" t="s">
        <v>1643</v>
      </c>
      <c r="W890" t="s">
        <v>1644</v>
      </c>
      <c r="Y890">
        <v>43387.516944444447</v>
      </c>
      <c r="Z890" t="s">
        <v>548</v>
      </c>
      <c r="AA890" t="s">
        <v>549</v>
      </c>
      <c r="AB890" t="s">
        <v>548</v>
      </c>
    </row>
    <row r="891" spans="1:28" x14ac:dyDescent="0.25">
      <c r="A891" t="s">
        <v>676</v>
      </c>
      <c r="B891" t="s">
        <v>562</v>
      </c>
      <c r="C891" t="s">
        <v>1853</v>
      </c>
      <c r="D891">
        <v>43376.101527777777</v>
      </c>
      <c r="E891">
        <v>43377.853067129632</v>
      </c>
      <c r="F891" t="s">
        <v>1493</v>
      </c>
      <c r="G891" t="s">
        <v>90</v>
      </c>
      <c r="H891" t="s">
        <v>573</v>
      </c>
      <c r="I891" t="s">
        <v>91</v>
      </c>
      <c r="J891" t="s">
        <v>1118</v>
      </c>
      <c r="K891" t="s">
        <v>1854</v>
      </c>
      <c r="L891" t="s">
        <v>2475</v>
      </c>
      <c r="M891" t="s">
        <v>793</v>
      </c>
      <c r="N891" t="s">
        <v>40</v>
      </c>
      <c r="O891" t="s">
        <v>932</v>
      </c>
      <c r="Q891" t="s">
        <v>92</v>
      </c>
      <c r="R891" t="s">
        <v>544</v>
      </c>
      <c r="S891" t="s">
        <v>545</v>
      </c>
      <c r="V891" t="s">
        <v>1633</v>
      </c>
      <c r="W891" t="s">
        <v>964</v>
      </c>
      <c r="Y891">
        <v>43388.506215277775</v>
      </c>
      <c r="Z891" t="s">
        <v>548</v>
      </c>
      <c r="AA891" t="s">
        <v>549</v>
      </c>
      <c r="AB891" t="s">
        <v>548</v>
      </c>
    </row>
    <row r="892" spans="1:28" x14ac:dyDescent="0.25">
      <c r="A892" t="s">
        <v>676</v>
      </c>
      <c r="B892" t="s">
        <v>562</v>
      </c>
      <c r="C892" t="s">
        <v>1855</v>
      </c>
      <c r="D892">
        <v>43376.10125</v>
      </c>
      <c r="E892">
        <v>43377.635636574072</v>
      </c>
      <c r="F892" t="s">
        <v>916</v>
      </c>
      <c r="G892" t="s">
        <v>90</v>
      </c>
      <c r="H892" t="s">
        <v>573</v>
      </c>
      <c r="I892" t="s">
        <v>91</v>
      </c>
      <c r="J892" t="s">
        <v>1118</v>
      </c>
      <c r="K892" t="s">
        <v>1856</v>
      </c>
      <c r="L892" t="s">
        <v>2173</v>
      </c>
      <c r="M892" t="s">
        <v>793</v>
      </c>
      <c r="N892" t="s">
        <v>929</v>
      </c>
      <c r="O892" t="s">
        <v>939</v>
      </c>
      <c r="Q892" t="s">
        <v>92</v>
      </c>
      <c r="R892" t="s">
        <v>544</v>
      </c>
      <c r="S892" t="s">
        <v>545</v>
      </c>
      <c r="V892" t="s">
        <v>1174</v>
      </c>
      <c r="W892" t="s">
        <v>1175</v>
      </c>
      <c r="Y892">
        <v>43388.50613425926</v>
      </c>
      <c r="Z892" t="s">
        <v>548</v>
      </c>
      <c r="AA892" t="s">
        <v>549</v>
      </c>
      <c r="AB892" t="s">
        <v>548</v>
      </c>
    </row>
    <row r="893" spans="1:28" x14ac:dyDescent="0.25">
      <c r="A893" t="s">
        <v>676</v>
      </c>
      <c r="B893" t="s">
        <v>562</v>
      </c>
      <c r="C893" t="s">
        <v>1654</v>
      </c>
      <c r="D893">
        <v>43376.090810185182</v>
      </c>
      <c r="E893">
        <v>43376.566678240742</v>
      </c>
      <c r="F893" t="s">
        <v>843</v>
      </c>
      <c r="G893" t="s">
        <v>90</v>
      </c>
      <c r="H893" t="s">
        <v>573</v>
      </c>
      <c r="I893" t="s">
        <v>91</v>
      </c>
      <c r="J893" t="s">
        <v>1118</v>
      </c>
      <c r="K893" t="s">
        <v>1655</v>
      </c>
      <c r="L893" t="s">
        <v>1656</v>
      </c>
      <c r="M893" t="s">
        <v>793</v>
      </c>
      <c r="N893" t="s">
        <v>40</v>
      </c>
      <c r="O893" t="s">
        <v>1093</v>
      </c>
      <c r="Q893" t="s">
        <v>92</v>
      </c>
      <c r="R893" t="s">
        <v>544</v>
      </c>
      <c r="S893" t="s">
        <v>545</v>
      </c>
      <c r="V893" t="s">
        <v>1643</v>
      </c>
      <c r="W893" t="s">
        <v>1644</v>
      </c>
      <c r="Y893">
        <v>43387.516724537039</v>
      </c>
      <c r="Z893" t="s">
        <v>548</v>
      </c>
      <c r="AA893" t="s">
        <v>549</v>
      </c>
      <c r="AB893" t="s">
        <v>548</v>
      </c>
    </row>
    <row r="894" spans="1:28" x14ac:dyDescent="0.25">
      <c r="A894" t="s">
        <v>676</v>
      </c>
      <c r="B894" t="s">
        <v>562</v>
      </c>
      <c r="C894" t="s">
        <v>1857</v>
      </c>
      <c r="D894">
        <v>43376.090266203704</v>
      </c>
      <c r="E894">
        <v>43377.739768518521</v>
      </c>
      <c r="F894" t="s">
        <v>1100</v>
      </c>
      <c r="G894" t="s">
        <v>90</v>
      </c>
      <c r="H894" t="s">
        <v>573</v>
      </c>
      <c r="I894" t="s">
        <v>91</v>
      </c>
      <c r="J894" t="s">
        <v>1118</v>
      </c>
      <c r="K894" t="s">
        <v>1858</v>
      </c>
      <c r="L894" t="s">
        <v>1356</v>
      </c>
      <c r="M894" t="s">
        <v>793</v>
      </c>
      <c r="N894" t="s">
        <v>40</v>
      </c>
      <c r="O894" t="s">
        <v>1093</v>
      </c>
      <c r="Q894" t="s">
        <v>92</v>
      </c>
      <c r="R894" t="s">
        <v>544</v>
      </c>
      <c r="S894" t="s">
        <v>545</v>
      </c>
      <c r="V894" t="s">
        <v>1633</v>
      </c>
      <c r="W894" t="s">
        <v>964</v>
      </c>
      <c r="Y894">
        <v>43388.506053240744</v>
      </c>
      <c r="Z894" t="s">
        <v>548</v>
      </c>
      <c r="AA894" t="s">
        <v>549</v>
      </c>
      <c r="AB894" t="s">
        <v>548</v>
      </c>
    </row>
    <row r="895" spans="1:28" x14ac:dyDescent="0.25">
      <c r="A895" t="s">
        <v>676</v>
      </c>
      <c r="B895" t="s">
        <v>562</v>
      </c>
      <c r="C895" t="s">
        <v>1859</v>
      </c>
      <c r="D895">
        <v>43376.081921296296</v>
      </c>
      <c r="E895">
        <v>43376.781145833331</v>
      </c>
      <c r="F895" t="s">
        <v>1196</v>
      </c>
      <c r="G895" t="s">
        <v>90</v>
      </c>
      <c r="H895" t="s">
        <v>573</v>
      </c>
      <c r="I895" t="s">
        <v>91</v>
      </c>
      <c r="J895" t="s">
        <v>1118</v>
      </c>
      <c r="K895" t="s">
        <v>1860</v>
      </c>
      <c r="L895" t="s">
        <v>2187</v>
      </c>
      <c r="M895" t="s">
        <v>793</v>
      </c>
      <c r="N895" t="s">
        <v>41</v>
      </c>
      <c r="O895" t="s">
        <v>1104</v>
      </c>
      <c r="Q895" t="s">
        <v>92</v>
      </c>
      <c r="R895" t="s">
        <v>544</v>
      </c>
      <c r="S895" t="s">
        <v>545</v>
      </c>
      <c r="V895" t="s">
        <v>966</v>
      </c>
      <c r="W895" t="s">
        <v>967</v>
      </c>
      <c r="Y895">
        <v>43387.516423611109</v>
      </c>
      <c r="Z895" t="s">
        <v>548</v>
      </c>
      <c r="AA895" t="s">
        <v>549</v>
      </c>
      <c r="AB895" t="s">
        <v>548</v>
      </c>
    </row>
    <row r="896" spans="1:28" x14ac:dyDescent="0.25">
      <c r="A896" t="s">
        <v>676</v>
      </c>
      <c r="B896" t="s">
        <v>562</v>
      </c>
      <c r="C896" t="s">
        <v>1861</v>
      </c>
      <c r="D896">
        <v>43376.079409722224</v>
      </c>
      <c r="E896">
        <v>43377.629004629627</v>
      </c>
      <c r="F896" t="s">
        <v>1192</v>
      </c>
      <c r="G896" t="s">
        <v>90</v>
      </c>
      <c r="H896" t="s">
        <v>573</v>
      </c>
      <c r="I896" t="s">
        <v>91</v>
      </c>
      <c r="J896" t="s">
        <v>1118</v>
      </c>
      <c r="K896" t="s">
        <v>1862</v>
      </c>
      <c r="L896" t="s">
        <v>2188</v>
      </c>
      <c r="M896" t="s">
        <v>793</v>
      </c>
      <c r="N896" t="s">
        <v>41</v>
      </c>
      <c r="O896" t="s">
        <v>1115</v>
      </c>
      <c r="Q896" t="s">
        <v>92</v>
      </c>
      <c r="R896" t="s">
        <v>544</v>
      </c>
      <c r="S896" t="s">
        <v>545</v>
      </c>
      <c r="V896" t="s">
        <v>1633</v>
      </c>
      <c r="W896" t="s">
        <v>964</v>
      </c>
      <c r="Y896">
        <v>43388.508576388886</v>
      </c>
      <c r="Z896" t="s">
        <v>548</v>
      </c>
      <c r="AA896" t="s">
        <v>549</v>
      </c>
      <c r="AB896" t="s">
        <v>548</v>
      </c>
    </row>
    <row r="897" spans="1:28" x14ac:dyDescent="0.25">
      <c r="A897" t="s">
        <v>676</v>
      </c>
      <c r="B897" t="s">
        <v>562</v>
      </c>
      <c r="C897" t="s">
        <v>1863</v>
      </c>
      <c r="D897">
        <v>43376.067118055558</v>
      </c>
      <c r="E897">
        <v>43376.806921296295</v>
      </c>
      <c r="F897" t="s">
        <v>933</v>
      </c>
      <c r="G897" t="s">
        <v>90</v>
      </c>
      <c r="H897" t="s">
        <v>573</v>
      </c>
      <c r="I897" t="s">
        <v>91</v>
      </c>
      <c r="J897" t="s">
        <v>1118</v>
      </c>
      <c r="K897" t="s">
        <v>1864</v>
      </c>
      <c r="L897" t="s">
        <v>2189</v>
      </c>
      <c r="M897" t="s">
        <v>793</v>
      </c>
      <c r="N897" t="s">
        <v>40</v>
      </c>
      <c r="O897" t="s">
        <v>932</v>
      </c>
      <c r="Q897" t="s">
        <v>92</v>
      </c>
      <c r="R897" t="s">
        <v>544</v>
      </c>
      <c r="S897" t="s">
        <v>545</v>
      </c>
      <c r="V897" t="s">
        <v>1633</v>
      </c>
      <c r="W897" t="s">
        <v>964</v>
      </c>
      <c r="Y897">
        <v>43387.515196759261</v>
      </c>
      <c r="Z897" t="s">
        <v>548</v>
      </c>
      <c r="AA897" t="s">
        <v>549</v>
      </c>
      <c r="AB897" t="s">
        <v>548</v>
      </c>
    </row>
    <row r="898" spans="1:28" x14ac:dyDescent="0.25">
      <c r="A898" t="s">
        <v>676</v>
      </c>
      <c r="B898" t="s">
        <v>562</v>
      </c>
      <c r="C898" t="s">
        <v>1865</v>
      </c>
      <c r="D898">
        <v>43376.066145833334</v>
      </c>
      <c r="E898">
        <v>43377.80263888889</v>
      </c>
      <c r="F898" t="s">
        <v>833</v>
      </c>
      <c r="G898" t="s">
        <v>90</v>
      </c>
      <c r="H898" t="s">
        <v>573</v>
      </c>
      <c r="I898" t="s">
        <v>91</v>
      </c>
      <c r="J898" t="s">
        <v>1118</v>
      </c>
      <c r="K898" t="s">
        <v>1866</v>
      </c>
      <c r="L898" t="s">
        <v>1723</v>
      </c>
      <c r="M898" t="s">
        <v>793</v>
      </c>
      <c r="N898" t="s">
        <v>40</v>
      </c>
      <c r="O898" t="s">
        <v>1093</v>
      </c>
      <c r="Q898" t="s">
        <v>92</v>
      </c>
      <c r="R898" t="s">
        <v>544</v>
      </c>
      <c r="S898" t="s">
        <v>545</v>
      </c>
      <c r="V898" t="s">
        <v>1174</v>
      </c>
      <c r="W898" t="s">
        <v>1175</v>
      </c>
      <c r="Y898">
        <v>43388.505578703705</v>
      </c>
      <c r="Z898" t="s">
        <v>548</v>
      </c>
      <c r="AA898" t="s">
        <v>549</v>
      </c>
      <c r="AB898" t="s">
        <v>548</v>
      </c>
    </row>
    <row r="899" spans="1:28" x14ac:dyDescent="0.25">
      <c r="A899" t="s">
        <v>676</v>
      </c>
      <c r="B899" t="s">
        <v>562</v>
      </c>
      <c r="C899" t="s">
        <v>1867</v>
      </c>
      <c r="D899">
        <v>43376.05740740741</v>
      </c>
      <c r="E899">
        <v>43377.810891203706</v>
      </c>
      <c r="F899" t="s">
        <v>916</v>
      </c>
      <c r="G899" t="s">
        <v>90</v>
      </c>
      <c r="H899" t="s">
        <v>573</v>
      </c>
      <c r="I899" t="s">
        <v>91</v>
      </c>
      <c r="J899" t="s">
        <v>1118</v>
      </c>
      <c r="K899" t="s">
        <v>1868</v>
      </c>
      <c r="L899" t="s">
        <v>2190</v>
      </c>
      <c r="M899" t="s">
        <v>793</v>
      </c>
      <c r="N899" t="s">
        <v>929</v>
      </c>
      <c r="O899" t="s">
        <v>940</v>
      </c>
      <c r="Q899" t="s">
        <v>92</v>
      </c>
      <c r="R899" t="s">
        <v>544</v>
      </c>
      <c r="S899" t="s">
        <v>545</v>
      </c>
      <c r="V899" t="s">
        <v>1633</v>
      </c>
      <c r="W899" t="s">
        <v>964</v>
      </c>
      <c r="Y899">
        <v>43388.505358796298</v>
      </c>
      <c r="Z899" t="s">
        <v>548</v>
      </c>
      <c r="AA899" t="s">
        <v>549</v>
      </c>
      <c r="AB899" t="s">
        <v>548</v>
      </c>
    </row>
    <row r="900" spans="1:28" x14ac:dyDescent="0.25">
      <c r="A900" t="s">
        <v>676</v>
      </c>
      <c r="B900" t="s">
        <v>562</v>
      </c>
      <c r="C900" t="s">
        <v>1657</v>
      </c>
      <c r="D900">
        <v>43376.052615740744</v>
      </c>
      <c r="E900">
        <v>43376.670682870368</v>
      </c>
      <c r="F900" t="s">
        <v>872</v>
      </c>
      <c r="G900" t="s">
        <v>90</v>
      </c>
      <c r="H900" t="s">
        <v>573</v>
      </c>
      <c r="I900" t="s">
        <v>91</v>
      </c>
      <c r="J900" t="s">
        <v>1118</v>
      </c>
      <c r="K900" t="s">
        <v>1658</v>
      </c>
      <c r="L900" t="s">
        <v>1659</v>
      </c>
      <c r="M900" t="s">
        <v>793</v>
      </c>
      <c r="N900" t="s">
        <v>1372</v>
      </c>
      <c r="O900" t="s">
        <v>932</v>
      </c>
      <c r="Q900" t="s">
        <v>92</v>
      </c>
      <c r="R900" t="s">
        <v>544</v>
      </c>
      <c r="S900" t="s">
        <v>545</v>
      </c>
      <c r="V900" t="s">
        <v>1660</v>
      </c>
      <c r="W900" t="s">
        <v>800</v>
      </c>
      <c r="Y900">
        <v>43387.514988425923</v>
      </c>
      <c r="Z900" t="s">
        <v>548</v>
      </c>
      <c r="AA900" t="s">
        <v>549</v>
      </c>
      <c r="AB900" t="s">
        <v>548</v>
      </c>
    </row>
    <row r="901" spans="1:28" x14ac:dyDescent="0.25">
      <c r="A901" t="s">
        <v>676</v>
      </c>
      <c r="B901" t="s">
        <v>562</v>
      </c>
      <c r="C901" t="s">
        <v>1871</v>
      </c>
      <c r="D901">
        <v>43376.049155092594</v>
      </c>
      <c r="E901">
        <v>43377.867152777777</v>
      </c>
      <c r="F901" t="s">
        <v>1493</v>
      </c>
      <c r="G901" t="s">
        <v>90</v>
      </c>
      <c r="H901" t="s">
        <v>573</v>
      </c>
      <c r="I901" t="s">
        <v>91</v>
      </c>
      <c r="J901" t="s">
        <v>1118</v>
      </c>
      <c r="K901" t="s">
        <v>1872</v>
      </c>
      <c r="L901" t="s">
        <v>2476</v>
      </c>
      <c r="M901" t="s">
        <v>793</v>
      </c>
      <c r="N901" t="s">
        <v>40</v>
      </c>
      <c r="O901" t="s">
        <v>602</v>
      </c>
      <c r="Q901" t="s">
        <v>92</v>
      </c>
      <c r="R901" t="s">
        <v>544</v>
      </c>
      <c r="S901" t="s">
        <v>545</v>
      </c>
      <c r="V901" t="s">
        <v>1254</v>
      </c>
      <c r="W901" t="s">
        <v>1255</v>
      </c>
      <c r="Y901">
        <v>43388.505289351851</v>
      </c>
      <c r="Z901" t="s">
        <v>548</v>
      </c>
      <c r="AA901" t="s">
        <v>549</v>
      </c>
      <c r="AB901" t="s">
        <v>548</v>
      </c>
    </row>
    <row r="902" spans="1:28" x14ac:dyDescent="0.25">
      <c r="A902" t="s">
        <v>676</v>
      </c>
      <c r="B902" t="s">
        <v>562</v>
      </c>
      <c r="C902" t="s">
        <v>1873</v>
      </c>
      <c r="D902">
        <v>43376.047083333331</v>
      </c>
      <c r="E902">
        <v>43377.637094907404</v>
      </c>
      <c r="F902" t="s">
        <v>916</v>
      </c>
      <c r="G902" t="s">
        <v>90</v>
      </c>
      <c r="H902" t="s">
        <v>573</v>
      </c>
      <c r="I902" t="s">
        <v>91</v>
      </c>
      <c r="J902" t="s">
        <v>1118</v>
      </c>
      <c r="K902" t="s">
        <v>1874</v>
      </c>
      <c r="L902" t="s">
        <v>2190</v>
      </c>
      <c r="M902" t="s">
        <v>793</v>
      </c>
      <c r="N902" t="s">
        <v>929</v>
      </c>
      <c r="O902" t="s">
        <v>940</v>
      </c>
      <c r="Q902" t="s">
        <v>92</v>
      </c>
      <c r="R902" t="s">
        <v>544</v>
      </c>
      <c r="S902" t="s">
        <v>545</v>
      </c>
      <c r="V902" t="s">
        <v>1633</v>
      </c>
      <c r="W902" t="s">
        <v>964</v>
      </c>
      <c r="Y902">
        <v>43388.505219907405</v>
      </c>
      <c r="Z902" t="s">
        <v>548</v>
      </c>
      <c r="AA902" t="s">
        <v>549</v>
      </c>
      <c r="AB902" t="s">
        <v>548</v>
      </c>
    </row>
    <row r="903" spans="1:28" x14ac:dyDescent="0.25">
      <c r="A903" t="s">
        <v>676</v>
      </c>
      <c r="B903" t="s">
        <v>562</v>
      </c>
      <c r="C903" t="s">
        <v>1661</v>
      </c>
      <c r="D903">
        <v>43376.046527777777</v>
      </c>
      <c r="E903">
        <v>43376.572210648148</v>
      </c>
      <c r="F903" t="s">
        <v>843</v>
      </c>
      <c r="G903" t="s">
        <v>90</v>
      </c>
      <c r="H903" t="s">
        <v>573</v>
      </c>
      <c r="I903" t="s">
        <v>91</v>
      </c>
      <c r="J903" t="s">
        <v>1118</v>
      </c>
      <c r="K903" t="s">
        <v>1662</v>
      </c>
      <c r="L903" t="s">
        <v>1663</v>
      </c>
      <c r="M903" t="s">
        <v>793</v>
      </c>
      <c r="N903" t="s">
        <v>40</v>
      </c>
      <c r="O903" t="s">
        <v>1093</v>
      </c>
      <c r="Q903" t="s">
        <v>92</v>
      </c>
      <c r="R903" t="s">
        <v>544</v>
      </c>
      <c r="S903" t="s">
        <v>545</v>
      </c>
      <c r="V903" t="s">
        <v>1174</v>
      </c>
      <c r="W903" t="s">
        <v>1175</v>
      </c>
      <c r="Y903">
        <v>43387.514687499999</v>
      </c>
      <c r="Z903" t="s">
        <v>548</v>
      </c>
      <c r="AA903" t="s">
        <v>549</v>
      </c>
      <c r="AB903" t="s">
        <v>548</v>
      </c>
    </row>
    <row r="904" spans="1:28" x14ac:dyDescent="0.25">
      <c r="A904" t="s">
        <v>676</v>
      </c>
      <c r="B904" t="s">
        <v>562</v>
      </c>
      <c r="C904" t="s">
        <v>1875</v>
      </c>
      <c r="D904">
        <v>43376.061608796299</v>
      </c>
      <c r="E904">
        <v>43377.731990740744</v>
      </c>
      <c r="F904" t="s">
        <v>1100</v>
      </c>
      <c r="G904" t="s">
        <v>90</v>
      </c>
      <c r="H904" t="s">
        <v>573</v>
      </c>
      <c r="I904" t="s">
        <v>91</v>
      </c>
      <c r="J904" t="s">
        <v>1118</v>
      </c>
      <c r="K904" t="s">
        <v>1876</v>
      </c>
      <c r="L904" t="s">
        <v>1356</v>
      </c>
      <c r="M904" t="s">
        <v>793</v>
      </c>
      <c r="N904" t="s">
        <v>40</v>
      </c>
      <c r="O904" t="s">
        <v>1093</v>
      </c>
      <c r="Q904" t="s">
        <v>92</v>
      </c>
      <c r="R904" t="s">
        <v>544</v>
      </c>
      <c r="S904" t="s">
        <v>545</v>
      </c>
      <c r="V904" t="s">
        <v>1174</v>
      </c>
      <c r="W904" t="s">
        <v>1175</v>
      </c>
      <c r="Y904">
        <v>43388.505879629629</v>
      </c>
      <c r="Z904" t="s">
        <v>548</v>
      </c>
      <c r="AA904" t="s">
        <v>549</v>
      </c>
      <c r="AB904" t="s">
        <v>548</v>
      </c>
    </row>
    <row r="905" spans="1:28" x14ac:dyDescent="0.25">
      <c r="A905" t="s">
        <v>676</v>
      </c>
      <c r="B905" t="s">
        <v>562</v>
      </c>
      <c r="C905" t="s">
        <v>1877</v>
      </c>
      <c r="D905">
        <v>43376.061203703706</v>
      </c>
      <c r="E905">
        <v>43376.784791666665</v>
      </c>
      <c r="F905" t="s">
        <v>1196</v>
      </c>
      <c r="G905" t="s">
        <v>90</v>
      </c>
      <c r="H905" t="s">
        <v>573</v>
      </c>
      <c r="I905" t="s">
        <v>91</v>
      </c>
      <c r="J905" t="s">
        <v>1118</v>
      </c>
      <c r="K905" t="s">
        <v>1878</v>
      </c>
      <c r="L905" t="s">
        <v>2191</v>
      </c>
      <c r="M905" t="s">
        <v>793</v>
      </c>
      <c r="N905" t="s">
        <v>40</v>
      </c>
      <c r="O905" t="s">
        <v>932</v>
      </c>
      <c r="Q905" t="s">
        <v>92</v>
      </c>
      <c r="R905" t="s">
        <v>544</v>
      </c>
      <c r="S905" t="s">
        <v>545</v>
      </c>
      <c r="V905" t="s">
        <v>1643</v>
      </c>
      <c r="W905" t="s">
        <v>1644</v>
      </c>
      <c r="Y905">
        <v>43387.516342592593</v>
      </c>
      <c r="Z905" t="s">
        <v>548</v>
      </c>
      <c r="AA905" t="s">
        <v>549</v>
      </c>
      <c r="AB905" t="s">
        <v>548</v>
      </c>
    </row>
    <row r="906" spans="1:28" x14ac:dyDescent="0.25">
      <c r="A906" t="s">
        <v>676</v>
      </c>
      <c r="B906" t="s">
        <v>562</v>
      </c>
      <c r="C906" t="s">
        <v>1879</v>
      </c>
      <c r="D906">
        <v>43376.048402777778</v>
      </c>
      <c r="E906">
        <v>43377.661111111112</v>
      </c>
      <c r="F906" t="s">
        <v>1192</v>
      </c>
      <c r="G906" t="s">
        <v>90</v>
      </c>
      <c r="H906" t="s">
        <v>573</v>
      </c>
      <c r="I906" t="s">
        <v>91</v>
      </c>
      <c r="J906" t="s">
        <v>1118</v>
      </c>
      <c r="K906" t="s">
        <v>1880</v>
      </c>
      <c r="L906" t="s">
        <v>2192</v>
      </c>
      <c r="M906" t="s">
        <v>793</v>
      </c>
      <c r="N906" t="s">
        <v>929</v>
      </c>
      <c r="O906" t="s">
        <v>948</v>
      </c>
      <c r="Q906" t="s">
        <v>92</v>
      </c>
      <c r="R906" t="s">
        <v>544</v>
      </c>
      <c r="S906" t="s">
        <v>545</v>
      </c>
      <c r="V906" t="s">
        <v>1300</v>
      </c>
      <c r="W906" t="s">
        <v>1301</v>
      </c>
      <c r="Y906">
        <v>43388.505798611113</v>
      </c>
      <c r="Z906" t="s">
        <v>548</v>
      </c>
      <c r="AA906" t="s">
        <v>549</v>
      </c>
      <c r="AB906" t="s">
        <v>548</v>
      </c>
    </row>
    <row r="907" spans="1:28" x14ac:dyDescent="0.25">
      <c r="A907" t="s">
        <v>676</v>
      </c>
      <c r="B907" t="s">
        <v>562</v>
      </c>
      <c r="C907" t="s">
        <v>1881</v>
      </c>
      <c r="D907">
        <v>43376.046342592592</v>
      </c>
      <c r="E907">
        <v>43376.808703703704</v>
      </c>
      <c r="F907" t="s">
        <v>933</v>
      </c>
      <c r="G907" t="s">
        <v>90</v>
      </c>
      <c r="H907" t="s">
        <v>573</v>
      </c>
      <c r="I907" t="s">
        <v>91</v>
      </c>
      <c r="J907" t="s">
        <v>1118</v>
      </c>
      <c r="K907" t="s">
        <v>1882</v>
      </c>
      <c r="L907" t="s">
        <v>2193</v>
      </c>
      <c r="M907" t="s">
        <v>793</v>
      </c>
      <c r="N907" t="s">
        <v>40</v>
      </c>
      <c r="O907" t="s">
        <v>732</v>
      </c>
      <c r="Q907" t="s">
        <v>92</v>
      </c>
      <c r="R907" t="s">
        <v>544</v>
      </c>
      <c r="S907" t="s">
        <v>545</v>
      </c>
      <c r="V907" t="s">
        <v>1254</v>
      </c>
      <c r="W907" t="s">
        <v>1255</v>
      </c>
      <c r="Y907">
        <v>43387.515879629631</v>
      </c>
      <c r="Z907" t="s">
        <v>548</v>
      </c>
      <c r="AA907" t="s">
        <v>549</v>
      </c>
      <c r="AB907" t="s">
        <v>548</v>
      </c>
    </row>
    <row r="908" spans="1:28" x14ac:dyDescent="0.25">
      <c r="A908" t="s">
        <v>676</v>
      </c>
      <c r="B908" t="s">
        <v>562</v>
      </c>
      <c r="C908" t="s">
        <v>1883</v>
      </c>
      <c r="D908">
        <v>43376.03396990741</v>
      </c>
      <c r="E908">
        <v>43382.622349537036</v>
      </c>
      <c r="F908" t="s">
        <v>833</v>
      </c>
      <c r="G908" t="s">
        <v>90</v>
      </c>
      <c r="H908" t="s">
        <v>573</v>
      </c>
      <c r="I908" t="s">
        <v>91</v>
      </c>
      <c r="J908" t="s">
        <v>1118</v>
      </c>
      <c r="K908" t="s">
        <v>1884</v>
      </c>
      <c r="L908" t="s">
        <v>2908</v>
      </c>
      <c r="M908" t="s">
        <v>793</v>
      </c>
      <c r="N908" t="s">
        <v>40</v>
      </c>
      <c r="O908" t="s">
        <v>1093</v>
      </c>
      <c r="Q908" t="s">
        <v>92</v>
      </c>
      <c r="R908" t="s">
        <v>544</v>
      </c>
      <c r="S908" t="s">
        <v>545</v>
      </c>
      <c r="V908" t="s">
        <v>1254</v>
      </c>
      <c r="W908" t="s">
        <v>1255</v>
      </c>
      <c r="Y908">
        <v>43393.492361111108</v>
      </c>
      <c r="Z908" t="s">
        <v>548</v>
      </c>
      <c r="AA908" t="s">
        <v>549</v>
      </c>
      <c r="AB908" t="s">
        <v>548</v>
      </c>
    </row>
    <row r="909" spans="1:28" x14ac:dyDescent="0.25">
      <c r="A909" t="s">
        <v>676</v>
      </c>
      <c r="B909" t="s">
        <v>562</v>
      </c>
      <c r="C909" t="s">
        <v>1885</v>
      </c>
      <c r="D909">
        <v>43376.0315162037</v>
      </c>
      <c r="E909">
        <v>43377.695185185185</v>
      </c>
      <c r="F909" t="s">
        <v>911</v>
      </c>
      <c r="G909" t="s">
        <v>90</v>
      </c>
      <c r="H909" t="s">
        <v>573</v>
      </c>
      <c r="I909" t="s">
        <v>91</v>
      </c>
      <c r="J909" t="s">
        <v>1118</v>
      </c>
      <c r="K909" t="s">
        <v>1886</v>
      </c>
      <c r="L909" t="s">
        <v>1492</v>
      </c>
      <c r="M909" t="s">
        <v>793</v>
      </c>
      <c r="N909" t="s">
        <v>40</v>
      </c>
      <c r="O909" t="s">
        <v>932</v>
      </c>
      <c r="Q909" t="s">
        <v>92</v>
      </c>
      <c r="R909" t="s">
        <v>544</v>
      </c>
      <c r="S909" t="s">
        <v>545</v>
      </c>
      <c r="V909" t="s">
        <v>1313</v>
      </c>
      <c r="W909" t="s">
        <v>1314</v>
      </c>
      <c r="Y909">
        <v>43388.505659722221</v>
      </c>
      <c r="Z909" t="s">
        <v>548</v>
      </c>
      <c r="AA909" t="s">
        <v>549</v>
      </c>
      <c r="AB909" t="s">
        <v>548</v>
      </c>
    </row>
    <row r="910" spans="1:28" x14ac:dyDescent="0.25">
      <c r="A910" t="s">
        <v>676</v>
      </c>
      <c r="B910" t="s">
        <v>562</v>
      </c>
      <c r="C910" t="s">
        <v>1887</v>
      </c>
      <c r="D910">
        <v>43376.097766203704</v>
      </c>
      <c r="E910">
        <v>43376.792962962965</v>
      </c>
      <c r="F910" t="s">
        <v>1419</v>
      </c>
      <c r="G910" t="s">
        <v>90</v>
      </c>
      <c r="H910" t="s">
        <v>573</v>
      </c>
      <c r="I910" t="s">
        <v>91</v>
      </c>
      <c r="J910" t="s">
        <v>1118</v>
      </c>
      <c r="K910" t="s">
        <v>1888</v>
      </c>
      <c r="L910" t="s">
        <v>2194</v>
      </c>
      <c r="M910" t="s">
        <v>793</v>
      </c>
      <c r="N910" t="s">
        <v>40</v>
      </c>
      <c r="O910" t="s">
        <v>932</v>
      </c>
      <c r="Q910" t="s">
        <v>92</v>
      </c>
      <c r="R910" t="s">
        <v>544</v>
      </c>
      <c r="S910" t="s">
        <v>545</v>
      </c>
      <c r="V910" t="s">
        <v>1174</v>
      </c>
      <c r="W910" t="s">
        <v>1175</v>
      </c>
      <c r="Y910">
        <v>43387.518576388888</v>
      </c>
      <c r="Z910" t="s">
        <v>548</v>
      </c>
      <c r="AA910" t="s">
        <v>549</v>
      </c>
      <c r="AB910" t="s">
        <v>548</v>
      </c>
    </row>
    <row r="911" spans="1:28" x14ac:dyDescent="0.25">
      <c r="A911" t="s">
        <v>676</v>
      </c>
      <c r="B911" t="s">
        <v>562</v>
      </c>
      <c r="C911" t="s">
        <v>1889</v>
      </c>
      <c r="D911">
        <v>43376.095960648148</v>
      </c>
      <c r="E911">
        <v>43377.491215277776</v>
      </c>
      <c r="F911" t="s">
        <v>1440</v>
      </c>
      <c r="G911" t="s">
        <v>90</v>
      </c>
      <c r="H911" t="s">
        <v>573</v>
      </c>
      <c r="I911" t="s">
        <v>91</v>
      </c>
      <c r="J911" t="s">
        <v>1118</v>
      </c>
      <c r="K911" t="s">
        <v>1890</v>
      </c>
      <c r="L911" t="s">
        <v>2195</v>
      </c>
      <c r="Q911" t="s">
        <v>92</v>
      </c>
      <c r="R911" t="s">
        <v>544</v>
      </c>
      <c r="S911" t="s">
        <v>545</v>
      </c>
      <c r="V911" t="s">
        <v>1633</v>
      </c>
      <c r="W911" t="s">
        <v>964</v>
      </c>
      <c r="Y911">
        <v>43388.507152777776</v>
      </c>
      <c r="Z911" t="s">
        <v>548</v>
      </c>
      <c r="AA911" t="s">
        <v>549</v>
      </c>
      <c r="AB911" t="s">
        <v>548</v>
      </c>
    </row>
    <row r="912" spans="1:28" x14ac:dyDescent="0.25">
      <c r="A912" t="s">
        <v>676</v>
      </c>
      <c r="B912" t="s">
        <v>562</v>
      </c>
      <c r="C912" t="s">
        <v>1664</v>
      </c>
      <c r="D912">
        <v>43376.086261574077</v>
      </c>
      <c r="E912">
        <v>43376.598969907405</v>
      </c>
      <c r="F912" t="s">
        <v>872</v>
      </c>
      <c r="G912" t="s">
        <v>90</v>
      </c>
      <c r="H912" t="s">
        <v>573</v>
      </c>
      <c r="I912" t="s">
        <v>91</v>
      </c>
      <c r="J912" t="s">
        <v>1118</v>
      </c>
      <c r="K912" t="s">
        <v>1665</v>
      </c>
      <c r="L912" t="s">
        <v>1666</v>
      </c>
      <c r="M912" t="s">
        <v>793</v>
      </c>
      <c r="N912" t="s">
        <v>41</v>
      </c>
      <c r="O912" t="s">
        <v>1215</v>
      </c>
      <c r="Q912" t="s">
        <v>92</v>
      </c>
      <c r="R912" t="s">
        <v>544</v>
      </c>
      <c r="S912" t="s">
        <v>545</v>
      </c>
      <c r="V912" t="s">
        <v>966</v>
      </c>
      <c r="W912" t="s">
        <v>967</v>
      </c>
      <c r="Y912">
        <v>43387.518425925926</v>
      </c>
      <c r="Z912" t="s">
        <v>548</v>
      </c>
      <c r="AA912" t="s">
        <v>549</v>
      </c>
      <c r="AB912" t="s">
        <v>548</v>
      </c>
    </row>
    <row r="913" spans="1:28" x14ac:dyDescent="0.25">
      <c r="A913" t="s">
        <v>676</v>
      </c>
      <c r="B913" t="s">
        <v>562</v>
      </c>
      <c r="C913" t="s">
        <v>1891</v>
      </c>
      <c r="D913">
        <v>43376.073564814818</v>
      </c>
      <c r="E913">
        <v>43377.871481481481</v>
      </c>
      <c r="F913" t="s">
        <v>1493</v>
      </c>
      <c r="G913" t="s">
        <v>90</v>
      </c>
      <c r="H913" t="s">
        <v>573</v>
      </c>
      <c r="I913" t="s">
        <v>91</v>
      </c>
      <c r="J913" t="s">
        <v>1118</v>
      </c>
      <c r="K913" t="s">
        <v>1892</v>
      </c>
      <c r="L913" t="s">
        <v>2477</v>
      </c>
      <c r="M913" t="s">
        <v>793</v>
      </c>
      <c r="N913" t="s">
        <v>40</v>
      </c>
      <c r="O913" t="s">
        <v>932</v>
      </c>
      <c r="Q913" t="s">
        <v>92</v>
      </c>
      <c r="R913" t="s">
        <v>544</v>
      </c>
      <c r="S913" t="s">
        <v>545</v>
      </c>
      <c r="V913" t="s">
        <v>1174</v>
      </c>
      <c r="W913" t="s">
        <v>1175</v>
      </c>
      <c r="Y913">
        <v>43388.506921296299</v>
      </c>
      <c r="Z913" t="s">
        <v>548</v>
      </c>
      <c r="AA913" t="s">
        <v>549</v>
      </c>
      <c r="AB913" t="s">
        <v>548</v>
      </c>
    </row>
    <row r="914" spans="1:28" x14ac:dyDescent="0.25">
      <c r="A914" t="s">
        <v>676</v>
      </c>
      <c r="B914" t="s">
        <v>562</v>
      </c>
      <c r="C914" t="s">
        <v>1893</v>
      </c>
      <c r="D914">
        <v>43376.073287037034</v>
      </c>
      <c r="E914">
        <v>43376.840208333335</v>
      </c>
      <c r="F914" t="s">
        <v>916</v>
      </c>
      <c r="G914" t="s">
        <v>90</v>
      </c>
      <c r="H914" t="s">
        <v>573</v>
      </c>
      <c r="I914" t="s">
        <v>91</v>
      </c>
      <c r="J914" t="s">
        <v>1118</v>
      </c>
      <c r="K914" t="s">
        <v>1894</v>
      </c>
      <c r="L914" t="s">
        <v>2196</v>
      </c>
      <c r="M914" t="s">
        <v>793</v>
      </c>
      <c r="N914" t="s">
        <v>40</v>
      </c>
      <c r="O914" t="s">
        <v>2197</v>
      </c>
      <c r="Q914" t="s">
        <v>92</v>
      </c>
      <c r="R914" t="s">
        <v>544</v>
      </c>
      <c r="S914" t="s">
        <v>545</v>
      </c>
      <c r="V914" t="s">
        <v>1401</v>
      </c>
      <c r="W914" t="s">
        <v>1402</v>
      </c>
      <c r="Y914">
        <v>43387.517962962964</v>
      </c>
      <c r="Z914" t="s">
        <v>548</v>
      </c>
      <c r="AA914" t="s">
        <v>549</v>
      </c>
      <c r="AB914" t="s">
        <v>548</v>
      </c>
    </row>
    <row r="915" spans="1:28" x14ac:dyDescent="0.25">
      <c r="A915" t="s">
        <v>676</v>
      </c>
      <c r="B915" t="s">
        <v>562</v>
      </c>
      <c r="C915" t="s">
        <v>1667</v>
      </c>
      <c r="D915">
        <v>43376.070208333331</v>
      </c>
      <c r="E915">
        <v>43376.643217592595</v>
      </c>
      <c r="F915" t="s">
        <v>843</v>
      </c>
      <c r="G915" t="s">
        <v>90</v>
      </c>
      <c r="H915" t="s">
        <v>573</v>
      </c>
      <c r="I915" t="s">
        <v>91</v>
      </c>
      <c r="J915" t="s">
        <v>1118</v>
      </c>
      <c r="K915" t="s">
        <v>1668</v>
      </c>
      <c r="L915" t="s">
        <v>1669</v>
      </c>
      <c r="M915" t="s">
        <v>793</v>
      </c>
      <c r="N915" t="s">
        <v>40</v>
      </c>
      <c r="O915" t="s">
        <v>1093</v>
      </c>
      <c r="Q915" t="s">
        <v>92</v>
      </c>
      <c r="R915" t="s">
        <v>544</v>
      </c>
      <c r="S915" t="s">
        <v>545</v>
      </c>
      <c r="V915" t="s">
        <v>1174</v>
      </c>
      <c r="W915" t="s">
        <v>1175</v>
      </c>
      <c r="Y915">
        <v>43387.517893518518</v>
      </c>
      <c r="Z915" t="s">
        <v>548</v>
      </c>
      <c r="AA915" t="s">
        <v>549</v>
      </c>
      <c r="AB915" t="s">
        <v>548</v>
      </c>
    </row>
    <row r="916" spans="1:28" x14ac:dyDescent="0.25">
      <c r="A916" t="s">
        <v>676</v>
      </c>
      <c r="B916" t="s">
        <v>562</v>
      </c>
      <c r="C916" t="s">
        <v>1895</v>
      </c>
      <c r="D916">
        <v>43376.069884259261</v>
      </c>
      <c r="E916">
        <v>43377.735381944447</v>
      </c>
      <c r="F916" t="s">
        <v>1100</v>
      </c>
      <c r="G916" t="s">
        <v>90</v>
      </c>
      <c r="H916" t="s">
        <v>573</v>
      </c>
      <c r="I916" t="s">
        <v>91</v>
      </c>
      <c r="J916" t="s">
        <v>1118</v>
      </c>
      <c r="K916" t="s">
        <v>1896</v>
      </c>
      <c r="L916" t="s">
        <v>2198</v>
      </c>
      <c r="M916" t="s">
        <v>793</v>
      </c>
      <c r="N916" t="s">
        <v>929</v>
      </c>
      <c r="O916" t="s">
        <v>1242</v>
      </c>
      <c r="Q916" t="s">
        <v>92</v>
      </c>
      <c r="R916" t="s">
        <v>544</v>
      </c>
      <c r="S916" t="s">
        <v>545</v>
      </c>
      <c r="V916" t="s">
        <v>1254</v>
      </c>
      <c r="W916" t="s">
        <v>1255</v>
      </c>
      <c r="Y916">
        <v>43388.50675925926</v>
      </c>
      <c r="Z916" t="s">
        <v>548</v>
      </c>
      <c r="AA916" t="s">
        <v>549</v>
      </c>
      <c r="AB916" t="s">
        <v>548</v>
      </c>
    </row>
    <row r="917" spans="1:28" x14ac:dyDescent="0.25">
      <c r="A917" t="s">
        <v>676</v>
      </c>
      <c r="B917" t="s">
        <v>562</v>
      </c>
      <c r="C917" t="s">
        <v>1897</v>
      </c>
      <c r="D917">
        <v>43376.066793981481</v>
      </c>
      <c r="E917">
        <v>43376.786770833336</v>
      </c>
      <c r="F917" t="s">
        <v>1196</v>
      </c>
      <c r="G917" t="s">
        <v>90</v>
      </c>
      <c r="H917" t="s">
        <v>573</v>
      </c>
      <c r="I917" t="s">
        <v>91</v>
      </c>
      <c r="J917" t="s">
        <v>1118</v>
      </c>
      <c r="K917" t="s">
        <v>1898</v>
      </c>
      <c r="L917" t="s">
        <v>2199</v>
      </c>
      <c r="M917" t="s">
        <v>793</v>
      </c>
      <c r="N917" t="s">
        <v>40</v>
      </c>
      <c r="O917" t="s">
        <v>1179</v>
      </c>
      <c r="Q917" t="s">
        <v>92</v>
      </c>
      <c r="R917" t="s">
        <v>544</v>
      </c>
      <c r="S917" t="s">
        <v>545</v>
      </c>
      <c r="V917" t="s">
        <v>1254</v>
      </c>
      <c r="W917" t="s">
        <v>1255</v>
      </c>
      <c r="Y917">
        <v>43387.517824074072</v>
      </c>
      <c r="Z917" t="s">
        <v>548</v>
      </c>
      <c r="AA917" t="s">
        <v>549</v>
      </c>
      <c r="AB917" t="s">
        <v>548</v>
      </c>
    </row>
    <row r="918" spans="1:28" x14ac:dyDescent="0.25">
      <c r="A918" t="s">
        <v>676</v>
      </c>
      <c r="B918" t="s">
        <v>562</v>
      </c>
      <c r="C918" t="s">
        <v>1899</v>
      </c>
      <c r="D918">
        <v>43376.064583333333</v>
      </c>
      <c r="E918">
        <v>43377.668449074074</v>
      </c>
      <c r="F918" t="s">
        <v>1192</v>
      </c>
      <c r="G918" t="s">
        <v>90</v>
      </c>
      <c r="H918" t="s">
        <v>573</v>
      </c>
      <c r="I918" t="s">
        <v>91</v>
      </c>
      <c r="J918" t="s">
        <v>1118</v>
      </c>
      <c r="K918" t="s">
        <v>1900</v>
      </c>
      <c r="L918" t="s">
        <v>2200</v>
      </c>
      <c r="M918" t="s">
        <v>793</v>
      </c>
      <c r="N918" t="s">
        <v>41</v>
      </c>
      <c r="O918" t="s">
        <v>1005</v>
      </c>
      <c r="Q918" t="s">
        <v>92</v>
      </c>
      <c r="R918" t="s">
        <v>544</v>
      </c>
      <c r="S918" t="s">
        <v>545</v>
      </c>
      <c r="V918" t="s">
        <v>1254</v>
      </c>
      <c r="W918" t="s">
        <v>1255</v>
      </c>
      <c r="Y918">
        <v>43388.506608796299</v>
      </c>
      <c r="Z918" t="s">
        <v>548</v>
      </c>
      <c r="AA918" t="s">
        <v>549</v>
      </c>
      <c r="AB918" t="s">
        <v>548</v>
      </c>
    </row>
    <row r="919" spans="1:28" x14ac:dyDescent="0.25">
      <c r="A919" t="s">
        <v>676</v>
      </c>
      <c r="B919" t="s">
        <v>562</v>
      </c>
      <c r="C919" t="s">
        <v>1901</v>
      </c>
      <c r="D919">
        <v>43376.052754629629</v>
      </c>
      <c r="E919">
        <v>43376.811111111114</v>
      </c>
      <c r="F919" t="s">
        <v>933</v>
      </c>
      <c r="G919" t="s">
        <v>90</v>
      </c>
      <c r="H919" t="s">
        <v>573</v>
      </c>
      <c r="I919" t="s">
        <v>91</v>
      </c>
      <c r="J919" t="s">
        <v>1118</v>
      </c>
      <c r="K919" t="s">
        <v>1902</v>
      </c>
      <c r="L919" t="s">
        <v>2201</v>
      </c>
      <c r="M919" t="s">
        <v>793</v>
      </c>
      <c r="N919" t="s">
        <v>41</v>
      </c>
      <c r="O919" t="s">
        <v>934</v>
      </c>
      <c r="Q919" t="s">
        <v>92</v>
      </c>
      <c r="R919" t="s">
        <v>544</v>
      </c>
      <c r="S919" t="s">
        <v>545</v>
      </c>
      <c r="V919" t="s">
        <v>1307</v>
      </c>
      <c r="W919" t="s">
        <v>1308</v>
      </c>
      <c r="Y919">
        <v>43387.517384259256</v>
      </c>
      <c r="Z919" t="s">
        <v>548</v>
      </c>
      <c r="AA919" t="s">
        <v>549</v>
      </c>
      <c r="AB919" t="s">
        <v>548</v>
      </c>
    </row>
    <row r="920" spans="1:28" x14ac:dyDescent="0.25">
      <c r="A920" t="s">
        <v>676</v>
      </c>
      <c r="B920" t="s">
        <v>562</v>
      </c>
      <c r="C920" t="s">
        <v>1903</v>
      </c>
      <c r="D920">
        <v>43376.044062499997</v>
      </c>
      <c r="E920">
        <v>43377.786041666666</v>
      </c>
      <c r="F920" t="s">
        <v>833</v>
      </c>
      <c r="G920" t="s">
        <v>90</v>
      </c>
      <c r="H920" t="s">
        <v>573</v>
      </c>
      <c r="I920" t="s">
        <v>91</v>
      </c>
      <c r="J920" t="s">
        <v>1118</v>
      </c>
      <c r="K920" t="s">
        <v>1904</v>
      </c>
      <c r="L920" t="s">
        <v>2202</v>
      </c>
      <c r="M920" t="s">
        <v>793</v>
      </c>
      <c r="N920" t="s">
        <v>41</v>
      </c>
      <c r="O920" t="s">
        <v>928</v>
      </c>
      <c r="Q920" t="s">
        <v>92</v>
      </c>
      <c r="R920" t="s">
        <v>544</v>
      </c>
      <c r="S920" t="s">
        <v>545</v>
      </c>
      <c r="V920" t="s">
        <v>1254</v>
      </c>
      <c r="W920" t="s">
        <v>1255</v>
      </c>
      <c r="Y920">
        <v>43388.504340277781</v>
      </c>
      <c r="Z920" t="s">
        <v>548</v>
      </c>
      <c r="AA920" t="s">
        <v>549</v>
      </c>
      <c r="AB920" t="s">
        <v>548</v>
      </c>
    </row>
    <row r="921" spans="1:28" x14ac:dyDescent="0.25">
      <c r="A921" t="s">
        <v>676</v>
      </c>
      <c r="B921" t="s">
        <v>562</v>
      </c>
      <c r="C921" t="s">
        <v>1670</v>
      </c>
      <c r="D921">
        <v>43376.041354166664</v>
      </c>
      <c r="E921">
        <v>43376.642025462963</v>
      </c>
      <c r="F921" t="s">
        <v>911</v>
      </c>
      <c r="G921" t="s">
        <v>90</v>
      </c>
      <c r="H921" t="s">
        <v>573</v>
      </c>
      <c r="I921" t="s">
        <v>91</v>
      </c>
      <c r="J921" t="s">
        <v>1118</v>
      </c>
      <c r="K921" t="s">
        <v>1671</v>
      </c>
      <c r="L921" t="s">
        <v>1672</v>
      </c>
      <c r="M921" t="s">
        <v>793</v>
      </c>
      <c r="N921" t="s">
        <v>41</v>
      </c>
      <c r="O921" t="s">
        <v>934</v>
      </c>
      <c r="Q921" t="s">
        <v>92</v>
      </c>
      <c r="R921" t="s">
        <v>544</v>
      </c>
      <c r="S921" t="s">
        <v>545</v>
      </c>
      <c r="V921" t="s">
        <v>1254</v>
      </c>
      <c r="W921" t="s">
        <v>1255</v>
      </c>
      <c r="Y921">
        <v>43387.513182870367</v>
      </c>
      <c r="Z921" t="s">
        <v>548</v>
      </c>
      <c r="AA921" t="s">
        <v>549</v>
      </c>
      <c r="AB921" t="s">
        <v>548</v>
      </c>
    </row>
    <row r="922" spans="1:28" x14ac:dyDescent="0.25">
      <c r="A922" t="s">
        <v>676</v>
      </c>
      <c r="B922" t="s">
        <v>562</v>
      </c>
      <c r="C922" t="s">
        <v>1905</v>
      </c>
      <c r="D922">
        <v>43376.038969907408</v>
      </c>
      <c r="E922">
        <v>43377.493506944447</v>
      </c>
      <c r="F922" t="s">
        <v>1440</v>
      </c>
      <c r="G922" t="s">
        <v>90</v>
      </c>
      <c r="H922" t="s">
        <v>573</v>
      </c>
      <c r="I922" t="s">
        <v>91</v>
      </c>
      <c r="J922" t="s">
        <v>1118</v>
      </c>
      <c r="K922" t="s">
        <v>1906</v>
      </c>
      <c r="L922" t="s">
        <v>2203</v>
      </c>
      <c r="M922" t="s">
        <v>793</v>
      </c>
      <c r="N922" t="s">
        <v>41</v>
      </c>
      <c r="O922" t="s">
        <v>934</v>
      </c>
      <c r="Q922" t="s">
        <v>92</v>
      </c>
      <c r="R922" t="s">
        <v>544</v>
      </c>
      <c r="S922" t="s">
        <v>545</v>
      </c>
      <c r="V922" t="s">
        <v>1313</v>
      </c>
      <c r="W922" t="s">
        <v>1314</v>
      </c>
      <c r="Y922">
        <v>43388.504270833335</v>
      </c>
      <c r="Z922" t="s">
        <v>548</v>
      </c>
      <c r="AA922" t="s">
        <v>549</v>
      </c>
      <c r="AB922" t="s">
        <v>548</v>
      </c>
    </row>
    <row r="923" spans="1:28" x14ac:dyDescent="0.25">
      <c r="A923" t="s">
        <v>676</v>
      </c>
      <c r="B923" t="s">
        <v>562</v>
      </c>
      <c r="C923" t="s">
        <v>1673</v>
      </c>
      <c r="D923">
        <v>43376.038877314815</v>
      </c>
      <c r="E923">
        <v>43376.605914351851</v>
      </c>
      <c r="F923" t="s">
        <v>872</v>
      </c>
      <c r="G923" t="s">
        <v>90</v>
      </c>
      <c r="H923" t="s">
        <v>573</v>
      </c>
      <c r="I923" t="s">
        <v>91</v>
      </c>
      <c r="J923" t="s">
        <v>1118</v>
      </c>
      <c r="K923" t="s">
        <v>1674</v>
      </c>
      <c r="L923" t="s">
        <v>1675</v>
      </c>
      <c r="Q923" t="s">
        <v>92</v>
      </c>
      <c r="R923" t="s">
        <v>544</v>
      </c>
      <c r="S923" t="s">
        <v>545</v>
      </c>
      <c r="V923" t="s">
        <v>1254</v>
      </c>
      <c r="W923" t="s">
        <v>1255</v>
      </c>
      <c r="Y923">
        <v>43387.513032407405</v>
      </c>
      <c r="Z923" t="s">
        <v>548</v>
      </c>
      <c r="AA923" t="s">
        <v>549</v>
      </c>
      <c r="AB923" t="s">
        <v>548</v>
      </c>
    </row>
    <row r="924" spans="1:28" x14ac:dyDescent="0.25">
      <c r="A924" t="s">
        <v>676</v>
      </c>
      <c r="B924" t="s">
        <v>562</v>
      </c>
      <c r="C924" t="s">
        <v>1907</v>
      </c>
      <c r="D924">
        <v>43376.037777777776</v>
      </c>
      <c r="E924">
        <v>43377.873425925929</v>
      </c>
      <c r="F924" t="s">
        <v>1493</v>
      </c>
      <c r="G924" t="s">
        <v>90</v>
      </c>
      <c r="H924" t="s">
        <v>573</v>
      </c>
      <c r="I924" t="s">
        <v>91</v>
      </c>
      <c r="J924" t="s">
        <v>1118</v>
      </c>
      <c r="K924" t="s">
        <v>1908</v>
      </c>
      <c r="L924" t="s">
        <v>2478</v>
      </c>
      <c r="M924" t="s">
        <v>793</v>
      </c>
      <c r="N924" t="s">
        <v>40</v>
      </c>
      <c r="O924" t="s">
        <v>932</v>
      </c>
      <c r="Q924" t="s">
        <v>92</v>
      </c>
      <c r="R924" t="s">
        <v>544</v>
      </c>
      <c r="S924" t="s">
        <v>545</v>
      </c>
      <c r="V924" t="s">
        <v>1633</v>
      </c>
      <c r="W924" t="s">
        <v>964</v>
      </c>
      <c r="Y924">
        <v>43388.504120370373</v>
      </c>
      <c r="Z924" t="s">
        <v>548</v>
      </c>
      <c r="AA924" t="s">
        <v>549</v>
      </c>
      <c r="AB924" t="s">
        <v>548</v>
      </c>
    </row>
    <row r="925" spans="1:28" x14ac:dyDescent="0.25">
      <c r="A925" t="s">
        <v>676</v>
      </c>
      <c r="B925" t="s">
        <v>562</v>
      </c>
      <c r="C925" t="s">
        <v>1909</v>
      </c>
      <c r="D925">
        <v>43376.030833333331</v>
      </c>
      <c r="E925">
        <v>43376.828425925924</v>
      </c>
      <c r="F925" t="s">
        <v>916</v>
      </c>
      <c r="G925" t="s">
        <v>90</v>
      </c>
      <c r="H925" t="s">
        <v>573</v>
      </c>
      <c r="I925" t="s">
        <v>91</v>
      </c>
      <c r="J925" t="s">
        <v>1118</v>
      </c>
      <c r="K925" t="s">
        <v>1910</v>
      </c>
      <c r="L925" t="s">
        <v>2204</v>
      </c>
      <c r="M925" t="s">
        <v>793</v>
      </c>
      <c r="N925" t="s">
        <v>929</v>
      </c>
      <c r="O925" t="s">
        <v>939</v>
      </c>
      <c r="Q925" t="s">
        <v>92</v>
      </c>
      <c r="R925" t="s">
        <v>544</v>
      </c>
      <c r="S925" t="s">
        <v>545</v>
      </c>
      <c r="V925" t="s">
        <v>1222</v>
      </c>
      <c r="W925" t="s">
        <v>1428</v>
      </c>
      <c r="Y925">
        <v>43387.512800925928</v>
      </c>
      <c r="Z925" t="s">
        <v>548</v>
      </c>
      <c r="AA925" t="s">
        <v>549</v>
      </c>
      <c r="AB925" t="s">
        <v>548</v>
      </c>
    </row>
    <row r="926" spans="1:28" x14ac:dyDescent="0.25">
      <c r="A926" t="s">
        <v>676</v>
      </c>
      <c r="B926" t="s">
        <v>562</v>
      </c>
      <c r="C926" t="s">
        <v>1676</v>
      </c>
      <c r="D926">
        <v>43376.027743055558</v>
      </c>
      <c r="E926">
        <v>43376.647199074076</v>
      </c>
      <c r="F926" t="s">
        <v>843</v>
      </c>
      <c r="G926" t="s">
        <v>90</v>
      </c>
      <c r="H926" t="s">
        <v>573</v>
      </c>
      <c r="I926" t="s">
        <v>91</v>
      </c>
      <c r="J926" t="s">
        <v>1118</v>
      </c>
      <c r="K926" t="s">
        <v>1677</v>
      </c>
      <c r="L926" t="s">
        <v>1678</v>
      </c>
      <c r="M926" t="s">
        <v>793</v>
      </c>
      <c r="N926" t="s">
        <v>41</v>
      </c>
      <c r="O926" t="s">
        <v>934</v>
      </c>
      <c r="Q926" t="s">
        <v>92</v>
      </c>
      <c r="R926" t="s">
        <v>544</v>
      </c>
      <c r="S926" t="s">
        <v>545</v>
      </c>
      <c r="V926" t="s">
        <v>1254</v>
      </c>
      <c r="W926" t="s">
        <v>1255</v>
      </c>
      <c r="Y926">
        <v>43387.512719907405</v>
      </c>
      <c r="Z926" t="s">
        <v>548</v>
      </c>
      <c r="AA926" t="s">
        <v>549</v>
      </c>
      <c r="AB926" t="s">
        <v>548</v>
      </c>
    </row>
    <row r="927" spans="1:28" x14ac:dyDescent="0.25">
      <c r="A927" t="s">
        <v>676</v>
      </c>
      <c r="B927" t="s">
        <v>562</v>
      </c>
      <c r="C927" t="s">
        <v>1911</v>
      </c>
      <c r="D927">
        <v>43376.023993055554</v>
      </c>
      <c r="E927">
        <v>43376.855046296296</v>
      </c>
      <c r="F927" t="s">
        <v>1100</v>
      </c>
      <c r="G927" t="s">
        <v>90</v>
      </c>
      <c r="H927" t="s">
        <v>573</v>
      </c>
      <c r="I927" t="s">
        <v>91</v>
      </c>
      <c r="J927" t="s">
        <v>1118</v>
      </c>
      <c r="K927" t="s">
        <v>1912</v>
      </c>
      <c r="L927" t="s">
        <v>2205</v>
      </c>
      <c r="M927" t="s">
        <v>793</v>
      </c>
      <c r="N927" t="s">
        <v>41</v>
      </c>
      <c r="O927" t="s">
        <v>1104</v>
      </c>
      <c r="Q927" t="s">
        <v>92</v>
      </c>
      <c r="R927" t="s">
        <v>544</v>
      </c>
      <c r="S927" t="s">
        <v>545</v>
      </c>
      <c r="V927" t="s">
        <v>946</v>
      </c>
      <c r="W927" t="s">
        <v>1102</v>
      </c>
      <c r="Y927">
        <v>43387.512650462966</v>
      </c>
      <c r="Z927" t="s">
        <v>548</v>
      </c>
      <c r="AA927" t="s">
        <v>549</v>
      </c>
      <c r="AB927" t="s">
        <v>548</v>
      </c>
    </row>
    <row r="928" spans="1:28" x14ac:dyDescent="0.25">
      <c r="A928" t="s">
        <v>676</v>
      </c>
      <c r="B928" t="s">
        <v>562</v>
      </c>
      <c r="C928" t="s">
        <v>1913</v>
      </c>
      <c r="D928">
        <v>43376.018946759257</v>
      </c>
      <c r="E928">
        <v>43377.44394675926</v>
      </c>
      <c r="F928" t="s">
        <v>1196</v>
      </c>
      <c r="G928" t="s">
        <v>90</v>
      </c>
      <c r="H928" t="s">
        <v>573</v>
      </c>
      <c r="I928" t="s">
        <v>91</v>
      </c>
      <c r="J928" t="s">
        <v>1118</v>
      </c>
      <c r="K928" t="s">
        <v>1914</v>
      </c>
      <c r="L928" t="s">
        <v>2206</v>
      </c>
      <c r="M928" t="s">
        <v>793</v>
      </c>
      <c r="N928" t="s">
        <v>40</v>
      </c>
      <c r="O928" t="s">
        <v>932</v>
      </c>
      <c r="Q928" t="s">
        <v>92</v>
      </c>
      <c r="R928" t="s">
        <v>544</v>
      </c>
      <c r="S928" t="s">
        <v>545</v>
      </c>
      <c r="V928" t="s">
        <v>1633</v>
      </c>
      <c r="W928" t="s">
        <v>964</v>
      </c>
      <c r="Y928">
        <v>43387.51258101852</v>
      </c>
      <c r="Z928" t="s">
        <v>548</v>
      </c>
      <c r="AA928" t="s">
        <v>549</v>
      </c>
      <c r="AB928" t="s">
        <v>548</v>
      </c>
    </row>
    <row r="929" spans="1:28" x14ac:dyDescent="0.25">
      <c r="A929" t="s">
        <v>676</v>
      </c>
      <c r="B929" t="s">
        <v>562</v>
      </c>
      <c r="C929" t="s">
        <v>1679</v>
      </c>
      <c r="D929">
        <v>43376.037835648145</v>
      </c>
      <c r="E929">
        <v>43376.653356481482</v>
      </c>
      <c r="F929" t="s">
        <v>843</v>
      </c>
      <c r="G929" t="s">
        <v>90</v>
      </c>
      <c r="H929" t="s">
        <v>573</v>
      </c>
      <c r="I929" t="s">
        <v>91</v>
      </c>
      <c r="J929" t="s">
        <v>1118</v>
      </c>
      <c r="K929" t="s">
        <v>1680</v>
      </c>
      <c r="L929" t="s">
        <v>1681</v>
      </c>
      <c r="M929" t="s">
        <v>793</v>
      </c>
      <c r="N929" t="s">
        <v>40</v>
      </c>
      <c r="O929" t="s">
        <v>945</v>
      </c>
      <c r="Q929" t="s">
        <v>92</v>
      </c>
      <c r="R929" t="s">
        <v>544</v>
      </c>
      <c r="S929" t="s">
        <v>545</v>
      </c>
      <c r="V929" t="s">
        <v>1429</v>
      </c>
      <c r="W929" t="s">
        <v>1430</v>
      </c>
      <c r="Y929">
        <v>43387.514305555553</v>
      </c>
      <c r="Z929" t="s">
        <v>548</v>
      </c>
      <c r="AA929" t="s">
        <v>549</v>
      </c>
      <c r="AB929" t="s">
        <v>548</v>
      </c>
    </row>
    <row r="930" spans="1:28" x14ac:dyDescent="0.25">
      <c r="A930" t="s">
        <v>676</v>
      </c>
      <c r="B930" t="s">
        <v>562</v>
      </c>
      <c r="C930" t="s">
        <v>1915</v>
      </c>
      <c r="D930">
        <v>43376.032361111109</v>
      </c>
      <c r="E930">
        <v>43376.812511574077</v>
      </c>
      <c r="F930" t="s">
        <v>933</v>
      </c>
      <c r="G930" t="s">
        <v>90</v>
      </c>
      <c r="H930" t="s">
        <v>573</v>
      </c>
      <c r="I930" t="s">
        <v>91</v>
      </c>
      <c r="J930" t="s">
        <v>1118</v>
      </c>
      <c r="K930" t="s">
        <v>1916</v>
      </c>
      <c r="L930" t="s">
        <v>2207</v>
      </c>
      <c r="M930" t="s">
        <v>793</v>
      </c>
      <c r="N930" t="s">
        <v>40</v>
      </c>
      <c r="O930" t="s">
        <v>932</v>
      </c>
      <c r="Q930" t="s">
        <v>92</v>
      </c>
      <c r="R930" t="s">
        <v>544</v>
      </c>
      <c r="S930" t="s">
        <v>545</v>
      </c>
      <c r="V930" t="s">
        <v>1687</v>
      </c>
      <c r="W930" t="s">
        <v>1688</v>
      </c>
      <c r="Y930">
        <v>43387.514155092591</v>
      </c>
      <c r="Z930" t="s">
        <v>548</v>
      </c>
      <c r="AA930" t="s">
        <v>549</v>
      </c>
      <c r="AB930" t="s">
        <v>548</v>
      </c>
    </row>
    <row r="931" spans="1:28" x14ac:dyDescent="0.25">
      <c r="A931" t="s">
        <v>676</v>
      </c>
      <c r="B931" t="s">
        <v>562</v>
      </c>
      <c r="C931" t="s">
        <v>1917</v>
      </c>
      <c r="D931">
        <v>43376.020474537036</v>
      </c>
      <c r="E931">
        <v>43377.502222222225</v>
      </c>
      <c r="F931" t="s">
        <v>833</v>
      </c>
      <c r="G931" t="s">
        <v>90</v>
      </c>
      <c r="H931" t="s">
        <v>573</v>
      </c>
      <c r="I931" t="s">
        <v>91</v>
      </c>
      <c r="J931" t="s">
        <v>1118</v>
      </c>
      <c r="K931" t="s">
        <v>1918</v>
      </c>
      <c r="L931" t="s">
        <v>1723</v>
      </c>
      <c r="M931" t="s">
        <v>793</v>
      </c>
      <c r="N931" t="s">
        <v>40</v>
      </c>
      <c r="O931" t="s">
        <v>1093</v>
      </c>
      <c r="Q931" t="s">
        <v>92</v>
      </c>
      <c r="R931" t="s">
        <v>544</v>
      </c>
      <c r="S931" t="s">
        <v>545</v>
      </c>
      <c r="V931" t="s">
        <v>1174</v>
      </c>
      <c r="W931" t="s">
        <v>1175</v>
      </c>
      <c r="Y931">
        <v>43388.504988425928</v>
      </c>
      <c r="Z931" t="s">
        <v>548</v>
      </c>
      <c r="AA931" t="s">
        <v>549</v>
      </c>
      <c r="AB931" t="s">
        <v>548</v>
      </c>
    </row>
    <row r="932" spans="1:28" x14ac:dyDescent="0.25">
      <c r="A932" t="s">
        <v>676</v>
      </c>
      <c r="B932" t="s">
        <v>562</v>
      </c>
      <c r="C932" t="s">
        <v>1919</v>
      </c>
      <c r="D932">
        <v>43376.018391203703</v>
      </c>
      <c r="E932">
        <v>43377.703368055554</v>
      </c>
      <c r="F932" t="s">
        <v>911</v>
      </c>
      <c r="G932" t="s">
        <v>90</v>
      </c>
      <c r="H932" t="s">
        <v>573</v>
      </c>
      <c r="I932" t="s">
        <v>91</v>
      </c>
      <c r="J932" t="s">
        <v>1118</v>
      </c>
      <c r="K932" t="s">
        <v>1920</v>
      </c>
      <c r="L932" t="s">
        <v>1492</v>
      </c>
      <c r="M932" t="s">
        <v>793</v>
      </c>
      <c r="N932" t="s">
        <v>40</v>
      </c>
      <c r="O932" t="s">
        <v>932</v>
      </c>
      <c r="Q932" t="s">
        <v>92</v>
      </c>
      <c r="R932" t="s">
        <v>544</v>
      </c>
      <c r="S932" t="s">
        <v>545</v>
      </c>
      <c r="V932" t="s">
        <v>1687</v>
      </c>
      <c r="W932" t="s">
        <v>1688</v>
      </c>
      <c r="Y932">
        <v>43388.504849537036</v>
      </c>
      <c r="Z932" t="s">
        <v>548</v>
      </c>
      <c r="AA932" t="s">
        <v>549</v>
      </c>
      <c r="AB932" t="s">
        <v>548</v>
      </c>
    </row>
    <row r="933" spans="1:28" x14ac:dyDescent="0.25">
      <c r="A933" t="s">
        <v>676</v>
      </c>
      <c r="B933" t="s">
        <v>562</v>
      </c>
      <c r="C933" t="s">
        <v>1921</v>
      </c>
      <c r="D933">
        <v>43376.016608796293</v>
      </c>
      <c r="E933">
        <v>43383.725949074076</v>
      </c>
      <c r="F933" t="s">
        <v>1440</v>
      </c>
      <c r="G933" t="s">
        <v>90</v>
      </c>
      <c r="H933" t="s">
        <v>573</v>
      </c>
      <c r="I933" t="s">
        <v>91</v>
      </c>
      <c r="J933" t="s">
        <v>1118</v>
      </c>
      <c r="K933" t="s">
        <v>1922</v>
      </c>
      <c r="L933" t="s">
        <v>2909</v>
      </c>
      <c r="Q933" t="s">
        <v>92</v>
      </c>
      <c r="R933" t="s">
        <v>544</v>
      </c>
      <c r="S933" t="s">
        <v>545</v>
      </c>
      <c r="V933" t="s">
        <v>1174</v>
      </c>
      <c r="W933" t="s">
        <v>1175</v>
      </c>
      <c r="Y933">
        <v>43394.488738425927</v>
      </c>
      <c r="Z933" t="s">
        <v>548</v>
      </c>
      <c r="AA933" t="s">
        <v>549</v>
      </c>
      <c r="AB933" t="s">
        <v>548</v>
      </c>
    </row>
    <row r="934" spans="1:28" x14ac:dyDescent="0.25">
      <c r="A934" t="s">
        <v>676</v>
      </c>
      <c r="B934" t="s">
        <v>562</v>
      </c>
      <c r="C934" t="s">
        <v>1682</v>
      </c>
      <c r="D934">
        <v>43376.012708333335</v>
      </c>
      <c r="E934">
        <v>43376.675706018519</v>
      </c>
      <c r="F934" t="s">
        <v>872</v>
      </c>
      <c r="G934" t="s">
        <v>90</v>
      </c>
      <c r="H934" t="s">
        <v>573</v>
      </c>
      <c r="I934" t="s">
        <v>91</v>
      </c>
      <c r="J934" t="s">
        <v>1118</v>
      </c>
      <c r="K934" t="s">
        <v>1683</v>
      </c>
      <c r="L934" t="s">
        <v>1684</v>
      </c>
      <c r="M934" t="s">
        <v>793</v>
      </c>
      <c r="N934" t="s">
        <v>1372</v>
      </c>
      <c r="O934" t="s">
        <v>932</v>
      </c>
      <c r="Q934" t="s">
        <v>92</v>
      </c>
      <c r="R934" t="s">
        <v>544</v>
      </c>
      <c r="S934" t="s">
        <v>545</v>
      </c>
      <c r="V934" t="s">
        <v>1174</v>
      </c>
      <c r="W934" t="s">
        <v>1175</v>
      </c>
      <c r="Y934">
        <v>43387.513854166667</v>
      </c>
      <c r="Z934" t="s">
        <v>548</v>
      </c>
      <c r="AA934" t="s">
        <v>549</v>
      </c>
      <c r="AB934" t="s">
        <v>548</v>
      </c>
    </row>
    <row r="935" spans="1:28" x14ac:dyDescent="0.25">
      <c r="A935" t="s">
        <v>676</v>
      </c>
      <c r="B935" t="s">
        <v>562</v>
      </c>
      <c r="C935" t="s">
        <v>1685</v>
      </c>
      <c r="D935">
        <v>43376.010833333334</v>
      </c>
      <c r="E935">
        <v>43376.018657407411</v>
      </c>
      <c r="G935" t="s">
        <v>90</v>
      </c>
      <c r="H935" t="s">
        <v>943</v>
      </c>
      <c r="I935" t="s">
        <v>91</v>
      </c>
      <c r="J935" t="s">
        <v>1118</v>
      </c>
      <c r="K935" t="s">
        <v>1686</v>
      </c>
      <c r="Q935" t="s">
        <v>92</v>
      </c>
      <c r="R935" t="s">
        <v>544</v>
      </c>
      <c r="S935" t="s">
        <v>545</v>
      </c>
      <c r="V935" t="s">
        <v>1687</v>
      </c>
      <c r="W935" t="s">
        <v>1688</v>
      </c>
      <c r="Y935">
        <v>43376.018854166665</v>
      </c>
      <c r="Z935" t="s">
        <v>548</v>
      </c>
      <c r="AB935" t="s">
        <v>548</v>
      </c>
    </row>
    <row r="936" spans="1:28" x14ac:dyDescent="0.25">
      <c r="A936" t="s">
        <v>676</v>
      </c>
      <c r="B936" t="s">
        <v>562</v>
      </c>
      <c r="C936" t="s">
        <v>1923</v>
      </c>
      <c r="D936">
        <v>43375.985312500001</v>
      </c>
      <c r="E936">
        <v>43378.868298611109</v>
      </c>
      <c r="F936" t="s">
        <v>1493</v>
      </c>
      <c r="G936" t="s">
        <v>90</v>
      </c>
      <c r="H936" t="s">
        <v>573</v>
      </c>
      <c r="I936" t="s">
        <v>91</v>
      </c>
      <c r="J936" t="s">
        <v>1118</v>
      </c>
      <c r="K936" t="s">
        <v>1924</v>
      </c>
      <c r="L936" t="s">
        <v>2660</v>
      </c>
      <c r="M936" t="s">
        <v>793</v>
      </c>
      <c r="N936" t="s">
        <v>40</v>
      </c>
      <c r="O936" t="s">
        <v>602</v>
      </c>
      <c r="Q936" t="s">
        <v>92</v>
      </c>
      <c r="R936" t="s">
        <v>544</v>
      </c>
      <c r="S936" t="s">
        <v>545</v>
      </c>
      <c r="V936" t="s">
        <v>1254</v>
      </c>
      <c r="W936" t="s">
        <v>1255</v>
      </c>
      <c r="Y936">
        <v>43389.492719907408</v>
      </c>
      <c r="Z936" t="s">
        <v>548</v>
      </c>
      <c r="AA936" t="s">
        <v>549</v>
      </c>
      <c r="AB936" t="s">
        <v>548</v>
      </c>
    </row>
    <row r="937" spans="1:28" x14ac:dyDescent="0.25">
      <c r="A937" t="s">
        <v>676</v>
      </c>
      <c r="B937" t="s">
        <v>562</v>
      </c>
      <c r="C937" t="s">
        <v>1689</v>
      </c>
      <c r="D937">
        <v>43375.997974537036</v>
      </c>
      <c r="E937">
        <v>43376.659270833334</v>
      </c>
      <c r="F937" t="s">
        <v>843</v>
      </c>
      <c r="G937" t="s">
        <v>90</v>
      </c>
      <c r="H937" t="s">
        <v>573</v>
      </c>
      <c r="I937" t="s">
        <v>91</v>
      </c>
      <c r="J937" t="s">
        <v>1118</v>
      </c>
      <c r="K937" t="s">
        <v>1690</v>
      </c>
      <c r="L937" t="s">
        <v>1691</v>
      </c>
      <c r="M937" t="s">
        <v>793</v>
      </c>
      <c r="N937" t="s">
        <v>40</v>
      </c>
      <c r="O937" t="s">
        <v>1093</v>
      </c>
      <c r="Q937" t="s">
        <v>92</v>
      </c>
      <c r="R937" t="s">
        <v>544</v>
      </c>
      <c r="S937" t="s">
        <v>545</v>
      </c>
      <c r="V937" t="s">
        <v>1633</v>
      </c>
      <c r="W937" t="s">
        <v>964</v>
      </c>
      <c r="Y937">
        <v>43387.515567129631</v>
      </c>
      <c r="Z937" t="s">
        <v>548</v>
      </c>
      <c r="AA937" t="s">
        <v>549</v>
      </c>
      <c r="AB937" t="s">
        <v>548</v>
      </c>
    </row>
    <row r="938" spans="1:28" x14ac:dyDescent="0.25">
      <c r="A938" t="s">
        <v>676</v>
      </c>
      <c r="B938" t="s">
        <v>562</v>
      </c>
      <c r="C938" t="s">
        <v>1692</v>
      </c>
      <c r="D938">
        <v>43375.997164351851</v>
      </c>
      <c r="E938">
        <v>43376.646469907406</v>
      </c>
      <c r="F938" t="s">
        <v>1100</v>
      </c>
      <c r="G938" t="s">
        <v>90</v>
      </c>
      <c r="H938" t="s">
        <v>573</v>
      </c>
      <c r="I938" t="s">
        <v>91</v>
      </c>
      <c r="J938" t="s">
        <v>1118</v>
      </c>
      <c r="K938" t="s">
        <v>1693</v>
      </c>
      <c r="L938" t="s">
        <v>1694</v>
      </c>
      <c r="M938" t="s">
        <v>793</v>
      </c>
      <c r="N938" t="s">
        <v>41</v>
      </c>
      <c r="O938" t="s">
        <v>928</v>
      </c>
      <c r="Q938" t="s">
        <v>92</v>
      </c>
      <c r="R938" t="s">
        <v>544</v>
      </c>
      <c r="S938" t="s">
        <v>545</v>
      </c>
      <c r="V938" t="s">
        <v>1174</v>
      </c>
      <c r="W938" t="s">
        <v>1175</v>
      </c>
      <c r="Y938">
        <v>43387.515486111108</v>
      </c>
      <c r="Z938" t="s">
        <v>548</v>
      </c>
      <c r="AA938" t="s">
        <v>549</v>
      </c>
      <c r="AB938" t="s">
        <v>548</v>
      </c>
    </row>
    <row r="939" spans="1:28" x14ac:dyDescent="0.25">
      <c r="A939" t="s">
        <v>676</v>
      </c>
      <c r="B939" t="s">
        <v>562</v>
      </c>
      <c r="C939" t="s">
        <v>1927</v>
      </c>
      <c r="D939">
        <v>43375.99287037037</v>
      </c>
      <c r="E939">
        <v>43377.446828703702</v>
      </c>
      <c r="F939" t="s">
        <v>1196</v>
      </c>
      <c r="G939" t="s">
        <v>90</v>
      </c>
      <c r="H939" t="s">
        <v>573</v>
      </c>
      <c r="I939" t="s">
        <v>91</v>
      </c>
      <c r="J939" t="s">
        <v>1118</v>
      </c>
      <c r="K939" t="s">
        <v>1928</v>
      </c>
      <c r="L939" t="s">
        <v>2208</v>
      </c>
      <c r="M939" t="s">
        <v>793</v>
      </c>
      <c r="N939" t="s">
        <v>41</v>
      </c>
      <c r="O939" t="s">
        <v>944</v>
      </c>
      <c r="Q939" t="s">
        <v>92</v>
      </c>
      <c r="R939" t="s">
        <v>544</v>
      </c>
      <c r="S939" t="s">
        <v>545</v>
      </c>
      <c r="V939" t="s">
        <v>1311</v>
      </c>
      <c r="W939" t="s">
        <v>1312</v>
      </c>
      <c r="Y939">
        <v>43387.515277777777</v>
      </c>
      <c r="Z939" t="s">
        <v>548</v>
      </c>
      <c r="AA939" t="s">
        <v>549</v>
      </c>
      <c r="AB939" t="s">
        <v>548</v>
      </c>
    </row>
    <row r="940" spans="1:28" x14ac:dyDescent="0.25">
      <c r="A940" t="s">
        <v>676</v>
      </c>
      <c r="B940" t="s">
        <v>562</v>
      </c>
      <c r="C940" t="s">
        <v>1929</v>
      </c>
      <c r="D940">
        <v>43375.983020833337</v>
      </c>
      <c r="E940">
        <v>43377.76871527778</v>
      </c>
      <c r="F940" t="s">
        <v>1192</v>
      </c>
      <c r="G940" t="s">
        <v>90</v>
      </c>
      <c r="H940" t="s">
        <v>573</v>
      </c>
      <c r="I940" t="s">
        <v>91</v>
      </c>
      <c r="J940" t="s">
        <v>1118</v>
      </c>
      <c r="K940" t="s">
        <v>1930</v>
      </c>
      <c r="L940" t="s">
        <v>2209</v>
      </c>
      <c r="M940" t="s">
        <v>793</v>
      </c>
      <c r="N940" t="s">
        <v>40</v>
      </c>
      <c r="O940" t="s">
        <v>2210</v>
      </c>
      <c r="Q940" t="s">
        <v>92</v>
      </c>
      <c r="R940" t="s">
        <v>544</v>
      </c>
      <c r="S940" t="s">
        <v>545</v>
      </c>
      <c r="V940" t="s">
        <v>966</v>
      </c>
      <c r="W940" t="s">
        <v>967</v>
      </c>
      <c r="Y940">
        <v>43388.503344907411</v>
      </c>
      <c r="Z940" t="s">
        <v>548</v>
      </c>
      <c r="AA940" t="s">
        <v>549</v>
      </c>
      <c r="AB940" t="s">
        <v>548</v>
      </c>
    </row>
    <row r="941" spans="1:28" x14ac:dyDescent="0.25">
      <c r="A941" t="s">
        <v>676</v>
      </c>
      <c r="B941" t="s">
        <v>562</v>
      </c>
      <c r="C941" t="s">
        <v>1931</v>
      </c>
      <c r="D941">
        <v>43375.981087962966</v>
      </c>
      <c r="E941">
        <v>43376.814212962963</v>
      </c>
      <c r="F941" t="s">
        <v>933</v>
      </c>
      <c r="G941" t="s">
        <v>90</v>
      </c>
      <c r="H941" t="s">
        <v>573</v>
      </c>
      <c r="I941" t="s">
        <v>91</v>
      </c>
      <c r="J941" t="s">
        <v>1118</v>
      </c>
      <c r="K941" t="s">
        <v>1932</v>
      </c>
      <c r="L941" t="s">
        <v>2211</v>
      </c>
      <c r="M941" t="s">
        <v>793</v>
      </c>
      <c r="N941" t="s">
        <v>40</v>
      </c>
      <c r="O941" t="s">
        <v>932</v>
      </c>
      <c r="Q941" t="s">
        <v>92</v>
      </c>
      <c r="R941" t="s">
        <v>544</v>
      </c>
      <c r="S941" t="s">
        <v>545</v>
      </c>
      <c r="V941" t="s">
        <v>1174</v>
      </c>
      <c r="W941" t="s">
        <v>1175</v>
      </c>
      <c r="Y941">
        <v>43387.510914351849</v>
      </c>
      <c r="Z941" t="s">
        <v>548</v>
      </c>
      <c r="AA941" t="s">
        <v>549</v>
      </c>
      <c r="AB941" t="s">
        <v>548</v>
      </c>
    </row>
    <row r="942" spans="1:28" x14ac:dyDescent="0.25">
      <c r="A942" t="s">
        <v>676</v>
      </c>
      <c r="B942" t="s">
        <v>562</v>
      </c>
      <c r="C942" t="s">
        <v>1933</v>
      </c>
      <c r="D942">
        <v>43375.979722222219</v>
      </c>
      <c r="E942">
        <v>43382.631689814814</v>
      </c>
      <c r="F942" t="s">
        <v>833</v>
      </c>
      <c r="G942" t="s">
        <v>90</v>
      </c>
      <c r="H942" t="s">
        <v>573</v>
      </c>
      <c r="I942" t="s">
        <v>91</v>
      </c>
      <c r="J942" t="s">
        <v>1118</v>
      </c>
      <c r="K942" t="s">
        <v>1934</v>
      </c>
      <c r="L942" t="s">
        <v>2908</v>
      </c>
      <c r="M942" t="s">
        <v>793</v>
      </c>
      <c r="N942" t="s">
        <v>40</v>
      </c>
      <c r="O942" t="s">
        <v>1093</v>
      </c>
      <c r="Q942" t="s">
        <v>92</v>
      </c>
      <c r="R942" t="s">
        <v>544</v>
      </c>
      <c r="S942" t="s">
        <v>545</v>
      </c>
      <c r="V942" t="s">
        <v>1254</v>
      </c>
      <c r="W942" t="s">
        <v>1255</v>
      </c>
      <c r="Y942">
        <v>43393.491828703707</v>
      </c>
      <c r="Z942" t="s">
        <v>548</v>
      </c>
      <c r="AA942" t="s">
        <v>549</v>
      </c>
      <c r="AB942" t="s">
        <v>548</v>
      </c>
    </row>
    <row r="943" spans="1:28" x14ac:dyDescent="0.25">
      <c r="A943" t="s">
        <v>676</v>
      </c>
      <c r="B943" t="s">
        <v>562</v>
      </c>
      <c r="C943" t="s">
        <v>1695</v>
      </c>
      <c r="D943">
        <v>43375.977187500001</v>
      </c>
      <c r="E943">
        <v>43376.683287037034</v>
      </c>
      <c r="F943" t="s">
        <v>911</v>
      </c>
      <c r="G943" t="s">
        <v>90</v>
      </c>
      <c r="H943" t="s">
        <v>573</v>
      </c>
      <c r="I943" t="s">
        <v>91</v>
      </c>
      <c r="J943" t="s">
        <v>1118</v>
      </c>
      <c r="K943" t="s">
        <v>1696</v>
      </c>
      <c r="L943" t="s">
        <v>1697</v>
      </c>
      <c r="M943" t="s">
        <v>793</v>
      </c>
      <c r="N943" t="s">
        <v>40</v>
      </c>
      <c r="O943" t="s">
        <v>937</v>
      </c>
      <c r="Q943" t="s">
        <v>92</v>
      </c>
      <c r="R943" t="s">
        <v>544</v>
      </c>
      <c r="S943" t="s">
        <v>545</v>
      </c>
      <c r="V943" t="s">
        <v>1254</v>
      </c>
      <c r="W943" t="s">
        <v>1255</v>
      </c>
      <c r="Y943">
        <v>43387.510625000003</v>
      </c>
      <c r="Z943" t="s">
        <v>548</v>
      </c>
      <c r="AA943" t="s">
        <v>549</v>
      </c>
      <c r="AB943" t="s">
        <v>548</v>
      </c>
    </row>
    <row r="944" spans="1:28" x14ac:dyDescent="0.25">
      <c r="A944" t="s">
        <v>676</v>
      </c>
      <c r="B944" t="s">
        <v>562</v>
      </c>
      <c r="C944" t="s">
        <v>1935</v>
      </c>
      <c r="D944">
        <v>43375.974803240744</v>
      </c>
      <c r="E944">
        <v>43377.542164351849</v>
      </c>
      <c r="F944" t="s">
        <v>1440</v>
      </c>
      <c r="G944" t="s">
        <v>90</v>
      </c>
      <c r="H944" t="s">
        <v>573</v>
      </c>
      <c r="I944" t="s">
        <v>91</v>
      </c>
      <c r="J944" t="s">
        <v>1118</v>
      </c>
      <c r="K944" t="s">
        <v>1936</v>
      </c>
      <c r="L944" t="s">
        <v>2212</v>
      </c>
      <c r="M944" t="s">
        <v>793</v>
      </c>
      <c r="N944" t="s">
        <v>41</v>
      </c>
      <c r="O944" t="s">
        <v>1442</v>
      </c>
      <c r="Q944" t="s">
        <v>92</v>
      </c>
      <c r="R944" t="s">
        <v>544</v>
      </c>
      <c r="S944" t="s">
        <v>545</v>
      </c>
      <c r="V944" t="s">
        <v>1401</v>
      </c>
      <c r="W944" t="s">
        <v>1402</v>
      </c>
      <c r="Y944">
        <v>43388.503275462965</v>
      </c>
      <c r="Z944" t="s">
        <v>548</v>
      </c>
      <c r="AA944" t="s">
        <v>549</v>
      </c>
      <c r="AB944" t="s">
        <v>548</v>
      </c>
    </row>
    <row r="945" spans="1:28" x14ac:dyDescent="0.25">
      <c r="A945" t="s">
        <v>676</v>
      </c>
      <c r="B945" t="s">
        <v>562</v>
      </c>
      <c r="C945" t="s">
        <v>1698</v>
      </c>
      <c r="D945">
        <v>43375.972939814812</v>
      </c>
      <c r="E945">
        <v>43376.645046296297</v>
      </c>
      <c r="F945" t="s">
        <v>872</v>
      </c>
      <c r="G945" t="s">
        <v>90</v>
      </c>
      <c r="H945" t="s">
        <v>573</v>
      </c>
      <c r="I945" t="s">
        <v>91</v>
      </c>
      <c r="J945" t="s">
        <v>1118</v>
      </c>
      <c r="K945" t="s">
        <v>1699</v>
      </c>
      <c r="L945" t="s">
        <v>1700</v>
      </c>
      <c r="M945" t="s">
        <v>793</v>
      </c>
      <c r="N945" t="s">
        <v>41</v>
      </c>
      <c r="O945" t="s">
        <v>1005</v>
      </c>
      <c r="Q945" t="s">
        <v>92</v>
      </c>
      <c r="R945" t="s">
        <v>544</v>
      </c>
      <c r="S945" t="s">
        <v>545</v>
      </c>
      <c r="V945" t="s">
        <v>1174</v>
      </c>
      <c r="W945" t="s">
        <v>1175</v>
      </c>
      <c r="Y945">
        <v>43387.51054398148</v>
      </c>
      <c r="Z945" t="s">
        <v>548</v>
      </c>
      <c r="AA945" t="s">
        <v>549</v>
      </c>
      <c r="AB945" t="s">
        <v>548</v>
      </c>
    </row>
    <row r="946" spans="1:28" x14ac:dyDescent="0.25">
      <c r="A946" t="s">
        <v>676</v>
      </c>
      <c r="B946" t="s">
        <v>562</v>
      </c>
      <c r="C946" t="s">
        <v>1937</v>
      </c>
      <c r="D946">
        <v>43375.96434027778</v>
      </c>
      <c r="E946">
        <v>43381.794641203705</v>
      </c>
      <c r="F946" t="s">
        <v>1493</v>
      </c>
      <c r="G946" t="s">
        <v>90</v>
      </c>
      <c r="H946" t="s">
        <v>573</v>
      </c>
      <c r="I946" t="s">
        <v>91</v>
      </c>
      <c r="J946" t="s">
        <v>1118</v>
      </c>
      <c r="K946" t="s">
        <v>1938</v>
      </c>
      <c r="L946" t="s">
        <v>2661</v>
      </c>
      <c r="M946" t="s">
        <v>793</v>
      </c>
      <c r="N946" t="s">
        <v>40</v>
      </c>
      <c r="O946" t="s">
        <v>602</v>
      </c>
      <c r="Q946" t="s">
        <v>92</v>
      </c>
      <c r="R946" t="s">
        <v>544</v>
      </c>
      <c r="S946" t="s">
        <v>545</v>
      </c>
      <c r="V946" t="s">
        <v>1254</v>
      </c>
      <c r="W946" t="s">
        <v>1255</v>
      </c>
      <c r="Y946">
        <v>43392.490590277775</v>
      </c>
      <c r="Z946" t="s">
        <v>548</v>
      </c>
      <c r="AA946" t="s">
        <v>549</v>
      </c>
      <c r="AB946" t="s">
        <v>548</v>
      </c>
    </row>
    <row r="947" spans="1:28" x14ac:dyDescent="0.25">
      <c r="A947" t="s">
        <v>676</v>
      </c>
      <c r="B947" t="s">
        <v>562</v>
      </c>
      <c r="C947" t="s">
        <v>1939</v>
      </c>
      <c r="D947">
        <v>43375.96199074074</v>
      </c>
      <c r="E947">
        <v>43377.656550925924</v>
      </c>
      <c r="F947" t="s">
        <v>916</v>
      </c>
      <c r="G947" t="s">
        <v>90</v>
      </c>
      <c r="H947" t="s">
        <v>573</v>
      </c>
      <c r="I947" t="s">
        <v>91</v>
      </c>
      <c r="J947" t="s">
        <v>1118</v>
      </c>
      <c r="K947" t="s">
        <v>1940</v>
      </c>
      <c r="L947" t="s">
        <v>2213</v>
      </c>
      <c r="M947" t="s">
        <v>793</v>
      </c>
      <c r="N947" t="s">
        <v>40</v>
      </c>
      <c r="O947" t="s">
        <v>945</v>
      </c>
      <c r="Q947" t="s">
        <v>92</v>
      </c>
      <c r="R947" t="s">
        <v>544</v>
      </c>
      <c r="S947" t="s">
        <v>545</v>
      </c>
      <c r="V947" t="s">
        <v>966</v>
      </c>
      <c r="W947" t="s">
        <v>967</v>
      </c>
      <c r="Y947">
        <v>43388.503194444442</v>
      </c>
      <c r="Z947" t="s">
        <v>548</v>
      </c>
      <c r="AA947" t="s">
        <v>549</v>
      </c>
      <c r="AB947" t="s">
        <v>548</v>
      </c>
    </row>
    <row r="948" spans="1:28" x14ac:dyDescent="0.25">
      <c r="A948" t="s">
        <v>676</v>
      </c>
      <c r="B948" t="s">
        <v>562</v>
      </c>
      <c r="C948" t="s">
        <v>1701</v>
      </c>
      <c r="D948">
        <v>43375.961724537039</v>
      </c>
      <c r="E948">
        <v>43376.663761574076</v>
      </c>
      <c r="F948" t="s">
        <v>843</v>
      </c>
      <c r="G948" t="s">
        <v>90</v>
      </c>
      <c r="H948" t="s">
        <v>573</v>
      </c>
      <c r="I948" t="s">
        <v>91</v>
      </c>
      <c r="J948" t="s">
        <v>1118</v>
      </c>
      <c r="K948" t="s">
        <v>1702</v>
      </c>
      <c r="L948" t="s">
        <v>1703</v>
      </c>
      <c r="M948" t="s">
        <v>793</v>
      </c>
      <c r="N948" t="s">
        <v>40</v>
      </c>
      <c r="O948" t="s">
        <v>1093</v>
      </c>
      <c r="Q948" t="s">
        <v>92</v>
      </c>
      <c r="R948" t="s">
        <v>544</v>
      </c>
      <c r="S948" t="s">
        <v>545</v>
      </c>
      <c r="V948" t="s">
        <v>1633</v>
      </c>
      <c r="W948" t="s">
        <v>964</v>
      </c>
      <c r="Y948">
        <v>43387.510324074072</v>
      </c>
      <c r="Z948" t="s">
        <v>548</v>
      </c>
      <c r="AA948" t="s">
        <v>549</v>
      </c>
      <c r="AB948" t="s">
        <v>548</v>
      </c>
    </row>
    <row r="949" spans="1:28" x14ac:dyDescent="0.25">
      <c r="A949" t="s">
        <v>676</v>
      </c>
      <c r="B949" t="s">
        <v>562</v>
      </c>
      <c r="C949" t="s">
        <v>1704</v>
      </c>
      <c r="D949">
        <v>43375.961365740739</v>
      </c>
      <c r="E949">
        <v>43376.636157407411</v>
      </c>
      <c r="F949" t="s">
        <v>1100</v>
      </c>
      <c r="G949" t="s">
        <v>90</v>
      </c>
      <c r="H949" t="s">
        <v>573</v>
      </c>
      <c r="I949" t="s">
        <v>91</v>
      </c>
      <c r="J949" t="s">
        <v>1118</v>
      </c>
      <c r="K949" t="s">
        <v>1705</v>
      </c>
      <c r="L949" t="s">
        <v>1706</v>
      </c>
      <c r="M949" t="s">
        <v>793</v>
      </c>
      <c r="N949" t="s">
        <v>41</v>
      </c>
      <c r="O949" t="s">
        <v>944</v>
      </c>
      <c r="Q949" t="s">
        <v>92</v>
      </c>
      <c r="R949" t="s">
        <v>544</v>
      </c>
      <c r="S949" t="s">
        <v>545</v>
      </c>
      <c r="V949" t="s">
        <v>1254</v>
      </c>
      <c r="W949" t="s">
        <v>1255</v>
      </c>
      <c r="Y949">
        <v>43387.510243055556</v>
      </c>
      <c r="Z949" t="s">
        <v>548</v>
      </c>
      <c r="AA949" t="s">
        <v>549</v>
      </c>
      <c r="AB949" t="s">
        <v>548</v>
      </c>
    </row>
    <row r="950" spans="1:28" x14ac:dyDescent="0.25">
      <c r="A950" t="s">
        <v>676</v>
      </c>
      <c r="B950" t="s">
        <v>562</v>
      </c>
      <c r="C950" t="s">
        <v>1941</v>
      </c>
      <c r="D950">
        <v>43375.957824074074</v>
      </c>
      <c r="E950">
        <v>43377.450578703705</v>
      </c>
      <c r="F950" t="s">
        <v>1196</v>
      </c>
      <c r="G950" t="s">
        <v>90</v>
      </c>
      <c r="H950" t="s">
        <v>573</v>
      </c>
      <c r="I950" t="s">
        <v>91</v>
      </c>
      <c r="J950" t="s">
        <v>1118</v>
      </c>
      <c r="K950" t="s">
        <v>1942</v>
      </c>
      <c r="L950" t="s">
        <v>2214</v>
      </c>
      <c r="M950" t="s">
        <v>793</v>
      </c>
      <c r="N950" t="s">
        <v>40</v>
      </c>
      <c r="O950" t="s">
        <v>936</v>
      </c>
      <c r="Q950" t="s">
        <v>92</v>
      </c>
      <c r="R950" t="s">
        <v>544</v>
      </c>
      <c r="S950" t="s">
        <v>545</v>
      </c>
      <c r="V950" t="s">
        <v>966</v>
      </c>
      <c r="W950" t="s">
        <v>967</v>
      </c>
      <c r="Y950">
        <v>43387.51017361111</v>
      </c>
      <c r="Z950" t="s">
        <v>548</v>
      </c>
      <c r="AA950" t="s">
        <v>549</v>
      </c>
      <c r="AB950" t="s">
        <v>548</v>
      </c>
    </row>
    <row r="951" spans="1:28" x14ac:dyDescent="0.25">
      <c r="A951" t="s">
        <v>676</v>
      </c>
      <c r="B951" t="s">
        <v>562</v>
      </c>
      <c r="C951" t="s">
        <v>1943</v>
      </c>
      <c r="D951">
        <v>43375.948171296295</v>
      </c>
      <c r="E951">
        <v>43378.533495370371</v>
      </c>
      <c r="F951" t="s">
        <v>1192</v>
      </c>
      <c r="G951" t="s">
        <v>90</v>
      </c>
      <c r="H951" t="s">
        <v>573</v>
      </c>
      <c r="I951" t="s">
        <v>91</v>
      </c>
      <c r="J951" t="s">
        <v>1118</v>
      </c>
      <c r="K951" t="s">
        <v>1944</v>
      </c>
      <c r="L951" t="s">
        <v>2479</v>
      </c>
      <c r="M951" t="s">
        <v>793</v>
      </c>
      <c r="N951" t="s">
        <v>40</v>
      </c>
      <c r="O951" t="s">
        <v>941</v>
      </c>
      <c r="Q951" t="s">
        <v>92</v>
      </c>
      <c r="R951" t="s">
        <v>544</v>
      </c>
      <c r="S951" t="s">
        <v>545</v>
      </c>
      <c r="V951" t="s">
        <v>1254</v>
      </c>
      <c r="W951" t="s">
        <v>1255</v>
      </c>
      <c r="Y951">
        <v>43389.492349537039</v>
      </c>
      <c r="Z951" t="s">
        <v>548</v>
      </c>
      <c r="AA951" t="s">
        <v>549</v>
      </c>
      <c r="AB951" t="s">
        <v>548</v>
      </c>
    </row>
    <row r="952" spans="1:28" x14ac:dyDescent="0.25">
      <c r="A952" t="s">
        <v>676</v>
      </c>
      <c r="B952" t="s">
        <v>562</v>
      </c>
      <c r="C952" t="s">
        <v>1945</v>
      </c>
      <c r="D952">
        <v>43375.94734953704</v>
      </c>
      <c r="E952">
        <v>43376.815833333334</v>
      </c>
      <c r="F952" t="s">
        <v>933</v>
      </c>
      <c r="G952" t="s">
        <v>90</v>
      </c>
      <c r="H952" t="s">
        <v>573</v>
      </c>
      <c r="I952" t="s">
        <v>91</v>
      </c>
      <c r="J952" t="s">
        <v>1118</v>
      </c>
      <c r="K952" t="s">
        <v>1946</v>
      </c>
      <c r="L952" t="s">
        <v>2215</v>
      </c>
      <c r="M952" t="s">
        <v>793</v>
      </c>
      <c r="N952" t="s">
        <v>40</v>
      </c>
      <c r="O952" t="s">
        <v>932</v>
      </c>
      <c r="Q952" t="s">
        <v>92</v>
      </c>
      <c r="R952" t="s">
        <v>544</v>
      </c>
      <c r="S952" t="s">
        <v>545</v>
      </c>
      <c r="V952" t="s">
        <v>1401</v>
      </c>
      <c r="W952" t="s">
        <v>1402</v>
      </c>
      <c r="Y952">
        <v>43387.510092592594</v>
      </c>
      <c r="Z952" t="s">
        <v>548</v>
      </c>
      <c r="AA952" t="s">
        <v>549</v>
      </c>
      <c r="AB952" t="s">
        <v>548</v>
      </c>
    </row>
    <row r="953" spans="1:28" x14ac:dyDescent="0.25">
      <c r="A953" t="s">
        <v>676</v>
      </c>
      <c r="B953" t="s">
        <v>562</v>
      </c>
      <c r="C953" t="s">
        <v>1707</v>
      </c>
      <c r="D953">
        <v>43375.946134259262</v>
      </c>
      <c r="E953">
        <v>43376.704351851855</v>
      </c>
      <c r="F953" t="s">
        <v>833</v>
      </c>
      <c r="G953" t="s">
        <v>90</v>
      </c>
      <c r="H953" t="s">
        <v>573</v>
      </c>
      <c r="I953" t="s">
        <v>91</v>
      </c>
      <c r="J953" t="s">
        <v>1118</v>
      </c>
      <c r="K953" t="s">
        <v>1708</v>
      </c>
      <c r="L953" t="s">
        <v>1709</v>
      </c>
      <c r="M953" t="s">
        <v>793</v>
      </c>
      <c r="N953" t="s">
        <v>40</v>
      </c>
      <c r="O953" t="s">
        <v>945</v>
      </c>
      <c r="Q953" t="s">
        <v>92</v>
      </c>
      <c r="R953" t="s">
        <v>544</v>
      </c>
      <c r="S953" t="s">
        <v>545</v>
      </c>
      <c r="V953" t="s">
        <v>966</v>
      </c>
      <c r="W953" t="s">
        <v>967</v>
      </c>
      <c r="Y953">
        <v>43387.510011574072</v>
      </c>
      <c r="Z953" t="s">
        <v>548</v>
      </c>
      <c r="AA953" t="s">
        <v>549</v>
      </c>
      <c r="AB953" t="s">
        <v>548</v>
      </c>
    </row>
    <row r="954" spans="1:28" x14ac:dyDescent="0.25">
      <c r="A954" t="s">
        <v>676</v>
      </c>
      <c r="B954" t="s">
        <v>562</v>
      </c>
      <c r="C954" t="s">
        <v>1710</v>
      </c>
      <c r="D954">
        <v>43375.99591435185</v>
      </c>
      <c r="E954">
        <v>43376.693680555552</v>
      </c>
      <c r="F954" t="s">
        <v>911</v>
      </c>
      <c r="G954" t="s">
        <v>90</v>
      </c>
      <c r="H954" t="s">
        <v>573</v>
      </c>
      <c r="I954" t="s">
        <v>91</v>
      </c>
      <c r="J954" t="s">
        <v>1118</v>
      </c>
      <c r="K954" t="s">
        <v>1711</v>
      </c>
      <c r="L954" t="s">
        <v>1712</v>
      </c>
      <c r="M954" t="s">
        <v>793</v>
      </c>
      <c r="N954" t="s">
        <v>41</v>
      </c>
      <c r="O954" t="s">
        <v>927</v>
      </c>
      <c r="Q954" t="s">
        <v>92</v>
      </c>
      <c r="R954" t="s">
        <v>544</v>
      </c>
      <c r="S954" t="s">
        <v>545</v>
      </c>
      <c r="V954" t="s">
        <v>1254</v>
      </c>
      <c r="W954" t="s">
        <v>1255</v>
      </c>
      <c r="Y954">
        <v>43387.512349537035</v>
      </c>
      <c r="Z954" t="s">
        <v>548</v>
      </c>
      <c r="AA954" t="s">
        <v>549</v>
      </c>
      <c r="AB954" t="s">
        <v>548</v>
      </c>
    </row>
    <row r="955" spans="1:28" x14ac:dyDescent="0.25">
      <c r="A955" t="s">
        <v>676</v>
      </c>
      <c r="B955" t="s">
        <v>562</v>
      </c>
      <c r="C955" t="s">
        <v>1947</v>
      </c>
      <c r="D955">
        <v>43375.990636574075</v>
      </c>
      <c r="E955">
        <v>43377.558055555557</v>
      </c>
      <c r="F955" t="s">
        <v>1440</v>
      </c>
      <c r="G955" t="s">
        <v>90</v>
      </c>
      <c r="H955" t="s">
        <v>573</v>
      </c>
      <c r="I955" t="s">
        <v>91</v>
      </c>
      <c r="J955" t="s">
        <v>1118</v>
      </c>
      <c r="K955" t="s">
        <v>1948</v>
      </c>
      <c r="L955" t="s">
        <v>2216</v>
      </c>
      <c r="M955" t="s">
        <v>793</v>
      </c>
      <c r="N955" t="s">
        <v>41</v>
      </c>
      <c r="O955" t="s">
        <v>1215</v>
      </c>
      <c r="Q955" t="s">
        <v>92</v>
      </c>
      <c r="R955" t="s">
        <v>544</v>
      </c>
      <c r="S955" t="s">
        <v>545</v>
      </c>
      <c r="V955" t="s">
        <v>1254</v>
      </c>
      <c r="W955" t="s">
        <v>1255</v>
      </c>
      <c r="Y955">
        <v>43388.503969907404</v>
      </c>
      <c r="Z955" t="s">
        <v>548</v>
      </c>
      <c r="AA955" t="s">
        <v>549</v>
      </c>
      <c r="AB955" t="s">
        <v>548</v>
      </c>
    </row>
    <row r="956" spans="1:28" x14ac:dyDescent="0.25">
      <c r="A956" t="s">
        <v>676</v>
      </c>
      <c r="B956" t="s">
        <v>562</v>
      </c>
      <c r="C956" t="s">
        <v>1713</v>
      </c>
      <c r="D956">
        <v>43375.99019675926</v>
      </c>
      <c r="E956">
        <v>43376.679328703707</v>
      </c>
      <c r="F956" t="s">
        <v>872</v>
      </c>
      <c r="G956" t="s">
        <v>90</v>
      </c>
      <c r="H956" t="s">
        <v>573</v>
      </c>
      <c r="I956" t="s">
        <v>91</v>
      </c>
      <c r="J956" t="s">
        <v>1118</v>
      </c>
      <c r="K956" t="s">
        <v>1714</v>
      </c>
      <c r="L956" t="s">
        <v>1715</v>
      </c>
      <c r="M956" t="s">
        <v>793</v>
      </c>
      <c r="N956" t="s">
        <v>1372</v>
      </c>
      <c r="O956" t="s">
        <v>932</v>
      </c>
      <c r="Q956" t="s">
        <v>92</v>
      </c>
      <c r="R956" t="s">
        <v>544</v>
      </c>
      <c r="S956" t="s">
        <v>545</v>
      </c>
      <c r="V956" t="s">
        <v>1174</v>
      </c>
      <c r="W956" t="s">
        <v>1175</v>
      </c>
      <c r="Y956">
        <v>43387.51226851852</v>
      </c>
      <c r="Z956" t="s">
        <v>548</v>
      </c>
      <c r="AA956" t="s">
        <v>549</v>
      </c>
      <c r="AB956" t="s">
        <v>548</v>
      </c>
    </row>
    <row r="957" spans="1:28" x14ac:dyDescent="0.25">
      <c r="A957" t="s">
        <v>676</v>
      </c>
      <c r="B957" t="s">
        <v>562</v>
      </c>
      <c r="C957" t="s">
        <v>1949</v>
      </c>
      <c r="D957">
        <v>43375.9846412037</v>
      </c>
      <c r="E957">
        <v>43378.944976851853</v>
      </c>
      <c r="F957" t="s">
        <v>1493</v>
      </c>
      <c r="G957" t="s">
        <v>90</v>
      </c>
      <c r="H957" t="s">
        <v>573</v>
      </c>
      <c r="I957" t="s">
        <v>91</v>
      </c>
      <c r="J957" t="s">
        <v>1118</v>
      </c>
      <c r="K957" t="s">
        <v>1950</v>
      </c>
      <c r="L957" t="s">
        <v>2662</v>
      </c>
      <c r="M957" t="s">
        <v>793</v>
      </c>
      <c r="N957" t="s">
        <v>40</v>
      </c>
      <c r="O957" t="s">
        <v>932</v>
      </c>
      <c r="Q957" t="s">
        <v>92</v>
      </c>
      <c r="R957" t="s">
        <v>544</v>
      </c>
      <c r="S957" t="s">
        <v>545</v>
      </c>
      <c r="V957" t="s">
        <v>1174</v>
      </c>
      <c r="W957" t="s">
        <v>1175</v>
      </c>
      <c r="Y957">
        <v>43389.492638888885</v>
      </c>
      <c r="Z957" t="s">
        <v>548</v>
      </c>
      <c r="AA957" t="s">
        <v>549</v>
      </c>
      <c r="AB957" t="s">
        <v>548</v>
      </c>
    </row>
    <row r="958" spans="1:28" x14ac:dyDescent="0.25">
      <c r="A958" t="s">
        <v>676</v>
      </c>
      <c r="B958" t="s">
        <v>562</v>
      </c>
      <c r="C958" t="s">
        <v>1951</v>
      </c>
      <c r="D958">
        <v>43375.982719907406</v>
      </c>
      <c r="E958">
        <v>43376.819143518522</v>
      </c>
      <c r="F958" t="s">
        <v>916</v>
      </c>
      <c r="G958" t="s">
        <v>90</v>
      </c>
      <c r="H958" t="s">
        <v>573</v>
      </c>
      <c r="I958" t="s">
        <v>91</v>
      </c>
      <c r="J958" t="s">
        <v>1118</v>
      </c>
      <c r="K958" t="s">
        <v>1952</v>
      </c>
      <c r="L958" t="s">
        <v>2217</v>
      </c>
      <c r="M958" t="s">
        <v>793</v>
      </c>
      <c r="N958" t="s">
        <v>929</v>
      </c>
      <c r="O958" t="s">
        <v>948</v>
      </c>
      <c r="Q958" t="s">
        <v>92</v>
      </c>
      <c r="R958" t="s">
        <v>544</v>
      </c>
      <c r="S958" t="s">
        <v>545</v>
      </c>
      <c r="V958" t="s">
        <v>1254</v>
      </c>
      <c r="W958" t="s">
        <v>1255</v>
      </c>
      <c r="Y958">
        <v>43387.512048611112</v>
      </c>
      <c r="Z958" t="s">
        <v>548</v>
      </c>
      <c r="AA958" t="s">
        <v>549</v>
      </c>
      <c r="AB958" t="s">
        <v>548</v>
      </c>
    </row>
    <row r="959" spans="1:28" x14ac:dyDescent="0.25">
      <c r="A959" t="s">
        <v>676</v>
      </c>
      <c r="B959" t="s">
        <v>562</v>
      </c>
      <c r="C959" t="s">
        <v>1716</v>
      </c>
      <c r="D959">
        <v>43375.982106481482</v>
      </c>
      <c r="E959">
        <v>43376.668935185182</v>
      </c>
      <c r="F959" t="s">
        <v>843</v>
      </c>
      <c r="G959" t="s">
        <v>90</v>
      </c>
      <c r="H959" t="s">
        <v>573</v>
      </c>
      <c r="I959" t="s">
        <v>91</v>
      </c>
      <c r="J959" t="s">
        <v>1118</v>
      </c>
      <c r="K959" t="s">
        <v>1717</v>
      </c>
      <c r="L959" t="s">
        <v>1718</v>
      </c>
      <c r="M959" t="s">
        <v>793</v>
      </c>
      <c r="N959" t="s">
        <v>41</v>
      </c>
      <c r="O959" t="s">
        <v>927</v>
      </c>
      <c r="Q959" t="s">
        <v>92</v>
      </c>
      <c r="R959" t="s">
        <v>544</v>
      </c>
      <c r="S959" t="s">
        <v>545</v>
      </c>
      <c r="V959" t="s">
        <v>1401</v>
      </c>
      <c r="W959" t="s">
        <v>1402</v>
      </c>
      <c r="Y959">
        <v>43387.511979166666</v>
      </c>
      <c r="Z959" t="s">
        <v>548</v>
      </c>
      <c r="AA959" t="s">
        <v>549</v>
      </c>
      <c r="AB959" t="s">
        <v>548</v>
      </c>
    </row>
    <row r="960" spans="1:28" x14ac:dyDescent="0.25">
      <c r="A960" t="s">
        <v>676</v>
      </c>
      <c r="B960" t="s">
        <v>562</v>
      </c>
      <c r="C960" t="s">
        <v>1719</v>
      </c>
      <c r="D960">
        <v>43375.970613425925</v>
      </c>
      <c r="E960">
        <v>43376.654687499999</v>
      </c>
      <c r="F960" t="s">
        <v>1100</v>
      </c>
      <c r="G960" t="s">
        <v>90</v>
      </c>
      <c r="H960" t="s">
        <v>573</v>
      </c>
      <c r="I960" t="s">
        <v>91</v>
      </c>
      <c r="J960" t="s">
        <v>1118</v>
      </c>
      <c r="K960" t="s">
        <v>1720</v>
      </c>
      <c r="L960" t="s">
        <v>1356</v>
      </c>
      <c r="M960" t="s">
        <v>793</v>
      </c>
      <c r="N960" t="s">
        <v>40</v>
      </c>
      <c r="O960" t="s">
        <v>1093</v>
      </c>
      <c r="Q960" t="s">
        <v>92</v>
      </c>
      <c r="R960" t="s">
        <v>544</v>
      </c>
      <c r="S960" t="s">
        <v>545</v>
      </c>
      <c r="V960" t="s">
        <v>1401</v>
      </c>
      <c r="W960" t="s">
        <v>1402</v>
      </c>
      <c r="Y960">
        <v>43387.511666666665</v>
      </c>
      <c r="Z960" t="s">
        <v>548</v>
      </c>
      <c r="AA960" t="s">
        <v>549</v>
      </c>
      <c r="AB960" t="s">
        <v>548</v>
      </c>
    </row>
    <row r="961" spans="1:28" x14ac:dyDescent="0.25">
      <c r="A961" t="s">
        <v>676</v>
      </c>
      <c r="B961" t="s">
        <v>562</v>
      </c>
      <c r="C961" t="s">
        <v>1953</v>
      </c>
      <c r="D961">
        <v>43375.967430555553</v>
      </c>
      <c r="E961">
        <v>43377.469317129631</v>
      </c>
      <c r="F961" t="s">
        <v>1196</v>
      </c>
      <c r="G961" t="s">
        <v>90</v>
      </c>
      <c r="H961" t="s">
        <v>573</v>
      </c>
      <c r="I961" t="s">
        <v>91</v>
      </c>
      <c r="J961" t="s">
        <v>1118</v>
      </c>
      <c r="K961" t="s">
        <v>1954</v>
      </c>
      <c r="L961" t="s">
        <v>2218</v>
      </c>
      <c r="M961" t="s">
        <v>793</v>
      </c>
      <c r="N961" t="s">
        <v>40</v>
      </c>
      <c r="O961" t="s">
        <v>932</v>
      </c>
      <c r="Q961" t="s">
        <v>92</v>
      </c>
      <c r="R961" t="s">
        <v>544</v>
      </c>
      <c r="S961" t="s">
        <v>545</v>
      </c>
      <c r="V961" t="s">
        <v>1643</v>
      </c>
      <c r="W961" t="s">
        <v>1644</v>
      </c>
      <c r="Y961">
        <v>43387.51158564815</v>
      </c>
      <c r="Z961" t="s">
        <v>548</v>
      </c>
      <c r="AA961" t="s">
        <v>549</v>
      </c>
      <c r="AB961" t="s">
        <v>548</v>
      </c>
    </row>
    <row r="962" spans="1:28" x14ac:dyDescent="0.25">
      <c r="A962" t="s">
        <v>676</v>
      </c>
      <c r="B962" t="s">
        <v>562</v>
      </c>
      <c r="C962" t="s">
        <v>1955</v>
      </c>
      <c r="D962">
        <v>43375.95648148148</v>
      </c>
      <c r="E962">
        <v>43398.622881944444</v>
      </c>
      <c r="F962" t="s">
        <v>1192</v>
      </c>
      <c r="G962" t="s">
        <v>90</v>
      </c>
      <c r="H962" t="s">
        <v>1341</v>
      </c>
      <c r="I962" t="s">
        <v>91</v>
      </c>
      <c r="J962" t="s">
        <v>1118</v>
      </c>
      <c r="K962" t="s">
        <v>1956</v>
      </c>
      <c r="L962" t="s">
        <v>3197</v>
      </c>
      <c r="M962" t="s">
        <v>793</v>
      </c>
      <c r="N962" t="s">
        <v>41</v>
      </c>
      <c r="O962" t="s">
        <v>928</v>
      </c>
      <c r="Q962" t="s">
        <v>92</v>
      </c>
      <c r="R962" t="s">
        <v>544</v>
      </c>
      <c r="S962" t="s">
        <v>545</v>
      </c>
      <c r="V962" t="s">
        <v>1254</v>
      </c>
      <c r="W962" t="s">
        <v>1255</v>
      </c>
      <c r="Y962">
        <v>43398.623171296298</v>
      </c>
      <c r="Z962" t="s">
        <v>548</v>
      </c>
      <c r="AA962" t="s">
        <v>549</v>
      </c>
      <c r="AB962" t="s">
        <v>548</v>
      </c>
    </row>
    <row r="963" spans="1:28" x14ac:dyDescent="0.25">
      <c r="A963" t="s">
        <v>676</v>
      </c>
      <c r="B963" t="s">
        <v>562</v>
      </c>
      <c r="C963" t="s">
        <v>1957</v>
      </c>
      <c r="D963">
        <v>43375.955405092594</v>
      </c>
      <c r="E963">
        <v>43376.817569444444</v>
      </c>
      <c r="F963" t="s">
        <v>933</v>
      </c>
      <c r="G963" t="s">
        <v>90</v>
      </c>
      <c r="H963" t="s">
        <v>573</v>
      </c>
      <c r="I963" t="s">
        <v>91</v>
      </c>
      <c r="J963" t="s">
        <v>1118</v>
      </c>
      <c r="K963" t="s">
        <v>1958</v>
      </c>
      <c r="L963" t="s">
        <v>2219</v>
      </c>
      <c r="M963" t="s">
        <v>793</v>
      </c>
      <c r="N963" t="s">
        <v>40</v>
      </c>
      <c r="O963" t="s">
        <v>932</v>
      </c>
      <c r="Q963" t="s">
        <v>92</v>
      </c>
      <c r="R963" t="s">
        <v>544</v>
      </c>
      <c r="S963" t="s">
        <v>545</v>
      </c>
      <c r="V963" t="s">
        <v>1628</v>
      </c>
      <c r="W963" t="s">
        <v>1629</v>
      </c>
      <c r="Y963">
        <v>43387.511516203704</v>
      </c>
      <c r="Z963" t="s">
        <v>548</v>
      </c>
      <c r="AA963" t="s">
        <v>549</v>
      </c>
      <c r="AB963" t="s">
        <v>548</v>
      </c>
    </row>
    <row r="964" spans="1:28" x14ac:dyDescent="0.25">
      <c r="A964" t="s">
        <v>676</v>
      </c>
      <c r="B964" t="s">
        <v>562</v>
      </c>
      <c r="C964" t="s">
        <v>1721</v>
      </c>
      <c r="D964">
        <v>43375.95453703704</v>
      </c>
      <c r="E964">
        <v>43376.764768518522</v>
      </c>
      <c r="F964" t="s">
        <v>833</v>
      </c>
      <c r="G964" t="s">
        <v>90</v>
      </c>
      <c r="H964" t="s">
        <v>573</v>
      </c>
      <c r="I964" t="s">
        <v>91</v>
      </c>
      <c r="J964" t="s">
        <v>1118</v>
      </c>
      <c r="K964" t="s">
        <v>1722</v>
      </c>
      <c r="L964" t="s">
        <v>1723</v>
      </c>
      <c r="M964" t="s">
        <v>793</v>
      </c>
      <c r="N964" t="s">
        <v>929</v>
      </c>
      <c r="O964" t="s">
        <v>1241</v>
      </c>
      <c r="Q964" t="s">
        <v>92</v>
      </c>
      <c r="R964" t="s">
        <v>544</v>
      </c>
      <c r="S964" t="s">
        <v>545</v>
      </c>
      <c r="V964" t="s">
        <v>1643</v>
      </c>
      <c r="W964" t="s">
        <v>1644</v>
      </c>
      <c r="Y964">
        <v>43387.511446759258</v>
      </c>
      <c r="Z964" t="s">
        <v>548</v>
      </c>
      <c r="AA964" t="s">
        <v>549</v>
      </c>
      <c r="AB964" t="s">
        <v>548</v>
      </c>
    </row>
    <row r="965" spans="1:28" x14ac:dyDescent="0.25">
      <c r="A965" t="s">
        <v>676</v>
      </c>
      <c r="B965" t="s">
        <v>562</v>
      </c>
      <c r="C965" t="s">
        <v>1724</v>
      </c>
      <c r="D965">
        <v>43375.940706018519</v>
      </c>
      <c r="E965">
        <v>43376.69972222222</v>
      </c>
      <c r="F965" t="s">
        <v>911</v>
      </c>
      <c r="G965" t="s">
        <v>90</v>
      </c>
      <c r="H965" t="s">
        <v>573</v>
      </c>
      <c r="I965" t="s">
        <v>91</v>
      </c>
      <c r="J965" t="s">
        <v>1118</v>
      </c>
      <c r="K965" t="s">
        <v>1725</v>
      </c>
      <c r="L965" t="s">
        <v>1726</v>
      </c>
      <c r="M965" t="s">
        <v>793</v>
      </c>
      <c r="N965" t="s">
        <v>40</v>
      </c>
      <c r="O965" t="s">
        <v>1360</v>
      </c>
      <c r="Q965" t="s">
        <v>92</v>
      </c>
      <c r="R965" t="s">
        <v>544</v>
      </c>
      <c r="S965" t="s">
        <v>545</v>
      </c>
      <c r="V965" t="s">
        <v>966</v>
      </c>
      <c r="W965" t="s">
        <v>967</v>
      </c>
      <c r="Y965">
        <v>43387.511296296296</v>
      </c>
      <c r="Z965" t="s">
        <v>548</v>
      </c>
      <c r="AA965" t="s">
        <v>549</v>
      </c>
      <c r="AB965" t="s">
        <v>548</v>
      </c>
    </row>
    <row r="966" spans="1:28" x14ac:dyDescent="0.25">
      <c r="A966" t="s">
        <v>676</v>
      </c>
      <c r="B966" t="s">
        <v>562</v>
      </c>
      <c r="C966" t="s">
        <v>1959</v>
      </c>
      <c r="D966">
        <v>43375.937025462961</v>
      </c>
      <c r="E966">
        <v>43377.487291666665</v>
      </c>
      <c r="F966" t="s">
        <v>1419</v>
      </c>
      <c r="G966" t="s">
        <v>90</v>
      </c>
      <c r="H966" t="s">
        <v>573</v>
      </c>
      <c r="I966" t="s">
        <v>91</v>
      </c>
      <c r="J966" t="s">
        <v>1118</v>
      </c>
      <c r="K966" t="s">
        <v>1960</v>
      </c>
      <c r="L966" t="s">
        <v>2220</v>
      </c>
      <c r="M966" t="s">
        <v>793</v>
      </c>
      <c r="N966" t="s">
        <v>40</v>
      </c>
      <c r="O966" t="s">
        <v>941</v>
      </c>
      <c r="Q966" t="s">
        <v>92</v>
      </c>
      <c r="R966" t="s">
        <v>544</v>
      </c>
      <c r="S966" t="s">
        <v>545</v>
      </c>
      <c r="V966" t="s">
        <v>966</v>
      </c>
      <c r="W966" t="s">
        <v>967</v>
      </c>
      <c r="Y966">
        <v>43388.503645833334</v>
      </c>
      <c r="Z966" t="s">
        <v>548</v>
      </c>
      <c r="AA966" t="s">
        <v>549</v>
      </c>
      <c r="AB966" t="s">
        <v>548</v>
      </c>
    </row>
    <row r="967" spans="1:28" x14ac:dyDescent="0.25">
      <c r="A967" t="s">
        <v>676</v>
      </c>
      <c r="B967" t="s">
        <v>562</v>
      </c>
      <c r="C967" t="s">
        <v>1961</v>
      </c>
      <c r="D967">
        <v>43375.934606481482</v>
      </c>
      <c r="E967">
        <v>43399.831053240741</v>
      </c>
      <c r="F967" t="s">
        <v>1440</v>
      </c>
      <c r="G967" t="s">
        <v>90</v>
      </c>
      <c r="H967" t="s">
        <v>1341</v>
      </c>
      <c r="I967" t="s">
        <v>91</v>
      </c>
      <c r="J967" t="s">
        <v>1118</v>
      </c>
      <c r="K967" t="s">
        <v>1962</v>
      </c>
      <c r="L967" t="s">
        <v>5686</v>
      </c>
      <c r="Q967" t="s">
        <v>92</v>
      </c>
      <c r="R967" t="s">
        <v>544</v>
      </c>
      <c r="S967" t="s">
        <v>545</v>
      </c>
      <c r="V967" t="s">
        <v>966</v>
      </c>
      <c r="W967" t="s">
        <v>967</v>
      </c>
      <c r="Y967">
        <v>43399.831331018519</v>
      </c>
      <c r="Z967" t="s">
        <v>548</v>
      </c>
      <c r="AA967" t="s">
        <v>549</v>
      </c>
      <c r="AB967" t="s">
        <v>548</v>
      </c>
    </row>
    <row r="968" spans="1:28" x14ac:dyDescent="0.25">
      <c r="A968" t="s">
        <v>676</v>
      </c>
      <c r="B968" t="s">
        <v>562</v>
      </c>
      <c r="C968" t="s">
        <v>1963</v>
      </c>
      <c r="D968">
        <v>43375.951006944444</v>
      </c>
      <c r="E968">
        <v>43382.681087962963</v>
      </c>
      <c r="F968" t="s">
        <v>872</v>
      </c>
      <c r="G968" t="s">
        <v>90</v>
      </c>
      <c r="H968" t="s">
        <v>573</v>
      </c>
      <c r="I968" t="s">
        <v>91</v>
      </c>
      <c r="J968" t="s">
        <v>1118</v>
      </c>
      <c r="K968" t="s">
        <v>1964</v>
      </c>
      <c r="L968" t="s">
        <v>2910</v>
      </c>
      <c r="M968" t="s">
        <v>793</v>
      </c>
      <c r="N968" t="s">
        <v>41</v>
      </c>
      <c r="O968" t="s">
        <v>1104</v>
      </c>
      <c r="Q968" t="s">
        <v>92</v>
      </c>
      <c r="R968" t="s">
        <v>544</v>
      </c>
      <c r="S968" t="s">
        <v>545</v>
      </c>
      <c r="V968" t="s">
        <v>966</v>
      </c>
      <c r="W968" t="s">
        <v>967</v>
      </c>
      <c r="Y968">
        <v>43393.491516203707</v>
      </c>
      <c r="Z968" t="s">
        <v>548</v>
      </c>
      <c r="AA968" t="s">
        <v>549</v>
      </c>
      <c r="AB968" t="s">
        <v>548</v>
      </c>
    </row>
    <row r="969" spans="1:28" x14ac:dyDescent="0.25">
      <c r="A969" t="s">
        <v>676</v>
      </c>
      <c r="B969" t="s">
        <v>562</v>
      </c>
      <c r="C969" t="s">
        <v>1965</v>
      </c>
      <c r="D969">
        <v>43375.941678240742</v>
      </c>
      <c r="E969">
        <v>43378.947870370372</v>
      </c>
      <c r="F969" t="s">
        <v>1493</v>
      </c>
      <c r="G969" t="s">
        <v>90</v>
      </c>
      <c r="H969" t="s">
        <v>573</v>
      </c>
      <c r="I969" t="s">
        <v>91</v>
      </c>
      <c r="J969" t="s">
        <v>1118</v>
      </c>
      <c r="K969" t="s">
        <v>1966</v>
      </c>
      <c r="L969" t="s">
        <v>2663</v>
      </c>
      <c r="M969" t="s">
        <v>793</v>
      </c>
      <c r="N969" t="s">
        <v>40</v>
      </c>
      <c r="O969" t="s">
        <v>932</v>
      </c>
      <c r="Q969" t="s">
        <v>92</v>
      </c>
      <c r="R969" t="s">
        <v>544</v>
      </c>
      <c r="S969" t="s">
        <v>545</v>
      </c>
      <c r="V969" t="s">
        <v>1401</v>
      </c>
      <c r="W969" t="s">
        <v>1402</v>
      </c>
      <c r="Y969">
        <v>43389.492118055554</v>
      </c>
      <c r="Z969" t="s">
        <v>548</v>
      </c>
      <c r="AA969" t="s">
        <v>549</v>
      </c>
      <c r="AB969" t="s">
        <v>548</v>
      </c>
    </row>
    <row r="970" spans="1:28" x14ac:dyDescent="0.25">
      <c r="A970" t="s">
        <v>676</v>
      </c>
      <c r="B970" t="s">
        <v>562</v>
      </c>
      <c r="C970" t="s">
        <v>1967</v>
      </c>
      <c r="D970">
        <v>43375.937002314815</v>
      </c>
      <c r="E970">
        <v>43376.802430555559</v>
      </c>
      <c r="F970" t="s">
        <v>916</v>
      </c>
      <c r="G970" t="s">
        <v>90</v>
      </c>
      <c r="H970" t="s">
        <v>573</v>
      </c>
      <c r="I970" t="s">
        <v>91</v>
      </c>
      <c r="J970" t="s">
        <v>1118</v>
      </c>
      <c r="K970" t="s">
        <v>1968</v>
      </c>
      <c r="L970" t="s">
        <v>2221</v>
      </c>
      <c r="M970" t="s">
        <v>793</v>
      </c>
      <c r="N970" t="s">
        <v>920</v>
      </c>
      <c r="O970" t="s">
        <v>921</v>
      </c>
      <c r="Q970" t="s">
        <v>92</v>
      </c>
      <c r="R970" t="s">
        <v>544</v>
      </c>
      <c r="S970" t="s">
        <v>545</v>
      </c>
      <c r="V970" t="s">
        <v>1628</v>
      </c>
      <c r="W970" t="s">
        <v>1629</v>
      </c>
      <c r="Y970">
        <v>43387.508981481478</v>
      </c>
      <c r="Z970" t="s">
        <v>548</v>
      </c>
      <c r="AA970" t="s">
        <v>549</v>
      </c>
      <c r="AB970" t="s">
        <v>548</v>
      </c>
    </row>
    <row r="971" spans="1:28" x14ac:dyDescent="0.25">
      <c r="A971" t="s">
        <v>676</v>
      </c>
      <c r="B971" t="s">
        <v>562</v>
      </c>
      <c r="C971" t="s">
        <v>1727</v>
      </c>
      <c r="D971">
        <v>43375.936805555553</v>
      </c>
      <c r="E971">
        <v>43376.677546296298</v>
      </c>
      <c r="F971" t="s">
        <v>843</v>
      </c>
      <c r="G971" t="s">
        <v>90</v>
      </c>
      <c r="H971" t="s">
        <v>573</v>
      </c>
      <c r="I971" t="s">
        <v>91</v>
      </c>
      <c r="J971" t="s">
        <v>1118</v>
      </c>
      <c r="K971" t="s">
        <v>1728</v>
      </c>
      <c r="L971" t="s">
        <v>1729</v>
      </c>
      <c r="M971" t="s">
        <v>793</v>
      </c>
      <c r="N971" t="s">
        <v>41</v>
      </c>
      <c r="O971" t="s">
        <v>927</v>
      </c>
      <c r="Q971" t="s">
        <v>92</v>
      </c>
      <c r="R971" t="s">
        <v>544</v>
      </c>
      <c r="S971" t="s">
        <v>545</v>
      </c>
      <c r="V971" t="s">
        <v>1438</v>
      </c>
      <c r="W971" t="s">
        <v>1439</v>
      </c>
      <c r="Y971">
        <v>43387.508900462963</v>
      </c>
      <c r="Z971" t="s">
        <v>548</v>
      </c>
      <c r="AA971" t="s">
        <v>549</v>
      </c>
      <c r="AB971" t="s">
        <v>548</v>
      </c>
    </row>
    <row r="972" spans="1:28" x14ac:dyDescent="0.25">
      <c r="A972" t="s">
        <v>676</v>
      </c>
      <c r="B972" t="s">
        <v>562</v>
      </c>
      <c r="C972" t="s">
        <v>1730</v>
      </c>
      <c r="D972">
        <v>43375.926319444443</v>
      </c>
      <c r="E972">
        <v>43376.670081018521</v>
      </c>
      <c r="F972" t="s">
        <v>1100</v>
      </c>
      <c r="G972" t="s">
        <v>90</v>
      </c>
      <c r="H972" t="s">
        <v>573</v>
      </c>
      <c r="I972" t="s">
        <v>91</v>
      </c>
      <c r="J972" t="s">
        <v>1118</v>
      </c>
      <c r="K972" t="s">
        <v>1731</v>
      </c>
      <c r="L972" t="s">
        <v>1732</v>
      </c>
      <c r="M972" t="s">
        <v>793</v>
      </c>
      <c r="N972" t="s">
        <v>41</v>
      </c>
      <c r="O972" t="s">
        <v>1104</v>
      </c>
      <c r="Q972" t="s">
        <v>92</v>
      </c>
      <c r="R972" t="s">
        <v>544</v>
      </c>
      <c r="S972" t="s">
        <v>545</v>
      </c>
      <c r="V972" t="s">
        <v>1401</v>
      </c>
      <c r="W972" t="s">
        <v>1402</v>
      </c>
      <c r="Y972">
        <v>43387.508831018517</v>
      </c>
      <c r="Z972" t="s">
        <v>548</v>
      </c>
      <c r="AA972" t="s">
        <v>549</v>
      </c>
      <c r="AB972" t="s">
        <v>548</v>
      </c>
    </row>
    <row r="973" spans="1:28" x14ac:dyDescent="0.25">
      <c r="A973" t="s">
        <v>676</v>
      </c>
      <c r="B973" t="s">
        <v>562</v>
      </c>
      <c r="C973" t="s">
        <v>1969</v>
      </c>
      <c r="D973">
        <v>43375.91306712963</v>
      </c>
      <c r="E973">
        <v>43377.622476851851</v>
      </c>
      <c r="F973" t="s">
        <v>1196</v>
      </c>
      <c r="G973" t="s">
        <v>90</v>
      </c>
      <c r="H973" t="s">
        <v>573</v>
      </c>
      <c r="I973" t="s">
        <v>91</v>
      </c>
      <c r="J973" t="s">
        <v>1118</v>
      </c>
      <c r="K973" t="s">
        <v>1970</v>
      </c>
      <c r="L973" t="s">
        <v>2222</v>
      </c>
      <c r="M973" t="s">
        <v>793</v>
      </c>
      <c r="N973" t="s">
        <v>40</v>
      </c>
      <c r="O973" t="s">
        <v>932</v>
      </c>
      <c r="Q973" t="s">
        <v>92</v>
      </c>
      <c r="R973" t="s">
        <v>544</v>
      </c>
      <c r="S973" t="s">
        <v>545</v>
      </c>
      <c r="V973" t="s">
        <v>1344</v>
      </c>
      <c r="W973" t="s">
        <v>1345</v>
      </c>
      <c r="Y973">
        <v>43388.502500000002</v>
      </c>
      <c r="Z973" t="s">
        <v>548</v>
      </c>
      <c r="AA973" t="s">
        <v>549</v>
      </c>
      <c r="AB973" t="s">
        <v>548</v>
      </c>
    </row>
    <row r="974" spans="1:28" x14ac:dyDescent="0.25">
      <c r="A974" t="s">
        <v>676</v>
      </c>
      <c r="B974" t="s">
        <v>562</v>
      </c>
      <c r="C974" t="s">
        <v>1971</v>
      </c>
      <c r="D974">
        <v>43375.899780092594</v>
      </c>
      <c r="E974">
        <v>43378.551053240742</v>
      </c>
      <c r="F974" t="s">
        <v>1192</v>
      </c>
      <c r="G974" t="s">
        <v>90</v>
      </c>
      <c r="H974" t="s">
        <v>573</v>
      </c>
      <c r="I974" t="s">
        <v>91</v>
      </c>
      <c r="J974" t="s">
        <v>1118</v>
      </c>
      <c r="K974" t="s">
        <v>1972</v>
      </c>
      <c r="L974" t="s">
        <v>2480</v>
      </c>
      <c r="M974" t="s">
        <v>793</v>
      </c>
      <c r="N974" t="s">
        <v>929</v>
      </c>
      <c r="O974" t="s">
        <v>1214</v>
      </c>
      <c r="Q974" t="s">
        <v>92</v>
      </c>
      <c r="R974" t="s">
        <v>544</v>
      </c>
      <c r="S974" t="s">
        <v>545</v>
      </c>
      <c r="V974" t="s">
        <v>1311</v>
      </c>
      <c r="W974" t="s">
        <v>1312</v>
      </c>
      <c r="Y974">
        <v>43389.491886574076</v>
      </c>
      <c r="Z974" t="s">
        <v>548</v>
      </c>
      <c r="AA974" t="s">
        <v>549</v>
      </c>
      <c r="AB974" t="s">
        <v>548</v>
      </c>
    </row>
    <row r="975" spans="1:28" x14ac:dyDescent="0.25">
      <c r="A975" t="s">
        <v>676</v>
      </c>
      <c r="B975" t="s">
        <v>562</v>
      </c>
      <c r="C975" t="s">
        <v>1973</v>
      </c>
      <c r="D975">
        <v>43375.896631944444</v>
      </c>
      <c r="E975">
        <v>43376.819513888891</v>
      </c>
      <c r="F975" t="s">
        <v>933</v>
      </c>
      <c r="G975" t="s">
        <v>90</v>
      </c>
      <c r="H975" t="s">
        <v>573</v>
      </c>
      <c r="I975" t="s">
        <v>91</v>
      </c>
      <c r="J975" t="s">
        <v>1118</v>
      </c>
      <c r="K975" t="s">
        <v>1974</v>
      </c>
      <c r="L975" t="s">
        <v>2223</v>
      </c>
      <c r="M975" t="s">
        <v>793</v>
      </c>
      <c r="N975" t="s">
        <v>929</v>
      </c>
      <c r="O975" t="s">
        <v>948</v>
      </c>
      <c r="Q975" t="s">
        <v>92</v>
      </c>
      <c r="R975" t="s">
        <v>544</v>
      </c>
      <c r="S975" t="s">
        <v>545</v>
      </c>
      <c r="V975" t="s">
        <v>966</v>
      </c>
      <c r="W975" t="s">
        <v>967</v>
      </c>
      <c r="Y975">
        <v>43387.508506944447</v>
      </c>
      <c r="Z975" t="s">
        <v>548</v>
      </c>
      <c r="AA975" t="s">
        <v>549</v>
      </c>
      <c r="AB975" t="s">
        <v>548</v>
      </c>
    </row>
    <row r="976" spans="1:28" x14ac:dyDescent="0.25">
      <c r="A976" t="s">
        <v>676</v>
      </c>
      <c r="B976" t="s">
        <v>562</v>
      </c>
      <c r="C976" t="s">
        <v>1975</v>
      </c>
      <c r="D976">
        <v>43375.930879629632</v>
      </c>
      <c r="E976">
        <v>43376.803877314815</v>
      </c>
      <c r="F976" t="s">
        <v>833</v>
      </c>
      <c r="G976" t="s">
        <v>90</v>
      </c>
      <c r="H976" t="s">
        <v>573</v>
      </c>
      <c r="I976" t="s">
        <v>91</v>
      </c>
      <c r="J976" t="s">
        <v>1118</v>
      </c>
      <c r="K976" t="s">
        <v>1976</v>
      </c>
      <c r="L976" t="s">
        <v>2224</v>
      </c>
      <c r="M976" t="s">
        <v>793</v>
      </c>
      <c r="N976" t="s">
        <v>40</v>
      </c>
      <c r="O976" t="s">
        <v>1360</v>
      </c>
      <c r="Q976" t="s">
        <v>92</v>
      </c>
      <c r="R976" t="s">
        <v>544</v>
      </c>
      <c r="S976" t="s">
        <v>545</v>
      </c>
      <c r="V976" t="s">
        <v>966</v>
      </c>
      <c r="W976" t="s">
        <v>967</v>
      </c>
      <c r="Y976">
        <v>43387.50986111111</v>
      </c>
      <c r="Z976" t="s">
        <v>548</v>
      </c>
      <c r="AA976" t="s">
        <v>549</v>
      </c>
      <c r="AB976" t="s">
        <v>548</v>
      </c>
    </row>
    <row r="977" spans="1:28" x14ac:dyDescent="0.25">
      <c r="A977" t="s">
        <v>676</v>
      </c>
      <c r="B977" t="s">
        <v>562</v>
      </c>
      <c r="C977" t="s">
        <v>1733</v>
      </c>
      <c r="D977">
        <v>43375.878900462965</v>
      </c>
      <c r="E977">
        <v>43376.702708333331</v>
      </c>
      <c r="F977" t="s">
        <v>911</v>
      </c>
      <c r="G977" t="s">
        <v>90</v>
      </c>
      <c r="H977" t="s">
        <v>573</v>
      </c>
      <c r="I977" t="s">
        <v>91</v>
      </c>
      <c r="J977" t="s">
        <v>1118</v>
      </c>
      <c r="K977" t="s">
        <v>1734</v>
      </c>
      <c r="L977" t="s">
        <v>1726</v>
      </c>
      <c r="Q977" t="s">
        <v>92</v>
      </c>
      <c r="R977" t="s">
        <v>544</v>
      </c>
      <c r="S977" t="s">
        <v>545</v>
      </c>
      <c r="V977" t="s">
        <v>966</v>
      </c>
      <c r="W977" t="s">
        <v>967</v>
      </c>
      <c r="Y977">
        <v>43387.509699074071</v>
      </c>
      <c r="Z977" t="s">
        <v>548</v>
      </c>
      <c r="AA977" t="s">
        <v>549</v>
      </c>
      <c r="AB977" t="s">
        <v>548</v>
      </c>
    </row>
    <row r="978" spans="1:28" x14ac:dyDescent="0.25">
      <c r="A978" t="s">
        <v>676</v>
      </c>
      <c r="B978" t="s">
        <v>562</v>
      </c>
      <c r="C978" t="s">
        <v>1977</v>
      </c>
      <c r="D978">
        <v>43375.885405092595</v>
      </c>
      <c r="E978">
        <v>43397.738576388889</v>
      </c>
      <c r="F978" t="s">
        <v>1440</v>
      </c>
      <c r="G978" t="s">
        <v>90</v>
      </c>
      <c r="H978" t="s">
        <v>1341</v>
      </c>
      <c r="I978" t="s">
        <v>91</v>
      </c>
      <c r="J978" t="s">
        <v>1118</v>
      </c>
      <c r="K978" t="s">
        <v>1978</v>
      </c>
      <c r="L978" t="s">
        <v>5212</v>
      </c>
      <c r="Q978" t="s">
        <v>92</v>
      </c>
      <c r="R978" t="s">
        <v>544</v>
      </c>
      <c r="S978" t="s">
        <v>545</v>
      </c>
      <c r="V978" t="s">
        <v>966</v>
      </c>
      <c r="W978" t="s">
        <v>967</v>
      </c>
      <c r="Y978">
        <v>43397.738854166666</v>
      </c>
      <c r="Z978" t="s">
        <v>548</v>
      </c>
      <c r="AA978" t="s">
        <v>549</v>
      </c>
      <c r="AB978" t="s">
        <v>548</v>
      </c>
    </row>
    <row r="979" spans="1:28" x14ac:dyDescent="0.25">
      <c r="A979" t="s">
        <v>676</v>
      </c>
      <c r="B979" t="s">
        <v>562</v>
      </c>
      <c r="C979" t="s">
        <v>1735</v>
      </c>
      <c r="D979">
        <v>43375.882291666669</v>
      </c>
      <c r="E979">
        <v>43376.688472222224</v>
      </c>
      <c r="F979" t="s">
        <v>872</v>
      </c>
      <c r="G979" t="s">
        <v>90</v>
      </c>
      <c r="H979" t="s">
        <v>573</v>
      </c>
      <c r="I979" t="s">
        <v>91</v>
      </c>
      <c r="J979" t="s">
        <v>1118</v>
      </c>
      <c r="K979" t="s">
        <v>1736</v>
      </c>
      <c r="L979" t="s">
        <v>1737</v>
      </c>
      <c r="M979" t="s">
        <v>793</v>
      </c>
      <c r="N979" t="s">
        <v>41</v>
      </c>
      <c r="O979" t="s">
        <v>1115</v>
      </c>
      <c r="Q979" t="s">
        <v>92</v>
      </c>
      <c r="R979" t="s">
        <v>544</v>
      </c>
      <c r="S979" t="s">
        <v>545</v>
      </c>
      <c r="V979" t="s">
        <v>966</v>
      </c>
      <c r="W979" t="s">
        <v>967</v>
      </c>
      <c r="Y979">
        <v>43387.508275462962</v>
      </c>
      <c r="Z979" t="s">
        <v>548</v>
      </c>
      <c r="AA979" t="s">
        <v>549</v>
      </c>
      <c r="AB979" t="s">
        <v>548</v>
      </c>
    </row>
    <row r="980" spans="1:28" x14ac:dyDescent="0.25">
      <c r="A980" t="s">
        <v>676</v>
      </c>
      <c r="B980" t="s">
        <v>562</v>
      </c>
      <c r="C980" t="s">
        <v>1979</v>
      </c>
      <c r="D980">
        <v>43375.927534722221</v>
      </c>
      <c r="E980">
        <v>43378.995289351849</v>
      </c>
      <c r="F980" t="s">
        <v>1493</v>
      </c>
      <c r="G980" t="s">
        <v>90</v>
      </c>
      <c r="H980" t="s">
        <v>573</v>
      </c>
      <c r="I980" t="s">
        <v>91</v>
      </c>
      <c r="J980" t="s">
        <v>1118</v>
      </c>
      <c r="K980" t="s">
        <v>1980</v>
      </c>
      <c r="L980" t="s">
        <v>2664</v>
      </c>
      <c r="M980" t="s">
        <v>793</v>
      </c>
      <c r="N980" t="s">
        <v>929</v>
      </c>
      <c r="O980" t="s">
        <v>939</v>
      </c>
      <c r="Q980" t="s">
        <v>92</v>
      </c>
      <c r="R980" t="s">
        <v>544</v>
      </c>
      <c r="S980" t="s">
        <v>545</v>
      </c>
      <c r="V980" t="s">
        <v>966</v>
      </c>
      <c r="W980" t="s">
        <v>967</v>
      </c>
      <c r="Y980">
        <v>43389.492569444446</v>
      </c>
      <c r="Z980" t="s">
        <v>548</v>
      </c>
      <c r="AA980" t="s">
        <v>549</v>
      </c>
      <c r="AB980" t="s">
        <v>548</v>
      </c>
    </row>
    <row r="981" spans="1:28" x14ac:dyDescent="0.25">
      <c r="A981" t="s">
        <v>676</v>
      </c>
      <c r="B981" t="s">
        <v>562</v>
      </c>
      <c r="C981" t="s">
        <v>1981</v>
      </c>
      <c r="D981">
        <v>43375.925023148149</v>
      </c>
      <c r="E981">
        <v>43376.811006944445</v>
      </c>
      <c r="F981" t="s">
        <v>916</v>
      </c>
      <c r="G981" t="s">
        <v>90</v>
      </c>
      <c r="H981" t="s">
        <v>573</v>
      </c>
      <c r="I981" t="s">
        <v>91</v>
      </c>
      <c r="J981" t="s">
        <v>1118</v>
      </c>
      <c r="K981" t="s">
        <v>1982</v>
      </c>
      <c r="L981" t="s">
        <v>2225</v>
      </c>
      <c r="M981" t="s">
        <v>793</v>
      </c>
      <c r="N981" t="s">
        <v>2226</v>
      </c>
      <c r="O981" t="s">
        <v>2227</v>
      </c>
      <c r="Q981" t="s">
        <v>92</v>
      </c>
      <c r="R981" t="s">
        <v>544</v>
      </c>
      <c r="S981" t="s">
        <v>545</v>
      </c>
      <c r="V981" t="s">
        <v>1415</v>
      </c>
      <c r="W981" t="s">
        <v>1416</v>
      </c>
      <c r="Y981">
        <v>43387.511145833334</v>
      </c>
      <c r="Z981" t="s">
        <v>548</v>
      </c>
      <c r="AA981" t="s">
        <v>549</v>
      </c>
      <c r="AB981" t="s">
        <v>548</v>
      </c>
    </row>
    <row r="982" spans="1:28" x14ac:dyDescent="0.25">
      <c r="A982" t="s">
        <v>676</v>
      </c>
      <c r="B982" t="s">
        <v>562</v>
      </c>
      <c r="C982" t="s">
        <v>1738</v>
      </c>
      <c r="D982">
        <v>43375.870972222219</v>
      </c>
      <c r="E982">
        <v>43376.689004629632</v>
      </c>
      <c r="F982" t="s">
        <v>843</v>
      </c>
      <c r="G982" t="s">
        <v>90</v>
      </c>
      <c r="H982" t="s">
        <v>573</v>
      </c>
      <c r="I982" t="s">
        <v>91</v>
      </c>
      <c r="J982" t="s">
        <v>1118</v>
      </c>
      <c r="K982" t="s">
        <v>1739</v>
      </c>
      <c r="L982" t="s">
        <v>1740</v>
      </c>
      <c r="M982" t="s">
        <v>793</v>
      </c>
      <c r="N982" t="s">
        <v>41</v>
      </c>
      <c r="O982" t="s">
        <v>927</v>
      </c>
      <c r="Q982" t="s">
        <v>92</v>
      </c>
      <c r="R982" t="s">
        <v>544</v>
      </c>
      <c r="S982" t="s">
        <v>545</v>
      </c>
      <c r="V982" t="s">
        <v>1254</v>
      </c>
      <c r="W982" t="s">
        <v>1255</v>
      </c>
      <c r="Y982">
        <v>43387.505532407406</v>
      </c>
      <c r="Z982" t="s">
        <v>548</v>
      </c>
      <c r="AA982" t="s">
        <v>549</v>
      </c>
      <c r="AB982" t="s">
        <v>548</v>
      </c>
    </row>
    <row r="983" spans="1:28" x14ac:dyDescent="0.25">
      <c r="A983" t="s">
        <v>676</v>
      </c>
      <c r="B983" t="s">
        <v>562</v>
      </c>
      <c r="C983" t="s">
        <v>1741</v>
      </c>
      <c r="D983">
        <v>43375.829004629632</v>
      </c>
      <c r="E983">
        <v>43376.623715277776</v>
      </c>
      <c r="F983" t="s">
        <v>1100</v>
      </c>
      <c r="G983" t="s">
        <v>90</v>
      </c>
      <c r="H983" t="s">
        <v>573</v>
      </c>
      <c r="I983" t="s">
        <v>91</v>
      </c>
      <c r="J983" t="s">
        <v>1118</v>
      </c>
      <c r="K983" t="s">
        <v>1742</v>
      </c>
      <c r="L983" t="s">
        <v>1743</v>
      </c>
      <c r="M983" t="s">
        <v>793</v>
      </c>
      <c r="N983" t="s">
        <v>41</v>
      </c>
      <c r="O983" t="s">
        <v>928</v>
      </c>
      <c r="Q983" t="s">
        <v>92</v>
      </c>
      <c r="R983" t="s">
        <v>544</v>
      </c>
      <c r="S983" t="s">
        <v>545</v>
      </c>
      <c r="V983" t="s">
        <v>966</v>
      </c>
      <c r="W983" t="s">
        <v>967</v>
      </c>
      <c r="Y983">
        <v>43387.50508101852</v>
      </c>
      <c r="Z983" t="s">
        <v>548</v>
      </c>
      <c r="AA983" t="s">
        <v>549</v>
      </c>
      <c r="AB983" t="s">
        <v>548</v>
      </c>
    </row>
    <row r="984" spans="1:28" x14ac:dyDescent="0.25">
      <c r="A984" t="s">
        <v>676</v>
      </c>
      <c r="B984" t="s">
        <v>562</v>
      </c>
      <c r="C984" t="s">
        <v>1983</v>
      </c>
      <c r="D984">
        <v>43375.855300925927</v>
      </c>
      <c r="E984">
        <v>43381.789976851855</v>
      </c>
      <c r="F984" t="s">
        <v>1419</v>
      </c>
      <c r="G984" t="s">
        <v>90</v>
      </c>
      <c r="H984" t="s">
        <v>573</v>
      </c>
      <c r="I984" t="s">
        <v>91</v>
      </c>
      <c r="J984" t="s">
        <v>1118</v>
      </c>
      <c r="K984" t="s">
        <v>1984</v>
      </c>
      <c r="L984" t="s">
        <v>2665</v>
      </c>
      <c r="M984" t="s">
        <v>793</v>
      </c>
      <c r="N984" t="s">
        <v>41</v>
      </c>
      <c r="O984" t="s">
        <v>602</v>
      </c>
      <c r="Q984" t="s">
        <v>92</v>
      </c>
      <c r="R984" t="s">
        <v>544</v>
      </c>
      <c r="S984" t="s">
        <v>545</v>
      </c>
      <c r="V984" t="s">
        <v>1254</v>
      </c>
      <c r="W984" t="s">
        <v>1255</v>
      </c>
      <c r="Y984">
        <v>43392.490428240744</v>
      </c>
      <c r="Z984" t="s">
        <v>548</v>
      </c>
      <c r="AA984" t="s">
        <v>549</v>
      </c>
      <c r="AB984" t="s">
        <v>548</v>
      </c>
    </row>
    <row r="985" spans="1:28" x14ac:dyDescent="0.25">
      <c r="A985" t="s">
        <v>676</v>
      </c>
      <c r="B985" t="s">
        <v>562</v>
      </c>
      <c r="C985" t="s">
        <v>1985</v>
      </c>
      <c r="D985">
        <v>43375.851921296293</v>
      </c>
      <c r="E985">
        <v>43381.625</v>
      </c>
      <c r="F985" t="s">
        <v>1192</v>
      </c>
      <c r="G985" t="s">
        <v>90</v>
      </c>
      <c r="H985" t="s">
        <v>573</v>
      </c>
      <c r="I985" t="s">
        <v>91</v>
      </c>
      <c r="J985" t="s">
        <v>1118</v>
      </c>
      <c r="K985" t="s">
        <v>1986</v>
      </c>
      <c r="L985" t="s">
        <v>2666</v>
      </c>
      <c r="M985" t="s">
        <v>793</v>
      </c>
      <c r="N985" t="s">
        <v>41</v>
      </c>
      <c r="O985" t="s">
        <v>928</v>
      </c>
      <c r="Q985" t="s">
        <v>92</v>
      </c>
      <c r="R985" t="s">
        <v>544</v>
      </c>
      <c r="S985" t="s">
        <v>545</v>
      </c>
      <c r="V985" t="s">
        <v>1254</v>
      </c>
      <c r="W985" t="s">
        <v>1255</v>
      </c>
      <c r="Y985">
        <v>43392.490347222221</v>
      </c>
      <c r="Z985" t="s">
        <v>548</v>
      </c>
      <c r="AA985" t="s">
        <v>549</v>
      </c>
      <c r="AB985" t="s">
        <v>548</v>
      </c>
    </row>
    <row r="986" spans="1:28" x14ac:dyDescent="0.25">
      <c r="A986" t="s">
        <v>676</v>
      </c>
      <c r="B986" t="s">
        <v>562</v>
      </c>
      <c r="C986" t="s">
        <v>1987</v>
      </c>
      <c r="D986">
        <v>43375.848530092589</v>
      </c>
      <c r="E986">
        <v>43376.821400462963</v>
      </c>
      <c r="F986" t="s">
        <v>933</v>
      </c>
      <c r="G986" t="s">
        <v>90</v>
      </c>
      <c r="H986" t="s">
        <v>573</v>
      </c>
      <c r="I986" t="s">
        <v>91</v>
      </c>
      <c r="J986" t="s">
        <v>1118</v>
      </c>
      <c r="K986" t="s">
        <v>1988</v>
      </c>
      <c r="L986" t="s">
        <v>2228</v>
      </c>
      <c r="M986" t="s">
        <v>793</v>
      </c>
      <c r="N986" t="s">
        <v>929</v>
      </c>
      <c r="O986" t="s">
        <v>939</v>
      </c>
      <c r="Q986" t="s">
        <v>92</v>
      </c>
      <c r="R986" t="s">
        <v>544</v>
      </c>
      <c r="S986" t="s">
        <v>545</v>
      </c>
      <c r="V986" t="s">
        <v>966</v>
      </c>
      <c r="W986" t="s">
        <v>967</v>
      </c>
      <c r="Y986">
        <v>43387.508136574077</v>
      </c>
      <c r="Z986" t="s">
        <v>548</v>
      </c>
      <c r="AA986" t="s">
        <v>549</v>
      </c>
      <c r="AB986" t="s">
        <v>548</v>
      </c>
    </row>
    <row r="987" spans="1:28" x14ac:dyDescent="0.25">
      <c r="A987" t="s">
        <v>676</v>
      </c>
      <c r="B987" t="s">
        <v>562</v>
      </c>
      <c r="C987" t="s">
        <v>1989</v>
      </c>
      <c r="D987">
        <v>43375.845972222225</v>
      </c>
      <c r="E987">
        <v>43376.815011574072</v>
      </c>
      <c r="F987" t="s">
        <v>833</v>
      </c>
      <c r="G987" t="s">
        <v>90</v>
      </c>
      <c r="H987" t="s">
        <v>573</v>
      </c>
      <c r="I987" t="s">
        <v>91</v>
      </c>
      <c r="J987" t="s">
        <v>1118</v>
      </c>
      <c r="K987" t="s">
        <v>1990</v>
      </c>
      <c r="L987" t="s">
        <v>2229</v>
      </c>
      <c r="M987" t="s">
        <v>793</v>
      </c>
      <c r="N987" t="s">
        <v>929</v>
      </c>
      <c r="O987" t="s">
        <v>1241</v>
      </c>
      <c r="Q987" t="s">
        <v>92</v>
      </c>
      <c r="R987" t="s">
        <v>544</v>
      </c>
      <c r="S987" t="s">
        <v>545</v>
      </c>
      <c r="V987" t="s">
        <v>966</v>
      </c>
      <c r="W987" t="s">
        <v>967</v>
      </c>
      <c r="Y987">
        <v>43387.508055555554</v>
      </c>
      <c r="Z987" t="s">
        <v>548</v>
      </c>
      <c r="AA987" t="s">
        <v>549</v>
      </c>
      <c r="AB987" t="s">
        <v>548</v>
      </c>
    </row>
    <row r="988" spans="1:28" x14ac:dyDescent="0.25">
      <c r="A988" t="s">
        <v>676</v>
      </c>
      <c r="B988" t="s">
        <v>562</v>
      </c>
      <c r="C988" t="s">
        <v>1744</v>
      </c>
      <c r="D988">
        <v>43375.840532407405</v>
      </c>
      <c r="E988">
        <v>43376.706770833334</v>
      </c>
      <c r="F988" t="s">
        <v>911</v>
      </c>
      <c r="G988" t="s">
        <v>90</v>
      </c>
      <c r="H988" t="s">
        <v>573</v>
      </c>
      <c r="I988" t="s">
        <v>91</v>
      </c>
      <c r="J988" t="s">
        <v>1118</v>
      </c>
      <c r="K988" t="s">
        <v>1745</v>
      </c>
      <c r="L988" t="s">
        <v>1483</v>
      </c>
      <c r="M988" t="s">
        <v>793</v>
      </c>
      <c r="N988" t="s">
        <v>41</v>
      </c>
      <c r="O988" t="s">
        <v>1215</v>
      </c>
      <c r="Q988" t="s">
        <v>92</v>
      </c>
      <c r="R988" t="s">
        <v>544</v>
      </c>
      <c r="S988" t="s">
        <v>545</v>
      </c>
      <c r="V988" t="s">
        <v>966</v>
      </c>
      <c r="W988" t="s">
        <v>967</v>
      </c>
      <c r="Y988">
        <v>43387.507974537039</v>
      </c>
      <c r="Z988" t="s">
        <v>548</v>
      </c>
      <c r="AA988" t="s">
        <v>549</v>
      </c>
      <c r="AB988" t="s">
        <v>548</v>
      </c>
    </row>
    <row r="989" spans="1:28" x14ac:dyDescent="0.25">
      <c r="A989" t="s">
        <v>676</v>
      </c>
      <c r="B989" t="s">
        <v>562</v>
      </c>
      <c r="C989" t="s">
        <v>1991</v>
      </c>
      <c r="D989">
        <v>43375.869305555556</v>
      </c>
      <c r="E989">
        <v>43396.863368055558</v>
      </c>
      <c r="F989" t="s">
        <v>1440</v>
      </c>
      <c r="G989" t="s">
        <v>90</v>
      </c>
      <c r="H989" t="s">
        <v>1341</v>
      </c>
      <c r="I989" t="s">
        <v>91</v>
      </c>
      <c r="J989" t="s">
        <v>1118</v>
      </c>
      <c r="K989" t="s">
        <v>1992</v>
      </c>
      <c r="L989" t="s">
        <v>5032</v>
      </c>
      <c r="Q989" t="s">
        <v>92</v>
      </c>
      <c r="R989" t="s">
        <v>544</v>
      </c>
      <c r="S989" t="s">
        <v>545</v>
      </c>
      <c r="V989" t="s">
        <v>1174</v>
      </c>
      <c r="W989" t="s">
        <v>1175</v>
      </c>
      <c r="Y989">
        <v>43396.863645833335</v>
      </c>
      <c r="Z989" t="s">
        <v>548</v>
      </c>
      <c r="AA989" t="s">
        <v>549</v>
      </c>
      <c r="AB989" t="s">
        <v>548</v>
      </c>
    </row>
    <row r="990" spans="1:28" x14ac:dyDescent="0.25">
      <c r="A990" t="s">
        <v>676</v>
      </c>
      <c r="B990" t="s">
        <v>562</v>
      </c>
      <c r="C990" t="s">
        <v>1993</v>
      </c>
      <c r="D990">
        <v>43375.864791666667</v>
      </c>
      <c r="E990">
        <v>43377.695104166669</v>
      </c>
      <c r="F990" t="s">
        <v>872</v>
      </c>
      <c r="G990" t="s">
        <v>90</v>
      </c>
      <c r="H990" t="s">
        <v>573</v>
      </c>
      <c r="I990" t="s">
        <v>91</v>
      </c>
      <c r="J990" t="s">
        <v>1118</v>
      </c>
      <c r="K990" t="s">
        <v>1994</v>
      </c>
      <c r="L990" t="s">
        <v>2230</v>
      </c>
      <c r="M990" t="s">
        <v>793</v>
      </c>
      <c r="N990" t="s">
        <v>41</v>
      </c>
      <c r="O990" t="s">
        <v>1115</v>
      </c>
      <c r="Q990" t="s">
        <v>92</v>
      </c>
      <c r="R990" t="s">
        <v>544</v>
      </c>
      <c r="S990" t="s">
        <v>545</v>
      </c>
      <c r="V990" t="s">
        <v>1174</v>
      </c>
      <c r="W990" t="s">
        <v>1175</v>
      </c>
      <c r="Y990">
        <v>43388.50273148148</v>
      </c>
      <c r="Z990" t="s">
        <v>548</v>
      </c>
      <c r="AA990" t="s">
        <v>549</v>
      </c>
      <c r="AB990" t="s">
        <v>548</v>
      </c>
    </row>
    <row r="991" spans="1:28" x14ac:dyDescent="0.25">
      <c r="A991" t="s">
        <v>676</v>
      </c>
      <c r="B991" t="s">
        <v>562</v>
      </c>
      <c r="C991" t="s">
        <v>1995</v>
      </c>
      <c r="D991">
        <v>43375.855543981481</v>
      </c>
      <c r="E991">
        <v>43390.99050925926</v>
      </c>
      <c r="F991" t="s">
        <v>1493</v>
      </c>
      <c r="G991" t="s">
        <v>90</v>
      </c>
      <c r="H991" t="s">
        <v>573</v>
      </c>
      <c r="I991" t="s">
        <v>91</v>
      </c>
      <c r="J991" t="s">
        <v>1118</v>
      </c>
      <c r="K991" t="s">
        <v>1996</v>
      </c>
      <c r="L991" t="s">
        <v>4260</v>
      </c>
      <c r="M991" t="s">
        <v>793</v>
      </c>
      <c r="N991" t="s">
        <v>41</v>
      </c>
      <c r="O991" t="s">
        <v>928</v>
      </c>
      <c r="Q991" t="s">
        <v>92</v>
      </c>
      <c r="R991" t="s">
        <v>544</v>
      </c>
      <c r="S991" t="s">
        <v>545</v>
      </c>
      <c r="V991" t="s">
        <v>966</v>
      </c>
      <c r="W991" t="s">
        <v>967</v>
      </c>
      <c r="Y991">
        <v>43401.492939814816</v>
      </c>
      <c r="Z991" t="s">
        <v>548</v>
      </c>
      <c r="AA991" t="s">
        <v>549</v>
      </c>
      <c r="AB991" t="s">
        <v>548</v>
      </c>
    </row>
    <row r="992" spans="1:28" x14ac:dyDescent="0.25">
      <c r="A992" t="s">
        <v>676</v>
      </c>
      <c r="B992" t="s">
        <v>562</v>
      </c>
      <c r="C992" t="s">
        <v>1746</v>
      </c>
      <c r="D992">
        <v>43375.851909722223</v>
      </c>
      <c r="E992">
        <v>43376.744409722225</v>
      </c>
      <c r="F992" t="s">
        <v>916</v>
      </c>
      <c r="G992" t="s">
        <v>90</v>
      </c>
      <c r="H992" t="s">
        <v>573</v>
      </c>
      <c r="I992" t="s">
        <v>91</v>
      </c>
      <c r="J992" t="s">
        <v>1118</v>
      </c>
      <c r="K992" t="s">
        <v>1747</v>
      </c>
      <c r="L992" t="s">
        <v>1748</v>
      </c>
      <c r="M992" t="s">
        <v>793</v>
      </c>
      <c r="N992" t="s">
        <v>929</v>
      </c>
      <c r="O992" t="s">
        <v>939</v>
      </c>
      <c r="Q992" t="s">
        <v>92</v>
      </c>
      <c r="R992" t="s">
        <v>544</v>
      </c>
      <c r="S992" t="s">
        <v>545</v>
      </c>
      <c r="V992" t="s">
        <v>1222</v>
      </c>
      <c r="W992" t="s">
        <v>1428</v>
      </c>
      <c r="Y992">
        <v>43387.509317129632</v>
      </c>
      <c r="Z992" t="s">
        <v>548</v>
      </c>
      <c r="AA992" t="s">
        <v>549</v>
      </c>
      <c r="AB992" t="s">
        <v>548</v>
      </c>
    </row>
    <row r="993" spans="1:28" x14ac:dyDescent="0.25">
      <c r="A993" t="s">
        <v>676</v>
      </c>
      <c r="B993" t="s">
        <v>562</v>
      </c>
      <c r="C993" t="s">
        <v>1999</v>
      </c>
      <c r="D993">
        <v>43375.823750000003</v>
      </c>
      <c r="E993">
        <v>43377.73741898148</v>
      </c>
      <c r="F993" t="s">
        <v>1100</v>
      </c>
      <c r="G993" t="s">
        <v>90</v>
      </c>
      <c r="H993" t="s">
        <v>573</v>
      </c>
      <c r="I993" t="s">
        <v>91</v>
      </c>
      <c r="J993" t="s">
        <v>1118</v>
      </c>
      <c r="K993" t="s">
        <v>2000</v>
      </c>
      <c r="L993" t="s">
        <v>2231</v>
      </c>
      <c r="M993" t="s">
        <v>793</v>
      </c>
      <c r="N993" t="s">
        <v>41</v>
      </c>
      <c r="O993" t="s">
        <v>1215</v>
      </c>
      <c r="Q993" t="s">
        <v>92</v>
      </c>
      <c r="R993" t="s">
        <v>544</v>
      </c>
      <c r="S993" t="s">
        <v>545</v>
      </c>
      <c r="V993" t="s">
        <v>966</v>
      </c>
      <c r="W993" t="s">
        <v>967</v>
      </c>
      <c r="Y993">
        <v>43388.498969907407</v>
      </c>
      <c r="Z993" t="s">
        <v>548</v>
      </c>
      <c r="AA993" t="s">
        <v>549</v>
      </c>
      <c r="AB993" t="s">
        <v>548</v>
      </c>
    </row>
    <row r="994" spans="1:28" x14ac:dyDescent="0.25">
      <c r="A994" t="s">
        <v>676</v>
      </c>
      <c r="B994" t="s">
        <v>562</v>
      </c>
      <c r="C994" t="s">
        <v>2001</v>
      </c>
      <c r="D994">
        <v>43375.820462962962</v>
      </c>
      <c r="E994">
        <v>43382.540706018517</v>
      </c>
      <c r="F994" t="s">
        <v>1196</v>
      </c>
      <c r="G994" t="s">
        <v>90</v>
      </c>
      <c r="H994" t="s">
        <v>573</v>
      </c>
      <c r="I994" t="s">
        <v>91</v>
      </c>
      <c r="J994" t="s">
        <v>1118</v>
      </c>
      <c r="K994" t="s">
        <v>2002</v>
      </c>
      <c r="L994" t="s">
        <v>2911</v>
      </c>
      <c r="M994" t="s">
        <v>793</v>
      </c>
      <c r="N994" t="s">
        <v>41</v>
      </c>
      <c r="O994" t="s">
        <v>934</v>
      </c>
      <c r="Q994" t="s">
        <v>92</v>
      </c>
      <c r="R994" t="s">
        <v>544</v>
      </c>
      <c r="S994" t="s">
        <v>545</v>
      </c>
      <c r="V994" t="s">
        <v>966</v>
      </c>
      <c r="W994" t="s">
        <v>967</v>
      </c>
      <c r="Y994">
        <v>43393.490659722222</v>
      </c>
      <c r="Z994" t="s">
        <v>548</v>
      </c>
      <c r="AA994" t="s">
        <v>549</v>
      </c>
      <c r="AB994" t="s">
        <v>548</v>
      </c>
    </row>
    <row r="995" spans="1:28" x14ac:dyDescent="0.25">
      <c r="A995" t="s">
        <v>676</v>
      </c>
      <c r="B995" t="s">
        <v>562</v>
      </c>
      <c r="C995" t="s">
        <v>2003</v>
      </c>
      <c r="D995">
        <v>43375.81050925926</v>
      </c>
      <c r="E995">
        <v>43390.978912037041</v>
      </c>
      <c r="F995" t="s">
        <v>1493</v>
      </c>
      <c r="G995" t="s">
        <v>90</v>
      </c>
      <c r="H995" t="s">
        <v>573</v>
      </c>
      <c r="I995" t="s">
        <v>91</v>
      </c>
      <c r="J995" t="s">
        <v>1118</v>
      </c>
      <c r="K995" t="s">
        <v>2004</v>
      </c>
      <c r="L995" t="s">
        <v>4261</v>
      </c>
      <c r="M995" t="s">
        <v>793</v>
      </c>
      <c r="N995" t="s">
        <v>40</v>
      </c>
      <c r="O995" t="s">
        <v>602</v>
      </c>
      <c r="Q995" t="s">
        <v>92</v>
      </c>
      <c r="R995" t="s">
        <v>544</v>
      </c>
      <c r="S995" t="s">
        <v>545</v>
      </c>
      <c r="V995" t="s">
        <v>1225</v>
      </c>
      <c r="W995" t="s">
        <v>963</v>
      </c>
      <c r="Y995">
        <v>43401.492638888885</v>
      </c>
      <c r="Z995" t="s">
        <v>548</v>
      </c>
      <c r="AA995" t="s">
        <v>549</v>
      </c>
      <c r="AB995" t="s">
        <v>548</v>
      </c>
    </row>
    <row r="996" spans="1:28" x14ac:dyDescent="0.25">
      <c r="A996" t="s">
        <v>676</v>
      </c>
      <c r="B996" t="s">
        <v>562</v>
      </c>
      <c r="C996" t="s">
        <v>2005</v>
      </c>
      <c r="D996">
        <v>43375.795162037037</v>
      </c>
      <c r="E996">
        <v>43376.823125000003</v>
      </c>
      <c r="F996" t="s">
        <v>933</v>
      </c>
      <c r="G996" t="s">
        <v>90</v>
      </c>
      <c r="H996" t="s">
        <v>573</v>
      </c>
      <c r="I996" t="s">
        <v>91</v>
      </c>
      <c r="J996" t="s">
        <v>1118</v>
      </c>
      <c r="K996" t="s">
        <v>2006</v>
      </c>
      <c r="L996" t="s">
        <v>2232</v>
      </c>
      <c r="M996" t="s">
        <v>793</v>
      </c>
      <c r="N996" t="s">
        <v>40</v>
      </c>
      <c r="O996" t="s">
        <v>732</v>
      </c>
      <c r="Q996" t="s">
        <v>92</v>
      </c>
      <c r="R996" t="s">
        <v>544</v>
      </c>
      <c r="S996" t="s">
        <v>545</v>
      </c>
      <c r="V996" t="s">
        <v>966</v>
      </c>
      <c r="W996" t="s">
        <v>967</v>
      </c>
      <c r="Y996">
        <v>43387.504212962966</v>
      </c>
      <c r="Z996" t="s">
        <v>548</v>
      </c>
      <c r="AA996" t="s">
        <v>549</v>
      </c>
      <c r="AB996" t="s">
        <v>548</v>
      </c>
    </row>
    <row r="997" spans="1:28" x14ac:dyDescent="0.25">
      <c r="A997" t="s">
        <v>676</v>
      </c>
      <c r="B997" t="s">
        <v>562</v>
      </c>
      <c r="C997" t="s">
        <v>2007</v>
      </c>
      <c r="D997">
        <v>43375.781192129631</v>
      </c>
      <c r="E997">
        <v>43376.8203587963</v>
      </c>
      <c r="F997" t="s">
        <v>833</v>
      </c>
      <c r="G997" t="s">
        <v>90</v>
      </c>
      <c r="H997" t="s">
        <v>573</v>
      </c>
      <c r="I997" t="s">
        <v>91</v>
      </c>
      <c r="J997" t="s">
        <v>1118</v>
      </c>
      <c r="K997" t="s">
        <v>2008</v>
      </c>
      <c r="L997" t="s">
        <v>2233</v>
      </c>
      <c r="M997" t="s">
        <v>793</v>
      </c>
      <c r="N997" t="s">
        <v>41</v>
      </c>
      <c r="O997" t="s">
        <v>934</v>
      </c>
      <c r="Q997" t="s">
        <v>92</v>
      </c>
      <c r="R997" t="s">
        <v>544</v>
      </c>
      <c r="S997" t="s">
        <v>545</v>
      </c>
      <c r="V997" t="s">
        <v>1216</v>
      </c>
      <c r="W997" t="s">
        <v>1217</v>
      </c>
      <c r="Y997">
        <v>43387.504062499997</v>
      </c>
      <c r="Z997" t="s">
        <v>548</v>
      </c>
      <c r="AA997" t="s">
        <v>549</v>
      </c>
      <c r="AB997" t="s">
        <v>548</v>
      </c>
    </row>
    <row r="998" spans="1:28" x14ac:dyDescent="0.25">
      <c r="A998" t="s">
        <v>676</v>
      </c>
      <c r="B998" t="s">
        <v>562</v>
      </c>
      <c r="C998" t="s">
        <v>1749</v>
      </c>
      <c r="D998">
        <v>43375.790729166663</v>
      </c>
      <c r="E998">
        <v>43376.711678240739</v>
      </c>
      <c r="F998" t="s">
        <v>911</v>
      </c>
      <c r="G998" t="s">
        <v>90</v>
      </c>
      <c r="H998" t="s">
        <v>573</v>
      </c>
      <c r="I998" t="s">
        <v>91</v>
      </c>
      <c r="J998" t="s">
        <v>1118</v>
      </c>
      <c r="K998" t="s">
        <v>1750</v>
      </c>
      <c r="L998" t="s">
        <v>1483</v>
      </c>
      <c r="M998" t="s">
        <v>793</v>
      </c>
      <c r="N998" t="s">
        <v>41</v>
      </c>
      <c r="O998" t="s">
        <v>1215</v>
      </c>
      <c r="Q998" t="s">
        <v>92</v>
      </c>
      <c r="R998" t="s">
        <v>544</v>
      </c>
      <c r="S998" t="s">
        <v>545</v>
      </c>
      <c r="V998" t="s">
        <v>966</v>
      </c>
      <c r="W998" t="s">
        <v>967</v>
      </c>
      <c r="Y998">
        <v>43387.504837962966</v>
      </c>
      <c r="Z998" t="s">
        <v>548</v>
      </c>
      <c r="AA998" t="s">
        <v>549</v>
      </c>
      <c r="AB998" t="s">
        <v>548</v>
      </c>
    </row>
    <row r="999" spans="1:28" x14ac:dyDescent="0.25">
      <c r="A999" t="s">
        <v>676</v>
      </c>
      <c r="B999" t="s">
        <v>562</v>
      </c>
      <c r="C999" t="s">
        <v>2009</v>
      </c>
      <c r="D999">
        <v>43375.503981481481</v>
      </c>
      <c r="E999">
        <v>43382.51462962963</v>
      </c>
      <c r="F999" t="s">
        <v>1419</v>
      </c>
      <c r="G999" t="s">
        <v>90</v>
      </c>
      <c r="H999" t="s">
        <v>573</v>
      </c>
      <c r="I999" t="s">
        <v>91</v>
      </c>
      <c r="J999" t="s">
        <v>1118</v>
      </c>
      <c r="K999" t="s">
        <v>2010</v>
      </c>
      <c r="L999" t="s">
        <v>934</v>
      </c>
      <c r="M999" t="s">
        <v>793</v>
      </c>
      <c r="N999" t="s">
        <v>41</v>
      </c>
      <c r="O999" t="s">
        <v>934</v>
      </c>
      <c r="Q999" t="s">
        <v>92</v>
      </c>
      <c r="R999" t="s">
        <v>544</v>
      </c>
      <c r="S999" t="s">
        <v>545</v>
      </c>
      <c r="V999" t="s">
        <v>1396</v>
      </c>
      <c r="W999" t="s">
        <v>1397</v>
      </c>
      <c r="Y999">
        <v>43393.490266203706</v>
      </c>
      <c r="Z999" t="s">
        <v>548</v>
      </c>
      <c r="AA999" t="s">
        <v>549</v>
      </c>
      <c r="AB999" t="s">
        <v>548</v>
      </c>
    </row>
    <row r="1000" spans="1:28" x14ac:dyDescent="0.25">
      <c r="A1000" t="s">
        <v>676</v>
      </c>
      <c r="B1000" t="s">
        <v>562</v>
      </c>
      <c r="C1000" t="s">
        <v>2011</v>
      </c>
      <c r="D1000">
        <v>43375.763958333337</v>
      </c>
      <c r="E1000">
        <v>43382.666759259257</v>
      </c>
      <c r="F1000" t="s">
        <v>1440</v>
      </c>
      <c r="G1000" t="s">
        <v>90</v>
      </c>
      <c r="H1000" t="s">
        <v>573</v>
      </c>
      <c r="I1000" t="s">
        <v>91</v>
      </c>
      <c r="J1000" t="s">
        <v>1118</v>
      </c>
      <c r="K1000" t="s">
        <v>2012</v>
      </c>
      <c r="L1000" t="s">
        <v>2912</v>
      </c>
      <c r="M1000" t="s">
        <v>793</v>
      </c>
      <c r="N1000" t="s">
        <v>41</v>
      </c>
      <c r="O1000" t="s">
        <v>1115</v>
      </c>
      <c r="Q1000" t="s">
        <v>92</v>
      </c>
      <c r="R1000" t="s">
        <v>544</v>
      </c>
      <c r="S1000" t="s">
        <v>545</v>
      </c>
      <c r="V1000" t="s">
        <v>1258</v>
      </c>
      <c r="W1000" t="s">
        <v>1259</v>
      </c>
      <c r="Y1000">
        <v>43393.490416666667</v>
      </c>
      <c r="Z1000" t="s">
        <v>548</v>
      </c>
      <c r="AA1000" t="s">
        <v>549</v>
      </c>
      <c r="AB1000" t="s">
        <v>548</v>
      </c>
    </row>
    <row r="1001" spans="1:28" x14ac:dyDescent="0.25">
      <c r="A1001" t="s">
        <v>676</v>
      </c>
      <c r="B1001" t="s">
        <v>562</v>
      </c>
      <c r="C1001" t="s">
        <v>2013</v>
      </c>
      <c r="D1001">
        <v>43375.143263888887</v>
      </c>
      <c r="E1001">
        <v>43376.780821759261</v>
      </c>
      <c r="F1001" t="s">
        <v>872</v>
      </c>
      <c r="G1001" t="s">
        <v>90</v>
      </c>
      <c r="H1001" t="s">
        <v>573</v>
      </c>
      <c r="I1001" t="s">
        <v>91</v>
      </c>
      <c r="J1001" t="s">
        <v>1118</v>
      </c>
      <c r="K1001" t="s">
        <v>2014</v>
      </c>
      <c r="L1001" t="s">
        <v>2234</v>
      </c>
      <c r="M1001" t="s">
        <v>793</v>
      </c>
      <c r="N1001" t="s">
        <v>1372</v>
      </c>
      <c r="O1001" t="s">
        <v>932</v>
      </c>
      <c r="Q1001" t="s">
        <v>92</v>
      </c>
      <c r="R1001" t="s">
        <v>544</v>
      </c>
      <c r="S1001" t="s">
        <v>545</v>
      </c>
      <c r="V1001" t="s">
        <v>966</v>
      </c>
      <c r="W1001" t="s">
        <v>967</v>
      </c>
      <c r="Y1001">
        <v>43387.502476851849</v>
      </c>
      <c r="Z1001" t="s">
        <v>548</v>
      </c>
      <c r="AA1001" t="s">
        <v>549</v>
      </c>
      <c r="AB1001" t="s">
        <v>548</v>
      </c>
    </row>
    <row r="1002" spans="1:28" x14ac:dyDescent="0.25">
      <c r="A1002" t="s">
        <v>676</v>
      </c>
      <c r="B1002" t="s">
        <v>562</v>
      </c>
      <c r="C1002" t="s">
        <v>5687</v>
      </c>
      <c r="D1002">
        <v>43402.799097222225</v>
      </c>
      <c r="G1002" t="s">
        <v>90</v>
      </c>
      <c r="H1002" t="s">
        <v>335</v>
      </c>
      <c r="I1002" t="s">
        <v>91</v>
      </c>
      <c r="J1002" t="s">
        <v>1118</v>
      </c>
      <c r="K1002" t="s">
        <v>5688</v>
      </c>
      <c r="Q1002" t="s">
        <v>92</v>
      </c>
      <c r="R1002" t="s">
        <v>544</v>
      </c>
      <c r="S1002" t="s">
        <v>545</v>
      </c>
      <c r="V1002" t="s">
        <v>1098</v>
      </c>
      <c r="W1002" t="s">
        <v>1099</v>
      </c>
      <c r="Y1002">
        <v>43402.799097222225</v>
      </c>
      <c r="Z1002" t="s">
        <v>548</v>
      </c>
      <c r="AB1002" t="s">
        <v>549</v>
      </c>
    </row>
    <row r="1003" spans="1:28" x14ac:dyDescent="0.25">
      <c r="A1003" t="s">
        <v>676</v>
      </c>
      <c r="B1003" t="s">
        <v>562</v>
      </c>
      <c r="C1003" t="s">
        <v>5689</v>
      </c>
      <c r="D1003">
        <v>43402.796597222223</v>
      </c>
      <c r="G1003" t="s">
        <v>90</v>
      </c>
      <c r="H1003" t="s">
        <v>335</v>
      </c>
      <c r="I1003" t="s">
        <v>91</v>
      </c>
      <c r="J1003" t="s">
        <v>1118</v>
      </c>
      <c r="K1003" t="s">
        <v>5690</v>
      </c>
      <c r="Q1003" t="s">
        <v>92</v>
      </c>
      <c r="R1003" t="s">
        <v>544</v>
      </c>
      <c r="S1003" t="s">
        <v>545</v>
      </c>
      <c r="V1003" t="s">
        <v>966</v>
      </c>
      <c r="W1003" t="s">
        <v>967</v>
      </c>
      <c r="Y1003">
        <v>43402.796597222223</v>
      </c>
      <c r="Z1003" t="s">
        <v>548</v>
      </c>
      <c r="AB1003" t="s">
        <v>549</v>
      </c>
    </row>
    <row r="1004" spans="1:28" x14ac:dyDescent="0.25">
      <c r="A1004" t="s">
        <v>676</v>
      </c>
      <c r="B1004" t="s">
        <v>562</v>
      </c>
      <c r="C1004" t="s">
        <v>5691</v>
      </c>
      <c r="D1004">
        <v>43402.753159722219</v>
      </c>
      <c r="G1004" t="s">
        <v>90</v>
      </c>
      <c r="H1004" t="s">
        <v>335</v>
      </c>
      <c r="I1004" t="s">
        <v>91</v>
      </c>
      <c r="J1004" t="s">
        <v>1118</v>
      </c>
      <c r="K1004" t="s">
        <v>5692</v>
      </c>
      <c r="Q1004" t="s">
        <v>92</v>
      </c>
      <c r="R1004" t="s">
        <v>544</v>
      </c>
      <c r="S1004" t="s">
        <v>545</v>
      </c>
      <c r="V1004" t="s">
        <v>1326</v>
      </c>
      <c r="W1004" t="s">
        <v>1327</v>
      </c>
      <c r="Y1004">
        <v>43402.753159722219</v>
      </c>
      <c r="Z1004" t="s">
        <v>548</v>
      </c>
      <c r="AB1004" t="s">
        <v>549</v>
      </c>
    </row>
    <row r="1005" spans="1:28" x14ac:dyDescent="0.25">
      <c r="A1005" t="s">
        <v>676</v>
      </c>
      <c r="B1005" t="s">
        <v>562</v>
      </c>
      <c r="C1005" t="s">
        <v>5693</v>
      </c>
      <c r="D1005">
        <v>43402.749421296299</v>
      </c>
      <c r="G1005" t="s">
        <v>90</v>
      </c>
      <c r="H1005" t="s">
        <v>335</v>
      </c>
      <c r="I1005" t="s">
        <v>91</v>
      </c>
      <c r="J1005" t="s">
        <v>1118</v>
      </c>
      <c r="K1005" t="s">
        <v>5694</v>
      </c>
      <c r="Q1005" t="s">
        <v>92</v>
      </c>
      <c r="R1005" t="s">
        <v>544</v>
      </c>
      <c r="S1005" t="s">
        <v>545</v>
      </c>
      <c r="V1005" t="s">
        <v>1326</v>
      </c>
      <c r="W1005" t="s">
        <v>1327</v>
      </c>
      <c r="Y1005">
        <v>43402.749421296299</v>
      </c>
      <c r="Z1005" t="s">
        <v>548</v>
      </c>
      <c r="AB1005" t="s">
        <v>549</v>
      </c>
    </row>
    <row r="1006" spans="1:28" x14ac:dyDescent="0.25">
      <c r="A1006" t="s">
        <v>676</v>
      </c>
      <c r="B1006" t="s">
        <v>562</v>
      </c>
      <c r="C1006" t="s">
        <v>5695</v>
      </c>
      <c r="D1006">
        <v>43402.746724537035</v>
      </c>
      <c r="G1006" t="s">
        <v>90</v>
      </c>
      <c r="H1006" t="s">
        <v>335</v>
      </c>
      <c r="I1006" t="s">
        <v>91</v>
      </c>
      <c r="J1006" t="s">
        <v>1118</v>
      </c>
      <c r="K1006" t="s">
        <v>1635</v>
      </c>
      <c r="Q1006" t="s">
        <v>92</v>
      </c>
      <c r="R1006" t="s">
        <v>544</v>
      </c>
      <c r="S1006" t="s">
        <v>545</v>
      </c>
      <c r="V1006" t="s">
        <v>1326</v>
      </c>
      <c r="W1006" t="s">
        <v>1327</v>
      </c>
      <c r="Y1006">
        <v>43402.746817129628</v>
      </c>
      <c r="Z1006" t="s">
        <v>548</v>
      </c>
      <c r="AB1006" t="s">
        <v>549</v>
      </c>
    </row>
    <row r="1007" spans="1:28" x14ac:dyDescent="0.25">
      <c r="A1007" t="s">
        <v>676</v>
      </c>
      <c r="B1007" t="s">
        <v>562</v>
      </c>
      <c r="C1007" t="s">
        <v>5696</v>
      </c>
      <c r="D1007">
        <v>43402.72115740741</v>
      </c>
      <c r="G1007" t="s">
        <v>90</v>
      </c>
      <c r="H1007" t="s">
        <v>335</v>
      </c>
      <c r="I1007" t="s">
        <v>91</v>
      </c>
      <c r="J1007" t="s">
        <v>1118</v>
      </c>
      <c r="K1007" t="s">
        <v>5697</v>
      </c>
      <c r="Q1007" t="s">
        <v>92</v>
      </c>
      <c r="R1007" t="s">
        <v>544</v>
      </c>
      <c r="S1007" t="s">
        <v>545</v>
      </c>
      <c r="V1007" t="s">
        <v>1326</v>
      </c>
      <c r="W1007" t="s">
        <v>1327</v>
      </c>
      <c r="Y1007">
        <v>43402.72115740741</v>
      </c>
      <c r="Z1007" t="s">
        <v>548</v>
      </c>
      <c r="AB1007" t="s">
        <v>549</v>
      </c>
    </row>
    <row r="1008" spans="1:28" x14ac:dyDescent="0.25">
      <c r="A1008" t="s">
        <v>676</v>
      </c>
      <c r="B1008" t="s">
        <v>562</v>
      </c>
      <c r="C1008" t="s">
        <v>5698</v>
      </c>
      <c r="D1008">
        <v>43402.718854166669</v>
      </c>
      <c r="G1008" t="s">
        <v>90</v>
      </c>
      <c r="H1008" t="s">
        <v>335</v>
      </c>
      <c r="I1008" t="s">
        <v>91</v>
      </c>
      <c r="J1008" t="s">
        <v>1118</v>
      </c>
      <c r="K1008" t="s">
        <v>5699</v>
      </c>
      <c r="Q1008" t="s">
        <v>92</v>
      </c>
      <c r="R1008" t="s">
        <v>544</v>
      </c>
      <c r="S1008" t="s">
        <v>545</v>
      </c>
      <c r="V1008" t="s">
        <v>1326</v>
      </c>
      <c r="W1008" t="s">
        <v>1327</v>
      </c>
      <c r="Y1008">
        <v>43402.718854166669</v>
      </c>
      <c r="Z1008" t="s">
        <v>548</v>
      </c>
      <c r="AB1008" t="s">
        <v>549</v>
      </c>
    </row>
    <row r="1009" spans="1:28" x14ac:dyDescent="0.25">
      <c r="A1009" t="s">
        <v>676</v>
      </c>
      <c r="B1009" t="s">
        <v>562</v>
      </c>
      <c r="C1009" t="s">
        <v>5700</v>
      </c>
      <c r="D1009">
        <v>43402.536076388889</v>
      </c>
      <c r="G1009" t="s">
        <v>90</v>
      </c>
      <c r="H1009" t="s">
        <v>335</v>
      </c>
      <c r="I1009" t="s">
        <v>91</v>
      </c>
      <c r="J1009" t="s">
        <v>1118</v>
      </c>
      <c r="K1009" t="s">
        <v>5701</v>
      </c>
      <c r="Q1009" t="s">
        <v>92</v>
      </c>
      <c r="R1009" t="s">
        <v>544</v>
      </c>
      <c r="S1009" t="s">
        <v>545</v>
      </c>
      <c r="V1009" t="s">
        <v>5702</v>
      </c>
      <c r="W1009" t="s">
        <v>5703</v>
      </c>
      <c r="Y1009">
        <v>43402.536076388889</v>
      </c>
      <c r="Z1009" t="s">
        <v>548</v>
      </c>
      <c r="AB1009" t="s">
        <v>549</v>
      </c>
    </row>
    <row r="1010" spans="1:28" x14ac:dyDescent="0.25">
      <c r="A1010" t="s">
        <v>676</v>
      </c>
      <c r="B1010" t="s">
        <v>562</v>
      </c>
      <c r="C1010" t="s">
        <v>5704</v>
      </c>
      <c r="D1010">
        <v>43402.516053240739</v>
      </c>
      <c r="G1010" t="s">
        <v>90</v>
      </c>
      <c r="H1010" t="s">
        <v>335</v>
      </c>
      <c r="I1010" t="s">
        <v>91</v>
      </c>
      <c r="J1010" t="s">
        <v>1118</v>
      </c>
      <c r="K1010" t="s">
        <v>5705</v>
      </c>
      <c r="Q1010" t="s">
        <v>92</v>
      </c>
      <c r="R1010" t="s">
        <v>544</v>
      </c>
      <c r="S1010" t="s">
        <v>545</v>
      </c>
      <c r="V1010" t="s">
        <v>1396</v>
      </c>
      <c r="W1010" t="s">
        <v>1397</v>
      </c>
      <c r="Y1010">
        <v>43402.516053240739</v>
      </c>
      <c r="Z1010" t="s">
        <v>548</v>
      </c>
      <c r="AB1010" t="s">
        <v>549</v>
      </c>
    </row>
    <row r="1011" spans="1:28" x14ac:dyDescent="0.25">
      <c r="A1011" t="s">
        <v>676</v>
      </c>
      <c r="B1011" t="s">
        <v>562</v>
      </c>
      <c r="C1011" t="s">
        <v>5706</v>
      </c>
      <c r="D1011">
        <v>43402.486643518518</v>
      </c>
      <c r="G1011" t="s">
        <v>90</v>
      </c>
      <c r="H1011" t="s">
        <v>335</v>
      </c>
      <c r="I1011" t="s">
        <v>91</v>
      </c>
      <c r="J1011" t="s">
        <v>1118</v>
      </c>
      <c r="K1011" t="s">
        <v>5707</v>
      </c>
      <c r="Q1011" t="s">
        <v>92</v>
      </c>
      <c r="R1011" t="s">
        <v>544</v>
      </c>
      <c r="S1011" t="s">
        <v>545</v>
      </c>
      <c r="V1011" t="s">
        <v>5702</v>
      </c>
      <c r="W1011" t="s">
        <v>5703</v>
      </c>
      <c r="Y1011">
        <v>43402.486643518518</v>
      </c>
      <c r="Z1011" t="s">
        <v>548</v>
      </c>
      <c r="AB1011" t="s">
        <v>549</v>
      </c>
    </row>
    <row r="1012" spans="1:28" x14ac:dyDescent="0.25">
      <c r="A1012" t="s">
        <v>676</v>
      </c>
      <c r="B1012" t="s">
        <v>562</v>
      </c>
      <c r="C1012" t="s">
        <v>5708</v>
      </c>
      <c r="D1012">
        <v>43402.707303240742</v>
      </c>
      <c r="G1012" t="s">
        <v>90</v>
      </c>
      <c r="H1012" t="s">
        <v>335</v>
      </c>
      <c r="I1012" t="s">
        <v>91</v>
      </c>
      <c r="J1012" t="s">
        <v>1118</v>
      </c>
      <c r="K1012" t="s">
        <v>5709</v>
      </c>
      <c r="Q1012" t="s">
        <v>92</v>
      </c>
      <c r="R1012" t="s">
        <v>544</v>
      </c>
      <c r="S1012" t="s">
        <v>545</v>
      </c>
      <c r="V1012" t="s">
        <v>1398</v>
      </c>
      <c r="W1012" t="s">
        <v>1399</v>
      </c>
      <c r="Y1012">
        <v>43402.707303240742</v>
      </c>
      <c r="Z1012" t="s">
        <v>548</v>
      </c>
      <c r="AB1012" t="s">
        <v>549</v>
      </c>
    </row>
    <row r="1013" spans="1:28" x14ac:dyDescent="0.25">
      <c r="A1013" t="s">
        <v>676</v>
      </c>
      <c r="B1013" t="s">
        <v>562</v>
      </c>
      <c r="C1013" t="s">
        <v>5710</v>
      </c>
      <c r="D1013">
        <v>43402.57172453704</v>
      </c>
      <c r="G1013" t="s">
        <v>90</v>
      </c>
      <c r="H1013" t="s">
        <v>335</v>
      </c>
      <c r="I1013" t="s">
        <v>91</v>
      </c>
      <c r="J1013" t="s">
        <v>1118</v>
      </c>
      <c r="K1013" t="s">
        <v>5711</v>
      </c>
      <c r="Q1013" t="s">
        <v>92</v>
      </c>
      <c r="R1013" t="s">
        <v>544</v>
      </c>
      <c r="S1013" t="s">
        <v>545</v>
      </c>
      <c r="V1013" t="s">
        <v>1398</v>
      </c>
      <c r="W1013" t="s">
        <v>1399</v>
      </c>
      <c r="Y1013">
        <v>43402.57172453704</v>
      </c>
      <c r="Z1013" t="s">
        <v>548</v>
      </c>
      <c r="AB1013" t="s">
        <v>549</v>
      </c>
    </row>
    <row r="1014" spans="1:28" x14ac:dyDescent="0.25">
      <c r="A1014" t="s">
        <v>676</v>
      </c>
      <c r="B1014" t="s">
        <v>562</v>
      </c>
      <c r="C1014" t="s">
        <v>5712</v>
      </c>
      <c r="D1014">
        <v>43402.54928240741</v>
      </c>
      <c r="G1014" t="s">
        <v>90</v>
      </c>
      <c r="H1014" t="s">
        <v>335</v>
      </c>
      <c r="I1014" t="s">
        <v>91</v>
      </c>
      <c r="J1014" t="s">
        <v>1118</v>
      </c>
      <c r="K1014" t="s">
        <v>5713</v>
      </c>
      <c r="Q1014" t="s">
        <v>92</v>
      </c>
      <c r="R1014" t="s">
        <v>544</v>
      </c>
      <c r="S1014" t="s">
        <v>545</v>
      </c>
      <c r="V1014" t="s">
        <v>5702</v>
      </c>
      <c r="W1014" t="s">
        <v>5703</v>
      </c>
      <c r="Y1014">
        <v>43402.54928240741</v>
      </c>
      <c r="Z1014" t="s">
        <v>548</v>
      </c>
      <c r="AB1014" t="s">
        <v>549</v>
      </c>
    </row>
    <row r="1015" spans="1:28" x14ac:dyDescent="0.25">
      <c r="A1015" t="s">
        <v>676</v>
      </c>
      <c r="B1015" t="s">
        <v>562</v>
      </c>
      <c r="C1015" t="s">
        <v>5714</v>
      </c>
      <c r="D1015">
        <v>43402.497013888889</v>
      </c>
      <c r="G1015" t="s">
        <v>90</v>
      </c>
      <c r="H1015" t="s">
        <v>335</v>
      </c>
      <c r="I1015" t="s">
        <v>91</v>
      </c>
      <c r="J1015" t="s">
        <v>1118</v>
      </c>
      <c r="K1015" t="s">
        <v>5715</v>
      </c>
      <c r="Q1015" t="s">
        <v>92</v>
      </c>
      <c r="R1015" t="s">
        <v>544</v>
      </c>
      <c r="S1015" t="s">
        <v>545</v>
      </c>
      <c r="V1015" t="s">
        <v>5702</v>
      </c>
      <c r="W1015" t="s">
        <v>5703</v>
      </c>
      <c r="Y1015">
        <v>43402.497013888889</v>
      </c>
      <c r="Z1015" t="s">
        <v>548</v>
      </c>
      <c r="AB1015" t="s">
        <v>549</v>
      </c>
    </row>
    <row r="1016" spans="1:28" x14ac:dyDescent="0.25">
      <c r="A1016" t="s">
        <v>676</v>
      </c>
      <c r="B1016" t="s">
        <v>562</v>
      </c>
      <c r="C1016" t="s">
        <v>5716</v>
      </c>
      <c r="D1016">
        <v>43400.903101851851</v>
      </c>
      <c r="F1016" t="s">
        <v>872</v>
      </c>
      <c r="G1016" t="s">
        <v>90</v>
      </c>
      <c r="H1016" t="s">
        <v>93</v>
      </c>
      <c r="I1016" t="s">
        <v>91</v>
      </c>
      <c r="J1016" t="s">
        <v>1118</v>
      </c>
      <c r="K1016" t="s">
        <v>5717</v>
      </c>
      <c r="Q1016" t="s">
        <v>92</v>
      </c>
      <c r="R1016" t="s">
        <v>544</v>
      </c>
      <c r="S1016" t="s">
        <v>545</v>
      </c>
      <c r="V1016" t="s">
        <v>2293</v>
      </c>
      <c r="W1016" t="s">
        <v>2294</v>
      </c>
      <c r="Y1016">
        <v>43402.615405092591</v>
      </c>
      <c r="Z1016" t="s">
        <v>548</v>
      </c>
      <c r="AB1016" t="s">
        <v>549</v>
      </c>
    </row>
    <row r="1017" spans="1:28" x14ac:dyDescent="0.25">
      <c r="A1017" t="s">
        <v>676</v>
      </c>
      <c r="B1017" t="s">
        <v>562</v>
      </c>
      <c r="C1017" t="s">
        <v>5718</v>
      </c>
      <c r="D1017">
        <v>43400.758726851855</v>
      </c>
      <c r="G1017" t="s">
        <v>90</v>
      </c>
      <c r="H1017" t="s">
        <v>335</v>
      </c>
      <c r="I1017" t="s">
        <v>91</v>
      </c>
      <c r="J1017" t="s">
        <v>1118</v>
      </c>
      <c r="K1017" t="s">
        <v>5719</v>
      </c>
      <c r="Q1017" t="s">
        <v>92</v>
      </c>
      <c r="R1017" t="s">
        <v>544</v>
      </c>
      <c r="S1017" t="s">
        <v>545</v>
      </c>
      <c r="V1017" t="s">
        <v>1223</v>
      </c>
      <c r="W1017" t="s">
        <v>1224</v>
      </c>
      <c r="Y1017">
        <v>43400.758726851855</v>
      </c>
      <c r="Z1017" t="s">
        <v>548</v>
      </c>
      <c r="AB1017" t="s">
        <v>549</v>
      </c>
    </row>
    <row r="1018" spans="1:28" x14ac:dyDescent="0.25">
      <c r="A1018" t="s">
        <v>676</v>
      </c>
      <c r="B1018" t="s">
        <v>562</v>
      </c>
      <c r="C1018" t="s">
        <v>5720</v>
      </c>
      <c r="D1018">
        <v>43400.180428240739</v>
      </c>
      <c r="F1018" t="s">
        <v>1196</v>
      </c>
      <c r="G1018" t="s">
        <v>90</v>
      </c>
      <c r="H1018" t="s">
        <v>335</v>
      </c>
      <c r="I1018" t="s">
        <v>91</v>
      </c>
      <c r="J1018" t="s">
        <v>1118</v>
      </c>
      <c r="K1018" t="s">
        <v>5721</v>
      </c>
      <c r="Q1018" t="s">
        <v>92</v>
      </c>
      <c r="R1018" t="s">
        <v>544</v>
      </c>
      <c r="S1018" t="s">
        <v>545</v>
      </c>
      <c r="V1018" t="s">
        <v>1321</v>
      </c>
      <c r="W1018" t="s">
        <v>964</v>
      </c>
      <c r="Y1018">
        <v>43402.750752314816</v>
      </c>
      <c r="Z1018" t="s">
        <v>548</v>
      </c>
      <c r="AB1018" t="s">
        <v>549</v>
      </c>
    </row>
    <row r="1019" spans="1:28" x14ac:dyDescent="0.25">
      <c r="A1019" t="s">
        <v>676</v>
      </c>
      <c r="B1019" t="s">
        <v>562</v>
      </c>
      <c r="C1019" t="s">
        <v>5722</v>
      </c>
      <c r="D1019">
        <v>43400.134745370371</v>
      </c>
      <c r="F1019" t="s">
        <v>933</v>
      </c>
      <c r="G1019" t="s">
        <v>90</v>
      </c>
      <c r="H1019" t="s">
        <v>335</v>
      </c>
      <c r="I1019" t="s">
        <v>91</v>
      </c>
      <c r="J1019" t="s">
        <v>1118</v>
      </c>
      <c r="K1019" t="s">
        <v>5723</v>
      </c>
      <c r="Q1019" t="s">
        <v>92</v>
      </c>
      <c r="R1019" t="s">
        <v>544</v>
      </c>
      <c r="S1019" t="s">
        <v>545</v>
      </c>
      <c r="V1019" t="s">
        <v>966</v>
      </c>
      <c r="W1019" t="s">
        <v>967</v>
      </c>
      <c r="Y1019">
        <v>43402.783217592594</v>
      </c>
      <c r="Z1019" t="s">
        <v>548</v>
      </c>
      <c r="AB1019" t="s">
        <v>549</v>
      </c>
    </row>
    <row r="1020" spans="1:28" x14ac:dyDescent="0.25">
      <c r="A1020" t="s">
        <v>676</v>
      </c>
      <c r="B1020" t="s">
        <v>562</v>
      </c>
      <c r="C1020" t="s">
        <v>5724</v>
      </c>
      <c r="D1020">
        <v>43400.158935185187</v>
      </c>
      <c r="G1020" t="s">
        <v>90</v>
      </c>
      <c r="H1020" t="s">
        <v>335</v>
      </c>
      <c r="I1020" t="s">
        <v>91</v>
      </c>
      <c r="J1020" t="s">
        <v>1118</v>
      </c>
      <c r="K1020" t="s">
        <v>5725</v>
      </c>
      <c r="Q1020" t="s">
        <v>92</v>
      </c>
      <c r="R1020" t="s">
        <v>544</v>
      </c>
      <c r="S1020" t="s">
        <v>545</v>
      </c>
      <c r="V1020" t="s">
        <v>1254</v>
      </c>
      <c r="W1020" t="s">
        <v>1255</v>
      </c>
      <c r="Y1020">
        <v>43400.158935185187</v>
      </c>
      <c r="Z1020" t="s">
        <v>548</v>
      </c>
      <c r="AB1020" t="s">
        <v>549</v>
      </c>
    </row>
    <row r="1021" spans="1:28" x14ac:dyDescent="0.25">
      <c r="A1021" t="s">
        <v>676</v>
      </c>
      <c r="B1021" t="s">
        <v>562</v>
      </c>
      <c r="C1021" t="s">
        <v>5726</v>
      </c>
      <c r="D1021">
        <v>43400.132349537038</v>
      </c>
      <c r="F1021" t="s">
        <v>1196</v>
      </c>
      <c r="G1021" t="s">
        <v>90</v>
      </c>
      <c r="H1021" t="s">
        <v>335</v>
      </c>
      <c r="I1021" t="s">
        <v>91</v>
      </c>
      <c r="J1021" t="s">
        <v>1118</v>
      </c>
      <c r="K1021" t="s">
        <v>5727</v>
      </c>
      <c r="Q1021" t="s">
        <v>92</v>
      </c>
      <c r="R1021" t="s">
        <v>544</v>
      </c>
      <c r="S1021" t="s">
        <v>545</v>
      </c>
      <c r="V1021" t="s">
        <v>1254</v>
      </c>
      <c r="W1021" t="s">
        <v>1255</v>
      </c>
      <c r="Y1021">
        <v>43402.75105324074</v>
      </c>
      <c r="Z1021" t="s">
        <v>548</v>
      </c>
      <c r="AB1021" t="s">
        <v>549</v>
      </c>
    </row>
    <row r="1022" spans="1:28" x14ac:dyDescent="0.25">
      <c r="A1022" t="s">
        <v>676</v>
      </c>
      <c r="B1022" t="s">
        <v>562</v>
      </c>
      <c r="C1022" t="s">
        <v>5728</v>
      </c>
      <c r="D1022">
        <v>43400.105428240742</v>
      </c>
      <c r="F1022" t="s">
        <v>933</v>
      </c>
      <c r="G1022" t="s">
        <v>90</v>
      </c>
      <c r="H1022" t="s">
        <v>335</v>
      </c>
      <c r="I1022" t="s">
        <v>91</v>
      </c>
      <c r="J1022" t="s">
        <v>1118</v>
      </c>
      <c r="K1022" t="s">
        <v>5729</v>
      </c>
      <c r="Q1022" t="s">
        <v>92</v>
      </c>
      <c r="R1022" t="s">
        <v>544</v>
      </c>
      <c r="S1022" t="s">
        <v>545</v>
      </c>
      <c r="V1022" t="s">
        <v>966</v>
      </c>
      <c r="W1022" t="s">
        <v>967</v>
      </c>
      <c r="Y1022">
        <v>43402.783356481479</v>
      </c>
      <c r="Z1022" t="s">
        <v>548</v>
      </c>
      <c r="AB1022" t="s">
        <v>549</v>
      </c>
    </row>
    <row r="1023" spans="1:28" x14ac:dyDescent="0.25">
      <c r="A1023" t="s">
        <v>676</v>
      </c>
      <c r="B1023" t="s">
        <v>562</v>
      </c>
      <c r="C1023" t="s">
        <v>5730</v>
      </c>
      <c r="D1023">
        <v>43400.068182870367</v>
      </c>
      <c r="G1023" t="s">
        <v>90</v>
      </c>
      <c r="H1023" t="s">
        <v>335</v>
      </c>
      <c r="I1023" t="s">
        <v>91</v>
      </c>
      <c r="J1023" t="s">
        <v>1118</v>
      </c>
      <c r="K1023" t="s">
        <v>5731</v>
      </c>
      <c r="Q1023" t="s">
        <v>92</v>
      </c>
      <c r="R1023" t="s">
        <v>544</v>
      </c>
      <c r="S1023" t="s">
        <v>545</v>
      </c>
      <c r="V1023" t="s">
        <v>946</v>
      </c>
      <c r="W1023" t="s">
        <v>2923</v>
      </c>
      <c r="Y1023">
        <v>43400.06827546296</v>
      </c>
      <c r="Z1023" t="s">
        <v>548</v>
      </c>
      <c r="AB1023" t="s">
        <v>549</v>
      </c>
    </row>
    <row r="1024" spans="1:28" x14ac:dyDescent="0.25">
      <c r="A1024" t="s">
        <v>676</v>
      </c>
      <c r="B1024" t="s">
        <v>562</v>
      </c>
      <c r="C1024" t="s">
        <v>5732</v>
      </c>
      <c r="D1024">
        <v>43399.935567129629</v>
      </c>
      <c r="G1024" t="s">
        <v>90</v>
      </c>
      <c r="H1024" t="s">
        <v>335</v>
      </c>
      <c r="I1024" t="s">
        <v>91</v>
      </c>
      <c r="J1024" t="s">
        <v>1118</v>
      </c>
      <c r="K1024" t="s">
        <v>5733</v>
      </c>
      <c r="Q1024" t="s">
        <v>92</v>
      </c>
      <c r="R1024" t="s">
        <v>544</v>
      </c>
      <c r="S1024" t="s">
        <v>545</v>
      </c>
      <c r="V1024" t="s">
        <v>1098</v>
      </c>
      <c r="W1024" t="s">
        <v>1099</v>
      </c>
      <c r="Y1024">
        <v>43399.935567129629</v>
      </c>
      <c r="Z1024" t="s">
        <v>548</v>
      </c>
      <c r="AB1024" t="s">
        <v>549</v>
      </c>
    </row>
    <row r="1025" spans="1:28" x14ac:dyDescent="0.25">
      <c r="A1025" t="s">
        <v>676</v>
      </c>
      <c r="B1025" t="s">
        <v>562</v>
      </c>
      <c r="C1025" t="s">
        <v>5734</v>
      </c>
      <c r="D1025">
        <v>43399.934166666666</v>
      </c>
      <c r="F1025" t="s">
        <v>1100</v>
      </c>
      <c r="G1025" t="s">
        <v>90</v>
      </c>
      <c r="H1025" t="s">
        <v>335</v>
      </c>
      <c r="I1025" t="s">
        <v>91</v>
      </c>
      <c r="J1025" t="s">
        <v>1118</v>
      </c>
      <c r="K1025" t="s">
        <v>5735</v>
      </c>
      <c r="Q1025" t="s">
        <v>92</v>
      </c>
      <c r="R1025" t="s">
        <v>544</v>
      </c>
      <c r="S1025" t="s">
        <v>545</v>
      </c>
      <c r="V1025" t="s">
        <v>1342</v>
      </c>
      <c r="W1025" t="s">
        <v>1343</v>
      </c>
      <c r="Y1025">
        <v>43402.500810185185</v>
      </c>
      <c r="Z1025" t="s">
        <v>548</v>
      </c>
      <c r="AB1025" t="s">
        <v>549</v>
      </c>
    </row>
    <row r="1026" spans="1:28" x14ac:dyDescent="0.25">
      <c r="A1026" t="s">
        <v>676</v>
      </c>
      <c r="B1026" t="s">
        <v>562</v>
      </c>
      <c r="C1026" t="s">
        <v>5736</v>
      </c>
      <c r="D1026">
        <v>43399.92087962963</v>
      </c>
      <c r="F1026" t="s">
        <v>1196</v>
      </c>
      <c r="G1026" t="s">
        <v>90</v>
      </c>
      <c r="H1026" t="s">
        <v>335</v>
      </c>
      <c r="I1026" t="s">
        <v>91</v>
      </c>
      <c r="J1026" t="s">
        <v>1118</v>
      </c>
      <c r="K1026" t="s">
        <v>5737</v>
      </c>
      <c r="Q1026" t="s">
        <v>92</v>
      </c>
      <c r="R1026" t="s">
        <v>544</v>
      </c>
      <c r="S1026" t="s">
        <v>545</v>
      </c>
      <c r="V1026" t="s">
        <v>2628</v>
      </c>
      <c r="W1026" t="s">
        <v>2629</v>
      </c>
      <c r="Y1026">
        <v>43402.751203703701</v>
      </c>
      <c r="Z1026" t="s">
        <v>548</v>
      </c>
      <c r="AB1026" t="s">
        <v>549</v>
      </c>
    </row>
    <row r="1027" spans="1:28" x14ac:dyDescent="0.25">
      <c r="A1027" t="s">
        <v>676</v>
      </c>
      <c r="B1027" t="s">
        <v>562</v>
      </c>
      <c r="C1027" t="s">
        <v>5738</v>
      </c>
      <c r="D1027">
        <v>43399.937824074077</v>
      </c>
      <c r="F1027" t="s">
        <v>933</v>
      </c>
      <c r="G1027" t="s">
        <v>90</v>
      </c>
      <c r="H1027" t="s">
        <v>335</v>
      </c>
      <c r="I1027" t="s">
        <v>91</v>
      </c>
      <c r="J1027" t="s">
        <v>1118</v>
      </c>
      <c r="K1027" t="s">
        <v>5739</v>
      </c>
      <c r="Q1027" t="s">
        <v>92</v>
      </c>
      <c r="R1027" t="s">
        <v>544</v>
      </c>
      <c r="S1027" t="s">
        <v>545</v>
      </c>
      <c r="V1027" t="s">
        <v>1176</v>
      </c>
      <c r="W1027" t="s">
        <v>1433</v>
      </c>
      <c r="Y1027">
        <v>43402.783518518518</v>
      </c>
      <c r="Z1027" t="s">
        <v>548</v>
      </c>
      <c r="AB1027" t="s">
        <v>549</v>
      </c>
    </row>
    <row r="1028" spans="1:28" x14ac:dyDescent="0.25">
      <c r="A1028" t="s">
        <v>676</v>
      </c>
      <c r="B1028" t="s">
        <v>562</v>
      </c>
      <c r="C1028" t="s">
        <v>5740</v>
      </c>
      <c r="D1028">
        <v>43399.902326388888</v>
      </c>
      <c r="G1028" t="s">
        <v>90</v>
      </c>
      <c r="H1028" t="s">
        <v>335</v>
      </c>
      <c r="I1028" t="s">
        <v>91</v>
      </c>
      <c r="J1028" t="s">
        <v>1118</v>
      </c>
      <c r="K1028" t="s">
        <v>5741</v>
      </c>
      <c r="Q1028" t="s">
        <v>92</v>
      </c>
      <c r="R1028" t="s">
        <v>544</v>
      </c>
      <c r="S1028" t="s">
        <v>545</v>
      </c>
      <c r="V1028" t="s">
        <v>1180</v>
      </c>
      <c r="W1028" t="s">
        <v>963</v>
      </c>
      <c r="Y1028">
        <v>43399.902326388888</v>
      </c>
      <c r="Z1028" t="s">
        <v>548</v>
      </c>
      <c r="AB1028" t="s">
        <v>549</v>
      </c>
    </row>
    <row r="1029" spans="1:28" x14ac:dyDescent="0.25">
      <c r="A1029" t="s">
        <v>676</v>
      </c>
      <c r="B1029" t="s">
        <v>562</v>
      </c>
      <c r="C1029" t="s">
        <v>5742</v>
      </c>
      <c r="D1029">
        <v>43399.889513888891</v>
      </c>
      <c r="F1029" t="s">
        <v>872</v>
      </c>
      <c r="G1029" t="s">
        <v>90</v>
      </c>
      <c r="H1029" t="s">
        <v>93</v>
      </c>
      <c r="I1029" t="s">
        <v>91</v>
      </c>
      <c r="J1029" t="s">
        <v>1118</v>
      </c>
      <c r="K1029" t="s">
        <v>5743</v>
      </c>
      <c r="M1029" t="s">
        <v>793</v>
      </c>
      <c r="N1029" t="s">
        <v>41</v>
      </c>
      <c r="O1029" t="s">
        <v>1005</v>
      </c>
      <c r="Q1029" t="s">
        <v>92</v>
      </c>
      <c r="R1029" t="s">
        <v>544</v>
      </c>
      <c r="S1029" t="s">
        <v>545</v>
      </c>
      <c r="V1029" t="s">
        <v>1342</v>
      </c>
      <c r="W1029" t="s">
        <v>1343</v>
      </c>
      <c r="Y1029">
        <v>43402.643553240741</v>
      </c>
      <c r="Z1029" t="s">
        <v>548</v>
      </c>
      <c r="AB1029" t="s">
        <v>549</v>
      </c>
    </row>
    <row r="1030" spans="1:28" x14ac:dyDescent="0.25">
      <c r="A1030" t="s">
        <v>676</v>
      </c>
      <c r="B1030" t="s">
        <v>562</v>
      </c>
      <c r="C1030" t="s">
        <v>5744</v>
      </c>
      <c r="D1030">
        <v>43399.85837962963</v>
      </c>
      <c r="G1030" t="s">
        <v>90</v>
      </c>
      <c r="H1030" t="s">
        <v>335</v>
      </c>
      <c r="I1030" t="s">
        <v>91</v>
      </c>
      <c r="J1030" t="s">
        <v>1118</v>
      </c>
      <c r="K1030" t="s">
        <v>5745</v>
      </c>
      <c r="Q1030" t="s">
        <v>92</v>
      </c>
      <c r="R1030" t="s">
        <v>544</v>
      </c>
      <c r="S1030" t="s">
        <v>545</v>
      </c>
      <c r="V1030" t="s">
        <v>1309</v>
      </c>
      <c r="W1030" t="s">
        <v>1310</v>
      </c>
      <c r="Y1030">
        <v>43399.85837962963</v>
      </c>
      <c r="Z1030" t="s">
        <v>548</v>
      </c>
      <c r="AB1030" t="s">
        <v>549</v>
      </c>
    </row>
    <row r="1031" spans="1:28" x14ac:dyDescent="0.25">
      <c r="A1031" t="s">
        <v>676</v>
      </c>
      <c r="B1031" t="s">
        <v>562</v>
      </c>
      <c r="C1031" t="s">
        <v>5746</v>
      </c>
      <c r="D1031">
        <v>43399.770613425928</v>
      </c>
      <c r="F1031" t="s">
        <v>1100</v>
      </c>
      <c r="G1031" t="s">
        <v>90</v>
      </c>
      <c r="H1031" t="s">
        <v>335</v>
      </c>
      <c r="I1031" t="s">
        <v>91</v>
      </c>
      <c r="J1031" t="s">
        <v>5747</v>
      </c>
      <c r="K1031" t="s">
        <v>5748</v>
      </c>
      <c r="Q1031" t="s">
        <v>92</v>
      </c>
      <c r="R1031" t="s">
        <v>544</v>
      </c>
      <c r="S1031" t="s">
        <v>545</v>
      </c>
      <c r="V1031" t="s">
        <v>5749</v>
      </c>
      <c r="W1031" t="s">
        <v>5750</v>
      </c>
      <c r="Y1031">
        <v>43402.500960648147</v>
      </c>
      <c r="Z1031" t="s">
        <v>548</v>
      </c>
      <c r="AB1031" t="s">
        <v>549</v>
      </c>
    </row>
    <row r="1032" spans="1:28" x14ac:dyDescent="0.25">
      <c r="A1032" t="s">
        <v>676</v>
      </c>
      <c r="B1032" t="s">
        <v>562</v>
      </c>
      <c r="C1032" t="s">
        <v>5751</v>
      </c>
      <c r="D1032">
        <v>43399.755266203705</v>
      </c>
      <c r="G1032" t="s">
        <v>90</v>
      </c>
      <c r="H1032" t="s">
        <v>335</v>
      </c>
      <c r="I1032" t="s">
        <v>91</v>
      </c>
      <c r="J1032" t="s">
        <v>1320</v>
      </c>
      <c r="K1032" t="s">
        <v>5752</v>
      </c>
      <c r="Q1032" t="s">
        <v>92</v>
      </c>
      <c r="R1032" t="s">
        <v>544</v>
      </c>
      <c r="S1032" t="s">
        <v>545</v>
      </c>
      <c r="V1032" t="s">
        <v>5753</v>
      </c>
      <c r="W1032" t="s">
        <v>5754</v>
      </c>
      <c r="Y1032">
        <v>43399.756284722222</v>
      </c>
      <c r="Z1032" t="s">
        <v>548</v>
      </c>
      <c r="AB1032" t="s">
        <v>549</v>
      </c>
    </row>
    <row r="1033" spans="1:28" x14ac:dyDescent="0.25">
      <c r="A1033" t="s">
        <v>676</v>
      </c>
      <c r="B1033" t="s">
        <v>562</v>
      </c>
      <c r="C1033" t="s">
        <v>5449</v>
      </c>
      <c r="D1033">
        <v>43399.546018518522</v>
      </c>
      <c r="F1033" t="s">
        <v>933</v>
      </c>
      <c r="G1033" t="s">
        <v>90</v>
      </c>
      <c r="H1033" t="s">
        <v>335</v>
      </c>
      <c r="I1033" t="s">
        <v>91</v>
      </c>
      <c r="J1033" t="s">
        <v>1118</v>
      </c>
      <c r="K1033" t="s">
        <v>5450</v>
      </c>
      <c r="Q1033" t="s">
        <v>92</v>
      </c>
      <c r="R1033" t="s">
        <v>544</v>
      </c>
      <c r="S1033" t="s">
        <v>545</v>
      </c>
      <c r="V1033" t="s">
        <v>1396</v>
      </c>
      <c r="W1033" t="s">
        <v>1397</v>
      </c>
      <c r="Y1033">
        <v>43402.783668981479</v>
      </c>
      <c r="Z1033" t="s">
        <v>548</v>
      </c>
      <c r="AB1033" t="s">
        <v>548</v>
      </c>
    </row>
    <row r="1034" spans="1:28" x14ac:dyDescent="0.25">
      <c r="A1034" t="s">
        <v>676</v>
      </c>
      <c r="B1034" t="s">
        <v>562</v>
      </c>
      <c r="C1034" t="s">
        <v>5453</v>
      </c>
      <c r="D1034">
        <v>43399.508090277777</v>
      </c>
      <c r="G1034" t="s">
        <v>90</v>
      </c>
      <c r="H1034" t="s">
        <v>335</v>
      </c>
      <c r="I1034" t="s">
        <v>91</v>
      </c>
      <c r="J1034" t="s">
        <v>1118</v>
      </c>
      <c r="K1034" t="s">
        <v>5454</v>
      </c>
      <c r="Q1034" t="s">
        <v>92</v>
      </c>
      <c r="R1034" t="s">
        <v>544</v>
      </c>
      <c r="S1034" t="s">
        <v>545</v>
      </c>
      <c r="V1034" t="s">
        <v>1326</v>
      </c>
      <c r="W1034" t="s">
        <v>1327</v>
      </c>
      <c r="Y1034">
        <v>43399.508090277777</v>
      </c>
      <c r="Z1034" t="s">
        <v>548</v>
      </c>
      <c r="AB1034" t="s">
        <v>548</v>
      </c>
    </row>
    <row r="1035" spans="1:28" x14ac:dyDescent="0.25">
      <c r="A1035" t="s">
        <v>676</v>
      </c>
      <c r="B1035" t="s">
        <v>562</v>
      </c>
      <c r="C1035" t="s">
        <v>5455</v>
      </c>
      <c r="D1035">
        <v>43399.124050925922</v>
      </c>
      <c r="F1035" t="s">
        <v>1440</v>
      </c>
      <c r="G1035" t="s">
        <v>90</v>
      </c>
      <c r="H1035" t="s">
        <v>335</v>
      </c>
      <c r="I1035" t="s">
        <v>91</v>
      </c>
      <c r="J1035" t="s">
        <v>1118</v>
      </c>
      <c r="K1035" t="s">
        <v>5456</v>
      </c>
      <c r="Q1035" t="s">
        <v>92</v>
      </c>
      <c r="R1035" t="s">
        <v>544</v>
      </c>
      <c r="S1035" t="s">
        <v>545</v>
      </c>
      <c r="V1035" t="s">
        <v>1321</v>
      </c>
      <c r="W1035" t="s">
        <v>964</v>
      </c>
      <c r="Y1035">
        <v>43399.574386574073</v>
      </c>
      <c r="Z1035" t="s">
        <v>548</v>
      </c>
      <c r="AB1035" t="s">
        <v>548</v>
      </c>
    </row>
    <row r="1036" spans="1:28" x14ac:dyDescent="0.25">
      <c r="A1036" t="s">
        <v>676</v>
      </c>
      <c r="B1036" t="s">
        <v>562</v>
      </c>
      <c r="C1036" t="s">
        <v>5459</v>
      </c>
      <c r="D1036">
        <v>43399.100798611114</v>
      </c>
      <c r="F1036" t="s">
        <v>830</v>
      </c>
      <c r="G1036" t="s">
        <v>90</v>
      </c>
      <c r="H1036" t="s">
        <v>335</v>
      </c>
      <c r="I1036" t="s">
        <v>91</v>
      </c>
      <c r="J1036" t="s">
        <v>1118</v>
      </c>
      <c r="K1036" t="s">
        <v>5460</v>
      </c>
      <c r="Q1036" t="s">
        <v>92</v>
      </c>
      <c r="R1036" t="s">
        <v>544</v>
      </c>
      <c r="S1036" t="s">
        <v>545</v>
      </c>
      <c r="V1036" t="s">
        <v>973</v>
      </c>
      <c r="W1036" t="s">
        <v>5461</v>
      </c>
      <c r="Y1036">
        <v>43399.525196759256</v>
      </c>
      <c r="Z1036" t="s">
        <v>548</v>
      </c>
      <c r="AB1036" t="s">
        <v>548</v>
      </c>
    </row>
    <row r="1037" spans="1:28" x14ac:dyDescent="0.25">
      <c r="A1037" t="s">
        <v>676</v>
      </c>
      <c r="B1037" t="s">
        <v>562</v>
      </c>
      <c r="C1037" t="s">
        <v>5466</v>
      </c>
      <c r="D1037">
        <v>43399.13721064815</v>
      </c>
      <c r="F1037" t="s">
        <v>933</v>
      </c>
      <c r="G1037" t="s">
        <v>90</v>
      </c>
      <c r="H1037" t="s">
        <v>335</v>
      </c>
      <c r="I1037" t="s">
        <v>91</v>
      </c>
      <c r="J1037" t="s">
        <v>1118</v>
      </c>
      <c r="K1037" t="s">
        <v>5467</v>
      </c>
      <c r="Q1037" t="s">
        <v>92</v>
      </c>
      <c r="R1037" t="s">
        <v>544</v>
      </c>
      <c r="S1037" t="s">
        <v>545</v>
      </c>
      <c r="V1037" t="s">
        <v>1260</v>
      </c>
      <c r="W1037" t="s">
        <v>1006</v>
      </c>
      <c r="Y1037">
        <v>43399.586863425924</v>
      </c>
      <c r="Z1037" t="s">
        <v>548</v>
      </c>
      <c r="AB1037" t="s">
        <v>548</v>
      </c>
    </row>
    <row r="1038" spans="1:28" x14ac:dyDescent="0.25">
      <c r="A1038" t="s">
        <v>676</v>
      </c>
      <c r="B1038" t="s">
        <v>562</v>
      </c>
      <c r="C1038" t="s">
        <v>5470</v>
      </c>
      <c r="D1038">
        <v>43399.10533564815</v>
      </c>
      <c r="F1038" t="s">
        <v>911</v>
      </c>
      <c r="G1038" t="s">
        <v>90</v>
      </c>
      <c r="H1038" t="s">
        <v>335</v>
      </c>
      <c r="I1038" t="s">
        <v>91</v>
      </c>
      <c r="J1038" t="s">
        <v>1118</v>
      </c>
      <c r="K1038" t="s">
        <v>5471</v>
      </c>
      <c r="Q1038" t="s">
        <v>92</v>
      </c>
      <c r="R1038" t="s">
        <v>544</v>
      </c>
      <c r="S1038" t="s">
        <v>545</v>
      </c>
      <c r="V1038" t="s">
        <v>1321</v>
      </c>
      <c r="W1038" t="s">
        <v>964</v>
      </c>
      <c r="Y1038">
        <v>43399.53634259259</v>
      </c>
      <c r="Z1038" t="s">
        <v>548</v>
      </c>
      <c r="AB1038" t="s">
        <v>548</v>
      </c>
    </row>
    <row r="1039" spans="1:28" x14ac:dyDescent="0.25">
      <c r="A1039" t="s">
        <v>676</v>
      </c>
      <c r="B1039" t="s">
        <v>562</v>
      </c>
      <c r="C1039" t="s">
        <v>5474</v>
      </c>
      <c r="D1039">
        <v>43399.065613425926</v>
      </c>
      <c r="F1039" t="s">
        <v>1440</v>
      </c>
      <c r="G1039" t="s">
        <v>90</v>
      </c>
      <c r="H1039" t="s">
        <v>335</v>
      </c>
      <c r="I1039" t="s">
        <v>91</v>
      </c>
      <c r="J1039" t="s">
        <v>1118</v>
      </c>
      <c r="K1039" t="s">
        <v>5475</v>
      </c>
      <c r="Q1039" t="s">
        <v>92</v>
      </c>
      <c r="R1039" t="s">
        <v>544</v>
      </c>
      <c r="S1039" t="s">
        <v>545</v>
      </c>
      <c r="V1039" t="s">
        <v>1180</v>
      </c>
      <c r="W1039" t="s">
        <v>963</v>
      </c>
      <c r="Y1039">
        <v>43399.574548611112</v>
      </c>
      <c r="Z1039" t="s">
        <v>548</v>
      </c>
      <c r="AB1039" t="s">
        <v>548</v>
      </c>
    </row>
    <row r="1040" spans="1:28" x14ac:dyDescent="0.25">
      <c r="A1040" t="s">
        <v>676</v>
      </c>
      <c r="B1040" t="s">
        <v>562</v>
      </c>
      <c r="C1040" t="s">
        <v>5482</v>
      </c>
      <c r="D1040">
        <v>43399.042210648149</v>
      </c>
      <c r="F1040" t="s">
        <v>933</v>
      </c>
      <c r="G1040" t="s">
        <v>90</v>
      </c>
      <c r="H1040" t="s">
        <v>335</v>
      </c>
      <c r="I1040" t="s">
        <v>91</v>
      </c>
      <c r="J1040" t="s">
        <v>1118</v>
      </c>
      <c r="K1040" t="s">
        <v>5483</v>
      </c>
      <c r="Q1040" t="s">
        <v>92</v>
      </c>
      <c r="R1040" t="s">
        <v>544</v>
      </c>
      <c r="S1040" t="s">
        <v>545</v>
      </c>
      <c r="V1040" t="s">
        <v>5156</v>
      </c>
      <c r="W1040" t="s">
        <v>5157</v>
      </c>
      <c r="Y1040">
        <v>43399.587013888886</v>
      </c>
      <c r="Z1040" t="s">
        <v>548</v>
      </c>
      <c r="AB1040" t="s">
        <v>548</v>
      </c>
    </row>
    <row r="1041" spans="1:28" x14ac:dyDescent="0.25">
      <c r="A1041" t="s">
        <v>676</v>
      </c>
      <c r="B1041" t="s">
        <v>562</v>
      </c>
      <c r="C1041" t="s">
        <v>5486</v>
      </c>
      <c r="D1041">
        <v>43399.025972222225</v>
      </c>
      <c r="F1041" t="s">
        <v>1440</v>
      </c>
      <c r="G1041" t="s">
        <v>90</v>
      </c>
      <c r="H1041" t="s">
        <v>335</v>
      </c>
      <c r="I1041" t="s">
        <v>91</v>
      </c>
      <c r="J1041" t="s">
        <v>1118</v>
      </c>
      <c r="K1041" t="s">
        <v>5487</v>
      </c>
      <c r="Q1041" t="s">
        <v>92</v>
      </c>
      <c r="R1041" t="s">
        <v>544</v>
      </c>
      <c r="S1041" t="s">
        <v>545</v>
      </c>
      <c r="V1041" t="s">
        <v>4602</v>
      </c>
      <c r="W1041" t="s">
        <v>4603</v>
      </c>
      <c r="Y1041">
        <v>43399.57471064815</v>
      </c>
      <c r="Z1041" t="s">
        <v>548</v>
      </c>
      <c r="AB1041" t="s">
        <v>548</v>
      </c>
    </row>
    <row r="1042" spans="1:28" x14ac:dyDescent="0.25">
      <c r="A1042" t="s">
        <v>676</v>
      </c>
      <c r="B1042" t="s">
        <v>562</v>
      </c>
      <c r="C1042" t="s">
        <v>5490</v>
      </c>
      <c r="D1042">
        <v>43398.926134259258</v>
      </c>
      <c r="F1042" t="s">
        <v>1196</v>
      </c>
      <c r="G1042" t="s">
        <v>90</v>
      </c>
      <c r="H1042" t="s">
        <v>335</v>
      </c>
      <c r="I1042" t="s">
        <v>91</v>
      </c>
      <c r="J1042" t="s">
        <v>1118</v>
      </c>
      <c r="K1042" t="s">
        <v>5491</v>
      </c>
      <c r="Q1042" t="s">
        <v>92</v>
      </c>
      <c r="R1042" t="s">
        <v>544</v>
      </c>
      <c r="S1042" t="s">
        <v>545</v>
      </c>
      <c r="V1042" t="s">
        <v>966</v>
      </c>
      <c r="W1042" t="s">
        <v>967</v>
      </c>
      <c r="Y1042">
        <v>43399.643680555557</v>
      </c>
      <c r="Z1042" t="s">
        <v>548</v>
      </c>
      <c r="AB1042" t="s">
        <v>548</v>
      </c>
    </row>
    <row r="1043" spans="1:28" x14ac:dyDescent="0.25">
      <c r="A1043" t="s">
        <v>676</v>
      </c>
      <c r="B1043" t="s">
        <v>562</v>
      </c>
      <c r="C1043" t="s">
        <v>5492</v>
      </c>
      <c r="D1043">
        <v>43398.904988425929</v>
      </c>
      <c r="F1043" t="s">
        <v>933</v>
      </c>
      <c r="G1043" t="s">
        <v>90</v>
      </c>
      <c r="H1043" t="s">
        <v>335</v>
      </c>
      <c r="I1043" t="s">
        <v>91</v>
      </c>
      <c r="J1043" t="s">
        <v>1118</v>
      </c>
      <c r="K1043" t="s">
        <v>5493</v>
      </c>
      <c r="Q1043" t="s">
        <v>92</v>
      </c>
      <c r="R1043" t="s">
        <v>544</v>
      </c>
      <c r="S1043" t="s">
        <v>545</v>
      </c>
      <c r="V1043" t="s">
        <v>4614</v>
      </c>
      <c r="W1043" t="s">
        <v>4615</v>
      </c>
      <c r="Y1043">
        <v>43399.587175925924</v>
      </c>
      <c r="Z1043" t="s">
        <v>548</v>
      </c>
      <c r="AB1043" t="s">
        <v>548</v>
      </c>
    </row>
    <row r="1044" spans="1:28" x14ac:dyDescent="0.25">
      <c r="A1044" t="s">
        <v>676</v>
      </c>
      <c r="B1044" t="s">
        <v>562</v>
      </c>
      <c r="C1044" t="s">
        <v>5494</v>
      </c>
      <c r="D1044">
        <v>43398.895740740743</v>
      </c>
      <c r="F1044" t="s">
        <v>911</v>
      </c>
      <c r="G1044" t="s">
        <v>90</v>
      </c>
      <c r="H1044" t="s">
        <v>335</v>
      </c>
      <c r="I1044" t="s">
        <v>91</v>
      </c>
      <c r="J1044" t="s">
        <v>1118</v>
      </c>
      <c r="K1044" t="s">
        <v>5495</v>
      </c>
      <c r="Q1044" t="s">
        <v>92</v>
      </c>
      <c r="R1044" t="s">
        <v>544</v>
      </c>
      <c r="S1044" t="s">
        <v>545</v>
      </c>
      <c r="V1044" t="s">
        <v>1321</v>
      </c>
      <c r="W1044" t="s">
        <v>964</v>
      </c>
      <c r="Y1044">
        <v>43399.536643518521</v>
      </c>
      <c r="Z1044" t="s">
        <v>548</v>
      </c>
      <c r="AB1044" t="s">
        <v>548</v>
      </c>
    </row>
    <row r="1045" spans="1:28" x14ac:dyDescent="0.25">
      <c r="A1045" t="s">
        <v>676</v>
      </c>
      <c r="B1045" t="s">
        <v>562</v>
      </c>
      <c r="C1045" t="s">
        <v>5498</v>
      </c>
      <c r="D1045">
        <v>43398.891203703701</v>
      </c>
      <c r="F1045" t="s">
        <v>916</v>
      </c>
      <c r="G1045" t="s">
        <v>90</v>
      </c>
      <c r="H1045" t="s">
        <v>335</v>
      </c>
      <c r="I1045" t="s">
        <v>91</v>
      </c>
      <c r="J1045" t="s">
        <v>5499</v>
      </c>
      <c r="K1045" t="s">
        <v>5500</v>
      </c>
      <c r="Q1045" t="s">
        <v>92</v>
      </c>
      <c r="R1045" t="s">
        <v>544</v>
      </c>
      <c r="S1045" t="s">
        <v>545</v>
      </c>
      <c r="V1045" t="s">
        <v>5501</v>
      </c>
      <c r="W1045" t="s">
        <v>5502</v>
      </c>
      <c r="Y1045">
        <v>43399.830740740741</v>
      </c>
      <c r="Z1045" t="s">
        <v>548</v>
      </c>
      <c r="AB1045" t="s">
        <v>548</v>
      </c>
    </row>
    <row r="1046" spans="1:28" x14ac:dyDescent="0.25">
      <c r="A1046" t="s">
        <v>676</v>
      </c>
      <c r="B1046" t="s">
        <v>562</v>
      </c>
      <c r="C1046" t="s">
        <v>5513</v>
      </c>
      <c r="D1046">
        <v>43398.847673611112</v>
      </c>
      <c r="F1046" t="s">
        <v>1196</v>
      </c>
      <c r="G1046" t="s">
        <v>90</v>
      </c>
      <c r="H1046" t="s">
        <v>335</v>
      </c>
      <c r="I1046" t="s">
        <v>91</v>
      </c>
      <c r="J1046" t="s">
        <v>1118</v>
      </c>
      <c r="K1046" t="s">
        <v>5514</v>
      </c>
      <c r="Q1046" t="s">
        <v>92</v>
      </c>
      <c r="R1046" t="s">
        <v>544</v>
      </c>
      <c r="S1046" t="s">
        <v>545</v>
      </c>
      <c r="V1046" t="s">
        <v>5156</v>
      </c>
      <c r="W1046" t="s">
        <v>5157</v>
      </c>
      <c r="Y1046">
        <v>43399.643831018519</v>
      </c>
      <c r="Z1046" t="s">
        <v>548</v>
      </c>
      <c r="AB1046" t="s">
        <v>548</v>
      </c>
    </row>
    <row r="1047" spans="1:28" x14ac:dyDescent="0.25">
      <c r="A1047" t="s">
        <v>676</v>
      </c>
      <c r="B1047" t="s">
        <v>562</v>
      </c>
      <c r="C1047" t="s">
        <v>5515</v>
      </c>
      <c r="D1047">
        <v>43398.805405092593</v>
      </c>
      <c r="F1047" t="s">
        <v>933</v>
      </c>
      <c r="G1047" t="s">
        <v>90</v>
      </c>
      <c r="H1047" t="s">
        <v>335</v>
      </c>
      <c r="I1047" t="s">
        <v>91</v>
      </c>
      <c r="J1047" t="s">
        <v>1118</v>
      </c>
      <c r="K1047" t="s">
        <v>5516</v>
      </c>
      <c r="Q1047" t="s">
        <v>92</v>
      </c>
      <c r="R1047" t="s">
        <v>544</v>
      </c>
      <c r="S1047" t="s">
        <v>545</v>
      </c>
      <c r="V1047" t="s">
        <v>1222</v>
      </c>
      <c r="W1047" t="s">
        <v>1428</v>
      </c>
      <c r="Y1047">
        <v>43399.587337962963</v>
      </c>
      <c r="Z1047" t="s">
        <v>548</v>
      </c>
      <c r="AB1047" t="s">
        <v>548</v>
      </c>
    </row>
    <row r="1048" spans="1:28" x14ac:dyDescent="0.25">
      <c r="A1048" t="s">
        <v>676</v>
      </c>
      <c r="B1048" t="s">
        <v>562</v>
      </c>
      <c r="C1048" t="s">
        <v>5213</v>
      </c>
      <c r="D1048">
        <v>43398.73709490741</v>
      </c>
      <c r="F1048" t="s">
        <v>833</v>
      </c>
      <c r="G1048" t="s">
        <v>90</v>
      </c>
      <c r="H1048" t="s">
        <v>335</v>
      </c>
      <c r="I1048" t="s">
        <v>91</v>
      </c>
      <c r="J1048" t="s">
        <v>1118</v>
      </c>
      <c r="K1048" t="s">
        <v>4276</v>
      </c>
      <c r="Q1048" t="s">
        <v>92</v>
      </c>
      <c r="R1048" t="s">
        <v>544</v>
      </c>
      <c r="S1048" t="s">
        <v>545</v>
      </c>
      <c r="V1048" t="s">
        <v>1326</v>
      </c>
      <c r="W1048" t="s">
        <v>1327</v>
      </c>
      <c r="Y1048">
        <v>43399.595381944448</v>
      </c>
      <c r="Z1048" t="s">
        <v>548</v>
      </c>
      <c r="AB1048" t="s">
        <v>548</v>
      </c>
    </row>
    <row r="1049" spans="1:28" x14ac:dyDescent="0.25">
      <c r="A1049" t="s">
        <v>676</v>
      </c>
      <c r="B1049" t="s">
        <v>562</v>
      </c>
      <c r="C1049" t="s">
        <v>5244</v>
      </c>
      <c r="D1049">
        <v>43398.065347222226</v>
      </c>
      <c r="F1049" t="s">
        <v>910</v>
      </c>
      <c r="G1049" t="s">
        <v>90</v>
      </c>
      <c r="H1049" t="s">
        <v>313</v>
      </c>
      <c r="I1049" t="s">
        <v>91</v>
      </c>
      <c r="J1049" t="s">
        <v>1118</v>
      </c>
      <c r="K1049" t="s">
        <v>5245</v>
      </c>
      <c r="Q1049" t="s">
        <v>92</v>
      </c>
      <c r="R1049" t="s">
        <v>544</v>
      </c>
      <c r="S1049" t="s">
        <v>545</v>
      </c>
      <c r="V1049" t="s">
        <v>1254</v>
      </c>
      <c r="W1049" t="s">
        <v>1255</v>
      </c>
      <c r="Y1049">
        <v>43398.690081018518</v>
      </c>
      <c r="Z1049" t="s">
        <v>548</v>
      </c>
      <c r="AB1049" t="s">
        <v>548</v>
      </c>
    </row>
    <row r="1050" spans="1:28" x14ac:dyDescent="0.25">
      <c r="A1050" t="s">
        <v>676</v>
      </c>
      <c r="B1050" t="s">
        <v>562</v>
      </c>
      <c r="C1050" t="s">
        <v>5269</v>
      </c>
      <c r="D1050">
        <v>43397.993807870371</v>
      </c>
      <c r="F1050" t="s">
        <v>1440</v>
      </c>
      <c r="G1050" t="s">
        <v>90</v>
      </c>
      <c r="H1050" t="s">
        <v>335</v>
      </c>
      <c r="I1050" t="s">
        <v>91</v>
      </c>
      <c r="J1050" t="s">
        <v>1118</v>
      </c>
      <c r="K1050" t="s">
        <v>5270</v>
      </c>
      <c r="Q1050" t="s">
        <v>92</v>
      </c>
      <c r="R1050" t="s">
        <v>544</v>
      </c>
      <c r="S1050" t="s">
        <v>545</v>
      </c>
      <c r="V1050" t="s">
        <v>1190</v>
      </c>
      <c r="W1050" t="s">
        <v>1191</v>
      </c>
      <c r="Y1050">
        <v>43398.666400462964</v>
      </c>
      <c r="Z1050" t="s">
        <v>548</v>
      </c>
      <c r="AB1050" t="s">
        <v>548</v>
      </c>
    </row>
    <row r="1051" spans="1:28" x14ac:dyDescent="0.25">
      <c r="A1051" t="s">
        <v>676</v>
      </c>
      <c r="B1051" t="s">
        <v>562</v>
      </c>
      <c r="C1051" t="s">
        <v>5275</v>
      </c>
      <c r="D1051">
        <v>43397.954456018517</v>
      </c>
      <c r="F1051" t="s">
        <v>1440</v>
      </c>
      <c r="G1051" t="s">
        <v>90</v>
      </c>
      <c r="H1051" t="s">
        <v>335</v>
      </c>
      <c r="I1051" t="s">
        <v>91</v>
      </c>
      <c r="J1051" t="s">
        <v>1118</v>
      </c>
      <c r="K1051" t="s">
        <v>5276</v>
      </c>
      <c r="Q1051" t="s">
        <v>92</v>
      </c>
      <c r="R1051" t="s">
        <v>544</v>
      </c>
      <c r="S1051" t="s">
        <v>545</v>
      </c>
      <c r="V1051" t="s">
        <v>966</v>
      </c>
      <c r="W1051" t="s">
        <v>967</v>
      </c>
      <c r="Y1051">
        <v>43398.666562500002</v>
      </c>
      <c r="Z1051" t="s">
        <v>548</v>
      </c>
      <c r="AB1051" t="s">
        <v>548</v>
      </c>
    </row>
    <row r="1052" spans="1:28" x14ac:dyDescent="0.25">
      <c r="A1052" t="s">
        <v>676</v>
      </c>
      <c r="B1052" t="s">
        <v>562</v>
      </c>
      <c r="C1052" t="s">
        <v>5283</v>
      </c>
      <c r="D1052">
        <v>43397.803148148145</v>
      </c>
      <c r="F1052" t="s">
        <v>1440</v>
      </c>
      <c r="G1052" t="s">
        <v>90</v>
      </c>
      <c r="H1052" t="s">
        <v>335</v>
      </c>
      <c r="I1052" t="s">
        <v>91</v>
      </c>
      <c r="J1052" t="s">
        <v>1118</v>
      </c>
      <c r="K1052" t="s">
        <v>5284</v>
      </c>
      <c r="Q1052" t="s">
        <v>92</v>
      </c>
      <c r="R1052" t="s">
        <v>544</v>
      </c>
      <c r="S1052" t="s">
        <v>545</v>
      </c>
      <c r="V1052" t="s">
        <v>1260</v>
      </c>
      <c r="W1052" t="s">
        <v>1006</v>
      </c>
      <c r="Y1052">
        <v>43398.666712962964</v>
      </c>
      <c r="Z1052" t="s">
        <v>548</v>
      </c>
      <c r="AB1052" t="s">
        <v>548</v>
      </c>
    </row>
    <row r="1053" spans="1:28" x14ac:dyDescent="0.25">
      <c r="A1053" t="s">
        <v>676</v>
      </c>
      <c r="B1053" t="s">
        <v>562</v>
      </c>
      <c r="C1053" t="s">
        <v>5287</v>
      </c>
      <c r="D1053">
        <v>43397.758576388886</v>
      </c>
      <c r="F1053" t="s">
        <v>933</v>
      </c>
      <c r="G1053" t="s">
        <v>90</v>
      </c>
      <c r="H1053" t="s">
        <v>335</v>
      </c>
      <c r="I1053" t="s">
        <v>91</v>
      </c>
      <c r="J1053" t="s">
        <v>1118</v>
      </c>
      <c r="K1053" t="s">
        <v>5288</v>
      </c>
      <c r="Q1053" t="s">
        <v>92</v>
      </c>
      <c r="R1053" t="s">
        <v>544</v>
      </c>
      <c r="S1053" t="s">
        <v>545</v>
      </c>
      <c r="V1053" t="s">
        <v>1326</v>
      </c>
      <c r="W1053" t="s">
        <v>1327</v>
      </c>
      <c r="Y1053">
        <v>43399.587500000001</v>
      </c>
      <c r="Z1053" t="s">
        <v>548</v>
      </c>
      <c r="AB1053" t="s">
        <v>548</v>
      </c>
    </row>
    <row r="1054" spans="1:28" x14ac:dyDescent="0.25">
      <c r="A1054" t="s">
        <v>676</v>
      </c>
      <c r="B1054" t="s">
        <v>562</v>
      </c>
      <c r="C1054" t="s">
        <v>5038</v>
      </c>
      <c r="D1054">
        <v>43397.189780092594</v>
      </c>
      <c r="F1054" t="s">
        <v>1192</v>
      </c>
      <c r="G1054" t="s">
        <v>90</v>
      </c>
      <c r="H1054" t="s">
        <v>335</v>
      </c>
      <c r="I1054" t="s">
        <v>91</v>
      </c>
      <c r="J1054" t="s">
        <v>1118</v>
      </c>
      <c r="K1054" t="s">
        <v>5039</v>
      </c>
      <c r="Q1054" t="s">
        <v>92</v>
      </c>
      <c r="R1054" t="s">
        <v>544</v>
      </c>
      <c r="S1054" t="s">
        <v>545</v>
      </c>
      <c r="V1054" t="s">
        <v>1254</v>
      </c>
      <c r="W1054" t="s">
        <v>1255</v>
      </c>
      <c r="Y1054">
        <v>43397.796631944446</v>
      </c>
      <c r="Z1054" t="s">
        <v>548</v>
      </c>
      <c r="AB1054" t="s">
        <v>548</v>
      </c>
    </row>
    <row r="1055" spans="1:28" x14ac:dyDescent="0.25">
      <c r="A1055" t="s">
        <v>676</v>
      </c>
      <c r="B1055" t="s">
        <v>562</v>
      </c>
      <c r="C1055" t="s">
        <v>5050</v>
      </c>
      <c r="D1055">
        <v>43397.070983796293</v>
      </c>
      <c r="F1055" t="s">
        <v>916</v>
      </c>
      <c r="G1055" t="s">
        <v>90</v>
      </c>
      <c r="H1055" t="s">
        <v>335</v>
      </c>
      <c r="I1055" t="s">
        <v>91</v>
      </c>
      <c r="J1055" t="s">
        <v>1118</v>
      </c>
      <c r="K1055" t="s">
        <v>5051</v>
      </c>
      <c r="Q1055" t="s">
        <v>92</v>
      </c>
      <c r="R1055" t="s">
        <v>544</v>
      </c>
      <c r="S1055" t="s">
        <v>545</v>
      </c>
      <c r="V1055" t="s">
        <v>1321</v>
      </c>
      <c r="W1055" t="s">
        <v>964</v>
      </c>
      <c r="Y1055">
        <v>43397.66777777778</v>
      </c>
      <c r="Z1055" t="s">
        <v>548</v>
      </c>
      <c r="AB1055" t="s">
        <v>548</v>
      </c>
    </row>
    <row r="1056" spans="1:28" x14ac:dyDescent="0.25">
      <c r="A1056" t="s">
        <v>676</v>
      </c>
      <c r="B1056" t="s">
        <v>562</v>
      </c>
      <c r="C1056" t="s">
        <v>5054</v>
      </c>
      <c r="D1056">
        <v>43397.066805555558</v>
      </c>
      <c r="F1056" t="s">
        <v>1493</v>
      </c>
      <c r="G1056" t="s">
        <v>90</v>
      </c>
      <c r="H1056" t="s">
        <v>335</v>
      </c>
      <c r="I1056" t="s">
        <v>91</v>
      </c>
      <c r="J1056" t="s">
        <v>1118</v>
      </c>
      <c r="K1056" t="s">
        <v>5055</v>
      </c>
      <c r="Q1056" t="s">
        <v>92</v>
      </c>
      <c r="R1056" t="s">
        <v>544</v>
      </c>
      <c r="S1056" t="s">
        <v>545</v>
      </c>
      <c r="V1056" t="s">
        <v>1254</v>
      </c>
      <c r="W1056" t="s">
        <v>1255</v>
      </c>
      <c r="Y1056">
        <v>43398.521620370368</v>
      </c>
      <c r="Z1056" t="s">
        <v>548</v>
      </c>
      <c r="AB1056" t="s">
        <v>548</v>
      </c>
    </row>
    <row r="1057" spans="1:28" x14ac:dyDescent="0.25">
      <c r="A1057" t="s">
        <v>676</v>
      </c>
      <c r="B1057" t="s">
        <v>562</v>
      </c>
      <c r="C1057" t="s">
        <v>5060</v>
      </c>
      <c r="D1057">
        <v>43397.055</v>
      </c>
      <c r="F1057" t="s">
        <v>910</v>
      </c>
      <c r="G1057" t="s">
        <v>90</v>
      </c>
      <c r="H1057" t="s">
        <v>313</v>
      </c>
      <c r="I1057" t="s">
        <v>91</v>
      </c>
      <c r="J1057" t="s">
        <v>1118</v>
      </c>
      <c r="K1057" t="s">
        <v>5061</v>
      </c>
      <c r="Q1057" t="s">
        <v>92</v>
      </c>
      <c r="R1057" t="s">
        <v>544</v>
      </c>
      <c r="S1057" t="s">
        <v>545</v>
      </c>
      <c r="V1057" t="s">
        <v>1254</v>
      </c>
      <c r="W1057" t="s">
        <v>1255</v>
      </c>
      <c r="Y1057">
        <v>43398.612824074073</v>
      </c>
      <c r="Z1057" t="s">
        <v>548</v>
      </c>
      <c r="AB1057" t="s">
        <v>548</v>
      </c>
    </row>
    <row r="1058" spans="1:28" x14ac:dyDescent="0.25">
      <c r="A1058" t="s">
        <v>676</v>
      </c>
      <c r="B1058" t="s">
        <v>562</v>
      </c>
      <c r="C1058" t="s">
        <v>5072</v>
      </c>
      <c r="D1058">
        <v>43396.862673611111</v>
      </c>
      <c r="F1058" t="s">
        <v>911</v>
      </c>
      <c r="G1058" t="s">
        <v>90</v>
      </c>
      <c r="H1058" t="s">
        <v>313</v>
      </c>
      <c r="I1058" t="s">
        <v>91</v>
      </c>
      <c r="J1058" t="s">
        <v>1118</v>
      </c>
      <c r="K1058" t="s">
        <v>5073</v>
      </c>
      <c r="Q1058" t="s">
        <v>92</v>
      </c>
      <c r="R1058" t="s">
        <v>544</v>
      </c>
      <c r="S1058" t="s">
        <v>545</v>
      </c>
      <c r="V1058" t="s">
        <v>1222</v>
      </c>
      <c r="W1058" t="s">
        <v>1428</v>
      </c>
      <c r="Y1058">
        <v>43397.592013888891</v>
      </c>
      <c r="Z1058" t="s">
        <v>548</v>
      </c>
      <c r="AB1058" t="s">
        <v>548</v>
      </c>
    </row>
    <row r="1059" spans="1:28" x14ac:dyDescent="0.25">
      <c r="A1059" t="s">
        <v>676</v>
      </c>
      <c r="B1059" t="s">
        <v>562</v>
      </c>
      <c r="C1059" t="s">
        <v>5076</v>
      </c>
      <c r="D1059">
        <v>43396.816527777781</v>
      </c>
      <c r="F1059" t="s">
        <v>916</v>
      </c>
      <c r="G1059" t="s">
        <v>90</v>
      </c>
      <c r="H1059" t="s">
        <v>313</v>
      </c>
      <c r="I1059" t="s">
        <v>91</v>
      </c>
      <c r="J1059" t="s">
        <v>1118</v>
      </c>
      <c r="K1059" t="s">
        <v>5077</v>
      </c>
      <c r="Q1059" t="s">
        <v>92</v>
      </c>
      <c r="R1059" t="s">
        <v>544</v>
      </c>
      <c r="S1059" t="s">
        <v>545</v>
      </c>
      <c r="V1059" t="s">
        <v>1225</v>
      </c>
      <c r="W1059" t="s">
        <v>963</v>
      </c>
      <c r="Y1059">
        <v>43397.710868055554</v>
      </c>
      <c r="Z1059" t="s">
        <v>548</v>
      </c>
      <c r="AB1059" t="s">
        <v>548</v>
      </c>
    </row>
    <row r="1060" spans="1:28" x14ac:dyDescent="0.25">
      <c r="A1060" t="s">
        <v>676</v>
      </c>
      <c r="B1060" t="s">
        <v>562</v>
      </c>
      <c r="C1060" t="s">
        <v>4790</v>
      </c>
      <c r="D1060">
        <v>43396.103298611109</v>
      </c>
      <c r="F1060" t="s">
        <v>843</v>
      </c>
      <c r="G1060" t="s">
        <v>90</v>
      </c>
      <c r="H1060" t="s">
        <v>313</v>
      </c>
      <c r="I1060" t="s">
        <v>91</v>
      </c>
      <c r="J1060" t="s">
        <v>4791</v>
      </c>
      <c r="K1060" t="s">
        <v>4792</v>
      </c>
      <c r="Q1060" t="s">
        <v>92</v>
      </c>
      <c r="R1060" t="s">
        <v>544</v>
      </c>
      <c r="S1060" t="s">
        <v>545</v>
      </c>
      <c r="V1060" t="s">
        <v>4793</v>
      </c>
      <c r="W1060" t="s">
        <v>4794</v>
      </c>
      <c r="Y1060">
        <v>43399.590381944443</v>
      </c>
      <c r="Z1060" t="s">
        <v>548</v>
      </c>
      <c r="AB1060" t="s">
        <v>548</v>
      </c>
    </row>
    <row r="1061" spans="1:28" x14ac:dyDescent="0.25">
      <c r="A1061" t="s">
        <v>676</v>
      </c>
      <c r="B1061" t="s">
        <v>562</v>
      </c>
      <c r="C1061" t="s">
        <v>4815</v>
      </c>
      <c r="D1061">
        <v>43395.965127314812</v>
      </c>
      <c r="F1061" t="s">
        <v>1100</v>
      </c>
      <c r="G1061" t="s">
        <v>90</v>
      </c>
      <c r="H1061" t="s">
        <v>335</v>
      </c>
      <c r="I1061" t="s">
        <v>91</v>
      </c>
      <c r="J1061" t="s">
        <v>1118</v>
      </c>
      <c r="K1061" t="s">
        <v>4816</v>
      </c>
      <c r="Q1061" t="s">
        <v>92</v>
      </c>
      <c r="R1061" t="s">
        <v>544</v>
      </c>
      <c r="S1061" t="s">
        <v>545</v>
      </c>
      <c r="V1061" t="s">
        <v>966</v>
      </c>
      <c r="W1061" t="s">
        <v>967</v>
      </c>
      <c r="Y1061">
        <v>43396.554907407408</v>
      </c>
      <c r="Z1061" t="s">
        <v>548</v>
      </c>
      <c r="AB1061" t="s">
        <v>548</v>
      </c>
    </row>
    <row r="1062" spans="1:28" x14ac:dyDescent="0.25">
      <c r="A1062" t="s">
        <v>676</v>
      </c>
      <c r="B1062" t="s">
        <v>562</v>
      </c>
      <c r="C1062" t="s">
        <v>4819</v>
      </c>
      <c r="D1062">
        <v>43395.942233796297</v>
      </c>
      <c r="F1062" t="s">
        <v>1192</v>
      </c>
      <c r="G1062" t="s">
        <v>90</v>
      </c>
      <c r="H1062" t="s">
        <v>335</v>
      </c>
      <c r="I1062" t="s">
        <v>91</v>
      </c>
      <c r="J1062" t="s">
        <v>1118</v>
      </c>
      <c r="K1062" t="s">
        <v>4820</v>
      </c>
      <c r="Q1062" t="s">
        <v>92</v>
      </c>
      <c r="R1062" t="s">
        <v>544</v>
      </c>
      <c r="S1062" t="s">
        <v>545</v>
      </c>
      <c r="V1062" t="s">
        <v>966</v>
      </c>
      <c r="W1062" t="s">
        <v>967</v>
      </c>
      <c r="Y1062">
        <v>43396.792916666665</v>
      </c>
      <c r="Z1062" t="s">
        <v>548</v>
      </c>
      <c r="AB1062" t="s">
        <v>548</v>
      </c>
    </row>
    <row r="1063" spans="1:28" x14ac:dyDescent="0.25">
      <c r="A1063" t="s">
        <v>676</v>
      </c>
      <c r="B1063" t="s">
        <v>562</v>
      </c>
      <c r="C1063" t="s">
        <v>4835</v>
      </c>
      <c r="D1063">
        <v>43395.855127314811</v>
      </c>
      <c r="F1063" t="s">
        <v>916</v>
      </c>
      <c r="G1063" t="s">
        <v>90</v>
      </c>
      <c r="H1063" t="s">
        <v>335</v>
      </c>
      <c r="I1063" t="s">
        <v>91</v>
      </c>
      <c r="J1063" t="s">
        <v>1118</v>
      </c>
      <c r="K1063" t="s">
        <v>4836</v>
      </c>
      <c r="Q1063" t="s">
        <v>92</v>
      </c>
      <c r="R1063" t="s">
        <v>544</v>
      </c>
      <c r="S1063" t="s">
        <v>545</v>
      </c>
      <c r="V1063" t="s">
        <v>966</v>
      </c>
      <c r="W1063" t="s">
        <v>967</v>
      </c>
      <c r="Y1063">
        <v>43396.714918981481</v>
      </c>
      <c r="Z1063" t="s">
        <v>548</v>
      </c>
      <c r="AB1063" t="s">
        <v>548</v>
      </c>
    </row>
    <row r="1064" spans="1:28" x14ac:dyDescent="0.25">
      <c r="A1064" t="s">
        <v>676</v>
      </c>
      <c r="B1064" t="s">
        <v>562</v>
      </c>
      <c r="C1064" t="s">
        <v>4612</v>
      </c>
      <c r="D1064">
        <v>43393.135810185187</v>
      </c>
      <c r="F1064" t="s">
        <v>916</v>
      </c>
      <c r="G1064" t="s">
        <v>90</v>
      </c>
      <c r="H1064" t="s">
        <v>313</v>
      </c>
      <c r="I1064" t="s">
        <v>91</v>
      </c>
      <c r="J1064" t="s">
        <v>1118</v>
      </c>
      <c r="K1064" t="s">
        <v>4613</v>
      </c>
      <c r="Q1064" t="s">
        <v>92</v>
      </c>
      <c r="R1064" t="s">
        <v>544</v>
      </c>
      <c r="S1064" t="s">
        <v>545</v>
      </c>
      <c r="V1064" t="s">
        <v>4614</v>
      </c>
      <c r="W1064" t="s">
        <v>4615</v>
      </c>
      <c r="Y1064">
        <v>43395.728136574071</v>
      </c>
      <c r="Z1064" t="s">
        <v>548</v>
      </c>
      <c r="AB1064" t="s">
        <v>548</v>
      </c>
    </row>
    <row r="1065" spans="1:28" x14ac:dyDescent="0.25">
      <c r="A1065" t="s">
        <v>676</v>
      </c>
      <c r="B1065" t="s">
        <v>562</v>
      </c>
      <c r="C1065" t="s">
        <v>4616</v>
      </c>
      <c r="D1065">
        <v>43393.113530092596</v>
      </c>
      <c r="F1065" t="s">
        <v>872</v>
      </c>
      <c r="G1065" t="s">
        <v>90</v>
      </c>
      <c r="H1065" t="s">
        <v>93</v>
      </c>
      <c r="I1065" t="s">
        <v>91</v>
      </c>
      <c r="J1065" t="s">
        <v>1118</v>
      </c>
      <c r="K1065" t="s">
        <v>4617</v>
      </c>
      <c r="Q1065" t="s">
        <v>92</v>
      </c>
      <c r="R1065" t="s">
        <v>544</v>
      </c>
      <c r="S1065" t="s">
        <v>545</v>
      </c>
      <c r="V1065" t="s">
        <v>4602</v>
      </c>
      <c r="W1065" t="s">
        <v>4603</v>
      </c>
      <c r="Y1065">
        <v>43402.755266203705</v>
      </c>
      <c r="Z1065" t="s">
        <v>548</v>
      </c>
      <c r="AB1065" t="s">
        <v>548</v>
      </c>
    </row>
    <row r="1066" spans="1:28" x14ac:dyDescent="0.25">
      <c r="A1066" t="s">
        <v>676</v>
      </c>
      <c r="B1066" t="s">
        <v>562</v>
      </c>
      <c r="C1066" t="s">
        <v>4638</v>
      </c>
      <c r="D1066">
        <v>43393.01189814815</v>
      </c>
      <c r="F1066" t="s">
        <v>911</v>
      </c>
      <c r="G1066" t="s">
        <v>90</v>
      </c>
      <c r="H1066" t="s">
        <v>335</v>
      </c>
      <c r="I1066" t="s">
        <v>91</v>
      </c>
      <c r="J1066" t="s">
        <v>1118</v>
      </c>
      <c r="K1066" t="s">
        <v>4639</v>
      </c>
      <c r="Q1066" t="s">
        <v>92</v>
      </c>
      <c r="R1066" t="s">
        <v>544</v>
      </c>
      <c r="S1066" t="s">
        <v>545</v>
      </c>
      <c r="V1066" t="s">
        <v>1225</v>
      </c>
      <c r="W1066" t="s">
        <v>963</v>
      </c>
      <c r="Y1066">
        <v>43395.683912037035</v>
      </c>
      <c r="Z1066" t="s">
        <v>548</v>
      </c>
      <c r="AB1066" t="s">
        <v>548</v>
      </c>
    </row>
    <row r="1067" spans="1:28" x14ac:dyDescent="0.25">
      <c r="A1067" t="s">
        <v>676</v>
      </c>
      <c r="B1067" t="s">
        <v>562</v>
      </c>
      <c r="C1067" t="s">
        <v>4646</v>
      </c>
      <c r="D1067">
        <v>43392.777337962965</v>
      </c>
      <c r="F1067" t="s">
        <v>933</v>
      </c>
      <c r="G1067" t="s">
        <v>90</v>
      </c>
      <c r="H1067" t="s">
        <v>335</v>
      </c>
      <c r="I1067" t="s">
        <v>91</v>
      </c>
      <c r="J1067" t="s">
        <v>1118</v>
      </c>
      <c r="K1067" t="s">
        <v>4647</v>
      </c>
      <c r="Q1067" t="s">
        <v>92</v>
      </c>
      <c r="R1067" t="s">
        <v>544</v>
      </c>
      <c r="S1067" t="s">
        <v>545</v>
      </c>
      <c r="V1067" t="s">
        <v>946</v>
      </c>
      <c r="W1067" t="s">
        <v>1102</v>
      </c>
      <c r="Y1067">
        <v>43395.775949074072</v>
      </c>
      <c r="Z1067" t="s">
        <v>548</v>
      </c>
      <c r="AB1067" t="s">
        <v>548</v>
      </c>
    </row>
    <row r="1068" spans="1:28" x14ac:dyDescent="0.25">
      <c r="A1068" t="s">
        <v>676</v>
      </c>
      <c r="B1068" t="s">
        <v>562</v>
      </c>
      <c r="C1068" t="s">
        <v>4270</v>
      </c>
      <c r="D1068">
        <v>43392.129016203704</v>
      </c>
      <c r="F1068" t="s">
        <v>1100</v>
      </c>
      <c r="G1068" t="s">
        <v>90</v>
      </c>
      <c r="H1068" t="s">
        <v>335</v>
      </c>
      <c r="I1068" t="s">
        <v>91</v>
      </c>
      <c r="J1068" t="s">
        <v>1118</v>
      </c>
      <c r="K1068" t="s">
        <v>4271</v>
      </c>
      <c r="Q1068" t="s">
        <v>92</v>
      </c>
      <c r="R1068" t="s">
        <v>544</v>
      </c>
      <c r="S1068" t="s">
        <v>545</v>
      </c>
      <c r="V1068" t="s">
        <v>966</v>
      </c>
      <c r="W1068" t="s">
        <v>967</v>
      </c>
      <c r="Y1068">
        <v>43392.671342592592</v>
      </c>
      <c r="Z1068" t="s">
        <v>548</v>
      </c>
      <c r="AB1068" t="s">
        <v>548</v>
      </c>
    </row>
    <row r="1069" spans="1:28" x14ac:dyDescent="0.25">
      <c r="A1069" t="s">
        <v>676</v>
      </c>
      <c r="B1069" t="s">
        <v>562</v>
      </c>
      <c r="C1069" t="s">
        <v>4318</v>
      </c>
      <c r="D1069">
        <v>43391.95516203704</v>
      </c>
      <c r="F1069" t="s">
        <v>1192</v>
      </c>
      <c r="G1069" t="s">
        <v>90</v>
      </c>
      <c r="H1069" t="s">
        <v>335</v>
      </c>
      <c r="I1069" t="s">
        <v>91</v>
      </c>
      <c r="J1069" t="s">
        <v>1118</v>
      </c>
      <c r="K1069" t="s">
        <v>4319</v>
      </c>
      <c r="Q1069" t="s">
        <v>92</v>
      </c>
      <c r="R1069" t="s">
        <v>544</v>
      </c>
      <c r="S1069" t="s">
        <v>545</v>
      </c>
      <c r="V1069" t="s">
        <v>1098</v>
      </c>
      <c r="W1069" t="s">
        <v>1099</v>
      </c>
      <c r="Y1069">
        <v>43392.774710648147</v>
      </c>
      <c r="Z1069" t="s">
        <v>548</v>
      </c>
      <c r="AB1069" t="s">
        <v>548</v>
      </c>
    </row>
    <row r="1070" spans="1:28" x14ac:dyDescent="0.25">
      <c r="A1070" t="s">
        <v>676</v>
      </c>
      <c r="B1070" t="s">
        <v>562</v>
      </c>
      <c r="C1070" t="s">
        <v>4324</v>
      </c>
      <c r="D1070">
        <v>43391.98777777778</v>
      </c>
      <c r="F1070" t="s">
        <v>1440</v>
      </c>
      <c r="G1070" t="s">
        <v>90</v>
      </c>
      <c r="H1070" t="s">
        <v>335</v>
      </c>
      <c r="I1070" t="s">
        <v>91</v>
      </c>
      <c r="J1070" t="s">
        <v>1118</v>
      </c>
      <c r="K1070" t="s">
        <v>4325</v>
      </c>
      <c r="L1070" t="s">
        <v>3447</v>
      </c>
      <c r="Q1070" t="s">
        <v>92</v>
      </c>
      <c r="R1070" t="s">
        <v>544</v>
      </c>
      <c r="S1070" t="s">
        <v>545</v>
      </c>
      <c r="V1070" t="s">
        <v>4326</v>
      </c>
      <c r="W1070" t="s">
        <v>4327</v>
      </c>
      <c r="Y1070">
        <v>43392.652071759258</v>
      </c>
      <c r="Z1070" t="s">
        <v>548</v>
      </c>
      <c r="AB1070" t="s">
        <v>548</v>
      </c>
    </row>
    <row r="1071" spans="1:28" x14ac:dyDescent="0.25">
      <c r="A1071" t="s">
        <v>676</v>
      </c>
      <c r="B1071" t="s">
        <v>562</v>
      </c>
      <c r="C1071" t="s">
        <v>4368</v>
      </c>
      <c r="D1071">
        <v>43391.035115740742</v>
      </c>
      <c r="F1071" t="s">
        <v>1440</v>
      </c>
      <c r="G1071" t="s">
        <v>90</v>
      </c>
      <c r="H1071" t="s">
        <v>335</v>
      </c>
      <c r="I1071" t="s">
        <v>91</v>
      </c>
      <c r="J1071" t="s">
        <v>1118</v>
      </c>
      <c r="K1071" t="s">
        <v>4369</v>
      </c>
      <c r="L1071" t="s">
        <v>3447</v>
      </c>
      <c r="Q1071" t="s">
        <v>92</v>
      </c>
      <c r="R1071" t="s">
        <v>544</v>
      </c>
      <c r="S1071" t="s">
        <v>545</v>
      </c>
      <c r="V1071" t="s">
        <v>2628</v>
      </c>
      <c r="W1071" t="s">
        <v>2629</v>
      </c>
      <c r="Y1071">
        <v>43392.652384259258</v>
      </c>
      <c r="Z1071" t="s">
        <v>548</v>
      </c>
      <c r="AB1071" t="s">
        <v>548</v>
      </c>
    </row>
    <row r="1072" spans="1:28" x14ac:dyDescent="0.25">
      <c r="A1072" t="s">
        <v>676</v>
      </c>
      <c r="B1072" t="s">
        <v>562</v>
      </c>
      <c r="C1072" t="s">
        <v>4370</v>
      </c>
      <c r="D1072">
        <v>43391.031921296293</v>
      </c>
      <c r="F1072" t="s">
        <v>1100</v>
      </c>
      <c r="G1072" t="s">
        <v>90</v>
      </c>
      <c r="H1072" t="s">
        <v>335</v>
      </c>
      <c r="I1072" t="s">
        <v>91</v>
      </c>
      <c r="J1072" t="s">
        <v>1118</v>
      </c>
      <c r="K1072" t="s">
        <v>4371</v>
      </c>
      <c r="Q1072" t="s">
        <v>92</v>
      </c>
      <c r="R1072" t="s">
        <v>544</v>
      </c>
      <c r="S1072" t="s">
        <v>545</v>
      </c>
      <c r="V1072" t="s">
        <v>1307</v>
      </c>
      <c r="W1072" t="s">
        <v>1308</v>
      </c>
      <c r="Y1072">
        <v>43393.05846064815</v>
      </c>
      <c r="Z1072" t="s">
        <v>548</v>
      </c>
      <c r="AB1072" t="s">
        <v>548</v>
      </c>
    </row>
    <row r="1073" spans="1:28" x14ac:dyDescent="0.25">
      <c r="A1073" t="s">
        <v>676</v>
      </c>
      <c r="B1073" t="s">
        <v>562</v>
      </c>
      <c r="C1073" t="s">
        <v>4372</v>
      </c>
      <c r="D1073">
        <v>43391.033252314817</v>
      </c>
      <c r="F1073" t="s">
        <v>933</v>
      </c>
      <c r="G1073" t="s">
        <v>90</v>
      </c>
      <c r="H1073" t="s">
        <v>335</v>
      </c>
      <c r="I1073" t="s">
        <v>91</v>
      </c>
      <c r="J1073" t="s">
        <v>1118</v>
      </c>
      <c r="K1073" t="s">
        <v>4373</v>
      </c>
      <c r="Q1073" t="s">
        <v>92</v>
      </c>
      <c r="R1073" t="s">
        <v>544</v>
      </c>
      <c r="S1073" t="s">
        <v>545</v>
      </c>
      <c r="V1073" t="s">
        <v>1307</v>
      </c>
      <c r="W1073" t="s">
        <v>1308</v>
      </c>
      <c r="Y1073">
        <v>43392.857719907406</v>
      </c>
      <c r="Z1073" t="s">
        <v>548</v>
      </c>
      <c r="AB1073" t="s">
        <v>548</v>
      </c>
    </row>
    <row r="1074" spans="1:28" x14ac:dyDescent="0.25">
      <c r="A1074" t="s">
        <v>676</v>
      </c>
      <c r="B1074" t="s">
        <v>562</v>
      </c>
      <c r="C1074" t="s">
        <v>4004</v>
      </c>
      <c r="D1074">
        <v>43389.910185185188</v>
      </c>
      <c r="F1074" t="s">
        <v>933</v>
      </c>
      <c r="G1074" t="s">
        <v>90</v>
      </c>
      <c r="H1074" t="s">
        <v>335</v>
      </c>
      <c r="I1074" t="s">
        <v>91</v>
      </c>
      <c r="J1074" t="s">
        <v>1118</v>
      </c>
      <c r="K1074" t="s">
        <v>4005</v>
      </c>
      <c r="Q1074" t="s">
        <v>92</v>
      </c>
      <c r="R1074" t="s">
        <v>544</v>
      </c>
      <c r="S1074" t="s">
        <v>545</v>
      </c>
      <c r="V1074" t="s">
        <v>1167</v>
      </c>
      <c r="W1074" t="s">
        <v>1168</v>
      </c>
      <c r="Y1074">
        <v>43390.824120370373</v>
      </c>
      <c r="Z1074" t="s">
        <v>548</v>
      </c>
      <c r="AB1074" t="s">
        <v>548</v>
      </c>
    </row>
    <row r="1075" spans="1:28" x14ac:dyDescent="0.25">
      <c r="A1075" t="s">
        <v>676</v>
      </c>
      <c r="B1075" t="s">
        <v>562</v>
      </c>
      <c r="C1075" t="s">
        <v>3570</v>
      </c>
      <c r="D1075">
        <v>43386.133530092593</v>
      </c>
      <c r="F1075" t="s">
        <v>916</v>
      </c>
      <c r="G1075" t="s">
        <v>90</v>
      </c>
      <c r="H1075" t="s">
        <v>313</v>
      </c>
      <c r="I1075" t="s">
        <v>91</v>
      </c>
      <c r="J1075" t="s">
        <v>1118</v>
      </c>
      <c r="K1075" t="s">
        <v>3571</v>
      </c>
      <c r="Q1075" t="s">
        <v>92</v>
      </c>
      <c r="R1075" t="s">
        <v>544</v>
      </c>
      <c r="S1075" t="s">
        <v>545</v>
      </c>
      <c r="V1075" t="s">
        <v>1427</v>
      </c>
      <c r="W1075" t="s">
        <v>1428</v>
      </c>
      <c r="Y1075">
        <v>43390.585636574076</v>
      </c>
      <c r="Z1075" t="s">
        <v>548</v>
      </c>
      <c r="AB1075" t="s">
        <v>548</v>
      </c>
    </row>
    <row r="1076" spans="1:28" x14ac:dyDescent="0.25">
      <c r="A1076" t="s">
        <v>676</v>
      </c>
      <c r="B1076" t="s">
        <v>562</v>
      </c>
      <c r="C1076" t="s">
        <v>3580</v>
      </c>
      <c r="D1076">
        <v>43386.077650462961</v>
      </c>
      <c r="F1076" t="s">
        <v>933</v>
      </c>
      <c r="G1076" t="s">
        <v>90</v>
      </c>
      <c r="H1076" t="s">
        <v>335</v>
      </c>
      <c r="I1076" t="s">
        <v>91</v>
      </c>
      <c r="J1076" t="s">
        <v>1118</v>
      </c>
      <c r="K1076" t="s">
        <v>3581</v>
      </c>
      <c r="Q1076" t="s">
        <v>92</v>
      </c>
      <c r="R1076" t="s">
        <v>544</v>
      </c>
      <c r="S1076" t="s">
        <v>545</v>
      </c>
      <c r="V1076" t="s">
        <v>1321</v>
      </c>
      <c r="W1076" t="s">
        <v>964</v>
      </c>
      <c r="Y1076">
        <v>43388.823391203703</v>
      </c>
      <c r="Z1076" t="s">
        <v>548</v>
      </c>
      <c r="AB1076" t="s">
        <v>548</v>
      </c>
    </row>
    <row r="1077" spans="1:28" x14ac:dyDescent="0.25">
      <c r="A1077" t="s">
        <v>676</v>
      </c>
      <c r="B1077" t="s">
        <v>562</v>
      </c>
      <c r="C1077" t="s">
        <v>3610</v>
      </c>
      <c r="D1077">
        <v>43385.960416666669</v>
      </c>
      <c r="F1077" t="s">
        <v>933</v>
      </c>
      <c r="G1077" t="s">
        <v>90</v>
      </c>
      <c r="H1077" t="s">
        <v>313</v>
      </c>
      <c r="I1077" t="s">
        <v>91</v>
      </c>
      <c r="J1077" t="s">
        <v>3611</v>
      </c>
      <c r="K1077" t="s">
        <v>3612</v>
      </c>
      <c r="Q1077" t="s">
        <v>92</v>
      </c>
      <c r="R1077" t="s">
        <v>544</v>
      </c>
      <c r="S1077" t="s">
        <v>545</v>
      </c>
      <c r="V1077" t="s">
        <v>3613</v>
      </c>
      <c r="W1077" t="s">
        <v>3614</v>
      </c>
      <c r="Y1077">
        <v>43398.563483796293</v>
      </c>
      <c r="Z1077" t="s">
        <v>548</v>
      </c>
      <c r="AB1077" t="s">
        <v>548</v>
      </c>
    </row>
    <row r="1078" spans="1:28" x14ac:dyDescent="0.25">
      <c r="A1078" t="s">
        <v>676</v>
      </c>
      <c r="B1078" t="s">
        <v>562</v>
      </c>
      <c r="C1078" t="s">
        <v>3404</v>
      </c>
      <c r="D1078">
        <v>43385.177442129629</v>
      </c>
      <c r="F1078" t="s">
        <v>1100</v>
      </c>
      <c r="G1078" t="s">
        <v>90</v>
      </c>
      <c r="H1078" t="s">
        <v>335</v>
      </c>
      <c r="I1078" t="s">
        <v>91</v>
      </c>
      <c r="J1078" t="s">
        <v>1118</v>
      </c>
      <c r="K1078" t="s">
        <v>3405</v>
      </c>
      <c r="Q1078" t="s">
        <v>92</v>
      </c>
      <c r="R1078" t="s">
        <v>544</v>
      </c>
      <c r="S1078" t="s">
        <v>545</v>
      </c>
      <c r="V1078" t="s">
        <v>1309</v>
      </c>
      <c r="W1078" t="s">
        <v>1310</v>
      </c>
      <c r="Y1078">
        <v>43385.567384259259</v>
      </c>
      <c r="Z1078" t="s">
        <v>548</v>
      </c>
      <c r="AB1078" t="s">
        <v>548</v>
      </c>
    </row>
    <row r="1079" spans="1:28" x14ac:dyDescent="0.25">
      <c r="A1079" t="s">
        <v>676</v>
      </c>
      <c r="B1079" t="s">
        <v>562</v>
      </c>
      <c r="C1079" t="s">
        <v>3410</v>
      </c>
      <c r="D1079">
        <v>43385.095254629632</v>
      </c>
      <c r="F1079" t="s">
        <v>933</v>
      </c>
      <c r="G1079" t="s">
        <v>90</v>
      </c>
      <c r="H1079" t="s">
        <v>335</v>
      </c>
      <c r="I1079" t="s">
        <v>91</v>
      </c>
      <c r="J1079" t="s">
        <v>1118</v>
      </c>
      <c r="K1079" t="s">
        <v>3411</v>
      </c>
      <c r="Q1079" t="s">
        <v>92</v>
      </c>
      <c r="R1079" t="s">
        <v>544</v>
      </c>
      <c r="S1079" t="s">
        <v>545</v>
      </c>
      <c r="V1079" t="s">
        <v>966</v>
      </c>
      <c r="W1079" t="s">
        <v>967</v>
      </c>
      <c r="Y1079">
        <v>43388.823703703703</v>
      </c>
      <c r="Z1079" t="s">
        <v>548</v>
      </c>
      <c r="AB1079" t="s">
        <v>548</v>
      </c>
    </row>
    <row r="1080" spans="1:28" x14ac:dyDescent="0.25">
      <c r="A1080" t="s">
        <v>676</v>
      </c>
      <c r="B1080" t="s">
        <v>562</v>
      </c>
      <c r="C1080" t="s">
        <v>3426</v>
      </c>
      <c r="D1080">
        <v>43384.997615740744</v>
      </c>
      <c r="F1080" t="s">
        <v>1100</v>
      </c>
      <c r="G1080" t="s">
        <v>90</v>
      </c>
      <c r="H1080" t="s">
        <v>335</v>
      </c>
      <c r="I1080" t="s">
        <v>91</v>
      </c>
      <c r="J1080" t="s">
        <v>1118</v>
      </c>
      <c r="K1080" t="s">
        <v>3427</v>
      </c>
      <c r="Q1080" t="s">
        <v>92</v>
      </c>
      <c r="R1080" t="s">
        <v>544</v>
      </c>
      <c r="S1080" t="s">
        <v>545</v>
      </c>
      <c r="V1080" t="s">
        <v>1321</v>
      </c>
      <c r="W1080" t="s">
        <v>964</v>
      </c>
      <c r="Y1080">
        <v>43385.567708333336</v>
      </c>
      <c r="Z1080" t="s">
        <v>548</v>
      </c>
      <c r="AB1080" t="s">
        <v>548</v>
      </c>
    </row>
    <row r="1081" spans="1:28" x14ac:dyDescent="0.25">
      <c r="A1081" t="s">
        <v>676</v>
      </c>
      <c r="B1081" t="s">
        <v>562</v>
      </c>
      <c r="C1081" t="s">
        <v>2934</v>
      </c>
      <c r="D1081">
        <v>43383.811747685184</v>
      </c>
      <c r="F1081" t="s">
        <v>933</v>
      </c>
      <c r="G1081" t="s">
        <v>90</v>
      </c>
      <c r="H1081" t="s">
        <v>335</v>
      </c>
      <c r="I1081" t="s">
        <v>91</v>
      </c>
      <c r="J1081" t="s">
        <v>1118</v>
      </c>
      <c r="K1081" t="s">
        <v>2935</v>
      </c>
      <c r="Q1081" t="s">
        <v>92</v>
      </c>
      <c r="R1081" t="s">
        <v>544</v>
      </c>
      <c r="S1081" t="s">
        <v>545</v>
      </c>
      <c r="V1081" t="s">
        <v>1300</v>
      </c>
      <c r="W1081" t="s">
        <v>1301</v>
      </c>
      <c r="Y1081">
        <v>43384.844641203701</v>
      </c>
      <c r="Z1081" t="s">
        <v>548</v>
      </c>
      <c r="AB1081" t="s">
        <v>548</v>
      </c>
    </row>
    <row r="1082" spans="1:28" x14ac:dyDescent="0.25">
      <c r="A1082" t="s">
        <v>676</v>
      </c>
      <c r="B1082" t="s">
        <v>562</v>
      </c>
      <c r="C1082" t="s">
        <v>2712</v>
      </c>
      <c r="D1082">
        <v>43379.045185185183</v>
      </c>
      <c r="F1082" t="s">
        <v>1196</v>
      </c>
      <c r="G1082" t="s">
        <v>90</v>
      </c>
      <c r="H1082" t="s">
        <v>313</v>
      </c>
      <c r="I1082" t="s">
        <v>91</v>
      </c>
      <c r="J1082" t="s">
        <v>1118</v>
      </c>
      <c r="K1082" t="s">
        <v>2713</v>
      </c>
      <c r="Q1082" t="s">
        <v>92</v>
      </c>
      <c r="R1082" t="s">
        <v>544</v>
      </c>
      <c r="S1082" t="s">
        <v>545</v>
      </c>
      <c r="V1082" t="s">
        <v>1180</v>
      </c>
      <c r="W1082" t="s">
        <v>963</v>
      </c>
      <c r="Y1082">
        <v>43390.677337962959</v>
      </c>
      <c r="Z1082" t="s">
        <v>548</v>
      </c>
      <c r="AB1082" t="s">
        <v>548</v>
      </c>
    </row>
    <row r="1083" spans="1:28" x14ac:dyDescent="0.25">
      <c r="A1083" t="s">
        <v>676</v>
      </c>
      <c r="B1083" t="s">
        <v>562</v>
      </c>
      <c r="C1083" t="s">
        <v>2727</v>
      </c>
      <c r="D1083">
        <v>43378.884155092594</v>
      </c>
      <c r="F1083" t="s">
        <v>933</v>
      </c>
      <c r="G1083" t="s">
        <v>90</v>
      </c>
      <c r="H1083" t="s">
        <v>335</v>
      </c>
      <c r="I1083" t="s">
        <v>1092</v>
      </c>
      <c r="J1083" t="s">
        <v>1118</v>
      </c>
      <c r="K1083" t="s">
        <v>2728</v>
      </c>
      <c r="Q1083" t="s">
        <v>92</v>
      </c>
      <c r="R1083" t="s">
        <v>544</v>
      </c>
      <c r="S1083" t="s">
        <v>545</v>
      </c>
      <c r="V1083" t="s">
        <v>965</v>
      </c>
      <c r="W1083" t="s">
        <v>962</v>
      </c>
      <c r="Y1083">
        <v>43382.528182870374</v>
      </c>
      <c r="Z1083" t="s">
        <v>548</v>
      </c>
      <c r="AB1083" t="s">
        <v>548</v>
      </c>
    </row>
    <row r="1084" spans="1:28" x14ac:dyDescent="0.25">
      <c r="A1084" t="s">
        <v>676</v>
      </c>
      <c r="B1084" t="s">
        <v>562</v>
      </c>
      <c r="C1084" t="s">
        <v>4424</v>
      </c>
      <c r="D1084">
        <v>43377.7893287037</v>
      </c>
      <c r="F1084" t="s">
        <v>1192</v>
      </c>
      <c r="G1084" t="s">
        <v>90</v>
      </c>
      <c r="H1084" t="s">
        <v>335</v>
      </c>
      <c r="I1084" t="s">
        <v>1092</v>
      </c>
      <c r="J1084" t="s">
        <v>1548</v>
      </c>
      <c r="K1084" t="s">
        <v>4425</v>
      </c>
      <c r="Q1084" t="s">
        <v>92</v>
      </c>
      <c r="R1084" t="s">
        <v>544</v>
      </c>
      <c r="S1084" t="s">
        <v>545</v>
      </c>
      <c r="V1084" t="s">
        <v>4426</v>
      </c>
      <c r="W1084" t="s">
        <v>4427</v>
      </c>
      <c r="Y1084">
        <v>43392.775011574071</v>
      </c>
      <c r="Z1084" t="s">
        <v>548</v>
      </c>
      <c r="AB1084" t="s">
        <v>548</v>
      </c>
    </row>
    <row r="1085" spans="1:28" x14ac:dyDescent="0.25">
      <c r="A1085" t="s">
        <v>676</v>
      </c>
      <c r="B1085" t="s">
        <v>562</v>
      </c>
      <c r="C1085" t="s">
        <v>2262</v>
      </c>
      <c r="D1085">
        <v>43377.1018287037</v>
      </c>
      <c r="F1085" t="s">
        <v>1196</v>
      </c>
      <c r="G1085" t="s">
        <v>90</v>
      </c>
      <c r="H1085" t="s">
        <v>93</v>
      </c>
      <c r="I1085" t="s">
        <v>91</v>
      </c>
      <c r="J1085" t="s">
        <v>1118</v>
      </c>
      <c r="K1085" t="s">
        <v>2263</v>
      </c>
      <c r="Q1085" t="s">
        <v>92</v>
      </c>
      <c r="R1085" t="s">
        <v>544</v>
      </c>
      <c r="S1085" t="s">
        <v>545</v>
      </c>
      <c r="V1085" t="s">
        <v>2141</v>
      </c>
      <c r="W1085" t="s">
        <v>2142</v>
      </c>
      <c r="Y1085">
        <v>43383.006053240744</v>
      </c>
      <c r="Z1085" t="s">
        <v>548</v>
      </c>
      <c r="AB1085" t="s">
        <v>548</v>
      </c>
    </row>
    <row r="1086" spans="1:28" x14ac:dyDescent="0.25">
      <c r="A1086" t="s">
        <v>676</v>
      </c>
      <c r="B1086" t="s">
        <v>562</v>
      </c>
      <c r="C1086" t="s">
        <v>1869</v>
      </c>
      <c r="D1086">
        <v>43376.055162037039</v>
      </c>
      <c r="F1086" t="s">
        <v>1440</v>
      </c>
      <c r="G1086" t="s">
        <v>90</v>
      </c>
      <c r="H1086" t="s">
        <v>335</v>
      </c>
      <c r="I1086" t="s">
        <v>1092</v>
      </c>
      <c r="J1086" t="s">
        <v>1118</v>
      </c>
      <c r="K1086" t="s">
        <v>1870</v>
      </c>
      <c r="Q1086" t="s">
        <v>92</v>
      </c>
      <c r="R1086" t="s">
        <v>544</v>
      </c>
      <c r="S1086" t="s">
        <v>545</v>
      </c>
      <c r="V1086" t="s">
        <v>1254</v>
      </c>
      <c r="W1086" t="s">
        <v>1255</v>
      </c>
      <c r="Y1086">
        <v>43376.657083333332</v>
      </c>
      <c r="Z1086" t="s">
        <v>548</v>
      </c>
      <c r="AB1086" t="s">
        <v>548</v>
      </c>
    </row>
    <row r="1087" spans="1:28" x14ac:dyDescent="0.25">
      <c r="A1087" t="s">
        <v>676</v>
      </c>
      <c r="B1087" t="s">
        <v>562</v>
      </c>
      <c r="C1087" t="s">
        <v>1925</v>
      </c>
      <c r="D1087">
        <v>43375.964444444442</v>
      </c>
      <c r="F1087" t="s">
        <v>916</v>
      </c>
      <c r="G1087" t="s">
        <v>90</v>
      </c>
      <c r="H1087" t="s">
        <v>335</v>
      </c>
      <c r="I1087" t="s">
        <v>1092</v>
      </c>
      <c r="J1087" t="s">
        <v>1118</v>
      </c>
      <c r="K1087" t="s">
        <v>1926</v>
      </c>
      <c r="Q1087" t="s">
        <v>92</v>
      </c>
      <c r="R1087" t="s">
        <v>544</v>
      </c>
      <c r="S1087" t="s">
        <v>545</v>
      </c>
      <c r="V1087" t="s">
        <v>966</v>
      </c>
      <c r="W1087" t="s">
        <v>967</v>
      </c>
      <c r="Y1087">
        <v>43376.682754629626</v>
      </c>
      <c r="Z1087" t="s">
        <v>548</v>
      </c>
      <c r="AB1087" t="s">
        <v>548</v>
      </c>
    </row>
    <row r="1088" spans="1:28" x14ac:dyDescent="0.25">
      <c r="A1088" t="s">
        <v>676</v>
      </c>
      <c r="B1088" t="s">
        <v>562</v>
      </c>
      <c r="C1088" t="s">
        <v>1997</v>
      </c>
      <c r="D1088">
        <v>43375.851180555554</v>
      </c>
      <c r="F1088" t="s">
        <v>1440</v>
      </c>
      <c r="G1088" t="s">
        <v>90</v>
      </c>
      <c r="H1088" t="s">
        <v>335</v>
      </c>
      <c r="I1088" t="s">
        <v>1092</v>
      </c>
      <c r="J1088" t="s">
        <v>1118</v>
      </c>
      <c r="K1088" t="s">
        <v>1998</v>
      </c>
      <c r="Q1088" t="s">
        <v>92</v>
      </c>
      <c r="R1088" t="s">
        <v>544</v>
      </c>
      <c r="S1088" t="s">
        <v>545</v>
      </c>
      <c r="V1088" t="s">
        <v>966</v>
      </c>
      <c r="W1088" t="s">
        <v>967</v>
      </c>
      <c r="Y1088">
        <v>43376.766273148147</v>
      </c>
      <c r="Z1088" t="s">
        <v>548</v>
      </c>
      <c r="AB1088" t="s">
        <v>548</v>
      </c>
    </row>
    <row r="1089" spans="1:28" x14ac:dyDescent="0.25">
      <c r="A1089" t="s">
        <v>676</v>
      </c>
      <c r="B1089" t="s">
        <v>562</v>
      </c>
      <c r="C1089" t="s">
        <v>2015</v>
      </c>
      <c r="D1089">
        <v>43375.002916666665</v>
      </c>
      <c r="F1089" t="s">
        <v>933</v>
      </c>
      <c r="G1089" t="s">
        <v>90</v>
      </c>
      <c r="H1089" t="s">
        <v>335</v>
      </c>
      <c r="I1089" t="s">
        <v>1092</v>
      </c>
      <c r="J1089" t="s">
        <v>1206</v>
      </c>
      <c r="K1089" t="s">
        <v>2016</v>
      </c>
      <c r="Q1089" t="s">
        <v>92</v>
      </c>
      <c r="R1089" t="s">
        <v>544</v>
      </c>
      <c r="S1089" t="s">
        <v>545</v>
      </c>
      <c r="V1089" t="s">
        <v>1447</v>
      </c>
      <c r="W1089" t="s">
        <v>1030</v>
      </c>
      <c r="Y1089">
        <v>43376.837847222225</v>
      </c>
      <c r="Z1089" t="s">
        <v>548</v>
      </c>
      <c r="AB1089" t="s">
        <v>548</v>
      </c>
    </row>
    <row r="1090" spans="1:28" x14ac:dyDescent="0.25">
      <c r="A1090" t="s">
        <v>676</v>
      </c>
      <c r="B1090" t="s">
        <v>562</v>
      </c>
      <c r="C1090" t="s">
        <v>1549</v>
      </c>
      <c r="D1090">
        <v>43370.825231481482</v>
      </c>
      <c r="F1090" t="s">
        <v>933</v>
      </c>
      <c r="G1090" t="s">
        <v>90</v>
      </c>
      <c r="H1090" t="s">
        <v>335</v>
      </c>
      <c r="I1090" t="s">
        <v>968</v>
      </c>
      <c r="J1090" t="s">
        <v>1118</v>
      </c>
      <c r="K1090" t="s">
        <v>1550</v>
      </c>
      <c r="Q1090" t="s">
        <v>92</v>
      </c>
      <c r="R1090" t="s">
        <v>544</v>
      </c>
      <c r="S1090" t="s">
        <v>545</v>
      </c>
      <c r="V1090" t="s">
        <v>966</v>
      </c>
      <c r="W1090" t="s">
        <v>967</v>
      </c>
      <c r="Y1090">
        <v>43374.553032407406</v>
      </c>
      <c r="Z1090" t="s">
        <v>548</v>
      </c>
      <c r="AB1090" t="s">
        <v>548</v>
      </c>
    </row>
    <row r="1091" spans="1:28" x14ac:dyDescent="0.25">
      <c r="A1091" t="s">
        <v>676</v>
      </c>
      <c r="B1091" t="s">
        <v>562</v>
      </c>
      <c r="C1091" t="s">
        <v>1501</v>
      </c>
      <c r="D1091">
        <v>43368.04078703704</v>
      </c>
      <c r="F1091" t="s">
        <v>1493</v>
      </c>
      <c r="G1091" t="s">
        <v>90</v>
      </c>
      <c r="H1091" t="s">
        <v>335</v>
      </c>
      <c r="I1091" t="s">
        <v>968</v>
      </c>
      <c r="J1091" t="s">
        <v>1118</v>
      </c>
      <c r="K1091" t="s">
        <v>1502</v>
      </c>
      <c r="Q1091" t="s">
        <v>92</v>
      </c>
      <c r="R1091" t="s">
        <v>544</v>
      </c>
      <c r="S1091" t="s">
        <v>545</v>
      </c>
      <c r="V1091" t="s">
        <v>966</v>
      </c>
      <c r="W1091" t="s">
        <v>967</v>
      </c>
      <c r="Y1091">
        <v>43369.601909722223</v>
      </c>
      <c r="Z1091" t="s">
        <v>548</v>
      </c>
      <c r="AB1091" t="s">
        <v>548</v>
      </c>
    </row>
    <row r="1092" spans="1:28" x14ac:dyDescent="0.25">
      <c r="A1092" t="s">
        <v>676</v>
      </c>
      <c r="B1092" t="s">
        <v>562</v>
      </c>
      <c r="C1092" t="s">
        <v>1494</v>
      </c>
      <c r="D1092">
        <v>43365.027083333334</v>
      </c>
      <c r="F1092" t="s">
        <v>833</v>
      </c>
      <c r="G1092" t="s">
        <v>90</v>
      </c>
      <c r="H1092" t="s">
        <v>313</v>
      </c>
      <c r="I1092" t="s">
        <v>91</v>
      </c>
      <c r="J1092" t="s">
        <v>1118</v>
      </c>
      <c r="K1092" t="s">
        <v>1495</v>
      </c>
      <c r="Q1092" t="s">
        <v>92</v>
      </c>
      <c r="R1092" t="s">
        <v>544</v>
      </c>
      <c r="S1092" t="s">
        <v>545</v>
      </c>
      <c r="V1092" t="s">
        <v>966</v>
      </c>
      <c r="W1092" t="s">
        <v>967</v>
      </c>
      <c r="Y1092">
        <v>43381.80641203704</v>
      </c>
      <c r="Z1092" t="s">
        <v>548</v>
      </c>
      <c r="AB1092" t="s">
        <v>548</v>
      </c>
    </row>
    <row r="1093" spans="1:28" x14ac:dyDescent="0.25">
      <c r="A1093" t="s">
        <v>676</v>
      </c>
      <c r="B1093" t="s">
        <v>562</v>
      </c>
      <c r="C1093" t="s">
        <v>1484</v>
      </c>
      <c r="D1093">
        <v>43364.094965277778</v>
      </c>
      <c r="F1093" t="s">
        <v>1100</v>
      </c>
      <c r="G1093" t="s">
        <v>90</v>
      </c>
      <c r="H1093" t="s">
        <v>335</v>
      </c>
      <c r="I1093" t="s">
        <v>968</v>
      </c>
      <c r="J1093" t="s">
        <v>1118</v>
      </c>
      <c r="K1093" t="s">
        <v>1485</v>
      </c>
      <c r="Q1093" t="s">
        <v>92</v>
      </c>
      <c r="R1093" t="s">
        <v>544</v>
      </c>
      <c r="S1093" t="s">
        <v>545</v>
      </c>
      <c r="V1093" t="s">
        <v>1254</v>
      </c>
      <c r="W1093" t="s">
        <v>1255</v>
      </c>
      <c r="Y1093">
        <v>43364.557916666665</v>
      </c>
      <c r="Z1093" t="s">
        <v>548</v>
      </c>
      <c r="AB1093" t="s">
        <v>548</v>
      </c>
    </row>
    <row r="1094" spans="1:28" x14ac:dyDescent="0.25">
      <c r="A1094" t="s">
        <v>676</v>
      </c>
      <c r="B1094" t="s">
        <v>562</v>
      </c>
      <c r="C1094" t="s">
        <v>1460</v>
      </c>
      <c r="D1094">
        <v>43360.918402777781</v>
      </c>
      <c r="F1094" t="s">
        <v>833</v>
      </c>
      <c r="G1094" t="s">
        <v>90</v>
      </c>
      <c r="H1094" t="s">
        <v>313</v>
      </c>
      <c r="I1094" t="s">
        <v>91</v>
      </c>
      <c r="J1094" t="s">
        <v>1118</v>
      </c>
      <c r="K1094" t="s">
        <v>1461</v>
      </c>
      <c r="Q1094" t="s">
        <v>92</v>
      </c>
      <c r="R1094" t="s">
        <v>544</v>
      </c>
      <c r="S1094" t="s">
        <v>545</v>
      </c>
      <c r="V1094" t="s">
        <v>966</v>
      </c>
      <c r="W1094" t="s">
        <v>967</v>
      </c>
      <c r="Y1094">
        <v>43376.509305555555</v>
      </c>
      <c r="Z1094" t="s">
        <v>548</v>
      </c>
      <c r="AB1094" t="s">
        <v>548</v>
      </c>
    </row>
    <row r="1095" spans="1:28" x14ac:dyDescent="0.25">
      <c r="A1095" t="s">
        <v>676</v>
      </c>
      <c r="B1095" t="s">
        <v>562</v>
      </c>
      <c r="C1095" t="s">
        <v>1431</v>
      </c>
      <c r="D1095">
        <v>43356.991307870368</v>
      </c>
      <c r="F1095" t="s">
        <v>911</v>
      </c>
      <c r="G1095" t="s">
        <v>90</v>
      </c>
      <c r="H1095" t="s">
        <v>93</v>
      </c>
      <c r="I1095" t="s">
        <v>968</v>
      </c>
      <c r="J1095" t="s">
        <v>1118</v>
      </c>
      <c r="K1095" t="s">
        <v>1432</v>
      </c>
      <c r="Q1095" t="s">
        <v>92</v>
      </c>
      <c r="R1095" t="s">
        <v>544</v>
      </c>
      <c r="S1095" t="s">
        <v>545</v>
      </c>
      <c r="V1095" t="s">
        <v>966</v>
      </c>
      <c r="W1095" t="s">
        <v>967</v>
      </c>
      <c r="Y1095">
        <v>43381.807141203702</v>
      </c>
      <c r="Z1095" t="s">
        <v>548</v>
      </c>
      <c r="AB1095" t="s">
        <v>548</v>
      </c>
    </row>
    <row r="1096" spans="1:28" x14ac:dyDescent="0.25">
      <c r="A1096" t="s">
        <v>676</v>
      </c>
      <c r="B1096" t="s">
        <v>562</v>
      </c>
      <c r="C1096" t="s">
        <v>1434</v>
      </c>
      <c r="D1096">
        <v>43356.786539351851</v>
      </c>
      <c r="F1096" t="s">
        <v>1319</v>
      </c>
      <c r="G1096" t="s">
        <v>90</v>
      </c>
      <c r="H1096" t="s">
        <v>335</v>
      </c>
      <c r="I1096" t="s">
        <v>968</v>
      </c>
      <c r="J1096" t="s">
        <v>1118</v>
      </c>
      <c r="K1096" t="s">
        <v>1435</v>
      </c>
      <c r="Q1096" t="s">
        <v>92</v>
      </c>
      <c r="R1096" t="s">
        <v>544</v>
      </c>
      <c r="S1096" t="s">
        <v>545</v>
      </c>
      <c r="V1096" t="s">
        <v>966</v>
      </c>
      <c r="W1096" t="s">
        <v>967</v>
      </c>
      <c r="Y1096">
        <v>43362.613888888889</v>
      </c>
      <c r="Z1096" t="s">
        <v>548</v>
      </c>
      <c r="AB1096" t="s">
        <v>548</v>
      </c>
    </row>
    <row r="1097" spans="1:28" x14ac:dyDescent="0.25">
      <c r="A1097" t="s">
        <v>676</v>
      </c>
      <c r="B1097" t="s">
        <v>562</v>
      </c>
      <c r="C1097" t="s">
        <v>1417</v>
      </c>
      <c r="D1097">
        <v>43355.072291666664</v>
      </c>
      <c r="F1097" t="s">
        <v>933</v>
      </c>
      <c r="G1097" t="s">
        <v>90</v>
      </c>
      <c r="H1097" t="s">
        <v>313</v>
      </c>
      <c r="I1097" t="s">
        <v>968</v>
      </c>
      <c r="J1097" t="s">
        <v>1118</v>
      </c>
      <c r="K1097" t="s">
        <v>1418</v>
      </c>
      <c r="Q1097" t="s">
        <v>92</v>
      </c>
      <c r="R1097" t="s">
        <v>544</v>
      </c>
      <c r="S1097" t="s">
        <v>545</v>
      </c>
      <c r="V1097" t="s">
        <v>1098</v>
      </c>
      <c r="W1097" t="s">
        <v>1099</v>
      </c>
      <c r="Y1097">
        <v>43397.75608796296</v>
      </c>
      <c r="Z1097" t="s">
        <v>548</v>
      </c>
      <c r="AB1097" t="s">
        <v>548</v>
      </c>
    </row>
    <row r="1098" spans="1:28" x14ac:dyDescent="0.25">
      <c r="A1098" t="s">
        <v>676</v>
      </c>
      <c r="B1098" t="s">
        <v>562</v>
      </c>
      <c r="C1098" t="s">
        <v>5080</v>
      </c>
      <c r="D1098">
        <v>43354.815393518518</v>
      </c>
      <c r="F1098" t="s">
        <v>1493</v>
      </c>
      <c r="G1098" t="s">
        <v>90</v>
      </c>
      <c r="H1098" t="s">
        <v>335</v>
      </c>
      <c r="I1098" t="s">
        <v>968</v>
      </c>
      <c r="J1098" t="s">
        <v>1118</v>
      </c>
      <c r="K1098" t="s">
        <v>5081</v>
      </c>
      <c r="Q1098" t="s">
        <v>92</v>
      </c>
      <c r="R1098" t="s">
        <v>544</v>
      </c>
      <c r="S1098" t="s">
        <v>545</v>
      </c>
      <c r="V1098" t="s">
        <v>951</v>
      </c>
      <c r="W1098" t="s">
        <v>5082</v>
      </c>
      <c r="Y1098">
        <v>43399.596875000003</v>
      </c>
      <c r="Z1098" t="s">
        <v>548</v>
      </c>
      <c r="AB1098" t="s">
        <v>548</v>
      </c>
    </row>
    <row r="1099" spans="1:28" x14ac:dyDescent="0.25">
      <c r="A1099" t="s">
        <v>676</v>
      </c>
      <c r="B1099" t="s">
        <v>562</v>
      </c>
      <c r="C1099" t="s">
        <v>1410</v>
      </c>
      <c r="D1099">
        <v>43353.915023148147</v>
      </c>
      <c r="F1099" t="s">
        <v>911</v>
      </c>
      <c r="G1099" t="s">
        <v>90</v>
      </c>
      <c r="H1099" t="s">
        <v>93</v>
      </c>
      <c r="I1099" t="s">
        <v>968</v>
      </c>
      <c r="J1099" t="s">
        <v>1118</v>
      </c>
      <c r="K1099" t="s">
        <v>1411</v>
      </c>
      <c r="Q1099" t="s">
        <v>92</v>
      </c>
      <c r="R1099" t="s">
        <v>544</v>
      </c>
      <c r="S1099" t="s">
        <v>545</v>
      </c>
      <c r="V1099" t="s">
        <v>1190</v>
      </c>
      <c r="W1099" t="s">
        <v>1191</v>
      </c>
      <c r="Y1099">
        <v>43377.73741898148</v>
      </c>
      <c r="Z1099" t="s">
        <v>548</v>
      </c>
      <c r="AB1099" t="s">
        <v>548</v>
      </c>
    </row>
    <row r="1100" spans="1:28" x14ac:dyDescent="0.25">
      <c r="A1100" t="s">
        <v>676</v>
      </c>
      <c r="B1100" t="s">
        <v>562</v>
      </c>
      <c r="C1100" t="s">
        <v>1373</v>
      </c>
      <c r="D1100">
        <v>43349.089814814812</v>
      </c>
      <c r="F1100" t="s">
        <v>1100</v>
      </c>
      <c r="G1100" t="s">
        <v>90</v>
      </c>
      <c r="H1100" t="s">
        <v>335</v>
      </c>
      <c r="I1100" t="s">
        <v>968</v>
      </c>
      <c r="J1100" t="s">
        <v>1118</v>
      </c>
      <c r="K1100" t="s">
        <v>1374</v>
      </c>
      <c r="Q1100" t="s">
        <v>92</v>
      </c>
      <c r="R1100" t="s">
        <v>544</v>
      </c>
      <c r="S1100" t="s">
        <v>545</v>
      </c>
      <c r="V1100" t="s">
        <v>1321</v>
      </c>
      <c r="W1100" t="s">
        <v>964</v>
      </c>
      <c r="Y1100">
        <v>43350.648587962962</v>
      </c>
      <c r="Z1100" t="s">
        <v>548</v>
      </c>
      <c r="AB1100" t="s">
        <v>548</v>
      </c>
    </row>
    <row r="1101" spans="1:28" x14ac:dyDescent="0.25">
      <c r="A1101" t="s">
        <v>676</v>
      </c>
      <c r="B1101" t="s">
        <v>562</v>
      </c>
      <c r="C1101" t="s">
        <v>1375</v>
      </c>
      <c r="D1101">
        <v>43348.820798611108</v>
      </c>
      <c r="F1101" t="s">
        <v>1192</v>
      </c>
      <c r="G1101" t="s">
        <v>90</v>
      </c>
      <c r="H1101" t="s">
        <v>313</v>
      </c>
      <c r="I1101" t="s">
        <v>1092</v>
      </c>
      <c r="J1101" t="s">
        <v>1118</v>
      </c>
      <c r="K1101" t="s">
        <v>1376</v>
      </c>
      <c r="Q1101" t="s">
        <v>92</v>
      </c>
      <c r="R1101" t="s">
        <v>544</v>
      </c>
      <c r="S1101" t="s">
        <v>545</v>
      </c>
      <c r="V1101" t="s">
        <v>1223</v>
      </c>
      <c r="W1101" t="s">
        <v>1224</v>
      </c>
      <c r="Y1101">
        <v>43378.65121527778</v>
      </c>
      <c r="Z1101" t="s">
        <v>548</v>
      </c>
      <c r="AB1101" t="s">
        <v>548</v>
      </c>
    </row>
    <row r="1102" spans="1:28" x14ac:dyDescent="0.25">
      <c r="A1102" t="s">
        <v>676</v>
      </c>
      <c r="B1102" t="s">
        <v>562</v>
      </c>
      <c r="C1102" t="s">
        <v>1346</v>
      </c>
      <c r="D1102">
        <v>43343.843981481485</v>
      </c>
      <c r="F1102" t="s">
        <v>840</v>
      </c>
      <c r="G1102" t="s">
        <v>90</v>
      </c>
      <c r="H1102" t="s">
        <v>335</v>
      </c>
      <c r="I1102" t="s">
        <v>1092</v>
      </c>
      <c r="J1102" t="s">
        <v>1320</v>
      </c>
      <c r="K1102" t="s">
        <v>1377</v>
      </c>
      <c r="Q1102" t="s">
        <v>92</v>
      </c>
      <c r="R1102" t="s">
        <v>544</v>
      </c>
      <c r="S1102" t="s">
        <v>545</v>
      </c>
      <c r="V1102" t="s">
        <v>1347</v>
      </c>
      <c r="W1102" t="s">
        <v>1303</v>
      </c>
      <c r="Y1102">
        <v>43390.961574074077</v>
      </c>
      <c r="Z1102" t="s">
        <v>548</v>
      </c>
      <c r="AB1102" t="s">
        <v>548</v>
      </c>
    </row>
    <row r="1103" spans="1:28" x14ac:dyDescent="0.25">
      <c r="A1103" t="s">
        <v>676</v>
      </c>
      <c r="B1103" t="s">
        <v>562</v>
      </c>
      <c r="C1103" t="s">
        <v>1322</v>
      </c>
      <c r="D1103">
        <v>43339.933206018519</v>
      </c>
      <c r="F1103" t="s">
        <v>1196</v>
      </c>
      <c r="G1103" t="s">
        <v>90</v>
      </c>
      <c r="H1103" t="s">
        <v>93</v>
      </c>
      <c r="I1103" t="s">
        <v>968</v>
      </c>
      <c r="J1103" t="s">
        <v>1118</v>
      </c>
      <c r="K1103" t="s">
        <v>1323</v>
      </c>
      <c r="Q1103" t="s">
        <v>92</v>
      </c>
      <c r="R1103" t="s">
        <v>544</v>
      </c>
      <c r="S1103" t="s">
        <v>545</v>
      </c>
      <c r="V1103" t="s">
        <v>1094</v>
      </c>
      <c r="W1103" t="s">
        <v>1095</v>
      </c>
      <c r="Y1103">
        <v>43362.723715277774</v>
      </c>
      <c r="Z1103" t="s">
        <v>548</v>
      </c>
      <c r="AB1103" t="s">
        <v>548</v>
      </c>
    </row>
    <row r="1104" spans="1:28" x14ac:dyDescent="0.25">
      <c r="A1104" t="s">
        <v>676</v>
      </c>
      <c r="B1104" t="s">
        <v>562</v>
      </c>
      <c r="C1104" t="s">
        <v>1263</v>
      </c>
      <c r="D1104">
        <v>43327.824664351851</v>
      </c>
      <c r="F1104" t="s">
        <v>916</v>
      </c>
      <c r="G1104" t="s">
        <v>90</v>
      </c>
      <c r="H1104" t="s">
        <v>313</v>
      </c>
      <c r="I1104" t="s">
        <v>91</v>
      </c>
      <c r="J1104" t="s">
        <v>1118</v>
      </c>
      <c r="K1104" t="s">
        <v>1264</v>
      </c>
      <c r="Q1104" t="s">
        <v>92</v>
      </c>
      <c r="R1104" t="s">
        <v>544</v>
      </c>
      <c r="S1104" t="s">
        <v>545</v>
      </c>
      <c r="V1104" t="s">
        <v>966</v>
      </c>
      <c r="W1104" t="s">
        <v>967</v>
      </c>
      <c r="Y1104">
        <v>43355.680486111109</v>
      </c>
      <c r="Z1104" t="s">
        <v>548</v>
      </c>
      <c r="AB1104" t="s">
        <v>548</v>
      </c>
    </row>
    <row r="1105" spans="1:28" x14ac:dyDescent="0.25">
      <c r="A1105" t="s">
        <v>676</v>
      </c>
      <c r="B1105" t="s">
        <v>562</v>
      </c>
      <c r="C1105" t="s">
        <v>1265</v>
      </c>
      <c r="D1105">
        <v>43326.025393518517</v>
      </c>
      <c r="F1105" t="s">
        <v>1100</v>
      </c>
      <c r="G1105" t="s">
        <v>90</v>
      </c>
      <c r="H1105" t="s">
        <v>335</v>
      </c>
      <c r="I1105" t="s">
        <v>968</v>
      </c>
      <c r="J1105" t="s">
        <v>1118</v>
      </c>
      <c r="K1105" t="s">
        <v>1389</v>
      </c>
      <c r="Q1105" t="s">
        <v>92</v>
      </c>
      <c r="R1105" t="s">
        <v>544</v>
      </c>
      <c r="S1105" t="s">
        <v>545</v>
      </c>
      <c r="V1105" t="s">
        <v>1094</v>
      </c>
      <c r="W1105" t="s">
        <v>1095</v>
      </c>
      <c r="Y1105">
        <v>43349.969930555555</v>
      </c>
      <c r="Z1105" t="s">
        <v>548</v>
      </c>
      <c r="AB1105" t="s">
        <v>548</v>
      </c>
    </row>
    <row r="1106" spans="1:28" x14ac:dyDescent="0.25">
      <c r="A1106" t="s">
        <v>676</v>
      </c>
      <c r="B1106" t="s">
        <v>562</v>
      </c>
      <c r="C1106" t="s">
        <v>1266</v>
      </c>
      <c r="D1106">
        <v>43322.880335648151</v>
      </c>
      <c r="F1106" t="s">
        <v>833</v>
      </c>
      <c r="G1106" t="s">
        <v>90</v>
      </c>
      <c r="H1106" t="s">
        <v>313</v>
      </c>
      <c r="I1106" t="s">
        <v>91</v>
      </c>
      <c r="J1106" t="s">
        <v>1118</v>
      </c>
      <c r="K1106" t="s">
        <v>1267</v>
      </c>
      <c r="Q1106" t="s">
        <v>92</v>
      </c>
      <c r="R1106" t="s">
        <v>544</v>
      </c>
      <c r="S1106" t="s">
        <v>545</v>
      </c>
      <c r="V1106" t="s">
        <v>966</v>
      </c>
      <c r="W1106" t="s">
        <v>967</v>
      </c>
      <c r="Y1106">
        <v>43329.756898148145</v>
      </c>
      <c r="Z1106" t="s">
        <v>548</v>
      </c>
      <c r="AB1106" t="s">
        <v>548</v>
      </c>
    </row>
    <row r="1107" spans="1:28" x14ac:dyDescent="0.25">
      <c r="A1107" t="s">
        <v>676</v>
      </c>
      <c r="B1107" t="s">
        <v>562</v>
      </c>
      <c r="C1107" t="s">
        <v>1236</v>
      </c>
      <c r="D1107">
        <v>43305.029560185183</v>
      </c>
      <c r="F1107" t="s">
        <v>1196</v>
      </c>
      <c r="G1107" t="s">
        <v>90</v>
      </c>
      <c r="H1107" t="s">
        <v>93</v>
      </c>
      <c r="I1107" t="s">
        <v>968</v>
      </c>
      <c r="J1107" t="s">
        <v>1118</v>
      </c>
      <c r="K1107" t="s">
        <v>1237</v>
      </c>
      <c r="Q1107" t="s">
        <v>92</v>
      </c>
      <c r="R1107" t="s">
        <v>544</v>
      </c>
      <c r="S1107" t="s">
        <v>545</v>
      </c>
      <c r="V1107" t="s">
        <v>966</v>
      </c>
      <c r="W1107" t="s">
        <v>967</v>
      </c>
      <c r="Y1107">
        <v>43315.616689814815</v>
      </c>
      <c r="Z1107" t="s">
        <v>548</v>
      </c>
      <c r="AB1107" t="s">
        <v>548</v>
      </c>
    </row>
    <row r="1108" spans="1:28" x14ac:dyDescent="0.25">
      <c r="A1108" t="s">
        <v>676</v>
      </c>
      <c r="B1108" t="s">
        <v>562</v>
      </c>
      <c r="C1108" t="s">
        <v>1226</v>
      </c>
      <c r="D1108">
        <v>43294.034560185188</v>
      </c>
      <c r="F1108" t="s">
        <v>933</v>
      </c>
      <c r="G1108" t="s">
        <v>90</v>
      </c>
      <c r="H1108" t="s">
        <v>335</v>
      </c>
      <c r="I1108" t="s">
        <v>968</v>
      </c>
      <c r="J1108" t="s">
        <v>1118</v>
      </c>
      <c r="K1108" t="s">
        <v>1227</v>
      </c>
      <c r="Q1108" t="s">
        <v>92</v>
      </c>
      <c r="R1108" t="s">
        <v>544</v>
      </c>
      <c r="S1108" t="s">
        <v>545</v>
      </c>
      <c r="V1108" t="s">
        <v>1223</v>
      </c>
      <c r="W1108" t="s">
        <v>1224</v>
      </c>
      <c r="Y1108">
        <v>43294.531446759262</v>
      </c>
      <c r="Z1108" t="s">
        <v>548</v>
      </c>
      <c r="AB1108" t="s">
        <v>548</v>
      </c>
    </row>
    <row r="1109" spans="1:28" x14ac:dyDescent="0.25">
      <c r="A1109" t="s">
        <v>676</v>
      </c>
      <c r="B1109" t="s">
        <v>562</v>
      </c>
      <c r="C1109" t="s">
        <v>1116</v>
      </c>
      <c r="D1109">
        <v>43167.070324074077</v>
      </c>
      <c r="F1109" t="s">
        <v>916</v>
      </c>
      <c r="G1109" t="s">
        <v>90</v>
      </c>
      <c r="H1109" t="s">
        <v>313</v>
      </c>
      <c r="I1109" t="s">
        <v>91</v>
      </c>
      <c r="J1109" t="s">
        <v>733</v>
      </c>
      <c r="K1109" t="s">
        <v>1117</v>
      </c>
      <c r="Q1109" t="s">
        <v>92</v>
      </c>
      <c r="R1109" t="s">
        <v>544</v>
      </c>
      <c r="S1109" t="s">
        <v>545</v>
      </c>
      <c r="V1109" t="s">
        <v>966</v>
      </c>
      <c r="W1109" t="s">
        <v>967</v>
      </c>
      <c r="Y1109">
        <v>43349.071481481478</v>
      </c>
      <c r="Z1109" t="s">
        <v>548</v>
      </c>
      <c r="AB1109" t="s">
        <v>548</v>
      </c>
    </row>
    <row r="1110" spans="1:28" x14ac:dyDescent="0.25">
      <c r="A1110" t="s">
        <v>676</v>
      </c>
      <c r="B1110" t="s">
        <v>562</v>
      </c>
      <c r="C1110" t="s">
        <v>1111</v>
      </c>
      <c r="D1110">
        <v>43165.140243055554</v>
      </c>
      <c r="F1110" t="s">
        <v>916</v>
      </c>
      <c r="G1110" t="s">
        <v>90</v>
      </c>
      <c r="H1110" t="s">
        <v>313</v>
      </c>
      <c r="I1110" t="s">
        <v>91</v>
      </c>
      <c r="J1110" t="s">
        <v>733</v>
      </c>
      <c r="K1110" t="s">
        <v>1112</v>
      </c>
      <c r="Q1110" t="s">
        <v>92</v>
      </c>
      <c r="R1110" t="s">
        <v>544</v>
      </c>
      <c r="S1110" t="s">
        <v>545</v>
      </c>
      <c r="V1110" t="s">
        <v>1003</v>
      </c>
      <c r="W1110" t="s">
        <v>1004</v>
      </c>
      <c r="Y1110">
        <v>43349.072222222225</v>
      </c>
      <c r="Z1110" t="s">
        <v>548</v>
      </c>
      <c r="AB1110" t="s">
        <v>548</v>
      </c>
    </row>
    <row r="1111" spans="1:28" x14ac:dyDescent="0.25">
      <c r="A1111" t="s">
        <v>676</v>
      </c>
      <c r="B1111" t="s">
        <v>562</v>
      </c>
      <c r="C1111" t="s">
        <v>1108</v>
      </c>
      <c r="D1111">
        <v>43137.908807870372</v>
      </c>
      <c r="F1111" t="s">
        <v>821</v>
      </c>
      <c r="G1111" t="s">
        <v>90</v>
      </c>
      <c r="H1111" t="s">
        <v>313</v>
      </c>
      <c r="I1111" t="s">
        <v>91</v>
      </c>
      <c r="J1111" t="s">
        <v>733</v>
      </c>
      <c r="K1111" t="s">
        <v>1109</v>
      </c>
      <c r="Q1111" t="s">
        <v>92</v>
      </c>
      <c r="R1111" t="s">
        <v>544</v>
      </c>
      <c r="S1111" t="s">
        <v>545</v>
      </c>
      <c r="V1111" t="s">
        <v>999</v>
      </c>
      <c r="W1111" t="s">
        <v>964</v>
      </c>
      <c r="Y1111">
        <v>43349.072743055556</v>
      </c>
      <c r="Z1111" t="s">
        <v>548</v>
      </c>
      <c r="AB1111" t="s">
        <v>548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450"/>
  <sheetViews>
    <sheetView workbookViewId="0"/>
  </sheetViews>
  <sheetFormatPr defaultRowHeight="15" x14ac:dyDescent="0.25"/>
  <cols>
    <col min="1" max="1" width="10.42578125" bestFit="1" customWidth="1"/>
    <col min="2" max="2" width="11.28515625" customWidth="1"/>
    <col min="3" max="3" width="18.5703125" customWidth="1"/>
    <col min="4" max="4" width="15.7109375" customWidth="1"/>
    <col min="5" max="5" width="21.85546875" bestFit="1" customWidth="1"/>
    <col min="6" max="6" width="16.85546875" bestFit="1" customWidth="1"/>
    <col min="7" max="7" width="11.85546875" customWidth="1"/>
    <col min="8" max="8" width="16.42578125" bestFit="1" customWidth="1"/>
    <col min="9" max="9" width="15.85546875" bestFit="1" customWidth="1"/>
    <col min="10" max="10" width="20.140625" bestFit="1" customWidth="1"/>
    <col min="26" max="28" width="9.140625" customWidth="1"/>
  </cols>
  <sheetData>
    <row r="1" spans="1:30" ht="45" x14ac:dyDescent="0.25">
      <c r="A1" s="1" t="s">
        <v>0</v>
      </c>
      <c r="B1" s="1" t="s">
        <v>561</v>
      </c>
      <c r="C1" s="1" t="s">
        <v>2</v>
      </c>
      <c r="D1" s="1" t="s">
        <v>3</v>
      </c>
      <c r="E1" s="1" t="s">
        <v>4</v>
      </c>
      <c r="F1" s="1" t="s">
        <v>5</v>
      </c>
      <c r="G1" s="1" t="s">
        <v>6</v>
      </c>
      <c r="H1" s="1" t="s">
        <v>7</v>
      </c>
      <c r="I1" s="1" t="s">
        <v>563</v>
      </c>
      <c r="J1" s="1" t="s">
        <v>9</v>
      </c>
      <c r="K1" s="1" t="s">
        <v>165</v>
      </c>
      <c r="L1" s="1" t="s">
        <v>166</v>
      </c>
      <c r="M1" s="1" t="s">
        <v>167</v>
      </c>
      <c r="N1" s="1" t="s">
        <v>168</v>
      </c>
      <c r="O1" s="1" t="s">
        <v>173</v>
      </c>
      <c r="P1" s="1" t="s">
        <v>10</v>
      </c>
      <c r="Q1" s="1" t="s">
        <v>11</v>
      </c>
      <c r="R1" s="1" t="s">
        <v>12</v>
      </c>
      <c r="S1" s="1" t="s">
        <v>13</v>
      </c>
      <c r="T1" s="1" t="s">
        <v>564</v>
      </c>
      <c r="U1" s="1" t="s">
        <v>565</v>
      </c>
      <c r="V1" s="1" t="s">
        <v>566</v>
      </c>
      <c r="W1" s="1" t="s">
        <v>567</v>
      </c>
      <c r="X1" s="1" t="s">
        <v>568</v>
      </c>
      <c r="Y1" s="1" t="s">
        <v>110</v>
      </c>
      <c r="Z1" s="29" t="s">
        <v>551</v>
      </c>
      <c r="AA1" s="29" t="s">
        <v>552</v>
      </c>
      <c r="AB1" s="106" t="s">
        <v>431</v>
      </c>
      <c r="AC1" s="1"/>
      <c r="AD1" s="1"/>
    </row>
    <row r="2" spans="1:30" x14ac:dyDescent="0.25">
      <c r="A2" s="1" t="s">
        <v>677</v>
      </c>
      <c r="B2" s="1" t="s">
        <v>562</v>
      </c>
      <c r="C2" s="1" t="s">
        <v>1490</v>
      </c>
      <c r="D2" s="25">
        <v>43363.900752314818</v>
      </c>
      <c r="E2" s="25">
        <v>43374.548842592594</v>
      </c>
      <c r="F2" s="1" t="s">
        <v>1193</v>
      </c>
      <c r="G2" s="1" t="s">
        <v>90</v>
      </c>
      <c r="H2" s="1" t="s">
        <v>573</v>
      </c>
      <c r="I2" s="1" t="s">
        <v>91</v>
      </c>
      <c r="J2" s="1" t="s">
        <v>1119</v>
      </c>
      <c r="K2" s="1" t="s">
        <v>1491</v>
      </c>
      <c r="L2" s="1" t="s">
        <v>1583</v>
      </c>
      <c r="M2" s="1" t="s">
        <v>793</v>
      </c>
      <c r="N2" s="1" t="s">
        <v>41</v>
      </c>
      <c r="O2" s="1" t="s">
        <v>934</v>
      </c>
      <c r="P2" s="1"/>
      <c r="Q2" s="1" t="s">
        <v>92</v>
      </c>
      <c r="R2" s="1" t="s">
        <v>544</v>
      </c>
      <c r="S2" s="1" t="s">
        <v>585</v>
      </c>
      <c r="T2" s="1"/>
      <c r="U2" s="1"/>
      <c r="V2" s="1" t="s">
        <v>1056</v>
      </c>
      <c r="W2" s="1" t="s">
        <v>1243</v>
      </c>
      <c r="X2" s="1"/>
      <c r="Y2" s="25">
        <v>43385.49423611111</v>
      </c>
      <c r="Z2" s="1" t="s">
        <v>549</v>
      </c>
      <c r="AA2" s="1" t="s">
        <v>548</v>
      </c>
      <c r="AB2" s="1" t="s">
        <v>548</v>
      </c>
      <c r="AC2" s="1"/>
      <c r="AD2" s="1"/>
    </row>
    <row r="3" spans="1:30" x14ac:dyDescent="0.25">
      <c r="A3" s="1" t="s">
        <v>677</v>
      </c>
      <c r="B3" s="1" t="s">
        <v>562</v>
      </c>
      <c r="C3" s="1" t="s">
        <v>1390</v>
      </c>
      <c r="D3" s="25">
        <v>43349.876516203702</v>
      </c>
      <c r="E3" s="25">
        <v>43374.576354166667</v>
      </c>
      <c r="F3" s="1" t="s">
        <v>914</v>
      </c>
      <c r="G3" s="1" t="s">
        <v>90</v>
      </c>
      <c r="H3" s="1" t="s">
        <v>573</v>
      </c>
      <c r="I3" s="1" t="s">
        <v>91</v>
      </c>
      <c r="J3" s="1" t="s">
        <v>1119</v>
      </c>
      <c r="K3" s="28" t="s">
        <v>1391</v>
      </c>
      <c r="L3" s="1" t="s">
        <v>1586</v>
      </c>
      <c r="M3" s="1" t="s">
        <v>793</v>
      </c>
      <c r="N3" s="1" t="s">
        <v>920</v>
      </c>
      <c r="O3" s="1" t="s">
        <v>921</v>
      </c>
      <c r="P3" s="1"/>
      <c r="Q3" s="1" t="s">
        <v>92</v>
      </c>
      <c r="R3" s="1" t="s">
        <v>544</v>
      </c>
      <c r="S3" s="1" t="s">
        <v>585</v>
      </c>
      <c r="T3" s="1"/>
      <c r="U3" s="1"/>
      <c r="V3" s="1" t="s">
        <v>841</v>
      </c>
      <c r="W3" s="1" t="s">
        <v>800</v>
      </c>
      <c r="X3" s="1"/>
      <c r="Y3" s="25">
        <v>43385.48474537037</v>
      </c>
      <c r="Z3" s="1" t="s">
        <v>549</v>
      </c>
      <c r="AA3" s="1" t="s">
        <v>548</v>
      </c>
      <c r="AB3" s="1" t="s">
        <v>548</v>
      </c>
      <c r="AC3" s="1"/>
      <c r="AD3" s="1"/>
    </row>
    <row r="4" spans="1:30" x14ac:dyDescent="0.25">
      <c r="A4" s="1" t="s">
        <v>677</v>
      </c>
      <c r="B4" s="1" t="s">
        <v>562</v>
      </c>
      <c r="C4" s="1" t="s">
        <v>1425</v>
      </c>
      <c r="D4" s="25">
        <v>43354.863344907404</v>
      </c>
      <c r="E4" s="25">
        <v>43374.592800925922</v>
      </c>
      <c r="F4" s="1" t="s">
        <v>914</v>
      </c>
      <c r="G4" s="1" t="s">
        <v>90</v>
      </c>
      <c r="H4" s="1" t="s">
        <v>573</v>
      </c>
      <c r="I4" s="1" t="s">
        <v>91</v>
      </c>
      <c r="J4" s="1" t="s">
        <v>1119</v>
      </c>
      <c r="K4" s="1" t="s">
        <v>1426</v>
      </c>
      <c r="L4" s="1" t="s">
        <v>1575</v>
      </c>
      <c r="M4" s="1" t="s">
        <v>793</v>
      </c>
      <c r="N4" s="1" t="s">
        <v>920</v>
      </c>
      <c r="O4" s="1" t="s">
        <v>921</v>
      </c>
      <c r="P4" s="1"/>
      <c r="Q4" s="1" t="s">
        <v>92</v>
      </c>
      <c r="R4" s="1" t="s">
        <v>544</v>
      </c>
      <c r="S4" s="1" t="s">
        <v>585</v>
      </c>
      <c r="T4" s="1"/>
      <c r="U4" s="1"/>
      <c r="V4" s="1" t="s">
        <v>841</v>
      </c>
      <c r="W4" s="1" t="s">
        <v>800</v>
      </c>
      <c r="X4" s="1"/>
      <c r="Y4" s="25">
        <v>43385.486458333333</v>
      </c>
      <c r="Z4" s="1" t="s">
        <v>549</v>
      </c>
      <c r="AA4" s="1" t="s">
        <v>548</v>
      </c>
      <c r="AB4" s="1" t="s">
        <v>548</v>
      </c>
      <c r="AC4" s="1"/>
      <c r="AD4" s="1"/>
    </row>
    <row r="5" spans="1:30" x14ac:dyDescent="0.25">
      <c r="A5" s="1" t="s">
        <v>677</v>
      </c>
      <c r="B5" s="1" t="s">
        <v>562</v>
      </c>
      <c r="C5" s="1" t="s">
        <v>1573</v>
      </c>
      <c r="D5" s="25">
        <v>43371.795300925929</v>
      </c>
      <c r="E5" s="25">
        <v>43374.595393518517</v>
      </c>
      <c r="F5" s="1" t="s">
        <v>914</v>
      </c>
      <c r="G5" s="1" t="s">
        <v>90</v>
      </c>
      <c r="H5" s="1" t="s">
        <v>573</v>
      </c>
      <c r="I5" s="1" t="s">
        <v>91</v>
      </c>
      <c r="J5" s="1" t="s">
        <v>1119</v>
      </c>
      <c r="K5" s="28" t="s">
        <v>1574</v>
      </c>
      <c r="L5" s="1" t="s">
        <v>1575</v>
      </c>
      <c r="M5" s="1" t="s">
        <v>793</v>
      </c>
      <c r="N5" s="1" t="s">
        <v>920</v>
      </c>
      <c r="O5" s="1" t="s">
        <v>921</v>
      </c>
      <c r="P5" s="1"/>
      <c r="Q5" s="1" t="s">
        <v>92</v>
      </c>
      <c r="R5" s="1" t="s">
        <v>544</v>
      </c>
      <c r="S5" s="1" t="s">
        <v>585</v>
      </c>
      <c r="T5" s="1"/>
      <c r="U5" s="1"/>
      <c r="V5" s="1" t="s">
        <v>841</v>
      </c>
      <c r="W5" s="1" t="s">
        <v>800</v>
      </c>
      <c r="X5" s="1"/>
      <c r="Y5" s="25">
        <v>43385.508923611109</v>
      </c>
      <c r="Z5" s="1" t="s">
        <v>549</v>
      </c>
      <c r="AA5" s="1" t="s">
        <v>548</v>
      </c>
      <c r="AB5" s="1" t="s">
        <v>548</v>
      </c>
      <c r="AC5" s="1"/>
      <c r="AD5" s="1"/>
    </row>
    <row r="6" spans="1:30" x14ac:dyDescent="0.25">
      <c r="A6" s="1" t="s">
        <v>677</v>
      </c>
      <c r="B6" s="1" t="s">
        <v>562</v>
      </c>
      <c r="C6" s="1" t="s">
        <v>1443</v>
      </c>
      <c r="D6" s="25">
        <v>43355.93167824074</v>
      </c>
      <c r="E6" s="25">
        <v>43374.599537037036</v>
      </c>
      <c r="F6" s="1" t="s">
        <v>914</v>
      </c>
      <c r="G6" s="1" t="s">
        <v>90</v>
      </c>
      <c r="H6" s="1" t="s">
        <v>573</v>
      </c>
      <c r="I6" s="1" t="s">
        <v>91</v>
      </c>
      <c r="J6" s="1" t="s">
        <v>1119</v>
      </c>
      <c r="K6" s="28" t="s">
        <v>1444</v>
      </c>
      <c r="L6" s="1" t="s">
        <v>1585</v>
      </c>
      <c r="M6" s="1" t="s">
        <v>793</v>
      </c>
      <c r="N6" s="1" t="s">
        <v>929</v>
      </c>
      <c r="O6" s="1" t="s">
        <v>940</v>
      </c>
      <c r="P6" s="1"/>
      <c r="Q6" s="1" t="s">
        <v>92</v>
      </c>
      <c r="R6" s="1" t="s">
        <v>544</v>
      </c>
      <c r="S6" s="1" t="s">
        <v>585</v>
      </c>
      <c r="T6" s="1"/>
      <c r="U6" s="1"/>
      <c r="V6" s="1" t="s">
        <v>930</v>
      </c>
      <c r="W6" s="1" t="s">
        <v>950</v>
      </c>
      <c r="X6" s="1"/>
      <c r="Y6" s="25">
        <v>43385.487129629626</v>
      </c>
      <c r="Z6" s="1" t="s">
        <v>549</v>
      </c>
      <c r="AA6" s="1" t="s">
        <v>548</v>
      </c>
      <c r="AB6" s="1" t="s">
        <v>548</v>
      </c>
      <c r="AC6" s="1"/>
      <c r="AD6" s="1"/>
    </row>
    <row r="7" spans="1:30" x14ac:dyDescent="0.25">
      <c r="A7" s="1" t="s">
        <v>677</v>
      </c>
      <c r="B7" s="1" t="s">
        <v>562</v>
      </c>
      <c r="C7" s="1" t="s">
        <v>1520</v>
      </c>
      <c r="D7" s="25">
        <v>43367.834745370368</v>
      </c>
      <c r="E7" s="25">
        <v>43374.63994212963</v>
      </c>
      <c r="F7" s="1" t="s">
        <v>914</v>
      </c>
      <c r="G7" s="1" t="s">
        <v>90</v>
      </c>
      <c r="H7" s="1" t="s">
        <v>573</v>
      </c>
      <c r="I7" s="1" t="s">
        <v>91</v>
      </c>
      <c r="J7" s="1" t="s">
        <v>1119</v>
      </c>
      <c r="K7" s="1" t="s">
        <v>1521</v>
      </c>
      <c r="L7" s="1" t="s">
        <v>1581</v>
      </c>
      <c r="M7" s="1" t="s">
        <v>793</v>
      </c>
      <c r="N7" s="1" t="s">
        <v>920</v>
      </c>
      <c r="O7" s="1" t="s">
        <v>1582</v>
      </c>
      <c r="P7" s="1"/>
      <c r="Q7" s="1" t="s">
        <v>92</v>
      </c>
      <c r="R7" s="1" t="s">
        <v>544</v>
      </c>
      <c r="S7" s="1" t="s">
        <v>585</v>
      </c>
      <c r="T7" s="1"/>
      <c r="U7" s="1"/>
      <c r="V7" s="1" t="s">
        <v>1421</v>
      </c>
      <c r="W7" s="1" t="s">
        <v>1422</v>
      </c>
      <c r="X7" s="1"/>
      <c r="Y7" s="25">
        <v>43385.497048611112</v>
      </c>
      <c r="Z7" s="1" t="s">
        <v>549</v>
      </c>
      <c r="AA7" s="1" t="s">
        <v>548</v>
      </c>
      <c r="AB7" s="1" t="s">
        <v>548</v>
      </c>
      <c r="AC7" s="1"/>
      <c r="AD7" s="1"/>
    </row>
    <row r="8" spans="1:30" x14ac:dyDescent="0.25">
      <c r="A8" s="1" t="s">
        <v>677</v>
      </c>
      <c r="B8" s="1" t="s">
        <v>562</v>
      </c>
      <c r="C8" s="1" t="s">
        <v>1505</v>
      </c>
      <c r="D8" s="25">
        <v>43368.0237037037</v>
      </c>
      <c r="E8" s="25">
        <v>43374.693206018521</v>
      </c>
      <c r="F8" s="1" t="s">
        <v>914</v>
      </c>
      <c r="G8" s="1" t="s">
        <v>90</v>
      </c>
      <c r="H8" s="1" t="s">
        <v>573</v>
      </c>
      <c r="I8" s="1" t="s">
        <v>91</v>
      </c>
      <c r="J8" s="1" t="s">
        <v>1119</v>
      </c>
      <c r="K8" s="1" t="s">
        <v>1506</v>
      </c>
      <c r="L8" s="1" t="s">
        <v>1579</v>
      </c>
      <c r="M8" s="1" t="s">
        <v>793</v>
      </c>
      <c r="N8" s="1" t="s">
        <v>929</v>
      </c>
      <c r="O8" s="1" t="s">
        <v>940</v>
      </c>
      <c r="P8" s="1"/>
      <c r="Q8" s="1" t="s">
        <v>92</v>
      </c>
      <c r="R8" s="1" t="s">
        <v>544</v>
      </c>
      <c r="S8" s="1" t="s">
        <v>585</v>
      </c>
      <c r="T8" s="1"/>
      <c r="U8" s="1"/>
      <c r="V8" s="1" t="s">
        <v>930</v>
      </c>
      <c r="W8" s="1" t="s">
        <v>950</v>
      </c>
      <c r="X8" s="1"/>
      <c r="Y8" s="25">
        <v>43385.497662037036</v>
      </c>
      <c r="Z8" s="1" t="s">
        <v>549</v>
      </c>
      <c r="AA8" s="1" t="s">
        <v>548</v>
      </c>
      <c r="AB8" s="1" t="s">
        <v>548</v>
      </c>
      <c r="AC8" s="1"/>
      <c r="AD8" s="1"/>
    </row>
    <row r="9" spans="1:30" x14ac:dyDescent="0.25">
      <c r="A9" s="1" t="s">
        <v>677</v>
      </c>
      <c r="B9" s="1" t="s">
        <v>562</v>
      </c>
      <c r="C9" s="1" t="s">
        <v>1518</v>
      </c>
      <c r="D9" s="25">
        <v>43367.862557870372</v>
      </c>
      <c r="E9" s="25">
        <v>43374.694606481484</v>
      </c>
      <c r="F9" s="1" t="s">
        <v>1101</v>
      </c>
      <c r="G9" s="1" t="s">
        <v>90</v>
      </c>
      <c r="H9" s="1" t="s">
        <v>573</v>
      </c>
      <c r="I9" s="1" t="s">
        <v>91</v>
      </c>
      <c r="J9" s="1" t="s">
        <v>1124</v>
      </c>
      <c r="K9" s="28" t="s">
        <v>1519</v>
      </c>
      <c r="L9" s="1" t="s">
        <v>1580</v>
      </c>
      <c r="M9" s="1" t="s">
        <v>793</v>
      </c>
      <c r="N9" s="1" t="s">
        <v>41</v>
      </c>
      <c r="O9" s="1" t="s">
        <v>1442</v>
      </c>
      <c r="P9" s="1"/>
      <c r="Q9" s="1" t="s">
        <v>92</v>
      </c>
      <c r="R9" s="1" t="s">
        <v>544</v>
      </c>
      <c r="S9" s="1" t="s">
        <v>585</v>
      </c>
      <c r="T9" s="1"/>
      <c r="U9" s="1"/>
      <c r="V9" s="1" t="s">
        <v>1333</v>
      </c>
      <c r="W9" s="1" t="s">
        <v>1334</v>
      </c>
      <c r="X9" s="1"/>
      <c r="Y9" s="25">
        <v>43385.497129629628</v>
      </c>
      <c r="Z9" s="1" t="s">
        <v>549</v>
      </c>
      <c r="AA9" s="1" t="s">
        <v>548</v>
      </c>
      <c r="AB9" s="1" t="s">
        <v>548</v>
      </c>
      <c r="AC9" s="1"/>
      <c r="AD9" s="1"/>
    </row>
    <row r="10" spans="1:30" x14ac:dyDescent="0.25">
      <c r="A10" s="1" t="s">
        <v>677</v>
      </c>
      <c r="B10" s="1" t="s">
        <v>562</v>
      </c>
      <c r="C10" s="1" t="s">
        <v>1516</v>
      </c>
      <c r="D10" s="25">
        <v>43367.859652777777</v>
      </c>
      <c r="E10" s="25">
        <v>43374.695567129631</v>
      </c>
      <c r="F10" s="1" t="s">
        <v>914</v>
      </c>
      <c r="G10" s="1" t="s">
        <v>90</v>
      </c>
      <c r="H10" s="1" t="s">
        <v>573</v>
      </c>
      <c r="I10" s="1" t="s">
        <v>91</v>
      </c>
      <c r="J10" s="1" t="s">
        <v>1124</v>
      </c>
      <c r="K10" s="1" t="s">
        <v>1517</v>
      </c>
      <c r="L10" s="1" t="s">
        <v>1579</v>
      </c>
      <c r="M10" s="1" t="s">
        <v>793</v>
      </c>
      <c r="N10" s="1" t="s">
        <v>929</v>
      </c>
      <c r="O10" s="1" t="s">
        <v>940</v>
      </c>
      <c r="P10" s="1"/>
      <c r="Q10" s="1" t="s">
        <v>92</v>
      </c>
      <c r="R10" s="1" t="s">
        <v>544</v>
      </c>
      <c r="S10" s="1" t="s">
        <v>585</v>
      </c>
      <c r="T10" s="1"/>
      <c r="U10" s="1"/>
      <c r="V10" s="1" t="s">
        <v>1333</v>
      </c>
      <c r="W10" s="1" t="s">
        <v>1334</v>
      </c>
      <c r="X10" s="1"/>
      <c r="Y10" s="25">
        <v>43385.497199074074</v>
      </c>
      <c r="Z10" s="1" t="s">
        <v>549</v>
      </c>
      <c r="AA10" s="1" t="s">
        <v>548</v>
      </c>
      <c r="AB10" s="1" t="s">
        <v>548</v>
      </c>
      <c r="AC10" s="1"/>
      <c r="AD10" s="1"/>
    </row>
    <row r="11" spans="1:30" x14ac:dyDescent="0.25">
      <c r="A11" s="1" t="s">
        <v>677</v>
      </c>
      <c r="B11" s="1" t="s">
        <v>562</v>
      </c>
      <c r="C11" s="1" t="s">
        <v>1525</v>
      </c>
      <c r="D11" s="25">
        <v>43368.925219907411</v>
      </c>
      <c r="E11" s="25">
        <v>43374.753020833334</v>
      </c>
      <c r="F11" s="1" t="s">
        <v>914</v>
      </c>
      <c r="G11" s="1" t="s">
        <v>90</v>
      </c>
      <c r="H11" s="1" t="s">
        <v>573</v>
      </c>
      <c r="I11" s="1" t="s">
        <v>91</v>
      </c>
      <c r="J11" s="1" t="s">
        <v>1119</v>
      </c>
      <c r="K11" s="1" t="s">
        <v>1526</v>
      </c>
      <c r="L11" s="1" t="s">
        <v>1578</v>
      </c>
      <c r="M11" s="1" t="s">
        <v>793</v>
      </c>
      <c r="N11" s="1" t="s">
        <v>929</v>
      </c>
      <c r="O11" s="1" t="s">
        <v>1214</v>
      </c>
      <c r="P11" s="1"/>
      <c r="Q11" s="1" t="s">
        <v>92</v>
      </c>
      <c r="R11" s="1" t="s">
        <v>544</v>
      </c>
      <c r="S11" s="1" t="s">
        <v>585</v>
      </c>
      <c r="T11" s="1"/>
      <c r="U11" s="1"/>
      <c r="V11" s="1" t="s">
        <v>924</v>
      </c>
      <c r="W11" s="1" t="s">
        <v>844</v>
      </c>
      <c r="X11" s="1"/>
      <c r="Y11" s="25">
        <v>43385.498935185184</v>
      </c>
      <c r="Z11" s="1" t="s">
        <v>549</v>
      </c>
      <c r="AA11" s="1" t="s">
        <v>548</v>
      </c>
      <c r="AB11" s="1" t="s">
        <v>548</v>
      </c>
      <c r="AC11" s="1"/>
      <c r="AD11" s="1"/>
    </row>
    <row r="12" spans="1:30" x14ac:dyDescent="0.25">
      <c r="A12" s="1" t="s">
        <v>677</v>
      </c>
      <c r="B12" s="1" t="s">
        <v>562</v>
      </c>
      <c r="C12" s="1" t="s">
        <v>1561</v>
      </c>
      <c r="D12" s="25">
        <v>43370.769004629627</v>
      </c>
      <c r="E12" s="25">
        <v>43374.758668981478</v>
      </c>
      <c r="F12" s="1" t="s">
        <v>915</v>
      </c>
      <c r="G12" s="1" t="s">
        <v>90</v>
      </c>
      <c r="H12" s="1" t="s">
        <v>573</v>
      </c>
      <c r="I12" s="1" t="s">
        <v>91</v>
      </c>
      <c r="J12" s="1" t="s">
        <v>1119</v>
      </c>
      <c r="K12" s="28" t="s">
        <v>1562</v>
      </c>
      <c r="L12" s="1" t="s">
        <v>1577</v>
      </c>
      <c r="M12" s="1" t="s">
        <v>793</v>
      </c>
      <c r="N12" s="1" t="s">
        <v>41</v>
      </c>
      <c r="O12" s="1" t="s">
        <v>927</v>
      </c>
      <c r="P12" s="1"/>
      <c r="Q12" s="1" t="s">
        <v>92</v>
      </c>
      <c r="R12" s="1" t="s">
        <v>544</v>
      </c>
      <c r="S12" s="1" t="s">
        <v>585</v>
      </c>
      <c r="T12" s="1"/>
      <c r="U12" s="1"/>
      <c r="V12" s="1" t="s">
        <v>1563</v>
      </c>
      <c r="W12" s="1" t="s">
        <v>1564</v>
      </c>
      <c r="X12" s="1"/>
      <c r="Y12" s="25">
        <v>43385.503842592596</v>
      </c>
      <c r="Z12" s="1" t="s">
        <v>549</v>
      </c>
      <c r="AA12" s="1" t="s">
        <v>548</v>
      </c>
      <c r="AB12" s="1" t="s">
        <v>548</v>
      </c>
      <c r="AC12" s="1"/>
      <c r="AD12" s="1"/>
    </row>
    <row r="13" spans="1:30" x14ac:dyDescent="0.25">
      <c r="A13" s="1" t="s">
        <v>677</v>
      </c>
      <c r="B13" s="1" t="s">
        <v>562</v>
      </c>
      <c r="C13" s="1" t="s">
        <v>1559</v>
      </c>
      <c r="D13" s="25">
        <v>43370.824861111112</v>
      </c>
      <c r="E13" s="25">
        <v>43374.761006944442</v>
      </c>
      <c r="F13" s="1" t="s">
        <v>1101</v>
      </c>
      <c r="G13" s="1" t="s">
        <v>90</v>
      </c>
      <c r="H13" s="1" t="s">
        <v>573</v>
      </c>
      <c r="I13" s="1" t="s">
        <v>91</v>
      </c>
      <c r="J13" s="1" t="s">
        <v>1119</v>
      </c>
      <c r="K13" s="28" t="s">
        <v>1560</v>
      </c>
      <c r="L13" s="1" t="s">
        <v>1576</v>
      </c>
      <c r="M13" s="1" t="s">
        <v>793</v>
      </c>
      <c r="N13" s="1" t="s">
        <v>40</v>
      </c>
      <c r="O13" s="1" t="s">
        <v>732</v>
      </c>
      <c r="P13" s="1"/>
      <c r="Q13" s="1" t="s">
        <v>92</v>
      </c>
      <c r="R13" s="1" t="s">
        <v>544</v>
      </c>
      <c r="S13" s="1" t="s">
        <v>585</v>
      </c>
      <c r="T13" s="1"/>
      <c r="U13" s="1"/>
      <c r="V13" s="1" t="s">
        <v>924</v>
      </c>
      <c r="W13" s="1" t="s">
        <v>844</v>
      </c>
      <c r="X13" s="1"/>
      <c r="Y13" s="25">
        <v>43385.502939814818</v>
      </c>
      <c r="Z13" s="1" t="s">
        <v>549</v>
      </c>
      <c r="AA13" s="1" t="s">
        <v>548</v>
      </c>
      <c r="AB13" s="1" t="s">
        <v>548</v>
      </c>
      <c r="AC13" s="1"/>
      <c r="AD13" s="1"/>
    </row>
    <row r="14" spans="1:30" x14ac:dyDescent="0.25">
      <c r="A14" s="1" t="s">
        <v>677</v>
      </c>
      <c r="B14" s="1" t="s">
        <v>562</v>
      </c>
      <c r="C14" s="1" t="s">
        <v>1454</v>
      </c>
      <c r="D14" s="25">
        <v>43357.748344907406</v>
      </c>
      <c r="E14" s="25">
        <v>43374.812071759261</v>
      </c>
      <c r="F14" s="1" t="s">
        <v>1101</v>
      </c>
      <c r="G14" s="1" t="s">
        <v>90</v>
      </c>
      <c r="H14" s="1" t="s">
        <v>573</v>
      </c>
      <c r="I14" s="1" t="s">
        <v>91</v>
      </c>
      <c r="J14" s="1" t="s">
        <v>1119</v>
      </c>
      <c r="K14" s="1" t="s">
        <v>1455</v>
      </c>
      <c r="L14" s="1" t="s">
        <v>1584</v>
      </c>
      <c r="M14" s="1" t="s">
        <v>793</v>
      </c>
      <c r="N14" s="1" t="s">
        <v>41</v>
      </c>
      <c r="O14" s="1" t="s">
        <v>942</v>
      </c>
      <c r="P14" s="1"/>
      <c r="Q14" s="1" t="s">
        <v>92</v>
      </c>
      <c r="R14" s="1" t="s">
        <v>544</v>
      </c>
      <c r="S14" s="1" t="s">
        <v>585</v>
      </c>
      <c r="T14" s="1"/>
      <c r="U14" s="1"/>
      <c r="V14" s="1" t="s">
        <v>1452</v>
      </c>
      <c r="W14" s="1" t="s">
        <v>1453</v>
      </c>
      <c r="X14" s="1"/>
      <c r="Y14" s="25">
        <v>43385.487708333334</v>
      </c>
      <c r="Z14" s="1" t="s">
        <v>549</v>
      </c>
      <c r="AA14" s="1" t="s">
        <v>548</v>
      </c>
      <c r="AB14" s="1" t="s">
        <v>548</v>
      </c>
      <c r="AC14" s="1"/>
      <c r="AD14" s="1"/>
    </row>
    <row r="15" spans="1:30" x14ac:dyDescent="0.25">
      <c r="A15" s="1" t="s">
        <v>677</v>
      </c>
      <c r="B15" s="1" t="s">
        <v>562</v>
      </c>
      <c r="C15" s="1" t="s">
        <v>1476</v>
      </c>
      <c r="D15" s="25">
        <v>43361.750972222224</v>
      </c>
      <c r="E15" s="25">
        <v>43374.867777777778</v>
      </c>
      <c r="F15" s="1" t="s">
        <v>1101</v>
      </c>
      <c r="G15" s="1" t="s">
        <v>90</v>
      </c>
      <c r="H15" s="1" t="s">
        <v>573</v>
      </c>
      <c r="I15" s="1" t="s">
        <v>91</v>
      </c>
      <c r="J15" s="1" t="s">
        <v>1119</v>
      </c>
      <c r="K15" s="1" t="s">
        <v>1477</v>
      </c>
      <c r="L15" s="1" t="s">
        <v>2030</v>
      </c>
      <c r="M15" s="1" t="s">
        <v>793</v>
      </c>
      <c r="N15" s="1" t="s">
        <v>40</v>
      </c>
      <c r="O15" s="1" t="s">
        <v>1179</v>
      </c>
      <c r="P15" s="1"/>
      <c r="Q15" s="1" t="s">
        <v>92</v>
      </c>
      <c r="R15" s="1" t="s">
        <v>544</v>
      </c>
      <c r="S15" s="1" t="s">
        <v>585</v>
      </c>
      <c r="T15" s="1"/>
      <c r="U15" s="1"/>
      <c r="V15" s="1" t="s">
        <v>841</v>
      </c>
      <c r="W15" s="1" t="s">
        <v>800</v>
      </c>
      <c r="X15" s="1"/>
      <c r="Y15" s="25">
        <v>43385.490324074075</v>
      </c>
      <c r="Z15" s="1" t="s">
        <v>549</v>
      </c>
      <c r="AA15" s="1" t="s">
        <v>548</v>
      </c>
      <c r="AB15" s="1" t="s">
        <v>548</v>
      </c>
      <c r="AC15" s="1"/>
      <c r="AD15" s="1"/>
    </row>
    <row r="16" spans="1:30" x14ac:dyDescent="0.25">
      <c r="A16" s="1" t="s">
        <v>677</v>
      </c>
      <c r="B16" s="1" t="s">
        <v>562</v>
      </c>
      <c r="C16" s="1" t="s">
        <v>1523</v>
      </c>
      <c r="D16" s="25">
        <v>43368.993113425924</v>
      </c>
      <c r="E16" s="25">
        <v>43375.127847222226</v>
      </c>
      <c r="F16" s="1" t="s">
        <v>1101</v>
      </c>
      <c r="G16" s="1" t="s">
        <v>90</v>
      </c>
      <c r="H16" s="1" t="s">
        <v>943</v>
      </c>
      <c r="I16" s="1" t="s">
        <v>91</v>
      </c>
      <c r="J16" s="1" t="s">
        <v>1119</v>
      </c>
      <c r="K16" s="28" t="s">
        <v>1524</v>
      </c>
      <c r="L16" s="1"/>
      <c r="M16" s="1"/>
      <c r="N16" s="1"/>
      <c r="O16" s="1"/>
      <c r="P16" s="1"/>
      <c r="Q16" s="1" t="s">
        <v>92</v>
      </c>
      <c r="R16" s="1" t="s">
        <v>544</v>
      </c>
      <c r="S16" s="1" t="s">
        <v>585</v>
      </c>
      <c r="T16" s="1"/>
      <c r="U16" s="1"/>
      <c r="V16" s="1" t="s">
        <v>1006</v>
      </c>
      <c r="W16" s="1" t="s">
        <v>1007</v>
      </c>
      <c r="X16" s="1"/>
      <c r="Y16" s="25">
        <v>43375.128032407411</v>
      </c>
      <c r="Z16" s="1"/>
      <c r="AA16" s="1" t="s">
        <v>548</v>
      </c>
      <c r="AB16" s="1" t="s">
        <v>548</v>
      </c>
      <c r="AC16" s="1"/>
      <c r="AD16" s="1"/>
    </row>
    <row r="17" spans="1:30" x14ac:dyDescent="0.25">
      <c r="A17" s="1" t="s">
        <v>677</v>
      </c>
      <c r="B17" s="1" t="s">
        <v>562</v>
      </c>
      <c r="C17" s="1" t="s">
        <v>1557</v>
      </c>
      <c r="D17" s="25">
        <v>43370.913356481484</v>
      </c>
      <c r="E17" s="25">
        <v>43375.12840277778</v>
      </c>
      <c r="F17" s="1" t="s">
        <v>1193</v>
      </c>
      <c r="G17" s="1" t="s">
        <v>90</v>
      </c>
      <c r="H17" s="1" t="s">
        <v>943</v>
      </c>
      <c r="I17" s="1" t="s">
        <v>91</v>
      </c>
      <c r="J17" s="1" t="s">
        <v>1119</v>
      </c>
      <c r="K17" s="1" t="s">
        <v>1558</v>
      </c>
      <c r="L17" s="1"/>
      <c r="M17" s="1"/>
      <c r="N17" s="1"/>
      <c r="O17" s="1"/>
      <c r="P17" s="1"/>
      <c r="Q17" s="1" t="s">
        <v>92</v>
      </c>
      <c r="R17" s="1" t="s">
        <v>544</v>
      </c>
      <c r="S17" s="1" t="s">
        <v>585</v>
      </c>
      <c r="T17" s="1"/>
      <c r="U17" s="1"/>
      <c r="V17" s="1" t="s">
        <v>1006</v>
      </c>
      <c r="W17" s="1" t="s">
        <v>1007</v>
      </c>
      <c r="X17" s="1"/>
      <c r="Y17" s="25">
        <v>43375.128587962965</v>
      </c>
      <c r="Z17" s="1"/>
      <c r="AA17" s="1" t="s">
        <v>548</v>
      </c>
      <c r="AB17" s="1" t="s">
        <v>548</v>
      </c>
      <c r="AC17" s="1"/>
      <c r="AD17" s="1"/>
    </row>
    <row r="18" spans="1:30" x14ac:dyDescent="0.25">
      <c r="A18" s="1" t="s">
        <v>677</v>
      </c>
      <c r="B18" s="1" t="s">
        <v>562</v>
      </c>
      <c r="C18" s="1" t="s">
        <v>1587</v>
      </c>
      <c r="D18" s="25">
        <v>43372.766157407408</v>
      </c>
      <c r="E18" s="25">
        <v>43375.915648148148</v>
      </c>
      <c r="F18" s="1" t="s">
        <v>1100</v>
      </c>
      <c r="G18" s="1" t="s">
        <v>90</v>
      </c>
      <c r="H18" s="1" t="s">
        <v>943</v>
      </c>
      <c r="I18" s="1" t="s">
        <v>91</v>
      </c>
      <c r="J18" s="1" t="s">
        <v>1119</v>
      </c>
      <c r="K18" s="28" t="s">
        <v>1588</v>
      </c>
      <c r="L18" s="28"/>
      <c r="M18" s="1"/>
      <c r="N18" s="1"/>
      <c r="O18" s="1"/>
      <c r="P18" s="1"/>
      <c r="Q18" s="1" t="s">
        <v>92</v>
      </c>
      <c r="R18" s="1" t="s">
        <v>544</v>
      </c>
      <c r="S18" s="1" t="s">
        <v>585</v>
      </c>
      <c r="T18" s="1"/>
      <c r="U18" s="1"/>
      <c r="V18" s="1" t="s">
        <v>1382</v>
      </c>
      <c r="W18" s="1" t="s">
        <v>1383</v>
      </c>
      <c r="X18" s="1"/>
      <c r="Y18" s="25">
        <v>43375.915856481479</v>
      </c>
      <c r="Z18" s="1"/>
      <c r="AA18" s="1" t="s">
        <v>548</v>
      </c>
      <c r="AB18" s="1" t="s">
        <v>548</v>
      </c>
      <c r="AC18" s="1"/>
      <c r="AD18" s="1"/>
    </row>
    <row r="19" spans="1:30" x14ac:dyDescent="0.25">
      <c r="A19" s="1" t="s">
        <v>677</v>
      </c>
      <c r="B19" s="1" t="s">
        <v>562</v>
      </c>
      <c r="C19" s="1" t="s">
        <v>1589</v>
      </c>
      <c r="D19" s="25">
        <v>43372.779328703706</v>
      </c>
      <c r="E19" s="25">
        <v>43375.916585648149</v>
      </c>
      <c r="F19" s="1" t="s">
        <v>1193</v>
      </c>
      <c r="G19" s="1" t="s">
        <v>90</v>
      </c>
      <c r="H19" s="1" t="s">
        <v>943</v>
      </c>
      <c r="I19" s="1" t="s">
        <v>91</v>
      </c>
      <c r="J19" s="1" t="s">
        <v>1119</v>
      </c>
      <c r="K19" s="1" t="s">
        <v>1590</v>
      </c>
      <c r="L19" s="1"/>
      <c r="M19" s="1"/>
      <c r="N19" s="1"/>
      <c r="O19" s="1"/>
      <c r="P19" s="1"/>
      <c r="Q19" s="1" t="s">
        <v>92</v>
      </c>
      <c r="R19" s="1" t="s">
        <v>544</v>
      </c>
      <c r="S19" s="1" t="s">
        <v>585</v>
      </c>
      <c r="T19" s="1"/>
      <c r="U19" s="1"/>
      <c r="V19" s="1" t="s">
        <v>912</v>
      </c>
      <c r="W19" s="1" t="s">
        <v>1066</v>
      </c>
      <c r="X19" s="1"/>
      <c r="Y19" s="25">
        <v>43375.916770833333</v>
      </c>
      <c r="Z19" s="1"/>
      <c r="AA19" s="1" t="s">
        <v>548</v>
      </c>
      <c r="AB19" s="1" t="s">
        <v>548</v>
      </c>
      <c r="AC19" s="1"/>
      <c r="AD19" s="1"/>
    </row>
    <row r="20" spans="1:30" x14ac:dyDescent="0.25">
      <c r="A20" s="1" t="s">
        <v>677</v>
      </c>
      <c r="B20" s="1" t="s">
        <v>562</v>
      </c>
      <c r="C20" s="1" t="s">
        <v>1536</v>
      </c>
      <c r="D20" s="25">
        <v>43369.893171296295</v>
      </c>
      <c r="E20" s="25">
        <v>43376.630810185183</v>
      </c>
      <c r="F20" s="1" t="s">
        <v>1193</v>
      </c>
      <c r="G20" s="1" t="s">
        <v>90</v>
      </c>
      <c r="H20" s="1" t="s">
        <v>573</v>
      </c>
      <c r="I20" s="1" t="s">
        <v>91</v>
      </c>
      <c r="J20" s="1" t="s">
        <v>1119</v>
      </c>
      <c r="K20" s="28" t="s">
        <v>1537</v>
      </c>
      <c r="L20" s="1" t="s">
        <v>2029</v>
      </c>
      <c r="M20" s="1" t="s">
        <v>793</v>
      </c>
      <c r="N20" s="1" t="s">
        <v>41</v>
      </c>
      <c r="O20" s="1" t="s">
        <v>927</v>
      </c>
      <c r="P20" s="1"/>
      <c r="Q20" s="1" t="s">
        <v>92</v>
      </c>
      <c r="R20" s="1" t="s">
        <v>544</v>
      </c>
      <c r="S20" s="1" t="s">
        <v>585</v>
      </c>
      <c r="T20" s="1"/>
      <c r="U20" s="1"/>
      <c r="V20" s="1" t="s">
        <v>1385</v>
      </c>
      <c r="W20" s="1" t="s">
        <v>1386</v>
      </c>
      <c r="X20" s="1"/>
      <c r="Y20" s="25">
        <v>43387.489004629628</v>
      </c>
      <c r="Z20" s="1" t="s">
        <v>549</v>
      </c>
      <c r="AA20" s="1" t="s">
        <v>548</v>
      </c>
      <c r="AB20" s="1" t="s">
        <v>548</v>
      </c>
      <c r="AC20" s="1"/>
      <c r="AD20" s="1"/>
    </row>
    <row r="21" spans="1:30" x14ac:dyDescent="0.25">
      <c r="A21" s="1" t="s">
        <v>677</v>
      </c>
      <c r="B21" s="1" t="s">
        <v>562</v>
      </c>
      <c r="C21" s="1" t="s">
        <v>1591</v>
      </c>
      <c r="D21" s="25">
        <v>43372.168136574073</v>
      </c>
      <c r="E21" s="25">
        <v>43376.679097222222</v>
      </c>
      <c r="F21" s="1" t="s">
        <v>915</v>
      </c>
      <c r="G21" s="1" t="s">
        <v>90</v>
      </c>
      <c r="H21" s="1" t="s">
        <v>573</v>
      </c>
      <c r="I21" s="1" t="s">
        <v>91</v>
      </c>
      <c r="J21" s="1" t="s">
        <v>1119</v>
      </c>
      <c r="K21" s="1" t="s">
        <v>1592</v>
      </c>
      <c r="L21" s="1" t="s">
        <v>2023</v>
      </c>
      <c r="M21" s="1" t="s">
        <v>793</v>
      </c>
      <c r="N21" s="1" t="s">
        <v>40</v>
      </c>
      <c r="O21" s="1" t="s">
        <v>602</v>
      </c>
      <c r="P21" s="1"/>
      <c r="Q21" s="1" t="s">
        <v>92</v>
      </c>
      <c r="R21" s="1" t="s">
        <v>544</v>
      </c>
      <c r="S21" s="1" t="s">
        <v>585</v>
      </c>
      <c r="T21" s="1"/>
      <c r="U21" s="1"/>
      <c r="V21" s="1" t="s">
        <v>1593</v>
      </c>
      <c r="W21" s="1" t="s">
        <v>1594</v>
      </c>
      <c r="X21" s="1"/>
      <c r="Y21" s="25">
        <v>43387.496932870374</v>
      </c>
      <c r="Z21" s="1" t="s">
        <v>549</v>
      </c>
      <c r="AA21" s="1" t="s">
        <v>548</v>
      </c>
      <c r="AB21" s="1" t="s">
        <v>548</v>
      </c>
      <c r="AC21" s="1"/>
      <c r="AD21" s="1"/>
    </row>
    <row r="22" spans="1:30" x14ac:dyDescent="0.25">
      <c r="A22" s="1" t="s">
        <v>677</v>
      </c>
      <c r="B22" s="1" t="s">
        <v>562</v>
      </c>
      <c r="C22" s="1" t="s">
        <v>2020</v>
      </c>
      <c r="D22" s="25">
        <v>43374.763055555559</v>
      </c>
      <c r="E22" s="25">
        <v>43376.69326388889</v>
      </c>
      <c r="F22" s="1" t="s">
        <v>915</v>
      </c>
      <c r="G22" s="1" t="s">
        <v>90</v>
      </c>
      <c r="H22" s="1" t="s">
        <v>573</v>
      </c>
      <c r="I22" s="1" t="s">
        <v>91</v>
      </c>
      <c r="J22" s="1" t="s">
        <v>1119</v>
      </c>
      <c r="K22" s="1" t="s">
        <v>2021</v>
      </c>
      <c r="L22" s="1" t="s">
        <v>2022</v>
      </c>
      <c r="M22" s="1" t="s">
        <v>793</v>
      </c>
      <c r="N22" s="1" t="s">
        <v>40</v>
      </c>
      <c r="O22" s="1" t="s">
        <v>1093</v>
      </c>
      <c r="P22" s="1"/>
      <c r="Q22" s="1" t="s">
        <v>92</v>
      </c>
      <c r="R22" s="1" t="s">
        <v>544</v>
      </c>
      <c r="S22" s="1" t="s">
        <v>585</v>
      </c>
      <c r="T22" s="1"/>
      <c r="U22" s="1"/>
      <c r="V22" s="1" t="s">
        <v>1488</v>
      </c>
      <c r="W22" s="1" t="s">
        <v>1489</v>
      </c>
      <c r="X22" s="1"/>
      <c r="Y22" s="25">
        <v>43387.498020833336</v>
      </c>
      <c r="Z22" s="1" t="s">
        <v>549</v>
      </c>
      <c r="AA22" s="1" t="s">
        <v>548</v>
      </c>
      <c r="AB22" s="1" t="s">
        <v>548</v>
      </c>
      <c r="AC22" s="1"/>
      <c r="AD22" s="1"/>
    </row>
    <row r="23" spans="1:30" x14ac:dyDescent="0.25">
      <c r="A23" s="1" t="s">
        <v>677</v>
      </c>
      <c r="B23" s="1" t="s">
        <v>562</v>
      </c>
      <c r="C23" s="1" t="s">
        <v>2017</v>
      </c>
      <c r="D23" s="25">
        <v>43376.682129629633</v>
      </c>
      <c r="E23" s="25">
        <v>43376.742569444446</v>
      </c>
      <c r="F23" s="1" t="s">
        <v>915</v>
      </c>
      <c r="G23" s="1" t="s">
        <v>90</v>
      </c>
      <c r="H23" s="1" t="s">
        <v>573</v>
      </c>
      <c r="I23" s="1" t="s">
        <v>91</v>
      </c>
      <c r="J23" s="1" t="s">
        <v>1119</v>
      </c>
      <c r="K23" s="1" t="s">
        <v>2018</v>
      </c>
      <c r="L23" s="1" t="s">
        <v>2019</v>
      </c>
      <c r="M23" s="1" t="s">
        <v>793</v>
      </c>
      <c r="N23" s="1" t="s">
        <v>41</v>
      </c>
      <c r="O23" s="1" t="s">
        <v>927</v>
      </c>
      <c r="P23" s="1"/>
      <c r="Q23" s="1" t="s">
        <v>92</v>
      </c>
      <c r="R23" s="1" t="s">
        <v>544</v>
      </c>
      <c r="S23" s="1" t="s">
        <v>585</v>
      </c>
      <c r="T23" s="1"/>
      <c r="U23" s="1"/>
      <c r="V23" s="1" t="s">
        <v>1452</v>
      </c>
      <c r="W23" s="1" t="s">
        <v>1453</v>
      </c>
      <c r="X23" s="1"/>
      <c r="Y23" s="25">
        <v>43387.529942129629</v>
      </c>
      <c r="Z23" s="1" t="s">
        <v>549</v>
      </c>
      <c r="AA23" s="1" t="s">
        <v>548</v>
      </c>
      <c r="AB23" s="1" t="s">
        <v>548</v>
      </c>
      <c r="AC23" s="1"/>
      <c r="AD23" s="1"/>
    </row>
    <row r="24" spans="1:30" x14ac:dyDescent="0.25">
      <c r="A24" s="1" t="s">
        <v>677</v>
      </c>
      <c r="B24" s="1" t="s">
        <v>562</v>
      </c>
      <c r="C24" s="1" t="s">
        <v>1555</v>
      </c>
      <c r="D24" s="25">
        <v>43370.964004629626</v>
      </c>
      <c r="E24" s="25">
        <v>43376.74658564815</v>
      </c>
      <c r="F24" s="1" t="s">
        <v>1100</v>
      </c>
      <c r="G24" s="1" t="s">
        <v>90</v>
      </c>
      <c r="H24" s="1" t="s">
        <v>573</v>
      </c>
      <c r="I24" s="1" t="s">
        <v>91</v>
      </c>
      <c r="J24" s="1" t="s">
        <v>1119</v>
      </c>
      <c r="K24" s="28" t="s">
        <v>1556</v>
      </c>
      <c r="L24" s="1" t="s">
        <v>1465</v>
      </c>
      <c r="M24" s="1" t="s">
        <v>793</v>
      </c>
      <c r="N24" s="1" t="s">
        <v>41</v>
      </c>
      <c r="O24" s="1" t="s">
        <v>928</v>
      </c>
      <c r="P24" s="1"/>
      <c r="Q24" s="1" t="s">
        <v>92</v>
      </c>
      <c r="R24" s="1" t="s">
        <v>544</v>
      </c>
      <c r="S24" s="1" t="s">
        <v>585</v>
      </c>
      <c r="T24" s="1"/>
      <c r="U24" s="1"/>
      <c r="V24" s="1" t="s">
        <v>925</v>
      </c>
      <c r="W24" s="1" t="s">
        <v>1384</v>
      </c>
      <c r="X24" s="1"/>
      <c r="Y24" s="25">
        <v>43387.491099537037</v>
      </c>
      <c r="Z24" s="1" t="s">
        <v>549</v>
      </c>
      <c r="AA24" s="1" t="s">
        <v>548</v>
      </c>
      <c r="AB24" s="1" t="s">
        <v>548</v>
      </c>
      <c r="AC24" s="1"/>
      <c r="AD24" s="1"/>
    </row>
    <row r="25" spans="1:30" x14ac:dyDescent="0.25">
      <c r="A25" s="1" t="s">
        <v>677</v>
      </c>
      <c r="B25" s="1" t="s">
        <v>562</v>
      </c>
      <c r="C25" s="1" t="s">
        <v>2024</v>
      </c>
      <c r="D25" s="25">
        <v>43371.841608796298</v>
      </c>
      <c r="E25" s="25">
        <v>43376.757268518515</v>
      </c>
      <c r="F25" s="1" t="s">
        <v>915</v>
      </c>
      <c r="G25" s="1" t="s">
        <v>90</v>
      </c>
      <c r="H25" s="1" t="s">
        <v>573</v>
      </c>
      <c r="I25" s="1" t="s">
        <v>91</v>
      </c>
      <c r="J25" s="1" t="s">
        <v>1124</v>
      </c>
      <c r="K25" s="28" t="s">
        <v>2025</v>
      </c>
      <c r="L25" s="1" t="s">
        <v>2026</v>
      </c>
      <c r="M25" s="1" t="s">
        <v>793</v>
      </c>
      <c r="N25" s="1" t="s">
        <v>40</v>
      </c>
      <c r="O25" s="1" t="s">
        <v>602</v>
      </c>
      <c r="P25" s="1"/>
      <c r="Q25" s="1" t="s">
        <v>92</v>
      </c>
      <c r="R25" s="1" t="s">
        <v>544</v>
      </c>
      <c r="S25" s="1" t="s">
        <v>585</v>
      </c>
      <c r="T25" s="1"/>
      <c r="U25" s="1"/>
      <c r="V25" s="1" t="s">
        <v>2027</v>
      </c>
      <c r="W25" s="1" t="s">
        <v>2028</v>
      </c>
      <c r="X25" s="1"/>
      <c r="Y25" s="25">
        <v>43387.492627314816</v>
      </c>
      <c r="Z25" s="1" t="s">
        <v>549</v>
      </c>
      <c r="AA25" s="1" t="s">
        <v>548</v>
      </c>
      <c r="AB25" s="1" t="s">
        <v>548</v>
      </c>
      <c r="AC25" s="1"/>
      <c r="AD25" s="1"/>
    </row>
    <row r="26" spans="1:30" x14ac:dyDescent="0.25">
      <c r="A26" s="1" t="s">
        <v>677</v>
      </c>
      <c r="B26" s="1" t="s">
        <v>562</v>
      </c>
      <c r="C26" s="1" t="s">
        <v>2101</v>
      </c>
      <c r="D26" s="25">
        <v>43371.046909722223</v>
      </c>
      <c r="E26" s="25">
        <v>43376.770162037035</v>
      </c>
      <c r="F26" s="1" t="s">
        <v>915</v>
      </c>
      <c r="G26" s="1" t="s">
        <v>90</v>
      </c>
      <c r="H26" s="1" t="s">
        <v>573</v>
      </c>
      <c r="I26" s="1" t="s">
        <v>91</v>
      </c>
      <c r="J26" s="1" t="s">
        <v>2102</v>
      </c>
      <c r="K26" s="1" t="s">
        <v>2103</v>
      </c>
      <c r="L26" s="1" t="s">
        <v>2359</v>
      </c>
      <c r="M26" s="1" t="s">
        <v>793</v>
      </c>
      <c r="N26" s="1" t="s">
        <v>40</v>
      </c>
      <c r="O26" s="1" t="s">
        <v>2210</v>
      </c>
      <c r="P26" s="1"/>
      <c r="Q26" s="1" t="s">
        <v>92</v>
      </c>
      <c r="R26" s="1" t="s">
        <v>544</v>
      </c>
      <c r="S26" s="1" t="s">
        <v>585</v>
      </c>
      <c r="T26" s="1"/>
      <c r="U26" s="1"/>
      <c r="V26" s="1" t="s">
        <v>1122</v>
      </c>
      <c r="W26" s="1" t="s">
        <v>1123</v>
      </c>
      <c r="X26" s="1"/>
      <c r="Y26" s="25">
        <v>43387.491550925923</v>
      </c>
      <c r="Z26" s="1" t="s">
        <v>549</v>
      </c>
      <c r="AA26" s="1" t="s">
        <v>548</v>
      </c>
      <c r="AB26" s="1" t="s">
        <v>548</v>
      </c>
      <c r="AC26" s="1"/>
      <c r="AD26" s="1"/>
    </row>
    <row r="27" spans="1:30" x14ac:dyDescent="0.25">
      <c r="A27" s="1" t="s">
        <v>677</v>
      </c>
      <c r="B27" s="1" t="s">
        <v>562</v>
      </c>
      <c r="C27" s="1" t="s">
        <v>1612</v>
      </c>
      <c r="D27" s="25">
        <v>43371.80636574074</v>
      </c>
      <c r="E27" s="25">
        <v>43376.778981481482</v>
      </c>
      <c r="F27" s="1" t="s">
        <v>1193</v>
      </c>
      <c r="G27" s="1" t="s">
        <v>90</v>
      </c>
      <c r="H27" s="1" t="s">
        <v>573</v>
      </c>
      <c r="I27" s="1" t="s">
        <v>91</v>
      </c>
      <c r="J27" s="1" t="s">
        <v>1119</v>
      </c>
      <c r="K27" s="1" t="s">
        <v>1613</v>
      </c>
      <c r="L27" s="1" t="s">
        <v>2355</v>
      </c>
      <c r="M27" s="1" t="s">
        <v>793</v>
      </c>
      <c r="N27" s="1" t="s">
        <v>41</v>
      </c>
      <c r="O27" s="1" t="s">
        <v>602</v>
      </c>
      <c r="P27" s="1"/>
      <c r="Q27" s="1" t="s">
        <v>92</v>
      </c>
      <c r="R27" s="1" t="s">
        <v>544</v>
      </c>
      <c r="S27" s="1" t="s">
        <v>585</v>
      </c>
      <c r="T27" s="1"/>
      <c r="U27" s="1"/>
      <c r="V27" s="1" t="s">
        <v>1466</v>
      </c>
      <c r="W27" s="1" t="s">
        <v>1467</v>
      </c>
      <c r="X27" s="1"/>
      <c r="Y27" s="25">
        <v>43387.492951388886</v>
      </c>
      <c r="Z27" s="1" t="s">
        <v>549</v>
      </c>
      <c r="AA27" s="1" t="s">
        <v>548</v>
      </c>
      <c r="AB27" s="1" t="s">
        <v>548</v>
      </c>
      <c r="AC27" s="1"/>
      <c r="AD27" s="1"/>
    </row>
    <row r="28" spans="1:30" x14ac:dyDescent="0.25">
      <c r="A28" s="1" t="s">
        <v>677</v>
      </c>
      <c r="B28" s="1" t="s">
        <v>562</v>
      </c>
      <c r="C28" s="1" t="s">
        <v>1538</v>
      </c>
      <c r="D28" s="25">
        <v>43369.892256944448</v>
      </c>
      <c r="E28" s="25">
        <v>43376.785578703704</v>
      </c>
      <c r="F28" s="1" t="s">
        <v>1100</v>
      </c>
      <c r="G28" s="1" t="s">
        <v>90</v>
      </c>
      <c r="H28" s="1" t="s">
        <v>573</v>
      </c>
      <c r="I28" s="1" t="s">
        <v>91</v>
      </c>
      <c r="J28" s="1" t="s">
        <v>1119</v>
      </c>
      <c r="K28" s="28" t="s">
        <v>1539</v>
      </c>
      <c r="L28" s="1" t="s">
        <v>2104</v>
      </c>
      <c r="M28" s="1" t="s">
        <v>793</v>
      </c>
      <c r="N28" s="1" t="s">
        <v>41</v>
      </c>
      <c r="O28" s="1" t="s">
        <v>1522</v>
      </c>
      <c r="P28" s="1"/>
      <c r="Q28" s="1" t="s">
        <v>92</v>
      </c>
      <c r="R28" s="1" t="s">
        <v>544</v>
      </c>
      <c r="S28" s="1" t="s">
        <v>585</v>
      </c>
      <c r="T28" s="1"/>
      <c r="U28" s="1"/>
      <c r="V28" s="1" t="s">
        <v>1385</v>
      </c>
      <c r="W28" s="1" t="s">
        <v>1386</v>
      </c>
      <c r="X28" s="1"/>
      <c r="Y28" s="25">
        <v>43387.488923611112</v>
      </c>
      <c r="Z28" s="1" t="s">
        <v>549</v>
      </c>
      <c r="AA28" s="1" t="s">
        <v>548</v>
      </c>
      <c r="AB28" s="1" t="s">
        <v>548</v>
      </c>
      <c r="AC28" s="1"/>
      <c r="AD28" s="1"/>
    </row>
    <row r="29" spans="1:30" x14ac:dyDescent="0.25">
      <c r="A29" s="1" t="s">
        <v>677</v>
      </c>
      <c r="B29" s="1" t="s">
        <v>562</v>
      </c>
      <c r="C29" s="1" t="s">
        <v>2041</v>
      </c>
      <c r="D29" s="25">
        <v>43376.087083333332</v>
      </c>
      <c r="E29" s="25">
        <v>43376.797048611108</v>
      </c>
      <c r="F29" s="1" t="s">
        <v>913</v>
      </c>
      <c r="G29" s="1" t="s">
        <v>90</v>
      </c>
      <c r="H29" s="1" t="s">
        <v>573</v>
      </c>
      <c r="I29" s="1" t="s">
        <v>91</v>
      </c>
      <c r="J29" s="1" t="s">
        <v>1119</v>
      </c>
      <c r="K29" s="1" t="s">
        <v>2042</v>
      </c>
      <c r="L29" s="1" t="s">
        <v>2337</v>
      </c>
      <c r="M29" s="1" t="s">
        <v>793</v>
      </c>
      <c r="N29" s="1" t="s">
        <v>929</v>
      </c>
      <c r="O29" s="1" t="s">
        <v>940</v>
      </c>
      <c r="P29" s="1"/>
      <c r="Q29" s="1" t="s">
        <v>92</v>
      </c>
      <c r="R29" s="1" t="s">
        <v>544</v>
      </c>
      <c r="S29" s="1" t="s">
        <v>585</v>
      </c>
      <c r="T29" s="1"/>
      <c r="U29" s="1"/>
      <c r="V29" s="1" t="s">
        <v>2043</v>
      </c>
      <c r="W29" s="1" t="s">
        <v>1303</v>
      </c>
      <c r="X29" s="1"/>
      <c r="Y29" s="25">
        <v>43387.516574074078</v>
      </c>
      <c r="Z29" s="1" t="s">
        <v>549</v>
      </c>
      <c r="AA29" s="1" t="s">
        <v>548</v>
      </c>
      <c r="AB29" s="1" t="s">
        <v>548</v>
      </c>
      <c r="AC29" s="1"/>
      <c r="AD29" s="1"/>
    </row>
    <row r="30" spans="1:30" x14ac:dyDescent="0.25">
      <c r="A30" s="1" t="s">
        <v>677</v>
      </c>
      <c r="B30" s="1" t="s">
        <v>562</v>
      </c>
      <c r="C30" s="1" t="s">
        <v>1480</v>
      </c>
      <c r="D30" s="25">
        <v>43362.837893518517</v>
      </c>
      <c r="E30" s="25">
        <v>43376.797905092593</v>
      </c>
      <c r="F30" s="1" t="s">
        <v>915</v>
      </c>
      <c r="G30" s="1" t="s">
        <v>90</v>
      </c>
      <c r="H30" s="1" t="s">
        <v>573</v>
      </c>
      <c r="I30" s="1" t="s">
        <v>91</v>
      </c>
      <c r="J30" s="1" t="s">
        <v>1119</v>
      </c>
      <c r="K30" s="1" t="s">
        <v>1481</v>
      </c>
      <c r="L30" s="1" t="s">
        <v>2366</v>
      </c>
      <c r="M30" s="1" t="s">
        <v>793</v>
      </c>
      <c r="N30" s="1" t="s">
        <v>920</v>
      </c>
      <c r="O30" s="1" t="s">
        <v>1582</v>
      </c>
      <c r="P30" s="1"/>
      <c r="Q30" s="1" t="s">
        <v>92</v>
      </c>
      <c r="R30" s="1" t="s">
        <v>544</v>
      </c>
      <c r="S30" s="1" t="s">
        <v>585</v>
      </c>
      <c r="T30" s="1"/>
      <c r="U30" s="1"/>
      <c r="V30" s="1" t="s">
        <v>1462</v>
      </c>
      <c r="W30" s="1" t="s">
        <v>1463</v>
      </c>
      <c r="X30" s="1"/>
      <c r="Y30" s="25">
        <v>43387.485532407409</v>
      </c>
      <c r="Z30" s="1" t="s">
        <v>549</v>
      </c>
      <c r="AA30" s="1" t="s">
        <v>548</v>
      </c>
      <c r="AB30" s="1" t="s">
        <v>548</v>
      </c>
      <c r="AC30" s="1"/>
      <c r="AD30" s="1"/>
    </row>
    <row r="31" spans="1:30" x14ac:dyDescent="0.25">
      <c r="A31" s="1" t="s">
        <v>677</v>
      </c>
      <c r="B31" s="1" t="s">
        <v>562</v>
      </c>
      <c r="C31" s="1" t="s">
        <v>2079</v>
      </c>
      <c r="D31" s="25">
        <v>43374.931296296294</v>
      </c>
      <c r="E31" s="25">
        <v>43376.803055555552</v>
      </c>
      <c r="F31" s="1" t="s">
        <v>840</v>
      </c>
      <c r="G31" s="1" t="s">
        <v>90</v>
      </c>
      <c r="H31" s="1" t="s">
        <v>573</v>
      </c>
      <c r="I31" s="1" t="s">
        <v>91</v>
      </c>
      <c r="J31" s="1" t="s">
        <v>2080</v>
      </c>
      <c r="K31" s="1" t="s">
        <v>2081</v>
      </c>
      <c r="L31" s="1" t="s">
        <v>2348</v>
      </c>
      <c r="M31" s="1" t="s">
        <v>793</v>
      </c>
      <c r="N31" s="1" t="s">
        <v>2315</v>
      </c>
      <c r="O31" s="1" t="s">
        <v>2349</v>
      </c>
      <c r="P31" s="1"/>
      <c r="Q31" s="1" t="s">
        <v>92</v>
      </c>
      <c r="R31" s="1" t="s">
        <v>544</v>
      </c>
      <c r="S31" s="1" t="s">
        <v>585</v>
      </c>
      <c r="T31" s="1"/>
      <c r="U31" s="1"/>
      <c r="V31" s="1" t="s">
        <v>2082</v>
      </c>
      <c r="W31" s="1" t="s">
        <v>2083</v>
      </c>
      <c r="X31" s="1"/>
      <c r="Y31" s="25">
        <v>43387.500428240739</v>
      </c>
      <c r="Z31" s="1" t="s">
        <v>549</v>
      </c>
      <c r="AA31" s="1" t="s">
        <v>548</v>
      </c>
      <c r="AB31" s="1" t="s">
        <v>548</v>
      </c>
      <c r="AC31" s="1"/>
      <c r="AD31" s="1"/>
    </row>
    <row r="32" spans="1:30" x14ac:dyDescent="0.25">
      <c r="A32" s="1" t="s">
        <v>677</v>
      </c>
      <c r="B32" s="1" t="s">
        <v>562</v>
      </c>
      <c r="C32" s="1" t="s">
        <v>1614</v>
      </c>
      <c r="D32" s="25">
        <v>43371.735312500001</v>
      </c>
      <c r="E32" s="25">
        <v>43376.803796296299</v>
      </c>
      <c r="F32" s="1" t="s">
        <v>915</v>
      </c>
      <c r="G32" s="1" t="s">
        <v>90</v>
      </c>
      <c r="H32" s="1" t="s">
        <v>573</v>
      </c>
      <c r="I32" s="1" t="s">
        <v>91</v>
      </c>
      <c r="J32" s="1" t="s">
        <v>1119</v>
      </c>
      <c r="K32" s="1" t="s">
        <v>1615</v>
      </c>
      <c r="L32" s="1" t="s">
        <v>2357</v>
      </c>
      <c r="M32" s="1" t="s">
        <v>793</v>
      </c>
      <c r="N32" s="1" t="s">
        <v>40</v>
      </c>
      <c r="O32" s="1" t="s">
        <v>602</v>
      </c>
      <c r="P32" s="1"/>
      <c r="Q32" s="1" t="s">
        <v>92</v>
      </c>
      <c r="R32" s="1" t="s">
        <v>544</v>
      </c>
      <c r="S32" s="1" t="s">
        <v>585</v>
      </c>
      <c r="T32" s="1"/>
      <c r="U32" s="1"/>
      <c r="V32" s="1" t="s">
        <v>863</v>
      </c>
      <c r="W32" s="1" t="s">
        <v>1616</v>
      </c>
      <c r="X32" s="1"/>
      <c r="Y32" s="25">
        <v>43387.492083333331</v>
      </c>
      <c r="Z32" s="1" t="s">
        <v>549</v>
      </c>
      <c r="AA32" s="1" t="s">
        <v>548</v>
      </c>
      <c r="AB32" s="1" t="s">
        <v>548</v>
      </c>
      <c r="AC32" s="1"/>
      <c r="AD32" s="1"/>
    </row>
    <row r="33" spans="1:30" x14ac:dyDescent="0.25">
      <c r="A33" s="1" t="s">
        <v>677</v>
      </c>
      <c r="B33" s="1" t="s">
        <v>562</v>
      </c>
      <c r="C33" s="1" t="s">
        <v>2054</v>
      </c>
      <c r="D33" s="25">
        <v>43376.055752314816</v>
      </c>
      <c r="E33" s="25">
        <v>43376.810011574074</v>
      </c>
      <c r="F33" s="1" t="s">
        <v>913</v>
      </c>
      <c r="G33" s="1" t="s">
        <v>90</v>
      </c>
      <c r="H33" s="1" t="s">
        <v>573</v>
      </c>
      <c r="I33" s="1" t="s">
        <v>91</v>
      </c>
      <c r="J33" s="1" t="s">
        <v>1119</v>
      </c>
      <c r="K33" s="28" t="s">
        <v>2055</v>
      </c>
      <c r="L33" s="28" t="s">
        <v>2341</v>
      </c>
      <c r="M33" s="1" t="s">
        <v>793</v>
      </c>
      <c r="N33" s="1" t="s">
        <v>41</v>
      </c>
      <c r="O33" s="1" t="s">
        <v>1115</v>
      </c>
      <c r="P33" s="1"/>
      <c r="Q33" s="1" t="s">
        <v>92</v>
      </c>
      <c r="R33" s="1" t="s">
        <v>544</v>
      </c>
      <c r="S33" s="1" t="s">
        <v>585</v>
      </c>
      <c r="T33" s="1"/>
      <c r="U33" s="1"/>
      <c r="V33" s="1" t="s">
        <v>917</v>
      </c>
      <c r="W33" s="1" t="s">
        <v>918</v>
      </c>
      <c r="X33" s="1"/>
      <c r="Y33" s="25">
        <v>43387.516273148147</v>
      </c>
      <c r="Z33" s="1" t="s">
        <v>549</v>
      </c>
      <c r="AA33" s="1" t="s">
        <v>548</v>
      </c>
      <c r="AB33" s="1" t="s">
        <v>548</v>
      </c>
      <c r="AC33" s="1"/>
      <c r="AD33" s="1"/>
    </row>
    <row r="34" spans="1:30" x14ac:dyDescent="0.25">
      <c r="A34" s="1" t="s">
        <v>677</v>
      </c>
      <c r="B34" s="1" t="s">
        <v>562</v>
      </c>
      <c r="C34" s="1" t="s">
        <v>1551</v>
      </c>
      <c r="D34" s="25">
        <v>43371.103067129632</v>
      </c>
      <c r="E34" s="25">
        <v>43376.812847222223</v>
      </c>
      <c r="F34" s="1" t="s">
        <v>915</v>
      </c>
      <c r="G34" s="1" t="s">
        <v>90</v>
      </c>
      <c r="H34" s="1" t="s">
        <v>573</v>
      </c>
      <c r="I34" s="1" t="s">
        <v>91</v>
      </c>
      <c r="J34" s="1" t="s">
        <v>1119</v>
      </c>
      <c r="K34" s="28" t="s">
        <v>1552</v>
      </c>
      <c r="L34" s="1" t="s">
        <v>2358</v>
      </c>
      <c r="M34" s="1" t="s">
        <v>793</v>
      </c>
      <c r="N34" s="1" t="s">
        <v>40</v>
      </c>
      <c r="O34" s="1" t="s">
        <v>941</v>
      </c>
      <c r="P34" s="1"/>
      <c r="Q34" s="1" t="s">
        <v>92</v>
      </c>
      <c r="R34" s="1" t="s">
        <v>544</v>
      </c>
      <c r="S34" s="1" t="s">
        <v>585</v>
      </c>
      <c r="T34" s="1"/>
      <c r="U34" s="1"/>
      <c r="V34" s="1" t="s">
        <v>1262</v>
      </c>
      <c r="W34" s="1" t="s">
        <v>1386</v>
      </c>
      <c r="X34" s="1"/>
      <c r="Y34" s="25">
        <v>43387.491620370369</v>
      </c>
      <c r="Z34" s="1" t="s">
        <v>549</v>
      </c>
      <c r="AA34" s="1" t="s">
        <v>548</v>
      </c>
      <c r="AB34" s="1" t="s">
        <v>548</v>
      </c>
      <c r="AC34" s="1"/>
      <c r="AD34" s="1"/>
    </row>
    <row r="35" spans="1:30" x14ac:dyDescent="0.25">
      <c r="A35" s="1" t="s">
        <v>677</v>
      </c>
      <c r="B35" s="1" t="s">
        <v>562</v>
      </c>
      <c r="C35" s="1" t="s">
        <v>1503</v>
      </c>
      <c r="D35" s="25">
        <v>43368.062476851854</v>
      </c>
      <c r="E35" s="25">
        <v>43376.833726851852</v>
      </c>
      <c r="F35" s="1" t="s">
        <v>915</v>
      </c>
      <c r="G35" s="1" t="s">
        <v>90</v>
      </c>
      <c r="H35" s="1" t="s">
        <v>573</v>
      </c>
      <c r="I35" s="1" t="s">
        <v>91</v>
      </c>
      <c r="J35" s="1" t="s">
        <v>1119</v>
      </c>
      <c r="K35" s="1" t="s">
        <v>1504</v>
      </c>
      <c r="L35" s="1" t="s">
        <v>2361</v>
      </c>
      <c r="M35" s="1" t="s">
        <v>793</v>
      </c>
      <c r="N35" s="1" t="s">
        <v>1372</v>
      </c>
      <c r="O35" s="1" t="s">
        <v>2362</v>
      </c>
      <c r="P35" s="1"/>
      <c r="Q35" s="1" t="s">
        <v>92</v>
      </c>
      <c r="R35" s="1" t="s">
        <v>544</v>
      </c>
      <c r="S35" s="1" t="s">
        <v>585</v>
      </c>
      <c r="T35" s="1"/>
      <c r="U35" s="1"/>
      <c r="V35" s="1" t="s">
        <v>1271</v>
      </c>
      <c r="W35" s="1" t="s">
        <v>1272</v>
      </c>
      <c r="X35" s="1"/>
      <c r="Y35" s="25">
        <v>43387.487037037034</v>
      </c>
      <c r="Z35" s="1" t="s">
        <v>549</v>
      </c>
      <c r="AA35" s="1" t="s">
        <v>548</v>
      </c>
      <c r="AB35" s="1" t="s">
        <v>548</v>
      </c>
      <c r="AC35" s="1"/>
      <c r="AD35" s="1"/>
    </row>
    <row r="36" spans="1:30" x14ac:dyDescent="0.25">
      <c r="A36" s="1" t="s">
        <v>677</v>
      </c>
      <c r="B36" s="1" t="s">
        <v>562</v>
      </c>
      <c r="C36" s="1" t="s">
        <v>2058</v>
      </c>
      <c r="D36" s="25">
        <v>43376.012766203705</v>
      </c>
      <c r="E36" s="25">
        <v>43376.840405092589</v>
      </c>
      <c r="F36" s="1" t="s">
        <v>913</v>
      </c>
      <c r="G36" s="1" t="s">
        <v>90</v>
      </c>
      <c r="H36" s="1" t="s">
        <v>573</v>
      </c>
      <c r="I36" s="1" t="s">
        <v>91</v>
      </c>
      <c r="J36" s="1" t="s">
        <v>1119</v>
      </c>
      <c r="K36" s="28" t="s">
        <v>2059</v>
      </c>
      <c r="L36" s="1" t="s">
        <v>2344</v>
      </c>
      <c r="M36" s="1" t="s">
        <v>793</v>
      </c>
      <c r="N36" s="1" t="s">
        <v>929</v>
      </c>
      <c r="O36" s="1" t="s">
        <v>940</v>
      </c>
      <c r="P36" s="1"/>
      <c r="Q36" s="1" t="s">
        <v>92</v>
      </c>
      <c r="R36" s="1" t="s">
        <v>544</v>
      </c>
      <c r="S36" s="1" t="s">
        <v>585</v>
      </c>
      <c r="T36" s="1"/>
      <c r="U36" s="1"/>
      <c r="V36" s="1" t="s">
        <v>930</v>
      </c>
      <c r="W36" s="1" t="s">
        <v>950</v>
      </c>
      <c r="X36" s="1"/>
      <c r="Y36" s="25">
        <v>43387.512499999997</v>
      </c>
      <c r="Z36" s="1" t="s">
        <v>549</v>
      </c>
      <c r="AA36" s="1" t="s">
        <v>548</v>
      </c>
      <c r="AB36" s="1" t="s">
        <v>548</v>
      </c>
      <c r="AC36" s="1"/>
      <c r="AD36" s="1"/>
    </row>
    <row r="37" spans="1:30" x14ac:dyDescent="0.25">
      <c r="A37" s="1" t="s">
        <v>677</v>
      </c>
      <c r="B37" s="1" t="s">
        <v>562</v>
      </c>
      <c r="C37" s="1" t="s">
        <v>2064</v>
      </c>
      <c r="D37" s="25">
        <v>43375.85864583333</v>
      </c>
      <c r="E37" s="25">
        <v>43376.842245370368</v>
      </c>
      <c r="F37" s="1" t="s">
        <v>913</v>
      </c>
      <c r="G37" s="1" t="s">
        <v>90</v>
      </c>
      <c r="H37" s="1" t="s">
        <v>573</v>
      </c>
      <c r="I37" s="1" t="s">
        <v>91</v>
      </c>
      <c r="J37" s="1" t="s">
        <v>1119</v>
      </c>
      <c r="K37" s="1" t="s">
        <v>2065</v>
      </c>
      <c r="L37" s="1" t="s">
        <v>2345</v>
      </c>
      <c r="M37" s="1" t="s">
        <v>793</v>
      </c>
      <c r="N37" s="1" t="s">
        <v>929</v>
      </c>
      <c r="O37" s="1" t="s">
        <v>940</v>
      </c>
      <c r="P37" s="1"/>
      <c r="Q37" s="1" t="s">
        <v>92</v>
      </c>
      <c r="R37" s="1" t="s">
        <v>544</v>
      </c>
      <c r="S37" s="1" t="s">
        <v>585</v>
      </c>
      <c r="T37" s="1"/>
      <c r="U37" s="1"/>
      <c r="V37" s="1" t="s">
        <v>1218</v>
      </c>
      <c r="W37" s="1" t="s">
        <v>1219</v>
      </c>
      <c r="X37" s="1"/>
      <c r="Y37" s="25">
        <v>43387.505381944444</v>
      </c>
      <c r="Z37" s="1" t="s">
        <v>549</v>
      </c>
      <c r="AA37" s="1" t="s">
        <v>548</v>
      </c>
      <c r="AB37" s="1" t="s">
        <v>548</v>
      </c>
      <c r="AC37" s="1"/>
      <c r="AD37" s="1"/>
    </row>
    <row r="38" spans="1:30" x14ac:dyDescent="0.25">
      <c r="A38" s="1" t="s">
        <v>677</v>
      </c>
      <c r="B38" s="1" t="s">
        <v>562</v>
      </c>
      <c r="C38" s="1" t="s">
        <v>1610</v>
      </c>
      <c r="D38" s="25">
        <v>43371.848946759259</v>
      </c>
      <c r="E38" s="25">
        <v>43376.845069444447</v>
      </c>
      <c r="F38" s="1" t="s">
        <v>913</v>
      </c>
      <c r="G38" s="1" t="s">
        <v>90</v>
      </c>
      <c r="H38" s="1" t="s">
        <v>573</v>
      </c>
      <c r="I38" s="1" t="s">
        <v>91</v>
      </c>
      <c r="J38" s="1" t="s">
        <v>1119</v>
      </c>
      <c r="K38" s="1" t="s">
        <v>1611</v>
      </c>
      <c r="L38" s="1" t="s">
        <v>2354</v>
      </c>
      <c r="M38" s="1" t="s">
        <v>793</v>
      </c>
      <c r="N38" s="1" t="s">
        <v>929</v>
      </c>
      <c r="O38" s="1" t="s">
        <v>940</v>
      </c>
      <c r="P38" s="1"/>
      <c r="Q38" s="1" t="s">
        <v>92</v>
      </c>
      <c r="R38" s="1" t="s">
        <v>544</v>
      </c>
      <c r="S38" s="1" t="s">
        <v>585</v>
      </c>
      <c r="T38" s="1"/>
      <c r="U38" s="1"/>
      <c r="V38" s="1" t="s">
        <v>1307</v>
      </c>
      <c r="W38" s="1" t="s">
        <v>1335</v>
      </c>
      <c r="X38" s="1"/>
      <c r="Y38" s="25">
        <v>43387.493379629632</v>
      </c>
      <c r="Z38" s="1" t="s">
        <v>549</v>
      </c>
      <c r="AA38" s="1" t="s">
        <v>548</v>
      </c>
      <c r="AB38" s="1" t="s">
        <v>548</v>
      </c>
      <c r="AC38" s="1"/>
      <c r="AD38" s="1"/>
    </row>
    <row r="39" spans="1:30" x14ac:dyDescent="0.25">
      <c r="A39" s="1" t="s">
        <v>677</v>
      </c>
      <c r="B39" s="1" t="s">
        <v>562</v>
      </c>
      <c r="C39" s="1" t="s">
        <v>2311</v>
      </c>
      <c r="D39" s="25">
        <v>43376.884918981479</v>
      </c>
      <c r="E39" s="25">
        <v>43376.909918981481</v>
      </c>
      <c r="F39" s="1" t="s">
        <v>1101</v>
      </c>
      <c r="G39" s="1" t="s">
        <v>90</v>
      </c>
      <c r="H39" s="1" t="s">
        <v>573</v>
      </c>
      <c r="I39" s="1" t="s">
        <v>91</v>
      </c>
      <c r="J39" s="1" t="s">
        <v>2312</v>
      </c>
      <c r="K39" s="1" t="s">
        <v>2313</v>
      </c>
      <c r="L39" s="1" t="s">
        <v>2314</v>
      </c>
      <c r="M39" s="1" t="s">
        <v>793</v>
      </c>
      <c r="N39" s="1" t="s">
        <v>2315</v>
      </c>
      <c r="O39" s="1" t="s">
        <v>2316</v>
      </c>
      <c r="P39" s="1"/>
      <c r="Q39" s="1" t="s">
        <v>92</v>
      </c>
      <c r="R39" s="1" t="s">
        <v>544</v>
      </c>
      <c r="S39" s="1" t="s">
        <v>545</v>
      </c>
      <c r="T39" s="1">
        <v>43376.408333333333</v>
      </c>
      <c r="U39" s="1">
        <v>43376.408333333333</v>
      </c>
      <c r="V39" s="1" t="s">
        <v>2317</v>
      </c>
      <c r="W39" s="1" t="s">
        <v>2318</v>
      </c>
      <c r="X39" s="1"/>
      <c r="Y39" s="25">
        <v>43387.541585648149</v>
      </c>
      <c r="Z39" s="1" t="s">
        <v>549</v>
      </c>
      <c r="AA39" s="1" t="s">
        <v>548</v>
      </c>
      <c r="AB39" s="1" t="s">
        <v>548</v>
      </c>
      <c r="AC39" s="1"/>
      <c r="AD39" s="1"/>
    </row>
    <row r="40" spans="1:30" x14ac:dyDescent="0.25">
      <c r="A40" s="1" t="s">
        <v>677</v>
      </c>
      <c r="B40" s="1" t="s">
        <v>562</v>
      </c>
      <c r="C40" s="1" t="s">
        <v>2329</v>
      </c>
      <c r="D40" s="25">
        <v>43376.842314814814</v>
      </c>
      <c r="E40" s="25">
        <v>43376.913622685184</v>
      </c>
      <c r="F40" s="1" t="s">
        <v>1101</v>
      </c>
      <c r="G40" s="1" t="s">
        <v>90</v>
      </c>
      <c r="H40" s="1" t="s">
        <v>573</v>
      </c>
      <c r="I40" s="1" t="s">
        <v>91</v>
      </c>
      <c r="J40" s="1" t="s">
        <v>2330</v>
      </c>
      <c r="K40" s="1" t="s">
        <v>2331</v>
      </c>
      <c r="L40" s="1" t="s">
        <v>2314</v>
      </c>
      <c r="M40" s="1" t="s">
        <v>793</v>
      </c>
      <c r="N40" s="1" t="s">
        <v>2315</v>
      </c>
      <c r="O40" s="1" t="s">
        <v>2316</v>
      </c>
      <c r="P40" s="1"/>
      <c r="Q40" s="1" t="s">
        <v>92</v>
      </c>
      <c r="R40" s="1" t="s">
        <v>544</v>
      </c>
      <c r="S40" s="1" t="s">
        <v>545</v>
      </c>
      <c r="T40" s="1">
        <v>43376.408333333333</v>
      </c>
      <c r="U40" s="1">
        <v>43376.408333333333</v>
      </c>
      <c r="V40" s="1" t="s">
        <v>2317</v>
      </c>
      <c r="W40" s="1" t="s">
        <v>2318</v>
      </c>
      <c r="X40" s="1"/>
      <c r="Y40" s="25">
        <v>43387.542627314811</v>
      </c>
      <c r="Z40" s="1" t="s">
        <v>549</v>
      </c>
      <c r="AA40" s="1" t="s">
        <v>548</v>
      </c>
      <c r="AB40" s="1" t="s">
        <v>548</v>
      </c>
      <c r="AC40" s="1"/>
      <c r="AD40" s="1"/>
    </row>
    <row r="41" spans="1:30" x14ac:dyDescent="0.25">
      <c r="A41" s="1" t="s">
        <v>677</v>
      </c>
      <c r="B41" s="1" t="s">
        <v>562</v>
      </c>
      <c r="C41" s="1" t="s">
        <v>2068</v>
      </c>
      <c r="D41" s="25">
        <v>43375.802546296298</v>
      </c>
      <c r="E41" s="25">
        <v>43376.935868055552</v>
      </c>
      <c r="F41" s="1" t="s">
        <v>914</v>
      </c>
      <c r="G41" s="1" t="s">
        <v>90</v>
      </c>
      <c r="H41" s="1" t="s">
        <v>573</v>
      </c>
      <c r="I41" s="1" t="s">
        <v>91</v>
      </c>
      <c r="J41" s="1" t="s">
        <v>1119</v>
      </c>
      <c r="K41" s="1" t="s">
        <v>2069</v>
      </c>
      <c r="L41" s="1" t="s">
        <v>2344</v>
      </c>
      <c r="M41" s="1" t="s">
        <v>793</v>
      </c>
      <c r="N41" s="1" t="s">
        <v>929</v>
      </c>
      <c r="O41" s="1" t="s">
        <v>940</v>
      </c>
      <c r="P41" s="1"/>
      <c r="Q41" s="1" t="s">
        <v>92</v>
      </c>
      <c r="R41" s="1" t="s">
        <v>544</v>
      </c>
      <c r="S41" s="1" t="s">
        <v>585</v>
      </c>
      <c r="T41" s="1"/>
      <c r="U41" s="1"/>
      <c r="V41" s="1" t="s">
        <v>1378</v>
      </c>
      <c r="W41" s="1" t="s">
        <v>1379</v>
      </c>
      <c r="X41" s="1"/>
      <c r="Y41" s="25">
        <v>43387.504305555558</v>
      </c>
      <c r="Z41" s="1" t="s">
        <v>549</v>
      </c>
      <c r="AA41" s="1" t="s">
        <v>548</v>
      </c>
      <c r="AB41" s="1" t="s">
        <v>548</v>
      </c>
      <c r="AC41" s="1"/>
      <c r="AD41" s="1"/>
    </row>
    <row r="42" spans="1:30" x14ac:dyDescent="0.25">
      <c r="A42" s="1" t="s">
        <v>677</v>
      </c>
      <c r="B42" s="1" t="s">
        <v>562</v>
      </c>
      <c r="C42" s="1" t="s">
        <v>2056</v>
      </c>
      <c r="D42" s="25">
        <v>43376.0862037037</v>
      </c>
      <c r="E42" s="25">
        <v>43376.961493055554</v>
      </c>
      <c r="F42" s="1" t="s">
        <v>914</v>
      </c>
      <c r="G42" s="1" t="s">
        <v>90</v>
      </c>
      <c r="H42" s="1" t="s">
        <v>573</v>
      </c>
      <c r="I42" s="1" t="s">
        <v>91</v>
      </c>
      <c r="J42" s="1" t="s">
        <v>1119</v>
      </c>
      <c r="K42" s="28" t="s">
        <v>2057</v>
      </c>
      <c r="L42" s="1" t="s">
        <v>2342</v>
      </c>
      <c r="M42" s="1" t="s">
        <v>793</v>
      </c>
      <c r="N42" s="1" t="s">
        <v>929</v>
      </c>
      <c r="O42" s="1" t="s">
        <v>2343</v>
      </c>
      <c r="P42" s="1"/>
      <c r="Q42" s="1" t="s">
        <v>92</v>
      </c>
      <c r="R42" s="1" t="s">
        <v>544</v>
      </c>
      <c r="S42" s="1" t="s">
        <v>585</v>
      </c>
      <c r="T42" s="1"/>
      <c r="U42" s="1"/>
      <c r="V42" s="1" t="s">
        <v>2043</v>
      </c>
      <c r="W42" s="1" t="s">
        <v>1303</v>
      </c>
      <c r="X42" s="1"/>
      <c r="Y42" s="25">
        <v>43387.51834490741</v>
      </c>
      <c r="Z42" s="1" t="s">
        <v>549</v>
      </c>
      <c r="AA42" s="1" t="s">
        <v>548</v>
      </c>
      <c r="AB42" s="1" t="s">
        <v>548</v>
      </c>
      <c r="AC42" s="1"/>
      <c r="AD42" s="1"/>
    </row>
    <row r="43" spans="1:30" x14ac:dyDescent="0.25">
      <c r="A43" s="1" t="s">
        <v>677</v>
      </c>
      <c r="B43" s="1" t="s">
        <v>562</v>
      </c>
      <c r="C43" s="1" t="s">
        <v>2088</v>
      </c>
      <c r="D43" s="25">
        <v>43374.846412037034</v>
      </c>
      <c r="E43" s="25">
        <v>43376.97693287037</v>
      </c>
      <c r="F43" s="1" t="s">
        <v>1101</v>
      </c>
      <c r="G43" s="1" t="s">
        <v>90</v>
      </c>
      <c r="H43" s="1" t="s">
        <v>573</v>
      </c>
      <c r="I43" s="1" t="s">
        <v>91</v>
      </c>
      <c r="J43" s="1" t="s">
        <v>2071</v>
      </c>
      <c r="K43" s="28" t="s">
        <v>2089</v>
      </c>
      <c r="L43" s="1" t="s">
        <v>2351</v>
      </c>
      <c r="M43" s="1" t="s">
        <v>793</v>
      </c>
      <c r="N43" s="1" t="s">
        <v>40</v>
      </c>
      <c r="O43" s="1" t="s">
        <v>936</v>
      </c>
      <c r="P43" s="1"/>
      <c r="Q43" s="1" t="s">
        <v>92</v>
      </c>
      <c r="R43" s="1" t="s">
        <v>544</v>
      </c>
      <c r="S43" s="1" t="s">
        <v>585</v>
      </c>
      <c r="T43" s="1"/>
      <c r="U43" s="1"/>
      <c r="V43" s="1" t="s">
        <v>924</v>
      </c>
      <c r="W43" s="1" t="s">
        <v>844</v>
      </c>
      <c r="X43" s="1"/>
      <c r="Y43" s="25">
        <v>43387.499074074076</v>
      </c>
      <c r="Z43" s="1" t="s">
        <v>549</v>
      </c>
      <c r="AA43" s="1" t="s">
        <v>548</v>
      </c>
      <c r="AB43" s="1" t="s">
        <v>548</v>
      </c>
      <c r="AC43" s="1"/>
      <c r="AD43" s="1"/>
    </row>
    <row r="44" spans="1:30" x14ac:dyDescent="0.25">
      <c r="A44" s="1" t="s">
        <v>677</v>
      </c>
      <c r="B44" s="1" t="s">
        <v>562</v>
      </c>
      <c r="C44" s="1" t="s">
        <v>1595</v>
      </c>
      <c r="D44" s="25">
        <v>43372.122337962966</v>
      </c>
      <c r="E44" s="25">
        <v>43376.98097222222</v>
      </c>
      <c r="F44" s="1" t="s">
        <v>1101</v>
      </c>
      <c r="G44" s="1" t="s">
        <v>90</v>
      </c>
      <c r="H44" s="1" t="s">
        <v>573</v>
      </c>
      <c r="I44" s="1" t="s">
        <v>91</v>
      </c>
      <c r="J44" s="1" t="s">
        <v>1119</v>
      </c>
      <c r="K44" s="28" t="s">
        <v>1596</v>
      </c>
      <c r="L44" s="28" t="s">
        <v>2353</v>
      </c>
      <c r="M44" s="1" t="s">
        <v>793</v>
      </c>
      <c r="N44" s="1" t="s">
        <v>920</v>
      </c>
      <c r="O44" s="1" t="s">
        <v>921</v>
      </c>
      <c r="P44" s="1"/>
      <c r="Q44" s="1" t="s">
        <v>92</v>
      </c>
      <c r="R44" s="1" t="s">
        <v>544</v>
      </c>
      <c r="S44" s="1" t="s">
        <v>585</v>
      </c>
      <c r="T44" s="1"/>
      <c r="U44" s="1"/>
      <c r="V44" s="1" t="s">
        <v>1385</v>
      </c>
      <c r="W44" s="1" t="s">
        <v>1386</v>
      </c>
      <c r="X44" s="1"/>
      <c r="Y44" s="25">
        <v>43387.496620370373</v>
      </c>
      <c r="Z44" s="1" t="s">
        <v>549</v>
      </c>
      <c r="AA44" s="1" t="s">
        <v>548</v>
      </c>
      <c r="AB44" s="1" t="s">
        <v>548</v>
      </c>
      <c r="AC44" s="1"/>
      <c r="AD44" s="1"/>
    </row>
    <row r="45" spans="1:30" x14ac:dyDescent="0.25">
      <c r="A45" s="1" t="s">
        <v>677</v>
      </c>
      <c r="B45" s="1" t="s">
        <v>562</v>
      </c>
      <c r="C45" s="1" t="s">
        <v>1617</v>
      </c>
      <c r="D45" s="25">
        <v>43370.798645833333</v>
      </c>
      <c r="E45" s="25">
        <v>43377.000636574077</v>
      </c>
      <c r="F45" s="1" t="s">
        <v>1101</v>
      </c>
      <c r="G45" s="1" t="s">
        <v>90</v>
      </c>
      <c r="H45" s="1" t="s">
        <v>573</v>
      </c>
      <c r="I45" s="1" t="s">
        <v>91</v>
      </c>
      <c r="J45" s="1" t="s">
        <v>1121</v>
      </c>
      <c r="K45" s="28" t="s">
        <v>1618</v>
      </c>
      <c r="L45" s="28" t="s">
        <v>2360</v>
      </c>
      <c r="M45" s="1" t="s">
        <v>793</v>
      </c>
      <c r="N45" s="1" t="s">
        <v>920</v>
      </c>
      <c r="O45" s="1" t="s">
        <v>921</v>
      </c>
      <c r="P45" s="1"/>
      <c r="Q45" s="1" t="s">
        <v>92</v>
      </c>
      <c r="R45" s="1" t="s">
        <v>544</v>
      </c>
      <c r="S45" s="1" t="s">
        <v>585</v>
      </c>
      <c r="T45" s="1"/>
      <c r="U45" s="1"/>
      <c r="V45" s="1" t="s">
        <v>1488</v>
      </c>
      <c r="W45" s="1" t="s">
        <v>1619</v>
      </c>
      <c r="X45" s="1"/>
      <c r="Y45" s="25">
        <v>43387.490949074076</v>
      </c>
      <c r="Z45" s="1" t="s">
        <v>549</v>
      </c>
      <c r="AA45" s="1" t="s">
        <v>548</v>
      </c>
      <c r="AB45" s="1" t="s">
        <v>548</v>
      </c>
      <c r="AC45" s="1"/>
      <c r="AD45" s="1"/>
    </row>
    <row r="46" spans="1:30" x14ac:dyDescent="0.25">
      <c r="A46" s="1" t="s">
        <v>677</v>
      </c>
      <c r="B46" s="1" t="s">
        <v>562</v>
      </c>
      <c r="C46" s="1" t="s">
        <v>2051</v>
      </c>
      <c r="D46" s="25">
        <v>43376.062210648146</v>
      </c>
      <c r="E46" s="25">
        <v>43377.491608796299</v>
      </c>
      <c r="F46" s="1" t="s">
        <v>913</v>
      </c>
      <c r="G46" s="1" t="s">
        <v>90</v>
      </c>
      <c r="H46" s="1" t="s">
        <v>573</v>
      </c>
      <c r="I46" s="1" t="s">
        <v>91</v>
      </c>
      <c r="J46" s="1" t="s">
        <v>1119</v>
      </c>
      <c r="K46" s="28" t="s">
        <v>2052</v>
      </c>
      <c r="L46" s="1" t="s">
        <v>2339</v>
      </c>
      <c r="M46" s="1" t="s">
        <v>793</v>
      </c>
      <c r="N46" s="1" t="s">
        <v>40</v>
      </c>
      <c r="O46" s="1" t="s">
        <v>2340</v>
      </c>
      <c r="P46" s="1"/>
      <c r="Q46" s="1" t="s">
        <v>92</v>
      </c>
      <c r="R46" s="1" t="s">
        <v>544</v>
      </c>
      <c r="S46" s="1" t="s">
        <v>585</v>
      </c>
      <c r="T46" s="1"/>
      <c r="U46" s="1"/>
      <c r="V46" s="1" t="s">
        <v>922</v>
      </c>
      <c r="W46" s="1" t="s">
        <v>2053</v>
      </c>
      <c r="X46" s="1"/>
      <c r="Y46" s="25">
        <v>43388.505509259259</v>
      </c>
      <c r="Z46" s="1" t="s">
        <v>549</v>
      </c>
      <c r="AA46" s="1" t="s">
        <v>548</v>
      </c>
      <c r="AB46" s="1" t="s">
        <v>548</v>
      </c>
      <c r="AC46" s="1"/>
      <c r="AD46" s="1"/>
    </row>
    <row r="47" spans="1:30" x14ac:dyDescent="0.25">
      <c r="A47" s="1" t="s">
        <v>677</v>
      </c>
      <c r="B47" s="1" t="s">
        <v>562</v>
      </c>
      <c r="C47" s="1" t="s">
        <v>2084</v>
      </c>
      <c r="D47" s="25">
        <v>43374.926030092596</v>
      </c>
      <c r="E47" s="25">
        <v>43377.53087962963</v>
      </c>
      <c r="F47" s="1" t="s">
        <v>915</v>
      </c>
      <c r="G47" s="1" t="s">
        <v>90</v>
      </c>
      <c r="H47" s="1" t="s">
        <v>573</v>
      </c>
      <c r="I47" s="1" t="s">
        <v>91</v>
      </c>
      <c r="J47" s="1" t="s">
        <v>1119</v>
      </c>
      <c r="K47" s="28" t="s">
        <v>2085</v>
      </c>
      <c r="L47" s="1" t="s">
        <v>2350</v>
      </c>
      <c r="M47" s="1" t="s">
        <v>793</v>
      </c>
      <c r="N47" s="1" t="s">
        <v>920</v>
      </c>
      <c r="O47" s="1" t="s">
        <v>921</v>
      </c>
      <c r="P47" s="1"/>
      <c r="Q47" s="1" t="s">
        <v>92</v>
      </c>
      <c r="R47" s="1" t="s">
        <v>544</v>
      </c>
      <c r="S47" s="1" t="s">
        <v>585</v>
      </c>
      <c r="T47" s="1"/>
      <c r="U47" s="1"/>
      <c r="V47" s="1" t="s">
        <v>981</v>
      </c>
      <c r="W47" s="1" t="s">
        <v>1303</v>
      </c>
      <c r="X47" s="1"/>
      <c r="Y47" s="25">
        <v>43388.494317129633</v>
      </c>
      <c r="Z47" s="1" t="s">
        <v>549</v>
      </c>
      <c r="AA47" s="1" t="s">
        <v>548</v>
      </c>
      <c r="AB47" s="1" t="s">
        <v>548</v>
      </c>
      <c r="AC47" s="1"/>
      <c r="AD47" s="1"/>
    </row>
    <row r="48" spans="1:30" x14ac:dyDescent="0.25">
      <c r="A48" s="1" t="s">
        <v>677</v>
      </c>
      <c r="B48" s="1" t="s">
        <v>562</v>
      </c>
      <c r="C48" s="1" t="s">
        <v>1509</v>
      </c>
      <c r="D48" s="25">
        <v>43368.026030092595</v>
      </c>
      <c r="E48" s="25">
        <v>43377.567615740743</v>
      </c>
      <c r="F48" s="1" t="s">
        <v>915</v>
      </c>
      <c r="G48" s="1" t="s">
        <v>90</v>
      </c>
      <c r="H48" s="1" t="s">
        <v>573</v>
      </c>
      <c r="I48" s="1" t="s">
        <v>91</v>
      </c>
      <c r="J48" s="1" t="s">
        <v>1119</v>
      </c>
      <c r="K48" s="28" t="s">
        <v>1510</v>
      </c>
      <c r="L48" s="28" t="s">
        <v>2363</v>
      </c>
      <c r="M48" s="1" t="s">
        <v>793</v>
      </c>
      <c r="N48" s="1" t="s">
        <v>40</v>
      </c>
      <c r="O48" s="1" t="s">
        <v>1093</v>
      </c>
      <c r="P48" s="1"/>
      <c r="Q48" s="1" t="s">
        <v>92</v>
      </c>
      <c r="R48" s="1" t="s">
        <v>544</v>
      </c>
      <c r="S48" s="1" t="s">
        <v>585</v>
      </c>
      <c r="T48" s="1"/>
      <c r="U48" s="1"/>
      <c r="V48" s="1" t="s">
        <v>930</v>
      </c>
      <c r="W48" s="1" t="s">
        <v>950</v>
      </c>
      <c r="X48" s="1"/>
      <c r="Y48" s="25">
        <v>43388.48641203704</v>
      </c>
      <c r="Z48" s="1" t="s">
        <v>549</v>
      </c>
      <c r="AA48" s="1" t="s">
        <v>548</v>
      </c>
      <c r="AB48" s="1" t="s">
        <v>548</v>
      </c>
      <c r="AC48" s="1"/>
      <c r="AD48" s="1"/>
    </row>
    <row r="49" spans="1:30" x14ac:dyDescent="0.25">
      <c r="A49" s="1" t="s">
        <v>677</v>
      </c>
      <c r="B49" s="1" t="s">
        <v>562</v>
      </c>
      <c r="C49" s="1" t="s">
        <v>1511</v>
      </c>
      <c r="D49" s="25">
        <v>43367.963530092595</v>
      </c>
      <c r="E49" s="25">
        <v>43377.569918981484</v>
      </c>
      <c r="F49" s="1" t="s">
        <v>1193</v>
      </c>
      <c r="G49" s="1" t="s">
        <v>90</v>
      </c>
      <c r="H49" s="1" t="s">
        <v>573</v>
      </c>
      <c r="I49" s="1" t="s">
        <v>91</v>
      </c>
      <c r="J49" s="1" t="s">
        <v>1119</v>
      </c>
      <c r="K49" s="28" t="s">
        <v>1512</v>
      </c>
      <c r="L49" s="1" t="s">
        <v>2364</v>
      </c>
      <c r="M49" s="1" t="s">
        <v>793</v>
      </c>
      <c r="N49" s="1" t="s">
        <v>41</v>
      </c>
      <c r="O49" s="1" t="s">
        <v>927</v>
      </c>
      <c r="P49" s="1"/>
      <c r="Q49" s="1" t="s">
        <v>92</v>
      </c>
      <c r="R49" s="1" t="s">
        <v>544</v>
      </c>
      <c r="S49" s="1" t="s">
        <v>585</v>
      </c>
      <c r="T49" s="1"/>
      <c r="U49" s="1"/>
      <c r="V49" s="1" t="s">
        <v>1350</v>
      </c>
      <c r="W49" s="1" t="s">
        <v>1392</v>
      </c>
      <c r="X49" s="1"/>
      <c r="Y49" s="25">
        <v>43398.796967592592</v>
      </c>
      <c r="Z49" s="1" t="s">
        <v>549</v>
      </c>
      <c r="AA49" s="1" t="s">
        <v>548</v>
      </c>
      <c r="AB49" s="1" t="s">
        <v>548</v>
      </c>
      <c r="AC49" s="1"/>
      <c r="AD49" s="1"/>
    </row>
    <row r="50" spans="1:30" x14ac:dyDescent="0.25">
      <c r="A50" s="1" t="s">
        <v>677</v>
      </c>
      <c r="B50" s="1" t="s">
        <v>562</v>
      </c>
      <c r="C50" s="1" t="s">
        <v>2322</v>
      </c>
      <c r="D50" s="25">
        <v>43376.862974537034</v>
      </c>
      <c r="E50" s="25">
        <v>43377.6253125</v>
      </c>
      <c r="F50" s="1" t="s">
        <v>913</v>
      </c>
      <c r="G50" s="1" t="s">
        <v>90</v>
      </c>
      <c r="H50" s="1" t="s">
        <v>573</v>
      </c>
      <c r="I50" s="1" t="s">
        <v>91</v>
      </c>
      <c r="J50" s="1" t="s">
        <v>1119</v>
      </c>
      <c r="K50" s="1" t="s">
        <v>2323</v>
      </c>
      <c r="L50" s="1" t="s">
        <v>2324</v>
      </c>
      <c r="M50" s="1" t="s">
        <v>793</v>
      </c>
      <c r="N50" s="1" t="s">
        <v>929</v>
      </c>
      <c r="O50" s="1" t="s">
        <v>2325</v>
      </c>
      <c r="P50" s="1"/>
      <c r="Q50" s="1" t="s">
        <v>92</v>
      </c>
      <c r="R50" s="1" t="s">
        <v>544</v>
      </c>
      <c r="S50" s="1" t="s">
        <v>585</v>
      </c>
      <c r="T50" s="1"/>
      <c r="U50" s="1"/>
      <c r="V50" s="1" t="s">
        <v>2043</v>
      </c>
      <c r="W50" s="1" t="s">
        <v>1303</v>
      </c>
      <c r="X50" s="1"/>
      <c r="Y50" s="25">
        <v>43388.515532407408</v>
      </c>
      <c r="Z50" s="1" t="s">
        <v>549</v>
      </c>
      <c r="AA50" s="1" t="s">
        <v>548</v>
      </c>
      <c r="AB50" s="1" t="s">
        <v>548</v>
      </c>
      <c r="AC50" s="1"/>
      <c r="AD50" s="1"/>
    </row>
    <row r="51" spans="1:30" x14ac:dyDescent="0.25">
      <c r="A51" s="1" t="s">
        <v>677</v>
      </c>
      <c r="B51" s="1" t="s">
        <v>562</v>
      </c>
      <c r="C51" s="1" t="s">
        <v>2319</v>
      </c>
      <c r="D51" s="25">
        <v>43376.835185185184</v>
      </c>
      <c r="E51" s="25">
        <v>43377.629988425928</v>
      </c>
      <c r="F51" s="1" t="s">
        <v>914</v>
      </c>
      <c r="G51" s="1" t="s">
        <v>90</v>
      </c>
      <c r="H51" s="1" t="s">
        <v>573</v>
      </c>
      <c r="I51" s="1" t="s">
        <v>91</v>
      </c>
      <c r="J51" s="1" t="s">
        <v>1119</v>
      </c>
      <c r="K51" s="28" t="s">
        <v>2320</v>
      </c>
      <c r="L51" s="28" t="s">
        <v>2321</v>
      </c>
      <c r="M51" s="1" t="s">
        <v>793</v>
      </c>
      <c r="N51" s="1" t="s">
        <v>929</v>
      </c>
      <c r="O51" s="1" t="s">
        <v>948</v>
      </c>
      <c r="P51" s="1"/>
      <c r="Q51" s="1" t="s">
        <v>92</v>
      </c>
      <c r="R51" s="1" t="s">
        <v>544</v>
      </c>
      <c r="S51" s="1" t="s">
        <v>585</v>
      </c>
      <c r="T51" s="1"/>
      <c r="U51" s="1"/>
      <c r="V51" s="1" t="s">
        <v>924</v>
      </c>
      <c r="W51" s="1" t="s">
        <v>844</v>
      </c>
      <c r="X51" s="1"/>
      <c r="Y51" s="25">
        <v>43388.514201388891</v>
      </c>
      <c r="Z51" s="1" t="s">
        <v>549</v>
      </c>
      <c r="AA51" s="1" t="s">
        <v>548</v>
      </c>
      <c r="AB51" s="1" t="s">
        <v>548</v>
      </c>
      <c r="AC51" s="1"/>
      <c r="AD51" s="1"/>
    </row>
    <row r="52" spans="1:30" x14ac:dyDescent="0.25">
      <c r="A52" s="1" t="s">
        <v>677</v>
      </c>
      <c r="B52" s="1" t="s">
        <v>562</v>
      </c>
      <c r="C52" s="1" t="s">
        <v>2332</v>
      </c>
      <c r="D52" s="25">
        <v>43376.737037037034</v>
      </c>
      <c r="E52" s="25">
        <v>43377.633877314816</v>
      </c>
      <c r="F52" s="1" t="s">
        <v>914</v>
      </c>
      <c r="G52" s="1" t="s">
        <v>90</v>
      </c>
      <c r="H52" s="1" t="s">
        <v>573</v>
      </c>
      <c r="I52" s="1" t="s">
        <v>91</v>
      </c>
      <c r="J52" s="1" t="s">
        <v>1119</v>
      </c>
      <c r="K52" s="1" t="s">
        <v>2333</v>
      </c>
      <c r="L52" s="1" t="s">
        <v>2334</v>
      </c>
      <c r="M52" s="1" t="s">
        <v>793</v>
      </c>
      <c r="N52" s="1" t="s">
        <v>929</v>
      </c>
      <c r="O52" s="1" t="s">
        <v>940</v>
      </c>
      <c r="P52" s="1"/>
      <c r="Q52" s="1" t="s">
        <v>92</v>
      </c>
      <c r="R52" s="1" t="s">
        <v>544</v>
      </c>
      <c r="S52" s="1" t="s">
        <v>585</v>
      </c>
      <c r="T52" s="1"/>
      <c r="U52" s="1"/>
      <c r="V52" s="1" t="s">
        <v>1189</v>
      </c>
      <c r="W52" s="1" t="s">
        <v>2335</v>
      </c>
      <c r="X52" s="1"/>
      <c r="Y52" s="25">
        <v>43388.512812499997</v>
      </c>
      <c r="Z52" s="1" t="s">
        <v>549</v>
      </c>
      <c r="AA52" s="1" t="s">
        <v>548</v>
      </c>
      <c r="AB52" s="1" t="s">
        <v>548</v>
      </c>
      <c r="AC52" s="1"/>
      <c r="AD52" s="1"/>
    </row>
    <row r="53" spans="1:30" x14ac:dyDescent="0.25">
      <c r="A53" s="1" t="s">
        <v>677</v>
      </c>
      <c r="B53" s="1" t="s">
        <v>562</v>
      </c>
      <c r="C53" s="1" t="s">
        <v>2066</v>
      </c>
      <c r="D53" s="25">
        <v>43375.870127314818</v>
      </c>
      <c r="E53" s="25">
        <v>43377.636087962965</v>
      </c>
      <c r="F53" s="1" t="s">
        <v>915</v>
      </c>
      <c r="G53" s="1" t="s">
        <v>90</v>
      </c>
      <c r="H53" s="1" t="s">
        <v>573</v>
      </c>
      <c r="I53" s="1" t="s">
        <v>91</v>
      </c>
      <c r="J53" s="1" t="s">
        <v>1119</v>
      </c>
      <c r="K53" s="28" t="s">
        <v>2067</v>
      </c>
      <c r="L53" s="28" t="s">
        <v>2346</v>
      </c>
      <c r="M53" s="1" t="s">
        <v>793</v>
      </c>
      <c r="N53" s="1" t="s">
        <v>929</v>
      </c>
      <c r="O53" s="1" t="s">
        <v>948</v>
      </c>
      <c r="P53" s="1"/>
      <c r="Q53" s="1" t="s">
        <v>92</v>
      </c>
      <c r="R53" s="1" t="s">
        <v>544</v>
      </c>
      <c r="S53" s="1" t="s">
        <v>585</v>
      </c>
      <c r="T53" s="1"/>
      <c r="U53" s="1"/>
      <c r="V53" s="1" t="s">
        <v>1423</v>
      </c>
      <c r="W53" s="1" t="s">
        <v>1424</v>
      </c>
      <c r="X53" s="1"/>
      <c r="Y53" s="25">
        <v>43388.502812500003</v>
      </c>
      <c r="Z53" s="1" t="s">
        <v>549</v>
      </c>
      <c r="AA53" s="1" t="s">
        <v>548</v>
      </c>
      <c r="AB53" s="1" t="s">
        <v>548</v>
      </c>
      <c r="AC53" s="1"/>
      <c r="AD53" s="1"/>
    </row>
    <row r="54" spans="1:30" x14ac:dyDescent="0.25">
      <c r="A54" s="1" t="s">
        <v>677</v>
      </c>
      <c r="B54" s="1" t="s">
        <v>562</v>
      </c>
      <c r="C54" s="1" t="s">
        <v>1478</v>
      </c>
      <c r="D54" s="25">
        <v>43363.1874537037</v>
      </c>
      <c r="E54" s="25">
        <v>43377.637870370374</v>
      </c>
      <c r="F54" s="1" t="s">
        <v>1193</v>
      </c>
      <c r="G54" s="1" t="s">
        <v>90</v>
      </c>
      <c r="H54" s="1" t="s">
        <v>573</v>
      </c>
      <c r="I54" s="1" t="s">
        <v>91</v>
      </c>
      <c r="J54" s="1" t="s">
        <v>1119</v>
      </c>
      <c r="K54" s="28" t="s">
        <v>1479</v>
      </c>
      <c r="L54" s="1" t="s">
        <v>2365</v>
      </c>
      <c r="M54" s="1" t="s">
        <v>793</v>
      </c>
      <c r="N54" s="1" t="s">
        <v>40</v>
      </c>
      <c r="O54" s="1" t="s">
        <v>937</v>
      </c>
      <c r="P54" s="1"/>
      <c r="Q54" s="1" t="s">
        <v>92</v>
      </c>
      <c r="R54" s="1" t="s">
        <v>544</v>
      </c>
      <c r="S54" s="1" t="s">
        <v>585</v>
      </c>
      <c r="T54" s="1"/>
      <c r="U54" s="1"/>
      <c r="V54" s="1" t="s">
        <v>1448</v>
      </c>
      <c r="W54" s="1" t="s">
        <v>1449</v>
      </c>
      <c r="X54" s="1"/>
      <c r="Y54" s="25">
        <v>43388.484965277778</v>
      </c>
      <c r="Z54" s="1" t="s">
        <v>549</v>
      </c>
      <c r="AA54" s="1" t="s">
        <v>548</v>
      </c>
      <c r="AB54" s="1" t="s">
        <v>548</v>
      </c>
      <c r="AC54" s="1"/>
      <c r="AD54" s="1"/>
    </row>
    <row r="55" spans="1:30" x14ac:dyDescent="0.25">
      <c r="A55" s="1" t="s">
        <v>677</v>
      </c>
      <c r="B55" s="1" t="s">
        <v>562</v>
      </c>
      <c r="C55" s="1" t="s">
        <v>2077</v>
      </c>
      <c r="D55" s="25">
        <v>43375.00917824074</v>
      </c>
      <c r="E55" s="25">
        <v>43377.661608796298</v>
      </c>
      <c r="F55" s="1" t="s">
        <v>913</v>
      </c>
      <c r="G55" s="1" t="s">
        <v>90</v>
      </c>
      <c r="H55" s="1" t="s">
        <v>573</v>
      </c>
      <c r="I55" s="1" t="s">
        <v>91</v>
      </c>
      <c r="J55" s="1" t="s">
        <v>1119</v>
      </c>
      <c r="K55" s="1" t="s">
        <v>2078</v>
      </c>
      <c r="L55" s="1" t="s">
        <v>2347</v>
      </c>
      <c r="M55" s="1" t="s">
        <v>793</v>
      </c>
      <c r="N55" s="1" t="s">
        <v>929</v>
      </c>
      <c r="O55" s="1" t="s">
        <v>940</v>
      </c>
      <c r="P55" s="1"/>
      <c r="Q55" s="1" t="s">
        <v>92</v>
      </c>
      <c r="R55" s="1" t="s">
        <v>544</v>
      </c>
      <c r="S55" s="1" t="s">
        <v>585</v>
      </c>
      <c r="T55" s="1"/>
      <c r="U55" s="1"/>
      <c r="V55" s="1" t="s">
        <v>930</v>
      </c>
      <c r="W55" s="1" t="s">
        <v>950</v>
      </c>
      <c r="X55" s="1"/>
      <c r="Y55" s="25">
        <v>43388.496249999997</v>
      </c>
      <c r="Z55" s="1" t="s">
        <v>549</v>
      </c>
      <c r="AA55" s="1" t="s">
        <v>548</v>
      </c>
      <c r="AB55" s="1" t="s">
        <v>548</v>
      </c>
      <c r="AC55" s="1"/>
      <c r="AD55" s="1"/>
    </row>
    <row r="56" spans="1:30" x14ac:dyDescent="0.25">
      <c r="A56" s="1" t="s">
        <v>677</v>
      </c>
      <c r="B56" s="1" t="s">
        <v>562</v>
      </c>
      <c r="C56" s="1" t="s">
        <v>2046</v>
      </c>
      <c r="D56" s="25">
        <v>43376.08011574074</v>
      </c>
      <c r="E56" s="25">
        <v>43377.671539351853</v>
      </c>
      <c r="F56" s="1" t="s">
        <v>915</v>
      </c>
      <c r="G56" s="1" t="s">
        <v>90</v>
      </c>
      <c r="H56" s="1" t="s">
        <v>573</v>
      </c>
      <c r="I56" s="1" t="s">
        <v>91</v>
      </c>
      <c r="J56" s="1" t="s">
        <v>1119</v>
      </c>
      <c r="K56" s="28" t="s">
        <v>2047</v>
      </c>
      <c r="L56" s="1" t="s">
        <v>2338</v>
      </c>
      <c r="M56" s="1" t="s">
        <v>793</v>
      </c>
      <c r="N56" s="1" t="s">
        <v>929</v>
      </c>
      <c r="O56" s="1" t="s">
        <v>939</v>
      </c>
      <c r="P56" s="1"/>
      <c r="Q56" s="1" t="s">
        <v>92</v>
      </c>
      <c r="R56" s="1" t="s">
        <v>544</v>
      </c>
      <c r="S56" s="1" t="s">
        <v>585</v>
      </c>
      <c r="T56" s="1"/>
      <c r="U56" s="1"/>
      <c r="V56" s="1" t="s">
        <v>2043</v>
      </c>
      <c r="W56" s="1" t="s">
        <v>1303</v>
      </c>
      <c r="X56" s="1"/>
      <c r="Y56" s="25">
        <v>43388.508645833332</v>
      </c>
      <c r="Z56" s="1" t="s">
        <v>549</v>
      </c>
      <c r="AA56" s="1" t="s">
        <v>548</v>
      </c>
      <c r="AB56" s="1" t="s">
        <v>548</v>
      </c>
      <c r="AC56" s="1"/>
      <c r="AD56" s="1"/>
    </row>
    <row r="57" spans="1:30" x14ac:dyDescent="0.25">
      <c r="A57" s="1" t="s">
        <v>677</v>
      </c>
      <c r="B57" s="1" t="s">
        <v>562</v>
      </c>
      <c r="C57" s="1" t="s">
        <v>2326</v>
      </c>
      <c r="D57" s="25">
        <v>43376.835636574076</v>
      </c>
      <c r="E57" s="25">
        <v>43377.694548611114</v>
      </c>
      <c r="F57" s="1" t="s">
        <v>1101</v>
      </c>
      <c r="G57" s="1" t="s">
        <v>90</v>
      </c>
      <c r="H57" s="1" t="s">
        <v>573</v>
      </c>
      <c r="I57" s="1" t="s">
        <v>91</v>
      </c>
      <c r="J57" s="1" t="s">
        <v>1119</v>
      </c>
      <c r="K57" s="1" t="s">
        <v>2327</v>
      </c>
      <c r="L57" s="1" t="s">
        <v>2328</v>
      </c>
      <c r="M57" s="1" t="s">
        <v>793</v>
      </c>
      <c r="N57" s="1" t="s">
        <v>929</v>
      </c>
      <c r="O57" s="1" t="s">
        <v>948</v>
      </c>
      <c r="P57" s="1"/>
      <c r="Q57" s="1" t="s">
        <v>92</v>
      </c>
      <c r="R57" s="1" t="s">
        <v>544</v>
      </c>
      <c r="S57" s="1" t="s">
        <v>585</v>
      </c>
      <c r="T57" s="1"/>
      <c r="U57" s="1"/>
      <c r="V57" s="1" t="s">
        <v>841</v>
      </c>
      <c r="W57" s="1" t="s">
        <v>800</v>
      </c>
      <c r="X57" s="1"/>
      <c r="Y57" s="25">
        <v>43388.514907407407</v>
      </c>
      <c r="Z57" s="1" t="s">
        <v>549</v>
      </c>
      <c r="AA57" s="1" t="s">
        <v>548</v>
      </c>
      <c r="AB57" s="1" t="s">
        <v>548</v>
      </c>
      <c r="AC57" s="1"/>
      <c r="AD57" s="1"/>
    </row>
    <row r="58" spans="1:30" x14ac:dyDescent="0.25">
      <c r="A58" s="1" t="s">
        <v>677</v>
      </c>
      <c r="B58" s="1" t="s">
        <v>562</v>
      </c>
      <c r="C58" s="32" t="s">
        <v>2035</v>
      </c>
      <c r="D58" s="25">
        <v>43376.12122685185</v>
      </c>
      <c r="E58" s="25">
        <v>43377.702222222222</v>
      </c>
      <c r="F58" s="1" t="s">
        <v>915</v>
      </c>
      <c r="G58" s="1" t="s">
        <v>90</v>
      </c>
      <c r="H58" s="1" t="s">
        <v>573</v>
      </c>
      <c r="I58" s="1" t="s">
        <v>91</v>
      </c>
      <c r="J58" s="1" t="s">
        <v>1393</v>
      </c>
      <c r="K58" s="1" t="s">
        <v>2036</v>
      </c>
      <c r="L58" s="1" t="s">
        <v>2336</v>
      </c>
      <c r="M58" s="1" t="s">
        <v>793</v>
      </c>
      <c r="N58" s="1" t="s">
        <v>40</v>
      </c>
      <c r="O58" s="1" t="s">
        <v>602</v>
      </c>
      <c r="P58" s="1"/>
      <c r="Q58" s="1" t="s">
        <v>92</v>
      </c>
      <c r="R58" s="1" t="s">
        <v>544</v>
      </c>
      <c r="S58" s="1" t="s">
        <v>585</v>
      </c>
      <c r="T58" s="1"/>
      <c r="U58" s="1"/>
      <c r="V58" s="1" t="s">
        <v>1387</v>
      </c>
      <c r="W58" s="1" t="s">
        <v>1388</v>
      </c>
      <c r="X58" s="1"/>
      <c r="Y58" s="25">
        <v>43388.507303240738</v>
      </c>
      <c r="Z58" s="1" t="s">
        <v>549</v>
      </c>
      <c r="AA58" s="1" t="s">
        <v>548</v>
      </c>
      <c r="AB58" s="1" t="s">
        <v>548</v>
      </c>
      <c r="AC58" s="1"/>
      <c r="AD58" s="1"/>
    </row>
    <row r="59" spans="1:30" x14ac:dyDescent="0.25">
      <c r="A59" s="1" t="s">
        <v>677</v>
      </c>
      <c r="B59" s="1" t="s">
        <v>562</v>
      </c>
      <c r="C59" s="32" t="s">
        <v>2308</v>
      </c>
      <c r="D59" s="25">
        <v>43377.026770833334</v>
      </c>
      <c r="E59" s="25">
        <v>43377.720370370371</v>
      </c>
      <c r="F59" s="1" t="s">
        <v>913</v>
      </c>
      <c r="G59" s="1" t="s">
        <v>90</v>
      </c>
      <c r="H59" s="1" t="s">
        <v>573</v>
      </c>
      <c r="I59" s="1" t="s">
        <v>91</v>
      </c>
      <c r="J59" s="1" t="s">
        <v>1119</v>
      </c>
      <c r="K59" s="1" t="s">
        <v>2309</v>
      </c>
      <c r="L59" s="1" t="s">
        <v>2310</v>
      </c>
      <c r="M59" s="1" t="s">
        <v>793</v>
      </c>
      <c r="N59" s="1" t="s">
        <v>41</v>
      </c>
      <c r="O59" s="1" t="s">
        <v>1115</v>
      </c>
      <c r="P59" s="1"/>
      <c r="Q59" s="1" t="s">
        <v>92</v>
      </c>
      <c r="R59" s="1" t="s">
        <v>544</v>
      </c>
      <c r="S59" s="1" t="s">
        <v>585</v>
      </c>
      <c r="T59" s="1"/>
      <c r="U59" s="1"/>
      <c r="V59" s="1" t="s">
        <v>1110</v>
      </c>
      <c r="W59" s="1" t="s">
        <v>964</v>
      </c>
      <c r="X59" s="1"/>
      <c r="Y59" s="25">
        <v>43388.517824074072</v>
      </c>
      <c r="Z59" s="1" t="s">
        <v>549</v>
      </c>
      <c r="AA59" s="1" t="s">
        <v>548</v>
      </c>
      <c r="AB59" s="1" t="s">
        <v>548</v>
      </c>
      <c r="AC59" s="1"/>
      <c r="AD59" s="1"/>
    </row>
    <row r="60" spans="1:30" x14ac:dyDescent="0.25">
      <c r="A60" s="1" t="s">
        <v>677</v>
      </c>
      <c r="B60" s="1" t="s">
        <v>562</v>
      </c>
      <c r="C60" s="32" t="s">
        <v>2305</v>
      </c>
      <c r="D60" s="25">
        <v>43377.016979166663</v>
      </c>
      <c r="E60" s="25">
        <v>43377.728726851848</v>
      </c>
      <c r="F60" s="1" t="s">
        <v>915</v>
      </c>
      <c r="G60" s="1" t="s">
        <v>90</v>
      </c>
      <c r="H60" s="1" t="s">
        <v>573</v>
      </c>
      <c r="I60" s="1" t="s">
        <v>91</v>
      </c>
      <c r="J60" s="1" t="s">
        <v>1119</v>
      </c>
      <c r="K60" s="28" t="s">
        <v>2306</v>
      </c>
      <c r="L60" s="1" t="s">
        <v>2307</v>
      </c>
      <c r="M60" s="1" t="s">
        <v>793</v>
      </c>
      <c r="N60" s="1" t="s">
        <v>40</v>
      </c>
      <c r="O60" s="1" t="s">
        <v>1093</v>
      </c>
      <c r="P60" s="1"/>
      <c r="Q60" s="1" t="s">
        <v>92</v>
      </c>
      <c r="R60" s="1" t="s">
        <v>544</v>
      </c>
      <c r="S60" s="1" t="s">
        <v>585</v>
      </c>
      <c r="T60" s="1"/>
      <c r="U60" s="1"/>
      <c r="V60" s="1" t="s">
        <v>930</v>
      </c>
      <c r="W60" s="1" t="s">
        <v>950</v>
      </c>
      <c r="X60" s="1"/>
      <c r="Y60" s="25">
        <v>43388.518611111111</v>
      </c>
      <c r="Z60" s="1" t="s">
        <v>549</v>
      </c>
      <c r="AA60" s="1" t="s">
        <v>548</v>
      </c>
      <c r="AB60" s="1" t="s">
        <v>548</v>
      </c>
      <c r="AC60" s="1"/>
      <c r="AD60" s="1"/>
    </row>
    <row r="61" spans="1:30" x14ac:dyDescent="0.25">
      <c r="A61" s="1" t="s">
        <v>677</v>
      </c>
      <c r="B61" s="1" t="s">
        <v>562</v>
      </c>
      <c r="C61" s="32" t="s">
        <v>2091</v>
      </c>
      <c r="D61" s="25">
        <v>43374.834976851853</v>
      </c>
      <c r="E61" s="25">
        <v>43377.730497685188</v>
      </c>
      <c r="F61" s="1" t="s">
        <v>913</v>
      </c>
      <c r="G61" s="1" t="s">
        <v>90</v>
      </c>
      <c r="H61" s="1" t="s">
        <v>573</v>
      </c>
      <c r="I61" s="1" t="s">
        <v>91</v>
      </c>
      <c r="J61" s="1" t="s">
        <v>2071</v>
      </c>
      <c r="K61" s="28" t="s">
        <v>2092</v>
      </c>
      <c r="L61" s="28" t="s">
        <v>2352</v>
      </c>
      <c r="M61" s="1" t="s">
        <v>793</v>
      </c>
      <c r="N61" s="1" t="s">
        <v>929</v>
      </c>
      <c r="O61" s="1" t="s">
        <v>939</v>
      </c>
      <c r="P61" s="1"/>
      <c r="Q61" s="1" t="s">
        <v>92</v>
      </c>
      <c r="R61" s="1" t="s">
        <v>544</v>
      </c>
      <c r="S61" s="1" t="s">
        <v>585</v>
      </c>
      <c r="T61" s="1"/>
      <c r="U61" s="1"/>
      <c r="V61" s="1" t="s">
        <v>1270</v>
      </c>
      <c r="W61" s="1" t="s">
        <v>2093</v>
      </c>
      <c r="X61" s="1"/>
      <c r="Y61" s="25">
        <v>43388.493263888886</v>
      </c>
      <c r="Z61" s="1" t="s">
        <v>549</v>
      </c>
      <c r="AA61" s="1" t="s">
        <v>548</v>
      </c>
      <c r="AB61" s="1" t="s">
        <v>548</v>
      </c>
      <c r="AC61" s="1"/>
      <c r="AD61" s="1"/>
    </row>
    <row r="62" spans="1:30" x14ac:dyDescent="0.25">
      <c r="A62" s="1" t="s">
        <v>677</v>
      </c>
      <c r="B62" s="1" t="s">
        <v>562</v>
      </c>
      <c r="C62" s="32" t="s">
        <v>2099</v>
      </c>
      <c r="D62" s="25">
        <v>43371.736597222225</v>
      </c>
      <c r="E62" s="25">
        <v>43377.79582175926</v>
      </c>
      <c r="F62" s="1" t="s">
        <v>913</v>
      </c>
      <c r="G62" s="1" t="s">
        <v>90</v>
      </c>
      <c r="H62" s="1" t="s">
        <v>573</v>
      </c>
      <c r="I62" s="1" t="s">
        <v>91</v>
      </c>
      <c r="J62" s="1" t="s">
        <v>1119</v>
      </c>
      <c r="K62" s="1" t="s">
        <v>2100</v>
      </c>
      <c r="L62" s="1" t="s">
        <v>2356</v>
      </c>
      <c r="M62" s="1" t="s">
        <v>793</v>
      </c>
      <c r="N62" s="1" t="s">
        <v>929</v>
      </c>
      <c r="O62" s="1" t="s">
        <v>948</v>
      </c>
      <c r="P62" s="1"/>
      <c r="Q62" s="1" t="s">
        <v>92</v>
      </c>
      <c r="R62" s="1" t="s">
        <v>544</v>
      </c>
      <c r="S62" s="1" t="s">
        <v>585</v>
      </c>
      <c r="T62" s="1"/>
      <c r="U62" s="1"/>
      <c r="V62" s="1" t="s">
        <v>1274</v>
      </c>
      <c r="W62" s="1" t="s">
        <v>1275</v>
      </c>
      <c r="X62" s="1"/>
      <c r="Y62" s="25">
        <v>43388.490115740744</v>
      </c>
      <c r="Z62" s="1" t="s">
        <v>549</v>
      </c>
      <c r="AA62" s="1" t="s">
        <v>548</v>
      </c>
      <c r="AB62" s="1" t="s">
        <v>548</v>
      </c>
      <c r="AC62" s="1"/>
      <c r="AD62" s="1"/>
    </row>
    <row r="63" spans="1:30" x14ac:dyDescent="0.25">
      <c r="A63" s="1" t="s">
        <v>677</v>
      </c>
      <c r="B63" s="1" t="s">
        <v>562</v>
      </c>
      <c r="C63" s="37" t="s">
        <v>2372</v>
      </c>
      <c r="D63" s="25">
        <v>43376.880046296297</v>
      </c>
      <c r="E63" s="25">
        <v>43377.816620370373</v>
      </c>
      <c r="F63" s="1" t="s">
        <v>1101</v>
      </c>
      <c r="G63" s="1" t="s">
        <v>90</v>
      </c>
      <c r="H63" s="1" t="s">
        <v>573</v>
      </c>
      <c r="I63" s="1" t="s">
        <v>91</v>
      </c>
      <c r="J63" s="1" t="s">
        <v>1119</v>
      </c>
      <c r="K63" s="1" t="s">
        <v>2373</v>
      </c>
      <c r="L63" s="1" t="s">
        <v>2550</v>
      </c>
      <c r="M63" s="1" t="s">
        <v>793</v>
      </c>
      <c r="N63" s="1" t="s">
        <v>40</v>
      </c>
      <c r="O63" s="1" t="s">
        <v>602</v>
      </c>
      <c r="P63" s="1"/>
      <c r="Q63" s="1" t="s">
        <v>92</v>
      </c>
      <c r="R63" s="1" t="s">
        <v>544</v>
      </c>
      <c r="S63" s="1" t="s">
        <v>585</v>
      </c>
      <c r="T63" s="1"/>
      <c r="U63" s="1"/>
      <c r="V63" s="1" t="s">
        <v>1307</v>
      </c>
      <c r="W63" s="1" t="s">
        <v>2050</v>
      </c>
      <c r="X63" s="1"/>
      <c r="Y63" s="25">
        <v>43388.515775462962</v>
      </c>
      <c r="Z63" s="1" t="s">
        <v>549</v>
      </c>
      <c r="AA63" s="1" t="s">
        <v>548</v>
      </c>
      <c r="AB63" s="1" t="s">
        <v>548</v>
      </c>
      <c r="AC63" s="1"/>
      <c r="AD63" s="1"/>
    </row>
    <row r="64" spans="1:30" x14ac:dyDescent="0.25">
      <c r="A64" s="1" t="s">
        <v>677</v>
      </c>
      <c r="B64" s="1" t="s">
        <v>562</v>
      </c>
      <c r="C64" s="26" t="s">
        <v>2367</v>
      </c>
      <c r="D64" s="25">
        <v>43377.04583333333</v>
      </c>
      <c r="E64" s="1">
        <v>43377.864062499997</v>
      </c>
      <c r="F64" s="1" t="s">
        <v>915</v>
      </c>
      <c r="G64" s="1" t="s">
        <v>90</v>
      </c>
      <c r="H64" s="1" t="s">
        <v>573</v>
      </c>
      <c r="I64" s="1" t="s">
        <v>91</v>
      </c>
      <c r="J64" s="1" t="s">
        <v>1119</v>
      </c>
      <c r="K64" s="28" t="s">
        <v>2368</v>
      </c>
      <c r="L64" s="1" t="s">
        <v>2549</v>
      </c>
      <c r="M64" s="1" t="s">
        <v>793</v>
      </c>
      <c r="N64" s="1" t="s">
        <v>41</v>
      </c>
      <c r="O64" s="1" t="s">
        <v>927</v>
      </c>
      <c r="P64" s="1"/>
      <c r="Q64" s="1" t="s">
        <v>92</v>
      </c>
      <c r="R64" s="1" t="s">
        <v>544</v>
      </c>
      <c r="S64" s="1" t="s">
        <v>585</v>
      </c>
      <c r="T64" s="1"/>
      <c r="U64" s="1"/>
      <c r="V64" s="1" t="s">
        <v>922</v>
      </c>
      <c r="W64" s="1" t="s">
        <v>2053</v>
      </c>
      <c r="X64" s="1"/>
      <c r="Y64" s="25">
        <v>43388.518923611111</v>
      </c>
      <c r="Z64" s="1" t="s">
        <v>549</v>
      </c>
      <c r="AA64" s="1" t="s">
        <v>548</v>
      </c>
      <c r="AB64" s="1" t="s">
        <v>548</v>
      </c>
      <c r="AC64" s="1"/>
      <c r="AD64" s="1"/>
    </row>
    <row r="65" spans="1:30" x14ac:dyDescent="0.25">
      <c r="A65" s="1" t="s">
        <v>677</v>
      </c>
      <c r="B65" s="1" t="s">
        <v>562</v>
      </c>
      <c r="C65" s="1" t="s">
        <v>1608</v>
      </c>
      <c r="D65" s="25">
        <v>43371.924212962964</v>
      </c>
      <c r="E65" s="1">
        <v>43377.869537037041</v>
      </c>
      <c r="F65" s="1" t="s">
        <v>914</v>
      </c>
      <c r="G65" s="1" t="s">
        <v>90</v>
      </c>
      <c r="H65" s="1" t="s">
        <v>573</v>
      </c>
      <c r="I65" s="1" t="s">
        <v>91</v>
      </c>
      <c r="J65" s="1" t="s">
        <v>1119</v>
      </c>
      <c r="K65" s="28" t="s">
        <v>1609</v>
      </c>
      <c r="L65" s="28" t="s">
        <v>2555</v>
      </c>
      <c r="M65" s="1" t="s">
        <v>793</v>
      </c>
      <c r="N65" s="1" t="s">
        <v>920</v>
      </c>
      <c r="O65" s="1" t="s">
        <v>2556</v>
      </c>
      <c r="P65" s="1"/>
      <c r="Q65" s="1" t="s">
        <v>92</v>
      </c>
      <c r="R65" s="1" t="s">
        <v>544</v>
      </c>
      <c r="S65" s="1" t="s">
        <v>585</v>
      </c>
      <c r="T65" s="1"/>
      <c r="U65" s="1"/>
      <c r="V65" s="1" t="s">
        <v>1448</v>
      </c>
      <c r="W65" s="1" t="s">
        <v>1449</v>
      </c>
      <c r="X65" s="1"/>
      <c r="Y65" s="25">
        <v>43388.491539351853</v>
      </c>
      <c r="Z65" s="1" t="s">
        <v>549</v>
      </c>
      <c r="AA65" s="1" t="s">
        <v>548</v>
      </c>
      <c r="AB65" s="1" t="s">
        <v>548</v>
      </c>
      <c r="AC65" s="1"/>
      <c r="AD65" s="1"/>
    </row>
    <row r="66" spans="1:30" x14ac:dyDescent="0.25">
      <c r="A66" s="1" t="s">
        <v>677</v>
      </c>
      <c r="B66" s="1" t="s">
        <v>562</v>
      </c>
      <c r="C66" s="1" t="s">
        <v>2097</v>
      </c>
      <c r="D66" s="25">
        <v>43371.795243055552</v>
      </c>
      <c r="E66" s="1">
        <v>43377.878321759257</v>
      </c>
      <c r="F66" s="1" t="s">
        <v>914</v>
      </c>
      <c r="G66" s="1" t="s">
        <v>90</v>
      </c>
      <c r="H66" s="1" t="s">
        <v>573</v>
      </c>
      <c r="I66" s="1" t="s">
        <v>91</v>
      </c>
      <c r="J66" s="1" t="s">
        <v>1120</v>
      </c>
      <c r="K66" s="1" t="s">
        <v>2098</v>
      </c>
      <c r="L66" s="1" t="s">
        <v>2557</v>
      </c>
      <c r="M66" s="1" t="s">
        <v>793</v>
      </c>
      <c r="N66" s="1" t="s">
        <v>40</v>
      </c>
      <c r="O66" s="1" t="s">
        <v>602</v>
      </c>
      <c r="P66" s="1"/>
      <c r="Q66" s="1" t="s">
        <v>92</v>
      </c>
      <c r="R66" s="1" t="s">
        <v>544</v>
      </c>
      <c r="S66" s="1" t="s">
        <v>585</v>
      </c>
      <c r="T66" s="1"/>
      <c r="U66" s="1"/>
      <c r="V66" s="1" t="s">
        <v>1198</v>
      </c>
      <c r="W66" s="1" t="s">
        <v>1199</v>
      </c>
      <c r="X66" s="1"/>
      <c r="Y66" s="25">
        <v>43388.490601851852</v>
      </c>
      <c r="Z66" s="1" t="s">
        <v>549</v>
      </c>
      <c r="AA66" s="1" t="s">
        <v>548</v>
      </c>
      <c r="AB66" s="1" t="s">
        <v>548</v>
      </c>
      <c r="AC66" s="1"/>
      <c r="AD66" s="1"/>
    </row>
    <row r="67" spans="1:30" x14ac:dyDescent="0.25">
      <c r="A67" s="1" t="s">
        <v>677</v>
      </c>
      <c r="B67" s="1" t="s">
        <v>562</v>
      </c>
      <c r="C67" s="1" t="s">
        <v>1324</v>
      </c>
      <c r="D67" s="25">
        <v>43340.852453703701</v>
      </c>
      <c r="E67" s="1">
        <v>43377.966817129629</v>
      </c>
      <c r="F67" s="1" t="s">
        <v>914</v>
      </c>
      <c r="G67" s="1" t="s">
        <v>90</v>
      </c>
      <c r="H67" s="1" t="s">
        <v>573</v>
      </c>
      <c r="I67" s="1" t="s">
        <v>968</v>
      </c>
      <c r="J67" s="1" t="s">
        <v>1119</v>
      </c>
      <c r="K67" s="1" t="s">
        <v>1325</v>
      </c>
      <c r="L67" s="1" t="s">
        <v>2565</v>
      </c>
      <c r="M67" s="1" t="s">
        <v>793</v>
      </c>
      <c r="N67" s="1" t="s">
        <v>41</v>
      </c>
      <c r="O67" s="1" t="s">
        <v>927</v>
      </c>
      <c r="P67" s="1"/>
      <c r="Q67" s="1" t="s">
        <v>92</v>
      </c>
      <c r="R67" s="1" t="s">
        <v>544</v>
      </c>
      <c r="S67" s="1" t="s">
        <v>585</v>
      </c>
      <c r="T67" s="1"/>
      <c r="U67" s="1"/>
      <c r="V67" s="1" t="s">
        <v>841</v>
      </c>
      <c r="W67" s="1" t="s">
        <v>800</v>
      </c>
      <c r="X67" s="1"/>
      <c r="Y67" s="25">
        <v>43388.480925925927</v>
      </c>
      <c r="Z67" s="1" t="s">
        <v>549</v>
      </c>
      <c r="AA67" s="1" t="s">
        <v>548</v>
      </c>
      <c r="AB67" s="1" t="s">
        <v>548</v>
      </c>
      <c r="AC67" s="1"/>
      <c r="AD67" s="1"/>
    </row>
    <row r="68" spans="1:30" x14ac:dyDescent="0.25">
      <c r="A68" s="1" t="s">
        <v>677</v>
      </c>
      <c r="B68" s="1" t="s">
        <v>562</v>
      </c>
      <c r="C68" s="1" t="s">
        <v>2037</v>
      </c>
      <c r="D68" s="25">
        <v>43376.11996527778</v>
      </c>
      <c r="E68" s="1">
        <v>43377.970520833333</v>
      </c>
      <c r="F68" s="1" t="s">
        <v>914</v>
      </c>
      <c r="G68" s="1" t="s">
        <v>90</v>
      </c>
      <c r="H68" s="1" t="s">
        <v>573</v>
      </c>
      <c r="I68" s="1" t="s">
        <v>91</v>
      </c>
      <c r="J68" s="1" t="s">
        <v>1393</v>
      </c>
      <c r="K68" s="28" t="s">
        <v>2038</v>
      </c>
      <c r="L68" s="1" t="s">
        <v>2553</v>
      </c>
      <c r="M68" s="1" t="s">
        <v>793</v>
      </c>
      <c r="N68" s="1" t="s">
        <v>40</v>
      </c>
      <c r="O68" s="1" t="s">
        <v>602</v>
      </c>
      <c r="P68" s="1"/>
      <c r="Q68" s="1" t="s">
        <v>92</v>
      </c>
      <c r="R68" s="1" t="s">
        <v>544</v>
      </c>
      <c r="S68" s="1" t="s">
        <v>585</v>
      </c>
      <c r="T68" s="1"/>
      <c r="U68" s="1"/>
      <c r="V68" s="1" t="s">
        <v>1387</v>
      </c>
      <c r="W68" s="1" t="s">
        <v>1388</v>
      </c>
      <c r="X68" s="1"/>
      <c r="Y68" s="25">
        <v>43388.507222222222</v>
      </c>
      <c r="Z68" s="1" t="s">
        <v>549</v>
      </c>
      <c r="AA68" s="1" t="s">
        <v>548</v>
      </c>
      <c r="AB68" s="1" t="s">
        <v>548</v>
      </c>
      <c r="AC68" s="1"/>
      <c r="AD68" s="1"/>
    </row>
    <row r="69" spans="1:30" x14ac:dyDescent="0.25">
      <c r="A69" s="1" t="s">
        <v>677</v>
      </c>
      <c r="B69" s="1" t="s">
        <v>562</v>
      </c>
      <c r="C69" s="1" t="s">
        <v>2033</v>
      </c>
      <c r="D69" s="25">
        <v>43376.122986111113</v>
      </c>
      <c r="E69" s="1">
        <v>43378.504247685189</v>
      </c>
      <c r="F69" s="1" t="s">
        <v>913</v>
      </c>
      <c r="G69" s="1" t="s">
        <v>90</v>
      </c>
      <c r="H69" s="1" t="s">
        <v>573</v>
      </c>
      <c r="I69" s="1" t="s">
        <v>91</v>
      </c>
      <c r="J69" s="1" t="s">
        <v>1393</v>
      </c>
      <c r="K69" s="28" t="s">
        <v>2034</v>
      </c>
      <c r="L69" s="1" t="s">
        <v>2552</v>
      </c>
      <c r="M69" s="1" t="s">
        <v>793</v>
      </c>
      <c r="N69" s="1" t="s">
        <v>40</v>
      </c>
      <c r="O69" s="1" t="s">
        <v>602</v>
      </c>
      <c r="P69" s="1"/>
      <c r="Q69" s="1" t="s">
        <v>92</v>
      </c>
      <c r="R69" s="1" t="s">
        <v>544</v>
      </c>
      <c r="S69" s="1" t="s">
        <v>585</v>
      </c>
      <c r="T69" s="1"/>
      <c r="U69" s="1"/>
      <c r="V69" s="1" t="s">
        <v>1387</v>
      </c>
      <c r="W69" s="1" t="s">
        <v>1388</v>
      </c>
      <c r="X69" s="1"/>
      <c r="Y69" s="25">
        <v>43389.493506944447</v>
      </c>
      <c r="Z69" s="1" t="s">
        <v>549</v>
      </c>
      <c r="AA69" s="1" t="s">
        <v>548</v>
      </c>
      <c r="AB69" s="1" t="s">
        <v>548</v>
      </c>
      <c r="AC69" s="1"/>
      <c r="AD69" s="1"/>
    </row>
    <row r="70" spans="1:30" x14ac:dyDescent="0.25">
      <c r="A70" s="1" t="s">
        <v>677</v>
      </c>
      <c r="B70" s="1" t="s">
        <v>562</v>
      </c>
      <c r="C70" s="1" t="s">
        <v>1599</v>
      </c>
      <c r="D70" s="25">
        <v>43372.067719907405</v>
      </c>
      <c r="E70" s="1">
        <v>43378.508460648147</v>
      </c>
      <c r="F70" s="1" t="s">
        <v>913</v>
      </c>
      <c r="G70" s="1" t="s">
        <v>90</v>
      </c>
      <c r="H70" s="1" t="s">
        <v>573</v>
      </c>
      <c r="I70" s="1" t="s">
        <v>91</v>
      </c>
      <c r="J70" s="1" t="s">
        <v>1119</v>
      </c>
      <c r="K70" s="1" t="s">
        <v>1600</v>
      </c>
      <c r="L70" s="1" t="s">
        <v>2554</v>
      </c>
      <c r="M70" s="1" t="s">
        <v>793</v>
      </c>
      <c r="N70" s="1" t="s">
        <v>929</v>
      </c>
      <c r="O70" s="1" t="s">
        <v>940</v>
      </c>
      <c r="P70" s="1"/>
      <c r="Q70" s="1" t="s">
        <v>92</v>
      </c>
      <c r="R70" s="1" t="s">
        <v>544</v>
      </c>
      <c r="S70" s="1" t="s">
        <v>585</v>
      </c>
      <c r="T70" s="1"/>
      <c r="U70" s="1"/>
      <c r="V70" s="1" t="s">
        <v>930</v>
      </c>
      <c r="W70" s="1" t="s">
        <v>950</v>
      </c>
      <c r="X70" s="1"/>
      <c r="Y70" s="25">
        <v>43389.48777777778</v>
      </c>
      <c r="Z70" s="1" t="s">
        <v>549</v>
      </c>
      <c r="AA70" s="1" t="s">
        <v>548</v>
      </c>
      <c r="AB70" s="1" t="s">
        <v>548</v>
      </c>
      <c r="AC70" s="1"/>
      <c r="AD70" s="1"/>
    </row>
    <row r="71" spans="1:30" x14ac:dyDescent="0.25">
      <c r="A71" s="1" t="s">
        <v>677</v>
      </c>
      <c r="B71" s="1" t="s">
        <v>562</v>
      </c>
      <c r="C71" s="1" t="s">
        <v>1513</v>
      </c>
      <c r="D71" s="25">
        <v>43367.908703703702</v>
      </c>
      <c r="E71" s="1">
        <v>43378.53025462963</v>
      </c>
      <c r="F71" s="1" t="s">
        <v>1193</v>
      </c>
      <c r="G71" s="1" t="s">
        <v>90</v>
      </c>
      <c r="H71" s="1" t="s">
        <v>573</v>
      </c>
      <c r="I71" s="1" t="s">
        <v>91</v>
      </c>
      <c r="J71" s="1" t="s">
        <v>1514</v>
      </c>
      <c r="K71" s="28" t="s">
        <v>1515</v>
      </c>
      <c r="L71" s="1" t="s">
        <v>2564</v>
      </c>
      <c r="M71" s="1" t="s">
        <v>793</v>
      </c>
      <c r="N71" s="1" t="s">
        <v>41</v>
      </c>
      <c r="O71" s="1" t="s">
        <v>927</v>
      </c>
      <c r="P71" s="1"/>
      <c r="Q71" s="1" t="s">
        <v>92</v>
      </c>
      <c r="R71" s="1" t="s">
        <v>544</v>
      </c>
      <c r="S71" s="1" t="s">
        <v>585</v>
      </c>
      <c r="T71" s="1"/>
      <c r="U71" s="1"/>
      <c r="V71" s="1" t="s">
        <v>1328</v>
      </c>
      <c r="W71" s="1" t="s">
        <v>1329</v>
      </c>
      <c r="X71" s="1"/>
      <c r="Y71" s="25">
        <v>43389.484629629631</v>
      </c>
      <c r="Z71" s="1" t="s">
        <v>549</v>
      </c>
      <c r="AA71" s="1" t="s">
        <v>548</v>
      </c>
      <c r="AB71" s="1" t="s">
        <v>548</v>
      </c>
      <c r="AC71" s="1"/>
      <c r="AD71" s="1"/>
    </row>
    <row r="72" spans="1:30" x14ac:dyDescent="0.25">
      <c r="A72" s="1" t="s">
        <v>677</v>
      </c>
      <c r="B72" s="1" t="s">
        <v>562</v>
      </c>
      <c r="C72" s="1" t="s">
        <v>2105</v>
      </c>
      <c r="D72" s="25">
        <v>43368.755844907406</v>
      </c>
      <c r="E72" s="1">
        <v>43378.565810185188</v>
      </c>
      <c r="F72" s="1" t="s">
        <v>1101</v>
      </c>
      <c r="G72" s="1" t="s">
        <v>90</v>
      </c>
      <c r="H72" s="1" t="s">
        <v>573</v>
      </c>
      <c r="I72" s="1" t="s">
        <v>91</v>
      </c>
      <c r="J72" s="1" t="s">
        <v>2106</v>
      </c>
      <c r="K72" s="28" t="s">
        <v>2107</v>
      </c>
      <c r="L72" s="28" t="s">
        <v>2563</v>
      </c>
      <c r="M72" s="1" t="s">
        <v>793</v>
      </c>
      <c r="N72" s="1" t="s">
        <v>920</v>
      </c>
      <c r="O72" s="1" t="s">
        <v>2556</v>
      </c>
      <c r="P72" s="1"/>
      <c r="Q72" s="1" t="s">
        <v>92</v>
      </c>
      <c r="R72" s="1" t="s">
        <v>544</v>
      </c>
      <c r="S72" s="1" t="s">
        <v>585</v>
      </c>
      <c r="T72" s="1"/>
      <c r="U72" s="1"/>
      <c r="V72" s="1" t="s">
        <v>2108</v>
      </c>
      <c r="W72" s="1" t="s">
        <v>1386</v>
      </c>
      <c r="X72" s="1"/>
      <c r="Y72" s="25">
        <v>43389.485000000001</v>
      </c>
      <c r="Z72" s="1" t="s">
        <v>549</v>
      </c>
      <c r="AA72" s="1" t="s">
        <v>548</v>
      </c>
      <c r="AB72" s="1" t="s">
        <v>548</v>
      </c>
      <c r="AC72" s="1"/>
      <c r="AD72" s="1"/>
    </row>
    <row r="73" spans="1:30" x14ac:dyDescent="0.25">
      <c r="A73" s="1" t="s">
        <v>677</v>
      </c>
      <c r="B73" s="1" t="s">
        <v>562</v>
      </c>
      <c r="C73" s="1" t="s">
        <v>1565</v>
      </c>
      <c r="D73" s="25">
        <v>43370.704571759263</v>
      </c>
      <c r="E73" s="1">
        <v>43378.660196759258</v>
      </c>
      <c r="F73" s="1" t="s">
        <v>1193</v>
      </c>
      <c r="G73" s="1" t="s">
        <v>90</v>
      </c>
      <c r="H73" s="1" t="s">
        <v>573</v>
      </c>
      <c r="I73" s="1" t="s">
        <v>91</v>
      </c>
      <c r="J73" s="1" t="s">
        <v>1119</v>
      </c>
      <c r="K73" s="1" t="s">
        <v>1566</v>
      </c>
      <c r="L73" s="1" t="s">
        <v>2562</v>
      </c>
      <c r="M73" s="1" t="s">
        <v>793</v>
      </c>
      <c r="N73" s="1" t="s">
        <v>41</v>
      </c>
      <c r="O73" s="1" t="s">
        <v>934</v>
      </c>
      <c r="P73" s="1"/>
      <c r="Q73" s="1" t="s">
        <v>92</v>
      </c>
      <c r="R73" s="1" t="s">
        <v>544</v>
      </c>
      <c r="S73" s="1" t="s">
        <v>585</v>
      </c>
      <c r="T73" s="1"/>
      <c r="U73" s="1"/>
      <c r="V73" s="1" t="s">
        <v>1567</v>
      </c>
      <c r="W73" s="1" t="s">
        <v>1568</v>
      </c>
      <c r="X73" s="1"/>
      <c r="Y73" s="25">
        <v>43389.486215277779</v>
      </c>
      <c r="Z73" s="1" t="s">
        <v>549</v>
      </c>
      <c r="AA73" s="1" t="s">
        <v>548</v>
      </c>
      <c r="AB73" s="1" t="s">
        <v>548</v>
      </c>
      <c r="AC73" s="1"/>
      <c r="AD73" s="1"/>
    </row>
    <row r="74" spans="1:30" x14ac:dyDescent="0.25">
      <c r="A74" s="1" t="s">
        <v>677</v>
      </c>
      <c r="B74" s="1" t="s">
        <v>562</v>
      </c>
      <c r="C74" s="1" t="s">
        <v>2539</v>
      </c>
      <c r="D74" s="25">
        <v>43377.798171296294</v>
      </c>
      <c r="E74" s="1">
        <v>43378.73065972222</v>
      </c>
      <c r="F74" s="1" t="s">
        <v>915</v>
      </c>
      <c r="G74" s="1" t="s">
        <v>90</v>
      </c>
      <c r="H74" s="1" t="s">
        <v>573</v>
      </c>
      <c r="I74" s="1" t="s">
        <v>91</v>
      </c>
      <c r="J74" s="1" t="s">
        <v>1119</v>
      </c>
      <c r="K74" s="28" t="s">
        <v>2540</v>
      </c>
      <c r="L74" s="1" t="s">
        <v>2541</v>
      </c>
      <c r="M74" s="1" t="s">
        <v>793</v>
      </c>
      <c r="N74" s="1" t="s">
        <v>929</v>
      </c>
      <c r="O74" s="1" t="s">
        <v>1214</v>
      </c>
      <c r="P74" s="1"/>
      <c r="Q74" s="1" t="s">
        <v>92</v>
      </c>
      <c r="R74" s="1" t="s">
        <v>544</v>
      </c>
      <c r="S74" s="1" t="s">
        <v>585</v>
      </c>
      <c r="T74" s="1"/>
      <c r="U74" s="1"/>
      <c r="V74" s="1" t="s">
        <v>2542</v>
      </c>
      <c r="W74" s="1" t="s">
        <v>2543</v>
      </c>
      <c r="X74" s="1"/>
      <c r="Y74" s="25">
        <v>43389.520995370367</v>
      </c>
      <c r="Z74" s="1" t="s">
        <v>549</v>
      </c>
      <c r="AA74" s="1" t="s">
        <v>548</v>
      </c>
      <c r="AB74" s="1" t="s">
        <v>548</v>
      </c>
      <c r="AC74" s="1"/>
      <c r="AD74" s="1"/>
    </row>
    <row r="75" spans="1:30" x14ac:dyDescent="0.25">
      <c r="A75" s="1" t="s">
        <v>677</v>
      </c>
      <c r="B75" s="1" t="s">
        <v>562</v>
      </c>
      <c r="C75" s="1" t="s">
        <v>2530</v>
      </c>
      <c r="D75" s="25">
        <v>43378.044722222221</v>
      </c>
      <c r="E75" s="1">
        <v>43378.730856481481</v>
      </c>
      <c r="F75" s="1" t="s">
        <v>914</v>
      </c>
      <c r="G75" s="1" t="s">
        <v>90</v>
      </c>
      <c r="H75" s="1" t="s">
        <v>573</v>
      </c>
      <c r="I75" s="1" t="s">
        <v>91</v>
      </c>
      <c r="J75" s="1" t="s">
        <v>1119</v>
      </c>
      <c r="K75" s="1" t="s">
        <v>2531</v>
      </c>
      <c r="L75" s="1" t="s">
        <v>2532</v>
      </c>
      <c r="M75" s="1" t="s">
        <v>793</v>
      </c>
      <c r="N75" s="1" t="s">
        <v>929</v>
      </c>
      <c r="O75" s="1" t="s">
        <v>940</v>
      </c>
      <c r="P75" s="1"/>
      <c r="Q75" s="1" t="s">
        <v>92</v>
      </c>
      <c r="R75" s="1" t="s">
        <v>544</v>
      </c>
      <c r="S75" s="1" t="s">
        <v>585</v>
      </c>
      <c r="T75" s="1"/>
      <c r="U75" s="1"/>
      <c r="V75" s="1" t="s">
        <v>924</v>
      </c>
      <c r="W75" s="1" t="s">
        <v>844</v>
      </c>
      <c r="X75" s="1"/>
      <c r="Y75" s="25">
        <v>43389.537349537037</v>
      </c>
      <c r="Z75" s="1" t="s">
        <v>549</v>
      </c>
      <c r="AA75" s="1" t="s">
        <v>548</v>
      </c>
      <c r="AB75" s="1" t="s">
        <v>548</v>
      </c>
      <c r="AC75" s="1"/>
      <c r="AD75" s="1"/>
    </row>
    <row r="76" spans="1:30" x14ac:dyDescent="0.25">
      <c r="A76" s="1" t="s">
        <v>677</v>
      </c>
      <c r="B76" s="1" t="s">
        <v>562</v>
      </c>
      <c r="C76" s="1" t="s">
        <v>2376</v>
      </c>
      <c r="D76" s="25">
        <v>43376.786493055559</v>
      </c>
      <c r="E76" s="1">
        <v>43378.736550925925</v>
      </c>
      <c r="F76" s="1" t="s">
        <v>915</v>
      </c>
      <c r="G76" s="1" t="s">
        <v>90</v>
      </c>
      <c r="H76" s="1" t="s">
        <v>573</v>
      </c>
      <c r="I76" s="1" t="s">
        <v>91</v>
      </c>
      <c r="J76" s="1" t="s">
        <v>1119</v>
      </c>
      <c r="K76" s="28" t="s">
        <v>2377</v>
      </c>
      <c r="L76" s="1" t="s">
        <v>2551</v>
      </c>
      <c r="M76" s="1" t="s">
        <v>793</v>
      </c>
      <c r="N76" s="1" t="s">
        <v>929</v>
      </c>
      <c r="O76" s="1" t="s">
        <v>1241</v>
      </c>
      <c r="P76" s="1"/>
      <c r="Q76" s="1" t="s">
        <v>92</v>
      </c>
      <c r="R76" s="1" t="s">
        <v>544</v>
      </c>
      <c r="S76" s="1" t="s">
        <v>585</v>
      </c>
      <c r="T76" s="1"/>
      <c r="U76" s="1"/>
      <c r="V76" s="1" t="s">
        <v>1110</v>
      </c>
      <c r="W76" s="1" t="s">
        <v>964</v>
      </c>
      <c r="X76" s="1"/>
      <c r="Y76" s="25">
        <v>43389.494502314818</v>
      </c>
      <c r="Z76" s="1" t="s">
        <v>549</v>
      </c>
      <c r="AA76" s="1" t="s">
        <v>548</v>
      </c>
      <c r="AB76" s="1" t="s">
        <v>548</v>
      </c>
      <c r="AC76" s="1"/>
      <c r="AD76" s="1"/>
    </row>
    <row r="77" spans="1:30" x14ac:dyDescent="0.25">
      <c r="A77" s="1" t="s">
        <v>677</v>
      </c>
      <c r="B77" s="1" t="s">
        <v>562</v>
      </c>
      <c r="C77" s="1" t="s">
        <v>2527</v>
      </c>
      <c r="D77" s="25">
        <v>43378.049583333333</v>
      </c>
      <c r="E77" s="1">
        <v>43378.752245370371</v>
      </c>
      <c r="F77" s="1" t="s">
        <v>913</v>
      </c>
      <c r="G77" s="1" t="s">
        <v>90</v>
      </c>
      <c r="H77" s="1" t="s">
        <v>573</v>
      </c>
      <c r="I77" s="1" t="s">
        <v>91</v>
      </c>
      <c r="J77" s="1" t="s">
        <v>1119</v>
      </c>
      <c r="K77" s="28" t="s">
        <v>2528</v>
      </c>
      <c r="L77" s="1" t="s">
        <v>2529</v>
      </c>
      <c r="M77" s="1" t="s">
        <v>793</v>
      </c>
      <c r="N77" s="1" t="s">
        <v>929</v>
      </c>
      <c r="O77" s="1" t="s">
        <v>939</v>
      </c>
      <c r="P77" s="1"/>
      <c r="Q77" s="1" t="s">
        <v>92</v>
      </c>
      <c r="R77" s="1" t="s">
        <v>544</v>
      </c>
      <c r="S77" s="1" t="s">
        <v>585</v>
      </c>
      <c r="T77" s="1"/>
      <c r="U77" s="1"/>
      <c r="V77" s="1" t="s">
        <v>924</v>
      </c>
      <c r="W77" s="1" t="s">
        <v>844</v>
      </c>
      <c r="X77" s="1"/>
      <c r="Y77" s="25">
        <v>43389.537499999999</v>
      </c>
      <c r="Z77" s="1" t="s">
        <v>549</v>
      </c>
      <c r="AA77" s="1" t="s">
        <v>548</v>
      </c>
      <c r="AB77" s="1" t="s">
        <v>548</v>
      </c>
      <c r="AC77" s="1"/>
      <c r="AD77" s="1"/>
    </row>
    <row r="78" spans="1:30" x14ac:dyDescent="0.25">
      <c r="A78" s="1" t="s">
        <v>677</v>
      </c>
      <c r="B78" s="1" t="s">
        <v>562</v>
      </c>
      <c r="C78" s="1" t="s">
        <v>2544</v>
      </c>
      <c r="D78" s="25">
        <v>43377.839375000003</v>
      </c>
      <c r="E78" s="1">
        <v>43378.752314814818</v>
      </c>
      <c r="F78" s="1" t="s">
        <v>1193</v>
      </c>
      <c r="G78" s="1" t="s">
        <v>90</v>
      </c>
      <c r="H78" s="1" t="s">
        <v>573</v>
      </c>
      <c r="I78" s="1" t="s">
        <v>91</v>
      </c>
      <c r="J78" s="1" t="s">
        <v>1119</v>
      </c>
      <c r="K78" s="28" t="s">
        <v>2545</v>
      </c>
      <c r="L78" s="1" t="s">
        <v>2546</v>
      </c>
      <c r="M78" s="1" t="s">
        <v>793</v>
      </c>
      <c r="N78" s="1" t="s">
        <v>41</v>
      </c>
      <c r="O78" s="1" t="s">
        <v>934</v>
      </c>
      <c r="P78" s="1"/>
      <c r="Q78" s="1" t="s">
        <v>92</v>
      </c>
      <c r="R78" s="1" t="s">
        <v>544</v>
      </c>
      <c r="S78" s="1" t="s">
        <v>585</v>
      </c>
      <c r="T78" s="1"/>
      <c r="U78" s="1"/>
      <c r="V78" s="1" t="s">
        <v>2547</v>
      </c>
      <c r="W78" s="1" t="s">
        <v>2548</v>
      </c>
      <c r="X78" s="1"/>
      <c r="Y78" s="25">
        <v>43389.518854166665</v>
      </c>
      <c r="Z78" s="1" t="s">
        <v>549</v>
      </c>
      <c r="AA78" s="1" t="s">
        <v>548</v>
      </c>
      <c r="AB78" s="1" t="s">
        <v>548</v>
      </c>
      <c r="AC78" s="1"/>
      <c r="AD78" s="1"/>
    </row>
    <row r="79" spans="1:30" x14ac:dyDescent="0.25">
      <c r="A79" s="1" t="s">
        <v>677</v>
      </c>
      <c r="B79" s="1" t="s">
        <v>562</v>
      </c>
      <c r="C79" s="1" t="s">
        <v>2533</v>
      </c>
      <c r="D79" s="25">
        <v>43378.004999999997</v>
      </c>
      <c r="E79" s="1">
        <v>43378.770914351851</v>
      </c>
      <c r="F79" s="1" t="s">
        <v>1101</v>
      </c>
      <c r="G79" s="1" t="s">
        <v>90</v>
      </c>
      <c r="H79" s="1" t="s">
        <v>573</v>
      </c>
      <c r="I79" s="1" t="s">
        <v>91</v>
      </c>
      <c r="J79" s="1" t="s">
        <v>1119</v>
      </c>
      <c r="K79" s="1" t="s">
        <v>2534</v>
      </c>
      <c r="L79" s="1" t="s">
        <v>2535</v>
      </c>
      <c r="M79" s="1" t="s">
        <v>793</v>
      </c>
      <c r="N79" s="1" t="s">
        <v>40</v>
      </c>
      <c r="O79" s="1" t="s">
        <v>2340</v>
      </c>
      <c r="P79" s="1"/>
      <c r="Q79" s="1" t="s">
        <v>92</v>
      </c>
      <c r="R79" s="1" t="s">
        <v>544</v>
      </c>
      <c r="S79" s="1" t="s">
        <v>585</v>
      </c>
      <c r="T79" s="1"/>
      <c r="U79" s="1"/>
      <c r="V79" s="1" t="s">
        <v>1466</v>
      </c>
      <c r="W79" s="1" t="s">
        <v>1467</v>
      </c>
      <c r="X79" s="1"/>
      <c r="Y79" s="25">
        <v>43389.535810185182</v>
      </c>
      <c r="Z79" s="1" t="s">
        <v>549</v>
      </c>
      <c r="AA79" s="1" t="s">
        <v>548</v>
      </c>
      <c r="AB79" s="1" t="s">
        <v>548</v>
      </c>
      <c r="AC79" s="1"/>
      <c r="AD79" s="1"/>
    </row>
    <row r="80" spans="1:30" x14ac:dyDescent="0.25">
      <c r="A80" s="1" t="s">
        <v>677</v>
      </c>
      <c r="B80" s="1" t="s">
        <v>562</v>
      </c>
      <c r="C80" s="1" t="s">
        <v>2558</v>
      </c>
      <c r="D80" s="25">
        <v>43370.915706018517</v>
      </c>
      <c r="E80" s="1">
        <v>43378.805937500001</v>
      </c>
      <c r="F80" s="1" t="s">
        <v>915</v>
      </c>
      <c r="G80" s="1" t="s">
        <v>90</v>
      </c>
      <c r="H80" s="1" t="s">
        <v>573</v>
      </c>
      <c r="I80" s="1" t="s">
        <v>91</v>
      </c>
      <c r="J80" s="1" t="s">
        <v>2559</v>
      </c>
      <c r="K80" s="1" t="s">
        <v>2560</v>
      </c>
      <c r="L80" s="1" t="s">
        <v>2561</v>
      </c>
      <c r="M80" s="1" t="s">
        <v>793</v>
      </c>
      <c r="N80" s="1" t="s">
        <v>40</v>
      </c>
      <c r="O80" s="1" t="s">
        <v>937</v>
      </c>
      <c r="P80" s="1"/>
      <c r="Q80" s="1" t="s">
        <v>92</v>
      </c>
      <c r="R80" s="1" t="s">
        <v>544</v>
      </c>
      <c r="S80" s="1" t="s">
        <v>585</v>
      </c>
      <c r="T80" s="1"/>
      <c r="U80" s="1"/>
      <c r="V80" s="1" t="s">
        <v>1448</v>
      </c>
      <c r="W80" s="1" t="s">
        <v>1449</v>
      </c>
      <c r="X80" s="1"/>
      <c r="Y80" s="25">
        <v>43389.486539351848</v>
      </c>
      <c r="Z80" s="1" t="s">
        <v>549</v>
      </c>
      <c r="AA80" s="1" t="s">
        <v>548</v>
      </c>
      <c r="AB80" s="1" t="s">
        <v>548</v>
      </c>
      <c r="AC80" s="1"/>
      <c r="AD80" s="1"/>
    </row>
    <row r="81" spans="1:30" x14ac:dyDescent="0.25">
      <c r="A81" s="1" t="s">
        <v>677</v>
      </c>
      <c r="B81" s="1" t="s">
        <v>562</v>
      </c>
      <c r="C81" s="1" t="s">
        <v>2536</v>
      </c>
      <c r="D81" s="25">
        <v>43377.897175925929</v>
      </c>
      <c r="E81" s="1">
        <v>43378.807800925926</v>
      </c>
      <c r="F81" s="1" t="s">
        <v>913</v>
      </c>
      <c r="G81" s="1" t="s">
        <v>90</v>
      </c>
      <c r="H81" s="1" t="s">
        <v>573</v>
      </c>
      <c r="I81" s="1" t="s">
        <v>91</v>
      </c>
      <c r="J81" s="1" t="s">
        <v>1119</v>
      </c>
      <c r="K81" s="1" t="s">
        <v>2537</v>
      </c>
      <c r="L81" s="1" t="s">
        <v>2538</v>
      </c>
      <c r="M81" s="1" t="s">
        <v>793</v>
      </c>
      <c r="N81" s="1" t="s">
        <v>40</v>
      </c>
      <c r="O81" s="1" t="s">
        <v>2340</v>
      </c>
      <c r="P81" s="1"/>
      <c r="Q81" s="1" t="s">
        <v>92</v>
      </c>
      <c r="R81" s="1" t="s">
        <v>544</v>
      </c>
      <c r="S81" s="1" t="s">
        <v>585</v>
      </c>
      <c r="T81" s="1"/>
      <c r="U81" s="1"/>
      <c r="V81" s="1" t="s">
        <v>975</v>
      </c>
      <c r="W81" s="1" t="s">
        <v>976</v>
      </c>
      <c r="X81" s="1"/>
      <c r="Y81" s="25">
        <v>43389.528344907405</v>
      </c>
      <c r="Z81" s="1" t="s">
        <v>549</v>
      </c>
      <c r="AA81" s="1" t="s">
        <v>548</v>
      </c>
      <c r="AB81" s="1" t="s">
        <v>548</v>
      </c>
      <c r="AC81" s="1"/>
      <c r="AD81" s="1"/>
    </row>
    <row r="82" spans="1:30" x14ac:dyDescent="0.25">
      <c r="A82" s="1" t="s">
        <v>677</v>
      </c>
      <c r="B82" s="1" t="s">
        <v>562</v>
      </c>
      <c r="C82" s="1" t="s">
        <v>2523</v>
      </c>
      <c r="D82" s="25">
        <v>43378.119699074072</v>
      </c>
      <c r="E82" s="1">
        <v>43378.808171296296</v>
      </c>
      <c r="F82" s="1" t="s">
        <v>915</v>
      </c>
      <c r="G82" s="1" t="s">
        <v>90</v>
      </c>
      <c r="H82" s="1" t="s">
        <v>573</v>
      </c>
      <c r="I82" s="1" t="s">
        <v>91</v>
      </c>
      <c r="J82" s="1" t="s">
        <v>1119</v>
      </c>
      <c r="K82" s="1" t="s">
        <v>2524</v>
      </c>
      <c r="L82" s="1" t="s">
        <v>2525</v>
      </c>
      <c r="M82" s="1" t="s">
        <v>793</v>
      </c>
      <c r="N82" s="1" t="s">
        <v>41</v>
      </c>
      <c r="O82" s="1" t="s">
        <v>927</v>
      </c>
      <c r="P82" s="1"/>
      <c r="Q82" s="1" t="s">
        <v>92</v>
      </c>
      <c r="R82" s="1" t="s">
        <v>544</v>
      </c>
      <c r="S82" s="1" t="s">
        <v>585</v>
      </c>
      <c r="T82" s="1"/>
      <c r="U82" s="1"/>
      <c r="V82" s="1" t="s">
        <v>336</v>
      </c>
      <c r="W82" s="1" t="s">
        <v>2526</v>
      </c>
      <c r="X82" s="1"/>
      <c r="Y82" s="25">
        <v>43389.555659722224</v>
      </c>
      <c r="Z82" s="1" t="s">
        <v>549</v>
      </c>
      <c r="AA82" s="1" t="s">
        <v>548</v>
      </c>
      <c r="AB82" s="1" t="s">
        <v>548</v>
      </c>
      <c r="AC82" s="1"/>
      <c r="AD82" s="1"/>
    </row>
    <row r="83" spans="1:30" x14ac:dyDescent="0.25">
      <c r="A83" s="1" t="s">
        <v>677</v>
      </c>
      <c r="B83" s="1" t="s">
        <v>562</v>
      </c>
      <c r="C83" s="1" t="s">
        <v>1181</v>
      </c>
      <c r="D83" s="25">
        <v>43229.806446759256</v>
      </c>
      <c r="E83" s="1">
        <v>43378.817986111113</v>
      </c>
      <c r="F83" s="1" t="s">
        <v>914</v>
      </c>
      <c r="G83" s="1" t="s">
        <v>90</v>
      </c>
      <c r="H83" s="1" t="s">
        <v>573</v>
      </c>
      <c r="I83" s="1" t="s">
        <v>91</v>
      </c>
      <c r="J83" s="1" t="s">
        <v>1277</v>
      </c>
      <c r="K83" s="28" t="s">
        <v>1182</v>
      </c>
      <c r="L83" s="1" t="s">
        <v>2566</v>
      </c>
      <c r="M83" s="1" t="s">
        <v>793</v>
      </c>
      <c r="N83" s="1" t="s">
        <v>41</v>
      </c>
      <c r="O83" s="1" t="s">
        <v>1442</v>
      </c>
      <c r="P83" s="1"/>
      <c r="Q83" s="1" t="s">
        <v>92</v>
      </c>
      <c r="R83" s="1" t="s">
        <v>544</v>
      </c>
      <c r="S83" s="1" t="s">
        <v>585</v>
      </c>
      <c r="T83" s="1"/>
      <c r="U83" s="1"/>
      <c r="V83" s="1" t="s">
        <v>1183</v>
      </c>
      <c r="W83" s="1" t="s">
        <v>1184</v>
      </c>
      <c r="X83" s="1"/>
      <c r="Y83" s="25">
        <v>43389.479432870372</v>
      </c>
      <c r="Z83" s="1" t="s">
        <v>549</v>
      </c>
      <c r="AA83" s="1" t="s">
        <v>548</v>
      </c>
      <c r="AB83" s="1" t="s">
        <v>548</v>
      </c>
      <c r="AC83" s="1"/>
      <c r="AD83" s="1"/>
    </row>
    <row r="84" spans="1:30" x14ac:dyDescent="0.25">
      <c r="A84" s="1" t="s">
        <v>677</v>
      </c>
      <c r="B84" s="1" t="s">
        <v>562</v>
      </c>
      <c r="C84" s="1" t="s">
        <v>2571</v>
      </c>
      <c r="D84" s="25">
        <v>43377.819212962961</v>
      </c>
      <c r="E84" s="1">
        <v>43378.848101851851</v>
      </c>
      <c r="F84" s="1" t="s">
        <v>914</v>
      </c>
      <c r="G84" s="1" t="s">
        <v>90</v>
      </c>
      <c r="H84" s="1" t="s">
        <v>573</v>
      </c>
      <c r="I84" s="1" t="s">
        <v>91</v>
      </c>
      <c r="J84" s="1" t="s">
        <v>1119</v>
      </c>
      <c r="K84" s="28" t="s">
        <v>2572</v>
      </c>
      <c r="L84" s="1" t="s">
        <v>2742</v>
      </c>
      <c r="M84" s="1" t="s">
        <v>793</v>
      </c>
      <c r="N84" s="1" t="s">
        <v>929</v>
      </c>
      <c r="O84" s="1" t="s">
        <v>1242</v>
      </c>
      <c r="P84" s="1"/>
      <c r="Q84" s="1" t="s">
        <v>92</v>
      </c>
      <c r="R84" s="1" t="s">
        <v>544</v>
      </c>
      <c r="S84" s="1" t="s">
        <v>585</v>
      </c>
      <c r="T84" s="1"/>
      <c r="U84" s="1"/>
      <c r="V84" s="1" t="s">
        <v>1110</v>
      </c>
      <c r="W84" s="1" t="s">
        <v>964</v>
      </c>
      <c r="X84" s="1"/>
      <c r="Y84" s="25">
        <v>43389.522037037037</v>
      </c>
      <c r="Z84" s="1" t="s">
        <v>549</v>
      </c>
      <c r="AA84" s="1" t="s">
        <v>548</v>
      </c>
      <c r="AB84" s="1" t="s">
        <v>548</v>
      </c>
      <c r="AC84" s="1"/>
      <c r="AD84" s="1"/>
    </row>
    <row r="85" spans="1:30" x14ac:dyDescent="0.25">
      <c r="A85" s="1" t="s">
        <v>677</v>
      </c>
      <c r="B85" s="1" t="s">
        <v>562</v>
      </c>
      <c r="C85" s="1" t="s">
        <v>2577</v>
      </c>
      <c r="D85" s="25">
        <v>43377.79724537037</v>
      </c>
      <c r="E85" s="1">
        <v>43378.895254629628</v>
      </c>
      <c r="F85" s="1" t="s">
        <v>1101</v>
      </c>
      <c r="G85" s="1" t="s">
        <v>90</v>
      </c>
      <c r="H85" s="1" t="s">
        <v>573</v>
      </c>
      <c r="I85" s="1" t="s">
        <v>91</v>
      </c>
      <c r="J85" s="1" t="s">
        <v>1119</v>
      </c>
      <c r="K85" s="1" t="s">
        <v>2578</v>
      </c>
      <c r="L85" s="1" t="s">
        <v>2743</v>
      </c>
      <c r="M85" s="1" t="s">
        <v>793</v>
      </c>
      <c r="N85" s="1" t="s">
        <v>41</v>
      </c>
      <c r="O85" s="1" t="s">
        <v>927</v>
      </c>
      <c r="P85" s="1"/>
      <c r="Q85" s="1" t="s">
        <v>92</v>
      </c>
      <c r="R85" s="1" t="s">
        <v>544</v>
      </c>
      <c r="S85" s="1" t="s">
        <v>585</v>
      </c>
      <c r="T85" s="1"/>
      <c r="U85" s="1"/>
      <c r="V85" s="1" t="s">
        <v>2293</v>
      </c>
      <c r="W85" s="1" t="s">
        <v>2579</v>
      </c>
      <c r="X85" s="1"/>
      <c r="Y85" s="25">
        <v>43389.516759259262</v>
      </c>
      <c r="Z85" s="1" t="s">
        <v>549</v>
      </c>
      <c r="AA85" s="1" t="s">
        <v>548</v>
      </c>
      <c r="AB85" s="1" t="s">
        <v>548</v>
      </c>
      <c r="AC85" s="1"/>
      <c r="AD85" s="1"/>
    </row>
    <row r="86" spans="1:30" x14ac:dyDescent="0.25">
      <c r="A86" s="1" t="s">
        <v>677</v>
      </c>
      <c r="B86" s="1" t="s">
        <v>562</v>
      </c>
      <c r="C86" s="1" t="s">
        <v>2073</v>
      </c>
      <c r="D86" s="25">
        <v>43375.698553240742</v>
      </c>
      <c r="E86" s="1">
        <v>43378.901250000003</v>
      </c>
      <c r="F86" s="1" t="s">
        <v>1101</v>
      </c>
      <c r="G86" s="1" t="s">
        <v>90</v>
      </c>
      <c r="H86" s="1" t="s">
        <v>573</v>
      </c>
      <c r="I86" s="1" t="s">
        <v>91</v>
      </c>
      <c r="J86" s="1" t="s">
        <v>2071</v>
      </c>
      <c r="K86" s="1" t="s">
        <v>2074</v>
      </c>
      <c r="L86" s="1" t="s">
        <v>2750</v>
      </c>
      <c r="M86" s="1" t="s">
        <v>793</v>
      </c>
      <c r="N86" s="1" t="s">
        <v>1372</v>
      </c>
      <c r="O86" s="1" t="s">
        <v>2751</v>
      </c>
      <c r="P86" s="1"/>
      <c r="Q86" s="1" t="s">
        <v>92</v>
      </c>
      <c r="R86" s="1" t="s">
        <v>544</v>
      </c>
      <c r="S86" s="1" t="s">
        <v>585</v>
      </c>
      <c r="T86" s="1"/>
      <c r="U86" s="1"/>
      <c r="V86" s="1" t="s">
        <v>1110</v>
      </c>
      <c r="W86" s="1" t="s">
        <v>964</v>
      </c>
      <c r="X86" s="1"/>
      <c r="Y86" s="25">
        <v>43389.490497685183</v>
      </c>
      <c r="Z86" s="1" t="s">
        <v>549</v>
      </c>
      <c r="AA86" s="1" t="s">
        <v>548</v>
      </c>
      <c r="AB86" s="1" t="s">
        <v>548</v>
      </c>
      <c r="AC86" s="1"/>
      <c r="AD86" s="1"/>
    </row>
    <row r="87" spans="1:30" x14ac:dyDescent="0.25">
      <c r="A87" s="1" t="s">
        <v>677</v>
      </c>
      <c r="B87" s="1" t="s">
        <v>562</v>
      </c>
      <c r="C87" s="1" t="s">
        <v>2584</v>
      </c>
      <c r="D87" s="25">
        <v>43377.650335648148</v>
      </c>
      <c r="E87" s="1">
        <v>43381.519305555557</v>
      </c>
      <c r="F87" s="1" t="s">
        <v>913</v>
      </c>
      <c r="G87" s="1" t="s">
        <v>90</v>
      </c>
      <c r="H87" s="1" t="s">
        <v>573</v>
      </c>
      <c r="I87" s="1" t="s">
        <v>91</v>
      </c>
      <c r="J87" s="1" t="s">
        <v>1119</v>
      </c>
      <c r="K87" s="1" t="s">
        <v>2585</v>
      </c>
      <c r="L87" s="1" t="s">
        <v>2745</v>
      </c>
      <c r="M87" s="1" t="s">
        <v>793</v>
      </c>
      <c r="N87" s="1" t="s">
        <v>40</v>
      </c>
      <c r="O87" s="1" t="s">
        <v>1360</v>
      </c>
      <c r="P87" s="1"/>
      <c r="Q87" s="1" t="s">
        <v>92</v>
      </c>
      <c r="R87" s="1" t="s">
        <v>544</v>
      </c>
      <c r="S87" s="1" t="s">
        <v>585</v>
      </c>
      <c r="T87" s="1"/>
      <c r="U87" s="1"/>
      <c r="V87" s="1" t="s">
        <v>1829</v>
      </c>
      <c r="W87" s="1" t="s">
        <v>2586</v>
      </c>
      <c r="X87" s="1"/>
      <c r="Y87" s="25">
        <v>43392.495844907404</v>
      </c>
      <c r="Z87" s="1" t="s">
        <v>549</v>
      </c>
      <c r="AA87" s="1" t="s">
        <v>548</v>
      </c>
      <c r="AB87" s="1" t="s">
        <v>548</v>
      </c>
      <c r="AC87" s="1"/>
      <c r="AD87" s="1"/>
    </row>
    <row r="88" spans="1:30" x14ac:dyDescent="0.25">
      <c r="A88" s="1" t="s">
        <v>677</v>
      </c>
      <c r="B88" s="1" t="s">
        <v>562</v>
      </c>
      <c r="C88" s="1" t="s">
        <v>2732</v>
      </c>
      <c r="D88" s="25">
        <v>43378.765393518515</v>
      </c>
      <c r="E88" s="1">
        <v>43381.568657407406</v>
      </c>
      <c r="F88" s="1" t="s">
        <v>913</v>
      </c>
      <c r="G88" s="1" t="s">
        <v>90</v>
      </c>
      <c r="H88" s="1" t="s">
        <v>573</v>
      </c>
      <c r="I88" s="1" t="s">
        <v>91</v>
      </c>
      <c r="J88" s="1" t="s">
        <v>1119</v>
      </c>
      <c r="K88" s="1" t="s">
        <v>2733</v>
      </c>
      <c r="L88" s="1" t="s">
        <v>2734</v>
      </c>
      <c r="M88" s="1" t="s">
        <v>793</v>
      </c>
      <c r="N88" s="1" t="s">
        <v>929</v>
      </c>
      <c r="O88" s="1" t="s">
        <v>948</v>
      </c>
      <c r="P88" s="1"/>
      <c r="Q88" s="1" t="s">
        <v>92</v>
      </c>
      <c r="R88" s="1" t="s">
        <v>544</v>
      </c>
      <c r="S88" s="1" t="s">
        <v>585</v>
      </c>
      <c r="T88" s="1"/>
      <c r="U88" s="1"/>
      <c r="V88" s="1" t="s">
        <v>1056</v>
      </c>
      <c r="W88" s="1" t="s">
        <v>1243</v>
      </c>
      <c r="X88" s="1"/>
      <c r="Y88" s="25">
        <v>43392.500324074077</v>
      </c>
      <c r="Z88" s="1" t="s">
        <v>549</v>
      </c>
      <c r="AA88" s="1" t="s">
        <v>548</v>
      </c>
      <c r="AB88" s="1" t="s">
        <v>548</v>
      </c>
      <c r="AC88" s="1"/>
      <c r="AD88" s="1"/>
    </row>
    <row r="89" spans="1:30" x14ac:dyDescent="0.25">
      <c r="A89" s="1" t="s">
        <v>677</v>
      </c>
      <c r="B89" s="1" t="s">
        <v>562</v>
      </c>
      <c r="C89" s="1" t="s">
        <v>2567</v>
      </c>
      <c r="D89" s="25">
        <v>43378.113055555557</v>
      </c>
      <c r="E89" s="1">
        <v>43381.580243055556</v>
      </c>
      <c r="F89" s="1" t="s">
        <v>915</v>
      </c>
      <c r="G89" s="1" t="s">
        <v>90</v>
      </c>
      <c r="H89" s="1" t="s">
        <v>573</v>
      </c>
      <c r="I89" s="1" t="s">
        <v>91</v>
      </c>
      <c r="J89" s="1" t="s">
        <v>1119</v>
      </c>
      <c r="K89" s="28" t="s">
        <v>2568</v>
      </c>
      <c r="L89" s="1" t="s">
        <v>2741</v>
      </c>
      <c r="M89" s="1" t="s">
        <v>793</v>
      </c>
      <c r="N89" s="1" t="s">
        <v>40</v>
      </c>
      <c r="O89" s="1" t="s">
        <v>1093</v>
      </c>
      <c r="P89" s="1"/>
      <c r="Q89" s="1" t="s">
        <v>92</v>
      </c>
      <c r="R89" s="1" t="s">
        <v>544</v>
      </c>
      <c r="S89" s="1" t="s">
        <v>585</v>
      </c>
      <c r="T89" s="1"/>
      <c r="U89" s="1"/>
      <c r="V89" s="1" t="s">
        <v>930</v>
      </c>
      <c r="W89" s="1" t="s">
        <v>950</v>
      </c>
      <c r="X89" s="1"/>
      <c r="Y89" s="25">
        <v>43392.49894675926</v>
      </c>
      <c r="Z89" s="1" t="s">
        <v>549</v>
      </c>
      <c r="AA89" s="1" t="s">
        <v>548</v>
      </c>
      <c r="AB89" s="1" t="s">
        <v>548</v>
      </c>
      <c r="AC89" s="1"/>
      <c r="AD89" s="1"/>
    </row>
    <row r="90" spans="1:30" x14ac:dyDescent="0.25">
      <c r="A90" s="1" t="s">
        <v>677</v>
      </c>
      <c r="B90" s="1" t="s">
        <v>562</v>
      </c>
      <c r="C90" s="26" t="s">
        <v>2735</v>
      </c>
      <c r="D90" s="25">
        <v>43378.706331018519</v>
      </c>
      <c r="E90" s="1">
        <v>43381.595601851855</v>
      </c>
      <c r="F90" s="1" t="s">
        <v>915</v>
      </c>
      <c r="G90" s="1" t="s">
        <v>90</v>
      </c>
      <c r="H90" s="1" t="s">
        <v>573</v>
      </c>
      <c r="I90" s="1" t="s">
        <v>91</v>
      </c>
      <c r="J90" s="1" t="s">
        <v>1119</v>
      </c>
      <c r="K90" s="1" t="s">
        <v>2736</v>
      </c>
      <c r="L90" s="1" t="s">
        <v>2737</v>
      </c>
      <c r="M90" s="1" t="s">
        <v>793</v>
      </c>
      <c r="N90" s="1" t="s">
        <v>929</v>
      </c>
      <c r="O90" s="1" t="s">
        <v>1214</v>
      </c>
      <c r="P90" s="1"/>
      <c r="Q90" s="1" t="s">
        <v>92</v>
      </c>
      <c r="R90" s="1" t="s">
        <v>544</v>
      </c>
      <c r="S90" s="1" t="s">
        <v>585</v>
      </c>
      <c r="T90" s="1"/>
      <c r="U90" s="1"/>
      <c r="V90" s="1" t="s">
        <v>1274</v>
      </c>
      <c r="W90" s="1" t="s">
        <v>1275</v>
      </c>
      <c r="X90" s="1"/>
      <c r="Y90" s="25">
        <v>43392.499710648146</v>
      </c>
      <c r="Z90" s="1" t="s">
        <v>549</v>
      </c>
      <c r="AA90" s="1" t="s">
        <v>548</v>
      </c>
      <c r="AB90" s="1" t="s">
        <v>548</v>
      </c>
      <c r="AC90" s="1"/>
      <c r="AD90" s="1"/>
    </row>
    <row r="91" spans="1:30" x14ac:dyDescent="0.25">
      <c r="A91" s="1" t="s">
        <v>677</v>
      </c>
      <c r="B91" s="1" t="s">
        <v>562</v>
      </c>
      <c r="C91" s="26" t="s">
        <v>2048</v>
      </c>
      <c r="D91" s="25">
        <v>43376.075844907406</v>
      </c>
      <c r="E91" s="1">
        <v>43381.64135416667</v>
      </c>
      <c r="F91" s="1" t="s">
        <v>914</v>
      </c>
      <c r="G91" s="1" t="s">
        <v>90</v>
      </c>
      <c r="H91" s="1" t="s">
        <v>573</v>
      </c>
      <c r="I91" s="1" t="s">
        <v>91</v>
      </c>
      <c r="J91" s="1" t="s">
        <v>1119</v>
      </c>
      <c r="K91" s="1" t="s">
        <v>2049</v>
      </c>
      <c r="L91" s="1" t="s">
        <v>2749</v>
      </c>
      <c r="M91" s="1" t="s">
        <v>793</v>
      </c>
      <c r="N91" s="1" t="s">
        <v>41</v>
      </c>
      <c r="O91" s="1" t="s">
        <v>928</v>
      </c>
      <c r="P91" s="1"/>
      <c r="Q91" s="1" t="s">
        <v>92</v>
      </c>
      <c r="R91" s="1" t="s">
        <v>544</v>
      </c>
      <c r="S91" s="1" t="s">
        <v>585</v>
      </c>
      <c r="T91" s="1"/>
      <c r="U91" s="1"/>
      <c r="V91" s="1" t="s">
        <v>1307</v>
      </c>
      <c r="W91" s="1" t="s">
        <v>2050</v>
      </c>
      <c r="X91" s="1"/>
      <c r="Y91" s="25">
        <v>43392.491365740738</v>
      </c>
      <c r="Z91" s="1" t="s">
        <v>549</v>
      </c>
      <c r="AA91" s="1" t="s">
        <v>548</v>
      </c>
      <c r="AB91" s="1" t="s">
        <v>548</v>
      </c>
      <c r="AC91" s="1"/>
      <c r="AD91" s="1"/>
    </row>
    <row r="92" spans="1:30" x14ac:dyDescent="0.25">
      <c r="A92" s="1" t="s">
        <v>677</v>
      </c>
      <c r="B92" s="1" t="s">
        <v>562</v>
      </c>
      <c r="C92" s="26" t="s">
        <v>2738</v>
      </c>
      <c r="D92" s="25">
        <v>43378.692071759258</v>
      </c>
      <c r="E92" s="1">
        <v>43381.657222222224</v>
      </c>
      <c r="F92" s="1" t="s">
        <v>913</v>
      </c>
      <c r="G92" s="1" t="s">
        <v>90</v>
      </c>
      <c r="H92" s="1" t="s">
        <v>573</v>
      </c>
      <c r="I92" s="1" t="s">
        <v>91</v>
      </c>
      <c r="J92" s="1" t="s">
        <v>1119</v>
      </c>
      <c r="K92" s="1" t="s">
        <v>2739</v>
      </c>
      <c r="L92" s="1" t="s">
        <v>2740</v>
      </c>
      <c r="M92" s="1" t="s">
        <v>793</v>
      </c>
      <c r="N92" s="1" t="s">
        <v>929</v>
      </c>
      <c r="O92" s="1" t="s">
        <v>939</v>
      </c>
      <c r="P92" s="1"/>
      <c r="Q92" s="1" t="s">
        <v>92</v>
      </c>
      <c r="R92" s="1" t="s">
        <v>544</v>
      </c>
      <c r="S92" s="1" t="s">
        <v>585</v>
      </c>
      <c r="T92" s="1"/>
      <c r="U92" s="1"/>
      <c r="V92" s="1" t="s">
        <v>1110</v>
      </c>
      <c r="W92" s="1" t="s">
        <v>964</v>
      </c>
      <c r="X92" s="1"/>
      <c r="Y92" s="25">
        <v>43392.499560185184</v>
      </c>
      <c r="Z92" s="1" t="s">
        <v>549</v>
      </c>
      <c r="AA92" s="1" t="s">
        <v>548</v>
      </c>
      <c r="AB92" s="1" t="s">
        <v>548</v>
      </c>
      <c r="AC92" s="1"/>
      <c r="AD92" s="1"/>
    </row>
    <row r="93" spans="1:30" x14ac:dyDescent="0.25">
      <c r="A93" s="1" t="s">
        <v>677</v>
      </c>
      <c r="B93" s="1" t="s">
        <v>562</v>
      </c>
      <c r="C93" s="26" t="s">
        <v>1604</v>
      </c>
      <c r="D93" s="25">
        <v>43372.042268518519</v>
      </c>
      <c r="E93" s="1">
        <v>43381.66851851852</v>
      </c>
      <c r="F93" s="1" t="s">
        <v>914</v>
      </c>
      <c r="G93" s="1" t="s">
        <v>90</v>
      </c>
      <c r="H93" s="1" t="s">
        <v>573</v>
      </c>
      <c r="I93" s="1" t="s">
        <v>91</v>
      </c>
      <c r="J93" s="1" t="s">
        <v>1119</v>
      </c>
      <c r="K93" s="28" t="s">
        <v>1605</v>
      </c>
      <c r="L93" s="1" t="s">
        <v>2752</v>
      </c>
      <c r="M93" s="1" t="s">
        <v>793</v>
      </c>
      <c r="N93" s="1" t="s">
        <v>40</v>
      </c>
      <c r="O93" s="1" t="s">
        <v>2753</v>
      </c>
      <c r="P93" s="1"/>
      <c r="Q93" s="1" t="s">
        <v>92</v>
      </c>
      <c r="R93" s="1" t="s">
        <v>544</v>
      </c>
      <c r="S93" s="1" t="s">
        <v>585</v>
      </c>
      <c r="T93" s="1"/>
      <c r="U93" s="1"/>
      <c r="V93" s="1" t="s">
        <v>1274</v>
      </c>
      <c r="W93" s="1" t="s">
        <v>1603</v>
      </c>
      <c r="X93" s="1"/>
      <c r="Y93" s="25">
        <v>43392.487916666665</v>
      </c>
      <c r="Z93" s="1" t="s">
        <v>549</v>
      </c>
      <c r="AA93" s="1" t="s">
        <v>548</v>
      </c>
      <c r="AB93" s="1" t="s">
        <v>548</v>
      </c>
      <c r="AC93" s="1"/>
      <c r="AD93" s="1"/>
    </row>
    <row r="94" spans="1:30" x14ac:dyDescent="0.25">
      <c r="A94" s="1" t="s">
        <v>677</v>
      </c>
      <c r="B94" s="1" t="s">
        <v>562</v>
      </c>
      <c r="C94" s="1" t="s">
        <v>1601</v>
      </c>
      <c r="D94" s="1">
        <v>43372.046041666668</v>
      </c>
      <c r="E94" s="1">
        <v>43381.6721875</v>
      </c>
      <c r="F94" s="1" t="s">
        <v>914</v>
      </c>
      <c r="G94" s="1" t="s">
        <v>90</v>
      </c>
      <c r="H94" s="1" t="s">
        <v>573</v>
      </c>
      <c r="I94" s="1" t="s">
        <v>91</v>
      </c>
      <c r="J94" s="1" t="s">
        <v>1441</v>
      </c>
      <c r="K94" s="1" t="s">
        <v>1602</v>
      </c>
      <c r="L94" s="1" t="s">
        <v>2752</v>
      </c>
      <c r="M94" s="1" t="s">
        <v>793</v>
      </c>
      <c r="N94" s="1" t="s">
        <v>40</v>
      </c>
      <c r="O94" s="1" t="s">
        <v>2753</v>
      </c>
      <c r="P94" s="1"/>
      <c r="Q94" s="1" t="s">
        <v>92</v>
      </c>
      <c r="R94" s="1" t="s">
        <v>544</v>
      </c>
      <c r="S94" s="1" t="s">
        <v>585</v>
      </c>
      <c r="T94" s="1"/>
      <c r="U94" s="1"/>
      <c r="V94" s="1" t="s">
        <v>1274</v>
      </c>
      <c r="W94" s="1" t="s">
        <v>1603</v>
      </c>
      <c r="X94" s="1"/>
      <c r="Y94" s="1">
        <v>43392.488171296296</v>
      </c>
      <c r="Z94" s="1" t="s">
        <v>549</v>
      </c>
      <c r="AA94" s="1" t="s">
        <v>548</v>
      </c>
      <c r="AB94" s="1" t="s">
        <v>548</v>
      </c>
      <c r="AC94" s="1"/>
      <c r="AD94" s="1"/>
    </row>
    <row r="95" spans="1:30" x14ac:dyDescent="0.25">
      <c r="A95" s="1" t="s">
        <v>677</v>
      </c>
      <c r="B95" s="1" t="s">
        <v>562</v>
      </c>
      <c r="C95" s="1" t="s">
        <v>2580</v>
      </c>
      <c r="D95" s="1">
        <v>43377.791620370372</v>
      </c>
      <c r="E95" s="1">
        <v>43381.690381944441</v>
      </c>
      <c r="F95" s="1" t="s">
        <v>914</v>
      </c>
      <c r="G95" s="1" t="s">
        <v>90</v>
      </c>
      <c r="H95" s="1" t="s">
        <v>573</v>
      </c>
      <c r="I95" s="1" t="s">
        <v>91</v>
      </c>
      <c r="J95" s="1" t="s">
        <v>1119</v>
      </c>
      <c r="K95" s="1" t="s">
        <v>2581</v>
      </c>
      <c r="L95" s="1" t="s">
        <v>2744</v>
      </c>
      <c r="M95" s="1" t="s">
        <v>793</v>
      </c>
      <c r="N95" s="1" t="s">
        <v>929</v>
      </c>
      <c r="O95" s="1" t="s">
        <v>939</v>
      </c>
      <c r="P95" s="1"/>
      <c r="Q95" s="1" t="s">
        <v>92</v>
      </c>
      <c r="R95" s="1" t="s">
        <v>544</v>
      </c>
      <c r="S95" s="1" t="s">
        <v>585</v>
      </c>
      <c r="T95" s="1"/>
      <c r="U95" s="1"/>
      <c r="V95" s="1" t="s">
        <v>2582</v>
      </c>
      <c r="W95" s="1" t="s">
        <v>2583</v>
      </c>
      <c r="X95" s="1"/>
      <c r="Y95" s="1">
        <v>43392.496087962965</v>
      </c>
      <c r="Z95" s="1" t="s">
        <v>549</v>
      </c>
      <c r="AA95" s="1" t="s">
        <v>548</v>
      </c>
      <c r="AB95" s="1" t="s">
        <v>548</v>
      </c>
      <c r="AC95" s="1"/>
      <c r="AD95" s="1"/>
    </row>
    <row r="96" spans="1:30" x14ac:dyDescent="0.25">
      <c r="A96" s="1" t="s">
        <v>677</v>
      </c>
      <c r="B96" s="1" t="s">
        <v>562</v>
      </c>
      <c r="C96" s="1" t="s">
        <v>2044</v>
      </c>
      <c r="D96" s="1">
        <v>43376.081331018519</v>
      </c>
      <c r="E96" s="1">
        <v>43381.80809027778</v>
      </c>
      <c r="F96" s="1" t="s">
        <v>1193</v>
      </c>
      <c r="G96" s="1" t="s">
        <v>90</v>
      </c>
      <c r="H96" s="1" t="s">
        <v>573</v>
      </c>
      <c r="I96" s="1" t="s">
        <v>91</v>
      </c>
      <c r="J96" s="1" t="s">
        <v>1119</v>
      </c>
      <c r="K96" s="1" t="s">
        <v>2045</v>
      </c>
      <c r="L96" s="1" t="s">
        <v>2746</v>
      </c>
      <c r="M96" s="1" t="s">
        <v>793</v>
      </c>
      <c r="N96" s="1" t="s">
        <v>2747</v>
      </c>
      <c r="O96" s="1" t="s">
        <v>2748</v>
      </c>
      <c r="P96" s="1"/>
      <c r="Q96" s="1" t="s">
        <v>92</v>
      </c>
      <c r="R96" s="1" t="s">
        <v>544</v>
      </c>
      <c r="S96" s="1" t="s">
        <v>585</v>
      </c>
      <c r="T96" s="1"/>
      <c r="U96" s="1"/>
      <c r="V96" s="1" t="s">
        <v>2043</v>
      </c>
      <c r="W96" s="1" t="s">
        <v>1303</v>
      </c>
      <c r="X96" s="1"/>
      <c r="Y96" s="1">
        <v>43392.491527777776</v>
      </c>
      <c r="Z96" s="1" t="s">
        <v>549</v>
      </c>
      <c r="AA96" s="1" t="s">
        <v>548</v>
      </c>
      <c r="AB96" s="1" t="s">
        <v>548</v>
      </c>
      <c r="AC96" s="1"/>
      <c r="AD96" s="1"/>
    </row>
    <row r="97" spans="1:30" x14ac:dyDescent="0.25">
      <c r="A97" s="1" t="s">
        <v>677</v>
      </c>
      <c r="B97" s="1" t="s">
        <v>562</v>
      </c>
      <c r="C97" s="1" t="s">
        <v>1330</v>
      </c>
      <c r="D97" s="1">
        <v>43341.894502314812</v>
      </c>
      <c r="E97" s="1">
        <v>43381.959687499999</v>
      </c>
      <c r="F97" s="1" t="s">
        <v>915</v>
      </c>
      <c r="G97" s="1" t="s">
        <v>90</v>
      </c>
      <c r="H97" s="1" t="s">
        <v>573</v>
      </c>
      <c r="I97" s="1" t="s">
        <v>91</v>
      </c>
      <c r="J97" s="1" t="s">
        <v>1119</v>
      </c>
      <c r="K97" s="1" t="s">
        <v>2776</v>
      </c>
      <c r="L97" s="1" t="s">
        <v>3074</v>
      </c>
      <c r="M97" s="1"/>
      <c r="N97" s="1"/>
      <c r="O97" s="1"/>
      <c r="P97" s="1"/>
      <c r="Q97" s="1" t="s">
        <v>92</v>
      </c>
      <c r="R97" s="1" t="s">
        <v>544</v>
      </c>
      <c r="S97" s="1" t="s">
        <v>585</v>
      </c>
      <c r="T97" s="1"/>
      <c r="U97" s="1"/>
      <c r="V97" s="1" t="s">
        <v>1122</v>
      </c>
      <c r="W97" s="1" t="s">
        <v>1123</v>
      </c>
      <c r="X97" s="1"/>
      <c r="Y97" s="1">
        <v>43392.481516203705</v>
      </c>
      <c r="Z97" s="1" t="s">
        <v>549</v>
      </c>
      <c r="AA97" s="1" t="s">
        <v>548</v>
      </c>
      <c r="AB97" s="1" t="s">
        <v>548</v>
      </c>
      <c r="AC97" s="1"/>
      <c r="AD97" s="1"/>
    </row>
    <row r="98" spans="1:30" x14ac:dyDescent="0.25">
      <c r="A98" s="1" t="s">
        <v>677</v>
      </c>
      <c r="B98" s="1" t="s">
        <v>562</v>
      </c>
      <c r="C98" s="1" t="s">
        <v>2763</v>
      </c>
      <c r="D98" s="1">
        <v>43379.010335648149</v>
      </c>
      <c r="E98" s="1">
        <v>43382.477592592593</v>
      </c>
      <c r="F98" s="1" t="s">
        <v>1193</v>
      </c>
      <c r="G98" s="1" t="s">
        <v>90</v>
      </c>
      <c r="H98" s="1" t="s">
        <v>573</v>
      </c>
      <c r="I98" s="1" t="s">
        <v>91</v>
      </c>
      <c r="J98" s="1" t="s">
        <v>1119</v>
      </c>
      <c r="K98" s="1" t="s">
        <v>2764</v>
      </c>
      <c r="L98" s="1" t="s">
        <v>3059</v>
      </c>
      <c r="M98" s="1" t="s">
        <v>793</v>
      </c>
      <c r="N98" s="1" t="s">
        <v>41</v>
      </c>
      <c r="O98" s="1" t="s">
        <v>602</v>
      </c>
      <c r="P98" s="1"/>
      <c r="Q98" s="1" t="s">
        <v>92</v>
      </c>
      <c r="R98" s="1" t="s">
        <v>544</v>
      </c>
      <c r="S98" s="1" t="s">
        <v>585</v>
      </c>
      <c r="T98" s="1"/>
      <c r="U98" s="1"/>
      <c r="V98" s="1" t="s">
        <v>1307</v>
      </c>
      <c r="W98" s="1" t="s">
        <v>2050</v>
      </c>
      <c r="X98" s="1"/>
      <c r="Y98" s="1">
        <v>43392.508113425924</v>
      </c>
      <c r="Z98" s="1" t="s">
        <v>549</v>
      </c>
      <c r="AA98" s="1" t="s">
        <v>548</v>
      </c>
      <c r="AB98" s="1" t="s">
        <v>548</v>
      </c>
      <c r="AC98" s="1"/>
      <c r="AD98" s="1"/>
    </row>
    <row r="99" spans="1:30" x14ac:dyDescent="0.25">
      <c r="A99" s="1" t="s">
        <v>677</v>
      </c>
      <c r="B99" s="1" t="s">
        <v>562</v>
      </c>
      <c r="C99" s="1" t="s">
        <v>2569</v>
      </c>
      <c r="D99" s="1">
        <v>43377.880011574074</v>
      </c>
      <c r="E99" s="1">
        <v>43382.539826388886</v>
      </c>
      <c r="F99" s="1" t="s">
        <v>913</v>
      </c>
      <c r="G99" s="1" t="s">
        <v>90</v>
      </c>
      <c r="H99" s="1" t="s">
        <v>573</v>
      </c>
      <c r="I99" s="1" t="s">
        <v>91</v>
      </c>
      <c r="J99" s="1" t="s">
        <v>1119</v>
      </c>
      <c r="K99" s="1" t="s">
        <v>2570</v>
      </c>
      <c r="L99" s="1" t="s">
        <v>3062</v>
      </c>
      <c r="M99" s="1" t="s">
        <v>793</v>
      </c>
      <c r="N99" s="1" t="s">
        <v>41</v>
      </c>
      <c r="O99" s="1" t="s">
        <v>927</v>
      </c>
      <c r="P99" s="1"/>
      <c r="Q99" s="1" t="s">
        <v>92</v>
      </c>
      <c r="R99" s="1" t="s">
        <v>544</v>
      </c>
      <c r="S99" s="1" t="s">
        <v>585</v>
      </c>
      <c r="T99" s="1"/>
      <c r="U99" s="1"/>
      <c r="V99" s="1" t="s">
        <v>841</v>
      </c>
      <c r="W99" s="1" t="s">
        <v>800</v>
      </c>
      <c r="X99" s="1"/>
      <c r="Y99" s="1">
        <v>43393.497164351851</v>
      </c>
      <c r="Z99" s="1" t="s">
        <v>549</v>
      </c>
      <c r="AA99" s="1" t="s">
        <v>548</v>
      </c>
      <c r="AB99" s="1" t="s">
        <v>548</v>
      </c>
      <c r="AC99" s="1"/>
      <c r="AD99" s="1"/>
    </row>
    <row r="100" spans="1:30" x14ac:dyDescent="0.25">
      <c r="A100" s="1" t="s">
        <v>677</v>
      </c>
      <c r="B100" s="1" t="s">
        <v>562</v>
      </c>
      <c r="C100" s="1" t="s">
        <v>3038</v>
      </c>
      <c r="D100" s="1">
        <v>43381.891018518516</v>
      </c>
      <c r="E100" s="1">
        <v>43382.570405092592</v>
      </c>
      <c r="F100" s="1" t="s">
        <v>913</v>
      </c>
      <c r="G100" s="1" t="s">
        <v>90</v>
      </c>
      <c r="H100" s="1" t="s">
        <v>573</v>
      </c>
      <c r="I100" s="1" t="s">
        <v>91</v>
      </c>
      <c r="J100" s="1" t="s">
        <v>1119</v>
      </c>
      <c r="K100" s="1" t="s">
        <v>3039</v>
      </c>
      <c r="L100" s="1" t="s">
        <v>3040</v>
      </c>
      <c r="M100" s="1" t="s">
        <v>793</v>
      </c>
      <c r="N100" s="1" t="s">
        <v>929</v>
      </c>
      <c r="O100" s="1" t="s">
        <v>948</v>
      </c>
      <c r="P100" s="1"/>
      <c r="Q100" s="1" t="s">
        <v>92</v>
      </c>
      <c r="R100" s="1" t="s">
        <v>544</v>
      </c>
      <c r="S100" s="1" t="s">
        <v>585</v>
      </c>
      <c r="T100" s="1"/>
      <c r="U100" s="1"/>
      <c r="V100" s="1" t="s">
        <v>924</v>
      </c>
      <c r="W100" s="1" t="s">
        <v>844</v>
      </c>
      <c r="X100" s="1"/>
      <c r="Y100" s="1">
        <v>43393.512152777781</v>
      </c>
      <c r="Z100" s="1" t="s">
        <v>549</v>
      </c>
      <c r="AA100" s="1" t="s">
        <v>548</v>
      </c>
      <c r="AB100" s="1" t="s">
        <v>548</v>
      </c>
      <c r="AC100" s="1"/>
      <c r="AD100" s="1"/>
    </row>
    <row r="101" spans="1:30" x14ac:dyDescent="0.25">
      <c r="A101" s="1" t="s">
        <v>677</v>
      </c>
      <c r="B101" s="1" t="s">
        <v>562</v>
      </c>
      <c r="C101" s="1" t="s">
        <v>3035</v>
      </c>
      <c r="D101" s="1">
        <v>43382.001597222225</v>
      </c>
      <c r="E101" s="1">
        <v>43382.570775462962</v>
      </c>
      <c r="F101" s="1" t="s">
        <v>914</v>
      </c>
      <c r="G101" s="1" t="s">
        <v>90</v>
      </c>
      <c r="H101" s="1" t="s">
        <v>573</v>
      </c>
      <c r="I101" s="1" t="s">
        <v>91</v>
      </c>
      <c r="J101" s="1" t="s">
        <v>1119</v>
      </c>
      <c r="K101" s="1" t="s">
        <v>3036</v>
      </c>
      <c r="L101" s="1" t="s">
        <v>3037</v>
      </c>
      <c r="M101" s="1" t="s">
        <v>793</v>
      </c>
      <c r="N101" s="1" t="s">
        <v>929</v>
      </c>
      <c r="O101" s="1" t="s">
        <v>940</v>
      </c>
      <c r="P101" s="1"/>
      <c r="Q101" s="1" t="s">
        <v>92</v>
      </c>
      <c r="R101" s="1" t="s">
        <v>544</v>
      </c>
      <c r="S101" s="1" t="s">
        <v>585</v>
      </c>
      <c r="T101" s="1"/>
      <c r="U101" s="1"/>
      <c r="V101" s="1" t="s">
        <v>930</v>
      </c>
      <c r="W101" s="1" t="s">
        <v>950</v>
      </c>
      <c r="X101" s="1"/>
      <c r="Y101" s="1">
        <v>43393.514178240737</v>
      </c>
      <c r="Z101" s="1" t="s">
        <v>549</v>
      </c>
      <c r="AA101" s="1" t="s">
        <v>548</v>
      </c>
      <c r="AB101" s="1" t="s">
        <v>548</v>
      </c>
      <c r="AC101" s="1"/>
      <c r="AD101" s="1"/>
    </row>
    <row r="102" spans="1:30" x14ac:dyDescent="0.25">
      <c r="A102" s="1" t="s">
        <v>677</v>
      </c>
      <c r="B102" s="1" t="s">
        <v>562</v>
      </c>
      <c r="C102" s="1" t="s">
        <v>3049</v>
      </c>
      <c r="D102" s="1">
        <v>43381.820694444446</v>
      </c>
      <c r="E102" s="1">
        <v>43382.584247685183</v>
      </c>
      <c r="F102" s="1" t="s">
        <v>914</v>
      </c>
      <c r="G102" s="1" t="s">
        <v>90</v>
      </c>
      <c r="H102" s="1" t="s">
        <v>573</v>
      </c>
      <c r="I102" s="1" t="s">
        <v>91</v>
      </c>
      <c r="J102" s="1" t="s">
        <v>1119</v>
      </c>
      <c r="K102" s="1" t="s">
        <v>3050</v>
      </c>
      <c r="L102" s="1" t="s">
        <v>3051</v>
      </c>
      <c r="M102" s="1" t="s">
        <v>793</v>
      </c>
      <c r="N102" s="1" t="s">
        <v>929</v>
      </c>
      <c r="O102" s="1" t="s">
        <v>948</v>
      </c>
      <c r="P102" s="1"/>
      <c r="Q102" s="1" t="s">
        <v>92</v>
      </c>
      <c r="R102" s="1" t="s">
        <v>544</v>
      </c>
      <c r="S102" s="1" t="s">
        <v>585</v>
      </c>
      <c r="T102" s="1"/>
      <c r="U102" s="1"/>
      <c r="V102" s="1" t="s">
        <v>3047</v>
      </c>
      <c r="W102" s="1" t="s">
        <v>3048</v>
      </c>
      <c r="X102" s="1"/>
      <c r="Y102" s="1">
        <v>43393.509398148148</v>
      </c>
      <c r="Z102" s="1" t="s">
        <v>549</v>
      </c>
      <c r="AA102" s="1" t="s">
        <v>548</v>
      </c>
      <c r="AB102" s="1" t="s">
        <v>548</v>
      </c>
      <c r="AC102" s="1"/>
      <c r="AD102" s="1"/>
    </row>
    <row r="103" spans="1:30" x14ac:dyDescent="0.25">
      <c r="A103" s="1" t="s">
        <v>677</v>
      </c>
      <c r="B103" s="1" t="s">
        <v>562</v>
      </c>
      <c r="C103" s="1" t="s">
        <v>3055</v>
      </c>
      <c r="D103" s="1">
        <v>43381.67119212963</v>
      </c>
      <c r="E103" s="1">
        <v>43382.61577546296</v>
      </c>
      <c r="F103" s="1" t="s">
        <v>913</v>
      </c>
      <c r="G103" s="1" t="s">
        <v>90</v>
      </c>
      <c r="H103" s="1" t="s">
        <v>573</v>
      </c>
      <c r="I103" s="1" t="s">
        <v>91</v>
      </c>
      <c r="J103" s="1" t="s">
        <v>3056</v>
      </c>
      <c r="K103" s="1" t="s">
        <v>3057</v>
      </c>
      <c r="L103" s="1" t="s">
        <v>3058</v>
      </c>
      <c r="M103" s="1" t="s">
        <v>793</v>
      </c>
      <c r="N103" s="1" t="s">
        <v>920</v>
      </c>
      <c r="O103" s="1" t="s">
        <v>921</v>
      </c>
      <c r="P103" s="1"/>
      <c r="Q103" s="1" t="s">
        <v>92</v>
      </c>
      <c r="R103" s="1" t="s">
        <v>544</v>
      </c>
      <c r="S103" s="1" t="s">
        <v>545</v>
      </c>
      <c r="T103" s="1"/>
      <c r="U103" s="1"/>
      <c r="V103" s="1" t="s">
        <v>2317</v>
      </c>
      <c r="W103" s="1" t="s">
        <v>2318</v>
      </c>
      <c r="X103" s="1"/>
      <c r="Y103" s="1">
        <v>43393.502974537034</v>
      </c>
      <c r="Z103" s="1" t="s">
        <v>549</v>
      </c>
      <c r="AA103" s="1" t="s">
        <v>548</v>
      </c>
      <c r="AB103" s="1" t="s">
        <v>548</v>
      </c>
      <c r="AC103" s="1"/>
      <c r="AD103" s="1"/>
    </row>
    <row r="104" spans="1:30" x14ac:dyDescent="0.25">
      <c r="A104" s="1" t="s">
        <v>677</v>
      </c>
      <c r="B104" s="1" t="s">
        <v>562</v>
      </c>
      <c r="C104" s="1" t="s">
        <v>2772</v>
      </c>
      <c r="D104" s="1">
        <v>43371.959363425929</v>
      </c>
      <c r="E104" s="1">
        <v>43382.658912037034</v>
      </c>
      <c r="F104" s="1" t="s">
        <v>1193</v>
      </c>
      <c r="G104" s="1" t="s">
        <v>90</v>
      </c>
      <c r="H104" s="1" t="s">
        <v>573</v>
      </c>
      <c r="I104" s="1" t="s">
        <v>91</v>
      </c>
      <c r="J104" s="1" t="s">
        <v>2096</v>
      </c>
      <c r="K104" s="1" t="s">
        <v>2773</v>
      </c>
      <c r="L104" s="1" t="s">
        <v>3068</v>
      </c>
      <c r="M104" s="1" t="s">
        <v>793</v>
      </c>
      <c r="N104" s="1" t="s">
        <v>40</v>
      </c>
      <c r="O104" s="1" t="s">
        <v>941</v>
      </c>
      <c r="P104" s="1"/>
      <c r="Q104" s="1" t="s">
        <v>92</v>
      </c>
      <c r="R104" s="1" t="s">
        <v>544</v>
      </c>
      <c r="S104" s="1" t="s">
        <v>545</v>
      </c>
      <c r="T104" s="1"/>
      <c r="U104" s="1"/>
      <c r="V104" s="1" t="s">
        <v>2774</v>
      </c>
      <c r="W104" s="1" t="s">
        <v>2775</v>
      </c>
      <c r="X104" s="1"/>
      <c r="Y104" s="1">
        <v>43393.488194444442</v>
      </c>
      <c r="Z104" s="1" t="s">
        <v>549</v>
      </c>
      <c r="AA104" s="1" t="s">
        <v>548</v>
      </c>
      <c r="AB104" s="1" t="s">
        <v>548</v>
      </c>
      <c r="AC104" s="1"/>
      <c r="AD104" s="1"/>
    </row>
    <row r="105" spans="1:30" x14ac:dyDescent="0.25">
      <c r="A105" s="1" t="s">
        <v>677</v>
      </c>
      <c r="B105" s="1" t="s">
        <v>562</v>
      </c>
      <c r="C105" s="1" t="s">
        <v>1597</v>
      </c>
      <c r="D105" s="1">
        <v>43372.085902777777</v>
      </c>
      <c r="E105" s="1">
        <v>43382.66238425926</v>
      </c>
      <c r="F105" s="1" t="s">
        <v>1193</v>
      </c>
      <c r="G105" s="1" t="s">
        <v>90</v>
      </c>
      <c r="H105" s="1" t="s">
        <v>573</v>
      </c>
      <c r="I105" s="1" t="s">
        <v>91</v>
      </c>
      <c r="J105" s="1" t="s">
        <v>2096</v>
      </c>
      <c r="K105" s="1" t="s">
        <v>1598</v>
      </c>
      <c r="L105" s="1" t="s">
        <v>3067</v>
      </c>
      <c r="M105" s="1" t="s">
        <v>793</v>
      </c>
      <c r="N105" s="1" t="s">
        <v>40</v>
      </c>
      <c r="O105" s="1" t="s">
        <v>941</v>
      </c>
      <c r="P105" s="1"/>
      <c r="Q105" s="1" t="s">
        <v>92</v>
      </c>
      <c r="R105" s="1" t="s">
        <v>544</v>
      </c>
      <c r="S105" s="1" t="s">
        <v>585</v>
      </c>
      <c r="T105" s="1"/>
      <c r="U105" s="1"/>
      <c r="V105" s="1" t="s">
        <v>1380</v>
      </c>
      <c r="W105" s="1" t="s">
        <v>1381</v>
      </c>
      <c r="X105" s="1"/>
      <c r="Y105" s="1">
        <v>43393.488495370373</v>
      </c>
      <c r="Z105" s="1" t="s">
        <v>549</v>
      </c>
      <c r="AA105" s="1" t="s">
        <v>548</v>
      </c>
      <c r="AB105" s="1" t="s">
        <v>548</v>
      </c>
      <c r="AC105" s="1"/>
      <c r="AD105" s="1"/>
    </row>
    <row r="106" spans="1:30" x14ac:dyDescent="0.25">
      <c r="A106" s="1" t="s">
        <v>677</v>
      </c>
      <c r="B106" s="1" t="s">
        <v>562</v>
      </c>
      <c r="C106" s="1" t="s">
        <v>2039</v>
      </c>
      <c r="D106" s="1">
        <v>43376.118425925924</v>
      </c>
      <c r="E106" s="1">
        <v>43382.69734953704</v>
      </c>
      <c r="F106" s="1" t="s">
        <v>1101</v>
      </c>
      <c r="G106" s="1" t="s">
        <v>90</v>
      </c>
      <c r="H106" s="1" t="s">
        <v>573</v>
      </c>
      <c r="I106" s="1" t="s">
        <v>91</v>
      </c>
      <c r="J106" s="1" t="s">
        <v>1393</v>
      </c>
      <c r="K106" s="1" t="s">
        <v>2040</v>
      </c>
      <c r="L106" s="1" t="s">
        <v>3066</v>
      </c>
      <c r="M106" s="1" t="s">
        <v>793</v>
      </c>
      <c r="N106" s="1" t="s">
        <v>40</v>
      </c>
      <c r="O106" s="1" t="s">
        <v>602</v>
      </c>
      <c r="P106" s="1"/>
      <c r="Q106" s="1" t="s">
        <v>92</v>
      </c>
      <c r="R106" s="1" t="s">
        <v>544</v>
      </c>
      <c r="S106" s="1" t="s">
        <v>585</v>
      </c>
      <c r="T106" s="1"/>
      <c r="U106" s="1"/>
      <c r="V106" s="1" t="s">
        <v>1387</v>
      </c>
      <c r="W106" s="1" t="s">
        <v>1388</v>
      </c>
      <c r="X106" s="1"/>
      <c r="Y106" s="1">
        <v>43393.492511574077</v>
      </c>
      <c r="Z106" s="1" t="s">
        <v>549</v>
      </c>
      <c r="AA106" s="1" t="s">
        <v>548</v>
      </c>
      <c r="AB106" s="1" t="s">
        <v>548</v>
      </c>
      <c r="AC106" s="1"/>
      <c r="AD106" s="1"/>
    </row>
    <row r="107" spans="1:30" x14ac:dyDescent="0.25">
      <c r="A107" s="1" t="s">
        <v>677</v>
      </c>
      <c r="B107" s="1" t="s">
        <v>562</v>
      </c>
      <c r="C107" s="1" t="s">
        <v>3041</v>
      </c>
      <c r="D107" s="1">
        <v>43381.887685185182</v>
      </c>
      <c r="E107" s="1">
        <v>43382.701157407406</v>
      </c>
      <c r="F107" s="1" t="s">
        <v>1101</v>
      </c>
      <c r="G107" s="1" t="s">
        <v>90</v>
      </c>
      <c r="H107" s="1" t="s">
        <v>573</v>
      </c>
      <c r="I107" s="1" t="s">
        <v>91</v>
      </c>
      <c r="J107" s="1" t="s">
        <v>1119</v>
      </c>
      <c r="K107" s="1" t="s">
        <v>3042</v>
      </c>
      <c r="L107" s="1" t="s">
        <v>3043</v>
      </c>
      <c r="M107" s="1" t="s">
        <v>793</v>
      </c>
      <c r="N107" s="1" t="s">
        <v>1372</v>
      </c>
      <c r="O107" s="1" t="s">
        <v>2362</v>
      </c>
      <c r="P107" s="1"/>
      <c r="Q107" s="1" t="s">
        <v>92</v>
      </c>
      <c r="R107" s="1" t="s">
        <v>544</v>
      </c>
      <c r="S107" s="1" t="s">
        <v>585</v>
      </c>
      <c r="T107" s="1"/>
      <c r="U107" s="1"/>
      <c r="V107" s="1" t="s">
        <v>924</v>
      </c>
      <c r="W107" s="1" t="s">
        <v>844</v>
      </c>
      <c r="X107" s="1"/>
      <c r="Y107" s="1">
        <v>43393.510300925926</v>
      </c>
      <c r="Z107" s="1" t="s">
        <v>549</v>
      </c>
      <c r="AA107" s="1" t="s">
        <v>548</v>
      </c>
      <c r="AB107" s="1" t="s">
        <v>548</v>
      </c>
      <c r="AC107" s="1"/>
      <c r="AD107" s="1"/>
    </row>
    <row r="108" spans="1:30" x14ac:dyDescent="0.25">
      <c r="A108" s="1" t="s">
        <v>677</v>
      </c>
      <c r="B108" s="1" t="s">
        <v>562</v>
      </c>
      <c r="C108" s="1" t="s">
        <v>3052</v>
      </c>
      <c r="D108" s="1">
        <v>43381.8278125</v>
      </c>
      <c r="E108" s="1">
        <v>43382.712094907409</v>
      </c>
      <c r="F108" s="1" t="s">
        <v>1100</v>
      </c>
      <c r="G108" s="1" t="s">
        <v>90</v>
      </c>
      <c r="H108" s="1" t="s">
        <v>573</v>
      </c>
      <c r="I108" s="1" t="s">
        <v>91</v>
      </c>
      <c r="J108" s="1" t="s">
        <v>1119</v>
      </c>
      <c r="K108" s="1" t="s">
        <v>3053</v>
      </c>
      <c r="L108" s="1" t="s">
        <v>3054</v>
      </c>
      <c r="M108" s="1" t="s">
        <v>793</v>
      </c>
      <c r="N108" s="1" t="s">
        <v>929</v>
      </c>
      <c r="O108" s="1" t="s">
        <v>939</v>
      </c>
      <c r="P108" s="1"/>
      <c r="Q108" s="1" t="s">
        <v>92</v>
      </c>
      <c r="R108" s="1" t="s">
        <v>544</v>
      </c>
      <c r="S108" s="1" t="s">
        <v>585</v>
      </c>
      <c r="T108" s="1"/>
      <c r="U108" s="1"/>
      <c r="V108" s="1" t="s">
        <v>925</v>
      </c>
      <c r="W108" s="1" t="s">
        <v>1384</v>
      </c>
      <c r="X108" s="1"/>
      <c r="Y108" s="1">
        <v>43393.508645833332</v>
      </c>
      <c r="Z108" s="1" t="s">
        <v>549</v>
      </c>
      <c r="AA108" s="1" t="s">
        <v>548</v>
      </c>
      <c r="AB108" s="1" t="s">
        <v>548</v>
      </c>
      <c r="AC108" s="1"/>
      <c r="AD108" s="1"/>
    </row>
    <row r="109" spans="1:30" x14ac:dyDescent="0.25">
      <c r="A109" s="1" t="s">
        <v>677</v>
      </c>
      <c r="B109" s="1" t="s">
        <v>562</v>
      </c>
      <c r="C109" s="1" t="s">
        <v>2573</v>
      </c>
      <c r="D109" s="1">
        <v>43377.840983796297</v>
      </c>
      <c r="E109" s="1">
        <v>43382.719652777778</v>
      </c>
      <c r="F109" s="1" t="s">
        <v>1100</v>
      </c>
      <c r="G109" s="1" t="s">
        <v>90</v>
      </c>
      <c r="H109" s="1" t="s">
        <v>573</v>
      </c>
      <c r="I109" s="1" t="s">
        <v>91</v>
      </c>
      <c r="J109" s="1" t="s">
        <v>1119</v>
      </c>
      <c r="K109" s="1" t="s">
        <v>2574</v>
      </c>
      <c r="L109" s="1" t="s">
        <v>3063</v>
      </c>
      <c r="M109" s="1" t="s">
        <v>793</v>
      </c>
      <c r="N109" s="1" t="s">
        <v>40</v>
      </c>
      <c r="O109" s="1" t="s">
        <v>602</v>
      </c>
      <c r="P109" s="1"/>
      <c r="Q109" s="1" t="s">
        <v>92</v>
      </c>
      <c r="R109" s="1" t="s">
        <v>544</v>
      </c>
      <c r="S109" s="1" t="s">
        <v>585</v>
      </c>
      <c r="T109" s="1"/>
      <c r="U109" s="1"/>
      <c r="V109" s="1" t="s">
        <v>2575</v>
      </c>
      <c r="W109" s="1" t="s">
        <v>2576</v>
      </c>
      <c r="X109" s="1"/>
      <c r="Y109" s="1">
        <v>43393.496388888889</v>
      </c>
      <c r="Z109" s="1" t="s">
        <v>549</v>
      </c>
      <c r="AA109" s="1" t="s">
        <v>548</v>
      </c>
      <c r="AB109" s="1" t="s">
        <v>548</v>
      </c>
      <c r="AC109" s="1"/>
      <c r="AD109" s="1"/>
    </row>
    <row r="110" spans="1:30" x14ac:dyDescent="0.25">
      <c r="A110" s="1" t="s">
        <v>677</v>
      </c>
      <c r="B110" s="1" t="s">
        <v>562</v>
      </c>
      <c r="C110" s="1" t="s">
        <v>2374</v>
      </c>
      <c r="D110" s="1">
        <v>43376.774236111109</v>
      </c>
      <c r="E110" s="1">
        <v>43382.721354166664</v>
      </c>
      <c r="F110" s="1" t="s">
        <v>1100</v>
      </c>
      <c r="G110" s="1" t="s">
        <v>90</v>
      </c>
      <c r="H110" s="1" t="s">
        <v>573</v>
      </c>
      <c r="I110" s="1" t="s">
        <v>91</v>
      </c>
      <c r="J110" s="1" t="s">
        <v>1119</v>
      </c>
      <c r="K110" s="1" t="s">
        <v>2375</v>
      </c>
      <c r="L110" s="1" t="s">
        <v>1465</v>
      </c>
      <c r="M110" s="1" t="s">
        <v>793</v>
      </c>
      <c r="N110" s="1" t="s">
        <v>41</v>
      </c>
      <c r="O110" s="1" t="s">
        <v>944</v>
      </c>
      <c r="P110" s="1"/>
      <c r="Q110" s="1" t="s">
        <v>92</v>
      </c>
      <c r="R110" s="1" t="s">
        <v>544</v>
      </c>
      <c r="S110" s="1" t="s">
        <v>585</v>
      </c>
      <c r="T110" s="1"/>
      <c r="U110" s="1"/>
      <c r="V110" s="1" t="s">
        <v>1110</v>
      </c>
      <c r="W110" s="1" t="s">
        <v>964</v>
      </c>
      <c r="X110" s="1"/>
      <c r="Y110" s="1">
        <v>43393.493067129632</v>
      </c>
      <c r="Z110" s="1" t="s">
        <v>549</v>
      </c>
      <c r="AA110" s="1" t="s">
        <v>548</v>
      </c>
      <c r="AB110" s="1" t="s">
        <v>548</v>
      </c>
      <c r="AC110" s="1"/>
      <c r="AD110" s="1"/>
    </row>
    <row r="111" spans="1:30" x14ac:dyDescent="0.25">
      <c r="A111" s="1" t="s">
        <v>677</v>
      </c>
      <c r="B111" s="1" t="s">
        <v>562</v>
      </c>
      <c r="C111" s="1" t="s">
        <v>2075</v>
      </c>
      <c r="D111" s="1">
        <v>43375.668935185182</v>
      </c>
      <c r="E111" s="1">
        <v>43382.723009259258</v>
      </c>
      <c r="F111" s="1" t="s">
        <v>1100</v>
      </c>
      <c r="G111" s="1" t="s">
        <v>90</v>
      </c>
      <c r="H111" s="1" t="s">
        <v>573</v>
      </c>
      <c r="I111" s="1" t="s">
        <v>91</v>
      </c>
      <c r="J111" s="1" t="s">
        <v>1119</v>
      </c>
      <c r="K111" s="1" t="s">
        <v>2076</v>
      </c>
      <c r="L111" s="1" t="s">
        <v>1420</v>
      </c>
      <c r="M111" s="1" t="s">
        <v>793</v>
      </c>
      <c r="N111" s="1" t="s">
        <v>41</v>
      </c>
      <c r="O111" s="1" t="s">
        <v>944</v>
      </c>
      <c r="P111" s="1"/>
      <c r="Q111" s="1" t="s">
        <v>92</v>
      </c>
      <c r="R111" s="1" t="s">
        <v>544</v>
      </c>
      <c r="S111" s="1" t="s">
        <v>585</v>
      </c>
      <c r="T111" s="1"/>
      <c r="U111" s="1"/>
      <c r="V111" s="1" t="s">
        <v>1110</v>
      </c>
      <c r="W111" s="1" t="s">
        <v>964</v>
      </c>
      <c r="X111" s="1"/>
      <c r="Y111" s="1">
        <v>43393.490127314813</v>
      </c>
      <c r="Z111" s="1" t="s">
        <v>549</v>
      </c>
      <c r="AA111" s="1" t="s">
        <v>548</v>
      </c>
      <c r="AB111" s="1" t="s">
        <v>548</v>
      </c>
      <c r="AC111" s="1"/>
      <c r="AD111" s="1"/>
    </row>
    <row r="112" spans="1:30" x14ac:dyDescent="0.25">
      <c r="A112" s="1" t="s">
        <v>677</v>
      </c>
      <c r="B112" s="1" t="s">
        <v>562</v>
      </c>
      <c r="C112" s="1" t="s">
        <v>1496</v>
      </c>
      <c r="D112" s="1">
        <v>43364.75472222222</v>
      </c>
      <c r="E112" s="1">
        <v>43382.72761574074</v>
      </c>
      <c r="F112" s="1" t="s">
        <v>1100</v>
      </c>
      <c r="G112" s="1" t="s">
        <v>90</v>
      </c>
      <c r="H112" s="1" t="s">
        <v>573</v>
      </c>
      <c r="I112" s="1" t="s">
        <v>91</v>
      </c>
      <c r="J112" s="1" t="s">
        <v>1119</v>
      </c>
      <c r="K112" s="1" t="s">
        <v>1497</v>
      </c>
      <c r="L112" s="1" t="s">
        <v>1420</v>
      </c>
      <c r="M112" s="1" t="s">
        <v>793</v>
      </c>
      <c r="N112" s="1" t="s">
        <v>41</v>
      </c>
      <c r="O112" s="1" t="s">
        <v>928</v>
      </c>
      <c r="P112" s="1">
        <v>43371.740555555552</v>
      </c>
      <c r="Q112" s="1" t="s">
        <v>92</v>
      </c>
      <c r="R112" s="1" t="s">
        <v>544</v>
      </c>
      <c r="S112" s="1" t="s">
        <v>585</v>
      </c>
      <c r="T112" s="1"/>
      <c r="U112" s="1"/>
      <c r="V112" s="1" t="s">
        <v>1498</v>
      </c>
      <c r="W112" s="1" t="s">
        <v>1499</v>
      </c>
      <c r="X112" s="1"/>
      <c r="Y112" s="1">
        <v>43393.483993055554</v>
      </c>
      <c r="Z112" s="1" t="s">
        <v>549</v>
      </c>
      <c r="AA112" s="1" t="s">
        <v>548</v>
      </c>
      <c r="AB112" s="1" t="s">
        <v>548</v>
      </c>
      <c r="AC112" s="1"/>
      <c r="AD112" s="1"/>
    </row>
    <row r="113" spans="1:30" x14ac:dyDescent="0.25">
      <c r="A113" s="1" t="s">
        <v>677</v>
      </c>
      <c r="B113" s="1" t="s">
        <v>562</v>
      </c>
      <c r="C113" s="1" t="s">
        <v>1527</v>
      </c>
      <c r="D113" s="1">
        <v>43368.777650462966</v>
      </c>
      <c r="E113" s="1">
        <v>43382.747511574074</v>
      </c>
      <c r="F113" s="1" t="s">
        <v>1100</v>
      </c>
      <c r="G113" s="1" t="s">
        <v>90</v>
      </c>
      <c r="H113" s="1" t="s">
        <v>573</v>
      </c>
      <c r="I113" s="1" t="s">
        <v>91</v>
      </c>
      <c r="J113" s="1" t="s">
        <v>1119</v>
      </c>
      <c r="K113" s="1" t="s">
        <v>1528</v>
      </c>
      <c r="L113" s="1" t="s">
        <v>3069</v>
      </c>
      <c r="M113" s="1" t="s">
        <v>793</v>
      </c>
      <c r="N113" s="1" t="s">
        <v>40</v>
      </c>
      <c r="O113" s="1" t="s">
        <v>937</v>
      </c>
      <c r="P113" s="1"/>
      <c r="Q113" s="1" t="s">
        <v>92</v>
      </c>
      <c r="R113" s="1" t="s">
        <v>544</v>
      </c>
      <c r="S113" s="1" t="s">
        <v>585</v>
      </c>
      <c r="T113" s="1"/>
      <c r="U113" s="1"/>
      <c r="V113" s="1" t="s">
        <v>1423</v>
      </c>
      <c r="W113" s="1" t="s">
        <v>1424</v>
      </c>
      <c r="X113" s="1"/>
      <c r="Y113" s="1">
        <v>43393.485763888886</v>
      </c>
      <c r="Z113" s="1" t="s">
        <v>549</v>
      </c>
      <c r="AA113" s="1" t="s">
        <v>548</v>
      </c>
      <c r="AB113" s="1" t="s">
        <v>548</v>
      </c>
      <c r="AC113" s="1"/>
      <c r="AD113" s="1"/>
    </row>
    <row r="114" spans="1:30" x14ac:dyDescent="0.25">
      <c r="A114" s="1" t="s">
        <v>677</v>
      </c>
      <c r="B114" s="1" t="s">
        <v>562</v>
      </c>
      <c r="C114" s="1" t="s">
        <v>1450</v>
      </c>
      <c r="D114" s="1">
        <v>43358.08934027778</v>
      </c>
      <c r="E114" s="1">
        <v>43382.785231481481</v>
      </c>
      <c r="F114" s="1" t="s">
        <v>1101</v>
      </c>
      <c r="G114" s="1" t="s">
        <v>90</v>
      </c>
      <c r="H114" s="1" t="s">
        <v>573</v>
      </c>
      <c r="I114" s="1" t="s">
        <v>91</v>
      </c>
      <c r="J114" s="1" t="s">
        <v>1119</v>
      </c>
      <c r="K114" s="1" t="s">
        <v>1451</v>
      </c>
      <c r="L114" s="1" t="s">
        <v>3070</v>
      </c>
      <c r="M114" s="1" t="s">
        <v>793</v>
      </c>
      <c r="N114" s="1" t="s">
        <v>929</v>
      </c>
      <c r="O114" s="1" t="s">
        <v>2325</v>
      </c>
      <c r="P114" s="1"/>
      <c r="Q114" s="1" t="s">
        <v>92</v>
      </c>
      <c r="R114" s="1" t="s">
        <v>544</v>
      </c>
      <c r="S114" s="1" t="s">
        <v>585</v>
      </c>
      <c r="T114" s="1"/>
      <c r="U114" s="1"/>
      <c r="V114" s="1" t="s">
        <v>1380</v>
      </c>
      <c r="W114" s="1" t="s">
        <v>1381</v>
      </c>
      <c r="X114" s="1"/>
      <c r="Y114" s="1">
        <v>43393.482673611114</v>
      </c>
      <c r="Z114" s="1" t="s">
        <v>549</v>
      </c>
      <c r="AA114" s="1" t="s">
        <v>548</v>
      </c>
      <c r="AB114" s="1" t="s">
        <v>548</v>
      </c>
      <c r="AC114" s="1"/>
      <c r="AD114" s="1"/>
    </row>
    <row r="115" spans="1:30" x14ac:dyDescent="0.25">
      <c r="A115" s="1" t="s">
        <v>677</v>
      </c>
      <c r="B115" s="1" t="s">
        <v>562</v>
      </c>
      <c r="C115" s="1" t="s">
        <v>1445</v>
      </c>
      <c r="D115" s="1">
        <v>43355.859050925923</v>
      </c>
      <c r="E115" s="1">
        <v>43382.806030092594</v>
      </c>
      <c r="F115" s="1" t="s">
        <v>1101</v>
      </c>
      <c r="G115" s="1" t="s">
        <v>90</v>
      </c>
      <c r="H115" s="1" t="s">
        <v>573</v>
      </c>
      <c r="I115" s="1" t="s">
        <v>91</v>
      </c>
      <c r="J115" s="1" t="s">
        <v>1119</v>
      </c>
      <c r="K115" s="1" t="s">
        <v>1446</v>
      </c>
      <c r="L115" s="1" t="s">
        <v>3071</v>
      </c>
      <c r="M115" s="1" t="s">
        <v>793</v>
      </c>
      <c r="N115" s="1" t="s">
        <v>40</v>
      </c>
      <c r="O115" s="1" t="s">
        <v>935</v>
      </c>
      <c r="P115" s="1"/>
      <c r="Q115" s="1" t="s">
        <v>92</v>
      </c>
      <c r="R115" s="1" t="s">
        <v>544</v>
      </c>
      <c r="S115" s="1" t="s">
        <v>585</v>
      </c>
      <c r="T115" s="1"/>
      <c r="U115" s="1"/>
      <c r="V115" s="1" t="s">
        <v>1333</v>
      </c>
      <c r="W115" s="1" t="s">
        <v>1334</v>
      </c>
      <c r="X115" s="1"/>
      <c r="Y115" s="1">
        <v>43393.482210648152</v>
      </c>
      <c r="Z115" s="1" t="s">
        <v>549</v>
      </c>
      <c r="AA115" s="1" t="s">
        <v>548</v>
      </c>
      <c r="AB115" s="1" t="s">
        <v>548</v>
      </c>
      <c r="AC115" s="1"/>
      <c r="AD115" s="1"/>
    </row>
    <row r="116" spans="1:30" x14ac:dyDescent="0.25">
      <c r="A116" s="1" t="s">
        <v>677</v>
      </c>
      <c r="B116" s="1" t="s">
        <v>562</v>
      </c>
      <c r="C116" s="1" t="s">
        <v>1365</v>
      </c>
      <c r="D116" s="1">
        <v>43347.768993055557</v>
      </c>
      <c r="E116" s="1">
        <v>43382.837384259263</v>
      </c>
      <c r="F116" s="1" t="s">
        <v>913</v>
      </c>
      <c r="G116" s="1" t="s">
        <v>90</v>
      </c>
      <c r="H116" s="1" t="s">
        <v>573</v>
      </c>
      <c r="I116" s="1" t="s">
        <v>91</v>
      </c>
      <c r="J116" s="1" t="s">
        <v>1366</v>
      </c>
      <c r="K116" s="1" t="s">
        <v>1367</v>
      </c>
      <c r="L116" s="1" t="s">
        <v>3072</v>
      </c>
      <c r="M116" s="1" t="s">
        <v>793</v>
      </c>
      <c r="N116" s="1" t="s">
        <v>920</v>
      </c>
      <c r="O116" s="1" t="s">
        <v>921</v>
      </c>
      <c r="P116" s="1">
        <v>43350.025821759256</v>
      </c>
      <c r="Q116" s="1" t="s">
        <v>92</v>
      </c>
      <c r="R116" s="1" t="s">
        <v>544</v>
      </c>
      <c r="S116" s="1" t="s">
        <v>545</v>
      </c>
      <c r="T116" s="1"/>
      <c r="U116" s="1"/>
      <c r="V116" s="1" t="s">
        <v>1368</v>
      </c>
      <c r="W116" s="1" t="s">
        <v>1369</v>
      </c>
      <c r="X116" s="1"/>
      <c r="Y116" s="1">
        <v>43393.481724537036</v>
      </c>
      <c r="Z116" s="1" t="s">
        <v>549</v>
      </c>
      <c r="AA116" s="1" t="s">
        <v>548</v>
      </c>
      <c r="AB116" s="1" t="s">
        <v>548</v>
      </c>
      <c r="AC116" s="1"/>
      <c r="AD116" s="1"/>
    </row>
    <row r="117" spans="1:30" x14ac:dyDescent="0.25">
      <c r="A117" s="1" t="s">
        <v>677</v>
      </c>
      <c r="B117" s="1" t="s">
        <v>562</v>
      </c>
      <c r="C117" s="1" t="s">
        <v>2759</v>
      </c>
      <c r="D117" s="1">
        <v>43379.011828703704</v>
      </c>
      <c r="E117" s="1">
        <v>43382.84652777778</v>
      </c>
      <c r="F117" s="1" t="s">
        <v>1100</v>
      </c>
      <c r="G117" s="1" t="s">
        <v>90</v>
      </c>
      <c r="H117" s="1" t="s">
        <v>573</v>
      </c>
      <c r="I117" s="1" t="s">
        <v>91</v>
      </c>
      <c r="J117" s="1" t="s">
        <v>1119</v>
      </c>
      <c r="K117" s="1" t="s">
        <v>2760</v>
      </c>
      <c r="L117" s="1" t="s">
        <v>1465</v>
      </c>
      <c r="M117" s="1" t="s">
        <v>793</v>
      </c>
      <c r="N117" s="1" t="s">
        <v>41</v>
      </c>
      <c r="O117" s="1" t="s">
        <v>928</v>
      </c>
      <c r="P117" s="1"/>
      <c r="Q117" s="1" t="s">
        <v>92</v>
      </c>
      <c r="R117" s="1" t="s">
        <v>544</v>
      </c>
      <c r="S117" s="1" t="s">
        <v>585</v>
      </c>
      <c r="T117" s="1"/>
      <c r="U117" s="1"/>
      <c r="V117" s="1" t="s">
        <v>2761</v>
      </c>
      <c r="W117" s="1" t="s">
        <v>2762</v>
      </c>
      <c r="X117" s="1"/>
      <c r="Y117" s="1">
        <v>43393.501319444447</v>
      </c>
      <c r="Z117" s="1" t="s">
        <v>549</v>
      </c>
      <c r="AA117" s="1" t="s">
        <v>548</v>
      </c>
      <c r="AB117" s="1" t="s">
        <v>548</v>
      </c>
      <c r="AC117" s="1"/>
      <c r="AD117" s="1"/>
    </row>
    <row r="118" spans="1:30" x14ac:dyDescent="0.25">
      <c r="A118" s="1" t="s">
        <v>677</v>
      </c>
      <c r="B118" s="1" t="s">
        <v>562</v>
      </c>
      <c r="C118" s="1" t="s">
        <v>1336</v>
      </c>
      <c r="D118" s="1">
        <v>43342.745046296295</v>
      </c>
      <c r="E118" s="1">
        <v>43382.932256944441</v>
      </c>
      <c r="F118" s="1" t="s">
        <v>914</v>
      </c>
      <c r="G118" s="1" t="s">
        <v>90</v>
      </c>
      <c r="H118" s="1" t="s">
        <v>573</v>
      </c>
      <c r="I118" s="1" t="s">
        <v>968</v>
      </c>
      <c r="J118" s="1" t="s">
        <v>1337</v>
      </c>
      <c r="K118" s="1" t="s">
        <v>1338</v>
      </c>
      <c r="L118" s="1" t="s">
        <v>3073</v>
      </c>
      <c r="M118" s="1" t="s">
        <v>793</v>
      </c>
      <c r="N118" s="1" t="s">
        <v>40</v>
      </c>
      <c r="O118" s="1" t="s">
        <v>3061</v>
      </c>
      <c r="P118" s="1"/>
      <c r="Q118" s="1" t="s">
        <v>92</v>
      </c>
      <c r="R118" s="1" t="s">
        <v>544</v>
      </c>
      <c r="S118" s="1" t="s">
        <v>585</v>
      </c>
      <c r="T118" s="1"/>
      <c r="U118" s="1"/>
      <c r="V118" s="1" t="s">
        <v>1339</v>
      </c>
      <c r="W118" s="1" t="s">
        <v>1340</v>
      </c>
      <c r="X118" s="1"/>
      <c r="Y118" s="1">
        <v>43393.481087962966</v>
      </c>
      <c r="Z118" s="1" t="s">
        <v>549</v>
      </c>
      <c r="AA118" s="1" t="s">
        <v>548</v>
      </c>
      <c r="AB118" s="1" t="s">
        <v>548</v>
      </c>
      <c r="AC118" s="1"/>
      <c r="AD118" s="1"/>
    </row>
    <row r="119" spans="1:30" x14ac:dyDescent="0.25">
      <c r="A119" s="1" t="s">
        <v>677</v>
      </c>
      <c r="B119" s="1" t="s">
        <v>562</v>
      </c>
      <c r="C119" s="1" t="s">
        <v>3044</v>
      </c>
      <c r="D119" s="1">
        <v>43381.822222222225</v>
      </c>
      <c r="E119" s="1">
        <v>43383.654687499999</v>
      </c>
      <c r="F119" s="1" t="s">
        <v>915</v>
      </c>
      <c r="G119" s="1" t="s">
        <v>90</v>
      </c>
      <c r="H119" s="1" t="s">
        <v>573</v>
      </c>
      <c r="I119" s="1" t="s">
        <v>91</v>
      </c>
      <c r="J119" s="1" t="s">
        <v>1119</v>
      </c>
      <c r="K119" s="1" t="s">
        <v>3045</v>
      </c>
      <c r="L119" s="1" t="s">
        <v>3046</v>
      </c>
      <c r="M119" s="1" t="s">
        <v>793</v>
      </c>
      <c r="N119" s="1" t="s">
        <v>40</v>
      </c>
      <c r="O119" s="1" t="s">
        <v>2210</v>
      </c>
      <c r="P119" s="1"/>
      <c r="Q119" s="1" t="s">
        <v>92</v>
      </c>
      <c r="R119" s="1" t="s">
        <v>544</v>
      </c>
      <c r="S119" s="1" t="s">
        <v>585</v>
      </c>
      <c r="T119" s="1"/>
      <c r="U119" s="1"/>
      <c r="V119" s="1" t="s">
        <v>3047</v>
      </c>
      <c r="W119" s="1" t="s">
        <v>3048</v>
      </c>
      <c r="X119" s="1"/>
      <c r="Y119" s="1">
        <v>43394.49927083333</v>
      </c>
      <c r="Z119" s="1" t="s">
        <v>549</v>
      </c>
      <c r="AA119" s="1" t="s">
        <v>548</v>
      </c>
      <c r="AB119" s="1" t="s">
        <v>548</v>
      </c>
      <c r="AC119" s="1"/>
      <c r="AD119" s="1"/>
    </row>
    <row r="120" spans="1:30" x14ac:dyDescent="0.25">
      <c r="A120" s="1" t="s">
        <v>677</v>
      </c>
      <c r="B120" s="1" t="s">
        <v>562</v>
      </c>
      <c r="C120" s="1" t="s">
        <v>3025</v>
      </c>
      <c r="D120" s="1">
        <v>43383.015451388892</v>
      </c>
      <c r="E120" s="1">
        <v>43383.718715277777</v>
      </c>
      <c r="F120" s="1" t="s">
        <v>913</v>
      </c>
      <c r="G120" s="1" t="s">
        <v>90</v>
      </c>
      <c r="H120" s="1" t="s">
        <v>573</v>
      </c>
      <c r="I120" s="1" t="s">
        <v>91</v>
      </c>
      <c r="J120" s="1" t="s">
        <v>1119</v>
      </c>
      <c r="K120" s="1" t="s">
        <v>3026</v>
      </c>
      <c r="L120" s="1" t="s">
        <v>3027</v>
      </c>
      <c r="M120" s="1" t="s">
        <v>793</v>
      </c>
      <c r="N120" s="1" t="s">
        <v>929</v>
      </c>
      <c r="O120" s="1" t="s">
        <v>940</v>
      </c>
      <c r="P120" s="1"/>
      <c r="Q120" s="1" t="s">
        <v>92</v>
      </c>
      <c r="R120" s="1" t="s">
        <v>544</v>
      </c>
      <c r="S120" s="1" t="s">
        <v>585</v>
      </c>
      <c r="T120" s="1"/>
      <c r="U120" s="1"/>
      <c r="V120" s="1" t="s">
        <v>930</v>
      </c>
      <c r="W120" s="1" t="s">
        <v>950</v>
      </c>
      <c r="X120" s="1"/>
      <c r="Y120" s="1">
        <v>43394.519074074073</v>
      </c>
      <c r="Z120" s="1" t="s">
        <v>549</v>
      </c>
      <c r="AA120" s="1" t="s">
        <v>548</v>
      </c>
      <c r="AB120" s="1" t="s">
        <v>548</v>
      </c>
      <c r="AC120" s="1"/>
      <c r="AD120" s="1"/>
    </row>
    <row r="121" spans="1:30" x14ac:dyDescent="0.25">
      <c r="A121" s="1" t="s">
        <v>677</v>
      </c>
      <c r="B121" s="1" t="s">
        <v>562</v>
      </c>
      <c r="C121" s="1" t="s">
        <v>3028</v>
      </c>
      <c r="D121" s="1">
        <v>43382.718472222223</v>
      </c>
      <c r="E121" s="1">
        <v>43383.749305555553</v>
      </c>
      <c r="F121" s="1" t="s">
        <v>915</v>
      </c>
      <c r="G121" s="1" t="s">
        <v>90</v>
      </c>
      <c r="H121" s="1" t="s">
        <v>573</v>
      </c>
      <c r="I121" s="1" t="s">
        <v>91</v>
      </c>
      <c r="J121" s="1" t="s">
        <v>1119</v>
      </c>
      <c r="K121" s="1" t="s">
        <v>3029</v>
      </c>
      <c r="L121" s="1" t="s">
        <v>3030</v>
      </c>
      <c r="M121" s="1" t="s">
        <v>793</v>
      </c>
      <c r="N121" s="1" t="s">
        <v>920</v>
      </c>
      <c r="O121" s="1" t="s">
        <v>921</v>
      </c>
      <c r="P121" s="1"/>
      <c r="Q121" s="1" t="s">
        <v>92</v>
      </c>
      <c r="R121" s="1" t="s">
        <v>544</v>
      </c>
      <c r="S121" s="1" t="s">
        <v>585</v>
      </c>
      <c r="T121" s="1"/>
      <c r="U121" s="1"/>
      <c r="V121" s="1" t="s">
        <v>2293</v>
      </c>
      <c r="W121" s="1" t="s">
        <v>2579</v>
      </c>
      <c r="X121" s="1"/>
      <c r="Y121" s="1">
        <v>43394.503113425926</v>
      </c>
      <c r="Z121" s="1" t="s">
        <v>549</v>
      </c>
      <c r="AA121" s="1" t="s">
        <v>548</v>
      </c>
      <c r="AB121" s="1" t="s">
        <v>548</v>
      </c>
      <c r="AC121" s="1"/>
      <c r="AD121" s="1"/>
    </row>
    <row r="122" spans="1:30" x14ac:dyDescent="0.25">
      <c r="A122" s="1" t="s">
        <v>677</v>
      </c>
      <c r="B122" s="1" t="s">
        <v>562</v>
      </c>
      <c r="C122" s="1" t="s">
        <v>2369</v>
      </c>
      <c r="D122" s="1">
        <v>43377.05027777778</v>
      </c>
      <c r="E122" s="1">
        <v>43383.778333333335</v>
      </c>
      <c r="F122" s="1" t="s">
        <v>1193</v>
      </c>
      <c r="G122" s="1" t="s">
        <v>90</v>
      </c>
      <c r="H122" s="1" t="s">
        <v>573</v>
      </c>
      <c r="I122" s="1" t="s">
        <v>91</v>
      </c>
      <c r="J122" s="1" t="s">
        <v>3064</v>
      </c>
      <c r="K122" s="1" t="s">
        <v>2370</v>
      </c>
      <c r="L122" s="1" t="s">
        <v>3065</v>
      </c>
      <c r="M122" s="1" t="s">
        <v>793</v>
      </c>
      <c r="N122" s="1" t="s">
        <v>41</v>
      </c>
      <c r="O122" s="1" t="s">
        <v>927</v>
      </c>
      <c r="P122" s="1"/>
      <c r="Q122" s="1" t="s">
        <v>92</v>
      </c>
      <c r="R122" s="1" t="s">
        <v>544</v>
      </c>
      <c r="S122" s="1" t="s">
        <v>585</v>
      </c>
      <c r="T122" s="1"/>
      <c r="U122" s="1"/>
      <c r="V122" s="1" t="s">
        <v>922</v>
      </c>
      <c r="W122" s="1" t="s">
        <v>2371</v>
      </c>
      <c r="X122" s="1"/>
      <c r="Y122" s="1">
        <v>43394.490740740737</v>
      </c>
      <c r="Z122" s="1" t="s">
        <v>549</v>
      </c>
      <c r="AA122" s="1" t="s">
        <v>548</v>
      </c>
      <c r="AB122" s="1" t="s">
        <v>548</v>
      </c>
      <c r="AC122" s="1"/>
      <c r="AD122" s="1"/>
    </row>
    <row r="123" spans="1:30" x14ac:dyDescent="0.25">
      <c r="A123" s="1" t="s">
        <v>677</v>
      </c>
      <c r="B123" s="1" t="s">
        <v>562</v>
      </c>
      <c r="C123" s="1" t="s">
        <v>3021</v>
      </c>
      <c r="D123" s="1">
        <v>43383.115671296298</v>
      </c>
      <c r="E123" s="1">
        <v>43383.785254629627</v>
      </c>
      <c r="F123" s="1" t="s">
        <v>1101</v>
      </c>
      <c r="G123" s="1" t="s">
        <v>90</v>
      </c>
      <c r="H123" s="1" t="s">
        <v>573</v>
      </c>
      <c r="I123" s="1" t="s">
        <v>91</v>
      </c>
      <c r="J123" s="1" t="s">
        <v>1119</v>
      </c>
      <c r="K123" s="1" t="s">
        <v>3022</v>
      </c>
      <c r="L123" s="1" t="s">
        <v>3023</v>
      </c>
      <c r="M123" s="1" t="s">
        <v>793</v>
      </c>
      <c r="N123" s="1" t="s">
        <v>920</v>
      </c>
      <c r="O123" s="1" t="s">
        <v>3024</v>
      </c>
      <c r="P123" s="1"/>
      <c r="Q123" s="1" t="s">
        <v>92</v>
      </c>
      <c r="R123" s="1" t="s">
        <v>544</v>
      </c>
      <c r="S123" s="1" t="s">
        <v>585</v>
      </c>
      <c r="T123" s="1"/>
      <c r="U123" s="1"/>
      <c r="V123" s="1" t="s">
        <v>924</v>
      </c>
      <c r="W123" s="1" t="s">
        <v>844</v>
      </c>
      <c r="X123" s="1"/>
      <c r="Y123" s="1">
        <v>43394.535601851851</v>
      </c>
      <c r="Z123" s="1" t="s">
        <v>549</v>
      </c>
      <c r="AA123" s="1" t="s">
        <v>548</v>
      </c>
      <c r="AB123" s="1" t="s">
        <v>548</v>
      </c>
      <c r="AC123" s="1"/>
      <c r="AD123" s="1"/>
    </row>
    <row r="124" spans="1:30" x14ac:dyDescent="0.25">
      <c r="A124" s="1" t="s">
        <v>677</v>
      </c>
      <c r="B124" s="1" t="s">
        <v>562</v>
      </c>
      <c r="C124" s="1" t="s">
        <v>3031</v>
      </c>
      <c r="D124" s="1">
        <v>43382.704305555555</v>
      </c>
      <c r="E124" s="1">
        <v>43383.808842592596</v>
      </c>
      <c r="F124" s="1" t="s">
        <v>913</v>
      </c>
      <c r="G124" s="1" t="s">
        <v>90</v>
      </c>
      <c r="H124" s="1" t="s">
        <v>573</v>
      </c>
      <c r="I124" s="1" t="s">
        <v>91</v>
      </c>
      <c r="J124" s="1" t="s">
        <v>1119</v>
      </c>
      <c r="K124" s="1" t="s">
        <v>3032</v>
      </c>
      <c r="L124" s="1" t="s">
        <v>3033</v>
      </c>
      <c r="M124" s="1" t="s">
        <v>793</v>
      </c>
      <c r="N124" s="1" t="s">
        <v>1372</v>
      </c>
      <c r="O124" s="1" t="s">
        <v>3034</v>
      </c>
      <c r="P124" s="1"/>
      <c r="Q124" s="1" t="s">
        <v>92</v>
      </c>
      <c r="R124" s="1" t="s">
        <v>544</v>
      </c>
      <c r="S124" s="1" t="s">
        <v>585</v>
      </c>
      <c r="T124" s="1"/>
      <c r="U124" s="1"/>
      <c r="V124" s="1" t="s">
        <v>1110</v>
      </c>
      <c r="W124" s="1" t="s">
        <v>964</v>
      </c>
      <c r="X124" s="1"/>
      <c r="Y124" s="1">
        <v>43394.503634259258</v>
      </c>
      <c r="Z124" s="1" t="s">
        <v>549</v>
      </c>
      <c r="AA124" s="1" t="s">
        <v>548</v>
      </c>
      <c r="AB124" s="1" t="s">
        <v>548</v>
      </c>
      <c r="AC124" s="1"/>
      <c r="AD124" s="1"/>
    </row>
    <row r="125" spans="1:30" x14ac:dyDescent="0.25">
      <c r="A125" s="1" t="s">
        <v>677</v>
      </c>
      <c r="B125" s="1" t="s">
        <v>562</v>
      </c>
      <c r="C125" s="1" t="s">
        <v>2765</v>
      </c>
      <c r="D125" s="1">
        <v>43378.905173611114</v>
      </c>
      <c r="E125" s="1">
        <v>43383.825844907406</v>
      </c>
      <c r="F125" s="1" t="s">
        <v>915</v>
      </c>
      <c r="G125" s="1" t="s">
        <v>90</v>
      </c>
      <c r="H125" s="1" t="s">
        <v>573</v>
      </c>
      <c r="I125" s="1" t="s">
        <v>91</v>
      </c>
      <c r="J125" s="1" t="s">
        <v>1119</v>
      </c>
      <c r="K125" s="1" t="s">
        <v>2766</v>
      </c>
      <c r="L125" s="1" t="s">
        <v>3060</v>
      </c>
      <c r="M125" s="1" t="s">
        <v>793</v>
      </c>
      <c r="N125" s="1" t="s">
        <v>40</v>
      </c>
      <c r="O125" s="1" t="s">
        <v>3061</v>
      </c>
      <c r="P125" s="1"/>
      <c r="Q125" s="1" t="s">
        <v>92</v>
      </c>
      <c r="R125" s="1" t="s">
        <v>544</v>
      </c>
      <c r="S125" s="1" t="s">
        <v>585</v>
      </c>
      <c r="T125" s="1"/>
      <c r="U125" s="1"/>
      <c r="V125" s="1" t="s">
        <v>965</v>
      </c>
      <c r="W125" s="1" t="s">
        <v>2767</v>
      </c>
      <c r="X125" s="1"/>
      <c r="Y125" s="1">
        <v>43394.493969907409</v>
      </c>
      <c r="Z125" s="1" t="s">
        <v>549</v>
      </c>
      <c r="AA125" s="1" t="s">
        <v>548</v>
      </c>
      <c r="AB125" s="1" t="s">
        <v>548</v>
      </c>
      <c r="AC125" s="1"/>
      <c r="AD125" s="1"/>
    </row>
    <row r="126" spans="1:30" x14ac:dyDescent="0.25">
      <c r="A126" s="1" t="s">
        <v>677</v>
      </c>
      <c r="B126" s="1" t="s">
        <v>562</v>
      </c>
      <c r="C126" s="1" t="s">
        <v>3088</v>
      </c>
      <c r="D126" s="1">
        <v>43382.673622685186</v>
      </c>
      <c r="E126" s="1">
        <v>43383.872581018521</v>
      </c>
      <c r="F126" s="1" t="s">
        <v>1101</v>
      </c>
      <c r="G126" s="1" t="s">
        <v>90</v>
      </c>
      <c r="H126" s="1" t="s">
        <v>573</v>
      </c>
      <c r="I126" s="1" t="s">
        <v>91</v>
      </c>
      <c r="J126" s="1" t="s">
        <v>1119</v>
      </c>
      <c r="K126" s="1" t="s">
        <v>3089</v>
      </c>
      <c r="L126" s="1" t="s">
        <v>3281</v>
      </c>
      <c r="M126" s="1" t="s">
        <v>793</v>
      </c>
      <c r="N126" s="1" t="s">
        <v>1372</v>
      </c>
      <c r="O126" s="1" t="s">
        <v>2362</v>
      </c>
      <c r="P126" s="1"/>
      <c r="Q126" s="1" t="s">
        <v>92</v>
      </c>
      <c r="R126" s="1" t="s">
        <v>544</v>
      </c>
      <c r="S126" s="1" t="s">
        <v>585</v>
      </c>
      <c r="T126" s="1"/>
      <c r="U126" s="1"/>
      <c r="V126" s="1" t="s">
        <v>1110</v>
      </c>
      <c r="W126" s="1" t="s">
        <v>964</v>
      </c>
      <c r="X126" s="1"/>
      <c r="Y126" s="1">
        <v>43394.502511574072</v>
      </c>
      <c r="Z126" s="1" t="s">
        <v>549</v>
      </c>
      <c r="AA126" s="1" t="s">
        <v>548</v>
      </c>
      <c r="AB126" s="1" t="s">
        <v>548</v>
      </c>
      <c r="AC126" s="1"/>
      <c r="AD126" s="1"/>
    </row>
    <row r="127" spans="1:30" x14ac:dyDescent="0.25">
      <c r="A127" s="1" t="s">
        <v>677</v>
      </c>
      <c r="B127" s="1" t="s">
        <v>562</v>
      </c>
      <c r="C127" s="1" t="s">
        <v>3278</v>
      </c>
      <c r="D127" s="1">
        <v>43383.820196759261</v>
      </c>
      <c r="E127" s="1">
        <v>43384.725671296299</v>
      </c>
      <c r="F127" s="1" t="s">
        <v>914</v>
      </c>
      <c r="G127" s="1" t="s">
        <v>90</v>
      </c>
      <c r="H127" s="1" t="s">
        <v>573</v>
      </c>
      <c r="I127" s="1" t="s">
        <v>91</v>
      </c>
      <c r="J127" s="1" t="s">
        <v>1119</v>
      </c>
      <c r="K127" s="1" t="s">
        <v>3279</v>
      </c>
      <c r="L127" s="1" t="s">
        <v>3280</v>
      </c>
      <c r="M127" s="1" t="s">
        <v>793</v>
      </c>
      <c r="N127" s="1" t="s">
        <v>40</v>
      </c>
      <c r="O127" s="1" t="s">
        <v>1093</v>
      </c>
      <c r="P127" s="1"/>
      <c r="Q127" s="1" t="s">
        <v>92</v>
      </c>
      <c r="R127" s="1" t="s">
        <v>544</v>
      </c>
      <c r="S127" s="1" t="s">
        <v>585</v>
      </c>
      <c r="T127" s="1"/>
      <c r="U127" s="1"/>
      <c r="V127" s="1" t="s">
        <v>1382</v>
      </c>
      <c r="W127" s="1" t="s">
        <v>1383</v>
      </c>
      <c r="X127" s="1"/>
      <c r="Y127" s="1">
        <v>43395.507789351854</v>
      </c>
      <c r="Z127" s="1" t="s">
        <v>549</v>
      </c>
      <c r="AA127" s="1" t="s">
        <v>548</v>
      </c>
      <c r="AB127" s="1" t="s">
        <v>548</v>
      </c>
      <c r="AC127" s="1"/>
      <c r="AD127" s="1"/>
    </row>
    <row r="128" spans="1:30" x14ac:dyDescent="0.25">
      <c r="A128" s="1" t="s">
        <v>677</v>
      </c>
      <c r="B128" s="1" t="s">
        <v>562</v>
      </c>
      <c r="C128" s="1" t="s">
        <v>1531</v>
      </c>
      <c r="D128" s="1">
        <v>43370.131168981483</v>
      </c>
      <c r="E128" s="1">
        <v>43384.745312500003</v>
      </c>
      <c r="F128" s="1" t="s">
        <v>1101</v>
      </c>
      <c r="G128" s="1" t="s">
        <v>90</v>
      </c>
      <c r="H128" s="1" t="s">
        <v>573</v>
      </c>
      <c r="I128" s="1" t="s">
        <v>91</v>
      </c>
      <c r="J128" s="1" t="s">
        <v>1119</v>
      </c>
      <c r="K128" s="1" t="s">
        <v>1532</v>
      </c>
      <c r="L128" s="1" t="s">
        <v>3282</v>
      </c>
      <c r="M128" s="1" t="s">
        <v>793</v>
      </c>
      <c r="N128" s="1" t="s">
        <v>929</v>
      </c>
      <c r="O128" s="1" t="s">
        <v>1273</v>
      </c>
      <c r="P128" s="1"/>
      <c r="Q128" s="1" t="s">
        <v>92</v>
      </c>
      <c r="R128" s="1" t="s">
        <v>544</v>
      </c>
      <c r="S128" s="1" t="s">
        <v>585</v>
      </c>
      <c r="T128" s="1"/>
      <c r="U128" s="1"/>
      <c r="V128" s="1" t="s">
        <v>1234</v>
      </c>
      <c r="W128" s="1" t="s">
        <v>1235</v>
      </c>
      <c r="X128" s="1"/>
      <c r="Y128" s="1">
        <v>43395.484780092593</v>
      </c>
      <c r="Z128" s="1" t="s">
        <v>549</v>
      </c>
      <c r="AA128" s="1" t="s">
        <v>548</v>
      </c>
      <c r="AB128" s="1" t="s">
        <v>548</v>
      </c>
      <c r="AC128" s="1"/>
      <c r="AD128" s="1"/>
    </row>
    <row r="129" spans="1:30" x14ac:dyDescent="0.25">
      <c r="A129" s="1" t="s">
        <v>677</v>
      </c>
      <c r="B129" s="1" t="s">
        <v>562</v>
      </c>
      <c r="C129" s="1" t="s">
        <v>3287</v>
      </c>
      <c r="D129" s="1">
        <v>43383.940787037034</v>
      </c>
      <c r="E129" s="1">
        <v>43384.812222222223</v>
      </c>
      <c r="F129" s="1" t="s">
        <v>913</v>
      </c>
      <c r="G129" s="1" t="s">
        <v>90</v>
      </c>
      <c r="H129" s="1" t="s">
        <v>573</v>
      </c>
      <c r="I129" s="1" t="s">
        <v>91</v>
      </c>
      <c r="J129" s="1" t="s">
        <v>3288</v>
      </c>
      <c r="K129" s="1" t="s">
        <v>3289</v>
      </c>
      <c r="L129" s="1" t="s">
        <v>3461</v>
      </c>
      <c r="M129" s="1" t="s">
        <v>793</v>
      </c>
      <c r="N129" s="1" t="s">
        <v>41</v>
      </c>
      <c r="O129" s="1" t="s">
        <v>928</v>
      </c>
      <c r="P129" s="1"/>
      <c r="Q129" s="1" t="s">
        <v>92</v>
      </c>
      <c r="R129" s="1" t="s">
        <v>544</v>
      </c>
      <c r="S129" s="1" t="s">
        <v>585</v>
      </c>
      <c r="T129" s="1"/>
      <c r="U129" s="1"/>
      <c r="V129" s="1" t="s">
        <v>3290</v>
      </c>
      <c r="W129" s="1" t="s">
        <v>3291</v>
      </c>
      <c r="X129" s="1"/>
      <c r="Y129" s="1">
        <v>43396.510671296295</v>
      </c>
      <c r="Z129" s="1" t="s">
        <v>549</v>
      </c>
      <c r="AA129" s="1" t="s">
        <v>548</v>
      </c>
      <c r="AB129" s="1" t="s">
        <v>548</v>
      </c>
      <c r="AC129" s="1"/>
      <c r="AD129" s="1"/>
    </row>
    <row r="130" spans="1:30" x14ac:dyDescent="0.25">
      <c r="A130" s="1" t="s">
        <v>677</v>
      </c>
      <c r="B130" s="1" t="s">
        <v>562</v>
      </c>
      <c r="C130" s="1" t="s">
        <v>3292</v>
      </c>
      <c r="D130" s="1">
        <v>43383.963159722225</v>
      </c>
      <c r="E130" s="1">
        <v>43384.813310185185</v>
      </c>
      <c r="F130" s="1" t="s">
        <v>915</v>
      </c>
      <c r="G130" s="1" t="s">
        <v>90</v>
      </c>
      <c r="H130" s="1" t="s">
        <v>573</v>
      </c>
      <c r="I130" s="1" t="s">
        <v>91</v>
      </c>
      <c r="J130" s="1" t="s">
        <v>1119</v>
      </c>
      <c r="K130" s="1" t="s">
        <v>3293</v>
      </c>
      <c r="L130" s="1" t="s">
        <v>3462</v>
      </c>
      <c r="M130" s="1" t="s">
        <v>793</v>
      </c>
      <c r="N130" s="1" t="s">
        <v>929</v>
      </c>
      <c r="O130" s="1" t="s">
        <v>948</v>
      </c>
      <c r="P130" s="1"/>
      <c r="Q130" s="1" t="s">
        <v>92</v>
      </c>
      <c r="R130" s="1" t="s">
        <v>544</v>
      </c>
      <c r="S130" s="1" t="s">
        <v>585</v>
      </c>
      <c r="T130" s="1"/>
      <c r="U130" s="1"/>
      <c r="V130" s="1" t="s">
        <v>1218</v>
      </c>
      <c r="W130" s="1" t="s">
        <v>1219</v>
      </c>
      <c r="X130" s="1"/>
      <c r="Y130" s="1">
        <v>43396.506319444445</v>
      </c>
      <c r="Z130" s="1" t="s">
        <v>549</v>
      </c>
      <c r="AA130" s="1" t="s">
        <v>548</v>
      </c>
      <c r="AB130" s="1" t="s">
        <v>548</v>
      </c>
      <c r="AC130" s="1"/>
      <c r="AD130" s="1"/>
    </row>
    <row r="131" spans="1:30" x14ac:dyDescent="0.25">
      <c r="A131" s="1" t="s">
        <v>677</v>
      </c>
      <c r="B131" s="1" t="s">
        <v>562</v>
      </c>
      <c r="C131" s="1" t="s">
        <v>3300</v>
      </c>
      <c r="D131" s="1">
        <v>43383.793124999997</v>
      </c>
      <c r="E131" s="1">
        <v>43384.846342592595</v>
      </c>
      <c r="F131" s="1" t="s">
        <v>913</v>
      </c>
      <c r="G131" s="1" t="s">
        <v>90</v>
      </c>
      <c r="H131" s="1" t="s">
        <v>573</v>
      </c>
      <c r="I131" s="1" t="s">
        <v>91</v>
      </c>
      <c r="J131" s="1" t="s">
        <v>1119</v>
      </c>
      <c r="K131" s="1" t="s">
        <v>3301</v>
      </c>
      <c r="L131" s="1" t="s">
        <v>3463</v>
      </c>
      <c r="M131" s="1" t="s">
        <v>793</v>
      </c>
      <c r="N131" s="1" t="s">
        <v>40</v>
      </c>
      <c r="O131" s="1" t="s">
        <v>602</v>
      </c>
      <c r="P131" s="1"/>
      <c r="Q131" s="1" t="s">
        <v>92</v>
      </c>
      <c r="R131" s="1" t="s">
        <v>544</v>
      </c>
      <c r="S131" s="1" t="s">
        <v>585</v>
      </c>
      <c r="T131" s="1"/>
      <c r="U131" s="1"/>
      <c r="V131" s="1" t="s">
        <v>841</v>
      </c>
      <c r="W131" s="1" t="s">
        <v>800</v>
      </c>
      <c r="X131" s="1"/>
      <c r="Y131" s="1">
        <v>43395.507638888892</v>
      </c>
      <c r="Z131" s="1" t="s">
        <v>549</v>
      </c>
      <c r="AA131" s="1" t="s">
        <v>548</v>
      </c>
      <c r="AB131" s="1" t="s">
        <v>548</v>
      </c>
      <c r="AC131" s="1"/>
      <c r="AD131" s="1"/>
    </row>
    <row r="132" spans="1:30" x14ac:dyDescent="0.25">
      <c r="A132" s="1" t="s">
        <v>677</v>
      </c>
      <c r="B132" s="1" t="s">
        <v>562</v>
      </c>
      <c r="C132" s="1" t="s">
        <v>3285</v>
      </c>
      <c r="D132" s="1">
        <v>43383.975983796299</v>
      </c>
      <c r="E132" s="1">
        <v>43384.853854166664</v>
      </c>
      <c r="F132" s="1" t="s">
        <v>913</v>
      </c>
      <c r="G132" s="1" t="s">
        <v>90</v>
      </c>
      <c r="H132" s="1" t="s">
        <v>573</v>
      </c>
      <c r="I132" s="1" t="s">
        <v>91</v>
      </c>
      <c r="J132" s="1" t="s">
        <v>1119</v>
      </c>
      <c r="K132" s="1" t="s">
        <v>3286</v>
      </c>
      <c r="L132" s="1" t="s">
        <v>3460</v>
      </c>
      <c r="M132" s="1" t="s">
        <v>793</v>
      </c>
      <c r="N132" s="1" t="s">
        <v>929</v>
      </c>
      <c r="O132" s="1" t="s">
        <v>1214</v>
      </c>
      <c r="P132" s="1"/>
      <c r="Q132" s="1" t="s">
        <v>92</v>
      </c>
      <c r="R132" s="1" t="s">
        <v>544</v>
      </c>
      <c r="S132" s="1" t="s">
        <v>585</v>
      </c>
      <c r="T132" s="1"/>
      <c r="U132" s="1"/>
      <c r="V132" s="1" t="s">
        <v>3047</v>
      </c>
      <c r="W132" s="1" t="s">
        <v>3048</v>
      </c>
      <c r="X132" s="1"/>
      <c r="Y132" s="1">
        <v>43396.512094907404</v>
      </c>
      <c r="Z132" s="1" t="s">
        <v>549</v>
      </c>
      <c r="AA132" s="1" t="s">
        <v>548</v>
      </c>
      <c r="AB132" s="1" t="s">
        <v>548</v>
      </c>
      <c r="AC132" s="1"/>
      <c r="AD132" s="1"/>
    </row>
    <row r="133" spans="1:30" x14ac:dyDescent="0.25">
      <c r="A133" s="1" t="s">
        <v>677</v>
      </c>
      <c r="B133" s="1" t="s">
        <v>562</v>
      </c>
      <c r="C133" s="1" t="s">
        <v>2768</v>
      </c>
      <c r="D133" s="1">
        <v>43378.911400462966</v>
      </c>
      <c r="E133" s="1">
        <v>43384.890717592592</v>
      </c>
      <c r="F133" s="1" t="s">
        <v>1101</v>
      </c>
      <c r="G133" s="1" t="s">
        <v>90</v>
      </c>
      <c r="H133" s="1" t="s">
        <v>573</v>
      </c>
      <c r="I133" s="1" t="s">
        <v>91</v>
      </c>
      <c r="J133" s="1" t="s">
        <v>2071</v>
      </c>
      <c r="K133" s="1" t="s">
        <v>2769</v>
      </c>
      <c r="L133" s="1" t="s">
        <v>3468</v>
      </c>
      <c r="M133" s="1" t="s">
        <v>793</v>
      </c>
      <c r="N133" s="1" t="s">
        <v>41</v>
      </c>
      <c r="O133" s="1" t="s">
        <v>927</v>
      </c>
      <c r="P133" s="1"/>
      <c r="Q133" s="1" t="s">
        <v>92</v>
      </c>
      <c r="R133" s="1" t="s">
        <v>544</v>
      </c>
      <c r="S133" s="1" t="s">
        <v>585</v>
      </c>
      <c r="T133" s="1"/>
      <c r="U133" s="1"/>
      <c r="V133" s="1" t="s">
        <v>2043</v>
      </c>
      <c r="W133" s="1" t="s">
        <v>1303</v>
      </c>
      <c r="X133" s="1"/>
      <c r="Y133" s="1">
        <v>43395.494467592594</v>
      </c>
      <c r="Z133" s="1" t="s">
        <v>549</v>
      </c>
      <c r="AA133" s="1" t="s">
        <v>548</v>
      </c>
      <c r="AB133" s="1" t="s">
        <v>548</v>
      </c>
      <c r="AC133" s="1"/>
      <c r="AD133" s="1"/>
    </row>
    <row r="134" spans="1:30" x14ac:dyDescent="0.25">
      <c r="A134" s="1" t="s">
        <v>677</v>
      </c>
      <c r="B134" s="1" t="s">
        <v>562</v>
      </c>
      <c r="C134" s="1" t="s">
        <v>3283</v>
      </c>
      <c r="D134" s="1">
        <v>43384.008703703701</v>
      </c>
      <c r="E134" s="1">
        <v>43384.909212962964</v>
      </c>
      <c r="F134" s="1" t="s">
        <v>915</v>
      </c>
      <c r="G134" s="1" t="s">
        <v>90</v>
      </c>
      <c r="H134" s="1" t="s">
        <v>573</v>
      </c>
      <c r="I134" s="1" t="s">
        <v>91</v>
      </c>
      <c r="J134" s="1" t="s">
        <v>1119</v>
      </c>
      <c r="K134" s="1" t="s">
        <v>3284</v>
      </c>
      <c r="L134" s="1" t="s">
        <v>3459</v>
      </c>
      <c r="M134" s="1" t="s">
        <v>793</v>
      </c>
      <c r="N134" s="1" t="s">
        <v>40</v>
      </c>
      <c r="O134" s="1" t="s">
        <v>1093</v>
      </c>
      <c r="P134" s="1"/>
      <c r="Q134" s="1" t="s">
        <v>92</v>
      </c>
      <c r="R134" s="1" t="s">
        <v>544</v>
      </c>
      <c r="S134" s="1" t="s">
        <v>585</v>
      </c>
      <c r="T134" s="1"/>
      <c r="U134" s="1"/>
      <c r="V134" s="1" t="s">
        <v>930</v>
      </c>
      <c r="W134" s="1" t="s">
        <v>950</v>
      </c>
      <c r="X134" s="1"/>
      <c r="Y134" s="1">
        <v>43396.524409722224</v>
      </c>
      <c r="Z134" s="1" t="s">
        <v>549</v>
      </c>
      <c r="AA134" s="1" t="s">
        <v>548</v>
      </c>
      <c r="AB134" s="1" t="s">
        <v>548</v>
      </c>
      <c r="AC134" s="1"/>
      <c r="AD134" s="1"/>
    </row>
    <row r="135" spans="1:30" x14ac:dyDescent="0.25">
      <c r="A135" s="1" t="s">
        <v>677</v>
      </c>
      <c r="B135" s="1" t="s">
        <v>562</v>
      </c>
      <c r="C135" s="1" t="s">
        <v>3075</v>
      </c>
      <c r="D135" s="1">
        <v>43383.159178240741</v>
      </c>
      <c r="E135" s="1">
        <v>43385.532719907409</v>
      </c>
      <c r="F135" s="1" t="s">
        <v>1193</v>
      </c>
      <c r="G135" s="1" t="s">
        <v>90</v>
      </c>
      <c r="H135" s="1" t="s">
        <v>573</v>
      </c>
      <c r="I135" s="1" t="s">
        <v>91</v>
      </c>
      <c r="J135" s="1" t="s">
        <v>1119</v>
      </c>
      <c r="K135" s="1" t="s">
        <v>3076</v>
      </c>
      <c r="L135" s="1" t="s">
        <v>3464</v>
      </c>
      <c r="M135" s="1" t="s">
        <v>793</v>
      </c>
      <c r="N135" s="1" t="s">
        <v>41</v>
      </c>
      <c r="O135" s="1" t="s">
        <v>3465</v>
      </c>
      <c r="P135" s="1"/>
      <c r="Q135" s="1" t="s">
        <v>92</v>
      </c>
      <c r="R135" s="1" t="s">
        <v>544</v>
      </c>
      <c r="S135" s="1" t="s">
        <v>585</v>
      </c>
      <c r="T135" s="1"/>
      <c r="U135" s="1"/>
      <c r="V135" s="1" t="s">
        <v>3077</v>
      </c>
      <c r="W135" s="1" t="s">
        <v>3078</v>
      </c>
      <c r="X135" s="1"/>
      <c r="Y135" s="1">
        <v>43396.49931712963</v>
      </c>
      <c r="Z135" s="1" t="s">
        <v>549</v>
      </c>
      <c r="AA135" s="1" t="s">
        <v>548</v>
      </c>
      <c r="AB135" s="1" t="s">
        <v>548</v>
      </c>
      <c r="AC135" s="1"/>
      <c r="AD135" s="1"/>
    </row>
    <row r="136" spans="1:30" x14ac:dyDescent="0.25">
      <c r="A136" s="1" t="s">
        <v>677</v>
      </c>
      <c r="B136" s="1" t="s">
        <v>562</v>
      </c>
      <c r="C136" s="1" t="s">
        <v>2757</v>
      </c>
      <c r="D136" s="1">
        <v>43379.042719907404</v>
      </c>
      <c r="E136" s="1">
        <v>43385.59412037037</v>
      </c>
      <c r="F136" s="1" t="s">
        <v>913</v>
      </c>
      <c r="G136" s="1" t="s">
        <v>90</v>
      </c>
      <c r="H136" s="1" t="s">
        <v>573</v>
      </c>
      <c r="I136" s="1" t="s">
        <v>91</v>
      </c>
      <c r="J136" s="1" t="s">
        <v>1120</v>
      </c>
      <c r="K136" s="1" t="s">
        <v>2758</v>
      </c>
      <c r="L136" s="1" t="s">
        <v>3467</v>
      </c>
      <c r="M136" s="1" t="s">
        <v>793</v>
      </c>
      <c r="N136" s="1" t="s">
        <v>40</v>
      </c>
      <c r="O136" s="1" t="s">
        <v>602</v>
      </c>
      <c r="P136" s="1"/>
      <c r="Q136" s="1" t="s">
        <v>92</v>
      </c>
      <c r="R136" s="1" t="s">
        <v>544</v>
      </c>
      <c r="S136" s="1" t="s">
        <v>585</v>
      </c>
      <c r="T136" s="1"/>
      <c r="U136" s="1"/>
      <c r="V136" s="1" t="s">
        <v>863</v>
      </c>
      <c r="W136" s="1" t="s">
        <v>1245</v>
      </c>
      <c r="X136" s="1"/>
      <c r="Y136" s="1">
        <v>43396.492627314816</v>
      </c>
      <c r="Z136" s="1" t="s">
        <v>549</v>
      </c>
      <c r="AA136" s="1" t="s">
        <v>548</v>
      </c>
      <c r="AB136" s="1" t="s">
        <v>548</v>
      </c>
      <c r="AC136" s="1"/>
      <c r="AD136" s="1"/>
    </row>
    <row r="137" spans="1:30" x14ac:dyDescent="0.25">
      <c r="A137" s="1" t="s">
        <v>677</v>
      </c>
      <c r="B137" s="1" t="s">
        <v>562</v>
      </c>
      <c r="C137" s="1" t="s">
        <v>1470</v>
      </c>
      <c r="D137" s="1">
        <v>43361.835833333331</v>
      </c>
      <c r="E137" s="1">
        <v>43385.650347222225</v>
      </c>
      <c r="F137" s="1" t="s">
        <v>1101</v>
      </c>
      <c r="G137" s="1" t="s">
        <v>90</v>
      </c>
      <c r="H137" s="1" t="s">
        <v>573</v>
      </c>
      <c r="I137" s="1" t="s">
        <v>91</v>
      </c>
      <c r="J137" s="1" t="s">
        <v>1464</v>
      </c>
      <c r="K137" s="1" t="s">
        <v>1471</v>
      </c>
      <c r="L137" s="1" t="s">
        <v>3472</v>
      </c>
      <c r="M137" s="1" t="s">
        <v>793</v>
      </c>
      <c r="N137" s="1" t="s">
        <v>920</v>
      </c>
      <c r="O137" s="1" t="s">
        <v>921</v>
      </c>
      <c r="P137" s="1"/>
      <c r="Q137" s="1" t="s">
        <v>92</v>
      </c>
      <c r="R137" s="1" t="s">
        <v>544</v>
      </c>
      <c r="S137" s="1" t="s">
        <v>545</v>
      </c>
      <c r="T137" s="1"/>
      <c r="U137" s="1"/>
      <c r="V137" s="1" t="s">
        <v>1472</v>
      </c>
      <c r="W137" s="1" t="s">
        <v>1473</v>
      </c>
      <c r="X137" s="1"/>
      <c r="Y137" s="1">
        <v>43396.484027777777</v>
      </c>
      <c r="Z137" s="1" t="s">
        <v>549</v>
      </c>
      <c r="AA137" s="1" t="s">
        <v>548</v>
      </c>
      <c r="AB137" s="1" t="s">
        <v>548</v>
      </c>
      <c r="AC137" s="1"/>
      <c r="AD137" s="1"/>
    </row>
    <row r="138" spans="1:30" x14ac:dyDescent="0.25">
      <c r="A138" s="1" t="s">
        <v>677</v>
      </c>
      <c r="B138" s="1" t="s">
        <v>562</v>
      </c>
      <c r="C138" s="1" t="s">
        <v>3086</v>
      </c>
      <c r="D138" s="1">
        <v>43382.69804398148</v>
      </c>
      <c r="E138" s="1">
        <v>43385.71702546296</v>
      </c>
      <c r="F138" s="1" t="s">
        <v>915</v>
      </c>
      <c r="G138" s="1" t="s">
        <v>90</v>
      </c>
      <c r="H138" s="1" t="s">
        <v>573</v>
      </c>
      <c r="I138" s="1" t="s">
        <v>91</v>
      </c>
      <c r="J138" s="1" t="s">
        <v>1119</v>
      </c>
      <c r="K138" s="1" t="s">
        <v>3087</v>
      </c>
      <c r="L138" s="1" t="s">
        <v>3466</v>
      </c>
      <c r="M138" s="1" t="s">
        <v>793</v>
      </c>
      <c r="N138" s="1" t="s">
        <v>929</v>
      </c>
      <c r="O138" s="1" t="s">
        <v>1241</v>
      </c>
      <c r="P138" s="1"/>
      <c r="Q138" s="1" t="s">
        <v>92</v>
      </c>
      <c r="R138" s="1" t="s">
        <v>544</v>
      </c>
      <c r="S138" s="1" t="s">
        <v>585</v>
      </c>
      <c r="T138" s="1"/>
      <c r="U138" s="1"/>
      <c r="V138" s="1" t="s">
        <v>1110</v>
      </c>
      <c r="W138" s="1" t="s">
        <v>964</v>
      </c>
      <c r="X138" s="1"/>
      <c r="Y138" s="1">
        <v>43396.49496527778</v>
      </c>
      <c r="Z138" s="1" t="s">
        <v>549</v>
      </c>
      <c r="AA138" s="1" t="s">
        <v>548</v>
      </c>
      <c r="AB138" s="1" t="s">
        <v>548</v>
      </c>
      <c r="AC138" s="1"/>
      <c r="AD138" s="1"/>
    </row>
    <row r="139" spans="1:30" x14ac:dyDescent="0.25">
      <c r="A139" s="1" t="s">
        <v>677</v>
      </c>
      <c r="B139" s="1" t="s">
        <v>562</v>
      </c>
      <c r="C139" s="1" t="s">
        <v>3469</v>
      </c>
      <c r="D139" s="1">
        <v>43374.800057870372</v>
      </c>
      <c r="E139" s="1">
        <v>43385.723773148151</v>
      </c>
      <c r="F139" s="1" t="s">
        <v>915</v>
      </c>
      <c r="G139" s="1" t="s">
        <v>90</v>
      </c>
      <c r="H139" s="1" t="s">
        <v>573</v>
      </c>
      <c r="I139" s="1" t="s">
        <v>91</v>
      </c>
      <c r="J139" s="1" t="s">
        <v>2071</v>
      </c>
      <c r="K139" s="1" t="s">
        <v>3470</v>
      </c>
      <c r="L139" s="1" t="s">
        <v>3471</v>
      </c>
      <c r="M139" s="1" t="s">
        <v>793</v>
      </c>
      <c r="N139" s="1" t="s">
        <v>929</v>
      </c>
      <c r="O139" s="1" t="s">
        <v>1241</v>
      </c>
      <c r="P139" s="1"/>
      <c r="Q139" s="1" t="s">
        <v>92</v>
      </c>
      <c r="R139" s="1" t="s">
        <v>544</v>
      </c>
      <c r="S139" s="1" t="s">
        <v>585</v>
      </c>
      <c r="T139" s="1"/>
      <c r="U139" s="1"/>
      <c r="V139" s="1" t="s">
        <v>1110</v>
      </c>
      <c r="W139" s="1" t="s">
        <v>964</v>
      </c>
      <c r="X139" s="1"/>
      <c r="Y139" s="1">
        <v>43396.487141203703</v>
      </c>
      <c r="Z139" s="1" t="s">
        <v>549</v>
      </c>
      <c r="AA139" s="1" t="s">
        <v>548</v>
      </c>
      <c r="AB139" s="1" t="s">
        <v>548</v>
      </c>
      <c r="AC139" s="1"/>
      <c r="AD139" s="1"/>
    </row>
    <row r="140" spans="1:30" x14ac:dyDescent="0.25">
      <c r="A140" s="1" t="s">
        <v>677</v>
      </c>
      <c r="B140" s="1" t="s">
        <v>562</v>
      </c>
      <c r="C140" s="1" t="s">
        <v>3448</v>
      </c>
      <c r="D140" s="1">
        <v>43384.97587962963</v>
      </c>
      <c r="E140" s="1">
        <v>43385.772129629629</v>
      </c>
      <c r="F140" s="1" t="s">
        <v>1101</v>
      </c>
      <c r="G140" s="1" t="s">
        <v>90</v>
      </c>
      <c r="H140" s="1" t="s">
        <v>573</v>
      </c>
      <c r="I140" s="1" t="s">
        <v>91</v>
      </c>
      <c r="J140" s="1" t="s">
        <v>1119</v>
      </c>
      <c r="K140" s="1" t="s">
        <v>3449</v>
      </c>
      <c r="L140" s="1" t="s">
        <v>3450</v>
      </c>
      <c r="M140" s="1" t="s">
        <v>793</v>
      </c>
      <c r="N140" s="1" t="s">
        <v>41</v>
      </c>
      <c r="O140" s="1" t="s">
        <v>942</v>
      </c>
      <c r="P140" s="1"/>
      <c r="Q140" s="1" t="s">
        <v>92</v>
      </c>
      <c r="R140" s="1" t="s">
        <v>544</v>
      </c>
      <c r="S140" s="1" t="s">
        <v>585</v>
      </c>
      <c r="T140" s="1"/>
      <c r="U140" s="1"/>
      <c r="V140" s="1" t="s">
        <v>1307</v>
      </c>
      <c r="W140" s="1" t="s">
        <v>2050</v>
      </c>
      <c r="X140" s="1"/>
      <c r="Y140" s="1">
        <v>43397.495555555557</v>
      </c>
      <c r="Z140" s="1" t="s">
        <v>549</v>
      </c>
      <c r="AA140" s="1" t="s">
        <v>548</v>
      </c>
      <c r="AB140" s="1" t="s">
        <v>548</v>
      </c>
      <c r="AC140" s="1"/>
      <c r="AD140" s="1"/>
    </row>
    <row r="141" spans="1:30" x14ac:dyDescent="0.25">
      <c r="A141" s="1" t="s">
        <v>677</v>
      </c>
      <c r="B141" s="1" t="s">
        <v>562</v>
      </c>
      <c r="C141" s="1" t="s">
        <v>3454</v>
      </c>
      <c r="D141" s="1">
        <v>43384.788310185184</v>
      </c>
      <c r="E141" s="1">
        <v>43385.807326388887</v>
      </c>
      <c r="F141" s="1" t="s">
        <v>915</v>
      </c>
      <c r="G141" s="1" t="s">
        <v>90</v>
      </c>
      <c r="H141" s="1" t="s">
        <v>573</v>
      </c>
      <c r="I141" s="1" t="s">
        <v>91</v>
      </c>
      <c r="J141" s="1" t="s">
        <v>1119</v>
      </c>
      <c r="K141" s="1" t="s">
        <v>3455</v>
      </c>
      <c r="L141" s="1" t="s">
        <v>3456</v>
      </c>
      <c r="M141" s="1" t="s">
        <v>793</v>
      </c>
      <c r="N141" s="1" t="s">
        <v>40</v>
      </c>
      <c r="O141" s="1" t="s">
        <v>602</v>
      </c>
      <c r="P141" s="1"/>
      <c r="Q141" s="1" t="s">
        <v>92</v>
      </c>
      <c r="R141" s="1" t="s">
        <v>544</v>
      </c>
      <c r="S141" s="1" t="s">
        <v>585</v>
      </c>
      <c r="T141" s="1"/>
      <c r="U141" s="1"/>
      <c r="V141" s="1" t="s">
        <v>3457</v>
      </c>
      <c r="W141" s="1" t="s">
        <v>3458</v>
      </c>
      <c r="X141" s="1"/>
      <c r="Y141" s="1">
        <v>43396.548715277779</v>
      </c>
      <c r="Z141" s="1" t="s">
        <v>549</v>
      </c>
      <c r="AA141" s="1" t="s">
        <v>548</v>
      </c>
      <c r="AB141" s="1" t="s">
        <v>548</v>
      </c>
      <c r="AC141" s="1"/>
      <c r="AD141" s="1"/>
    </row>
    <row r="142" spans="1:30" x14ac:dyDescent="0.25">
      <c r="A142" s="1" t="s">
        <v>677</v>
      </c>
      <c r="B142" s="1" t="s">
        <v>562</v>
      </c>
      <c r="C142" s="1" t="s">
        <v>3451</v>
      </c>
      <c r="D142" s="1">
        <v>43384.978726851848</v>
      </c>
      <c r="E142" s="1">
        <v>43385.828368055554</v>
      </c>
      <c r="F142" s="1" t="s">
        <v>915</v>
      </c>
      <c r="G142" s="1" t="s">
        <v>90</v>
      </c>
      <c r="H142" s="1" t="s">
        <v>573</v>
      </c>
      <c r="I142" s="1" t="s">
        <v>91</v>
      </c>
      <c r="J142" s="1" t="s">
        <v>1119</v>
      </c>
      <c r="K142" s="1" t="s">
        <v>3452</v>
      </c>
      <c r="L142" s="1" t="s">
        <v>3453</v>
      </c>
      <c r="M142" s="1" t="s">
        <v>793</v>
      </c>
      <c r="N142" s="1" t="s">
        <v>40</v>
      </c>
      <c r="O142" s="1" t="s">
        <v>1093</v>
      </c>
      <c r="P142" s="1"/>
      <c r="Q142" s="1" t="s">
        <v>92</v>
      </c>
      <c r="R142" s="1" t="s">
        <v>544</v>
      </c>
      <c r="S142" s="1" t="s">
        <v>585</v>
      </c>
      <c r="T142" s="1"/>
      <c r="U142" s="1"/>
      <c r="V142" s="1" t="s">
        <v>2293</v>
      </c>
      <c r="W142" s="1" t="s">
        <v>2579</v>
      </c>
      <c r="X142" s="1"/>
      <c r="Y142" s="1">
        <v>43397.490231481483</v>
      </c>
      <c r="Z142" s="1" t="s">
        <v>549</v>
      </c>
      <c r="AA142" s="1" t="s">
        <v>548</v>
      </c>
      <c r="AB142" s="1" t="s">
        <v>548</v>
      </c>
      <c r="AC142" s="1"/>
      <c r="AD142" s="1"/>
    </row>
    <row r="143" spans="1:30" x14ac:dyDescent="0.25">
      <c r="A143" s="1" t="s">
        <v>677</v>
      </c>
      <c r="B143" s="1" t="s">
        <v>562</v>
      </c>
      <c r="C143" s="1" t="s">
        <v>3482</v>
      </c>
      <c r="D143" s="1">
        <v>43384.980324074073</v>
      </c>
      <c r="E143" s="1">
        <v>43385.842094907406</v>
      </c>
      <c r="F143" s="1" t="s">
        <v>913</v>
      </c>
      <c r="G143" s="1" t="s">
        <v>90</v>
      </c>
      <c r="H143" s="1" t="s">
        <v>573</v>
      </c>
      <c r="I143" s="1" t="s">
        <v>91</v>
      </c>
      <c r="J143" s="1" t="s">
        <v>1119</v>
      </c>
      <c r="K143" s="1" t="s">
        <v>3483</v>
      </c>
      <c r="L143" s="1" t="s">
        <v>3619</v>
      </c>
      <c r="M143" s="1" t="s">
        <v>793</v>
      </c>
      <c r="N143" s="1" t="s">
        <v>920</v>
      </c>
      <c r="O143" s="1" t="s">
        <v>921</v>
      </c>
      <c r="P143" s="1"/>
      <c r="Q143" s="1" t="s">
        <v>92</v>
      </c>
      <c r="R143" s="1" t="s">
        <v>544</v>
      </c>
      <c r="S143" s="1" t="s">
        <v>585</v>
      </c>
      <c r="T143" s="1"/>
      <c r="U143" s="1"/>
      <c r="V143" s="1" t="s">
        <v>2293</v>
      </c>
      <c r="W143" s="1" t="s">
        <v>2579</v>
      </c>
      <c r="X143" s="1"/>
      <c r="Y143" s="1">
        <v>43397.490312499998</v>
      </c>
      <c r="Z143" s="1" t="s">
        <v>549</v>
      </c>
      <c r="AA143" s="1" t="s">
        <v>548</v>
      </c>
      <c r="AB143" s="1" t="s">
        <v>548</v>
      </c>
      <c r="AC143" s="1"/>
      <c r="AD143" s="1"/>
    </row>
    <row r="144" spans="1:30" x14ac:dyDescent="0.25">
      <c r="A144" s="1" t="s">
        <v>677</v>
      </c>
      <c r="B144" s="1" t="s">
        <v>562</v>
      </c>
      <c r="C144" s="1" t="s">
        <v>3492</v>
      </c>
      <c r="D144" s="1">
        <v>43383.806979166664</v>
      </c>
      <c r="E144" s="1">
        <v>43388.785405092596</v>
      </c>
      <c r="F144" s="1" t="s">
        <v>1101</v>
      </c>
      <c r="G144" s="1" t="s">
        <v>90</v>
      </c>
      <c r="H144" s="1" t="s">
        <v>573</v>
      </c>
      <c r="I144" s="1" t="s">
        <v>91</v>
      </c>
      <c r="J144" s="1" t="s">
        <v>1119</v>
      </c>
      <c r="K144" s="1" t="s">
        <v>3493</v>
      </c>
      <c r="L144" s="1" t="s">
        <v>3829</v>
      </c>
      <c r="M144" s="1" t="s">
        <v>793</v>
      </c>
      <c r="N144" s="1" t="s">
        <v>40</v>
      </c>
      <c r="O144" s="1" t="s">
        <v>2340</v>
      </c>
      <c r="P144" s="1"/>
      <c r="Q144" s="1" t="s">
        <v>92</v>
      </c>
      <c r="R144" s="1" t="s">
        <v>544</v>
      </c>
      <c r="S144" s="1" t="s">
        <v>585</v>
      </c>
      <c r="T144" s="1"/>
      <c r="U144" s="1"/>
      <c r="V144" s="1" t="s">
        <v>3494</v>
      </c>
      <c r="W144" s="1" t="s">
        <v>3495</v>
      </c>
      <c r="X144" s="1"/>
      <c r="Y144" s="1">
        <v>43399.495312500003</v>
      </c>
      <c r="Z144" s="1" t="s">
        <v>549</v>
      </c>
      <c r="AA144" s="1" t="s">
        <v>548</v>
      </c>
      <c r="AB144" s="1" t="s">
        <v>548</v>
      </c>
      <c r="AC144" s="1"/>
      <c r="AD144" s="1"/>
    </row>
    <row r="145" spans="1:30" x14ac:dyDescent="0.25">
      <c r="A145" s="1" t="s">
        <v>677</v>
      </c>
      <c r="B145" s="1" t="s">
        <v>562</v>
      </c>
      <c r="C145" s="1" t="s">
        <v>3621</v>
      </c>
      <c r="D145" s="1">
        <v>43386.071782407409</v>
      </c>
      <c r="E145" s="1">
        <v>43388.806064814817</v>
      </c>
      <c r="F145" s="1" t="s">
        <v>1101</v>
      </c>
      <c r="G145" s="1" t="s">
        <v>90</v>
      </c>
      <c r="H145" s="1" t="s">
        <v>573</v>
      </c>
      <c r="I145" s="1" t="s">
        <v>91</v>
      </c>
      <c r="J145" s="1" t="s">
        <v>1119</v>
      </c>
      <c r="K145" s="1" t="s">
        <v>3622</v>
      </c>
      <c r="L145" s="1" t="s">
        <v>3821</v>
      </c>
      <c r="M145" s="1" t="s">
        <v>793</v>
      </c>
      <c r="N145" s="1" t="s">
        <v>1372</v>
      </c>
      <c r="O145" s="1" t="s">
        <v>2751</v>
      </c>
      <c r="P145" s="1"/>
      <c r="Q145" s="1" t="s">
        <v>92</v>
      </c>
      <c r="R145" s="1" t="s">
        <v>544</v>
      </c>
      <c r="S145" s="1" t="s">
        <v>585</v>
      </c>
      <c r="T145" s="1"/>
      <c r="U145" s="1"/>
      <c r="V145" s="1" t="s">
        <v>1110</v>
      </c>
      <c r="W145" s="1" t="s">
        <v>964</v>
      </c>
      <c r="X145" s="1"/>
      <c r="Y145" s="1">
        <v>43399.513368055559</v>
      </c>
      <c r="Z145" s="1" t="s">
        <v>549</v>
      </c>
      <c r="AA145" s="1" t="s">
        <v>548</v>
      </c>
      <c r="AB145" s="1" t="s">
        <v>548</v>
      </c>
      <c r="AC145" s="1"/>
      <c r="AD145" s="1"/>
    </row>
    <row r="146" spans="1:30" x14ac:dyDescent="0.25">
      <c r="A146" s="1" t="s">
        <v>677</v>
      </c>
      <c r="B146" s="1" t="s">
        <v>562</v>
      </c>
      <c r="C146" s="1" t="s">
        <v>3488</v>
      </c>
      <c r="D146" s="1">
        <v>43384.744768518518</v>
      </c>
      <c r="E146" s="1">
        <v>43388.809282407405</v>
      </c>
      <c r="F146" s="1" t="s">
        <v>913</v>
      </c>
      <c r="G146" s="1" t="s">
        <v>90</v>
      </c>
      <c r="H146" s="1" t="s">
        <v>573</v>
      </c>
      <c r="I146" s="1" t="s">
        <v>91</v>
      </c>
      <c r="J146" s="1" t="s">
        <v>1119</v>
      </c>
      <c r="K146" s="1" t="s">
        <v>3489</v>
      </c>
      <c r="L146" s="1" t="s">
        <v>3827</v>
      </c>
      <c r="M146" s="1" t="s">
        <v>793</v>
      </c>
      <c r="N146" s="1" t="s">
        <v>929</v>
      </c>
      <c r="O146" s="1" t="s">
        <v>1241</v>
      </c>
      <c r="P146" s="1"/>
      <c r="Q146" s="1" t="s">
        <v>92</v>
      </c>
      <c r="R146" s="1" t="s">
        <v>544</v>
      </c>
      <c r="S146" s="1" t="s">
        <v>585</v>
      </c>
      <c r="T146" s="1"/>
      <c r="U146" s="1"/>
      <c r="V146" s="1" t="s">
        <v>1110</v>
      </c>
      <c r="W146" s="1" t="s">
        <v>964</v>
      </c>
      <c r="X146" s="1"/>
      <c r="Y146" s="1">
        <v>43399.499849537038</v>
      </c>
      <c r="Z146" s="1" t="s">
        <v>549</v>
      </c>
      <c r="AA146" s="1" t="s">
        <v>548</v>
      </c>
      <c r="AB146" s="1" t="s">
        <v>548</v>
      </c>
      <c r="AC146" s="1"/>
      <c r="AD146" s="1"/>
    </row>
    <row r="147" spans="1:30" x14ac:dyDescent="0.25">
      <c r="A147" s="1" t="s">
        <v>677</v>
      </c>
      <c r="B147" s="1" t="s">
        <v>562</v>
      </c>
      <c r="C147" s="1" t="s">
        <v>3630</v>
      </c>
      <c r="D147" s="1">
        <v>43385.932708333334</v>
      </c>
      <c r="E147" s="1">
        <v>43388.841354166667</v>
      </c>
      <c r="F147" s="1" t="s">
        <v>915</v>
      </c>
      <c r="G147" s="1" t="s">
        <v>90</v>
      </c>
      <c r="H147" s="1" t="s">
        <v>573</v>
      </c>
      <c r="I147" s="1" t="s">
        <v>91</v>
      </c>
      <c r="J147" s="1" t="s">
        <v>1119</v>
      </c>
      <c r="K147" s="1" t="s">
        <v>3631</v>
      </c>
      <c r="L147" s="1" t="s">
        <v>3823</v>
      </c>
      <c r="M147" s="1" t="s">
        <v>793</v>
      </c>
      <c r="N147" s="1" t="s">
        <v>920</v>
      </c>
      <c r="O147" s="1" t="s">
        <v>921</v>
      </c>
      <c r="P147" s="1"/>
      <c r="Q147" s="1" t="s">
        <v>92</v>
      </c>
      <c r="R147" s="1" t="s">
        <v>544</v>
      </c>
      <c r="S147" s="1" t="s">
        <v>585</v>
      </c>
      <c r="T147" s="1"/>
      <c r="U147" s="1"/>
      <c r="V147" s="1" t="s">
        <v>1350</v>
      </c>
      <c r="W147" s="1" t="s">
        <v>3632</v>
      </c>
      <c r="X147" s="1"/>
      <c r="Y147" s="1">
        <v>43399.509375000001</v>
      </c>
      <c r="Z147" s="1" t="s">
        <v>549</v>
      </c>
      <c r="AA147" s="1" t="s">
        <v>548</v>
      </c>
      <c r="AB147" s="1" t="s">
        <v>548</v>
      </c>
      <c r="AC147" s="1"/>
      <c r="AD147" s="1"/>
    </row>
    <row r="148" spans="1:30" x14ac:dyDescent="0.25">
      <c r="A148" s="1" t="s">
        <v>677</v>
      </c>
      <c r="B148" s="1" t="s">
        <v>562</v>
      </c>
      <c r="C148" s="1" t="s">
        <v>3647</v>
      </c>
      <c r="D148" s="1">
        <v>43385.7503125</v>
      </c>
      <c r="E148" s="1">
        <v>43388.883599537039</v>
      </c>
      <c r="F148" s="1" t="s">
        <v>915</v>
      </c>
      <c r="G148" s="1" t="s">
        <v>90</v>
      </c>
      <c r="H148" s="1" t="s">
        <v>573</v>
      </c>
      <c r="I148" s="1" t="s">
        <v>91</v>
      </c>
      <c r="J148" s="1" t="s">
        <v>1119</v>
      </c>
      <c r="K148" s="1" t="s">
        <v>3648</v>
      </c>
      <c r="L148" s="1" t="s">
        <v>3824</v>
      </c>
      <c r="M148" s="1" t="s">
        <v>793</v>
      </c>
      <c r="N148" s="1" t="s">
        <v>41</v>
      </c>
      <c r="O148" s="1" t="s">
        <v>927</v>
      </c>
      <c r="P148" s="1"/>
      <c r="Q148" s="1" t="s">
        <v>92</v>
      </c>
      <c r="R148" s="1" t="s">
        <v>544</v>
      </c>
      <c r="S148" s="1" t="s">
        <v>585</v>
      </c>
      <c r="T148" s="1"/>
      <c r="U148" s="1"/>
      <c r="V148" s="1" t="s">
        <v>1307</v>
      </c>
      <c r="W148" s="1" t="s">
        <v>2050</v>
      </c>
      <c r="X148" s="1"/>
      <c r="Y148" s="1">
        <v>43399.505671296298</v>
      </c>
      <c r="Z148" s="1" t="s">
        <v>549</v>
      </c>
      <c r="AA148" s="1" t="s">
        <v>548</v>
      </c>
      <c r="AB148" s="1" t="s">
        <v>548</v>
      </c>
      <c r="AC148" s="1"/>
      <c r="AD148" s="1"/>
    </row>
    <row r="149" spans="1:30" x14ac:dyDescent="0.25">
      <c r="A149" s="1" t="s">
        <v>677</v>
      </c>
      <c r="B149" s="1" t="s">
        <v>562</v>
      </c>
      <c r="C149" s="1" t="s">
        <v>3627</v>
      </c>
      <c r="D149" s="1">
        <v>43386.032546296294</v>
      </c>
      <c r="E149" s="1">
        <v>43389.117465277777</v>
      </c>
      <c r="F149" s="1" t="s">
        <v>914</v>
      </c>
      <c r="G149" s="1" t="s">
        <v>90</v>
      </c>
      <c r="H149" s="1" t="s">
        <v>573</v>
      </c>
      <c r="I149" s="1" t="s">
        <v>91</v>
      </c>
      <c r="J149" s="1" t="s">
        <v>1119</v>
      </c>
      <c r="K149" s="1" t="s">
        <v>3628</v>
      </c>
      <c r="L149" s="1" t="s">
        <v>3822</v>
      </c>
      <c r="M149" s="1" t="s">
        <v>793</v>
      </c>
      <c r="N149" s="1" t="s">
        <v>40</v>
      </c>
      <c r="O149" s="1" t="s">
        <v>2340</v>
      </c>
      <c r="P149" s="1"/>
      <c r="Q149" s="1" t="s">
        <v>92</v>
      </c>
      <c r="R149" s="1" t="s">
        <v>544</v>
      </c>
      <c r="S149" s="1" t="s">
        <v>585</v>
      </c>
      <c r="T149" s="1"/>
      <c r="U149" s="1"/>
      <c r="V149" s="1" t="s">
        <v>3629</v>
      </c>
      <c r="W149" s="1" t="s">
        <v>2730</v>
      </c>
      <c r="X149" s="1"/>
      <c r="Y149" s="1">
        <v>43399.51425925926</v>
      </c>
      <c r="Z149" s="1" t="s">
        <v>549</v>
      </c>
      <c r="AA149" s="1" t="s">
        <v>548</v>
      </c>
      <c r="AB149" s="1" t="s">
        <v>548</v>
      </c>
      <c r="AC149" s="1"/>
      <c r="AD149" s="1"/>
    </row>
    <row r="150" spans="1:30" x14ac:dyDescent="0.25">
      <c r="A150" s="1" t="s">
        <v>677</v>
      </c>
      <c r="B150" s="1" t="s">
        <v>562</v>
      </c>
      <c r="C150" s="1" t="s">
        <v>1553</v>
      </c>
      <c r="D150" s="1">
        <v>43370.9846875</v>
      </c>
      <c r="E150" s="1">
        <v>43389.534432870372</v>
      </c>
      <c r="F150" s="1" t="s">
        <v>1193</v>
      </c>
      <c r="G150" s="1" t="s">
        <v>90</v>
      </c>
      <c r="H150" s="1" t="s">
        <v>573</v>
      </c>
      <c r="I150" s="1" t="s">
        <v>91</v>
      </c>
      <c r="J150" s="1" t="s">
        <v>1119</v>
      </c>
      <c r="K150" s="1" t="s">
        <v>1554</v>
      </c>
      <c r="L150" s="1" t="s">
        <v>3830</v>
      </c>
      <c r="M150" s="1" t="s">
        <v>793</v>
      </c>
      <c r="N150" s="1" t="s">
        <v>41</v>
      </c>
      <c r="O150" s="1" t="s">
        <v>928</v>
      </c>
      <c r="P150" s="1"/>
      <c r="Q150" s="1" t="s">
        <v>92</v>
      </c>
      <c r="R150" s="1" t="s">
        <v>544</v>
      </c>
      <c r="S150" s="1" t="s">
        <v>585</v>
      </c>
      <c r="T150" s="1"/>
      <c r="U150" s="1"/>
      <c r="V150" s="1" t="s">
        <v>1423</v>
      </c>
      <c r="W150" s="1" t="s">
        <v>1424</v>
      </c>
      <c r="X150" s="1"/>
      <c r="Y150" s="1">
        <v>43400.486840277779</v>
      </c>
      <c r="Z150" s="1" t="s">
        <v>549</v>
      </c>
      <c r="AA150" s="1" t="s">
        <v>548</v>
      </c>
      <c r="AB150" s="1" t="s">
        <v>548</v>
      </c>
      <c r="AC150" s="1"/>
      <c r="AD150" s="1"/>
    </row>
    <row r="151" spans="1:30" x14ac:dyDescent="0.25">
      <c r="A151" s="1" t="s">
        <v>677</v>
      </c>
      <c r="B151" s="1" t="s">
        <v>562</v>
      </c>
      <c r="C151" s="1" t="s">
        <v>3476</v>
      </c>
      <c r="D151" s="1">
        <v>43385.022650462961</v>
      </c>
      <c r="E151" s="1">
        <v>43389.646678240744</v>
      </c>
      <c r="F151" s="1" t="s">
        <v>1193</v>
      </c>
      <c r="G151" s="1" t="s">
        <v>90</v>
      </c>
      <c r="H151" s="1" t="s">
        <v>573</v>
      </c>
      <c r="I151" s="1" t="s">
        <v>91</v>
      </c>
      <c r="J151" s="1" t="s">
        <v>1119</v>
      </c>
      <c r="K151" s="1" t="s">
        <v>3477</v>
      </c>
      <c r="L151" s="1" t="s">
        <v>3825</v>
      </c>
      <c r="M151" s="1" t="s">
        <v>793</v>
      </c>
      <c r="N151" s="1" t="s">
        <v>41</v>
      </c>
      <c r="O151" s="1" t="s">
        <v>928</v>
      </c>
      <c r="P151" s="1"/>
      <c r="Q151" s="1" t="s">
        <v>92</v>
      </c>
      <c r="R151" s="1" t="s">
        <v>544</v>
      </c>
      <c r="S151" s="1" t="s">
        <v>585</v>
      </c>
      <c r="T151" s="1"/>
      <c r="U151" s="1"/>
      <c r="V151" s="1" t="s">
        <v>2547</v>
      </c>
      <c r="W151" s="1" t="s">
        <v>2548</v>
      </c>
      <c r="X151" s="1"/>
      <c r="Y151" s="1">
        <v>43400.503668981481</v>
      </c>
      <c r="Z151" s="1" t="s">
        <v>549</v>
      </c>
      <c r="AA151" s="1" t="s">
        <v>548</v>
      </c>
      <c r="AB151" s="1" t="s">
        <v>548</v>
      </c>
      <c r="AC151" s="1"/>
      <c r="AD151" s="1"/>
    </row>
    <row r="152" spans="1:30" x14ac:dyDescent="0.25">
      <c r="A152" s="1" t="s">
        <v>677</v>
      </c>
      <c r="B152" s="1" t="s">
        <v>562</v>
      </c>
      <c r="C152" s="1" t="s">
        <v>3478</v>
      </c>
      <c r="D152" s="1">
        <v>43384.989131944443</v>
      </c>
      <c r="E152" s="1">
        <v>43389.662766203706</v>
      </c>
      <c r="F152" s="1" t="s">
        <v>1101</v>
      </c>
      <c r="G152" s="1" t="s">
        <v>90</v>
      </c>
      <c r="H152" s="1" t="s">
        <v>573</v>
      </c>
      <c r="I152" s="1" t="s">
        <v>91</v>
      </c>
      <c r="J152" s="1" t="s">
        <v>1119</v>
      </c>
      <c r="K152" s="1" t="s">
        <v>3479</v>
      </c>
      <c r="L152" s="1" t="s">
        <v>3826</v>
      </c>
      <c r="M152" s="1" t="s">
        <v>793</v>
      </c>
      <c r="N152" s="1" t="s">
        <v>929</v>
      </c>
      <c r="O152" s="1" t="s">
        <v>939</v>
      </c>
      <c r="P152" s="1"/>
      <c r="Q152" s="1" t="s">
        <v>92</v>
      </c>
      <c r="R152" s="1" t="s">
        <v>544</v>
      </c>
      <c r="S152" s="1" t="s">
        <v>585</v>
      </c>
      <c r="T152" s="1"/>
      <c r="U152" s="1"/>
      <c r="V152" s="1" t="s">
        <v>3480</v>
      </c>
      <c r="W152" s="1" t="s">
        <v>3481</v>
      </c>
      <c r="X152" s="1"/>
      <c r="Y152" s="1">
        <v>43400.503437500003</v>
      </c>
      <c r="Z152" s="1" t="s">
        <v>549</v>
      </c>
      <c r="AA152" s="1" t="s">
        <v>548</v>
      </c>
      <c r="AB152" s="1" t="s">
        <v>548</v>
      </c>
      <c r="AC152" s="1"/>
      <c r="AD152" s="1"/>
    </row>
    <row r="153" spans="1:30" x14ac:dyDescent="0.25">
      <c r="A153" s="1" t="s">
        <v>677</v>
      </c>
      <c r="B153" s="1" t="s">
        <v>562</v>
      </c>
      <c r="C153" s="1" t="s">
        <v>3815</v>
      </c>
      <c r="D153" s="1">
        <v>43388.965300925927</v>
      </c>
      <c r="E153" s="1">
        <v>43389.666238425925</v>
      </c>
      <c r="F153" s="1" t="s">
        <v>1101</v>
      </c>
      <c r="G153" s="1" t="s">
        <v>90</v>
      </c>
      <c r="H153" s="1" t="s">
        <v>573</v>
      </c>
      <c r="I153" s="1" t="s">
        <v>91</v>
      </c>
      <c r="J153" s="1" t="s">
        <v>1119</v>
      </c>
      <c r="K153" s="1" t="s">
        <v>3816</v>
      </c>
      <c r="L153" s="1" t="s">
        <v>3817</v>
      </c>
      <c r="M153" s="1" t="s">
        <v>793</v>
      </c>
      <c r="N153" s="1" t="s">
        <v>929</v>
      </c>
      <c r="O153" s="1" t="s">
        <v>948</v>
      </c>
      <c r="P153" s="1"/>
      <c r="Q153" s="1" t="s">
        <v>92</v>
      </c>
      <c r="R153" s="1" t="s">
        <v>544</v>
      </c>
      <c r="S153" s="1" t="s">
        <v>585</v>
      </c>
      <c r="T153" s="1"/>
      <c r="U153" s="1"/>
      <c r="V153" s="1" t="s">
        <v>3047</v>
      </c>
      <c r="W153" s="1" t="s">
        <v>3048</v>
      </c>
      <c r="X153" s="1"/>
      <c r="Y153" s="1">
        <v>43400.517974537041</v>
      </c>
      <c r="Z153" s="1" t="s">
        <v>549</v>
      </c>
      <c r="AA153" s="1" t="s">
        <v>548</v>
      </c>
      <c r="AB153" s="1" t="s">
        <v>548</v>
      </c>
      <c r="AC153" s="1"/>
      <c r="AD153" s="1"/>
    </row>
    <row r="154" spans="1:30" x14ac:dyDescent="0.25">
      <c r="A154" s="1" t="s">
        <v>677</v>
      </c>
      <c r="B154" s="1" t="s">
        <v>562</v>
      </c>
      <c r="C154" s="1" t="s">
        <v>3294</v>
      </c>
      <c r="D154" s="1">
        <v>43383.94971064815</v>
      </c>
      <c r="E154" s="1">
        <v>43389.728483796294</v>
      </c>
      <c r="F154" s="1" t="s">
        <v>1193</v>
      </c>
      <c r="G154" s="1" t="s">
        <v>90</v>
      </c>
      <c r="H154" s="1" t="s">
        <v>573</v>
      </c>
      <c r="I154" s="1" t="s">
        <v>91</v>
      </c>
      <c r="J154" s="1" t="s">
        <v>1119</v>
      </c>
      <c r="K154" s="1" t="s">
        <v>3295</v>
      </c>
      <c r="L154" s="1" t="s">
        <v>3828</v>
      </c>
      <c r="M154" s="1" t="s">
        <v>793</v>
      </c>
      <c r="N154" s="1" t="s">
        <v>41</v>
      </c>
      <c r="O154" s="1" t="s">
        <v>927</v>
      </c>
      <c r="P154" s="1"/>
      <c r="Q154" s="1" t="s">
        <v>92</v>
      </c>
      <c r="R154" s="1" t="s">
        <v>544</v>
      </c>
      <c r="S154" s="1" t="s">
        <v>585</v>
      </c>
      <c r="T154" s="1"/>
      <c r="U154" s="1"/>
      <c r="V154" s="1" t="s">
        <v>946</v>
      </c>
      <c r="W154" s="1" t="s">
        <v>1030</v>
      </c>
      <c r="X154" s="1"/>
      <c r="Y154" s="1">
        <v>43400.499537037038</v>
      </c>
      <c r="Z154" s="1" t="s">
        <v>549</v>
      </c>
      <c r="AA154" s="1" t="s">
        <v>548</v>
      </c>
      <c r="AB154" s="1" t="s">
        <v>548</v>
      </c>
      <c r="AC154" s="1"/>
      <c r="AD154" s="1"/>
    </row>
    <row r="155" spans="1:30" x14ac:dyDescent="0.25">
      <c r="A155" s="1" t="s">
        <v>677</v>
      </c>
      <c r="B155" s="1" t="s">
        <v>562</v>
      </c>
      <c r="C155" s="1" t="s">
        <v>3818</v>
      </c>
      <c r="D155" s="1">
        <v>43388.80605324074</v>
      </c>
      <c r="E155" s="1">
        <v>43389.732557870368</v>
      </c>
      <c r="F155" s="1" t="s">
        <v>914</v>
      </c>
      <c r="G155" s="1" t="s">
        <v>90</v>
      </c>
      <c r="H155" s="1" t="s">
        <v>943</v>
      </c>
      <c r="I155" s="1" t="s">
        <v>91</v>
      </c>
      <c r="J155" s="1" t="s">
        <v>1119</v>
      </c>
      <c r="K155" s="1" t="s">
        <v>3819</v>
      </c>
      <c r="L155" s="1"/>
      <c r="M155" s="1"/>
      <c r="N155" s="1"/>
      <c r="O155" s="1"/>
      <c r="P155" s="1"/>
      <c r="Q155" s="1" t="s">
        <v>92</v>
      </c>
      <c r="R155" s="1" t="s">
        <v>544</v>
      </c>
      <c r="S155" s="1" t="s">
        <v>585</v>
      </c>
      <c r="T155" s="1"/>
      <c r="U155" s="1"/>
      <c r="V155" s="1" t="s">
        <v>1436</v>
      </c>
      <c r="W155" s="1" t="s">
        <v>3820</v>
      </c>
      <c r="X155" s="1"/>
      <c r="Y155" s="1">
        <v>43389.732743055552</v>
      </c>
      <c r="Z155" s="1"/>
      <c r="AA155" s="1" t="s">
        <v>548</v>
      </c>
      <c r="AB155" s="1" t="s">
        <v>548</v>
      </c>
      <c r="AC155" s="1"/>
      <c r="AD155" s="1"/>
    </row>
    <row r="156" spans="1:30" x14ac:dyDescent="0.25">
      <c r="A156" s="1" t="s">
        <v>677</v>
      </c>
      <c r="B156" s="1" t="s">
        <v>562</v>
      </c>
      <c r="C156" s="1" t="s">
        <v>3844</v>
      </c>
      <c r="D156" s="1">
        <v>43388.858368055553</v>
      </c>
      <c r="E156" s="1">
        <v>43389.759108796294</v>
      </c>
      <c r="F156" s="1" t="s">
        <v>1100</v>
      </c>
      <c r="G156" s="1" t="s">
        <v>90</v>
      </c>
      <c r="H156" s="1" t="s">
        <v>573</v>
      </c>
      <c r="I156" s="1" t="s">
        <v>91</v>
      </c>
      <c r="J156" s="1" t="s">
        <v>1119</v>
      </c>
      <c r="K156" s="1" t="s">
        <v>3845</v>
      </c>
      <c r="L156" s="1" t="s">
        <v>1420</v>
      </c>
      <c r="M156" s="1" t="s">
        <v>793</v>
      </c>
      <c r="N156" s="1" t="s">
        <v>41</v>
      </c>
      <c r="O156" s="1" t="s">
        <v>944</v>
      </c>
      <c r="P156" s="1"/>
      <c r="Q156" s="1" t="s">
        <v>92</v>
      </c>
      <c r="R156" s="1" t="s">
        <v>544</v>
      </c>
      <c r="S156" s="1" t="s">
        <v>585</v>
      </c>
      <c r="T156" s="1"/>
      <c r="U156" s="1"/>
      <c r="V156" s="1" t="s">
        <v>2547</v>
      </c>
      <c r="W156" s="1" t="s">
        <v>2548</v>
      </c>
      <c r="X156" s="1"/>
      <c r="Y156" s="1">
        <v>43400.516284722224</v>
      </c>
      <c r="Z156" s="1" t="s">
        <v>549</v>
      </c>
      <c r="AA156" s="1" t="s">
        <v>548</v>
      </c>
      <c r="AB156" s="1" t="s">
        <v>548</v>
      </c>
      <c r="AC156" s="1"/>
      <c r="AD156" s="1"/>
    </row>
    <row r="157" spans="1:30" x14ac:dyDescent="0.25">
      <c r="A157" s="1" t="s">
        <v>677</v>
      </c>
      <c r="B157" s="1" t="s">
        <v>562</v>
      </c>
      <c r="C157" s="1" t="s">
        <v>3643</v>
      </c>
      <c r="D157" s="1">
        <v>43385.88045138889</v>
      </c>
      <c r="E157" s="1">
        <v>43389.761516203704</v>
      </c>
      <c r="F157" s="1" t="s">
        <v>1100</v>
      </c>
      <c r="G157" s="1" t="s">
        <v>90</v>
      </c>
      <c r="H157" s="1" t="s">
        <v>573</v>
      </c>
      <c r="I157" s="1" t="s">
        <v>91</v>
      </c>
      <c r="J157" s="1" t="s">
        <v>1119</v>
      </c>
      <c r="K157" s="1" t="s">
        <v>3644</v>
      </c>
      <c r="L157" s="1" t="s">
        <v>4032</v>
      </c>
      <c r="M157" s="1" t="s">
        <v>793</v>
      </c>
      <c r="N157" s="1" t="s">
        <v>40</v>
      </c>
      <c r="O157" s="1" t="s">
        <v>732</v>
      </c>
      <c r="P157" s="1"/>
      <c r="Q157" s="1" t="s">
        <v>92</v>
      </c>
      <c r="R157" s="1" t="s">
        <v>544</v>
      </c>
      <c r="S157" s="1" t="s">
        <v>585</v>
      </c>
      <c r="T157" s="1"/>
      <c r="U157" s="1"/>
      <c r="V157" s="1" t="s">
        <v>917</v>
      </c>
      <c r="W157" s="1" t="s">
        <v>918</v>
      </c>
      <c r="X157" s="1"/>
      <c r="Y157" s="1">
        <v>43400.50576388889</v>
      </c>
      <c r="Z157" s="1" t="s">
        <v>549</v>
      </c>
      <c r="AA157" s="1" t="s">
        <v>548</v>
      </c>
      <c r="AB157" s="1" t="s">
        <v>548</v>
      </c>
      <c r="AC157" s="1"/>
      <c r="AD157" s="1"/>
    </row>
    <row r="158" spans="1:30" x14ac:dyDescent="0.25">
      <c r="A158" s="1" t="s">
        <v>677</v>
      </c>
      <c r="B158" s="1" t="s">
        <v>562</v>
      </c>
      <c r="C158" s="1" t="s">
        <v>1543</v>
      </c>
      <c r="D158" s="1">
        <v>43367.900787037041</v>
      </c>
      <c r="E158" s="1">
        <v>43389.941423611112</v>
      </c>
      <c r="F158" s="1" t="s">
        <v>914</v>
      </c>
      <c r="G158" s="1" t="s">
        <v>90</v>
      </c>
      <c r="H158" s="1" t="s">
        <v>573</v>
      </c>
      <c r="I158" s="1" t="s">
        <v>91</v>
      </c>
      <c r="J158" s="1" t="s">
        <v>1544</v>
      </c>
      <c r="K158" s="1" t="s">
        <v>1545</v>
      </c>
      <c r="L158" s="1" t="s">
        <v>4039</v>
      </c>
      <c r="M158" s="1" t="s">
        <v>793</v>
      </c>
      <c r="N158" s="1" t="s">
        <v>920</v>
      </c>
      <c r="O158" s="1" t="s">
        <v>921</v>
      </c>
      <c r="P158" s="1"/>
      <c r="Q158" s="1" t="s">
        <v>92</v>
      </c>
      <c r="R158" s="1" t="s">
        <v>544</v>
      </c>
      <c r="S158" s="1" t="s">
        <v>585</v>
      </c>
      <c r="T158" s="1"/>
      <c r="U158" s="1"/>
      <c r="V158" s="1" t="s">
        <v>1274</v>
      </c>
      <c r="W158" s="1" t="s">
        <v>1546</v>
      </c>
      <c r="X158" s="1"/>
      <c r="Y158" s="1">
        <v>43400.48609953704</v>
      </c>
      <c r="Z158" s="1" t="s">
        <v>549</v>
      </c>
      <c r="AA158" s="1" t="s">
        <v>548</v>
      </c>
      <c r="AB158" s="1" t="s">
        <v>548</v>
      </c>
      <c r="AC158" s="1"/>
      <c r="AD158" s="1"/>
    </row>
    <row r="159" spans="1:30" x14ac:dyDescent="0.25">
      <c r="A159" s="1" t="s">
        <v>677</v>
      </c>
      <c r="B159" s="1" t="s">
        <v>562</v>
      </c>
      <c r="C159" s="1" t="s">
        <v>3496</v>
      </c>
      <c r="D159" s="1">
        <v>43374.706631944442</v>
      </c>
      <c r="E159" s="1">
        <v>43389.955243055556</v>
      </c>
      <c r="F159" s="1" t="s">
        <v>914</v>
      </c>
      <c r="G159" s="1" t="s">
        <v>90</v>
      </c>
      <c r="H159" s="1" t="s">
        <v>573</v>
      </c>
      <c r="I159" s="1" t="s">
        <v>91</v>
      </c>
      <c r="J159" s="1" t="s">
        <v>3084</v>
      </c>
      <c r="K159" s="1" t="s">
        <v>3497</v>
      </c>
      <c r="L159" s="1" t="s">
        <v>4038</v>
      </c>
      <c r="M159" s="1" t="s">
        <v>793</v>
      </c>
      <c r="N159" s="1" t="s">
        <v>929</v>
      </c>
      <c r="O159" s="1" t="s">
        <v>940</v>
      </c>
      <c r="P159" s="1"/>
      <c r="Q159" s="1" t="s">
        <v>92</v>
      </c>
      <c r="R159" s="1" t="s">
        <v>544</v>
      </c>
      <c r="S159" s="1" t="s">
        <v>585</v>
      </c>
      <c r="T159" s="1"/>
      <c r="U159" s="1"/>
      <c r="V159" s="1" t="s">
        <v>1110</v>
      </c>
      <c r="W159" s="1" t="s">
        <v>964</v>
      </c>
      <c r="X159" s="1"/>
      <c r="Y159" s="1">
        <v>43400.48746527778</v>
      </c>
      <c r="Z159" s="1" t="s">
        <v>549</v>
      </c>
      <c r="AA159" s="1" t="s">
        <v>548</v>
      </c>
      <c r="AB159" s="1" t="s">
        <v>548</v>
      </c>
      <c r="AC159" s="1"/>
      <c r="AD159" s="1"/>
    </row>
    <row r="160" spans="1:30" x14ac:dyDescent="0.25">
      <c r="A160" s="1" t="s">
        <v>677</v>
      </c>
      <c r="B160" s="1" t="s">
        <v>562</v>
      </c>
      <c r="C160" s="1" t="s">
        <v>2770</v>
      </c>
      <c r="D160" s="1">
        <v>43378.817210648151</v>
      </c>
      <c r="E160" s="1">
        <v>43389.973043981481</v>
      </c>
      <c r="F160" s="1" t="s">
        <v>914</v>
      </c>
      <c r="G160" s="1" t="s">
        <v>90</v>
      </c>
      <c r="H160" s="1" t="s">
        <v>573</v>
      </c>
      <c r="I160" s="1" t="s">
        <v>91</v>
      </c>
      <c r="J160" s="1" t="s">
        <v>1119</v>
      </c>
      <c r="K160" s="1" t="s">
        <v>2771</v>
      </c>
      <c r="L160" s="1" t="s">
        <v>4037</v>
      </c>
      <c r="M160" s="1" t="s">
        <v>793</v>
      </c>
      <c r="N160" s="1" t="s">
        <v>41</v>
      </c>
      <c r="O160" s="1" t="s">
        <v>927</v>
      </c>
      <c r="P160" s="1"/>
      <c r="Q160" s="1" t="s">
        <v>92</v>
      </c>
      <c r="R160" s="1" t="s">
        <v>544</v>
      </c>
      <c r="S160" s="1" t="s">
        <v>585</v>
      </c>
      <c r="T160" s="1"/>
      <c r="U160" s="1"/>
      <c r="V160" s="1" t="s">
        <v>1271</v>
      </c>
      <c r="W160" s="1" t="s">
        <v>1272</v>
      </c>
      <c r="X160" s="1"/>
      <c r="Y160" s="1">
        <v>43400.493032407408</v>
      </c>
      <c r="Z160" s="1" t="s">
        <v>549</v>
      </c>
      <c r="AA160" s="1" t="s">
        <v>548</v>
      </c>
      <c r="AB160" s="1" t="s">
        <v>548</v>
      </c>
      <c r="AC160" s="1"/>
      <c r="AD160" s="1"/>
    </row>
    <row r="161" spans="1:30" x14ac:dyDescent="0.25">
      <c r="A161" s="1" t="s">
        <v>677</v>
      </c>
      <c r="B161" s="1" t="s">
        <v>562</v>
      </c>
      <c r="C161" s="1" t="s">
        <v>3486</v>
      </c>
      <c r="D161" s="1">
        <v>43384.908900462964</v>
      </c>
      <c r="E161" s="1">
        <v>43389.975162037037</v>
      </c>
      <c r="F161" s="1" t="s">
        <v>914</v>
      </c>
      <c r="G161" s="1" t="s">
        <v>90</v>
      </c>
      <c r="H161" s="1" t="s">
        <v>573</v>
      </c>
      <c r="I161" s="1" t="s">
        <v>91</v>
      </c>
      <c r="J161" s="1" t="s">
        <v>1119</v>
      </c>
      <c r="K161" s="1" t="s">
        <v>3487</v>
      </c>
      <c r="L161" s="1" t="s">
        <v>4034</v>
      </c>
      <c r="M161" s="1" t="s">
        <v>793</v>
      </c>
      <c r="N161" s="1" t="s">
        <v>41</v>
      </c>
      <c r="O161" s="1" t="s">
        <v>1115</v>
      </c>
      <c r="P161" s="1"/>
      <c r="Q161" s="1" t="s">
        <v>92</v>
      </c>
      <c r="R161" s="1" t="s">
        <v>544</v>
      </c>
      <c r="S161" s="1" t="s">
        <v>585</v>
      </c>
      <c r="T161" s="1"/>
      <c r="U161" s="1"/>
      <c r="V161" s="1" t="s">
        <v>1452</v>
      </c>
      <c r="W161" s="1" t="s">
        <v>1453</v>
      </c>
      <c r="X161" s="1"/>
      <c r="Y161" s="1">
        <v>43400.503206018519</v>
      </c>
      <c r="Z161" s="1" t="s">
        <v>549</v>
      </c>
      <c r="AA161" s="1" t="s">
        <v>548</v>
      </c>
      <c r="AB161" s="1" t="s">
        <v>548</v>
      </c>
      <c r="AC161" s="1"/>
      <c r="AD161" s="1"/>
    </row>
    <row r="162" spans="1:30" x14ac:dyDescent="0.25">
      <c r="A162" s="1" t="s">
        <v>677</v>
      </c>
      <c r="B162" s="1" t="s">
        <v>562</v>
      </c>
      <c r="C162" s="1" t="s">
        <v>3490</v>
      </c>
      <c r="D162" s="1">
        <v>43384.687939814816</v>
      </c>
      <c r="E162" s="1">
        <v>43390.056539351855</v>
      </c>
      <c r="F162" s="1" t="s">
        <v>914</v>
      </c>
      <c r="G162" s="1" t="s">
        <v>90</v>
      </c>
      <c r="H162" s="1" t="s">
        <v>573</v>
      </c>
      <c r="I162" s="1" t="s">
        <v>91</v>
      </c>
      <c r="J162" s="1" t="s">
        <v>1119</v>
      </c>
      <c r="K162" s="1" t="s">
        <v>3491</v>
      </c>
      <c r="L162" s="1" t="s">
        <v>4035</v>
      </c>
      <c r="M162" s="1" t="s">
        <v>793</v>
      </c>
      <c r="N162" s="1" t="s">
        <v>920</v>
      </c>
      <c r="O162" s="1" t="s">
        <v>921</v>
      </c>
      <c r="P162" s="1"/>
      <c r="Q162" s="1" t="s">
        <v>92</v>
      </c>
      <c r="R162" s="1" t="s">
        <v>544</v>
      </c>
      <c r="S162" s="1" t="s">
        <v>585</v>
      </c>
      <c r="T162" s="1"/>
      <c r="U162" s="1"/>
      <c r="V162" s="1" t="s">
        <v>1274</v>
      </c>
      <c r="W162" s="1" t="s">
        <v>1275</v>
      </c>
      <c r="X162" s="1"/>
      <c r="Y162" s="1">
        <v>43400.500243055554</v>
      </c>
      <c r="Z162" s="1" t="s">
        <v>549</v>
      </c>
      <c r="AA162" s="1" t="s">
        <v>548</v>
      </c>
      <c r="AB162" s="1" t="s">
        <v>548</v>
      </c>
      <c r="AC162" s="1"/>
      <c r="AD162" s="1"/>
    </row>
    <row r="163" spans="1:30" x14ac:dyDescent="0.25">
      <c r="A163" s="1" t="s">
        <v>677</v>
      </c>
      <c r="B163" s="1" t="s">
        <v>562</v>
      </c>
      <c r="C163" s="1" t="s">
        <v>3838</v>
      </c>
      <c r="D163" s="1">
        <v>43388.963900462964</v>
      </c>
      <c r="E163" s="1">
        <v>43390.5465625</v>
      </c>
      <c r="F163" s="1" t="s">
        <v>913</v>
      </c>
      <c r="G163" s="1" t="s">
        <v>90</v>
      </c>
      <c r="H163" s="1" t="s">
        <v>573</v>
      </c>
      <c r="I163" s="1" t="s">
        <v>91</v>
      </c>
      <c r="J163" s="1" t="s">
        <v>1119</v>
      </c>
      <c r="K163" s="1" t="s">
        <v>3839</v>
      </c>
      <c r="L163" s="1" t="s">
        <v>4031</v>
      </c>
      <c r="M163" s="1" t="s">
        <v>793</v>
      </c>
      <c r="N163" s="1" t="s">
        <v>929</v>
      </c>
      <c r="O163" s="1" t="s">
        <v>940</v>
      </c>
      <c r="P163" s="1"/>
      <c r="Q163" s="1" t="s">
        <v>92</v>
      </c>
      <c r="R163" s="1" t="s">
        <v>544</v>
      </c>
      <c r="S163" s="1" t="s">
        <v>585</v>
      </c>
      <c r="T163" s="1"/>
      <c r="U163" s="1"/>
      <c r="V163" s="1" t="s">
        <v>1218</v>
      </c>
      <c r="W163" s="1" t="s">
        <v>1219</v>
      </c>
      <c r="X163" s="1"/>
      <c r="Y163" s="1">
        <v>43401.514756944445</v>
      </c>
      <c r="Z163" s="1" t="s">
        <v>549</v>
      </c>
      <c r="AA163" s="1" t="s">
        <v>548</v>
      </c>
      <c r="AB163" s="1" t="s">
        <v>548</v>
      </c>
      <c r="AC163" s="1"/>
      <c r="AD163" s="1"/>
    </row>
    <row r="164" spans="1:30" x14ac:dyDescent="0.25">
      <c r="A164" s="1" t="s">
        <v>677</v>
      </c>
      <c r="B164" s="1" t="s">
        <v>562</v>
      </c>
      <c r="C164" s="1" t="s">
        <v>3645</v>
      </c>
      <c r="D164" s="1">
        <v>43385.734560185185</v>
      </c>
      <c r="E164" s="1">
        <v>43390.669768518521</v>
      </c>
      <c r="F164" s="1" t="s">
        <v>1101</v>
      </c>
      <c r="G164" s="1" t="s">
        <v>90</v>
      </c>
      <c r="H164" s="1" t="s">
        <v>573</v>
      </c>
      <c r="I164" s="1" t="s">
        <v>91</v>
      </c>
      <c r="J164" s="1" t="s">
        <v>1119</v>
      </c>
      <c r="K164" s="1" t="s">
        <v>3646</v>
      </c>
      <c r="L164" s="1" t="s">
        <v>4033</v>
      </c>
      <c r="M164" s="1" t="s">
        <v>793</v>
      </c>
      <c r="N164" s="1" t="s">
        <v>40</v>
      </c>
      <c r="O164" s="1" t="s">
        <v>1179</v>
      </c>
      <c r="P164" s="1"/>
      <c r="Q164" s="1" t="s">
        <v>92</v>
      </c>
      <c r="R164" s="1" t="s">
        <v>544</v>
      </c>
      <c r="S164" s="1" t="s">
        <v>585</v>
      </c>
      <c r="T164" s="1"/>
      <c r="U164" s="1"/>
      <c r="V164" s="1" t="s">
        <v>841</v>
      </c>
      <c r="W164" s="1" t="s">
        <v>800</v>
      </c>
      <c r="X164" s="1"/>
      <c r="Y164" s="1">
        <v>43401.507476851853</v>
      </c>
      <c r="Z164" s="1" t="s">
        <v>549</v>
      </c>
      <c r="AA164" s="1" t="s">
        <v>548</v>
      </c>
      <c r="AB164" s="1" t="s">
        <v>548</v>
      </c>
      <c r="AC164" s="1"/>
      <c r="AD164" s="1"/>
    </row>
    <row r="165" spans="1:30" x14ac:dyDescent="0.25">
      <c r="A165" s="1" t="s">
        <v>677</v>
      </c>
      <c r="B165" s="1" t="s">
        <v>562</v>
      </c>
      <c r="C165" s="1" t="s">
        <v>4027</v>
      </c>
      <c r="D165" s="1">
        <v>43389.86109953704</v>
      </c>
      <c r="E165" s="1">
        <v>43390.677766203706</v>
      </c>
      <c r="F165" s="1" t="s">
        <v>913</v>
      </c>
      <c r="G165" s="1" t="s">
        <v>90</v>
      </c>
      <c r="H165" s="1" t="s">
        <v>573</v>
      </c>
      <c r="I165" s="1" t="s">
        <v>91</v>
      </c>
      <c r="J165" s="1" t="s">
        <v>4028</v>
      </c>
      <c r="K165" s="1" t="s">
        <v>4029</v>
      </c>
      <c r="L165" s="1" t="s">
        <v>4030</v>
      </c>
      <c r="M165" s="1" t="s">
        <v>793</v>
      </c>
      <c r="N165" s="1" t="s">
        <v>40</v>
      </c>
      <c r="O165" s="1" t="s">
        <v>2340</v>
      </c>
      <c r="P165" s="1"/>
      <c r="Q165" s="1" t="s">
        <v>92</v>
      </c>
      <c r="R165" s="1" t="s">
        <v>544</v>
      </c>
      <c r="S165" s="1" t="s">
        <v>585</v>
      </c>
      <c r="T165" s="1"/>
      <c r="U165" s="1"/>
      <c r="V165" s="1" t="s">
        <v>1563</v>
      </c>
      <c r="W165" s="1" t="s">
        <v>1564</v>
      </c>
      <c r="X165" s="1"/>
      <c r="Y165" s="1">
        <v>43401.522326388891</v>
      </c>
      <c r="Z165" s="1" t="s">
        <v>549</v>
      </c>
      <c r="AA165" s="1" t="s">
        <v>548</v>
      </c>
      <c r="AB165" s="1" t="s">
        <v>548</v>
      </c>
      <c r="AC165" s="1"/>
      <c r="AD165" s="1"/>
    </row>
    <row r="166" spans="1:30" x14ac:dyDescent="0.25">
      <c r="A166" s="1" t="s">
        <v>677</v>
      </c>
      <c r="B166" s="1" t="s">
        <v>562</v>
      </c>
      <c r="C166" s="1" t="s">
        <v>3090</v>
      </c>
      <c r="D166" s="1">
        <v>43382.020416666666</v>
      </c>
      <c r="E166" s="1">
        <v>43390.679537037038</v>
      </c>
      <c r="F166" s="1" t="s">
        <v>1193</v>
      </c>
      <c r="G166" s="1" t="s">
        <v>90</v>
      </c>
      <c r="H166" s="1" t="s">
        <v>573</v>
      </c>
      <c r="I166" s="1" t="s">
        <v>91</v>
      </c>
      <c r="J166" s="1" t="s">
        <v>1119</v>
      </c>
      <c r="K166" s="1" t="s">
        <v>3091</v>
      </c>
      <c r="L166" s="1" t="s">
        <v>4036</v>
      </c>
      <c r="M166" s="1" t="s">
        <v>793</v>
      </c>
      <c r="N166" s="1" t="s">
        <v>1372</v>
      </c>
      <c r="O166" s="1" t="s">
        <v>3034</v>
      </c>
      <c r="P166" s="1"/>
      <c r="Q166" s="1" t="s">
        <v>92</v>
      </c>
      <c r="R166" s="1" t="s">
        <v>544</v>
      </c>
      <c r="S166" s="1" t="s">
        <v>585</v>
      </c>
      <c r="T166" s="1"/>
      <c r="U166" s="1"/>
      <c r="V166" s="1" t="s">
        <v>2547</v>
      </c>
      <c r="W166" s="1" t="s">
        <v>2548</v>
      </c>
      <c r="X166" s="1"/>
      <c r="Y166" s="1">
        <v>43401.500127314815</v>
      </c>
      <c r="Z166" s="1" t="s">
        <v>549</v>
      </c>
      <c r="AA166" s="1" t="s">
        <v>548</v>
      </c>
      <c r="AB166" s="1" t="s">
        <v>548</v>
      </c>
      <c r="AC166" s="1"/>
      <c r="AD166" s="1"/>
    </row>
    <row r="167" spans="1:30" x14ac:dyDescent="0.25">
      <c r="A167" s="1" t="s">
        <v>677</v>
      </c>
      <c r="B167" s="1" t="s">
        <v>562</v>
      </c>
      <c r="C167" s="1" t="s">
        <v>4024</v>
      </c>
      <c r="D167" s="1">
        <v>43390.02008101852</v>
      </c>
      <c r="E167" s="1">
        <v>43390.684386574074</v>
      </c>
      <c r="F167" s="1" t="s">
        <v>1193</v>
      </c>
      <c r="G167" s="1" t="s">
        <v>90</v>
      </c>
      <c r="H167" s="1" t="s">
        <v>573</v>
      </c>
      <c r="I167" s="1" t="s">
        <v>91</v>
      </c>
      <c r="J167" s="1" t="s">
        <v>1119</v>
      </c>
      <c r="K167" s="1" t="s">
        <v>4025</v>
      </c>
      <c r="L167" s="1" t="s">
        <v>4026</v>
      </c>
      <c r="M167" s="1" t="s">
        <v>793</v>
      </c>
      <c r="N167" s="1" t="s">
        <v>41</v>
      </c>
      <c r="O167" s="1" t="s">
        <v>928</v>
      </c>
      <c r="P167" s="1"/>
      <c r="Q167" s="1" t="s">
        <v>92</v>
      </c>
      <c r="R167" s="1" t="s">
        <v>544</v>
      </c>
      <c r="S167" s="1" t="s">
        <v>585</v>
      </c>
      <c r="T167" s="1"/>
      <c r="U167" s="1"/>
      <c r="V167" s="1" t="s">
        <v>2547</v>
      </c>
      <c r="W167" s="1" t="s">
        <v>2548</v>
      </c>
      <c r="X167" s="1"/>
      <c r="Y167" s="1">
        <v>43401.526064814818</v>
      </c>
      <c r="Z167" s="1" t="s">
        <v>549</v>
      </c>
      <c r="AA167" s="1" t="s">
        <v>548</v>
      </c>
      <c r="AB167" s="1" t="s">
        <v>548</v>
      </c>
      <c r="AC167" s="1"/>
      <c r="AD167" s="1"/>
    </row>
    <row r="168" spans="1:30" x14ac:dyDescent="0.25">
      <c r="A168" s="1" t="s">
        <v>677</v>
      </c>
      <c r="B168" s="1" t="s">
        <v>562</v>
      </c>
      <c r="C168" s="1" t="s">
        <v>4054</v>
      </c>
      <c r="D168" s="1">
        <v>43389.965578703705</v>
      </c>
      <c r="E168" s="1">
        <v>43390.776319444441</v>
      </c>
      <c r="F168" s="1" t="s">
        <v>1101</v>
      </c>
      <c r="G168" s="1" t="s">
        <v>90</v>
      </c>
      <c r="H168" s="1" t="s">
        <v>573</v>
      </c>
      <c r="I168" s="1" t="s">
        <v>91</v>
      </c>
      <c r="J168" s="1" t="s">
        <v>1119</v>
      </c>
      <c r="K168" s="1" t="s">
        <v>4055</v>
      </c>
      <c r="L168" s="1" t="s">
        <v>4445</v>
      </c>
      <c r="M168" s="1" t="s">
        <v>793</v>
      </c>
      <c r="N168" s="1" t="s">
        <v>41</v>
      </c>
      <c r="O168" s="1" t="s">
        <v>928</v>
      </c>
      <c r="P168" s="1"/>
      <c r="Q168" s="1" t="s">
        <v>92</v>
      </c>
      <c r="R168" s="1" t="s">
        <v>544</v>
      </c>
      <c r="S168" s="1" t="s">
        <v>585</v>
      </c>
      <c r="T168" s="1"/>
      <c r="U168" s="1"/>
      <c r="V168" s="1" t="s">
        <v>925</v>
      </c>
      <c r="W168" s="1" t="s">
        <v>1384</v>
      </c>
      <c r="X168" s="1"/>
      <c r="Y168" s="1">
        <v>43401.532557870371</v>
      </c>
      <c r="Z168" s="1" t="s">
        <v>549</v>
      </c>
      <c r="AA168" s="1" t="s">
        <v>548</v>
      </c>
      <c r="AB168" s="1" t="s">
        <v>548</v>
      </c>
      <c r="AC168" s="1"/>
      <c r="AD168" s="1"/>
    </row>
    <row r="169" spans="1:30" x14ac:dyDescent="0.25">
      <c r="A169" s="1" t="s">
        <v>677</v>
      </c>
      <c r="B169" s="1" t="s">
        <v>562</v>
      </c>
      <c r="C169" s="1" t="s">
        <v>4060</v>
      </c>
      <c r="D169" s="1">
        <v>43389.921099537038</v>
      </c>
      <c r="E169" s="1">
        <v>43390.78266203704</v>
      </c>
      <c r="F169" s="1" t="s">
        <v>915</v>
      </c>
      <c r="G169" s="1" t="s">
        <v>90</v>
      </c>
      <c r="H169" s="1" t="s">
        <v>573</v>
      </c>
      <c r="I169" s="1" t="s">
        <v>91</v>
      </c>
      <c r="J169" s="1" t="s">
        <v>1119</v>
      </c>
      <c r="K169" s="1" t="s">
        <v>4061</v>
      </c>
      <c r="L169" s="1" t="s">
        <v>4448</v>
      </c>
      <c r="M169" s="1" t="s">
        <v>793</v>
      </c>
      <c r="N169" s="1" t="s">
        <v>929</v>
      </c>
      <c r="O169" s="1" t="s">
        <v>1214</v>
      </c>
      <c r="P169" s="1"/>
      <c r="Q169" s="1" t="s">
        <v>92</v>
      </c>
      <c r="R169" s="1" t="s">
        <v>544</v>
      </c>
      <c r="S169" s="1" t="s">
        <v>585</v>
      </c>
      <c r="T169" s="1"/>
      <c r="U169" s="1"/>
      <c r="V169" s="1" t="s">
        <v>1380</v>
      </c>
      <c r="W169" s="1" t="s">
        <v>4062</v>
      </c>
      <c r="X169" s="1"/>
      <c r="Y169" s="1">
        <v>43401.525358796294</v>
      </c>
      <c r="Z169" s="1" t="s">
        <v>549</v>
      </c>
      <c r="AA169" s="1" t="s">
        <v>548</v>
      </c>
      <c r="AB169" s="1" t="s">
        <v>548</v>
      </c>
      <c r="AC169" s="1"/>
      <c r="AD169" s="1"/>
    </row>
    <row r="170" spans="1:30" x14ac:dyDescent="0.25">
      <c r="A170" s="1" t="s">
        <v>677</v>
      </c>
      <c r="B170" s="1" t="s">
        <v>562</v>
      </c>
      <c r="C170" s="1" t="s">
        <v>1474</v>
      </c>
      <c r="D170" s="1">
        <v>43361.796284722222</v>
      </c>
      <c r="E170" s="1">
        <v>43390.782731481479</v>
      </c>
      <c r="F170" s="1" t="s">
        <v>1101</v>
      </c>
      <c r="G170" s="1" t="s">
        <v>90</v>
      </c>
      <c r="H170" s="1" t="s">
        <v>573</v>
      </c>
      <c r="I170" s="1" t="s">
        <v>91</v>
      </c>
      <c r="J170" s="1" t="s">
        <v>4459</v>
      </c>
      <c r="K170" s="1" t="s">
        <v>1475</v>
      </c>
      <c r="L170" s="1" t="s">
        <v>4460</v>
      </c>
      <c r="M170" s="1" t="s">
        <v>793</v>
      </c>
      <c r="N170" s="1" t="s">
        <v>41</v>
      </c>
      <c r="O170" s="1" t="s">
        <v>602</v>
      </c>
      <c r="P170" s="1"/>
      <c r="Q170" s="1" t="s">
        <v>92</v>
      </c>
      <c r="R170" s="1" t="s">
        <v>544</v>
      </c>
      <c r="S170" s="1" t="s">
        <v>585</v>
      </c>
      <c r="T170" s="1"/>
      <c r="U170" s="1"/>
      <c r="V170" s="1" t="s">
        <v>841</v>
      </c>
      <c r="W170" s="1" t="s">
        <v>800</v>
      </c>
      <c r="X170" s="1"/>
      <c r="Y170" s="1">
        <v>43401.486192129632</v>
      </c>
      <c r="Z170" s="1" t="s">
        <v>549</v>
      </c>
      <c r="AA170" s="1" t="s">
        <v>548</v>
      </c>
      <c r="AB170" s="1" t="s">
        <v>548</v>
      </c>
      <c r="AC170" s="1"/>
      <c r="AD170" s="1"/>
    </row>
    <row r="171" spans="1:30" x14ac:dyDescent="0.25">
      <c r="A171" s="1" t="s">
        <v>677</v>
      </c>
      <c r="B171" s="1" t="s">
        <v>562</v>
      </c>
      <c r="C171" s="1" t="s">
        <v>4071</v>
      </c>
      <c r="D171" s="1">
        <v>43388.82203703704</v>
      </c>
      <c r="E171" s="1">
        <v>43390.78497685185</v>
      </c>
      <c r="F171" s="1" t="s">
        <v>915</v>
      </c>
      <c r="G171" s="1" t="s">
        <v>90</v>
      </c>
      <c r="H171" s="1" t="s">
        <v>573</v>
      </c>
      <c r="I171" s="1" t="s">
        <v>91</v>
      </c>
      <c r="J171" s="1" t="s">
        <v>1119</v>
      </c>
      <c r="K171" s="1" t="s">
        <v>4072</v>
      </c>
      <c r="L171" s="1" t="s">
        <v>4451</v>
      </c>
      <c r="M171" s="1" t="s">
        <v>793</v>
      </c>
      <c r="N171" s="1" t="s">
        <v>920</v>
      </c>
      <c r="O171" s="1" t="s">
        <v>921</v>
      </c>
      <c r="P171" s="1"/>
      <c r="Q171" s="1" t="s">
        <v>92</v>
      </c>
      <c r="R171" s="1" t="s">
        <v>544</v>
      </c>
      <c r="S171" s="1" t="s">
        <v>585</v>
      </c>
      <c r="T171" s="1"/>
      <c r="U171" s="1"/>
      <c r="V171" s="1" t="s">
        <v>1380</v>
      </c>
      <c r="W171" s="1" t="s">
        <v>1381</v>
      </c>
      <c r="X171" s="1"/>
      <c r="Y171" s="1">
        <v>43401.513541666667</v>
      </c>
      <c r="Z171" s="1" t="s">
        <v>549</v>
      </c>
      <c r="AA171" s="1" t="s">
        <v>548</v>
      </c>
      <c r="AB171" s="1" t="s">
        <v>548</v>
      </c>
      <c r="AC171" s="1"/>
      <c r="AD171" s="1"/>
    </row>
    <row r="172" spans="1:30" x14ac:dyDescent="0.25">
      <c r="A172" s="1" t="s">
        <v>677</v>
      </c>
      <c r="B172" s="1" t="s">
        <v>562</v>
      </c>
      <c r="C172" s="1" t="s">
        <v>1533</v>
      </c>
      <c r="D172" s="1">
        <v>43369.894143518519</v>
      </c>
      <c r="E172" s="1">
        <v>43390.804386574076</v>
      </c>
      <c r="F172" s="1" t="s">
        <v>1101</v>
      </c>
      <c r="G172" s="1" t="s">
        <v>90</v>
      </c>
      <c r="H172" s="1" t="s">
        <v>573</v>
      </c>
      <c r="I172" s="1" t="s">
        <v>91</v>
      </c>
      <c r="J172" s="1" t="s">
        <v>1119</v>
      </c>
      <c r="K172" s="1" t="s">
        <v>1534</v>
      </c>
      <c r="L172" s="1" t="s">
        <v>4458</v>
      </c>
      <c r="M172" s="1" t="s">
        <v>793</v>
      </c>
      <c r="N172" s="1" t="s">
        <v>40</v>
      </c>
      <c r="O172" s="1" t="s">
        <v>732</v>
      </c>
      <c r="P172" s="1"/>
      <c r="Q172" s="1" t="s">
        <v>92</v>
      </c>
      <c r="R172" s="1" t="s">
        <v>544</v>
      </c>
      <c r="S172" s="1" t="s">
        <v>585</v>
      </c>
      <c r="T172" s="1"/>
      <c r="U172" s="1"/>
      <c r="V172" s="1" t="s">
        <v>930</v>
      </c>
      <c r="W172" s="1" t="s">
        <v>1535</v>
      </c>
      <c r="X172" s="1"/>
      <c r="Y172" s="1">
        <v>43401.490324074075</v>
      </c>
      <c r="Z172" s="1" t="s">
        <v>549</v>
      </c>
      <c r="AA172" s="1" t="s">
        <v>548</v>
      </c>
      <c r="AB172" s="1" t="s">
        <v>548</v>
      </c>
      <c r="AC172" s="1"/>
      <c r="AD172" s="1"/>
    </row>
    <row r="173" spans="1:30" x14ac:dyDescent="0.25">
      <c r="A173" s="1" t="s">
        <v>677</v>
      </c>
      <c r="B173" s="1" t="s">
        <v>562</v>
      </c>
      <c r="C173" s="1" t="s">
        <v>4086</v>
      </c>
      <c r="D173" s="1">
        <v>43382.017291666663</v>
      </c>
      <c r="E173" s="1">
        <v>43390.839826388888</v>
      </c>
      <c r="F173" s="1" t="s">
        <v>915</v>
      </c>
      <c r="G173" s="1" t="s">
        <v>90</v>
      </c>
      <c r="H173" s="1" t="s">
        <v>573</v>
      </c>
      <c r="I173" s="1" t="s">
        <v>91</v>
      </c>
      <c r="J173" s="1" t="s">
        <v>4076</v>
      </c>
      <c r="K173" s="1" t="s">
        <v>4087</v>
      </c>
      <c r="L173" s="1" t="s">
        <v>4457</v>
      </c>
      <c r="M173" s="1" t="s">
        <v>793</v>
      </c>
      <c r="N173" s="1" t="s">
        <v>41</v>
      </c>
      <c r="O173" s="1" t="s">
        <v>944</v>
      </c>
      <c r="P173" s="1"/>
      <c r="Q173" s="1" t="s">
        <v>92</v>
      </c>
      <c r="R173" s="1" t="s">
        <v>544</v>
      </c>
      <c r="S173" s="1" t="s">
        <v>585</v>
      </c>
      <c r="T173" s="1"/>
      <c r="U173" s="1"/>
      <c r="V173" s="1" t="s">
        <v>2043</v>
      </c>
      <c r="W173" s="1" t="s">
        <v>1303</v>
      </c>
      <c r="X173" s="1"/>
      <c r="Y173" s="1">
        <v>43401.499884259261</v>
      </c>
      <c r="Z173" s="1" t="s">
        <v>549</v>
      </c>
      <c r="AA173" s="1" t="s">
        <v>548</v>
      </c>
      <c r="AB173" s="1" t="s">
        <v>548</v>
      </c>
      <c r="AC173" s="1"/>
      <c r="AD173" s="1"/>
    </row>
    <row r="174" spans="1:30" x14ac:dyDescent="0.25">
      <c r="A174" s="1" t="s">
        <v>677</v>
      </c>
      <c r="B174" s="1" t="s">
        <v>562</v>
      </c>
      <c r="C174" s="1" t="s">
        <v>4084</v>
      </c>
      <c r="D174" s="1">
        <v>43382.021064814813</v>
      </c>
      <c r="E174" s="1">
        <v>43390.842199074075</v>
      </c>
      <c r="F174" s="1" t="s">
        <v>915</v>
      </c>
      <c r="G174" s="1" t="s">
        <v>90</v>
      </c>
      <c r="H174" s="1" t="s">
        <v>573</v>
      </c>
      <c r="I174" s="1" t="s">
        <v>91</v>
      </c>
      <c r="J174" s="1" t="s">
        <v>4076</v>
      </c>
      <c r="K174" s="1" t="s">
        <v>4085</v>
      </c>
      <c r="L174" s="1" t="s">
        <v>4456</v>
      </c>
      <c r="M174" s="1" t="s">
        <v>793</v>
      </c>
      <c r="N174" s="1" t="s">
        <v>41</v>
      </c>
      <c r="O174" s="1" t="s">
        <v>944</v>
      </c>
      <c r="P174" s="1"/>
      <c r="Q174" s="1" t="s">
        <v>92</v>
      </c>
      <c r="R174" s="1" t="s">
        <v>544</v>
      </c>
      <c r="S174" s="1" t="s">
        <v>585</v>
      </c>
      <c r="T174" s="1"/>
      <c r="U174" s="1"/>
      <c r="V174" s="1" t="s">
        <v>2043</v>
      </c>
      <c r="W174" s="1" t="s">
        <v>1303</v>
      </c>
      <c r="X174" s="1"/>
      <c r="Y174" s="1">
        <v>43401.499965277777</v>
      </c>
      <c r="Z174" s="1" t="s">
        <v>549</v>
      </c>
      <c r="AA174" s="1" t="s">
        <v>548</v>
      </c>
      <c r="AB174" s="1" t="s">
        <v>548</v>
      </c>
      <c r="AC174" s="1"/>
      <c r="AD174" s="1"/>
    </row>
    <row r="175" spans="1:30" x14ac:dyDescent="0.25">
      <c r="A175" s="1" t="s">
        <v>677</v>
      </c>
      <c r="B175" s="1" t="s">
        <v>562</v>
      </c>
      <c r="C175" s="1" t="s">
        <v>4082</v>
      </c>
      <c r="D175" s="1">
        <v>43382.025983796295</v>
      </c>
      <c r="E175" s="1">
        <v>43390.844074074077</v>
      </c>
      <c r="F175" s="1" t="s">
        <v>915</v>
      </c>
      <c r="G175" s="1" t="s">
        <v>90</v>
      </c>
      <c r="H175" s="1" t="s">
        <v>573</v>
      </c>
      <c r="I175" s="1" t="s">
        <v>91</v>
      </c>
      <c r="J175" s="1" t="s">
        <v>4076</v>
      </c>
      <c r="K175" s="1" t="s">
        <v>4083</v>
      </c>
      <c r="L175" s="1" t="s">
        <v>4455</v>
      </c>
      <c r="M175" s="1" t="s">
        <v>793</v>
      </c>
      <c r="N175" s="1" t="s">
        <v>41</v>
      </c>
      <c r="O175" s="1" t="s">
        <v>944</v>
      </c>
      <c r="P175" s="1"/>
      <c r="Q175" s="1" t="s">
        <v>92</v>
      </c>
      <c r="R175" s="1" t="s">
        <v>544</v>
      </c>
      <c r="S175" s="1" t="s">
        <v>585</v>
      </c>
      <c r="T175" s="1"/>
      <c r="U175" s="1"/>
      <c r="V175" s="1" t="s">
        <v>2043</v>
      </c>
      <c r="W175" s="1" t="s">
        <v>1303</v>
      </c>
      <c r="X175" s="1"/>
      <c r="Y175" s="1">
        <v>43401.5000462963</v>
      </c>
      <c r="Z175" s="1" t="s">
        <v>549</v>
      </c>
      <c r="AA175" s="1" t="s">
        <v>548</v>
      </c>
      <c r="AB175" s="1" t="s">
        <v>548</v>
      </c>
      <c r="AC175" s="1"/>
      <c r="AD175" s="1"/>
    </row>
    <row r="176" spans="1:30" x14ac:dyDescent="0.25">
      <c r="A176" s="1" t="s">
        <v>677</v>
      </c>
      <c r="B176" s="1" t="s">
        <v>562</v>
      </c>
      <c r="C176" s="1" t="s">
        <v>4066</v>
      </c>
      <c r="D176" s="1">
        <v>43389.833124999997</v>
      </c>
      <c r="E176" s="1">
        <v>43390.857465277775</v>
      </c>
      <c r="F176" s="1" t="s">
        <v>915</v>
      </c>
      <c r="G176" s="1" t="s">
        <v>90</v>
      </c>
      <c r="H176" s="1" t="s">
        <v>573</v>
      </c>
      <c r="I176" s="1" t="s">
        <v>91</v>
      </c>
      <c r="J176" s="1" t="s">
        <v>4067</v>
      </c>
      <c r="K176" s="1" t="s">
        <v>4068</v>
      </c>
      <c r="L176" s="1" t="s">
        <v>4450</v>
      </c>
      <c r="M176" s="1" t="s">
        <v>793</v>
      </c>
      <c r="N176" s="1" t="s">
        <v>40</v>
      </c>
      <c r="O176" s="1" t="s">
        <v>602</v>
      </c>
      <c r="P176" s="1"/>
      <c r="Q176" s="1" t="s">
        <v>92</v>
      </c>
      <c r="R176" s="1" t="s">
        <v>544</v>
      </c>
      <c r="S176" s="1" t="s">
        <v>585</v>
      </c>
      <c r="T176" s="1"/>
      <c r="U176" s="1"/>
      <c r="V176" s="1" t="s">
        <v>4069</v>
      </c>
      <c r="W176" s="1" t="s">
        <v>4070</v>
      </c>
      <c r="X176" s="1"/>
      <c r="Y176" s="1">
        <v>43401.524027777778</v>
      </c>
      <c r="Z176" s="1" t="s">
        <v>549</v>
      </c>
      <c r="AA176" s="1" t="s">
        <v>548</v>
      </c>
      <c r="AB176" s="1" t="s">
        <v>548</v>
      </c>
      <c r="AC176" s="1"/>
      <c r="AD176" s="1"/>
    </row>
    <row r="177" spans="1:30" x14ac:dyDescent="0.25">
      <c r="A177" s="1" t="s">
        <v>677</v>
      </c>
      <c r="B177" s="1" t="s">
        <v>562</v>
      </c>
      <c r="C177" s="1" t="s">
        <v>3625</v>
      </c>
      <c r="D177" s="1">
        <v>43386.039270833331</v>
      </c>
      <c r="E177" s="1">
        <v>43390.932025462964</v>
      </c>
      <c r="F177" s="1" t="s">
        <v>913</v>
      </c>
      <c r="G177" s="1" t="s">
        <v>90</v>
      </c>
      <c r="H177" s="1" t="s">
        <v>943</v>
      </c>
      <c r="I177" s="1" t="s">
        <v>91</v>
      </c>
      <c r="J177" s="1" t="s">
        <v>1119</v>
      </c>
      <c r="K177" s="1" t="s">
        <v>3626</v>
      </c>
      <c r="L177" s="1"/>
      <c r="M177" s="1"/>
      <c r="N177" s="1"/>
      <c r="O177" s="1"/>
      <c r="P177" s="1"/>
      <c r="Q177" s="1" t="s">
        <v>92</v>
      </c>
      <c r="R177" s="1" t="s">
        <v>544</v>
      </c>
      <c r="S177" s="1" t="s">
        <v>585</v>
      </c>
      <c r="T177" s="1"/>
      <c r="U177" s="1"/>
      <c r="V177" s="1" t="s">
        <v>3077</v>
      </c>
      <c r="W177" s="1" t="s">
        <v>3078</v>
      </c>
      <c r="X177" s="1"/>
      <c r="Y177" s="1">
        <v>43390.932222222225</v>
      </c>
      <c r="Z177" s="1"/>
      <c r="AA177" s="1" t="s">
        <v>548</v>
      </c>
      <c r="AB177" s="1" t="s">
        <v>548</v>
      </c>
      <c r="AC177" s="1"/>
      <c r="AD177" s="1"/>
    </row>
    <row r="178" spans="1:30" x14ac:dyDescent="0.25">
      <c r="A178" s="1" t="s">
        <v>677</v>
      </c>
      <c r="B178" s="1" t="s">
        <v>562</v>
      </c>
      <c r="C178" s="1" t="s">
        <v>3473</v>
      </c>
      <c r="D178" s="1">
        <v>43385.144363425927</v>
      </c>
      <c r="E178" s="1">
        <v>43390.932951388888</v>
      </c>
      <c r="F178" s="1" t="s">
        <v>1101</v>
      </c>
      <c r="G178" s="1" t="s">
        <v>90</v>
      </c>
      <c r="H178" s="1" t="s">
        <v>943</v>
      </c>
      <c r="I178" s="1" t="s">
        <v>91</v>
      </c>
      <c r="J178" s="1" t="s">
        <v>3474</v>
      </c>
      <c r="K178" s="1" t="s">
        <v>3475</v>
      </c>
      <c r="L178" s="1"/>
      <c r="M178" s="1"/>
      <c r="N178" s="1"/>
      <c r="O178" s="1"/>
      <c r="P178" s="1"/>
      <c r="Q178" s="1" t="s">
        <v>92</v>
      </c>
      <c r="R178" s="1" t="s">
        <v>544</v>
      </c>
      <c r="S178" s="1" t="s">
        <v>545</v>
      </c>
      <c r="T178" s="1"/>
      <c r="U178" s="1"/>
      <c r="V178" s="1" t="s">
        <v>1218</v>
      </c>
      <c r="W178" s="1" t="s">
        <v>1219</v>
      </c>
      <c r="X178" s="1"/>
      <c r="Y178" s="1">
        <v>43390.933125000003</v>
      </c>
      <c r="Z178" s="1"/>
      <c r="AA178" s="1" t="s">
        <v>548</v>
      </c>
      <c r="AB178" s="1" t="s">
        <v>548</v>
      </c>
      <c r="AC178" s="1"/>
      <c r="AD178" s="1"/>
    </row>
    <row r="179" spans="1:30" x14ac:dyDescent="0.25">
      <c r="A179" s="1" t="s">
        <v>677</v>
      </c>
      <c r="B179" s="1" t="s">
        <v>562</v>
      </c>
      <c r="C179" s="1" t="s">
        <v>4048</v>
      </c>
      <c r="D179" s="1">
        <v>43390.015775462962</v>
      </c>
      <c r="E179" s="1">
        <v>43391.044432870367</v>
      </c>
      <c r="F179" s="1" t="s">
        <v>914</v>
      </c>
      <c r="G179" s="1" t="s">
        <v>90</v>
      </c>
      <c r="H179" s="1" t="s">
        <v>573</v>
      </c>
      <c r="I179" s="1" t="s">
        <v>91</v>
      </c>
      <c r="J179" s="1" t="s">
        <v>1119</v>
      </c>
      <c r="K179" s="1" t="s">
        <v>4049</v>
      </c>
      <c r="L179" s="1" t="s">
        <v>4443</v>
      </c>
      <c r="M179" s="1" t="s">
        <v>793</v>
      </c>
      <c r="N179" s="1" t="s">
        <v>929</v>
      </c>
      <c r="O179" s="1" t="s">
        <v>940</v>
      </c>
      <c r="P179" s="1"/>
      <c r="Q179" s="1" t="s">
        <v>92</v>
      </c>
      <c r="R179" s="1" t="s">
        <v>544</v>
      </c>
      <c r="S179" s="1" t="s">
        <v>585</v>
      </c>
      <c r="T179" s="1"/>
      <c r="U179" s="1"/>
      <c r="V179" s="1" t="s">
        <v>930</v>
      </c>
      <c r="W179" s="1" t="s">
        <v>950</v>
      </c>
      <c r="X179" s="1"/>
      <c r="Y179" s="1">
        <v>43401.525902777779</v>
      </c>
      <c r="Z179" s="1" t="s">
        <v>549</v>
      </c>
      <c r="AA179" s="1" t="s">
        <v>548</v>
      </c>
      <c r="AB179" s="1" t="s">
        <v>548</v>
      </c>
      <c r="AC179" s="1"/>
      <c r="AD179" s="1"/>
    </row>
    <row r="180" spans="1:30" x14ac:dyDescent="0.25">
      <c r="A180" s="1" t="s">
        <v>677</v>
      </c>
      <c r="B180" s="1" t="s">
        <v>562</v>
      </c>
      <c r="C180" s="1" t="s">
        <v>4063</v>
      </c>
      <c r="D180" s="1">
        <v>43389.979131944441</v>
      </c>
      <c r="E180" s="1">
        <v>43391.060555555552</v>
      </c>
      <c r="F180" s="1" t="s">
        <v>914</v>
      </c>
      <c r="G180" s="1" t="s">
        <v>90</v>
      </c>
      <c r="H180" s="1" t="s">
        <v>573</v>
      </c>
      <c r="I180" s="1" t="s">
        <v>91</v>
      </c>
      <c r="J180" s="1" t="s">
        <v>1119</v>
      </c>
      <c r="K180" s="1" t="s">
        <v>4064</v>
      </c>
      <c r="L180" s="1" t="s">
        <v>4449</v>
      </c>
      <c r="M180" s="1" t="s">
        <v>793</v>
      </c>
      <c r="N180" s="1" t="s">
        <v>3365</v>
      </c>
      <c r="O180" s="1" t="s">
        <v>3396</v>
      </c>
      <c r="P180" s="1"/>
      <c r="Q180" s="1" t="s">
        <v>92</v>
      </c>
      <c r="R180" s="1" t="s">
        <v>544</v>
      </c>
      <c r="S180" s="1" t="s">
        <v>585</v>
      </c>
      <c r="T180" s="1"/>
      <c r="U180" s="1"/>
      <c r="V180" s="1" t="s">
        <v>4065</v>
      </c>
      <c r="W180" s="1" t="s">
        <v>2579</v>
      </c>
      <c r="X180" s="1"/>
      <c r="Y180" s="1">
        <v>43401.527129629627</v>
      </c>
      <c r="Z180" s="1" t="s">
        <v>549</v>
      </c>
      <c r="AA180" s="1" t="s">
        <v>548</v>
      </c>
      <c r="AB180" s="1" t="s">
        <v>548</v>
      </c>
      <c r="AC180" s="1"/>
      <c r="AD180" s="1"/>
    </row>
    <row r="181" spans="1:30" x14ac:dyDescent="0.25">
      <c r="A181" s="1" t="s">
        <v>677</v>
      </c>
      <c r="B181" s="1" t="s">
        <v>562</v>
      </c>
      <c r="C181" s="1" t="s">
        <v>4040</v>
      </c>
      <c r="D181" s="1">
        <v>43390.057858796295</v>
      </c>
      <c r="E181" s="1">
        <v>43391.343078703707</v>
      </c>
      <c r="F181" s="1" t="s">
        <v>1169</v>
      </c>
      <c r="G181" s="1" t="s">
        <v>90</v>
      </c>
      <c r="H181" s="1" t="s">
        <v>573</v>
      </c>
      <c r="I181" s="1" t="s">
        <v>91</v>
      </c>
      <c r="J181" s="1" t="s">
        <v>4041</v>
      </c>
      <c r="K181" s="1" t="s">
        <v>4042</v>
      </c>
      <c r="L181" s="1" t="s">
        <v>4440</v>
      </c>
      <c r="M181" s="1"/>
      <c r="N181" s="1"/>
      <c r="O181" s="1"/>
      <c r="P181" s="1"/>
      <c r="Q181" s="1" t="s">
        <v>92</v>
      </c>
      <c r="R181" s="1" t="s">
        <v>544</v>
      </c>
      <c r="S181" s="1" t="s">
        <v>545</v>
      </c>
      <c r="T181" s="1"/>
      <c r="U181" s="1"/>
      <c r="V181" s="1" t="s">
        <v>922</v>
      </c>
      <c r="W181" s="1" t="s">
        <v>4043</v>
      </c>
      <c r="X181" s="1"/>
      <c r="Y181" s="1">
        <v>43401.530868055554</v>
      </c>
      <c r="Z181" s="1" t="s">
        <v>549</v>
      </c>
      <c r="AA181" s="1" t="s">
        <v>548</v>
      </c>
      <c r="AB181" s="1" t="s">
        <v>548</v>
      </c>
      <c r="AC181" s="1"/>
      <c r="AD181" s="1"/>
    </row>
    <row r="182" spans="1:30" x14ac:dyDescent="0.25">
      <c r="A182" s="1" t="s">
        <v>677</v>
      </c>
      <c r="B182" s="1" t="s">
        <v>562</v>
      </c>
      <c r="C182" s="1" t="s">
        <v>4050</v>
      </c>
      <c r="D182" s="1">
        <v>43389.959224537037</v>
      </c>
      <c r="E182" s="1">
        <v>43391.815243055556</v>
      </c>
      <c r="F182" s="1" t="s">
        <v>1101</v>
      </c>
      <c r="G182" s="1" t="s">
        <v>90</v>
      </c>
      <c r="H182" s="1" t="s">
        <v>573</v>
      </c>
      <c r="I182" s="1" t="s">
        <v>91</v>
      </c>
      <c r="J182" s="1" t="s">
        <v>1119</v>
      </c>
      <c r="K182" s="1" t="s">
        <v>4051</v>
      </c>
      <c r="L182" s="1" t="s">
        <v>4444</v>
      </c>
      <c r="M182" s="1" t="s">
        <v>793</v>
      </c>
      <c r="N182" s="1" t="s">
        <v>929</v>
      </c>
      <c r="O182" s="1" t="s">
        <v>1273</v>
      </c>
      <c r="P182" s="1"/>
      <c r="Q182" s="1" t="s">
        <v>92</v>
      </c>
      <c r="R182" s="1" t="s">
        <v>544</v>
      </c>
      <c r="S182" s="1" t="s">
        <v>585</v>
      </c>
      <c r="T182" s="1"/>
      <c r="U182" s="1"/>
      <c r="V182" s="1" t="s">
        <v>4052</v>
      </c>
      <c r="W182" s="1" t="s">
        <v>4053</v>
      </c>
      <c r="X182" s="1"/>
      <c r="Y182" s="1">
        <v>43402.496377314812</v>
      </c>
      <c r="Z182" s="1" t="s">
        <v>549</v>
      </c>
      <c r="AA182" s="1" t="s">
        <v>548</v>
      </c>
      <c r="AB182" s="1" t="s">
        <v>548</v>
      </c>
      <c r="AC182" s="1"/>
      <c r="AD182" s="1"/>
    </row>
    <row r="183" spans="1:30" x14ac:dyDescent="0.25">
      <c r="A183" s="1" t="s">
        <v>677</v>
      </c>
      <c r="B183" s="1" t="s">
        <v>562</v>
      </c>
      <c r="C183" s="1" t="s">
        <v>4434</v>
      </c>
      <c r="D183" s="1">
        <v>43390.924675925926</v>
      </c>
      <c r="E183" s="1">
        <v>43391.830613425926</v>
      </c>
      <c r="F183" s="1" t="s">
        <v>915</v>
      </c>
      <c r="G183" s="1" t="s">
        <v>90</v>
      </c>
      <c r="H183" s="1" t="s">
        <v>573</v>
      </c>
      <c r="I183" s="1" t="s">
        <v>91</v>
      </c>
      <c r="J183" s="1" t="s">
        <v>1119</v>
      </c>
      <c r="K183" s="1" t="s">
        <v>4435</v>
      </c>
      <c r="L183" s="1" t="s">
        <v>4436</v>
      </c>
      <c r="M183" s="1" t="s">
        <v>793</v>
      </c>
      <c r="N183" s="1" t="s">
        <v>929</v>
      </c>
      <c r="O183" s="1" t="s">
        <v>1241</v>
      </c>
      <c r="P183" s="1"/>
      <c r="Q183" s="1" t="s">
        <v>92</v>
      </c>
      <c r="R183" s="1" t="s">
        <v>544</v>
      </c>
      <c r="S183" s="1" t="s">
        <v>585</v>
      </c>
      <c r="T183" s="1"/>
      <c r="U183" s="1"/>
      <c r="V183" s="1" t="s">
        <v>4052</v>
      </c>
      <c r="W183" s="1" t="s">
        <v>4053</v>
      </c>
      <c r="X183" s="1"/>
      <c r="Y183" s="1">
        <v>43402.512881944444</v>
      </c>
      <c r="Z183" s="1" t="s">
        <v>549</v>
      </c>
      <c r="AA183" s="1" t="s">
        <v>548</v>
      </c>
      <c r="AB183" s="1" t="s">
        <v>548</v>
      </c>
      <c r="AC183" s="1"/>
      <c r="AD183" s="1"/>
    </row>
    <row r="184" spans="1:30" x14ac:dyDescent="0.25">
      <c r="A184" s="1" t="s">
        <v>677</v>
      </c>
      <c r="B184" s="1" t="s">
        <v>562</v>
      </c>
      <c r="C184" s="1" t="s">
        <v>4056</v>
      </c>
      <c r="D184" s="1">
        <v>43389.942858796298</v>
      </c>
      <c r="E184" s="1">
        <v>43391.893599537034</v>
      </c>
      <c r="F184" s="1" t="s">
        <v>915</v>
      </c>
      <c r="G184" s="1" t="s">
        <v>90</v>
      </c>
      <c r="H184" s="1" t="s">
        <v>573</v>
      </c>
      <c r="I184" s="1" t="s">
        <v>91</v>
      </c>
      <c r="J184" s="1" t="s">
        <v>4446</v>
      </c>
      <c r="K184" s="1" t="s">
        <v>4057</v>
      </c>
      <c r="L184" s="1" t="s">
        <v>4447</v>
      </c>
      <c r="M184" s="1"/>
      <c r="N184" s="1"/>
      <c r="O184" s="1"/>
      <c r="P184" s="1"/>
      <c r="Q184" s="1" t="s">
        <v>92</v>
      </c>
      <c r="R184" s="1" t="s">
        <v>544</v>
      </c>
      <c r="S184" s="1" t="s">
        <v>545</v>
      </c>
      <c r="T184" s="1"/>
      <c r="U184" s="1"/>
      <c r="V184" s="1" t="s">
        <v>4058</v>
      </c>
      <c r="W184" s="1" t="s">
        <v>4059</v>
      </c>
      <c r="X184" s="1"/>
      <c r="Y184" s="1">
        <v>43402.496608796297</v>
      </c>
      <c r="Z184" s="1" t="s">
        <v>549</v>
      </c>
      <c r="AA184" s="1" t="s">
        <v>548</v>
      </c>
      <c r="AB184" s="1" t="s">
        <v>548</v>
      </c>
      <c r="AC184" s="1"/>
      <c r="AD184" s="1"/>
    </row>
    <row r="185" spans="1:30" x14ac:dyDescent="0.25">
      <c r="A185" s="1" t="s">
        <v>677</v>
      </c>
      <c r="B185" s="1" t="s">
        <v>562</v>
      </c>
      <c r="C185" s="1" t="s">
        <v>4044</v>
      </c>
      <c r="D185" s="1">
        <v>43390.037199074075</v>
      </c>
      <c r="E185" s="1">
        <v>43392.663657407407</v>
      </c>
      <c r="F185" s="1" t="s">
        <v>913</v>
      </c>
      <c r="G185" s="1" t="s">
        <v>90</v>
      </c>
      <c r="H185" s="1" t="s">
        <v>1341</v>
      </c>
      <c r="I185" s="1" t="s">
        <v>91</v>
      </c>
      <c r="J185" s="1" t="s">
        <v>1119</v>
      </c>
      <c r="K185" s="1" t="s">
        <v>4045</v>
      </c>
      <c r="L185" s="1" t="s">
        <v>4441</v>
      </c>
      <c r="M185" s="1" t="s">
        <v>793</v>
      </c>
      <c r="N185" s="1" t="s">
        <v>929</v>
      </c>
      <c r="O185" s="1" t="s">
        <v>1214</v>
      </c>
      <c r="P185" s="1"/>
      <c r="Q185" s="1" t="s">
        <v>92</v>
      </c>
      <c r="R185" s="1" t="s">
        <v>544</v>
      </c>
      <c r="S185" s="1" t="s">
        <v>585</v>
      </c>
      <c r="T185" s="1"/>
      <c r="U185" s="1"/>
      <c r="V185" s="1" t="s">
        <v>3290</v>
      </c>
      <c r="W185" s="1" t="s">
        <v>3291</v>
      </c>
      <c r="X185" s="1"/>
      <c r="Y185" s="1">
        <v>43392.663935185185</v>
      </c>
      <c r="Z185" s="1" t="s">
        <v>549</v>
      </c>
      <c r="AA185" s="1" t="s">
        <v>548</v>
      </c>
      <c r="AB185" s="1" t="s">
        <v>548</v>
      </c>
      <c r="AC185" s="1"/>
      <c r="AD185" s="1"/>
    </row>
    <row r="186" spans="1:30" x14ac:dyDescent="0.25">
      <c r="A186" s="1" t="s">
        <v>677</v>
      </c>
      <c r="B186" s="1" t="s">
        <v>562</v>
      </c>
      <c r="C186" s="1" t="s">
        <v>3623</v>
      </c>
      <c r="D186" s="1">
        <v>43386.046319444446</v>
      </c>
      <c r="E186" s="1">
        <v>43392.666863425926</v>
      </c>
      <c r="F186" s="1" t="s">
        <v>915</v>
      </c>
      <c r="G186" s="1" t="s">
        <v>90</v>
      </c>
      <c r="H186" s="1" t="s">
        <v>1341</v>
      </c>
      <c r="I186" s="1" t="s">
        <v>91</v>
      </c>
      <c r="J186" s="1" t="s">
        <v>1119</v>
      </c>
      <c r="K186" s="1" t="s">
        <v>3624</v>
      </c>
      <c r="L186" s="1" t="s">
        <v>4454</v>
      </c>
      <c r="M186" s="1" t="s">
        <v>793</v>
      </c>
      <c r="N186" s="1" t="s">
        <v>40</v>
      </c>
      <c r="O186" s="1" t="s">
        <v>1093</v>
      </c>
      <c r="P186" s="1"/>
      <c r="Q186" s="1" t="s">
        <v>92</v>
      </c>
      <c r="R186" s="1" t="s">
        <v>544</v>
      </c>
      <c r="S186" s="1" t="s">
        <v>585</v>
      </c>
      <c r="T186" s="1"/>
      <c r="U186" s="1"/>
      <c r="V186" s="1" t="s">
        <v>930</v>
      </c>
      <c r="W186" s="1" t="s">
        <v>950</v>
      </c>
      <c r="X186" s="1"/>
      <c r="Y186" s="1">
        <v>43392.66715277778</v>
      </c>
      <c r="Z186" s="1" t="s">
        <v>549</v>
      </c>
      <c r="AA186" s="1" t="s">
        <v>548</v>
      </c>
      <c r="AB186" s="1" t="s">
        <v>548</v>
      </c>
      <c r="AC186" s="1"/>
      <c r="AD186" s="1"/>
    </row>
    <row r="187" spans="1:30" x14ac:dyDescent="0.25">
      <c r="A187" s="1" t="s">
        <v>677</v>
      </c>
      <c r="B187" s="1" t="s">
        <v>562</v>
      </c>
      <c r="C187" s="1" t="s">
        <v>4428</v>
      </c>
      <c r="D187" s="1">
        <v>43391.849421296298</v>
      </c>
      <c r="E187" s="1">
        <v>43392.69636574074</v>
      </c>
      <c r="F187" s="1" t="s">
        <v>1101</v>
      </c>
      <c r="G187" s="1" t="s">
        <v>90</v>
      </c>
      <c r="H187" s="1" t="s">
        <v>1341</v>
      </c>
      <c r="I187" s="1" t="s">
        <v>91</v>
      </c>
      <c r="J187" s="1" t="s">
        <v>1119</v>
      </c>
      <c r="K187" s="1" t="s">
        <v>4429</v>
      </c>
      <c r="L187" s="1" t="s">
        <v>4430</v>
      </c>
      <c r="M187" s="1" t="s">
        <v>793</v>
      </c>
      <c r="N187" s="1" t="s">
        <v>929</v>
      </c>
      <c r="O187" s="1" t="s">
        <v>948</v>
      </c>
      <c r="P187" s="1"/>
      <c r="Q187" s="1" t="s">
        <v>92</v>
      </c>
      <c r="R187" s="1" t="s">
        <v>544</v>
      </c>
      <c r="S187" s="1" t="s">
        <v>585</v>
      </c>
      <c r="T187" s="1"/>
      <c r="U187" s="1"/>
      <c r="V187" s="1" t="s">
        <v>3047</v>
      </c>
      <c r="W187" s="1" t="s">
        <v>3048</v>
      </c>
      <c r="X187" s="1"/>
      <c r="Y187" s="1">
        <v>43392.696631944447</v>
      </c>
      <c r="Z187" s="1" t="s">
        <v>549</v>
      </c>
      <c r="AA187" s="1" t="s">
        <v>548</v>
      </c>
      <c r="AB187" s="1" t="s">
        <v>548</v>
      </c>
      <c r="AC187" s="1"/>
      <c r="AD187" s="1"/>
    </row>
    <row r="188" spans="1:30" x14ac:dyDescent="0.25">
      <c r="A188" s="1" t="s">
        <v>677</v>
      </c>
      <c r="B188" s="1" t="s">
        <v>562</v>
      </c>
      <c r="C188" s="1" t="s">
        <v>4046</v>
      </c>
      <c r="D188" s="1">
        <v>43390.013472222221</v>
      </c>
      <c r="E188" s="1">
        <v>43392.697962962964</v>
      </c>
      <c r="F188" s="1" t="s">
        <v>1193</v>
      </c>
      <c r="G188" s="1" t="s">
        <v>90</v>
      </c>
      <c r="H188" s="1" t="s">
        <v>1341</v>
      </c>
      <c r="I188" s="1" t="s">
        <v>91</v>
      </c>
      <c r="J188" s="1" t="s">
        <v>1119</v>
      </c>
      <c r="K188" s="1" t="s">
        <v>4047</v>
      </c>
      <c r="L188" s="1" t="s">
        <v>4442</v>
      </c>
      <c r="M188" s="1" t="s">
        <v>793</v>
      </c>
      <c r="N188" s="1" t="s">
        <v>929</v>
      </c>
      <c r="O188" s="1" t="s">
        <v>939</v>
      </c>
      <c r="P188" s="1"/>
      <c r="Q188" s="1" t="s">
        <v>92</v>
      </c>
      <c r="R188" s="1" t="s">
        <v>544</v>
      </c>
      <c r="S188" s="1" t="s">
        <v>585</v>
      </c>
      <c r="T188" s="1"/>
      <c r="U188" s="1"/>
      <c r="V188" s="1" t="s">
        <v>2293</v>
      </c>
      <c r="W188" s="1" t="s">
        <v>2579</v>
      </c>
      <c r="X188" s="1"/>
      <c r="Y188" s="1">
        <v>43392.698240740741</v>
      </c>
      <c r="Z188" s="1" t="s">
        <v>549</v>
      </c>
      <c r="AA188" s="1" t="s">
        <v>548</v>
      </c>
      <c r="AB188" s="1" t="s">
        <v>548</v>
      </c>
      <c r="AC188" s="1"/>
      <c r="AD188" s="1"/>
    </row>
    <row r="189" spans="1:30" x14ac:dyDescent="0.25">
      <c r="A189" s="1" t="s">
        <v>677</v>
      </c>
      <c r="B189" s="1" t="s">
        <v>562</v>
      </c>
      <c r="C189" s="1" t="s">
        <v>3852</v>
      </c>
      <c r="D189" s="1">
        <v>43388.781226851854</v>
      </c>
      <c r="E189" s="1">
        <v>43392.700115740743</v>
      </c>
      <c r="F189" s="1" t="s">
        <v>1101</v>
      </c>
      <c r="G189" s="1" t="s">
        <v>90</v>
      </c>
      <c r="H189" s="1" t="s">
        <v>1341</v>
      </c>
      <c r="I189" s="1" t="s">
        <v>91</v>
      </c>
      <c r="J189" s="1" t="s">
        <v>1119</v>
      </c>
      <c r="K189" s="1" t="s">
        <v>3853</v>
      </c>
      <c r="L189" s="1" t="s">
        <v>4453</v>
      </c>
      <c r="M189" s="1" t="s">
        <v>793</v>
      </c>
      <c r="N189" s="1" t="s">
        <v>1372</v>
      </c>
      <c r="O189" s="1" t="s">
        <v>2751</v>
      </c>
      <c r="P189" s="1"/>
      <c r="Q189" s="1" t="s">
        <v>92</v>
      </c>
      <c r="R189" s="1" t="s">
        <v>544</v>
      </c>
      <c r="S189" s="1" t="s">
        <v>585</v>
      </c>
      <c r="T189" s="1"/>
      <c r="U189" s="1"/>
      <c r="V189" s="1" t="s">
        <v>1110</v>
      </c>
      <c r="W189" s="1" t="s">
        <v>964</v>
      </c>
      <c r="X189" s="1"/>
      <c r="Y189" s="1">
        <v>43392.862905092596</v>
      </c>
      <c r="Z189" s="1" t="s">
        <v>549</v>
      </c>
      <c r="AA189" s="1" t="s">
        <v>548</v>
      </c>
      <c r="AB189" s="1" t="s">
        <v>548</v>
      </c>
      <c r="AC189" s="1"/>
      <c r="AD189" s="1"/>
    </row>
    <row r="190" spans="1:30" x14ac:dyDescent="0.25">
      <c r="A190" s="1" t="s">
        <v>677</v>
      </c>
      <c r="B190" s="1" t="s">
        <v>562</v>
      </c>
      <c r="C190" s="1" t="s">
        <v>4431</v>
      </c>
      <c r="D190" s="1">
        <v>43391.787581018521</v>
      </c>
      <c r="E190" s="1">
        <v>43392.702106481483</v>
      </c>
      <c r="F190" s="1" t="s">
        <v>1193</v>
      </c>
      <c r="G190" s="1" t="s">
        <v>90</v>
      </c>
      <c r="H190" s="1" t="s">
        <v>1341</v>
      </c>
      <c r="I190" s="1" t="s">
        <v>91</v>
      </c>
      <c r="J190" s="1" t="s">
        <v>1119</v>
      </c>
      <c r="K190" s="1" t="s">
        <v>4432</v>
      </c>
      <c r="L190" s="1" t="s">
        <v>4433</v>
      </c>
      <c r="M190" s="1" t="s">
        <v>793</v>
      </c>
      <c r="N190" s="1" t="s">
        <v>41</v>
      </c>
      <c r="O190" s="1" t="s">
        <v>934</v>
      </c>
      <c r="P190" s="1"/>
      <c r="Q190" s="1" t="s">
        <v>92</v>
      </c>
      <c r="R190" s="1" t="s">
        <v>544</v>
      </c>
      <c r="S190" s="1" t="s">
        <v>585</v>
      </c>
      <c r="T190" s="1"/>
      <c r="U190" s="1"/>
      <c r="V190" s="1" t="s">
        <v>924</v>
      </c>
      <c r="W190" s="1" t="s">
        <v>844</v>
      </c>
      <c r="X190" s="1"/>
      <c r="Y190" s="1">
        <v>43392.702384259261</v>
      </c>
      <c r="Z190" s="1" t="s">
        <v>549</v>
      </c>
      <c r="AA190" s="1" t="s">
        <v>548</v>
      </c>
      <c r="AB190" s="1" t="s">
        <v>548</v>
      </c>
      <c r="AC190" s="1"/>
      <c r="AD190" s="1"/>
    </row>
    <row r="191" spans="1:30" x14ac:dyDescent="0.25">
      <c r="A191" s="1" t="s">
        <v>677</v>
      </c>
      <c r="B191" s="1" t="s">
        <v>562</v>
      </c>
      <c r="C191" s="1" t="s">
        <v>3850</v>
      </c>
      <c r="D191" s="1">
        <v>43388.794363425928</v>
      </c>
      <c r="E191" s="1">
        <v>43392.70716435185</v>
      </c>
      <c r="F191" s="1" t="s">
        <v>915</v>
      </c>
      <c r="G191" s="1" t="s">
        <v>90</v>
      </c>
      <c r="H191" s="1" t="s">
        <v>1341</v>
      </c>
      <c r="I191" s="1" t="s">
        <v>91</v>
      </c>
      <c r="J191" s="1" t="s">
        <v>1119</v>
      </c>
      <c r="K191" s="1" t="s">
        <v>3851</v>
      </c>
      <c r="L191" s="1" t="s">
        <v>4452</v>
      </c>
      <c r="M191" s="1" t="s">
        <v>793</v>
      </c>
      <c r="N191" s="1" t="s">
        <v>929</v>
      </c>
      <c r="O191" s="1" t="s">
        <v>1273</v>
      </c>
      <c r="P191" s="1"/>
      <c r="Q191" s="1" t="s">
        <v>92</v>
      </c>
      <c r="R191" s="1" t="s">
        <v>544</v>
      </c>
      <c r="S191" s="1" t="s">
        <v>585</v>
      </c>
      <c r="T191" s="1"/>
      <c r="U191" s="1"/>
      <c r="V191" s="1" t="s">
        <v>3848</v>
      </c>
      <c r="W191" s="1" t="s">
        <v>3849</v>
      </c>
      <c r="X191" s="1"/>
      <c r="Y191" s="1">
        <v>43392.707465277781</v>
      </c>
      <c r="Z191" s="1" t="s">
        <v>549</v>
      </c>
      <c r="AA191" s="1" t="s">
        <v>548</v>
      </c>
      <c r="AB191" s="1" t="s">
        <v>548</v>
      </c>
      <c r="AC191" s="1"/>
      <c r="AD191" s="1"/>
    </row>
    <row r="192" spans="1:30" x14ac:dyDescent="0.25">
      <c r="A192" s="1" t="s">
        <v>677</v>
      </c>
      <c r="B192" s="1" t="s">
        <v>562</v>
      </c>
      <c r="C192" s="1" t="s">
        <v>4437</v>
      </c>
      <c r="D192" s="1">
        <v>43390.852847222224</v>
      </c>
      <c r="E192" s="1">
        <v>43392.730127314811</v>
      </c>
      <c r="F192" s="1" t="s">
        <v>1101</v>
      </c>
      <c r="G192" s="1" t="s">
        <v>90</v>
      </c>
      <c r="H192" s="1" t="s">
        <v>1341</v>
      </c>
      <c r="I192" s="1" t="s">
        <v>91</v>
      </c>
      <c r="J192" s="1" t="s">
        <v>1119</v>
      </c>
      <c r="K192" s="1" t="s">
        <v>4438</v>
      </c>
      <c r="L192" s="1" t="s">
        <v>4439</v>
      </c>
      <c r="M192" s="1" t="s">
        <v>793</v>
      </c>
      <c r="N192" s="1" t="s">
        <v>41</v>
      </c>
      <c r="O192" s="1" t="s">
        <v>2156</v>
      </c>
      <c r="P192" s="1"/>
      <c r="Q192" s="1" t="s">
        <v>92</v>
      </c>
      <c r="R192" s="1" t="s">
        <v>544</v>
      </c>
      <c r="S192" s="1" t="s">
        <v>585</v>
      </c>
      <c r="T192" s="1"/>
      <c r="U192" s="1"/>
      <c r="V192" s="1" t="s">
        <v>841</v>
      </c>
      <c r="W192" s="1" t="s">
        <v>800</v>
      </c>
      <c r="X192" s="1"/>
      <c r="Y192" s="1">
        <v>43392.730405092596</v>
      </c>
      <c r="Z192" s="1" t="s">
        <v>549</v>
      </c>
      <c r="AA192" s="1" t="s">
        <v>548</v>
      </c>
      <c r="AB192" s="1" t="s">
        <v>548</v>
      </c>
      <c r="AC192" s="1"/>
      <c r="AD192" s="1"/>
    </row>
    <row r="193" spans="1:30" x14ac:dyDescent="0.25">
      <c r="A193" s="1" t="s">
        <v>677</v>
      </c>
      <c r="B193" s="1" t="s">
        <v>562</v>
      </c>
      <c r="C193" s="1" t="s">
        <v>3854</v>
      </c>
      <c r="D193" s="1">
        <v>43374.817499999997</v>
      </c>
      <c r="E193" s="1">
        <v>43392.798206018517</v>
      </c>
      <c r="F193" s="1" t="s">
        <v>1193</v>
      </c>
      <c r="G193" s="1" t="s">
        <v>90</v>
      </c>
      <c r="H193" s="1" t="s">
        <v>1341</v>
      </c>
      <c r="I193" s="1" t="s">
        <v>91</v>
      </c>
      <c r="J193" s="1" t="s">
        <v>2071</v>
      </c>
      <c r="K193" s="1" t="s">
        <v>3855</v>
      </c>
      <c r="L193" s="1" t="s">
        <v>4656</v>
      </c>
      <c r="M193" s="1" t="s">
        <v>793</v>
      </c>
      <c r="N193" s="1" t="s">
        <v>41</v>
      </c>
      <c r="O193" s="1" t="s">
        <v>928</v>
      </c>
      <c r="P193" s="1"/>
      <c r="Q193" s="1" t="s">
        <v>92</v>
      </c>
      <c r="R193" s="1" t="s">
        <v>544</v>
      </c>
      <c r="S193" s="1" t="s">
        <v>585</v>
      </c>
      <c r="T193" s="1"/>
      <c r="U193" s="1"/>
      <c r="V193" s="1" t="s">
        <v>1270</v>
      </c>
      <c r="W193" s="1" t="s">
        <v>2093</v>
      </c>
      <c r="X193" s="1"/>
      <c r="Y193" s="1">
        <v>43392.798495370371</v>
      </c>
      <c r="Z193" s="1" t="s">
        <v>549</v>
      </c>
      <c r="AA193" s="1" t="s">
        <v>548</v>
      </c>
      <c r="AB193" s="1" t="s">
        <v>548</v>
      </c>
      <c r="AC193" s="1"/>
      <c r="AD193" s="1"/>
    </row>
    <row r="194" spans="1:30" x14ac:dyDescent="0.25">
      <c r="A194" s="1" t="s">
        <v>677</v>
      </c>
      <c r="B194" s="1" t="s">
        <v>562</v>
      </c>
      <c r="C194" s="1" t="s">
        <v>4475</v>
      </c>
      <c r="D194" s="1">
        <v>43391.786273148151</v>
      </c>
      <c r="E194" s="1">
        <v>43392.801319444443</v>
      </c>
      <c r="F194" s="1" t="s">
        <v>1101</v>
      </c>
      <c r="G194" s="1" t="s">
        <v>90</v>
      </c>
      <c r="H194" s="1" t="s">
        <v>1341</v>
      </c>
      <c r="I194" s="1" t="s">
        <v>91</v>
      </c>
      <c r="J194" s="1" t="s">
        <v>1119</v>
      </c>
      <c r="K194" s="1" t="s">
        <v>4476</v>
      </c>
      <c r="L194" s="1" t="s">
        <v>4654</v>
      </c>
      <c r="M194" s="1" t="s">
        <v>793</v>
      </c>
      <c r="N194" s="1" t="s">
        <v>1372</v>
      </c>
      <c r="O194" s="1" t="s">
        <v>2751</v>
      </c>
      <c r="P194" s="1"/>
      <c r="Q194" s="1" t="s">
        <v>92</v>
      </c>
      <c r="R194" s="1" t="s">
        <v>544</v>
      </c>
      <c r="S194" s="1" t="s">
        <v>585</v>
      </c>
      <c r="T194" s="1"/>
      <c r="U194" s="1"/>
      <c r="V194" s="1" t="s">
        <v>1110</v>
      </c>
      <c r="W194" s="1" t="s">
        <v>964</v>
      </c>
      <c r="X194" s="1"/>
      <c r="Y194" s="1">
        <v>43392.809293981481</v>
      </c>
      <c r="Z194" s="1" t="s">
        <v>549</v>
      </c>
      <c r="AA194" s="1" t="s">
        <v>548</v>
      </c>
      <c r="AB194" s="1" t="s">
        <v>548</v>
      </c>
      <c r="AC194" s="1"/>
      <c r="AD194" s="1"/>
    </row>
    <row r="195" spans="1:30" x14ac:dyDescent="0.25">
      <c r="A195" s="1" t="s">
        <v>677</v>
      </c>
      <c r="B195" s="1" t="s">
        <v>562</v>
      </c>
      <c r="C195" s="1" t="s">
        <v>4483</v>
      </c>
      <c r="D195" s="1">
        <v>43391.030104166668</v>
      </c>
      <c r="E195" s="1">
        <v>43393.022858796299</v>
      </c>
      <c r="F195" s="1" t="s">
        <v>915</v>
      </c>
      <c r="G195" s="1" t="s">
        <v>90</v>
      </c>
      <c r="H195" s="1" t="s">
        <v>943</v>
      </c>
      <c r="I195" s="1" t="s">
        <v>91</v>
      </c>
      <c r="J195" s="1" t="s">
        <v>1119</v>
      </c>
      <c r="K195" s="1" t="s">
        <v>4482</v>
      </c>
      <c r="L195" s="1"/>
      <c r="M195" s="1"/>
      <c r="N195" s="1"/>
      <c r="O195" s="1"/>
      <c r="P195" s="1"/>
      <c r="Q195" s="1" t="s">
        <v>92</v>
      </c>
      <c r="R195" s="1" t="s">
        <v>544</v>
      </c>
      <c r="S195" s="1" t="s">
        <v>585</v>
      </c>
      <c r="T195" s="1"/>
      <c r="U195" s="1"/>
      <c r="V195" s="1" t="s">
        <v>2293</v>
      </c>
      <c r="W195" s="1" t="s">
        <v>2579</v>
      </c>
      <c r="X195" s="1"/>
      <c r="Y195" s="1">
        <v>43393.023032407407</v>
      </c>
      <c r="Z195" s="1"/>
      <c r="AA195" s="1" t="s">
        <v>548</v>
      </c>
      <c r="AB195" s="1" t="s">
        <v>548</v>
      </c>
      <c r="AC195" s="1"/>
      <c r="AD195" s="1"/>
    </row>
    <row r="196" spans="1:30" x14ac:dyDescent="0.25">
      <c r="A196" s="1" t="s">
        <v>677</v>
      </c>
      <c r="B196" s="1" t="s">
        <v>562</v>
      </c>
      <c r="C196" s="1" t="s">
        <v>3840</v>
      </c>
      <c r="D196" s="1">
        <v>43388.866030092591</v>
      </c>
      <c r="E196" s="1">
        <v>43395.553726851853</v>
      </c>
      <c r="F196" s="1" t="s">
        <v>1193</v>
      </c>
      <c r="G196" s="1" t="s">
        <v>90</v>
      </c>
      <c r="H196" s="1" t="s">
        <v>1341</v>
      </c>
      <c r="I196" s="1" t="s">
        <v>91</v>
      </c>
      <c r="J196" s="1" t="s">
        <v>1119</v>
      </c>
      <c r="K196" s="1" t="s">
        <v>3841</v>
      </c>
      <c r="L196" s="1" t="s">
        <v>4444</v>
      </c>
      <c r="M196" s="1" t="s">
        <v>793</v>
      </c>
      <c r="N196" s="1" t="s">
        <v>929</v>
      </c>
      <c r="O196" s="1" t="s">
        <v>1273</v>
      </c>
      <c r="P196" s="1"/>
      <c r="Q196" s="1" t="s">
        <v>92</v>
      </c>
      <c r="R196" s="1" t="s">
        <v>544</v>
      </c>
      <c r="S196" s="1" t="s">
        <v>585</v>
      </c>
      <c r="T196" s="1"/>
      <c r="U196" s="1"/>
      <c r="V196" s="1" t="s">
        <v>3842</v>
      </c>
      <c r="W196" s="1" t="s">
        <v>3843</v>
      </c>
      <c r="X196" s="1"/>
      <c r="Y196" s="1">
        <v>43395.55400462963</v>
      </c>
      <c r="Z196" s="1" t="s">
        <v>549</v>
      </c>
      <c r="AA196" s="1" t="s">
        <v>548</v>
      </c>
      <c r="AB196" s="1" t="s">
        <v>548</v>
      </c>
      <c r="AC196" s="1"/>
      <c r="AD196" s="1"/>
    </row>
    <row r="197" spans="1:30" x14ac:dyDescent="0.25">
      <c r="A197" s="1" t="s">
        <v>677</v>
      </c>
      <c r="B197" s="1" t="s">
        <v>562</v>
      </c>
      <c r="C197" s="1" t="s">
        <v>4648</v>
      </c>
      <c r="D197" s="1">
        <v>43393.024756944447</v>
      </c>
      <c r="E197" s="1">
        <v>43395.569374999999</v>
      </c>
      <c r="F197" s="1" t="s">
        <v>913</v>
      </c>
      <c r="G197" s="1" t="s">
        <v>90</v>
      </c>
      <c r="H197" s="1" t="s">
        <v>1341</v>
      </c>
      <c r="I197" s="1" t="s">
        <v>91</v>
      </c>
      <c r="J197" s="1" t="s">
        <v>1119</v>
      </c>
      <c r="K197" s="1" t="s">
        <v>4649</v>
      </c>
      <c r="L197" s="1" t="s">
        <v>4650</v>
      </c>
      <c r="M197" s="1" t="s">
        <v>793</v>
      </c>
      <c r="N197" s="1" t="s">
        <v>929</v>
      </c>
      <c r="O197" s="1" t="s">
        <v>1241</v>
      </c>
      <c r="P197" s="1"/>
      <c r="Q197" s="1" t="s">
        <v>92</v>
      </c>
      <c r="R197" s="1" t="s">
        <v>544</v>
      </c>
      <c r="S197" s="1" t="s">
        <v>585</v>
      </c>
      <c r="T197" s="1"/>
      <c r="U197" s="1"/>
      <c r="V197" s="1" t="s">
        <v>2293</v>
      </c>
      <c r="W197" s="1" t="s">
        <v>2579</v>
      </c>
      <c r="X197" s="1"/>
      <c r="Y197" s="1">
        <v>43395.569675925923</v>
      </c>
      <c r="Z197" s="1" t="s">
        <v>549</v>
      </c>
      <c r="AA197" s="1" t="s">
        <v>548</v>
      </c>
      <c r="AB197" s="1" t="s">
        <v>548</v>
      </c>
      <c r="AC197" s="1"/>
      <c r="AD197" s="1"/>
    </row>
    <row r="198" spans="1:30" x14ac:dyDescent="0.25">
      <c r="A198" s="1" t="s">
        <v>677</v>
      </c>
      <c r="B198" s="1" t="s">
        <v>562</v>
      </c>
      <c r="C198" s="1" t="s">
        <v>4651</v>
      </c>
      <c r="D198" s="1">
        <v>43392.849479166667</v>
      </c>
      <c r="E198" s="1">
        <v>43395.702476851853</v>
      </c>
      <c r="F198" s="1" t="s">
        <v>1193</v>
      </c>
      <c r="G198" s="1" t="s">
        <v>90</v>
      </c>
      <c r="H198" s="1" t="s">
        <v>1341</v>
      </c>
      <c r="I198" s="1" t="s">
        <v>91</v>
      </c>
      <c r="J198" s="1" t="s">
        <v>1119</v>
      </c>
      <c r="K198" s="1" t="s">
        <v>4652</v>
      </c>
      <c r="L198" s="1" t="s">
        <v>4653</v>
      </c>
      <c r="M198" s="1" t="s">
        <v>793</v>
      </c>
      <c r="N198" s="1" t="s">
        <v>41</v>
      </c>
      <c r="O198" s="1" t="s">
        <v>928</v>
      </c>
      <c r="P198" s="1"/>
      <c r="Q198" s="1" t="s">
        <v>92</v>
      </c>
      <c r="R198" s="1" t="s">
        <v>544</v>
      </c>
      <c r="S198" s="1" t="s">
        <v>585</v>
      </c>
      <c r="T198" s="1"/>
      <c r="U198" s="1"/>
      <c r="V198" s="1" t="s">
        <v>2582</v>
      </c>
      <c r="W198" s="1" t="s">
        <v>2583</v>
      </c>
      <c r="X198" s="1"/>
      <c r="Y198" s="1">
        <v>43395.70921296296</v>
      </c>
      <c r="Z198" s="1" t="s">
        <v>549</v>
      </c>
      <c r="AA198" s="1" t="s">
        <v>548</v>
      </c>
      <c r="AB198" s="1" t="s">
        <v>548</v>
      </c>
      <c r="AC198" s="1"/>
      <c r="AD198" s="1"/>
    </row>
    <row r="199" spans="1:30" x14ac:dyDescent="0.25">
      <c r="A199" s="1" t="s">
        <v>677</v>
      </c>
      <c r="B199" s="1" t="s">
        <v>562</v>
      </c>
      <c r="C199" s="1" t="s">
        <v>4516</v>
      </c>
      <c r="D199" s="1">
        <v>43390.750625000001</v>
      </c>
      <c r="E199" s="1">
        <v>43395.720127314817</v>
      </c>
      <c r="F199" s="1" t="s">
        <v>915</v>
      </c>
      <c r="G199" s="1" t="s">
        <v>90</v>
      </c>
      <c r="H199" s="1" t="s">
        <v>1341</v>
      </c>
      <c r="I199" s="1" t="s">
        <v>91</v>
      </c>
      <c r="J199" s="1" t="s">
        <v>1119</v>
      </c>
      <c r="K199" s="1" t="s">
        <v>4517</v>
      </c>
      <c r="L199" s="1" t="s">
        <v>4655</v>
      </c>
      <c r="M199" s="1" t="s">
        <v>793</v>
      </c>
      <c r="N199" s="1" t="s">
        <v>1372</v>
      </c>
      <c r="O199" s="1" t="s">
        <v>2751</v>
      </c>
      <c r="P199" s="1"/>
      <c r="Q199" s="1" t="s">
        <v>92</v>
      </c>
      <c r="R199" s="1" t="s">
        <v>544</v>
      </c>
      <c r="S199" s="1" t="s">
        <v>585</v>
      </c>
      <c r="T199" s="1"/>
      <c r="U199" s="1"/>
      <c r="V199" s="1" t="s">
        <v>1110</v>
      </c>
      <c r="W199" s="1" t="s">
        <v>964</v>
      </c>
      <c r="X199" s="1"/>
      <c r="Y199" s="1">
        <v>43395.720405092594</v>
      </c>
      <c r="Z199" s="1" t="s">
        <v>549</v>
      </c>
      <c r="AA199" s="1" t="s">
        <v>548</v>
      </c>
      <c r="AB199" s="1" t="s">
        <v>548</v>
      </c>
      <c r="AC199" s="1"/>
      <c r="AD199" s="1"/>
    </row>
    <row r="200" spans="1:30" x14ac:dyDescent="0.25">
      <c r="A200" s="1" t="s">
        <v>677</v>
      </c>
      <c r="B200" s="1" t="s">
        <v>562</v>
      </c>
      <c r="C200" s="1" t="s">
        <v>4507</v>
      </c>
      <c r="D200" s="1">
        <v>43390.735219907408</v>
      </c>
      <c r="E200" s="1">
        <v>43395.735671296294</v>
      </c>
      <c r="F200" s="1" t="s">
        <v>915</v>
      </c>
      <c r="G200" s="1" t="s">
        <v>90</v>
      </c>
      <c r="H200" s="1" t="s">
        <v>1341</v>
      </c>
      <c r="I200" s="1" t="s">
        <v>91</v>
      </c>
      <c r="J200" s="1" t="s">
        <v>1119</v>
      </c>
      <c r="K200" s="1" t="s">
        <v>4508</v>
      </c>
      <c r="L200" s="1" t="s">
        <v>4852</v>
      </c>
      <c r="M200" s="1" t="s">
        <v>793</v>
      </c>
      <c r="N200" s="1" t="s">
        <v>929</v>
      </c>
      <c r="O200" s="1" t="s">
        <v>1273</v>
      </c>
      <c r="P200" s="1"/>
      <c r="Q200" s="1" t="s">
        <v>92</v>
      </c>
      <c r="R200" s="1" t="s">
        <v>544</v>
      </c>
      <c r="S200" s="1" t="s">
        <v>585</v>
      </c>
      <c r="T200" s="1"/>
      <c r="U200" s="1"/>
      <c r="V200" s="1" t="s">
        <v>4509</v>
      </c>
      <c r="W200" s="1" t="s">
        <v>4510</v>
      </c>
      <c r="X200" s="1"/>
      <c r="Y200" s="1">
        <v>43395.735937500001</v>
      </c>
      <c r="Z200" s="1" t="s">
        <v>549</v>
      </c>
      <c r="AA200" s="1" t="s">
        <v>548</v>
      </c>
      <c r="AB200" s="1" t="s">
        <v>548</v>
      </c>
      <c r="AC200" s="1"/>
      <c r="AD200" s="1"/>
    </row>
    <row r="201" spans="1:30" x14ac:dyDescent="0.25">
      <c r="A201" s="1" t="s">
        <v>677</v>
      </c>
      <c r="B201" s="1" t="s">
        <v>562</v>
      </c>
      <c r="C201" s="1" t="s">
        <v>4673</v>
      </c>
      <c r="D201" s="1">
        <v>43392.787430555552</v>
      </c>
      <c r="E201" s="1">
        <v>43395.802245370367</v>
      </c>
      <c r="F201" s="1" t="s">
        <v>913</v>
      </c>
      <c r="G201" s="1" t="s">
        <v>90</v>
      </c>
      <c r="H201" s="1" t="s">
        <v>1341</v>
      </c>
      <c r="I201" s="1" t="s">
        <v>91</v>
      </c>
      <c r="J201" s="1" t="s">
        <v>1119</v>
      </c>
      <c r="K201" s="1" t="s">
        <v>4674</v>
      </c>
      <c r="L201" s="1" t="s">
        <v>4847</v>
      </c>
      <c r="M201" s="1" t="s">
        <v>793</v>
      </c>
      <c r="N201" s="1" t="s">
        <v>40</v>
      </c>
      <c r="O201" s="1" t="s">
        <v>2340</v>
      </c>
      <c r="P201" s="1"/>
      <c r="Q201" s="1" t="s">
        <v>92</v>
      </c>
      <c r="R201" s="1" t="s">
        <v>544</v>
      </c>
      <c r="S201" s="1" t="s">
        <v>585</v>
      </c>
      <c r="T201" s="1"/>
      <c r="U201" s="1"/>
      <c r="V201" s="1" t="s">
        <v>4675</v>
      </c>
      <c r="W201" s="1" t="s">
        <v>4676</v>
      </c>
      <c r="X201" s="1"/>
      <c r="Y201" s="1">
        <v>43395.802546296298</v>
      </c>
      <c r="Z201" s="1" t="s">
        <v>549</v>
      </c>
      <c r="AA201" s="1" t="s">
        <v>548</v>
      </c>
      <c r="AB201" s="1" t="s">
        <v>548</v>
      </c>
      <c r="AC201" s="1"/>
      <c r="AD201" s="1"/>
    </row>
    <row r="202" spans="1:30" x14ac:dyDescent="0.25">
      <c r="A202" s="1" t="s">
        <v>677</v>
      </c>
      <c r="B202" s="1" t="s">
        <v>562</v>
      </c>
      <c r="C202" s="1" t="s">
        <v>4659</v>
      </c>
      <c r="D202" s="1">
        <v>43393.023773148147</v>
      </c>
      <c r="E202" s="1">
        <v>43395.825590277775</v>
      </c>
      <c r="F202" s="1" t="s">
        <v>1101</v>
      </c>
      <c r="G202" s="1" t="s">
        <v>90</v>
      </c>
      <c r="H202" s="1" t="s">
        <v>1341</v>
      </c>
      <c r="I202" s="1" t="s">
        <v>91</v>
      </c>
      <c r="J202" s="1" t="s">
        <v>1119</v>
      </c>
      <c r="K202" s="1" t="s">
        <v>4660</v>
      </c>
      <c r="L202" s="1" t="s">
        <v>4844</v>
      </c>
      <c r="M202" s="1" t="s">
        <v>793</v>
      </c>
      <c r="N202" s="1" t="s">
        <v>929</v>
      </c>
      <c r="O202" s="1" t="s">
        <v>948</v>
      </c>
      <c r="P202" s="1"/>
      <c r="Q202" s="1" t="s">
        <v>92</v>
      </c>
      <c r="R202" s="1" t="s">
        <v>544</v>
      </c>
      <c r="S202" s="1" t="s">
        <v>585</v>
      </c>
      <c r="T202" s="1"/>
      <c r="U202" s="1"/>
      <c r="V202" s="1" t="s">
        <v>2293</v>
      </c>
      <c r="W202" s="1" t="s">
        <v>2579</v>
      </c>
      <c r="X202" s="1"/>
      <c r="Y202" s="1">
        <v>43395.825856481482</v>
      </c>
      <c r="Z202" s="1" t="s">
        <v>549</v>
      </c>
      <c r="AA202" s="1" t="s">
        <v>548</v>
      </c>
      <c r="AB202" s="1" t="s">
        <v>548</v>
      </c>
      <c r="AC202" s="1"/>
      <c r="AD202" s="1"/>
    </row>
    <row r="203" spans="1:30" x14ac:dyDescent="0.25">
      <c r="A203" s="1" t="s">
        <v>677</v>
      </c>
      <c r="B203" s="1" t="s">
        <v>562</v>
      </c>
      <c r="C203" s="1" t="s">
        <v>4073</v>
      </c>
      <c r="D203" s="1">
        <v>43388.818356481483</v>
      </c>
      <c r="E203" s="1">
        <v>43395.843344907407</v>
      </c>
      <c r="F203" s="1" t="s">
        <v>913</v>
      </c>
      <c r="G203" s="1" t="s">
        <v>90</v>
      </c>
      <c r="H203" s="1" t="s">
        <v>1341</v>
      </c>
      <c r="I203" s="1" t="s">
        <v>91</v>
      </c>
      <c r="J203" s="1" t="s">
        <v>1119</v>
      </c>
      <c r="K203" s="1" t="s">
        <v>4074</v>
      </c>
      <c r="L203" s="1" t="s">
        <v>4853</v>
      </c>
      <c r="M203" s="1" t="s">
        <v>793</v>
      </c>
      <c r="N203" s="1" t="s">
        <v>920</v>
      </c>
      <c r="O203" s="1" t="s">
        <v>921</v>
      </c>
      <c r="P203" s="1"/>
      <c r="Q203" s="1" t="s">
        <v>92</v>
      </c>
      <c r="R203" s="1" t="s">
        <v>544</v>
      </c>
      <c r="S203" s="1" t="s">
        <v>585</v>
      </c>
      <c r="T203" s="1"/>
      <c r="U203" s="1"/>
      <c r="V203" s="1" t="s">
        <v>1380</v>
      </c>
      <c r="W203" s="1" t="s">
        <v>1381</v>
      </c>
      <c r="X203" s="1"/>
      <c r="Y203" s="1">
        <v>43395.843611111108</v>
      </c>
      <c r="Z203" s="1" t="s">
        <v>549</v>
      </c>
      <c r="AA203" s="1" t="s">
        <v>548</v>
      </c>
      <c r="AB203" s="1" t="s">
        <v>548</v>
      </c>
      <c r="AC203" s="1"/>
      <c r="AD203" s="1"/>
    </row>
    <row r="204" spans="1:30" x14ac:dyDescent="0.25">
      <c r="A204" s="1" t="s">
        <v>677</v>
      </c>
      <c r="B204" s="1" t="s">
        <v>562</v>
      </c>
      <c r="C204" s="1" t="s">
        <v>3637</v>
      </c>
      <c r="D204" s="1">
        <v>43385.934999999998</v>
      </c>
      <c r="E204" s="1">
        <v>43395.847986111112</v>
      </c>
      <c r="F204" s="1" t="s">
        <v>913</v>
      </c>
      <c r="G204" s="1" t="s">
        <v>90</v>
      </c>
      <c r="H204" s="1" t="s">
        <v>1341</v>
      </c>
      <c r="I204" s="1" t="s">
        <v>91</v>
      </c>
      <c r="J204" s="1" t="s">
        <v>1119</v>
      </c>
      <c r="K204" s="1" t="s">
        <v>3638</v>
      </c>
      <c r="L204" s="1" t="s">
        <v>4854</v>
      </c>
      <c r="M204" s="1" t="s">
        <v>793</v>
      </c>
      <c r="N204" s="1" t="s">
        <v>920</v>
      </c>
      <c r="O204" s="1" t="s">
        <v>921</v>
      </c>
      <c r="P204" s="1"/>
      <c r="Q204" s="1" t="s">
        <v>92</v>
      </c>
      <c r="R204" s="1" t="s">
        <v>544</v>
      </c>
      <c r="S204" s="1" t="s">
        <v>585</v>
      </c>
      <c r="T204" s="1"/>
      <c r="U204" s="1"/>
      <c r="V204" s="1" t="s">
        <v>1350</v>
      </c>
      <c r="W204" s="1" t="s">
        <v>3632</v>
      </c>
      <c r="X204" s="1"/>
      <c r="Y204" s="1">
        <v>43395.848263888889</v>
      </c>
      <c r="Z204" s="1" t="s">
        <v>549</v>
      </c>
      <c r="AA204" s="1" t="s">
        <v>548</v>
      </c>
      <c r="AB204" s="1" t="s">
        <v>548</v>
      </c>
      <c r="AC204" s="1"/>
      <c r="AD204" s="1"/>
    </row>
    <row r="205" spans="1:30" x14ac:dyDescent="0.25">
      <c r="A205" s="1" t="s">
        <v>677</v>
      </c>
      <c r="B205" s="1" t="s">
        <v>562</v>
      </c>
      <c r="C205" s="1" t="s">
        <v>4497</v>
      </c>
      <c r="D205" s="1">
        <v>43390.824745370373</v>
      </c>
      <c r="E205" s="1">
        <v>43395.851701388892</v>
      </c>
      <c r="F205" s="1" t="s">
        <v>915</v>
      </c>
      <c r="G205" s="1" t="s">
        <v>90</v>
      </c>
      <c r="H205" s="1" t="s">
        <v>1341</v>
      </c>
      <c r="I205" s="1" t="s">
        <v>91</v>
      </c>
      <c r="J205" s="1" t="s">
        <v>1119</v>
      </c>
      <c r="K205" s="1" t="s">
        <v>4498</v>
      </c>
      <c r="L205" s="1" t="s">
        <v>4851</v>
      </c>
      <c r="M205" s="1" t="s">
        <v>793</v>
      </c>
      <c r="N205" s="1" t="s">
        <v>40</v>
      </c>
      <c r="O205" s="1" t="s">
        <v>937</v>
      </c>
      <c r="P205" s="1"/>
      <c r="Q205" s="1" t="s">
        <v>92</v>
      </c>
      <c r="R205" s="1" t="s">
        <v>544</v>
      </c>
      <c r="S205" s="1" t="s">
        <v>585</v>
      </c>
      <c r="T205" s="1"/>
      <c r="U205" s="1"/>
      <c r="V205" s="1" t="s">
        <v>2293</v>
      </c>
      <c r="W205" s="1" t="s">
        <v>2579</v>
      </c>
      <c r="X205" s="1"/>
      <c r="Y205" s="1">
        <v>43395.851979166669</v>
      </c>
      <c r="Z205" s="1" t="s">
        <v>549</v>
      </c>
      <c r="AA205" s="1" t="s">
        <v>548</v>
      </c>
      <c r="AB205" s="1" t="s">
        <v>548</v>
      </c>
      <c r="AC205" s="1"/>
      <c r="AD205" s="1"/>
    </row>
    <row r="206" spans="1:30" x14ac:dyDescent="0.25">
      <c r="A206" s="1" t="s">
        <v>677</v>
      </c>
      <c r="B206" s="1" t="s">
        <v>562</v>
      </c>
      <c r="C206" s="1" t="s">
        <v>4665</v>
      </c>
      <c r="D206" s="1">
        <v>43392.871053240742</v>
      </c>
      <c r="E206" s="1">
        <v>43395.927673611113</v>
      </c>
      <c r="F206" s="1" t="s">
        <v>914</v>
      </c>
      <c r="G206" s="1" t="s">
        <v>90</v>
      </c>
      <c r="H206" s="1" t="s">
        <v>1341</v>
      </c>
      <c r="I206" s="1" t="s">
        <v>91</v>
      </c>
      <c r="J206" s="1" t="s">
        <v>1119</v>
      </c>
      <c r="K206" s="1" t="s">
        <v>4666</v>
      </c>
      <c r="L206" s="1" t="s">
        <v>4845</v>
      </c>
      <c r="M206" s="1" t="s">
        <v>793</v>
      </c>
      <c r="N206" s="1" t="s">
        <v>40</v>
      </c>
      <c r="O206" s="1" t="s">
        <v>941</v>
      </c>
      <c r="P206" s="1"/>
      <c r="Q206" s="1" t="s">
        <v>92</v>
      </c>
      <c r="R206" s="1" t="s">
        <v>544</v>
      </c>
      <c r="S206" s="1" t="s">
        <v>585</v>
      </c>
      <c r="T206" s="1"/>
      <c r="U206" s="1"/>
      <c r="V206" s="1" t="s">
        <v>841</v>
      </c>
      <c r="W206" s="1" t="s">
        <v>800</v>
      </c>
      <c r="X206" s="1"/>
      <c r="Y206" s="1">
        <v>43395.927951388891</v>
      </c>
      <c r="Z206" s="1" t="s">
        <v>549</v>
      </c>
      <c r="AA206" s="1" t="s">
        <v>548</v>
      </c>
      <c r="AB206" s="1" t="s">
        <v>548</v>
      </c>
      <c r="AC206" s="1"/>
      <c r="AD206" s="1"/>
    </row>
    <row r="207" spans="1:30" x14ac:dyDescent="0.25">
      <c r="A207" s="1" t="s">
        <v>677</v>
      </c>
      <c r="B207" s="1" t="s">
        <v>562</v>
      </c>
      <c r="C207" s="1" t="s">
        <v>4486</v>
      </c>
      <c r="D207" s="1">
        <v>43390.980937499997</v>
      </c>
      <c r="E207" s="1">
        <v>43395.93346064815</v>
      </c>
      <c r="F207" s="1" t="s">
        <v>1101</v>
      </c>
      <c r="G207" s="1" t="s">
        <v>90</v>
      </c>
      <c r="H207" s="1" t="s">
        <v>1341</v>
      </c>
      <c r="I207" s="1" t="s">
        <v>91</v>
      </c>
      <c r="J207" s="1" t="s">
        <v>1119</v>
      </c>
      <c r="K207" s="1" t="s">
        <v>4487</v>
      </c>
      <c r="L207" s="1" t="s">
        <v>4849</v>
      </c>
      <c r="M207" s="1" t="s">
        <v>793</v>
      </c>
      <c r="N207" s="1" t="s">
        <v>929</v>
      </c>
      <c r="O207" s="1" t="s">
        <v>939</v>
      </c>
      <c r="P207" s="1"/>
      <c r="Q207" s="1" t="s">
        <v>92</v>
      </c>
      <c r="R207" s="1" t="s">
        <v>544</v>
      </c>
      <c r="S207" s="1" t="s">
        <v>585</v>
      </c>
      <c r="T207" s="1"/>
      <c r="U207" s="1"/>
      <c r="V207" s="1" t="s">
        <v>4488</v>
      </c>
      <c r="W207" s="1" t="s">
        <v>4489</v>
      </c>
      <c r="X207" s="1"/>
      <c r="Y207" s="1">
        <v>43395.933749999997</v>
      </c>
      <c r="Z207" s="1" t="s">
        <v>549</v>
      </c>
      <c r="AA207" s="1" t="s">
        <v>548</v>
      </c>
      <c r="AB207" s="1" t="s">
        <v>548</v>
      </c>
      <c r="AC207" s="1"/>
      <c r="AD207" s="1"/>
    </row>
    <row r="208" spans="1:30" x14ac:dyDescent="0.25">
      <c r="A208" s="1" t="s">
        <v>677</v>
      </c>
      <c r="B208" s="1" t="s">
        <v>562</v>
      </c>
      <c r="C208" s="1" t="s">
        <v>4467</v>
      </c>
      <c r="D208" s="1">
        <v>43391.94767361111</v>
      </c>
      <c r="E208" s="1">
        <v>43395.947442129633</v>
      </c>
      <c r="F208" s="1" t="s">
        <v>914</v>
      </c>
      <c r="G208" s="1" t="s">
        <v>90</v>
      </c>
      <c r="H208" s="1" t="s">
        <v>1341</v>
      </c>
      <c r="I208" s="1" t="s">
        <v>91</v>
      </c>
      <c r="J208" s="1" t="s">
        <v>1119</v>
      </c>
      <c r="K208" s="1" t="s">
        <v>4468</v>
      </c>
      <c r="L208" s="1" t="s">
        <v>4848</v>
      </c>
      <c r="M208" s="1" t="s">
        <v>793</v>
      </c>
      <c r="N208" s="1" t="s">
        <v>920</v>
      </c>
      <c r="O208" s="1" t="s">
        <v>921</v>
      </c>
      <c r="P208" s="1"/>
      <c r="Q208" s="1" t="s">
        <v>92</v>
      </c>
      <c r="R208" s="1" t="s">
        <v>544</v>
      </c>
      <c r="S208" s="1" t="s">
        <v>585</v>
      </c>
      <c r="T208" s="1"/>
      <c r="U208" s="1"/>
      <c r="V208" s="1" t="s">
        <v>1307</v>
      </c>
      <c r="W208" s="1" t="s">
        <v>1335</v>
      </c>
      <c r="X208" s="1"/>
      <c r="Y208" s="1">
        <v>43395.947743055556</v>
      </c>
      <c r="Z208" s="1" t="s">
        <v>549</v>
      </c>
      <c r="AA208" s="1" t="s">
        <v>548</v>
      </c>
      <c r="AB208" s="1" t="s">
        <v>548</v>
      </c>
      <c r="AC208" s="1"/>
      <c r="AD208" s="1"/>
    </row>
    <row r="209" spans="1:30" x14ac:dyDescent="0.25">
      <c r="A209" s="1" t="s">
        <v>677</v>
      </c>
      <c r="B209" s="1" t="s">
        <v>562</v>
      </c>
      <c r="C209" s="1" t="s">
        <v>3484</v>
      </c>
      <c r="D209" s="1">
        <v>43384.91920138889</v>
      </c>
      <c r="E209" s="1">
        <v>43396.023472222223</v>
      </c>
      <c r="F209" s="1" t="s">
        <v>1100</v>
      </c>
      <c r="G209" s="1" t="s">
        <v>90</v>
      </c>
      <c r="H209" s="1" t="s">
        <v>1341</v>
      </c>
      <c r="I209" s="1" t="s">
        <v>91</v>
      </c>
      <c r="J209" s="1" t="s">
        <v>2071</v>
      </c>
      <c r="K209" s="1" t="s">
        <v>3485</v>
      </c>
      <c r="L209" s="1" t="s">
        <v>3620</v>
      </c>
      <c r="M209" s="1" t="s">
        <v>793</v>
      </c>
      <c r="N209" s="1" t="s">
        <v>41</v>
      </c>
      <c r="O209" s="1" t="s">
        <v>928</v>
      </c>
      <c r="P209" s="1">
        <v>43396.004861111112</v>
      </c>
      <c r="Q209" s="1" t="s">
        <v>92</v>
      </c>
      <c r="R209" s="1" t="s">
        <v>544</v>
      </c>
      <c r="S209" s="1" t="s">
        <v>585</v>
      </c>
      <c r="T209" s="1"/>
      <c r="U209" s="1"/>
      <c r="V209" s="1" t="s">
        <v>1218</v>
      </c>
      <c r="W209" s="1" t="s">
        <v>1219</v>
      </c>
      <c r="X209" s="1"/>
      <c r="Y209" s="1">
        <v>43396.02375</v>
      </c>
      <c r="Z209" s="1" t="s">
        <v>549</v>
      </c>
      <c r="AA209" s="1" t="s">
        <v>548</v>
      </c>
      <c r="AB209" s="1" t="s">
        <v>548</v>
      </c>
      <c r="AC209" s="1"/>
      <c r="AD209" s="1"/>
    </row>
    <row r="210" spans="1:30" x14ac:dyDescent="0.25">
      <c r="A210" s="1" t="s">
        <v>677</v>
      </c>
      <c r="B210" s="1" t="s">
        <v>562</v>
      </c>
      <c r="C210" s="1" t="s">
        <v>4495</v>
      </c>
      <c r="D210" s="1">
        <v>43390.887974537036</v>
      </c>
      <c r="E210" s="1">
        <v>43396.5315162037</v>
      </c>
      <c r="F210" s="1" t="s">
        <v>1193</v>
      </c>
      <c r="G210" s="1" t="s">
        <v>90</v>
      </c>
      <c r="H210" s="1" t="s">
        <v>1341</v>
      </c>
      <c r="I210" s="1" t="s">
        <v>91</v>
      </c>
      <c r="J210" s="1" t="s">
        <v>1119</v>
      </c>
      <c r="K210" s="1" t="s">
        <v>4496</v>
      </c>
      <c r="L210" s="1" t="s">
        <v>4850</v>
      </c>
      <c r="M210" s="1" t="s">
        <v>793</v>
      </c>
      <c r="N210" s="1" t="s">
        <v>40</v>
      </c>
      <c r="O210" s="1" t="s">
        <v>936</v>
      </c>
      <c r="P210" s="1"/>
      <c r="Q210" s="1" t="s">
        <v>92</v>
      </c>
      <c r="R210" s="1" t="s">
        <v>544</v>
      </c>
      <c r="S210" s="1" t="s">
        <v>585</v>
      </c>
      <c r="T210" s="1"/>
      <c r="U210" s="1"/>
      <c r="V210" s="1" t="s">
        <v>924</v>
      </c>
      <c r="W210" s="1" t="s">
        <v>844</v>
      </c>
      <c r="X210" s="1"/>
      <c r="Y210" s="1">
        <v>43396.531782407408</v>
      </c>
      <c r="Z210" s="1" t="s">
        <v>549</v>
      </c>
      <c r="AA210" s="1" t="s">
        <v>548</v>
      </c>
      <c r="AB210" s="1" t="s">
        <v>548</v>
      </c>
      <c r="AC210" s="1"/>
      <c r="AD210" s="1"/>
    </row>
    <row r="211" spans="1:30" x14ac:dyDescent="0.25">
      <c r="A211" s="1" t="s">
        <v>677</v>
      </c>
      <c r="B211" s="1" t="s">
        <v>562</v>
      </c>
      <c r="C211" s="1" t="s">
        <v>4667</v>
      </c>
      <c r="D211" s="1">
        <v>43392.855983796297</v>
      </c>
      <c r="E211" s="1">
        <v>43396.538703703707</v>
      </c>
      <c r="F211" s="1" t="s">
        <v>1193</v>
      </c>
      <c r="G211" s="1" t="s">
        <v>90</v>
      </c>
      <c r="H211" s="1" t="s">
        <v>1341</v>
      </c>
      <c r="I211" s="1" t="s">
        <v>91</v>
      </c>
      <c r="J211" s="1" t="s">
        <v>1119</v>
      </c>
      <c r="K211" s="1" t="s">
        <v>4668</v>
      </c>
      <c r="L211" s="1" t="s">
        <v>4846</v>
      </c>
      <c r="M211" s="1" t="s">
        <v>793</v>
      </c>
      <c r="N211" s="1" t="s">
        <v>41</v>
      </c>
      <c r="O211" s="1" t="s">
        <v>602</v>
      </c>
      <c r="P211" s="1"/>
      <c r="Q211" s="1" t="s">
        <v>92</v>
      </c>
      <c r="R211" s="1" t="s">
        <v>544</v>
      </c>
      <c r="S211" s="1" t="s">
        <v>585</v>
      </c>
      <c r="T211" s="1"/>
      <c r="U211" s="1"/>
      <c r="V211" s="1" t="s">
        <v>4669</v>
      </c>
      <c r="W211" s="1" t="s">
        <v>4670</v>
      </c>
      <c r="X211" s="1"/>
      <c r="Y211" s="1">
        <v>43396.539259259262</v>
      </c>
      <c r="Z211" s="1" t="s">
        <v>549</v>
      </c>
      <c r="AA211" s="1" t="s">
        <v>548</v>
      </c>
      <c r="AB211" s="1" t="s">
        <v>548</v>
      </c>
      <c r="AC211" s="1"/>
      <c r="AD211" s="1"/>
    </row>
    <row r="212" spans="1:30" x14ac:dyDescent="0.25">
      <c r="A212" s="1" t="s">
        <v>677</v>
      </c>
      <c r="B212" s="1" t="s">
        <v>562</v>
      </c>
      <c r="C212" s="1" t="s">
        <v>1468</v>
      </c>
      <c r="D212" s="1">
        <v>43361.905266203707</v>
      </c>
      <c r="E212" s="1">
        <v>43396.71303240741</v>
      </c>
      <c r="F212" s="1" t="s">
        <v>1101</v>
      </c>
      <c r="G212" s="1" t="s">
        <v>90</v>
      </c>
      <c r="H212" s="1" t="s">
        <v>1341</v>
      </c>
      <c r="I212" s="1" t="s">
        <v>968</v>
      </c>
      <c r="J212" s="1" t="s">
        <v>1119</v>
      </c>
      <c r="K212" s="1" t="s">
        <v>1469</v>
      </c>
      <c r="L212" s="1" t="s">
        <v>4855</v>
      </c>
      <c r="M212" s="1" t="s">
        <v>793</v>
      </c>
      <c r="N212" s="1" t="s">
        <v>3365</v>
      </c>
      <c r="O212" s="1" t="s">
        <v>4856</v>
      </c>
      <c r="P212" s="1"/>
      <c r="Q212" s="1" t="s">
        <v>92</v>
      </c>
      <c r="R212" s="1" t="s">
        <v>544</v>
      </c>
      <c r="S212" s="1" t="s">
        <v>585</v>
      </c>
      <c r="T212" s="1"/>
      <c r="U212" s="1"/>
      <c r="V212" s="1" t="s">
        <v>1110</v>
      </c>
      <c r="W212" s="1" t="s">
        <v>964</v>
      </c>
      <c r="X212" s="1"/>
      <c r="Y212" s="1">
        <v>43396.713321759256</v>
      </c>
      <c r="Z212" s="1" t="s">
        <v>549</v>
      </c>
      <c r="AA212" s="1" t="s">
        <v>548</v>
      </c>
      <c r="AB212" s="1" t="s">
        <v>548</v>
      </c>
      <c r="AC212" s="1"/>
      <c r="AD212" s="1"/>
    </row>
    <row r="213" spans="1:30" x14ac:dyDescent="0.25">
      <c r="A213" s="1" t="s">
        <v>677</v>
      </c>
      <c r="B213" s="1" t="s">
        <v>562</v>
      </c>
      <c r="C213" s="1" t="s">
        <v>4841</v>
      </c>
      <c r="D213" s="1">
        <v>43395.834282407406</v>
      </c>
      <c r="E213" s="1">
        <v>43396.734826388885</v>
      </c>
      <c r="F213" s="1" t="s">
        <v>913</v>
      </c>
      <c r="G213" s="1" t="s">
        <v>90</v>
      </c>
      <c r="H213" s="1" t="s">
        <v>1341</v>
      </c>
      <c r="I213" s="1" t="s">
        <v>91</v>
      </c>
      <c r="J213" s="1" t="s">
        <v>1119</v>
      </c>
      <c r="K213" s="1" t="s">
        <v>4842</v>
      </c>
      <c r="L213" s="1" t="s">
        <v>4843</v>
      </c>
      <c r="M213" s="1" t="s">
        <v>793</v>
      </c>
      <c r="N213" s="1" t="s">
        <v>920</v>
      </c>
      <c r="O213" s="1" t="s">
        <v>921</v>
      </c>
      <c r="P213" s="1"/>
      <c r="Q213" s="1" t="s">
        <v>92</v>
      </c>
      <c r="R213" s="1" t="s">
        <v>544</v>
      </c>
      <c r="S213" s="1" t="s">
        <v>585</v>
      </c>
      <c r="T213" s="1"/>
      <c r="U213" s="1"/>
      <c r="V213" s="1" t="s">
        <v>1218</v>
      </c>
      <c r="W213" s="1" t="s">
        <v>1219</v>
      </c>
      <c r="X213" s="1"/>
      <c r="Y213" s="1">
        <v>43396.735092592593</v>
      </c>
      <c r="Z213" s="1" t="s">
        <v>549</v>
      </c>
      <c r="AA213" s="1" t="s">
        <v>548</v>
      </c>
      <c r="AB213" s="1" t="s">
        <v>548</v>
      </c>
      <c r="AC213" s="1"/>
      <c r="AD213" s="1"/>
    </row>
    <row r="214" spans="1:30" x14ac:dyDescent="0.25">
      <c r="A214" s="1" t="s">
        <v>677</v>
      </c>
      <c r="B214" s="1" t="s">
        <v>562</v>
      </c>
      <c r="C214" s="1" t="s">
        <v>4902</v>
      </c>
      <c r="D214" s="1">
        <v>43395.696585648147</v>
      </c>
      <c r="E214" s="1">
        <v>43396.741932870369</v>
      </c>
      <c r="F214" s="1" t="s">
        <v>913</v>
      </c>
      <c r="G214" s="1" t="s">
        <v>90</v>
      </c>
      <c r="H214" s="1" t="s">
        <v>1341</v>
      </c>
      <c r="I214" s="1" t="s">
        <v>91</v>
      </c>
      <c r="J214" s="1" t="s">
        <v>1119</v>
      </c>
      <c r="K214" s="1" t="s">
        <v>4903</v>
      </c>
      <c r="L214" s="1" t="s">
        <v>5091</v>
      </c>
      <c r="M214" s="1" t="s">
        <v>793</v>
      </c>
      <c r="N214" s="1" t="s">
        <v>920</v>
      </c>
      <c r="O214" s="1" t="s">
        <v>921</v>
      </c>
      <c r="P214" s="1"/>
      <c r="Q214" s="1" t="s">
        <v>92</v>
      </c>
      <c r="R214" s="1" t="s">
        <v>544</v>
      </c>
      <c r="S214" s="1" t="s">
        <v>585</v>
      </c>
      <c r="T214" s="1"/>
      <c r="U214" s="1"/>
      <c r="V214" s="1" t="s">
        <v>2582</v>
      </c>
      <c r="W214" s="1" t="s">
        <v>2583</v>
      </c>
      <c r="X214" s="1"/>
      <c r="Y214" s="1">
        <v>43396.742210648146</v>
      </c>
      <c r="Z214" s="1" t="s">
        <v>549</v>
      </c>
      <c r="AA214" s="1" t="s">
        <v>548</v>
      </c>
      <c r="AB214" s="1" t="s">
        <v>548</v>
      </c>
      <c r="AC214" s="1"/>
      <c r="AD214" s="1"/>
    </row>
    <row r="215" spans="1:30" x14ac:dyDescent="0.25">
      <c r="A215" s="1" t="s">
        <v>677</v>
      </c>
      <c r="B215" s="1" t="s">
        <v>562</v>
      </c>
      <c r="C215" s="1" t="s">
        <v>4679</v>
      </c>
      <c r="D215" s="1">
        <v>43392.749710648146</v>
      </c>
      <c r="E215" s="1">
        <v>43396.748287037037</v>
      </c>
      <c r="F215" s="1" t="s">
        <v>915</v>
      </c>
      <c r="G215" s="1" t="s">
        <v>90</v>
      </c>
      <c r="H215" s="1" t="s">
        <v>1341</v>
      </c>
      <c r="I215" s="1" t="s">
        <v>91</v>
      </c>
      <c r="J215" s="1" t="s">
        <v>1119</v>
      </c>
      <c r="K215" s="1" t="s">
        <v>4680</v>
      </c>
      <c r="L215" s="1" t="s">
        <v>5095</v>
      </c>
      <c r="M215" s="1" t="s">
        <v>793</v>
      </c>
      <c r="N215" s="1" t="s">
        <v>929</v>
      </c>
      <c r="O215" s="1" t="s">
        <v>1273</v>
      </c>
      <c r="P215" s="1"/>
      <c r="Q215" s="1" t="s">
        <v>92</v>
      </c>
      <c r="R215" s="1" t="s">
        <v>544</v>
      </c>
      <c r="S215" s="1" t="s">
        <v>585</v>
      </c>
      <c r="T215" s="1"/>
      <c r="U215" s="1"/>
      <c r="V215" s="1" t="s">
        <v>4065</v>
      </c>
      <c r="W215" s="1" t="s">
        <v>2579</v>
      </c>
      <c r="X215" s="1"/>
      <c r="Y215" s="1">
        <v>43396.749895833331</v>
      </c>
      <c r="Z215" s="1" t="s">
        <v>549</v>
      </c>
      <c r="AA215" s="1" t="s">
        <v>548</v>
      </c>
      <c r="AB215" s="1" t="s">
        <v>548</v>
      </c>
      <c r="AC215" s="1"/>
      <c r="AD215" s="1"/>
    </row>
    <row r="216" spans="1:30" x14ac:dyDescent="0.25">
      <c r="A216" s="1" t="s">
        <v>677</v>
      </c>
      <c r="B216" s="1" t="s">
        <v>562</v>
      </c>
      <c r="C216" s="1" t="s">
        <v>4671</v>
      </c>
      <c r="D216" s="1">
        <v>43392.897511574076</v>
      </c>
      <c r="E216" s="1">
        <v>43396.760833333334</v>
      </c>
      <c r="F216" s="1" t="s">
        <v>1100</v>
      </c>
      <c r="G216" s="1" t="s">
        <v>90</v>
      </c>
      <c r="H216" s="1" t="s">
        <v>1341</v>
      </c>
      <c r="I216" s="1" t="s">
        <v>91</v>
      </c>
      <c r="J216" s="1" t="s">
        <v>1119</v>
      </c>
      <c r="K216" s="1" t="s">
        <v>4672</v>
      </c>
      <c r="L216" s="1" t="s">
        <v>1420</v>
      </c>
      <c r="M216" s="1" t="s">
        <v>793</v>
      </c>
      <c r="N216" s="1" t="s">
        <v>40</v>
      </c>
      <c r="O216" s="1" t="s">
        <v>732</v>
      </c>
      <c r="P216" s="1"/>
      <c r="Q216" s="1" t="s">
        <v>92</v>
      </c>
      <c r="R216" s="1" t="s">
        <v>544</v>
      </c>
      <c r="S216" s="1" t="s">
        <v>585</v>
      </c>
      <c r="T216" s="1"/>
      <c r="U216" s="1"/>
      <c r="V216" s="1" t="s">
        <v>2547</v>
      </c>
      <c r="W216" s="1" t="s">
        <v>2548</v>
      </c>
      <c r="X216" s="1"/>
      <c r="Y216" s="1">
        <v>43396.761099537034</v>
      </c>
      <c r="Z216" s="1" t="s">
        <v>549</v>
      </c>
      <c r="AA216" s="1" t="s">
        <v>548</v>
      </c>
      <c r="AB216" s="1" t="s">
        <v>548</v>
      </c>
      <c r="AC216" s="1"/>
      <c r="AD216" s="1"/>
    </row>
    <row r="217" spans="1:30" x14ac:dyDescent="0.25">
      <c r="A217" s="1" t="s">
        <v>677</v>
      </c>
      <c r="B217" s="1" t="s">
        <v>562</v>
      </c>
      <c r="C217" s="1" t="s">
        <v>4473</v>
      </c>
      <c r="D217" s="1">
        <v>43391.927349537036</v>
      </c>
      <c r="E217" s="1">
        <v>43396.779386574075</v>
      </c>
      <c r="F217" s="1" t="s">
        <v>1193</v>
      </c>
      <c r="G217" s="1" t="s">
        <v>90</v>
      </c>
      <c r="H217" s="1" t="s">
        <v>1341</v>
      </c>
      <c r="I217" s="1" t="s">
        <v>91</v>
      </c>
      <c r="J217" s="1" t="s">
        <v>1119</v>
      </c>
      <c r="K217" s="1" t="s">
        <v>4474</v>
      </c>
      <c r="L217" s="1" t="s">
        <v>5098</v>
      </c>
      <c r="M217" s="1" t="s">
        <v>793</v>
      </c>
      <c r="N217" s="1" t="s">
        <v>929</v>
      </c>
      <c r="O217" s="1" t="s">
        <v>939</v>
      </c>
      <c r="P217" s="1"/>
      <c r="Q217" s="1" t="s">
        <v>92</v>
      </c>
      <c r="R217" s="1" t="s">
        <v>544</v>
      </c>
      <c r="S217" s="1" t="s">
        <v>585</v>
      </c>
      <c r="T217" s="1"/>
      <c r="U217" s="1"/>
      <c r="V217" s="1" t="s">
        <v>924</v>
      </c>
      <c r="W217" s="1" t="s">
        <v>844</v>
      </c>
      <c r="X217" s="1"/>
      <c r="Y217" s="1">
        <v>43396.779664351852</v>
      </c>
      <c r="Z217" s="1" t="s">
        <v>549</v>
      </c>
      <c r="AA217" s="1" t="s">
        <v>548</v>
      </c>
      <c r="AB217" s="1" t="s">
        <v>548</v>
      </c>
      <c r="AC217" s="1"/>
      <c r="AD217" s="1"/>
    </row>
    <row r="218" spans="1:30" x14ac:dyDescent="0.25">
      <c r="A218" s="1" t="s">
        <v>677</v>
      </c>
      <c r="B218" s="1" t="s">
        <v>562</v>
      </c>
      <c r="C218" s="1" t="s">
        <v>4873</v>
      </c>
      <c r="D218" s="1">
        <v>43395.982060185182</v>
      </c>
      <c r="E218" s="1">
        <v>43396.781134259261</v>
      </c>
      <c r="F218" s="1" t="s">
        <v>1193</v>
      </c>
      <c r="G218" s="1" t="s">
        <v>90</v>
      </c>
      <c r="H218" s="1" t="s">
        <v>1341</v>
      </c>
      <c r="I218" s="1" t="s">
        <v>91</v>
      </c>
      <c r="J218" s="1" t="s">
        <v>1119</v>
      </c>
      <c r="K218" s="1" t="s">
        <v>4874</v>
      </c>
      <c r="L218" s="1" t="s">
        <v>5086</v>
      </c>
      <c r="M218" s="1" t="s">
        <v>793</v>
      </c>
      <c r="N218" s="1" t="s">
        <v>40</v>
      </c>
      <c r="O218" s="1" t="s">
        <v>732</v>
      </c>
      <c r="P218" s="1"/>
      <c r="Q218" s="1" t="s">
        <v>92</v>
      </c>
      <c r="R218" s="1" t="s">
        <v>544</v>
      </c>
      <c r="S218" s="1" t="s">
        <v>585</v>
      </c>
      <c r="T218" s="1"/>
      <c r="U218" s="1"/>
      <c r="V218" s="1" t="s">
        <v>4875</v>
      </c>
      <c r="W218" s="1" t="s">
        <v>4876</v>
      </c>
      <c r="X218" s="1"/>
      <c r="Y218" s="1">
        <v>43396.781412037039</v>
      </c>
      <c r="Z218" s="1" t="s">
        <v>549</v>
      </c>
      <c r="AA218" s="1" t="s">
        <v>548</v>
      </c>
      <c r="AB218" s="1" t="s">
        <v>548</v>
      </c>
      <c r="AC218" s="1"/>
      <c r="AD218" s="1"/>
    </row>
    <row r="219" spans="1:30" x14ac:dyDescent="0.25">
      <c r="A219" s="1" t="s">
        <v>677</v>
      </c>
      <c r="B219" s="1" t="s">
        <v>562</v>
      </c>
      <c r="C219" s="1" t="s">
        <v>4477</v>
      </c>
      <c r="D219" s="1">
        <v>43391.232534722221</v>
      </c>
      <c r="E219" s="1">
        <v>43396.793564814812</v>
      </c>
      <c r="F219" s="1" t="s">
        <v>915</v>
      </c>
      <c r="G219" s="1" t="s">
        <v>90</v>
      </c>
      <c r="H219" s="1" t="s">
        <v>1341</v>
      </c>
      <c r="I219" s="1" t="s">
        <v>91</v>
      </c>
      <c r="J219" s="1" t="s">
        <v>1119</v>
      </c>
      <c r="K219" s="1" t="s">
        <v>4478</v>
      </c>
      <c r="L219" s="1" t="s">
        <v>5099</v>
      </c>
      <c r="M219" s="1" t="s">
        <v>793</v>
      </c>
      <c r="N219" s="1" t="s">
        <v>40</v>
      </c>
      <c r="O219" s="1" t="s">
        <v>602</v>
      </c>
      <c r="P219" s="1"/>
      <c r="Q219" s="1" t="s">
        <v>92</v>
      </c>
      <c r="R219" s="1" t="s">
        <v>544</v>
      </c>
      <c r="S219" s="1" t="s">
        <v>585</v>
      </c>
      <c r="T219" s="1"/>
      <c r="U219" s="1"/>
      <c r="V219" s="1" t="s">
        <v>4479</v>
      </c>
      <c r="W219" s="1" t="s">
        <v>4480</v>
      </c>
      <c r="X219" s="1"/>
      <c r="Y219" s="1">
        <v>43396.798703703702</v>
      </c>
      <c r="Z219" s="1" t="s">
        <v>549</v>
      </c>
      <c r="AA219" s="1" t="s">
        <v>548</v>
      </c>
      <c r="AB219" s="1" t="s">
        <v>548</v>
      </c>
      <c r="AC219" s="1"/>
      <c r="AD219" s="1"/>
    </row>
    <row r="220" spans="1:30" x14ac:dyDescent="0.25">
      <c r="A220" s="1" t="s">
        <v>677</v>
      </c>
      <c r="B220" s="1" t="s">
        <v>562</v>
      </c>
      <c r="C220" s="1" t="s">
        <v>4877</v>
      </c>
      <c r="D220" s="1">
        <v>43396.019201388888</v>
      </c>
      <c r="E220" s="1">
        <v>43396.80196759259</v>
      </c>
      <c r="F220" s="1" t="s">
        <v>913</v>
      </c>
      <c r="G220" s="1" t="s">
        <v>90</v>
      </c>
      <c r="H220" s="1" t="s">
        <v>1341</v>
      </c>
      <c r="I220" s="1" t="s">
        <v>91</v>
      </c>
      <c r="J220" s="1" t="s">
        <v>1119</v>
      </c>
      <c r="K220" s="1" t="s">
        <v>4878</v>
      </c>
      <c r="L220" s="1" t="s">
        <v>5087</v>
      </c>
      <c r="M220" s="1" t="s">
        <v>793</v>
      </c>
      <c r="N220" s="1" t="s">
        <v>929</v>
      </c>
      <c r="O220" s="1" t="s">
        <v>939</v>
      </c>
      <c r="P220" s="1"/>
      <c r="Q220" s="1" t="s">
        <v>92</v>
      </c>
      <c r="R220" s="1" t="s">
        <v>544</v>
      </c>
      <c r="S220" s="1" t="s">
        <v>585</v>
      </c>
      <c r="T220" s="1"/>
      <c r="U220" s="1"/>
      <c r="V220" s="1" t="s">
        <v>3047</v>
      </c>
      <c r="W220" s="1" t="s">
        <v>3048</v>
      </c>
      <c r="X220" s="1"/>
      <c r="Y220" s="1">
        <v>43396.802245370367</v>
      </c>
      <c r="Z220" s="1" t="s">
        <v>549</v>
      </c>
      <c r="AA220" s="1" t="s">
        <v>548</v>
      </c>
      <c r="AB220" s="1" t="s">
        <v>548</v>
      </c>
      <c r="AC220" s="1"/>
      <c r="AD220" s="1"/>
    </row>
    <row r="221" spans="1:30" x14ac:dyDescent="0.25">
      <c r="A221" s="1" t="s">
        <v>677</v>
      </c>
      <c r="B221" s="1" t="s">
        <v>562</v>
      </c>
      <c r="C221" s="1" t="s">
        <v>4889</v>
      </c>
      <c r="D221" s="1">
        <v>43395.935347222221</v>
      </c>
      <c r="E221" s="1">
        <v>43396.802835648145</v>
      </c>
      <c r="F221" s="1" t="s">
        <v>1100</v>
      </c>
      <c r="G221" s="1" t="s">
        <v>90</v>
      </c>
      <c r="H221" s="1" t="s">
        <v>1341</v>
      </c>
      <c r="I221" s="1" t="s">
        <v>91</v>
      </c>
      <c r="J221" s="1" t="s">
        <v>1119</v>
      </c>
      <c r="K221" s="1" t="s">
        <v>4890</v>
      </c>
      <c r="L221" s="1" t="s">
        <v>5089</v>
      </c>
      <c r="M221" s="1" t="s">
        <v>793</v>
      </c>
      <c r="N221" s="1" t="s">
        <v>41</v>
      </c>
      <c r="O221" s="1" t="s">
        <v>944</v>
      </c>
      <c r="P221" s="1"/>
      <c r="Q221" s="1" t="s">
        <v>92</v>
      </c>
      <c r="R221" s="1" t="s">
        <v>544</v>
      </c>
      <c r="S221" s="1" t="s">
        <v>585</v>
      </c>
      <c r="T221" s="1"/>
      <c r="U221" s="1"/>
      <c r="V221" s="1" t="s">
        <v>1307</v>
      </c>
      <c r="W221" s="1" t="s">
        <v>2050</v>
      </c>
      <c r="X221" s="1"/>
      <c r="Y221" s="1">
        <v>43396.841134259259</v>
      </c>
      <c r="Z221" s="1" t="s">
        <v>549</v>
      </c>
      <c r="AA221" s="1" t="s">
        <v>548</v>
      </c>
      <c r="AB221" s="1" t="s">
        <v>548</v>
      </c>
      <c r="AC221" s="1"/>
      <c r="AD221" s="1"/>
    </row>
    <row r="222" spans="1:30" x14ac:dyDescent="0.25">
      <c r="A222" s="1" t="s">
        <v>677</v>
      </c>
      <c r="B222" s="1" t="s">
        <v>562</v>
      </c>
      <c r="C222" s="1" t="s">
        <v>4891</v>
      </c>
      <c r="D222" s="1">
        <v>43395.927037037036</v>
      </c>
      <c r="E222" s="1">
        <v>43396.803472222222</v>
      </c>
      <c r="F222" s="1" t="s">
        <v>1193</v>
      </c>
      <c r="G222" s="1" t="s">
        <v>90</v>
      </c>
      <c r="H222" s="1" t="s">
        <v>1341</v>
      </c>
      <c r="I222" s="1" t="s">
        <v>91</v>
      </c>
      <c r="J222" s="1" t="s">
        <v>1119</v>
      </c>
      <c r="K222" s="1" t="s">
        <v>4892</v>
      </c>
      <c r="L222" s="1" t="s">
        <v>5089</v>
      </c>
      <c r="M222" s="1" t="s">
        <v>793</v>
      </c>
      <c r="N222" s="1" t="s">
        <v>41</v>
      </c>
      <c r="O222" s="1" t="s">
        <v>944</v>
      </c>
      <c r="P222" s="1"/>
      <c r="Q222" s="1" t="s">
        <v>92</v>
      </c>
      <c r="R222" s="1" t="s">
        <v>544</v>
      </c>
      <c r="S222" s="1" t="s">
        <v>585</v>
      </c>
      <c r="T222" s="1"/>
      <c r="U222" s="1"/>
      <c r="V222" s="1" t="s">
        <v>1307</v>
      </c>
      <c r="W222" s="1" t="s">
        <v>2050</v>
      </c>
      <c r="X222" s="1"/>
      <c r="Y222" s="1">
        <v>43396.803657407407</v>
      </c>
      <c r="Z222" s="1" t="s">
        <v>549</v>
      </c>
      <c r="AA222" s="1" t="s">
        <v>548</v>
      </c>
      <c r="AB222" s="1" t="s">
        <v>548</v>
      </c>
      <c r="AC222" s="1"/>
      <c r="AD222" s="1"/>
    </row>
    <row r="223" spans="1:30" x14ac:dyDescent="0.25">
      <c r="A223" s="1" t="s">
        <v>677</v>
      </c>
      <c r="B223" s="1" t="s">
        <v>562</v>
      </c>
      <c r="C223" s="1" t="s">
        <v>4857</v>
      </c>
      <c r="D223" s="1">
        <v>43396.137037037035</v>
      </c>
      <c r="E223" s="1">
        <v>43396.804398148146</v>
      </c>
      <c r="F223" s="1" t="s">
        <v>1101</v>
      </c>
      <c r="G223" s="1" t="s">
        <v>90</v>
      </c>
      <c r="H223" s="1" t="s">
        <v>1341</v>
      </c>
      <c r="I223" s="1" t="s">
        <v>91</v>
      </c>
      <c r="J223" s="1" t="s">
        <v>1119</v>
      </c>
      <c r="K223" s="1" t="s">
        <v>4858</v>
      </c>
      <c r="L223" s="1" t="s">
        <v>5083</v>
      </c>
      <c r="M223" s="1" t="s">
        <v>793</v>
      </c>
      <c r="N223" s="1" t="s">
        <v>40</v>
      </c>
      <c r="O223" s="1" t="s">
        <v>1179</v>
      </c>
      <c r="P223" s="1"/>
      <c r="Q223" s="1" t="s">
        <v>92</v>
      </c>
      <c r="R223" s="1" t="s">
        <v>544</v>
      </c>
      <c r="S223" s="1" t="s">
        <v>585</v>
      </c>
      <c r="T223" s="1"/>
      <c r="U223" s="1"/>
      <c r="V223" s="1" t="s">
        <v>1448</v>
      </c>
      <c r="W223" s="1" t="s">
        <v>1449</v>
      </c>
      <c r="X223" s="1"/>
      <c r="Y223" s="1">
        <v>43396.804675925923</v>
      </c>
      <c r="Z223" s="1" t="s">
        <v>549</v>
      </c>
      <c r="AA223" s="1" t="s">
        <v>548</v>
      </c>
      <c r="AB223" s="1" t="s">
        <v>548</v>
      </c>
      <c r="AC223" s="1"/>
      <c r="AD223" s="1"/>
    </row>
    <row r="224" spans="1:30" x14ac:dyDescent="0.25">
      <c r="A224" s="1" t="s">
        <v>677</v>
      </c>
      <c r="B224" s="1" t="s">
        <v>562</v>
      </c>
      <c r="C224" s="1" t="s">
        <v>4886</v>
      </c>
      <c r="D224" s="1">
        <v>43395.973761574074</v>
      </c>
      <c r="E224" s="1">
        <v>43396.811805555553</v>
      </c>
      <c r="F224" s="1" t="s">
        <v>1101</v>
      </c>
      <c r="G224" s="1" t="s">
        <v>90</v>
      </c>
      <c r="H224" s="1" t="s">
        <v>1341</v>
      </c>
      <c r="I224" s="1" t="s">
        <v>91</v>
      </c>
      <c r="J224" s="1" t="s">
        <v>1119</v>
      </c>
      <c r="K224" s="1" t="s">
        <v>4887</v>
      </c>
      <c r="L224" s="1" t="s">
        <v>5088</v>
      </c>
      <c r="M224" s="1" t="s">
        <v>793</v>
      </c>
      <c r="N224" s="1" t="s">
        <v>40</v>
      </c>
      <c r="O224" s="1" t="s">
        <v>1093</v>
      </c>
      <c r="P224" s="1"/>
      <c r="Q224" s="1" t="s">
        <v>92</v>
      </c>
      <c r="R224" s="1" t="s">
        <v>544</v>
      </c>
      <c r="S224" s="1" t="s">
        <v>585</v>
      </c>
      <c r="T224" s="1"/>
      <c r="U224" s="1"/>
      <c r="V224" s="1" t="s">
        <v>3842</v>
      </c>
      <c r="W224" s="1" t="s">
        <v>4888</v>
      </c>
      <c r="X224" s="1"/>
      <c r="Y224" s="1">
        <v>43396.856168981481</v>
      </c>
      <c r="Z224" s="1" t="s">
        <v>549</v>
      </c>
      <c r="AA224" s="1" t="s">
        <v>548</v>
      </c>
      <c r="AB224" s="1" t="s">
        <v>548</v>
      </c>
      <c r="AC224" s="1"/>
      <c r="AD224" s="1"/>
    </row>
    <row r="225" spans="1:30" x14ac:dyDescent="0.25">
      <c r="A225" s="1" t="s">
        <v>677</v>
      </c>
      <c r="B225" s="1" t="s">
        <v>562</v>
      </c>
      <c r="C225" s="1" t="s">
        <v>4893</v>
      </c>
      <c r="D225" s="1">
        <v>43395.856458333335</v>
      </c>
      <c r="E225" s="1">
        <v>43396.834351851852</v>
      </c>
      <c r="F225" s="1" t="s">
        <v>915</v>
      </c>
      <c r="G225" s="1" t="s">
        <v>90</v>
      </c>
      <c r="H225" s="1" t="s">
        <v>1341</v>
      </c>
      <c r="I225" s="1" t="s">
        <v>91</v>
      </c>
      <c r="J225" s="1" t="s">
        <v>1119</v>
      </c>
      <c r="K225" s="1" t="s">
        <v>4894</v>
      </c>
      <c r="L225" s="1" t="s">
        <v>5090</v>
      </c>
      <c r="M225" s="1" t="s">
        <v>793</v>
      </c>
      <c r="N225" s="1" t="s">
        <v>40</v>
      </c>
      <c r="O225" s="1" t="s">
        <v>602</v>
      </c>
      <c r="P225" s="1"/>
      <c r="Q225" s="1" t="s">
        <v>92</v>
      </c>
      <c r="R225" s="1" t="s">
        <v>544</v>
      </c>
      <c r="S225" s="1" t="s">
        <v>585</v>
      </c>
      <c r="T225" s="1"/>
      <c r="U225" s="1"/>
      <c r="V225" s="1" t="s">
        <v>4509</v>
      </c>
      <c r="W225" s="1" t="s">
        <v>4895</v>
      </c>
      <c r="X225" s="1"/>
      <c r="Y225" s="1">
        <v>43396.834629629629</v>
      </c>
      <c r="Z225" s="1" t="s">
        <v>549</v>
      </c>
      <c r="AA225" s="1" t="s">
        <v>548</v>
      </c>
      <c r="AB225" s="1" t="s">
        <v>548</v>
      </c>
      <c r="AC225" s="1"/>
      <c r="AD225" s="1"/>
    </row>
    <row r="226" spans="1:30" x14ac:dyDescent="0.25">
      <c r="A226" s="1" t="s">
        <v>677</v>
      </c>
      <c r="B226" s="1" t="s">
        <v>562</v>
      </c>
      <c r="C226" s="1" t="s">
        <v>3092</v>
      </c>
      <c r="D226" s="1">
        <v>43193.796817129631</v>
      </c>
      <c r="E226" s="1">
        <v>43396.853356481479</v>
      </c>
      <c r="F226" s="1" t="s">
        <v>915</v>
      </c>
      <c r="G226" s="1" t="s">
        <v>90</v>
      </c>
      <c r="H226" s="1" t="s">
        <v>1341</v>
      </c>
      <c r="I226" s="1" t="s">
        <v>968</v>
      </c>
      <c r="J226" s="1" t="s">
        <v>3093</v>
      </c>
      <c r="K226" s="1" t="s">
        <v>3094</v>
      </c>
      <c r="L226" s="1" t="s">
        <v>5101</v>
      </c>
      <c r="M226" s="1" t="s">
        <v>793</v>
      </c>
      <c r="N226" s="1" t="s">
        <v>3365</v>
      </c>
      <c r="O226" s="1" t="s">
        <v>4856</v>
      </c>
      <c r="P226" s="1"/>
      <c r="Q226" s="1" t="s">
        <v>92</v>
      </c>
      <c r="R226" s="1" t="s">
        <v>544</v>
      </c>
      <c r="S226" s="1" t="s">
        <v>585</v>
      </c>
      <c r="T226" s="1"/>
      <c r="U226" s="1"/>
      <c r="V226" s="1" t="s">
        <v>922</v>
      </c>
      <c r="W226" s="1" t="s">
        <v>3095</v>
      </c>
      <c r="X226" s="1"/>
      <c r="Y226" s="1">
        <v>43396.853634259256</v>
      </c>
      <c r="Z226" s="1" t="s">
        <v>549</v>
      </c>
      <c r="AA226" s="1" t="s">
        <v>548</v>
      </c>
      <c r="AB226" s="1" t="s">
        <v>548</v>
      </c>
      <c r="AC226" s="1"/>
      <c r="AD226" s="1"/>
    </row>
    <row r="227" spans="1:30" x14ac:dyDescent="0.25">
      <c r="A227" s="1" t="s">
        <v>677</v>
      </c>
      <c r="B227" s="1" t="s">
        <v>562</v>
      </c>
      <c r="C227" s="1" t="s">
        <v>4904</v>
      </c>
      <c r="D227" s="1">
        <v>43395.705266203702</v>
      </c>
      <c r="E227" s="1">
        <v>43396.919432870367</v>
      </c>
      <c r="F227" s="1" t="s">
        <v>1101</v>
      </c>
      <c r="G227" s="1" t="s">
        <v>90</v>
      </c>
      <c r="H227" s="1" t="s">
        <v>1341</v>
      </c>
      <c r="I227" s="1" t="s">
        <v>91</v>
      </c>
      <c r="J227" s="1" t="s">
        <v>4504</v>
      </c>
      <c r="K227" s="1" t="s">
        <v>4905</v>
      </c>
      <c r="L227" s="1" t="s">
        <v>5092</v>
      </c>
      <c r="M227" s="1" t="s">
        <v>793</v>
      </c>
      <c r="N227" s="1" t="s">
        <v>41</v>
      </c>
      <c r="O227" s="1" t="s">
        <v>2156</v>
      </c>
      <c r="P227" s="1"/>
      <c r="Q227" s="1" t="s">
        <v>92</v>
      </c>
      <c r="R227" s="1" t="s">
        <v>544</v>
      </c>
      <c r="S227" s="1" t="s">
        <v>585</v>
      </c>
      <c r="T227" s="1"/>
      <c r="U227" s="1"/>
      <c r="V227" s="1" t="s">
        <v>922</v>
      </c>
      <c r="W227" s="1" t="s">
        <v>2371</v>
      </c>
      <c r="X227" s="1"/>
      <c r="Y227" s="1">
        <v>43396.919710648152</v>
      </c>
      <c r="Z227" s="1" t="s">
        <v>549</v>
      </c>
      <c r="AA227" s="1" t="s">
        <v>548</v>
      </c>
      <c r="AB227" s="1" t="s">
        <v>548</v>
      </c>
      <c r="AC227" s="1"/>
      <c r="AD227" s="1"/>
    </row>
    <row r="228" spans="1:30" x14ac:dyDescent="0.25">
      <c r="A228" s="1" t="s">
        <v>677</v>
      </c>
      <c r="B228" s="1" t="s">
        <v>562</v>
      </c>
      <c r="C228" s="1" t="s">
        <v>4914</v>
      </c>
      <c r="D228" s="1">
        <v>43391.910590277781</v>
      </c>
      <c r="E228" s="1">
        <v>43397.550196759257</v>
      </c>
      <c r="F228" s="1" t="s">
        <v>915</v>
      </c>
      <c r="G228" s="1" t="s">
        <v>90</v>
      </c>
      <c r="H228" s="1" t="s">
        <v>1341</v>
      </c>
      <c r="I228" s="1" t="s">
        <v>91</v>
      </c>
      <c r="J228" s="1" t="s">
        <v>4915</v>
      </c>
      <c r="K228" s="1" t="s">
        <v>4916</v>
      </c>
      <c r="L228" s="1" t="s">
        <v>5097</v>
      </c>
      <c r="M228" s="1" t="s">
        <v>793</v>
      </c>
      <c r="N228" s="1" t="s">
        <v>40</v>
      </c>
      <c r="O228" s="1" t="s">
        <v>2210</v>
      </c>
      <c r="P228" s="1"/>
      <c r="Q228" s="1" t="s">
        <v>92</v>
      </c>
      <c r="R228" s="1" t="s">
        <v>544</v>
      </c>
      <c r="S228" s="1" t="s">
        <v>585</v>
      </c>
      <c r="T228" s="1"/>
      <c r="U228" s="1"/>
      <c r="V228" s="1" t="s">
        <v>917</v>
      </c>
      <c r="W228" s="1" t="s">
        <v>918</v>
      </c>
      <c r="X228" s="1"/>
      <c r="Y228" s="1">
        <v>43397.550486111111</v>
      </c>
      <c r="Z228" s="1" t="s">
        <v>549</v>
      </c>
      <c r="AA228" s="1" t="s">
        <v>548</v>
      </c>
      <c r="AB228" s="1" t="s">
        <v>548</v>
      </c>
      <c r="AC228" s="1"/>
      <c r="AD228" s="1"/>
    </row>
    <row r="229" spans="1:30" x14ac:dyDescent="0.25">
      <c r="A229" s="1" t="s">
        <v>677</v>
      </c>
      <c r="B229" s="1" t="s">
        <v>562</v>
      </c>
      <c r="C229" s="1" t="s">
        <v>4461</v>
      </c>
      <c r="D229" s="1">
        <v>43392.044305555559</v>
      </c>
      <c r="E229" s="1">
        <v>43397.576192129629</v>
      </c>
      <c r="F229" s="1" t="s">
        <v>915</v>
      </c>
      <c r="G229" s="1" t="s">
        <v>90</v>
      </c>
      <c r="H229" s="1" t="s">
        <v>1341</v>
      </c>
      <c r="I229" s="1" t="s">
        <v>91</v>
      </c>
      <c r="J229" s="1" t="s">
        <v>1119</v>
      </c>
      <c r="K229" s="1" t="s">
        <v>4462</v>
      </c>
      <c r="L229" s="1" t="s">
        <v>5096</v>
      </c>
      <c r="M229" s="1" t="s">
        <v>793</v>
      </c>
      <c r="N229" s="1" t="s">
        <v>929</v>
      </c>
      <c r="O229" s="1" t="s">
        <v>1273</v>
      </c>
      <c r="P229" s="1"/>
      <c r="Q229" s="1" t="s">
        <v>92</v>
      </c>
      <c r="R229" s="1" t="s">
        <v>544</v>
      </c>
      <c r="S229" s="1" t="s">
        <v>585</v>
      </c>
      <c r="T229" s="1"/>
      <c r="U229" s="1"/>
      <c r="V229" s="1" t="s">
        <v>1122</v>
      </c>
      <c r="W229" s="1" t="s">
        <v>1123</v>
      </c>
      <c r="X229" s="1"/>
      <c r="Y229" s="1">
        <v>43402.564872685187</v>
      </c>
      <c r="Z229" s="1" t="s">
        <v>549</v>
      </c>
      <c r="AA229" s="1" t="s">
        <v>548</v>
      </c>
      <c r="AB229" s="1" t="s">
        <v>548</v>
      </c>
      <c r="AC229" s="1"/>
      <c r="AD229" s="1"/>
    </row>
    <row r="230" spans="1:30" x14ac:dyDescent="0.25">
      <c r="A230" s="1" t="s">
        <v>677</v>
      </c>
      <c r="B230" s="1" t="s">
        <v>562</v>
      </c>
      <c r="C230" s="1" t="s">
        <v>4663</v>
      </c>
      <c r="D230" s="1">
        <v>43393.018159722225</v>
      </c>
      <c r="E230" s="1">
        <v>43397.646643518521</v>
      </c>
      <c r="F230" s="1" t="s">
        <v>915</v>
      </c>
      <c r="G230" s="1" t="s">
        <v>90</v>
      </c>
      <c r="H230" s="1" t="s">
        <v>1341</v>
      </c>
      <c r="I230" s="1" t="s">
        <v>91</v>
      </c>
      <c r="J230" s="1" t="s">
        <v>1119</v>
      </c>
      <c r="K230" s="1" t="s">
        <v>4664</v>
      </c>
      <c r="L230" s="1" t="s">
        <v>5094</v>
      </c>
      <c r="M230" s="1" t="s">
        <v>793</v>
      </c>
      <c r="N230" s="1" t="s">
        <v>40</v>
      </c>
      <c r="O230" s="1" t="s">
        <v>1093</v>
      </c>
      <c r="P230" s="1"/>
      <c r="Q230" s="1" t="s">
        <v>92</v>
      </c>
      <c r="R230" s="1" t="s">
        <v>544</v>
      </c>
      <c r="S230" s="1" t="s">
        <v>585</v>
      </c>
      <c r="T230" s="1"/>
      <c r="U230" s="1"/>
      <c r="V230" s="1" t="s">
        <v>930</v>
      </c>
      <c r="W230" s="1" t="s">
        <v>950</v>
      </c>
      <c r="X230" s="1"/>
      <c r="Y230" s="1">
        <v>43397.646921296298</v>
      </c>
      <c r="Z230" s="1" t="s">
        <v>549</v>
      </c>
      <c r="AA230" s="1" t="s">
        <v>548</v>
      </c>
      <c r="AB230" s="1" t="s">
        <v>548</v>
      </c>
      <c r="AC230" s="1"/>
      <c r="AD230" s="1"/>
    </row>
    <row r="231" spans="1:30" x14ac:dyDescent="0.25">
      <c r="A231" s="1" t="s">
        <v>677</v>
      </c>
      <c r="B231" s="1" t="s">
        <v>562</v>
      </c>
      <c r="C231" s="1" t="s">
        <v>4661</v>
      </c>
      <c r="D231" s="1">
        <v>43393.118125000001</v>
      </c>
      <c r="E231" s="1">
        <v>43397.650983796295</v>
      </c>
      <c r="F231" s="1" t="s">
        <v>915</v>
      </c>
      <c r="G231" s="1" t="s">
        <v>90</v>
      </c>
      <c r="H231" s="1" t="s">
        <v>1341</v>
      </c>
      <c r="I231" s="1" t="s">
        <v>91</v>
      </c>
      <c r="J231" s="1" t="s">
        <v>1119</v>
      </c>
      <c r="K231" s="1" t="s">
        <v>4662</v>
      </c>
      <c r="L231" s="1" t="s">
        <v>5093</v>
      </c>
      <c r="M231" s="1" t="s">
        <v>793</v>
      </c>
      <c r="N231" s="1" t="s">
        <v>40</v>
      </c>
      <c r="O231" s="1" t="s">
        <v>2340</v>
      </c>
      <c r="P231" s="1"/>
      <c r="Q231" s="1" t="s">
        <v>92</v>
      </c>
      <c r="R231" s="1" t="s">
        <v>544</v>
      </c>
      <c r="S231" s="1" t="s">
        <v>585</v>
      </c>
      <c r="T231" s="1"/>
      <c r="U231" s="1"/>
      <c r="V231" s="1" t="s">
        <v>1448</v>
      </c>
      <c r="W231" s="1" t="s">
        <v>1449</v>
      </c>
      <c r="X231" s="1"/>
      <c r="Y231" s="1">
        <v>43397.651273148149</v>
      </c>
      <c r="Z231" s="1" t="s">
        <v>549</v>
      </c>
      <c r="AA231" s="1" t="s">
        <v>548</v>
      </c>
      <c r="AB231" s="1" t="s">
        <v>548</v>
      </c>
      <c r="AC231" s="1"/>
      <c r="AD231" s="1"/>
    </row>
    <row r="232" spans="1:30" x14ac:dyDescent="0.25">
      <c r="A232" s="1" t="s">
        <v>677</v>
      </c>
      <c r="B232" s="1" t="s">
        <v>562</v>
      </c>
      <c r="C232" s="1" t="s">
        <v>4859</v>
      </c>
      <c r="D232" s="1">
        <v>43396.118692129632</v>
      </c>
      <c r="E232" s="1">
        <v>43397.673472222225</v>
      </c>
      <c r="F232" s="1" t="s">
        <v>915</v>
      </c>
      <c r="G232" s="1" t="s">
        <v>90</v>
      </c>
      <c r="H232" s="1" t="s">
        <v>1341</v>
      </c>
      <c r="I232" s="1" t="s">
        <v>91</v>
      </c>
      <c r="J232" s="1" t="s">
        <v>5084</v>
      </c>
      <c r="K232" s="1" t="s">
        <v>4860</v>
      </c>
      <c r="L232" s="1" t="s">
        <v>5085</v>
      </c>
      <c r="M232" s="1" t="s">
        <v>793</v>
      </c>
      <c r="N232" s="1" t="s">
        <v>40</v>
      </c>
      <c r="O232" s="1" t="s">
        <v>935</v>
      </c>
      <c r="P232" s="1"/>
      <c r="Q232" s="1" t="s">
        <v>92</v>
      </c>
      <c r="R232" s="1" t="s">
        <v>544</v>
      </c>
      <c r="S232" s="1" t="s">
        <v>585</v>
      </c>
      <c r="T232" s="1"/>
      <c r="U232" s="1"/>
      <c r="V232" s="1" t="s">
        <v>4861</v>
      </c>
      <c r="W232" s="1" t="s">
        <v>4862</v>
      </c>
      <c r="X232" s="1"/>
      <c r="Y232" s="1">
        <v>43397.673750000002</v>
      </c>
      <c r="Z232" s="1" t="s">
        <v>549</v>
      </c>
      <c r="AA232" s="1" t="s">
        <v>548</v>
      </c>
      <c r="AB232" s="1" t="s">
        <v>548</v>
      </c>
      <c r="AC232" s="1"/>
      <c r="AD232" s="1"/>
    </row>
    <row r="233" spans="1:30" x14ac:dyDescent="0.25">
      <c r="A233" s="1" t="s">
        <v>677</v>
      </c>
      <c r="B233" s="1" t="s">
        <v>562</v>
      </c>
      <c r="C233" s="1" t="s">
        <v>3079</v>
      </c>
      <c r="D233" s="1">
        <v>43382.83866898148</v>
      </c>
      <c r="E233" s="1">
        <v>43397.720081018517</v>
      </c>
      <c r="F233" s="1" t="s">
        <v>1193</v>
      </c>
      <c r="G233" s="1" t="s">
        <v>90</v>
      </c>
      <c r="H233" s="1" t="s">
        <v>1341</v>
      </c>
      <c r="I233" s="1" t="s">
        <v>91</v>
      </c>
      <c r="J233" s="1" t="s">
        <v>2090</v>
      </c>
      <c r="K233" s="1" t="s">
        <v>3080</v>
      </c>
      <c r="L233" s="1" t="s">
        <v>5100</v>
      </c>
      <c r="M233" s="1" t="s">
        <v>793</v>
      </c>
      <c r="N233" s="1" t="s">
        <v>40</v>
      </c>
      <c r="O233" s="1" t="s">
        <v>937</v>
      </c>
      <c r="P233" s="1"/>
      <c r="Q233" s="1" t="s">
        <v>92</v>
      </c>
      <c r="R233" s="1" t="s">
        <v>544</v>
      </c>
      <c r="S233" s="1" t="s">
        <v>585</v>
      </c>
      <c r="T233" s="1"/>
      <c r="U233" s="1"/>
      <c r="V233" s="1" t="s">
        <v>841</v>
      </c>
      <c r="W233" s="1" t="s">
        <v>800</v>
      </c>
      <c r="X233" s="1"/>
      <c r="Y233" s="1">
        <v>43397.720358796294</v>
      </c>
      <c r="Z233" s="1" t="s">
        <v>549</v>
      </c>
      <c r="AA233" s="1" t="s">
        <v>548</v>
      </c>
      <c r="AB233" s="1" t="s">
        <v>548</v>
      </c>
      <c r="AC233" s="1"/>
      <c r="AD233" s="1"/>
    </row>
    <row r="234" spans="1:30" x14ac:dyDescent="0.25">
      <c r="A234" s="1" t="s">
        <v>677</v>
      </c>
      <c r="B234" s="1" t="s">
        <v>562</v>
      </c>
      <c r="C234" s="1" t="s">
        <v>5112</v>
      </c>
      <c r="D234" s="1">
        <v>43396.842638888891</v>
      </c>
      <c r="E234" s="1">
        <v>43397.762071759258</v>
      </c>
      <c r="F234" s="1" t="s">
        <v>915</v>
      </c>
      <c r="G234" s="1" t="s">
        <v>90</v>
      </c>
      <c r="H234" s="1" t="s">
        <v>1341</v>
      </c>
      <c r="I234" s="1" t="s">
        <v>91</v>
      </c>
      <c r="J234" s="1" t="s">
        <v>1120</v>
      </c>
      <c r="K234" s="1" t="s">
        <v>5113</v>
      </c>
      <c r="L234" s="1" t="s">
        <v>5306</v>
      </c>
      <c r="M234" s="1" t="s">
        <v>793</v>
      </c>
      <c r="N234" s="1" t="s">
        <v>40</v>
      </c>
      <c r="O234" s="1" t="s">
        <v>602</v>
      </c>
      <c r="P234" s="1"/>
      <c r="Q234" s="1" t="s">
        <v>92</v>
      </c>
      <c r="R234" s="1" t="s">
        <v>544</v>
      </c>
      <c r="S234" s="1" t="s">
        <v>585</v>
      </c>
      <c r="T234" s="1"/>
      <c r="U234" s="1"/>
      <c r="V234" s="1" t="s">
        <v>1198</v>
      </c>
      <c r="W234" s="1" t="s">
        <v>1199</v>
      </c>
      <c r="X234" s="1"/>
      <c r="Y234" s="1">
        <v>43397.78496527778</v>
      </c>
      <c r="Z234" s="1" t="s">
        <v>549</v>
      </c>
      <c r="AA234" s="1" t="s">
        <v>548</v>
      </c>
      <c r="AB234" s="1" t="s">
        <v>548</v>
      </c>
      <c r="AC234" s="1"/>
      <c r="AD234" s="1"/>
    </row>
    <row r="235" spans="1:30" x14ac:dyDescent="0.25">
      <c r="A235" s="1" t="s">
        <v>677</v>
      </c>
      <c r="B235" s="1" t="s">
        <v>562</v>
      </c>
      <c r="C235" s="1" t="s">
        <v>4900</v>
      </c>
      <c r="D235" s="1">
        <v>43395.802997685183</v>
      </c>
      <c r="E235" s="1">
        <v>43397.762118055558</v>
      </c>
      <c r="F235" s="1" t="s">
        <v>915</v>
      </c>
      <c r="G235" s="1" t="s">
        <v>90</v>
      </c>
      <c r="H235" s="1" t="s">
        <v>943</v>
      </c>
      <c r="I235" s="1" t="s">
        <v>91</v>
      </c>
      <c r="J235" s="1" t="s">
        <v>1119</v>
      </c>
      <c r="K235" s="1" t="s">
        <v>4901</v>
      </c>
      <c r="L235" s="1" t="s">
        <v>3447</v>
      </c>
      <c r="M235" s="1"/>
      <c r="N235" s="1"/>
      <c r="O235" s="1"/>
      <c r="P235" s="1"/>
      <c r="Q235" s="1" t="s">
        <v>92</v>
      </c>
      <c r="R235" s="1" t="s">
        <v>544</v>
      </c>
      <c r="S235" s="1" t="s">
        <v>585</v>
      </c>
      <c r="T235" s="1"/>
      <c r="U235" s="1"/>
      <c r="V235" s="1" t="s">
        <v>1380</v>
      </c>
      <c r="W235" s="1" t="s">
        <v>1381</v>
      </c>
      <c r="X235" s="1"/>
      <c r="Y235" s="1">
        <v>43397.762291666666</v>
      </c>
      <c r="Z235" s="1"/>
      <c r="AA235" s="1" t="s">
        <v>548</v>
      </c>
      <c r="AB235" s="1" t="s">
        <v>548</v>
      </c>
      <c r="AC235" s="1"/>
      <c r="AD235" s="1"/>
    </row>
    <row r="236" spans="1:30" x14ac:dyDescent="0.25">
      <c r="A236" s="1" t="s">
        <v>677</v>
      </c>
      <c r="B236" s="1" t="s">
        <v>562</v>
      </c>
      <c r="C236" s="1" t="s">
        <v>4865</v>
      </c>
      <c r="D236" s="1">
        <v>43396.063148148147</v>
      </c>
      <c r="E236" s="1">
        <v>43397.7971412037</v>
      </c>
      <c r="F236" s="1" t="s">
        <v>914</v>
      </c>
      <c r="G236" s="1" t="s">
        <v>90</v>
      </c>
      <c r="H236" s="1" t="s">
        <v>1341</v>
      </c>
      <c r="I236" s="1" t="s">
        <v>91</v>
      </c>
      <c r="J236" s="1" t="s">
        <v>1119</v>
      </c>
      <c r="K236" s="1" t="s">
        <v>4866</v>
      </c>
      <c r="L236" s="1" t="s">
        <v>5309</v>
      </c>
      <c r="M236" s="1" t="s">
        <v>793</v>
      </c>
      <c r="N236" s="1" t="s">
        <v>929</v>
      </c>
      <c r="O236" s="1" t="s">
        <v>2152</v>
      </c>
      <c r="P236" s="1"/>
      <c r="Q236" s="1" t="s">
        <v>92</v>
      </c>
      <c r="R236" s="1" t="s">
        <v>544</v>
      </c>
      <c r="S236" s="1" t="s">
        <v>585</v>
      </c>
      <c r="T236" s="1"/>
      <c r="U236" s="1"/>
      <c r="V236" s="1" t="s">
        <v>4867</v>
      </c>
      <c r="W236" s="1" t="s">
        <v>4868</v>
      </c>
      <c r="X236" s="1"/>
      <c r="Y236" s="1">
        <v>43397.797418981485</v>
      </c>
      <c r="Z236" s="1" t="s">
        <v>549</v>
      </c>
      <c r="AA236" s="1" t="s">
        <v>548</v>
      </c>
      <c r="AB236" s="1" t="s">
        <v>548</v>
      </c>
      <c r="AC236" s="1"/>
      <c r="AD236" s="1"/>
    </row>
    <row r="237" spans="1:30" x14ac:dyDescent="0.25">
      <c r="A237" s="1" t="s">
        <v>677</v>
      </c>
      <c r="B237" s="1" t="s">
        <v>562</v>
      </c>
      <c r="C237" s="1" t="s">
        <v>4501</v>
      </c>
      <c r="D237" s="1">
        <v>43390.877418981479</v>
      </c>
      <c r="E237" s="1">
        <v>43397.806840277779</v>
      </c>
      <c r="F237" s="1" t="s">
        <v>913</v>
      </c>
      <c r="G237" s="1" t="s">
        <v>90</v>
      </c>
      <c r="H237" s="1" t="s">
        <v>1341</v>
      </c>
      <c r="I237" s="1" t="s">
        <v>91</v>
      </c>
      <c r="J237" s="1" t="s">
        <v>1119</v>
      </c>
      <c r="K237" s="1" t="s">
        <v>4502</v>
      </c>
      <c r="L237" s="1" t="s">
        <v>5315</v>
      </c>
      <c r="M237" s="1" t="s">
        <v>793</v>
      </c>
      <c r="N237" s="1" t="s">
        <v>929</v>
      </c>
      <c r="O237" s="1" t="s">
        <v>1257</v>
      </c>
      <c r="P237" s="1"/>
      <c r="Q237" s="1" t="s">
        <v>92</v>
      </c>
      <c r="R237" s="1" t="s">
        <v>544</v>
      </c>
      <c r="S237" s="1" t="s">
        <v>585</v>
      </c>
      <c r="T237" s="1"/>
      <c r="U237" s="1"/>
      <c r="V237" s="1" t="s">
        <v>924</v>
      </c>
      <c r="W237" s="1" t="s">
        <v>844</v>
      </c>
      <c r="X237" s="1"/>
      <c r="Y237" s="1">
        <v>43397.807118055556</v>
      </c>
      <c r="Z237" s="1" t="s">
        <v>549</v>
      </c>
      <c r="AA237" s="1" t="s">
        <v>548</v>
      </c>
      <c r="AB237" s="1" t="s">
        <v>548</v>
      </c>
      <c r="AC237" s="1"/>
      <c r="AD237" s="1"/>
    </row>
    <row r="238" spans="1:30" x14ac:dyDescent="0.25">
      <c r="A238" s="1" t="s">
        <v>677</v>
      </c>
      <c r="B238" s="1" t="s">
        <v>562</v>
      </c>
      <c r="C238" s="1" t="s">
        <v>5108</v>
      </c>
      <c r="D238" s="1">
        <v>43396.942627314813</v>
      </c>
      <c r="E238" s="1">
        <v>43397.854027777779</v>
      </c>
      <c r="F238" s="1" t="s">
        <v>915</v>
      </c>
      <c r="G238" s="1" t="s">
        <v>90</v>
      </c>
      <c r="H238" s="1" t="s">
        <v>1341</v>
      </c>
      <c r="I238" s="1" t="s">
        <v>91</v>
      </c>
      <c r="J238" s="1" t="s">
        <v>1119</v>
      </c>
      <c r="K238" s="1" t="s">
        <v>5109</v>
      </c>
      <c r="L238" s="1" t="s">
        <v>5305</v>
      </c>
      <c r="M238" s="1" t="s">
        <v>793</v>
      </c>
      <c r="N238" s="1" t="s">
        <v>40</v>
      </c>
      <c r="O238" s="1" t="s">
        <v>2210</v>
      </c>
      <c r="P238" s="1"/>
      <c r="Q238" s="1" t="s">
        <v>92</v>
      </c>
      <c r="R238" s="1" t="s">
        <v>544</v>
      </c>
      <c r="S238" s="1" t="s">
        <v>585</v>
      </c>
      <c r="T238" s="1"/>
      <c r="U238" s="1"/>
      <c r="V238" s="1" t="s">
        <v>4509</v>
      </c>
      <c r="W238" s="1" t="s">
        <v>4510</v>
      </c>
      <c r="X238" s="1"/>
      <c r="Y238" s="1">
        <v>43397.854317129626</v>
      </c>
      <c r="Z238" s="1" t="s">
        <v>549</v>
      </c>
      <c r="AA238" s="1" t="s">
        <v>548</v>
      </c>
      <c r="AB238" s="1" t="s">
        <v>548</v>
      </c>
      <c r="AC238" s="1"/>
      <c r="AD238" s="1"/>
    </row>
    <row r="239" spans="1:30" x14ac:dyDescent="0.25">
      <c r="A239" s="1" t="s">
        <v>677</v>
      </c>
      <c r="B239" s="1" t="s">
        <v>562</v>
      </c>
      <c r="C239" s="1" t="s">
        <v>4481</v>
      </c>
      <c r="D239" s="1">
        <v>43391.031157407408</v>
      </c>
      <c r="E239" s="1">
        <v>43398.031192129631</v>
      </c>
      <c r="F239" s="1" t="s">
        <v>913</v>
      </c>
      <c r="G239" s="1" t="s">
        <v>90</v>
      </c>
      <c r="H239" s="1" t="s">
        <v>943</v>
      </c>
      <c r="I239" s="1" t="s">
        <v>91</v>
      </c>
      <c r="J239" s="1" t="s">
        <v>1119</v>
      </c>
      <c r="K239" s="1" t="s">
        <v>4482</v>
      </c>
      <c r="L239" s="1"/>
      <c r="M239" s="1"/>
      <c r="N239" s="1"/>
      <c r="O239" s="1"/>
      <c r="P239" s="1"/>
      <c r="Q239" s="1" t="s">
        <v>92</v>
      </c>
      <c r="R239" s="1" t="s">
        <v>544</v>
      </c>
      <c r="S239" s="1" t="s">
        <v>585</v>
      </c>
      <c r="T239" s="1"/>
      <c r="U239" s="1"/>
      <c r="V239" s="1" t="s">
        <v>2293</v>
      </c>
      <c r="W239" s="1" t="s">
        <v>2579</v>
      </c>
      <c r="X239" s="1"/>
      <c r="Y239" s="1">
        <v>43398.031377314815</v>
      </c>
      <c r="Z239" s="1"/>
      <c r="AA239" s="1" t="s">
        <v>548</v>
      </c>
      <c r="AB239" s="1" t="s">
        <v>548</v>
      </c>
      <c r="AC239" s="1"/>
      <c r="AD239" s="1"/>
    </row>
    <row r="240" spans="1:30" x14ac:dyDescent="0.25">
      <c r="A240" s="1" t="s">
        <v>677</v>
      </c>
      <c r="B240" s="1" t="s">
        <v>562</v>
      </c>
      <c r="C240" s="1" t="s">
        <v>5102</v>
      </c>
      <c r="D240" s="1">
        <v>43397.060474537036</v>
      </c>
      <c r="E240" s="1">
        <v>43398.511388888888</v>
      </c>
      <c r="F240" s="1" t="s">
        <v>913</v>
      </c>
      <c r="G240" s="1" t="s">
        <v>90</v>
      </c>
      <c r="H240" s="1" t="s">
        <v>1341</v>
      </c>
      <c r="I240" s="1" t="s">
        <v>91</v>
      </c>
      <c r="J240" s="1" t="s">
        <v>1119</v>
      </c>
      <c r="K240" s="1" t="s">
        <v>5103</v>
      </c>
      <c r="L240" s="1" t="s">
        <v>5303</v>
      </c>
      <c r="M240" s="1" t="s">
        <v>793</v>
      </c>
      <c r="N240" s="1" t="s">
        <v>929</v>
      </c>
      <c r="O240" s="1" t="s">
        <v>939</v>
      </c>
      <c r="P240" s="1"/>
      <c r="Q240" s="1" t="s">
        <v>92</v>
      </c>
      <c r="R240" s="1" t="s">
        <v>544</v>
      </c>
      <c r="S240" s="1" t="s">
        <v>585</v>
      </c>
      <c r="T240" s="1"/>
      <c r="U240" s="1"/>
      <c r="V240" s="1" t="s">
        <v>3047</v>
      </c>
      <c r="W240" s="1" t="s">
        <v>3048</v>
      </c>
      <c r="X240" s="1"/>
      <c r="Y240" s="1">
        <v>43398.511689814812</v>
      </c>
      <c r="Z240" s="1" t="s">
        <v>549</v>
      </c>
      <c r="AA240" s="1" t="s">
        <v>548</v>
      </c>
      <c r="AB240" s="1" t="s">
        <v>548</v>
      </c>
      <c r="AC240" s="1"/>
      <c r="AD240" s="1"/>
    </row>
    <row r="241" spans="1:30" x14ac:dyDescent="0.25">
      <c r="A241" s="1" t="s">
        <v>677</v>
      </c>
      <c r="B241" s="1" t="s">
        <v>562</v>
      </c>
      <c r="C241" s="1" t="s">
        <v>5289</v>
      </c>
      <c r="D241" s="1">
        <v>43398.104212962964</v>
      </c>
      <c r="E241" s="1">
        <v>43398.577592592592</v>
      </c>
      <c r="F241" s="1" t="s">
        <v>913</v>
      </c>
      <c r="G241" s="1" t="s">
        <v>90</v>
      </c>
      <c r="H241" s="1" t="s">
        <v>1341</v>
      </c>
      <c r="I241" s="1" t="s">
        <v>91</v>
      </c>
      <c r="J241" s="1" t="s">
        <v>1119</v>
      </c>
      <c r="K241" s="1" t="s">
        <v>5290</v>
      </c>
      <c r="L241" s="1" t="s">
        <v>5291</v>
      </c>
      <c r="M241" s="1" t="s">
        <v>793</v>
      </c>
      <c r="N241" s="1" t="s">
        <v>929</v>
      </c>
      <c r="O241" s="1" t="s">
        <v>939</v>
      </c>
      <c r="P241" s="1"/>
      <c r="Q241" s="1" t="s">
        <v>92</v>
      </c>
      <c r="R241" s="1" t="s">
        <v>544</v>
      </c>
      <c r="S241" s="1" t="s">
        <v>585</v>
      </c>
      <c r="T241" s="1"/>
      <c r="U241" s="1"/>
      <c r="V241" s="1" t="s">
        <v>1189</v>
      </c>
      <c r="W241" s="1" t="s">
        <v>5292</v>
      </c>
      <c r="X241" s="1"/>
      <c r="Y241" s="1">
        <v>43398.577893518515</v>
      </c>
      <c r="Z241" s="1" t="s">
        <v>549</v>
      </c>
      <c r="AA241" s="1" t="s">
        <v>548</v>
      </c>
      <c r="AB241" s="1" t="s">
        <v>548</v>
      </c>
      <c r="AC241" s="1"/>
      <c r="AD241" s="1"/>
    </row>
    <row r="242" spans="1:30" x14ac:dyDescent="0.25">
      <c r="A242" s="1" t="s">
        <v>677</v>
      </c>
      <c r="B242" s="1" t="s">
        <v>562</v>
      </c>
      <c r="C242" s="1" t="s">
        <v>5296</v>
      </c>
      <c r="D242" s="1">
        <v>43398.032164351855</v>
      </c>
      <c r="E242" s="1">
        <v>43398.597442129627</v>
      </c>
      <c r="F242" s="1" t="s">
        <v>913</v>
      </c>
      <c r="G242" s="1" t="s">
        <v>90</v>
      </c>
      <c r="H242" s="1" t="s">
        <v>1341</v>
      </c>
      <c r="I242" s="1" t="s">
        <v>91</v>
      </c>
      <c r="J242" s="1" t="s">
        <v>1119</v>
      </c>
      <c r="K242" s="1" t="s">
        <v>5297</v>
      </c>
      <c r="L242" s="1" t="s">
        <v>5298</v>
      </c>
      <c r="M242" s="1" t="s">
        <v>793</v>
      </c>
      <c r="N242" s="1" t="s">
        <v>929</v>
      </c>
      <c r="O242" s="1" t="s">
        <v>939</v>
      </c>
      <c r="P242" s="1"/>
      <c r="Q242" s="1" t="s">
        <v>92</v>
      </c>
      <c r="R242" s="1" t="s">
        <v>544</v>
      </c>
      <c r="S242" s="1" t="s">
        <v>585</v>
      </c>
      <c r="T242" s="1"/>
      <c r="U242" s="1"/>
      <c r="V242" s="1" t="s">
        <v>2293</v>
      </c>
      <c r="W242" s="1" t="s">
        <v>2579</v>
      </c>
      <c r="X242" s="1"/>
      <c r="Y242" s="1">
        <v>43398.597731481481</v>
      </c>
      <c r="Z242" s="1" t="s">
        <v>549</v>
      </c>
      <c r="AA242" s="1" t="s">
        <v>548</v>
      </c>
      <c r="AB242" s="1" t="s">
        <v>548</v>
      </c>
      <c r="AC242" s="1"/>
      <c r="AD242" s="1"/>
    </row>
    <row r="243" spans="1:30" x14ac:dyDescent="0.25">
      <c r="A243" s="1" t="s">
        <v>677</v>
      </c>
      <c r="B243" s="1" t="s">
        <v>562</v>
      </c>
      <c r="C243" s="1" t="s">
        <v>5114</v>
      </c>
      <c r="D243" s="1">
        <v>43396.86142361111</v>
      </c>
      <c r="E243" s="1">
        <v>43398.603750000002</v>
      </c>
      <c r="F243" s="1" t="s">
        <v>1193</v>
      </c>
      <c r="G243" s="1" t="s">
        <v>90</v>
      </c>
      <c r="H243" s="1" t="s">
        <v>1341</v>
      </c>
      <c r="I243" s="1" t="s">
        <v>91</v>
      </c>
      <c r="J243" s="1" t="s">
        <v>1119</v>
      </c>
      <c r="K243" s="1" t="s">
        <v>5115</v>
      </c>
      <c r="L243" s="1" t="s">
        <v>5307</v>
      </c>
      <c r="M243" s="1" t="s">
        <v>793</v>
      </c>
      <c r="N243" s="1" t="s">
        <v>41</v>
      </c>
      <c r="O243" s="1" t="s">
        <v>1215</v>
      </c>
      <c r="P243" s="1"/>
      <c r="Q243" s="1" t="s">
        <v>92</v>
      </c>
      <c r="R243" s="1" t="s">
        <v>544</v>
      </c>
      <c r="S243" s="1" t="s">
        <v>585</v>
      </c>
      <c r="T243" s="1"/>
      <c r="U243" s="1"/>
      <c r="V243" s="1" t="s">
        <v>924</v>
      </c>
      <c r="W243" s="1" t="s">
        <v>844</v>
      </c>
      <c r="X243" s="1"/>
      <c r="Y243" s="1">
        <v>43398.604027777779</v>
      </c>
      <c r="Z243" s="1" t="s">
        <v>549</v>
      </c>
      <c r="AA243" s="1" t="s">
        <v>548</v>
      </c>
      <c r="AB243" s="1" t="s">
        <v>548</v>
      </c>
      <c r="AC243" s="1"/>
      <c r="AD243" s="1"/>
    </row>
    <row r="244" spans="1:30" x14ac:dyDescent="0.25">
      <c r="A244" s="1" t="s">
        <v>677</v>
      </c>
      <c r="B244" s="1" t="s">
        <v>562</v>
      </c>
      <c r="C244" s="1" t="s">
        <v>5299</v>
      </c>
      <c r="D244" s="1">
        <v>43397.852083333331</v>
      </c>
      <c r="E244" s="1">
        <v>43398.608078703706</v>
      </c>
      <c r="F244" s="1" t="s">
        <v>913</v>
      </c>
      <c r="G244" s="1" t="s">
        <v>90</v>
      </c>
      <c r="H244" s="1" t="s">
        <v>1341</v>
      </c>
      <c r="I244" s="1" t="s">
        <v>91</v>
      </c>
      <c r="J244" s="1" t="s">
        <v>1119</v>
      </c>
      <c r="K244" s="1" t="s">
        <v>5300</v>
      </c>
      <c r="L244" s="1" t="s">
        <v>5301</v>
      </c>
      <c r="M244" s="1" t="s">
        <v>793</v>
      </c>
      <c r="N244" s="1" t="s">
        <v>929</v>
      </c>
      <c r="O244" s="1" t="s">
        <v>939</v>
      </c>
      <c r="P244" s="1"/>
      <c r="Q244" s="1" t="s">
        <v>92</v>
      </c>
      <c r="R244" s="1" t="s">
        <v>544</v>
      </c>
      <c r="S244" s="1" t="s">
        <v>585</v>
      </c>
      <c r="T244" s="1"/>
      <c r="U244" s="1"/>
      <c r="V244" s="1" t="s">
        <v>1096</v>
      </c>
      <c r="W244" s="1" t="s">
        <v>5302</v>
      </c>
      <c r="X244" s="1"/>
      <c r="Y244" s="1">
        <v>43398.60837962963</v>
      </c>
      <c r="Z244" s="1" t="s">
        <v>549</v>
      </c>
      <c r="AA244" s="1" t="s">
        <v>548</v>
      </c>
      <c r="AB244" s="1" t="s">
        <v>548</v>
      </c>
      <c r="AC244" s="1"/>
      <c r="AD244" s="1"/>
    </row>
    <row r="245" spans="1:30" x14ac:dyDescent="0.25">
      <c r="A245" s="1" t="s">
        <v>677</v>
      </c>
      <c r="B245" s="1" t="s">
        <v>562</v>
      </c>
      <c r="C245" s="1" t="s">
        <v>5106</v>
      </c>
      <c r="D245" s="1">
        <v>43396.99490740741</v>
      </c>
      <c r="E245" s="1">
        <v>43398.644756944443</v>
      </c>
      <c r="F245" s="1" t="s">
        <v>913</v>
      </c>
      <c r="G245" s="1" t="s">
        <v>90</v>
      </c>
      <c r="H245" s="1" t="s">
        <v>1341</v>
      </c>
      <c r="I245" s="1" t="s">
        <v>91</v>
      </c>
      <c r="J245" s="1" t="s">
        <v>1119</v>
      </c>
      <c r="K245" s="1" t="s">
        <v>5107</v>
      </c>
      <c r="L245" s="1" t="s">
        <v>5304</v>
      </c>
      <c r="M245" s="1" t="s">
        <v>793</v>
      </c>
      <c r="N245" s="1" t="s">
        <v>929</v>
      </c>
      <c r="O245" s="1" t="s">
        <v>939</v>
      </c>
      <c r="P245" s="1"/>
      <c r="Q245" s="1" t="s">
        <v>92</v>
      </c>
      <c r="R245" s="1" t="s">
        <v>544</v>
      </c>
      <c r="S245" s="1" t="s">
        <v>585</v>
      </c>
      <c r="T245" s="1"/>
      <c r="U245" s="1"/>
      <c r="V245" s="1" t="s">
        <v>3457</v>
      </c>
      <c r="W245" s="1" t="s">
        <v>3458</v>
      </c>
      <c r="X245" s="1"/>
      <c r="Y245" s="1">
        <v>43398.64502314815</v>
      </c>
      <c r="Z245" s="1" t="s">
        <v>549</v>
      </c>
      <c r="AA245" s="1" t="s">
        <v>548</v>
      </c>
      <c r="AB245" s="1" t="s">
        <v>548</v>
      </c>
      <c r="AC245" s="1"/>
      <c r="AD245" s="1"/>
    </row>
    <row r="246" spans="1:30" x14ac:dyDescent="0.25">
      <c r="A246" s="1" t="s">
        <v>677</v>
      </c>
      <c r="B246" s="1" t="s">
        <v>562</v>
      </c>
      <c r="C246" s="1" t="s">
        <v>4863</v>
      </c>
      <c r="D246" s="1">
        <v>43396.0783912037</v>
      </c>
      <c r="E246" s="1">
        <v>43398.651990740742</v>
      </c>
      <c r="F246" s="1" t="s">
        <v>913</v>
      </c>
      <c r="G246" s="1" t="s">
        <v>90</v>
      </c>
      <c r="H246" s="1" t="s">
        <v>1341</v>
      </c>
      <c r="I246" s="1" t="s">
        <v>91</v>
      </c>
      <c r="J246" s="1" t="s">
        <v>1119</v>
      </c>
      <c r="K246" s="1" t="s">
        <v>4864</v>
      </c>
      <c r="L246" s="1" t="s">
        <v>5308</v>
      </c>
      <c r="M246" s="1" t="s">
        <v>793</v>
      </c>
      <c r="N246" s="1" t="s">
        <v>920</v>
      </c>
      <c r="O246" s="1" t="s">
        <v>921</v>
      </c>
      <c r="P246" s="1"/>
      <c r="Q246" s="1" t="s">
        <v>92</v>
      </c>
      <c r="R246" s="1" t="s">
        <v>544</v>
      </c>
      <c r="S246" s="1" t="s">
        <v>585</v>
      </c>
      <c r="T246" s="1"/>
      <c r="U246" s="1"/>
      <c r="V246" s="1" t="s">
        <v>922</v>
      </c>
      <c r="W246" s="1" t="s">
        <v>4513</v>
      </c>
      <c r="X246" s="1"/>
      <c r="Y246" s="1">
        <v>43398.652268518519</v>
      </c>
      <c r="Z246" s="1" t="s">
        <v>549</v>
      </c>
      <c r="AA246" s="1" t="s">
        <v>548</v>
      </c>
      <c r="AB246" s="1" t="s">
        <v>548</v>
      </c>
      <c r="AC246" s="1"/>
      <c r="AD246" s="1"/>
    </row>
    <row r="247" spans="1:30" x14ac:dyDescent="0.25">
      <c r="A247" s="1" t="s">
        <v>677</v>
      </c>
      <c r="B247" s="1" t="s">
        <v>562</v>
      </c>
      <c r="C247" s="1" t="s">
        <v>4906</v>
      </c>
      <c r="D247" s="1">
        <v>43394.148553240739</v>
      </c>
      <c r="E247" s="1">
        <v>43398.655509259261</v>
      </c>
      <c r="F247" s="1" t="s">
        <v>913</v>
      </c>
      <c r="G247" s="1" t="s">
        <v>90</v>
      </c>
      <c r="H247" s="1" t="s">
        <v>1341</v>
      </c>
      <c r="I247" s="1" t="s">
        <v>91</v>
      </c>
      <c r="J247" s="1" t="s">
        <v>1119</v>
      </c>
      <c r="K247" s="1" t="s">
        <v>4907</v>
      </c>
      <c r="L247" s="1" t="s">
        <v>5312</v>
      </c>
      <c r="M247" s="1" t="s">
        <v>793</v>
      </c>
      <c r="N247" s="1" t="s">
        <v>920</v>
      </c>
      <c r="O247" s="1" t="s">
        <v>921</v>
      </c>
      <c r="P247" s="1"/>
      <c r="Q247" s="1" t="s">
        <v>92</v>
      </c>
      <c r="R247" s="1" t="s">
        <v>544</v>
      </c>
      <c r="S247" s="1" t="s">
        <v>585</v>
      </c>
      <c r="T247" s="1"/>
      <c r="U247" s="1"/>
      <c r="V247" s="1" t="s">
        <v>4908</v>
      </c>
      <c r="W247" s="1" t="s">
        <v>4909</v>
      </c>
      <c r="X247" s="1"/>
      <c r="Y247" s="1">
        <v>43398.655798611115</v>
      </c>
      <c r="Z247" s="1" t="s">
        <v>549</v>
      </c>
      <c r="AA247" s="1" t="s">
        <v>548</v>
      </c>
      <c r="AB247" s="1" t="s">
        <v>548</v>
      </c>
      <c r="AC247" s="1"/>
      <c r="AD247" s="1"/>
    </row>
    <row r="248" spans="1:30" x14ac:dyDescent="0.25">
      <c r="A248" s="1" t="s">
        <v>677</v>
      </c>
      <c r="B248" s="1" t="s">
        <v>562</v>
      </c>
      <c r="C248" s="1" t="s">
        <v>4514</v>
      </c>
      <c r="D248" s="1">
        <v>43390.706122685187</v>
      </c>
      <c r="E248" s="1">
        <v>43398.662129629629</v>
      </c>
      <c r="F248" s="1" t="s">
        <v>913</v>
      </c>
      <c r="G248" s="1" t="s">
        <v>90</v>
      </c>
      <c r="H248" s="1" t="s">
        <v>1341</v>
      </c>
      <c r="I248" s="1" t="s">
        <v>91</v>
      </c>
      <c r="J248" s="1" t="s">
        <v>1119</v>
      </c>
      <c r="K248" s="1" t="s">
        <v>4515</v>
      </c>
      <c r="L248" s="1" t="s">
        <v>5316</v>
      </c>
      <c r="M248" s="1" t="s">
        <v>793</v>
      </c>
      <c r="N248" s="1" t="s">
        <v>929</v>
      </c>
      <c r="O248" s="1" t="s">
        <v>2152</v>
      </c>
      <c r="P248" s="1"/>
      <c r="Q248" s="1" t="s">
        <v>92</v>
      </c>
      <c r="R248" s="1" t="s">
        <v>544</v>
      </c>
      <c r="S248" s="1" t="s">
        <v>585</v>
      </c>
      <c r="T248" s="1"/>
      <c r="U248" s="1"/>
      <c r="V248" s="1" t="s">
        <v>1382</v>
      </c>
      <c r="W248" s="1" t="s">
        <v>1383</v>
      </c>
      <c r="X248" s="1"/>
      <c r="Y248" s="1">
        <v>43398.662395833337</v>
      </c>
      <c r="Z248" s="1" t="s">
        <v>549</v>
      </c>
      <c r="AA248" s="1" t="s">
        <v>548</v>
      </c>
      <c r="AB248" s="1" t="s">
        <v>548</v>
      </c>
      <c r="AC248" s="1"/>
      <c r="AD248" s="1"/>
    </row>
    <row r="249" spans="1:30" x14ac:dyDescent="0.25">
      <c r="A249" s="1" t="s">
        <v>677</v>
      </c>
      <c r="B249" s="1" t="s">
        <v>562</v>
      </c>
      <c r="C249" s="1" t="s">
        <v>4882</v>
      </c>
      <c r="D249" s="1">
        <v>43395.976585648146</v>
      </c>
      <c r="E249" s="1">
        <v>43398.674166666664</v>
      </c>
      <c r="F249" s="1" t="s">
        <v>1193</v>
      </c>
      <c r="G249" s="1" t="s">
        <v>90</v>
      </c>
      <c r="H249" s="1" t="s">
        <v>1341</v>
      </c>
      <c r="I249" s="1" t="s">
        <v>91</v>
      </c>
      <c r="J249" s="1" t="s">
        <v>1119</v>
      </c>
      <c r="K249" s="1" t="s">
        <v>4883</v>
      </c>
      <c r="L249" s="1" t="s">
        <v>5311</v>
      </c>
      <c r="M249" s="1" t="s">
        <v>793</v>
      </c>
      <c r="N249" s="1" t="s">
        <v>929</v>
      </c>
      <c r="O249" s="1" t="s">
        <v>939</v>
      </c>
      <c r="P249" s="1"/>
      <c r="Q249" s="1" t="s">
        <v>92</v>
      </c>
      <c r="R249" s="1" t="s">
        <v>544</v>
      </c>
      <c r="S249" s="1" t="s">
        <v>585</v>
      </c>
      <c r="T249" s="1"/>
      <c r="U249" s="1"/>
      <c r="V249" s="1" t="s">
        <v>4884</v>
      </c>
      <c r="W249" s="1" t="s">
        <v>4885</v>
      </c>
      <c r="X249" s="1"/>
      <c r="Y249" s="1">
        <v>43398.674444444441</v>
      </c>
      <c r="Z249" s="1" t="s">
        <v>549</v>
      </c>
      <c r="AA249" s="1" t="s">
        <v>548</v>
      </c>
      <c r="AB249" s="1" t="s">
        <v>548</v>
      </c>
      <c r="AC249" s="1"/>
      <c r="AD249" s="1"/>
    </row>
    <row r="250" spans="1:30" x14ac:dyDescent="0.25">
      <c r="A250" s="1" t="s">
        <v>677</v>
      </c>
      <c r="B250" s="1" t="s">
        <v>562</v>
      </c>
      <c r="C250" s="1" t="s">
        <v>5293</v>
      </c>
      <c r="D250" s="1">
        <v>43398.032581018517</v>
      </c>
      <c r="E250" s="1">
        <v>43398.675902777781</v>
      </c>
      <c r="F250" s="1" t="s">
        <v>1193</v>
      </c>
      <c r="G250" s="1" t="s">
        <v>90</v>
      </c>
      <c r="H250" s="1" t="s">
        <v>1341</v>
      </c>
      <c r="I250" s="1" t="s">
        <v>91</v>
      </c>
      <c r="J250" s="1" t="s">
        <v>1119</v>
      </c>
      <c r="K250" s="1" t="s">
        <v>5294</v>
      </c>
      <c r="L250" s="1" t="s">
        <v>5295</v>
      </c>
      <c r="M250" s="1" t="s">
        <v>793</v>
      </c>
      <c r="N250" s="1" t="s">
        <v>929</v>
      </c>
      <c r="O250" s="1" t="s">
        <v>939</v>
      </c>
      <c r="P250" s="1"/>
      <c r="Q250" s="1" t="s">
        <v>92</v>
      </c>
      <c r="R250" s="1" t="s">
        <v>544</v>
      </c>
      <c r="S250" s="1" t="s">
        <v>585</v>
      </c>
      <c r="T250" s="1"/>
      <c r="U250" s="1"/>
      <c r="V250" s="1" t="s">
        <v>2293</v>
      </c>
      <c r="W250" s="1" t="s">
        <v>2579</v>
      </c>
      <c r="X250" s="1"/>
      <c r="Y250" s="1">
        <v>43398.676168981481</v>
      </c>
      <c r="Z250" s="1" t="s">
        <v>549</v>
      </c>
      <c r="AA250" s="1" t="s">
        <v>548</v>
      </c>
      <c r="AB250" s="1" t="s">
        <v>548</v>
      </c>
      <c r="AC250" s="1"/>
      <c r="AD250" s="1"/>
    </row>
    <row r="251" spans="1:30" x14ac:dyDescent="0.25">
      <c r="A251" s="1" t="s">
        <v>677</v>
      </c>
      <c r="B251" s="1" t="s">
        <v>562</v>
      </c>
      <c r="C251" s="1" t="s">
        <v>4490</v>
      </c>
      <c r="D251" s="1">
        <v>43390.875752314816</v>
      </c>
      <c r="E251" s="1">
        <v>43398.678993055553</v>
      </c>
      <c r="F251" s="1" t="s">
        <v>913</v>
      </c>
      <c r="G251" s="1" t="s">
        <v>90</v>
      </c>
      <c r="H251" s="1" t="s">
        <v>1341</v>
      </c>
      <c r="I251" s="1" t="s">
        <v>91</v>
      </c>
      <c r="J251" s="1" t="s">
        <v>1119</v>
      </c>
      <c r="K251" s="1" t="s">
        <v>4491</v>
      </c>
      <c r="L251" s="1" t="s">
        <v>5314</v>
      </c>
      <c r="M251" s="1" t="s">
        <v>793</v>
      </c>
      <c r="N251" s="1" t="s">
        <v>929</v>
      </c>
      <c r="O251" s="1" t="s">
        <v>1257</v>
      </c>
      <c r="P251" s="1"/>
      <c r="Q251" s="1" t="s">
        <v>92</v>
      </c>
      <c r="R251" s="1" t="s">
        <v>544</v>
      </c>
      <c r="S251" s="1" t="s">
        <v>585</v>
      </c>
      <c r="T251" s="1"/>
      <c r="U251" s="1"/>
      <c r="V251" s="1" t="s">
        <v>924</v>
      </c>
      <c r="W251" s="1" t="s">
        <v>844</v>
      </c>
      <c r="X251" s="1"/>
      <c r="Y251" s="1">
        <v>43398.679270833331</v>
      </c>
      <c r="Z251" s="1" t="s">
        <v>549</v>
      </c>
      <c r="AA251" s="1" t="s">
        <v>548</v>
      </c>
      <c r="AB251" s="1" t="s">
        <v>548</v>
      </c>
      <c r="AC251" s="1"/>
      <c r="AD251" s="1"/>
    </row>
    <row r="252" spans="1:30" x14ac:dyDescent="0.25">
      <c r="A252" s="1" t="s">
        <v>677</v>
      </c>
      <c r="B252" s="1" t="s">
        <v>562</v>
      </c>
      <c r="C252" s="1" t="s">
        <v>3081</v>
      </c>
      <c r="D252" s="1">
        <v>43382.792233796295</v>
      </c>
      <c r="E252" s="1">
        <v>43398.733726851853</v>
      </c>
      <c r="F252" s="1" t="s">
        <v>914</v>
      </c>
      <c r="G252" s="1" t="s">
        <v>90</v>
      </c>
      <c r="H252" s="1" t="s">
        <v>1341</v>
      </c>
      <c r="I252" s="1" t="s">
        <v>91</v>
      </c>
      <c r="J252" s="1" t="s">
        <v>1119</v>
      </c>
      <c r="K252" s="1" t="s">
        <v>3082</v>
      </c>
      <c r="L252" s="1" t="s">
        <v>5317</v>
      </c>
      <c r="M252" s="1" t="s">
        <v>793</v>
      </c>
      <c r="N252" s="1" t="s">
        <v>929</v>
      </c>
      <c r="O252" s="1" t="s">
        <v>1214</v>
      </c>
      <c r="P252" s="1"/>
      <c r="Q252" s="1" t="s">
        <v>92</v>
      </c>
      <c r="R252" s="1" t="s">
        <v>544</v>
      </c>
      <c r="S252" s="1" t="s">
        <v>585</v>
      </c>
      <c r="T252" s="1"/>
      <c r="U252" s="1"/>
      <c r="V252" s="1" t="s">
        <v>3047</v>
      </c>
      <c r="W252" s="1" t="s">
        <v>3048</v>
      </c>
      <c r="X252" s="1"/>
      <c r="Y252" s="1">
        <v>43398.734016203707</v>
      </c>
      <c r="Z252" s="1" t="s">
        <v>549</v>
      </c>
      <c r="AA252" s="1" t="s">
        <v>548</v>
      </c>
      <c r="AB252" s="1" t="s">
        <v>548</v>
      </c>
      <c r="AC252" s="1"/>
      <c r="AD252" s="1"/>
    </row>
    <row r="253" spans="1:30" x14ac:dyDescent="0.25">
      <c r="A253" s="1" t="s">
        <v>677</v>
      </c>
      <c r="B253" s="1" t="s">
        <v>562</v>
      </c>
      <c r="C253" s="1" t="s">
        <v>4075</v>
      </c>
      <c r="D253" s="1">
        <v>43382.050474537034</v>
      </c>
      <c r="E253" s="1">
        <v>43398.737824074073</v>
      </c>
      <c r="F253" s="1" t="s">
        <v>913</v>
      </c>
      <c r="G253" s="1" t="s">
        <v>90</v>
      </c>
      <c r="H253" s="1" t="s">
        <v>1341</v>
      </c>
      <c r="I253" s="1" t="s">
        <v>91</v>
      </c>
      <c r="J253" s="1" t="s">
        <v>4076</v>
      </c>
      <c r="K253" s="1" t="s">
        <v>4077</v>
      </c>
      <c r="L253" s="1" t="s">
        <v>5318</v>
      </c>
      <c r="M253" s="1" t="s">
        <v>793</v>
      </c>
      <c r="N253" s="1" t="s">
        <v>41</v>
      </c>
      <c r="O253" s="1" t="s">
        <v>944</v>
      </c>
      <c r="P253" s="1"/>
      <c r="Q253" s="1" t="s">
        <v>92</v>
      </c>
      <c r="R253" s="1" t="s">
        <v>544</v>
      </c>
      <c r="S253" s="1" t="s">
        <v>585</v>
      </c>
      <c r="T253" s="1"/>
      <c r="U253" s="1"/>
      <c r="V253" s="1" t="s">
        <v>2043</v>
      </c>
      <c r="W253" s="1" t="s">
        <v>1303</v>
      </c>
      <c r="X253" s="1"/>
      <c r="Y253" s="1">
        <v>43398.738136574073</v>
      </c>
      <c r="Z253" s="1" t="s">
        <v>549</v>
      </c>
      <c r="AA253" s="1" t="s">
        <v>548</v>
      </c>
      <c r="AB253" s="1" t="s">
        <v>548</v>
      </c>
      <c r="AC253" s="1"/>
      <c r="AD253" s="1"/>
    </row>
    <row r="254" spans="1:30" x14ac:dyDescent="0.25">
      <c r="A254" s="1" t="s">
        <v>677</v>
      </c>
      <c r="B254" s="1" t="s">
        <v>562</v>
      </c>
      <c r="C254" s="1" t="s">
        <v>4078</v>
      </c>
      <c r="D254" s="1">
        <v>43382.044618055559</v>
      </c>
      <c r="E254" s="1">
        <v>43398.740937499999</v>
      </c>
      <c r="F254" s="1" t="s">
        <v>913</v>
      </c>
      <c r="G254" s="1" t="s">
        <v>90</v>
      </c>
      <c r="H254" s="1" t="s">
        <v>1341</v>
      </c>
      <c r="I254" s="1" t="s">
        <v>91</v>
      </c>
      <c r="J254" s="1" t="s">
        <v>4076</v>
      </c>
      <c r="K254" s="1" t="s">
        <v>4079</v>
      </c>
      <c r="L254" s="1" t="s">
        <v>5310</v>
      </c>
      <c r="M254" s="1" t="s">
        <v>793</v>
      </c>
      <c r="N254" s="1" t="s">
        <v>41</v>
      </c>
      <c r="O254" s="1" t="s">
        <v>944</v>
      </c>
      <c r="P254" s="1"/>
      <c r="Q254" s="1" t="s">
        <v>92</v>
      </c>
      <c r="R254" s="1" t="s">
        <v>544</v>
      </c>
      <c r="S254" s="1" t="s">
        <v>585</v>
      </c>
      <c r="T254" s="1"/>
      <c r="U254" s="1"/>
      <c r="V254" s="1" t="s">
        <v>2043</v>
      </c>
      <c r="W254" s="1" t="s">
        <v>1303</v>
      </c>
      <c r="X254" s="1"/>
      <c r="Y254" s="1">
        <v>43398.741215277776</v>
      </c>
      <c r="Z254" s="1" t="s">
        <v>549</v>
      </c>
      <c r="AA254" s="1" t="s">
        <v>548</v>
      </c>
      <c r="AB254" s="1" t="s">
        <v>548</v>
      </c>
      <c r="AC254" s="1"/>
      <c r="AD254" s="1"/>
    </row>
    <row r="255" spans="1:30" x14ac:dyDescent="0.25">
      <c r="A255" s="1" t="s">
        <v>677</v>
      </c>
      <c r="B255" s="1" t="s">
        <v>562</v>
      </c>
      <c r="C255" s="1" t="s">
        <v>4080</v>
      </c>
      <c r="D255" s="1">
        <v>43382.039687500001</v>
      </c>
      <c r="E255" s="1">
        <v>43398.743425925924</v>
      </c>
      <c r="F255" s="1" t="s">
        <v>913</v>
      </c>
      <c r="G255" s="1" t="s">
        <v>90</v>
      </c>
      <c r="H255" s="1" t="s">
        <v>1341</v>
      </c>
      <c r="I255" s="1" t="s">
        <v>91</v>
      </c>
      <c r="J255" s="1" t="s">
        <v>4076</v>
      </c>
      <c r="K255" s="1" t="s">
        <v>4081</v>
      </c>
      <c r="L255" s="1" t="s">
        <v>5310</v>
      </c>
      <c r="M255" s="1" t="s">
        <v>793</v>
      </c>
      <c r="N255" s="1" t="s">
        <v>41</v>
      </c>
      <c r="O255" s="1" t="s">
        <v>944</v>
      </c>
      <c r="P255" s="1"/>
      <c r="Q255" s="1" t="s">
        <v>92</v>
      </c>
      <c r="R255" s="1" t="s">
        <v>544</v>
      </c>
      <c r="S255" s="1" t="s">
        <v>585</v>
      </c>
      <c r="T255" s="1"/>
      <c r="U255" s="1"/>
      <c r="V255" s="1" t="s">
        <v>2043</v>
      </c>
      <c r="W255" s="1" t="s">
        <v>1303</v>
      </c>
      <c r="X255" s="1"/>
      <c r="Y255" s="1">
        <v>43398.743703703702</v>
      </c>
      <c r="Z255" s="1" t="s">
        <v>549</v>
      </c>
      <c r="AA255" s="1" t="s">
        <v>548</v>
      </c>
      <c r="AB255" s="1" t="s">
        <v>548</v>
      </c>
      <c r="AC255" s="1"/>
      <c r="AD255" s="1"/>
    </row>
    <row r="256" spans="1:30" x14ac:dyDescent="0.25">
      <c r="A256" s="1" t="s">
        <v>677</v>
      </c>
      <c r="B256" s="1" t="s">
        <v>562</v>
      </c>
      <c r="C256" s="1" t="s">
        <v>4869</v>
      </c>
      <c r="D256" s="1">
        <v>43396.096655092595</v>
      </c>
      <c r="E256" s="1">
        <v>43398.743611111109</v>
      </c>
      <c r="F256" s="1" t="s">
        <v>1100</v>
      </c>
      <c r="G256" s="1" t="s">
        <v>90</v>
      </c>
      <c r="H256" s="1" t="s">
        <v>1341</v>
      </c>
      <c r="I256" s="1" t="s">
        <v>91</v>
      </c>
      <c r="J256" s="1" t="s">
        <v>1119</v>
      </c>
      <c r="K256" s="1" t="s">
        <v>4870</v>
      </c>
      <c r="L256" s="1" t="s">
        <v>5310</v>
      </c>
      <c r="M256" s="1" t="s">
        <v>793</v>
      </c>
      <c r="N256" s="1" t="s">
        <v>41</v>
      </c>
      <c r="O256" s="1" t="s">
        <v>944</v>
      </c>
      <c r="P256" s="1"/>
      <c r="Q256" s="1" t="s">
        <v>92</v>
      </c>
      <c r="R256" s="1" t="s">
        <v>544</v>
      </c>
      <c r="S256" s="1" t="s">
        <v>585</v>
      </c>
      <c r="T256" s="1"/>
      <c r="U256" s="1"/>
      <c r="V256" s="1" t="s">
        <v>2043</v>
      </c>
      <c r="W256" s="1" t="s">
        <v>1303</v>
      </c>
      <c r="X256" s="1"/>
      <c r="Y256" s="1">
        <v>43398.743796296294</v>
      </c>
      <c r="Z256" s="1" t="s">
        <v>549</v>
      </c>
      <c r="AA256" s="1" t="s">
        <v>548</v>
      </c>
      <c r="AB256" s="1" t="s">
        <v>548</v>
      </c>
      <c r="AC256" s="1"/>
      <c r="AD256" s="1"/>
    </row>
    <row r="257" spans="1:30" x14ac:dyDescent="0.25">
      <c r="A257" s="1" t="s">
        <v>677</v>
      </c>
      <c r="B257" s="1" t="s">
        <v>562</v>
      </c>
      <c r="C257" s="1" t="s">
        <v>5124</v>
      </c>
      <c r="D257" s="1">
        <v>43390.987928240742</v>
      </c>
      <c r="E257" s="1">
        <v>43398.746863425928</v>
      </c>
      <c r="F257" s="1" t="s">
        <v>913</v>
      </c>
      <c r="G257" s="1" t="s">
        <v>90</v>
      </c>
      <c r="H257" s="1" t="s">
        <v>1341</v>
      </c>
      <c r="I257" s="1" t="s">
        <v>91</v>
      </c>
      <c r="J257" s="1" t="s">
        <v>1120</v>
      </c>
      <c r="K257" s="1" t="s">
        <v>5125</v>
      </c>
      <c r="L257" s="1" t="s">
        <v>5313</v>
      </c>
      <c r="M257" s="1" t="s">
        <v>793</v>
      </c>
      <c r="N257" s="1" t="s">
        <v>40</v>
      </c>
      <c r="O257" s="1" t="s">
        <v>935</v>
      </c>
      <c r="P257" s="1"/>
      <c r="Q257" s="1" t="s">
        <v>92</v>
      </c>
      <c r="R257" s="1" t="s">
        <v>544</v>
      </c>
      <c r="S257" s="1" t="s">
        <v>585</v>
      </c>
      <c r="T257" s="1"/>
      <c r="U257" s="1"/>
      <c r="V257" s="1" t="s">
        <v>1198</v>
      </c>
      <c r="W257" s="1" t="s">
        <v>1199</v>
      </c>
      <c r="X257" s="1"/>
      <c r="Y257" s="1">
        <v>43398.747129629628</v>
      </c>
      <c r="Z257" s="1" t="s">
        <v>549</v>
      </c>
      <c r="AA257" s="1" t="s">
        <v>548</v>
      </c>
      <c r="AB257" s="1" t="s">
        <v>548</v>
      </c>
      <c r="AC257" s="1"/>
      <c r="AD257" s="1"/>
    </row>
    <row r="258" spans="1:30" x14ac:dyDescent="0.25">
      <c r="A258" s="1" t="s">
        <v>677</v>
      </c>
      <c r="B258" s="1" t="s">
        <v>562</v>
      </c>
      <c r="C258" s="1" t="s">
        <v>4098</v>
      </c>
      <c r="D258" s="1">
        <v>43382.05133101852</v>
      </c>
      <c r="E258" s="1">
        <v>43398.763055555559</v>
      </c>
      <c r="F258" s="1" t="s">
        <v>1193</v>
      </c>
      <c r="G258" s="1" t="s">
        <v>90</v>
      </c>
      <c r="H258" s="1" t="s">
        <v>1341</v>
      </c>
      <c r="I258" s="1" t="s">
        <v>91</v>
      </c>
      <c r="J258" s="1" t="s">
        <v>4504</v>
      </c>
      <c r="K258" s="1" t="s">
        <v>4099</v>
      </c>
      <c r="L258" s="1" t="s">
        <v>5556</v>
      </c>
      <c r="M258" s="1" t="s">
        <v>793</v>
      </c>
      <c r="N258" s="1" t="s">
        <v>41</v>
      </c>
      <c r="O258" s="1" t="s">
        <v>928</v>
      </c>
      <c r="P258" s="1"/>
      <c r="Q258" s="1" t="s">
        <v>92</v>
      </c>
      <c r="R258" s="1" t="s">
        <v>544</v>
      </c>
      <c r="S258" s="1" t="s">
        <v>585</v>
      </c>
      <c r="T258" s="1"/>
      <c r="U258" s="1"/>
      <c r="V258" s="1" t="s">
        <v>2043</v>
      </c>
      <c r="W258" s="1" t="s">
        <v>1303</v>
      </c>
      <c r="X258" s="1"/>
      <c r="Y258" s="1">
        <v>43398.763344907406</v>
      </c>
      <c r="Z258" s="1" t="s">
        <v>549</v>
      </c>
      <c r="AA258" s="1" t="s">
        <v>548</v>
      </c>
      <c r="AB258" s="1" t="s">
        <v>548</v>
      </c>
      <c r="AC258" s="1"/>
      <c r="AD258" s="1"/>
    </row>
    <row r="259" spans="1:30" x14ac:dyDescent="0.25">
      <c r="A259" s="1" t="s">
        <v>677</v>
      </c>
      <c r="B259" s="1" t="s">
        <v>562</v>
      </c>
      <c r="C259" s="1" t="s">
        <v>5332</v>
      </c>
      <c r="D259" s="1">
        <v>43398.020555555559</v>
      </c>
      <c r="E259" s="1">
        <v>43398.768043981479</v>
      </c>
      <c r="F259" s="1" t="s">
        <v>1193</v>
      </c>
      <c r="G259" s="1" t="s">
        <v>90</v>
      </c>
      <c r="H259" s="1" t="s">
        <v>1341</v>
      </c>
      <c r="I259" s="1" t="s">
        <v>91</v>
      </c>
      <c r="J259" s="1" t="s">
        <v>5333</v>
      </c>
      <c r="K259" s="1" t="s">
        <v>5334</v>
      </c>
      <c r="L259" s="1" t="s">
        <v>5530</v>
      </c>
      <c r="M259" s="1" t="s">
        <v>793</v>
      </c>
      <c r="N259" s="1" t="s">
        <v>40</v>
      </c>
      <c r="O259" s="1" t="s">
        <v>5531</v>
      </c>
      <c r="P259" s="1"/>
      <c r="Q259" s="1" t="s">
        <v>92</v>
      </c>
      <c r="R259" s="1" t="s">
        <v>544</v>
      </c>
      <c r="S259" s="1" t="s">
        <v>585</v>
      </c>
      <c r="T259" s="1"/>
      <c r="U259" s="1"/>
      <c r="V259" s="1" t="s">
        <v>5335</v>
      </c>
      <c r="W259" s="1" t="s">
        <v>5336</v>
      </c>
      <c r="X259" s="1"/>
      <c r="Y259" s="1">
        <v>43398.768321759257</v>
      </c>
      <c r="Z259" s="1" t="s">
        <v>549</v>
      </c>
      <c r="AA259" s="1" t="s">
        <v>548</v>
      </c>
      <c r="AB259" s="1" t="s">
        <v>548</v>
      </c>
      <c r="AC259" s="1"/>
      <c r="AD259" s="1"/>
    </row>
    <row r="260" spans="1:30" x14ac:dyDescent="0.25">
      <c r="A260" s="1" t="s">
        <v>677</v>
      </c>
      <c r="B260" s="1" t="s">
        <v>562</v>
      </c>
      <c r="C260" s="1" t="s">
        <v>4100</v>
      </c>
      <c r="D260" s="1">
        <v>43382.008287037039</v>
      </c>
      <c r="E260" s="1">
        <v>43398.774016203701</v>
      </c>
      <c r="F260" s="1" t="s">
        <v>1193</v>
      </c>
      <c r="G260" s="1" t="s">
        <v>90</v>
      </c>
      <c r="H260" s="1" t="s">
        <v>1341</v>
      </c>
      <c r="I260" s="1" t="s">
        <v>91</v>
      </c>
      <c r="J260" s="1" t="s">
        <v>4076</v>
      </c>
      <c r="K260" s="1" t="s">
        <v>4101</v>
      </c>
      <c r="L260" s="1" t="s">
        <v>5556</v>
      </c>
      <c r="M260" s="1" t="s">
        <v>793</v>
      </c>
      <c r="N260" s="1" t="s">
        <v>41</v>
      </c>
      <c r="O260" s="1" t="s">
        <v>928</v>
      </c>
      <c r="P260" s="1"/>
      <c r="Q260" s="1" t="s">
        <v>92</v>
      </c>
      <c r="R260" s="1" t="s">
        <v>544</v>
      </c>
      <c r="S260" s="1" t="s">
        <v>585</v>
      </c>
      <c r="T260" s="1"/>
      <c r="U260" s="1"/>
      <c r="V260" s="1" t="s">
        <v>2043</v>
      </c>
      <c r="W260" s="1" t="s">
        <v>1303</v>
      </c>
      <c r="X260" s="1"/>
      <c r="Y260" s="1">
        <v>43398.774305555555</v>
      </c>
      <c r="Z260" s="1" t="s">
        <v>549</v>
      </c>
      <c r="AA260" s="1" t="s">
        <v>548</v>
      </c>
      <c r="AB260" s="1" t="s">
        <v>548</v>
      </c>
      <c r="AC260" s="1"/>
      <c r="AD260" s="1"/>
    </row>
    <row r="261" spans="1:30" x14ac:dyDescent="0.25">
      <c r="A261" s="1" t="s">
        <v>677</v>
      </c>
      <c r="B261" s="1" t="s">
        <v>562</v>
      </c>
      <c r="C261" s="1" t="s">
        <v>3083</v>
      </c>
      <c r="D261" s="1">
        <v>43382.73505787037</v>
      </c>
      <c r="E261" s="1">
        <v>43398.794016203705</v>
      </c>
      <c r="F261" s="1" t="s">
        <v>1100</v>
      </c>
      <c r="G261" s="1" t="s">
        <v>90</v>
      </c>
      <c r="H261" s="1" t="s">
        <v>1341</v>
      </c>
      <c r="I261" s="1" t="s">
        <v>91</v>
      </c>
      <c r="J261" s="1" t="s">
        <v>3084</v>
      </c>
      <c r="K261" s="1" t="s">
        <v>3085</v>
      </c>
      <c r="L261" s="1" t="s">
        <v>1420</v>
      </c>
      <c r="M261" s="1" t="s">
        <v>793</v>
      </c>
      <c r="N261" s="1" t="s">
        <v>40</v>
      </c>
      <c r="O261" s="1" t="s">
        <v>732</v>
      </c>
      <c r="P261" s="1"/>
      <c r="Q261" s="1" t="s">
        <v>92</v>
      </c>
      <c r="R261" s="1" t="s">
        <v>544</v>
      </c>
      <c r="S261" s="1" t="s">
        <v>585</v>
      </c>
      <c r="T261" s="1"/>
      <c r="U261" s="1"/>
      <c r="V261" s="1" t="s">
        <v>1096</v>
      </c>
      <c r="W261" s="1" t="s">
        <v>1301</v>
      </c>
      <c r="X261" s="1"/>
      <c r="Y261" s="1">
        <v>43398.794293981482</v>
      </c>
      <c r="Z261" s="1" t="s">
        <v>549</v>
      </c>
      <c r="AA261" s="1" t="s">
        <v>548</v>
      </c>
      <c r="AB261" s="1" t="s">
        <v>548</v>
      </c>
      <c r="AC261" s="1"/>
      <c r="AD261" s="1"/>
    </row>
    <row r="262" spans="1:30" x14ac:dyDescent="0.25">
      <c r="A262" s="1" t="s">
        <v>677</v>
      </c>
      <c r="B262" s="1" t="s">
        <v>562</v>
      </c>
      <c r="C262" s="1" t="s">
        <v>3298</v>
      </c>
      <c r="D262" s="1">
        <v>43383.85664351852</v>
      </c>
      <c r="E262" s="1">
        <v>43398.797106481485</v>
      </c>
      <c r="F262" s="1" t="s">
        <v>1100</v>
      </c>
      <c r="G262" s="1" t="s">
        <v>90</v>
      </c>
      <c r="H262" s="1" t="s">
        <v>1341</v>
      </c>
      <c r="I262" s="1" t="s">
        <v>91</v>
      </c>
      <c r="J262" s="1" t="s">
        <v>1119</v>
      </c>
      <c r="K262" s="1" t="s">
        <v>3299</v>
      </c>
      <c r="L262" s="1" t="s">
        <v>2364</v>
      </c>
      <c r="M262" s="1" t="s">
        <v>793</v>
      </c>
      <c r="N262" s="1" t="s">
        <v>41</v>
      </c>
      <c r="O262" s="1" t="s">
        <v>927</v>
      </c>
      <c r="P262" s="1"/>
      <c r="Q262" s="1" t="s">
        <v>92</v>
      </c>
      <c r="R262" s="1" t="s">
        <v>544</v>
      </c>
      <c r="S262" s="1" t="s">
        <v>585</v>
      </c>
      <c r="T262" s="1"/>
      <c r="U262" s="1"/>
      <c r="V262" s="1" t="s">
        <v>1350</v>
      </c>
      <c r="W262" s="1" t="s">
        <v>1392</v>
      </c>
      <c r="X262" s="1"/>
      <c r="Y262" s="1">
        <v>43398.797395833331</v>
      </c>
      <c r="Z262" s="1" t="s">
        <v>549</v>
      </c>
      <c r="AA262" s="1" t="s">
        <v>548</v>
      </c>
      <c r="AB262" s="1" t="s">
        <v>548</v>
      </c>
      <c r="AC262" s="1"/>
      <c r="AD262" s="1"/>
    </row>
    <row r="263" spans="1:30" x14ac:dyDescent="0.25">
      <c r="A263" s="1" t="s">
        <v>677</v>
      </c>
      <c r="B263" s="1" t="s">
        <v>562</v>
      </c>
      <c r="C263" s="1" t="s">
        <v>5120</v>
      </c>
      <c r="D263" s="1">
        <v>43396.722395833334</v>
      </c>
      <c r="E263" s="1">
        <v>43398.801157407404</v>
      </c>
      <c r="F263" s="1" t="s">
        <v>1100</v>
      </c>
      <c r="G263" s="1" t="s">
        <v>90</v>
      </c>
      <c r="H263" s="1" t="s">
        <v>1341</v>
      </c>
      <c r="I263" s="1" t="s">
        <v>91</v>
      </c>
      <c r="J263" s="1" t="s">
        <v>1119</v>
      </c>
      <c r="K263" s="1" t="s">
        <v>5121</v>
      </c>
      <c r="L263" s="1" t="s">
        <v>5545</v>
      </c>
      <c r="M263" s="1" t="s">
        <v>793</v>
      </c>
      <c r="N263" s="1" t="s">
        <v>929</v>
      </c>
      <c r="O263" s="1" t="s">
        <v>939</v>
      </c>
      <c r="P263" s="1"/>
      <c r="Q263" s="1" t="s">
        <v>92</v>
      </c>
      <c r="R263" s="1" t="s">
        <v>544</v>
      </c>
      <c r="S263" s="1" t="s">
        <v>585</v>
      </c>
      <c r="T263" s="1"/>
      <c r="U263" s="1"/>
      <c r="V263" s="1" t="s">
        <v>4669</v>
      </c>
      <c r="W263" s="1" t="s">
        <v>4670</v>
      </c>
      <c r="X263" s="1"/>
      <c r="Y263" s="1">
        <v>43398.814282407409</v>
      </c>
      <c r="Z263" s="1" t="s">
        <v>549</v>
      </c>
      <c r="AA263" s="1" t="s">
        <v>548</v>
      </c>
      <c r="AB263" s="1" t="s">
        <v>548</v>
      </c>
      <c r="AC263" s="1"/>
      <c r="AD263" s="1"/>
    </row>
    <row r="264" spans="1:30" x14ac:dyDescent="0.25">
      <c r="A264" s="1" t="s">
        <v>677</v>
      </c>
      <c r="B264" s="1" t="s">
        <v>562</v>
      </c>
      <c r="C264" s="1" t="s">
        <v>5116</v>
      </c>
      <c r="D264" s="1">
        <v>43396.80574074074</v>
      </c>
      <c r="E264" s="1">
        <v>43398.803680555553</v>
      </c>
      <c r="F264" s="1" t="s">
        <v>1100</v>
      </c>
      <c r="G264" s="1" t="s">
        <v>90</v>
      </c>
      <c r="H264" s="1" t="s">
        <v>1341</v>
      </c>
      <c r="I264" s="1" t="s">
        <v>91</v>
      </c>
      <c r="J264" s="1" t="s">
        <v>1119</v>
      </c>
      <c r="K264" s="1" t="s">
        <v>5117</v>
      </c>
      <c r="L264" s="1" t="s">
        <v>5544</v>
      </c>
      <c r="M264" s="1" t="s">
        <v>793</v>
      </c>
      <c r="N264" s="1" t="s">
        <v>40</v>
      </c>
      <c r="O264" s="1" t="s">
        <v>937</v>
      </c>
      <c r="P264" s="1"/>
      <c r="Q264" s="1" t="s">
        <v>92</v>
      </c>
      <c r="R264" s="1" t="s">
        <v>544</v>
      </c>
      <c r="S264" s="1" t="s">
        <v>585</v>
      </c>
      <c r="T264" s="1"/>
      <c r="U264" s="1"/>
      <c r="V264" s="1" t="s">
        <v>2582</v>
      </c>
      <c r="W264" s="1" t="s">
        <v>2583</v>
      </c>
      <c r="X264" s="1"/>
      <c r="Y264" s="1">
        <v>43398.810960648145</v>
      </c>
      <c r="Z264" s="1" t="s">
        <v>549</v>
      </c>
      <c r="AA264" s="1" t="s">
        <v>548</v>
      </c>
      <c r="AB264" s="1" t="s">
        <v>548</v>
      </c>
      <c r="AC264" s="1"/>
      <c r="AD264" s="1"/>
    </row>
    <row r="265" spans="1:30" x14ac:dyDescent="0.25">
      <c r="A265" s="1" t="s">
        <v>677</v>
      </c>
      <c r="B265" s="1" t="s">
        <v>562</v>
      </c>
      <c r="C265" s="1" t="s">
        <v>1606</v>
      </c>
      <c r="D265" s="1">
        <v>43371.932766203703</v>
      </c>
      <c r="E265" s="1">
        <v>43398.810300925928</v>
      </c>
      <c r="F265" s="1" t="s">
        <v>1193</v>
      </c>
      <c r="G265" s="1" t="s">
        <v>90</v>
      </c>
      <c r="H265" s="1" t="s">
        <v>1341</v>
      </c>
      <c r="I265" s="1" t="s">
        <v>91</v>
      </c>
      <c r="J265" s="1" t="s">
        <v>3288</v>
      </c>
      <c r="K265" s="1" t="s">
        <v>1607</v>
      </c>
      <c r="L265" s="1" t="s">
        <v>5557</v>
      </c>
      <c r="M265" s="1" t="s">
        <v>793</v>
      </c>
      <c r="N265" s="1" t="s">
        <v>929</v>
      </c>
      <c r="O265" s="1" t="s">
        <v>939</v>
      </c>
      <c r="P265" s="1"/>
      <c r="Q265" s="1" t="s">
        <v>92</v>
      </c>
      <c r="R265" s="1" t="s">
        <v>544</v>
      </c>
      <c r="S265" s="1" t="s">
        <v>585</v>
      </c>
      <c r="T265" s="1"/>
      <c r="U265" s="1"/>
      <c r="V265" s="1" t="s">
        <v>923</v>
      </c>
      <c r="W265" s="1" t="s">
        <v>1063</v>
      </c>
      <c r="X265" s="1"/>
      <c r="Y265" s="1">
        <v>43398.810590277775</v>
      </c>
      <c r="Z265" s="1" t="s">
        <v>549</v>
      </c>
      <c r="AA265" s="1" t="s">
        <v>548</v>
      </c>
      <c r="AB265" s="1" t="s">
        <v>548</v>
      </c>
      <c r="AC265" s="1"/>
      <c r="AD265" s="1"/>
    </row>
    <row r="266" spans="1:30" x14ac:dyDescent="0.25">
      <c r="A266" s="1" t="s">
        <v>677</v>
      </c>
      <c r="B266" s="1" t="s">
        <v>562</v>
      </c>
      <c r="C266" s="1" t="s">
        <v>5347</v>
      </c>
      <c r="D266" s="1">
        <v>43397.905509259261</v>
      </c>
      <c r="E266" s="1">
        <v>43398.814120370371</v>
      </c>
      <c r="F266" s="1" t="s">
        <v>1100</v>
      </c>
      <c r="G266" s="1" t="s">
        <v>90</v>
      </c>
      <c r="H266" s="1" t="s">
        <v>1341</v>
      </c>
      <c r="I266" s="1" t="s">
        <v>91</v>
      </c>
      <c r="J266" s="1" t="s">
        <v>1119</v>
      </c>
      <c r="K266" s="1" t="s">
        <v>5348</v>
      </c>
      <c r="L266" s="1" t="s">
        <v>1420</v>
      </c>
      <c r="M266" s="1" t="s">
        <v>793</v>
      </c>
      <c r="N266" s="1" t="s">
        <v>41</v>
      </c>
      <c r="O266" s="1" t="s">
        <v>944</v>
      </c>
      <c r="P266" s="1"/>
      <c r="Q266" s="1" t="s">
        <v>92</v>
      </c>
      <c r="R266" s="1" t="s">
        <v>544</v>
      </c>
      <c r="S266" s="1" t="s">
        <v>585</v>
      </c>
      <c r="T266" s="1"/>
      <c r="U266" s="1"/>
      <c r="V266" s="1" t="s">
        <v>2547</v>
      </c>
      <c r="W266" s="1" t="s">
        <v>2548</v>
      </c>
      <c r="X266" s="1"/>
      <c r="Y266" s="1">
        <v>43398.814398148148</v>
      </c>
      <c r="Z266" s="1" t="s">
        <v>549</v>
      </c>
      <c r="AA266" s="1" t="s">
        <v>548</v>
      </c>
      <c r="AB266" s="1" t="s">
        <v>548</v>
      </c>
      <c r="AC266" s="1"/>
      <c r="AD266" s="1"/>
    </row>
    <row r="267" spans="1:30" x14ac:dyDescent="0.25">
      <c r="A267" s="1" t="s">
        <v>677</v>
      </c>
      <c r="B267" s="1" t="s">
        <v>562</v>
      </c>
      <c r="C267" s="1" t="s">
        <v>5361</v>
      </c>
      <c r="D267" s="1">
        <v>43396.946203703701</v>
      </c>
      <c r="E267" s="1">
        <v>43398.834594907406</v>
      </c>
      <c r="F267" s="1" t="s">
        <v>915</v>
      </c>
      <c r="G267" s="1" t="s">
        <v>90</v>
      </c>
      <c r="H267" s="1" t="s">
        <v>1341</v>
      </c>
      <c r="I267" s="1" t="s">
        <v>91</v>
      </c>
      <c r="J267" s="1" t="s">
        <v>5362</v>
      </c>
      <c r="K267" s="1" t="s">
        <v>5363</v>
      </c>
      <c r="L267" s="1" t="s">
        <v>5542</v>
      </c>
      <c r="M267" s="1" t="s">
        <v>793</v>
      </c>
      <c r="N267" s="1" t="s">
        <v>41</v>
      </c>
      <c r="O267" s="1" t="s">
        <v>927</v>
      </c>
      <c r="P267" s="1">
        <v>43398.022893518515</v>
      </c>
      <c r="Q267" s="1" t="s">
        <v>92</v>
      </c>
      <c r="R267" s="1" t="s">
        <v>544</v>
      </c>
      <c r="S267" s="1" t="s">
        <v>585</v>
      </c>
      <c r="T267" s="1"/>
      <c r="U267" s="1"/>
      <c r="V267" s="1" t="s">
        <v>1197</v>
      </c>
      <c r="W267" s="1" t="s">
        <v>5364</v>
      </c>
      <c r="X267" s="1"/>
      <c r="Y267" s="1">
        <v>43398.834872685184</v>
      </c>
      <c r="Z267" s="1" t="s">
        <v>549</v>
      </c>
      <c r="AA267" s="1" t="s">
        <v>548</v>
      </c>
      <c r="AB267" s="1" t="s">
        <v>548</v>
      </c>
      <c r="AC267" s="1"/>
      <c r="AD267" s="1"/>
    </row>
    <row r="268" spans="1:30" x14ac:dyDescent="0.25">
      <c r="A268" s="1" t="s">
        <v>677</v>
      </c>
      <c r="B268" s="1" t="s">
        <v>562</v>
      </c>
      <c r="C268" s="1" t="s">
        <v>4092</v>
      </c>
      <c r="D268" s="1">
        <v>43382.019490740742</v>
      </c>
      <c r="E268" s="1">
        <v>43398.842280092591</v>
      </c>
      <c r="F268" s="1" t="s">
        <v>914</v>
      </c>
      <c r="G268" s="1" t="s">
        <v>90</v>
      </c>
      <c r="H268" s="1" t="s">
        <v>1341</v>
      </c>
      <c r="I268" s="1" t="s">
        <v>91</v>
      </c>
      <c r="J268" s="1" t="s">
        <v>4076</v>
      </c>
      <c r="K268" s="1" t="s">
        <v>4093</v>
      </c>
      <c r="L268" s="1" t="s">
        <v>5553</v>
      </c>
      <c r="M268" s="1" t="s">
        <v>793</v>
      </c>
      <c r="N268" s="1" t="s">
        <v>41</v>
      </c>
      <c r="O268" s="1" t="s">
        <v>928</v>
      </c>
      <c r="P268" s="1"/>
      <c r="Q268" s="1" t="s">
        <v>92</v>
      </c>
      <c r="R268" s="1" t="s">
        <v>544</v>
      </c>
      <c r="S268" s="1" t="s">
        <v>585</v>
      </c>
      <c r="T268" s="1"/>
      <c r="U268" s="1"/>
      <c r="V268" s="1" t="s">
        <v>2043</v>
      </c>
      <c r="W268" s="1" t="s">
        <v>1303</v>
      </c>
      <c r="X268" s="1"/>
      <c r="Y268" s="1">
        <v>43398.842557870368</v>
      </c>
      <c r="Z268" s="1" t="s">
        <v>549</v>
      </c>
      <c r="AA268" s="1" t="s">
        <v>548</v>
      </c>
      <c r="AB268" s="1" t="s">
        <v>548</v>
      </c>
      <c r="AC268" s="1"/>
      <c r="AD268" s="1"/>
    </row>
    <row r="269" spans="1:30" x14ac:dyDescent="0.25">
      <c r="A269" s="1" t="s">
        <v>677</v>
      </c>
      <c r="B269" s="1" t="s">
        <v>562</v>
      </c>
      <c r="C269" s="1" t="s">
        <v>4921</v>
      </c>
      <c r="D269" s="1">
        <v>43390.004525462966</v>
      </c>
      <c r="E269" s="1">
        <v>43398.84615740741</v>
      </c>
      <c r="F269" s="1" t="s">
        <v>915</v>
      </c>
      <c r="G269" s="1" t="s">
        <v>90</v>
      </c>
      <c r="H269" s="1" t="s">
        <v>1341</v>
      </c>
      <c r="I269" s="1" t="s">
        <v>91</v>
      </c>
      <c r="J269" s="1" t="s">
        <v>1119</v>
      </c>
      <c r="K269" s="1" t="s">
        <v>4922</v>
      </c>
      <c r="L269" s="1" t="s">
        <v>5550</v>
      </c>
      <c r="M269" s="1" t="s">
        <v>793</v>
      </c>
      <c r="N269" s="1" t="s">
        <v>40</v>
      </c>
      <c r="O269" s="1" t="s">
        <v>5551</v>
      </c>
      <c r="P269" s="1"/>
      <c r="Q269" s="1" t="s">
        <v>92</v>
      </c>
      <c r="R269" s="1" t="s">
        <v>544</v>
      </c>
      <c r="S269" s="1" t="s">
        <v>585</v>
      </c>
      <c r="T269" s="1"/>
      <c r="U269" s="1"/>
      <c r="V269" s="1" t="s">
        <v>2761</v>
      </c>
      <c r="W269" s="1" t="s">
        <v>2762</v>
      </c>
      <c r="X269" s="1"/>
      <c r="Y269" s="1">
        <v>43398.846446759257</v>
      </c>
      <c r="Z269" s="1" t="s">
        <v>549</v>
      </c>
      <c r="AA269" s="1" t="s">
        <v>548</v>
      </c>
      <c r="AB269" s="1" t="s">
        <v>548</v>
      </c>
      <c r="AC269" s="1"/>
      <c r="AD269" s="1"/>
    </row>
    <row r="270" spans="1:30" x14ac:dyDescent="0.25">
      <c r="A270" s="1" t="s">
        <v>677</v>
      </c>
      <c r="B270" s="1" t="s">
        <v>562</v>
      </c>
      <c r="C270" s="1" t="s">
        <v>4090</v>
      </c>
      <c r="D270" s="1">
        <v>43382.011307870373</v>
      </c>
      <c r="E270" s="1">
        <v>43398.849560185183</v>
      </c>
      <c r="F270" s="1" t="s">
        <v>914</v>
      </c>
      <c r="G270" s="1" t="s">
        <v>90</v>
      </c>
      <c r="H270" s="1" t="s">
        <v>1341</v>
      </c>
      <c r="I270" s="1" t="s">
        <v>91</v>
      </c>
      <c r="J270" s="1" t="s">
        <v>4076</v>
      </c>
      <c r="K270" s="1" t="s">
        <v>4091</v>
      </c>
      <c r="L270" s="1" t="s">
        <v>5553</v>
      </c>
      <c r="M270" s="1" t="s">
        <v>793</v>
      </c>
      <c r="N270" s="1" t="s">
        <v>41</v>
      </c>
      <c r="O270" s="1" t="s">
        <v>928</v>
      </c>
      <c r="P270" s="1"/>
      <c r="Q270" s="1" t="s">
        <v>92</v>
      </c>
      <c r="R270" s="1" t="s">
        <v>544</v>
      </c>
      <c r="S270" s="1" t="s">
        <v>585</v>
      </c>
      <c r="T270" s="1"/>
      <c r="U270" s="1"/>
      <c r="V270" s="1" t="s">
        <v>2043</v>
      </c>
      <c r="W270" s="1" t="s">
        <v>1303</v>
      </c>
      <c r="X270" s="1"/>
      <c r="Y270" s="1">
        <v>43398.84983796296</v>
      </c>
      <c r="Z270" s="1" t="s">
        <v>549</v>
      </c>
      <c r="AA270" s="1" t="s">
        <v>548</v>
      </c>
      <c r="AB270" s="1" t="s">
        <v>548</v>
      </c>
      <c r="AC270" s="1"/>
      <c r="AD270" s="1"/>
    </row>
    <row r="271" spans="1:30" x14ac:dyDescent="0.25">
      <c r="A271" s="1" t="s">
        <v>677</v>
      </c>
      <c r="B271" s="1" t="s">
        <v>562</v>
      </c>
      <c r="C271" s="1" t="s">
        <v>4088</v>
      </c>
      <c r="D271" s="1">
        <v>43382.014398148145</v>
      </c>
      <c r="E271" s="1">
        <v>43398.851111111115</v>
      </c>
      <c r="F271" s="1" t="s">
        <v>914</v>
      </c>
      <c r="G271" s="1" t="s">
        <v>90</v>
      </c>
      <c r="H271" s="1" t="s">
        <v>1341</v>
      </c>
      <c r="I271" s="1" t="s">
        <v>91</v>
      </c>
      <c r="J271" s="1" t="s">
        <v>4076</v>
      </c>
      <c r="K271" s="1" t="s">
        <v>4089</v>
      </c>
      <c r="L271" s="1" t="s">
        <v>5553</v>
      </c>
      <c r="M271" s="1" t="s">
        <v>793</v>
      </c>
      <c r="N271" s="1" t="s">
        <v>41</v>
      </c>
      <c r="O271" s="1" t="s">
        <v>928</v>
      </c>
      <c r="P271" s="1"/>
      <c r="Q271" s="1" t="s">
        <v>92</v>
      </c>
      <c r="R271" s="1" t="s">
        <v>544</v>
      </c>
      <c r="S271" s="1" t="s">
        <v>585</v>
      </c>
      <c r="T271" s="1"/>
      <c r="U271" s="1"/>
      <c r="V271" s="1" t="s">
        <v>2043</v>
      </c>
      <c r="W271" s="1" t="s">
        <v>1303</v>
      </c>
      <c r="X271" s="1"/>
      <c r="Y271" s="1">
        <v>43398.871689814812</v>
      </c>
      <c r="Z271" s="1" t="s">
        <v>549</v>
      </c>
      <c r="AA271" s="1" t="s">
        <v>548</v>
      </c>
      <c r="AB271" s="1" t="s">
        <v>548</v>
      </c>
      <c r="AC271" s="1"/>
      <c r="AD271" s="1"/>
    </row>
    <row r="272" spans="1:30" x14ac:dyDescent="0.25">
      <c r="A272" s="1" t="s">
        <v>677</v>
      </c>
      <c r="B272" s="1" t="s">
        <v>562</v>
      </c>
      <c r="C272" s="1" t="s">
        <v>5357</v>
      </c>
      <c r="D272" s="1">
        <v>43397.747835648152</v>
      </c>
      <c r="E272" s="1">
        <v>43398.857083333336</v>
      </c>
      <c r="F272" s="1" t="s">
        <v>915</v>
      </c>
      <c r="G272" s="1" t="s">
        <v>90</v>
      </c>
      <c r="H272" s="1" t="s">
        <v>1341</v>
      </c>
      <c r="I272" s="1" t="s">
        <v>91</v>
      </c>
      <c r="J272" s="1" t="s">
        <v>1277</v>
      </c>
      <c r="K272" s="1" t="s">
        <v>5358</v>
      </c>
      <c r="L272" s="1" t="s">
        <v>5541</v>
      </c>
      <c r="M272" s="1" t="s">
        <v>793</v>
      </c>
      <c r="N272" s="1" t="s">
        <v>40</v>
      </c>
      <c r="O272" s="1" t="s">
        <v>602</v>
      </c>
      <c r="P272" s="1"/>
      <c r="Q272" s="1" t="s">
        <v>92</v>
      </c>
      <c r="R272" s="1" t="s">
        <v>544</v>
      </c>
      <c r="S272" s="1" t="s">
        <v>585</v>
      </c>
      <c r="T272" s="1"/>
      <c r="U272" s="1"/>
      <c r="V272" s="1" t="s">
        <v>4898</v>
      </c>
      <c r="W272" s="1" t="s">
        <v>4899</v>
      </c>
      <c r="X272" s="1"/>
      <c r="Y272" s="1">
        <v>43398.982453703706</v>
      </c>
      <c r="Z272" s="1" t="s">
        <v>549</v>
      </c>
      <c r="AA272" s="1" t="s">
        <v>548</v>
      </c>
      <c r="AB272" s="1" t="s">
        <v>548</v>
      </c>
      <c r="AC272" s="1"/>
      <c r="AD272" s="1"/>
    </row>
    <row r="273" spans="1:30" x14ac:dyDescent="0.25">
      <c r="A273" s="1" t="s">
        <v>677</v>
      </c>
      <c r="B273" s="1" t="s">
        <v>562</v>
      </c>
      <c r="C273" s="1" t="s">
        <v>5351</v>
      </c>
      <c r="D273" s="1">
        <v>43397.788738425923</v>
      </c>
      <c r="E273" s="1">
        <v>43398.866736111115</v>
      </c>
      <c r="F273" s="1" t="s">
        <v>915</v>
      </c>
      <c r="G273" s="1" t="s">
        <v>90</v>
      </c>
      <c r="H273" s="1" t="s">
        <v>1341</v>
      </c>
      <c r="I273" s="1" t="s">
        <v>91</v>
      </c>
      <c r="J273" s="1" t="s">
        <v>1119</v>
      </c>
      <c r="K273" s="1" t="s">
        <v>5352</v>
      </c>
      <c r="L273" s="1" t="s">
        <v>5540</v>
      </c>
      <c r="M273" s="1" t="s">
        <v>793</v>
      </c>
      <c r="N273" s="1" t="s">
        <v>929</v>
      </c>
      <c r="O273" s="1" t="s">
        <v>1241</v>
      </c>
      <c r="P273" s="1"/>
      <c r="Q273" s="1" t="s">
        <v>92</v>
      </c>
      <c r="R273" s="1" t="s">
        <v>544</v>
      </c>
      <c r="S273" s="1" t="s">
        <v>585</v>
      </c>
      <c r="T273" s="1"/>
      <c r="U273" s="1"/>
      <c r="V273" s="1" t="s">
        <v>3848</v>
      </c>
      <c r="W273" s="1" t="s">
        <v>3849</v>
      </c>
      <c r="X273" s="1"/>
      <c r="Y273" s="1">
        <v>43398.867002314815</v>
      </c>
      <c r="Z273" s="1" t="s">
        <v>549</v>
      </c>
      <c r="AA273" s="1" t="s">
        <v>548</v>
      </c>
      <c r="AB273" s="1" t="s">
        <v>548</v>
      </c>
      <c r="AC273" s="1"/>
      <c r="AD273" s="1"/>
    </row>
    <row r="274" spans="1:30" x14ac:dyDescent="0.25">
      <c r="A274" s="1" t="s">
        <v>677</v>
      </c>
      <c r="B274" s="1" t="s">
        <v>562</v>
      </c>
      <c r="C274" s="1" t="s">
        <v>5323</v>
      </c>
      <c r="D274" s="1">
        <v>43398.067453703705</v>
      </c>
      <c r="E274" s="1">
        <v>43398.881597222222</v>
      </c>
      <c r="F274" s="1" t="s">
        <v>914</v>
      </c>
      <c r="G274" s="1" t="s">
        <v>90</v>
      </c>
      <c r="H274" s="1" t="s">
        <v>1341</v>
      </c>
      <c r="I274" s="1" t="s">
        <v>91</v>
      </c>
      <c r="J274" s="1" t="s">
        <v>1119</v>
      </c>
      <c r="K274" s="1" t="s">
        <v>5324</v>
      </c>
      <c r="L274" s="1" t="s">
        <v>5529</v>
      </c>
      <c r="M274" s="1" t="s">
        <v>793</v>
      </c>
      <c r="N274" s="1" t="s">
        <v>920</v>
      </c>
      <c r="O274" s="1" t="s">
        <v>921</v>
      </c>
      <c r="P274" s="1"/>
      <c r="Q274" s="1" t="s">
        <v>92</v>
      </c>
      <c r="R274" s="1" t="s">
        <v>544</v>
      </c>
      <c r="S274" s="1" t="s">
        <v>585</v>
      </c>
      <c r="T274" s="1"/>
      <c r="U274" s="1"/>
      <c r="V274" s="1" t="s">
        <v>5325</v>
      </c>
      <c r="W274" s="1" t="s">
        <v>5326</v>
      </c>
      <c r="X274" s="1"/>
      <c r="Y274" s="1">
        <v>43398.881874999999</v>
      </c>
      <c r="Z274" s="1" t="s">
        <v>549</v>
      </c>
      <c r="AA274" s="1" t="s">
        <v>548</v>
      </c>
      <c r="AB274" s="1" t="s">
        <v>548</v>
      </c>
      <c r="AC274" s="1"/>
      <c r="AD274" s="1"/>
    </row>
    <row r="275" spans="1:30" x14ac:dyDescent="0.25">
      <c r="A275" s="1" t="s">
        <v>677</v>
      </c>
      <c r="B275" s="1" t="s">
        <v>562</v>
      </c>
      <c r="C275" s="1" t="s">
        <v>5337</v>
      </c>
      <c r="D275" s="1">
        <v>43397.997060185182</v>
      </c>
      <c r="E275" s="1">
        <v>43398.945543981485</v>
      </c>
      <c r="F275" s="1" t="s">
        <v>914</v>
      </c>
      <c r="G275" s="1" t="s">
        <v>90</v>
      </c>
      <c r="H275" s="1" t="s">
        <v>1341</v>
      </c>
      <c r="I275" s="1" t="s">
        <v>91</v>
      </c>
      <c r="J275" s="1" t="s">
        <v>1119</v>
      </c>
      <c r="K275" s="1" t="s">
        <v>5338</v>
      </c>
      <c r="L275" s="1" t="s">
        <v>5532</v>
      </c>
      <c r="M275" s="1" t="s">
        <v>793</v>
      </c>
      <c r="N275" s="1" t="s">
        <v>40</v>
      </c>
      <c r="O275" s="1" t="s">
        <v>2340</v>
      </c>
      <c r="P275" s="1"/>
      <c r="Q275" s="1" t="s">
        <v>92</v>
      </c>
      <c r="R275" s="1" t="s">
        <v>544</v>
      </c>
      <c r="S275" s="1" t="s">
        <v>585</v>
      </c>
      <c r="T275" s="1"/>
      <c r="U275" s="1"/>
      <c r="V275" s="1" t="s">
        <v>2774</v>
      </c>
      <c r="W275" s="1" t="s">
        <v>2775</v>
      </c>
      <c r="X275" s="1"/>
      <c r="Y275" s="1">
        <v>43398.945810185185</v>
      </c>
      <c r="Z275" s="1" t="s">
        <v>549</v>
      </c>
      <c r="AA275" s="1" t="s">
        <v>548</v>
      </c>
      <c r="AB275" s="1" t="s">
        <v>548</v>
      </c>
      <c r="AC275" s="1"/>
      <c r="AD275" s="1"/>
    </row>
    <row r="276" spans="1:30" x14ac:dyDescent="0.25">
      <c r="A276" s="1" t="s">
        <v>677</v>
      </c>
      <c r="B276" s="1" t="s">
        <v>562</v>
      </c>
      <c r="C276" s="1" t="s">
        <v>3846</v>
      </c>
      <c r="D276" s="1">
        <v>43388.828530092593</v>
      </c>
      <c r="E276" s="1">
        <v>43398.948831018519</v>
      </c>
      <c r="F276" s="1" t="s">
        <v>914</v>
      </c>
      <c r="G276" s="1" t="s">
        <v>90</v>
      </c>
      <c r="H276" s="1" t="s">
        <v>1341</v>
      </c>
      <c r="I276" s="1" t="s">
        <v>91</v>
      </c>
      <c r="J276" s="1" t="s">
        <v>1119</v>
      </c>
      <c r="K276" s="1" t="s">
        <v>3847</v>
      </c>
      <c r="L276" s="1" t="s">
        <v>5552</v>
      </c>
      <c r="M276" s="1" t="s">
        <v>793</v>
      </c>
      <c r="N276" s="1" t="s">
        <v>3365</v>
      </c>
      <c r="O276" s="1" t="s">
        <v>3396</v>
      </c>
      <c r="P276" s="1"/>
      <c r="Q276" s="1" t="s">
        <v>92</v>
      </c>
      <c r="R276" s="1" t="s">
        <v>544</v>
      </c>
      <c r="S276" s="1" t="s">
        <v>585</v>
      </c>
      <c r="T276" s="1"/>
      <c r="U276" s="1"/>
      <c r="V276" s="1" t="s">
        <v>3848</v>
      </c>
      <c r="W276" s="1" t="s">
        <v>3849</v>
      </c>
      <c r="X276" s="1"/>
      <c r="Y276" s="1">
        <v>43398.949108796296</v>
      </c>
      <c r="Z276" s="1" t="s">
        <v>549</v>
      </c>
      <c r="AA276" s="1" t="s">
        <v>548</v>
      </c>
      <c r="AB276" s="1" t="s">
        <v>548</v>
      </c>
      <c r="AC276" s="1"/>
      <c r="AD276" s="1"/>
    </row>
    <row r="277" spans="1:30" x14ac:dyDescent="0.25">
      <c r="A277" s="1" t="s">
        <v>677</v>
      </c>
      <c r="B277" s="1" t="s">
        <v>562</v>
      </c>
      <c r="C277" s="1" t="s">
        <v>4484</v>
      </c>
      <c r="D277" s="1">
        <v>43391.027928240743</v>
      </c>
      <c r="E277" s="1">
        <v>43398.955057870371</v>
      </c>
      <c r="F277" s="1" t="s">
        <v>914</v>
      </c>
      <c r="G277" s="1" t="s">
        <v>90</v>
      </c>
      <c r="H277" s="1" t="s">
        <v>1341</v>
      </c>
      <c r="I277" s="1" t="s">
        <v>91</v>
      </c>
      <c r="J277" s="1" t="s">
        <v>1119</v>
      </c>
      <c r="K277" s="1" t="s">
        <v>4485</v>
      </c>
      <c r="L277" s="1" t="s">
        <v>5549</v>
      </c>
      <c r="M277" s="1" t="s">
        <v>793</v>
      </c>
      <c r="N277" s="1" t="s">
        <v>929</v>
      </c>
      <c r="O277" s="1" t="s">
        <v>940</v>
      </c>
      <c r="P277" s="1"/>
      <c r="Q277" s="1" t="s">
        <v>92</v>
      </c>
      <c r="R277" s="1" t="s">
        <v>544</v>
      </c>
      <c r="S277" s="1" t="s">
        <v>585</v>
      </c>
      <c r="T277" s="1"/>
      <c r="U277" s="1"/>
      <c r="V277" s="1" t="s">
        <v>930</v>
      </c>
      <c r="W277" s="1" t="s">
        <v>950</v>
      </c>
      <c r="X277" s="1"/>
      <c r="Y277" s="1">
        <v>43398.955347222225</v>
      </c>
      <c r="Z277" s="1" t="s">
        <v>549</v>
      </c>
      <c r="AA277" s="1" t="s">
        <v>548</v>
      </c>
      <c r="AB277" s="1" t="s">
        <v>548</v>
      </c>
      <c r="AC277" s="1"/>
      <c r="AD277" s="1"/>
    </row>
    <row r="278" spans="1:30" x14ac:dyDescent="0.25">
      <c r="A278" s="1" t="s">
        <v>677</v>
      </c>
      <c r="B278" s="1" t="s">
        <v>562</v>
      </c>
      <c r="C278" s="1" t="s">
        <v>4657</v>
      </c>
      <c r="D278" s="1">
        <v>43393.024282407408</v>
      </c>
      <c r="E278" s="1">
        <v>43398.959062499998</v>
      </c>
      <c r="F278" s="1" t="s">
        <v>914</v>
      </c>
      <c r="G278" s="1" t="s">
        <v>90</v>
      </c>
      <c r="H278" s="1" t="s">
        <v>1341</v>
      </c>
      <c r="I278" s="1" t="s">
        <v>91</v>
      </c>
      <c r="J278" s="1" t="s">
        <v>1119</v>
      </c>
      <c r="K278" s="1" t="s">
        <v>4658</v>
      </c>
      <c r="L278" s="1" t="s">
        <v>5547</v>
      </c>
      <c r="M278" s="1" t="s">
        <v>793</v>
      </c>
      <c r="N278" s="1" t="s">
        <v>3365</v>
      </c>
      <c r="O278" s="1" t="s">
        <v>3396</v>
      </c>
      <c r="P278" s="1"/>
      <c r="Q278" s="1" t="s">
        <v>92</v>
      </c>
      <c r="R278" s="1" t="s">
        <v>544</v>
      </c>
      <c r="S278" s="1" t="s">
        <v>585</v>
      </c>
      <c r="T278" s="1"/>
      <c r="U278" s="1"/>
      <c r="V278" s="1" t="s">
        <v>2293</v>
      </c>
      <c r="W278" s="1" t="s">
        <v>2579</v>
      </c>
      <c r="X278" s="1"/>
      <c r="Y278" s="1">
        <v>43398.959351851852</v>
      </c>
      <c r="Z278" s="1" t="s">
        <v>549</v>
      </c>
      <c r="AA278" s="1" t="s">
        <v>548</v>
      </c>
      <c r="AB278" s="1" t="s">
        <v>548</v>
      </c>
      <c r="AC278" s="1"/>
      <c r="AD278" s="1"/>
    </row>
    <row r="279" spans="1:30" x14ac:dyDescent="0.25">
      <c r="A279" s="1" t="s">
        <v>677</v>
      </c>
      <c r="B279" s="1" t="s">
        <v>562</v>
      </c>
      <c r="C279" s="1" t="s">
        <v>4879</v>
      </c>
      <c r="D279" s="1">
        <v>43395.965567129628</v>
      </c>
      <c r="E279" s="1">
        <v>43398.960717592592</v>
      </c>
      <c r="F279" s="1" t="s">
        <v>914</v>
      </c>
      <c r="G279" s="1" t="s">
        <v>90</v>
      </c>
      <c r="H279" s="1" t="s">
        <v>1341</v>
      </c>
      <c r="I279" s="1" t="s">
        <v>91</v>
      </c>
      <c r="J279" s="1" t="s">
        <v>1119</v>
      </c>
      <c r="K279" s="1" t="s">
        <v>4880</v>
      </c>
      <c r="L279" s="1" t="s">
        <v>5546</v>
      </c>
      <c r="M279" s="1" t="s">
        <v>793</v>
      </c>
      <c r="N279" s="1" t="s">
        <v>920</v>
      </c>
      <c r="O279" s="1" t="s">
        <v>921</v>
      </c>
      <c r="P279" s="1"/>
      <c r="Q279" s="1" t="s">
        <v>92</v>
      </c>
      <c r="R279" s="1" t="s">
        <v>544</v>
      </c>
      <c r="S279" s="1" t="s">
        <v>585</v>
      </c>
      <c r="T279" s="1"/>
      <c r="U279" s="1"/>
      <c r="V279" s="1" t="s">
        <v>1103</v>
      </c>
      <c r="W279" s="1" t="s">
        <v>4881</v>
      </c>
      <c r="X279" s="1"/>
      <c r="Y279" s="1">
        <v>43398.961006944446</v>
      </c>
      <c r="Z279" s="1" t="s">
        <v>549</v>
      </c>
      <c r="AA279" s="1" t="s">
        <v>548</v>
      </c>
      <c r="AB279" s="1" t="s">
        <v>548</v>
      </c>
      <c r="AC279" s="1"/>
      <c r="AD279" s="1"/>
    </row>
    <row r="280" spans="1:30" x14ac:dyDescent="0.25">
      <c r="A280" s="1" t="s">
        <v>677</v>
      </c>
      <c r="B280" s="1" t="s">
        <v>562</v>
      </c>
      <c r="C280" s="1" t="s">
        <v>5339</v>
      </c>
      <c r="D280" s="1">
        <v>43397.991076388891</v>
      </c>
      <c r="E280" s="1">
        <v>43398.974548611113</v>
      </c>
      <c r="F280" s="1" t="s">
        <v>914</v>
      </c>
      <c r="G280" s="1" t="s">
        <v>90</v>
      </c>
      <c r="H280" s="1" t="s">
        <v>1341</v>
      </c>
      <c r="I280" s="1" t="s">
        <v>91</v>
      </c>
      <c r="J280" s="1" t="s">
        <v>1119</v>
      </c>
      <c r="K280" s="1" t="s">
        <v>5340</v>
      </c>
      <c r="L280" s="1" t="s">
        <v>5533</v>
      </c>
      <c r="M280" s="1" t="s">
        <v>793</v>
      </c>
      <c r="N280" s="1" t="s">
        <v>929</v>
      </c>
      <c r="O280" s="1" t="s">
        <v>948</v>
      </c>
      <c r="P280" s="1"/>
      <c r="Q280" s="1" t="s">
        <v>92</v>
      </c>
      <c r="R280" s="1" t="s">
        <v>544</v>
      </c>
      <c r="S280" s="1" t="s">
        <v>585</v>
      </c>
      <c r="T280" s="1"/>
      <c r="U280" s="1"/>
      <c r="V280" s="1" t="s">
        <v>3047</v>
      </c>
      <c r="W280" s="1" t="s">
        <v>3048</v>
      </c>
      <c r="X280" s="1"/>
      <c r="Y280" s="1">
        <v>43398.974814814814</v>
      </c>
      <c r="Z280" s="1" t="s">
        <v>549</v>
      </c>
      <c r="AA280" s="1" t="s">
        <v>548</v>
      </c>
      <c r="AB280" s="1" t="s">
        <v>548</v>
      </c>
      <c r="AC280" s="1"/>
      <c r="AD280" s="1"/>
    </row>
    <row r="281" spans="1:30" x14ac:dyDescent="0.25">
      <c r="A281" s="1" t="s">
        <v>677</v>
      </c>
      <c r="B281" s="1" t="s">
        <v>562</v>
      </c>
      <c r="C281" s="1" t="s">
        <v>5110</v>
      </c>
      <c r="D281" s="1">
        <v>43396.922731481478</v>
      </c>
      <c r="E281" s="1">
        <v>43398.98715277778</v>
      </c>
      <c r="F281" s="1" t="s">
        <v>914</v>
      </c>
      <c r="G281" s="1" t="s">
        <v>90</v>
      </c>
      <c r="H281" s="1" t="s">
        <v>1341</v>
      </c>
      <c r="I281" s="1" t="s">
        <v>91</v>
      </c>
      <c r="J281" s="1" t="s">
        <v>1119</v>
      </c>
      <c r="K281" s="1" t="s">
        <v>5111</v>
      </c>
      <c r="L281" s="1" t="s">
        <v>5543</v>
      </c>
      <c r="M281" s="1" t="s">
        <v>793</v>
      </c>
      <c r="N281" s="1" t="s">
        <v>929</v>
      </c>
      <c r="O281" s="1" t="s">
        <v>948</v>
      </c>
      <c r="P281" s="1"/>
      <c r="Q281" s="1" t="s">
        <v>92</v>
      </c>
      <c r="R281" s="1" t="s">
        <v>544</v>
      </c>
      <c r="S281" s="1" t="s">
        <v>585</v>
      </c>
      <c r="T281" s="1"/>
      <c r="U281" s="1"/>
      <c r="V281" s="1" t="s">
        <v>1271</v>
      </c>
      <c r="W281" s="1" t="s">
        <v>1272</v>
      </c>
      <c r="X281" s="1"/>
      <c r="Y281" s="1">
        <v>43398.987430555557</v>
      </c>
      <c r="Z281" s="1" t="s">
        <v>549</v>
      </c>
      <c r="AA281" s="1" t="s">
        <v>548</v>
      </c>
      <c r="AB281" s="1" t="s">
        <v>548</v>
      </c>
      <c r="AC281" s="1"/>
      <c r="AD281" s="1"/>
    </row>
    <row r="282" spans="1:30" x14ac:dyDescent="0.25">
      <c r="A282" s="1" t="s">
        <v>677</v>
      </c>
      <c r="B282" s="1" t="s">
        <v>562</v>
      </c>
      <c r="C282" s="1" t="s">
        <v>4096</v>
      </c>
      <c r="D282" s="1">
        <v>43382.053784722222</v>
      </c>
      <c r="E282" s="1">
        <v>43399.565486111111</v>
      </c>
      <c r="F282" s="1" t="s">
        <v>1101</v>
      </c>
      <c r="G282" s="1" t="s">
        <v>90</v>
      </c>
      <c r="H282" s="1" t="s">
        <v>1341</v>
      </c>
      <c r="I282" s="1" t="s">
        <v>91</v>
      </c>
      <c r="J282" s="1" t="s">
        <v>4076</v>
      </c>
      <c r="K282" s="1" t="s">
        <v>4097</v>
      </c>
      <c r="L282" s="1" t="s">
        <v>5555</v>
      </c>
      <c r="M282" s="1" t="s">
        <v>793</v>
      </c>
      <c r="N282" s="1" t="s">
        <v>41</v>
      </c>
      <c r="O282" s="1" t="s">
        <v>927</v>
      </c>
      <c r="P282" s="1"/>
      <c r="Q282" s="1" t="s">
        <v>92</v>
      </c>
      <c r="R282" s="1" t="s">
        <v>544</v>
      </c>
      <c r="S282" s="1" t="s">
        <v>585</v>
      </c>
      <c r="T282" s="1"/>
      <c r="U282" s="1"/>
      <c r="V282" s="1" t="s">
        <v>2043</v>
      </c>
      <c r="W282" s="1" t="s">
        <v>1303</v>
      </c>
      <c r="X282" s="1"/>
      <c r="Y282" s="1">
        <v>43399.565787037034</v>
      </c>
      <c r="Z282" s="1" t="s">
        <v>549</v>
      </c>
      <c r="AA282" s="1" t="s">
        <v>548</v>
      </c>
      <c r="AB282" s="1" t="s">
        <v>548</v>
      </c>
      <c r="AC282" s="1"/>
      <c r="AD282" s="1"/>
    </row>
    <row r="283" spans="1:30" x14ac:dyDescent="0.25">
      <c r="A283" s="1" t="s">
        <v>677</v>
      </c>
      <c r="B283" s="1" t="s">
        <v>562</v>
      </c>
      <c r="C283" s="1" t="s">
        <v>4094</v>
      </c>
      <c r="D283" s="1">
        <v>43382.01834490741</v>
      </c>
      <c r="E283" s="1">
        <v>43399.569675925923</v>
      </c>
      <c r="F283" s="1" t="s">
        <v>1101</v>
      </c>
      <c r="G283" s="1" t="s">
        <v>90</v>
      </c>
      <c r="H283" s="1" t="s">
        <v>1341</v>
      </c>
      <c r="I283" s="1" t="s">
        <v>91</v>
      </c>
      <c r="J283" s="1" t="s">
        <v>4076</v>
      </c>
      <c r="K283" s="1" t="s">
        <v>4095</v>
      </c>
      <c r="L283" s="1" t="s">
        <v>5554</v>
      </c>
      <c r="M283" s="1" t="s">
        <v>793</v>
      </c>
      <c r="N283" s="1" t="s">
        <v>41</v>
      </c>
      <c r="O283" s="1" t="s">
        <v>927</v>
      </c>
      <c r="P283" s="1"/>
      <c r="Q283" s="1" t="s">
        <v>92</v>
      </c>
      <c r="R283" s="1" t="s">
        <v>544</v>
      </c>
      <c r="S283" s="1" t="s">
        <v>585</v>
      </c>
      <c r="T283" s="1"/>
      <c r="U283" s="1"/>
      <c r="V283" s="1" t="s">
        <v>2043</v>
      </c>
      <c r="W283" s="1" t="s">
        <v>1303</v>
      </c>
      <c r="X283" s="1"/>
      <c r="Y283" s="1">
        <v>43399.569953703707</v>
      </c>
      <c r="Z283" s="1" t="s">
        <v>549</v>
      </c>
      <c r="AA283" s="1" t="s">
        <v>548</v>
      </c>
      <c r="AB283" s="1" t="s">
        <v>548</v>
      </c>
      <c r="AC283" s="1"/>
      <c r="AD283" s="1"/>
    </row>
    <row r="284" spans="1:30" x14ac:dyDescent="0.25">
      <c r="A284" s="1" t="s">
        <v>677</v>
      </c>
      <c r="B284" s="1" t="s">
        <v>562</v>
      </c>
      <c r="C284" s="1" t="s">
        <v>5524</v>
      </c>
      <c r="D284" s="1">
        <v>43398.761840277781</v>
      </c>
      <c r="E284" s="1">
        <v>43399.571689814817</v>
      </c>
      <c r="F284" s="1" t="s">
        <v>1193</v>
      </c>
      <c r="G284" s="1" t="s">
        <v>90</v>
      </c>
      <c r="H284" s="1" t="s">
        <v>1341</v>
      </c>
      <c r="I284" s="1" t="s">
        <v>91</v>
      </c>
      <c r="J284" s="1" t="s">
        <v>1119</v>
      </c>
      <c r="K284" s="1" t="s">
        <v>5525</v>
      </c>
      <c r="L284" s="1" t="s">
        <v>5526</v>
      </c>
      <c r="M284" s="1" t="s">
        <v>793</v>
      </c>
      <c r="N284" s="1" t="s">
        <v>41</v>
      </c>
      <c r="O284" s="1" t="s">
        <v>934</v>
      </c>
      <c r="P284" s="1"/>
      <c r="Q284" s="1" t="s">
        <v>92</v>
      </c>
      <c r="R284" s="1" t="s">
        <v>544</v>
      </c>
      <c r="S284" s="1" t="s">
        <v>585</v>
      </c>
      <c r="T284" s="1"/>
      <c r="U284" s="1"/>
      <c r="V284" s="1" t="s">
        <v>5527</v>
      </c>
      <c r="W284" s="1" t="s">
        <v>5528</v>
      </c>
      <c r="X284" s="1"/>
      <c r="Y284" s="1">
        <v>43399.571979166663</v>
      </c>
      <c r="Z284" s="1" t="s">
        <v>549</v>
      </c>
      <c r="AA284" s="1" t="s">
        <v>548</v>
      </c>
      <c r="AB284" s="1" t="s">
        <v>548</v>
      </c>
      <c r="AC284" s="1"/>
      <c r="AD284" s="1"/>
    </row>
    <row r="285" spans="1:30" x14ac:dyDescent="0.25">
      <c r="A285" s="1" t="s">
        <v>677</v>
      </c>
      <c r="B285" s="1" t="s">
        <v>562</v>
      </c>
      <c r="C285" s="1" t="s">
        <v>5534</v>
      </c>
      <c r="D285" s="1">
        <v>43397.848738425928</v>
      </c>
      <c r="E285" s="1">
        <v>43399.597141203703</v>
      </c>
      <c r="F285" s="1" t="s">
        <v>915</v>
      </c>
      <c r="G285" s="1" t="s">
        <v>90</v>
      </c>
      <c r="H285" s="1" t="s">
        <v>1341</v>
      </c>
      <c r="I285" s="1" t="s">
        <v>91</v>
      </c>
      <c r="J285" s="1" t="s">
        <v>5535</v>
      </c>
      <c r="K285" s="1" t="s">
        <v>5535</v>
      </c>
      <c r="L285" s="1" t="s">
        <v>5536</v>
      </c>
      <c r="M285" s="1" t="s">
        <v>793</v>
      </c>
      <c r="N285" s="1" t="s">
        <v>920</v>
      </c>
      <c r="O285" s="1" t="s">
        <v>5537</v>
      </c>
      <c r="P285" s="1"/>
      <c r="Q285" s="1" t="s">
        <v>92</v>
      </c>
      <c r="R285" s="1" t="s">
        <v>544</v>
      </c>
      <c r="S285" s="1" t="s">
        <v>545</v>
      </c>
      <c r="T285" s="1"/>
      <c r="U285" s="1"/>
      <c r="V285" s="1" t="s">
        <v>5538</v>
      </c>
      <c r="W285" s="1" t="s">
        <v>5539</v>
      </c>
      <c r="X285" s="1"/>
      <c r="Y285" s="1">
        <v>43399.597442129627</v>
      </c>
      <c r="Z285" s="1" t="s">
        <v>549</v>
      </c>
      <c r="AA285" s="1" t="s">
        <v>548</v>
      </c>
      <c r="AB285" s="1" t="s">
        <v>548</v>
      </c>
      <c r="AC285" s="1"/>
      <c r="AD285" s="1"/>
    </row>
    <row r="286" spans="1:30" x14ac:dyDescent="0.25">
      <c r="A286" s="1" t="s">
        <v>677</v>
      </c>
      <c r="B286" s="1" t="s">
        <v>562</v>
      </c>
      <c r="C286" s="1" t="s">
        <v>5521</v>
      </c>
      <c r="D286" s="1">
        <v>43398.758136574077</v>
      </c>
      <c r="E286" s="1">
        <v>43399.612662037034</v>
      </c>
      <c r="F286" s="1" t="s">
        <v>1101</v>
      </c>
      <c r="G286" s="1" t="s">
        <v>90</v>
      </c>
      <c r="H286" s="1" t="s">
        <v>1341</v>
      </c>
      <c r="I286" s="1" t="s">
        <v>91</v>
      </c>
      <c r="J286" s="1" t="s">
        <v>1119</v>
      </c>
      <c r="K286" s="1" t="s">
        <v>5522</v>
      </c>
      <c r="L286" s="1" t="s">
        <v>5523</v>
      </c>
      <c r="M286" s="1" t="s">
        <v>793</v>
      </c>
      <c r="N286" s="1" t="s">
        <v>920</v>
      </c>
      <c r="O286" s="1" t="s">
        <v>921</v>
      </c>
      <c r="P286" s="1"/>
      <c r="Q286" s="1" t="s">
        <v>92</v>
      </c>
      <c r="R286" s="1" t="s">
        <v>544</v>
      </c>
      <c r="S286" s="1" t="s">
        <v>585</v>
      </c>
      <c r="T286" s="1"/>
      <c r="U286" s="1"/>
      <c r="V286" s="1" t="s">
        <v>3842</v>
      </c>
      <c r="W286" s="1" t="s">
        <v>3843</v>
      </c>
      <c r="X286" s="1"/>
      <c r="Y286" s="1">
        <v>43399.612939814811</v>
      </c>
      <c r="Z286" s="1" t="s">
        <v>549</v>
      </c>
      <c r="AA286" s="1" t="s">
        <v>548</v>
      </c>
      <c r="AB286" s="1" t="s">
        <v>548</v>
      </c>
      <c r="AC286" s="1"/>
      <c r="AD286" s="1"/>
    </row>
    <row r="287" spans="1:30" x14ac:dyDescent="0.25">
      <c r="A287" s="1" t="s">
        <v>677</v>
      </c>
      <c r="B287" s="1" t="s">
        <v>562</v>
      </c>
      <c r="C287" s="1" t="s">
        <v>5118</v>
      </c>
      <c r="D287" s="1">
        <v>43396.800150462965</v>
      </c>
      <c r="E287" s="1">
        <v>43399.721817129626</v>
      </c>
      <c r="F287" s="1" t="s">
        <v>1193</v>
      </c>
      <c r="G287" s="1" t="s">
        <v>90</v>
      </c>
      <c r="H287" s="1" t="s">
        <v>1341</v>
      </c>
      <c r="I287" s="1" t="s">
        <v>91</v>
      </c>
      <c r="J287" s="1" t="s">
        <v>1119</v>
      </c>
      <c r="K287" s="1" t="s">
        <v>5119</v>
      </c>
      <c r="L287" s="1" t="s">
        <v>5295</v>
      </c>
      <c r="M287" s="1" t="s">
        <v>793</v>
      </c>
      <c r="N287" s="1" t="s">
        <v>929</v>
      </c>
      <c r="O287" s="1" t="s">
        <v>939</v>
      </c>
      <c r="P287" s="1"/>
      <c r="Q287" s="1" t="s">
        <v>92</v>
      </c>
      <c r="R287" s="1" t="s">
        <v>544</v>
      </c>
      <c r="S287" s="1" t="s">
        <v>585</v>
      </c>
      <c r="T287" s="1"/>
      <c r="U287" s="1"/>
      <c r="V287" s="1" t="s">
        <v>1307</v>
      </c>
      <c r="W287" s="1" t="s">
        <v>1335</v>
      </c>
      <c r="X287" s="1"/>
      <c r="Y287" s="1">
        <v>43399.722094907411</v>
      </c>
      <c r="Z287" s="1" t="s">
        <v>549</v>
      </c>
      <c r="AA287" s="1" t="s">
        <v>548</v>
      </c>
      <c r="AB287" s="1" t="s">
        <v>548</v>
      </c>
      <c r="AC287" s="1"/>
      <c r="AD287" s="1"/>
    </row>
    <row r="288" spans="1:30" x14ac:dyDescent="0.25">
      <c r="A288" s="1" t="s">
        <v>677</v>
      </c>
      <c r="B288" s="1" t="s">
        <v>562</v>
      </c>
      <c r="C288" s="1" t="s">
        <v>4677</v>
      </c>
      <c r="D288" s="1">
        <v>43392.762106481481</v>
      </c>
      <c r="E288" s="1">
        <v>43399.75273148148</v>
      </c>
      <c r="F288" s="1" t="s">
        <v>1101</v>
      </c>
      <c r="G288" s="1" t="s">
        <v>90</v>
      </c>
      <c r="H288" s="1" t="s">
        <v>1341</v>
      </c>
      <c r="I288" s="1" t="s">
        <v>91</v>
      </c>
      <c r="J288" s="1" t="s">
        <v>1119</v>
      </c>
      <c r="K288" s="1" t="s">
        <v>4678</v>
      </c>
      <c r="L288" s="1" t="s">
        <v>5548</v>
      </c>
      <c r="M288" s="1" t="s">
        <v>793</v>
      </c>
      <c r="N288" s="1" t="s">
        <v>929</v>
      </c>
      <c r="O288" s="1" t="s">
        <v>939</v>
      </c>
      <c r="P288" s="1"/>
      <c r="Q288" s="1" t="s">
        <v>92</v>
      </c>
      <c r="R288" s="1" t="s">
        <v>544</v>
      </c>
      <c r="S288" s="1" t="s">
        <v>585</v>
      </c>
      <c r="T288" s="1"/>
      <c r="U288" s="1"/>
      <c r="V288" s="1" t="s">
        <v>1378</v>
      </c>
      <c r="W288" s="1" t="s">
        <v>1379</v>
      </c>
      <c r="X288" s="1"/>
      <c r="Y288" s="1">
        <v>43399.752997685187</v>
      </c>
      <c r="Z288" s="1" t="s">
        <v>549</v>
      </c>
      <c r="AA288" s="1" t="s">
        <v>548</v>
      </c>
      <c r="AB288" s="1" t="s">
        <v>548</v>
      </c>
      <c r="AC288" s="1"/>
      <c r="AD288" s="1"/>
    </row>
    <row r="289" spans="1:30" x14ac:dyDescent="0.25">
      <c r="A289" s="1" t="s">
        <v>677</v>
      </c>
      <c r="B289" s="1" t="s">
        <v>562</v>
      </c>
      <c r="C289" s="1" t="s">
        <v>5560</v>
      </c>
      <c r="D289" s="1">
        <v>43399.011712962965</v>
      </c>
      <c r="E289" s="1">
        <v>43399.758703703701</v>
      </c>
      <c r="F289" s="1" t="s">
        <v>1193</v>
      </c>
      <c r="G289" s="1" t="s">
        <v>90</v>
      </c>
      <c r="H289" s="1" t="s">
        <v>1341</v>
      </c>
      <c r="I289" s="1" t="s">
        <v>91</v>
      </c>
      <c r="J289" s="1" t="s">
        <v>1119</v>
      </c>
      <c r="K289" s="1" t="s">
        <v>5561</v>
      </c>
      <c r="L289" s="1" t="s">
        <v>5768</v>
      </c>
      <c r="M289" s="1" t="s">
        <v>793</v>
      </c>
      <c r="N289" s="1" t="s">
        <v>40</v>
      </c>
      <c r="O289" s="1" t="s">
        <v>732</v>
      </c>
      <c r="P289" s="1"/>
      <c r="Q289" s="1" t="s">
        <v>92</v>
      </c>
      <c r="R289" s="1" t="s">
        <v>544</v>
      </c>
      <c r="S289" s="1" t="s">
        <v>585</v>
      </c>
      <c r="T289" s="1"/>
      <c r="U289" s="1"/>
      <c r="V289" s="1" t="s">
        <v>2547</v>
      </c>
      <c r="W289" s="1" t="s">
        <v>2548</v>
      </c>
      <c r="X289" s="1"/>
      <c r="Y289" s="1">
        <v>43399.758981481478</v>
      </c>
      <c r="Z289" s="1" t="s">
        <v>549</v>
      </c>
      <c r="AA289" s="1" t="s">
        <v>548</v>
      </c>
      <c r="AB289" s="1" t="s">
        <v>548</v>
      </c>
      <c r="AC289" s="1"/>
      <c r="AD289" s="1"/>
    </row>
    <row r="290" spans="1:30" x14ac:dyDescent="0.25">
      <c r="A290" s="1" t="s">
        <v>677</v>
      </c>
      <c r="B290" s="1" t="s">
        <v>562</v>
      </c>
      <c r="C290" s="1" t="s">
        <v>5327</v>
      </c>
      <c r="D290" s="1">
        <v>43398.033136574071</v>
      </c>
      <c r="E290" s="1">
        <v>43399.766909722224</v>
      </c>
      <c r="F290" s="1" t="s">
        <v>915</v>
      </c>
      <c r="G290" s="1" t="s">
        <v>90</v>
      </c>
      <c r="H290" s="1" t="s">
        <v>1341</v>
      </c>
      <c r="I290" s="1" t="s">
        <v>91</v>
      </c>
      <c r="J290" s="1" t="s">
        <v>1119</v>
      </c>
      <c r="K290" s="1" t="s">
        <v>4658</v>
      </c>
      <c r="L290" s="1" t="s">
        <v>5775</v>
      </c>
      <c r="M290" s="1" t="s">
        <v>793</v>
      </c>
      <c r="N290" s="1" t="s">
        <v>920</v>
      </c>
      <c r="O290" s="1" t="s">
        <v>921</v>
      </c>
      <c r="P290" s="1"/>
      <c r="Q290" s="1" t="s">
        <v>92</v>
      </c>
      <c r="R290" s="1" t="s">
        <v>544</v>
      </c>
      <c r="S290" s="1" t="s">
        <v>585</v>
      </c>
      <c r="T290" s="1"/>
      <c r="U290" s="1"/>
      <c r="V290" s="1" t="s">
        <v>2293</v>
      </c>
      <c r="W290" s="1" t="s">
        <v>2579</v>
      </c>
      <c r="X290" s="1"/>
      <c r="Y290" s="1">
        <v>43399.767187500001</v>
      </c>
      <c r="Z290" s="1" t="s">
        <v>549</v>
      </c>
      <c r="AA290" s="1" t="s">
        <v>548</v>
      </c>
      <c r="AB290" s="1" t="s">
        <v>548</v>
      </c>
      <c r="AC290" s="1"/>
      <c r="AD290" s="1"/>
    </row>
    <row r="291" spans="1:30" x14ac:dyDescent="0.25">
      <c r="A291" s="1" t="s">
        <v>677</v>
      </c>
      <c r="B291" s="1" t="s">
        <v>562</v>
      </c>
      <c r="C291" s="1" t="s">
        <v>1403</v>
      </c>
      <c r="D291" s="1">
        <v>43350.935914351852</v>
      </c>
      <c r="E291" s="1">
        <v>43399.795381944445</v>
      </c>
      <c r="F291" s="1" t="s">
        <v>1101</v>
      </c>
      <c r="G291" s="1" t="s">
        <v>90</v>
      </c>
      <c r="H291" s="1" t="s">
        <v>1341</v>
      </c>
      <c r="I291" s="1" t="s">
        <v>91</v>
      </c>
      <c r="J291" s="1" t="s">
        <v>4504</v>
      </c>
      <c r="K291" s="1" t="s">
        <v>1404</v>
      </c>
      <c r="L291" s="1" t="s">
        <v>5783</v>
      </c>
      <c r="M291" s="1" t="s">
        <v>793</v>
      </c>
      <c r="N291" s="1" t="s">
        <v>1372</v>
      </c>
      <c r="O291" s="1" t="s">
        <v>2362</v>
      </c>
      <c r="P291" s="1"/>
      <c r="Q291" s="1" t="s">
        <v>92</v>
      </c>
      <c r="R291" s="1" t="s">
        <v>544</v>
      </c>
      <c r="S291" s="1" t="s">
        <v>585</v>
      </c>
      <c r="T291" s="1"/>
      <c r="U291" s="1"/>
      <c r="V291" s="1" t="s">
        <v>1110</v>
      </c>
      <c r="W291" s="1" t="s">
        <v>964</v>
      </c>
      <c r="X291" s="1"/>
      <c r="Y291" s="1">
        <v>43399.804710648146</v>
      </c>
      <c r="Z291" s="1" t="s">
        <v>549</v>
      </c>
      <c r="AA291" s="1" t="s">
        <v>548</v>
      </c>
      <c r="AB291" s="1" t="s">
        <v>548</v>
      </c>
      <c r="AC291" s="1"/>
      <c r="AD291" s="1"/>
    </row>
    <row r="292" spans="1:30" x14ac:dyDescent="0.25">
      <c r="A292" s="1" t="s">
        <v>677</v>
      </c>
      <c r="B292" s="1" t="s">
        <v>562</v>
      </c>
      <c r="C292" s="1" t="s">
        <v>5566</v>
      </c>
      <c r="D292" s="1">
        <v>43398.845914351848</v>
      </c>
      <c r="E292" s="1">
        <v>43399.810694444444</v>
      </c>
      <c r="F292" s="1" t="s">
        <v>915</v>
      </c>
      <c r="G292" s="1" t="s">
        <v>90</v>
      </c>
      <c r="H292" s="1" t="s">
        <v>1341</v>
      </c>
      <c r="I292" s="1" t="s">
        <v>91</v>
      </c>
      <c r="J292" s="1" t="s">
        <v>1119</v>
      </c>
      <c r="K292" s="1" t="s">
        <v>5567</v>
      </c>
      <c r="L292" s="1" t="s">
        <v>5771</v>
      </c>
      <c r="M292" s="1" t="s">
        <v>793</v>
      </c>
      <c r="N292" s="1" t="s">
        <v>929</v>
      </c>
      <c r="O292" s="1" t="s">
        <v>1241</v>
      </c>
      <c r="P292" s="1"/>
      <c r="Q292" s="1" t="s">
        <v>92</v>
      </c>
      <c r="R292" s="1" t="s">
        <v>544</v>
      </c>
      <c r="S292" s="1" t="s">
        <v>585</v>
      </c>
      <c r="T292" s="1"/>
      <c r="U292" s="1"/>
      <c r="V292" s="1" t="s">
        <v>2293</v>
      </c>
      <c r="W292" s="1" t="s">
        <v>2579</v>
      </c>
      <c r="X292" s="1"/>
      <c r="Y292" s="1">
        <v>43399.810960648145</v>
      </c>
      <c r="Z292" s="1" t="s">
        <v>549</v>
      </c>
      <c r="AA292" s="1" t="s">
        <v>548</v>
      </c>
      <c r="AB292" s="1" t="s">
        <v>548</v>
      </c>
      <c r="AC292" s="1"/>
      <c r="AD292" s="1"/>
    </row>
    <row r="293" spans="1:30" x14ac:dyDescent="0.25">
      <c r="A293" s="1" t="s">
        <v>677</v>
      </c>
      <c r="B293" s="1" t="s">
        <v>562</v>
      </c>
      <c r="C293" s="1" t="s">
        <v>3649</v>
      </c>
      <c r="D293" s="1">
        <v>43385.682916666665</v>
      </c>
      <c r="E293" s="1">
        <v>43399.812881944446</v>
      </c>
      <c r="F293" s="1" t="s">
        <v>1101</v>
      </c>
      <c r="G293" s="1" t="s">
        <v>90</v>
      </c>
      <c r="H293" s="1" t="s">
        <v>1341</v>
      </c>
      <c r="I293" s="1" t="s">
        <v>91</v>
      </c>
      <c r="J293" s="1" t="s">
        <v>1119</v>
      </c>
      <c r="K293" s="1" t="s">
        <v>3650</v>
      </c>
      <c r="L293" s="1" t="s">
        <v>5782</v>
      </c>
      <c r="M293" s="1" t="s">
        <v>793</v>
      </c>
      <c r="N293" s="1" t="s">
        <v>41</v>
      </c>
      <c r="O293" s="1" t="s">
        <v>3374</v>
      </c>
      <c r="P293" s="1"/>
      <c r="Q293" s="1" t="s">
        <v>92</v>
      </c>
      <c r="R293" s="1" t="s">
        <v>544</v>
      </c>
      <c r="S293" s="1" t="s">
        <v>585</v>
      </c>
      <c r="T293" s="1"/>
      <c r="U293" s="1"/>
      <c r="V293" s="1" t="s">
        <v>1274</v>
      </c>
      <c r="W293" s="1" t="s">
        <v>1275</v>
      </c>
      <c r="X293" s="1"/>
      <c r="Y293" s="1">
        <v>43399.813159722224</v>
      </c>
      <c r="Z293" s="1" t="s">
        <v>549</v>
      </c>
      <c r="AA293" s="1" t="s">
        <v>548</v>
      </c>
      <c r="AB293" s="1" t="s">
        <v>548</v>
      </c>
      <c r="AC293" s="1"/>
      <c r="AD293" s="1"/>
    </row>
    <row r="294" spans="1:30" x14ac:dyDescent="0.25">
      <c r="A294" s="1" t="s">
        <v>677</v>
      </c>
      <c r="B294" s="1" t="s">
        <v>562</v>
      </c>
      <c r="C294" s="1" t="s">
        <v>5574</v>
      </c>
      <c r="D294" s="1">
        <v>43398.768541666665</v>
      </c>
      <c r="E294" s="1">
        <v>43399.814166666663</v>
      </c>
      <c r="F294" s="1" t="s">
        <v>915</v>
      </c>
      <c r="G294" s="1" t="s">
        <v>90</v>
      </c>
      <c r="H294" s="1" t="s">
        <v>1341</v>
      </c>
      <c r="I294" s="1" t="s">
        <v>91</v>
      </c>
      <c r="J294" s="1" t="s">
        <v>1119</v>
      </c>
      <c r="K294" s="1" t="s">
        <v>5575</v>
      </c>
      <c r="L294" s="1" t="s">
        <v>5773</v>
      </c>
      <c r="M294" s="1" t="s">
        <v>793</v>
      </c>
      <c r="N294" s="1" t="s">
        <v>920</v>
      </c>
      <c r="O294" s="1" t="s">
        <v>921</v>
      </c>
      <c r="P294" s="1"/>
      <c r="Q294" s="1" t="s">
        <v>92</v>
      </c>
      <c r="R294" s="1" t="s">
        <v>544</v>
      </c>
      <c r="S294" s="1" t="s">
        <v>585</v>
      </c>
      <c r="T294" s="1"/>
      <c r="U294" s="1"/>
      <c r="V294" s="1" t="s">
        <v>5576</v>
      </c>
      <c r="W294" s="1" t="s">
        <v>5577</v>
      </c>
      <c r="X294" s="1"/>
      <c r="Y294" s="1">
        <v>43399.814444444448</v>
      </c>
      <c r="Z294" s="1" t="s">
        <v>549</v>
      </c>
      <c r="AA294" s="1" t="s">
        <v>548</v>
      </c>
      <c r="AB294" s="1" t="s">
        <v>548</v>
      </c>
      <c r="AC294" s="1"/>
      <c r="AD294" s="1"/>
    </row>
    <row r="295" spans="1:30" x14ac:dyDescent="0.25">
      <c r="A295" s="1" t="s">
        <v>677</v>
      </c>
      <c r="B295" s="1" t="s">
        <v>562</v>
      </c>
      <c r="C295" s="1" t="s">
        <v>5572</v>
      </c>
      <c r="D295" s="1">
        <v>43398.775173611109</v>
      </c>
      <c r="E295" s="1">
        <v>43399.822615740741</v>
      </c>
      <c r="F295" s="1" t="s">
        <v>913</v>
      </c>
      <c r="G295" s="1" t="s">
        <v>90</v>
      </c>
      <c r="H295" s="1" t="s">
        <v>1341</v>
      </c>
      <c r="I295" s="1" t="s">
        <v>91</v>
      </c>
      <c r="J295" s="1" t="s">
        <v>1119</v>
      </c>
      <c r="K295" s="1" t="s">
        <v>5573</v>
      </c>
      <c r="L295" s="1" t="s">
        <v>5772</v>
      </c>
      <c r="M295" s="1" t="s">
        <v>793</v>
      </c>
      <c r="N295" s="1" t="s">
        <v>929</v>
      </c>
      <c r="O295" s="1" t="s">
        <v>948</v>
      </c>
      <c r="P295" s="1"/>
      <c r="Q295" s="1" t="s">
        <v>92</v>
      </c>
      <c r="R295" s="1" t="s">
        <v>544</v>
      </c>
      <c r="S295" s="1" t="s">
        <v>585</v>
      </c>
      <c r="T295" s="1"/>
      <c r="U295" s="1"/>
      <c r="V295" s="1" t="s">
        <v>924</v>
      </c>
      <c r="W295" s="1" t="s">
        <v>844</v>
      </c>
      <c r="X295" s="1"/>
      <c r="Y295" s="1">
        <v>43399.822893518518</v>
      </c>
      <c r="Z295" s="1" t="s">
        <v>549</v>
      </c>
      <c r="AA295" s="1" t="s">
        <v>548</v>
      </c>
      <c r="AB295" s="1" t="s">
        <v>548</v>
      </c>
      <c r="AC295" s="1"/>
      <c r="AD295" s="1"/>
    </row>
    <row r="296" spans="1:30" x14ac:dyDescent="0.25">
      <c r="A296" s="1" t="s">
        <v>677</v>
      </c>
      <c r="B296" s="1" t="s">
        <v>562</v>
      </c>
      <c r="C296" s="1" t="s">
        <v>5578</v>
      </c>
      <c r="D296" s="1">
        <v>43398.739930555559</v>
      </c>
      <c r="E296" s="1">
        <v>43399.825995370367</v>
      </c>
      <c r="F296" s="1" t="s">
        <v>913</v>
      </c>
      <c r="G296" s="1" t="s">
        <v>90</v>
      </c>
      <c r="H296" s="1" t="s">
        <v>1341</v>
      </c>
      <c r="I296" s="1" t="s">
        <v>91</v>
      </c>
      <c r="J296" s="1" t="s">
        <v>1119</v>
      </c>
      <c r="K296" s="1" t="s">
        <v>5579</v>
      </c>
      <c r="L296" s="1" t="s">
        <v>5774</v>
      </c>
      <c r="M296" s="1" t="s">
        <v>793</v>
      </c>
      <c r="N296" s="1" t="s">
        <v>920</v>
      </c>
      <c r="O296" s="1" t="s">
        <v>921</v>
      </c>
      <c r="P296" s="1"/>
      <c r="Q296" s="1" t="s">
        <v>92</v>
      </c>
      <c r="R296" s="1" t="s">
        <v>544</v>
      </c>
      <c r="S296" s="1" t="s">
        <v>585</v>
      </c>
      <c r="T296" s="1"/>
      <c r="U296" s="1"/>
      <c r="V296" s="1" t="s">
        <v>1056</v>
      </c>
      <c r="W296" s="1" t="s">
        <v>1243</v>
      </c>
      <c r="X296" s="1"/>
      <c r="Y296" s="1">
        <v>43399.826273148145</v>
      </c>
      <c r="Z296" s="1" t="s">
        <v>549</v>
      </c>
      <c r="AA296" s="1" t="s">
        <v>548</v>
      </c>
      <c r="AB296" s="1" t="s">
        <v>548</v>
      </c>
      <c r="AC296" s="1"/>
      <c r="AD296" s="1"/>
    </row>
    <row r="297" spans="1:30" x14ac:dyDescent="0.25">
      <c r="A297" s="1" t="s">
        <v>677</v>
      </c>
      <c r="B297" s="1" t="s">
        <v>562</v>
      </c>
      <c r="C297" s="1" t="s">
        <v>4917</v>
      </c>
      <c r="D297" s="1">
        <v>43390.821574074071</v>
      </c>
      <c r="E297" s="1">
        <v>43399.860775462963</v>
      </c>
      <c r="F297" s="1" t="s">
        <v>1101</v>
      </c>
      <c r="G297" s="1" t="s">
        <v>90</v>
      </c>
      <c r="H297" s="1" t="s">
        <v>1341</v>
      </c>
      <c r="I297" s="1" t="s">
        <v>91</v>
      </c>
      <c r="J297" s="1" t="s">
        <v>4918</v>
      </c>
      <c r="K297" s="1" t="s">
        <v>4919</v>
      </c>
      <c r="L297" s="1" t="s">
        <v>5781</v>
      </c>
      <c r="M297" s="1" t="s">
        <v>793</v>
      </c>
      <c r="N297" s="1" t="s">
        <v>920</v>
      </c>
      <c r="O297" s="1" t="s">
        <v>921</v>
      </c>
      <c r="P297" s="1"/>
      <c r="Q297" s="1" t="s">
        <v>92</v>
      </c>
      <c r="R297" s="1" t="s">
        <v>544</v>
      </c>
      <c r="S297" s="1" t="s">
        <v>585</v>
      </c>
      <c r="T297" s="1"/>
      <c r="U297" s="1"/>
      <c r="V297" s="1" t="s">
        <v>947</v>
      </c>
      <c r="W297" s="1" t="s">
        <v>4920</v>
      </c>
      <c r="X297" s="1"/>
      <c r="Y297" s="1">
        <v>43399.861041666663</v>
      </c>
      <c r="Z297" s="1" t="s">
        <v>549</v>
      </c>
      <c r="AA297" s="1" t="s">
        <v>548</v>
      </c>
      <c r="AB297" s="1" t="s">
        <v>548</v>
      </c>
      <c r="AC297" s="1"/>
      <c r="AD297" s="1"/>
    </row>
    <row r="298" spans="1:30" x14ac:dyDescent="0.25">
      <c r="A298" s="1" t="s">
        <v>677</v>
      </c>
      <c r="B298" s="1" t="s">
        <v>562</v>
      </c>
      <c r="C298" s="1" t="s">
        <v>5558</v>
      </c>
      <c r="D298" s="1">
        <v>43399.218414351853</v>
      </c>
      <c r="E298" s="1">
        <v>43402.588506944441</v>
      </c>
      <c r="F298" s="1" t="s">
        <v>914</v>
      </c>
      <c r="G298" s="1" t="s">
        <v>90</v>
      </c>
      <c r="H298" s="1" t="s">
        <v>1341</v>
      </c>
      <c r="I298" s="1" t="s">
        <v>91</v>
      </c>
      <c r="J298" s="1" t="s">
        <v>1119</v>
      </c>
      <c r="K298" s="1" t="s">
        <v>5559</v>
      </c>
      <c r="L298" s="1" t="s">
        <v>5767</v>
      </c>
      <c r="M298" s="1" t="s">
        <v>793</v>
      </c>
      <c r="N298" s="1" t="s">
        <v>40</v>
      </c>
      <c r="O298" s="1" t="s">
        <v>1093</v>
      </c>
      <c r="P298" s="1"/>
      <c r="Q298" s="1" t="s">
        <v>92</v>
      </c>
      <c r="R298" s="1" t="s">
        <v>544</v>
      </c>
      <c r="S298" s="1" t="s">
        <v>585</v>
      </c>
      <c r="T298" s="1"/>
      <c r="U298" s="1"/>
      <c r="V298" s="1" t="s">
        <v>3077</v>
      </c>
      <c r="W298" s="1" t="s">
        <v>3078</v>
      </c>
      <c r="X298" s="1"/>
      <c r="Y298" s="1">
        <v>43402.588784722226</v>
      </c>
      <c r="Z298" s="1" t="s">
        <v>549</v>
      </c>
      <c r="AA298" s="1" t="s">
        <v>548</v>
      </c>
      <c r="AB298" s="1" t="s">
        <v>548</v>
      </c>
      <c r="AC298" s="1"/>
      <c r="AD298" s="1"/>
    </row>
    <row r="299" spans="1:30" x14ac:dyDescent="0.25">
      <c r="A299" s="1" t="s">
        <v>677</v>
      </c>
      <c r="B299" s="1" t="s">
        <v>562</v>
      </c>
      <c r="C299" s="1" t="s">
        <v>5564</v>
      </c>
      <c r="D299" s="1">
        <v>43398.966041666667</v>
      </c>
      <c r="E299" s="1">
        <v>43402.622581018521</v>
      </c>
      <c r="F299" s="1" t="s">
        <v>914</v>
      </c>
      <c r="G299" s="1" t="s">
        <v>90</v>
      </c>
      <c r="H299" s="1" t="s">
        <v>1341</v>
      </c>
      <c r="I299" s="1" t="s">
        <v>91</v>
      </c>
      <c r="J299" s="1" t="s">
        <v>1119</v>
      </c>
      <c r="K299" s="1" t="s">
        <v>5565</v>
      </c>
      <c r="L299" s="1" t="s">
        <v>5770</v>
      </c>
      <c r="M299" s="1" t="s">
        <v>793</v>
      </c>
      <c r="N299" s="1" t="s">
        <v>920</v>
      </c>
      <c r="O299" s="1" t="s">
        <v>921</v>
      </c>
      <c r="P299" s="1"/>
      <c r="Q299" s="1" t="s">
        <v>92</v>
      </c>
      <c r="R299" s="1" t="s">
        <v>544</v>
      </c>
      <c r="S299" s="1" t="s">
        <v>585</v>
      </c>
      <c r="T299" s="1"/>
      <c r="U299" s="1"/>
      <c r="V299" s="1" t="s">
        <v>1380</v>
      </c>
      <c r="W299" s="1" t="s">
        <v>1381</v>
      </c>
      <c r="X299" s="1"/>
      <c r="Y299" s="1">
        <v>43402.622858796298</v>
      </c>
      <c r="Z299" s="1" t="s">
        <v>549</v>
      </c>
      <c r="AA299" s="1" t="s">
        <v>548</v>
      </c>
      <c r="AB299" s="1" t="s">
        <v>548</v>
      </c>
      <c r="AC299" s="1"/>
      <c r="AD299" s="1"/>
    </row>
    <row r="300" spans="1:30" x14ac:dyDescent="0.25">
      <c r="A300" s="1" t="s">
        <v>677</v>
      </c>
      <c r="B300" s="1" t="s">
        <v>562</v>
      </c>
      <c r="C300" s="1" t="s">
        <v>5330</v>
      </c>
      <c r="D300" s="1">
        <v>43398.015682870369</v>
      </c>
      <c r="E300" s="1">
        <v>43402.633032407408</v>
      </c>
      <c r="F300" s="1" t="s">
        <v>915</v>
      </c>
      <c r="G300" s="1" t="s">
        <v>90</v>
      </c>
      <c r="H300" s="1" t="s">
        <v>1341</v>
      </c>
      <c r="I300" s="1" t="s">
        <v>91</v>
      </c>
      <c r="J300" s="1" t="s">
        <v>1119</v>
      </c>
      <c r="K300" s="1" t="s">
        <v>5331</v>
      </c>
      <c r="L300" s="1" t="s">
        <v>5776</v>
      </c>
      <c r="M300" s="1" t="s">
        <v>793</v>
      </c>
      <c r="N300" s="1" t="s">
        <v>40</v>
      </c>
      <c r="O300" s="1" t="s">
        <v>1093</v>
      </c>
      <c r="P300" s="1"/>
      <c r="Q300" s="1" t="s">
        <v>92</v>
      </c>
      <c r="R300" s="1" t="s">
        <v>544</v>
      </c>
      <c r="S300" s="1" t="s">
        <v>585</v>
      </c>
      <c r="T300" s="1"/>
      <c r="U300" s="1"/>
      <c r="V300" s="1" t="s">
        <v>930</v>
      </c>
      <c r="W300" s="1" t="s">
        <v>950</v>
      </c>
      <c r="X300" s="1"/>
      <c r="Y300" s="1">
        <v>43402.633310185185</v>
      </c>
      <c r="Z300" s="1" t="s">
        <v>549</v>
      </c>
      <c r="AA300" s="1" t="s">
        <v>548</v>
      </c>
      <c r="AB300" s="1" t="s">
        <v>548</v>
      </c>
      <c r="AC300" s="1"/>
      <c r="AD300" s="1"/>
    </row>
    <row r="301" spans="1:30" x14ac:dyDescent="0.25">
      <c r="A301" s="1" t="s">
        <v>677</v>
      </c>
      <c r="B301" s="1" t="s">
        <v>562</v>
      </c>
      <c r="C301" s="1" t="s">
        <v>5755</v>
      </c>
      <c r="D301" s="1">
        <v>43399.939282407409</v>
      </c>
      <c r="E301" s="1">
        <v>43402.641481481478</v>
      </c>
      <c r="F301" s="1" t="s">
        <v>1193</v>
      </c>
      <c r="G301" s="1" t="s">
        <v>90</v>
      </c>
      <c r="H301" s="1" t="s">
        <v>1341</v>
      </c>
      <c r="I301" s="1" t="s">
        <v>91</v>
      </c>
      <c r="J301" s="1" t="s">
        <v>1119</v>
      </c>
      <c r="K301" s="1" t="s">
        <v>5756</v>
      </c>
      <c r="L301" s="1" t="s">
        <v>5757</v>
      </c>
      <c r="M301" s="1" t="s">
        <v>793</v>
      </c>
      <c r="N301" s="1" t="s">
        <v>41</v>
      </c>
      <c r="O301" s="1" t="s">
        <v>928</v>
      </c>
      <c r="P301" s="1"/>
      <c r="Q301" s="1" t="s">
        <v>92</v>
      </c>
      <c r="R301" s="1" t="s">
        <v>544</v>
      </c>
      <c r="S301" s="1" t="s">
        <v>585</v>
      </c>
      <c r="T301" s="1"/>
      <c r="U301" s="1"/>
      <c r="V301" s="1" t="s">
        <v>912</v>
      </c>
      <c r="W301" s="1" t="s">
        <v>1066</v>
      </c>
      <c r="X301" s="1"/>
      <c r="Y301" s="1">
        <v>43402.641770833332</v>
      </c>
      <c r="Z301" s="1" t="s">
        <v>549</v>
      </c>
      <c r="AA301" s="1" t="s">
        <v>549</v>
      </c>
      <c r="AB301" s="1" t="s">
        <v>549</v>
      </c>
      <c r="AC301" s="1"/>
      <c r="AD301" s="1"/>
    </row>
    <row r="302" spans="1:30" x14ac:dyDescent="0.25">
      <c r="A302" s="1" t="s">
        <v>677</v>
      </c>
      <c r="B302" s="1" t="s">
        <v>562</v>
      </c>
      <c r="C302" s="1" t="s">
        <v>5758</v>
      </c>
      <c r="D302" s="1">
        <v>43399.760347222225</v>
      </c>
      <c r="E302" s="1">
        <v>43402.644976851851</v>
      </c>
      <c r="F302" s="1" t="s">
        <v>913</v>
      </c>
      <c r="G302" s="1" t="s">
        <v>90</v>
      </c>
      <c r="H302" s="1" t="s">
        <v>1341</v>
      </c>
      <c r="I302" s="1" t="s">
        <v>91</v>
      </c>
      <c r="J302" s="1" t="s">
        <v>1119</v>
      </c>
      <c r="K302" s="1" t="s">
        <v>5759</v>
      </c>
      <c r="L302" s="1" t="s">
        <v>5760</v>
      </c>
      <c r="M302" s="1" t="s">
        <v>793</v>
      </c>
      <c r="N302" s="1" t="s">
        <v>929</v>
      </c>
      <c r="O302" s="1" t="s">
        <v>940</v>
      </c>
      <c r="P302" s="1"/>
      <c r="Q302" s="1" t="s">
        <v>92</v>
      </c>
      <c r="R302" s="1" t="s">
        <v>544</v>
      </c>
      <c r="S302" s="1" t="s">
        <v>585</v>
      </c>
      <c r="T302" s="1"/>
      <c r="U302" s="1"/>
      <c r="V302" s="1" t="s">
        <v>922</v>
      </c>
      <c r="W302" s="1" t="s">
        <v>4513</v>
      </c>
      <c r="X302" s="1"/>
      <c r="Y302" s="1">
        <v>43402.645254629628</v>
      </c>
      <c r="Z302" s="1" t="s">
        <v>549</v>
      </c>
      <c r="AA302" s="1" t="s">
        <v>549</v>
      </c>
      <c r="AB302" s="1" t="s">
        <v>549</v>
      </c>
      <c r="AC302" s="1"/>
      <c r="AD302" s="1"/>
    </row>
    <row r="303" spans="1:30" x14ac:dyDescent="0.25">
      <c r="A303" s="1" t="s">
        <v>677</v>
      </c>
      <c r="B303" s="1" t="s">
        <v>562</v>
      </c>
      <c r="C303" s="1" t="s">
        <v>5764</v>
      </c>
      <c r="D303" s="1">
        <v>43399.74695601852</v>
      </c>
      <c r="E303" s="1">
        <v>43402.659363425926</v>
      </c>
      <c r="F303" s="1" t="s">
        <v>1101</v>
      </c>
      <c r="G303" s="1" t="s">
        <v>90</v>
      </c>
      <c r="H303" s="1" t="s">
        <v>1341</v>
      </c>
      <c r="I303" s="1" t="s">
        <v>91</v>
      </c>
      <c r="J303" s="1" t="s">
        <v>1119</v>
      </c>
      <c r="K303" s="1" t="s">
        <v>5765</v>
      </c>
      <c r="L303" s="1" t="s">
        <v>5766</v>
      </c>
      <c r="M303" s="1" t="s">
        <v>793</v>
      </c>
      <c r="N303" s="1" t="s">
        <v>920</v>
      </c>
      <c r="O303" s="1" t="s">
        <v>921</v>
      </c>
      <c r="P303" s="1"/>
      <c r="Q303" s="1" t="s">
        <v>92</v>
      </c>
      <c r="R303" s="1" t="s">
        <v>544</v>
      </c>
      <c r="S303" s="1" t="s">
        <v>585</v>
      </c>
      <c r="T303" s="1"/>
      <c r="U303" s="1"/>
      <c r="V303" s="1" t="s">
        <v>1333</v>
      </c>
      <c r="W303" s="1" t="s">
        <v>1334</v>
      </c>
      <c r="X303" s="1"/>
      <c r="Y303" s="1">
        <v>43402.65966435185</v>
      </c>
      <c r="Z303" s="1" t="s">
        <v>549</v>
      </c>
      <c r="AA303" s="1" t="s">
        <v>549</v>
      </c>
      <c r="AB303" s="1" t="s">
        <v>549</v>
      </c>
      <c r="AC303" s="1"/>
      <c r="AD303" s="1"/>
    </row>
    <row r="304" spans="1:30" x14ac:dyDescent="0.25">
      <c r="A304" s="1" t="s">
        <v>677</v>
      </c>
      <c r="B304" s="1" t="s">
        <v>562</v>
      </c>
      <c r="C304" s="1" t="s">
        <v>4681</v>
      </c>
      <c r="D304" s="1">
        <v>43392.067824074074</v>
      </c>
      <c r="E304" s="1">
        <v>43402.664166666669</v>
      </c>
      <c r="F304" s="1" t="s">
        <v>914</v>
      </c>
      <c r="G304" s="1" t="s">
        <v>90</v>
      </c>
      <c r="H304" s="1" t="s">
        <v>1341</v>
      </c>
      <c r="I304" s="1" t="s">
        <v>91</v>
      </c>
      <c r="J304" s="1" t="s">
        <v>1119</v>
      </c>
      <c r="K304" s="1" t="s">
        <v>4682</v>
      </c>
      <c r="L304" s="1" t="s">
        <v>5778</v>
      </c>
      <c r="M304" s="1" t="s">
        <v>793</v>
      </c>
      <c r="N304" s="1" t="s">
        <v>3365</v>
      </c>
      <c r="O304" s="1" t="s">
        <v>4856</v>
      </c>
      <c r="P304" s="1"/>
      <c r="Q304" s="1" t="s">
        <v>92</v>
      </c>
      <c r="R304" s="1" t="s">
        <v>544</v>
      </c>
      <c r="S304" s="1" t="s">
        <v>585</v>
      </c>
      <c r="T304" s="1"/>
      <c r="U304" s="1"/>
      <c r="V304" s="1" t="s">
        <v>4683</v>
      </c>
      <c r="W304" s="1" t="s">
        <v>4684</v>
      </c>
      <c r="X304" s="1"/>
      <c r="Y304" s="1">
        <v>43402.664467592593</v>
      </c>
      <c r="Z304" s="1" t="s">
        <v>549</v>
      </c>
      <c r="AA304" s="1" t="s">
        <v>548</v>
      </c>
      <c r="AB304" s="1" t="s">
        <v>548</v>
      </c>
      <c r="AC304" s="1"/>
      <c r="AD304" s="1"/>
    </row>
    <row r="305" spans="1:30" x14ac:dyDescent="0.25">
      <c r="A305" s="1" t="s">
        <v>677</v>
      </c>
      <c r="B305" s="1" t="s">
        <v>562</v>
      </c>
      <c r="C305" s="1" t="s">
        <v>4896</v>
      </c>
      <c r="D305" s="1">
        <v>43395.824884259258</v>
      </c>
      <c r="E305" s="1">
        <v>43402.720150462963</v>
      </c>
      <c r="F305" s="1" t="s">
        <v>914</v>
      </c>
      <c r="G305" s="1" t="s">
        <v>90</v>
      </c>
      <c r="H305" s="1" t="s">
        <v>1341</v>
      </c>
      <c r="I305" s="1" t="s">
        <v>91</v>
      </c>
      <c r="J305" s="1" t="s">
        <v>1119</v>
      </c>
      <c r="K305" s="1" t="s">
        <v>4897</v>
      </c>
      <c r="L305" s="1" t="s">
        <v>5777</v>
      </c>
      <c r="M305" s="1" t="s">
        <v>793</v>
      </c>
      <c r="N305" s="1" t="s">
        <v>920</v>
      </c>
      <c r="O305" s="1" t="s">
        <v>921</v>
      </c>
      <c r="P305" s="1"/>
      <c r="Q305" s="1" t="s">
        <v>92</v>
      </c>
      <c r="R305" s="1" t="s">
        <v>544</v>
      </c>
      <c r="S305" s="1" t="s">
        <v>585</v>
      </c>
      <c r="T305" s="1"/>
      <c r="U305" s="1"/>
      <c r="V305" s="1" t="s">
        <v>4898</v>
      </c>
      <c r="W305" s="1" t="s">
        <v>4899</v>
      </c>
      <c r="X305" s="1"/>
      <c r="Y305" s="1">
        <v>43402.72042824074</v>
      </c>
      <c r="Z305" s="1" t="s">
        <v>549</v>
      </c>
      <c r="AA305" s="1" t="s">
        <v>548</v>
      </c>
      <c r="AB305" s="1" t="s">
        <v>548</v>
      </c>
      <c r="AC305" s="1"/>
      <c r="AD305" s="1"/>
    </row>
    <row r="306" spans="1:30" x14ac:dyDescent="0.25">
      <c r="A306" s="1" t="s">
        <v>677</v>
      </c>
      <c r="B306" s="1" t="s">
        <v>562</v>
      </c>
      <c r="C306" s="1" t="s">
        <v>5562</v>
      </c>
      <c r="D306" s="1">
        <v>43399.021979166668</v>
      </c>
      <c r="E306" s="1">
        <v>43402.736909722225</v>
      </c>
      <c r="F306" s="1" t="s">
        <v>913</v>
      </c>
      <c r="G306" s="1" t="s">
        <v>90</v>
      </c>
      <c r="H306" s="1" t="s">
        <v>1341</v>
      </c>
      <c r="I306" s="1" t="s">
        <v>91</v>
      </c>
      <c r="J306" s="1" t="s">
        <v>1119</v>
      </c>
      <c r="K306" s="1" t="s">
        <v>5563</v>
      </c>
      <c r="L306" s="1" t="s">
        <v>5769</v>
      </c>
      <c r="M306" s="1" t="s">
        <v>793</v>
      </c>
      <c r="N306" s="1" t="s">
        <v>929</v>
      </c>
      <c r="O306" s="1" t="s">
        <v>940</v>
      </c>
      <c r="P306" s="1"/>
      <c r="Q306" s="1" t="s">
        <v>92</v>
      </c>
      <c r="R306" s="1" t="s">
        <v>544</v>
      </c>
      <c r="S306" s="1" t="s">
        <v>585</v>
      </c>
      <c r="T306" s="1"/>
      <c r="U306" s="1"/>
      <c r="V306" s="1" t="s">
        <v>930</v>
      </c>
      <c r="W306" s="1" t="s">
        <v>950</v>
      </c>
      <c r="X306" s="1"/>
      <c r="Y306" s="1">
        <v>43402.737175925926</v>
      </c>
      <c r="Z306" s="1" t="s">
        <v>549</v>
      </c>
      <c r="AA306" s="1" t="s">
        <v>548</v>
      </c>
      <c r="AB306" s="1" t="s">
        <v>548</v>
      </c>
      <c r="AC306" s="1"/>
      <c r="AD306" s="1"/>
    </row>
    <row r="307" spans="1:30" x14ac:dyDescent="0.25">
      <c r="A307" s="1" t="s">
        <v>677</v>
      </c>
      <c r="B307" s="1" t="s">
        <v>562</v>
      </c>
      <c r="C307" s="1" t="s">
        <v>5761</v>
      </c>
      <c r="D307" s="1">
        <v>43399.749675925923</v>
      </c>
      <c r="E307" s="1">
        <v>43402.774340277778</v>
      </c>
      <c r="F307" s="1" t="s">
        <v>915</v>
      </c>
      <c r="G307" s="1" t="s">
        <v>90</v>
      </c>
      <c r="H307" s="1" t="s">
        <v>1341</v>
      </c>
      <c r="I307" s="1" t="s">
        <v>91</v>
      </c>
      <c r="J307" s="1" t="s">
        <v>1119</v>
      </c>
      <c r="K307" s="1" t="s">
        <v>5762</v>
      </c>
      <c r="L307" s="1" t="s">
        <v>5763</v>
      </c>
      <c r="M307" s="1" t="s">
        <v>793</v>
      </c>
      <c r="N307" s="1" t="s">
        <v>40</v>
      </c>
      <c r="O307" s="1" t="s">
        <v>937</v>
      </c>
      <c r="P307" s="1"/>
      <c r="Q307" s="1" t="s">
        <v>92</v>
      </c>
      <c r="R307" s="1" t="s">
        <v>544</v>
      </c>
      <c r="S307" s="1" t="s">
        <v>585</v>
      </c>
      <c r="T307" s="1"/>
      <c r="U307" s="1"/>
      <c r="V307" s="1" t="s">
        <v>1333</v>
      </c>
      <c r="W307" s="1" t="s">
        <v>1334</v>
      </c>
      <c r="X307" s="1"/>
      <c r="Y307" s="1">
        <v>43402.781215277777</v>
      </c>
      <c r="Z307" s="1" t="s">
        <v>549</v>
      </c>
      <c r="AA307" s="1" t="s">
        <v>549</v>
      </c>
      <c r="AB307" s="1" t="s">
        <v>549</v>
      </c>
      <c r="AC307" s="1"/>
      <c r="AD307" s="1"/>
    </row>
    <row r="308" spans="1:30" x14ac:dyDescent="0.25">
      <c r="A308" s="1" t="s">
        <v>677</v>
      </c>
      <c r="B308" s="1" t="s">
        <v>562</v>
      </c>
      <c r="C308" s="1" t="s">
        <v>4463</v>
      </c>
      <c r="D308" s="1">
        <v>43391.986493055556</v>
      </c>
      <c r="E308" s="1">
        <v>43402.776238425926</v>
      </c>
      <c r="F308" s="1" t="s">
        <v>914</v>
      </c>
      <c r="G308" s="1" t="s">
        <v>90</v>
      </c>
      <c r="H308" s="1" t="s">
        <v>1341</v>
      </c>
      <c r="I308" s="1" t="s">
        <v>91</v>
      </c>
      <c r="J308" s="1" t="s">
        <v>1119</v>
      </c>
      <c r="K308" s="1" t="s">
        <v>4464</v>
      </c>
      <c r="L308" s="1" t="s">
        <v>5779</v>
      </c>
      <c r="M308" s="1" t="s">
        <v>793</v>
      </c>
      <c r="N308" s="1" t="s">
        <v>929</v>
      </c>
      <c r="O308" s="1" t="s">
        <v>948</v>
      </c>
      <c r="P308" s="1"/>
      <c r="Q308" s="1" t="s">
        <v>92</v>
      </c>
      <c r="R308" s="1" t="s">
        <v>544</v>
      </c>
      <c r="S308" s="1" t="s">
        <v>585</v>
      </c>
      <c r="T308" s="1"/>
      <c r="U308" s="1"/>
      <c r="V308" s="1" t="s">
        <v>1380</v>
      </c>
      <c r="W308" s="1" t="s">
        <v>4062</v>
      </c>
      <c r="X308" s="1"/>
      <c r="Y308" s="1">
        <v>43402.776516203703</v>
      </c>
      <c r="Z308" s="1" t="s">
        <v>549</v>
      </c>
      <c r="AA308" s="1" t="s">
        <v>548</v>
      </c>
      <c r="AB308" s="1" t="s">
        <v>548</v>
      </c>
      <c r="AC308" s="1"/>
      <c r="AD308" s="1"/>
    </row>
    <row r="309" spans="1:30" x14ac:dyDescent="0.25">
      <c r="A309" s="1" t="s">
        <v>677</v>
      </c>
      <c r="B309" s="1" t="s">
        <v>562</v>
      </c>
      <c r="C309" s="1" t="s">
        <v>4499</v>
      </c>
      <c r="D309" s="1">
        <v>43390.823391203703</v>
      </c>
      <c r="E309" s="1">
        <v>43402.788981481484</v>
      </c>
      <c r="F309" s="1" t="s">
        <v>914</v>
      </c>
      <c r="G309" s="1" t="s">
        <v>90</v>
      </c>
      <c r="H309" s="1" t="s">
        <v>1341</v>
      </c>
      <c r="I309" s="1" t="s">
        <v>91</v>
      </c>
      <c r="J309" s="1" t="s">
        <v>1119</v>
      </c>
      <c r="K309" s="1" t="s">
        <v>4500</v>
      </c>
      <c r="L309" s="1" t="s">
        <v>5780</v>
      </c>
      <c r="M309" s="1" t="s">
        <v>793</v>
      </c>
      <c r="N309" s="1" t="s">
        <v>41</v>
      </c>
      <c r="O309" s="1" t="s">
        <v>928</v>
      </c>
      <c r="P309" s="1"/>
      <c r="Q309" s="1" t="s">
        <v>92</v>
      </c>
      <c r="R309" s="1" t="s">
        <v>544</v>
      </c>
      <c r="S309" s="1" t="s">
        <v>585</v>
      </c>
      <c r="T309" s="1"/>
      <c r="U309" s="1"/>
      <c r="V309" s="1" t="s">
        <v>2293</v>
      </c>
      <c r="W309" s="1" t="s">
        <v>2579</v>
      </c>
      <c r="X309" s="1"/>
      <c r="Y309" s="1">
        <v>43402.789259259262</v>
      </c>
      <c r="Z309" s="1" t="s">
        <v>549</v>
      </c>
      <c r="AA309" s="1" t="s">
        <v>548</v>
      </c>
      <c r="AB309" s="1" t="s">
        <v>548</v>
      </c>
      <c r="AC309" s="1"/>
      <c r="AD309" s="1"/>
    </row>
    <row r="310" spans="1:30" x14ac:dyDescent="0.25">
      <c r="A310" s="1" t="s">
        <v>677</v>
      </c>
      <c r="B310" s="1" t="s">
        <v>562</v>
      </c>
      <c r="C310" s="1" t="s">
        <v>5784</v>
      </c>
      <c r="D310" s="1">
        <v>43400.065312500003</v>
      </c>
      <c r="E310" s="1"/>
      <c r="F310" s="1" t="s">
        <v>1193</v>
      </c>
      <c r="G310" s="1" t="s">
        <v>90</v>
      </c>
      <c r="H310" s="1" t="s">
        <v>335</v>
      </c>
      <c r="I310" s="1" t="s">
        <v>91</v>
      </c>
      <c r="J310" s="1" t="s">
        <v>1119</v>
      </c>
      <c r="K310" s="1" t="s">
        <v>5785</v>
      </c>
      <c r="L310" s="1"/>
      <c r="M310" s="1"/>
      <c r="N310" s="1"/>
      <c r="O310" s="1"/>
      <c r="P310" s="1"/>
      <c r="Q310" s="1" t="s">
        <v>92</v>
      </c>
      <c r="R310" s="1" t="s">
        <v>544</v>
      </c>
      <c r="S310" s="1" t="s">
        <v>585</v>
      </c>
      <c r="T310" s="1"/>
      <c r="U310" s="1"/>
      <c r="V310" s="1" t="s">
        <v>1197</v>
      </c>
      <c r="W310" s="1" t="s">
        <v>4888</v>
      </c>
      <c r="X310" s="1"/>
      <c r="Y310" s="1">
        <v>43402.56486111111</v>
      </c>
      <c r="Z310" s="1"/>
      <c r="AA310" s="1" t="s">
        <v>549</v>
      </c>
      <c r="AB310" s="1" t="s">
        <v>548</v>
      </c>
      <c r="AC310" s="1"/>
      <c r="AD310" s="1"/>
    </row>
    <row r="311" spans="1:30" x14ac:dyDescent="0.25">
      <c r="A311" s="1" t="s">
        <v>677</v>
      </c>
      <c r="B311" s="1" t="s">
        <v>562</v>
      </c>
      <c r="C311" s="1" t="s">
        <v>5786</v>
      </c>
      <c r="D311" s="1">
        <v>43399.960219907407</v>
      </c>
      <c r="E311" s="1"/>
      <c r="F311" s="1" t="s">
        <v>915</v>
      </c>
      <c r="G311" s="1" t="s">
        <v>90</v>
      </c>
      <c r="H311" s="1" t="s">
        <v>335</v>
      </c>
      <c r="I311" s="1" t="s">
        <v>91</v>
      </c>
      <c r="J311" s="1" t="s">
        <v>1119</v>
      </c>
      <c r="K311" s="1" t="s">
        <v>5787</v>
      </c>
      <c r="L311" s="1"/>
      <c r="M311" s="1"/>
      <c r="N311" s="1"/>
      <c r="O311" s="1"/>
      <c r="P311" s="1"/>
      <c r="Q311" s="1" t="s">
        <v>92</v>
      </c>
      <c r="R311" s="1" t="s">
        <v>544</v>
      </c>
      <c r="S311" s="1" t="s">
        <v>585</v>
      </c>
      <c r="T311" s="1"/>
      <c r="U311" s="1"/>
      <c r="V311" s="1" t="s">
        <v>3842</v>
      </c>
      <c r="W311" s="1" t="s">
        <v>4888</v>
      </c>
      <c r="X311" s="1"/>
      <c r="Y311" s="1">
        <v>43402.559583333335</v>
      </c>
      <c r="Z311" s="1"/>
      <c r="AA311" s="1" t="s">
        <v>549</v>
      </c>
      <c r="AB311" s="1" t="s">
        <v>548</v>
      </c>
      <c r="AC311" s="1"/>
      <c r="AD311" s="1"/>
    </row>
    <row r="312" spans="1:30" x14ac:dyDescent="0.25">
      <c r="A312" s="1" t="s">
        <v>677</v>
      </c>
      <c r="B312" s="1" t="s">
        <v>562</v>
      </c>
      <c r="C312" s="1" t="s">
        <v>5788</v>
      </c>
      <c r="D312" s="1">
        <v>43399.771562499998</v>
      </c>
      <c r="E312" s="1"/>
      <c r="F312" s="1" t="s">
        <v>913</v>
      </c>
      <c r="G312" s="1" t="s">
        <v>90</v>
      </c>
      <c r="H312" s="1" t="s">
        <v>335</v>
      </c>
      <c r="I312" s="1" t="s">
        <v>91</v>
      </c>
      <c r="J312" s="1" t="s">
        <v>1119</v>
      </c>
      <c r="K312" s="1" t="s">
        <v>5789</v>
      </c>
      <c r="L312" s="1"/>
      <c r="M312" s="1"/>
      <c r="N312" s="1"/>
      <c r="O312" s="1"/>
      <c r="P312" s="1"/>
      <c r="Q312" s="1" t="s">
        <v>92</v>
      </c>
      <c r="R312" s="1" t="s">
        <v>544</v>
      </c>
      <c r="S312" s="1" t="s">
        <v>585</v>
      </c>
      <c r="T312" s="1"/>
      <c r="U312" s="1"/>
      <c r="V312" s="1" t="s">
        <v>947</v>
      </c>
      <c r="W312" s="1" t="s">
        <v>4920</v>
      </c>
      <c r="X312" s="1"/>
      <c r="Y312" s="1">
        <v>43402.768217592595</v>
      </c>
      <c r="Z312" s="1"/>
      <c r="AA312" s="1" t="s">
        <v>549</v>
      </c>
      <c r="AB312" s="1" t="s">
        <v>548</v>
      </c>
      <c r="AC312" s="1"/>
      <c r="AD312" s="1"/>
    </row>
    <row r="313" spans="1:30" x14ac:dyDescent="0.25">
      <c r="A313" s="1" t="s">
        <v>677</v>
      </c>
      <c r="B313" s="1" t="s">
        <v>562</v>
      </c>
      <c r="C313" s="1" t="s">
        <v>5790</v>
      </c>
      <c r="D313" s="1">
        <v>43399.519872685189</v>
      </c>
      <c r="E313" s="1"/>
      <c r="F313" s="1" t="s">
        <v>1193</v>
      </c>
      <c r="G313" s="1" t="s">
        <v>90</v>
      </c>
      <c r="H313" s="1" t="s">
        <v>335</v>
      </c>
      <c r="I313" s="1" t="s">
        <v>91</v>
      </c>
      <c r="J313" s="1" t="s">
        <v>1119</v>
      </c>
      <c r="K313" s="1" t="s">
        <v>5791</v>
      </c>
      <c r="L313" s="1"/>
      <c r="M313" s="1"/>
      <c r="N313" s="1"/>
      <c r="O313" s="1"/>
      <c r="P313" s="1"/>
      <c r="Q313" s="1" t="s">
        <v>92</v>
      </c>
      <c r="R313" s="1" t="s">
        <v>544</v>
      </c>
      <c r="S313" s="1" t="s">
        <v>585</v>
      </c>
      <c r="T313" s="1"/>
      <c r="U313" s="1"/>
      <c r="V313" s="1" t="s">
        <v>1110</v>
      </c>
      <c r="W313" s="1" t="s">
        <v>964</v>
      </c>
      <c r="X313" s="1"/>
      <c r="Y313" s="1">
        <v>43402.56391203704</v>
      </c>
      <c r="Z313" s="1"/>
      <c r="AA313" s="1" t="s">
        <v>549</v>
      </c>
      <c r="AB313" s="1" t="s">
        <v>548</v>
      </c>
      <c r="AC313" s="1"/>
      <c r="AD313" s="1"/>
    </row>
    <row r="314" spans="1:30" x14ac:dyDescent="0.25">
      <c r="A314" s="1" t="s">
        <v>677</v>
      </c>
      <c r="B314" s="1" t="s">
        <v>562</v>
      </c>
      <c r="C314" s="1" t="s">
        <v>5568</v>
      </c>
      <c r="D314" s="1">
        <v>43398.735300925924</v>
      </c>
      <c r="E314" s="1"/>
      <c r="F314" s="1" t="s">
        <v>1100</v>
      </c>
      <c r="G314" s="1" t="s">
        <v>90</v>
      </c>
      <c r="H314" s="1" t="s">
        <v>335</v>
      </c>
      <c r="I314" s="1" t="s">
        <v>91</v>
      </c>
      <c r="J314" s="1" t="s">
        <v>1119</v>
      </c>
      <c r="K314" s="1" t="s">
        <v>5569</v>
      </c>
      <c r="L314" s="1"/>
      <c r="M314" s="1"/>
      <c r="N314" s="1"/>
      <c r="O314" s="1"/>
      <c r="P314" s="1"/>
      <c r="Q314" s="1" t="s">
        <v>92</v>
      </c>
      <c r="R314" s="1" t="s">
        <v>544</v>
      </c>
      <c r="S314" s="1" t="s">
        <v>585</v>
      </c>
      <c r="T314" s="1"/>
      <c r="U314" s="1"/>
      <c r="V314" s="1" t="s">
        <v>1339</v>
      </c>
      <c r="W314" s="1" t="s">
        <v>1340</v>
      </c>
      <c r="X314" s="1"/>
      <c r="Y314" s="1">
        <v>43399.502442129633</v>
      </c>
      <c r="Z314" s="1"/>
      <c r="AA314" s="1" t="s">
        <v>548</v>
      </c>
      <c r="AB314" s="1" t="s">
        <v>548</v>
      </c>
      <c r="AC314" s="1"/>
      <c r="AD314" s="1"/>
    </row>
    <row r="315" spans="1:30" x14ac:dyDescent="0.25">
      <c r="A315" s="1" t="s">
        <v>677</v>
      </c>
      <c r="B315" s="1" t="s">
        <v>562</v>
      </c>
      <c r="C315" s="1" t="s">
        <v>5570</v>
      </c>
      <c r="D315" s="1">
        <v>43398.765601851854</v>
      </c>
      <c r="E315" s="1"/>
      <c r="F315" s="1" t="s">
        <v>1100</v>
      </c>
      <c r="G315" s="1" t="s">
        <v>90</v>
      </c>
      <c r="H315" s="1" t="s">
        <v>335</v>
      </c>
      <c r="I315" s="1" t="s">
        <v>91</v>
      </c>
      <c r="J315" s="1" t="s">
        <v>1119</v>
      </c>
      <c r="K315" s="1" t="s">
        <v>5571</v>
      </c>
      <c r="L315" s="1"/>
      <c r="M315" s="1"/>
      <c r="N315" s="1"/>
      <c r="O315" s="1"/>
      <c r="P315" s="1"/>
      <c r="Q315" s="1" t="s">
        <v>92</v>
      </c>
      <c r="R315" s="1" t="s">
        <v>544</v>
      </c>
      <c r="S315" s="1" t="s">
        <v>585</v>
      </c>
      <c r="T315" s="1"/>
      <c r="U315" s="1"/>
      <c r="V315" s="1" t="s">
        <v>1385</v>
      </c>
      <c r="W315" s="1" t="s">
        <v>1386</v>
      </c>
      <c r="X315" s="1"/>
      <c r="Y315" s="1">
        <v>43399.505173611113</v>
      </c>
      <c r="Z315" s="1"/>
      <c r="AA315" s="1" t="s">
        <v>548</v>
      </c>
      <c r="AB315" s="1" t="s">
        <v>548</v>
      </c>
      <c r="AC315" s="1"/>
      <c r="AD315" s="1"/>
    </row>
    <row r="316" spans="1:30" x14ac:dyDescent="0.25">
      <c r="A316" s="1" t="s">
        <v>677</v>
      </c>
      <c r="B316" s="1" t="s">
        <v>562</v>
      </c>
      <c r="C316" s="1" t="s">
        <v>5319</v>
      </c>
      <c r="D316" s="1">
        <v>43398.082662037035</v>
      </c>
      <c r="E316" s="1"/>
      <c r="F316" s="1" t="s">
        <v>915</v>
      </c>
      <c r="G316" s="1" t="s">
        <v>90</v>
      </c>
      <c r="H316" s="1" t="s">
        <v>335</v>
      </c>
      <c r="I316" s="1" t="s">
        <v>91</v>
      </c>
      <c r="J316" s="1" t="s">
        <v>1119</v>
      </c>
      <c r="K316" s="1" t="s">
        <v>5320</v>
      </c>
      <c r="L316" s="1"/>
      <c r="M316" s="1"/>
      <c r="N316" s="1"/>
      <c r="O316" s="1"/>
      <c r="P316" s="1"/>
      <c r="Q316" s="1" t="s">
        <v>92</v>
      </c>
      <c r="R316" s="1" t="s">
        <v>544</v>
      </c>
      <c r="S316" s="1" t="s">
        <v>585</v>
      </c>
      <c r="T316" s="1"/>
      <c r="U316" s="1"/>
      <c r="V316" s="1" t="s">
        <v>5321</v>
      </c>
      <c r="W316" s="1" t="s">
        <v>5322</v>
      </c>
      <c r="X316" s="1"/>
      <c r="Y316" s="1">
        <v>43398.457592592589</v>
      </c>
      <c r="Z316" s="1"/>
      <c r="AA316" s="1" t="s">
        <v>548</v>
      </c>
      <c r="AB316" s="1" t="s">
        <v>548</v>
      </c>
      <c r="AC316" s="1"/>
      <c r="AD316" s="1"/>
    </row>
    <row r="317" spans="1:30" x14ac:dyDescent="0.25">
      <c r="A317" s="1" t="s">
        <v>677</v>
      </c>
      <c r="B317" s="1" t="s">
        <v>562</v>
      </c>
      <c r="C317" s="1" t="s">
        <v>5328</v>
      </c>
      <c r="D317" s="1">
        <v>43398.033101851855</v>
      </c>
      <c r="E317" s="1"/>
      <c r="F317" s="1" t="s">
        <v>1100</v>
      </c>
      <c r="G317" s="1" t="s">
        <v>90</v>
      </c>
      <c r="H317" s="1" t="s">
        <v>335</v>
      </c>
      <c r="I317" s="1" t="s">
        <v>91</v>
      </c>
      <c r="J317" s="1" t="s">
        <v>1119</v>
      </c>
      <c r="K317" s="1" t="s">
        <v>5329</v>
      </c>
      <c r="L317" s="1"/>
      <c r="M317" s="1"/>
      <c r="N317" s="1"/>
      <c r="O317" s="1"/>
      <c r="P317" s="1"/>
      <c r="Q317" s="1" t="s">
        <v>92</v>
      </c>
      <c r="R317" s="1" t="s">
        <v>544</v>
      </c>
      <c r="S317" s="1" t="s">
        <v>585</v>
      </c>
      <c r="T317" s="1"/>
      <c r="U317" s="1"/>
      <c r="V317" s="1" t="s">
        <v>4875</v>
      </c>
      <c r="W317" s="1" t="s">
        <v>4876</v>
      </c>
      <c r="X317" s="1"/>
      <c r="Y317" s="1">
        <v>43399.757291666669</v>
      </c>
      <c r="Z317" s="1"/>
      <c r="AA317" s="1" t="s">
        <v>548</v>
      </c>
      <c r="AB317" s="1" t="s">
        <v>548</v>
      </c>
      <c r="AC317" s="1"/>
      <c r="AD317" s="1"/>
    </row>
    <row r="318" spans="1:30" x14ac:dyDescent="0.25">
      <c r="A318" s="1" t="s">
        <v>677</v>
      </c>
      <c r="B318" s="1" t="s">
        <v>562</v>
      </c>
      <c r="C318" s="1" t="s">
        <v>5341</v>
      </c>
      <c r="D318" s="1">
        <v>43397.962256944447</v>
      </c>
      <c r="E318" s="1"/>
      <c r="F318" s="1" t="s">
        <v>913</v>
      </c>
      <c r="G318" s="1" t="s">
        <v>90</v>
      </c>
      <c r="H318" s="1" t="s">
        <v>335</v>
      </c>
      <c r="I318" s="1" t="s">
        <v>91</v>
      </c>
      <c r="J318" s="1" t="s">
        <v>1119</v>
      </c>
      <c r="K318" s="1" t="s">
        <v>5342</v>
      </c>
      <c r="L318" s="1"/>
      <c r="M318" s="1"/>
      <c r="N318" s="1"/>
      <c r="O318" s="1"/>
      <c r="P318" s="1"/>
      <c r="Q318" s="1" t="s">
        <v>92</v>
      </c>
      <c r="R318" s="1" t="s">
        <v>544</v>
      </c>
      <c r="S318" s="1" t="s">
        <v>585</v>
      </c>
      <c r="T318" s="1"/>
      <c r="U318" s="1"/>
      <c r="V318" s="1" t="s">
        <v>5325</v>
      </c>
      <c r="W318" s="1" t="s">
        <v>5326</v>
      </c>
      <c r="X318" s="1"/>
      <c r="Y318" s="1">
        <v>43398.466689814813</v>
      </c>
      <c r="Z318" s="1"/>
      <c r="AA318" s="1" t="s">
        <v>548</v>
      </c>
      <c r="AB318" s="1" t="s">
        <v>548</v>
      </c>
      <c r="AC318" s="1"/>
      <c r="AD318" s="1"/>
    </row>
    <row r="319" spans="1:30" x14ac:dyDescent="0.25">
      <c r="A319" s="1" t="s">
        <v>677</v>
      </c>
      <c r="B319" s="1" t="s">
        <v>562</v>
      </c>
      <c r="C319" s="1" t="s">
        <v>5343</v>
      </c>
      <c r="D319" s="1">
        <v>43397.946631944447</v>
      </c>
      <c r="E319" s="1"/>
      <c r="F319" s="1" t="s">
        <v>1100</v>
      </c>
      <c r="G319" s="1" t="s">
        <v>90</v>
      </c>
      <c r="H319" s="1" t="s">
        <v>335</v>
      </c>
      <c r="I319" s="1" t="s">
        <v>91</v>
      </c>
      <c r="J319" s="1" t="s">
        <v>1119</v>
      </c>
      <c r="K319" s="1" t="s">
        <v>5344</v>
      </c>
      <c r="L319" s="1"/>
      <c r="M319" s="1"/>
      <c r="N319" s="1"/>
      <c r="O319" s="1"/>
      <c r="P319" s="1"/>
      <c r="Q319" s="1" t="s">
        <v>92</v>
      </c>
      <c r="R319" s="1" t="s">
        <v>544</v>
      </c>
      <c r="S319" s="1" t="s">
        <v>585</v>
      </c>
      <c r="T319" s="1"/>
      <c r="U319" s="1"/>
      <c r="V319" s="1" t="s">
        <v>1333</v>
      </c>
      <c r="W319" s="1" t="s">
        <v>1334</v>
      </c>
      <c r="X319" s="1"/>
      <c r="Y319" s="1">
        <v>43398.468425925923</v>
      </c>
      <c r="Z319" s="1"/>
      <c r="AA319" s="1" t="s">
        <v>548</v>
      </c>
      <c r="AB319" s="1" t="s">
        <v>548</v>
      </c>
      <c r="AC319" s="1"/>
      <c r="AD319" s="1"/>
    </row>
    <row r="320" spans="1:30" x14ac:dyDescent="0.25">
      <c r="A320" s="1" t="s">
        <v>677</v>
      </c>
      <c r="B320" s="1" t="s">
        <v>562</v>
      </c>
      <c r="C320" s="1" t="s">
        <v>5345</v>
      </c>
      <c r="D320" s="1">
        <v>43397.952407407407</v>
      </c>
      <c r="E320" s="1"/>
      <c r="F320" s="1" t="s">
        <v>914</v>
      </c>
      <c r="G320" s="1" t="s">
        <v>90</v>
      </c>
      <c r="H320" s="1" t="s">
        <v>335</v>
      </c>
      <c r="I320" s="1" t="s">
        <v>91</v>
      </c>
      <c r="J320" s="1" t="s">
        <v>1119</v>
      </c>
      <c r="K320" s="1" t="s">
        <v>5346</v>
      </c>
      <c r="L320" s="1" t="s">
        <v>5792</v>
      </c>
      <c r="M320" s="1" t="s">
        <v>793</v>
      </c>
      <c r="N320" s="1" t="s">
        <v>1372</v>
      </c>
      <c r="O320" s="1" t="s">
        <v>5793</v>
      </c>
      <c r="P320" s="1">
        <v>43402.799293981479</v>
      </c>
      <c r="Q320" s="1" t="s">
        <v>92</v>
      </c>
      <c r="R320" s="1" t="s">
        <v>544</v>
      </c>
      <c r="S320" s="1" t="s">
        <v>585</v>
      </c>
      <c r="T320" s="1"/>
      <c r="U320" s="1"/>
      <c r="V320" s="1" t="s">
        <v>1333</v>
      </c>
      <c r="W320" s="1" t="s">
        <v>1334</v>
      </c>
      <c r="X320" s="1"/>
      <c r="Y320" s="1">
        <v>43402.799479166664</v>
      </c>
      <c r="Z320" s="1"/>
      <c r="AA320" s="1" t="s">
        <v>548</v>
      </c>
      <c r="AB320" s="1" t="s">
        <v>548</v>
      </c>
      <c r="AC320" s="1"/>
      <c r="AD320" s="1"/>
    </row>
    <row r="321" spans="1:30" x14ac:dyDescent="0.25">
      <c r="A321" s="1" t="s">
        <v>677</v>
      </c>
      <c r="B321" s="1" t="s">
        <v>562</v>
      </c>
      <c r="C321" s="1" t="s">
        <v>5349</v>
      </c>
      <c r="D321" s="1">
        <v>43397.819710648146</v>
      </c>
      <c r="E321" s="1"/>
      <c r="F321" s="1" t="s">
        <v>913</v>
      </c>
      <c r="G321" s="1" t="s">
        <v>90</v>
      </c>
      <c r="H321" s="1" t="s">
        <v>335</v>
      </c>
      <c r="I321" s="1" t="s">
        <v>91</v>
      </c>
      <c r="J321" s="1" t="s">
        <v>1119</v>
      </c>
      <c r="K321" s="1" t="s">
        <v>5350</v>
      </c>
      <c r="L321" s="1"/>
      <c r="M321" s="1"/>
      <c r="N321" s="1"/>
      <c r="O321" s="1"/>
      <c r="P321" s="1"/>
      <c r="Q321" s="1" t="s">
        <v>92</v>
      </c>
      <c r="R321" s="1" t="s">
        <v>544</v>
      </c>
      <c r="S321" s="1" t="s">
        <v>585</v>
      </c>
      <c r="T321" s="1"/>
      <c r="U321" s="1"/>
      <c r="V321" s="1" t="s">
        <v>947</v>
      </c>
      <c r="W321" s="1" t="s">
        <v>4920</v>
      </c>
      <c r="X321" s="1"/>
      <c r="Y321" s="1">
        <v>43402.768425925926</v>
      </c>
      <c r="Z321" s="1"/>
      <c r="AA321" s="1" t="s">
        <v>548</v>
      </c>
      <c r="AB321" s="1" t="s">
        <v>548</v>
      </c>
      <c r="AC321" s="1"/>
      <c r="AD321" s="1"/>
    </row>
    <row r="322" spans="1:30" x14ac:dyDescent="0.25">
      <c r="A322" s="1" t="s">
        <v>677</v>
      </c>
      <c r="B322" s="1" t="s">
        <v>562</v>
      </c>
      <c r="C322" s="1" t="s">
        <v>5353</v>
      </c>
      <c r="D322" s="1">
        <v>43397.752488425926</v>
      </c>
      <c r="E322" s="1"/>
      <c r="F322" s="1" t="s">
        <v>1193</v>
      </c>
      <c r="G322" s="1" t="s">
        <v>90</v>
      </c>
      <c r="H322" s="1" t="s">
        <v>335</v>
      </c>
      <c r="I322" s="1" t="s">
        <v>91</v>
      </c>
      <c r="J322" s="1" t="s">
        <v>1119</v>
      </c>
      <c r="K322" s="1" t="s">
        <v>5354</v>
      </c>
      <c r="L322" s="1"/>
      <c r="M322" s="1"/>
      <c r="N322" s="1"/>
      <c r="O322" s="1"/>
      <c r="P322" s="1"/>
      <c r="Q322" s="1" t="s">
        <v>92</v>
      </c>
      <c r="R322" s="1" t="s">
        <v>544</v>
      </c>
      <c r="S322" s="1" t="s">
        <v>585</v>
      </c>
      <c r="T322" s="1"/>
      <c r="U322" s="1"/>
      <c r="V322" s="1" t="s">
        <v>4509</v>
      </c>
      <c r="W322" s="1" t="s">
        <v>4510</v>
      </c>
      <c r="X322" s="1"/>
      <c r="Y322" s="1">
        <v>43398.48233796296</v>
      </c>
      <c r="Z322" s="1"/>
      <c r="AA322" s="1" t="s">
        <v>548</v>
      </c>
      <c r="AB322" s="1" t="s">
        <v>548</v>
      </c>
      <c r="AC322" s="1"/>
      <c r="AD322" s="1"/>
    </row>
    <row r="323" spans="1:30" x14ac:dyDescent="0.25">
      <c r="A323" s="1" t="s">
        <v>677</v>
      </c>
      <c r="B323" s="1" t="s">
        <v>562</v>
      </c>
      <c r="C323" s="1" t="s">
        <v>5355</v>
      </c>
      <c r="D323" s="1">
        <v>43397.745625000003</v>
      </c>
      <c r="E323" s="1"/>
      <c r="F323" s="1" t="s">
        <v>1100</v>
      </c>
      <c r="G323" s="1" t="s">
        <v>90</v>
      </c>
      <c r="H323" s="1" t="s">
        <v>335</v>
      </c>
      <c r="I323" s="1" t="s">
        <v>91</v>
      </c>
      <c r="J323" s="1" t="s">
        <v>1119</v>
      </c>
      <c r="K323" s="1" t="s">
        <v>5356</v>
      </c>
      <c r="L323" s="1"/>
      <c r="M323" s="1"/>
      <c r="N323" s="1"/>
      <c r="O323" s="1"/>
      <c r="P323" s="1"/>
      <c r="Q323" s="1" t="s">
        <v>92</v>
      </c>
      <c r="R323" s="1" t="s">
        <v>544</v>
      </c>
      <c r="S323" s="1" t="s">
        <v>585</v>
      </c>
      <c r="T323" s="1"/>
      <c r="U323" s="1"/>
      <c r="V323" s="1" t="s">
        <v>1466</v>
      </c>
      <c r="W323" s="1" t="s">
        <v>1467</v>
      </c>
      <c r="X323" s="1"/>
      <c r="Y323" s="1">
        <v>43398.484988425924</v>
      </c>
      <c r="Z323" s="1"/>
      <c r="AA323" s="1" t="s">
        <v>549</v>
      </c>
      <c r="AB323" s="1" t="s">
        <v>548</v>
      </c>
      <c r="AC323" s="1"/>
      <c r="AD323" s="1"/>
    </row>
    <row r="324" spans="1:30" x14ac:dyDescent="0.25">
      <c r="A324" s="1" t="s">
        <v>677</v>
      </c>
      <c r="B324" s="1" t="s">
        <v>562</v>
      </c>
      <c r="C324" s="1" t="s">
        <v>5359</v>
      </c>
      <c r="D324" s="1">
        <v>43397.730520833335</v>
      </c>
      <c r="E324" s="1"/>
      <c r="F324" s="1" t="s">
        <v>913</v>
      </c>
      <c r="G324" s="1" t="s">
        <v>90</v>
      </c>
      <c r="H324" s="1" t="s">
        <v>335</v>
      </c>
      <c r="I324" s="1" t="s">
        <v>91</v>
      </c>
      <c r="J324" s="1" t="s">
        <v>1119</v>
      </c>
      <c r="K324" s="1" t="s">
        <v>5360</v>
      </c>
      <c r="L324" s="1"/>
      <c r="M324" s="1"/>
      <c r="N324" s="1"/>
      <c r="O324" s="1"/>
      <c r="P324" s="1"/>
      <c r="Q324" s="1" t="s">
        <v>92</v>
      </c>
      <c r="R324" s="1" t="s">
        <v>544</v>
      </c>
      <c r="S324" s="1" t="s">
        <v>585</v>
      </c>
      <c r="T324" s="1"/>
      <c r="U324" s="1"/>
      <c r="V324" s="1" t="s">
        <v>2293</v>
      </c>
      <c r="W324" s="1" t="s">
        <v>2579</v>
      </c>
      <c r="X324" s="1"/>
      <c r="Y324" s="1">
        <v>43398.487268518518</v>
      </c>
      <c r="Z324" s="1"/>
      <c r="AA324" s="1" t="s">
        <v>549</v>
      </c>
      <c r="AB324" s="1" t="s">
        <v>548</v>
      </c>
      <c r="AC324" s="1"/>
      <c r="AD324" s="1"/>
    </row>
    <row r="325" spans="1:30" x14ac:dyDescent="0.25">
      <c r="A325" s="1" t="s">
        <v>677</v>
      </c>
      <c r="B325" s="1" t="s">
        <v>562</v>
      </c>
      <c r="C325" s="1" t="s">
        <v>5104</v>
      </c>
      <c r="D325" s="1">
        <v>43397.034745370373</v>
      </c>
      <c r="E325" s="1"/>
      <c r="F325" s="1" t="s">
        <v>913</v>
      </c>
      <c r="G325" s="1" t="s">
        <v>90</v>
      </c>
      <c r="H325" s="1" t="s">
        <v>335</v>
      </c>
      <c r="I325" s="1" t="s">
        <v>91</v>
      </c>
      <c r="J325" s="1" t="s">
        <v>1119</v>
      </c>
      <c r="K325" s="1" t="s">
        <v>5105</v>
      </c>
      <c r="L325" s="1"/>
      <c r="M325" s="1"/>
      <c r="N325" s="1"/>
      <c r="O325" s="1"/>
      <c r="P325" s="1"/>
      <c r="Q325" s="1" t="s">
        <v>92</v>
      </c>
      <c r="R325" s="1" t="s">
        <v>544</v>
      </c>
      <c r="S325" s="1" t="s">
        <v>585</v>
      </c>
      <c r="T325" s="1"/>
      <c r="U325" s="1"/>
      <c r="V325" s="1" t="s">
        <v>930</v>
      </c>
      <c r="W325" s="1" t="s">
        <v>950</v>
      </c>
      <c r="X325" s="1"/>
      <c r="Y325" s="1">
        <v>43397.479722222219</v>
      </c>
      <c r="Z325" s="1"/>
      <c r="AA325" s="1" t="s">
        <v>549</v>
      </c>
      <c r="AB325" s="1" t="s">
        <v>548</v>
      </c>
      <c r="AC325" s="1"/>
      <c r="AD325" s="1"/>
    </row>
    <row r="326" spans="1:30" x14ac:dyDescent="0.25">
      <c r="A326" s="1" t="s">
        <v>677</v>
      </c>
      <c r="B326" s="1" t="s">
        <v>562</v>
      </c>
      <c r="C326" s="1" t="s">
        <v>4871</v>
      </c>
      <c r="D326" s="1">
        <v>43396.080983796295</v>
      </c>
      <c r="E326" s="1"/>
      <c r="F326" s="1" t="s">
        <v>915</v>
      </c>
      <c r="G326" s="1" t="s">
        <v>90</v>
      </c>
      <c r="H326" s="1" t="s">
        <v>335</v>
      </c>
      <c r="I326" s="1" t="s">
        <v>91</v>
      </c>
      <c r="J326" s="1" t="s">
        <v>4493</v>
      </c>
      <c r="K326" s="1" t="s">
        <v>4872</v>
      </c>
      <c r="L326" s="1"/>
      <c r="M326" s="1"/>
      <c r="N326" s="1"/>
      <c r="O326" s="1"/>
      <c r="P326" s="1"/>
      <c r="Q326" s="1" t="s">
        <v>92</v>
      </c>
      <c r="R326" s="1" t="s">
        <v>544</v>
      </c>
      <c r="S326" s="1" t="s">
        <v>585</v>
      </c>
      <c r="T326" s="1"/>
      <c r="U326" s="1"/>
      <c r="V326" s="1" t="s">
        <v>1234</v>
      </c>
      <c r="W326" s="1" t="s">
        <v>1235</v>
      </c>
      <c r="X326" s="1"/>
      <c r="Y326" s="1">
        <v>43396.850787037038</v>
      </c>
      <c r="Z326" s="1"/>
      <c r="AA326" s="1" t="s">
        <v>549</v>
      </c>
      <c r="AB326" s="1" t="s">
        <v>548</v>
      </c>
      <c r="AC326" s="1"/>
      <c r="AD326" s="1"/>
    </row>
    <row r="327" spans="1:30" x14ac:dyDescent="0.25">
      <c r="A327" s="1" t="s">
        <v>677</v>
      </c>
      <c r="B327" s="1" t="s">
        <v>562</v>
      </c>
      <c r="C327" s="1" t="s">
        <v>4910</v>
      </c>
      <c r="D327" s="1">
        <v>43392.988946759258</v>
      </c>
      <c r="E327" s="1"/>
      <c r="F327" s="1" t="s">
        <v>840</v>
      </c>
      <c r="G327" s="1" t="s">
        <v>90</v>
      </c>
      <c r="H327" s="1" t="s">
        <v>335</v>
      </c>
      <c r="I327" s="1" t="s">
        <v>91</v>
      </c>
      <c r="J327" s="1" t="s">
        <v>4911</v>
      </c>
      <c r="K327" s="1" t="s">
        <v>4912</v>
      </c>
      <c r="L327" s="1"/>
      <c r="M327" s="1"/>
      <c r="N327" s="1"/>
      <c r="O327" s="1"/>
      <c r="P327" s="1"/>
      <c r="Q327" s="1" t="s">
        <v>92</v>
      </c>
      <c r="R327" s="1" t="s">
        <v>544</v>
      </c>
      <c r="S327" s="1" t="s">
        <v>585</v>
      </c>
      <c r="T327" s="1"/>
      <c r="U327" s="1"/>
      <c r="V327" s="1" t="s">
        <v>2761</v>
      </c>
      <c r="W327" s="1" t="s">
        <v>4913</v>
      </c>
      <c r="X327" s="1"/>
      <c r="Y327" s="1">
        <v>43395.744189814817</v>
      </c>
      <c r="Z327" s="1"/>
      <c r="AA327" s="1" t="s">
        <v>549</v>
      </c>
      <c r="AB327" s="1" t="s">
        <v>548</v>
      </c>
      <c r="AC327" s="1"/>
      <c r="AD327" s="1"/>
    </row>
    <row r="328" spans="1:30" x14ac:dyDescent="0.25">
      <c r="A328" s="1" t="s">
        <v>677</v>
      </c>
      <c r="B328" s="1" t="s">
        <v>562</v>
      </c>
      <c r="C328" s="1" t="s">
        <v>4465</v>
      </c>
      <c r="D328" s="1">
        <v>43391.979467592595</v>
      </c>
      <c r="E328" s="1"/>
      <c r="F328" s="1" t="s">
        <v>1193</v>
      </c>
      <c r="G328" s="1" t="s">
        <v>90</v>
      </c>
      <c r="H328" s="1" t="s">
        <v>335</v>
      </c>
      <c r="I328" s="1" t="s">
        <v>91</v>
      </c>
      <c r="J328" s="1" t="s">
        <v>1119</v>
      </c>
      <c r="K328" s="1" t="s">
        <v>4466</v>
      </c>
      <c r="L328" s="1"/>
      <c r="M328" s="1"/>
      <c r="N328" s="1"/>
      <c r="O328" s="1"/>
      <c r="P328" s="1"/>
      <c r="Q328" s="1" t="s">
        <v>92</v>
      </c>
      <c r="R328" s="1" t="s">
        <v>544</v>
      </c>
      <c r="S328" s="1" t="s">
        <v>585</v>
      </c>
      <c r="T328" s="1"/>
      <c r="U328" s="1"/>
      <c r="V328" s="1" t="s">
        <v>1271</v>
      </c>
      <c r="W328" s="1" t="s">
        <v>1272</v>
      </c>
      <c r="X328" s="1"/>
      <c r="Y328" s="1">
        <v>43392.476689814815</v>
      </c>
      <c r="Z328" s="1"/>
      <c r="AA328" s="1" t="s">
        <v>549</v>
      </c>
      <c r="AB328" s="1" t="s">
        <v>548</v>
      </c>
      <c r="AC328" s="1"/>
      <c r="AD328" s="1"/>
    </row>
    <row r="329" spans="1:30" x14ac:dyDescent="0.25">
      <c r="A329" s="1" t="s">
        <v>677</v>
      </c>
      <c r="B329" s="1" t="s">
        <v>562</v>
      </c>
      <c r="C329" s="1" t="s">
        <v>4469</v>
      </c>
      <c r="D329" s="1">
        <v>43391.915682870371</v>
      </c>
      <c r="E329" s="1"/>
      <c r="F329" s="1" t="s">
        <v>1101</v>
      </c>
      <c r="G329" s="1" t="s">
        <v>90</v>
      </c>
      <c r="H329" s="1" t="s">
        <v>335</v>
      </c>
      <c r="I329" s="1" t="s">
        <v>91</v>
      </c>
      <c r="J329" s="1" t="s">
        <v>1119</v>
      </c>
      <c r="K329" s="1" t="s">
        <v>4470</v>
      </c>
      <c r="L329" s="1"/>
      <c r="M329" s="1"/>
      <c r="N329" s="1"/>
      <c r="O329" s="1"/>
      <c r="P329" s="1"/>
      <c r="Q329" s="1" t="s">
        <v>92</v>
      </c>
      <c r="R329" s="1" t="s">
        <v>544</v>
      </c>
      <c r="S329" s="1" t="s">
        <v>585</v>
      </c>
      <c r="T329" s="1"/>
      <c r="U329" s="1"/>
      <c r="V329" s="1" t="s">
        <v>917</v>
      </c>
      <c r="W329" s="1" t="s">
        <v>918</v>
      </c>
      <c r="X329" s="1"/>
      <c r="Y329" s="1">
        <v>43392.477847222224</v>
      </c>
      <c r="Z329" s="1"/>
      <c r="AA329" s="1" t="s">
        <v>549</v>
      </c>
      <c r="AB329" s="1" t="s">
        <v>548</v>
      </c>
      <c r="AC329" s="1"/>
      <c r="AD329" s="1"/>
    </row>
    <row r="330" spans="1:30" x14ac:dyDescent="0.25">
      <c r="A330" s="1" t="s">
        <v>677</v>
      </c>
      <c r="B330" s="1" t="s">
        <v>562</v>
      </c>
      <c r="C330" s="1" t="s">
        <v>4471</v>
      </c>
      <c r="D330" s="1">
        <v>43391.908252314817</v>
      </c>
      <c r="E330" s="1"/>
      <c r="F330" s="1" t="s">
        <v>913</v>
      </c>
      <c r="G330" s="1" t="s">
        <v>90</v>
      </c>
      <c r="H330" s="1" t="s">
        <v>335</v>
      </c>
      <c r="I330" s="1" t="s">
        <v>91</v>
      </c>
      <c r="J330" s="1" t="s">
        <v>1119</v>
      </c>
      <c r="K330" s="1" t="s">
        <v>4472</v>
      </c>
      <c r="L330" s="1"/>
      <c r="M330" s="1"/>
      <c r="N330" s="1"/>
      <c r="O330" s="1"/>
      <c r="P330" s="1"/>
      <c r="Q330" s="1" t="s">
        <v>92</v>
      </c>
      <c r="R330" s="1" t="s">
        <v>544</v>
      </c>
      <c r="S330" s="1" t="s">
        <v>585</v>
      </c>
      <c r="T330" s="1"/>
      <c r="U330" s="1"/>
      <c r="V330" s="1" t="s">
        <v>917</v>
      </c>
      <c r="W330" s="1" t="s">
        <v>918</v>
      </c>
      <c r="X330" s="1"/>
      <c r="Y330" s="1">
        <v>43392.479571759257</v>
      </c>
      <c r="Z330" s="1"/>
      <c r="AA330" s="1" t="s">
        <v>549</v>
      </c>
      <c r="AB330" s="1" t="s">
        <v>548</v>
      </c>
      <c r="AC330" s="1"/>
      <c r="AD330" s="1"/>
    </row>
    <row r="331" spans="1:30" x14ac:dyDescent="0.25">
      <c r="A331" s="1" t="s">
        <v>677</v>
      </c>
      <c r="B331" s="1" t="s">
        <v>562</v>
      </c>
      <c r="C331" s="1" t="s">
        <v>5122</v>
      </c>
      <c r="D331" s="1">
        <v>43391.763379629629</v>
      </c>
      <c r="E331" s="1"/>
      <c r="F331" s="1" t="s">
        <v>1193</v>
      </c>
      <c r="G331" s="1" t="s">
        <v>90</v>
      </c>
      <c r="H331" s="1" t="s">
        <v>335</v>
      </c>
      <c r="I331" s="1" t="s">
        <v>91</v>
      </c>
      <c r="J331" s="1" t="s">
        <v>4504</v>
      </c>
      <c r="K331" s="1" t="s">
        <v>5123</v>
      </c>
      <c r="L331" s="1"/>
      <c r="M331" s="1"/>
      <c r="N331" s="1"/>
      <c r="O331" s="1"/>
      <c r="P331" s="1"/>
      <c r="Q331" s="1" t="s">
        <v>92</v>
      </c>
      <c r="R331" s="1" t="s">
        <v>544</v>
      </c>
      <c r="S331" s="1" t="s">
        <v>585</v>
      </c>
      <c r="T331" s="1"/>
      <c r="U331" s="1"/>
      <c r="V331" s="1" t="s">
        <v>2547</v>
      </c>
      <c r="W331" s="1" t="s">
        <v>2548</v>
      </c>
      <c r="X331" s="1"/>
      <c r="Y331" s="1">
        <v>43397.490046296298</v>
      </c>
      <c r="Z331" s="1"/>
      <c r="AA331" s="1" t="s">
        <v>549</v>
      </c>
      <c r="AB331" s="1" t="s">
        <v>548</v>
      </c>
      <c r="AC331" s="1"/>
      <c r="AD331" s="1"/>
    </row>
    <row r="332" spans="1:30" x14ac:dyDescent="0.25">
      <c r="A332" s="1" t="s">
        <v>677</v>
      </c>
      <c r="B332" s="1" t="s">
        <v>562</v>
      </c>
      <c r="C332" s="1" t="s">
        <v>4492</v>
      </c>
      <c r="D332" s="1">
        <v>43390.906678240739</v>
      </c>
      <c r="E332" s="1"/>
      <c r="F332" s="1" t="s">
        <v>913</v>
      </c>
      <c r="G332" s="1" t="s">
        <v>90</v>
      </c>
      <c r="H332" s="1" t="s">
        <v>335</v>
      </c>
      <c r="I332" s="1" t="s">
        <v>91</v>
      </c>
      <c r="J332" s="1" t="s">
        <v>4493</v>
      </c>
      <c r="K332" s="1" t="s">
        <v>4494</v>
      </c>
      <c r="L332" s="1"/>
      <c r="M332" s="1"/>
      <c r="N332" s="1"/>
      <c r="O332" s="1"/>
      <c r="P332" s="1"/>
      <c r="Q332" s="1" t="s">
        <v>92</v>
      </c>
      <c r="R332" s="1" t="s">
        <v>544</v>
      </c>
      <c r="S332" s="1" t="s">
        <v>585</v>
      </c>
      <c r="T332" s="1"/>
      <c r="U332" s="1"/>
      <c r="V332" s="1" t="s">
        <v>1234</v>
      </c>
      <c r="W332" s="1" t="s">
        <v>1235</v>
      </c>
      <c r="X332" s="1"/>
      <c r="Y332" s="1">
        <v>43392.522013888891</v>
      </c>
      <c r="Z332" s="1"/>
      <c r="AA332" s="1" t="s">
        <v>549</v>
      </c>
      <c r="AB332" s="1" t="s">
        <v>548</v>
      </c>
      <c r="AC332" s="1"/>
      <c r="AD332" s="1"/>
    </row>
    <row r="333" spans="1:30" x14ac:dyDescent="0.25">
      <c r="A333" s="1" t="s">
        <v>677</v>
      </c>
      <c r="B333" s="1" t="s">
        <v>562</v>
      </c>
      <c r="C333" s="1" t="s">
        <v>4503</v>
      </c>
      <c r="D333" s="1">
        <v>43390.767974537041</v>
      </c>
      <c r="E333" s="1"/>
      <c r="F333" s="1" t="s">
        <v>1193</v>
      </c>
      <c r="G333" s="1" t="s">
        <v>90</v>
      </c>
      <c r="H333" s="1" t="s">
        <v>313</v>
      </c>
      <c r="I333" s="1" t="s">
        <v>91</v>
      </c>
      <c r="J333" s="1" t="s">
        <v>4504</v>
      </c>
      <c r="K333" s="1" t="s">
        <v>4505</v>
      </c>
      <c r="L333" s="1" t="s">
        <v>4506</v>
      </c>
      <c r="M333" s="1"/>
      <c r="N333" s="1"/>
      <c r="O333" s="1"/>
      <c r="P333" s="1"/>
      <c r="Q333" s="1" t="s">
        <v>92</v>
      </c>
      <c r="R333" s="1" t="s">
        <v>544</v>
      </c>
      <c r="S333" s="1" t="s">
        <v>585</v>
      </c>
      <c r="T333" s="1"/>
      <c r="U333" s="1"/>
      <c r="V333" s="1" t="s">
        <v>1307</v>
      </c>
      <c r="W333" s="1" t="s">
        <v>2050</v>
      </c>
      <c r="X333" s="1"/>
      <c r="Y333" s="1">
        <v>43398.806215277778</v>
      </c>
      <c r="Z333" s="1"/>
      <c r="AA333" s="1" t="s">
        <v>549</v>
      </c>
      <c r="AB333" s="1" t="s">
        <v>548</v>
      </c>
      <c r="AC333" s="1"/>
      <c r="AD333" s="1"/>
    </row>
    <row r="334" spans="1:30" x14ac:dyDescent="0.25">
      <c r="A334" s="1" t="s">
        <v>677</v>
      </c>
      <c r="B334" s="1" t="s">
        <v>562</v>
      </c>
      <c r="C334" s="1" t="s">
        <v>4511</v>
      </c>
      <c r="D334" s="1">
        <v>43390.730358796296</v>
      </c>
      <c r="E334" s="1"/>
      <c r="F334" s="1" t="s">
        <v>914</v>
      </c>
      <c r="G334" s="1" t="s">
        <v>90</v>
      </c>
      <c r="H334" s="1" t="s">
        <v>335</v>
      </c>
      <c r="I334" s="1" t="s">
        <v>91</v>
      </c>
      <c r="J334" s="1" t="s">
        <v>1119</v>
      </c>
      <c r="K334" s="1" t="s">
        <v>4512</v>
      </c>
      <c r="L334" s="1"/>
      <c r="M334" s="1"/>
      <c r="N334" s="1"/>
      <c r="O334" s="1"/>
      <c r="P334" s="1"/>
      <c r="Q334" s="1" t="s">
        <v>92</v>
      </c>
      <c r="R334" s="1" t="s">
        <v>544</v>
      </c>
      <c r="S334" s="1" t="s">
        <v>585</v>
      </c>
      <c r="T334" s="1"/>
      <c r="U334" s="1"/>
      <c r="V334" s="1" t="s">
        <v>922</v>
      </c>
      <c r="W334" s="1" t="s">
        <v>4513</v>
      </c>
      <c r="X334" s="1"/>
      <c r="Y334" s="1">
        <v>43392.525312500002</v>
      </c>
      <c r="Z334" s="1"/>
      <c r="AA334" s="1" t="s">
        <v>549</v>
      </c>
      <c r="AB334" s="1" t="s">
        <v>548</v>
      </c>
      <c r="AC334" s="1"/>
      <c r="AD334" s="1"/>
    </row>
    <row r="335" spans="1:30" x14ac:dyDescent="0.25">
      <c r="A335" s="1" t="s">
        <v>677</v>
      </c>
      <c r="B335" s="1" t="s">
        <v>562</v>
      </c>
      <c r="C335" s="1" t="s">
        <v>5126</v>
      </c>
      <c r="D335" s="1">
        <v>43389.98709490741</v>
      </c>
      <c r="E335" s="1"/>
      <c r="F335" s="1" t="s">
        <v>913</v>
      </c>
      <c r="G335" s="1" t="s">
        <v>90</v>
      </c>
      <c r="H335" s="1" t="s">
        <v>335</v>
      </c>
      <c r="I335" s="1" t="s">
        <v>91</v>
      </c>
      <c r="J335" s="1" t="s">
        <v>5127</v>
      </c>
      <c r="K335" s="1" t="s">
        <v>5128</v>
      </c>
      <c r="L335" s="1"/>
      <c r="M335" s="1"/>
      <c r="N335" s="1"/>
      <c r="O335" s="1"/>
      <c r="P335" s="1"/>
      <c r="Q335" s="1" t="s">
        <v>92</v>
      </c>
      <c r="R335" s="1" t="s">
        <v>544</v>
      </c>
      <c r="S335" s="1" t="s">
        <v>585</v>
      </c>
      <c r="T335" s="1"/>
      <c r="U335" s="1"/>
      <c r="V335" s="1" t="s">
        <v>2761</v>
      </c>
      <c r="W335" s="1" t="s">
        <v>2762</v>
      </c>
      <c r="X335" s="1"/>
      <c r="Y335" s="1">
        <v>43397.494097222225</v>
      </c>
      <c r="Z335" s="1"/>
      <c r="AA335" s="1" t="s">
        <v>549</v>
      </c>
      <c r="AB335" s="1" t="s">
        <v>548</v>
      </c>
      <c r="AC335" s="1"/>
      <c r="AD335" s="1"/>
    </row>
    <row r="336" spans="1:30" x14ac:dyDescent="0.25">
      <c r="A336" s="1" t="s">
        <v>677</v>
      </c>
      <c r="B336" s="1" t="s">
        <v>562</v>
      </c>
      <c r="C336" s="1" t="s">
        <v>3831</v>
      </c>
      <c r="D336" s="1">
        <v>43389.055995370371</v>
      </c>
      <c r="E336" s="1"/>
      <c r="F336" s="1" t="s">
        <v>915</v>
      </c>
      <c r="G336" s="1" t="s">
        <v>90</v>
      </c>
      <c r="H336" s="1" t="s">
        <v>313</v>
      </c>
      <c r="I336" s="1" t="s">
        <v>91</v>
      </c>
      <c r="J336" s="1" t="s">
        <v>3832</v>
      </c>
      <c r="K336" s="1" t="s">
        <v>3833</v>
      </c>
      <c r="L336" s="1"/>
      <c r="M336" s="1"/>
      <c r="N336" s="1"/>
      <c r="O336" s="1"/>
      <c r="P336" s="1"/>
      <c r="Q336" s="1" t="s">
        <v>92</v>
      </c>
      <c r="R336" s="1" t="s">
        <v>544</v>
      </c>
      <c r="S336" s="1" t="s">
        <v>585</v>
      </c>
      <c r="T336" s="1"/>
      <c r="U336" s="1"/>
      <c r="V336" s="1" t="s">
        <v>3834</v>
      </c>
      <c r="W336" s="1" t="s">
        <v>3835</v>
      </c>
      <c r="X336" s="1"/>
      <c r="Y336" s="1">
        <v>43396.839583333334</v>
      </c>
      <c r="Z336" s="1"/>
      <c r="AA336" s="1" t="s">
        <v>549</v>
      </c>
      <c r="AB336" s="1" t="s">
        <v>548</v>
      </c>
      <c r="AC336" s="1"/>
      <c r="AD336" s="1"/>
    </row>
    <row r="337" spans="1:30" x14ac:dyDescent="0.25">
      <c r="A337" s="1" t="s">
        <v>677</v>
      </c>
      <c r="B337" s="1" t="s">
        <v>562</v>
      </c>
      <c r="C337" s="1" t="s">
        <v>3836</v>
      </c>
      <c r="D337" s="1">
        <v>43389.0234375</v>
      </c>
      <c r="E337" s="1"/>
      <c r="F337" s="1" t="s">
        <v>913</v>
      </c>
      <c r="G337" s="1" t="s">
        <v>90</v>
      </c>
      <c r="H337" s="1" t="s">
        <v>313</v>
      </c>
      <c r="I337" s="1" t="s">
        <v>91</v>
      </c>
      <c r="J337" s="1" t="s">
        <v>1119</v>
      </c>
      <c r="K337" s="1" t="s">
        <v>3837</v>
      </c>
      <c r="L337" s="1"/>
      <c r="M337" s="1"/>
      <c r="N337" s="1"/>
      <c r="O337" s="1"/>
      <c r="P337" s="1"/>
      <c r="Q337" s="1" t="s">
        <v>92</v>
      </c>
      <c r="R337" s="1" t="s">
        <v>544</v>
      </c>
      <c r="S337" s="1" t="s">
        <v>585</v>
      </c>
      <c r="T337" s="1"/>
      <c r="U337" s="1"/>
      <c r="V337" s="1" t="s">
        <v>930</v>
      </c>
      <c r="W337" s="1" t="s">
        <v>950</v>
      </c>
      <c r="X337" s="1"/>
      <c r="Y337" s="1">
        <v>43395.855081018519</v>
      </c>
      <c r="Z337" s="1"/>
      <c r="AA337" s="1" t="s">
        <v>549</v>
      </c>
      <c r="AB337" s="1" t="s">
        <v>548</v>
      </c>
      <c r="AC337" s="1"/>
      <c r="AD337" s="1"/>
    </row>
    <row r="338" spans="1:30" x14ac:dyDescent="0.25">
      <c r="A338" s="1" t="s">
        <v>677</v>
      </c>
      <c r="B338" s="1" t="s">
        <v>562</v>
      </c>
      <c r="C338" s="1" t="s">
        <v>3633</v>
      </c>
      <c r="D338" s="1">
        <v>43385.958449074074</v>
      </c>
      <c r="E338" s="1"/>
      <c r="F338" s="1" t="s">
        <v>914</v>
      </c>
      <c r="G338" s="1" t="s">
        <v>90</v>
      </c>
      <c r="H338" s="1" t="s">
        <v>335</v>
      </c>
      <c r="I338" s="1" t="s">
        <v>91</v>
      </c>
      <c r="J338" s="1" t="s">
        <v>1119</v>
      </c>
      <c r="K338" s="1" t="s">
        <v>3634</v>
      </c>
      <c r="L338" s="1"/>
      <c r="M338" s="1"/>
      <c r="N338" s="1"/>
      <c r="O338" s="1"/>
      <c r="P338" s="1"/>
      <c r="Q338" s="1" t="s">
        <v>92</v>
      </c>
      <c r="R338" s="1" t="s">
        <v>544</v>
      </c>
      <c r="S338" s="1" t="s">
        <v>585</v>
      </c>
      <c r="T338" s="1"/>
      <c r="U338" s="1"/>
      <c r="V338" s="1" t="s">
        <v>3635</v>
      </c>
      <c r="W338" s="1" t="s">
        <v>3636</v>
      </c>
      <c r="X338" s="1"/>
      <c r="Y338" s="1">
        <v>43388.568888888891</v>
      </c>
      <c r="Z338" s="1"/>
      <c r="AA338" s="1" t="s">
        <v>549</v>
      </c>
      <c r="AB338" s="1" t="s">
        <v>548</v>
      </c>
      <c r="AC338" s="1"/>
      <c r="AD338" s="1"/>
    </row>
    <row r="339" spans="1:30" x14ac:dyDescent="0.25">
      <c r="A339" s="1" t="s">
        <v>677</v>
      </c>
      <c r="B339" s="1" t="s">
        <v>562</v>
      </c>
      <c r="C339" s="1" t="s">
        <v>3639</v>
      </c>
      <c r="D339" s="1">
        <v>43385.894930555558</v>
      </c>
      <c r="E339" s="1"/>
      <c r="F339" s="1" t="s">
        <v>1100</v>
      </c>
      <c r="G339" s="1" t="s">
        <v>90</v>
      </c>
      <c r="H339" s="1" t="s">
        <v>335</v>
      </c>
      <c r="I339" s="1" t="s">
        <v>91</v>
      </c>
      <c r="J339" s="1" t="s">
        <v>1119</v>
      </c>
      <c r="K339" s="1" t="s">
        <v>3640</v>
      </c>
      <c r="L339" s="1"/>
      <c r="M339" s="1"/>
      <c r="N339" s="1"/>
      <c r="O339" s="1"/>
      <c r="P339" s="1"/>
      <c r="Q339" s="1" t="s">
        <v>92</v>
      </c>
      <c r="R339" s="1" t="s">
        <v>544</v>
      </c>
      <c r="S339" s="1" t="s">
        <v>585</v>
      </c>
      <c r="T339" s="1"/>
      <c r="U339" s="1"/>
      <c r="V339" s="1" t="s">
        <v>3641</v>
      </c>
      <c r="W339" s="1" t="s">
        <v>3642</v>
      </c>
      <c r="X339" s="1"/>
      <c r="Y339" s="1">
        <v>43388.570833333331</v>
      </c>
      <c r="Z339" s="1"/>
      <c r="AA339" s="1" t="s">
        <v>549</v>
      </c>
      <c r="AB339" s="1" t="s">
        <v>548</v>
      </c>
      <c r="AC339" s="1"/>
      <c r="AD339" s="1"/>
    </row>
    <row r="340" spans="1:30" x14ac:dyDescent="0.25">
      <c r="A340" s="1" t="s">
        <v>677</v>
      </c>
      <c r="B340" s="1" t="s">
        <v>562</v>
      </c>
      <c r="C340" s="1" t="s">
        <v>3296</v>
      </c>
      <c r="D340" s="1">
        <v>43383.857141203705</v>
      </c>
      <c r="E340" s="1"/>
      <c r="F340" s="1" t="s">
        <v>1101</v>
      </c>
      <c r="G340" s="1" t="s">
        <v>90</v>
      </c>
      <c r="H340" s="1" t="s">
        <v>313</v>
      </c>
      <c r="I340" s="1" t="s">
        <v>91</v>
      </c>
      <c r="J340" s="1" t="s">
        <v>1119</v>
      </c>
      <c r="K340" s="1" t="s">
        <v>3297</v>
      </c>
      <c r="L340" s="1"/>
      <c r="M340" s="1"/>
      <c r="N340" s="1"/>
      <c r="O340" s="1"/>
      <c r="P340" s="1"/>
      <c r="Q340" s="1" t="s">
        <v>92</v>
      </c>
      <c r="R340" s="1" t="s">
        <v>544</v>
      </c>
      <c r="S340" s="1" t="s">
        <v>585</v>
      </c>
      <c r="T340" s="1"/>
      <c r="U340" s="1"/>
      <c r="V340" s="1" t="s">
        <v>841</v>
      </c>
      <c r="W340" s="1" t="s">
        <v>800</v>
      </c>
      <c r="X340" s="1"/>
      <c r="Y340" s="1">
        <v>43395.875115740739</v>
      </c>
      <c r="Z340" s="1"/>
      <c r="AA340" s="1" t="s">
        <v>549</v>
      </c>
      <c r="AB340" s="1" t="s">
        <v>548</v>
      </c>
      <c r="AC340" s="1"/>
      <c r="AD340" s="1"/>
    </row>
    <row r="341" spans="1:30" x14ac:dyDescent="0.25">
      <c r="A341" s="1" t="s">
        <v>677</v>
      </c>
      <c r="B341" s="1" t="s">
        <v>562</v>
      </c>
      <c r="C341" s="1" t="s">
        <v>5129</v>
      </c>
      <c r="D341" s="1">
        <v>43382.921400462961</v>
      </c>
      <c r="E341" s="1"/>
      <c r="F341" s="1" t="s">
        <v>914</v>
      </c>
      <c r="G341" s="1" t="s">
        <v>90</v>
      </c>
      <c r="H341" s="1" t="s">
        <v>335</v>
      </c>
      <c r="I341" s="1" t="s">
        <v>91</v>
      </c>
      <c r="J341" s="1" t="s">
        <v>5130</v>
      </c>
      <c r="K341" s="1" t="s">
        <v>5131</v>
      </c>
      <c r="L341" s="1"/>
      <c r="M341" s="1"/>
      <c r="N341" s="1"/>
      <c r="O341" s="1"/>
      <c r="P341" s="1"/>
      <c r="Q341" s="1" t="s">
        <v>92</v>
      </c>
      <c r="R341" s="1" t="s">
        <v>544</v>
      </c>
      <c r="S341" s="1" t="s">
        <v>545</v>
      </c>
      <c r="T341" s="1"/>
      <c r="U341" s="1"/>
      <c r="V341" s="1" t="s">
        <v>1447</v>
      </c>
      <c r="W341" s="1" t="s">
        <v>1030</v>
      </c>
      <c r="X341" s="1"/>
      <c r="Y341" s="1">
        <v>43397.503368055557</v>
      </c>
      <c r="Z341" s="1"/>
      <c r="AA341" s="1" t="s">
        <v>549</v>
      </c>
      <c r="AB341" s="1" t="s">
        <v>548</v>
      </c>
      <c r="AC341" s="1"/>
      <c r="AD341" s="1"/>
    </row>
    <row r="342" spans="1:30" x14ac:dyDescent="0.25">
      <c r="A342" s="1" t="s">
        <v>677</v>
      </c>
      <c r="B342" s="1" t="s">
        <v>562</v>
      </c>
      <c r="C342" s="1" t="s">
        <v>2754</v>
      </c>
      <c r="D342" s="1">
        <v>43381.778298611112</v>
      </c>
      <c r="E342" s="1"/>
      <c r="F342" s="1" t="s">
        <v>1101</v>
      </c>
      <c r="G342" s="1" t="s">
        <v>90</v>
      </c>
      <c r="H342" s="1" t="s">
        <v>313</v>
      </c>
      <c r="I342" s="1" t="s">
        <v>91</v>
      </c>
      <c r="J342" s="1" t="s">
        <v>2755</v>
      </c>
      <c r="K342" s="1" t="s">
        <v>2756</v>
      </c>
      <c r="L342" s="1"/>
      <c r="M342" s="1"/>
      <c r="N342" s="1"/>
      <c r="O342" s="1"/>
      <c r="P342" s="1"/>
      <c r="Q342" s="1" t="s">
        <v>92</v>
      </c>
      <c r="R342" s="1" t="s">
        <v>544</v>
      </c>
      <c r="S342" s="1" t="s">
        <v>585</v>
      </c>
      <c r="T342" s="1"/>
      <c r="U342" s="1"/>
      <c r="V342" s="1" t="s">
        <v>841</v>
      </c>
      <c r="W342" s="1" t="s">
        <v>800</v>
      </c>
      <c r="X342" s="1"/>
      <c r="Y342" s="1">
        <v>43402.788344907407</v>
      </c>
      <c r="Z342" s="1"/>
      <c r="AA342" s="1" t="s">
        <v>549</v>
      </c>
      <c r="AB342" s="1" t="s">
        <v>548</v>
      </c>
      <c r="AC342" s="1"/>
      <c r="AD342" s="1"/>
    </row>
    <row r="343" spans="1:30" x14ac:dyDescent="0.25">
      <c r="A343" s="1" t="s">
        <v>677</v>
      </c>
      <c r="B343" s="1" t="s">
        <v>562</v>
      </c>
      <c r="C343" s="1" t="s">
        <v>2109</v>
      </c>
      <c r="D343" s="1">
        <v>43376.726087962961</v>
      </c>
      <c r="E343" s="1"/>
      <c r="F343" s="1" t="s">
        <v>840</v>
      </c>
      <c r="G343" s="1" t="s">
        <v>90</v>
      </c>
      <c r="H343" s="1" t="s">
        <v>335</v>
      </c>
      <c r="I343" s="1" t="s">
        <v>1092</v>
      </c>
      <c r="J343" s="1" t="s">
        <v>4923</v>
      </c>
      <c r="K343" s="1" t="s">
        <v>4924</v>
      </c>
      <c r="L343" s="1"/>
      <c r="M343" s="1"/>
      <c r="N343" s="1"/>
      <c r="O343" s="1"/>
      <c r="P343" s="1"/>
      <c r="Q343" s="1" t="s">
        <v>92</v>
      </c>
      <c r="R343" s="1" t="s">
        <v>544</v>
      </c>
      <c r="S343" s="1" t="s">
        <v>585</v>
      </c>
      <c r="T343" s="1"/>
      <c r="U343" s="1"/>
      <c r="V343" s="1" t="s">
        <v>2385</v>
      </c>
      <c r="W343" s="1" t="s">
        <v>2386</v>
      </c>
      <c r="X343" s="1"/>
      <c r="Y343" s="1">
        <v>43396.158101851855</v>
      </c>
      <c r="Z343" s="1"/>
      <c r="AA343" s="1" t="s">
        <v>549</v>
      </c>
      <c r="AB343" s="1" t="s">
        <v>548</v>
      </c>
      <c r="AC343" s="1"/>
      <c r="AD343" s="1"/>
    </row>
    <row r="344" spans="1:30" x14ac:dyDescent="0.25">
      <c r="A344" s="1" t="s">
        <v>677</v>
      </c>
      <c r="B344" s="1" t="s">
        <v>562</v>
      </c>
      <c r="C344" s="1" t="s">
        <v>2378</v>
      </c>
      <c r="D344" s="1">
        <v>43376.716111111113</v>
      </c>
      <c r="E344" s="1"/>
      <c r="F344" s="1" t="s">
        <v>840</v>
      </c>
      <c r="G344" s="1" t="s">
        <v>90</v>
      </c>
      <c r="H344" s="1" t="s">
        <v>335</v>
      </c>
      <c r="I344" s="1" t="s">
        <v>1092</v>
      </c>
      <c r="J344" s="1" t="s">
        <v>1119</v>
      </c>
      <c r="K344" s="1" t="s">
        <v>2379</v>
      </c>
      <c r="L344" s="1"/>
      <c r="M344" s="1"/>
      <c r="N344" s="1"/>
      <c r="O344" s="1"/>
      <c r="P344" s="1"/>
      <c r="Q344" s="1" t="s">
        <v>92</v>
      </c>
      <c r="R344" s="1" t="s">
        <v>544</v>
      </c>
      <c r="S344" s="1" t="s">
        <v>585</v>
      </c>
      <c r="T344" s="1"/>
      <c r="U344" s="1"/>
      <c r="V344" s="1" t="s">
        <v>2380</v>
      </c>
      <c r="W344" s="1" t="s">
        <v>2381</v>
      </c>
      <c r="X344" s="1"/>
      <c r="Y344" s="1">
        <v>43377.445104166669</v>
      </c>
      <c r="Z344" s="1"/>
      <c r="AA344" s="1" t="s">
        <v>549</v>
      </c>
      <c r="AB344" s="1" t="s">
        <v>548</v>
      </c>
      <c r="AC344" s="1"/>
      <c r="AD344" s="1"/>
    </row>
    <row r="345" spans="1:30" x14ac:dyDescent="0.25">
      <c r="A345" s="1" t="s">
        <v>677</v>
      </c>
      <c r="B345" s="1" t="s">
        <v>562</v>
      </c>
      <c r="C345" s="1" t="s">
        <v>2031</v>
      </c>
      <c r="D345" s="1">
        <v>43376.154074074075</v>
      </c>
      <c r="E345" s="1"/>
      <c r="F345" s="1" t="s">
        <v>840</v>
      </c>
      <c r="G345" s="1" t="s">
        <v>90</v>
      </c>
      <c r="H345" s="1" t="s">
        <v>335</v>
      </c>
      <c r="I345" s="1" t="s">
        <v>1092</v>
      </c>
      <c r="J345" s="1" t="s">
        <v>1119</v>
      </c>
      <c r="K345" s="1" t="s">
        <v>2032</v>
      </c>
      <c r="L345" s="1"/>
      <c r="M345" s="1"/>
      <c r="N345" s="1"/>
      <c r="O345" s="1"/>
      <c r="P345" s="1"/>
      <c r="Q345" s="1" t="s">
        <v>92</v>
      </c>
      <c r="R345" s="1" t="s">
        <v>544</v>
      </c>
      <c r="S345" s="1" t="s">
        <v>585</v>
      </c>
      <c r="T345" s="1"/>
      <c r="U345" s="1"/>
      <c r="V345" s="1" t="s">
        <v>1183</v>
      </c>
      <c r="W345" s="1" t="s">
        <v>1184</v>
      </c>
      <c r="X345" s="1"/>
      <c r="Y345" s="1">
        <v>43376.569305555553</v>
      </c>
      <c r="Z345" s="1"/>
      <c r="AA345" s="1" t="s">
        <v>549</v>
      </c>
      <c r="AB345" s="1" t="s">
        <v>548</v>
      </c>
      <c r="AC345" s="1"/>
      <c r="AD345" s="1"/>
    </row>
    <row r="346" spans="1:30" x14ac:dyDescent="0.25">
      <c r="A346" s="1" t="s">
        <v>677</v>
      </c>
      <c r="B346" s="1" t="s">
        <v>562</v>
      </c>
      <c r="C346" s="1" t="s">
        <v>2060</v>
      </c>
      <c r="D346" s="1">
        <v>43376.015185185184</v>
      </c>
      <c r="E346" s="1"/>
      <c r="F346" s="1" t="s">
        <v>840</v>
      </c>
      <c r="G346" s="1" t="s">
        <v>90</v>
      </c>
      <c r="H346" s="1" t="s">
        <v>313</v>
      </c>
      <c r="I346" s="1" t="s">
        <v>91</v>
      </c>
      <c r="J346" s="1" t="s">
        <v>1119</v>
      </c>
      <c r="K346" s="1" t="s">
        <v>2061</v>
      </c>
      <c r="L346" s="1"/>
      <c r="M346" s="1"/>
      <c r="N346" s="1"/>
      <c r="O346" s="1"/>
      <c r="P346" s="1"/>
      <c r="Q346" s="1" t="s">
        <v>92</v>
      </c>
      <c r="R346" s="1" t="s">
        <v>544</v>
      </c>
      <c r="S346" s="1" t="s">
        <v>585</v>
      </c>
      <c r="T346" s="1"/>
      <c r="U346" s="1"/>
      <c r="V346" s="1" t="s">
        <v>2062</v>
      </c>
      <c r="W346" s="1" t="s">
        <v>2063</v>
      </c>
      <c r="X346" s="1"/>
      <c r="Y346" s="1">
        <v>43378.750636574077</v>
      </c>
      <c r="Z346" s="1"/>
      <c r="AA346" s="1" t="s">
        <v>549</v>
      </c>
      <c r="AB346" s="1" t="s">
        <v>548</v>
      </c>
      <c r="AC346" s="1"/>
      <c r="AD346" s="1"/>
    </row>
    <row r="347" spans="1:30" x14ac:dyDescent="0.25">
      <c r="A347" s="1" t="s">
        <v>677</v>
      </c>
      <c r="B347" s="1" t="s">
        <v>562</v>
      </c>
      <c r="C347" s="1" t="s">
        <v>2070</v>
      </c>
      <c r="D347" s="1">
        <v>43375.727187500001</v>
      </c>
      <c r="E347" s="1"/>
      <c r="F347" s="1" t="s">
        <v>1193</v>
      </c>
      <c r="G347" s="1" t="s">
        <v>90</v>
      </c>
      <c r="H347" s="1" t="s">
        <v>313</v>
      </c>
      <c r="I347" s="1" t="s">
        <v>1092</v>
      </c>
      <c r="J347" s="1" t="s">
        <v>2071</v>
      </c>
      <c r="K347" s="1" t="s">
        <v>2072</v>
      </c>
      <c r="L347" s="1"/>
      <c r="M347" s="1"/>
      <c r="N347" s="1"/>
      <c r="O347" s="1"/>
      <c r="P347" s="1"/>
      <c r="Q347" s="1" t="s">
        <v>92</v>
      </c>
      <c r="R347" s="1" t="s">
        <v>544</v>
      </c>
      <c r="S347" s="1" t="s">
        <v>585</v>
      </c>
      <c r="T347" s="1"/>
      <c r="U347" s="1"/>
      <c r="V347" s="1" t="s">
        <v>1110</v>
      </c>
      <c r="W347" s="1" t="s">
        <v>964</v>
      </c>
      <c r="X347" s="1"/>
      <c r="Y347" s="1">
        <v>43398.808252314811</v>
      </c>
      <c r="Z347" s="1"/>
      <c r="AA347" s="1" t="s">
        <v>549</v>
      </c>
      <c r="AB347" s="1" t="s">
        <v>548</v>
      </c>
      <c r="AC347" s="1"/>
      <c r="AD347" s="1"/>
    </row>
    <row r="348" spans="1:30" x14ac:dyDescent="0.25">
      <c r="A348" s="1" t="s">
        <v>677</v>
      </c>
      <c r="B348" s="1" t="s">
        <v>562</v>
      </c>
      <c r="C348" s="1" t="s">
        <v>2382</v>
      </c>
      <c r="D348" s="1">
        <v>43374.958796296298</v>
      </c>
      <c r="E348" s="1"/>
      <c r="F348" s="1" t="s">
        <v>840</v>
      </c>
      <c r="G348" s="1" t="s">
        <v>90</v>
      </c>
      <c r="H348" s="1" t="s">
        <v>335</v>
      </c>
      <c r="I348" s="1" t="s">
        <v>1092</v>
      </c>
      <c r="J348" s="1" t="s">
        <v>2071</v>
      </c>
      <c r="K348" s="1" t="s">
        <v>2383</v>
      </c>
      <c r="L348" s="1" t="s">
        <v>2384</v>
      </c>
      <c r="M348" s="1"/>
      <c r="N348" s="1"/>
      <c r="O348" s="1"/>
      <c r="P348" s="1"/>
      <c r="Q348" s="1" t="s">
        <v>92</v>
      </c>
      <c r="R348" s="1" t="s">
        <v>544</v>
      </c>
      <c r="S348" s="1" t="s">
        <v>585</v>
      </c>
      <c r="T348" s="1"/>
      <c r="U348" s="1"/>
      <c r="V348" s="1" t="s">
        <v>930</v>
      </c>
      <c r="W348" s="1" t="s">
        <v>1535</v>
      </c>
      <c r="X348" s="1"/>
      <c r="Y348" s="1">
        <v>43377.448506944442</v>
      </c>
      <c r="Z348" s="1"/>
      <c r="AA348" s="1" t="s">
        <v>549</v>
      </c>
      <c r="AB348" s="1" t="s">
        <v>548</v>
      </c>
      <c r="AC348" s="1"/>
      <c r="AD348" s="1"/>
    </row>
    <row r="349" spans="1:30" x14ac:dyDescent="0.25">
      <c r="A349" s="1" t="s">
        <v>677</v>
      </c>
      <c r="B349" s="1" t="s">
        <v>562</v>
      </c>
      <c r="C349" s="1" t="s">
        <v>2086</v>
      </c>
      <c r="D349" s="1">
        <v>43374.87773148148</v>
      </c>
      <c r="E349" s="1"/>
      <c r="F349" s="1" t="s">
        <v>914</v>
      </c>
      <c r="G349" s="1" t="s">
        <v>90</v>
      </c>
      <c r="H349" s="1" t="s">
        <v>93</v>
      </c>
      <c r="I349" s="1" t="s">
        <v>91</v>
      </c>
      <c r="J349" s="1" t="s">
        <v>1119</v>
      </c>
      <c r="K349" s="1" t="s">
        <v>2087</v>
      </c>
      <c r="L349" s="1"/>
      <c r="M349" s="1"/>
      <c r="N349" s="1"/>
      <c r="O349" s="1"/>
      <c r="P349" s="1"/>
      <c r="Q349" s="1" t="s">
        <v>92</v>
      </c>
      <c r="R349" s="1" t="s">
        <v>544</v>
      </c>
      <c r="S349" s="1" t="s">
        <v>585</v>
      </c>
      <c r="T349" s="1"/>
      <c r="U349" s="1"/>
      <c r="V349" s="1" t="s">
        <v>1240</v>
      </c>
      <c r="W349" s="1" t="s">
        <v>1030</v>
      </c>
      <c r="X349" s="1"/>
      <c r="Y349" s="1">
        <v>43377.0156712963</v>
      </c>
      <c r="Z349" s="1"/>
      <c r="AA349" s="1" t="s">
        <v>549</v>
      </c>
      <c r="AB349" s="1" t="s">
        <v>548</v>
      </c>
      <c r="AC349" s="1"/>
      <c r="AD349" s="1"/>
    </row>
    <row r="350" spans="1:30" x14ac:dyDescent="0.25">
      <c r="A350" s="1" t="s">
        <v>677</v>
      </c>
      <c r="B350" s="1" t="s">
        <v>562</v>
      </c>
      <c r="C350" s="1" t="s">
        <v>2094</v>
      </c>
      <c r="D350" s="1">
        <v>43374.721261574072</v>
      </c>
      <c r="E350" s="1"/>
      <c r="F350" s="1" t="s">
        <v>1101</v>
      </c>
      <c r="G350" s="1" t="s">
        <v>90</v>
      </c>
      <c r="H350" s="1" t="s">
        <v>313</v>
      </c>
      <c r="I350" s="1" t="s">
        <v>91</v>
      </c>
      <c r="J350" s="1" t="s">
        <v>3084</v>
      </c>
      <c r="K350" s="1" t="s">
        <v>2095</v>
      </c>
      <c r="L350" s="1"/>
      <c r="M350" s="1"/>
      <c r="N350" s="1"/>
      <c r="O350" s="1"/>
      <c r="P350" s="1"/>
      <c r="Q350" s="1" t="s">
        <v>92</v>
      </c>
      <c r="R350" s="1" t="s">
        <v>544</v>
      </c>
      <c r="S350" s="1" t="s">
        <v>585</v>
      </c>
      <c r="T350" s="1"/>
      <c r="U350" s="1"/>
      <c r="V350" s="1" t="s">
        <v>1110</v>
      </c>
      <c r="W350" s="1" t="s">
        <v>964</v>
      </c>
      <c r="X350" s="1"/>
      <c r="Y350" s="1">
        <v>43395.820393518516</v>
      </c>
      <c r="Z350" s="1"/>
      <c r="AA350" s="1" t="s">
        <v>549</v>
      </c>
      <c r="AB350" s="1" t="s">
        <v>548</v>
      </c>
      <c r="AC350" s="1"/>
      <c r="AD350" s="1"/>
    </row>
    <row r="351" spans="1:30" x14ac:dyDescent="0.25">
      <c r="A351" s="1" t="s">
        <v>677</v>
      </c>
      <c r="B351" s="1" t="s">
        <v>562</v>
      </c>
      <c r="C351" s="1" t="s">
        <v>1540</v>
      </c>
      <c r="D351" s="1">
        <v>43369.828425925924</v>
      </c>
      <c r="E351" s="1"/>
      <c r="F351" s="1" t="s">
        <v>913</v>
      </c>
      <c r="G351" s="1" t="s">
        <v>90</v>
      </c>
      <c r="H351" s="1" t="s">
        <v>313</v>
      </c>
      <c r="I351" s="1" t="s">
        <v>91</v>
      </c>
      <c r="J351" s="1" t="s">
        <v>1119</v>
      </c>
      <c r="K351" s="1" t="s">
        <v>1541</v>
      </c>
      <c r="L351" s="1"/>
      <c r="M351" s="1"/>
      <c r="N351" s="1"/>
      <c r="O351" s="1"/>
      <c r="P351" s="1"/>
      <c r="Q351" s="1" t="s">
        <v>92</v>
      </c>
      <c r="R351" s="1" t="s">
        <v>544</v>
      </c>
      <c r="S351" s="1" t="s">
        <v>585</v>
      </c>
      <c r="T351" s="1"/>
      <c r="U351" s="1"/>
      <c r="V351" s="1" t="s">
        <v>1096</v>
      </c>
      <c r="W351" s="1" t="s">
        <v>1542</v>
      </c>
      <c r="X351" s="1"/>
      <c r="Y351" s="1">
        <v>43385.842916666668</v>
      </c>
      <c r="Z351" s="1"/>
      <c r="AA351" s="1" t="s">
        <v>549</v>
      </c>
      <c r="AB351" s="1" t="s">
        <v>548</v>
      </c>
      <c r="AC351" s="1"/>
      <c r="AD351" s="1"/>
    </row>
    <row r="352" spans="1:30" x14ac:dyDescent="0.25">
      <c r="A352" s="1" t="s">
        <v>677</v>
      </c>
      <c r="B352" s="1" t="s">
        <v>562</v>
      </c>
      <c r="C352" s="1" t="s">
        <v>1507</v>
      </c>
      <c r="D352" s="1">
        <v>43368.012037037035</v>
      </c>
      <c r="E352" s="1"/>
      <c r="F352" s="1" t="s">
        <v>1101</v>
      </c>
      <c r="G352" s="1" t="s">
        <v>90</v>
      </c>
      <c r="H352" s="1" t="s">
        <v>335</v>
      </c>
      <c r="I352" s="1" t="s">
        <v>968</v>
      </c>
      <c r="J352" s="1" t="s">
        <v>1119</v>
      </c>
      <c r="K352" s="1" t="s">
        <v>1508</v>
      </c>
      <c r="L352" s="1"/>
      <c r="M352" s="1"/>
      <c r="N352" s="1"/>
      <c r="O352" s="1"/>
      <c r="P352" s="1"/>
      <c r="Q352" s="1" t="s">
        <v>92</v>
      </c>
      <c r="R352" s="1" t="s">
        <v>544</v>
      </c>
      <c r="S352" s="1" t="s">
        <v>585</v>
      </c>
      <c r="T352" s="1"/>
      <c r="U352" s="1"/>
      <c r="V352" s="1" t="s">
        <v>1423</v>
      </c>
      <c r="W352" s="1" t="s">
        <v>1424</v>
      </c>
      <c r="X352" s="1"/>
      <c r="Y352" s="1">
        <v>43368.507696759261</v>
      </c>
      <c r="Z352" s="1"/>
      <c r="AA352" s="1" t="s">
        <v>549</v>
      </c>
      <c r="AB352" s="1" t="s">
        <v>548</v>
      </c>
      <c r="AC352" s="1"/>
      <c r="AD352" s="1"/>
    </row>
    <row r="353" spans="1:30" x14ac:dyDescent="0.25">
      <c r="A353" s="1" t="s">
        <v>677</v>
      </c>
      <c r="B353" s="1" t="s">
        <v>562</v>
      </c>
      <c r="C353" s="1" t="s">
        <v>1486</v>
      </c>
      <c r="D353" s="1">
        <v>43364.05400462963</v>
      </c>
      <c r="E353" s="1"/>
      <c r="F353" s="1" t="s">
        <v>915</v>
      </c>
      <c r="G353" s="1" t="s">
        <v>90</v>
      </c>
      <c r="H353" s="1" t="s">
        <v>313</v>
      </c>
      <c r="I353" s="1" t="s">
        <v>91</v>
      </c>
      <c r="J353" s="1" t="s">
        <v>1119</v>
      </c>
      <c r="K353" s="1" t="s">
        <v>1487</v>
      </c>
      <c r="L353" s="1"/>
      <c r="M353" s="1"/>
      <c r="N353" s="1"/>
      <c r="O353" s="1"/>
      <c r="P353" s="1"/>
      <c r="Q353" s="1" t="s">
        <v>92</v>
      </c>
      <c r="R353" s="1" t="s">
        <v>544</v>
      </c>
      <c r="S353" s="1" t="s">
        <v>585</v>
      </c>
      <c r="T353" s="1"/>
      <c r="U353" s="1"/>
      <c r="V353" s="1" t="s">
        <v>1488</v>
      </c>
      <c r="W353" s="1" t="s">
        <v>1489</v>
      </c>
      <c r="X353" s="1"/>
      <c r="Y353" s="1">
        <v>43381.960914351854</v>
      </c>
      <c r="Z353" s="1"/>
      <c r="AA353" s="1" t="s">
        <v>549</v>
      </c>
      <c r="AB353" s="1" t="s">
        <v>548</v>
      </c>
      <c r="AC353" s="1"/>
      <c r="AD353" s="1"/>
    </row>
    <row r="354" spans="1:30" x14ac:dyDescent="0.25">
      <c r="A354" s="1" t="s">
        <v>677</v>
      </c>
      <c r="B354" s="1" t="s">
        <v>562</v>
      </c>
      <c r="C354" s="1" t="s">
        <v>5794</v>
      </c>
      <c r="D354" s="1">
        <v>43358.070752314816</v>
      </c>
      <c r="E354" s="1"/>
      <c r="F354" s="1" t="s">
        <v>1193</v>
      </c>
      <c r="G354" s="1" t="s">
        <v>90</v>
      </c>
      <c r="H354" s="1" t="s">
        <v>335</v>
      </c>
      <c r="I354" s="1" t="s">
        <v>968</v>
      </c>
      <c r="J354" s="1" t="s">
        <v>5795</v>
      </c>
      <c r="K354" s="1" t="s">
        <v>5796</v>
      </c>
      <c r="L354" s="1"/>
      <c r="M354" s="1"/>
      <c r="N354" s="1"/>
      <c r="O354" s="1"/>
      <c r="P354" s="1"/>
      <c r="Q354" s="1" t="s">
        <v>92</v>
      </c>
      <c r="R354" s="1" t="s">
        <v>544</v>
      </c>
      <c r="S354" s="1" t="s">
        <v>545</v>
      </c>
      <c r="T354" s="1"/>
      <c r="U354" s="1"/>
      <c r="V354" s="1" t="s">
        <v>1447</v>
      </c>
      <c r="W354" s="1" t="s">
        <v>1030</v>
      </c>
      <c r="X354" s="1"/>
      <c r="Y354" s="1">
        <v>43402.571550925924</v>
      </c>
      <c r="Z354" s="1"/>
      <c r="AA354" s="1" t="s">
        <v>549</v>
      </c>
      <c r="AB354" s="1" t="s">
        <v>548</v>
      </c>
      <c r="AC354" s="1"/>
      <c r="AD354" s="1"/>
    </row>
    <row r="355" spans="1:30" x14ac:dyDescent="0.25">
      <c r="A355" s="1" t="s">
        <v>677</v>
      </c>
      <c r="B355" s="1" t="s">
        <v>562</v>
      </c>
      <c r="C355" s="1" t="s">
        <v>1529</v>
      </c>
      <c r="D355" s="1">
        <v>43356.800300925926</v>
      </c>
      <c r="E355" s="1"/>
      <c r="F355" s="1" t="s">
        <v>915</v>
      </c>
      <c r="G355" s="1" t="s">
        <v>90</v>
      </c>
      <c r="H355" s="1" t="s">
        <v>335</v>
      </c>
      <c r="I355" s="1" t="s">
        <v>91</v>
      </c>
      <c r="J355" s="1" t="s">
        <v>1500</v>
      </c>
      <c r="K355" s="1" t="s">
        <v>4925</v>
      </c>
      <c r="L355" s="1"/>
      <c r="M355" s="1"/>
      <c r="N355" s="1"/>
      <c r="O355" s="1"/>
      <c r="P355" s="1">
        <v>43369.072615740741</v>
      </c>
      <c r="Q355" s="1" t="s">
        <v>92</v>
      </c>
      <c r="R355" s="1" t="s">
        <v>544</v>
      </c>
      <c r="S355" s="1" t="s">
        <v>585</v>
      </c>
      <c r="T355" s="1"/>
      <c r="U355" s="1"/>
      <c r="V355" s="1" t="s">
        <v>1268</v>
      </c>
      <c r="W355" s="1" t="s">
        <v>1269</v>
      </c>
      <c r="X355" s="1"/>
      <c r="Y355" s="1">
        <v>43396.16134259259</v>
      </c>
      <c r="Z355" s="1"/>
      <c r="AA355" s="1" t="s">
        <v>549</v>
      </c>
      <c r="AB355" s="1" t="s">
        <v>548</v>
      </c>
      <c r="AC355" s="1"/>
      <c r="AD355" s="1"/>
    </row>
    <row r="356" spans="1:30" x14ac:dyDescent="0.25">
      <c r="A356" s="1" t="s">
        <v>677</v>
      </c>
      <c r="B356" s="1" t="s">
        <v>562</v>
      </c>
      <c r="C356" s="1" t="s">
        <v>1394</v>
      </c>
      <c r="D356" s="1">
        <v>43348.767245370371</v>
      </c>
      <c r="E356" s="1"/>
      <c r="F356" s="1" t="s">
        <v>1100</v>
      </c>
      <c r="G356" s="1" t="s">
        <v>90</v>
      </c>
      <c r="H356" s="1" t="s">
        <v>335</v>
      </c>
      <c r="I356" s="1" t="s">
        <v>968</v>
      </c>
      <c r="J356" s="1" t="s">
        <v>1119</v>
      </c>
      <c r="K356" s="1" t="s">
        <v>1395</v>
      </c>
      <c r="L356" s="1"/>
      <c r="M356" s="1"/>
      <c r="N356" s="1"/>
      <c r="O356" s="1"/>
      <c r="P356" s="1"/>
      <c r="Q356" s="1" t="s">
        <v>92</v>
      </c>
      <c r="R356" s="1" t="s">
        <v>544</v>
      </c>
      <c r="S356" s="1" t="s">
        <v>585</v>
      </c>
      <c r="T356" s="1"/>
      <c r="U356" s="1"/>
      <c r="V356" s="1" t="s">
        <v>1234</v>
      </c>
      <c r="W356" s="1" t="s">
        <v>1235</v>
      </c>
      <c r="X356" s="1"/>
      <c r="Y356" s="1">
        <v>43350.616215277776</v>
      </c>
      <c r="Z356" s="1"/>
      <c r="AA356" s="1" t="s">
        <v>549</v>
      </c>
      <c r="AB356" s="1" t="s">
        <v>548</v>
      </c>
      <c r="AC356" s="1"/>
      <c r="AD356" s="1"/>
    </row>
    <row r="357" spans="1:30" x14ac:dyDescent="0.25">
      <c r="A357" s="1" t="s">
        <v>677</v>
      </c>
      <c r="B357" s="1" t="s">
        <v>562</v>
      </c>
      <c r="C357" s="1" t="s">
        <v>1348</v>
      </c>
      <c r="D357" s="1">
        <v>43344.058506944442</v>
      </c>
      <c r="E357" s="1"/>
      <c r="F357" s="1" t="s">
        <v>913</v>
      </c>
      <c r="G357" s="1" t="s">
        <v>90</v>
      </c>
      <c r="H357" s="1" t="s">
        <v>313</v>
      </c>
      <c r="I357" s="1" t="s">
        <v>91</v>
      </c>
      <c r="J357" s="1" t="s">
        <v>1119</v>
      </c>
      <c r="K357" s="1" t="s">
        <v>1349</v>
      </c>
      <c r="L357" s="1"/>
      <c r="M357" s="1"/>
      <c r="N357" s="1"/>
      <c r="O357" s="1"/>
      <c r="P357" s="1"/>
      <c r="Q357" s="1" t="s">
        <v>92</v>
      </c>
      <c r="R357" s="1" t="s">
        <v>544</v>
      </c>
      <c r="S357" s="1" t="s">
        <v>585</v>
      </c>
      <c r="T357" s="1"/>
      <c r="U357" s="1"/>
      <c r="V357" s="1" t="s">
        <v>1350</v>
      </c>
      <c r="W357" s="1" t="s">
        <v>1271</v>
      </c>
      <c r="X357" s="1"/>
      <c r="Y357" s="1">
        <v>43354.683055555557</v>
      </c>
      <c r="Z357" s="1"/>
      <c r="AA357" s="1" t="s">
        <v>549</v>
      </c>
      <c r="AB357" s="1" t="s">
        <v>548</v>
      </c>
      <c r="AC357" s="1"/>
      <c r="AD357" s="1"/>
    </row>
    <row r="358" spans="1:30" x14ac:dyDescent="0.25">
      <c r="A358" s="1" t="s">
        <v>677</v>
      </c>
      <c r="B358" s="1" t="s">
        <v>562</v>
      </c>
      <c r="C358" s="1" t="s">
        <v>1351</v>
      </c>
      <c r="D358" s="1">
        <v>43343.835995370369</v>
      </c>
      <c r="E358" s="1"/>
      <c r="F358" s="1" t="s">
        <v>1193</v>
      </c>
      <c r="G358" s="1" t="s">
        <v>90</v>
      </c>
      <c r="H358" s="1" t="s">
        <v>313</v>
      </c>
      <c r="I358" s="1" t="s">
        <v>91</v>
      </c>
      <c r="J358" s="1" t="s">
        <v>1119</v>
      </c>
      <c r="K358" s="1" t="s">
        <v>1352</v>
      </c>
      <c r="L358" s="1"/>
      <c r="M358" s="1"/>
      <c r="N358" s="1"/>
      <c r="O358" s="1"/>
      <c r="P358" s="1"/>
      <c r="Q358" s="1" t="s">
        <v>92</v>
      </c>
      <c r="R358" s="1" t="s">
        <v>544</v>
      </c>
      <c r="S358" s="1" t="s">
        <v>585</v>
      </c>
      <c r="T358" s="1"/>
      <c r="U358" s="1"/>
      <c r="V358" s="1" t="s">
        <v>1110</v>
      </c>
      <c r="W358" s="1" t="s">
        <v>964</v>
      </c>
      <c r="X358" s="1"/>
      <c r="Y358" s="1">
        <v>43357.770497685182</v>
      </c>
      <c r="Z358" s="1"/>
      <c r="AA358" s="1" t="s">
        <v>549</v>
      </c>
      <c r="AB358" s="1" t="s">
        <v>548</v>
      </c>
      <c r="AC358" s="1"/>
      <c r="AD358" s="1"/>
    </row>
    <row r="359" spans="1:30" x14ac:dyDescent="0.25">
      <c r="A359" s="1" t="s">
        <v>677</v>
      </c>
      <c r="B359" s="1" t="s">
        <v>562</v>
      </c>
      <c r="C359" s="1" t="s">
        <v>1353</v>
      </c>
      <c r="D359" s="1">
        <v>43343.854467592595</v>
      </c>
      <c r="E359" s="1"/>
      <c r="F359" s="1" t="s">
        <v>1193</v>
      </c>
      <c r="G359" s="1" t="s">
        <v>90</v>
      </c>
      <c r="H359" s="1" t="s">
        <v>313</v>
      </c>
      <c r="I359" s="1" t="s">
        <v>91</v>
      </c>
      <c r="J359" s="1" t="s">
        <v>1119</v>
      </c>
      <c r="K359" s="1" t="s">
        <v>1354</v>
      </c>
      <c r="L359" s="1"/>
      <c r="M359" s="1"/>
      <c r="N359" s="1"/>
      <c r="O359" s="1"/>
      <c r="P359" s="1"/>
      <c r="Q359" s="1" t="s">
        <v>92</v>
      </c>
      <c r="R359" s="1" t="s">
        <v>544</v>
      </c>
      <c r="S359" s="1" t="s">
        <v>585</v>
      </c>
      <c r="T359" s="1"/>
      <c r="U359" s="1"/>
      <c r="V359" s="1" t="s">
        <v>841</v>
      </c>
      <c r="W359" s="1" t="s">
        <v>800</v>
      </c>
      <c r="X359" s="1"/>
      <c r="Y359" s="1">
        <v>43362.777662037035</v>
      </c>
      <c r="Z359" s="1"/>
      <c r="AA359" s="1" t="s">
        <v>549</v>
      </c>
      <c r="AB359" s="1" t="s">
        <v>548</v>
      </c>
      <c r="AC359" s="1"/>
      <c r="AD359" s="1"/>
    </row>
    <row r="360" spans="1:30" x14ac:dyDescent="0.25">
      <c r="A360" s="1" t="s">
        <v>677</v>
      </c>
      <c r="B360" s="1" t="s">
        <v>562</v>
      </c>
      <c r="C360" s="1" t="s">
        <v>1315</v>
      </c>
      <c r="D360" s="1">
        <v>43335.091099537036</v>
      </c>
      <c r="E360" s="1"/>
      <c r="F360" s="1" t="s">
        <v>914</v>
      </c>
      <c r="G360" s="1" t="s">
        <v>90</v>
      </c>
      <c r="H360" s="1" t="s">
        <v>335</v>
      </c>
      <c r="I360" s="1" t="s">
        <v>968</v>
      </c>
      <c r="J360" s="1" t="s">
        <v>1316</v>
      </c>
      <c r="K360" s="1" t="s">
        <v>1317</v>
      </c>
      <c r="L360" s="1"/>
      <c r="M360" s="1"/>
      <c r="N360" s="1"/>
      <c r="O360" s="1"/>
      <c r="P360" s="1"/>
      <c r="Q360" s="1" t="s">
        <v>92</v>
      </c>
      <c r="R360" s="1" t="s">
        <v>544</v>
      </c>
      <c r="S360" s="1" t="s">
        <v>545</v>
      </c>
      <c r="T360" s="1"/>
      <c r="U360" s="1"/>
      <c r="V360" s="1" t="s">
        <v>1261</v>
      </c>
      <c r="W360" s="1" t="s">
        <v>1318</v>
      </c>
      <c r="X360" s="1"/>
      <c r="Y360" s="1">
        <v>43339.542337962965</v>
      </c>
      <c r="Z360" s="1"/>
      <c r="AA360" s="1" t="s">
        <v>549</v>
      </c>
      <c r="AB360" s="1" t="s">
        <v>548</v>
      </c>
      <c r="AC360" s="1"/>
      <c r="AD360" s="1"/>
    </row>
    <row r="361" spans="1:30" x14ac:dyDescent="0.25">
      <c r="A361" s="1" t="s">
        <v>677</v>
      </c>
      <c r="B361" s="1" t="s">
        <v>562</v>
      </c>
      <c r="C361" s="1" t="s">
        <v>1238</v>
      </c>
      <c r="D361" s="1">
        <v>43313.921979166669</v>
      </c>
      <c r="E361" s="1"/>
      <c r="F361" s="1" t="s">
        <v>915</v>
      </c>
      <c r="G361" s="1" t="s">
        <v>90</v>
      </c>
      <c r="H361" s="1" t="s">
        <v>313</v>
      </c>
      <c r="I361" s="1" t="s">
        <v>91</v>
      </c>
      <c r="J361" s="1" t="s">
        <v>1119</v>
      </c>
      <c r="K361" s="1" t="s">
        <v>1239</v>
      </c>
      <c r="L361" s="1"/>
      <c r="M361" s="1"/>
      <c r="N361" s="1"/>
      <c r="O361" s="1"/>
      <c r="P361" s="1"/>
      <c r="Q361" s="1" t="s">
        <v>92</v>
      </c>
      <c r="R361" s="1" t="s">
        <v>544</v>
      </c>
      <c r="S361" s="1" t="s">
        <v>585</v>
      </c>
      <c r="T361" s="1"/>
      <c r="U361" s="1"/>
      <c r="V361" s="1" t="s">
        <v>1240</v>
      </c>
      <c r="W361" s="1" t="s">
        <v>1030</v>
      </c>
      <c r="X361" s="1"/>
      <c r="Y361" s="1">
        <v>43332.579456018517</v>
      </c>
      <c r="Z361" s="1"/>
      <c r="AA361" s="1" t="s">
        <v>549</v>
      </c>
      <c r="AB361" s="1" t="s">
        <v>548</v>
      </c>
      <c r="AC361" s="1"/>
      <c r="AD361" s="1"/>
    </row>
    <row r="362" spans="1:30" x14ac:dyDescent="0.25">
      <c r="A362" s="1" t="s">
        <v>677</v>
      </c>
      <c r="B362" s="1" t="s">
        <v>562</v>
      </c>
      <c r="C362" s="1" t="s">
        <v>1230</v>
      </c>
      <c r="D362" s="1">
        <v>43301.116099537037</v>
      </c>
      <c r="E362" s="1"/>
      <c r="F362" s="1" t="s">
        <v>840</v>
      </c>
      <c r="G362" s="1" t="s">
        <v>90</v>
      </c>
      <c r="H362" s="1" t="s">
        <v>93</v>
      </c>
      <c r="I362" s="1" t="s">
        <v>91</v>
      </c>
      <c r="J362" s="1" t="s">
        <v>1291</v>
      </c>
      <c r="K362" s="1" t="s">
        <v>1231</v>
      </c>
      <c r="L362" s="1" t="s">
        <v>1292</v>
      </c>
      <c r="M362" s="1"/>
      <c r="N362" s="1"/>
      <c r="O362" s="1"/>
      <c r="P362" s="1"/>
      <c r="Q362" s="1" t="s">
        <v>92</v>
      </c>
      <c r="R362" s="1" t="s">
        <v>544</v>
      </c>
      <c r="S362" s="1" t="s">
        <v>585</v>
      </c>
      <c r="T362" s="1"/>
      <c r="U362" s="1"/>
      <c r="V362" s="1" t="s">
        <v>1232</v>
      </c>
      <c r="W362" s="1" t="s">
        <v>1233</v>
      </c>
      <c r="X362" s="1"/>
      <c r="Y362" s="1">
        <v>43330.197291666664</v>
      </c>
      <c r="Z362" s="1"/>
      <c r="AA362" s="1" t="s">
        <v>549</v>
      </c>
      <c r="AB362" s="1" t="s">
        <v>548</v>
      </c>
      <c r="AC362" s="1"/>
      <c r="AD362" s="1"/>
    </row>
    <row r="363" spans="1:30" x14ac:dyDescent="0.25">
      <c r="A363" s="1" t="s">
        <v>677</v>
      </c>
      <c r="B363" s="1" t="s">
        <v>562</v>
      </c>
      <c r="C363" s="1" t="s">
        <v>1220</v>
      </c>
      <c r="D363" s="1">
        <v>43285.02579861111</v>
      </c>
      <c r="E363" s="1"/>
      <c r="F363" s="1" t="s">
        <v>1193</v>
      </c>
      <c r="G363" s="1" t="s">
        <v>90</v>
      </c>
      <c r="H363" s="1" t="s">
        <v>313</v>
      </c>
      <c r="I363" s="1" t="s">
        <v>1092</v>
      </c>
      <c r="J363" s="1" t="s">
        <v>1119</v>
      </c>
      <c r="K363" s="1" t="s">
        <v>1221</v>
      </c>
      <c r="L363" s="1"/>
      <c r="M363" s="1"/>
      <c r="N363" s="1"/>
      <c r="O363" s="1"/>
      <c r="P363" s="1"/>
      <c r="Q363" s="1" t="s">
        <v>92</v>
      </c>
      <c r="R363" s="1" t="s">
        <v>544</v>
      </c>
      <c r="S363" s="1" t="s">
        <v>585</v>
      </c>
      <c r="T363" s="1"/>
      <c r="U363" s="1"/>
      <c r="V363" s="1" t="s">
        <v>1222</v>
      </c>
      <c r="W363" s="1" t="s">
        <v>1205</v>
      </c>
      <c r="X363" s="1"/>
      <c r="Y363" s="1">
        <v>43335.985590277778</v>
      </c>
      <c r="Z363" s="1"/>
      <c r="AA363" s="1" t="s">
        <v>549</v>
      </c>
      <c r="AB363" s="1" t="s">
        <v>548</v>
      </c>
      <c r="AC363" s="1"/>
      <c r="AD363" s="1"/>
    </row>
    <row r="364" spans="1:30" x14ac:dyDescent="0.25">
      <c r="A364" s="1" t="s">
        <v>677</v>
      </c>
      <c r="B364" s="1" t="s">
        <v>562</v>
      </c>
      <c r="C364" s="1" t="s">
        <v>1211</v>
      </c>
      <c r="D364" s="1">
        <v>43283.928043981483</v>
      </c>
      <c r="E364" s="1"/>
      <c r="F364" s="1" t="s">
        <v>1101</v>
      </c>
      <c r="G364" s="1" t="s">
        <v>90</v>
      </c>
      <c r="H364" s="1" t="s">
        <v>313</v>
      </c>
      <c r="I364" s="1" t="s">
        <v>91</v>
      </c>
      <c r="J364" s="1" t="s">
        <v>1119</v>
      </c>
      <c r="K364" s="1" t="s">
        <v>1212</v>
      </c>
      <c r="L364" s="1"/>
      <c r="M364" s="1"/>
      <c r="N364" s="1"/>
      <c r="O364" s="1"/>
      <c r="P364" s="1"/>
      <c r="Q364" s="1" t="s">
        <v>92</v>
      </c>
      <c r="R364" s="1" t="s">
        <v>544</v>
      </c>
      <c r="S364" s="1" t="s">
        <v>585</v>
      </c>
      <c r="T364" s="1"/>
      <c r="U364" s="1"/>
      <c r="V364" s="1" t="s">
        <v>1197</v>
      </c>
      <c r="W364" s="1" t="s">
        <v>1213</v>
      </c>
      <c r="X364" s="1"/>
      <c r="Y364" s="1">
        <v>43383.706041666665</v>
      </c>
      <c r="Z364" s="1"/>
      <c r="AA364" s="1" t="s">
        <v>549</v>
      </c>
      <c r="AB364" s="1" t="s">
        <v>548</v>
      </c>
      <c r="AC364" s="1"/>
      <c r="AD364" s="1"/>
    </row>
    <row r="365" spans="1:30" x14ac:dyDescent="0.25">
      <c r="A365" s="1" t="s">
        <v>677</v>
      </c>
      <c r="B365" s="1" t="s">
        <v>562</v>
      </c>
      <c r="C365" s="1" t="s">
        <v>1207</v>
      </c>
      <c r="D365" s="1">
        <v>43273.850451388891</v>
      </c>
      <c r="E365" s="1"/>
      <c r="F365" s="1" t="s">
        <v>913</v>
      </c>
      <c r="G365" s="1" t="s">
        <v>90</v>
      </c>
      <c r="H365" s="1" t="s">
        <v>313</v>
      </c>
      <c r="I365" s="1" t="s">
        <v>968</v>
      </c>
      <c r="J365" s="1" t="s">
        <v>1276</v>
      </c>
      <c r="K365" s="1" t="s">
        <v>1208</v>
      </c>
      <c r="L365" s="1"/>
      <c r="M365" s="1"/>
      <c r="N365" s="1"/>
      <c r="O365" s="1"/>
      <c r="P365" s="1"/>
      <c r="Q365" s="1" t="s">
        <v>92</v>
      </c>
      <c r="R365" s="1" t="s">
        <v>544</v>
      </c>
      <c r="S365" s="1" t="s">
        <v>585</v>
      </c>
      <c r="T365" s="1"/>
      <c r="U365" s="1"/>
      <c r="V365" s="1" t="s">
        <v>1209</v>
      </c>
      <c r="W365" s="1" t="s">
        <v>1210</v>
      </c>
      <c r="X365" s="1"/>
      <c r="Y365" s="1">
        <v>43392.993495370371</v>
      </c>
      <c r="Z365" s="1"/>
      <c r="AA365" s="1" t="s">
        <v>549</v>
      </c>
      <c r="AB365" s="1" t="s">
        <v>548</v>
      </c>
      <c r="AC365" s="1"/>
      <c r="AD365" s="1"/>
    </row>
    <row r="366" spans="1:30" x14ac:dyDescent="0.25">
      <c r="A366" s="1" t="s">
        <v>677</v>
      </c>
      <c r="B366" s="1" t="s">
        <v>562</v>
      </c>
      <c r="C366" s="1" t="s">
        <v>1244</v>
      </c>
      <c r="D366" s="1">
        <v>43250.877754629626</v>
      </c>
      <c r="E366" s="1"/>
      <c r="F366" s="1" t="s">
        <v>913</v>
      </c>
      <c r="G366" s="1" t="s">
        <v>90</v>
      </c>
      <c r="H366" s="1" t="s">
        <v>313</v>
      </c>
      <c r="I366" s="1" t="s">
        <v>91</v>
      </c>
      <c r="J366" s="1" t="s">
        <v>1120</v>
      </c>
      <c r="K366" s="1" t="s">
        <v>1355</v>
      </c>
      <c r="L366" s="1"/>
      <c r="M366" s="1"/>
      <c r="N366" s="1"/>
      <c r="O366" s="1"/>
      <c r="P366" s="1"/>
      <c r="Q366" s="1" t="s">
        <v>92</v>
      </c>
      <c r="R366" s="1" t="s">
        <v>544</v>
      </c>
      <c r="S366" s="1" t="s">
        <v>585</v>
      </c>
      <c r="T366" s="1"/>
      <c r="U366" s="1"/>
      <c r="V366" s="1" t="s">
        <v>863</v>
      </c>
      <c r="W366" s="1" t="s">
        <v>1245</v>
      </c>
      <c r="X366" s="1"/>
      <c r="Y366" s="1">
        <v>43355.602511574078</v>
      </c>
      <c r="Z366" s="1"/>
      <c r="AA366" s="1" t="s">
        <v>549</v>
      </c>
      <c r="AB366" s="1" t="s">
        <v>548</v>
      </c>
      <c r="AC366" s="1"/>
      <c r="AD366" s="1"/>
    </row>
    <row r="367" spans="1:30"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row>
    <row r="368" spans="1:30"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row>
    <row r="369" spans="1:30"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row>
    <row r="370" spans="1:30"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row>
    <row r="371" spans="1:30"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row>
    <row r="372" spans="1:30"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row>
    <row r="373" spans="1:30"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row>
    <row r="374" spans="1:30"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row>
    <row r="375" spans="1:30"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row>
    <row r="376" spans="1:30"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row>
    <row r="377" spans="1:30"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row>
    <row r="378" spans="1:30"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row>
    <row r="379" spans="1:30"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row>
    <row r="380" spans="1:30"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row>
    <row r="381" spans="1:30"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row>
    <row r="382" spans="1:30"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row>
    <row r="383" spans="1:30"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row>
    <row r="384" spans="1:30"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row>
    <row r="385" spans="1:30"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row>
    <row r="386" spans="1:30"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row>
    <row r="387" spans="1:30"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row>
    <row r="388" spans="1:30"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row>
    <row r="389" spans="1:30"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row>
    <row r="390" spans="1:30"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row>
    <row r="391" spans="1:30"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row>
    <row r="392" spans="1:30"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row>
    <row r="393" spans="1:30"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row>
    <row r="394" spans="1:30"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row>
    <row r="395" spans="1:30"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row>
    <row r="396" spans="1:30"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row>
    <row r="397" spans="1:30"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row>
    <row r="398" spans="1:30"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row>
    <row r="399" spans="1:30"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row>
    <row r="400" spans="1:30"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row>
    <row r="401" spans="1:30"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row>
    <row r="402" spans="1:30"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row>
    <row r="403" spans="1:30"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row>
    <row r="404" spans="1:30"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row>
    <row r="405" spans="1:30"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row>
    <row r="406" spans="1:30"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row>
    <row r="407" spans="1:30"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row>
    <row r="408" spans="1:30"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row>
    <row r="409" spans="1:30"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row>
    <row r="410" spans="1:30"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row>
    <row r="411" spans="1:30"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row>
    <row r="412" spans="1:30"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row>
    <row r="413" spans="1:30"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row>
    <row r="414" spans="1:30"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row>
    <row r="415" spans="1:30"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row>
    <row r="416" spans="1:30"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row>
    <row r="417" spans="1:30"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row>
    <row r="418" spans="1:30"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row>
    <row r="419" spans="1:30"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row>
    <row r="420" spans="1:30"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row>
    <row r="421" spans="1:30"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row>
    <row r="422" spans="1:30"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row>
    <row r="423" spans="1:30"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row>
    <row r="424" spans="1:30"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row>
    <row r="425" spans="1:30"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row>
    <row r="426" spans="1:30"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row>
    <row r="427" spans="1:30"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row>
    <row r="428" spans="1:30"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row>
    <row r="429" spans="1:30"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row>
    <row r="430" spans="1:30"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row>
    <row r="431" spans="1:30"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row>
    <row r="432" spans="1:30"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row>
    <row r="433" spans="1:30"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row>
    <row r="434" spans="1:30"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row>
    <row r="435" spans="1:30"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row>
    <row r="436" spans="1:30"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row>
    <row r="437" spans="1:30"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row>
    <row r="438" spans="1:30"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row>
    <row r="439" spans="1:30"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row>
    <row r="440" spans="1:30"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row>
    <row r="441" spans="1:30"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row>
    <row r="442" spans="1:30"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row>
    <row r="443" spans="1:30"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row>
    <row r="444" spans="1:30"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row>
    <row r="445" spans="1:30"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row>
    <row r="446" spans="1:30"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row>
    <row r="447" spans="1:30"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row>
    <row r="448" spans="1:30"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row>
    <row r="449" spans="1:30"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row>
    <row r="450" spans="1:30"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row>
  </sheetData>
  <sortState ref="A2:AB93">
    <sortCondition ref="E2:E9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380"/>
  <sheetViews>
    <sheetView workbookViewId="0"/>
  </sheetViews>
  <sheetFormatPr defaultRowHeight="15" x14ac:dyDescent="0.25"/>
  <cols>
    <col min="1" max="1" width="19.140625" bestFit="1" customWidth="1"/>
    <col min="2" max="2" width="10.85546875" bestFit="1" customWidth="1"/>
    <col min="3" max="3" width="16.28515625" bestFit="1" customWidth="1"/>
    <col min="4" max="4" width="16.140625" customWidth="1"/>
    <col min="5" max="5" width="17.85546875" bestFit="1" customWidth="1"/>
    <col min="6" max="6" width="14.28515625" bestFit="1" customWidth="1"/>
    <col min="7" max="7" width="8.5703125" bestFit="1" customWidth="1"/>
    <col min="8" max="8" width="9.140625" bestFit="1" customWidth="1"/>
    <col min="9" max="9" width="23.7109375" bestFit="1" customWidth="1"/>
    <col min="10" max="10" width="59.85546875" bestFit="1" customWidth="1"/>
    <col min="11" max="11" width="255.7109375" bestFit="1" customWidth="1"/>
    <col min="12" max="12" width="24" bestFit="1" customWidth="1"/>
    <col min="13" max="15" width="29.85546875" bestFit="1" customWidth="1"/>
    <col min="16" max="16" width="15.85546875" bestFit="1" customWidth="1"/>
    <col min="17" max="17" width="27" bestFit="1" customWidth="1"/>
    <col min="18" max="18" width="27.42578125" bestFit="1" customWidth="1"/>
    <col min="19" max="19" width="27" bestFit="1" customWidth="1"/>
    <col min="20" max="20" width="22.85546875" bestFit="1" customWidth="1"/>
    <col min="21" max="21" width="22.7109375" bestFit="1" customWidth="1"/>
    <col min="22" max="22" width="18.42578125" bestFit="1" customWidth="1"/>
    <col min="23" max="23" width="11.5703125" bestFit="1" customWidth="1"/>
    <col min="24" max="24" width="13.42578125" bestFit="1" customWidth="1"/>
    <col min="25" max="25" width="17.85546875" bestFit="1" customWidth="1"/>
    <col min="26" max="26" width="8.7109375" bestFit="1" customWidth="1"/>
    <col min="27" max="27" width="9.140625" customWidth="1"/>
    <col min="28" max="28" width="8.7109375" bestFit="1" customWidth="1"/>
  </cols>
  <sheetData>
    <row r="1" spans="1:28" ht="45" x14ac:dyDescent="0.25">
      <c r="A1" s="1" t="s">
        <v>0</v>
      </c>
      <c r="B1" s="1" t="s">
        <v>561</v>
      </c>
      <c r="C1" s="32" t="s">
        <v>2</v>
      </c>
      <c r="D1" s="1" t="s">
        <v>3</v>
      </c>
      <c r="E1" s="1" t="s">
        <v>4</v>
      </c>
      <c r="F1" s="1" t="s">
        <v>5</v>
      </c>
      <c r="G1" s="1" t="s">
        <v>6</v>
      </c>
      <c r="H1" s="1" t="s">
        <v>7</v>
      </c>
      <c r="I1" s="1" t="s">
        <v>563</v>
      </c>
      <c r="J1" s="1" t="s">
        <v>9</v>
      </c>
      <c r="K1" s="1" t="s">
        <v>165</v>
      </c>
      <c r="L1" s="1" t="s">
        <v>166</v>
      </c>
      <c r="M1" s="1" t="s">
        <v>167</v>
      </c>
      <c r="N1" s="1" t="s">
        <v>168</v>
      </c>
      <c r="O1" s="1" t="s">
        <v>173</v>
      </c>
      <c r="P1" s="1" t="s">
        <v>10</v>
      </c>
      <c r="Q1" s="1" t="s">
        <v>11</v>
      </c>
      <c r="R1" s="1" t="s">
        <v>12</v>
      </c>
      <c r="S1" s="1" t="s">
        <v>13</v>
      </c>
      <c r="T1" s="1" t="s">
        <v>564</v>
      </c>
      <c r="U1" s="1" t="s">
        <v>565</v>
      </c>
      <c r="V1" s="1" t="s">
        <v>566</v>
      </c>
      <c r="W1" s="1" t="s">
        <v>567</v>
      </c>
      <c r="X1" s="1" t="s">
        <v>568</v>
      </c>
      <c r="Y1" s="1" t="s">
        <v>110</v>
      </c>
      <c r="Z1" s="29" t="s">
        <v>551</v>
      </c>
      <c r="AA1" s="29" t="s">
        <v>552</v>
      </c>
      <c r="AB1" s="84" t="s">
        <v>431</v>
      </c>
    </row>
    <row r="2" spans="1:28" x14ac:dyDescent="0.25">
      <c r="A2" t="s">
        <v>855</v>
      </c>
      <c r="B2" t="s">
        <v>562</v>
      </c>
      <c r="C2" t="s">
        <v>1073</v>
      </c>
      <c r="D2" s="42">
        <v>43052.701377314814</v>
      </c>
      <c r="E2" s="42">
        <v>43054.021319444444</v>
      </c>
      <c r="F2" t="s">
        <v>916</v>
      </c>
      <c r="G2" t="s">
        <v>90</v>
      </c>
      <c r="H2" t="s">
        <v>573</v>
      </c>
      <c r="I2" t="s">
        <v>91</v>
      </c>
      <c r="J2" t="s">
        <v>856</v>
      </c>
      <c r="K2" t="s">
        <v>1074</v>
      </c>
      <c r="L2" t="s">
        <v>1087</v>
      </c>
      <c r="M2" t="s">
        <v>793</v>
      </c>
      <c r="N2" t="s">
        <v>40</v>
      </c>
      <c r="O2" t="s">
        <v>936</v>
      </c>
      <c r="Q2" t="s">
        <v>92</v>
      </c>
      <c r="R2" t="s">
        <v>544</v>
      </c>
      <c r="S2" t="s">
        <v>545</v>
      </c>
      <c r="V2" t="s">
        <v>951</v>
      </c>
      <c r="W2" t="s">
        <v>952</v>
      </c>
      <c r="Y2" s="42">
        <v>43064.085243055553</v>
      </c>
    </row>
    <row r="3" spans="1:28" x14ac:dyDescent="0.25">
      <c r="A3" t="s">
        <v>855</v>
      </c>
      <c r="B3" t="s">
        <v>562</v>
      </c>
      <c r="C3" t="s">
        <v>1075</v>
      </c>
      <c r="D3" s="42">
        <v>43052.653275462966</v>
      </c>
      <c r="E3" s="42">
        <v>43054.077731481484</v>
      </c>
      <c r="F3" t="s">
        <v>916</v>
      </c>
      <c r="G3" t="s">
        <v>90</v>
      </c>
      <c r="H3" t="s">
        <v>573</v>
      </c>
      <c r="I3" t="s">
        <v>91</v>
      </c>
      <c r="J3" t="s">
        <v>1019</v>
      </c>
      <c r="K3" t="s">
        <v>1076</v>
      </c>
      <c r="L3" t="s">
        <v>1010</v>
      </c>
      <c r="M3" t="s">
        <v>793</v>
      </c>
      <c r="N3" t="s">
        <v>41</v>
      </c>
      <c r="O3" t="s">
        <v>1010</v>
      </c>
      <c r="Q3" t="s">
        <v>92</v>
      </c>
      <c r="R3" t="s">
        <v>544</v>
      </c>
      <c r="S3" t="s">
        <v>545</v>
      </c>
      <c r="V3" t="s">
        <v>1006</v>
      </c>
      <c r="W3" t="s">
        <v>1007</v>
      </c>
      <c r="Y3" s="42">
        <v>43064.085185185184</v>
      </c>
    </row>
    <row r="4" spans="1:28" x14ac:dyDescent="0.25">
      <c r="A4" t="s">
        <v>855</v>
      </c>
      <c r="B4" t="s">
        <v>562</v>
      </c>
      <c r="C4" t="s">
        <v>1077</v>
      </c>
      <c r="D4" s="42">
        <v>43052.616863425923</v>
      </c>
      <c r="E4" s="42">
        <v>43054.083692129629</v>
      </c>
      <c r="F4" t="s">
        <v>916</v>
      </c>
      <c r="G4" t="s">
        <v>90</v>
      </c>
      <c r="H4" t="s">
        <v>573</v>
      </c>
      <c r="I4" t="s">
        <v>91</v>
      </c>
      <c r="J4" t="s">
        <v>856</v>
      </c>
      <c r="K4" t="s">
        <v>1078</v>
      </c>
      <c r="L4" t="s">
        <v>1088</v>
      </c>
      <c r="M4" t="s">
        <v>793</v>
      </c>
      <c r="N4" t="s">
        <v>40</v>
      </c>
      <c r="O4" t="s">
        <v>936</v>
      </c>
      <c r="Q4" t="s">
        <v>92</v>
      </c>
      <c r="R4" t="s">
        <v>544</v>
      </c>
      <c r="S4" t="s">
        <v>545</v>
      </c>
      <c r="V4" t="s">
        <v>947</v>
      </c>
      <c r="W4" t="s">
        <v>1023</v>
      </c>
      <c r="Y4" s="42">
        <v>43065.084826388891</v>
      </c>
    </row>
    <row r="5" spans="1:28" x14ac:dyDescent="0.25">
      <c r="A5" t="s">
        <v>855</v>
      </c>
      <c r="B5" t="s">
        <v>562</v>
      </c>
      <c r="C5" t="s">
        <v>1079</v>
      </c>
      <c r="D5" s="42">
        <v>43052.487870370373</v>
      </c>
      <c r="E5" s="42">
        <v>43054.091446759259</v>
      </c>
      <c r="F5" t="s">
        <v>916</v>
      </c>
      <c r="G5" t="s">
        <v>90</v>
      </c>
      <c r="H5" t="s">
        <v>573</v>
      </c>
      <c r="I5" t="s">
        <v>91</v>
      </c>
      <c r="J5" t="s">
        <v>856</v>
      </c>
      <c r="K5" t="s">
        <v>1080</v>
      </c>
      <c r="L5" t="s">
        <v>1089</v>
      </c>
      <c r="M5" t="s">
        <v>793</v>
      </c>
      <c r="N5" t="s">
        <v>41</v>
      </c>
      <c r="O5" t="s">
        <v>928</v>
      </c>
      <c r="Q5" t="s">
        <v>92</v>
      </c>
      <c r="R5" t="s">
        <v>544</v>
      </c>
      <c r="S5" t="s">
        <v>545</v>
      </c>
      <c r="V5" t="s">
        <v>924</v>
      </c>
      <c r="W5" t="s">
        <v>844</v>
      </c>
      <c r="Y5" s="42">
        <v>43065.084803240738</v>
      </c>
    </row>
    <row r="6" spans="1:28" x14ac:dyDescent="0.25">
      <c r="A6" t="s">
        <v>855</v>
      </c>
      <c r="B6" t="s">
        <v>562</v>
      </c>
      <c r="C6" t="s">
        <v>1081</v>
      </c>
      <c r="D6" s="42">
        <v>43052.423344907409</v>
      </c>
      <c r="E6" s="42">
        <v>43054.092430555553</v>
      </c>
      <c r="F6" t="s">
        <v>916</v>
      </c>
      <c r="G6" t="s">
        <v>90</v>
      </c>
      <c r="H6" t="s">
        <v>573</v>
      </c>
      <c r="I6" t="s">
        <v>91</v>
      </c>
      <c r="J6" t="s">
        <v>856</v>
      </c>
      <c r="K6" t="s">
        <v>1082</v>
      </c>
      <c r="L6" t="s">
        <v>1090</v>
      </c>
      <c r="M6" t="s">
        <v>793</v>
      </c>
      <c r="N6" t="s">
        <v>40</v>
      </c>
      <c r="O6" t="s">
        <v>936</v>
      </c>
      <c r="Q6" t="s">
        <v>92</v>
      </c>
      <c r="R6" t="s">
        <v>544</v>
      </c>
      <c r="S6" t="s">
        <v>545</v>
      </c>
      <c r="V6" t="s">
        <v>970</v>
      </c>
      <c r="W6" t="s">
        <v>971</v>
      </c>
      <c r="Y6" s="42">
        <v>43065.084108796298</v>
      </c>
    </row>
    <row r="7" spans="1:28" x14ac:dyDescent="0.25">
      <c r="A7" t="s">
        <v>855</v>
      </c>
      <c r="B7" t="s">
        <v>562</v>
      </c>
      <c r="C7" t="s">
        <v>1085</v>
      </c>
      <c r="D7" s="42">
        <v>43052.395532407405</v>
      </c>
      <c r="E7" s="42">
        <v>43054.097604166665</v>
      </c>
      <c r="F7" t="s">
        <v>916</v>
      </c>
      <c r="G7" t="s">
        <v>90</v>
      </c>
      <c r="H7" t="s">
        <v>573</v>
      </c>
      <c r="I7" t="s">
        <v>91</v>
      </c>
      <c r="J7" t="s">
        <v>957</v>
      </c>
      <c r="K7" t="s">
        <v>1086</v>
      </c>
      <c r="L7" t="s">
        <v>1091</v>
      </c>
      <c r="M7" t="s">
        <v>793</v>
      </c>
      <c r="N7" t="s">
        <v>40</v>
      </c>
      <c r="O7" t="s">
        <v>732</v>
      </c>
      <c r="Q7" t="s">
        <v>92</v>
      </c>
      <c r="R7" t="s">
        <v>544</v>
      </c>
      <c r="S7" t="s">
        <v>545</v>
      </c>
      <c r="V7" t="s">
        <v>958</v>
      </c>
      <c r="W7" t="s">
        <v>959</v>
      </c>
      <c r="Y7" s="42">
        <v>43065.084085648145</v>
      </c>
    </row>
    <row r="8" spans="1:28" x14ac:dyDescent="0.25">
      <c r="A8" t="s">
        <v>855</v>
      </c>
      <c r="B8" t="s">
        <v>562</v>
      </c>
      <c r="C8" t="s">
        <v>1068</v>
      </c>
      <c r="D8" s="42">
        <v>43049.453888888886</v>
      </c>
      <c r="E8" s="42">
        <v>43053.042233796295</v>
      </c>
      <c r="F8" t="s">
        <v>916</v>
      </c>
      <c r="G8" t="s">
        <v>90</v>
      </c>
      <c r="H8" t="s">
        <v>573</v>
      </c>
      <c r="I8" t="s">
        <v>91</v>
      </c>
      <c r="J8" t="s">
        <v>856</v>
      </c>
      <c r="K8" t="s">
        <v>1069</v>
      </c>
      <c r="L8" t="s">
        <v>1071</v>
      </c>
      <c r="M8" t="s">
        <v>793</v>
      </c>
      <c r="N8" t="s">
        <v>40</v>
      </c>
      <c r="O8" t="s">
        <v>732</v>
      </c>
      <c r="Q8" t="s">
        <v>92</v>
      </c>
      <c r="R8" t="s">
        <v>544</v>
      </c>
      <c r="S8" t="s">
        <v>545</v>
      </c>
      <c r="V8" t="s">
        <v>930</v>
      </c>
      <c r="W8" t="s">
        <v>1070</v>
      </c>
      <c r="Y8" s="42">
        <v>43063.087280092594</v>
      </c>
    </row>
    <row r="9" spans="1:28" x14ac:dyDescent="0.25">
      <c r="A9" t="s">
        <v>855</v>
      </c>
      <c r="B9" t="s">
        <v>562</v>
      </c>
      <c r="C9" t="s">
        <v>1064</v>
      </c>
      <c r="D9" s="42">
        <v>43048.449664351851</v>
      </c>
      <c r="E9" s="42">
        <v>43050.038321759261</v>
      </c>
      <c r="F9" t="s">
        <v>916</v>
      </c>
      <c r="G9" t="s">
        <v>90</v>
      </c>
      <c r="H9" t="s">
        <v>573</v>
      </c>
      <c r="I9" t="s">
        <v>91</v>
      </c>
      <c r="J9" t="s">
        <v>856</v>
      </c>
      <c r="K9" t="s">
        <v>1065</v>
      </c>
      <c r="L9" t="s">
        <v>944</v>
      </c>
      <c r="M9" t="s">
        <v>793</v>
      </c>
      <c r="N9" t="s">
        <v>41</v>
      </c>
      <c r="O9" t="s">
        <v>944</v>
      </c>
      <c r="Q9" t="s">
        <v>92</v>
      </c>
      <c r="R9" t="s">
        <v>544</v>
      </c>
      <c r="S9" t="s">
        <v>545</v>
      </c>
      <c r="V9" t="s">
        <v>951</v>
      </c>
      <c r="W9" t="s">
        <v>952</v>
      </c>
      <c r="Y9" s="42">
        <v>43060.085196759261</v>
      </c>
    </row>
    <row r="10" spans="1:28" x14ac:dyDescent="0.25">
      <c r="A10" t="s">
        <v>855</v>
      </c>
      <c r="B10" t="s">
        <v>562</v>
      </c>
      <c r="C10" t="s">
        <v>1059</v>
      </c>
      <c r="D10" s="42">
        <v>43047.61515046296</v>
      </c>
      <c r="E10" s="42">
        <v>43053.156053240738</v>
      </c>
      <c r="F10" t="s">
        <v>916</v>
      </c>
      <c r="G10" t="s">
        <v>90</v>
      </c>
      <c r="H10" t="s">
        <v>573</v>
      </c>
      <c r="I10" t="s">
        <v>91</v>
      </c>
      <c r="J10" t="s">
        <v>856</v>
      </c>
      <c r="K10" t="s">
        <v>1060</v>
      </c>
      <c r="L10" t="s">
        <v>1072</v>
      </c>
      <c r="M10" t="s">
        <v>793</v>
      </c>
      <c r="N10" t="s">
        <v>40</v>
      </c>
      <c r="O10" t="s">
        <v>602</v>
      </c>
      <c r="Q10" t="s">
        <v>92</v>
      </c>
      <c r="R10" t="s">
        <v>544</v>
      </c>
      <c r="S10" t="s">
        <v>545</v>
      </c>
      <c r="V10" t="s">
        <v>1026</v>
      </c>
      <c r="W10" t="s">
        <v>1027</v>
      </c>
      <c r="Y10" s="42">
        <v>43064.083831018521</v>
      </c>
    </row>
    <row r="11" spans="1:28" x14ac:dyDescent="0.25">
      <c r="A11" t="s">
        <v>855</v>
      </c>
      <c r="B11" t="s">
        <v>562</v>
      </c>
      <c r="C11" t="s">
        <v>1061</v>
      </c>
      <c r="D11" s="42">
        <v>43046.691990740743</v>
      </c>
      <c r="E11" s="42">
        <v>43050.030671296299</v>
      </c>
      <c r="F11" t="s">
        <v>916</v>
      </c>
      <c r="G11" t="s">
        <v>90</v>
      </c>
      <c r="H11" t="s">
        <v>573</v>
      </c>
      <c r="I11" t="s">
        <v>91</v>
      </c>
      <c r="J11" t="s">
        <v>856</v>
      </c>
      <c r="K11" t="s">
        <v>1062</v>
      </c>
      <c r="L11" t="s">
        <v>1067</v>
      </c>
      <c r="M11" t="s">
        <v>793</v>
      </c>
      <c r="N11" t="s">
        <v>40</v>
      </c>
      <c r="O11" t="s">
        <v>602</v>
      </c>
      <c r="Q11" t="s">
        <v>92</v>
      </c>
      <c r="R11" t="s">
        <v>544</v>
      </c>
      <c r="S11" t="s">
        <v>545</v>
      </c>
      <c r="V11" t="s">
        <v>923</v>
      </c>
      <c r="W11" t="s">
        <v>1063</v>
      </c>
      <c r="Y11" s="42">
        <v>43060.084293981483</v>
      </c>
    </row>
    <row r="12" spans="1:28" x14ac:dyDescent="0.25">
      <c r="A12" t="s">
        <v>855</v>
      </c>
      <c r="B12" t="s">
        <v>562</v>
      </c>
      <c r="C12" t="s">
        <v>1036</v>
      </c>
      <c r="D12" s="42">
        <v>43045.602280092593</v>
      </c>
      <c r="E12" s="42">
        <v>43046.642175925925</v>
      </c>
      <c r="F12" t="s">
        <v>916</v>
      </c>
      <c r="G12" t="s">
        <v>90</v>
      </c>
      <c r="H12" t="s">
        <v>573</v>
      </c>
      <c r="I12" t="s">
        <v>91</v>
      </c>
      <c r="J12" t="s">
        <v>856</v>
      </c>
      <c r="K12" t="s">
        <v>1037</v>
      </c>
      <c r="L12" t="s">
        <v>1050</v>
      </c>
      <c r="M12" t="s">
        <v>793</v>
      </c>
      <c r="N12" t="s">
        <v>40</v>
      </c>
      <c r="O12" t="s">
        <v>935</v>
      </c>
      <c r="Q12" t="s">
        <v>92</v>
      </c>
      <c r="R12" t="s">
        <v>544</v>
      </c>
      <c r="S12" t="s">
        <v>545</v>
      </c>
      <c r="V12" t="s">
        <v>924</v>
      </c>
      <c r="W12" t="s">
        <v>844</v>
      </c>
      <c r="Y12" s="42">
        <v>43057.085162037038</v>
      </c>
    </row>
    <row r="13" spans="1:28" x14ac:dyDescent="0.25">
      <c r="A13" t="s">
        <v>855</v>
      </c>
      <c r="B13" t="s">
        <v>562</v>
      </c>
      <c r="C13" t="s">
        <v>1038</v>
      </c>
      <c r="D13" s="42">
        <v>43045.482233796298</v>
      </c>
      <c r="E13" s="42">
        <v>43048.074942129628</v>
      </c>
      <c r="F13" t="s">
        <v>916</v>
      </c>
      <c r="G13" t="s">
        <v>90</v>
      </c>
      <c r="H13" t="s">
        <v>573</v>
      </c>
      <c r="I13" t="s">
        <v>91</v>
      </c>
      <c r="J13" t="s">
        <v>856</v>
      </c>
      <c r="K13" t="s">
        <v>1039</v>
      </c>
      <c r="L13" t="s">
        <v>1057</v>
      </c>
      <c r="M13" t="s">
        <v>793</v>
      </c>
      <c r="N13" t="s">
        <v>40</v>
      </c>
      <c r="O13" t="s">
        <v>935</v>
      </c>
      <c r="Q13" t="s">
        <v>92</v>
      </c>
      <c r="R13" t="s">
        <v>544</v>
      </c>
      <c r="S13" t="s">
        <v>545</v>
      </c>
      <c r="V13" t="s">
        <v>1040</v>
      </c>
      <c r="W13" t="s">
        <v>1041</v>
      </c>
      <c r="Y13" s="42">
        <v>43058.084016203706</v>
      </c>
    </row>
    <row r="14" spans="1:28" x14ac:dyDescent="0.25">
      <c r="A14" t="s">
        <v>855</v>
      </c>
      <c r="B14" t="s">
        <v>562</v>
      </c>
      <c r="C14" t="s">
        <v>1042</v>
      </c>
      <c r="D14" s="42">
        <v>43045.45925925926</v>
      </c>
      <c r="E14" s="42">
        <v>43046.640798611108</v>
      </c>
      <c r="F14" t="s">
        <v>916</v>
      </c>
      <c r="G14" t="s">
        <v>90</v>
      </c>
      <c r="H14" t="s">
        <v>573</v>
      </c>
      <c r="I14" t="s">
        <v>91</v>
      </c>
      <c r="J14" t="s">
        <v>856</v>
      </c>
      <c r="K14" t="s">
        <v>1043</v>
      </c>
      <c r="L14" t="s">
        <v>1051</v>
      </c>
      <c r="M14" t="s">
        <v>793</v>
      </c>
      <c r="N14" t="s">
        <v>40</v>
      </c>
      <c r="O14" t="s">
        <v>936</v>
      </c>
      <c r="Q14" t="s">
        <v>92</v>
      </c>
      <c r="R14" t="s">
        <v>544</v>
      </c>
      <c r="S14" t="s">
        <v>545</v>
      </c>
      <c r="V14" t="s">
        <v>970</v>
      </c>
      <c r="W14" t="s">
        <v>971</v>
      </c>
      <c r="Y14" s="42">
        <v>43057.085023148145</v>
      </c>
    </row>
    <row r="15" spans="1:28" x14ac:dyDescent="0.25">
      <c r="A15" t="s">
        <v>855</v>
      </c>
      <c r="B15" t="s">
        <v>562</v>
      </c>
      <c r="C15" t="s">
        <v>1031</v>
      </c>
      <c r="D15" s="42">
        <v>43045.345775462964</v>
      </c>
      <c r="E15" s="42">
        <v>43045.367638888885</v>
      </c>
      <c r="F15" t="s">
        <v>916</v>
      </c>
      <c r="G15" t="s">
        <v>90</v>
      </c>
      <c r="H15" t="s">
        <v>943</v>
      </c>
      <c r="I15" t="s">
        <v>91</v>
      </c>
      <c r="J15" t="s">
        <v>866</v>
      </c>
      <c r="K15" t="s">
        <v>1032</v>
      </c>
      <c r="Q15" t="s">
        <v>92</v>
      </c>
      <c r="R15" t="s">
        <v>544</v>
      </c>
      <c r="S15" t="s">
        <v>545</v>
      </c>
      <c r="V15" t="s">
        <v>863</v>
      </c>
      <c r="W15" t="s">
        <v>1033</v>
      </c>
      <c r="Y15" s="42">
        <v>43045.367685185185</v>
      </c>
    </row>
    <row r="16" spans="1:28" x14ac:dyDescent="0.25">
      <c r="A16" t="s">
        <v>855</v>
      </c>
      <c r="B16" t="s">
        <v>562</v>
      </c>
      <c r="C16" t="s">
        <v>1044</v>
      </c>
      <c r="D16" s="42">
        <v>43042.762442129628</v>
      </c>
      <c r="E16" s="42">
        <v>43047.011284722219</v>
      </c>
      <c r="F16" t="s">
        <v>916</v>
      </c>
      <c r="G16" t="s">
        <v>90</v>
      </c>
      <c r="H16" t="s">
        <v>573</v>
      </c>
      <c r="I16" t="s">
        <v>91</v>
      </c>
      <c r="J16" t="s">
        <v>1019</v>
      </c>
      <c r="K16" t="s">
        <v>1045</v>
      </c>
      <c r="L16" t="s">
        <v>1010</v>
      </c>
      <c r="M16" t="s">
        <v>793</v>
      </c>
      <c r="N16" t="s">
        <v>41</v>
      </c>
      <c r="O16" t="s">
        <v>1010</v>
      </c>
      <c r="Q16" t="s">
        <v>92</v>
      </c>
      <c r="R16" t="s">
        <v>544</v>
      </c>
      <c r="S16" t="s">
        <v>545</v>
      </c>
      <c r="V16" t="s">
        <v>1006</v>
      </c>
      <c r="W16" t="s">
        <v>1007</v>
      </c>
      <c r="Y16" s="42">
        <v>43057.084780092591</v>
      </c>
    </row>
    <row r="17" spans="1:25" x14ac:dyDescent="0.25">
      <c r="A17" t="s">
        <v>855</v>
      </c>
      <c r="B17" t="s">
        <v>562</v>
      </c>
      <c r="C17" t="s">
        <v>1046</v>
      </c>
      <c r="D17" s="42">
        <v>43042.353310185186</v>
      </c>
      <c r="E17" s="42">
        <v>43046.648969907408</v>
      </c>
      <c r="F17" t="s">
        <v>916</v>
      </c>
      <c r="G17" t="s">
        <v>90</v>
      </c>
      <c r="H17" t="s">
        <v>573</v>
      </c>
      <c r="I17" t="s">
        <v>91</v>
      </c>
      <c r="J17" t="s">
        <v>856</v>
      </c>
      <c r="K17" t="s">
        <v>1047</v>
      </c>
      <c r="L17" t="s">
        <v>1052</v>
      </c>
      <c r="M17" t="s">
        <v>793</v>
      </c>
      <c r="N17" t="s">
        <v>40</v>
      </c>
      <c r="O17" t="s">
        <v>936</v>
      </c>
      <c r="Q17" t="s">
        <v>92</v>
      </c>
      <c r="R17" t="s">
        <v>544</v>
      </c>
      <c r="S17" t="s">
        <v>545</v>
      </c>
      <c r="V17" t="s">
        <v>970</v>
      </c>
      <c r="W17" t="s">
        <v>971</v>
      </c>
      <c r="Y17" s="42">
        <v>43057.084560185183</v>
      </c>
    </row>
    <row r="18" spans="1:25" x14ac:dyDescent="0.25">
      <c r="A18" t="s">
        <v>855</v>
      </c>
      <c r="B18" t="s">
        <v>562</v>
      </c>
      <c r="C18" t="s">
        <v>1048</v>
      </c>
      <c r="D18" s="42">
        <v>43042.347222222219</v>
      </c>
      <c r="E18" s="42">
        <v>43046.64984953704</v>
      </c>
      <c r="F18" t="s">
        <v>916</v>
      </c>
      <c r="G18" t="s">
        <v>90</v>
      </c>
      <c r="H18" t="s">
        <v>573</v>
      </c>
      <c r="I18" t="s">
        <v>91</v>
      </c>
      <c r="J18" t="s">
        <v>856</v>
      </c>
      <c r="K18" t="s">
        <v>1049</v>
      </c>
      <c r="L18" t="s">
        <v>1053</v>
      </c>
      <c r="M18" t="s">
        <v>793</v>
      </c>
      <c r="N18" t="s">
        <v>40</v>
      </c>
      <c r="O18" t="s">
        <v>936</v>
      </c>
      <c r="Q18" t="s">
        <v>92</v>
      </c>
      <c r="R18" t="s">
        <v>544</v>
      </c>
      <c r="S18" t="s">
        <v>545</v>
      </c>
      <c r="V18" t="s">
        <v>970</v>
      </c>
      <c r="W18" t="s">
        <v>971</v>
      </c>
      <c r="Y18" s="42">
        <v>43057.084548611114</v>
      </c>
    </row>
    <row r="19" spans="1:25" x14ac:dyDescent="0.25">
      <c r="A19" t="s">
        <v>855</v>
      </c>
      <c r="B19" t="s">
        <v>562</v>
      </c>
      <c r="C19" t="s">
        <v>1018</v>
      </c>
      <c r="D19" s="42">
        <v>43041.535439814812</v>
      </c>
      <c r="E19" s="42">
        <v>43046.042847222219</v>
      </c>
      <c r="F19" t="s">
        <v>916</v>
      </c>
      <c r="G19" t="s">
        <v>90</v>
      </c>
      <c r="H19" t="s">
        <v>573</v>
      </c>
      <c r="I19" t="s">
        <v>91</v>
      </c>
      <c r="J19" t="s">
        <v>1019</v>
      </c>
      <c r="K19" t="s">
        <v>1020</v>
      </c>
      <c r="L19" t="s">
        <v>1010</v>
      </c>
      <c r="M19" t="s">
        <v>793</v>
      </c>
      <c r="N19" t="s">
        <v>41</v>
      </c>
      <c r="O19" t="s">
        <v>1010</v>
      </c>
      <c r="Q19" t="s">
        <v>92</v>
      </c>
      <c r="R19" t="s">
        <v>544</v>
      </c>
      <c r="S19" t="s">
        <v>545</v>
      </c>
      <c r="V19" t="s">
        <v>1006</v>
      </c>
      <c r="W19" t="s">
        <v>1007</v>
      </c>
      <c r="Y19" s="42">
        <v>43056.084328703706</v>
      </c>
    </row>
    <row r="20" spans="1:25" x14ac:dyDescent="0.25">
      <c r="A20" t="s">
        <v>855</v>
      </c>
      <c r="B20" t="s">
        <v>562</v>
      </c>
      <c r="C20" t="s">
        <v>1021</v>
      </c>
      <c r="D20" s="42">
        <v>43041.421388888892</v>
      </c>
      <c r="E20" s="42">
        <v>43046.061342592591</v>
      </c>
      <c r="F20" t="s">
        <v>916</v>
      </c>
      <c r="G20" t="s">
        <v>90</v>
      </c>
      <c r="H20" t="s">
        <v>573</v>
      </c>
      <c r="I20" t="s">
        <v>91</v>
      </c>
      <c r="J20" t="s">
        <v>856</v>
      </c>
      <c r="K20" t="s">
        <v>1022</v>
      </c>
      <c r="L20" t="s">
        <v>1010</v>
      </c>
      <c r="M20" t="s">
        <v>793</v>
      </c>
      <c r="N20" t="s">
        <v>41</v>
      </c>
      <c r="O20" t="s">
        <v>1010</v>
      </c>
      <c r="Q20" t="s">
        <v>92</v>
      </c>
      <c r="R20" t="s">
        <v>544</v>
      </c>
      <c r="S20" t="s">
        <v>545</v>
      </c>
      <c r="V20" t="s">
        <v>947</v>
      </c>
      <c r="W20" t="s">
        <v>1023</v>
      </c>
      <c r="Y20" s="42">
        <v>43056.084270833337</v>
      </c>
    </row>
    <row r="21" spans="1:25" x14ac:dyDescent="0.25">
      <c r="A21" t="s">
        <v>855</v>
      </c>
      <c r="B21" t="s">
        <v>562</v>
      </c>
      <c r="C21" t="s">
        <v>1008</v>
      </c>
      <c r="D21" s="42">
        <v>43040.606909722221</v>
      </c>
      <c r="E21" s="42">
        <v>43045.177233796298</v>
      </c>
      <c r="F21" t="s">
        <v>916</v>
      </c>
      <c r="G21" t="s">
        <v>90</v>
      </c>
      <c r="H21" t="s">
        <v>573</v>
      </c>
      <c r="I21" t="s">
        <v>91</v>
      </c>
      <c r="J21" t="s">
        <v>866</v>
      </c>
      <c r="K21" t="s">
        <v>1009</v>
      </c>
      <c r="L21" t="s">
        <v>1010</v>
      </c>
      <c r="M21" t="s">
        <v>793</v>
      </c>
      <c r="N21" t="s">
        <v>41</v>
      </c>
      <c r="O21" t="s">
        <v>1010</v>
      </c>
      <c r="Q21" t="s">
        <v>92</v>
      </c>
      <c r="R21" t="s">
        <v>544</v>
      </c>
      <c r="S21" t="s">
        <v>545</v>
      </c>
      <c r="V21" t="s">
        <v>1011</v>
      </c>
      <c r="W21" t="s">
        <v>1012</v>
      </c>
      <c r="Y21" s="42">
        <v>43056.084166666667</v>
      </c>
    </row>
    <row r="22" spans="1:25" x14ac:dyDescent="0.25">
      <c r="A22" t="s">
        <v>855</v>
      </c>
      <c r="B22" t="s">
        <v>562</v>
      </c>
      <c r="C22" t="s">
        <v>1013</v>
      </c>
      <c r="D22" s="42">
        <v>43040.57309027778</v>
      </c>
      <c r="E22" s="42">
        <v>43045.178912037038</v>
      </c>
      <c r="F22" t="s">
        <v>916</v>
      </c>
      <c r="G22" t="s">
        <v>90</v>
      </c>
      <c r="H22" t="s">
        <v>573</v>
      </c>
      <c r="I22" t="s">
        <v>91</v>
      </c>
      <c r="J22" t="s">
        <v>856</v>
      </c>
      <c r="K22" t="s">
        <v>1014</v>
      </c>
      <c r="L22" t="s">
        <v>1015</v>
      </c>
      <c r="M22" t="s">
        <v>793</v>
      </c>
      <c r="N22" t="s">
        <v>40</v>
      </c>
      <c r="O22" t="s">
        <v>935</v>
      </c>
      <c r="Q22" t="s">
        <v>92</v>
      </c>
      <c r="R22" t="s">
        <v>544</v>
      </c>
      <c r="S22" t="s">
        <v>545</v>
      </c>
      <c r="V22" t="s">
        <v>924</v>
      </c>
      <c r="W22" t="s">
        <v>844</v>
      </c>
      <c r="Y22" s="42">
        <v>43056.084131944444</v>
      </c>
    </row>
    <row r="23" spans="1:25" x14ac:dyDescent="0.25">
      <c r="A23" t="s">
        <v>855</v>
      </c>
      <c r="B23" t="s">
        <v>562</v>
      </c>
      <c r="C23" t="s">
        <v>1024</v>
      </c>
      <c r="D23" s="42">
        <v>43040.427777777775</v>
      </c>
      <c r="E23" s="42">
        <v>43046.654340277775</v>
      </c>
      <c r="F23" t="s">
        <v>916</v>
      </c>
      <c r="G23" t="s">
        <v>90</v>
      </c>
      <c r="H23" t="s">
        <v>573</v>
      </c>
      <c r="I23" t="s">
        <v>91</v>
      </c>
      <c r="J23" t="s">
        <v>866</v>
      </c>
      <c r="K23" t="s">
        <v>1025</v>
      </c>
      <c r="L23" t="s">
        <v>1054</v>
      </c>
      <c r="M23" t="s">
        <v>793</v>
      </c>
      <c r="N23" t="s">
        <v>40</v>
      </c>
      <c r="O23" t="s">
        <v>941</v>
      </c>
      <c r="Q23" t="s">
        <v>92</v>
      </c>
      <c r="R23" t="s">
        <v>544</v>
      </c>
      <c r="S23" t="s">
        <v>545</v>
      </c>
      <c r="V23" t="s">
        <v>1026</v>
      </c>
      <c r="W23" t="s">
        <v>1027</v>
      </c>
      <c r="Y23" s="42">
        <v>43057.08421296296</v>
      </c>
    </row>
    <row r="24" spans="1:25" x14ac:dyDescent="0.25">
      <c r="A24" t="s">
        <v>855</v>
      </c>
      <c r="B24" t="s">
        <v>562</v>
      </c>
      <c r="C24" t="s">
        <v>1028</v>
      </c>
      <c r="D24" s="42">
        <v>43040.419664351852</v>
      </c>
      <c r="E24" s="42">
        <v>43046.053564814814</v>
      </c>
      <c r="F24" t="s">
        <v>916</v>
      </c>
      <c r="G24" t="s">
        <v>90</v>
      </c>
      <c r="H24" t="s">
        <v>573</v>
      </c>
      <c r="I24" t="s">
        <v>91</v>
      </c>
      <c r="J24" t="s">
        <v>856</v>
      </c>
      <c r="K24" t="s">
        <v>1029</v>
      </c>
      <c r="L24" t="s">
        <v>1010</v>
      </c>
      <c r="M24" t="s">
        <v>793</v>
      </c>
      <c r="N24" t="s">
        <v>41</v>
      </c>
      <c r="O24" t="s">
        <v>1010</v>
      </c>
      <c r="Q24" t="s">
        <v>92</v>
      </c>
      <c r="R24" t="s">
        <v>544</v>
      </c>
      <c r="S24" t="s">
        <v>545</v>
      </c>
      <c r="V24" t="s">
        <v>947</v>
      </c>
      <c r="W24" t="s">
        <v>1023</v>
      </c>
      <c r="Y24" s="42">
        <v>43056.084097222221</v>
      </c>
    </row>
    <row r="25" spans="1:25" x14ac:dyDescent="0.25">
      <c r="A25" t="s">
        <v>855</v>
      </c>
      <c r="B25" t="s">
        <v>562</v>
      </c>
      <c r="C25" t="s">
        <v>992</v>
      </c>
      <c r="D25" s="42">
        <v>43039.587743055556</v>
      </c>
      <c r="E25" s="42">
        <v>43041.064872685187</v>
      </c>
      <c r="F25" t="s">
        <v>916</v>
      </c>
      <c r="G25" t="s">
        <v>90</v>
      </c>
      <c r="H25" t="s">
        <v>573</v>
      </c>
      <c r="I25" t="s">
        <v>91</v>
      </c>
      <c r="J25" t="s">
        <v>856</v>
      </c>
      <c r="K25" t="s">
        <v>993</v>
      </c>
      <c r="L25" t="s">
        <v>1000</v>
      </c>
      <c r="M25" t="s">
        <v>793</v>
      </c>
      <c r="N25" t="s">
        <v>40</v>
      </c>
      <c r="O25" t="s">
        <v>936</v>
      </c>
      <c r="Q25" t="s">
        <v>92</v>
      </c>
      <c r="R25" t="s">
        <v>544</v>
      </c>
      <c r="S25" t="s">
        <v>545</v>
      </c>
      <c r="V25" t="s">
        <v>970</v>
      </c>
      <c r="W25" t="s">
        <v>971</v>
      </c>
      <c r="Y25" s="42">
        <v>43051.085405092592</v>
      </c>
    </row>
    <row r="26" spans="1:25" x14ac:dyDescent="0.25">
      <c r="A26" t="s">
        <v>855</v>
      </c>
      <c r="B26" t="s">
        <v>562</v>
      </c>
      <c r="C26" t="s">
        <v>994</v>
      </c>
      <c r="D26" s="42">
        <v>43039.603958333333</v>
      </c>
      <c r="E26" s="42">
        <v>43047.381215277775</v>
      </c>
      <c r="F26" t="s">
        <v>916</v>
      </c>
      <c r="G26" t="s">
        <v>90</v>
      </c>
      <c r="H26" t="s">
        <v>573</v>
      </c>
      <c r="I26" t="s">
        <v>91</v>
      </c>
      <c r="J26" t="s">
        <v>866</v>
      </c>
      <c r="K26" t="s">
        <v>995</v>
      </c>
      <c r="L26" t="s">
        <v>942</v>
      </c>
      <c r="M26" t="s">
        <v>793</v>
      </c>
      <c r="N26" t="s">
        <v>41</v>
      </c>
      <c r="O26" t="s">
        <v>942</v>
      </c>
      <c r="Q26" t="s">
        <v>92</v>
      </c>
      <c r="R26" t="s">
        <v>544</v>
      </c>
      <c r="S26" t="s">
        <v>545</v>
      </c>
      <c r="V26" t="s">
        <v>975</v>
      </c>
      <c r="W26" t="s">
        <v>976</v>
      </c>
      <c r="Y26" s="42">
        <v>43058.083703703705</v>
      </c>
    </row>
    <row r="27" spans="1:25" x14ac:dyDescent="0.25">
      <c r="A27" t="s">
        <v>855</v>
      </c>
      <c r="B27" t="s">
        <v>562</v>
      </c>
      <c r="C27" t="s">
        <v>996</v>
      </c>
      <c r="D27" s="42">
        <v>43039.386469907404</v>
      </c>
      <c r="E27" s="42">
        <v>43041.062939814816</v>
      </c>
      <c r="F27" t="s">
        <v>916</v>
      </c>
      <c r="G27" t="s">
        <v>90</v>
      </c>
      <c r="H27" t="s">
        <v>573</v>
      </c>
      <c r="I27" t="s">
        <v>91</v>
      </c>
      <c r="J27" t="s">
        <v>938</v>
      </c>
      <c r="K27" t="s">
        <v>997</v>
      </c>
      <c r="L27" t="s">
        <v>1001</v>
      </c>
      <c r="M27" t="s">
        <v>793</v>
      </c>
      <c r="N27" t="s">
        <v>40</v>
      </c>
      <c r="O27" t="s">
        <v>935</v>
      </c>
      <c r="Q27" t="s">
        <v>92</v>
      </c>
      <c r="R27" t="s">
        <v>544</v>
      </c>
      <c r="S27" t="s">
        <v>545</v>
      </c>
      <c r="V27" t="s">
        <v>981</v>
      </c>
      <c r="W27" t="s">
        <v>998</v>
      </c>
      <c r="Y27" s="42">
        <v>43051.085300925923</v>
      </c>
    </row>
    <row r="28" spans="1:25" x14ac:dyDescent="0.25">
      <c r="A28" t="s">
        <v>855</v>
      </c>
      <c r="B28" t="s">
        <v>562</v>
      </c>
      <c r="C28" t="s">
        <v>979</v>
      </c>
      <c r="D28" s="42">
        <v>43038.427210648151</v>
      </c>
      <c r="E28" s="42">
        <v>43046.091319444444</v>
      </c>
      <c r="F28" t="s">
        <v>916</v>
      </c>
      <c r="G28" t="s">
        <v>90</v>
      </c>
      <c r="H28" t="s">
        <v>573</v>
      </c>
      <c r="I28" t="s">
        <v>91</v>
      </c>
      <c r="J28" t="s">
        <v>938</v>
      </c>
      <c r="K28" t="s">
        <v>980</v>
      </c>
      <c r="L28" t="s">
        <v>1034</v>
      </c>
      <c r="M28" t="s">
        <v>793</v>
      </c>
      <c r="N28" t="s">
        <v>41</v>
      </c>
      <c r="O28" t="s">
        <v>1035</v>
      </c>
      <c r="Q28" t="s">
        <v>92</v>
      </c>
      <c r="R28" t="s">
        <v>544</v>
      </c>
      <c r="S28" t="s">
        <v>545</v>
      </c>
      <c r="V28" t="s">
        <v>981</v>
      </c>
      <c r="W28" t="s">
        <v>982</v>
      </c>
      <c r="Y28" s="42">
        <v>43057.084004629629</v>
      </c>
    </row>
    <row r="29" spans="1:25" x14ac:dyDescent="0.25">
      <c r="A29" t="s">
        <v>855</v>
      </c>
      <c r="B29" t="s">
        <v>562</v>
      </c>
      <c r="C29" t="s">
        <v>983</v>
      </c>
      <c r="D29" s="42">
        <v>43035.650405092594</v>
      </c>
      <c r="E29" s="42">
        <v>43048.077048611114</v>
      </c>
      <c r="F29" t="s">
        <v>916</v>
      </c>
      <c r="G29" t="s">
        <v>90</v>
      </c>
      <c r="H29" t="s">
        <v>573</v>
      </c>
      <c r="I29" t="s">
        <v>91</v>
      </c>
      <c r="J29" t="s">
        <v>856</v>
      </c>
      <c r="K29" t="s">
        <v>984</v>
      </c>
      <c r="L29" t="s">
        <v>1058</v>
      </c>
      <c r="M29" t="s">
        <v>793</v>
      </c>
      <c r="N29" t="s">
        <v>40</v>
      </c>
      <c r="O29" t="s">
        <v>732</v>
      </c>
      <c r="Q29" t="s">
        <v>92</v>
      </c>
      <c r="R29" t="s">
        <v>544</v>
      </c>
      <c r="S29" t="s">
        <v>545</v>
      </c>
      <c r="V29" t="s">
        <v>951</v>
      </c>
      <c r="W29" t="s">
        <v>952</v>
      </c>
      <c r="Y29" s="42">
        <v>43058.083634259259</v>
      </c>
    </row>
    <row r="30" spans="1:25" x14ac:dyDescent="0.25">
      <c r="A30" t="s">
        <v>855</v>
      </c>
      <c r="B30" t="s">
        <v>562</v>
      </c>
      <c r="C30" t="s">
        <v>985</v>
      </c>
      <c r="D30" s="42">
        <v>43035.642638888887</v>
      </c>
      <c r="E30" s="42">
        <v>43040.068495370368</v>
      </c>
      <c r="F30" t="s">
        <v>916</v>
      </c>
      <c r="G30" t="s">
        <v>90</v>
      </c>
      <c r="H30" t="s">
        <v>573</v>
      </c>
      <c r="I30" t="s">
        <v>91</v>
      </c>
      <c r="J30" t="s">
        <v>856</v>
      </c>
      <c r="K30" t="s">
        <v>986</v>
      </c>
      <c r="L30" t="s">
        <v>934</v>
      </c>
      <c r="M30" t="s">
        <v>793</v>
      </c>
      <c r="N30" t="s">
        <v>41</v>
      </c>
      <c r="O30" t="s">
        <v>934</v>
      </c>
      <c r="Q30" t="s">
        <v>92</v>
      </c>
      <c r="R30" t="s">
        <v>544</v>
      </c>
      <c r="S30" t="s">
        <v>545</v>
      </c>
      <c r="V30" t="s">
        <v>987</v>
      </c>
      <c r="W30" t="s">
        <v>969</v>
      </c>
      <c r="Y30" s="42">
        <v>43050.084293981483</v>
      </c>
    </row>
    <row r="31" spans="1:25" x14ac:dyDescent="0.25">
      <c r="A31" t="s">
        <v>855</v>
      </c>
      <c r="B31" t="s">
        <v>562</v>
      </c>
      <c r="C31" t="s">
        <v>988</v>
      </c>
      <c r="D31" s="42">
        <v>43035.4997337963</v>
      </c>
      <c r="E31" s="42">
        <v>43040.078530092593</v>
      </c>
      <c r="F31" t="s">
        <v>916</v>
      </c>
      <c r="G31" t="s">
        <v>90</v>
      </c>
      <c r="H31" t="s">
        <v>573</v>
      </c>
      <c r="I31" t="s">
        <v>91</v>
      </c>
      <c r="J31" t="s">
        <v>957</v>
      </c>
      <c r="K31" t="s">
        <v>989</v>
      </c>
      <c r="L31" t="s">
        <v>990</v>
      </c>
      <c r="M31" t="s">
        <v>793</v>
      </c>
      <c r="N31" t="s">
        <v>40</v>
      </c>
      <c r="O31" t="s">
        <v>945</v>
      </c>
      <c r="Q31" t="s">
        <v>92</v>
      </c>
      <c r="R31" t="s">
        <v>544</v>
      </c>
      <c r="S31" t="s">
        <v>545</v>
      </c>
      <c r="V31" t="s">
        <v>958</v>
      </c>
      <c r="W31" t="s">
        <v>959</v>
      </c>
      <c r="Y31" s="42">
        <v>43050.084178240744</v>
      </c>
    </row>
    <row r="32" spans="1:25" x14ac:dyDescent="0.25">
      <c r="A32" t="s">
        <v>855</v>
      </c>
      <c r="B32" t="s">
        <v>562</v>
      </c>
      <c r="C32" t="s">
        <v>977</v>
      </c>
      <c r="D32" s="42">
        <v>43034.402731481481</v>
      </c>
      <c r="E32" s="42">
        <v>43041.083969907406</v>
      </c>
      <c r="F32" t="s">
        <v>916</v>
      </c>
      <c r="G32" t="s">
        <v>90</v>
      </c>
      <c r="H32" t="s">
        <v>573</v>
      </c>
      <c r="I32" t="s">
        <v>91</v>
      </c>
      <c r="J32" t="s">
        <v>972</v>
      </c>
      <c r="K32" t="s">
        <v>978</v>
      </c>
      <c r="L32" t="s">
        <v>1002</v>
      </c>
      <c r="M32" t="s">
        <v>793</v>
      </c>
      <c r="N32" t="s">
        <v>41</v>
      </c>
      <c r="O32" t="s">
        <v>927</v>
      </c>
      <c r="Q32" t="s">
        <v>92</v>
      </c>
      <c r="R32" t="s">
        <v>544</v>
      </c>
      <c r="S32" t="s">
        <v>545</v>
      </c>
      <c r="V32" t="s">
        <v>973</v>
      </c>
      <c r="W32" t="s">
        <v>974</v>
      </c>
      <c r="Y32" s="42">
        <v>43051.084502314814</v>
      </c>
    </row>
    <row r="33" spans="1:25" x14ac:dyDescent="0.25">
      <c r="A33" t="s">
        <v>855</v>
      </c>
      <c r="B33" t="s">
        <v>562</v>
      </c>
      <c r="C33" t="s">
        <v>955</v>
      </c>
      <c r="D33" s="42">
        <v>43019.587650462963</v>
      </c>
      <c r="E33" s="42">
        <v>43046.611921296295</v>
      </c>
      <c r="F33" t="s">
        <v>916</v>
      </c>
      <c r="G33" t="s">
        <v>90</v>
      </c>
      <c r="H33" t="s">
        <v>573</v>
      </c>
      <c r="I33" t="s">
        <v>91</v>
      </c>
      <c r="J33" t="s">
        <v>856</v>
      </c>
      <c r="K33" t="s">
        <v>956</v>
      </c>
      <c r="L33" t="s">
        <v>1055</v>
      </c>
      <c r="M33" t="s">
        <v>793</v>
      </c>
      <c r="N33" t="s">
        <v>41</v>
      </c>
      <c r="O33" t="s">
        <v>942</v>
      </c>
      <c r="Q33" t="s">
        <v>92</v>
      </c>
      <c r="R33" t="s">
        <v>544</v>
      </c>
      <c r="S33" t="s">
        <v>545</v>
      </c>
      <c r="V33" t="s">
        <v>917</v>
      </c>
      <c r="W33" t="s">
        <v>918</v>
      </c>
      <c r="Y33" s="42">
        <v>43057.083564814813</v>
      </c>
    </row>
    <row r="34" spans="1:25" x14ac:dyDescent="0.25">
      <c r="A34" t="s">
        <v>855</v>
      </c>
      <c r="B34" t="s">
        <v>562</v>
      </c>
      <c r="C34" t="s">
        <v>960</v>
      </c>
      <c r="D34" s="42">
        <v>43019.479328703703</v>
      </c>
      <c r="E34" s="42">
        <v>43040.060046296298</v>
      </c>
      <c r="F34" t="s">
        <v>916</v>
      </c>
      <c r="G34" t="s">
        <v>90</v>
      </c>
      <c r="H34" t="s">
        <v>573</v>
      </c>
      <c r="I34" t="s">
        <v>91</v>
      </c>
      <c r="J34" t="s">
        <v>856</v>
      </c>
      <c r="K34" t="s">
        <v>961</v>
      </c>
      <c r="L34" t="s">
        <v>991</v>
      </c>
      <c r="M34" t="s">
        <v>793</v>
      </c>
      <c r="N34" t="s">
        <v>40</v>
      </c>
      <c r="O34" t="s">
        <v>602</v>
      </c>
      <c r="Q34" t="s">
        <v>92</v>
      </c>
      <c r="R34" t="s">
        <v>544</v>
      </c>
      <c r="S34" t="s">
        <v>545</v>
      </c>
      <c r="V34" t="s">
        <v>953</v>
      </c>
      <c r="W34" t="s">
        <v>954</v>
      </c>
      <c r="Y34" s="42">
        <v>43050.08353009259</v>
      </c>
    </row>
    <row r="35" spans="1:25" x14ac:dyDescent="0.25">
      <c r="A35" t="s">
        <v>855</v>
      </c>
      <c r="B35" t="s">
        <v>562</v>
      </c>
      <c r="C35" t="s">
        <v>1083</v>
      </c>
      <c r="D35" s="42">
        <v>43052.461145833331</v>
      </c>
      <c r="F35" t="s">
        <v>916</v>
      </c>
      <c r="G35" t="s">
        <v>90</v>
      </c>
      <c r="H35" t="s">
        <v>313</v>
      </c>
      <c r="I35" t="s">
        <v>91</v>
      </c>
      <c r="J35" t="s">
        <v>856</v>
      </c>
      <c r="K35" t="s">
        <v>1084</v>
      </c>
      <c r="Q35" t="s">
        <v>92</v>
      </c>
      <c r="R35" t="s">
        <v>544</v>
      </c>
      <c r="S35" t="s">
        <v>545</v>
      </c>
      <c r="V35" t="s">
        <v>924</v>
      </c>
      <c r="W35" t="s">
        <v>844</v>
      </c>
      <c r="Y35" s="42">
        <v>43055.422500000001</v>
      </c>
    </row>
    <row r="36" spans="1:25" x14ac:dyDescent="0.25">
      <c r="A36" t="s">
        <v>855</v>
      </c>
      <c r="B36" t="s">
        <v>562</v>
      </c>
      <c r="C36" t="s">
        <v>1016</v>
      </c>
      <c r="D36" s="42">
        <v>43041.550254629627</v>
      </c>
      <c r="F36" t="s">
        <v>916</v>
      </c>
      <c r="G36" t="s">
        <v>90</v>
      </c>
      <c r="H36" t="s">
        <v>313</v>
      </c>
      <c r="I36" t="s">
        <v>91</v>
      </c>
      <c r="J36" t="s">
        <v>866</v>
      </c>
      <c r="K36" t="s">
        <v>1017</v>
      </c>
      <c r="Q36" t="s">
        <v>92</v>
      </c>
      <c r="R36" t="s">
        <v>544</v>
      </c>
      <c r="S36" t="s">
        <v>545</v>
      </c>
      <c r="V36" t="s">
        <v>1011</v>
      </c>
      <c r="W36" t="s">
        <v>1012</v>
      </c>
      <c r="Y36" s="42">
        <v>43069.08997685185</v>
      </c>
    </row>
    <row r="37" spans="1:25" x14ac:dyDescent="0.25">
      <c r="D37" s="42"/>
      <c r="E37" s="42"/>
      <c r="Y37" s="42"/>
    </row>
    <row r="38" spans="1:25" x14ac:dyDescent="0.25">
      <c r="D38" s="42"/>
      <c r="E38" s="42"/>
      <c r="Y38" s="42"/>
    </row>
    <row r="39" spans="1:25" x14ac:dyDescent="0.25">
      <c r="D39" s="42"/>
      <c r="E39" s="42"/>
      <c r="Y39" s="42"/>
    </row>
    <row r="40" spans="1:25" x14ac:dyDescent="0.25">
      <c r="D40" s="42"/>
      <c r="E40" s="42"/>
      <c r="Y40" s="42"/>
    </row>
    <row r="41" spans="1:25" x14ac:dyDescent="0.25">
      <c r="D41" s="42"/>
      <c r="E41" s="42"/>
      <c r="Y41" s="42"/>
    </row>
    <row r="42" spans="1:25" x14ac:dyDescent="0.25">
      <c r="D42" s="42"/>
      <c r="E42" s="42"/>
      <c r="Y42" s="42"/>
    </row>
    <row r="43" spans="1:25" x14ac:dyDescent="0.25">
      <c r="D43" s="42"/>
      <c r="E43" s="42"/>
      <c r="Y43" s="42"/>
    </row>
    <row r="44" spans="1:25" x14ac:dyDescent="0.25">
      <c r="D44" s="42"/>
      <c r="E44" s="42"/>
      <c r="Y44" s="42"/>
    </row>
    <row r="45" spans="1:25" x14ac:dyDescent="0.25">
      <c r="D45" s="42"/>
      <c r="E45" s="42"/>
      <c r="Y45" s="42"/>
    </row>
    <row r="46" spans="1:25" x14ac:dyDescent="0.25">
      <c r="D46" s="42"/>
      <c r="E46" s="42"/>
      <c r="Y46" s="42"/>
    </row>
    <row r="47" spans="1:25" x14ac:dyDescent="0.25">
      <c r="D47" s="42"/>
      <c r="E47" s="42"/>
      <c r="Y47" s="42"/>
    </row>
    <row r="48" spans="1:25" x14ac:dyDescent="0.25">
      <c r="D48" s="42"/>
      <c r="E48" s="42"/>
      <c r="Y48" s="42"/>
    </row>
    <row r="49" spans="4:28" x14ac:dyDescent="0.25">
      <c r="D49" s="42"/>
      <c r="E49" s="42"/>
      <c r="Y49" s="42"/>
    </row>
    <row r="50" spans="4:28" x14ac:dyDescent="0.25">
      <c r="D50" s="42"/>
      <c r="E50" s="42"/>
      <c r="Y50" s="42"/>
    </row>
    <row r="51" spans="4:28" x14ac:dyDescent="0.25">
      <c r="D51" s="42"/>
      <c r="E51" s="42"/>
      <c r="Y51" s="42"/>
    </row>
    <row r="52" spans="4:28" x14ac:dyDescent="0.25">
      <c r="D52" s="42"/>
      <c r="E52" s="42"/>
      <c r="Y52" s="42"/>
    </row>
    <row r="53" spans="4:28" x14ac:dyDescent="0.25">
      <c r="D53" s="42"/>
      <c r="E53" s="42"/>
      <c r="Y53" s="42"/>
    </row>
    <row r="54" spans="4:28" x14ac:dyDescent="0.25">
      <c r="D54" s="42"/>
      <c r="E54" s="42"/>
      <c r="Y54" s="42"/>
    </row>
    <row r="55" spans="4:28" x14ac:dyDescent="0.25">
      <c r="D55" s="42"/>
      <c r="E55" s="42"/>
      <c r="Y55" s="42"/>
    </row>
    <row r="56" spans="4:28" x14ac:dyDescent="0.25">
      <c r="D56" s="42"/>
      <c r="Y56" s="42"/>
    </row>
    <row r="57" spans="4:28" x14ac:dyDescent="0.25">
      <c r="D57" s="42"/>
      <c r="Y57" s="42"/>
    </row>
    <row r="58" spans="4:28" x14ac:dyDescent="0.25">
      <c r="D58" s="42"/>
      <c r="Y58" s="42"/>
    </row>
    <row r="59" spans="4:28" x14ac:dyDescent="0.25">
      <c r="D59" s="42"/>
      <c r="Y59" s="42"/>
    </row>
    <row r="60" spans="4:28" x14ac:dyDescent="0.25">
      <c r="D60" s="42"/>
      <c r="Y60" s="42"/>
    </row>
    <row r="61" spans="4:28" x14ac:dyDescent="0.25">
      <c r="D61" s="42"/>
      <c r="Y61" s="42"/>
    </row>
    <row r="62" spans="4:28" x14ac:dyDescent="0.25">
      <c r="D62" s="42"/>
      <c r="Y62" s="42"/>
    </row>
    <row r="63" spans="4:28" x14ac:dyDescent="0.25">
      <c r="D63" s="42"/>
      <c r="Y63" s="42"/>
    </row>
    <row r="64" spans="4:28" x14ac:dyDescent="0.25">
      <c r="D64" s="42"/>
      <c r="E64" s="42"/>
      <c r="Y64" s="42"/>
      <c r="Z64" s="1"/>
      <c r="AA64" s="79"/>
      <c r="AB64" s="1"/>
    </row>
    <row r="65" spans="4:28" x14ac:dyDescent="0.25">
      <c r="D65" s="42"/>
      <c r="E65" s="42"/>
      <c r="Y65" s="42"/>
      <c r="Z65" s="1"/>
      <c r="AA65" s="79"/>
      <c r="AB65" s="1"/>
    </row>
    <row r="66" spans="4:28" x14ac:dyDescent="0.25">
      <c r="D66" s="42"/>
      <c r="E66" s="42"/>
      <c r="Y66" s="42"/>
      <c r="Z66" s="1"/>
      <c r="AA66" s="79"/>
      <c r="AB66" s="1"/>
    </row>
    <row r="67" spans="4:28" x14ac:dyDescent="0.25">
      <c r="D67" s="42"/>
      <c r="Y67" s="42"/>
      <c r="Z67" s="1"/>
      <c r="AA67" s="79"/>
      <c r="AB67" s="1"/>
    </row>
    <row r="68" spans="4:28" x14ac:dyDescent="0.25">
      <c r="D68" s="42"/>
      <c r="Y68" s="42"/>
      <c r="Z68" s="1"/>
      <c r="AA68" s="79"/>
      <c r="AB68" s="1"/>
    </row>
    <row r="69" spans="4:28" x14ac:dyDescent="0.25">
      <c r="D69" s="42"/>
      <c r="Y69" s="42"/>
      <c r="Z69" s="1"/>
      <c r="AA69" s="79"/>
      <c r="AB69" s="1"/>
    </row>
    <row r="70" spans="4:28" x14ac:dyDescent="0.25">
      <c r="D70" s="42"/>
      <c r="Y70" s="42"/>
      <c r="Z70" s="1"/>
      <c r="AA70" s="79"/>
      <c r="AB70" s="1"/>
    </row>
    <row r="71" spans="4:28" x14ac:dyDescent="0.25">
      <c r="D71" s="42"/>
      <c r="E71" s="42"/>
      <c r="Y71" s="42"/>
      <c r="Z71" s="1"/>
      <c r="AA71" s="79"/>
      <c r="AB71" s="1"/>
    </row>
    <row r="72" spans="4:28" x14ac:dyDescent="0.25">
      <c r="D72" s="42"/>
      <c r="E72" s="42"/>
      <c r="Y72" s="42"/>
      <c r="Z72" s="1"/>
      <c r="AA72" s="79"/>
      <c r="AB72" s="1"/>
    </row>
    <row r="73" spans="4:28" x14ac:dyDescent="0.25">
      <c r="D73" s="42"/>
      <c r="E73" s="42"/>
      <c r="Y73" s="42"/>
      <c r="Z73" s="1"/>
      <c r="AA73" s="79"/>
      <c r="AB73" s="1"/>
    </row>
    <row r="74" spans="4:28" x14ac:dyDescent="0.25">
      <c r="D74" s="42"/>
      <c r="E74" s="42"/>
      <c r="Y74" s="42"/>
      <c r="Z74" s="1"/>
      <c r="AA74" s="79"/>
      <c r="AB74" s="1"/>
    </row>
    <row r="75" spans="4:28" x14ac:dyDescent="0.25">
      <c r="D75" s="42"/>
      <c r="E75" s="42"/>
      <c r="Y75" s="42"/>
      <c r="Z75" s="1"/>
      <c r="AA75" s="79"/>
      <c r="AB75" s="1"/>
    </row>
    <row r="76" spans="4:28" x14ac:dyDescent="0.25">
      <c r="D76" s="42"/>
      <c r="E76" s="42"/>
      <c r="Y76" s="42"/>
      <c r="Z76" s="1"/>
      <c r="AA76" s="79"/>
      <c r="AB76" s="1"/>
    </row>
    <row r="77" spans="4:28" x14ac:dyDescent="0.25">
      <c r="D77" s="42"/>
      <c r="E77" s="42"/>
      <c r="Y77" s="42"/>
      <c r="Z77" s="1"/>
      <c r="AA77" s="79"/>
      <c r="AB77" s="1"/>
    </row>
    <row r="78" spans="4:28" x14ac:dyDescent="0.25">
      <c r="D78" s="42"/>
      <c r="E78" s="42"/>
      <c r="Y78" s="42"/>
      <c r="Z78" s="1"/>
      <c r="AA78" s="79"/>
      <c r="AB78" s="1"/>
    </row>
    <row r="79" spans="4:28" x14ac:dyDescent="0.25">
      <c r="D79" s="42"/>
      <c r="E79" s="42"/>
      <c r="Y79" s="42"/>
      <c r="Z79" s="1"/>
      <c r="AA79" s="79"/>
      <c r="AB79" s="1"/>
    </row>
    <row r="80" spans="4:28" x14ac:dyDescent="0.25">
      <c r="D80" s="42"/>
      <c r="E80" s="42"/>
      <c r="Y80" s="42"/>
      <c r="Z80" s="1"/>
      <c r="AA80" s="79"/>
      <c r="AB80" s="1"/>
    </row>
    <row r="81" spans="4:28" x14ac:dyDescent="0.25">
      <c r="D81" s="42"/>
      <c r="E81" s="42"/>
      <c r="Y81" s="42"/>
      <c r="Z81" s="1"/>
      <c r="AA81" s="79"/>
      <c r="AB81" s="1"/>
    </row>
    <row r="82" spans="4:28" x14ac:dyDescent="0.25">
      <c r="D82" s="42"/>
      <c r="E82" s="42"/>
      <c r="Y82" s="42"/>
      <c r="Z82" s="1"/>
      <c r="AA82" s="79"/>
      <c r="AB82" s="1"/>
    </row>
    <row r="83" spans="4:28" x14ac:dyDescent="0.25">
      <c r="D83" s="42"/>
      <c r="E83" s="42"/>
      <c r="Y83" s="42"/>
      <c r="Z83" s="1"/>
      <c r="AA83" s="79"/>
      <c r="AB83" s="1"/>
    </row>
    <row r="84" spans="4:28" x14ac:dyDescent="0.25">
      <c r="D84" s="42"/>
      <c r="E84" s="42"/>
      <c r="Y84" s="42"/>
      <c r="Z84" s="1"/>
      <c r="AA84" s="79"/>
      <c r="AB84" s="1"/>
    </row>
    <row r="85" spans="4:28" x14ac:dyDescent="0.25">
      <c r="D85" s="42"/>
      <c r="E85" s="42"/>
      <c r="Y85" s="42"/>
      <c r="Z85" s="1"/>
      <c r="AA85" s="79"/>
      <c r="AB85" s="1"/>
    </row>
    <row r="86" spans="4:28" x14ac:dyDescent="0.25">
      <c r="D86" s="42"/>
      <c r="E86" s="42"/>
      <c r="Y86" s="42"/>
      <c r="Z86" s="1"/>
      <c r="AA86" s="79"/>
      <c r="AB86" s="1"/>
    </row>
    <row r="87" spans="4:28" x14ac:dyDescent="0.25">
      <c r="D87" s="42"/>
      <c r="E87" s="42"/>
      <c r="Y87" s="42"/>
      <c r="Z87" s="1"/>
      <c r="AA87" s="79"/>
      <c r="AB87" s="1"/>
    </row>
    <row r="88" spans="4:28" x14ac:dyDescent="0.25">
      <c r="D88" s="42"/>
      <c r="E88" s="42"/>
      <c r="Y88" s="42"/>
      <c r="Z88" s="1"/>
      <c r="AA88" s="79"/>
      <c r="AB88" s="1"/>
    </row>
    <row r="89" spans="4:28" x14ac:dyDescent="0.25">
      <c r="D89" s="42"/>
      <c r="E89" s="42"/>
      <c r="Y89" s="42"/>
      <c r="Z89" s="1"/>
      <c r="AA89" s="79"/>
      <c r="AB89" s="1"/>
    </row>
    <row r="90" spans="4:28" x14ac:dyDescent="0.25">
      <c r="D90" s="42"/>
      <c r="E90" s="42"/>
      <c r="Y90" s="42"/>
      <c r="Z90" s="1"/>
      <c r="AA90" s="79"/>
      <c r="AB90" s="1"/>
    </row>
    <row r="91" spans="4:28" x14ac:dyDescent="0.25">
      <c r="D91" s="42"/>
      <c r="E91" s="42"/>
      <c r="Y91" s="42"/>
      <c r="Z91" s="1"/>
      <c r="AA91" s="79"/>
      <c r="AB91" s="1"/>
    </row>
    <row r="92" spans="4:28" x14ac:dyDescent="0.25">
      <c r="D92" s="42"/>
      <c r="E92" s="42"/>
      <c r="Y92" s="42"/>
      <c r="Z92" s="1"/>
      <c r="AA92" s="79"/>
      <c r="AB92" s="1"/>
    </row>
    <row r="93" spans="4:28" x14ac:dyDescent="0.25">
      <c r="D93" s="42"/>
      <c r="E93" s="42"/>
      <c r="Y93" s="42"/>
      <c r="Z93" s="1"/>
      <c r="AA93" s="79"/>
      <c r="AB93" s="1"/>
    </row>
    <row r="94" spans="4:28" x14ac:dyDescent="0.25">
      <c r="D94" s="42"/>
      <c r="E94" s="42"/>
      <c r="Y94" s="42"/>
      <c r="Z94" s="1"/>
      <c r="AA94" s="79"/>
      <c r="AB94" s="1"/>
    </row>
    <row r="95" spans="4:28" x14ac:dyDescent="0.25">
      <c r="D95" s="42"/>
      <c r="E95" s="42"/>
      <c r="Y95" s="42"/>
      <c r="Z95" s="1"/>
      <c r="AA95" s="79"/>
      <c r="AB95" s="1"/>
    </row>
    <row r="96" spans="4:28" x14ac:dyDescent="0.25">
      <c r="D96" s="42"/>
      <c r="E96" s="42"/>
      <c r="Y96" s="42"/>
      <c r="Z96" s="1"/>
      <c r="AA96" s="79"/>
      <c r="AB96" s="1"/>
    </row>
    <row r="97" spans="4:28" x14ac:dyDescent="0.25">
      <c r="D97" s="42"/>
      <c r="E97" s="42"/>
      <c r="Y97" s="42"/>
      <c r="Z97" s="1"/>
      <c r="AA97" s="79"/>
      <c r="AB97" s="1"/>
    </row>
    <row r="98" spans="4:28" x14ac:dyDescent="0.25">
      <c r="D98" s="42"/>
      <c r="E98" s="42"/>
      <c r="Y98" s="42"/>
      <c r="Z98" s="1"/>
      <c r="AA98" s="79"/>
      <c r="AB98" s="1"/>
    </row>
    <row r="99" spans="4:28" x14ac:dyDescent="0.25">
      <c r="D99" s="42"/>
      <c r="E99" s="42"/>
      <c r="Y99" s="42"/>
      <c r="Z99" s="1"/>
      <c r="AA99" s="79"/>
      <c r="AB99" s="1"/>
    </row>
    <row r="100" spans="4:28" x14ac:dyDescent="0.25">
      <c r="D100" s="42"/>
      <c r="E100" s="42"/>
      <c r="Y100" s="42"/>
      <c r="Z100" s="1"/>
      <c r="AA100" s="79"/>
      <c r="AB100" s="1"/>
    </row>
    <row r="101" spans="4:28" x14ac:dyDescent="0.25">
      <c r="D101" s="42"/>
      <c r="E101" s="42"/>
      <c r="Y101" s="42"/>
      <c r="Z101" s="1"/>
      <c r="AA101" s="79"/>
      <c r="AB101" s="1"/>
    </row>
    <row r="102" spans="4:28" x14ac:dyDescent="0.25">
      <c r="D102" s="42"/>
      <c r="E102" s="42"/>
      <c r="Y102" s="42"/>
      <c r="Z102" s="1"/>
      <c r="AA102" s="79"/>
      <c r="AB102" s="1"/>
    </row>
    <row r="103" spans="4:28" x14ac:dyDescent="0.25">
      <c r="D103" s="42"/>
      <c r="E103" s="42"/>
      <c r="Y103" s="42"/>
      <c r="Z103" s="1"/>
      <c r="AA103" s="79"/>
      <c r="AB103" s="1"/>
    </row>
    <row r="104" spans="4:28" x14ac:dyDescent="0.25">
      <c r="D104" s="42"/>
      <c r="E104" s="42"/>
      <c r="Y104" s="42"/>
      <c r="Z104" s="1"/>
      <c r="AA104" s="79"/>
      <c r="AB104" s="1"/>
    </row>
    <row r="105" spans="4:28" x14ac:dyDescent="0.25">
      <c r="D105" s="42"/>
      <c r="E105" s="42"/>
      <c r="Y105" s="42"/>
      <c r="Z105" s="1"/>
      <c r="AA105" s="79"/>
      <c r="AB105" s="1"/>
    </row>
    <row r="106" spans="4:28" x14ac:dyDescent="0.25">
      <c r="D106" s="42"/>
      <c r="E106" s="42"/>
      <c r="Y106" s="42"/>
      <c r="Z106" s="1"/>
      <c r="AA106" s="79"/>
      <c r="AB106" s="1"/>
    </row>
    <row r="107" spans="4:28" x14ac:dyDescent="0.25">
      <c r="D107" s="42"/>
      <c r="E107" s="42"/>
      <c r="Y107" s="42"/>
      <c r="Z107" s="1"/>
      <c r="AA107" s="79"/>
      <c r="AB107" s="1"/>
    </row>
    <row r="108" spans="4:28" x14ac:dyDescent="0.25">
      <c r="D108" s="42"/>
      <c r="E108" s="42"/>
      <c r="Y108" s="42"/>
      <c r="Z108" s="1"/>
      <c r="AA108" s="79"/>
      <c r="AB108" s="1"/>
    </row>
    <row r="109" spans="4:28" x14ac:dyDescent="0.25">
      <c r="D109" s="42"/>
      <c r="E109" s="42"/>
      <c r="Y109" s="42"/>
      <c r="Z109" s="1"/>
      <c r="AA109" s="79"/>
      <c r="AB109" s="1"/>
    </row>
    <row r="110" spans="4:28" x14ac:dyDescent="0.25">
      <c r="D110" s="42"/>
      <c r="E110" s="42"/>
      <c r="Y110" s="42"/>
      <c r="Z110" s="1"/>
      <c r="AA110" s="79"/>
      <c r="AB110" s="1"/>
    </row>
    <row r="111" spans="4:28" x14ac:dyDescent="0.25">
      <c r="D111" s="42"/>
      <c r="E111" s="42"/>
      <c r="Y111" s="42"/>
      <c r="Z111" s="1"/>
      <c r="AA111" s="79"/>
      <c r="AB111" s="1"/>
    </row>
    <row r="112" spans="4:28" x14ac:dyDescent="0.25">
      <c r="D112" s="42"/>
      <c r="E112" s="42"/>
      <c r="Y112" s="42"/>
      <c r="Z112" s="1"/>
      <c r="AA112" s="79"/>
      <c r="AB112" s="1"/>
    </row>
    <row r="113" spans="4:28" x14ac:dyDescent="0.25">
      <c r="D113" s="42"/>
      <c r="E113" s="42"/>
      <c r="Y113" s="42"/>
      <c r="Z113" s="1"/>
      <c r="AA113" s="79"/>
      <c r="AB113" s="1"/>
    </row>
    <row r="114" spans="4:28" x14ac:dyDescent="0.25">
      <c r="D114" s="42"/>
      <c r="E114" s="42"/>
      <c r="Y114" s="42"/>
      <c r="Z114" s="1"/>
      <c r="AA114" s="79"/>
      <c r="AB114" s="1"/>
    </row>
    <row r="115" spans="4:28" x14ac:dyDescent="0.25">
      <c r="D115" s="42"/>
      <c r="E115" s="42"/>
      <c r="Y115" s="42"/>
      <c r="Z115" s="1"/>
      <c r="AA115" s="79"/>
      <c r="AB115" s="1"/>
    </row>
    <row r="116" spans="4:28" x14ac:dyDescent="0.25">
      <c r="D116" s="42"/>
      <c r="E116" s="42"/>
      <c r="Y116" s="42"/>
      <c r="Z116" s="1"/>
      <c r="AA116" s="79"/>
      <c r="AB116" s="1"/>
    </row>
    <row r="117" spans="4:28" x14ac:dyDescent="0.25">
      <c r="D117" s="42"/>
      <c r="E117" s="42"/>
      <c r="Y117" s="42"/>
      <c r="Z117" s="1"/>
      <c r="AA117" s="79"/>
      <c r="AB117" s="1"/>
    </row>
    <row r="118" spans="4:28" x14ac:dyDescent="0.25">
      <c r="D118" s="42"/>
      <c r="E118" s="42"/>
      <c r="Y118" s="42"/>
      <c r="Z118" s="1"/>
      <c r="AA118" s="79"/>
      <c r="AB118" s="1"/>
    </row>
    <row r="119" spans="4:28" x14ac:dyDescent="0.25">
      <c r="D119" s="42"/>
      <c r="E119" s="42"/>
      <c r="Y119" s="42"/>
      <c r="Z119" s="1"/>
      <c r="AA119" s="79"/>
      <c r="AB119" s="1"/>
    </row>
    <row r="120" spans="4:28" x14ac:dyDescent="0.25">
      <c r="D120" s="42"/>
      <c r="E120" s="42"/>
      <c r="Y120" s="42"/>
      <c r="Z120" s="1"/>
      <c r="AA120" s="79"/>
      <c r="AB120" s="1"/>
    </row>
    <row r="121" spans="4:28" x14ac:dyDescent="0.25">
      <c r="D121" s="42"/>
      <c r="E121" s="42"/>
      <c r="Y121" s="42"/>
      <c r="Z121" s="1"/>
      <c r="AA121" s="79"/>
      <c r="AB121" s="1"/>
    </row>
    <row r="122" spans="4:28" x14ac:dyDescent="0.25">
      <c r="D122" s="42"/>
      <c r="E122" s="42"/>
      <c r="Y122" s="42"/>
      <c r="Z122" s="1"/>
      <c r="AA122" s="79"/>
      <c r="AB122" s="1"/>
    </row>
    <row r="123" spans="4:28" x14ac:dyDescent="0.25">
      <c r="D123" s="42"/>
      <c r="E123" s="42"/>
      <c r="Y123" s="42"/>
      <c r="Z123" s="1"/>
      <c r="AA123" s="79"/>
      <c r="AB123" s="1"/>
    </row>
    <row r="124" spans="4:28" x14ac:dyDescent="0.25">
      <c r="D124" s="42"/>
      <c r="E124" s="42"/>
      <c r="Y124" s="42"/>
      <c r="Z124" s="1"/>
      <c r="AA124" s="79"/>
      <c r="AB124" s="1"/>
    </row>
    <row r="125" spans="4:28" x14ac:dyDescent="0.25">
      <c r="D125" s="42"/>
      <c r="E125" s="42"/>
      <c r="Y125" s="42"/>
      <c r="Z125" s="1"/>
      <c r="AA125" s="79"/>
      <c r="AB125" s="1"/>
    </row>
    <row r="126" spans="4:28" x14ac:dyDescent="0.25">
      <c r="D126" s="42"/>
      <c r="E126" s="42"/>
      <c r="Y126" s="42"/>
      <c r="Z126" s="1"/>
      <c r="AA126" s="79"/>
      <c r="AB126" s="1"/>
    </row>
    <row r="127" spans="4:28" x14ac:dyDescent="0.25">
      <c r="D127" s="42"/>
      <c r="E127" s="42"/>
      <c r="Y127" s="42"/>
      <c r="Z127" s="1"/>
      <c r="AA127" s="79"/>
      <c r="AB127" s="1"/>
    </row>
    <row r="128" spans="4:28" x14ac:dyDescent="0.25">
      <c r="D128" s="42"/>
      <c r="E128" s="42"/>
      <c r="Y128" s="42"/>
      <c r="Z128" s="1"/>
      <c r="AA128" s="79"/>
      <c r="AB128" s="1"/>
    </row>
    <row r="129" spans="4:28" x14ac:dyDescent="0.25">
      <c r="D129" s="42"/>
      <c r="E129" s="42"/>
      <c r="Y129" s="42"/>
      <c r="Z129" s="1"/>
      <c r="AA129" s="79"/>
      <c r="AB129" s="1"/>
    </row>
    <row r="130" spans="4:28" x14ac:dyDescent="0.25">
      <c r="D130" s="42"/>
      <c r="E130" s="42"/>
      <c r="Y130" s="42"/>
      <c r="Z130" s="1"/>
      <c r="AA130" s="79"/>
      <c r="AB130" s="1"/>
    </row>
    <row r="131" spans="4:28" x14ac:dyDescent="0.25">
      <c r="D131" s="42"/>
      <c r="E131" s="42"/>
      <c r="Y131" s="42"/>
      <c r="Z131" s="1"/>
      <c r="AA131" s="79"/>
      <c r="AB131" s="1"/>
    </row>
    <row r="132" spans="4:28" x14ac:dyDescent="0.25">
      <c r="D132" s="42"/>
      <c r="E132" s="42"/>
      <c r="Y132" s="42"/>
      <c r="Z132" s="1"/>
      <c r="AA132" s="79"/>
      <c r="AB132" s="1"/>
    </row>
    <row r="133" spans="4:28" x14ac:dyDescent="0.25">
      <c r="D133" s="42"/>
      <c r="E133" s="42"/>
      <c r="Y133" s="42"/>
      <c r="Z133" s="1"/>
      <c r="AA133" s="79"/>
      <c r="AB133" s="1"/>
    </row>
    <row r="134" spans="4:28" x14ac:dyDescent="0.25">
      <c r="D134" s="42"/>
      <c r="E134" s="42"/>
      <c r="Y134" s="42"/>
      <c r="Z134" s="1"/>
      <c r="AA134" s="79"/>
      <c r="AB134" s="1"/>
    </row>
    <row r="135" spans="4:28" x14ac:dyDescent="0.25">
      <c r="D135" s="42"/>
      <c r="E135" s="42"/>
      <c r="Y135" s="42"/>
      <c r="Z135" s="1"/>
      <c r="AA135" s="79"/>
      <c r="AB135" s="1"/>
    </row>
    <row r="136" spans="4:28" x14ac:dyDescent="0.25">
      <c r="D136" s="42"/>
      <c r="E136" s="42"/>
      <c r="Y136" s="42"/>
      <c r="Z136" s="1"/>
      <c r="AA136" s="79"/>
      <c r="AB136" s="1"/>
    </row>
    <row r="137" spans="4:28" x14ac:dyDescent="0.25">
      <c r="D137" s="42"/>
      <c r="E137" s="42"/>
      <c r="Y137" s="42"/>
      <c r="Z137" s="1"/>
      <c r="AA137" s="79"/>
      <c r="AB137" s="1"/>
    </row>
    <row r="138" spans="4:28" x14ac:dyDescent="0.25">
      <c r="D138" s="42"/>
      <c r="E138" s="42"/>
      <c r="Y138" s="42"/>
      <c r="Z138" s="1"/>
      <c r="AA138" s="79"/>
      <c r="AB138" s="1"/>
    </row>
    <row r="139" spans="4:28" x14ac:dyDescent="0.25">
      <c r="D139" s="42"/>
      <c r="E139" s="42"/>
      <c r="Y139" s="42"/>
      <c r="Z139" s="1"/>
      <c r="AA139" s="79"/>
      <c r="AB139" s="1"/>
    </row>
    <row r="140" spans="4:28" x14ac:dyDescent="0.25">
      <c r="D140" s="42"/>
      <c r="E140" s="42"/>
      <c r="Y140" s="42"/>
      <c r="Z140" s="1"/>
      <c r="AA140" s="79"/>
      <c r="AB140" s="1"/>
    </row>
    <row r="141" spans="4:28" x14ac:dyDescent="0.25">
      <c r="D141" s="42"/>
      <c r="E141" s="42"/>
      <c r="Y141" s="42"/>
      <c r="Z141" s="1"/>
      <c r="AA141" s="79"/>
      <c r="AB141" s="1"/>
    </row>
    <row r="142" spans="4:28" x14ac:dyDescent="0.25">
      <c r="D142" s="42"/>
      <c r="E142" s="42"/>
      <c r="Y142" s="42"/>
      <c r="Z142" s="1"/>
      <c r="AA142" s="79"/>
      <c r="AB142" s="1"/>
    </row>
    <row r="143" spans="4:28" x14ac:dyDescent="0.25">
      <c r="D143" s="42"/>
      <c r="E143" s="42"/>
      <c r="Y143" s="42"/>
      <c r="Z143" s="1"/>
      <c r="AA143" s="79"/>
      <c r="AB143" s="1"/>
    </row>
    <row r="144" spans="4:28" x14ac:dyDescent="0.25">
      <c r="D144" s="42"/>
      <c r="E144" s="42"/>
      <c r="Y144" s="42"/>
      <c r="Z144" s="1"/>
      <c r="AA144" s="79"/>
      <c r="AB144" s="1"/>
    </row>
    <row r="145" spans="4:28" x14ac:dyDescent="0.25">
      <c r="D145" s="42"/>
      <c r="E145" s="42"/>
      <c r="Y145" s="42"/>
      <c r="Z145" s="1"/>
      <c r="AA145" s="79"/>
      <c r="AB145" s="1"/>
    </row>
    <row r="146" spans="4:28" x14ac:dyDescent="0.25">
      <c r="D146" s="42"/>
      <c r="E146" s="42"/>
      <c r="Y146" s="42"/>
      <c r="Z146" s="1"/>
      <c r="AA146" s="79"/>
      <c r="AB146" s="1"/>
    </row>
    <row r="147" spans="4:28" x14ac:dyDescent="0.25">
      <c r="D147" s="42"/>
      <c r="E147" s="42"/>
      <c r="Y147" s="42"/>
      <c r="Z147" s="1"/>
      <c r="AA147" s="79"/>
      <c r="AB147" s="1"/>
    </row>
    <row r="148" spans="4:28" x14ac:dyDescent="0.25">
      <c r="D148" s="42"/>
      <c r="E148" s="42"/>
      <c r="Y148" s="42"/>
      <c r="Z148" s="1"/>
      <c r="AA148" s="79"/>
      <c r="AB148" s="1"/>
    </row>
    <row r="149" spans="4:28" x14ac:dyDescent="0.25">
      <c r="D149" s="42"/>
      <c r="E149" s="42"/>
      <c r="Y149" s="42"/>
      <c r="Z149" s="1"/>
      <c r="AA149" s="79"/>
      <c r="AB149" s="1"/>
    </row>
    <row r="150" spans="4:28" x14ac:dyDescent="0.25">
      <c r="D150" s="42"/>
      <c r="E150" s="42"/>
      <c r="Y150" s="42"/>
      <c r="Z150" s="1"/>
      <c r="AA150" s="79"/>
      <c r="AB150" s="1"/>
    </row>
    <row r="151" spans="4:28" x14ac:dyDescent="0.25">
      <c r="D151" s="42"/>
      <c r="E151" s="42"/>
      <c r="Y151" s="42"/>
      <c r="Z151" s="1"/>
      <c r="AA151" s="79"/>
      <c r="AB151" s="1"/>
    </row>
    <row r="152" spans="4:28" x14ac:dyDescent="0.25">
      <c r="D152" s="42"/>
      <c r="E152" s="42"/>
      <c r="Y152" s="42"/>
      <c r="Z152" s="1"/>
      <c r="AA152" s="79"/>
      <c r="AB152" s="1"/>
    </row>
    <row r="153" spans="4:28" x14ac:dyDescent="0.25">
      <c r="D153" s="42"/>
      <c r="E153" s="42"/>
      <c r="Y153" s="42"/>
      <c r="Z153" s="1"/>
      <c r="AA153" s="79"/>
      <c r="AB153" s="1"/>
    </row>
    <row r="154" spans="4:28" x14ac:dyDescent="0.25">
      <c r="D154" s="42"/>
      <c r="E154" s="42"/>
      <c r="Y154" s="42"/>
      <c r="Z154" s="1"/>
      <c r="AA154" s="79"/>
      <c r="AB154" s="1"/>
    </row>
    <row r="155" spans="4:28" x14ac:dyDescent="0.25">
      <c r="D155" s="42"/>
      <c r="E155" s="42"/>
      <c r="Y155" s="42"/>
      <c r="Z155" s="1"/>
      <c r="AA155" s="79"/>
      <c r="AB155" s="1"/>
    </row>
    <row r="156" spans="4:28" x14ac:dyDescent="0.25">
      <c r="D156" s="42"/>
      <c r="E156" s="42"/>
      <c r="Y156" s="42"/>
      <c r="Z156" s="1"/>
      <c r="AA156" s="79"/>
      <c r="AB156" s="1"/>
    </row>
    <row r="157" spans="4:28" x14ac:dyDescent="0.25">
      <c r="D157" s="42"/>
      <c r="E157" s="42"/>
      <c r="Y157" s="42"/>
      <c r="Z157" s="1"/>
      <c r="AA157" s="79"/>
      <c r="AB157" s="1"/>
    </row>
    <row r="158" spans="4:28" x14ac:dyDescent="0.25">
      <c r="D158" s="42"/>
      <c r="E158" s="42"/>
      <c r="Y158" s="42"/>
      <c r="Z158" s="1"/>
      <c r="AA158" s="79"/>
      <c r="AB158" s="1"/>
    </row>
    <row r="159" spans="4:28" x14ac:dyDescent="0.25">
      <c r="D159" s="42"/>
      <c r="E159" s="42"/>
      <c r="Y159" s="42"/>
      <c r="Z159" s="1"/>
      <c r="AA159" s="79"/>
      <c r="AB159" s="1"/>
    </row>
    <row r="160" spans="4:28" x14ac:dyDescent="0.25">
      <c r="D160" s="42"/>
      <c r="E160" s="42"/>
      <c r="Y160" s="42"/>
      <c r="Z160" s="1"/>
      <c r="AA160" s="79"/>
      <c r="AB160" s="1"/>
    </row>
    <row r="161" spans="4:28" x14ac:dyDescent="0.25">
      <c r="D161" s="42"/>
      <c r="E161" s="42"/>
      <c r="Y161" s="42"/>
      <c r="Z161" s="1"/>
      <c r="AA161" s="79"/>
      <c r="AB161" s="1"/>
    </row>
    <row r="162" spans="4:28" x14ac:dyDescent="0.25">
      <c r="D162" s="42"/>
      <c r="E162" s="42"/>
      <c r="Y162" s="42"/>
      <c r="Z162" s="1"/>
      <c r="AA162" s="79"/>
      <c r="AB162" s="1"/>
    </row>
    <row r="163" spans="4:28" x14ac:dyDescent="0.25">
      <c r="D163" s="42"/>
      <c r="E163" s="42"/>
      <c r="Y163" s="42"/>
      <c r="Z163" s="1"/>
      <c r="AA163" s="79"/>
      <c r="AB163" s="1"/>
    </row>
    <row r="164" spans="4:28" x14ac:dyDescent="0.25">
      <c r="D164" s="42"/>
      <c r="E164" s="42"/>
      <c r="Y164" s="42"/>
      <c r="Z164" s="1"/>
      <c r="AA164" s="79"/>
      <c r="AB164" s="1"/>
    </row>
    <row r="165" spans="4:28" x14ac:dyDescent="0.25">
      <c r="D165" s="42"/>
      <c r="E165" s="42"/>
      <c r="Y165" s="42"/>
      <c r="Z165" s="1"/>
      <c r="AA165" s="79"/>
      <c r="AB165" s="1"/>
    </row>
    <row r="166" spans="4:28" x14ac:dyDescent="0.25">
      <c r="D166" s="42"/>
      <c r="E166" s="42"/>
      <c r="Y166" s="42"/>
      <c r="Z166" s="1"/>
      <c r="AA166" s="79"/>
      <c r="AB166" s="1"/>
    </row>
    <row r="167" spans="4:28" x14ac:dyDescent="0.25">
      <c r="D167" s="42"/>
      <c r="E167" s="42"/>
      <c r="Y167" s="42"/>
      <c r="Z167" s="1"/>
      <c r="AA167" s="79"/>
      <c r="AB167" s="1"/>
    </row>
    <row r="168" spans="4:28" x14ac:dyDescent="0.25">
      <c r="D168" s="42"/>
      <c r="E168" s="42"/>
      <c r="Y168" s="42"/>
      <c r="Z168" s="1"/>
      <c r="AA168" s="79"/>
      <c r="AB168" s="1"/>
    </row>
    <row r="169" spans="4:28" x14ac:dyDescent="0.25">
      <c r="D169" s="42"/>
      <c r="E169" s="42"/>
      <c r="Y169" s="42"/>
      <c r="Z169" s="1"/>
      <c r="AA169" s="79"/>
      <c r="AB169" s="1"/>
    </row>
    <row r="170" spans="4:28" x14ac:dyDescent="0.25">
      <c r="D170" s="42"/>
      <c r="E170" s="42"/>
      <c r="Y170" s="42"/>
      <c r="Z170" s="1"/>
      <c r="AA170" s="79"/>
      <c r="AB170" s="1"/>
    </row>
    <row r="171" spans="4:28" x14ac:dyDescent="0.25">
      <c r="D171" s="42"/>
      <c r="E171" s="42"/>
      <c r="Y171" s="42"/>
      <c r="Z171" s="1"/>
      <c r="AA171" s="79"/>
      <c r="AB171" s="1"/>
    </row>
    <row r="172" spans="4:28" x14ac:dyDescent="0.25">
      <c r="D172" s="42"/>
      <c r="E172" s="42"/>
      <c r="Y172" s="42"/>
      <c r="Z172" s="1"/>
      <c r="AA172" s="79"/>
      <c r="AB172" s="1"/>
    </row>
    <row r="173" spans="4:28" x14ac:dyDescent="0.25">
      <c r="D173" s="42"/>
      <c r="E173" s="42"/>
      <c r="Y173" s="42"/>
      <c r="Z173" s="1"/>
      <c r="AA173" s="79"/>
      <c r="AB173" s="1"/>
    </row>
    <row r="174" spans="4:28" x14ac:dyDescent="0.25">
      <c r="D174" s="42"/>
      <c r="E174" s="42"/>
      <c r="Y174" s="42"/>
      <c r="Z174" s="1"/>
      <c r="AA174" s="79"/>
      <c r="AB174" s="1"/>
    </row>
    <row r="175" spans="4:28" x14ac:dyDescent="0.25">
      <c r="D175" s="42"/>
      <c r="E175" s="42"/>
      <c r="Y175" s="42"/>
      <c r="Z175" s="1"/>
      <c r="AA175" s="79"/>
      <c r="AB175" s="1"/>
    </row>
    <row r="176" spans="4:28" x14ac:dyDescent="0.25">
      <c r="D176" s="42"/>
      <c r="E176" s="42"/>
      <c r="Y176" s="42"/>
      <c r="Z176" s="1"/>
      <c r="AA176" s="79"/>
      <c r="AB176" s="1"/>
    </row>
    <row r="177" spans="4:28" x14ac:dyDescent="0.25">
      <c r="D177" s="42"/>
      <c r="E177" s="42"/>
      <c r="Y177" s="42"/>
      <c r="Z177" s="1"/>
      <c r="AA177" s="79"/>
      <c r="AB177" s="1"/>
    </row>
    <row r="178" spans="4:28" x14ac:dyDescent="0.25">
      <c r="D178" s="42"/>
      <c r="E178" s="42"/>
      <c r="Y178" s="42"/>
      <c r="Z178" s="1"/>
      <c r="AA178" s="79"/>
      <c r="AB178" s="1"/>
    </row>
    <row r="179" spans="4:28" x14ac:dyDescent="0.25">
      <c r="D179" s="42"/>
      <c r="E179" s="42"/>
      <c r="Y179" s="42"/>
      <c r="Z179" s="1"/>
      <c r="AA179" s="79"/>
      <c r="AB179" s="1"/>
    </row>
    <row r="180" spans="4:28" x14ac:dyDescent="0.25">
      <c r="D180" s="42"/>
      <c r="E180" s="42"/>
      <c r="Y180" s="42"/>
      <c r="Z180" s="1"/>
      <c r="AA180" s="79"/>
      <c r="AB180" s="1"/>
    </row>
    <row r="181" spans="4:28" x14ac:dyDescent="0.25">
      <c r="D181" s="42"/>
      <c r="E181" s="42"/>
      <c r="Y181" s="42"/>
      <c r="Z181" s="1"/>
      <c r="AA181" s="79"/>
      <c r="AB181" s="1"/>
    </row>
    <row r="182" spans="4:28" x14ac:dyDescent="0.25">
      <c r="D182" s="42"/>
      <c r="E182" s="42"/>
      <c r="Y182" s="42"/>
      <c r="Z182" s="1"/>
      <c r="AA182" s="79"/>
      <c r="AB182" s="1"/>
    </row>
    <row r="183" spans="4:28" x14ac:dyDescent="0.25">
      <c r="D183" s="42"/>
      <c r="E183" s="42"/>
      <c r="Y183" s="42"/>
      <c r="Z183" s="1"/>
      <c r="AA183" s="79"/>
      <c r="AB183" s="1"/>
    </row>
    <row r="184" spans="4:28" x14ac:dyDescent="0.25">
      <c r="D184" s="42"/>
      <c r="E184" s="42"/>
      <c r="Y184" s="42"/>
      <c r="Z184" s="1"/>
      <c r="AA184" s="79"/>
      <c r="AB184" s="1"/>
    </row>
    <row r="185" spans="4:28" x14ac:dyDescent="0.25">
      <c r="D185" s="42"/>
      <c r="E185" s="42"/>
      <c r="Y185" s="42"/>
      <c r="Z185" s="1"/>
      <c r="AA185" s="79"/>
      <c r="AB185" s="1"/>
    </row>
    <row r="186" spans="4:28" x14ac:dyDescent="0.25">
      <c r="D186" s="42"/>
      <c r="E186" s="42"/>
      <c r="Y186" s="42"/>
      <c r="Z186" s="1"/>
      <c r="AA186" s="79"/>
      <c r="AB186" s="1"/>
    </row>
    <row r="187" spans="4:28" x14ac:dyDescent="0.25">
      <c r="D187" s="42"/>
      <c r="E187" s="42"/>
      <c r="Y187" s="42"/>
      <c r="Z187" s="1"/>
      <c r="AA187" s="79"/>
      <c r="AB187" s="1"/>
    </row>
    <row r="188" spans="4:28" x14ac:dyDescent="0.25">
      <c r="D188" s="42"/>
      <c r="E188" s="42"/>
      <c r="Y188" s="42"/>
      <c r="Z188" s="1"/>
      <c r="AA188" s="79"/>
      <c r="AB188" s="1"/>
    </row>
    <row r="189" spans="4:28" x14ac:dyDescent="0.25">
      <c r="D189" s="42"/>
      <c r="E189" s="42"/>
      <c r="Y189" s="42"/>
      <c r="Z189" s="1"/>
      <c r="AA189" s="79"/>
      <c r="AB189" s="1"/>
    </row>
    <row r="190" spans="4:28" x14ac:dyDescent="0.25">
      <c r="D190" s="42"/>
      <c r="E190" s="42"/>
      <c r="Y190" s="42"/>
      <c r="Z190" s="1"/>
      <c r="AA190" s="79"/>
      <c r="AB190" s="1"/>
    </row>
    <row r="191" spans="4:28" x14ac:dyDescent="0.25">
      <c r="D191" s="42"/>
      <c r="E191" s="42"/>
      <c r="Y191" s="42"/>
      <c r="Z191" s="1"/>
      <c r="AA191" s="79"/>
      <c r="AB191" s="1"/>
    </row>
    <row r="192" spans="4:28" x14ac:dyDescent="0.25">
      <c r="D192" s="42"/>
      <c r="E192" s="42"/>
      <c r="Y192" s="42"/>
      <c r="Z192" s="1"/>
      <c r="AA192" s="79"/>
      <c r="AB192" s="1"/>
    </row>
    <row r="193" spans="4:28" x14ac:dyDescent="0.25">
      <c r="D193" s="42"/>
      <c r="E193" s="42"/>
      <c r="Y193" s="42"/>
      <c r="Z193" s="1"/>
      <c r="AA193" s="79"/>
      <c r="AB193" s="1"/>
    </row>
    <row r="194" spans="4:28" x14ac:dyDescent="0.25">
      <c r="D194" s="42"/>
      <c r="E194" s="42"/>
      <c r="Y194" s="42"/>
      <c r="Z194" s="1"/>
      <c r="AA194" s="79"/>
      <c r="AB194" s="1"/>
    </row>
    <row r="195" spans="4:28" x14ac:dyDescent="0.25">
      <c r="D195" s="42"/>
      <c r="E195" s="42"/>
      <c r="Y195" s="42"/>
      <c r="Z195" s="1"/>
      <c r="AA195" s="79"/>
      <c r="AB195" s="1"/>
    </row>
    <row r="196" spans="4:28" x14ac:dyDescent="0.25">
      <c r="D196" s="42"/>
      <c r="E196" s="42"/>
      <c r="Y196" s="42"/>
      <c r="Z196" s="1"/>
      <c r="AA196" s="79"/>
      <c r="AB196" s="1"/>
    </row>
    <row r="197" spans="4:28" x14ac:dyDescent="0.25">
      <c r="D197" s="42"/>
      <c r="E197" s="42"/>
      <c r="Y197" s="42"/>
      <c r="Z197" s="1"/>
      <c r="AA197" s="79"/>
      <c r="AB197" s="1"/>
    </row>
    <row r="198" spans="4:28" x14ac:dyDescent="0.25">
      <c r="D198" s="42"/>
      <c r="E198" s="42"/>
      <c r="Y198" s="42"/>
      <c r="Z198" s="1"/>
      <c r="AA198" s="79"/>
      <c r="AB198" s="1"/>
    </row>
    <row r="199" spans="4:28" x14ac:dyDescent="0.25">
      <c r="D199" s="42"/>
      <c r="E199" s="42"/>
      <c r="Y199" s="42"/>
      <c r="Z199" s="1"/>
      <c r="AA199" s="79"/>
      <c r="AB199" s="1"/>
    </row>
    <row r="200" spans="4:28" x14ac:dyDescent="0.25">
      <c r="D200" s="42"/>
      <c r="E200" s="42"/>
      <c r="Y200" s="42"/>
      <c r="Z200" s="1"/>
      <c r="AA200" s="79"/>
      <c r="AB200" s="1"/>
    </row>
    <row r="201" spans="4:28" x14ac:dyDescent="0.25">
      <c r="D201" s="42"/>
      <c r="E201" s="42"/>
      <c r="Y201" s="42"/>
      <c r="Z201" s="1"/>
      <c r="AA201" s="79"/>
      <c r="AB201" s="1"/>
    </row>
    <row r="202" spans="4:28" x14ac:dyDescent="0.25">
      <c r="D202" s="42"/>
      <c r="E202" s="42"/>
      <c r="Y202" s="42"/>
      <c r="Z202" s="1"/>
      <c r="AA202" s="79"/>
      <c r="AB202" s="1"/>
    </row>
    <row r="203" spans="4:28" x14ac:dyDescent="0.25">
      <c r="D203" s="42"/>
      <c r="E203" s="42"/>
      <c r="Y203" s="42"/>
      <c r="Z203" s="1"/>
      <c r="AA203" s="79"/>
      <c r="AB203" s="1"/>
    </row>
    <row r="204" spans="4:28" x14ac:dyDescent="0.25">
      <c r="D204" s="42"/>
      <c r="E204" s="42"/>
      <c r="Y204" s="42"/>
      <c r="Z204" s="1"/>
      <c r="AA204" s="79"/>
      <c r="AB204" s="1"/>
    </row>
    <row r="205" spans="4:28" x14ac:dyDescent="0.25">
      <c r="D205" s="42"/>
      <c r="E205" s="42"/>
      <c r="Y205" s="42"/>
      <c r="Z205" s="1"/>
      <c r="AA205" s="79"/>
      <c r="AB205" s="1"/>
    </row>
    <row r="206" spans="4:28" x14ac:dyDescent="0.25">
      <c r="D206" s="42"/>
      <c r="E206" s="42"/>
      <c r="Y206" s="42"/>
      <c r="Z206" s="1"/>
      <c r="AA206" s="79"/>
      <c r="AB206" s="1"/>
    </row>
    <row r="207" spans="4:28" x14ac:dyDescent="0.25">
      <c r="D207" s="42"/>
      <c r="E207" s="42"/>
      <c r="Y207" s="42"/>
      <c r="Z207" s="1"/>
      <c r="AA207" s="79"/>
      <c r="AB207" s="1"/>
    </row>
    <row r="208" spans="4:28" x14ac:dyDescent="0.25">
      <c r="D208" s="42"/>
      <c r="E208" s="42"/>
      <c r="Y208" s="42"/>
      <c r="Z208" s="1"/>
      <c r="AA208" s="79"/>
      <c r="AB208" s="1"/>
    </row>
    <row r="209" spans="4:28" x14ac:dyDescent="0.25">
      <c r="D209" s="42"/>
      <c r="E209" s="42"/>
      <c r="Y209" s="42"/>
      <c r="Z209" s="1"/>
      <c r="AA209" s="79"/>
      <c r="AB209" s="1"/>
    </row>
    <row r="210" spans="4:28" x14ac:dyDescent="0.25">
      <c r="D210" s="42"/>
      <c r="E210" s="42"/>
      <c r="Y210" s="42"/>
      <c r="Z210" s="1"/>
      <c r="AA210" s="79"/>
      <c r="AB210" s="1"/>
    </row>
    <row r="211" spans="4:28" x14ac:dyDescent="0.25">
      <c r="D211" s="42"/>
      <c r="E211" s="42"/>
      <c r="Y211" s="42"/>
      <c r="Z211" s="1"/>
      <c r="AA211" s="79"/>
      <c r="AB211" s="1"/>
    </row>
    <row r="212" spans="4:28" x14ac:dyDescent="0.25">
      <c r="D212" s="42"/>
      <c r="E212" s="42"/>
      <c r="Y212" s="42"/>
      <c r="Z212" s="1"/>
      <c r="AA212" s="79"/>
      <c r="AB212" s="1"/>
    </row>
    <row r="213" spans="4:28" x14ac:dyDescent="0.25">
      <c r="D213" s="42"/>
      <c r="E213" s="42"/>
      <c r="Y213" s="42"/>
      <c r="Z213" s="1"/>
      <c r="AA213" s="79"/>
      <c r="AB213" s="1"/>
    </row>
    <row r="214" spans="4:28" x14ac:dyDescent="0.25">
      <c r="D214" s="42"/>
      <c r="E214" s="42"/>
      <c r="Y214" s="42"/>
      <c r="Z214" s="1"/>
      <c r="AA214" s="79"/>
      <c r="AB214" s="1"/>
    </row>
    <row r="215" spans="4:28" x14ac:dyDescent="0.25">
      <c r="D215" s="42"/>
      <c r="E215" s="42"/>
      <c r="Y215" s="42"/>
      <c r="Z215" s="1"/>
      <c r="AA215" s="79"/>
      <c r="AB215" s="1"/>
    </row>
    <row r="216" spans="4:28" x14ac:dyDescent="0.25">
      <c r="D216" s="42"/>
      <c r="E216" s="42"/>
      <c r="Y216" s="42"/>
      <c r="Z216" s="1"/>
      <c r="AA216" s="79"/>
      <c r="AB216" s="1"/>
    </row>
    <row r="217" spans="4:28" x14ac:dyDescent="0.25">
      <c r="D217" s="42"/>
      <c r="E217" s="42"/>
      <c r="Y217" s="42"/>
      <c r="Z217" s="1"/>
      <c r="AA217" s="79"/>
      <c r="AB217" s="1"/>
    </row>
    <row r="218" spans="4:28" x14ac:dyDescent="0.25">
      <c r="D218" s="42"/>
      <c r="E218" s="42"/>
      <c r="Y218" s="42"/>
      <c r="Z218" s="1"/>
      <c r="AA218" s="79"/>
      <c r="AB218" s="1"/>
    </row>
    <row r="219" spans="4:28" x14ac:dyDescent="0.25">
      <c r="D219" s="42"/>
      <c r="E219" s="42"/>
      <c r="Y219" s="42"/>
      <c r="Z219" s="1"/>
      <c r="AA219" s="79"/>
      <c r="AB219" s="1"/>
    </row>
    <row r="220" spans="4:28" x14ac:dyDescent="0.25">
      <c r="D220" s="42"/>
      <c r="E220" s="42"/>
      <c r="Y220" s="42"/>
      <c r="Z220" s="1"/>
      <c r="AA220" s="79"/>
      <c r="AB220" s="1"/>
    </row>
    <row r="221" spans="4:28" x14ac:dyDescent="0.25">
      <c r="D221" s="42"/>
      <c r="E221" s="42"/>
      <c r="Y221" s="42"/>
      <c r="Z221" s="1"/>
      <c r="AA221" s="79"/>
      <c r="AB221" s="1"/>
    </row>
    <row r="222" spans="4:28" x14ac:dyDescent="0.25">
      <c r="D222" s="42"/>
      <c r="E222" s="42"/>
      <c r="Y222" s="42"/>
      <c r="Z222" s="1"/>
      <c r="AA222" s="79"/>
      <c r="AB222" s="1"/>
    </row>
    <row r="223" spans="4:28" x14ac:dyDescent="0.25">
      <c r="D223" s="42"/>
      <c r="E223" s="42"/>
      <c r="Y223" s="42"/>
      <c r="Z223" s="1"/>
      <c r="AA223" s="79"/>
      <c r="AB223" s="1"/>
    </row>
    <row r="224" spans="4:28" x14ac:dyDescent="0.25">
      <c r="D224" s="42"/>
      <c r="E224" s="42"/>
      <c r="Y224" s="42"/>
      <c r="Z224" s="1"/>
      <c r="AA224" s="79"/>
      <c r="AB224" s="1"/>
    </row>
    <row r="225" spans="4:28" x14ac:dyDescent="0.25">
      <c r="D225" s="42"/>
      <c r="E225" s="42"/>
      <c r="Y225" s="42"/>
      <c r="Z225" s="1"/>
      <c r="AA225" s="79"/>
      <c r="AB225" s="1"/>
    </row>
    <row r="226" spans="4:28" x14ac:dyDescent="0.25">
      <c r="D226" s="42"/>
      <c r="E226" s="42"/>
      <c r="Y226" s="42"/>
      <c r="Z226" s="1"/>
      <c r="AA226" s="79"/>
      <c r="AB226" s="1"/>
    </row>
    <row r="227" spans="4:28" x14ac:dyDescent="0.25">
      <c r="D227" s="42"/>
      <c r="E227" s="42"/>
      <c r="Y227" s="42"/>
      <c r="Z227" s="1"/>
      <c r="AA227" s="79"/>
      <c r="AB227" s="1"/>
    </row>
    <row r="228" spans="4:28" x14ac:dyDescent="0.25">
      <c r="D228" s="42"/>
      <c r="E228" s="42"/>
      <c r="Y228" s="42"/>
      <c r="Z228" s="1"/>
      <c r="AA228" s="79"/>
      <c r="AB228" s="1"/>
    </row>
    <row r="229" spans="4:28" x14ac:dyDescent="0.25">
      <c r="D229" s="42"/>
      <c r="E229" s="42"/>
      <c r="Y229" s="42"/>
      <c r="Z229" s="1"/>
      <c r="AA229" s="79"/>
      <c r="AB229" s="1"/>
    </row>
    <row r="230" spans="4:28" x14ac:dyDescent="0.25">
      <c r="D230" s="42"/>
      <c r="E230" s="42"/>
      <c r="Y230" s="42"/>
      <c r="Z230" s="1"/>
      <c r="AA230" s="79"/>
      <c r="AB230" s="1"/>
    </row>
    <row r="231" spans="4:28" x14ac:dyDescent="0.25">
      <c r="D231" s="42"/>
      <c r="E231" s="42"/>
      <c r="Y231" s="42"/>
      <c r="Z231" s="1"/>
      <c r="AA231" s="79"/>
      <c r="AB231" s="1"/>
    </row>
    <row r="232" spans="4:28" x14ac:dyDescent="0.25">
      <c r="D232" s="42"/>
      <c r="E232" s="42"/>
      <c r="Y232" s="42"/>
      <c r="Z232" s="1"/>
      <c r="AA232" s="79"/>
      <c r="AB232" s="1"/>
    </row>
    <row r="233" spans="4:28" x14ac:dyDescent="0.25">
      <c r="D233" s="42"/>
      <c r="E233" s="42"/>
      <c r="Y233" s="42"/>
      <c r="Z233" s="1"/>
      <c r="AA233" s="79"/>
      <c r="AB233" s="1"/>
    </row>
    <row r="234" spans="4:28" x14ac:dyDescent="0.25">
      <c r="D234" s="42"/>
      <c r="E234" s="42"/>
      <c r="Y234" s="42"/>
      <c r="Z234" s="1"/>
      <c r="AA234" s="79"/>
      <c r="AB234" s="1"/>
    </row>
    <row r="235" spans="4:28" x14ac:dyDescent="0.25">
      <c r="D235" s="42"/>
      <c r="E235" s="42"/>
      <c r="Y235" s="42"/>
      <c r="Z235" s="1"/>
      <c r="AA235" s="79"/>
      <c r="AB235" s="1"/>
    </row>
    <row r="236" spans="4:28" x14ac:dyDescent="0.25">
      <c r="D236" s="42"/>
      <c r="E236" s="42"/>
      <c r="Y236" s="42"/>
      <c r="Z236" s="1"/>
      <c r="AA236" s="79"/>
      <c r="AB236" s="1"/>
    </row>
    <row r="237" spans="4:28" x14ac:dyDescent="0.25">
      <c r="D237" s="42"/>
      <c r="E237" s="42"/>
      <c r="Y237" s="42"/>
      <c r="Z237" s="1"/>
      <c r="AA237" s="79"/>
      <c r="AB237" s="1"/>
    </row>
    <row r="238" spans="4:28" x14ac:dyDescent="0.25">
      <c r="D238" s="42"/>
      <c r="E238" s="42"/>
      <c r="Y238" s="42"/>
      <c r="Z238" s="1"/>
      <c r="AA238" s="79"/>
      <c r="AB238" s="1"/>
    </row>
    <row r="239" spans="4:28" x14ac:dyDescent="0.25">
      <c r="D239" s="42"/>
      <c r="E239" s="42"/>
      <c r="Y239" s="42"/>
      <c r="Z239" s="1"/>
      <c r="AA239" s="79"/>
      <c r="AB239" s="1"/>
    </row>
    <row r="240" spans="4:28" x14ac:dyDescent="0.25">
      <c r="D240" s="42"/>
      <c r="E240" s="42"/>
      <c r="Y240" s="42"/>
      <c r="Z240" s="1"/>
      <c r="AA240" s="79"/>
      <c r="AB240" s="1"/>
    </row>
    <row r="241" spans="4:28" x14ac:dyDescent="0.25">
      <c r="D241" s="42"/>
      <c r="E241" s="42"/>
      <c r="Y241" s="42"/>
      <c r="Z241" s="1"/>
      <c r="AA241" s="79"/>
      <c r="AB241" s="1"/>
    </row>
    <row r="242" spans="4:28" x14ac:dyDescent="0.25">
      <c r="D242" s="42"/>
      <c r="E242" s="42"/>
      <c r="Y242" s="42"/>
      <c r="Z242" s="1"/>
      <c r="AA242" s="79"/>
      <c r="AB242" s="1"/>
    </row>
    <row r="243" spans="4:28" x14ac:dyDescent="0.25">
      <c r="D243" s="42"/>
      <c r="E243" s="42"/>
      <c r="Y243" s="42"/>
      <c r="Z243" s="1"/>
      <c r="AA243" s="79"/>
      <c r="AB243" s="1"/>
    </row>
    <row r="244" spans="4:28" x14ac:dyDescent="0.25">
      <c r="D244" s="42"/>
      <c r="E244" s="42"/>
      <c r="Y244" s="42"/>
      <c r="Z244" s="1"/>
      <c r="AA244" s="79"/>
      <c r="AB244" s="1"/>
    </row>
    <row r="245" spans="4:28" x14ac:dyDescent="0.25">
      <c r="D245" s="42"/>
      <c r="E245" s="42"/>
      <c r="Y245" s="42"/>
      <c r="Z245" s="1"/>
      <c r="AA245" s="79"/>
      <c r="AB245" s="1"/>
    </row>
    <row r="246" spans="4:28" x14ac:dyDescent="0.25">
      <c r="D246" s="42"/>
      <c r="E246" s="42"/>
      <c r="Y246" s="42"/>
      <c r="Z246" s="1"/>
      <c r="AA246" s="79"/>
      <c r="AB246" s="1"/>
    </row>
    <row r="247" spans="4:28" x14ac:dyDescent="0.25">
      <c r="D247" s="42"/>
      <c r="E247" s="42"/>
      <c r="Y247" s="42"/>
      <c r="Z247" s="1"/>
      <c r="AA247" s="79"/>
      <c r="AB247" s="1"/>
    </row>
    <row r="248" spans="4:28" x14ac:dyDescent="0.25">
      <c r="D248" s="42"/>
      <c r="E248" s="42"/>
      <c r="Y248" s="42"/>
      <c r="Z248" s="1"/>
      <c r="AA248" s="79"/>
      <c r="AB248" s="1"/>
    </row>
    <row r="249" spans="4:28" x14ac:dyDescent="0.25">
      <c r="D249" s="42"/>
      <c r="E249" s="42"/>
      <c r="Y249" s="42"/>
      <c r="Z249" s="1"/>
      <c r="AA249" s="79"/>
      <c r="AB249" s="1"/>
    </row>
    <row r="250" spans="4:28" x14ac:dyDescent="0.25">
      <c r="D250" s="42"/>
      <c r="E250" s="42"/>
      <c r="Y250" s="42"/>
      <c r="Z250" s="1"/>
      <c r="AA250" s="79"/>
      <c r="AB250" s="1"/>
    </row>
    <row r="251" spans="4:28" x14ac:dyDescent="0.25">
      <c r="D251" s="42"/>
      <c r="E251" s="42"/>
      <c r="Y251" s="42"/>
      <c r="Z251" s="1"/>
      <c r="AA251" s="79"/>
      <c r="AB251" s="1"/>
    </row>
    <row r="252" spans="4:28" x14ac:dyDescent="0.25">
      <c r="D252" s="42"/>
      <c r="E252" s="42"/>
      <c r="Y252" s="42"/>
      <c r="Z252" s="1"/>
      <c r="AA252" s="79"/>
      <c r="AB252" s="1"/>
    </row>
    <row r="253" spans="4:28" x14ac:dyDescent="0.25">
      <c r="D253" s="42"/>
      <c r="E253" s="42"/>
      <c r="Y253" s="42"/>
      <c r="Z253" s="1"/>
      <c r="AA253" s="79"/>
      <c r="AB253" s="1"/>
    </row>
    <row r="254" spans="4:28" x14ac:dyDescent="0.25">
      <c r="D254" s="42"/>
      <c r="E254" s="42"/>
      <c r="Y254" s="42"/>
      <c r="Z254" s="1"/>
      <c r="AA254" s="79"/>
      <c r="AB254" s="1"/>
    </row>
    <row r="255" spans="4:28" x14ac:dyDescent="0.25">
      <c r="D255" s="42"/>
      <c r="E255" s="42"/>
      <c r="Y255" s="42"/>
      <c r="Z255" s="1"/>
      <c r="AA255" s="79"/>
      <c r="AB255" s="1"/>
    </row>
    <row r="256" spans="4:28" x14ac:dyDescent="0.25">
      <c r="D256" s="42"/>
      <c r="E256" s="42"/>
      <c r="Y256" s="42"/>
      <c r="Z256" s="1"/>
      <c r="AA256" s="79"/>
      <c r="AB256" s="1"/>
    </row>
    <row r="257" spans="4:28" x14ac:dyDescent="0.25">
      <c r="D257" s="42"/>
      <c r="E257" s="42"/>
      <c r="Y257" s="42"/>
      <c r="Z257" s="1"/>
      <c r="AA257" s="79"/>
      <c r="AB257" s="1"/>
    </row>
    <row r="258" spans="4:28" x14ac:dyDescent="0.25">
      <c r="D258" s="42"/>
      <c r="E258" s="42"/>
      <c r="Y258" s="42"/>
      <c r="Z258" s="1"/>
      <c r="AA258" s="79"/>
      <c r="AB258" s="1"/>
    </row>
    <row r="259" spans="4:28" x14ac:dyDescent="0.25">
      <c r="D259" s="42"/>
      <c r="E259" s="42"/>
      <c r="Y259" s="42"/>
      <c r="Z259" s="1"/>
      <c r="AA259" s="79"/>
      <c r="AB259" s="1"/>
    </row>
    <row r="260" spans="4:28" x14ac:dyDescent="0.25">
      <c r="D260" s="42"/>
      <c r="E260" s="42"/>
      <c r="Y260" s="42"/>
      <c r="Z260" s="1"/>
      <c r="AA260" s="79"/>
      <c r="AB260" s="1"/>
    </row>
    <row r="261" spans="4:28" x14ac:dyDescent="0.25">
      <c r="D261" s="42"/>
      <c r="E261" s="42"/>
      <c r="Y261" s="42"/>
      <c r="Z261" s="1"/>
      <c r="AA261" s="79"/>
      <c r="AB261" s="1"/>
    </row>
    <row r="262" spans="4:28" x14ac:dyDescent="0.25">
      <c r="D262" s="42"/>
      <c r="E262" s="42"/>
      <c r="Y262" s="42"/>
      <c r="Z262" s="1"/>
      <c r="AA262" s="79"/>
      <c r="AB262" s="1"/>
    </row>
    <row r="263" spans="4:28" x14ac:dyDescent="0.25">
      <c r="D263" s="42"/>
      <c r="E263" s="42"/>
      <c r="Y263" s="42"/>
      <c r="Z263" s="1"/>
      <c r="AA263" s="79"/>
      <c r="AB263" s="1"/>
    </row>
    <row r="264" spans="4:28" x14ac:dyDescent="0.25">
      <c r="D264" s="42"/>
      <c r="E264" s="42"/>
      <c r="Y264" s="42"/>
      <c r="Z264" s="1"/>
      <c r="AA264" s="79"/>
      <c r="AB264" s="1"/>
    </row>
    <row r="265" spans="4:28" x14ac:dyDescent="0.25">
      <c r="D265" s="42"/>
      <c r="E265" s="42"/>
      <c r="Y265" s="42"/>
      <c r="Z265" s="1"/>
      <c r="AA265" s="79"/>
      <c r="AB265" s="1"/>
    </row>
    <row r="266" spans="4:28" x14ac:dyDescent="0.25">
      <c r="D266" s="42"/>
      <c r="E266" s="42"/>
      <c r="Y266" s="42"/>
      <c r="Z266" s="1"/>
      <c r="AA266" s="79"/>
      <c r="AB266" s="1"/>
    </row>
    <row r="267" spans="4:28" x14ac:dyDescent="0.25">
      <c r="D267" s="42"/>
      <c r="E267" s="42"/>
      <c r="Y267" s="42"/>
      <c r="Z267" s="1"/>
      <c r="AA267" s="79"/>
      <c r="AB267" s="1"/>
    </row>
    <row r="268" spans="4:28" x14ac:dyDescent="0.25">
      <c r="D268" s="42"/>
      <c r="E268" s="42"/>
      <c r="Y268" s="42"/>
      <c r="Z268" s="1"/>
      <c r="AA268" s="79"/>
      <c r="AB268" s="1"/>
    </row>
    <row r="269" spans="4:28" x14ac:dyDescent="0.25">
      <c r="D269" s="42"/>
      <c r="E269" s="42"/>
      <c r="Y269" s="42"/>
      <c r="Z269" s="1"/>
      <c r="AA269" s="79"/>
      <c r="AB269" s="1"/>
    </row>
    <row r="270" spans="4:28" x14ac:dyDescent="0.25">
      <c r="D270" s="42"/>
      <c r="E270" s="42"/>
      <c r="Y270" s="42"/>
      <c r="Z270" s="1"/>
      <c r="AA270" s="79"/>
      <c r="AB270" s="1"/>
    </row>
    <row r="271" spans="4:28" x14ac:dyDescent="0.25">
      <c r="D271" s="42"/>
      <c r="E271" s="42"/>
      <c r="Y271" s="42"/>
      <c r="Z271" s="1"/>
      <c r="AA271" s="79"/>
      <c r="AB271" s="1"/>
    </row>
    <row r="272" spans="4:28" x14ac:dyDescent="0.25">
      <c r="D272" s="42"/>
      <c r="E272" s="42"/>
      <c r="Y272" s="42"/>
      <c r="Z272" s="1"/>
      <c r="AA272" s="79"/>
      <c r="AB272" s="1"/>
    </row>
    <row r="273" spans="4:28" x14ac:dyDescent="0.25">
      <c r="D273" s="42"/>
      <c r="E273" s="42"/>
      <c r="Y273" s="42"/>
      <c r="Z273" s="1"/>
      <c r="AA273" s="79"/>
      <c r="AB273" s="1"/>
    </row>
    <row r="274" spans="4:28" x14ac:dyDescent="0.25">
      <c r="D274" s="42"/>
      <c r="E274" s="42"/>
      <c r="Y274" s="42"/>
      <c r="Z274" s="1"/>
      <c r="AA274" s="79"/>
      <c r="AB274" s="1"/>
    </row>
    <row r="275" spans="4:28" x14ac:dyDescent="0.25">
      <c r="D275" s="42"/>
      <c r="E275" s="42"/>
      <c r="Y275" s="42"/>
      <c r="Z275" s="1"/>
      <c r="AA275" s="79"/>
      <c r="AB275" s="1"/>
    </row>
    <row r="276" spans="4:28" x14ac:dyDescent="0.25">
      <c r="D276" s="42"/>
      <c r="E276" s="42"/>
      <c r="Y276" s="42"/>
      <c r="Z276" s="1"/>
      <c r="AA276" s="79"/>
      <c r="AB276" s="1"/>
    </row>
    <row r="277" spans="4:28" x14ac:dyDescent="0.25">
      <c r="D277" s="42"/>
      <c r="E277" s="42"/>
      <c r="Y277" s="42"/>
      <c r="Z277" s="1"/>
      <c r="AA277" s="79"/>
      <c r="AB277" s="1"/>
    </row>
    <row r="278" spans="4:28" x14ac:dyDescent="0.25">
      <c r="D278" s="42"/>
      <c r="E278" s="42"/>
      <c r="Y278" s="42"/>
      <c r="Z278" s="1"/>
      <c r="AA278" s="79"/>
      <c r="AB278" s="1"/>
    </row>
    <row r="279" spans="4:28" x14ac:dyDescent="0.25">
      <c r="D279" s="42"/>
      <c r="E279" s="42"/>
      <c r="Y279" s="42"/>
      <c r="Z279" s="1"/>
      <c r="AA279" s="79"/>
      <c r="AB279" s="1"/>
    </row>
    <row r="280" spans="4:28" x14ac:dyDescent="0.25">
      <c r="D280" s="42"/>
      <c r="E280" s="42"/>
      <c r="Y280" s="42"/>
      <c r="Z280" s="1"/>
      <c r="AA280" s="79"/>
      <c r="AB280" s="1"/>
    </row>
    <row r="281" spans="4:28" x14ac:dyDescent="0.25">
      <c r="D281" s="42"/>
      <c r="E281" s="42"/>
      <c r="Y281" s="42"/>
      <c r="Z281" s="1"/>
      <c r="AA281" s="79"/>
      <c r="AB281" s="1"/>
    </row>
    <row r="282" spans="4:28" x14ac:dyDescent="0.25">
      <c r="D282" s="42"/>
      <c r="E282" s="42"/>
      <c r="Y282" s="42"/>
    </row>
    <row r="283" spans="4:28" x14ac:dyDescent="0.25">
      <c r="D283" s="42"/>
      <c r="E283" s="42"/>
      <c r="Y283" s="42"/>
    </row>
    <row r="284" spans="4:28" x14ac:dyDescent="0.25">
      <c r="D284" s="42"/>
      <c r="E284" s="42"/>
      <c r="Y284" s="42"/>
    </row>
    <row r="285" spans="4:28" x14ac:dyDescent="0.25">
      <c r="D285" s="42"/>
      <c r="E285" s="42"/>
      <c r="Y285" s="42"/>
    </row>
    <row r="286" spans="4:28" x14ac:dyDescent="0.25">
      <c r="D286" s="42"/>
      <c r="E286" s="42"/>
      <c r="Y286" s="42"/>
    </row>
    <row r="287" spans="4:28" x14ac:dyDescent="0.25">
      <c r="D287" s="42"/>
      <c r="E287" s="42"/>
      <c r="Y287" s="42"/>
    </row>
    <row r="288" spans="4:28" x14ac:dyDescent="0.25">
      <c r="D288" s="42"/>
      <c r="E288" s="42"/>
      <c r="Y288" s="42"/>
    </row>
    <row r="289" spans="4:25" x14ac:dyDescent="0.25">
      <c r="D289" s="42"/>
      <c r="E289" s="42"/>
      <c r="Y289" s="42"/>
    </row>
    <row r="290" spans="4:25" x14ac:dyDescent="0.25">
      <c r="D290" s="42"/>
      <c r="E290" s="42"/>
      <c r="Y290" s="42"/>
    </row>
    <row r="291" spans="4:25" x14ac:dyDescent="0.25">
      <c r="D291" s="42"/>
      <c r="E291" s="42"/>
      <c r="Y291" s="42"/>
    </row>
    <row r="292" spans="4:25" x14ac:dyDescent="0.25">
      <c r="D292" s="42"/>
      <c r="E292" s="42"/>
      <c r="Y292" s="42"/>
    </row>
    <row r="293" spans="4:25" x14ac:dyDescent="0.25">
      <c r="D293" s="42"/>
      <c r="E293" s="42"/>
      <c r="Y293" s="42"/>
    </row>
    <row r="294" spans="4:25" x14ac:dyDescent="0.25">
      <c r="D294" s="42"/>
      <c r="E294" s="42"/>
      <c r="Y294" s="42"/>
    </row>
    <row r="295" spans="4:25" x14ac:dyDescent="0.25">
      <c r="D295" s="42"/>
      <c r="E295" s="42"/>
      <c r="Y295" s="42"/>
    </row>
    <row r="296" spans="4:25" x14ac:dyDescent="0.25">
      <c r="D296" s="42"/>
      <c r="E296" s="42"/>
      <c r="Y296" s="42"/>
    </row>
    <row r="297" spans="4:25" x14ac:dyDescent="0.25">
      <c r="D297" s="42"/>
      <c r="E297" s="42"/>
      <c r="Y297" s="42"/>
    </row>
    <row r="298" spans="4:25" x14ac:dyDescent="0.25">
      <c r="D298" s="42"/>
      <c r="E298" s="42"/>
      <c r="Y298" s="42"/>
    </row>
    <row r="299" spans="4:25" x14ac:dyDescent="0.25">
      <c r="D299" s="42"/>
      <c r="E299" s="42"/>
      <c r="Y299" s="42"/>
    </row>
    <row r="300" spans="4:25" x14ac:dyDescent="0.25">
      <c r="D300" s="42"/>
      <c r="E300" s="42"/>
      <c r="Y300" s="42"/>
    </row>
    <row r="301" spans="4:25" x14ac:dyDescent="0.25">
      <c r="D301" s="42"/>
      <c r="E301" s="42"/>
      <c r="Y301" s="42"/>
    </row>
    <row r="302" spans="4:25" x14ac:dyDescent="0.25">
      <c r="D302" s="42"/>
      <c r="E302" s="42"/>
      <c r="Y302" s="42"/>
    </row>
    <row r="303" spans="4:25" x14ac:dyDescent="0.25">
      <c r="D303" s="42"/>
      <c r="E303" s="42"/>
      <c r="Y303" s="42"/>
    </row>
    <row r="304" spans="4:25" x14ac:dyDescent="0.25">
      <c r="D304" s="42"/>
      <c r="E304" s="42"/>
      <c r="Y304" s="42"/>
    </row>
    <row r="305" spans="4:25" x14ac:dyDescent="0.25">
      <c r="D305" s="42"/>
      <c r="E305" s="42"/>
      <c r="Y305" s="42"/>
    </row>
    <row r="306" spans="4:25" x14ac:dyDescent="0.25">
      <c r="D306" s="42"/>
      <c r="E306" s="42"/>
      <c r="Y306" s="42"/>
    </row>
    <row r="307" spans="4:25" x14ac:dyDescent="0.25">
      <c r="D307" s="42"/>
      <c r="E307" s="42"/>
      <c r="Y307" s="42"/>
    </row>
    <row r="308" spans="4:25" x14ac:dyDescent="0.25">
      <c r="D308" s="42"/>
      <c r="E308" s="42"/>
      <c r="Y308" s="42"/>
    </row>
    <row r="309" spans="4:25" x14ac:dyDescent="0.25">
      <c r="D309" s="42"/>
      <c r="E309" s="42"/>
      <c r="Y309" s="42"/>
    </row>
    <row r="310" spans="4:25" x14ac:dyDescent="0.25">
      <c r="D310" s="42"/>
      <c r="E310" s="42"/>
      <c r="Y310" s="42"/>
    </row>
    <row r="311" spans="4:25" x14ac:dyDescent="0.25">
      <c r="D311" s="42"/>
      <c r="E311" s="42"/>
      <c r="Y311" s="42"/>
    </row>
    <row r="312" spans="4:25" x14ac:dyDescent="0.25">
      <c r="D312" s="42"/>
      <c r="E312" s="42"/>
      <c r="Y312" s="42"/>
    </row>
    <row r="313" spans="4:25" x14ac:dyDescent="0.25">
      <c r="D313" s="42"/>
      <c r="E313" s="42"/>
      <c r="Y313" s="42"/>
    </row>
    <row r="314" spans="4:25" x14ac:dyDescent="0.25">
      <c r="D314" s="42"/>
      <c r="E314" s="42"/>
      <c r="Y314" s="42"/>
    </row>
    <row r="315" spans="4:25" x14ac:dyDescent="0.25">
      <c r="D315" s="42"/>
      <c r="E315" s="42"/>
      <c r="Y315" s="42"/>
    </row>
    <row r="316" spans="4:25" x14ac:dyDescent="0.25">
      <c r="D316" s="42"/>
      <c r="E316" s="42"/>
      <c r="Y316" s="42"/>
    </row>
    <row r="317" spans="4:25" x14ac:dyDescent="0.25">
      <c r="D317" s="42"/>
      <c r="E317" s="42"/>
      <c r="Y317" s="42"/>
    </row>
    <row r="318" spans="4:25" x14ac:dyDescent="0.25">
      <c r="D318" s="42"/>
      <c r="E318" s="42"/>
      <c r="Y318" s="42"/>
    </row>
    <row r="319" spans="4:25" x14ac:dyDescent="0.25">
      <c r="D319" s="42"/>
      <c r="E319" s="42"/>
      <c r="Y319" s="42"/>
    </row>
    <row r="320" spans="4:25" x14ac:dyDescent="0.25">
      <c r="D320" s="42"/>
      <c r="E320" s="42"/>
      <c r="Y320" s="42"/>
    </row>
    <row r="321" spans="4:25" x14ac:dyDescent="0.25">
      <c r="D321" s="42"/>
      <c r="E321" s="42"/>
      <c r="Y321" s="42"/>
    </row>
    <row r="322" spans="4:25" x14ac:dyDescent="0.25">
      <c r="D322" s="42"/>
      <c r="E322" s="42"/>
      <c r="Y322" s="42"/>
    </row>
    <row r="323" spans="4:25" x14ac:dyDescent="0.25">
      <c r="D323" s="42"/>
      <c r="E323" s="42"/>
      <c r="Y323" s="42"/>
    </row>
    <row r="324" spans="4:25" x14ac:dyDescent="0.25">
      <c r="D324" s="42"/>
      <c r="E324" s="42"/>
      <c r="Y324" s="42"/>
    </row>
    <row r="325" spans="4:25" x14ac:dyDescent="0.25">
      <c r="D325" s="42"/>
      <c r="E325" s="42"/>
      <c r="Y325" s="42"/>
    </row>
    <row r="326" spans="4:25" x14ac:dyDescent="0.25">
      <c r="D326" s="42"/>
      <c r="E326" s="42"/>
      <c r="Y326" s="42"/>
    </row>
    <row r="327" spans="4:25" x14ac:dyDescent="0.25">
      <c r="D327" s="42"/>
      <c r="E327" s="42"/>
      <c r="Y327" s="42"/>
    </row>
    <row r="328" spans="4:25" x14ac:dyDescent="0.25">
      <c r="D328" s="42"/>
      <c r="E328" s="42"/>
      <c r="Y328" s="42"/>
    </row>
    <row r="329" spans="4:25" x14ac:dyDescent="0.25">
      <c r="D329" s="42"/>
      <c r="E329" s="42"/>
      <c r="Y329" s="42"/>
    </row>
    <row r="330" spans="4:25" x14ac:dyDescent="0.25">
      <c r="D330" s="42"/>
      <c r="E330" s="42"/>
      <c r="Y330" s="42"/>
    </row>
    <row r="331" spans="4:25" x14ac:dyDescent="0.25">
      <c r="D331" s="42"/>
      <c r="E331" s="42"/>
      <c r="Y331" s="42"/>
    </row>
    <row r="332" spans="4:25" x14ac:dyDescent="0.25">
      <c r="D332" s="42"/>
      <c r="E332" s="42"/>
      <c r="Y332" s="42"/>
    </row>
    <row r="333" spans="4:25" x14ac:dyDescent="0.25">
      <c r="D333" s="42"/>
      <c r="E333" s="42"/>
      <c r="Y333" s="42"/>
    </row>
    <row r="334" spans="4:25" x14ac:dyDescent="0.25">
      <c r="D334" s="42"/>
      <c r="E334" s="42"/>
      <c r="Y334" s="42"/>
    </row>
    <row r="335" spans="4:25" x14ac:dyDescent="0.25">
      <c r="D335" s="42"/>
      <c r="E335" s="42"/>
      <c r="Y335" s="42"/>
    </row>
    <row r="336" spans="4:25" x14ac:dyDescent="0.25">
      <c r="D336" s="42"/>
      <c r="E336" s="42"/>
      <c r="Y336" s="42"/>
    </row>
    <row r="337" spans="4:25" x14ac:dyDescent="0.25">
      <c r="D337" s="42"/>
      <c r="E337" s="42"/>
      <c r="Y337" s="42"/>
    </row>
    <row r="338" spans="4:25" x14ac:dyDescent="0.25">
      <c r="D338" s="42"/>
      <c r="E338" s="42"/>
      <c r="Y338" s="42"/>
    </row>
    <row r="339" spans="4:25" x14ac:dyDescent="0.25">
      <c r="D339" s="42"/>
      <c r="E339" s="42"/>
      <c r="Y339" s="42"/>
    </row>
    <row r="340" spans="4:25" x14ac:dyDescent="0.25">
      <c r="D340" s="42"/>
      <c r="E340" s="42"/>
      <c r="Y340" s="42"/>
    </row>
    <row r="341" spans="4:25" x14ac:dyDescent="0.25">
      <c r="D341" s="42"/>
      <c r="E341" s="42"/>
      <c r="Y341" s="42"/>
    </row>
    <row r="342" spans="4:25" x14ac:dyDescent="0.25">
      <c r="D342" s="42"/>
      <c r="E342" s="42"/>
      <c r="Y342" s="42"/>
    </row>
    <row r="343" spans="4:25" x14ac:dyDescent="0.25">
      <c r="D343" s="42"/>
      <c r="E343" s="42"/>
      <c r="Y343" s="42"/>
    </row>
    <row r="344" spans="4:25" x14ac:dyDescent="0.25">
      <c r="D344" s="42"/>
      <c r="E344" s="42"/>
      <c r="Y344" s="42"/>
    </row>
    <row r="345" spans="4:25" x14ac:dyDescent="0.25">
      <c r="D345" s="42"/>
      <c r="E345" s="42"/>
      <c r="Y345" s="42"/>
    </row>
    <row r="346" spans="4:25" x14ac:dyDescent="0.25">
      <c r="D346" s="42"/>
      <c r="E346" s="42"/>
      <c r="Y346" s="42"/>
    </row>
    <row r="347" spans="4:25" x14ac:dyDescent="0.25">
      <c r="D347" s="42"/>
      <c r="E347" s="42"/>
      <c r="Y347" s="42"/>
    </row>
    <row r="348" spans="4:25" x14ac:dyDescent="0.25">
      <c r="D348" s="42"/>
      <c r="E348" s="42"/>
      <c r="Y348" s="42"/>
    </row>
    <row r="349" spans="4:25" x14ac:dyDescent="0.25">
      <c r="D349" s="42"/>
      <c r="E349" s="42"/>
      <c r="Y349" s="42"/>
    </row>
    <row r="350" spans="4:25" x14ac:dyDescent="0.25">
      <c r="D350" s="42"/>
      <c r="E350" s="42"/>
      <c r="Y350" s="42"/>
    </row>
    <row r="351" spans="4:25" x14ac:dyDescent="0.25">
      <c r="D351" s="42"/>
      <c r="E351" s="42"/>
      <c r="Y351" s="42"/>
    </row>
    <row r="352" spans="4:25" x14ac:dyDescent="0.25">
      <c r="D352" s="42"/>
      <c r="E352" s="42"/>
      <c r="Y352" s="42"/>
    </row>
    <row r="353" spans="4:25" x14ac:dyDescent="0.25">
      <c r="D353" s="42"/>
      <c r="E353" s="42"/>
      <c r="Y353" s="42"/>
    </row>
    <row r="354" spans="4:25" x14ac:dyDescent="0.25">
      <c r="D354" s="42"/>
      <c r="E354" s="42"/>
      <c r="Y354" s="42"/>
    </row>
    <row r="355" spans="4:25" x14ac:dyDescent="0.25">
      <c r="D355" s="42"/>
      <c r="E355" s="42"/>
      <c r="Y355" s="42"/>
    </row>
    <row r="356" spans="4:25" x14ac:dyDescent="0.25">
      <c r="D356" s="42"/>
      <c r="E356" s="42"/>
      <c r="Y356" s="42"/>
    </row>
    <row r="357" spans="4:25" x14ac:dyDescent="0.25">
      <c r="D357" s="42"/>
      <c r="E357" s="42"/>
      <c r="Y357" s="42"/>
    </row>
    <row r="358" spans="4:25" x14ac:dyDescent="0.25">
      <c r="D358" s="42"/>
      <c r="E358" s="42"/>
      <c r="Y358" s="42"/>
    </row>
    <row r="359" spans="4:25" x14ac:dyDescent="0.25">
      <c r="D359" s="42"/>
      <c r="E359" s="42"/>
      <c r="Y359" s="42"/>
    </row>
    <row r="360" spans="4:25" x14ac:dyDescent="0.25">
      <c r="D360" s="42"/>
      <c r="E360" s="42"/>
      <c r="Y360" s="42"/>
    </row>
    <row r="361" spans="4:25" x14ac:dyDescent="0.25">
      <c r="D361" s="42"/>
      <c r="E361" s="42"/>
      <c r="Y361" s="42"/>
    </row>
    <row r="362" spans="4:25" x14ac:dyDescent="0.25">
      <c r="D362" s="42"/>
      <c r="E362" s="42"/>
      <c r="Y362" s="42"/>
    </row>
    <row r="363" spans="4:25" x14ac:dyDescent="0.25">
      <c r="D363" s="42"/>
      <c r="E363" s="42"/>
      <c r="Y363" s="42"/>
    </row>
    <row r="364" spans="4:25" x14ac:dyDescent="0.25">
      <c r="D364" s="42"/>
      <c r="E364" s="42"/>
      <c r="Y364" s="42"/>
    </row>
    <row r="365" spans="4:25" x14ac:dyDescent="0.25">
      <c r="D365" s="42"/>
      <c r="E365" s="42"/>
      <c r="Y365" s="42"/>
    </row>
    <row r="366" spans="4:25" x14ac:dyDescent="0.25">
      <c r="D366" s="42"/>
      <c r="E366" s="42"/>
      <c r="Y366" s="42"/>
    </row>
    <row r="367" spans="4:25" x14ac:dyDescent="0.25">
      <c r="D367" s="42"/>
      <c r="E367" s="42"/>
      <c r="Y367" s="42"/>
    </row>
    <row r="368" spans="4:25" x14ac:dyDescent="0.25">
      <c r="D368" s="42"/>
      <c r="E368" s="42"/>
      <c r="Y368" s="42"/>
    </row>
    <row r="369" spans="4:25" x14ac:dyDescent="0.25">
      <c r="D369" s="42"/>
      <c r="E369" s="42"/>
      <c r="Y369" s="42"/>
    </row>
    <row r="370" spans="4:25" x14ac:dyDescent="0.25">
      <c r="D370" s="42"/>
      <c r="E370" s="42"/>
      <c r="Y370" s="42"/>
    </row>
    <row r="371" spans="4:25" x14ac:dyDescent="0.25">
      <c r="D371" s="42"/>
      <c r="E371" s="42"/>
      <c r="Y371" s="42"/>
    </row>
    <row r="372" spans="4:25" x14ac:dyDescent="0.25">
      <c r="D372" s="42"/>
      <c r="E372" s="42"/>
      <c r="P372" s="42"/>
      <c r="Y372" s="42"/>
    </row>
    <row r="373" spans="4:25" x14ac:dyDescent="0.25">
      <c r="D373" s="42"/>
      <c r="E373" s="42"/>
      <c r="Y373" s="42"/>
    </row>
    <row r="374" spans="4:25" x14ac:dyDescent="0.25">
      <c r="D374" s="42"/>
      <c r="E374" s="42"/>
      <c r="Y374" s="42"/>
    </row>
    <row r="375" spans="4:25" x14ac:dyDescent="0.25">
      <c r="D375" s="42"/>
      <c r="E375" s="42"/>
      <c r="Y375" s="42"/>
    </row>
    <row r="376" spans="4:25" x14ac:dyDescent="0.25">
      <c r="D376" s="42"/>
      <c r="E376" s="42"/>
      <c r="Y376" s="42"/>
    </row>
    <row r="377" spans="4:25" x14ac:dyDescent="0.25">
      <c r="D377" s="42"/>
      <c r="E377" s="42"/>
      <c r="Y377" s="42"/>
    </row>
    <row r="378" spans="4:25" x14ac:dyDescent="0.25">
      <c r="D378" s="42"/>
      <c r="E378" s="42"/>
      <c r="Y378" s="42"/>
    </row>
    <row r="379" spans="4:25" x14ac:dyDescent="0.25">
      <c r="D379" s="42"/>
      <c r="E379" s="42"/>
      <c r="Y379" s="42"/>
    </row>
    <row r="380" spans="4:25" x14ac:dyDescent="0.25">
      <c r="D380" s="42"/>
      <c r="E380" s="42"/>
      <c r="Y380" s="4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D1165"/>
  <sheetViews>
    <sheetView workbookViewId="0">
      <selection activeCell="F15" sqref="F15"/>
    </sheetView>
  </sheetViews>
  <sheetFormatPr defaultRowHeight="15" x14ac:dyDescent="0.25"/>
  <cols>
    <col min="1" max="1" width="19.7109375" bestFit="1" customWidth="1"/>
    <col min="2" max="2" width="10.85546875" bestFit="1" customWidth="1"/>
    <col min="3" max="3" width="16.28515625" style="80" bestFit="1" customWidth="1"/>
    <col min="4" max="4" width="15.85546875" bestFit="1" customWidth="1"/>
    <col min="5" max="5" width="17.85546875" bestFit="1" customWidth="1"/>
    <col min="6" max="6" width="26.140625" bestFit="1" customWidth="1"/>
    <col min="7" max="7" width="8.5703125" bestFit="1" customWidth="1"/>
    <col min="9" max="9" width="23.7109375" bestFit="1" customWidth="1"/>
    <col min="10" max="10" width="55.42578125" bestFit="1" customWidth="1"/>
    <col min="11" max="12" width="255.7109375" bestFit="1" customWidth="1"/>
    <col min="13" max="14" width="29.85546875" bestFit="1" customWidth="1"/>
    <col min="15" max="15" width="35.28515625" bestFit="1" customWidth="1"/>
    <col min="16" max="16" width="15.85546875" bestFit="1" customWidth="1"/>
    <col min="17" max="17" width="27" bestFit="1" customWidth="1"/>
    <col min="18" max="18" width="27.42578125" bestFit="1" customWidth="1"/>
    <col min="19" max="19" width="27" bestFit="1" customWidth="1"/>
    <col min="20" max="20" width="22.85546875" bestFit="1" customWidth="1"/>
    <col min="21" max="21" width="22.7109375" bestFit="1" customWidth="1"/>
    <col min="22" max="22" width="20.42578125" bestFit="1" customWidth="1"/>
    <col min="23" max="23" width="12" bestFit="1" customWidth="1"/>
    <col min="24" max="24" width="13.42578125" bestFit="1" customWidth="1"/>
    <col min="25" max="25" width="17.85546875" bestFit="1" customWidth="1"/>
    <col min="26" max="26" width="8.7109375" bestFit="1" customWidth="1"/>
    <col min="28" max="28" width="8.7109375" bestFit="1" customWidth="1"/>
  </cols>
  <sheetData>
    <row r="1" spans="1:30" ht="30" customHeight="1" x14ac:dyDescent="0.25">
      <c r="A1" s="1" t="s">
        <v>0</v>
      </c>
      <c r="B1" s="1" t="s">
        <v>561</v>
      </c>
      <c r="C1" s="32" t="s">
        <v>2</v>
      </c>
      <c r="D1" s="1" t="s">
        <v>3</v>
      </c>
      <c r="E1" s="1" t="s">
        <v>4</v>
      </c>
      <c r="F1" s="1" t="s">
        <v>5</v>
      </c>
      <c r="G1" s="1" t="s">
        <v>6</v>
      </c>
      <c r="H1" s="1" t="s">
        <v>7</v>
      </c>
      <c r="I1" s="1" t="s">
        <v>563</v>
      </c>
      <c r="J1" s="1" t="s">
        <v>9</v>
      </c>
      <c r="K1" s="1" t="s">
        <v>165</v>
      </c>
      <c r="L1" s="1" t="s">
        <v>166</v>
      </c>
      <c r="M1" s="1" t="s">
        <v>167</v>
      </c>
      <c r="N1" s="1" t="s">
        <v>168</v>
      </c>
      <c r="O1" s="1" t="s">
        <v>173</v>
      </c>
      <c r="P1" s="1" t="s">
        <v>10</v>
      </c>
      <c r="Q1" s="1" t="s">
        <v>11</v>
      </c>
      <c r="R1" s="1" t="s">
        <v>12</v>
      </c>
      <c r="S1" s="1" t="s">
        <v>13</v>
      </c>
      <c r="T1" s="1" t="s">
        <v>564</v>
      </c>
      <c r="U1" s="1" t="s">
        <v>565</v>
      </c>
      <c r="V1" s="1" t="s">
        <v>566</v>
      </c>
      <c r="W1" s="1" t="s">
        <v>567</v>
      </c>
      <c r="X1" s="1" t="s">
        <v>568</v>
      </c>
      <c r="Y1" s="1" t="s">
        <v>110</v>
      </c>
      <c r="Z1" s="29" t="s">
        <v>551</v>
      </c>
      <c r="AA1" s="29" t="s">
        <v>552</v>
      </c>
      <c r="AB1" s="106" t="s">
        <v>431</v>
      </c>
      <c r="AC1" s="1"/>
      <c r="AD1" s="1"/>
    </row>
    <row r="2" spans="1:30" x14ac:dyDescent="0.25">
      <c r="A2" s="1" t="s">
        <v>677</v>
      </c>
      <c r="B2" s="1" t="s">
        <v>562</v>
      </c>
      <c r="C2" s="1" t="s">
        <v>1490</v>
      </c>
      <c r="D2" s="25">
        <v>43363.900752314818</v>
      </c>
      <c r="E2" s="25">
        <v>43374.548842592594</v>
      </c>
      <c r="F2" s="1" t="s">
        <v>1193</v>
      </c>
      <c r="G2" s="1" t="s">
        <v>90</v>
      </c>
      <c r="H2" s="1" t="s">
        <v>573</v>
      </c>
      <c r="I2" s="1" t="s">
        <v>91</v>
      </c>
      <c r="J2" s="1" t="s">
        <v>1119</v>
      </c>
      <c r="K2" s="1" t="s">
        <v>1491</v>
      </c>
      <c r="L2" s="1" t="s">
        <v>1583</v>
      </c>
      <c r="M2" s="1" t="s">
        <v>793</v>
      </c>
      <c r="N2" s="1" t="s">
        <v>41</v>
      </c>
      <c r="O2" s="1" t="s">
        <v>934</v>
      </c>
      <c r="P2" s="1"/>
      <c r="Q2" s="1" t="s">
        <v>92</v>
      </c>
      <c r="R2" s="1" t="s">
        <v>544</v>
      </c>
      <c r="S2" s="1" t="s">
        <v>585</v>
      </c>
      <c r="T2" s="1"/>
      <c r="U2" s="1"/>
      <c r="V2" s="1" t="s">
        <v>1056</v>
      </c>
      <c r="W2" s="1" t="s">
        <v>1243</v>
      </c>
      <c r="X2" s="1"/>
      <c r="Y2" s="25">
        <v>43385.49423611111</v>
      </c>
      <c r="Z2" s="1" t="str">
        <f>IF(ISNA(VLOOKUP(C2,'Paetec -prev'!C:H,6,0)),"Yes",IF(OR(VLOOKUP(C2,'Paetec -prev'!C:H,6,0)="Closed",VLOOKUP(C2,'Paetec -prev'!C:H,6,0)="Resolved"),"No","Yes"))</f>
        <v>No</v>
      </c>
      <c r="AA2" s="1" t="s">
        <v>548</v>
      </c>
      <c r="AB2" s="1" t="s">
        <v>548</v>
      </c>
      <c r="AC2" s="1"/>
      <c r="AD2" s="1"/>
    </row>
    <row r="3" spans="1:30" x14ac:dyDescent="0.25">
      <c r="A3" s="1" t="s">
        <v>677</v>
      </c>
      <c r="B3" s="1" t="s">
        <v>562</v>
      </c>
      <c r="C3" s="1" t="s">
        <v>1390</v>
      </c>
      <c r="D3" s="25">
        <v>43349.876516203702</v>
      </c>
      <c r="E3" s="25">
        <v>43374.576354166667</v>
      </c>
      <c r="F3" s="1" t="s">
        <v>914</v>
      </c>
      <c r="G3" s="1" t="s">
        <v>90</v>
      </c>
      <c r="H3" s="1" t="s">
        <v>573</v>
      </c>
      <c r="I3" s="1" t="s">
        <v>91</v>
      </c>
      <c r="J3" s="1" t="s">
        <v>1119</v>
      </c>
      <c r="K3" s="1" t="s">
        <v>1391</v>
      </c>
      <c r="L3" s="1" t="s">
        <v>1586</v>
      </c>
      <c r="M3" s="1" t="s">
        <v>793</v>
      </c>
      <c r="N3" s="1" t="s">
        <v>920</v>
      </c>
      <c r="O3" s="1" t="s">
        <v>921</v>
      </c>
      <c r="P3" s="1"/>
      <c r="Q3" s="1" t="s">
        <v>92</v>
      </c>
      <c r="R3" s="1" t="s">
        <v>544</v>
      </c>
      <c r="S3" s="1" t="s">
        <v>585</v>
      </c>
      <c r="T3" s="1"/>
      <c r="U3" s="1"/>
      <c r="V3" s="1" t="s">
        <v>841</v>
      </c>
      <c r="W3" s="1" t="s">
        <v>800</v>
      </c>
      <c r="X3" s="1"/>
      <c r="Y3" s="25">
        <v>43385.48474537037</v>
      </c>
      <c r="Z3" s="1" t="str">
        <f>IF(ISNA(VLOOKUP(C3,'Paetec -prev'!C:H,6,0)),"Yes",IF(OR(VLOOKUP(C3,'Paetec -prev'!C:H,6,0)="Closed",VLOOKUP(C3,'Paetec -prev'!C:H,6,0)="Resolved"),"No","Yes"))</f>
        <v>No</v>
      </c>
      <c r="AA3" s="1" t="s">
        <v>548</v>
      </c>
      <c r="AB3" s="1" t="s">
        <v>548</v>
      </c>
      <c r="AC3" s="1"/>
      <c r="AD3" s="1"/>
    </row>
    <row r="4" spans="1:30" x14ac:dyDescent="0.25">
      <c r="A4" s="1" t="s">
        <v>677</v>
      </c>
      <c r="B4" s="1" t="s">
        <v>562</v>
      </c>
      <c r="C4" s="1" t="s">
        <v>1425</v>
      </c>
      <c r="D4" s="25">
        <v>43354.863344907404</v>
      </c>
      <c r="E4" s="25">
        <v>43374.592800925922</v>
      </c>
      <c r="F4" s="1" t="s">
        <v>914</v>
      </c>
      <c r="G4" s="1" t="s">
        <v>90</v>
      </c>
      <c r="H4" s="1" t="s">
        <v>573</v>
      </c>
      <c r="I4" s="1" t="s">
        <v>91</v>
      </c>
      <c r="J4" s="1" t="s">
        <v>1119</v>
      </c>
      <c r="K4" s="1" t="s">
        <v>1426</v>
      </c>
      <c r="L4" s="1" t="s">
        <v>1575</v>
      </c>
      <c r="M4" s="1" t="s">
        <v>793</v>
      </c>
      <c r="N4" s="1" t="s">
        <v>920</v>
      </c>
      <c r="O4" s="1" t="s">
        <v>921</v>
      </c>
      <c r="P4" s="1"/>
      <c r="Q4" s="1" t="s">
        <v>92</v>
      </c>
      <c r="R4" s="1" t="s">
        <v>544</v>
      </c>
      <c r="S4" s="1" t="s">
        <v>585</v>
      </c>
      <c r="T4" s="1"/>
      <c r="U4" s="1"/>
      <c r="V4" s="1" t="s">
        <v>841</v>
      </c>
      <c r="W4" s="1" t="s">
        <v>800</v>
      </c>
      <c r="X4" s="1"/>
      <c r="Y4" s="25">
        <v>43385.486458333333</v>
      </c>
      <c r="Z4" s="1" t="str">
        <f>IF(ISNA(VLOOKUP(C4,'Paetec -prev'!C:H,6,0)),"Yes",IF(OR(VLOOKUP(C4,'Paetec -prev'!C:H,6,0)="Closed",VLOOKUP(C4,'Paetec -prev'!C:H,6,0)="Resolved"),"No","Yes"))</f>
        <v>No</v>
      </c>
      <c r="AA4" s="1" t="s">
        <v>548</v>
      </c>
      <c r="AB4" s="1" t="s">
        <v>548</v>
      </c>
      <c r="AC4" s="1"/>
      <c r="AD4" s="1"/>
    </row>
    <row r="5" spans="1:30" x14ac:dyDescent="0.25">
      <c r="A5" s="1" t="s">
        <v>677</v>
      </c>
      <c r="B5" s="1" t="s">
        <v>562</v>
      </c>
      <c r="C5" s="1" t="s">
        <v>1573</v>
      </c>
      <c r="D5" s="25">
        <v>43371.795300925929</v>
      </c>
      <c r="E5" s="25">
        <v>43374.595393518517</v>
      </c>
      <c r="F5" s="1" t="s">
        <v>914</v>
      </c>
      <c r="G5" s="1" t="s">
        <v>90</v>
      </c>
      <c r="H5" s="1" t="s">
        <v>573</v>
      </c>
      <c r="I5" s="1" t="s">
        <v>91</v>
      </c>
      <c r="J5" s="1" t="s">
        <v>1119</v>
      </c>
      <c r="K5" s="1" t="s">
        <v>1574</v>
      </c>
      <c r="L5" s="1" t="s">
        <v>1575</v>
      </c>
      <c r="M5" s="1" t="s">
        <v>793</v>
      </c>
      <c r="N5" s="1" t="s">
        <v>920</v>
      </c>
      <c r="O5" s="1" t="s">
        <v>921</v>
      </c>
      <c r="P5" s="1"/>
      <c r="Q5" s="1" t="s">
        <v>92</v>
      </c>
      <c r="R5" s="1" t="s">
        <v>544</v>
      </c>
      <c r="S5" s="1" t="s">
        <v>585</v>
      </c>
      <c r="T5" s="1"/>
      <c r="U5" s="1"/>
      <c r="V5" s="1" t="s">
        <v>841</v>
      </c>
      <c r="W5" s="1" t="s">
        <v>800</v>
      </c>
      <c r="X5" s="1"/>
      <c r="Y5" s="25">
        <v>43385.508923611109</v>
      </c>
      <c r="Z5" s="1" t="str">
        <f>IF(ISNA(VLOOKUP(C5,'Paetec -prev'!C:H,6,0)),"Yes",IF(OR(VLOOKUP(C5,'Paetec -prev'!C:H,6,0)="Closed",VLOOKUP(C5,'Paetec -prev'!C:H,6,0)="Resolved"),"No","Yes"))</f>
        <v>No</v>
      </c>
      <c r="AA5" s="1" t="s">
        <v>548</v>
      </c>
      <c r="AB5" s="1" t="s">
        <v>548</v>
      </c>
      <c r="AC5" s="1"/>
      <c r="AD5" s="1"/>
    </row>
    <row r="6" spans="1:30" x14ac:dyDescent="0.25">
      <c r="A6" s="1" t="s">
        <v>677</v>
      </c>
      <c r="B6" s="1" t="s">
        <v>562</v>
      </c>
      <c r="C6" s="1" t="s">
        <v>1443</v>
      </c>
      <c r="D6" s="25">
        <v>43355.93167824074</v>
      </c>
      <c r="E6" s="25">
        <v>43374.599537037036</v>
      </c>
      <c r="F6" s="1" t="s">
        <v>914</v>
      </c>
      <c r="G6" s="1" t="s">
        <v>90</v>
      </c>
      <c r="H6" s="1" t="s">
        <v>573</v>
      </c>
      <c r="I6" s="1" t="s">
        <v>91</v>
      </c>
      <c r="J6" s="1" t="s">
        <v>1119</v>
      </c>
      <c r="K6" s="1" t="s">
        <v>1444</v>
      </c>
      <c r="L6" s="1" t="s">
        <v>1585</v>
      </c>
      <c r="M6" s="1" t="s">
        <v>793</v>
      </c>
      <c r="N6" s="1" t="s">
        <v>929</v>
      </c>
      <c r="O6" s="1" t="s">
        <v>940</v>
      </c>
      <c r="P6" s="1"/>
      <c r="Q6" s="1" t="s">
        <v>92</v>
      </c>
      <c r="R6" s="1" t="s">
        <v>544</v>
      </c>
      <c r="S6" s="1" t="s">
        <v>585</v>
      </c>
      <c r="T6" s="1"/>
      <c r="U6" s="1"/>
      <c r="V6" s="1" t="s">
        <v>930</v>
      </c>
      <c r="W6" s="1" t="s">
        <v>950</v>
      </c>
      <c r="X6" s="1"/>
      <c r="Y6" s="25">
        <v>43385.487129629626</v>
      </c>
      <c r="Z6" s="1" t="str">
        <f>IF(ISNA(VLOOKUP(C6,'Paetec -prev'!C:H,6,0)),"Yes",IF(OR(VLOOKUP(C6,'Paetec -prev'!C:H,6,0)="Closed",VLOOKUP(C6,'Paetec -prev'!C:H,6,0)="Resolved"),"No","Yes"))</f>
        <v>No</v>
      </c>
      <c r="AA6" s="1" t="s">
        <v>548</v>
      </c>
      <c r="AB6" s="1" t="s">
        <v>548</v>
      </c>
      <c r="AC6" s="1"/>
      <c r="AD6" s="1"/>
    </row>
    <row r="7" spans="1:30" x14ac:dyDescent="0.25">
      <c r="A7" s="1" t="s">
        <v>677</v>
      </c>
      <c r="B7" s="1" t="s">
        <v>562</v>
      </c>
      <c r="C7" s="1" t="s">
        <v>1520</v>
      </c>
      <c r="D7" s="25">
        <v>43367.834745370368</v>
      </c>
      <c r="E7" s="25">
        <v>43374.63994212963</v>
      </c>
      <c r="F7" s="1" t="s">
        <v>914</v>
      </c>
      <c r="G7" s="1" t="s">
        <v>90</v>
      </c>
      <c r="H7" s="1" t="s">
        <v>573</v>
      </c>
      <c r="I7" s="1" t="s">
        <v>91</v>
      </c>
      <c r="J7" s="1" t="s">
        <v>1119</v>
      </c>
      <c r="K7" s="1" t="s">
        <v>1521</v>
      </c>
      <c r="L7" s="1" t="s">
        <v>1581</v>
      </c>
      <c r="M7" s="1" t="s">
        <v>793</v>
      </c>
      <c r="N7" s="1" t="s">
        <v>920</v>
      </c>
      <c r="O7" s="1" t="s">
        <v>1582</v>
      </c>
      <c r="P7" s="1"/>
      <c r="Q7" s="1" t="s">
        <v>92</v>
      </c>
      <c r="R7" s="1" t="s">
        <v>544</v>
      </c>
      <c r="S7" s="1" t="s">
        <v>585</v>
      </c>
      <c r="T7" s="1"/>
      <c r="U7" s="1"/>
      <c r="V7" s="1" t="s">
        <v>1421</v>
      </c>
      <c r="W7" s="1" t="s">
        <v>1422</v>
      </c>
      <c r="X7" s="1"/>
      <c r="Y7" s="25">
        <v>43385.497048611112</v>
      </c>
      <c r="Z7" s="1" t="str">
        <f>IF(ISNA(VLOOKUP(C7,'Paetec -prev'!C:H,6,0)),"Yes",IF(OR(VLOOKUP(C7,'Paetec -prev'!C:H,6,0)="Closed",VLOOKUP(C7,'Paetec -prev'!C:H,6,0)="Resolved"),"No","Yes"))</f>
        <v>No</v>
      </c>
      <c r="AA7" s="1" t="s">
        <v>548</v>
      </c>
      <c r="AB7" s="1" t="s">
        <v>548</v>
      </c>
      <c r="AC7" s="1"/>
      <c r="AD7" s="1"/>
    </row>
    <row r="8" spans="1:30" x14ac:dyDescent="0.25">
      <c r="A8" s="1" t="s">
        <v>677</v>
      </c>
      <c r="B8" s="1" t="s">
        <v>562</v>
      </c>
      <c r="C8" s="1" t="s">
        <v>1505</v>
      </c>
      <c r="D8" s="25">
        <v>43368.0237037037</v>
      </c>
      <c r="E8" s="25">
        <v>43374.693206018521</v>
      </c>
      <c r="F8" s="1" t="s">
        <v>914</v>
      </c>
      <c r="G8" s="1" t="s">
        <v>90</v>
      </c>
      <c r="H8" s="1" t="s">
        <v>573</v>
      </c>
      <c r="I8" s="1" t="s">
        <v>91</v>
      </c>
      <c r="J8" s="1" t="s">
        <v>1119</v>
      </c>
      <c r="K8" s="1" t="s">
        <v>1506</v>
      </c>
      <c r="L8" s="1" t="s">
        <v>1579</v>
      </c>
      <c r="M8" s="1" t="s">
        <v>793</v>
      </c>
      <c r="N8" s="1" t="s">
        <v>929</v>
      </c>
      <c r="O8" s="1" t="s">
        <v>940</v>
      </c>
      <c r="P8" s="1"/>
      <c r="Q8" s="1" t="s">
        <v>92</v>
      </c>
      <c r="R8" s="1" t="s">
        <v>544</v>
      </c>
      <c r="S8" s="1" t="s">
        <v>585</v>
      </c>
      <c r="T8" s="1"/>
      <c r="U8" s="1"/>
      <c r="V8" s="1" t="s">
        <v>930</v>
      </c>
      <c r="W8" s="1" t="s">
        <v>950</v>
      </c>
      <c r="X8" s="1"/>
      <c r="Y8" s="25">
        <v>43385.497662037036</v>
      </c>
      <c r="Z8" s="1" t="str">
        <f>IF(ISNA(VLOOKUP(C8,'Paetec -prev'!C:H,6,0)),"Yes",IF(OR(VLOOKUP(C8,'Paetec -prev'!C:H,6,0)="Closed",VLOOKUP(C8,'Paetec -prev'!C:H,6,0)="Resolved"),"No","Yes"))</f>
        <v>No</v>
      </c>
      <c r="AA8" s="1" t="s">
        <v>548</v>
      </c>
      <c r="AB8" s="1" t="s">
        <v>548</v>
      </c>
      <c r="AC8" s="1"/>
      <c r="AD8" s="1"/>
    </row>
    <row r="9" spans="1:30" x14ac:dyDescent="0.25">
      <c r="A9" s="1" t="s">
        <v>677</v>
      </c>
      <c r="B9" s="1" t="s">
        <v>562</v>
      </c>
      <c r="C9" s="1" t="s">
        <v>1518</v>
      </c>
      <c r="D9" s="25">
        <v>43367.862557870372</v>
      </c>
      <c r="E9" s="25">
        <v>43374.694606481484</v>
      </c>
      <c r="F9" s="1" t="s">
        <v>1101</v>
      </c>
      <c r="G9" s="1" t="s">
        <v>90</v>
      </c>
      <c r="H9" s="1" t="s">
        <v>573</v>
      </c>
      <c r="I9" s="1" t="s">
        <v>91</v>
      </c>
      <c r="J9" s="1" t="s">
        <v>1124</v>
      </c>
      <c r="K9" s="1" t="s">
        <v>1519</v>
      </c>
      <c r="L9" s="1" t="s">
        <v>1580</v>
      </c>
      <c r="M9" s="1" t="s">
        <v>793</v>
      </c>
      <c r="N9" s="1" t="s">
        <v>41</v>
      </c>
      <c r="O9" s="1" t="s">
        <v>1442</v>
      </c>
      <c r="P9" s="1"/>
      <c r="Q9" s="1" t="s">
        <v>92</v>
      </c>
      <c r="R9" s="1" t="s">
        <v>544</v>
      </c>
      <c r="S9" s="1" t="s">
        <v>585</v>
      </c>
      <c r="T9" s="1"/>
      <c r="U9" s="1"/>
      <c r="V9" s="1" t="s">
        <v>1333</v>
      </c>
      <c r="W9" s="1" t="s">
        <v>1334</v>
      </c>
      <c r="X9" s="1"/>
      <c r="Y9" s="25">
        <v>43385.497129629628</v>
      </c>
      <c r="Z9" s="1" t="str">
        <f>IF(ISNA(VLOOKUP(C9,'Paetec -prev'!C:H,6,0)),"Yes",IF(OR(VLOOKUP(C9,'Paetec -prev'!C:H,6,0)="Closed",VLOOKUP(C9,'Paetec -prev'!C:H,6,0)="Resolved"),"No","Yes"))</f>
        <v>No</v>
      </c>
      <c r="AA9" s="1" t="s">
        <v>548</v>
      </c>
      <c r="AB9" s="1" t="s">
        <v>548</v>
      </c>
      <c r="AC9" s="1"/>
      <c r="AD9" s="1"/>
    </row>
    <row r="10" spans="1:30" x14ac:dyDescent="0.25">
      <c r="A10" s="1" t="s">
        <v>677</v>
      </c>
      <c r="B10" s="1" t="s">
        <v>562</v>
      </c>
      <c r="C10" s="1" t="s">
        <v>1516</v>
      </c>
      <c r="D10" s="25">
        <v>43367.859652777777</v>
      </c>
      <c r="E10" s="25">
        <v>43374.695567129631</v>
      </c>
      <c r="F10" s="1" t="s">
        <v>914</v>
      </c>
      <c r="G10" s="1" t="s">
        <v>90</v>
      </c>
      <c r="H10" s="1" t="s">
        <v>573</v>
      </c>
      <c r="I10" s="1" t="s">
        <v>91</v>
      </c>
      <c r="J10" s="1" t="s">
        <v>1124</v>
      </c>
      <c r="K10" s="1" t="s">
        <v>1517</v>
      </c>
      <c r="L10" s="1" t="s">
        <v>1579</v>
      </c>
      <c r="M10" s="1" t="s">
        <v>793</v>
      </c>
      <c r="N10" s="1" t="s">
        <v>929</v>
      </c>
      <c r="O10" s="1" t="s">
        <v>940</v>
      </c>
      <c r="P10" s="1"/>
      <c r="Q10" s="1" t="s">
        <v>92</v>
      </c>
      <c r="R10" s="1" t="s">
        <v>544</v>
      </c>
      <c r="S10" s="1" t="s">
        <v>585</v>
      </c>
      <c r="T10" s="1"/>
      <c r="U10" s="1"/>
      <c r="V10" s="1" t="s">
        <v>1333</v>
      </c>
      <c r="W10" s="1" t="s">
        <v>1334</v>
      </c>
      <c r="X10" s="1"/>
      <c r="Y10" s="25">
        <v>43385.497199074074</v>
      </c>
      <c r="Z10" s="1" t="str">
        <f>IF(ISNA(VLOOKUP(C10,'Paetec -prev'!C:H,6,0)),"Yes",IF(OR(VLOOKUP(C10,'Paetec -prev'!C:H,6,0)="Closed",VLOOKUP(C10,'Paetec -prev'!C:H,6,0)="Resolved"),"No","Yes"))</f>
        <v>No</v>
      </c>
      <c r="AA10" s="1" t="s">
        <v>548</v>
      </c>
      <c r="AB10" s="1" t="s">
        <v>548</v>
      </c>
      <c r="AC10" s="1"/>
      <c r="AD10" s="1"/>
    </row>
    <row r="11" spans="1:30" x14ac:dyDescent="0.25">
      <c r="A11" s="1" t="s">
        <v>677</v>
      </c>
      <c r="B11" s="1" t="s">
        <v>562</v>
      </c>
      <c r="C11" s="1" t="s">
        <v>1525</v>
      </c>
      <c r="D11" s="25">
        <v>43368.925219907411</v>
      </c>
      <c r="E11" s="25">
        <v>43374.753020833334</v>
      </c>
      <c r="F11" s="1" t="s">
        <v>914</v>
      </c>
      <c r="G11" s="1" t="s">
        <v>90</v>
      </c>
      <c r="H11" s="1" t="s">
        <v>573</v>
      </c>
      <c r="I11" s="1" t="s">
        <v>91</v>
      </c>
      <c r="J11" s="1" t="s">
        <v>1119</v>
      </c>
      <c r="K11" s="1" t="s">
        <v>1526</v>
      </c>
      <c r="L11" s="1" t="s">
        <v>1578</v>
      </c>
      <c r="M11" s="1" t="s">
        <v>793</v>
      </c>
      <c r="N11" s="1" t="s">
        <v>929</v>
      </c>
      <c r="O11" s="1" t="s">
        <v>1214</v>
      </c>
      <c r="P11" s="1"/>
      <c r="Q11" s="1" t="s">
        <v>92</v>
      </c>
      <c r="R11" s="1" t="s">
        <v>544</v>
      </c>
      <c r="S11" s="1" t="s">
        <v>585</v>
      </c>
      <c r="T11" s="1"/>
      <c r="U11" s="1"/>
      <c r="V11" s="1" t="s">
        <v>924</v>
      </c>
      <c r="W11" s="1" t="s">
        <v>844</v>
      </c>
      <c r="X11" s="1"/>
      <c r="Y11" s="25">
        <v>43385.498935185184</v>
      </c>
      <c r="Z11" s="1" t="str">
        <f>IF(ISNA(VLOOKUP(C11,'Paetec -prev'!C:H,6,0)),"Yes",IF(OR(VLOOKUP(C11,'Paetec -prev'!C:H,6,0)="Closed",VLOOKUP(C11,'Paetec -prev'!C:H,6,0)="Resolved"),"No","Yes"))</f>
        <v>No</v>
      </c>
      <c r="AA11" s="1" t="s">
        <v>548</v>
      </c>
      <c r="AB11" s="1" t="s">
        <v>548</v>
      </c>
      <c r="AC11" s="1"/>
      <c r="AD11" s="1"/>
    </row>
    <row r="12" spans="1:30" x14ac:dyDescent="0.25">
      <c r="A12" s="1" t="s">
        <v>677</v>
      </c>
      <c r="B12" s="1" t="s">
        <v>562</v>
      </c>
      <c r="C12" s="1" t="s">
        <v>1561</v>
      </c>
      <c r="D12" s="25">
        <v>43370.769004629627</v>
      </c>
      <c r="E12" s="25">
        <v>43374.758668981478</v>
      </c>
      <c r="F12" s="1" t="s">
        <v>915</v>
      </c>
      <c r="G12" s="1" t="s">
        <v>90</v>
      </c>
      <c r="H12" s="1" t="s">
        <v>573</v>
      </c>
      <c r="I12" s="1" t="s">
        <v>91</v>
      </c>
      <c r="J12" s="1" t="s">
        <v>1119</v>
      </c>
      <c r="K12" s="1" t="s">
        <v>1562</v>
      </c>
      <c r="L12" s="1" t="s">
        <v>1577</v>
      </c>
      <c r="M12" s="1" t="s">
        <v>793</v>
      </c>
      <c r="N12" s="1" t="s">
        <v>41</v>
      </c>
      <c r="O12" s="1" t="s">
        <v>927</v>
      </c>
      <c r="P12" s="1"/>
      <c r="Q12" s="1" t="s">
        <v>92</v>
      </c>
      <c r="R12" s="1" t="s">
        <v>544</v>
      </c>
      <c r="S12" s="1" t="s">
        <v>585</v>
      </c>
      <c r="T12" s="1"/>
      <c r="U12" s="1"/>
      <c r="V12" s="1" t="s">
        <v>1563</v>
      </c>
      <c r="W12" s="1" t="s">
        <v>1564</v>
      </c>
      <c r="X12" s="1"/>
      <c r="Y12" s="25">
        <v>43385.503842592596</v>
      </c>
      <c r="Z12" s="1" t="str">
        <f>IF(ISNA(VLOOKUP(C12,'Paetec -prev'!C:H,6,0)),"Yes",IF(OR(VLOOKUP(C12,'Paetec -prev'!C:H,6,0)="Closed",VLOOKUP(C12,'Paetec -prev'!C:H,6,0)="Resolved"),"No","Yes"))</f>
        <v>No</v>
      </c>
      <c r="AA12" s="1" t="s">
        <v>548</v>
      </c>
      <c r="AB12" s="1" t="s">
        <v>548</v>
      </c>
      <c r="AC12" s="1"/>
      <c r="AD12" s="1"/>
    </row>
    <row r="13" spans="1:30" x14ac:dyDescent="0.25">
      <c r="A13" s="1" t="s">
        <v>677</v>
      </c>
      <c r="B13" s="1" t="s">
        <v>562</v>
      </c>
      <c r="C13" s="1" t="s">
        <v>1559</v>
      </c>
      <c r="D13" s="25">
        <v>43370.824861111112</v>
      </c>
      <c r="E13" s="25">
        <v>43374.761006944442</v>
      </c>
      <c r="F13" s="1" t="s">
        <v>1101</v>
      </c>
      <c r="G13" s="1" t="s">
        <v>90</v>
      </c>
      <c r="H13" s="1" t="s">
        <v>573</v>
      </c>
      <c r="I13" s="1" t="s">
        <v>91</v>
      </c>
      <c r="J13" s="1" t="s">
        <v>1119</v>
      </c>
      <c r="K13" s="1" t="s">
        <v>1560</v>
      </c>
      <c r="L13" s="1" t="s">
        <v>1576</v>
      </c>
      <c r="M13" s="1" t="s">
        <v>793</v>
      </c>
      <c r="N13" s="1" t="s">
        <v>40</v>
      </c>
      <c r="O13" s="1" t="s">
        <v>732</v>
      </c>
      <c r="P13" s="1"/>
      <c r="Q13" s="1" t="s">
        <v>92</v>
      </c>
      <c r="R13" s="1" t="s">
        <v>544</v>
      </c>
      <c r="S13" s="1" t="s">
        <v>585</v>
      </c>
      <c r="T13" s="1"/>
      <c r="U13" s="1"/>
      <c r="V13" s="1" t="s">
        <v>924</v>
      </c>
      <c r="W13" s="1" t="s">
        <v>844</v>
      </c>
      <c r="X13" s="1"/>
      <c r="Y13" s="25">
        <v>43385.502939814818</v>
      </c>
      <c r="Z13" s="1" t="str">
        <f>IF(ISNA(VLOOKUP(C13,'Paetec -prev'!C:H,6,0)),"Yes",IF(OR(VLOOKUP(C13,'Paetec -prev'!C:H,6,0)="Closed",VLOOKUP(C13,'Paetec -prev'!C:H,6,0)="Resolved"),"No","Yes"))</f>
        <v>No</v>
      </c>
      <c r="AA13" s="1" t="s">
        <v>548</v>
      </c>
      <c r="AB13" s="1" t="s">
        <v>548</v>
      </c>
      <c r="AC13" s="1"/>
      <c r="AD13" s="1"/>
    </row>
    <row r="14" spans="1:30" x14ac:dyDescent="0.25">
      <c r="A14" s="1" t="s">
        <v>677</v>
      </c>
      <c r="B14" s="1" t="s">
        <v>562</v>
      </c>
      <c r="C14" s="1" t="s">
        <v>1454</v>
      </c>
      <c r="D14" s="25">
        <v>43357.748344907406</v>
      </c>
      <c r="E14" s="25">
        <v>43374.812071759261</v>
      </c>
      <c r="F14" s="1" t="s">
        <v>1101</v>
      </c>
      <c r="G14" s="1" t="s">
        <v>90</v>
      </c>
      <c r="H14" s="1" t="s">
        <v>573</v>
      </c>
      <c r="I14" s="1" t="s">
        <v>91</v>
      </c>
      <c r="J14" s="1" t="s">
        <v>1119</v>
      </c>
      <c r="K14" s="1" t="s">
        <v>1455</v>
      </c>
      <c r="L14" s="1" t="s">
        <v>1584</v>
      </c>
      <c r="M14" s="1" t="s">
        <v>793</v>
      </c>
      <c r="N14" s="1" t="s">
        <v>41</v>
      </c>
      <c r="O14" s="1" t="s">
        <v>942</v>
      </c>
      <c r="P14" s="1"/>
      <c r="Q14" s="1" t="s">
        <v>92</v>
      </c>
      <c r="R14" s="1" t="s">
        <v>544</v>
      </c>
      <c r="S14" s="1" t="s">
        <v>585</v>
      </c>
      <c r="T14" s="1"/>
      <c r="U14" s="1"/>
      <c r="V14" s="1" t="s">
        <v>1452</v>
      </c>
      <c r="W14" s="1" t="s">
        <v>1453</v>
      </c>
      <c r="X14" s="1"/>
      <c r="Y14" s="25">
        <v>43385.487708333334</v>
      </c>
      <c r="Z14" s="1" t="str">
        <f>IF(ISNA(VLOOKUP(C14,'Paetec -prev'!C:H,6,0)),"Yes",IF(OR(VLOOKUP(C14,'Paetec -prev'!C:H,6,0)="Closed",VLOOKUP(C14,'Paetec -prev'!C:H,6,0)="Resolved"),"No","Yes"))</f>
        <v>No</v>
      </c>
      <c r="AA14" s="1" t="s">
        <v>548</v>
      </c>
      <c r="AB14" s="1" t="s">
        <v>548</v>
      </c>
      <c r="AC14" s="1"/>
      <c r="AD14" s="1"/>
    </row>
    <row r="15" spans="1:30" x14ac:dyDescent="0.25">
      <c r="A15" s="1" t="s">
        <v>677</v>
      </c>
      <c r="B15" s="1" t="s">
        <v>562</v>
      </c>
      <c r="C15" s="1" t="s">
        <v>1476</v>
      </c>
      <c r="D15" s="25">
        <v>43361.750972222224</v>
      </c>
      <c r="E15" s="25">
        <v>43374.867777777778</v>
      </c>
      <c r="F15" s="1" t="s">
        <v>1101</v>
      </c>
      <c r="G15" s="1" t="s">
        <v>90</v>
      </c>
      <c r="H15" s="1" t="s">
        <v>573</v>
      </c>
      <c r="I15" s="1" t="s">
        <v>91</v>
      </c>
      <c r="J15" s="1" t="s">
        <v>1119</v>
      </c>
      <c r="K15" s="1" t="s">
        <v>1477</v>
      </c>
      <c r="L15" s="1" t="s">
        <v>2030</v>
      </c>
      <c r="M15" s="1" t="s">
        <v>793</v>
      </c>
      <c r="N15" s="1" t="s">
        <v>40</v>
      </c>
      <c r="O15" s="1" t="s">
        <v>1179</v>
      </c>
      <c r="P15" s="1"/>
      <c r="Q15" s="1" t="s">
        <v>92</v>
      </c>
      <c r="R15" s="1" t="s">
        <v>544</v>
      </c>
      <c r="S15" s="1" t="s">
        <v>585</v>
      </c>
      <c r="T15" s="1"/>
      <c r="U15" s="1"/>
      <c r="V15" s="1" t="s">
        <v>841</v>
      </c>
      <c r="W15" s="1" t="s">
        <v>800</v>
      </c>
      <c r="X15" s="1"/>
      <c r="Y15" s="25">
        <v>43385.490324074075</v>
      </c>
      <c r="Z15" s="1" t="str">
        <f>IF(ISNA(VLOOKUP(C15,'Paetec -prev'!C:H,6,0)),"Yes",IF(OR(VLOOKUP(C15,'Paetec -prev'!C:H,6,0)="Closed",VLOOKUP(C15,'Paetec -prev'!C:H,6,0)="Resolved"),"No","Yes"))</f>
        <v>No</v>
      </c>
      <c r="AA15" s="1" t="s">
        <v>548</v>
      </c>
      <c r="AB15" s="1" t="s">
        <v>548</v>
      </c>
      <c r="AC15" s="1"/>
      <c r="AD15" s="1"/>
    </row>
    <row r="16" spans="1:30" x14ac:dyDescent="0.25">
      <c r="A16" s="1" t="s">
        <v>677</v>
      </c>
      <c r="B16" s="1" t="s">
        <v>562</v>
      </c>
      <c r="C16" s="1" t="s">
        <v>1523</v>
      </c>
      <c r="D16" s="25">
        <v>43368.993113425924</v>
      </c>
      <c r="E16" s="25">
        <v>43375.127847222226</v>
      </c>
      <c r="F16" s="1" t="s">
        <v>1101</v>
      </c>
      <c r="G16" s="1" t="s">
        <v>90</v>
      </c>
      <c r="H16" s="1" t="s">
        <v>943</v>
      </c>
      <c r="I16" s="1" t="s">
        <v>91</v>
      </c>
      <c r="J16" s="1" t="s">
        <v>1119</v>
      </c>
      <c r="K16" s="1" t="s">
        <v>1524</v>
      </c>
      <c r="L16" s="1"/>
      <c r="M16" s="1"/>
      <c r="N16" s="1"/>
      <c r="O16" s="1"/>
      <c r="P16" s="1"/>
      <c r="Q16" s="1" t="s">
        <v>92</v>
      </c>
      <c r="R16" s="1" t="s">
        <v>544</v>
      </c>
      <c r="S16" s="1" t="s">
        <v>585</v>
      </c>
      <c r="T16" s="1"/>
      <c r="U16" s="1"/>
      <c r="V16" s="1" t="s">
        <v>1006</v>
      </c>
      <c r="W16" s="1" t="s">
        <v>1007</v>
      </c>
      <c r="X16" s="1"/>
      <c r="Y16" s="25">
        <v>43375.128032407411</v>
      </c>
      <c r="Z16" s="1"/>
      <c r="AA16" s="1" t="s">
        <v>548</v>
      </c>
      <c r="AB16" s="1" t="s">
        <v>548</v>
      </c>
      <c r="AC16" s="1"/>
      <c r="AD16" s="1"/>
    </row>
    <row r="17" spans="1:30" x14ac:dyDescent="0.25">
      <c r="A17" s="1" t="s">
        <v>677</v>
      </c>
      <c r="B17" s="1" t="s">
        <v>562</v>
      </c>
      <c r="C17" s="1" t="s">
        <v>1557</v>
      </c>
      <c r="D17" s="25">
        <v>43370.913356481484</v>
      </c>
      <c r="E17" s="25">
        <v>43375.12840277778</v>
      </c>
      <c r="F17" s="1" t="s">
        <v>1193</v>
      </c>
      <c r="G17" s="1" t="s">
        <v>90</v>
      </c>
      <c r="H17" s="1" t="s">
        <v>943</v>
      </c>
      <c r="I17" s="1" t="s">
        <v>91</v>
      </c>
      <c r="J17" s="1" t="s">
        <v>1119</v>
      </c>
      <c r="K17" s="1" t="s">
        <v>1558</v>
      </c>
      <c r="L17" s="1"/>
      <c r="M17" s="1"/>
      <c r="N17" s="1"/>
      <c r="O17" s="1"/>
      <c r="P17" s="1"/>
      <c r="Q17" s="1" t="s">
        <v>92</v>
      </c>
      <c r="R17" s="1" t="s">
        <v>544</v>
      </c>
      <c r="S17" s="1" t="s">
        <v>585</v>
      </c>
      <c r="T17" s="1"/>
      <c r="U17" s="1"/>
      <c r="V17" s="1" t="s">
        <v>1006</v>
      </c>
      <c r="W17" s="1" t="s">
        <v>1007</v>
      </c>
      <c r="X17" s="1"/>
      <c r="Y17" s="25">
        <v>43375.128587962965</v>
      </c>
      <c r="Z17" s="1"/>
      <c r="AA17" s="1" t="s">
        <v>548</v>
      </c>
      <c r="AB17" s="1" t="s">
        <v>548</v>
      </c>
      <c r="AC17" s="1"/>
      <c r="AD17" s="1"/>
    </row>
    <row r="18" spans="1:30" x14ac:dyDescent="0.25">
      <c r="A18" s="1" t="s">
        <v>677</v>
      </c>
      <c r="B18" s="1" t="s">
        <v>562</v>
      </c>
      <c r="C18" s="1" t="s">
        <v>1587</v>
      </c>
      <c r="D18" s="25">
        <v>43372.766157407408</v>
      </c>
      <c r="E18" s="25">
        <v>43375.915648148148</v>
      </c>
      <c r="F18" s="1" t="s">
        <v>1100</v>
      </c>
      <c r="G18" s="1" t="s">
        <v>90</v>
      </c>
      <c r="H18" s="1" t="s">
        <v>943</v>
      </c>
      <c r="I18" s="1" t="s">
        <v>91</v>
      </c>
      <c r="J18" s="1" t="s">
        <v>1119</v>
      </c>
      <c r="K18" s="1" t="s">
        <v>1588</v>
      </c>
      <c r="L18" s="1"/>
      <c r="M18" s="1"/>
      <c r="N18" s="1"/>
      <c r="O18" s="1"/>
      <c r="P18" s="1"/>
      <c r="Q18" s="1" t="s">
        <v>92</v>
      </c>
      <c r="R18" s="1" t="s">
        <v>544</v>
      </c>
      <c r="S18" s="1" t="s">
        <v>585</v>
      </c>
      <c r="T18" s="1"/>
      <c r="U18" s="1"/>
      <c r="V18" s="1" t="s">
        <v>1382</v>
      </c>
      <c r="W18" s="1" t="s">
        <v>1383</v>
      </c>
      <c r="X18" s="1"/>
      <c r="Y18" s="25">
        <v>43375.915856481479</v>
      </c>
      <c r="Z18" s="1"/>
      <c r="AA18" s="1" t="s">
        <v>548</v>
      </c>
      <c r="AB18" s="1" t="s">
        <v>548</v>
      </c>
      <c r="AC18" s="1"/>
      <c r="AD18" s="1"/>
    </row>
    <row r="19" spans="1:30" x14ac:dyDescent="0.25">
      <c r="A19" s="1" t="s">
        <v>677</v>
      </c>
      <c r="B19" s="1" t="s">
        <v>562</v>
      </c>
      <c r="C19" s="1" t="s">
        <v>1589</v>
      </c>
      <c r="D19" s="25">
        <v>43372.779328703706</v>
      </c>
      <c r="E19" s="25">
        <v>43375.916585648149</v>
      </c>
      <c r="F19" s="1" t="s">
        <v>1193</v>
      </c>
      <c r="G19" s="1" t="s">
        <v>90</v>
      </c>
      <c r="H19" s="1" t="s">
        <v>943</v>
      </c>
      <c r="I19" s="1" t="s">
        <v>91</v>
      </c>
      <c r="J19" s="1" t="s">
        <v>1119</v>
      </c>
      <c r="K19" s="1" t="s">
        <v>1590</v>
      </c>
      <c r="L19" s="1"/>
      <c r="M19" s="1"/>
      <c r="N19" s="1"/>
      <c r="O19" s="1"/>
      <c r="P19" s="1"/>
      <c r="Q19" s="1" t="s">
        <v>92</v>
      </c>
      <c r="R19" s="1" t="s">
        <v>544</v>
      </c>
      <c r="S19" s="1" t="s">
        <v>585</v>
      </c>
      <c r="T19" s="1"/>
      <c r="U19" s="1"/>
      <c r="V19" s="1" t="s">
        <v>912</v>
      </c>
      <c r="W19" s="1" t="s">
        <v>1066</v>
      </c>
      <c r="X19" s="1"/>
      <c r="Y19" s="25">
        <v>43375.916770833333</v>
      </c>
      <c r="Z19" s="1"/>
      <c r="AA19" s="1" t="s">
        <v>548</v>
      </c>
      <c r="AB19" s="1" t="s">
        <v>548</v>
      </c>
      <c r="AC19" s="1"/>
      <c r="AD19" s="1"/>
    </row>
    <row r="20" spans="1:30" x14ac:dyDescent="0.25">
      <c r="A20" s="1" t="s">
        <v>677</v>
      </c>
      <c r="B20" s="1" t="s">
        <v>562</v>
      </c>
      <c r="C20" s="1" t="s">
        <v>1536</v>
      </c>
      <c r="D20" s="25">
        <v>43369.893171296295</v>
      </c>
      <c r="E20" s="25">
        <v>43376.630810185183</v>
      </c>
      <c r="F20" s="1" t="s">
        <v>1193</v>
      </c>
      <c r="G20" s="1" t="s">
        <v>90</v>
      </c>
      <c r="H20" s="1" t="s">
        <v>573</v>
      </c>
      <c r="I20" s="1" t="s">
        <v>91</v>
      </c>
      <c r="J20" s="1" t="s">
        <v>1119</v>
      </c>
      <c r="K20" s="1" t="s">
        <v>1537</v>
      </c>
      <c r="L20" s="1" t="s">
        <v>2029</v>
      </c>
      <c r="M20" s="1" t="s">
        <v>793</v>
      </c>
      <c r="N20" s="1" t="s">
        <v>41</v>
      </c>
      <c r="O20" s="1" t="s">
        <v>927</v>
      </c>
      <c r="P20" s="1"/>
      <c r="Q20" s="1" t="s">
        <v>92</v>
      </c>
      <c r="R20" s="1" t="s">
        <v>544</v>
      </c>
      <c r="S20" s="1" t="s">
        <v>585</v>
      </c>
      <c r="T20" s="1"/>
      <c r="U20" s="1"/>
      <c r="V20" s="1" t="s">
        <v>1385</v>
      </c>
      <c r="W20" s="1" t="s">
        <v>1386</v>
      </c>
      <c r="X20" s="1"/>
      <c r="Y20" s="25">
        <v>43387.489004629628</v>
      </c>
      <c r="Z20" s="1" t="str">
        <f>IF(ISNA(VLOOKUP(C20,'Paetec -prev'!C:H,6,0)),"Yes",IF(OR(VLOOKUP(C20,'Paetec -prev'!C:H,6,0)="Closed",VLOOKUP(C20,'Paetec -prev'!C:H,6,0)="Resolved"),"No","Yes"))</f>
        <v>No</v>
      </c>
      <c r="AA20" s="1" t="s">
        <v>548</v>
      </c>
      <c r="AB20" s="1" t="s">
        <v>548</v>
      </c>
      <c r="AC20" s="1"/>
      <c r="AD20" s="1"/>
    </row>
    <row r="21" spans="1:30" x14ac:dyDescent="0.25">
      <c r="A21" s="1" t="s">
        <v>677</v>
      </c>
      <c r="B21" s="1" t="s">
        <v>562</v>
      </c>
      <c r="C21" s="1" t="s">
        <v>1591</v>
      </c>
      <c r="D21" s="25">
        <v>43372.168136574073</v>
      </c>
      <c r="E21" s="25">
        <v>43376.679097222222</v>
      </c>
      <c r="F21" s="1" t="s">
        <v>915</v>
      </c>
      <c r="G21" s="1" t="s">
        <v>90</v>
      </c>
      <c r="H21" s="1" t="s">
        <v>573</v>
      </c>
      <c r="I21" s="1" t="s">
        <v>91</v>
      </c>
      <c r="J21" s="1" t="s">
        <v>1119</v>
      </c>
      <c r="K21" s="1" t="s">
        <v>1592</v>
      </c>
      <c r="L21" s="1" t="s">
        <v>2023</v>
      </c>
      <c r="M21" s="1" t="s">
        <v>793</v>
      </c>
      <c r="N21" s="1" t="s">
        <v>40</v>
      </c>
      <c r="O21" s="1" t="s">
        <v>602</v>
      </c>
      <c r="P21" s="1"/>
      <c r="Q21" s="1" t="s">
        <v>92</v>
      </c>
      <c r="R21" s="1" t="s">
        <v>544</v>
      </c>
      <c r="S21" s="1" t="s">
        <v>585</v>
      </c>
      <c r="T21" s="1"/>
      <c r="U21" s="1"/>
      <c r="V21" s="1" t="s">
        <v>1593</v>
      </c>
      <c r="W21" s="1" t="s">
        <v>1594</v>
      </c>
      <c r="X21" s="1"/>
      <c r="Y21" s="25">
        <v>43387.496932870374</v>
      </c>
      <c r="Z21" s="1" t="str">
        <f>IF(ISNA(VLOOKUP(C21,'Paetec -prev'!C:H,6,0)),"Yes",IF(OR(VLOOKUP(C21,'Paetec -prev'!C:H,6,0)="Closed",VLOOKUP(C21,'Paetec -prev'!C:H,6,0)="Resolved"),"No","Yes"))</f>
        <v>No</v>
      </c>
      <c r="AA21" s="1" t="s">
        <v>548</v>
      </c>
      <c r="AB21" s="1" t="s">
        <v>548</v>
      </c>
      <c r="AC21" s="1"/>
      <c r="AD21" s="1"/>
    </row>
    <row r="22" spans="1:30" x14ac:dyDescent="0.25">
      <c r="A22" s="1" t="s">
        <v>677</v>
      </c>
      <c r="B22" s="1" t="s">
        <v>562</v>
      </c>
      <c r="C22" s="1" t="s">
        <v>2020</v>
      </c>
      <c r="D22" s="25">
        <v>43374.763055555559</v>
      </c>
      <c r="E22" s="25">
        <v>43376.69326388889</v>
      </c>
      <c r="F22" s="1" t="s">
        <v>915</v>
      </c>
      <c r="G22" s="1" t="s">
        <v>90</v>
      </c>
      <c r="H22" s="1" t="s">
        <v>573</v>
      </c>
      <c r="I22" s="1" t="s">
        <v>91</v>
      </c>
      <c r="J22" s="1" t="s">
        <v>1119</v>
      </c>
      <c r="K22" s="1" t="s">
        <v>2021</v>
      </c>
      <c r="L22" s="1" t="s">
        <v>2022</v>
      </c>
      <c r="M22" s="1" t="s">
        <v>793</v>
      </c>
      <c r="N22" s="1" t="s">
        <v>40</v>
      </c>
      <c r="O22" s="1" t="s">
        <v>1093</v>
      </c>
      <c r="P22" s="1"/>
      <c r="Q22" s="1" t="s">
        <v>92</v>
      </c>
      <c r="R22" s="1" t="s">
        <v>544</v>
      </c>
      <c r="S22" s="1" t="s">
        <v>585</v>
      </c>
      <c r="T22" s="1"/>
      <c r="U22" s="1"/>
      <c r="V22" s="1" t="s">
        <v>1488</v>
      </c>
      <c r="W22" s="1" t="s">
        <v>1489</v>
      </c>
      <c r="X22" s="1"/>
      <c r="Y22" s="25">
        <v>43387.498020833336</v>
      </c>
      <c r="Z22" s="1" t="str">
        <f>IF(ISNA(VLOOKUP(C22,'Paetec -prev'!C:H,6,0)),"Yes",IF(OR(VLOOKUP(C22,'Paetec -prev'!C:H,6,0)="Closed",VLOOKUP(C22,'Paetec -prev'!C:H,6,0)="Resolved"),"No","Yes"))</f>
        <v>No</v>
      </c>
      <c r="AA22" s="1" t="s">
        <v>548</v>
      </c>
      <c r="AB22" s="1" t="s">
        <v>548</v>
      </c>
      <c r="AC22" s="1"/>
      <c r="AD22" s="1"/>
    </row>
    <row r="23" spans="1:30" x14ac:dyDescent="0.25">
      <c r="A23" s="1" t="s">
        <v>677</v>
      </c>
      <c r="B23" s="1" t="s">
        <v>562</v>
      </c>
      <c r="C23" s="1" t="s">
        <v>2017</v>
      </c>
      <c r="D23" s="25">
        <v>43376.682129629633</v>
      </c>
      <c r="E23" s="25">
        <v>43376.742569444446</v>
      </c>
      <c r="F23" s="1" t="s">
        <v>915</v>
      </c>
      <c r="G23" s="1" t="s">
        <v>90</v>
      </c>
      <c r="H23" s="1" t="s">
        <v>573</v>
      </c>
      <c r="I23" s="1" t="s">
        <v>91</v>
      </c>
      <c r="J23" s="1" t="s">
        <v>1119</v>
      </c>
      <c r="K23" s="1" t="s">
        <v>2018</v>
      </c>
      <c r="L23" s="1" t="s">
        <v>2019</v>
      </c>
      <c r="M23" s="1" t="s">
        <v>793</v>
      </c>
      <c r="N23" s="1" t="s">
        <v>41</v>
      </c>
      <c r="O23" s="1" t="s">
        <v>927</v>
      </c>
      <c r="P23" s="1"/>
      <c r="Q23" s="1" t="s">
        <v>92</v>
      </c>
      <c r="R23" s="1" t="s">
        <v>544</v>
      </c>
      <c r="S23" s="1" t="s">
        <v>585</v>
      </c>
      <c r="T23" s="1"/>
      <c r="U23" s="1"/>
      <c r="V23" s="1" t="s">
        <v>1452</v>
      </c>
      <c r="W23" s="1" t="s">
        <v>1453</v>
      </c>
      <c r="X23" s="1"/>
      <c r="Y23" s="25">
        <v>43387.529942129629</v>
      </c>
      <c r="Z23" s="1" t="str">
        <f>IF(ISNA(VLOOKUP(C23,'Paetec -prev'!C:H,6,0)),"Yes",IF(OR(VLOOKUP(C23,'Paetec -prev'!C:H,6,0)="Closed",VLOOKUP(C23,'Paetec -prev'!C:H,6,0)="Resolved"),"No","Yes"))</f>
        <v>No</v>
      </c>
      <c r="AA23" s="1" t="s">
        <v>548</v>
      </c>
      <c r="AB23" s="1" t="s">
        <v>548</v>
      </c>
      <c r="AC23" s="1"/>
      <c r="AD23" s="1"/>
    </row>
    <row r="24" spans="1:30" x14ac:dyDescent="0.25">
      <c r="A24" s="1" t="s">
        <v>677</v>
      </c>
      <c r="B24" s="1" t="s">
        <v>562</v>
      </c>
      <c r="C24" s="1" t="s">
        <v>1555</v>
      </c>
      <c r="D24" s="25">
        <v>43370.964004629626</v>
      </c>
      <c r="E24" s="25">
        <v>43376.74658564815</v>
      </c>
      <c r="F24" s="1" t="s">
        <v>1100</v>
      </c>
      <c r="G24" s="1" t="s">
        <v>90</v>
      </c>
      <c r="H24" s="1" t="s">
        <v>573</v>
      </c>
      <c r="I24" s="1" t="s">
        <v>91</v>
      </c>
      <c r="J24" s="1" t="s">
        <v>1119</v>
      </c>
      <c r="K24" s="1" t="s">
        <v>1556</v>
      </c>
      <c r="L24" s="1" t="s">
        <v>1465</v>
      </c>
      <c r="M24" s="1" t="s">
        <v>793</v>
      </c>
      <c r="N24" s="1" t="s">
        <v>41</v>
      </c>
      <c r="O24" s="1" t="s">
        <v>928</v>
      </c>
      <c r="P24" s="1"/>
      <c r="Q24" s="1" t="s">
        <v>92</v>
      </c>
      <c r="R24" s="1" t="s">
        <v>544</v>
      </c>
      <c r="S24" s="1" t="s">
        <v>585</v>
      </c>
      <c r="T24" s="1"/>
      <c r="U24" s="1"/>
      <c r="V24" s="1" t="s">
        <v>925</v>
      </c>
      <c r="W24" s="1" t="s">
        <v>1384</v>
      </c>
      <c r="X24" s="1"/>
      <c r="Y24" s="25">
        <v>43387.491099537037</v>
      </c>
      <c r="Z24" s="1" t="str">
        <f>IF(ISNA(VLOOKUP(C24,'Paetec -prev'!C:H,6,0)),"Yes",IF(OR(VLOOKUP(C24,'Paetec -prev'!C:H,6,0)="Closed",VLOOKUP(C24,'Paetec -prev'!C:H,6,0)="Resolved"),"No","Yes"))</f>
        <v>No</v>
      </c>
      <c r="AA24" s="1" t="s">
        <v>548</v>
      </c>
      <c r="AB24" s="1" t="s">
        <v>548</v>
      </c>
      <c r="AC24" s="1"/>
      <c r="AD24" s="1"/>
    </row>
    <row r="25" spans="1:30" x14ac:dyDescent="0.25">
      <c r="A25" s="1" t="s">
        <v>677</v>
      </c>
      <c r="B25" s="1" t="s">
        <v>562</v>
      </c>
      <c r="C25" s="1" t="s">
        <v>2024</v>
      </c>
      <c r="D25" s="25">
        <v>43371.841608796298</v>
      </c>
      <c r="E25" s="25">
        <v>43376.757268518515</v>
      </c>
      <c r="F25" s="1" t="s">
        <v>915</v>
      </c>
      <c r="G25" s="1" t="s">
        <v>90</v>
      </c>
      <c r="H25" s="1" t="s">
        <v>573</v>
      </c>
      <c r="I25" s="1" t="s">
        <v>91</v>
      </c>
      <c r="J25" s="1" t="s">
        <v>1124</v>
      </c>
      <c r="K25" s="1" t="s">
        <v>2025</v>
      </c>
      <c r="L25" s="1" t="s">
        <v>2026</v>
      </c>
      <c r="M25" s="1" t="s">
        <v>793</v>
      </c>
      <c r="N25" s="1" t="s">
        <v>40</v>
      </c>
      <c r="O25" s="1" t="s">
        <v>602</v>
      </c>
      <c r="P25" s="1"/>
      <c r="Q25" s="1" t="s">
        <v>92</v>
      </c>
      <c r="R25" s="1" t="s">
        <v>544</v>
      </c>
      <c r="S25" s="1" t="s">
        <v>585</v>
      </c>
      <c r="T25" s="1"/>
      <c r="U25" s="1"/>
      <c r="V25" s="1" t="s">
        <v>2027</v>
      </c>
      <c r="W25" s="1" t="s">
        <v>2028</v>
      </c>
      <c r="X25" s="1"/>
      <c r="Y25" s="25">
        <v>43387.492627314816</v>
      </c>
      <c r="Z25" s="1" t="str">
        <f>IF(ISNA(VLOOKUP(C25,'Paetec -prev'!C:H,6,0)),"Yes",IF(OR(VLOOKUP(C25,'Paetec -prev'!C:H,6,0)="Closed",VLOOKUP(C25,'Paetec -prev'!C:H,6,0)="Resolved"),"No","Yes"))</f>
        <v>No</v>
      </c>
      <c r="AA25" s="1" t="s">
        <v>548</v>
      </c>
      <c r="AB25" s="1" t="s">
        <v>548</v>
      </c>
      <c r="AC25" s="1"/>
      <c r="AD25" s="1"/>
    </row>
    <row r="26" spans="1:30" x14ac:dyDescent="0.25">
      <c r="A26" s="1" t="s">
        <v>677</v>
      </c>
      <c r="B26" s="1" t="s">
        <v>562</v>
      </c>
      <c r="C26" s="1" t="s">
        <v>2101</v>
      </c>
      <c r="D26" s="25">
        <v>43371.046909722223</v>
      </c>
      <c r="E26" s="25">
        <v>43376.770162037035</v>
      </c>
      <c r="F26" s="1" t="s">
        <v>915</v>
      </c>
      <c r="G26" s="1" t="s">
        <v>90</v>
      </c>
      <c r="H26" s="1" t="s">
        <v>573</v>
      </c>
      <c r="I26" s="1" t="s">
        <v>91</v>
      </c>
      <c r="J26" s="1" t="s">
        <v>2102</v>
      </c>
      <c r="K26" s="1" t="s">
        <v>2103</v>
      </c>
      <c r="L26" s="1" t="s">
        <v>2359</v>
      </c>
      <c r="M26" s="1" t="s">
        <v>793</v>
      </c>
      <c r="N26" s="1" t="s">
        <v>40</v>
      </c>
      <c r="O26" s="1" t="s">
        <v>2210</v>
      </c>
      <c r="P26" s="1"/>
      <c r="Q26" s="1" t="s">
        <v>92</v>
      </c>
      <c r="R26" s="1" t="s">
        <v>544</v>
      </c>
      <c r="S26" s="1" t="s">
        <v>585</v>
      </c>
      <c r="T26" s="1"/>
      <c r="U26" s="1"/>
      <c r="V26" s="1" t="s">
        <v>1122</v>
      </c>
      <c r="W26" s="1" t="s">
        <v>1123</v>
      </c>
      <c r="X26" s="1"/>
      <c r="Y26" s="25">
        <v>43387.491550925923</v>
      </c>
      <c r="Z26" s="1" t="str">
        <f>IF(ISNA(VLOOKUP(C26,'Paetec -prev'!C:H,6,0)),"Yes",IF(OR(VLOOKUP(C26,'Paetec -prev'!C:H,6,0)="Closed",VLOOKUP(C26,'Paetec -prev'!C:H,6,0)="Resolved"),"No","Yes"))</f>
        <v>No</v>
      </c>
      <c r="AA26" s="1" t="s">
        <v>548</v>
      </c>
      <c r="AB26" s="1" t="s">
        <v>548</v>
      </c>
      <c r="AC26" s="1"/>
      <c r="AD26" s="1"/>
    </row>
    <row r="27" spans="1:30" x14ac:dyDescent="0.25">
      <c r="A27" s="1" t="s">
        <v>677</v>
      </c>
      <c r="B27" s="1" t="s">
        <v>562</v>
      </c>
      <c r="C27" s="1" t="s">
        <v>1612</v>
      </c>
      <c r="D27" s="25">
        <v>43371.80636574074</v>
      </c>
      <c r="E27" s="25">
        <v>43376.778981481482</v>
      </c>
      <c r="F27" s="1" t="s">
        <v>1193</v>
      </c>
      <c r="G27" s="1" t="s">
        <v>90</v>
      </c>
      <c r="H27" s="1" t="s">
        <v>573</v>
      </c>
      <c r="I27" s="1" t="s">
        <v>91</v>
      </c>
      <c r="J27" s="1" t="s">
        <v>1119</v>
      </c>
      <c r="K27" s="1" t="s">
        <v>1613</v>
      </c>
      <c r="L27" s="1" t="s">
        <v>2355</v>
      </c>
      <c r="M27" s="1" t="s">
        <v>793</v>
      </c>
      <c r="N27" s="1" t="s">
        <v>41</v>
      </c>
      <c r="O27" s="1" t="s">
        <v>602</v>
      </c>
      <c r="P27" s="1"/>
      <c r="Q27" s="1" t="s">
        <v>92</v>
      </c>
      <c r="R27" s="1" t="s">
        <v>544</v>
      </c>
      <c r="S27" s="1" t="s">
        <v>585</v>
      </c>
      <c r="T27" s="1"/>
      <c r="U27" s="1"/>
      <c r="V27" s="1" t="s">
        <v>1466</v>
      </c>
      <c r="W27" s="1" t="s">
        <v>1467</v>
      </c>
      <c r="X27" s="1"/>
      <c r="Y27" s="25">
        <v>43387.492951388886</v>
      </c>
      <c r="Z27" s="1" t="str">
        <f>IF(ISNA(VLOOKUP(C27,'Paetec -prev'!C:H,6,0)),"Yes",IF(OR(VLOOKUP(C27,'Paetec -prev'!C:H,6,0)="Closed",VLOOKUP(C27,'Paetec -prev'!C:H,6,0)="Resolved"),"No","Yes"))</f>
        <v>No</v>
      </c>
      <c r="AA27" s="1" t="s">
        <v>548</v>
      </c>
      <c r="AB27" s="1" t="s">
        <v>548</v>
      </c>
      <c r="AC27" s="1"/>
      <c r="AD27" s="1"/>
    </row>
    <row r="28" spans="1:30" x14ac:dyDescent="0.25">
      <c r="A28" s="1" t="s">
        <v>677</v>
      </c>
      <c r="B28" s="1" t="s">
        <v>562</v>
      </c>
      <c r="C28" s="1" t="s">
        <v>1538</v>
      </c>
      <c r="D28" s="25">
        <v>43369.892256944448</v>
      </c>
      <c r="E28" s="25">
        <v>43376.785578703704</v>
      </c>
      <c r="F28" s="1" t="s">
        <v>1100</v>
      </c>
      <c r="G28" s="1" t="s">
        <v>90</v>
      </c>
      <c r="H28" s="1" t="s">
        <v>573</v>
      </c>
      <c r="I28" s="1" t="s">
        <v>91</v>
      </c>
      <c r="J28" s="1" t="s">
        <v>1119</v>
      </c>
      <c r="K28" s="1" t="s">
        <v>1539</v>
      </c>
      <c r="L28" s="1" t="s">
        <v>2104</v>
      </c>
      <c r="M28" s="1" t="s">
        <v>793</v>
      </c>
      <c r="N28" s="1" t="s">
        <v>41</v>
      </c>
      <c r="O28" s="1" t="s">
        <v>1522</v>
      </c>
      <c r="P28" s="1"/>
      <c r="Q28" s="1" t="s">
        <v>92</v>
      </c>
      <c r="R28" s="1" t="s">
        <v>544</v>
      </c>
      <c r="S28" s="1" t="s">
        <v>585</v>
      </c>
      <c r="T28" s="1"/>
      <c r="U28" s="1"/>
      <c r="V28" s="1" t="s">
        <v>1385</v>
      </c>
      <c r="W28" s="1" t="s">
        <v>1386</v>
      </c>
      <c r="X28" s="1"/>
      <c r="Y28" s="25">
        <v>43387.488923611112</v>
      </c>
      <c r="Z28" s="1" t="str">
        <f>IF(ISNA(VLOOKUP(C28,'Paetec -prev'!C:H,6,0)),"Yes",IF(OR(VLOOKUP(C28,'Paetec -prev'!C:H,6,0)="Closed",VLOOKUP(C28,'Paetec -prev'!C:H,6,0)="Resolved"),"No","Yes"))</f>
        <v>No</v>
      </c>
      <c r="AA28" s="1" t="s">
        <v>548</v>
      </c>
      <c r="AB28" s="1" t="s">
        <v>548</v>
      </c>
      <c r="AC28" s="1"/>
      <c r="AD28" s="1"/>
    </row>
    <row r="29" spans="1:30" x14ac:dyDescent="0.25">
      <c r="A29" s="1" t="s">
        <v>677</v>
      </c>
      <c r="B29" s="1" t="s">
        <v>562</v>
      </c>
      <c r="C29" s="1" t="s">
        <v>2041</v>
      </c>
      <c r="D29" s="25">
        <v>43376.087083333332</v>
      </c>
      <c r="E29" s="25">
        <v>43376.797048611108</v>
      </c>
      <c r="F29" s="1" t="s">
        <v>913</v>
      </c>
      <c r="G29" s="1" t="s">
        <v>90</v>
      </c>
      <c r="H29" s="1" t="s">
        <v>573</v>
      </c>
      <c r="I29" s="1" t="s">
        <v>91</v>
      </c>
      <c r="J29" s="1" t="s">
        <v>1119</v>
      </c>
      <c r="K29" s="1" t="s">
        <v>2042</v>
      </c>
      <c r="L29" s="1" t="s">
        <v>2337</v>
      </c>
      <c r="M29" s="1" t="s">
        <v>793</v>
      </c>
      <c r="N29" s="1" t="s">
        <v>929</v>
      </c>
      <c r="O29" s="1" t="s">
        <v>940</v>
      </c>
      <c r="P29" s="1"/>
      <c r="Q29" s="1" t="s">
        <v>92</v>
      </c>
      <c r="R29" s="1" t="s">
        <v>544</v>
      </c>
      <c r="S29" s="1" t="s">
        <v>585</v>
      </c>
      <c r="T29" s="1"/>
      <c r="U29" s="1"/>
      <c r="V29" s="1" t="s">
        <v>2043</v>
      </c>
      <c r="W29" s="1" t="s">
        <v>1303</v>
      </c>
      <c r="X29" s="1"/>
      <c r="Y29" s="25">
        <v>43387.516574074078</v>
      </c>
      <c r="Z29" s="1" t="str">
        <f>IF(ISNA(VLOOKUP(C29,'Paetec -prev'!C:H,6,0)),"Yes",IF(OR(VLOOKUP(C29,'Paetec -prev'!C:H,6,0)="Closed",VLOOKUP(C29,'Paetec -prev'!C:H,6,0)="Resolved"),"No","Yes"))</f>
        <v>No</v>
      </c>
      <c r="AA29" s="1" t="s">
        <v>548</v>
      </c>
      <c r="AB29" s="1" t="s">
        <v>548</v>
      </c>
      <c r="AC29" s="1"/>
      <c r="AD29" s="1"/>
    </row>
    <row r="30" spans="1:30" x14ac:dyDescent="0.25">
      <c r="A30" s="1" t="s">
        <v>677</v>
      </c>
      <c r="B30" s="1" t="s">
        <v>562</v>
      </c>
      <c r="C30" s="1" t="s">
        <v>1480</v>
      </c>
      <c r="D30" s="25">
        <v>43362.837893518517</v>
      </c>
      <c r="E30" s="25">
        <v>43376.797905092593</v>
      </c>
      <c r="F30" s="1" t="s">
        <v>915</v>
      </c>
      <c r="G30" s="1" t="s">
        <v>90</v>
      </c>
      <c r="H30" s="1" t="s">
        <v>573</v>
      </c>
      <c r="I30" s="1" t="s">
        <v>91</v>
      </c>
      <c r="J30" s="1" t="s">
        <v>1119</v>
      </c>
      <c r="K30" s="1" t="s">
        <v>1481</v>
      </c>
      <c r="L30" s="1" t="s">
        <v>2366</v>
      </c>
      <c r="M30" s="1" t="s">
        <v>793</v>
      </c>
      <c r="N30" s="1" t="s">
        <v>920</v>
      </c>
      <c r="O30" s="1" t="s">
        <v>1582</v>
      </c>
      <c r="P30" s="1"/>
      <c r="Q30" s="1" t="s">
        <v>92</v>
      </c>
      <c r="R30" s="1" t="s">
        <v>544</v>
      </c>
      <c r="S30" s="1" t="s">
        <v>585</v>
      </c>
      <c r="T30" s="1"/>
      <c r="U30" s="1"/>
      <c r="V30" s="1" t="s">
        <v>1462</v>
      </c>
      <c r="W30" s="1" t="s">
        <v>1463</v>
      </c>
      <c r="X30" s="1"/>
      <c r="Y30" s="25">
        <v>43387.485532407409</v>
      </c>
      <c r="Z30" s="1" t="str">
        <f>IF(ISNA(VLOOKUP(C30,'Paetec -prev'!C:H,6,0)),"Yes",IF(OR(VLOOKUP(C30,'Paetec -prev'!C:H,6,0)="Closed",VLOOKUP(C30,'Paetec -prev'!C:H,6,0)="Resolved"),"No","Yes"))</f>
        <v>No</v>
      </c>
      <c r="AA30" s="1" t="s">
        <v>548</v>
      </c>
      <c r="AB30" s="1" t="s">
        <v>548</v>
      </c>
      <c r="AC30" s="1"/>
      <c r="AD30" s="1"/>
    </row>
    <row r="31" spans="1:30" x14ac:dyDescent="0.25">
      <c r="A31" s="1" t="s">
        <v>677</v>
      </c>
      <c r="B31" s="1" t="s">
        <v>562</v>
      </c>
      <c r="C31" s="1" t="s">
        <v>2079</v>
      </c>
      <c r="D31" s="25">
        <v>43374.931296296294</v>
      </c>
      <c r="E31" s="25">
        <v>43376.803055555552</v>
      </c>
      <c r="F31" s="1" t="s">
        <v>840</v>
      </c>
      <c r="G31" s="1" t="s">
        <v>90</v>
      </c>
      <c r="H31" s="1" t="s">
        <v>573</v>
      </c>
      <c r="I31" s="1" t="s">
        <v>91</v>
      </c>
      <c r="J31" s="1" t="s">
        <v>2080</v>
      </c>
      <c r="K31" s="1" t="s">
        <v>2081</v>
      </c>
      <c r="L31" s="1" t="s">
        <v>2348</v>
      </c>
      <c r="M31" s="1" t="s">
        <v>793</v>
      </c>
      <c r="N31" s="1" t="s">
        <v>2315</v>
      </c>
      <c r="O31" s="1" t="s">
        <v>2349</v>
      </c>
      <c r="P31" s="1"/>
      <c r="Q31" s="1" t="s">
        <v>92</v>
      </c>
      <c r="R31" s="1" t="s">
        <v>544</v>
      </c>
      <c r="S31" s="1" t="s">
        <v>585</v>
      </c>
      <c r="T31" s="1"/>
      <c r="U31" s="1"/>
      <c r="V31" s="1" t="s">
        <v>2082</v>
      </c>
      <c r="W31" s="1" t="s">
        <v>2083</v>
      </c>
      <c r="X31" s="1"/>
      <c r="Y31" s="25">
        <v>43387.500428240739</v>
      </c>
      <c r="Z31" s="1" t="str">
        <f>IF(ISNA(VLOOKUP(C31,'Paetec -prev'!C:H,6,0)),"Yes",IF(OR(VLOOKUP(C31,'Paetec -prev'!C:H,6,0)="Closed",VLOOKUP(C31,'Paetec -prev'!C:H,6,0)="Resolved"),"No","Yes"))</f>
        <v>No</v>
      </c>
      <c r="AA31" s="1" t="s">
        <v>548</v>
      </c>
      <c r="AB31" s="1" t="s">
        <v>548</v>
      </c>
      <c r="AC31" s="1"/>
      <c r="AD31" s="1"/>
    </row>
    <row r="32" spans="1:30" x14ac:dyDescent="0.25">
      <c r="A32" s="1" t="s">
        <v>677</v>
      </c>
      <c r="B32" s="1" t="s">
        <v>562</v>
      </c>
      <c r="C32" s="1" t="s">
        <v>1614</v>
      </c>
      <c r="D32" s="25">
        <v>43371.735312500001</v>
      </c>
      <c r="E32" s="25">
        <v>43376.803796296299</v>
      </c>
      <c r="F32" s="1" t="s">
        <v>915</v>
      </c>
      <c r="G32" s="1" t="s">
        <v>90</v>
      </c>
      <c r="H32" s="1" t="s">
        <v>573</v>
      </c>
      <c r="I32" s="1" t="s">
        <v>91</v>
      </c>
      <c r="J32" s="1" t="s">
        <v>1119</v>
      </c>
      <c r="K32" s="1" t="s">
        <v>1615</v>
      </c>
      <c r="L32" s="1" t="s">
        <v>2357</v>
      </c>
      <c r="M32" s="1" t="s">
        <v>793</v>
      </c>
      <c r="N32" s="1" t="s">
        <v>40</v>
      </c>
      <c r="O32" s="1" t="s">
        <v>602</v>
      </c>
      <c r="P32" s="1"/>
      <c r="Q32" s="1" t="s">
        <v>92</v>
      </c>
      <c r="R32" s="1" t="s">
        <v>544</v>
      </c>
      <c r="S32" s="1" t="s">
        <v>585</v>
      </c>
      <c r="T32" s="1"/>
      <c r="U32" s="1"/>
      <c r="V32" s="1" t="s">
        <v>863</v>
      </c>
      <c r="W32" s="1" t="s">
        <v>1616</v>
      </c>
      <c r="X32" s="1"/>
      <c r="Y32" s="25">
        <v>43387.492083333331</v>
      </c>
      <c r="Z32" s="1" t="str">
        <f>IF(ISNA(VLOOKUP(C32,'Paetec -prev'!C:H,6,0)),"Yes",IF(OR(VLOOKUP(C32,'Paetec -prev'!C:H,6,0)="Closed",VLOOKUP(C32,'Paetec -prev'!C:H,6,0)="Resolved"),"No","Yes"))</f>
        <v>No</v>
      </c>
      <c r="AA32" s="1" t="s">
        <v>548</v>
      </c>
      <c r="AB32" s="1" t="s">
        <v>548</v>
      </c>
      <c r="AC32" s="1"/>
      <c r="AD32" s="1"/>
    </row>
    <row r="33" spans="1:30" x14ac:dyDescent="0.25">
      <c r="A33" s="1" t="s">
        <v>677</v>
      </c>
      <c r="B33" s="1" t="s">
        <v>562</v>
      </c>
      <c r="C33" s="1" t="s">
        <v>2054</v>
      </c>
      <c r="D33" s="25">
        <v>43376.055752314816</v>
      </c>
      <c r="E33" s="25">
        <v>43376.810011574074</v>
      </c>
      <c r="F33" s="1" t="s">
        <v>913</v>
      </c>
      <c r="G33" s="1" t="s">
        <v>90</v>
      </c>
      <c r="H33" s="1" t="s">
        <v>573</v>
      </c>
      <c r="I33" s="1" t="s">
        <v>91</v>
      </c>
      <c r="J33" s="1" t="s">
        <v>1119</v>
      </c>
      <c r="K33" s="1" t="s">
        <v>2055</v>
      </c>
      <c r="L33" s="1" t="s">
        <v>2341</v>
      </c>
      <c r="M33" s="1" t="s">
        <v>793</v>
      </c>
      <c r="N33" s="1" t="s">
        <v>41</v>
      </c>
      <c r="O33" s="1" t="s">
        <v>1115</v>
      </c>
      <c r="P33" s="1"/>
      <c r="Q33" s="1" t="s">
        <v>92</v>
      </c>
      <c r="R33" s="1" t="s">
        <v>544</v>
      </c>
      <c r="S33" s="1" t="s">
        <v>585</v>
      </c>
      <c r="T33" s="1"/>
      <c r="U33" s="1"/>
      <c r="V33" s="1" t="s">
        <v>917</v>
      </c>
      <c r="W33" s="1" t="s">
        <v>918</v>
      </c>
      <c r="X33" s="1"/>
      <c r="Y33" s="25">
        <v>43387.516273148147</v>
      </c>
      <c r="Z33" s="1" t="str">
        <f>IF(ISNA(VLOOKUP(C33,'Paetec -prev'!C:H,6,0)),"Yes",IF(OR(VLOOKUP(C33,'Paetec -prev'!C:H,6,0)="Closed",VLOOKUP(C33,'Paetec -prev'!C:H,6,0)="Resolved"),"No","Yes"))</f>
        <v>No</v>
      </c>
      <c r="AA33" s="1" t="s">
        <v>548</v>
      </c>
      <c r="AB33" s="1" t="s">
        <v>548</v>
      </c>
      <c r="AC33" s="1"/>
      <c r="AD33" s="1"/>
    </row>
    <row r="34" spans="1:30" x14ac:dyDescent="0.25">
      <c r="A34" s="1" t="s">
        <v>677</v>
      </c>
      <c r="B34" s="1" t="s">
        <v>562</v>
      </c>
      <c r="C34" s="1" t="s">
        <v>1551</v>
      </c>
      <c r="D34" s="25">
        <v>43371.103067129632</v>
      </c>
      <c r="E34" s="25">
        <v>43376.812847222223</v>
      </c>
      <c r="F34" s="1" t="s">
        <v>915</v>
      </c>
      <c r="G34" s="1" t="s">
        <v>90</v>
      </c>
      <c r="H34" s="1" t="s">
        <v>573</v>
      </c>
      <c r="I34" s="1" t="s">
        <v>91</v>
      </c>
      <c r="J34" s="1" t="s">
        <v>1119</v>
      </c>
      <c r="K34" s="1" t="s">
        <v>1552</v>
      </c>
      <c r="L34" s="1" t="s">
        <v>2358</v>
      </c>
      <c r="M34" s="1" t="s">
        <v>793</v>
      </c>
      <c r="N34" s="1" t="s">
        <v>40</v>
      </c>
      <c r="O34" s="1" t="s">
        <v>941</v>
      </c>
      <c r="P34" s="1"/>
      <c r="Q34" s="1" t="s">
        <v>92</v>
      </c>
      <c r="R34" s="1" t="s">
        <v>544</v>
      </c>
      <c r="S34" s="1" t="s">
        <v>585</v>
      </c>
      <c r="T34" s="1"/>
      <c r="U34" s="1"/>
      <c r="V34" s="1" t="s">
        <v>1262</v>
      </c>
      <c r="W34" s="1" t="s">
        <v>1386</v>
      </c>
      <c r="X34" s="1"/>
      <c r="Y34" s="25">
        <v>43387.491620370369</v>
      </c>
      <c r="Z34" s="1" t="str">
        <f>IF(ISNA(VLOOKUP(C34,'Paetec -prev'!C:H,6,0)),"Yes",IF(OR(VLOOKUP(C34,'Paetec -prev'!C:H,6,0)="Closed",VLOOKUP(C34,'Paetec -prev'!C:H,6,0)="Resolved"),"No","Yes"))</f>
        <v>No</v>
      </c>
      <c r="AA34" s="1" t="s">
        <v>548</v>
      </c>
      <c r="AB34" s="1" t="s">
        <v>548</v>
      </c>
      <c r="AC34" s="1"/>
      <c r="AD34" s="1"/>
    </row>
    <row r="35" spans="1:30" x14ac:dyDescent="0.25">
      <c r="A35" s="1" t="s">
        <v>677</v>
      </c>
      <c r="B35" s="1" t="s">
        <v>562</v>
      </c>
      <c r="C35" s="1" t="s">
        <v>1503</v>
      </c>
      <c r="D35" s="25">
        <v>43368.062476851854</v>
      </c>
      <c r="E35" s="25">
        <v>43376.833726851852</v>
      </c>
      <c r="F35" s="1" t="s">
        <v>915</v>
      </c>
      <c r="G35" s="1" t="s">
        <v>90</v>
      </c>
      <c r="H35" s="1" t="s">
        <v>573</v>
      </c>
      <c r="I35" s="1" t="s">
        <v>91</v>
      </c>
      <c r="J35" s="1" t="s">
        <v>1119</v>
      </c>
      <c r="K35" s="1" t="s">
        <v>1504</v>
      </c>
      <c r="L35" s="1" t="s">
        <v>2361</v>
      </c>
      <c r="M35" s="1" t="s">
        <v>793</v>
      </c>
      <c r="N35" s="1" t="s">
        <v>1372</v>
      </c>
      <c r="O35" s="1" t="s">
        <v>2362</v>
      </c>
      <c r="P35" s="1"/>
      <c r="Q35" s="1" t="s">
        <v>92</v>
      </c>
      <c r="R35" s="1" t="s">
        <v>544</v>
      </c>
      <c r="S35" s="1" t="s">
        <v>585</v>
      </c>
      <c r="T35" s="1"/>
      <c r="U35" s="1"/>
      <c r="V35" s="1" t="s">
        <v>1271</v>
      </c>
      <c r="W35" s="1" t="s">
        <v>1272</v>
      </c>
      <c r="X35" s="1"/>
      <c r="Y35" s="25">
        <v>43387.487037037034</v>
      </c>
      <c r="Z35" s="1" t="str">
        <f>IF(ISNA(VLOOKUP(C35,'Paetec -prev'!C:H,6,0)),"Yes",IF(OR(VLOOKUP(C35,'Paetec -prev'!C:H,6,0)="Closed",VLOOKUP(C35,'Paetec -prev'!C:H,6,0)="Resolved"),"No","Yes"))</f>
        <v>No</v>
      </c>
      <c r="AA35" s="1" t="s">
        <v>548</v>
      </c>
      <c r="AB35" s="1" t="s">
        <v>548</v>
      </c>
      <c r="AC35" s="1"/>
      <c r="AD35" s="1"/>
    </row>
    <row r="36" spans="1:30" x14ac:dyDescent="0.25">
      <c r="A36" s="1" t="s">
        <v>677</v>
      </c>
      <c r="B36" s="1" t="s">
        <v>562</v>
      </c>
      <c r="C36" s="1" t="s">
        <v>2058</v>
      </c>
      <c r="D36" s="25">
        <v>43376.012766203705</v>
      </c>
      <c r="E36" s="25">
        <v>43376.840405092589</v>
      </c>
      <c r="F36" s="1" t="s">
        <v>913</v>
      </c>
      <c r="G36" s="1" t="s">
        <v>90</v>
      </c>
      <c r="H36" s="1" t="s">
        <v>573</v>
      </c>
      <c r="I36" s="1" t="s">
        <v>91</v>
      </c>
      <c r="J36" s="1" t="s">
        <v>1119</v>
      </c>
      <c r="K36" s="1" t="s">
        <v>2059</v>
      </c>
      <c r="L36" s="1" t="s">
        <v>2344</v>
      </c>
      <c r="M36" s="1" t="s">
        <v>793</v>
      </c>
      <c r="N36" s="1" t="s">
        <v>929</v>
      </c>
      <c r="O36" s="1" t="s">
        <v>940</v>
      </c>
      <c r="P36" s="1"/>
      <c r="Q36" s="1" t="s">
        <v>92</v>
      </c>
      <c r="R36" s="1" t="s">
        <v>544</v>
      </c>
      <c r="S36" s="1" t="s">
        <v>585</v>
      </c>
      <c r="T36" s="1"/>
      <c r="U36" s="1"/>
      <c r="V36" s="1" t="s">
        <v>930</v>
      </c>
      <c r="W36" s="1" t="s">
        <v>950</v>
      </c>
      <c r="X36" s="1"/>
      <c r="Y36" s="25">
        <v>43387.512499999997</v>
      </c>
      <c r="Z36" s="1" t="str">
        <f>IF(ISNA(VLOOKUP(C36,'Paetec -prev'!C:H,6,0)),"Yes",IF(OR(VLOOKUP(C36,'Paetec -prev'!C:H,6,0)="Closed",VLOOKUP(C36,'Paetec -prev'!C:H,6,0)="Resolved"),"No","Yes"))</f>
        <v>No</v>
      </c>
      <c r="AA36" s="1" t="s">
        <v>548</v>
      </c>
      <c r="AB36" s="1" t="s">
        <v>548</v>
      </c>
      <c r="AC36" s="1"/>
      <c r="AD36" s="1"/>
    </row>
    <row r="37" spans="1:30" x14ac:dyDescent="0.25">
      <c r="A37" s="1" t="s">
        <v>677</v>
      </c>
      <c r="B37" s="1" t="s">
        <v>562</v>
      </c>
      <c r="C37" s="1" t="s">
        <v>2064</v>
      </c>
      <c r="D37" s="25">
        <v>43375.85864583333</v>
      </c>
      <c r="E37" s="25">
        <v>43376.842245370368</v>
      </c>
      <c r="F37" s="1" t="s">
        <v>913</v>
      </c>
      <c r="G37" s="1" t="s">
        <v>90</v>
      </c>
      <c r="H37" s="1" t="s">
        <v>573</v>
      </c>
      <c r="I37" s="1" t="s">
        <v>91</v>
      </c>
      <c r="J37" s="1" t="s">
        <v>1119</v>
      </c>
      <c r="K37" s="1" t="s">
        <v>2065</v>
      </c>
      <c r="L37" s="1" t="s">
        <v>2345</v>
      </c>
      <c r="M37" s="1" t="s">
        <v>793</v>
      </c>
      <c r="N37" s="1" t="s">
        <v>929</v>
      </c>
      <c r="O37" s="1" t="s">
        <v>940</v>
      </c>
      <c r="P37" s="1"/>
      <c r="Q37" s="1" t="s">
        <v>92</v>
      </c>
      <c r="R37" s="1" t="s">
        <v>544</v>
      </c>
      <c r="S37" s="1" t="s">
        <v>585</v>
      </c>
      <c r="T37" s="1"/>
      <c r="U37" s="1"/>
      <c r="V37" s="1" t="s">
        <v>1218</v>
      </c>
      <c r="W37" s="1" t="s">
        <v>1219</v>
      </c>
      <c r="X37" s="1"/>
      <c r="Y37" s="25">
        <v>43387.505381944444</v>
      </c>
      <c r="Z37" s="1" t="str">
        <f>IF(ISNA(VLOOKUP(C37,'Paetec -prev'!C:H,6,0)),"Yes",IF(OR(VLOOKUP(C37,'Paetec -prev'!C:H,6,0)="Closed",VLOOKUP(C37,'Paetec -prev'!C:H,6,0)="Resolved"),"No","Yes"))</f>
        <v>No</v>
      </c>
      <c r="AA37" s="1" t="s">
        <v>548</v>
      </c>
      <c r="AB37" s="1" t="s">
        <v>548</v>
      </c>
      <c r="AC37" s="1"/>
      <c r="AD37" s="1"/>
    </row>
    <row r="38" spans="1:30" x14ac:dyDescent="0.25">
      <c r="A38" s="1" t="s">
        <v>677</v>
      </c>
      <c r="B38" s="1" t="s">
        <v>562</v>
      </c>
      <c r="C38" s="1" t="s">
        <v>1610</v>
      </c>
      <c r="D38" s="25">
        <v>43371.848946759259</v>
      </c>
      <c r="E38" s="25">
        <v>43376.845069444447</v>
      </c>
      <c r="F38" s="1" t="s">
        <v>913</v>
      </c>
      <c r="G38" s="1" t="s">
        <v>90</v>
      </c>
      <c r="H38" s="1" t="s">
        <v>573</v>
      </c>
      <c r="I38" s="1" t="s">
        <v>91</v>
      </c>
      <c r="J38" s="1" t="s">
        <v>1119</v>
      </c>
      <c r="K38" s="1" t="s">
        <v>1611</v>
      </c>
      <c r="L38" s="1" t="s">
        <v>2354</v>
      </c>
      <c r="M38" s="1" t="s">
        <v>793</v>
      </c>
      <c r="N38" s="1" t="s">
        <v>929</v>
      </c>
      <c r="O38" s="1" t="s">
        <v>940</v>
      </c>
      <c r="P38" s="1"/>
      <c r="Q38" s="1" t="s">
        <v>92</v>
      </c>
      <c r="R38" s="1" t="s">
        <v>544</v>
      </c>
      <c r="S38" s="1" t="s">
        <v>585</v>
      </c>
      <c r="T38" s="1"/>
      <c r="U38" s="1"/>
      <c r="V38" s="1" t="s">
        <v>1307</v>
      </c>
      <c r="W38" s="1" t="s">
        <v>1335</v>
      </c>
      <c r="X38" s="1"/>
      <c r="Y38" s="25">
        <v>43387.493379629632</v>
      </c>
      <c r="Z38" s="1" t="str">
        <f>IF(ISNA(VLOOKUP(C38,'Paetec -prev'!C:H,6,0)),"Yes",IF(OR(VLOOKUP(C38,'Paetec -prev'!C:H,6,0)="Closed",VLOOKUP(C38,'Paetec -prev'!C:H,6,0)="Resolved"),"No","Yes"))</f>
        <v>No</v>
      </c>
      <c r="AA38" s="1" t="s">
        <v>548</v>
      </c>
      <c r="AB38" s="1" t="s">
        <v>548</v>
      </c>
      <c r="AC38" s="1"/>
      <c r="AD38" s="1"/>
    </row>
    <row r="39" spans="1:30" x14ac:dyDescent="0.25">
      <c r="A39" s="1" t="s">
        <v>677</v>
      </c>
      <c r="B39" s="1" t="s">
        <v>562</v>
      </c>
      <c r="C39" s="1" t="s">
        <v>2311</v>
      </c>
      <c r="D39" s="25">
        <v>43376.884918981479</v>
      </c>
      <c r="E39" s="25">
        <v>43376.909918981481</v>
      </c>
      <c r="F39" s="1" t="s">
        <v>1101</v>
      </c>
      <c r="G39" s="1" t="s">
        <v>90</v>
      </c>
      <c r="H39" s="1" t="s">
        <v>573</v>
      </c>
      <c r="I39" s="1" t="s">
        <v>91</v>
      </c>
      <c r="J39" s="1" t="s">
        <v>2312</v>
      </c>
      <c r="K39" s="1" t="s">
        <v>2313</v>
      </c>
      <c r="L39" s="1" t="s">
        <v>2314</v>
      </c>
      <c r="M39" s="1" t="s">
        <v>793</v>
      </c>
      <c r="N39" s="1" t="s">
        <v>2315</v>
      </c>
      <c r="O39" s="1" t="s">
        <v>2316</v>
      </c>
      <c r="P39" s="1"/>
      <c r="Q39" s="1" t="s">
        <v>92</v>
      </c>
      <c r="R39" s="1" t="s">
        <v>544</v>
      </c>
      <c r="S39" s="1" t="s">
        <v>545</v>
      </c>
      <c r="T39" s="25">
        <v>43376.408333333333</v>
      </c>
      <c r="U39" s="25">
        <v>43376.408333333333</v>
      </c>
      <c r="V39" s="1" t="s">
        <v>2317</v>
      </c>
      <c r="W39" s="1" t="s">
        <v>2318</v>
      </c>
      <c r="X39" s="1"/>
      <c r="Y39" s="25">
        <v>43387.541585648149</v>
      </c>
      <c r="Z39" s="1" t="str">
        <f>IF(ISNA(VLOOKUP(C39,'Paetec -prev'!C:H,6,0)),"Yes",IF(OR(VLOOKUP(C39,'Paetec -prev'!C:H,6,0)="Closed",VLOOKUP(C39,'Paetec -prev'!C:H,6,0)="Resolved"),"No","Yes"))</f>
        <v>No</v>
      </c>
      <c r="AA39" s="1" t="s">
        <v>548</v>
      </c>
      <c r="AB39" s="1" t="s">
        <v>548</v>
      </c>
      <c r="AC39" s="1"/>
      <c r="AD39" s="1"/>
    </row>
    <row r="40" spans="1:30" x14ac:dyDescent="0.25">
      <c r="A40" s="1" t="s">
        <v>677</v>
      </c>
      <c r="B40" s="1" t="s">
        <v>562</v>
      </c>
      <c r="C40" s="1" t="s">
        <v>2329</v>
      </c>
      <c r="D40" s="25">
        <v>43376.842314814814</v>
      </c>
      <c r="E40" s="25">
        <v>43376.913622685184</v>
      </c>
      <c r="F40" s="1" t="s">
        <v>1101</v>
      </c>
      <c r="G40" s="1" t="s">
        <v>90</v>
      </c>
      <c r="H40" s="1" t="s">
        <v>573</v>
      </c>
      <c r="I40" s="1" t="s">
        <v>91</v>
      </c>
      <c r="J40" s="1" t="s">
        <v>2330</v>
      </c>
      <c r="K40" s="1" t="s">
        <v>2331</v>
      </c>
      <c r="L40" s="1" t="s">
        <v>2314</v>
      </c>
      <c r="M40" s="1" t="s">
        <v>793</v>
      </c>
      <c r="N40" s="1" t="s">
        <v>2315</v>
      </c>
      <c r="O40" s="1" t="s">
        <v>2316</v>
      </c>
      <c r="P40" s="1"/>
      <c r="Q40" s="1" t="s">
        <v>92</v>
      </c>
      <c r="R40" s="1" t="s">
        <v>544</v>
      </c>
      <c r="S40" s="1" t="s">
        <v>545</v>
      </c>
      <c r="T40" s="25">
        <v>43376.408333333333</v>
      </c>
      <c r="U40" s="25">
        <v>43376.408333333333</v>
      </c>
      <c r="V40" s="1" t="s">
        <v>2317</v>
      </c>
      <c r="W40" s="1" t="s">
        <v>2318</v>
      </c>
      <c r="X40" s="1"/>
      <c r="Y40" s="25">
        <v>43387.542627314811</v>
      </c>
      <c r="Z40" s="1" t="str">
        <f>IF(ISNA(VLOOKUP(C40,'Paetec -prev'!C:H,6,0)),"Yes",IF(OR(VLOOKUP(C40,'Paetec -prev'!C:H,6,0)="Closed",VLOOKUP(C40,'Paetec -prev'!C:H,6,0)="Resolved"),"No","Yes"))</f>
        <v>No</v>
      </c>
      <c r="AA40" s="1" t="s">
        <v>548</v>
      </c>
      <c r="AB40" s="1" t="s">
        <v>548</v>
      </c>
      <c r="AC40" s="1"/>
      <c r="AD40" s="1"/>
    </row>
    <row r="41" spans="1:30" x14ac:dyDescent="0.25">
      <c r="A41" s="1" t="s">
        <v>677</v>
      </c>
      <c r="B41" s="1" t="s">
        <v>562</v>
      </c>
      <c r="C41" s="1" t="s">
        <v>2068</v>
      </c>
      <c r="D41" s="25">
        <v>43375.802546296298</v>
      </c>
      <c r="E41" s="25">
        <v>43376.935868055552</v>
      </c>
      <c r="F41" s="1" t="s">
        <v>914</v>
      </c>
      <c r="G41" s="1" t="s">
        <v>90</v>
      </c>
      <c r="H41" s="1" t="s">
        <v>573</v>
      </c>
      <c r="I41" s="1" t="s">
        <v>91</v>
      </c>
      <c r="J41" s="1" t="s">
        <v>1119</v>
      </c>
      <c r="K41" s="1" t="s">
        <v>2069</v>
      </c>
      <c r="L41" s="1" t="s">
        <v>2344</v>
      </c>
      <c r="M41" s="1" t="s">
        <v>793</v>
      </c>
      <c r="N41" s="1" t="s">
        <v>929</v>
      </c>
      <c r="O41" s="1" t="s">
        <v>940</v>
      </c>
      <c r="P41" s="1"/>
      <c r="Q41" s="1" t="s">
        <v>92</v>
      </c>
      <c r="R41" s="1" t="s">
        <v>544</v>
      </c>
      <c r="S41" s="1" t="s">
        <v>585</v>
      </c>
      <c r="T41" s="1"/>
      <c r="U41" s="1"/>
      <c r="V41" s="1" t="s">
        <v>1378</v>
      </c>
      <c r="W41" s="1" t="s">
        <v>1379</v>
      </c>
      <c r="X41" s="1"/>
      <c r="Y41" s="25">
        <v>43387.504305555558</v>
      </c>
      <c r="Z41" s="1" t="str">
        <f>IF(ISNA(VLOOKUP(C41,'Paetec -prev'!C:H,6,0)),"Yes",IF(OR(VLOOKUP(C41,'Paetec -prev'!C:H,6,0)="Closed",VLOOKUP(C41,'Paetec -prev'!C:H,6,0)="Resolved"),"No","Yes"))</f>
        <v>No</v>
      </c>
      <c r="AA41" s="1" t="s">
        <v>548</v>
      </c>
      <c r="AB41" s="1" t="s">
        <v>548</v>
      </c>
      <c r="AC41" s="1"/>
      <c r="AD41" s="1"/>
    </row>
    <row r="42" spans="1:30" x14ac:dyDescent="0.25">
      <c r="A42" s="1" t="s">
        <v>677</v>
      </c>
      <c r="B42" s="1" t="s">
        <v>562</v>
      </c>
      <c r="C42" s="1" t="s">
        <v>2056</v>
      </c>
      <c r="D42" s="25">
        <v>43376.0862037037</v>
      </c>
      <c r="E42" s="25">
        <v>43376.961493055554</v>
      </c>
      <c r="F42" s="1" t="s">
        <v>914</v>
      </c>
      <c r="G42" s="1" t="s">
        <v>90</v>
      </c>
      <c r="H42" s="1" t="s">
        <v>573</v>
      </c>
      <c r="I42" s="1" t="s">
        <v>91</v>
      </c>
      <c r="J42" s="1" t="s">
        <v>1119</v>
      </c>
      <c r="K42" s="1" t="s">
        <v>2057</v>
      </c>
      <c r="L42" s="1" t="s">
        <v>2342</v>
      </c>
      <c r="M42" s="1" t="s">
        <v>793</v>
      </c>
      <c r="N42" s="1" t="s">
        <v>929</v>
      </c>
      <c r="O42" s="1" t="s">
        <v>2343</v>
      </c>
      <c r="P42" s="1"/>
      <c r="Q42" s="1" t="s">
        <v>92</v>
      </c>
      <c r="R42" s="1" t="s">
        <v>544</v>
      </c>
      <c r="S42" s="1" t="s">
        <v>585</v>
      </c>
      <c r="T42" s="1"/>
      <c r="U42" s="1"/>
      <c r="V42" s="1" t="s">
        <v>2043</v>
      </c>
      <c r="W42" s="1" t="s">
        <v>1303</v>
      </c>
      <c r="X42" s="1"/>
      <c r="Y42" s="25">
        <v>43387.51834490741</v>
      </c>
      <c r="Z42" s="1" t="str">
        <f>IF(ISNA(VLOOKUP(C42,'Paetec -prev'!C:H,6,0)),"Yes",IF(OR(VLOOKUP(C42,'Paetec -prev'!C:H,6,0)="Closed",VLOOKUP(C42,'Paetec -prev'!C:H,6,0)="Resolved"),"No","Yes"))</f>
        <v>No</v>
      </c>
      <c r="AA42" s="1" t="s">
        <v>548</v>
      </c>
      <c r="AB42" s="1" t="s">
        <v>548</v>
      </c>
      <c r="AC42" s="1"/>
      <c r="AD42" s="1"/>
    </row>
    <row r="43" spans="1:30" x14ac:dyDescent="0.25">
      <c r="A43" s="1" t="s">
        <v>677</v>
      </c>
      <c r="B43" s="1" t="s">
        <v>562</v>
      </c>
      <c r="C43" s="1" t="s">
        <v>2088</v>
      </c>
      <c r="D43" s="25">
        <v>43374.846412037034</v>
      </c>
      <c r="E43" s="25">
        <v>43376.97693287037</v>
      </c>
      <c r="F43" s="1" t="s">
        <v>1101</v>
      </c>
      <c r="G43" s="1" t="s">
        <v>90</v>
      </c>
      <c r="H43" s="1" t="s">
        <v>573</v>
      </c>
      <c r="I43" s="1" t="s">
        <v>91</v>
      </c>
      <c r="J43" s="1" t="s">
        <v>2071</v>
      </c>
      <c r="K43" s="1" t="s">
        <v>2089</v>
      </c>
      <c r="L43" s="1" t="s">
        <v>2351</v>
      </c>
      <c r="M43" s="1" t="s">
        <v>793</v>
      </c>
      <c r="N43" s="1" t="s">
        <v>40</v>
      </c>
      <c r="O43" s="1" t="s">
        <v>936</v>
      </c>
      <c r="P43" s="1"/>
      <c r="Q43" s="1" t="s">
        <v>92</v>
      </c>
      <c r="R43" s="1" t="s">
        <v>544</v>
      </c>
      <c r="S43" s="1" t="s">
        <v>585</v>
      </c>
      <c r="T43" s="1"/>
      <c r="U43" s="1"/>
      <c r="V43" s="1" t="s">
        <v>924</v>
      </c>
      <c r="W43" s="1" t="s">
        <v>844</v>
      </c>
      <c r="X43" s="1"/>
      <c r="Y43" s="25">
        <v>43387.499074074076</v>
      </c>
      <c r="Z43" s="1" t="str">
        <f>IF(ISNA(VLOOKUP(C43,'Paetec -prev'!C:H,6,0)),"Yes",IF(OR(VLOOKUP(C43,'Paetec -prev'!C:H,6,0)="Closed",VLOOKUP(C43,'Paetec -prev'!C:H,6,0)="Resolved"),"No","Yes"))</f>
        <v>No</v>
      </c>
      <c r="AA43" s="1" t="s">
        <v>548</v>
      </c>
      <c r="AB43" s="1" t="s">
        <v>548</v>
      </c>
      <c r="AC43" s="1"/>
      <c r="AD43" s="1"/>
    </row>
    <row r="44" spans="1:30" x14ac:dyDescent="0.25">
      <c r="A44" s="1" t="s">
        <v>677</v>
      </c>
      <c r="B44" s="1" t="s">
        <v>562</v>
      </c>
      <c r="C44" s="1" t="s">
        <v>1595</v>
      </c>
      <c r="D44" s="25">
        <v>43372.122337962966</v>
      </c>
      <c r="E44" s="25">
        <v>43376.98097222222</v>
      </c>
      <c r="F44" s="1" t="s">
        <v>1101</v>
      </c>
      <c r="G44" s="1" t="s">
        <v>90</v>
      </c>
      <c r="H44" s="1" t="s">
        <v>573</v>
      </c>
      <c r="I44" s="1" t="s">
        <v>91</v>
      </c>
      <c r="J44" s="1" t="s">
        <v>1119</v>
      </c>
      <c r="K44" s="1" t="s">
        <v>1596</v>
      </c>
      <c r="L44" s="1" t="s">
        <v>2353</v>
      </c>
      <c r="M44" s="1" t="s">
        <v>793</v>
      </c>
      <c r="N44" s="1" t="s">
        <v>920</v>
      </c>
      <c r="O44" s="1" t="s">
        <v>921</v>
      </c>
      <c r="P44" s="1"/>
      <c r="Q44" s="1" t="s">
        <v>92</v>
      </c>
      <c r="R44" s="1" t="s">
        <v>544</v>
      </c>
      <c r="S44" s="1" t="s">
        <v>585</v>
      </c>
      <c r="T44" s="1"/>
      <c r="U44" s="1"/>
      <c r="V44" s="1" t="s">
        <v>1385</v>
      </c>
      <c r="W44" s="1" t="s">
        <v>1386</v>
      </c>
      <c r="X44" s="1"/>
      <c r="Y44" s="25">
        <v>43387.496620370373</v>
      </c>
      <c r="Z44" s="1" t="str">
        <f>IF(ISNA(VLOOKUP(C44,'Paetec -prev'!C:H,6,0)),"Yes",IF(OR(VLOOKUP(C44,'Paetec -prev'!C:H,6,0)="Closed",VLOOKUP(C44,'Paetec -prev'!C:H,6,0)="Resolved"),"No","Yes"))</f>
        <v>No</v>
      </c>
      <c r="AA44" s="1" t="s">
        <v>548</v>
      </c>
      <c r="AB44" s="1" t="s">
        <v>548</v>
      </c>
      <c r="AC44" s="1"/>
      <c r="AD44" s="1"/>
    </row>
    <row r="45" spans="1:30" x14ac:dyDescent="0.25">
      <c r="A45" s="1" t="s">
        <v>677</v>
      </c>
      <c r="B45" s="1" t="s">
        <v>562</v>
      </c>
      <c r="C45" s="1" t="s">
        <v>1617</v>
      </c>
      <c r="D45" s="25">
        <v>43370.798645833333</v>
      </c>
      <c r="E45" s="25">
        <v>43377.000636574077</v>
      </c>
      <c r="F45" s="1" t="s">
        <v>1101</v>
      </c>
      <c r="G45" s="1" t="s">
        <v>90</v>
      </c>
      <c r="H45" s="1" t="s">
        <v>573</v>
      </c>
      <c r="I45" s="1" t="s">
        <v>91</v>
      </c>
      <c r="J45" s="1" t="s">
        <v>1121</v>
      </c>
      <c r="K45" s="1" t="s">
        <v>1618</v>
      </c>
      <c r="L45" s="1" t="s">
        <v>2360</v>
      </c>
      <c r="M45" s="1" t="s">
        <v>793</v>
      </c>
      <c r="N45" s="1" t="s">
        <v>920</v>
      </c>
      <c r="O45" s="1" t="s">
        <v>921</v>
      </c>
      <c r="P45" s="1"/>
      <c r="Q45" s="1" t="s">
        <v>92</v>
      </c>
      <c r="R45" s="1" t="s">
        <v>544</v>
      </c>
      <c r="S45" s="1" t="s">
        <v>585</v>
      </c>
      <c r="T45" s="1"/>
      <c r="U45" s="1"/>
      <c r="V45" s="1" t="s">
        <v>1488</v>
      </c>
      <c r="W45" s="1" t="s">
        <v>1619</v>
      </c>
      <c r="X45" s="1"/>
      <c r="Y45" s="25">
        <v>43387.490949074076</v>
      </c>
      <c r="Z45" s="1" t="str">
        <f>IF(ISNA(VLOOKUP(C45,'Paetec -prev'!C:H,6,0)),"Yes",IF(OR(VLOOKUP(C45,'Paetec -prev'!C:H,6,0)="Closed",VLOOKUP(C45,'Paetec -prev'!C:H,6,0)="Resolved"),"No","Yes"))</f>
        <v>No</v>
      </c>
      <c r="AA45" s="1" t="s">
        <v>548</v>
      </c>
      <c r="AB45" s="1" t="s">
        <v>548</v>
      </c>
      <c r="AC45" s="1"/>
      <c r="AD45" s="1"/>
    </row>
    <row r="46" spans="1:30" x14ac:dyDescent="0.25">
      <c r="A46" s="1" t="s">
        <v>677</v>
      </c>
      <c r="B46" s="1" t="s">
        <v>562</v>
      </c>
      <c r="C46" s="1" t="s">
        <v>2051</v>
      </c>
      <c r="D46" s="25">
        <v>43376.062210648146</v>
      </c>
      <c r="E46" s="25">
        <v>43377.491608796299</v>
      </c>
      <c r="F46" s="1" t="s">
        <v>913</v>
      </c>
      <c r="G46" s="1" t="s">
        <v>90</v>
      </c>
      <c r="H46" s="1" t="s">
        <v>573</v>
      </c>
      <c r="I46" s="1" t="s">
        <v>91</v>
      </c>
      <c r="J46" s="1" t="s">
        <v>1119</v>
      </c>
      <c r="K46" s="1" t="s">
        <v>2052</v>
      </c>
      <c r="L46" s="1" t="s">
        <v>2339</v>
      </c>
      <c r="M46" s="1" t="s">
        <v>793</v>
      </c>
      <c r="N46" s="1" t="s">
        <v>40</v>
      </c>
      <c r="O46" s="1" t="s">
        <v>2340</v>
      </c>
      <c r="P46" s="1"/>
      <c r="Q46" s="1" t="s">
        <v>92</v>
      </c>
      <c r="R46" s="1" t="s">
        <v>544</v>
      </c>
      <c r="S46" s="1" t="s">
        <v>585</v>
      </c>
      <c r="T46" s="1"/>
      <c r="U46" s="1"/>
      <c r="V46" s="1" t="s">
        <v>922</v>
      </c>
      <c r="W46" s="1" t="s">
        <v>2053</v>
      </c>
      <c r="X46" s="1"/>
      <c r="Y46" s="25">
        <v>43388.505509259259</v>
      </c>
      <c r="Z46" s="1" t="str">
        <f>IF(ISNA(VLOOKUP(C46,'Paetec -prev'!C:H,6,0)),"Yes",IF(OR(VLOOKUP(C46,'Paetec -prev'!C:H,6,0)="Closed",VLOOKUP(C46,'Paetec -prev'!C:H,6,0)="Resolved"),"No","Yes"))</f>
        <v>No</v>
      </c>
      <c r="AA46" s="1" t="s">
        <v>548</v>
      </c>
      <c r="AB46" s="1" t="s">
        <v>548</v>
      </c>
      <c r="AC46" s="1"/>
      <c r="AD46" s="1"/>
    </row>
    <row r="47" spans="1:30" x14ac:dyDescent="0.25">
      <c r="A47" s="1" t="s">
        <v>677</v>
      </c>
      <c r="B47" s="1" t="s">
        <v>562</v>
      </c>
      <c r="C47" s="1" t="s">
        <v>2084</v>
      </c>
      <c r="D47" s="25">
        <v>43374.926030092596</v>
      </c>
      <c r="E47" s="25">
        <v>43377.53087962963</v>
      </c>
      <c r="F47" s="1" t="s">
        <v>915</v>
      </c>
      <c r="G47" s="1" t="s">
        <v>90</v>
      </c>
      <c r="H47" s="1" t="s">
        <v>573</v>
      </c>
      <c r="I47" s="1" t="s">
        <v>91</v>
      </c>
      <c r="J47" s="1" t="s">
        <v>1119</v>
      </c>
      <c r="K47" s="1" t="s">
        <v>2085</v>
      </c>
      <c r="L47" s="1" t="s">
        <v>2350</v>
      </c>
      <c r="M47" s="1" t="s">
        <v>793</v>
      </c>
      <c r="N47" s="1" t="s">
        <v>920</v>
      </c>
      <c r="O47" s="1" t="s">
        <v>921</v>
      </c>
      <c r="P47" s="1"/>
      <c r="Q47" s="1" t="s">
        <v>92</v>
      </c>
      <c r="R47" s="1" t="s">
        <v>544</v>
      </c>
      <c r="S47" s="1" t="s">
        <v>585</v>
      </c>
      <c r="T47" s="1"/>
      <c r="U47" s="1"/>
      <c r="V47" s="1" t="s">
        <v>981</v>
      </c>
      <c r="W47" s="1" t="s">
        <v>1303</v>
      </c>
      <c r="X47" s="1"/>
      <c r="Y47" s="25">
        <v>43388.494317129633</v>
      </c>
      <c r="Z47" s="1" t="str">
        <f>IF(ISNA(VLOOKUP(C47,'Paetec -prev'!C:H,6,0)),"Yes",IF(OR(VLOOKUP(C47,'Paetec -prev'!C:H,6,0)="Closed",VLOOKUP(C47,'Paetec -prev'!C:H,6,0)="Resolved"),"No","Yes"))</f>
        <v>No</v>
      </c>
      <c r="AA47" s="1" t="s">
        <v>548</v>
      </c>
      <c r="AB47" s="1" t="s">
        <v>548</v>
      </c>
      <c r="AC47" s="1"/>
      <c r="AD47" s="1"/>
    </row>
    <row r="48" spans="1:30" x14ac:dyDescent="0.25">
      <c r="A48" s="1" t="s">
        <v>677</v>
      </c>
      <c r="B48" s="1" t="s">
        <v>562</v>
      </c>
      <c r="C48" s="1" t="s">
        <v>1509</v>
      </c>
      <c r="D48" s="25">
        <v>43368.026030092595</v>
      </c>
      <c r="E48" s="25">
        <v>43377.567615740743</v>
      </c>
      <c r="F48" s="1" t="s">
        <v>915</v>
      </c>
      <c r="G48" s="1" t="s">
        <v>90</v>
      </c>
      <c r="H48" s="1" t="s">
        <v>573</v>
      </c>
      <c r="I48" s="1" t="s">
        <v>91</v>
      </c>
      <c r="J48" s="1" t="s">
        <v>1119</v>
      </c>
      <c r="K48" s="1" t="s">
        <v>1510</v>
      </c>
      <c r="L48" s="1" t="s">
        <v>2363</v>
      </c>
      <c r="M48" s="1" t="s">
        <v>793</v>
      </c>
      <c r="N48" s="1" t="s">
        <v>40</v>
      </c>
      <c r="O48" s="1" t="s">
        <v>1093</v>
      </c>
      <c r="P48" s="1"/>
      <c r="Q48" s="1" t="s">
        <v>92</v>
      </c>
      <c r="R48" s="1" t="s">
        <v>544</v>
      </c>
      <c r="S48" s="1" t="s">
        <v>585</v>
      </c>
      <c r="T48" s="1"/>
      <c r="U48" s="1"/>
      <c r="V48" s="1" t="s">
        <v>930</v>
      </c>
      <c r="W48" s="1" t="s">
        <v>950</v>
      </c>
      <c r="X48" s="1"/>
      <c r="Y48" s="25">
        <v>43388.48641203704</v>
      </c>
      <c r="Z48" s="1" t="str">
        <f>IF(ISNA(VLOOKUP(C48,'Paetec -prev'!C:H,6,0)),"Yes",IF(OR(VLOOKUP(C48,'Paetec -prev'!C:H,6,0)="Closed",VLOOKUP(C48,'Paetec -prev'!C:H,6,0)="Resolved"),"No","Yes"))</f>
        <v>No</v>
      </c>
      <c r="AA48" s="1" t="s">
        <v>548</v>
      </c>
      <c r="AB48" s="1" t="s">
        <v>548</v>
      </c>
      <c r="AC48" s="1"/>
      <c r="AD48" s="1"/>
    </row>
    <row r="49" spans="1:30" x14ac:dyDescent="0.25">
      <c r="A49" s="1" t="s">
        <v>677</v>
      </c>
      <c r="B49" s="1" t="s">
        <v>562</v>
      </c>
      <c r="C49" s="1" t="s">
        <v>1511</v>
      </c>
      <c r="D49" s="25">
        <v>43367.963530092595</v>
      </c>
      <c r="E49" s="25">
        <v>43377.569918981484</v>
      </c>
      <c r="F49" s="1" t="s">
        <v>1193</v>
      </c>
      <c r="G49" s="1" t="s">
        <v>90</v>
      </c>
      <c r="H49" s="1" t="s">
        <v>573</v>
      </c>
      <c r="I49" s="1" t="s">
        <v>91</v>
      </c>
      <c r="J49" s="1" t="s">
        <v>1119</v>
      </c>
      <c r="K49" s="1" t="s">
        <v>1512</v>
      </c>
      <c r="L49" s="1" t="s">
        <v>2364</v>
      </c>
      <c r="M49" s="1" t="s">
        <v>793</v>
      </c>
      <c r="N49" s="1" t="s">
        <v>41</v>
      </c>
      <c r="O49" s="1" t="s">
        <v>927</v>
      </c>
      <c r="P49" s="1"/>
      <c r="Q49" s="1" t="s">
        <v>92</v>
      </c>
      <c r="R49" s="1" t="s">
        <v>544</v>
      </c>
      <c r="S49" s="1" t="s">
        <v>585</v>
      </c>
      <c r="T49" s="1"/>
      <c r="U49" s="1"/>
      <c r="V49" s="1" t="s">
        <v>1350</v>
      </c>
      <c r="W49" s="1" t="s">
        <v>1392</v>
      </c>
      <c r="X49" s="1"/>
      <c r="Y49" s="25">
        <v>43398.796967592592</v>
      </c>
      <c r="Z49" s="1" t="str">
        <f>IF(ISNA(VLOOKUP(C49,'Paetec -prev'!C:H,6,0)),"Yes",IF(OR(VLOOKUP(C49,'Paetec -prev'!C:H,6,0)="Closed",VLOOKUP(C49,'Paetec -prev'!C:H,6,0)="Resolved"),"No","Yes"))</f>
        <v>No</v>
      </c>
      <c r="AA49" s="1" t="s">
        <v>548</v>
      </c>
      <c r="AB49" s="1" t="s">
        <v>548</v>
      </c>
      <c r="AC49" s="1"/>
      <c r="AD49" s="1"/>
    </row>
    <row r="50" spans="1:30" x14ac:dyDescent="0.25">
      <c r="A50" s="1" t="s">
        <v>677</v>
      </c>
      <c r="B50" s="1" t="s">
        <v>562</v>
      </c>
      <c r="C50" s="1" t="s">
        <v>2322</v>
      </c>
      <c r="D50" s="25">
        <v>43376.862974537034</v>
      </c>
      <c r="E50" s="25">
        <v>43377.6253125</v>
      </c>
      <c r="F50" s="1" t="s">
        <v>913</v>
      </c>
      <c r="G50" s="1" t="s">
        <v>90</v>
      </c>
      <c r="H50" s="1" t="s">
        <v>573</v>
      </c>
      <c r="I50" s="1" t="s">
        <v>91</v>
      </c>
      <c r="J50" s="1" t="s">
        <v>1119</v>
      </c>
      <c r="K50" s="1" t="s">
        <v>2323</v>
      </c>
      <c r="L50" s="1" t="s">
        <v>2324</v>
      </c>
      <c r="M50" s="1" t="s">
        <v>793</v>
      </c>
      <c r="N50" s="1" t="s">
        <v>929</v>
      </c>
      <c r="O50" s="1" t="s">
        <v>2325</v>
      </c>
      <c r="P50" s="1"/>
      <c r="Q50" s="1" t="s">
        <v>92</v>
      </c>
      <c r="R50" s="1" t="s">
        <v>544</v>
      </c>
      <c r="S50" s="1" t="s">
        <v>585</v>
      </c>
      <c r="T50" s="1"/>
      <c r="U50" s="1"/>
      <c r="V50" s="1" t="s">
        <v>2043</v>
      </c>
      <c r="W50" s="1" t="s">
        <v>1303</v>
      </c>
      <c r="X50" s="1"/>
      <c r="Y50" s="25">
        <v>43388.515532407408</v>
      </c>
      <c r="Z50" s="1" t="str">
        <f>IF(ISNA(VLOOKUP(C50,'Paetec -prev'!C:H,6,0)),"Yes",IF(OR(VLOOKUP(C50,'Paetec -prev'!C:H,6,0)="Closed",VLOOKUP(C50,'Paetec -prev'!C:H,6,0)="Resolved"),"No","Yes"))</f>
        <v>No</v>
      </c>
      <c r="AA50" s="1" t="s">
        <v>548</v>
      </c>
      <c r="AB50" s="1" t="s">
        <v>548</v>
      </c>
      <c r="AC50" s="1"/>
      <c r="AD50" s="1"/>
    </row>
    <row r="51" spans="1:30" x14ac:dyDescent="0.25">
      <c r="A51" s="1" t="s">
        <v>677</v>
      </c>
      <c r="B51" s="1" t="s">
        <v>562</v>
      </c>
      <c r="C51" s="1" t="s">
        <v>2319</v>
      </c>
      <c r="D51" s="25">
        <v>43376.835185185184</v>
      </c>
      <c r="E51" s="25">
        <v>43377.629988425928</v>
      </c>
      <c r="F51" s="1" t="s">
        <v>914</v>
      </c>
      <c r="G51" s="1" t="s">
        <v>90</v>
      </c>
      <c r="H51" s="1" t="s">
        <v>573</v>
      </c>
      <c r="I51" s="1" t="s">
        <v>91</v>
      </c>
      <c r="J51" s="1" t="s">
        <v>1119</v>
      </c>
      <c r="K51" s="1" t="s">
        <v>2320</v>
      </c>
      <c r="L51" s="1" t="s">
        <v>2321</v>
      </c>
      <c r="M51" s="1" t="s">
        <v>793</v>
      </c>
      <c r="N51" s="1" t="s">
        <v>929</v>
      </c>
      <c r="O51" s="1" t="s">
        <v>948</v>
      </c>
      <c r="P51" s="1"/>
      <c r="Q51" s="1" t="s">
        <v>92</v>
      </c>
      <c r="R51" s="1" t="s">
        <v>544</v>
      </c>
      <c r="S51" s="1" t="s">
        <v>585</v>
      </c>
      <c r="T51" s="1"/>
      <c r="U51" s="1"/>
      <c r="V51" s="1" t="s">
        <v>924</v>
      </c>
      <c r="W51" s="1" t="s">
        <v>844</v>
      </c>
      <c r="X51" s="1"/>
      <c r="Y51" s="25">
        <v>43388.514201388891</v>
      </c>
      <c r="Z51" s="1" t="str">
        <f>IF(ISNA(VLOOKUP(C51,'Paetec -prev'!C:H,6,0)),"Yes",IF(OR(VLOOKUP(C51,'Paetec -prev'!C:H,6,0)="Closed",VLOOKUP(C51,'Paetec -prev'!C:H,6,0)="Resolved"),"No","Yes"))</f>
        <v>No</v>
      </c>
      <c r="AA51" s="1" t="s">
        <v>548</v>
      </c>
      <c r="AB51" s="1" t="s">
        <v>548</v>
      </c>
      <c r="AC51" s="1"/>
      <c r="AD51" s="1"/>
    </row>
    <row r="52" spans="1:30" x14ac:dyDescent="0.25">
      <c r="A52" s="1" t="s">
        <v>677</v>
      </c>
      <c r="B52" s="1" t="s">
        <v>562</v>
      </c>
      <c r="C52" s="1" t="s">
        <v>2332</v>
      </c>
      <c r="D52" s="25">
        <v>43376.737037037034</v>
      </c>
      <c r="E52" s="25">
        <v>43377.633877314816</v>
      </c>
      <c r="F52" s="1" t="s">
        <v>914</v>
      </c>
      <c r="G52" s="1" t="s">
        <v>90</v>
      </c>
      <c r="H52" s="1" t="s">
        <v>573</v>
      </c>
      <c r="I52" s="1" t="s">
        <v>91</v>
      </c>
      <c r="J52" s="1" t="s">
        <v>1119</v>
      </c>
      <c r="K52" s="1" t="s">
        <v>2333</v>
      </c>
      <c r="L52" s="1" t="s">
        <v>2334</v>
      </c>
      <c r="M52" s="1" t="s">
        <v>793</v>
      </c>
      <c r="N52" s="1" t="s">
        <v>929</v>
      </c>
      <c r="O52" s="1" t="s">
        <v>940</v>
      </c>
      <c r="P52" s="1"/>
      <c r="Q52" s="1" t="s">
        <v>92</v>
      </c>
      <c r="R52" s="1" t="s">
        <v>544</v>
      </c>
      <c r="S52" s="1" t="s">
        <v>585</v>
      </c>
      <c r="T52" s="1"/>
      <c r="U52" s="1"/>
      <c r="V52" s="1" t="s">
        <v>1189</v>
      </c>
      <c r="W52" s="1" t="s">
        <v>2335</v>
      </c>
      <c r="X52" s="1"/>
      <c r="Y52" s="25">
        <v>43388.512812499997</v>
      </c>
      <c r="Z52" s="1" t="str">
        <f>IF(ISNA(VLOOKUP(C52,'Paetec -prev'!C:H,6,0)),"Yes",IF(OR(VLOOKUP(C52,'Paetec -prev'!C:H,6,0)="Closed",VLOOKUP(C52,'Paetec -prev'!C:H,6,0)="Resolved"),"No","Yes"))</f>
        <v>No</v>
      </c>
      <c r="AA52" s="1" t="s">
        <v>548</v>
      </c>
      <c r="AB52" s="1" t="s">
        <v>548</v>
      </c>
      <c r="AC52" s="1"/>
      <c r="AD52" s="1"/>
    </row>
    <row r="53" spans="1:30" x14ac:dyDescent="0.25">
      <c r="A53" s="1" t="s">
        <v>677</v>
      </c>
      <c r="B53" s="1" t="s">
        <v>562</v>
      </c>
      <c r="C53" s="1" t="s">
        <v>2066</v>
      </c>
      <c r="D53" s="25">
        <v>43375.870127314818</v>
      </c>
      <c r="E53" s="25">
        <v>43377.636087962965</v>
      </c>
      <c r="F53" s="1" t="s">
        <v>915</v>
      </c>
      <c r="G53" s="1" t="s">
        <v>90</v>
      </c>
      <c r="H53" s="1" t="s">
        <v>573</v>
      </c>
      <c r="I53" s="1" t="s">
        <v>91</v>
      </c>
      <c r="J53" s="1" t="s">
        <v>1119</v>
      </c>
      <c r="K53" s="1" t="s">
        <v>2067</v>
      </c>
      <c r="L53" s="1" t="s">
        <v>2346</v>
      </c>
      <c r="M53" s="1" t="s">
        <v>793</v>
      </c>
      <c r="N53" s="1" t="s">
        <v>929</v>
      </c>
      <c r="O53" s="1" t="s">
        <v>948</v>
      </c>
      <c r="P53" s="1"/>
      <c r="Q53" s="1" t="s">
        <v>92</v>
      </c>
      <c r="R53" s="1" t="s">
        <v>544</v>
      </c>
      <c r="S53" s="1" t="s">
        <v>585</v>
      </c>
      <c r="T53" s="1"/>
      <c r="U53" s="1"/>
      <c r="V53" s="1" t="s">
        <v>1423</v>
      </c>
      <c r="W53" s="1" t="s">
        <v>1424</v>
      </c>
      <c r="X53" s="1"/>
      <c r="Y53" s="25">
        <v>43388.502812500003</v>
      </c>
      <c r="Z53" s="1" t="str">
        <f>IF(ISNA(VLOOKUP(C53,'Paetec -prev'!C:H,6,0)),"Yes",IF(OR(VLOOKUP(C53,'Paetec -prev'!C:H,6,0)="Closed",VLOOKUP(C53,'Paetec -prev'!C:H,6,0)="Resolved"),"No","Yes"))</f>
        <v>No</v>
      </c>
      <c r="AA53" s="1" t="s">
        <v>548</v>
      </c>
      <c r="AB53" s="1" t="s">
        <v>548</v>
      </c>
      <c r="AC53" s="1"/>
      <c r="AD53" s="1"/>
    </row>
    <row r="54" spans="1:30" x14ac:dyDescent="0.25">
      <c r="A54" s="1" t="s">
        <v>677</v>
      </c>
      <c r="B54" s="1" t="s">
        <v>562</v>
      </c>
      <c r="C54" s="1" t="s">
        <v>1478</v>
      </c>
      <c r="D54" s="25">
        <v>43363.1874537037</v>
      </c>
      <c r="E54" s="25">
        <v>43377.637870370374</v>
      </c>
      <c r="F54" s="1" t="s">
        <v>1193</v>
      </c>
      <c r="G54" s="1" t="s">
        <v>90</v>
      </c>
      <c r="H54" s="1" t="s">
        <v>573</v>
      </c>
      <c r="I54" s="1" t="s">
        <v>91</v>
      </c>
      <c r="J54" s="1" t="s">
        <v>1119</v>
      </c>
      <c r="K54" s="1" t="s">
        <v>1479</v>
      </c>
      <c r="L54" s="1" t="s">
        <v>2365</v>
      </c>
      <c r="M54" s="1" t="s">
        <v>793</v>
      </c>
      <c r="N54" s="1" t="s">
        <v>40</v>
      </c>
      <c r="O54" s="1" t="s">
        <v>937</v>
      </c>
      <c r="P54" s="1"/>
      <c r="Q54" s="1" t="s">
        <v>92</v>
      </c>
      <c r="R54" s="1" t="s">
        <v>544</v>
      </c>
      <c r="S54" s="1" t="s">
        <v>585</v>
      </c>
      <c r="T54" s="1"/>
      <c r="U54" s="1"/>
      <c r="V54" s="1" t="s">
        <v>1448</v>
      </c>
      <c r="W54" s="1" t="s">
        <v>1449</v>
      </c>
      <c r="X54" s="1"/>
      <c r="Y54" s="25">
        <v>43388.484965277778</v>
      </c>
      <c r="Z54" s="1" t="str">
        <f>IF(ISNA(VLOOKUP(C54,'Paetec -prev'!C:H,6,0)),"Yes",IF(OR(VLOOKUP(C54,'Paetec -prev'!C:H,6,0)="Closed",VLOOKUP(C54,'Paetec -prev'!C:H,6,0)="Resolved"),"No","Yes"))</f>
        <v>No</v>
      </c>
      <c r="AA54" s="1" t="s">
        <v>548</v>
      </c>
      <c r="AB54" s="1" t="s">
        <v>548</v>
      </c>
      <c r="AC54" s="1"/>
      <c r="AD54" s="1"/>
    </row>
    <row r="55" spans="1:30" x14ac:dyDescent="0.25">
      <c r="A55" s="1" t="s">
        <v>677</v>
      </c>
      <c r="B55" s="1" t="s">
        <v>562</v>
      </c>
      <c r="C55" s="1" t="s">
        <v>2077</v>
      </c>
      <c r="D55" s="25">
        <v>43375.00917824074</v>
      </c>
      <c r="E55" s="25">
        <v>43377.661608796298</v>
      </c>
      <c r="F55" s="1" t="s">
        <v>913</v>
      </c>
      <c r="G55" s="1" t="s">
        <v>90</v>
      </c>
      <c r="H55" s="1" t="s">
        <v>573</v>
      </c>
      <c r="I55" s="1" t="s">
        <v>91</v>
      </c>
      <c r="J55" s="1" t="s">
        <v>1119</v>
      </c>
      <c r="K55" s="1" t="s">
        <v>2078</v>
      </c>
      <c r="L55" s="1" t="s">
        <v>2347</v>
      </c>
      <c r="M55" s="1" t="s">
        <v>793</v>
      </c>
      <c r="N55" s="1" t="s">
        <v>929</v>
      </c>
      <c r="O55" s="1" t="s">
        <v>940</v>
      </c>
      <c r="P55" s="1"/>
      <c r="Q55" s="1" t="s">
        <v>92</v>
      </c>
      <c r="R55" s="1" t="s">
        <v>544</v>
      </c>
      <c r="S55" s="1" t="s">
        <v>585</v>
      </c>
      <c r="T55" s="1"/>
      <c r="U55" s="1"/>
      <c r="V55" s="1" t="s">
        <v>930</v>
      </c>
      <c r="W55" s="1" t="s">
        <v>950</v>
      </c>
      <c r="X55" s="1"/>
      <c r="Y55" s="25">
        <v>43388.496249999997</v>
      </c>
      <c r="Z55" s="1" t="str">
        <f>IF(ISNA(VLOOKUP(C55,'Paetec -prev'!C:H,6,0)),"Yes",IF(OR(VLOOKUP(C55,'Paetec -prev'!C:H,6,0)="Closed",VLOOKUP(C55,'Paetec -prev'!C:H,6,0)="Resolved"),"No","Yes"))</f>
        <v>No</v>
      </c>
      <c r="AA55" s="1" t="s">
        <v>548</v>
      </c>
      <c r="AB55" s="1" t="s">
        <v>548</v>
      </c>
      <c r="AC55" s="1"/>
      <c r="AD55" s="1"/>
    </row>
    <row r="56" spans="1:30" x14ac:dyDescent="0.25">
      <c r="A56" s="1" t="s">
        <v>677</v>
      </c>
      <c r="B56" s="1" t="s">
        <v>562</v>
      </c>
      <c r="C56" s="1" t="s">
        <v>2046</v>
      </c>
      <c r="D56" s="25">
        <v>43376.08011574074</v>
      </c>
      <c r="E56" s="25">
        <v>43377.671539351853</v>
      </c>
      <c r="F56" s="1" t="s">
        <v>915</v>
      </c>
      <c r="G56" s="1" t="s">
        <v>90</v>
      </c>
      <c r="H56" s="1" t="s">
        <v>573</v>
      </c>
      <c r="I56" s="1" t="s">
        <v>91</v>
      </c>
      <c r="J56" s="1" t="s">
        <v>1119</v>
      </c>
      <c r="K56" s="1" t="s">
        <v>2047</v>
      </c>
      <c r="L56" s="1" t="s">
        <v>2338</v>
      </c>
      <c r="M56" s="1" t="s">
        <v>793</v>
      </c>
      <c r="N56" s="1" t="s">
        <v>929</v>
      </c>
      <c r="O56" s="1" t="s">
        <v>939</v>
      </c>
      <c r="P56" s="1"/>
      <c r="Q56" s="1" t="s">
        <v>92</v>
      </c>
      <c r="R56" s="1" t="s">
        <v>544</v>
      </c>
      <c r="S56" s="1" t="s">
        <v>585</v>
      </c>
      <c r="T56" s="1"/>
      <c r="U56" s="1"/>
      <c r="V56" s="1" t="s">
        <v>2043</v>
      </c>
      <c r="W56" s="1" t="s">
        <v>1303</v>
      </c>
      <c r="X56" s="1"/>
      <c r="Y56" s="25">
        <v>43388.508645833332</v>
      </c>
      <c r="Z56" s="1" t="str">
        <f>IF(ISNA(VLOOKUP(C56,'Paetec -prev'!C:H,6,0)),"Yes",IF(OR(VLOOKUP(C56,'Paetec -prev'!C:H,6,0)="Closed",VLOOKUP(C56,'Paetec -prev'!C:H,6,0)="Resolved"),"No","Yes"))</f>
        <v>No</v>
      </c>
      <c r="AA56" s="1" t="s">
        <v>548</v>
      </c>
      <c r="AB56" s="1" t="s">
        <v>548</v>
      </c>
      <c r="AC56" s="1"/>
      <c r="AD56" s="1"/>
    </row>
    <row r="57" spans="1:30" x14ac:dyDescent="0.25">
      <c r="A57" s="1" t="s">
        <v>677</v>
      </c>
      <c r="B57" s="1" t="s">
        <v>562</v>
      </c>
      <c r="C57" s="1" t="s">
        <v>2326</v>
      </c>
      <c r="D57" s="25">
        <v>43376.835636574076</v>
      </c>
      <c r="E57" s="25">
        <v>43377.694548611114</v>
      </c>
      <c r="F57" s="1" t="s">
        <v>1101</v>
      </c>
      <c r="G57" s="1" t="s">
        <v>90</v>
      </c>
      <c r="H57" s="1" t="s">
        <v>573</v>
      </c>
      <c r="I57" s="1" t="s">
        <v>91</v>
      </c>
      <c r="J57" s="1" t="s">
        <v>1119</v>
      </c>
      <c r="K57" s="1" t="s">
        <v>2327</v>
      </c>
      <c r="L57" s="1" t="s">
        <v>2328</v>
      </c>
      <c r="M57" s="1" t="s">
        <v>793</v>
      </c>
      <c r="N57" s="1" t="s">
        <v>929</v>
      </c>
      <c r="O57" s="1" t="s">
        <v>948</v>
      </c>
      <c r="P57" s="1"/>
      <c r="Q57" s="1" t="s">
        <v>92</v>
      </c>
      <c r="R57" s="1" t="s">
        <v>544</v>
      </c>
      <c r="S57" s="1" t="s">
        <v>585</v>
      </c>
      <c r="T57" s="1"/>
      <c r="U57" s="1"/>
      <c r="V57" s="1" t="s">
        <v>841</v>
      </c>
      <c r="W57" s="1" t="s">
        <v>800</v>
      </c>
      <c r="X57" s="1"/>
      <c r="Y57" s="25">
        <v>43388.514907407407</v>
      </c>
      <c r="Z57" s="1" t="str">
        <f>IF(ISNA(VLOOKUP(C57,'Paetec -prev'!C:H,6,0)),"Yes",IF(OR(VLOOKUP(C57,'Paetec -prev'!C:H,6,0)="Closed",VLOOKUP(C57,'Paetec -prev'!C:H,6,0)="Resolved"),"No","Yes"))</f>
        <v>No</v>
      </c>
      <c r="AA57" s="1" t="s">
        <v>548</v>
      </c>
      <c r="AB57" s="1" t="s">
        <v>548</v>
      </c>
      <c r="AC57" s="1"/>
      <c r="AD57" s="1"/>
    </row>
    <row r="58" spans="1:30" x14ac:dyDescent="0.25">
      <c r="A58" s="1" t="s">
        <v>677</v>
      </c>
      <c r="B58" s="1" t="s">
        <v>562</v>
      </c>
      <c r="C58" s="1" t="s">
        <v>2035</v>
      </c>
      <c r="D58" s="25">
        <v>43376.12122685185</v>
      </c>
      <c r="E58" s="25">
        <v>43377.702222222222</v>
      </c>
      <c r="F58" s="1" t="s">
        <v>915</v>
      </c>
      <c r="G58" s="1" t="s">
        <v>90</v>
      </c>
      <c r="H58" s="1" t="s">
        <v>573</v>
      </c>
      <c r="I58" s="1" t="s">
        <v>91</v>
      </c>
      <c r="J58" s="1" t="s">
        <v>1393</v>
      </c>
      <c r="K58" s="1" t="s">
        <v>2036</v>
      </c>
      <c r="L58" s="1" t="s">
        <v>2336</v>
      </c>
      <c r="M58" s="1" t="s">
        <v>793</v>
      </c>
      <c r="N58" s="1" t="s">
        <v>40</v>
      </c>
      <c r="O58" s="1" t="s">
        <v>602</v>
      </c>
      <c r="P58" s="1"/>
      <c r="Q58" s="1" t="s">
        <v>92</v>
      </c>
      <c r="R58" s="1" t="s">
        <v>544</v>
      </c>
      <c r="S58" s="1" t="s">
        <v>585</v>
      </c>
      <c r="T58" s="1"/>
      <c r="U58" s="1"/>
      <c r="V58" s="1" t="s">
        <v>1387</v>
      </c>
      <c r="W58" s="1" t="s">
        <v>1388</v>
      </c>
      <c r="X58" s="1"/>
      <c r="Y58" s="25">
        <v>43388.507303240738</v>
      </c>
      <c r="Z58" s="1" t="str">
        <f>IF(ISNA(VLOOKUP(C58,'Paetec -prev'!C:H,6,0)),"Yes",IF(OR(VLOOKUP(C58,'Paetec -prev'!C:H,6,0)="Closed",VLOOKUP(C58,'Paetec -prev'!C:H,6,0)="Resolved"),"No","Yes"))</f>
        <v>No</v>
      </c>
      <c r="AA58" s="1" t="s">
        <v>548</v>
      </c>
      <c r="AB58" s="1" t="s">
        <v>548</v>
      </c>
      <c r="AC58" s="1"/>
      <c r="AD58" s="1"/>
    </row>
    <row r="59" spans="1:30" x14ac:dyDescent="0.25">
      <c r="A59" s="1" t="s">
        <v>677</v>
      </c>
      <c r="B59" s="1" t="s">
        <v>562</v>
      </c>
      <c r="C59" s="1" t="s">
        <v>2308</v>
      </c>
      <c r="D59" s="25">
        <v>43377.026770833334</v>
      </c>
      <c r="E59" s="25">
        <v>43377.720370370371</v>
      </c>
      <c r="F59" s="1" t="s">
        <v>913</v>
      </c>
      <c r="G59" s="1" t="s">
        <v>90</v>
      </c>
      <c r="H59" s="1" t="s">
        <v>573</v>
      </c>
      <c r="I59" s="1" t="s">
        <v>91</v>
      </c>
      <c r="J59" s="1" t="s">
        <v>1119</v>
      </c>
      <c r="K59" s="1" t="s">
        <v>2309</v>
      </c>
      <c r="L59" s="1" t="s">
        <v>2310</v>
      </c>
      <c r="M59" s="1" t="s">
        <v>793</v>
      </c>
      <c r="N59" s="1" t="s">
        <v>41</v>
      </c>
      <c r="O59" s="1" t="s">
        <v>1115</v>
      </c>
      <c r="P59" s="1"/>
      <c r="Q59" s="1" t="s">
        <v>92</v>
      </c>
      <c r="R59" s="1" t="s">
        <v>544</v>
      </c>
      <c r="S59" s="1" t="s">
        <v>585</v>
      </c>
      <c r="T59" s="1"/>
      <c r="U59" s="1"/>
      <c r="V59" s="1" t="s">
        <v>1110</v>
      </c>
      <c r="W59" s="1" t="s">
        <v>964</v>
      </c>
      <c r="X59" s="1"/>
      <c r="Y59" s="25">
        <v>43388.517824074072</v>
      </c>
      <c r="Z59" s="1" t="str">
        <f>IF(ISNA(VLOOKUP(C59,'Paetec -prev'!C:H,6,0)),"Yes",IF(OR(VLOOKUP(C59,'Paetec -prev'!C:H,6,0)="Closed",VLOOKUP(C59,'Paetec -prev'!C:H,6,0)="Resolved"),"No","Yes"))</f>
        <v>No</v>
      </c>
      <c r="AA59" s="1" t="s">
        <v>548</v>
      </c>
      <c r="AB59" s="1" t="s">
        <v>548</v>
      </c>
      <c r="AC59" s="1"/>
      <c r="AD59" s="1"/>
    </row>
    <row r="60" spans="1:30" x14ac:dyDescent="0.25">
      <c r="A60" s="1" t="s">
        <v>677</v>
      </c>
      <c r="B60" s="1" t="s">
        <v>562</v>
      </c>
      <c r="C60" s="1" t="s">
        <v>2305</v>
      </c>
      <c r="D60" s="25">
        <v>43377.016979166663</v>
      </c>
      <c r="E60" s="25">
        <v>43377.728726851848</v>
      </c>
      <c r="F60" s="1" t="s">
        <v>915</v>
      </c>
      <c r="G60" s="1" t="s">
        <v>90</v>
      </c>
      <c r="H60" s="1" t="s">
        <v>573</v>
      </c>
      <c r="I60" s="1" t="s">
        <v>91</v>
      </c>
      <c r="J60" s="1" t="s">
        <v>1119</v>
      </c>
      <c r="K60" s="1" t="s">
        <v>2306</v>
      </c>
      <c r="L60" s="1" t="s">
        <v>2307</v>
      </c>
      <c r="M60" s="1" t="s">
        <v>793</v>
      </c>
      <c r="N60" s="1" t="s">
        <v>40</v>
      </c>
      <c r="O60" s="1" t="s">
        <v>1093</v>
      </c>
      <c r="P60" s="1"/>
      <c r="Q60" s="1" t="s">
        <v>92</v>
      </c>
      <c r="R60" s="1" t="s">
        <v>544</v>
      </c>
      <c r="S60" s="1" t="s">
        <v>585</v>
      </c>
      <c r="T60" s="1"/>
      <c r="U60" s="1"/>
      <c r="V60" s="1" t="s">
        <v>930</v>
      </c>
      <c r="W60" s="1" t="s">
        <v>950</v>
      </c>
      <c r="X60" s="1"/>
      <c r="Y60" s="25">
        <v>43388.518611111111</v>
      </c>
      <c r="Z60" s="1" t="str">
        <f>IF(ISNA(VLOOKUP(C60,'Paetec -prev'!C:H,6,0)),"Yes",IF(OR(VLOOKUP(C60,'Paetec -prev'!C:H,6,0)="Closed",VLOOKUP(C60,'Paetec -prev'!C:H,6,0)="Resolved"),"No","Yes"))</f>
        <v>No</v>
      </c>
      <c r="AA60" s="1" t="s">
        <v>548</v>
      </c>
      <c r="AB60" s="1" t="s">
        <v>548</v>
      </c>
      <c r="AC60" s="1"/>
      <c r="AD60" s="1"/>
    </row>
    <row r="61" spans="1:30" x14ac:dyDescent="0.25">
      <c r="A61" s="1" t="s">
        <v>677</v>
      </c>
      <c r="B61" s="1" t="s">
        <v>562</v>
      </c>
      <c r="C61" s="1" t="s">
        <v>2091</v>
      </c>
      <c r="D61" s="25">
        <v>43374.834976851853</v>
      </c>
      <c r="E61" s="25">
        <v>43377.730497685188</v>
      </c>
      <c r="F61" s="1" t="s">
        <v>913</v>
      </c>
      <c r="G61" s="1" t="s">
        <v>90</v>
      </c>
      <c r="H61" s="1" t="s">
        <v>573</v>
      </c>
      <c r="I61" s="1" t="s">
        <v>91</v>
      </c>
      <c r="J61" s="1" t="s">
        <v>2071</v>
      </c>
      <c r="K61" s="1" t="s">
        <v>2092</v>
      </c>
      <c r="L61" s="1" t="s">
        <v>2352</v>
      </c>
      <c r="M61" s="1" t="s">
        <v>793</v>
      </c>
      <c r="N61" s="1" t="s">
        <v>929</v>
      </c>
      <c r="O61" s="1" t="s">
        <v>939</v>
      </c>
      <c r="P61" s="1"/>
      <c r="Q61" s="1" t="s">
        <v>92</v>
      </c>
      <c r="R61" s="1" t="s">
        <v>544</v>
      </c>
      <c r="S61" s="1" t="s">
        <v>585</v>
      </c>
      <c r="T61" s="1"/>
      <c r="U61" s="1"/>
      <c r="V61" s="1" t="s">
        <v>1270</v>
      </c>
      <c r="W61" s="1" t="s">
        <v>2093</v>
      </c>
      <c r="X61" s="1"/>
      <c r="Y61" s="25">
        <v>43388.493263888886</v>
      </c>
      <c r="Z61" s="1" t="str">
        <f>IF(ISNA(VLOOKUP(C61,'Paetec -prev'!C:H,6,0)),"Yes",IF(OR(VLOOKUP(C61,'Paetec -prev'!C:H,6,0)="Closed",VLOOKUP(C61,'Paetec -prev'!C:H,6,0)="Resolved"),"No","Yes"))</f>
        <v>No</v>
      </c>
      <c r="AA61" s="1" t="s">
        <v>548</v>
      </c>
      <c r="AB61" s="1" t="s">
        <v>548</v>
      </c>
      <c r="AC61" s="1"/>
      <c r="AD61" s="1"/>
    </row>
    <row r="62" spans="1:30" x14ac:dyDescent="0.25">
      <c r="A62" s="1" t="s">
        <v>677</v>
      </c>
      <c r="B62" s="1" t="s">
        <v>562</v>
      </c>
      <c r="C62" s="1" t="s">
        <v>2099</v>
      </c>
      <c r="D62" s="25">
        <v>43371.736597222225</v>
      </c>
      <c r="E62" s="25">
        <v>43377.79582175926</v>
      </c>
      <c r="F62" s="1" t="s">
        <v>913</v>
      </c>
      <c r="G62" s="1" t="s">
        <v>90</v>
      </c>
      <c r="H62" s="1" t="s">
        <v>573</v>
      </c>
      <c r="I62" s="1" t="s">
        <v>91</v>
      </c>
      <c r="J62" s="1" t="s">
        <v>1119</v>
      </c>
      <c r="K62" s="1" t="s">
        <v>2100</v>
      </c>
      <c r="L62" s="1" t="s">
        <v>2356</v>
      </c>
      <c r="M62" s="1" t="s">
        <v>793</v>
      </c>
      <c r="N62" s="1" t="s">
        <v>929</v>
      </c>
      <c r="O62" s="1" t="s">
        <v>948</v>
      </c>
      <c r="P62" s="1"/>
      <c r="Q62" s="1" t="s">
        <v>92</v>
      </c>
      <c r="R62" s="1" t="s">
        <v>544</v>
      </c>
      <c r="S62" s="1" t="s">
        <v>585</v>
      </c>
      <c r="T62" s="1"/>
      <c r="U62" s="1"/>
      <c r="V62" s="1" t="s">
        <v>1274</v>
      </c>
      <c r="W62" s="1" t="s">
        <v>1275</v>
      </c>
      <c r="X62" s="1"/>
      <c r="Y62" s="25">
        <v>43388.490115740744</v>
      </c>
      <c r="Z62" s="1" t="str">
        <f>IF(ISNA(VLOOKUP(C62,'Paetec -prev'!C:H,6,0)),"Yes",IF(OR(VLOOKUP(C62,'Paetec -prev'!C:H,6,0)="Closed",VLOOKUP(C62,'Paetec -prev'!C:H,6,0)="Resolved"),"No","Yes"))</f>
        <v>No</v>
      </c>
      <c r="AA62" s="1" t="s">
        <v>548</v>
      </c>
      <c r="AB62" s="1" t="s">
        <v>548</v>
      </c>
      <c r="AC62" s="1"/>
      <c r="AD62" s="1"/>
    </row>
    <row r="63" spans="1:30" x14ac:dyDescent="0.25">
      <c r="A63" s="1" t="s">
        <v>677</v>
      </c>
      <c r="B63" s="1" t="s">
        <v>562</v>
      </c>
      <c r="C63" s="1" t="s">
        <v>2372</v>
      </c>
      <c r="D63" s="25">
        <v>43376.880046296297</v>
      </c>
      <c r="E63" s="25">
        <v>43377.816620370373</v>
      </c>
      <c r="F63" s="1" t="s">
        <v>1101</v>
      </c>
      <c r="G63" s="1" t="s">
        <v>90</v>
      </c>
      <c r="H63" s="1" t="s">
        <v>573</v>
      </c>
      <c r="I63" s="1" t="s">
        <v>91</v>
      </c>
      <c r="J63" s="1" t="s">
        <v>1119</v>
      </c>
      <c r="K63" s="1" t="s">
        <v>2373</v>
      </c>
      <c r="L63" s="1" t="s">
        <v>2550</v>
      </c>
      <c r="M63" s="1" t="s">
        <v>793</v>
      </c>
      <c r="N63" s="1" t="s">
        <v>40</v>
      </c>
      <c r="O63" s="1" t="s">
        <v>602</v>
      </c>
      <c r="P63" s="1"/>
      <c r="Q63" s="1" t="s">
        <v>92</v>
      </c>
      <c r="R63" s="1" t="s">
        <v>544</v>
      </c>
      <c r="S63" s="1" t="s">
        <v>585</v>
      </c>
      <c r="T63" s="1"/>
      <c r="U63" s="1"/>
      <c r="V63" s="1" t="s">
        <v>1307</v>
      </c>
      <c r="W63" s="1" t="s">
        <v>2050</v>
      </c>
      <c r="X63" s="1"/>
      <c r="Y63" s="25">
        <v>43388.515775462962</v>
      </c>
      <c r="Z63" s="1" t="str">
        <f>IF(ISNA(VLOOKUP(C63,'Paetec -prev'!C:H,6,0)),"Yes",IF(OR(VLOOKUP(C63,'Paetec -prev'!C:H,6,0)="Closed",VLOOKUP(C63,'Paetec -prev'!C:H,6,0)="Resolved"),"No","Yes"))</f>
        <v>No</v>
      </c>
      <c r="AA63" s="1" t="s">
        <v>548</v>
      </c>
      <c r="AB63" s="1" t="s">
        <v>548</v>
      </c>
      <c r="AC63" s="1"/>
      <c r="AD63" s="1"/>
    </row>
    <row r="64" spans="1:30" x14ac:dyDescent="0.25">
      <c r="A64" s="1" t="s">
        <v>677</v>
      </c>
      <c r="B64" s="1" t="s">
        <v>562</v>
      </c>
      <c r="C64" s="1" t="s">
        <v>2367</v>
      </c>
      <c r="D64" s="25">
        <v>43377.04583333333</v>
      </c>
      <c r="E64" s="25">
        <v>43377.864062499997</v>
      </c>
      <c r="F64" s="1" t="s">
        <v>915</v>
      </c>
      <c r="G64" s="1" t="s">
        <v>90</v>
      </c>
      <c r="H64" s="1" t="s">
        <v>573</v>
      </c>
      <c r="I64" s="1" t="s">
        <v>91</v>
      </c>
      <c r="J64" s="1" t="s">
        <v>1119</v>
      </c>
      <c r="K64" s="1" t="s">
        <v>2368</v>
      </c>
      <c r="L64" s="1" t="s">
        <v>2549</v>
      </c>
      <c r="M64" s="1" t="s">
        <v>793</v>
      </c>
      <c r="N64" s="1" t="s">
        <v>41</v>
      </c>
      <c r="O64" s="1" t="s">
        <v>927</v>
      </c>
      <c r="P64" s="1"/>
      <c r="Q64" s="1" t="s">
        <v>92</v>
      </c>
      <c r="R64" s="1" t="s">
        <v>544</v>
      </c>
      <c r="S64" s="1" t="s">
        <v>585</v>
      </c>
      <c r="T64" s="1"/>
      <c r="U64" s="1"/>
      <c r="V64" s="1" t="s">
        <v>922</v>
      </c>
      <c r="W64" s="1" t="s">
        <v>2053</v>
      </c>
      <c r="X64" s="1"/>
      <c r="Y64" s="25">
        <v>43388.518923611111</v>
      </c>
      <c r="Z64" s="1" t="str">
        <f>IF(ISNA(VLOOKUP(C64,'Paetec -prev'!C:H,6,0)),"Yes",IF(OR(VLOOKUP(C64,'Paetec -prev'!C:H,6,0)="Closed",VLOOKUP(C64,'Paetec -prev'!C:H,6,0)="Resolved"),"No","Yes"))</f>
        <v>No</v>
      </c>
      <c r="AA64" s="1" t="s">
        <v>548</v>
      </c>
      <c r="AB64" s="1" t="s">
        <v>548</v>
      </c>
      <c r="AC64" s="1"/>
      <c r="AD64" s="1"/>
    </row>
    <row r="65" spans="1:30" x14ac:dyDescent="0.25">
      <c r="A65" s="1" t="s">
        <v>677</v>
      </c>
      <c r="B65" s="1" t="s">
        <v>562</v>
      </c>
      <c r="C65" s="1" t="s">
        <v>1608</v>
      </c>
      <c r="D65" s="25">
        <v>43371.924212962964</v>
      </c>
      <c r="E65" s="25">
        <v>43377.869537037041</v>
      </c>
      <c r="F65" s="1" t="s">
        <v>914</v>
      </c>
      <c r="G65" s="1" t="s">
        <v>90</v>
      </c>
      <c r="H65" s="1" t="s">
        <v>573</v>
      </c>
      <c r="I65" s="1" t="s">
        <v>91</v>
      </c>
      <c r="J65" s="1" t="s">
        <v>1119</v>
      </c>
      <c r="K65" s="1" t="s">
        <v>1609</v>
      </c>
      <c r="L65" s="1" t="s">
        <v>2555</v>
      </c>
      <c r="M65" s="1" t="s">
        <v>793</v>
      </c>
      <c r="N65" s="1" t="s">
        <v>920</v>
      </c>
      <c r="O65" s="1" t="s">
        <v>2556</v>
      </c>
      <c r="P65" s="1"/>
      <c r="Q65" s="1" t="s">
        <v>92</v>
      </c>
      <c r="R65" s="1" t="s">
        <v>544</v>
      </c>
      <c r="S65" s="1" t="s">
        <v>585</v>
      </c>
      <c r="T65" s="1"/>
      <c r="U65" s="1"/>
      <c r="V65" s="1" t="s">
        <v>1448</v>
      </c>
      <c r="W65" s="1" t="s">
        <v>1449</v>
      </c>
      <c r="X65" s="1"/>
      <c r="Y65" s="25">
        <v>43388.491539351853</v>
      </c>
      <c r="Z65" s="1" t="str">
        <f>IF(ISNA(VLOOKUP(C65,'Paetec -prev'!C:H,6,0)),"Yes",IF(OR(VLOOKUP(C65,'Paetec -prev'!C:H,6,0)="Closed",VLOOKUP(C65,'Paetec -prev'!C:H,6,0)="Resolved"),"No","Yes"))</f>
        <v>No</v>
      </c>
      <c r="AA65" s="1" t="s">
        <v>548</v>
      </c>
      <c r="AB65" s="1" t="s">
        <v>548</v>
      </c>
      <c r="AC65" s="1"/>
      <c r="AD65" s="1"/>
    </row>
    <row r="66" spans="1:30" x14ac:dyDescent="0.25">
      <c r="A66" s="1" t="s">
        <v>677</v>
      </c>
      <c r="B66" s="1" t="s">
        <v>562</v>
      </c>
      <c r="C66" s="1" t="s">
        <v>2097</v>
      </c>
      <c r="D66" s="25">
        <v>43371.795243055552</v>
      </c>
      <c r="E66" s="25">
        <v>43377.878321759257</v>
      </c>
      <c r="F66" s="1" t="s">
        <v>914</v>
      </c>
      <c r="G66" s="1" t="s">
        <v>90</v>
      </c>
      <c r="H66" s="1" t="s">
        <v>573</v>
      </c>
      <c r="I66" s="1" t="s">
        <v>91</v>
      </c>
      <c r="J66" s="1" t="s">
        <v>1120</v>
      </c>
      <c r="K66" s="1" t="s">
        <v>2098</v>
      </c>
      <c r="L66" s="1" t="s">
        <v>2557</v>
      </c>
      <c r="M66" s="1" t="s">
        <v>793</v>
      </c>
      <c r="N66" s="1" t="s">
        <v>40</v>
      </c>
      <c r="O66" s="1" t="s">
        <v>602</v>
      </c>
      <c r="P66" s="1"/>
      <c r="Q66" s="1" t="s">
        <v>92</v>
      </c>
      <c r="R66" s="1" t="s">
        <v>544</v>
      </c>
      <c r="S66" s="1" t="s">
        <v>585</v>
      </c>
      <c r="T66" s="1"/>
      <c r="U66" s="1"/>
      <c r="V66" s="1" t="s">
        <v>1198</v>
      </c>
      <c r="W66" s="1" t="s">
        <v>1199</v>
      </c>
      <c r="X66" s="1"/>
      <c r="Y66" s="25">
        <v>43388.490601851852</v>
      </c>
      <c r="Z66" s="1" t="str">
        <f>IF(ISNA(VLOOKUP(C66,'Paetec -prev'!C:H,6,0)),"Yes",IF(OR(VLOOKUP(C66,'Paetec -prev'!C:H,6,0)="Closed",VLOOKUP(C66,'Paetec -prev'!C:H,6,0)="Resolved"),"No","Yes"))</f>
        <v>No</v>
      </c>
      <c r="AA66" s="1" t="s">
        <v>548</v>
      </c>
      <c r="AB66" s="1" t="s">
        <v>548</v>
      </c>
      <c r="AC66" s="1"/>
      <c r="AD66" s="1"/>
    </row>
    <row r="67" spans="1:30" x14ac:dyDescent="0.25">
      <c r="A67" s="1" t="s">
        <v>677</v>
      </c>
      <c r="B67" s="1" t="s">
        <v>562</v>
      </c>
      <c r="C67" s="1" t="s">
        <v>1324</v>
      </c>
      <c r="D67" s="25">
        <v>43340.852453703701</v>
      </c>
      <c r="E67" s="25">
        <v>43377.966817129629</v>
      </c>
      <c r="F67" s="1" t="s">
        <v>914</v>
      </c>
      <c r="G67" s="1" t="s">
        <v>90</v>
      </c>
      <c r="H67" s="1" t="s">
        <v>573</v>
      </c>
      <c r="I67" s="1" t="s">
        <v>968</v>
      </c>
      <c r="J67" s="1" t="s">
        <v>1119</v>
      </c>
      <c r="K67" s="1" t="s">
        <v>1325</v>
      </c>
      <c r="L67" s="1" t="s">
        <v>2565</v>
      </c>
      <c r="M67" s="1" t="s">
        <v>793</v>
      </c>
      <c r="N67" s="1" t="s">
        <v>41</v>
      </c>
      <c r="O67" s="1" t="s">
        <v>927</v>
      </c>
      <c r="P67" s="1"/>
      <c r="Q67" s="1" t="s">
        <v>92</v>
      </c>
      <c r="R67" s="1" t="s">
        <v>544</v>
      </c>
      <c r="S67" s="1" t="s">
        <v>585</v>
      </c>
      <c r="T67" s="1"/>
      <c r="U67" s="1"/>
      <c r="V67" s="1" t="s">
        <v>841</v>
      </c>
      <c r="W67" s="1" t="s">
        <v>800</v>
      </c>
      <c r="X67" s="1"/>
      <c r="Y67" s="25">
        <v>43388.480925925927</v>
      </c>
      <c r="Z67" s="1" t="str">
        <f>IF(ISNA(VLOOKUP(C67,'Paetec -prev'!C:H,6,0)),"Yes",IF(OR(VLOOKUP(C67,'Paetec -prev'!C:H,6,0)="Closed",VLOOKUP(C67,'Paetec -prev'!C:H,6,0)="Resolved"),"No","Yes"))</f>
        <v>No</v>
      </c>
      <c r="AA67" s="1" t="s">
        <v>548</v>
      </c>
      <c r="AB67" s="1" t="s">
        <v>548</v>
      </c>
      <c r="AC67" s="1"/>
      <c r="AD67" s="1"/>
    </row>
    <row r="68" spans="1:30" x14ac:dyDescent="0.25">
      <c r="A68" s="1" t="s">
        <v>677</v>
      </c>
      <c r="B68" s="1" t="s">
        <v>562</v>
      </c>
      <c r="C68" s="1" t="s">
        <v>2037</v>
      </c>
      <c r="D68" s="25">
        <v>43376.11996527778</v>
      </c>
      <c r="E68" s="25">
        <v>43377.970520833333</v>
      </c>
      <c r="F68" s="1" t="s">
        <v>914</v>
      </c>
      <c r="G68" s="1" t="s">
        <v>90</v>
      </c>
      <c r="H68" s="1" t="s">
        <v>573</v>
      </c>
      <c r="I68" s="1" t="s">
        <v>91</v>
      </c>
      <c r="J68" s="1" t="s">
        <v>1393</v>
      </c>
      <c r="K68" s="1" t="s">
        <v>2038</v>
      </c>
      <c r="L68" s="1" t="s">
        <v>2553</v>
      </c>
      <c r="M68" s="1" t="s">
        <v>793</v>
      </c>
      <c r="N68" s="1" t="s">
        <v>40</v>
      </c>
      <c r="O68" s="1" t="s">
        <v>602</v>
      </c>
      <c r="P68" s="1"/>
      <c r="Q68" s="1" t="s">
        <v>92</v>
      </c>
      <c r="R68" s="1" t="s">
        <v>544</v>
      </c>
      <c r="S68" s="1" t="s">
        <v>585</v>
      </c>
      <c r="T68" s="1"/>
      <c r="U68" s="1"/>
      <c r="V68" s="1" t="s">
        <v>1387</v>
      </c>
      <c r="W68" s="1" t="s">
        <v>1388</v>
      </c>
      <c r="X68" s="1"/>
      <c r="Y68" s="25">
        <v>43388.507222222222</v>
      </c>
      <c r="Z68" s="1" t="str">
        <f>IF(ISNA(VLOOKUP(C68,'Paetec -prev'!C:H,6,0)),"Yes",IF(OR(VLOOKUP(C68,'Paetec -prev'!C:H,6,0)="Closed",VLOOKUP(C68,'Paetec -prev'!C:H,6,0)="Resolved"),"No","Yes"))</f>
        <v>No</v>
      </c>
      <c r="AA68" s="1" t="s">
        <v>548</v>
      </c>
      <c r="AB68" s="1" t="s">
        <v>548</v>
      </c>
      <c r="AC68" s="1"/>
      <c r="AD68" s="1"/>
    </row>
    <row r="69" spans="1:30" x14ac:dyDescent="0.25">
      <c r="A69" s="1" t="s">
        <v>677</v>
      </c>
      <c r="B69" s="1" t="s">
        <v>562</v>
      </c>
      <c r="C69" s="1" t="s">
        <v>2033</v>
      </c>
      <c r="D69" s="25">
        <v>43376.122986111113</v>
      </c>
      <c r="E69" s="25">
        <v>43378.504247685189</v>
      </c>
      <c r="F69" s="1" t="s">
        <v>913</v>
      </c>
      <c r="G69" s="1" t="s">
        <v>90</v>
      </c>
      <c r="H69" s="1" t="s">
        <v>573</v>
      </c>
      <c r="I69" s="1" t="s">
        <v>91</v>
      </c>
      <c r="J69" s="1" t="s">
        <v>1393</v>
      </c>
      <c r="K69" s="1" t="s">
        <v>2034</v>
      </c>
      <c r="L69" s="1" t="s">
        <v>2552</v>
      </c>
      <c r="M69" s="1" t="s">
        <v>793</v>
      </c>
      <c r="N69" s="1" t="s">
        <v>40</v>
      </c>
      <c r="O69" s="1" t="s">
        <v>602</v>
      </c>
      <c r="P69" s="1"/>
      <c r="Q69" s="1" t="s">
        <v>92</v>
      </c>
      <c r="R69" s="1" t="s">
        <v>544</v>
      </c>
      <c r="S69" s="1" t="s">
        <v>585</v>
      </c>
      <c r="T69" s="1"/>
      <c r="U69" s="1"/>
      <c r="V69" s="1" t="s">
        <v>1387</v>
      </c>
      <c r="W69" s="1" t="s">
        <v>1388</v>
      </c>
      <c r="X69" s="1"/>
      <c r="Y69" s="25">
        <v>43389.493506944447</v>
      </c>
      <c r="Z69" s="1" t="str">
        <f>IF(ISNA(VLOOKUP(C69,'Paetec -prev'!C:H,6,0)),"Yes",IF(OR(VLOOKUP(C69,'Paetec -prev'!C:H,6,0)="Closed",VLOOKUP(C69,'Paetec -prev'!C:H,6,0)="Resolved"),"No","Yes"))</f>
        <v>No</v>
      </c>
      <c r="AA69" s="1" t="s">
        <v>548</v>
      </c>
      <c r="AB69" s="1" t="s">
        <v>548</v>
      </c>
      <c r="AC69" s="1"/>
      <c r="AD69" s="1"/>
    </row>
    <row r="70" spans="1:30" x14ac:dyDescent="0.25">
      <c r="A70" s="1" t="s">
        <v>677</v>
      </c>
      <c r="B70" s="1" t="s">
        <v>562</v>
      </c>
      <c r="C70" s="1" t="s">
        <v>1599</v>
      </c>
      <c r="D70" s="25">
        <v>43372.067719907405</v>
      </c>
      <c r="E70" s="25">
        <v>43378.508460648147</v>
      </c>
      <c r="F70" s="1" t="s">
        <v>913</v>
      </c>
      <c r="G70" s="1" t="s">
        <v>90</v>
      </c>
      <c r="H70" s="1" t="s">
        <v>573</v>
      </c>
      <c r="I70" s="1" t="s">
        <v>91</v>
      </c>
      <c r="J70" s="1" t="s">
        <v>1119</v>
      </c>
      <c r="K70" s="1" t="s">
        <v>1600</v>
      </c>
      <c r="L70" s="1" t="s">
        <v>2554</v>
      </c>
      <c r="M70" s="1" t="s">
        <v>793</v>
      </c>
      <c r="N70" s="1" t="s">
        <v>929</v>
      </c>
      <c r="O70" s="1" t="s">
        <v>940</v>
      </c>
      <c r="P70" s="1"/>
      <c r="Q70" s="1" t="s">
        <v>92</v>
      </c>
      <c r="R70" s="1" t="s">
        <v>544</v>
      </c>
      <c r="S70" s="1" t="s">
        <v>585</v>
      </c>
      <c r="T70" s="1"/>
      <c r="U70" s="1"/>
      <c r="V70" s="1" t="s">
        <v>930</v>
      </c>
      <c r="W70" s="1" t="s">
        <v>950</v>
      </c>
      <c r="X70" s="1"/>
      <c r="Y70" s="25">
        <v>43389.48777777778</v>
      </c>
      <c r="Z70" s="1" t="str">
        <f>IF(ISNA(VLOOKUP(C70,'Paetec -prev'!C:H,6,0)),"Yes",IF(OR(VLOOKUP(C70,'Paetec -prev'!C:H,6,0)="Closed",VLOOKUP(C70,'Paetec -prev'!C:H,6,0)="Resolved"),"No","Yes"))</f>
        <v>No</v>
      </c>
      <c r="AA70" s="1" t="s">
        <v>548</v>
      </c>
      <c r="AB70" s="1" t="s">
        <v>548</v>
      </c>
      <c r="AC70" s="1"/>
      <c r="AD70" s="1"/>
    </row>
    <row r="71" spans="1:30" x14ac:dyDescent="0.25">
      <c r="A71" s="1" t="s">
        <v>677</v>
      </c>
      <c r="B71" s="1" t="s">
        <v>562</v>
      </c>
      <c r="C71" s="1" t="s">
        <v>1513</v>
      </c>
      <c r="D71" s="25">
        <v>43367.908703703702</v>
      </c>
      <c r="E71" s="25">
        <v>43378.53025462963</v>
      </c>
      <c r="F71" s="1" t="s">
        <v>1193</v>
      </c>
      <c r="G71" s="1" t="s">
        <v>90</v>
      </c>
      <c r="H71" s="1" t="s">
        <v>573</v>
      </c>
      <c r="I71" s="1" t="s">
        <v>91</v>
      </c>
      <c r="J71" s="1" t="s">
        <v>1514</v>
      </c>
      <c r="K71" s="1" t="s">
        <v>1515</v>
      </c>
      <c r="L71" s="1" t="s">
        <v>2564</v>
      </c>
      <c r="M71" s="1" t="s">
        <v>793</v>
      </c>
      <c r="N71" s="1" t="s">
        <v>41</v>
      </c>
      <c r="O71" s="1" t="s">
        <v>927</v>
      </c>
      <c r="P71" s="1"/>
      <c r="Q71" s="1" t="s">
        <v>92</v>
      </c>
      <c r="R71" s="1" t="s">
        <v>544</v>
      </c>
      <c r="S71" s="1" t="s">
        <v>585</v>
      </c>
      <c r="T71" s="1"/>
      <c r="U71" s="1"/>
      <c r="V71" s="1" t="s">
        <v>1328</v>
      </c>
      <c r="W71" s="1" t="s">
        <v>1329</v>
      </c>
      <c r="X71" s="1"/>
      <c r="Y71" s="25">
        <v>43389.484629629631</v>
      </c>
      <c r="Z71" s="1" t="str">
        <f>IF(ISNA(VLOOKUP(C71,'Paetec -prev'!C:H,6,0)),"Yes",IF(OR(VLOOKUP(C71,'Paetec -prev'!C:H,6,0)="Closed",VLOOKUP(C71,'Paetec -prev'!C:H,6,0)="Resolved"),"No","Yes"))</f>
        <v>No</v>
      </c>
      <c r="AA71" s="1" t="s">
        <v>548</v>
      </c>
      <c r="AB71" s="1" t="s">
        <v>548</v>
      </c>
      <c r="AC71" s="1"/>
      <c r="AD71" s="1"/>
    </row>
    <row r="72" spans="1:30" x14ac:dyDescent="0.25">
      <c r="A72" s="1" t="s">
        <v>677</v>
      </c>
      <c r="B72" s="1" t="s">
        <v>562</v>
      </c>
      <c r="C72" s="1" t="s">
        <v>2105</v>
      </c>
      <c r="D72" s="25">
        <v>43368.755844907406</v>
      </c>
      <c r="E72" s="25">
        <v>43378.565810185188</v>
      </c>
      <c r="F72" s="1" t="s">
        <v>1101</v>
      </c>
      <c r="G72" s="1" t="s">
        <v>90</v>
      </c>
      <c r="H72" s="1" t="s">
        <v>573</v>
      </c>
      <c r="I72" s="1" t="s">
        <v>91</v>
      </c>
      <c r="J72" s="1" t="s">
        <v>2106</v>
      </c>
      <c r="K72" s="1" t="s">
        <v>2107</v>
      </c>
      <c r="L72" s="1" t="s">
        <v>2563</v>
      </c>
      <c r="M72" s="1" t="s">
        <v>793</v>
      </c>
      <c r="N72" s="1" t="s">
        <v>920</v>
      </c>
      <c r="O72" s="1" t="s">
        <v>2556</v>
      </c>
      <c r="P72" s="1"/>
      <c r="Q72" s="1" t="s">
        <v>92</v>
      </c>
      <c r="R72" s="1" t="s">
        <v>544</v>
      </c>
      <c r="S72" s="1" t="s">
        <v>585</v>
      </c>
      <c r="T72" s="1"/>
      <c r="U72" s="1"/>
      <c r="V72" s="1" t="s">
        <v>2108</v>
      </c>
      <c r="W72" s="1" t="s">
        <v>1386</v>
      </c>
      <c r="X72" s="1"/>
      <c r="Y72" s="25">
        <v>43389.485000000001</v>
      </c>
      <c r="Z72" s="1" t="str">
        <f>IF(ISNA(VLOOKUP(C72,'Paetec -prev'!C:H,6,0)),"Yes",IF(OR(VLOOKUP(C72,'Paetec -prev'!C:H,6,0)="Closed",VLOOKUP(C72,'Paetec -prev'!C:H,6,0)="Resolved"),"No","Yes"))</f>
        <v>No</v>
      </c>
      <c r="AA72" s="1" t="s">
        <v>548</v>
      </c>
      <c r="AB72" s="1" t="s">
        <v>548</v>
      </c>
      <c r="AC72" s="1"/>
      <c r="AD72" s="1"/>
    </row>
    <row r="73" spans="1:30" x14ac:dyDescent="0.25">
      <c r="A73" s="1" t="s">
        <v>677</v>
      </c>
      <c r="B73" s="1" t="s">
        <v>562</v>
      </c>
      <c r="C73" s="1" t="s">
        <v>1565</v>
      </c>
      <c r="D73" s="25">
        <v>43370.704571759263</v>
      </c>
      <c r="E73" s="25">
        <v>43378.660196759258</v>
      </c>
      <c r="F73" s="1" t="s">
        <v>1193</v>
      </c>
      <c r="G73" s="1" t="s">
        <v>90</v>
      </c>
      <c r="H73" s="1" t="s">
        <v>573</v>
      </c>
      <c r="I73" s="1" t="s">
        <v>91</v>
      </c>
      <c r="J73" s="1" t="s">
        <v>1119</v>
      </c>
      <c r="K73" s="1" t="s">
        <v>1566</v>
      </c>
      <c r="L73" s="1" t="s">
        <v>2562</v>
      </c>
      <c r="M73" s="1" t="s">
        <v>793</v>
      </c>
      <c r="N73" s="1" t="s">
        <v>41</v>
      </c>
      <c r="O73" s="1" t="s">
        <v>934</v>
      </c>
      <c r="P73" s="1"/>
      <c r="Q73" s="1" t="s">
        <v>92</v>
      </c>
      <c r="R73" s="1" t="s">
        <v>544</v>
      </c>
      <c r="S73" s="1" t="s">
        <v>585</v>
      </c>
      <c r="T73" s="1"/>
      <c r="U73" s="1"/>
      <c r="V73" s="1" t="s">
        <v>1567</v>
      </c>
      <c r="W73" s="1" t="s">
        <v>1568</v>
      </c>
      <c r="X73" s="1"/>
      <c r="Y73" s="25">
        <v>43389.486215277779</v>
      </c>
      <c r="Z73" s="1" t="str">
        <f>IF(ISNA(VLOOKUP(C73,'Paetec -prev'!C:H,6,0)),"Yes",IF(OR(VLOOKUP(C73,'Paetec -prev'!C:H,6,0)="Closed",VLOOKUP(C73,'Paetec -prev'!C:H,6,0)="Resolved"),"No","Yes"))</f>
        <v>No</v>
      </c>
      <c r="AA73" s="1" t="s">
        <v>548</v>
      </c>
      <c r="AB73" s="1" t="s">
        <v>548</v>
      </c>
      <c r="AC73" s="1"/>
      <c r="AD73" s="1"/>
    </row>
    <row r="74" spans="1:30" x14ac:dyDescent="0.25">
      <c r="A74" s="1" t="s">
        <v>677</v>
      </c>
      <c r="B74" s="1" t="s">
        <v>562</v>
      </c>
      <c r="C74" s="1" t="s">
        <v>2539</v>
      </c>
      <c r="D74" s="25">
        <v>43377.798171296294</v>
      </c>
      <c r="E74" s="25">
        <v>43378.73065972222</v>
      </c>
      <c r="F74" s="1" t="s">
        <v>915</v>
      </c>
      <c r="G74" s="1" t="s">
        <v>90</v>
      </c>
      <c r="H74" s="1" t="s">
        <v>573</v>
      </c>
      <c r="I74" s="1" t="s">
        <v>91</v>
      </c>
      <c r="J74" s="1" t="s">
        <v>1119</v>
      </c>
      <c r="K74" s="1" t="s">
        <v>2540</v>
      </c>
      <c r="L74" s="1" t="s">
        <v>2541</v>
      </c>
      <c r="M74" s="1" t="s">
        <v>793</v>
      </c>
      <c r="N74" s="1" t="s">
        <v>929</v>
      </c>
      <c r="O74" s="1" t="s">
        <v>1214</v>
      </c>
      <c r="P74" s="1"/>
      <c r="Q74" s="1" t="s">
        <v>92</v>
      </c>
      <c r="R74" s="1" t="s">
        <v>544</v>
      </c>
      <c r="S74" s="1" t="s">
        <v>585</v>
      </c>
      <c r="T74" s="1"/>
      <c r="U74" s="1"/>
      <c r="V74" s="1" t="s">
        <v>2542</v>
      </c>
      <c r="W74" s="1" t="s">
        <v>2543</v>
      </c>
      <c r="X74" s="1"/>
      <c r="Y74" s="25">
        <v>43389.520995370367</v>
      </c>
      <c r="Z74" s="1" t="str">
        <f>IF(ISNA(VLOOKUP(C74,'Paetec -prev'!C:H,6,0)),"Yes",IF(OR(VLOOKUP(C74,'Paetec -prev'!C:H,6,0)="Closed",VLOOKUP(C74,'Paetec -prev'!C:H,6,0)="Resolved"),"No","Yes"))</f>
        <v>No</v>
      </c>
      <c r="AA74" s="1" t="s">
        <v>548</v>
      </c>
      <c r="AB74" s="1" t="s">
        <v>548</v>
      </c>
      <c r="AC74" s="1"/>
      <c r="AD74" s="1"/>
    </row>
    <row r="75" spans="1:30" x14ac:dyDescent="0.25">
      <c r="A75" s="1" t="s">
        <v>677</v>
      </c>
      <c r="B75" s="1" t="s">
        <v>562</v>
      </c>
      <c r="C75" s="1" t="s">
        <v>2530</v>
      </c>
      <c r="D75" s="25">
        <v>43378.044722222221</v>
      </c>
      <c r="E75" s="25">
        <v>43378.730856481481</v>
      </c>
      <c r="F75" s="1" t="s">
        <v>914</v>
      </c>
      <c r="G75" s="1" t="s">
        <v>90</v>
      </c>
      <c r="H75" s="1" t="s">
        <v>573</v>
      </c>
      <c r="I75" s="1" t="s">
        <v>91</v>
      </c>
      <c r="J75" s="1" t="s">
        <v>1119</v>
      </c>
      <c r="K75" s="1" t="s">
        <v>2531</v>
      </c>
      <c r="L75" s="1" t="s">
        <v>2532</v>
      </c>
      <c r="M75" s="1" t="s">
        <v>793</v>
      </c>
      <c r="N75" s="1" t="s">
        <v>929</v>
      </c>
      <c r="O75" s="1" t="s">
        <v>940</v>
      </c>
      <c r="P75" s="1"/>
      <c r="Q75" s="1" t="s">
        <v>92</v>
      </c>
      <c r="R75" s="1" t="s">
        <v>544</v>
      </c>
      <c r="S75" s="1" t="s">
        <v>585</v>
      </c>
      <c r="T75" s="1"/>
      <c r="U75" s="1"/>
      <c r="V75" s="1" t="s">
        <v>924</v>
      </c>
      <c r="W75" s="1" t="s">
        <v>844</v>
      </c>
      <c r="X75" s="1"/>
      <c r="Y75" s="25">
        <v>43389.537349537037</v>
      </c>
      <c r="Z75" s="1" t="str">
        <f>IF(ISNA(VLOOKUP(C75,'Paetec -prev'!C:H,6,0)),"Yes",IF(OR(VLOOKUP(C75,'Paetec -prev'!C:H,6,0)="Closed",VLOOKUP(C75,'Paetec -prev'!C:H,6,0)="Resolved"),"No","Yes"))</f>
        <v>No</v>
      </c>
      <c r="AA75" s="1" t="s">
        <v>548</v>
      </c>
      <c r="AB75" s="1" t="s">
        <v>548</v>
      </c>
      <c r="AC75" s="1"/>
      <c r="AD75" s="1"/>
    </row>
    <row r="76" spans="1:30" x14ac:dyDescent="0.25">
      <c r="A76" s="1" t="s">
        <v>677</v>
      </c>
      <c r="B76" s="1" t="s">
        <v>562</v>
      </c>
      <c r="C76" s="1" t="s">
        <v>2376</v>
      </c>
      <c r="D76" s="25">
        <v>43376.786493055559</v>
      </c>
      <c r="E76" s="25">
        <v>43378.736550925925</v>
      </c>
      <c r="F76" s="1" t="s">
        <v>915</v>
      </c>
      <c r="G76" s="1" t="s">
        <v>90</v>
      </c>
      <c r="H76" s="1" t="s">
        <v>573</v>
      </c>
      <c r="I76" s="1" t="s">
        <v>91</v>
      </c>
      <c r="J76" s="1" t="s">
        <v>1119</v>
      </c>
      <c r="K76" s="1" t="s">
        <v>2377</v>
      </c>
      <c r="L76" s="1" t="s">
        <v>2551</v>
      </c>
      <c r="M76" s="1" t="s">
        <v>793</v>
      </c>
      <c r="N76" s="1" t="s">
        <v>929</v>
      </c>
      <c r="O76" s="1" t="s">
        <v>1241</v>
      </c>
      <c r="P76" s="1"/>
      <c r="Q76" s="1" t="s">
        <v>92</v>
      </c>
      <c r="R76" s="1" t="s">
        <v>544</v>
      </c>
      <c r="S76" s="1" t="s">
        <v>585</v>
      </c>
      <c r="T76" s="1"/>
      <c r="U76" s="1"/>
      <c r="V76" s="1" t="s">
        <v>1110</v>
      </c>
      <c r="W76" s="1" t="s">
        <v>964</v>
      </c>
      <c r="X76" s="1"/>
      <c r="Y76" s="25">
        <v>43389.494502314818</v>
      </c>
      <c r="Z76" s="1" t="str">
        <f>IF(ISNA(VLOOKUP(C76,'Paetec -prev'!C:H,6,0)),"Yes",IF(OR(VLOOKUP(C76,'Paetec -prev'!C:H,6,0)="Closed",VLOOKUP(C76,'Paetec -prev'!C:H,6,0)="Resolved"),"No","Yes"))</f>
        <v>No</v>
      </c>
      <c r="AA76" s="1" t="s">
        <v>548</v>
      </c>
      <c r="AB76" s="1" t="s">
        <v>548</v>
      </c>
      <c r="AC76" s="1"/>
      <c r="AD76" s="1"/>
    </row>
    <row r="77" spans="1:30" x14ac:dyDescent="0.25">
      <c r="A77" s="1" t="s">
        <v>677</v>
      </c>
      <c r="B77" s="1" t="s">
        <v>562</v>
      </c>
      <c r="C77" s="1" t="s">
        <v>2527</v>
      </c>
      <c r="D77" s="25">
        <v>43378.049583333333</v>
      </c>
      <c r="E77" s="25">
        <v>43378.752245370371</v>
      </c>
      <c r="F77" s="1" t="s">
        <v>913</v>
      </c>
      <c r="G77" s="1" t="s">
        <v>90</v>
      </c>
      <c r="H77" s="1" t="s">
        <v>573</v>
      </c>
      <c r="I77" s="1" t="s">
        <v>91</v>
      </c>
      <c r="J77" s="1" t="s">
        <v>1119</v>
      </c>
      <c r="K77" s="1" t="s">
        <v>2528</v>
      </c>
      <c r="L77" s="1" t="s">
        <v>2529</v>
      </c>
      <c r="M77" s="1" t="s">
        <v>793</v>
      </c>
      <c r="N77" s="1" t="s">
        <v>929</v>
      </c>
      <c r="O77" s="1" t="s">
        <v>939</v>
      </c>
      <c r="P77" s="1"/>
      <c r="Q77" s="1" t="s">
        <v>92</v>
      </c>
      <c r="R77" s="1" t="s">
        <v>544</v>
      </c>
      <c r="S77" s="1" t="s">
        <v>585</v>
      </c>
      <c r="T77" s="1"/>
      <c r="U77" s="1"/>
      <c r="V77" s="1" t="s">
        <v>924</v>
      </c>
      <c r="W77" s="1" t="s">
        <v>844</v>
      </c>
      <c r="X77" s="1"/>
      <c r="Y77" s="25">
        <v>43389.537499999999</v>
      </c>
      <c r="Z77" s="1" t="str">
        <f>IF(ISNA(VLOOKUP(C77,'Paetec -prev'!C:H,6,0)),"Yes",IF(OR(VLOOKUP(C77,'Paetec -prev'!C:H,6,0)="Closed",VLOOKUP(C77,'Paetec -prev'!C:H,6,0)="Resolved"),"No","Yes"))</f>
        <v>No</v>
      </c>
      <c r="AA77" s="1" t="s">
        <v>548</v>
      </c>
      <c r="AB77" s="1" t="s">
        <v>548</v>
      </c>
      <c r="AC77" s="1"/>
      <c r="AD77" s="1"/>
    </row>
    <row r="78" spans="1:30" x14ac:dyDescent="0.25">
      <c r="A78" s="1" t="s">
        <v>677</v>
      </c>
      <c r="B78" s="1" t="s">
        <v>562</v>
      </c>
      <c r="C78" s="1" t="s">
        <v>2544</v>
      </c>
      <c r="D78" s="25">
        <v>43377.839375000003</v>
      </c>
      <c r="E78" s="25">
        <v>43378.752314814818</v>
      </c>
      <c r="F78" s="1" t="s">
        <v>1193</v>
      </c>
      <c r="G78" s="1" t="s">
        <v>90</v>
      </c>
      <c r="H78" s="1" t="s">
        <v>573</v>
      </c>
      <c r="I78" s="1" t="s">
        <v>91</v>
      </c>
      <c r="J78" s="1" t="s">
        <v>1119</v>
      </c>
      <c r="K78" s="1" t="s">
        <v>2545</v>
      </c>
      <c r="L78" s="1" t="s">
        <v>2546</v>
      </c>
      <c r="M78" s="1" t="s">
        <v>793</v>
      </c>
      <c r="N78" s="1" t="s">
        <v>41</v>
      </c>
      <c r="O78" s="1" t="s">
        <v>934</v>
      </c>
      <c r="P78" s="1"/>
      <c r="Q78" s="1" t="s">
        <v>92</v>
      </c>
      <c r="R78" s="1" t="s">
        <v>544</v>
      </c>
      <c r="S78" s="1" t="s">
        <v>585</v>
      </c>
      <c r="T78" s="1"/>
      <c r="U78" s="1"/>
      <c r="V78" s="1" t="s">
        <v>2547</v>
      </c>
      <c r="W78" s="1" t="s">
        <v>2548</v>
      </c>
      <c r="X78" s="1"/>
      <c r="Y78" s="25">
        <v>43389.518854166665</v>
      </c>
      <c r="Z78" s="1" t="str">
        <f>IF(ISNA(VLOOKUP(C78,'Paetec -prev'!C:H,6,0)),"Yes",IF(OR(VLOOKUP(C78,'Paetec -prev'!C:H,6,0)="Closed",VLOOKUP(C78,'Paetec -prev'!C:H,6,0)="Resolved"),"No","Yes"))</f>
        <v>No</v>
      </c>
      <c r="AA78" s="1" t="s">
        <v>548</v>
      </c>
      <c r="AB78" s="1" t="s">
        <v>548</v>
      </c>
      <c r="AC78" s="1"/>
      <c r="AD78" s="1"/>
    </row>
    <row r="79" spans="1:30" x14ac:dyDescent="0.25">
      <c r="A79" s="1" t="s">
        <v>677</v>
      </c>
      <c r="B79" s="1" t="s">
        <v>562</v>
      </c>
      <c r="C79" s="1" t="s">
        <v>2533</v>
      </c>
      <c r="D79" s="25">
        <v>43378.004999999997</v>
      </c>
      <c r="E79" s="25">
        <v>43378.770914351851</v>
      </c>
      <c r="F79" s="1" t="s">
        <v>1101</v>
      </c>
      <c r="G79" s="1" t="s">
        <v>90</v>
      </c>
      <c r="H79" s="1" t="s">
        <v>573</v>
      </c>
      <c r="I79" s="1" t="s">
        <v>91</v>
      </c>
      <c r="J79" s="1" t="s">
        <v>1119</v>
      </c>
      <c r="K79" s="1" t="s">
        <v>2534</v>
      </c>
      <c r="L79" s="1" t="s">
        <v>2535</v>
      </c>
      <c r="M79" s="1" t="s">
        <v>793</v>
      </c>
      <c r="N79" s="1" t="s">
        <v>40</v>
      </c>
      <c r="O79" s="1" t="s">
        <v>2340</v>
      </c>
      <c r="P79" s="1"/>
      <c r="Q79" s="1" t="s">
        <v>92</v>
      </c>
      <c r="R79" s="1" t="s">
        <v>544</v>
      </c>
      <c r="S79" s="1" t="s">
        <v>585</v>
      </c>
      <c r="T79" s="1"/>
      <c r="U79" s="1"/>
      <c r="V79" s="1" t="s">
        <v>1466</v>
      </c>
      <c r="W79" s="1" t="s">
        <v>1467</v>
      </c>
      <c r="X79" s="1"/>
      <c r="Y79" s="25">
        <v>43389.535810185182</v>
      </c>
      <c r="Z79" s="1" t="str">
        <f>IF(ISNA(VLOOKUP(C79,'Paetec -prev'!C:H,6,0)),"Yes",IF(OR(VLOOKUP(C79,'Paetec -prev'!C:H,6,0)="Closed",VLOOKUP(C79,'Paetec -prev'!C:H,6,0)="Resolved"),"No","Yes"))</f>
        <v>No</v>
      </c>
      <c r="AA79" s="1" t="s">
        <v>548</v>
      </c>
      <c r="AB79" s="1" t="s">
        <v>548</v>
      </c>
      <c r="AC79" s="1"/>
      <c r="AD79" s="1"/>
    </row>
    <row r="80" spans="1:30" x14ac:dyDescent="0.25">
      <c r="A80" s="1" t="s">
        <v>677</v>
      </c>
      <c r="B80" s="1" t="s">
        <v>562</v>
      </c>
      <c r="C80" s="1" t="s">
        <v>2558</v>
      </c>
      <c r="D80" s="25">
        <v>43370.915706018517</v>
      </c>
      <c r="E80" s="25">
        <v>43378.805937500001</v>
      </c>
      <c r="F80" s="1" t="s">
        <v>915</v>
      </c>
      <c r="G80" s="1" t="s">
        <v>90</v>
      </c>
      <c r="H80" s="1" t="s">
        <v>573</v>
      </c>
      <c r="I80" s="1" t="s">
        <v>91</v>
      </c>
      <c r="J80" s="1" t="s">
        <v>2559</v>
      </c>
      <c r="K80" s="1" t="s">
        <v>2560</v>
      </c>
      <c r="L80" s="1" t="s">
        <v>2561</v>
      </c>
      <c r="M80" s="1" t="s">
        <v>793</v>
      </c>
      <c r="N80" s="1" t="s">
        <v>40</v>
      </c>
      <c r="O80" s="1" t="s">
        <v>937</v>
      </c>
      <c r="P80" s="1"/>
      <c r="Q80" s="1" t="s">
        <v>92</v>
      </c>
      <c r="R80" s="1" t="s">
        <v>544</v>
      </c>
      <c r="S80" s="1" t="s">
        <v>585</v>
      </c>
      <c r="T80" s="1"/>
      <c r="U80" s="1"/>
      <c r="V80" s="1" t="s">
        <v>1448</v>
      </c>
      <c r="W80" s="1" t="s">
        <v>1449</v>
      </c>
      <c r="X80" s="1"/>
      <c r="Y80" s="25">
        <v>43389.486539351848</v>
      </c>
      <c r="Z80" s="1" t="str">
        <f>IF(ISNA(VLOOKUP(C80,'Paetec -prev'!C:H,6,0)),"Yes",IF(OR(VLOOKUP(C80,'Paetec -prev'!C:H,6,0)="Closed",VLOOKUP(C80,'Paetec -prev'!C:H,6,0)="Resolved"),"No","Yes"))</f>
        <v>No</v>
      </c>
      <c r="AA80" s="1" t="s">
        <v>548</v>
      </c>
      <c r="AB80" s="1" t="s">
        <v>548</v>
      </c>
      <c r="AC80" s="1"/>
      <c r="AD80" s="1"/>
    </row>
    <row r="81" spans="1:30" x14ac:dyDescent="0.25">
      <c r="A81" s="1" t="s">
        <v>677</v>
      </c>
      <c r="B81" s="1" t="s">
        <v>562</v>
      </c>
      <c r="C81" s="1" t="s">
        <v>2536</v>
      </c>
      <c r="D81" s="25">
        <v>43377.897175925929</v>
      </c>
      <c r="E81" s="25">
        <v>43378.807800925926</v>
      </c>
      <c r="F81" s="1" t="s">
        <v>913</v>
      </c>
      <c r="G81" s="1" t="s">
        <v>90</v>
      </c>
      <c r="H81" s="1" t="s">
        <v>573</v>
      </c>
      <c r="I81" s="1" t="s">
        <v>91</v>
      </c>
      <c r="J81" s="1" t="s">
        <v>1119</v>
      </c>
      <c r="K81" s="1" t="s">
        <v>2537</v>
      </c>
      <c r="L81" s="1" t="s">
        <v>2538</v>
      </c>
      <c r="M81" s="1" t="s">
        <v>793</v>
      </c>
      <c r="N81" s="1" t="s">
        <v>40</v>
      </c>
      <c r="O81" s="1" t="s">
        <v>2340</v>
      </c>
      <c r="P81" s="1"/>
      <c r="Q81" s="1" t="s">
        <v>92</v>
      </c>
      <c r="R81" s="1" t="s">
        <v>544</v>
      </c>
      <c r="S81" s="1" t="s">
        <v>585</v>
      </c>
      <c r="T81" s="1"/>
      <c r="U81" s="1"/>
      <c r="V81" s="1" t="s">
        <v>975</v>
      </c>
      <c r="W81" s="1" t="s">
        <v>976</v>
      </c>
      <c r="X81" s="1"/>
      <c r="Y81" s="25">
        <v>43389.528344907405</v>
      </c>
      <c r="Z81" s="1" t="str">
        <f>IF(ISNA(VLOOKUP(C81,'Paetec -prev'!C:H,6,0)),"Yes",IF(OR(VLOOKUP(C81,'Paetec -prev'!C:H,6,0)="Closed",VLOOKUP(C81,'Paetec -prev'!C:H,6,0)="Resolved"),"No","Yes"))</f>
        <v>No</v>
      </c>
      <c r="AA81" s="1" t="s">
        <v>548</v>
      </c>
      <c r="AB81" s="1" t="s">
        <v>548</v>
      </c>
      <c r="AC81" s="1"/>
      <c r="AD81" s="1"/>
    </row>
    <row r="82" spans="1:30" x14ac:dyDescent="0.25">
      <c r="A82" s="1" t="s">
        <v>677</v>
      </c>
      <c r="B82" s="1" t="s">
        <v>562</v>
      </c>
      <c r="C82" s="1" t="s">
        <v>2523</v>
      </c>
      <c r="D82" s="25">
        <v>43378.119699074072</v>
      </c>
      <c r="E82" s="25">
        <v>43378.808171296296</v>
      </c>
      <c r="F82" s="1" t="s">
        <v>915</v>
      </c>
      <c r="G82" s="1" t="s">
        <v>90</v>
      </c>
      <c r="H82" s="1" t="s">
        <v>573</v>
      </c>
      <c r="I82" s="1" t="s">
        <v>91</v>
      </c>
      <c r="J82" s="1" t="s">
        <v>1119</v>
      </c>
      <c r="K82" s="1" t="s">
        <v>2524</v>
      </c>
      <c r="L82" s="1" t="s">
        <v>2525</v>
      </c>
      <c r="M82" s="1" t="s">
        <v>793</v>
      </c>
      <c r="N82" s="1" t="s">
        <v>41</v>
      </c>
      <c r="O82" s="1" t="s">
        <v>927</v>
      </c>
      <c r="P82" s="1"/>
      <c r="Q82" s="1" t="s">
        <v>92</v>
      </c>
      <c r="R82" s="1" t="s">
        <v>544</v>
      </c>
      <c r="S82" s="1" t="s">
        <v>585</v>
      </c>
      <c r="T82" s="1"/>
      <c r="U82" s="1"/>
      <c r="V82" s="1" t="s">
        <v>336</v>
      </c>
      <c r="W82" s="1" t="s">
        <v>2526</v>
      </c>
      <c r="X82" s="1"/>
      <c r="Y82" s="25">
        <v>43389.555659722224</v>
      </c>
      <c r="Z82" s="1" t="str">
        <f>IF(ISNA(VLOOKUP(C82,'Paetec -prev'!C:H,6,0)),"Yes",IF(OR(VLOOKUP(C82,'Paetec -prev'!C:H,6,0)="Closed",VLOOKUP(C82,'Paetec -prev'!C:H,6,0)="Resolved"),"No","Yes"))</f>
        <v>No</v>
      </c>
      <c r="AA82" s="1" t="s">
        <v>548</v>
      </c>
      <c r="AB82" s="1" t="s">
        <v>548</v>
      </c>
      <c r="AC82" s="1"/>
      <c r="AD82" s="1"/>
    </row>
    <row r="83" spans="1:30" x14ac:dyDescent="0.25">
      <c r="A83" s="1" t="s">
        <v>677</v>
      </c>
      <c r="B83" s="1" t="s">
        <v>562</v>
      </c>
      <c r="C83" s="1" t="s">
        <v>1181</v>
      </c>
      <c r="D83" s="25">
        <v>43229.806446759256</v>
      </c>
      <c r="E83" s="25">
        <v>43378.817986111113</v>
      </c>
      <c r="F83" s="1" t="s">
        <v>914</v>
      </c>
      <c r="G83" s="1" t="s">
        <v>90</v>
      </c>
      <c r="H83" s="1" t="s">
        <v>573</v>
      </c>
      <c r="I83" s="1" t="s">
        <v>91</v>
      </c>
      <c r="J83" s="1" t="s">
        <v>1277</v>
      </c>
      <c r="K83" s="1" t="s">
        <v>1182</v>
      </c>
      <c r="L83" s="1" t="s">
        <v>2566</v>
      </c>
      <c r="M83" s="1" t="s">
        <v>793</v>
      </c>
      <c r="N83" s="1" t="s">
        <v>41</v>
      </c>
      <c r="O83" s="1" t="s">
        <v>1442</v>
      </c>
      <c r="P83" s="1"/>
      <c r="Q83" s="1" t="s">
        <v>92</v>
      </c>
      <c r="R83" s="1" t="s">
        <v>544</v>
      </c>
      <c r="S83" s="1" t="s">
        <v>585</v>
      </c>
      <c r="T83" s="1"/>
      <c r="U83" s="1"/>
      <c r="V83" s="1" t="s">
        <v>1183</v>
      </c>
      <c r="W83" s="1" t="s">
        <v>1184</v>
      </c>
      <c r="X83" s="1"/>
      <c r="Y83" s="25">
        <v>43389.479432870372</v>
      </c>
      <c r="Z83" s="1" t="str">
        <f>IF(ISNA(VLOOKUP(C83,'Paetec -prev'!C:H,6,0)),"Yes",IF(OR(VLOOKUP(C83,'Paetec -prev'!C:H,6,0)="Closed",VLOOKUP(C83,'Paetec -prev'!C:H,6,0)="Resolved"),"No","Yes"))</f>
        <v>No</v>
      </c>
      <c r="AA83" s="1" t="s">
        <v>548</v>
      </c>
      <c r="AB83" s="1" t="s">
        <v>548</v>
      </c>
      <c r="AC83" s="1"/>
      <c r="AD83" s="1"/>
    </row>
    <row r="84" spans="1:30" x14ac:dyDescent="0.25">
      <c r="A84" s="1" t="s">
        <v>677</v>
      </c>
      <c r="B84" s="1" t="s">
        <v>562</v>
      </c>
      <c r="C84" s="1" t="s">
        <v>2571</v>
      </c>
      <c r="D84" s="25">
        <v>43377.819212962961</v>
      </c>
      <c r="E84" s="25">
        <v>43378.848101851851</v>
      </c>
      <c r="F84" s="1" t="s">
        <v>914</v>
      </c>
      <c r="G84" s="1" t="s">
        <v>90</v>
      </c>
      <c r="H84" s="1" t="s">
        <v>573</v>
      </c>
      <c r="I84" s="1" t="s">
        <v>91</v>
      </c>
      <c r="J84" s="1" t="s">
        <v>1119</v>
      </c>
      <c r="K84" s="1" t="s">
        <v>2572</v>
      </c>
      <c r="L84" s="1" t="s">
        <v>2742</v>
      </c>
      <c r="M84" s="1" t="s">
        <v>793</v>
      </c>
      <c r="N84" s="1" t="s">
        <v>929</v>
      </c>
      <c r="O84" s="1" t="s">
        <v>1242</v>
      </c>
      <c r="P84" s="1"/>
      <c r="Q84" s="1" t="s">
        <v>92</v>
      </c>
      <c r="R84" s="1" t="s">
        <v>544</v>
      </c>
      <c r="S84" s="1" t="s">
        <v>585</v>
      </c>
      <c r="T84" s="1"/>
      <c r="U84" s="1"/>
      <c r="V84" s="1" t="s">
        <v>1110</v>
      </c>
      <c r="W84" s="1" t="s">
        <v>964</v>
      </c>
      <c r="X84" s="1"/>
      <c r="Y84" s="25">
        <v>43389.522037037037</v>
      </c>
      <c r="Z84" s="1" t="str">
        <f>IF(ISNA(VLOOKUP(C84,'Paetec -prev'!C:H,6,0)),"Yes",IF(OR(VLOOKUP(C84,'Paetec -prev'!C:H,6,0)="Closed",VLOOKUP(C84,'Paetec -prev'!C:H,6,0)="Resolved"),"No","Yes"))</f>
        <v>No</v>
      </c>
      <c r="AA84" s="1" t="s">
        <v>548</v>
      </c>
      <c r="AB84" s="1" t="s">
        <v>548</v>
      </c>
      <c r="AC84" s="1"/>
      <c r="AD84" s="1"/>
    </row>
    <row r="85" spans="1:30" x14ac:dyDescent="0.25">
      <c r="A85" s="1" t="s">
        <v>677</v>
      </c>
      <c r="B85" s="1" t="s">
        <v>562</v>
      </c>
      <c r="C85" s="1" t="s">
        <v>2577</v>
      </c>
      <c r="D85" s="25">
        <v>43377.79724537037</v>
      </c>
      <c r="E85" s="25">
        <v>43378.895254629628</v>
      </c>
      <c r="F85" s="1" t="s">
        <v>1101</v>
      </c>
      <c r="G85" s="1" t="s">
        <v>90</v>
      </c>
      <c r="H85" s="1" t="s">
        <v>573</v>
      </c>
      <c r="I85" s="1" t="s">
        <v>91</v>
      </c>
      <c r="J85" s="1" t="s">
        <v>1119</v>
      </c>
      <c r="K85" s="1" t="s">
        <v>2578</v>
      </c>
      <c r="L85" s="1" t="s">
        <v>2743</v>
      </c>
      <c r="M85" s="1" t="s">
        <v>793</v>
      </c>
      <c r="N85" s="1" t="s">
        <v>41</v>
      </c>
      <c r="O85" s="1" t="s">
        <v>927</v>
      </c>
      <c r="P85" s="1"/>
      <c r="Q85" s="1" t="s">
        <v>92</v>
      </c>
      <c r="R85" s="1" t="s">
        <v>544</v>
      </c>
      <c r="S85" s="1" t="s">
        <v>585</v>
      </c>
      <c r="T85" s="1"/>
      <c r="U85" s="1"/>
      <c r="V85" s="1" t="s">
        <v>2293</v>
      </c>
      <c r="W85" s="1" t="s">
        <v>2579</v>
      </c>
      <c r="X85" s="1"/>
      <c r="Y85" s="25">
        <v>43389.516759259262</v>
      </c>
      <c r="Z85" s="1" t="str">
        <f>IF(ISNA(VLOOKUP(C85,'Paetec -prev'!C:H,6,0)),"Yes",IF(OR(VLOOKUP(C85,'Paetec -prev'!C:H,6,0)="Closed",VLOOKUP(C85,'Paetec -prev'!C:H,6,0)="Resolved"),"No","Yes"))</f>
        <v>No</v>
      </c>
      <c r="AA85" s="1" t="s">
        <v>548</v>
      </c>
      <c r="AB85" s="1" t="s">
        <v>548</v>
      </c>
      <c r="AC85" s="1"/>
      <c r="AD85" s="1"/>
    </row>
    <row r="86" spans="1:30" x14ac:dyDescent="0.25">
      <c r="A86" s="1" t="s">
        <v>677</v>
      </c>
      <c r="B86" s="1" t="s">
        <v>562</v>
      </c>
      <c r="C86" s="1" t="s">
        <v>2073</v>
      </c>
      <c r="D86" s="25">
        <v>43375.698553240742</v>
      </c>
      <c r="E86" s="25">
        <v>43378.901250000003</v>
      </c>
      <c r="F86" s="1" t="s">
        <v>1101</v>
      </c>
      <c r="G86" s="1" t="s">
        <v>90</v>
      </c>
      <c r="H86" s="1" t="s">
        <v>573</v>
      </c>
      <c r="I86" s="1" t="s">
        <v>91</v>
      </c>
      <c r="J86" s="1" t="s">
        <v>2071</v>
      </c>
      <c r="K86" s="1" t="s">
        <v>2074</v>
      </c>
      <c r="L86" s="1" t="s">
        <v>2750</v>
      </c>
      <c r="M86" s="1" t="s">
        <v>793</v>
      </c>
      <c r="N86" s="1" t="s">
        <v>1372</v>
      </c>
      <c r="O86" s="1" t="s">
        <v>2751</v>
      </c>
      <c r="P86" s="1"/>
      <c r="Q86" s="1" t="s">
        <v>92</v>
      </c>
      <c r="R86" s="1" t="s">
        <v>544</v>
      </c>
      <c r="S86" s="1" t="s">
        <v>585</v>
      </c>
      <c r="T86" s="1"/>
      <c r="U86" s="1"/>
      <c r="V86" s="1" t="s">
        <v>1110</v>
      </c>
      <c r="W86" s="1" t="s">
        <v>964</v>
      </c>
      <c r="X86" s="1"/>
      <c r="Y86" s="25">
        <v>43389.490497685183</v>
      </c>
      <c r="Z86" s="1" t="str">
        <f>IF(ISNA(VLOOKUP(C86,'Paetec -prev'!C:H,6,0)),"Yes",IF(OR(VLOOKUP(C86,'Paetec -prev'!C:H,6,0)="Closed",VLOOKUP(C86,'Paetec -prev'!C:H,6,0)="Resolved"),"No","Yes"))</f>
        <v>No</v>
      </c>
      <c r="AA86" s="1" t="s">
        <v>548</v>
      </c>
      <c r="AB86" s="1" t="s">
        <v>548</v>
      </c>
      <c r="AC86" s="1"/>
      <c r="AD86" s="1"/>
    </row>
    <row r="87" spans="1:30" x14ac:dyDescent="0.25">
      <c r="A87" s="1" t="s">
        <v>677</v>
      </c>
      <c r="B87" s="1" t="s">
        <v>562</v>
      </c>
      <c r="C87" s="1" t="s">
        <v>2584</v>
      </c>
      <c r="D87" s="25">
        <v>43377.650335648148</v>
      </c>
      <c r="E87" s="25">
        <v>43381.519305555557</v>
      </c>
      <c r="F87" s="1" t="s">
        <v>913</v>
      </c>
      <c r="G87" s="1" t="s">
        <v>90</v>
      </c>
      <c r="H87" s="1" t="s">
        <v>573</v>
      </c>
      <c r="I87" s="1" t="s">
        <v>91</v>
      </c>
      <c r="J87" s="1" t="s">
        <v>1119</v>
      </c>
      <c r="K87" s="1" t="s">
        <v>2585</v>
      </c>
      <c r="L87" s="1" t="s">
        <v>2745</v>
      </c>
      <c r="M87" s="1" t="s">
        <v>793</v>
      </c>
      <c r="N87" s="1" t="s">
        <v>40</v>
      </c>
      <c r="O87" s="1" t="s">
        <v>1360</v>
      </c>
      <c r="P87" s="1"/>
      <c r="Q87" s="1" t="s">
        <v>92</v>
      </c>
      <c r="R87" s="1" t="s">
        <v>544</v>
      </c>
      <c r="S87" s="1" t="s">
        <v>585</v>
      </c>
      <c r="T87" s="1"/>
      <c r="U87" s="1"/>
      <c r="V87" s="1" t="s">
        <v>1829</v>
      </c>
      <c r="W87" s="1" t="s">
        <v>2586</v>
      </c>
      <c r="X87" s="1"/>
      <c r="Y87" s="25">
        <v>43392.495844907404</v>
      </c>
      <c r="Z87" s="1" t="str">
        <f>IF(ISNA(VLOOKUP(C87,'Paetec -prev'!C:H,6,0)),"Yes",IF(OR(VLOOKUP(C87,'Paetec -prev'!C:H,6,0)="Closed",VLOOKUP(C87,'Paetec -prev'!C:H,6,0)="Resolved"),"No","Yes"))</f>
        <v>No</v>
      </c>
      <c r="AA87" s="1" t="s">
        <v>548</v>
      </c>
      <c r="AB87" s="1" t="s">
        <v>548</v>
      </c>
      <c r="AC87" s="1"/>
      <c r="AD87" s="1"/>
    </row>
    <row r="88" spans="1:30" x14ac:dyDescent="0.25">
      <c r="A88" s="1" t="s">
        <v>677</v>
      </c>
      <c r="B88" s="1" t="s">
        <v>562</v>
      </c>
      <c r="C88" s="1" t="s">
        <v>2732</v>
      </c>
      <c r="D88" s="25">
        <v>43378.765393518515</v>
      </c>
      <c r="E88" s="25">
        <v>43381.568657407406</v>
      </c>
      <c r="F88" s="1" t="s">
        <v>913</v>
      </c>
      <c r="G88" s="1" t="s">
        <v>90</v>
      </c>
      <c r="H88" s="1" t="s">
        <v>573</v>
      </c>
      <c r="I88" s="1" t="s">
        <v>91</v>
      </c>
      <c r="J88" s="1" t="s">
        <v>1119</v>
      </c>
      <c r="K88" s="1" t="s">
        <v>2733</v>
      </c>
      <c r="L88" s="1" t="s">
        <v>2734</v>
      </c>
      <c r="M88" s="1" t="s">
        <v>793</v>
      </c>
      <c r="N88" s="1" t="s">
        <v>929</v>
      </c>
      <c r="O88" s="1" t="s">
        <v>948</v>
      </c>
      <c r="P88" s="1"/>
      <c r="Q88" s="1" t="s">
        <v>92</v>
      </c>
      <c r="R88" s="1" t="s">
        <v>544</v>
      </c>
      <c r="S88" s="1" t="s">
        <v>585</v>
      </c>
      <c r="T88" s="1"/>
      <c r="U88" s="1"/>
      <c r="V88" s="1" t="s">
        <v>1056</v>
      </c>
      <c r="W88" s="1" t="s">
        <v>1243</v>
      </c>
      <c r="X88" s="1"/>
      <c r="Y88" s="25">
        <v>43392.500324074077</v>
      </c>
      <c r="Z88" s="1" t="str">
        <f>IF(ISNA(VLOOKUP(C88,'Paetec -prev'!C:H,6,0)),"Yes",IF(OR(VLOOKUP(C88,'Paetec -prev'!C:H,6,0)="Closed",VLOOKUP(C88,'Paetec -prev'!C:H,6,0)="Resolved"),"No","Yes"))</f>
        <v>No</v>
      </c>
      <c r="AA88" s="1" t="s">
        <v>548</v>
      </c>
      <c r="AB88" s="1" t="s">
        <v>548</v>
      </c>
      <c r="AC88" s="1"/>
      <c r="AD88" s="1"/>
    </row>
    <row r="89" spans="1:30" x14ac:dyDescent="0.25">
      <c r="A89" s="1" t="s">
        <v>677</v>
      </c>
      <c r="B89" s="1" t="s">
        <v>562</v>
      </c>
      <c r="C89" s="1" t="s">
        <v>2567</v>
      </c>
      <c r="D89" s="25">
        <v>43378.113055555557</v>
      </c>
      <c r="E89" s="25">
        <v>43381.580243055556</v>
      </c>
      <c r="F89" s="1" t="s">
        <v>915</v>
      </c>
      <c r="G89" s="1" t="s">
        <v>90</v>
      </c>
      <c r="H89" s="1" t="s">
        <v>573</v>
      </c>
      <c r="I89" s="1" t="s">
        <v>91</v>
      </c>
      <c r="J89" s="1" t="s">
        <v>1119</v>
      </c>
      <c r="K89" s="1" t="s">
        <v>2568</v>
      </c>
      <c r="L89" s="1" t="s">
        <v>2741</v>
      </c>
      <c r="M89" s="1" t="s">
        <v>793</v>
      </c>
      <c r="N89" s="1" t="s">
        <v>40</v>
      </c>
      <c r="O89" s="1" t="s">
        <v>1093</v>
      </c>
      <c r="P89" s="1"/>
      <c r="Q89" s="1" t="s">
        <v>92</v>
      </c>
      <c r="R89" s="1" t="s">
        <v>544</v>
      </c>
      <c r="S89" s="1" t="s">
        <v>585</v>
      </c>
      <c r="T89" s="1"/>
      <c r="U89" s="1"/>
      <c r="V89" s="1" t="s">
        <v>930</v>
      </c>
      <c r="W89" s="1" t="s">
        <v>950</v>
      </c>
      <c r="X89" s="1"/>
      <c r="Y89" s="25">
        <v>43392.49894675926</v>
      </c>
      <c r="Z89" s="1" t="str">
        <f>IF(ISNA(VLOOKUP(C89,'Paetec -prev'!C:H,6,0)),"Yes",IF(OR(VLOOKUP(C89,'Paetec -prev'!C:H,6,0)="Closed",VLOOKUP(C89,'Paetec -prev'!C:H,6,0)="Resolved"),"No","Yes"))</f>
        <v>No</v>
      </c>
      <c r="AA89" s="1" t="s">
        <v>548</v>
      </c>
      <c r="AB89" s="1" t="s">
        <v>548</v>
      </c>
      <c r="AC89" s="1"/>
      <c r="AD89" s="1"/>
    </row>
    <row r="90" spans="1:30" x14ac:dyDescent="0.25">
      <c r="A90" s="1" t="s">
        <v>677</v>
      </c>
      <c r="B90" s="1" t="s">
        <v>562</v>
      </c>
      <c r="C90" s="1" t="s">
        <v>2735</v>
      </c>
      <c r="D90" s="25">
        <v>43378.706331018519</v>
      </c>
      <c r="E90" s="25">
        <v>43381.595601851855</v>
      </c>
      <c r="F90" s="1" t="s">
        <v>915</v>
      </c>
      <c r="G90" s="1" t="s">
        <v>90</v>
      </c>
      <c r="H90" s="1" t="s">
        <v>573</v>
      </c>
      <c r="I90" s="1" t="s">
        <v>91</v>
      </c>
      <c r="J90" s="1" t="s">
        <v>1119</v>
      </c>
      <c r="K90" s="1" t="s">
        <v>2736</v>
      </c>
      <c r="L90" s="1" t="s">
        <v>2737</v>
      </c>
      <c r="M90" s="1" t="s">
        <v>793</v>
      </c>
      <c r="N90" s="1" t="s">
        <v>929</v>
      </c>
      <c r="O90" s="1" t="s">
        <v>1214</v>
      </c>
      <c r="P90" s="1"/>
      <c r="Q90" s="1" t="s">
        <v>92</v>
      </c>
      <c r="R90" s="1" t="s">
        <v>544</v>
      </c>
      <c r="S90" s="1" t="s">
        <v>585</v>
      </c>
      <c r="T90" s="1"/>
      <c r="U90" s="1"/>
      <c r="V90" s="1" t="s">
        <v>1274</v>
      </c>
      <c r="W90" s="1" t="s">
        <v>1275</v>
      </c>
      <c r="X90" s="1"/>
      <c r="Y90" s="25">
        <v>43392.499710648146</v>
      </c>
      <c r="Z90" s="1" t="str">
        <f>IF(ISNA(VLOOKUP(C90,'Paetec -prev'!C:H,6,0)),"Yes",IF(OR(VLOOKUP(C90,'Paetec -prev'!C:H,6,0)="Closed",VLOOKUP(C90,'Paetec -prev'!C:H,6,0)="Resolved"),"No","Yes"))</f>
        <v>No</v>
      </c>
      <c r="AA90" s="1" t="s">
        <v>548</v>
      </c>
      <c r="AB90" s="1" t="s">
        <v>548</v>
      </c>
      <c r="AC90" s="1"/>
      <c r="AD90" s="1"/>
    </row>
    <row r="91" spans="1:30" x14ac:dyDescent="0.25">
      <c r="A91" s="1" t="s">
        <v>677</v>
      </c>
      <c r="B91" s="1" t="s">
        <v>562</v>
      </c>
      <c r="C91" s="1" t="s">
        <v>2048</v>
      </c>
      <c r="D91" s="25">
        <v>43376.075844907406</v>
      </c>
      <c r="E91" s="25">
        <v>43381.64135416667</v>
      </c>
      <c r="F91" s="1" t="s">
        <v>914</v>
      </c>
      <c r="G91" s="1" t="s">
        <v>90</v>
      </c>
      <c r="H91" s="1" t="s">
        <v>573</v>
      </c>
      <c r="I91" s="1" t="s">
        <v>91</v>
      </c>
      <c r="J91" s="1" t="s">
        <v>1119</v>
      </c>
      <c r="K91" s="1" t="s">
        <v>2049</v>
      </c>
      <c r="L91" s="1" t="s">
        <v>2749</v>
      </c>
      <c r="M91" s="1" t="s">
        <v>793</v>
      </c>
      <c r="N91" s="1" t="s">
        <v>41</v>
      </c>
      <c r="O91" s="1" t="s">
        <v>928</v>
      </c>
      <c r="P91" s="1"/>
      <c r="Q91" s="1" t="s">
        <v>92</v>
      </c>
      <c r="R91" s="1" t="s">
        <v>544</v>
      </c>
      <c r="S91" s="1" t="s">
        <v>585</v>
      </c>
      <c r="T91" s="1"/>
      <c r="U91" s="1"/>
      <c r="V91" s="1" t="s">
        <v>1307</v>
      </c>
      <c r="W91" s="1" t="s">
        <v>2050</v>
      </c>
      <c r="X91" s="1"/>
      <c r="Y91" s="25">
        <v>43392.491365740738</v>
      </c>
      <c r="Z91" s="1" t="str">
        <f>IF(ISNA(VLOOKUP(C91,'Paetec -prev'!C:H,6,0)),"Yes",IF(OR(VLOOKUP(C91,'Paetec -prev'!C:H,6,0)="Closed",VLOOKUP(C91,'Paetec -prev'!C:H,6,0)="Resolved"),"No","Yes"))</f>
        <v>No</v>
      </c>
      <c r="AA91" s="1" t="s">
        <v>548</v>
      </c>
      <c r="AB91" s="1" t="s">
        <v>548</v>
      </c>
      <c r="AC91" s="1"/>
      <c r="AD91" s="1"/>
    </row>
    <row r="92" spans="1:30" x14ac:dyDescent="0.25">
      <c r="A92" s="1" t="s">
        <v>677</v>
      </c>
      <c r="B92" s="1" t="s">
        <v>562</v>
      </c>
      <c r="C92" s="1" t="s">
        <v>2738</v>
      </c>
      <c r="D92" s="25">
        <v>43378.692071759258</v>
      </c>
      <c r="E92" s="25">
        <v>43381.657222222224</v>
      </c>
      <c r="F92" s="1" t="s">
        <v>913</v>
      </c>
      <c r="G92" s="1" t="s">
        <v>90</v>
      </c>
      <c r="H92" s="1" t="s">
        <v>573</v>
      </c>
      <c r="I92" s="1" t="s">
        <v>91</v>
      </c>
      <c r="J92" s="1" t="s">
        <v>1119</v>
      </c>
      <c r="K92" s="1" t="s">
        <v>2739</v>
      </c>
      <c r="L92" s="1" t="s">
        <v>2740</v>
      </c>
      <c r="M92" s="1" t="s">
        <v>793</v>
      </c>
      <c r="N92" s="1" t="s">
        <v>929</v>
      </c>
      <c r="O92" s="1" t="s">
        <v>939</v>
      </c>
      <c r="P92" s="1"/>
      <c r="Q92" s="1" t="s">
        <v>92</v>
      </c>
      <c r="R92" s="1" t="s">
        <v>544</v>
      </c>
      <c r="S92" s="1" t="s">
        <v>585</v>
      </c>
      <c r="T92" s="1"/>
      <c r="U92" s="1"/>
      <c r="V92" s="1" t="s">
        <v>1110</v>
      </c>
      <c r="W92" s="1" t="s">
        <v>964</v>
      </c>
      <c r="X92" s="1"/>
      <c r="Y92" s="25">
        <v>43392.499560185184</v>
      </c>
      <c r="Z92" s="1" t="str">
        <f>IF(ISNA(VLOOKUP(C92,'Paetec -prev'!C:H,6,0)),"Yes",IF(OR(VLOOKUP(C92,'Paetec -prev'!C:H,6,0)="Closed",VLOOKUP(C92,'Paetec -prev'!C:H,6,0)="Resolved"),"No","Yes"))</f>
        <v>No</v>
      </c>
      <c r="AA92" s="1" t="s">
        <v>548</v>
      </c>
      <c r="AB92" s="1" t="s">
        <v>548</v>
      </c>
      <c r="AC92" s="1"/>
      <c r="AD92" s="1"/>
    </row>
    <row r="93" spans="1:30" x14ac:dyDescent="0.25">
      <c r="A93" s="1" t="s">
        <v>677</v>
      </c>
      <c r="B93" s="1" t="s">
        <v>562</v>
      </c>
      <c r="C93" s="1" t="s">
        <v>1604</v>
      </c>
      <c r="D93" s="25">
        <v>43372.042268518519</v>
      </c>
      <c r="E93" s="25">
        <v>43381.66851851852</v>
      </c>
      <c r="F93" s="1" t="s">
        <v>914</v>
      </c>
      <c r="G93" s="1" t="s">
        <v>90</v>
      </c>
      <c r="H93" s="1" t="s">
        <v>573</v>
      </c>
      <c r="I93" s="1" t="s">
        <v>91</v>
      </c>
      <c r="J93" s="1" t="s">
        <v>1119</v>
      </c>
      <c r="K93" s="1" t="s">
        <v>1605</v>
      </c>
      <c r="L93" s="1" t="s">
        <v>2752</v>
      </c>
      <c r="M93" s="1" t="s">
        <v>793</v>
      </c>
      <c r="N93" s="1" t="s">
        <v>40</v>
      </c>
      <c r="O93" s="1" t="s">
        <v>2753</v>
      </c>
      <c r="P93" s="1"/>
      <c r="Q93" s="1" t="s">
        <v>92</v>
      </c>
      <c r="R93" s="1" t="s">
        <v>544</v>
      </c>
      <c r="S93" s="1" t="s">
        <v>585</v>
      </c>
      <c r="T93" s="1"/>
      <c r="U93" s="1"/>
      <c r="V93" s="1" t="s">
        <v>1274</v>
      </c>
      <c r="W93" s="1" t="s">
        <v>1603</v>
      </c>
      <c r="X93" s="1"/>
      <c r="Y93" s="25">
        <v>43392.487916666665</v>
      </c>
      <c r="Z93" s="1" t="str">
        <f>IF(ISNA(VLOOKUP(C93,'Paetec -prev'!C:H,6,0)),"Yes",IF(OR(VLOOKUP(C93,'Paetec -prev'!C:H,6,0)="Closed",VLOOKUP(C93,'Paetec -prev'!C:H,6,0)="Resolved"),"No","Yes"))</f>
        <v>No</v>
      </c>
      <c r="AA93" s="1" t="s">
        <v>548</v>
      </c>
      <c r="AB93" s="1" t="s">
        <v>548</v>
      </c>
      <c r="AC93" s="1"/>
      <c r="AD93" s="1"/>
    </row>
    <row r="94" spans="1:30" x14ac:dyDescent="0.25">
      <c r="A94" s="1" t="s">
        <v>677</v>
      </c>
      <c r="B94" s="1" t="s">
        <v>562</v>
      </c>
      <c r="C94" s="1" t="s">
        <v>1601</v>
      </c>
      <c r="D94" s="25">
        <v>43372.046041666668</v>
      </c>
      <c r="E94" s="25">
        <v>43381.6721875</v>
      </c>
      <c r="F94" s="1" t="s">
        <v>914</v>
      </c>
      <c r="G94" s="1" t="s">
        <v>90</v>
      </c>
      <c r="H94" s="1" t="s">
        <v>573</v>
      </c>
      <c r="I94" s="1" t="s">
        <v>91</v>
      </c>
      <c r="J94" s="1" t="s">
        <v>1441</v>
      </c>
      <c r="K94" s="1" t="s">
        <v>1602</v>
      </c>
      <c r="L94" s="1" t="s">
        <v>2752</v>
      </c>
      <c r="M94" s="1" t="s">
        <v>793</v>
      </c>
      <c r="N94" s="1" t="s">
        <v>40</v>
      </c>
      <c r="O94" s="1" t="s">
        <v>2753</v>
      </c>
      <c r="P94" s="1"/>
      <c r="Q94" s="1" t="s">
        <v>92</v>
      </c>
      <c r="R94" s="1" t="s">
        <v>544</v>
      </c>
      <c r="S94" s="1" t="s">
        <v>585</v>
      </c>
      <c r="T94" s="1"/>
      <c r="U94" s="1"/>
      <c r="V94" s="1" t="s">
        <v>1274</v>
      </c>
      <c r="W94" s="1" t="s">
        <v>1603</v>
      </c>
      <c r="X94" s="1"/>
      <c r="Y94" s="25">
        <v>43392.488171296296</v>
      </c>
      <c r="Z94" s="1" t="str">
        <f>IF(ISNA(VLOOKUP(C94,'Paetec -prev'!C:H,6,0)),"Yes",IF(OR(VLOOKUP(C94,'Paetec -prev'!C:H,6,0)="Closed",VLOOKUP(C94,'Paetec -prev'!C:H,6,0)="Resolved"),"No","Yes"))</f>
        <v>No</v>
      </c>
      <c r="AA94" s="1" t="s">
        <v>548</v>
      </c>
      <c r="AB94" s="1" t="s">
        <v>548</v>
      </c>
      <c r="AC94" s="1"/>
      <c r="AD94" s="1"/>
    </row>
    <row r="95" spans="1:30" x14ac:dyDescent="0.25">
      <c r="A95" s="1" t="s">
        <v>677</v>
      </c>
      <c r="B95" s="1" t="s">
        <v>562</v>
      </c>
      <c r="C95" s="1" t="s">
        <v>2580</v>
      </c>
      <c r="D95" s="25">
        <v>43377.791620370372</v>
      </c>
      <c r="E95" s="25">
        <v>43381.690381944441</v>
      </c>
      <c r="F95" s="1" t="s">
        <v>914</v>
      </c>
      <c r="G95" s="1" t="s">
        <v>90</v>
      </c>
      <c r="H95" s="1" t="s">
        <v>573</v>
      </c>
      <c r="I95" s="1" t="s">
        <v>91</v>
      </c>
      <c r="J95" s="1" t="s">
        <v>1119</v>
      </c>
      <c r="K95" s="1" t="s">
        <v>2581</v>
      </c>
      <c r="L95" s="1" t="s">
        <v>2744</v>
      </c>
      <c r="M95" s="1" t="s">
        <v>793</v>
      </c>
      <c r="N95" s="1" t="s">
        <v>929</v>
      </c>
      <c r="O95" s="1" t="s">
        <v>939</v>
      </c>
      <c r="P95" s="1"/>
      <c r="Q95" s="1" t="s">
        <v>92</v>
      </c>
      <c r="R95" s="1" t="s">
        <v>544</v>
      </c>
      <c r="S95" s="1" t="s">
        <v>585</v>
      </c>
      <c r="T95" s="1"/>
      <c r="U95" s="1"/>
      <c r="V95" s="1" t="s">
        <v>2582</v>
      </c>
      <c r="W95" s="1" t="s">
        <v>2583</v>
      </c>
      <c r="X95" s="1"/>
      <c r="Y95" s="25">
        <v>43392.496087962965</v>
      </c>
      <c r="Z95" s="1" t="str">
        <f>IF(ISNA(VLOOKUP(C95,'Paetec -prev'!C:H,6,0)),"Yes",IF(OR(VLOOKUP(C95,'Paetec -prev'!C:H,6,0)="Closed",VLOOKUP(C95,'Paetec -prev'!C:H,6,0)="Resolved"),"No","Yes"))</f>
        <v>No</v>
      </c>
      <c r="AA95" s="1" t="s">
        <v>548</v>
      </c>
      <c r="AB95" s="1" t="s">
        <v>548</v>
      </c>
      <c r="AC95" s="1"/>
      <c r="AD95" s="1"/>
    </row>
    <row r="96" spans="1:30" x14ac:dyDescent="0.25">
      <c r="A96" s="1" t="s">
        <v>677</v>
      </c>
      <c r="B96" s="1" t="s">
        <v>562</v>
      </c>
      <c r="C96" s="1" t="s">
        <v>2044</v>
      </c>
      <c r="D96" s="25">
        <v>43376.081331018519</v>
      </c>
      <c r="E96" s="25">
        <v>43381.80809027778</v>
      </c>
      <c r="F96" s="1" t="s">
        <v>1193</v>
      </c>
      <c r="G96" s="1" t="s">
        <v>90</v>
      </c>
      <c r="H96" s="1" t="s">
        <v>573</v>
      </c>
      <c r="I96" s="1" t="s">
        <v>91</v>
      </c>
      <c r="J96" s="1" t="s">
        <v>1119</v>
      </c>
      <c r="K96" s="1" t="s">
        <v>2045</v>
      </c>
      <c r="L96" s="1" t="s">
        <v>2746</v>
      </c>
      <c r="M96" s="1" t="s">
        <v>793</v>
      </c>
      <c r="N96" s="1" t="s">
        <v>2747</v>
      </c>
      <c r="O96" s="1" t="s">
        <v>2748</v>
      </c>
      <c r="P96" s="1"/>
      <c r="Q96" s="1" t="s">
        <v>92</v>
      </c>
      <c r="R96" s="1" t="s">
        <v>544</v>
      </c>
      <c r="S96" s="1" t="s">
        <v>585</v>
      </c>
      <c r="T96" s="1"/>
      <c r="U96" s="1"/>
      <c r="V96" s="1" t="s">
        <v>2043</v>
      </c>
      <c r="W96" s="1" t="s">
        <v>1303</v>
      </c>
      <c r="X96" s="1"/>
      <c r="Y96" s="25">
        <v>43392.491527777776</v>
      </c>
      <c r="Z96" s="1" t="str">
        <f>IF(ISNA(VLOOKUP(C96,'Paetec -prev'!C:H,6,0)),"Yes",IF(OR(VLOOKUP(C96,'Paetec -prev'!C:H,6,0)="Closed",VLOOKUP(C96,'Paetec -prev'!C:H,6,0)="Resolved"),"No","Yes"))</f>
        <v>No</v>
      </c>
      <c r="AA96" s="1" t="s">
        <v>548</v>
      </c>
      <c r="AB96" s="1" t="s">
        <v>548</v>
      </c>
      <c r="AC96" s="1"/>
      <c r="AD96" s="1"/>
    </row>
    <row r="97" spans="1:30" x14ac:dyDescent="0.25">
      <c r="A97" s="1" t="s">
        <v>677</v>
      </c>
      <c r="B97" s="1" t="s">
        <v>562</v>
      </c>
      <c r="C97" s="1" t="s">
        <v>1330</v>
      </c>
      <c r="D97" s="25">
        <v>43341.894502314812</v>
      </c>
      <c r="E97" s="25">
        <v>43381.959687499999</v>
      </c>
      <c r="F97" s="1" t="s">
        <v>915</v>
      </c>
      <c r="G97" s="1" t="s">
        <v>90</v>
      </c>
      <c r="H97" s="1" t="s">
        <v>573</v>
      </c>
      <c r="I97" s="1" t="s">
        <v>91</v>
      </c>
      <c r="J97" s="1" t="s">
        <v>1119</v>
      </c>
      <c r="K97" s="1" t="s">
        <v>2776</v>
      </c>
      <c r="L97" s="1" t="s">
        <v>3074</v>
      </c>
      <c r="M97" s="1"/>
      <c r="N97" s="1"/>
      <c r="O97" s="1"/>
      <c r="P97" s="1"/>
      <c r="Q97" s="1" t="s">
        <v>92</v>
      </c>
      <c r="R97" s="1" t="s">
        <v>544</v>
      </c>
      <c r="S97" s="1" t="s">
        <v>585</v>
      </c>
      <c r="T97" s="1"/>
      <c r="U97" s="1"/>
      <c r="V97" s="1" t="s">
        <v>1122</v>
      </c>
      <c r="W97" s="1" t="s">
        <v>1123</v>
      </c>
      <c r="X97" s="1"/>
      <c r="Y97" s="25">
        <v>43392.481516203705</v>
      </c>
      <c r="Z97" s="1" t="str">
        <f>IF(ISNA(VLOOKUP(C97,'Paetec -prev'!C:H,6,0)),"Yes",IF(OR(VLOOKUP(C97,'Paetec -prev'!C:H,6,0)="Closed",VLOOKUP(C97,'Paetec -prev'!C:H,6,0)="Resolved"),"No","Yes"))</f>
        <v>No</v>
      </c>
      <c r="AA97" s="1" t="s">
        <v>548</v>
      </c>
      <c r="AB97" s="1" t="s">
        <v>548</v>
      </c>
      <c r="AC97" s="1"/>
      <c r="AD97" s="1"/>
    </row>
    <row r="98" spans="1:30" x14ac:dyDescent="0.25">
      <c r="A98" s="1" t="s">
        <v>677</v>
      </c>
      <c r="B98" s="1" t="s">
        <v>562</v>
      </c>
      <c r="C98" s="1" t="s">
        <v>2763</v>
      </c>
      <c r="D98" s="25">
        <v>43379.010335648149</v>
      </c>
      <c r="E98" s="25">
        <v>43382.477592592593</v>
      </c>
      <c r="F98" s="1" t="s">
        <v>1193</v>
      </c>
      <c r="G98" s="1" t="s">
        <v>90</v>
      </c>
      <c r="H98" s="1" t="s">
        <v>573</v>
      </c>
      <c r="I98" s="1" t="s">
        <v>91</v>
      </c>
      <c r="J98" s="1" t="s">
        <v>1119</v>
      </c>
      <c r="K98" s="1" t="s">
        <v>2764</v>
      </c>
      <c r="L98" s="1" t="s">
        <v>3059</v>
      </c>
      <c r="M98" s="1" t="s">
        <v>793</v>
      </c>
      <c r="N98" s="1" t="s">
        <v>41</v>
      </c>
      <c r="O98" s="1" t="s">
        <v>602</v>
      </c>
      <c r="P98" s="1"/>
      <c r="Q98" s="1" t="s">
        <v>92</v>
      </c>
      <c r="R98" s="1" t="s">
        <v>544</v>
      </c>
      <c r="S98" s="1" t="s">
        <v>585</v>
      </c>
      <c r="T98" s="1"/>
      <c r="U98" s="1"/>
      <c r="V98" s="1" t="s">
        <v>1307</v>
      </c>
      <c r="W98" s="1" t="s">
        <v>2050</v>
      </c>
      <c r="X98" s="1"/>
      <c r="Y98" s="25">
        <v>43392.508113425924</v>
      </c>
      <c r="Z98" s="1" t="str">
        <f>IF(ISNA(VLOOKUP(C98,'Paetec -prev'!C:H,6,0)),"Yes",IF(OR(VLOOKUP(C98,'Paetec -prev'!C:H,6,0)="Closed",VLOOKUP(C98,'Paetec -prev'!C:H,6,0)="Resolved"),"No","Yes"))</f>
        <v>No</v>
      </c>
      <c r="AA98" s="1" t="s">
        <v>548</v>
      </c>
      <c r="AB98" s="1" t="s">
        <v>548</v>
      </c>
      <c r="AC98" s="1"/>
      <c r="AD98" s="1"/>
    </row>
    <row r="99" spans="1:30" x14ac:dyDescent="0.25">
      <c r="A99" s="1" t="s">
        <v>677</v>
      </c>
      <c r="B99" s="1" t="s">
        <v>562</v>
      </c>
      <c r="C99" s="1" t="s">
        <v>2569</v>
      </c>
      <c r="D99" s="25">
        <v>43377.880011574074</v>
      </c>
      <c r="E99" s="25">
        <v>43382.539826388886</v>
      </c>
      <c r="F99" s="1" t="s">
        <v>913</v>
      </c>
      <c r="G99" s="1" t="s">
        <v>90</v>
      </c>
      <c r="H99" s="1" t="s">
        <v>573</v>
      </c>
      <c r="I99" s="1" t="s">
        <v>91</v>
      </c>
      <c r="J99" s="1" t="s">
        <v>1119</v>
      </c>
      <c r="K99" s="1" t="s">
        <v>2570</v>
      </c>
      <c r="L99" s="1" t="s">
        <v>3062</v>
      </c>
      <c r="M99" s="1" t="s">
        <v>793</v>
      </c>
      <c r="N99" s="1" t="s">
        <v>41</v>
      </c>
      <c r="O99" s="1" t="s">
        <v>927</v>
      </c>
      <c r="P99" s="1"/>
      <c r="Q99" s="1" t="s">
        <v>92</v>
      </c>
      <c r="R99" s="1" t="s">
        <v>544</v>
      </c>
      <c r="S99" s="1" t="s">
        <v>585</v>
      </c>
      <c r="T99" s="1"/>
      <c r="U99" s="1"/>
      <c r="V99" s="1" t="s">
        <v>841</v>
      </c>
      <c r="W99" s="1" t="s">
        <v>800</v>
      </c>
      <c r="X99" s="1"/>
      <c r="Y99" s="25">
        <v>43393.497164351851</v>
      </c>
      <c r="Z99" s="1" t="str">
        <f>IF(ISNA(VLOOKUP(C99,'Paetec -prev'!C:H,6,0)),"Yes",IF(OR(VLOOKUP(C99,'Paetec -prev'!C:H,6,0)="Closed",VLOOKUP(C99,'Paetec -prev'!C:H,6,0)="Resolved"),"No","Yes"))</f>
        <v>No</v>
      </c>
      <c r="AA99" s="1" t="s">
        <v>548</v>
      </c>
      <c r="AB99" s="1" t="s">
        <v>548</v>
      </c>
      <c r="AC99" s="1"/>
      <c r="AD99" s="1"/>
    </row>
    <row r="100" spans="1:30" x14ac:dyDescent="0.25">
      <c r="A100" s="1" t="s">
        <v>677</v>
      </c>
      <c r="B100" s="1" t="s">
        <v>562</v>
      </c>
      <c r="C100" s="1" t="s">
        <v>3038</v>
      </c>
      <c r="D100" s="25">
        <v>43381.891018518516</v>
      </c>
      <c r="E100" s="25">
        <v>43382.570405092592</v>
      </c>
      <c r="F100" s="1" t="s">
        <v>913</v>
      </c>
      <c r="G100" s="1" t="s">
        <v>90</v>
      </c>
      <c r="H100" s="1" t="s">
        <v>573</v>
      </c>
      <c r="I100" s="1" t="s">
        <v>91</v>
      </c>
      <c r="J100" s="1" t="s">
        <v>1119</v>
      </c>
      <c r="K100" s="1" t="s">
        <v>3039</v>
      </c>
      <c r="L100" s="1" t="s">
        <v>3040</v>
      </c>
      <c r="M100" s="1" t="s">
        <v>793</v>
      </c>
      <c r="N100" s="1" t="s">
        <v>929</v>
      </c>
      <c r="O100" s="1" t="s">
        <v>948</v>
      </c>
      <c r="P100" s="1"/>
      <c r="Q100" s="1" t="s">
        <v>92</v>
      </c>
      <c r="R100" s="1" t="s">
        <v>544</v>
      </c>
      <c r="S100" s="1" t="s">
        <v>585</v>
      </c>
      <c r="T100" s="1"/>
      <c r="U100" s="1"/>
      <c r="V100" s="1" t="s">
        <v>924</v>
      </c>
      <c r="W100" s="1" t="s">
        <v>844</v>
      </c>
      <c r="X100" s="1"/>
      <c r="Y100" s="25">
        <v>43393.512152777781</v>
      </c>
      <c r="Z100" s="1" t="str">
        <f>IF(ISNA(VLOOKUP(C100,'Paetec -prev'!C:H,6,0)),"Yes",IF(OR(VLOOKUP(C100,'Paetec -prev'!C:H,6,0)="Closed",VLOOKUP(C100,'Paetec -prev'!C:H,6,0)="Resolved"),"No","Yes"))</f>
        <v>No</v>
      </c>
      <c r="AA100" s="1" t="s">
        <v>548</v>
      </c>
      <c r="AB100" s="1" t="s">
        <v>548</v>
      </c>
      <c r="AC100" s="1"/>
      <c r="AD100" s="1"/>
    </row>
    <row r="101" spans="1:30" x14ac:dyDescent="0.25">
      <c r="A101" s="1" t="s">
        <v>677</v>
      </c>
      <c r="B101" s="1" t="s">
        <v>562</v>
      </c>
      <c r="C101" s="1" t="s">
        <v>3035</v>
      </c>
      <c r="D101" s="25">
        <v>43382.001597222225</v>
      </c>
      <c r="E101" s="25">
        <v>43382.570775462962</v>
      </c>
      <c r="F101" s="1" t="s">
        <v>914</v>
      </c>
      <c r="G101" s="1" t="s">
        <v>90</v>
      </c>
      <c r="H101" s="1" t="s">
        <v>573</v>
      </c>
      <c r="I101" s="1" t="s">
        <v>91</v>
      </c>
      <c r="J101" s="1" t="s">
        <v>1119</v>
      </c>
      <c r="K101" s="1" t="s">
        <v>3036</v>
      </c>
      <c r="L101" s="1" t="s">
        <v>3037</v>
      </c>
      <c r="M101" s="1" t="s">
        <v>793</v>
      </c>
      <c r="N101" s="1" t="s">
        <v>929</v>
      </c>
      <c r="O101" s="1" t="s">
        <v>940</v>
      </c>
      <c r="P101" s="1"/>
      <c r="Q101" s="1" t="s">
        <v>92</v>
      </c>
      <c r="R101" s="1" t="s">
        <v>544</v>
      </c>
      <c r="S101" s="1" t="s">
        <v>585</v>
      </c>
      <c r="T101" s="1"/>
      <c r="U101" s="1"/>
      <c r="V101" s="1" t="s">
        <v>930</v>
      </c>
      <c r="W101" s="1" t="s">
        <v>950</v>
      </c>
      <c r="X101" s="1"/>
      <c r="Y101" s="25">
        <v>43393.514178240737</v>
      </c>
      <c r="Z101" s="1" t="str">
        <f>IF(ISNA(VLOOKUP(C101,'Paetec -prev'!C:H,6,0)),"Yes",IF(OR(VLOOKUP(C101,'Paetec -prev'!C:H,6,0)="Closed",VLOOKUP(C101,'Paetec -prev'!C:H,6,0)="Resolved"),"No","Yes"))</f>
        <v>No</v>
      </c>
      <c r="AA101" s="1" t="s">
        <v>548</v>
      </c>
      <c r="AB101" s="1" t="s">
        <v>548</v>
      </c>
      <c r="AC101" s="1"/>
      <c r="AD101" s="1"/>
    </row>
    <row r="102" spans="1:30" x14ac:dyDescent="0.25">
      <c r="A102" s="1" t="s">
        <v>677</v>
      </c>
      <c r="B102" s="1" t="s">
        <v>562</v>
      </c>
      <c r="C102" s="1" t="s">
        <v>3049</v>
      </c>
      <c r="D102" s="25">
        <v>43381.820694444446</v>
      </c>
      <c r="E102" s="25">
        <v>43382.584247685183</v>
      </c>
      <c r="F102" s="1" t="s">
        <v>914</v>
      </c>
      <c r="G102" s="1" t="s">
        <v>90</v>
      </c>
      <c r="H102" s="1" t="s">
        <v>573</v>
      </c>
      <c r="I102" s="1" t="s">
        <v>91</v>
      </c>
      <c r="J102" s="1" t="s">
        <v>1119</v>
      </c>
      <c r="K102" s="1" t="s">
        <v>3050</v>
      </c>
      <c r="L102" s="1" t="s">
        <v>3051</v>
      </c>
      <c r="M102" s="1" t="s">
        <v>793</v>
      </c>
      <c r="N102" s="1" t="s">
        <v>929</v>
      </c>
      <c r="O102" s="1" t="s">
        <v>948</v>
      </c>
      <c r="P102" s="1"/>
      <c r="Q102" s="1" t="s">
        <v>92</v>
      </c>
      <c r="R102" s="1" t="s">
        <v>544</v>
      </c>
      <c r="S102" s="1" t="s">
        <v>585</v>
      </c>
      <c r="T102" s="1"/>
      <c r="U102" s="1"/>
      <c r="V102" s="1" t="s">
        <v>3047</v>
      </c>
      <c r="W102" s="1" t="s">
        <v>3048</v>
      </c>
      <c r="X102" s="1"/>
      <c r="Y102" s="25">
        <v>43393.509398148148</v>
      </c>
      <c r="Z102" s="1" t="str">
        <f>IF(ISNA(VLOOKUP(C102,'Paetec -prev'!C:H,6,0)),"Yes",IF(OR(VLOOKUP(C102,'Paetec -prev'!C:H,6,0)="Closed",VLOOKUP(C102,'Paetec -prev'!C:H,6,0)="Resolved"),"No","Yes"))</f>
        <v>No</v>
      </c>
      <c r="AA102" s="1" t="s">
        <v>548</v>
      </c>
      <c r="AB102" s="1" t="s">
        <v>548</v>
      </c>
      <c r="AC102" s="1"/>
      <c r="AD102" s="1"/>
    </row>
    <row r="103" spans="1:30" x14ac:dyDescent="0.25">
      <c r="A103" s="1" t="s">
        <v>677</v>
      </c>
      <c r="B103" s="1" t="s">
        <v>562</v>
      </c>
      <c r="C103" s="1" t="s">
        <v>3055</v>
      </c>
      <c r="D103" s="25">
        <v>43381.67119212963</v>
      </c>
      <c r="E103" s="25">
        <v>43382.61577546296</v>
      </c>
      <c r="F103" s="1" t="s">
        <v>913</v>
      </c>
      <c r="G103" s="1" t="s">
        <v>90</v>
      </c>
      <c r="H103" s="1" t="s">
        <v>573</v>
      </c>
      <c r="I103" s="1" t="s">
        <v>91</v>
      </c>
      <c r="J103" s="1" t="s">
        <v>3056</v>
      </c>
      <c r="K103" s="1" t="s">
        <v>3057</v>
      </c>
      <c r="L103" s="1" t="s">
        <v>3058</v>
      </c>
      <c r="M103" s="1" t="s">
        <v>793</v>
      </c>
      <c r="N103" s="1" t="s">
        <v>920</v>
      </c>
      <c r="O103" s="1" t="s">
        <v>921</v>
      </c>
      <c r="P103" s="1"/>
      <c r="Q103" s="1" t="s">
        <v>92</v>
      </c>
      <c r="R103" s="1" t="s">
        <v>544</v>
      </c>
      <c r="S103" s="1" t="s">
        <v>545</v>
      </c>
      <c r="T103" s="1"/>
      <c r="U103" s="1"/>
      <c r="V103" s="1" t="s">
        <v>2317</v>
      </c>
      <c r="W103" s="1" t="s">
        <v>2318</v>
      </c>
      <c r="X103" s="1"/>
      <c r="Y103" s="25">
        <v>43393.502974537034</v>
      </c>
      <c r="Z103" s="1" t="str">
        <f>IF(ISNA(VLOOKUP(C103,'Paetec -prev'!C:H,6,0)),"Yes",IF(OR(VLOOKUP(C103,'Paetec -prev'!C:H,6,0)="Closed",VLOOKUP(C103,'Paetec -prev'!C:H,6,0)="Resolved"),"No","Yes"))</f>
        <v>No</v>
      </c>
      <c r="AA103" s="1" t="s">
        <v>548</v>
      </c>
      <c r="AB103" s="1" t="s">
        <v>548</v>
      </c>
      <c r="AC103" s="1"/>
      <c r="AD103" s="1"/>
    </row>
    <row r="104" spans="1:30" x14ac:dyDescent="0.25">
      <c r="A104" s="1" t="s">
        <v>677</v>
      </c>
      <c r="B104" s="1" t="s">
        <v>562</v>
      </c>
      <c r="C104" s="1" t="s">
        <v>2772</v>
      </c>
      <c r="D104" s="25">
        <v>43371.959363425929</v>
      </c>
      <c r="E104" s="25">
        <v>43382.658912037034</v>
      </c>
      <c r="F104" s="1" t="s">
        <v>1193</v>
      </c>
      <c r="G104" s="1" t="s">
        <v>90</v>
      </c>
      <c r="H104" s="1" t="s">
        <v>573</v>
      </c>
      <c r="I104" s="1" t="s">
        <v>91</v>
      </c>
      <c r="J104" s="1" t="s">
        <v>2096</v>
      </c>
      <c r="K104" s="1" t="s">
        <v>2773</v>
      </c>
      <c r="L104" s="1" t="s">
        <v>3068</v>
      </c>
      <c r="M104" s="1" t="s">
        <v>793</v>
      </c>
      <c r="N104" s="1" t="s">
        <v>40</v>
      </c>
      <c r="O104" s="1" t="s">
        <v>941</v>
      </c>
      <c r="P104" s="1"/>
      <c r="Q104" s="1" t="s">
        <v>92</v>
      </c>
      <c r="R104" s="1" t="s">
        <v>544</v>
      </c>
      <c r="S104" s="1" t="s">
        <v>545</v>
      </c>
      <c r="T104" s="1"/>
      <c r="U104" s="1"/>
      <c r="V104" s="1" t="s">
        <v>2774</v>
      </c>
      <c r="W104" s="1" t="s">
        <v>2775</v>
      </c>
      <c r="X104" s="1"/>
      <c r="Y104" s="25">
        <v>43393.488194444442</v>
      </c>
      <c r="Z104" s="1" t="str">
        <f>IF(ISNA(VLOOKUP(C104,'Paetec -prev'!C:H,6,0)),"Yes",IF(OR(VLOOKUP(C104,'Paetec -prev'!C:H,6,0)="Closed",VLOOKUP(C104,'Paetec -prev'!C:H,6,0)="Resolved"),"No","Yes"))</f>
        <v>No</v>
      </c>
      <c r="AA104" s="1" t="s">
        <v>548</v>
      </c>
      <c r="AB104" s="1" t="s">
        <v>548</v>
      </c>
      <c r="AC104" s="1"/>
      <c r="AD104" s="1"/>
    </row>
    <row r="105" spans="1:30" x14ac:dyDescent="0.25">
      <c r="A105" s="1" t="s">
        <v>677</v>
      </c>
      <c r="B105" s="1" t="s">
        <v>562</v>
      </c>
      <c r="C105" s="1" t="s">
        <v>1597</v>
      </c>
      <c r="D105" s="25">
        <v>43372.085902777777</v>
      </c>
      <c r="E105" s="25">
        <v>43382.66238425926</v>
      </c>
      <c r="F105" s="1" t="s">
        <v>1193</v>
      </c>
      <c r="G105" s="1" t="s">
        <v>90</v>
      </c>
      <c r="H105" s="1" t="s">
        <v>573</v>
      </c>
      <c r="I105" s="1" t="s">
        <v>91</v>
      </c>
      <c r="J105" s="1" t="s">
        <v>2096</v>
      </c>
      <c r="K105" s="1" t="s">
        <v>1598</v>
      </c>
      <c r="L105" s="1" t="s">
        <v>3067</v>
      </c>
      <c r="M105" s="1" t="s">
        <v>793</v>
      </c>
      <c r="N105" s="1" t="s">
        <v>40</v>
      </c>
      <c r="O105" s="1" t="s">
        <v>941</v>
      </c>
      <c r="P105" s="1"/>
      <c r="Q105" s="1" t="s">
        <v>92</v>
      </c>
      <c r="R105" s="1" t="s">
        <v>544</v>
      </c>
      <c r="S105" s="1" t="s">
        <v>585</v>
      </c>
      <c r="T105" s="1"/>
      <c r="U105" s="1"/>
      <c r="V105" s="1" t="s">
        <v>1380</v>
      </c>
      <c r="W105" s="1" t="s">
        <v>1381</v>
      </c>
      <c r="X105" s="1"/>
      <c r="Y105" s="25">
        <v>43393.488495370373</v>
      </c>
      <c r="Z105" s="1" t="str">
        <f>IF(ISNA(VLOOKUP(C105,'Paetec -prev'!C:H,6,0)),"Yes",IF(OR(VLOOKUP(C105,'Paetec -prev'!C:H,6,0)="Closed",VLOOKUP(C105,'Paetec -prev'!C:H,6,0)="Resolved"),"No","Yes"))</f>
        <v>No</v>
      </c>
      <c r="AA105" s="1" t="s">
        <v>548</v>
      </c>
      <c r="AB105" s="1" t="s">
        <v>548</v>
      </c>
      <c r="AC105" s="1"/>
      <c r="AD105" s="1"/>
    </row>
    <row r="106" spans="1:30" x14ac:dyDescent="0.25">
      <c r="A106" s="1" t="s">
        <v>677</v>
      </c>
      <c r="B106" s="1" t="s">
        <v>562</v>
      </c>
      <c r="C106" s="1" t="s">
        <v>2039</v>
      </c>
      <c r="D106" s="25">
        <v>43376.118425925924</v>
      </c>
      <c r="E106" s="25">
        <v>43382.69734953704</v>
      </c>
      <c r="F106" s="1" t="s">
        <v>1101</v>
      </c>
      <c r="G106" s="1" t="s">
        <v>90</v>
      </c>
      <c r="H106" s="1" t="s">
        <v>573</v>
      </c>
      <c r="I106" s="1" t="s">
        <v>91</v>
      </c>
      <c r="J106" s="1" t="s">
        <v>1393</v>
      </c>
      <c r="K106" s="1" t="s">
        <v>2040</v>
      </c>
      <c r="L106" s="1" t="s">
        <v>3066</v>
      </c>
      <c r="M106" s="1" t="s">
        <v>793</v>
      </c>
      <c r="N106" s="1" t="s">
        <v>40</v>
      </c>
      <c r="O106" s="1" t="s">
        <v>602</v>
      </c>
      <c r="P106" s="1"/>
      <c r="Q106" s="1" t="s">
        <v>92</v>
      </c>
      <c r="R106" s="1" t="s">
        <v>544</v>
      </c>
      <c r="S106" s="1" t="s">
        <v>585</v>
      </c>
      <c r="T106" s="1"/>
      <c r="U106" s="1"/>
      <c r="V106" s="1" t="s">
        <v>1387</v>
      </c>
      <c r="W106" s="1" t="s">
        <v>1388</v>
      </c>
      <c r="X106" s="1"/>
      <c r="Y106" s="25">
        <v>43393.492511574077</v>
      </c>
      <c r="Z106" s="1" t="str">
        <f>IF(ISNA(VLOOKUP(C106,'Paetec -prev'!C:H,6,0)),"Yes",IF(OR(VLOOKUP(C106,'Paetec -prev'!C:H,6,0)="Closed",VLOOKUP(C106,'Paetec -prev'!C:H,6,0)="Resolved"),"No","Yes"))</f>
        <v>No</v>
      </c>
      <c r="AA106" s="1" t="s">
        <v>548</v>
      </c>
      <c r="AB106" s="1" t="s">
        <v>548</v>
      </c>
      <c r="AC106" s="1"/>
      <c r="AD106" s="1"/>
    </row>
    <row r="107" spans="1:30" x14ac:dyDescent="0.25">
      <c r="A107" s="1" t="s">
        <v>677</v>
      </c>
      <c r="B107" s="1" t="s">
        <v>562</v>
      </c>
      <c r="C107" s="1" t="s">
        <v>3041</v>
      </c>
      <c r="D107" s="25">
        <v>43381.887685185182</v>
      </c>
      <c r="E107" s="25">
        <v>43382.701157407406</v>
      </c>
      <c r="F107" s="1" t="s">
        <v>1101</v>
      </c>
      <c r="G107" s="1" t="s">
        <v>90</v>
      </c>
      <c r="H107" s="1" t="s">
        <v>573</v>
      </c>
      <c r="I107" s="1" t="s">
        <v>91</v>
      </c>
      <c r="J107" s="1" t="s">
        <v>1119</v>
      </c>
      <c r="K107" s="1" t="s">
        <v>3042</v>
      </c>
      <c r="L107" s="1" t="s">
        <v>3043</v>
      </c>
      <c r="M107" s="1" t="s">
        <v>793</v>
      </c>
      <c r="N107" s="1" t="s">
        <v>1372</v>
      </c>
      <c r="O107" s="1" t="s">
        <v>2362</v>
      </c>
      <c r="P107" s="1"/>
      <c r="Q107" s="1" t="s">
        <v>92</v>
      </c>
      <c r="R107" s="1" t="s">
        <v>544</v>
      </c>
      <c r="S107" s="1" t="s">
        <v>585</v>
      </c>
      <c r="T107" s="1"/>
      <c r="U107" s="1"/>
      <c r="V107" s="1" t="s">
        <v>924</v>
      </c>
      <c r="W107" s="1" t="s">
        <v>844</v>
      </c>
      <c r="X107" s="1"/>
      <c r="Y107" s="25">
        <v>43393.510300925926</v>
      </c>
      <c r="Z107" s="1" t="str">
        <f>IF(ISNA(VLOOKUP(C107,'Paetec -prev'!C:H,6,0)),"Yes",IF(OR(VLOOKUP(C107,'Paetec -prev'!C:H,6,0)="Closed",VLOOKUP(C107,'Paetec -prev'!C:H,6,0)="Resolved"),"No","Yes"))</f>
        <v>No</v>
      </c>
      <c r="AA107" s="1" t="s">
        <v>548</v>
      </c>
      <c r="AB107" s="1" t="s">
        <v>548</v>
      </c>
      <c r="AC107" s="1"/>
      <c r="AD107" s="1"/>
    </row>
    <row r="108" spans="1:30" x14ac:dyDescent="0.25">
      <c r="A108" s="1" t="s">
        <v>677</v>
      </c>
      <c r="B108" s="1" t="s">
        <v>562</v>
      </c>
      <c r="C108" s="1" t="s">
        <v>3052</v>
      </c>
      <c r="D108" s="25">
        <v>43381.8278125</v>
      </c>
      <c r="E108" s="25">
        <v>43382.712094907409</v>
      </c>
      <c r="F108" s="1" t="s">
        <v>1100</v>
      </c>
      <c r="G108" s="1" t="s">
        <v>90</v>
      </c>
      <c r="H108" s="1" t="s">
        <v>573</v>
      </c>
      <c r="I108" s="1" t="s">
        <v>91</v>
      </c>
      <c r="J108" s="1" t="s">
        <v>1119</v>
      </c>
      <c r="K108" s="1" t="s">
        <v>3053</v>
      </c>
      <c r="L108" s="1" t="s">
        <v>3054</v>
      </c>
      <c r="M108" s="1" t="s">
        <v>793</v>
      </c>
      <c r="N108" s="1" t="s">
        <v>929</v>
      </c>
      <c r="O108" s="1" t="s">
        <v>939</v>
      </c>
      <c r="P108" s="1"/>
      <c r="Q108" s="1" t="s">
        <v>92</v>
      </c>
      <c r="R108" s="1" t="s">
        <v>544</v>
      </c>
      <c r="S108" s="1" t="s">
        <v>585</v>
      </c>
      <c r="T108" s="1"/>
      <c r="U108" s="1"/>
      <c r="V108" s="1" t="s">
        <v>925</v>
      </c>
      <c r="W108" s="1" t="s">
        <v>1384</v>
      </c>
      <c r="X108" s="1"/>
      <c r="Y108" s="25">
        <v>43393.508645833332</v>
      </c>
      <c r="Z108" s="1" t="str">
        <f>IF(ISNA(VLOOKUP(C108,'Paetec -prev'!C:H,6,0)),"Yes",IF(OR(VLOOKUP(C108,'Paetec -prev'!C:H,6,0)="Closed",VLOOKUP(C108,'Paetec -prev'!C:H,6,0)="Resolved"),"No","Yes"))</f>
        <v>No</v>
      </c>
      <c r="AA108" s="1" t="s">
        <v>548</v>
      </c>
      <c r="AB108" s="1" t="s">
        <v>548</v>
      </c>
      <c r="AC108" s="1"/>
      <c r="AD108" s="1"/>
    </row>
    <row r="109" spans="1:30" x14ac:dyDescent="0.25">
      <c r="A109" s="1" t="s">
        <v>677</v>
      </c>
      <c r="B109" s="1" t="s">
        <v>562</v>
      </c>
      <c r="C109" s="1" t="s">
        <v>2573</v>
      </c>
      <c r="D109" s="25">
        <v>43377.840983796297</v>
      </c>
      <c r="E109" s="25">
        <v>43382.719652777778</v>
      </c>
      <c r="F109" s="1" t="s">
        <v>1100</v>
      </c>
      <c r="G109" s="1" t="s">
        <v>90</v>
      </c>
      <c r="H109" s="1" t="s">
        <v>573</v>
      </c>
      <c r="I109" s="1" t="s">
        <v>91</v>
      </c>
      <c r="J109" s="1" t="s">
        <v>1119</v>
      </c>
      <c r="K109" s="1" t="s">
        <v>2574</v>
      </c>
      <c r="L109" s="1" t="s">
        <v>3063</v>
      </c>
      <c r="M109" s="1" t="s">
        <v>793</v>
      </c>
      <c r="N109" s="1" t="s">
        <v>40</v>
      </c>
      <c r="O109" s="1" t="s">
        <v>602</v>
      </c>
      <c r="P109" s="1"/>
      <c r="Q109" s="1" t="s">
        <v>92</v>
      </c>
      <c r="R109" s="1" t="s">
        <v>544</v>
      </c>
      <c r="S109" s="1" t="s">
        <v>585</v>
      </c>
      <c r="T109" s="1"/>
      <c r="U109" s="1"/>
      <c r="V109" s="1" t="s">
        <v>2575</v>
      </c>
      <c r="W109" s="1" t="s">
        <v>2576</v>
      </c>
      <c r="X109" s="1"/>
      <c r="Y109" s="25">
        <v>43393.496388888889</v>
      </c>
      <c r="Z109" s="1" t="str">
        <f>IF(ISNA(VLOOKUP(C109,'Paetec -prev'!C:H,6,0)),"Yes",IF(OR(VLOOKUP(C109,'Paetec -prev'!C:H,6,0)="Closed",VLOOKUP(C109,'Paetec -prev'!C:H,6,0)="Resolved"),"No","Yes"))</f>
        <v>No</v>
      </c>
      <c r="AA109" s="1" t="s">
        <v>548</v>
      </c>
      <c r="AB109" s="1" t="s">
        <v>548</v>
      </c>
      <c r="AC109" s="1"/>
      <c r="AD109" s="1"/>
    </row>
    <row r="110" spans="1:30" x14ac:dyDescent="0.25">
      <c r="A110" s="1" t="s">
        <v>677</v>
      </c>
      <c r="B110" s="1" t="s">
        <v>562</v>
      </c>
      <c r="C110" s="1" t="s">
        <v>2374</v>
      </c>
      <c r="D110" s="25">
        <v>43376.774236111109</v>
      </c>
      <c r="E110" s="25">
        <v>43382.721354166664</v>
      </c>
      <c r="F110" s="1" t="s">
        <v>1100</v>
      </c>
      <c r="G110" s="1" t="s">
        <v>90</v>
      </c>
      <c r="H110" s="1" t="s">
        <v>573</v>
      </c>
      <c r="I110" s="1" t="s">
        <v>91</v>
      </c>
      <c r="J110" s="1" t="s">
        <v>1119</v>
      </c>
      <c r="K110" s="1" t="s">
        <v>2375</v>
      </c>
      <c r="L110" s="1" t="s">
        <v>1465</v>
      </c>
      <c r="M110" s="1" t="s">
        <v>793</v>
      </c>
      <c r="N110" s="1" t="s">
        <v>41</v>
      </c>
      <c r="O110" s="1" t="s">
        <v>944</v>
      </c>
      <c r="P110" s="1"/>
      <c r="Q110" s="1" t="s">
        <v>92</v>
      </c>
      <c r="R110" s="1" t="s">
        <v>544</v>
      </c>
      <c r="S110" s="1" t="s">
        <v>585</v>
      </c>
      <c r="T110" s="1"/>
      <c r="U110" s="1"/>
      <c r="V110" s="1" t="s">
        <v>1110</v>
      </c>
      <c r="W110" s="1" t="s">
        <v>964</v>
      </c>
      <c r="X110" s="1"/>
      <c r="Y110" s="25">
        <v>43393.493067129632</v>
      </c>
      <c r="Z110" s="1" t="str">
        <f>IF(ISNA(VLOOKUP(C110,'Paetec -prev'!C:H,6,0)),"Yes",IF(OR(VLOOKUP(C110,'Paetec -prev'!C:H,6,0)="Closed",VLOOKUP(C110,'Paetec -prev'!C:H,6,0)="Resolved"),"No","Yes"))</f>
        <v>No</v>
      </c>
      <c r="AA110" s="1" t="s">
        <v>548</v>
      </c>
      <c r="AB110" s="1" t="s">
        <v>548</v>
      </c>
      <c r="AC110" s="1"/>
      <c r="AD110" s="1"/>
    </row>
    <row r="111" spans="1:30" x14ac:dyDescent="0.25">
      <c r="A111" s="1" t="s">
        <v>677</v>
      </c>
      <c r="B111" s="1" t="s">
        <v>562</v>
      </c>
      <c r="C111" s="1" t="s">
        <v>2075</v>
      </c>
      <c r="D111" s="25">
        <v>43375.668935185182</v>
      </c>
      <c r="E111" s="25">
        <v>43382.723009259258</v>
      </c>
      <c r="F111" s="1" t="s">
        <v>1100</v>
      </c>
      <c r="G111" s="1" t="s">
        <v>90</v>
      </c>
      <c r="H111" s="1" t="s">
        <v>573</v>
      </c>
      <c r="I111" s="1" t="s">
        <v>91</v>
      </c>
      <c r="J111" s="1" t="s">
        <v>1119</v>
      </c>
      <c r="K111" s="1" t="s">
        <v>2076</v>
      </c>
      <c r="L111" s="1" t="s">
        <v>1420</v>
      </c>
      <c r="M111" s="1" t="s">
        <v>793</v>
      </c>
      <c r="N111" s="1" t="s">
        <v>41</v>
      </c>
      <c r="O111" s="1" t="s">
        <v>944</v>
      </c>
      <c r="P111" s="1"/>
      <c r="Q111" s="1" t="s">
        <v>92</v>
      </c>
      <c r="R111" s="1" t="s">
        <v>544</v>
      </c>
      <c r="S111" s="1" t="s">
        <v>585</v>
      </c>
      <c r="T111" s="1"/>
      <c r="U111" s="1"/>
      <c r="V111" s="1" t="s">
        <v>1110</v>
      </c>
      <c r="W111" s="1" t="s">
        <v>964</v>
      </c>
      <c r="X111" s="1"/>
      <c r="Y111" s="25">
        <v>43393.490127314813</v>
      </c>
      <c r="Z111" s="1" t="str">
        <f>IF(ISNA(VLOOKUP(C111,'Paetec -prev'!C:H,6,0)),"Yes",IF(OR(VLOOKUP(C111,'Paetec -prev'!C:H,6,0)="Closed",VLOOKUP(C111,'Paetec -prev'!C:H,6,0)="Resolved"),"No","Yes"))</f>
        <v>No</v>
      </c>
      <c r="AA111" s="1" t="s">
        <v>548</v>
      </c>
      <c r="AB111" s="1" t="s">
        <v>548</v>
      </c>
      <c r="AC111" s="1"/>
      <c r="AD111" s="1"/>
    </row>
    <row r="112" spans="1:30" x14ac:dyDescent="0.25">
      <c r="A112" s="1" t="s">
        <v>677</v>
      </c>
      <c r="B112" s="1" t="s">
        <v>562</v>
      </c>
      <c r="C112" s="1" t="s">
        <v>1496</v>
      </c>
      <c r="D112" s="25">
        <v>43364.75472222222</v>
      </c>
      <c r="E112" s="25">
        <v>43382.72761574074</v>
      </c>
      <c r="F112" s="1" t="s">
        <v>1100</v>
      </c>
      <c r="G112" s="1" t="s">
        <v>90</v>
      </c>
      <c r="H112" s="1" t="s">
        <v>573</v>
      </c>
      <c r="I112" s="1" t="s">
        <v>91</v>
      </c>
      <c r="J112" s="1" t="s">
        <v>1119</v>
      </c>
      <c r="K112" s="1" t="s">
        <v>1497</v>
      </c>
      <c r="L112" s="1" t="s">
        <v>1420</v>
      </c>
      <c r="M112" s="1" t="s">
        <v>793</v>
      </c>
      <c r="N112" s="1" t="s">
        <v>41</v>
      </c>
      <c r="O112" s="1" t="s">
        <v>928</v>
      </c>
      <c r="P112" s="25">
        <v>43371.740555555552</v>
      </c>
      <c r="Q112" s="1" t="s">
        <v>92</v>
      </c>
      <c r="R112" s="1" t="s">
        <v>544</v>
      </c>
      <c r="S112" s="1" t="s">
        <v>585</v>
      </c>
      <c r="T112" s="1"/>
      <c r="U112" s="1"/>
      <c r="V112" s="1" t="s">
        <v>1498</v>
      </c>
      <c r="W112" s="1" t="s">
        <v>1499</v>
      </c>
      <c r="X112" s="1"/>
      <c r="Y112" s="25">
        <v>43393.483993055554</v>
      </c>
      <c r="Z112" s="1" t="str">
        <f>IF(ISNA(VLOOKUP(C112,'Paetec -prev'!C:H,6,0)),"Yes",IF(OR(VLOOKUP(C112,'Paetec -prev'!C:H,6,0)="Closed",VLOOKUP(C112,'Paetec -prev'!C:H,6,0)="Resolved"),"No","Yes"))</f>
        <v>No</v>
      </c>
      <c r="AA112" s="1" t="s">
        <v>548</v>
      </c>
      <c r="AB112" s="1" t="s">
        <v>548</v>
      </c>
      <c r="AC112" s="1"/>
      <c r="AD112" s="1"/>
    </row>
    <row r="113" spans="1:30" x14ac:dyDescent="0.25">
      <c r="A113" s="1" t="s">
        <v>677</v>
      </c>
      <c r="B113" s="1" t="s">
        <v>562</v>
      </c>
      <c r="C113" s="1" t="s">
        <v>1527</v>
      </c>
      <c r="D113" s="25">
        <v>43368.777650462966</v>
      </c>
      <c r="E113" s="25">
        <v>43382.747511574074</v>
      </c>
      <c r="F113" s="1" t="s">
        <v>1100</v>
      </c>
      <c r="G113" s="1" t="s">
        <v>90</v>
      </c>
      <c r="H113" s="1" t="s">
        <v>573</v>
      </c>
      <c r="I113" s="1" t="s">
        <v>91</v>
      </c>
      <c r="J113" s="1" t="s">
        <v>1119</v>
      </c>
      <c r="K113" s="1" t="s">
        <v>1528</v>
      </c>
      <c r="L113" s="1" t="s">
        <v>3069</v>
      </c>
      <c r="M113" s="1" t="s">
        <v>793</v>
      </c>
      <c r="N113" s="1" t="s">
        <v>40</v>
      </c>
      <c r="O113" s="1" t="s">
        <v>937</v>
      </c>
      <c r="P113" s="1"/>
      <c r="Q113" s="1" t="s">
        <v>92</v>
      </c>
      <c r="R113" s="1" t="s">
        <v>544</v>
      </c>
      <c r="S113" s="1" t="s">
        <v>585</v>
      </c>
      <c r="T113" s="1"/>
      <c r="U113" s="1"/>
      <c r="V113" s="1" t="s">
        <v>1423</v>
      </c>
      <c r="W113" s="1" t="s">
        <v>1424</v>
      </c>
      <c r="X113" s="1"/>
      <c r="Y113" s="25">
        <v>43393.485763888886</v>
      </c>
      <c r="Z113" s="1" t="str">
        <f>IF(ISNA(VLOOKUP(C113,'Paetec -prev'!C:H,6,0)),"Yes",IF(OR(VLOOKUP(C113,'Paetec -prev'!C:H,6,0)="Closed",VLOOKUP(C113,'Paetec -prev'!C:H,6,0)="Resolved"),"No","Yes"))</f>
        <v>No</v>
      </c>
      <c r="AA113" s="1" t="s">
        <v>548</v>
      </c>
      <c r="AB113" s="1" t="s">
        <v>548</v>
      </c>
      <c r="AC113" s="1"/>
      <c r="AD113" s="1"/>
    </row>
    <row r="114" spans="1:30" x14ac:dyDescent="0.25">
      <c r="A114" s="1" t="s">
        <v>677</v>
      </c>
      <c r="B114" s="1" t="s">
        <v>562</v>
      </c>
      <c r="C114" s="1" t="s">
        <v>1450</v>
      </c>
      <c r="D114" s="25">
        <v>43358.08934027778</v>
      </c>
      <c r="E114" s="25">
        <v>43382.785231481481</v>
      </c>
      <c r="F114" s="1" t="s">
        <v>1101</v>
      </c>
      <c r="G114" s="1" t="s">
        <v>90</v>
      </c>
      <c r="H114" s="1" t="s">
        <v>573</v>
      </c>
      <c r="I114" s="1" t="s">
        <v>91</v>
      </c>
      <c r="J114" s="1" t="s">
        <v>1119</v>
      </c>
      <c r="K114" s="1" t="s">
        <v>1451</v>
      </c>
      <c r="L114" s="1" t="s">
        <v>3070</v>
      </c>
      <c r="M114" s="1" t="s">
        <v>793</v>
      </c>
      <c r="N114" s="1" t="s">
        <v>929</v>
      </c>
      <c r="O114" s="1" t="s">
        <v>2325</v>
      </c>
      <c r="P114" s="1"/>
      <c r="Q114" s="1" t="s">
        <v>92</v>
      </c>
      <c r="R114" s="1" t="s">
        <v>544</v>
      </c>
      <c r="S114" s="1" t="s">
        <v>585</v>
      </c>
      <c r="T114" s="1"/>
      <c r="U114" s="1"/>
      <c r="V114" s="1" t="s">
        <v>1380</v>
      </c>
      <c r="W114" s="1" t="s">
        <v>1381</v>
      </c>
      <c r="X114" s="1"/>
      <c r="Y114" s="25">
        <v>43393.482673611114</v>
      </c>
      <c r="Z114" s="1" t="str">
        <f>IF(ISNA(VLOOKUP(C114,'Paetec -prev'!C:H,6,0)),"Yes",IF(OR(VLOOKUP(C114,'Paetec -prev'!C:H,6,0)="Closed",VLOOKUP(C114,'Paetec -prev'!C:H,6,0)="Resolved"),"No","Yes"))</f>
        <v>No</v>
      </c>
      <c r="AA114" s="1" t="s">
        <v>548</v>
      </c>
      <c r="AB114" s="1" t="s">
        <v>548</v>
      </c>
      <c r="AC114" s="1"/>
      <c r="AD114" s="1"/>
    </row>
    <row r="115" spans="1:30" x14ac:dyDescent="0.25">
      <c r="A115" s="1" t="s">
        <v>677</v>
      </c>
      <c r="B115" s="1" t="s">
        <v>562</v>
      </c>
      <c r="C115" s="1" t="s">
        <v>1445</v>
      </c>
      <c r="D115" s="25">
        <v>43355.859050925923</v>
      </c>
      <c r="E115" s="25">
        <v>43382.806030092594</v>
      </c>
      <c r="F115" s="1" t="s">
        <v>1101</v>
      </c>
      <c r="G115" s="1" t="s">
        <v>90</v>
      </c>
      <c r="H115" s="1" t="s">
        <v>573</v>
      </c>
      <c r="I115" s="1" t="s">
        <v>91</v>
      </c>
      <c r="J115" s="1" t="s">
        <v>1119</v>
      </c>
      <c r="K115" s="1" t="s">
        <v>1446</v>
      </c>
      <c r="L115" s="1" t="s">
        <v>3071</v>
      </c>
      <c r="M115" s="1" t="s">
        <v>793</v>
      </c>
      <c r="N115" s="1" t="s">
        <v>40</v>
      </c>
      <c r="O115" s="1" t="s">
        <v>935</v>
      </c>
      <c r="P115" s="1"/>
      <c r="Q115" s="1" t="s">
        <v>92</v>
      </c>
      <c r="R115" s="1" t="s">
        <v>544</v>
      </c>
      <c r="S115" s="1" t="s">
        <v>585</v>
      </c>
      <c r="T115" s="1"/>
      <c r="U115" s="1"/>
      <c r="V115" s="1" t="s">
        <v>1333</v>
      </c>
      <c r="W115" s="1" t="s">
        <v>1334</v>
      </c>
      <c r="X115" s="1"/>
      <c r="Y115" s="25">
        <v>43393.482210648152</v>
      </c>
      <c r="Z115" s="1" t="str">
        <f>IF(ISNA(VLOOKUP(C115,'Paetec -prev'!C:H,6,0)),"Yes",IF(OR(VLOOKUP(C115,'Paetec -prev'!C:H,6,0)="Closed",VLOOKUP(C115,'Paetec -prev'!C:H,6,0)="Resolved"),"No","Yes"))</f>
        <v>No</v>
      </c>
      <c r="AA115" s="1" t="s">
        <v>548</v>
      </c>
      <c r="AB115" s="1" t="s">
        <v>548</v>
      </c>
      <c r="AC115" s="1"/>
      <c r="AD115" s="1"/>
    </row>
    <row r="116" spans="1:30" x14ac:dyDescent="0.25">
      <c r="A116" s="1" t="s">
        <v>677</v>
      </c>
      <c r="B116" s="1" t="s">
        <v>562</v>
      </c>
      <c r="C116" s="1" t="s">
        <v>1365</v>
      </c>
      <c r="D116" s="25">
        <v>43347.768993055557</v>
      </c>
      <c r="E116" s="25">
        <v>43382.837384259263</v>
      </c>
      <c r="F116" s="1" t="s">
        <v>913</v>
      </c>
      <c r="G116" s="1" t="s">
        <v>90</v>
      </c>
      <c r="H116" s="1" t="s">
        <v>573</v>
      </c>
      <c r="I116" s="1" t="s">
        <v>91</v>
      </c>
      <c r="J116" s="1" t="s">
        <v>1366</v>
      </c>
      <c r="K116" s="1" t="s">
        <v>1367</v>
      </c>
      <c r="L116" s="1" t="s">
        <v>3072</v>
      </c>
      <c r="M116" s="1" t="s">
        <v>793</v>
      </c>
      <c r="N116" s="1" t="s">
        <v>920</v>
      </c>
      <c r="O116" s="1" t="s">
        <v>921</v>
      </c>
      <c r="P116" s="25">
        <v>43350.025821759256</v>
      </c>
      <c r="Q116" s="1" t="s">
        <v>92</v>
      </c>
      <c r="R116" s="1" t="s">
        <v>544</v>
      </c>
      <c r="S116" s="1" t="s">
        <v>545</v>
      </c>
      <c r="T116" s="1"/>
      <c r="U116" s="1"/>
      <c r="V116" s="1" t="s">
        <v>1368</v>
      </c>
      <c r="W116" s="1" t="s">
        <v>1369</v>
      </c>
      <c r="X116" s="1"/>
      <c r="Y116" s="25">
        <v>43393.481724537036</v>
      </c>
      <c r="Z116" s="1" t="str">
        <f>IF(ISNA(VLOOKUP(C116,'Paetec -prev'!C:H,6,0)),"Yes",IF(OR(VLOOKUP(C116,'Paetec -prev'!C:H,6,0)="Closed",VLOOKUP(C116,'Paetec -prev'!C:H,6,0)="Resolved"),"No","Yes"))</f>
        <v>No</v>
      </c>
      <c r="AA116" s="1" t="s">
        <v>548</v>
      </c>
      <c r="AB116" s="1" t="s">
        <v>548</v>
      </c>
      <c r="AC116" s="1"/>
      <c r="AD116" s="1"/>
    </row>
    <row r="117" spans="1:30" x14ac:dyDescent="0.25">
      <c r="A117" s="1" t="s">
        <v>677</v>
      </c>
      <c r="B117" s="1" t="s">
        <v>562</v>
      </c>
      <c r="C117" s="1" t="s">
        <v>2759</v>
      </c>
      <c r="D117" s="25">
        <v>43379.011828703704</v>
      </c>
      <c r="E117" s="25">
        <v>43382.84652777778</v>
      </c>
      <c r="F117" s="1" t="s">
        <v>1100</v>
      </c>
      <c r="G117" s="1" t="s">
        <v>90</v>
      </c>
      <c r="H117" s="1" t="s">
        <v>573</v>
      </c>
      <c r="I117" s="1" t="s">
        <v>91</v>
      </c>
      <c r="J117" s="1" t="s">
        <v>1119</v>
      </c>
      <c r="K117" s="1" t="s">
        <v>2760</v>
      </c>
      <c r="L117" s="1" t="s">
        <v>1465</v>
      </c>
      <c r="M117" s="1" t="s">
        <v>793</v>
      </c>
      <c r="N117" s="1" t="s">
        <v>41</v>
      </c>
      <c r="O117" s="1" t="s">
        <v>928</v>
      </c>
      <c r="P117" s="1"/>
      <c r="Q117" s="1" t="s">
        <v>92</v>
      </c>
      <c r="R117" s="1" t="s">
        <v>544</v>
      </c>
      <c r="S117" s="1" t="s">
        <v>585</v>
      </c>
      <c r="T117" s="1"/>
      <c r="U117" s="1"/>
      <c r="V117" s="1" t="s">
        <v>2761</v>
      </c>
      <c r="W117" s="1" t="s">
        <v>2762</v>
      </c>
      <c r="X117" s="1"/>
      <c r="Y117" s="25">
        <v>43393.501319444447</v>
      </c>
      <c r="Z117" s="1" t="str">
        <f>IF(ISNA(VLOOKUP(C117,'Paetec -prev'!C:H,6,0)),"Yes",IF(OR(VLOOKUP(C117,'Paetec -prev'!C:H,6,0)="Closed",VLOOKUP(C117,'Paetec -prev'!C:H,6,0)="Resolved"),"No","Yes"))</f>
        <v>No</v>
      </c>
      <c r="AA117" s="1" t="s">
        <v>548</v>
      </c>
      <c r="AB117" s="1" t="s">
        <v>548</v>
      </c>
      <c r="AC117" s="1"/>
      <c r="AD117" s="1"/>
    </row>
    <row r="118" spans="1:30" x14ac:dyDescent="0.25">
      <c r="A118" s="1" t="s">
        <v>677</v>
      </c>
      <c r="B118" s="1" t="s">
        <v>562</v>
      </c>
      <c r="C118" s="1" t="s">
        <v>1336</v>
      </c>
      <c r="D118" s="25">
        <v>43342.745046296295</v>
      </c>
      <c r="E118" s="25">
        <v>43382.932256944441</v>
      </c>
      <c r="F118" s="1" t="s">
        <v>914</v>
      </c>
      <c r="G118" s="1" t="s">
        <v>90</v>
      </c>
      <c r="H118" s="1" t="s">
        <v>573</v>
      </c>
      <c r="I118" s="1" t="s">
        <v>968</v>
      </c>
      <c r="J118" s="1" t="s">
        <v>1337</v>
      </c>
      <c r="K118" s="1" t="s">
        <v>1338</v>
      </c>
      <c r="L118" s="1" t="s">
        <v>3073</v>
      </c>
      <c r="M118" s="1" t="s">
        <v>793</v>
      </c>
      <c r="N118" s="1" t="s">
        <v>40</v>
      </c>
      <c r="O118" s="1" t="s">
        <v>3061</v>
      </c>
      <c r="P118" s="1"/>
      <c r="Q118" s="1" t="s">
        <v>92</v>
      </c>
      <c r="R118" s="1" t="s">
        <v>544</v>
      </c>
      <c r="S118" s="1" t="s">
        <v>585</v>
      </c>
      <c r="T118" s="1"/>
      <c r="U118" s="1"/>
      <c r="V118" s="1" t="s">
        <v>1339</v>
      </c>
      <c r="W118" s="1" t="s">
        <v>1340</v>
      </c>
      <c r="X118" s="1"/>
      <c r="Y118" s="25">
        <v>43393.481087962966</v>
      </c>
      <c r="Z118" s="1" t="str">
        <f>IF(ISNA(VLOOKUP(C118,'Paetec -prev'!C:H,6,0)),"Yes",IF(OR(VLOOKUP(C118,'Paetec -prev'!C:H,6,0)="Closed",VLOOKUP(C118,'Paetec -prev'!C:H,6,0)="Resolved"),"No","Yes"))</f>
        <v>No</v>
      </c>
      <c r="AA118" s="1" t="s">
        <v>548</v>
      </c>
      <c r="AB118" s="1" t="s">
        <v>548</v>
      </c>
      <c r="AC118" s="1"/>
      <c r="AD118" s="1"/>
    </row>
    <row r="119" spans="1:30" x14ac:dyDescent="0.25">
      <c r="A119" s="1" t="s">
        <v>677</v>
      </c>
      <c r="B119" s="1" t="s">
        <v>562</v>
      </c>
      <c r="C119" s="1" t="s">
        <v>3044</v>
      </c>
      <c r="D119" s="25">
        <v>43381.822222222225</v>
      </c>
      <c r="E119" s="25">
        <v>43383.654687499999</v>
      </c>
      <c r="F119" s="1" t="s">
        <v>915</v>
      </c>
      <c r="G119" s="1" t="s">
        <v>90</v>
      </c>
      <c r="H119" s="1" t="s">
        <v>573</v>
      </c>
      <c r="I119" s="1" t="s">
        <v>91</v>
      </c>
      <c r="J119" s="1" t="s">
        <v>1119</v>
      </c>
      <c r="K119" s="1" t="s">
        <v>3045</v>
      </c>
      <c r="L119" s="1" t="s">
        <v>3046</v>
      </c>
      <c r="M119" s="1" t="s">
        <v>793</v>
      </c>
      <c r="N119" s="1" t="s">
        <v>40</v>
      </c>
      <c r="O119" s="1" t="s">
        <v>2210</v>
      </c>
      <c r="P119" s="1"/>
      <c r="Q119" s="1" t="s">
        <v>92</v>
      </c>
      <c r="R119" s="1" t="s">
        <v>544</v>
      </c>
      <c r="S119" s="1" t="s">
        <v>585</v>
      </c>
      <c r="T119" s="1"/>
      <c r="U119" s="1"/>
      <c r="V119" s="1" t="s">
        <v>3047</v>
      </c>
      <c r="W119" s="1" t="s">
        <v>3048</v>
      </c>
      <c r="X119" s="1"/>
      <c r="Y119" s="25">
        <v>43394.49927083333</v>
      </c>
      <c r="Z119" s="1" t="str">
        <f>IF(ISNA(VLOOKUP(C119,'Paetec -prev'!C:H,6,0)),"Yes",IF(OR(VLOOKUP(C119,'Paetec -prev'!C:H,6,0)="Closed",VLOOKUP(C119,'Paetec -prev'!C:H,6,0)="Resolved"),"No","Yes"))</f>
        <v>No</v>
      </c>
      <c r="AA119" s="1" t="s">
        <v>548</v>
      </c>
      <c r="AB119" s="1" t="s">
        <v>548</v>
      </c>
      <c r="AC119" s="1"/>
      <c r="AD119" s="1"/>
    </row>
    <row r="120" spans="1:30" x14ac:dyDescent="0.25">
      <c r="A120" s="1" t="s">
        <v>677</v>
      </c>
      <c r="B120" s="1" t="s">
        <v>562</v>
      </c>
      <c r="C120" s="1" t="s">
        <v>3025</v>
      </c>
      <c r="D120" s="25">
        <v>43383.015451388892</v>
      </c>
      <c r="E120" s="25">
        <v>43383.718715277777</v>
      </c>
      <c r="F120" s="1" t="s">
        <v>913</v>
      </c>
      <c r="G120" s="1" t="s">
        <v>90</v>
      </c>
      <c r="H120" s="1" t="s">
        <v>573</v>
      </c>
      <c r="I120" s="1" t="s">
        <v>91</v>
      </c>
      <c r="J120" s="1" t="s">
        <v>1119</v>
      </c>
      <c r="K120" s="1" t="s">
        <v>3026</v>
      </c>
      <c r="L120" s="1" t="s">
        <v>3027</v>
      </c>
      <c r="M120" s="1" t="s">
        <v>793</v>
      </c>
      <c r="N120" s="1" t="s">
        <v>929</v>
      </c>
      <c r="O120" s="1" t="s">
        <v>940</v>
      </c>
      <c r="P120" s="1"/>
      <c r="Q120" s="1" t="s">
        <v>92</v>
      </c>
      <c r="R120" s="1" t="s">
        <v>544</v>
      </c>
      <c r="S120" s="1" t="s">
        <v>585</v>
      </c>
      <c r="T120" s="1"/>
      <c r="U120" s="1"/>
      <c r="V120" s="1" t="s">
        <v>930</v>
      </c>
      <c r="W120" s="1" t="s">
        <v>950</v>
      </c>
      <c r="X120" s="1"/>
      <c r="Y120" s="25">
        <v>43394.519074074073</v>
      </c>
      <c r="Z120" s="1" t="str">
        <f>IF(ISNA(VLOOKUP(C120,'Paetec -prev'!C:H,6,0)),"Yes",IF(OR(VLOOKUP(C120,'Paetec -prev'!C:H,6,0)="Closed",VLOOKUP(C120,'Paetec -prev'!C:H,6,0)="Resolved"),"No","Yes"))</f>
        <v>No</v>
      </c>
      <c r="AA120" s="1" t="s">
        <v>548</v>
      </c>
      <c r="AB120" s="1" t="s">
        <v>548</v>
      </c>
      <c r="AC120" s="1"/>
      <c r="AD120" s="1"/>
    </row>
    <row r="121" spans="1:30" x14ac:dyDescent="0.25">
      <c r="A121" s="1" t="s">
        <v>677</v>
      </c>
      <c r="B121" s="1" t="s">
        <v>562</v>
      </c>
      <c r="C121" s="1" t="s">
        <v>3028</v>
      </c>
      <c r="D121" s="25">
        <v>43382.718472222223</v>
      </c>
      <c r="E121" s="25">
        <v>43383.749305555553</v>
      </c>
      <c r="F121" s="1" t="s">
        <v>915</v>
      </c>
      <c r="G121" s="1" t="s">
        <v>90</v>
      </c>
      <c r="H121" s="1" t="s">
        <v>573</v>
      </c>
      <c r="I121" s="1" t="s">
        <v>91</v>
      </c>
      <c r="J121" s="1" t="s">
        <v>1119</v>
      </c>
      <c r="K121" s="1" t="s">
        <v>3029</v>
      </c>
      <c r="L121" s="1" t="s">
        <v>3030</v>
      </c>
      <c r="M121" s="1" t="s">
        <v>793</v>
      </c>
      <c r="N121" s="1" t="s">
        <v>920</v>
      </c>
      <c r="O121" s="1" t="s">
        <v>921</v>
      </c>
      <c r="P121" s="1"/>
      <c r="Q121" s="1" t="s">
        <v>92</v>
      </c>
      <c r="R121" s="1" t="s">
        <v>544</v>
      </c>
      <c r="S121" s="1" t="s">
        <v>585</v>
      </c>
      <c r="T121" s="1"/>
      <c r="U121" s="1"/>
      <c r="V121" s="1" t="s">
        <v>2293</v>
      </c>
      <c r="W121" s="1" t="s">
        <v>2579</v>
      </c>
      <c r="X121" s="1"/>
      <c r="Y121" s="25">
        <v>43394.503113425926</v>
      </c>
      <c r="Z121" s="1" t="str">
        <f>IF(ISNA(VLOOKUP(C121,'Paetec -prev'!C:H,6,0)),"Yes",IF(OR(VLOOKUP(C121,'Paetec -prev'!C:H,6,0)="Closed",VLOOKUP(C121,'Paetec -prev'!C:H,6,0)="Resolved"),"No","Yes"))</f>
        <v>No</v>
      </c>
      <c r="AA121" s="1" t="s">
        <v>548</v>
      </c>
      <c r="AB121" s="1" t="s">
        <v>548</v>
      </c>
      <c r="AC121" s="1"/>
      <c r="AD121" s="1"/>
    </row>
    <row r="122" spans="1:30" x14ac:dyDescent="0.25">
      <c r="A122" s="1" t="s">
        <v>677</v>
      </c>
      <c r="B122" s="1" t="s">
        <v>562</v>
      </c>
      <c r="C122" s="1" t="s">
        <v>2369</v>
      </c>
      <c r="D122" s="25">
        <v>43377.05027777778</v>
      </c>
      <c r="E122" s="25">
        <v>43383.778333333335</v>
      </c>
      <c r="F122" s="1" t="s">
        <v>1193</v>
      </c>
      <c r="G122" s="1" t="s">
        <v>90</v>
      </c>
      <c r="H122" s="1" t="s">
        <v>573</v>
      </c>
      <c r="I122" s="1" t="s">
        <v>91</v>
      </c>
      <c r="J122" s="1" t="s">
        <v>3064</v>
      </c>
      <c r="K122" s="1" t="s">
        <v>2370</v>
      </c>
      <c r="L122" s="1" t="s">
        <v>3065</v>
      </c>
      <c r="M122" s="1" t="s">
        <v>793</v>
      </c>
      <c r="N122" s="1" t="s">
        <v>41</v>
      </c>
      <c r="O122" s="1" t="s">
        <v>927</v>
      </c>
      <c r="P122" s="1"/>
      <c r="Q122" s="1" t="s">
        <v>92</v>
      </c>
      <c r="R122" s="1" t="s">
        <v>544</v>
      </c>
      <c r="S122" s="1" t="s">
        <v>585</v>
      </c>
      <c r="T122" s="1"/>
      <c r="U122" s="1"/>
      <c r="V122" s="1" t="s">
        <v>922</v>
      </c>
      <c r="W122" s="1" t="s">
        <v>2371</v>
      </c>
      <c r="X122" s="1"/>
      <c r="Y122" s="25">
        <v>43394.490740740737</v>
      </c>
      <c r="Z122" s="1" t="str">
        <f>IF(ISNA(VLOOKUP(C122,'Paetec -prev'!C:H,6,0)),"Yes",IF(OR(VLOOKUP(C122,'Paetec -prev'!C:H,6,0)="Closed",VLOOKUP(C122,'Paetec -prev'!C:H,6,0)="Resolved"),"No","Yes"))</f>
        <v>No</v>
      </c>
      <c r="AA122" s="1" t="s">
        <v>548</v>
      </c>
      <c r="AB122" s="1" t="s">
        <v>548</v>
      </c>
      <c r="AC122" s="1"/>
      <c r="AD122" s="1"/>
    </row>
    <row r="123" spans="1:30" x14ac:dyDescent="0.25">
      <c r="A123" s="1" t="s">
        <v>677</v>
      </c>
      <c r="B123" s="1" t="s">
        <v>562</v>
      </c>
      <c r="C123" s="1" t="s">
        <v>3021</v>
      </c>
      <c r="D123" s="25">
        <v>43383.115671296298</v>
      </c>
      <c r="E123" s="25">
        <v>43383.785254629627</v>
      </c>
      <c r="F123" s="1" t="s">
        <v>1101</v>
      </c>
      <c r="G123" s="1" t="s">
        <v>90</v>
      </c>
      <c r="H123" s="1" t="s">
        <v>573</v>
      </c>
      <c r="I123" s="1" t="s">
        <v>91</v>
      </c>
      <c r="J123" s="1" t="s">
        <v>1119</v>
      </c>
      <c r="K123" s="1" t="s">
        <v>3022</v>
      </c>
      <c r="L123" s="1" t="s">
        <v>3023</v>
      </c>
      <c r="M123" s="1" t="s">
        <v>793</v>
      </c>
      <c r="N123" s="1" t="s">
        <v>920</v>
      </c>
      <c r="O123" s="1" t="s">
        <v>3024</v>
      </c>
      <c r="P123" s="1"/>
      <c r="Q123" s="1" t="s">
        <v>92</v>
      </c>
      <c r="R123" s="1" t="s">
        <v>544</v>
      </c>
      <c r="S123" s="1" t="s">
        <v>585</v>
      </c>
      <c r="T123" s="1"/>
      <c r="U123" s="1"/>
      <c r="V123" s="1" t="s">
        <v>924</v>
      </c>
      <c r="W123" s="1" t="s">
        <v>844</v>
      </c>
      <c r="X123" s="1"/>
      <c r="Y123" s="25">
        <v>43394.535601851851</v>
      </c>
      <c r="Z123" s="1" t="str">
        <f>IF(ISNA(VLOOKUP(C123,'Paetec -prev'!C:H,6,0)),"Yes",IF(OR(VLOOKUP(C123,'Paetec -prev'!C:H,6,0)="Closed",VLOOKUP(C123,'Paetec -prev'!C:H,6,0)="Resolved"),"No","Yes"))</f>
        <v>No</v>
      </c>
      <c r="AA123" s="1" t="s">
        <v>548</v>
      </c>
      <c r="AB123" s="1" t="s">
        <v>548</v>
      </c>
      <c r="AC123" s="1"/>
      <c r="AD123" s="1"/>
    </row>
    <row r="124" spans="1:30" x14ac:dyDescent="0.25">
      <c r="A124" s="1" t="s">
        <v>677</v>
      </c>
      <c r="B124" s="1" t="s">
        <v>562</v>
      </c>
      <c r="C124" s="1" t="s">
        <v>3031</v>
      </c>
      <c r="D124" s="25">
        <v>43382.704305555555</v>
      </c>
      <c r="E124" s="25">
        <v>43383.808842592596</v>
      </c>
      <c r="F124" s="1" t="s">
        <v>913</v>
      </c>
      <c r="G124" s="1" t="s">
        <v>90</v>
      </c>
      <c r="H124" s="1" t="s">
        <v>573</v>
      </c>
      <c r="I124" s="1" t="s">
        <v>91</v>
      </c>
      <c r="J124" s="1" t="s">
        <v>1119</v>
      </c>
      <c r="K124" s="1" t="s">
        <v>3032</v>
      </c>
      <c r="L124" s="1" t="s">
        <v>3033</v>
      </c>
      <c r="M124" s="1" t="s">
        <v>793</v>
      </c>
      <c r="N124" s="1" t="s">
        <v>1372</v>
      </c>
      <c r="O124" s="1" t="s">
        <v>3034</v>
      </c>
      <c r="P124" s="1"/>
      <c r="Q124" s="1" t="s">
        <v>92</v>
      </c>
      <c r="R124" s="1" t="s">
        <v>544</v>
      </c>
      <c r="S124" s="1" t="s">
        <v>585</v>
      </c>
      <c r="T124" s="1"/>
      <c r="U124" s="1"/>
      <c r="V124" s="1" t="s">
        <v>1110</v>
      </c>
      <c r="W124" s="1" t="s">
        <v>964</v>
      </c>
      <c r="X124" s="1"/>
      <c r="Y124" s="25">
        <v>43394.503634259258</v>
      </c>
      <c r="Z124" s="1" t="str">
        <f>IF(ISNA(VLOOKUP(C124,'Paetec -prev'!C:H,6,0)),"Yes",IF(OR(VLOOKUP(C124,'Paetec -prev'!C:H,6,0)="Closed",VLOOKUP(C124,'Paetec -prev'!C:H,6,0)="Resolved"),"No","Yes"))</f>
        <v>No</v>
      </c>
      <c r="AA124" s="1" t="s">
        <v>548</v>
      </c>
      <c r="AB124" s="1" t="s">
        <v>548</v>
      </c>
      <c r="AC124" s="1"/>
      <c r="AD124" s="1"/>
    </row>
    <row r="125" spans="1:30" x14ac:dyDescent="0.25">
      <c r="A125" s="1" t="s">
        <v>677</v>
      </c>
      <c r="B125" s="1" t="s">
        <v>562</v>
      </c>
      <c r="C125" s="1" t="s">
        <v>2765</v>
      </c>
      <c r="D125" s="25">
        <v>43378.905173611114</v>
      </c>
      <c r="E125" s="25">
        <v>43383.825844907406</v>
      </c>
      <c r="F125" s="1" t="s">
        <v>915</v>
      </c>
      <c r="G125" s="1" t="s">
        <v>90</v>
      </c>
      <c r="H125" s="1" t="s">
        <v>573</v>
      </c>
      <c r="I125" s="1" t="s">
        <v>91</v>
      </c>
      <c r="J125" s="1" t="s">
        <v>1119</v>
      </c>
      <c r="K125" s="1" t="s">
        <v>2766</v>
      </c>
      <c r="L125" s="1" t="s">
        <v>3060</v>
      </c>
      <c r="M125" s="1" t="s">
        <v>793</v>
      </c>
      <c r="N125" s="1" t="s">
        <v>40</v>
      </c>
      <c r="O125" s="1" t="s">
        <v>3061</v>
      </c>
      <c r="P125" s="1"/>
      <c r="Q125" s="1" t="s">
        <v>92</v>
      </c>
      <c r="R125" s="1" t="s">
        <v>544</v>
      </c>
      <c r="S125" s="1" t="s">
        <v>585</v>
      </c>
      <c r="T125" s="1"/>
      <c r="U125" s="1"/>
      <c r="V125" s="1" t="s">
        <v>965</v>
      </c>
      <c r="W125" s="1" t="s">
        <v>2767</v>
      </c>
      <c r="X125" s="1"/>
      <c r="Y125" s="25">
        <v>43394.493969907409</v>
      </c>
      <c r="Z125" s="1" t="str">
        <f>IF(ISNA(VLOOKUP(C125,'Paetec -prev'!C:H,6,0)),"Yes",IF(OR(VLOOKUP(C125,'Paetec -prev'!C:H,6,0)="Closed",VLOOKUP(C125,'Paetec -prev'!C:H,6,0)="Resolved"),"No","Yes"))</f>
        <v>No</v>
      </c>
      <c r="AA125" s="1" t="s">
        <v>548</v>
      </c>
      <c r="AB125" s="1" t="s">
        <v>548</v>
      </c>
      <c r="AC125" s="1"/>
      <c r="AD125" s="1"/>
    </row>
    <row r="126" spans="1:30" x14ac:dyDescent="0.25">
      <c r="A126" s="1" t="s">
        <v>677</v>
      </c>
      <c r="B126" s="1" t="s">
        <v>562</v>
      </c>
      <c r="C126" s="1" t="s">
        <v>3088</v>
      </c>
      <c r="D126" s="25">
        <v>43382.673622685186</v>
      </c>
      <c r="E126" s="25">
        <v>43383.872581018521</v>
      </c>
      <c r="F126" s="1" t="s">
        <v>1101</v>
      </c>
      <c r="G126" s="1" t="s">
        <v>90</v>
      </c>
      <c r="H126" s="1" t="s">
        <v>573</v>
      </c>
      <c r="I126" s="1" t="s">
        <v>91</v>
      </c>
      <c r="J126" s="1" t="s">
        <v>1119</v>
      </c>
      <c r="K126" s="1" t="s">
        <v>3089</v>
      </c>
      <c r="L126" s="1" t="s">
        <v>3281</v>
      </c>
      <c r="M126" s="1" t="s">
        <v>793</v>
      </c>
      <c r="N126" s="1" t="s">
        <v>1372</v>
      </c>
      <c r="O126" s="1" t="s">
        <v>2362</v>
      </c>
      <c r="P126" s="1"/>
      <c r="Q126" s="1" t="s">
        <v>92</v>
      </c>
      <c r="R126" s="1" t="s">
        <v>544</v>
      </c>
      <c r="S126" s="1" t="s">
        <v>585</v>
      </c>
      <c r="T126" s="1"/>
      <c r="U126" s="1"/>
      <c r="V126" s="1" t="s">
        <v>1110</v>
      </c>
      <c r="W126" s="1" t="s">
        <v>964</v>
      </c>
      <c r="X126" s="1"/>
      <c r="Y126" s="25">
        <v>43394.502511574072</v>
      </c>
      <c r="Z126" s="1" t="str">
        <f>IF(ISNA(VLOOKUP(C126,'Paetec -prev'!C:H,6,0)),"Yes",IF(OR(VLOOKUP(C126,'Paetec -prev'!C:H,6,0)="Closed",VLOOKUP(C126,'Paetec -prev'!C:H,6,0)="Resolved"),"No","Yes"))</f>
        <v>No</v>
      </c>
      <c r="AA126" s="1" t="s">
        <v>548</v>
      </c>
      <c r="AB126" s="1" t="s">
        <v>548</v>
      </c>
      <c r="AC126" s="1"/>
      <c r="AD126" s="1"/>
    </row>
    <row r="127" spans="1:30" x14ac:dyDescent="0.25">
      <c r="A127" s="1" t="s">
        <v>677</v>
      </c>
      <c r="B127" s="1" t="s">
        <v>562</v>
      </c>
      <c r="C127" s="1" t="s">
        <v>3278</v>
      </c>
      <c r="D127" s="25">
        <v>43383.820196759261</v>
      </c>
      <c r="E127" s="25">
        <v>43384.725671296299</v>
      </c>
      <c r="F127" s="1" t="s">
        <v>914</v>
      </c>
      <c r="G127" s="1" t="s">
        <v>90</v>
      </c>
      <c r="H127" s="1" t="s">
        <v>573</v>
      </c>
      <c r="I127" s="1" t="s">
        <v>91</v>
      </c>
      <c r="J127" s="1" t="s">
        <v>1119</v>
      </c>
      <c r="K127" s="1" t="s">
        <v>3279</v>
      </c>
      <c r="L127" s="1" t="s">
        <v>3280</v>
      </c>
      <c r="M127" s="1" t="s">
        <v>793</v>
      </c>
      <c r="N127" s="1" t="s">
        <v>40</v>
      </c>
      <c r="O127" s="1" t="s">
        <v>1093</v>
      </c>
      <c r="P127" s="1"/>
      <c r="Q127" s="1" t="s">
        <v>92</v>
      </c>
      <c r="R127" s="1" t="s">
        <v>544</v>
      </c>
      <c r="S127" s="1" t="s">
        <v>585</v>
      </c>
      <c r="T127" s="1"/>
      <c r="U127" s="1"/>
      <c r="V127" s="1" t="s">
        <v>1382</v>
      </c>
      <c r="W127" s="1" t="s">
        <v>1383</v>
      </c>
      <c r="X127" s="1"/>
      <c r="Y127" s="25">
        <v>43395.507789351854</v>
      </c>
      <c r="Z127" s="1" t="str">
        <f>IF(ISNA(VLOOKUP(C127,'Paetec -prev'!C:H,6,0)),"Yes",IF(OR(VLOOKUP(C127,'Paetec -prev'!C:H,6,0)="Closed",VLOOKUP(C127,'Paetec -prev'!C:H,6,0)="Resolved"),"No","Yes"))</f>
        <v>No</v>
      </c>
      <c r="AA127" s="1" t="s">
        <v>548</v>
      </c>
      <c r="AB127" s="1" t="s">
        <v>548</v>
      </c>
      <c r="AC127" s="1"/>
      <c r="AD127" s="1"/>
    </row>
    <row r="128" spans="1:30" x14ac:dyDescent="0.25">
      <c r="A128" s="1" t="s">
        <v>677</v>
      </c>
      <c r="B128" s="1" t="s">
        <v>562</v>
      </c>
      <c r="C128" s="1" t="s">
        <v>1531</v>
      </c>
      <c r="D128" s="25">
        <v>43370.131168981483</v>
      </c>
      <c r="E128" s="25">
        <v>43384.745312500003</v>
      </c>
      <c r="F128" s="1" t="s">
        <v>1101</v>
      </c>
      <c r="G128" s="1" t="s">
        <v>90</v>
      </c>
      <c r="H128" s="1" t="s">
        <v>573</v>
      </c>
      <c r="I128" s="1" t="s">
        <v>91</v>
      </c>
      <c r="J128" s="1" t="s">
        <v>1119</v>
      </c>
      <c r="K128" s="1" t="s">
        <v>1532</v>
      </c>
      <c r="L128" s="1" t="s">
        <v>3282</v>
      </c>
      <c r="M128" s="1" t="s">
        <v>793</v>
      </c>
      <c r="N128" s="1" t="s">
        <v>929</v>
      </c>
      <c r="O128" s="1" t="s">
        <v>1273</v>
      </c>
      <c r="P128" s="1"/>
      <c r="Q128" s="1" t="s">
        <v>92</v>
      </c>
      <c r="R128" s="1" t="s">
        <v>544</v>
      </c>
      <c r="S128" s="1" t="s">
        <v>585</v>
      </c>
      <c r="T128" s="1"/>
      <c r="U128" s="1"/>
      <c r="V128" s="1" t="s">
        <v>1234</v>
      </c>
      <c r="W128" s="1" t="s">
        <v>1235</v>
      </c>
      <c r="X128" s="1"/>
      <c r="Y128" s="25">
        <v>43395.484780092593</v>
      </c>
      <c r="Z128" s="1" t="str">
        <f>IF(ISNA(VLOOKUP(C128,'Paetec -prev'!C:H,6,0)),"Yes",IF(OR(VLOOKUP(C128,'Paetec -prev'!C:H,6,0)="Closed",VLOOKUP(C128,'Paetec -prev'!C:H,6,0)="Resolved"),"No","Yes"))</f>
        <v>No</v>
      </c>
      <c r="AA128" s="1" t="s">
        <v>548</v>
      </c>
      <c r="AB128" s="1" t="s">
        <v>548</v>
      </c>
      <c r="AC128" s="1"/>
      <c r="AD128" s="1"/>
    </row>
    <row r="129" spans="1:30" x14ac:dyDescent="0.25">
      <c r="A129" s="1" t="s">
        <v>677</v>
      </c>
      <c r="B129" s="1" t="s">
        <v>562</v>
      </c>
      <c r="C129" s="1" t="s">
        <v>3287</v>
      </c>
      <c r="D129" s="25">
        <v>43383.940787037034</v>
      </c>
      <c r="E129" s="25">
        <v>43384.812222222223</v>
      </c>
      <c r="F129" s="1" t="s">
        <v>913</v>
      </c>
      <c r="G129" s="1" t="s">
        <v>90</v>
      </c>
      <c r="H129" s="1" t="s">
        <v>573</v>
      </c>
      <c r="I129" s="1" t="s">
        <v>91</v>
      </c>
      <c r="J129" s="1" t="s">
        <v>3288</v>
      </c>
      <c r="K129" s="1" t="s">
        <v>3289</v>
      </c>
      <c r="L129" s="1" t="s">
        <v>3461</v>
      </c>
      <c r="M129" s="1" t="s">
        <v>793</v>
      </c>
      <c r="N129" s="1" t="s">
        <v>41</v>
      </c>
      <c r="O129" s="1" t="s">
        <v>928</v>
      </c>
      <c r="P129" s="1"/>
      <c r="Q129" s="1" t="s">
        <v>92</v>
      </c>
      <c r="R129" s="1" t="s">
        <v>544</v>
      </c>
      <c r="S129" s="1" t="s">
        <v>585</v>
      </c>
      <c r="T129" s="1"/>
      <c r="U129" s="1"/>
      <c r="V129" s="1" t="s">
        <v>3290</v>
      </c>
      <c r="W129" s="1" t="s">
        <v>3291</v>
      </c>
      <c r="X129" s="1"/>
      <c r="Y129" s="25">
        <v>43396.510671296295</v>
      </c>
      <c r="Z129" s="1" t="str">
        <f>IF(ISNA(VLOOKUP(C129,'Paetec -prev'!C:H,6,0)),"Yes",IF(OR(VLOOKUP(C129,'Paetec -prev'!C:H,6,0)="Closed",VLOOKUP(C129,'Paetec -prev'!C:H,6,0)="Resolved"),"No","Yes"))</f>
        <v>No</v>
      </c>
      <c r="AA129" s="1" t="s">
        <v>548</v>
      </c>
      <c r="AB129" s="1" t="s">
        <v>548</v>
      </c>
      <c r="AC129" s="1"/>
      <c r="AD129" s="1"/>
    </row>
    <row r="130" spans="1:30" x14ac:dyDescent="0.25">
      <c r="A130" s="1" t="s">
        <v>677</v>
      </c>
      <c r="B130" s="1" t="s">
        <v>562</v>
      </c>
      <c r="C130" s="1" t="s">
        <v>3292</v>
      </c>
      <c r="D130" s="25">
        <v>43383.963159722225</v>
      </c>
      <c r="E130" s="25">
        <v>43384.813310185185</v>
      </c>
      <c r="F130" s="1" t="s">
        <v>915</v>
      </c>
      <c r="G130" s="1" t="s">
        <v>90</v>
      </c>
      <c r="H130" s="1" t="s">
        <v>573</v>
      </c>
      <c r="I130" s="1" t="s">
        <v>91</v>
      </c>
      <c r="J130" s="1" t="s">
        <v>1119</v>
      </c>
      <c r="K130" s="1" t="s">
        <v>3293</v>
      </c>
      <c r="L130" s="1" t="s">
        <v>3462</v>
      </c>
      <c r="M130" s="1" t="s">
        <v>793</v>
      </c>
      <c r="N130" s="1" t="s">
        <v>929</v>
      </c>
      <c r="O130" s="1" t="s">
        <v>948</v>
      </c>
      <c r="P130" s="1"/>
      <c r="Q130" s="1" t="s">
        <v>92</v>
      </c>
      <c r="R130" s="1" t="s">
        <v>544</v>
      </c>
      <c r="S130" s="1" t="s">
        <v>585</v>
      </c>
      <c r="T130" s="1"/>
      <c r="U130" s="1"/>
      <c r="V130" s="1" t="s">
        <v>1218</v>
      </c>
      <c r="W130" s="1" t="s">
        <v>1219</v>
      </c>
      <c r="X130" s="1"/>
      <c r="Y130" s="25">
        <v>43396.506319444445</v>
      </c>
      <c r="Z130" s="1" t="str">
        <f>IF(ISNA(VLOOKUP(C130,'Paetec -prev'!C:H,6,0)),"Yes",IF(OR(VLOOKUP(C130,'Paetec -prev'!C:H,6,0)="Closed",VLOOKUP(C130,'Paetec -prev'!C:H,6,0)="Resolved"),"No","Yes"))</f>
        <v>No</v>
      </c>
      <c r="AA130" s="1" t="s">
        <v>548</v>
      </c>
      <c r="AB130" s="1" t="s">
        <v>548</v>
      </c>
      <c r="AC130" s="1"/>
      <c r="AD130" s="1"/>
    </row>
    <row r="131" spans="1:30" x14ac:dyDescent="0.25">
      <c r="A131" s="1" t="s">
        <v>677</v>
      </c>
      <c r="B131" s="1" t="s">
        <v>562</v>
      </c>
      <c r="C131" s="1" t="s">
        <v>3300</v>
      </c>
      <c r="D131" s="25">
        <v>43383.793124999997</v>
      </c>
      <c r="E131" s="25">
        <v>43384.846342592595</v>
      </c>
      <c r="F131" s="1" t="s">
        <v>913</v>
      </c>
      <c r="G131" s="1" t="s">
        <v>90</v>
      </c>
      <c r="H131" s="1" t="s">
        <v>573</v>
      </c>
      <c r="I131" s="1" t="s">
        <v>91</v>
      </c>
      <c r="J131" s="1" t="s">
        <v>1119</v>
      </c>
      <c r="K131" s="1" t="s">
        <v>3301</v>
      </c>
      <c r="L131" s="1" t="s">
        <v>3463</v>
      </c>
      <c r="M131" s="1" t="s">
        <v>793</v>
      </c>
      <c r="N131" s="1" t="s">
        <v>40</v>
      </c>
      <c r="O131" s="1" t="s">
        <v>602</v>
      </c>
      <c r="P131" s="1"/>
      <c r="Q131" s="1" t="s">
        <v>92</v>
      </c>
      <c r="R131" s="1" t="s">
        <v>544</v>
      </c>
      <c r="S131" s="1" t="s">
        <v>585</v>
      </c>
      <c r="T131" s="1"/>
      <c r="U131" s="1"/>
      <c r="V131" s="1" t="s">
        <v>841</v>
      </c>
      <c r="W131" s="1" t="s">
        <v>800</v>
      </c>
      <c r="X131" s="1"/>
      <c r="Y131" s="25">
        <v>43395.507638888892</v>
      </c>
      <c r="Z131" s="1" t="str">
        <f>IF(ISNA(VLOOKUP(C131,'Paetec -prev'!C:H,6,0)),"Yes",IF(OR(VLOOKUP(C131,'Paetec -prev'!C:H,6,0)="Closed",VLOOKUP(C131,'Paetec -prev'!C:H,6,0)="Resolved"),"No","Yes"))</f>
        <v>No</v>
      </c>
      <c r="AA131" s="1" t="s">
        <v>548</v>
      </c>
      <c r="AB131" s="1" t="s">
        <v>548</v>
      </c>
      <c r="AC131" s="1"/>
      <c r="AD131" s="1"/>
    </row>
    <row r="132" spans="1:30" x14ac:dyDescent="0.25">
      <c r="A132" s="1" t="s">
        <v>677</v>
      </c>
      <c r="B132" s="1" t="s">
        <v>562</v>
      </c>
      <c r="C132" s="1" t="s">
        <v>3285</v>
      </c>
      <c r="D132" s="25">
        <v>43383.975983796299</v>
      </c>
      <c r="E132" s="25">
        <v>43384.853854166664</v>
      </c>
      <c r="F132" s="1" t="s">
        <v>913</v>
      </c>
      <c r="G132" s="1" t="s">
        <v>90</v>
      </c>
      <c r="H132" s="1" t="s">
        <v>573</v>
      </c>
      <c r="I132" s="1" t="s">
        <v>91</v>
      </c>
      <c r="J132" s="1" t="s">
        <v>1119</v>
      </c>
      <c r="K132" s="1" t="s">
        <v>3286</v>
      </c>
      <c r="L132" s="1" t="s">
        <v>3460</v>
      </c>
      <c r="M132" s="1" t="s">
        <v>793</v>
      </c>
      <c r="N132" s="1" t="s">
        <v>929</v>
      </c>
      <c r="O132" s="1" t="s">
        <v>1214</v>
      </c>
      <c r="P132" s="1"/>
      <c r="Q132" s="1" t="s">
        <v>92</v>
      </c>
      <c r="R132" s="1" t="s">
        <v>544</v>
      </c>
      <c r="S132" s="1" t="s">
        <v>585</v>
      </c>
      <c r="T132" s="1"/>
      <c r="U132" s="1"/>
      <c r="V132" s="1" t="s">
        <v>3047</v>
      </c>
      <c r="W132" s="1" t="s">
        <v>3048</v>
      </c>
      <c r="X132" s="1"/>
      <c r="Y132" s="25">
        <v>43396.512094907404</v>
      </c>
      <c r="Z132" s="1" t="str">
        <f>IF(ISNA(VLOOKUP(C132,'Paetec -prev'!C:H,6,0)),"Yes",IF(OR(VLOOKUP(C132,'Paetec -prev'!C:H,6,0)="Closed",VLOOKUP(C132,'Paetec -prev'!C:H,6,0)="Resolved"),"No","Yes"))</f>
        <v>No</v>
      </c>
      <c r="AA132" s="1" t="s">
        <v>548</v>
      </c>
      <c r="AB132" s="1" t="s">
        <v>548</v>
      </c>
      <c r="AC132" s="1"/>
      <c r="AD132" s="1"/>
    </row>
    <row r="133" spans="1:30" x14ac:dyDescent="0.25">
      <c r="A133" s="1" t="s">
        <v>677</v>
      </c>
      <c r="B133" s="1" t="s">
        <v>562</v>
      </c>
      <c r="C133" s="1" t="s">
        <v>2768</v>
      </c>
      <c r="D133" s="25">
        <v>43378.911400462966</v>
      </c>
      <c r="E133" s="25">
        <v>43384.890717592592</v>
      </c>
      <c r="F133" s="1" t="s">
        <v>1101</v>
      </c>
      <c r="G133" s="1" t="s">
        <v>90</v>
      </c>
      <c r="H133" s="1" t="s">
        <v>573</v>
      </c>
      <c r="I133" s="1" t="s">
        <v>91</v>
      </c>
      <c r="J133" s="1" t="s">
        <v>2071</v>
      </c>
      <c r="K133" s="1" t="s">
        <v>2769</v>
      </c>
      <c r="L133" s="1" t="s">
        <v>3468</v>
      </c>
      <c r="M133" s="1" t="s">
        <v>793</v>
      </c>
      <c r="N133" s="1" t="s">
        <v>41</v>
      </c>
      <c r="O133" s="1" t="s">
        <v>927</v>
      </c>
      <c r="P133" s="1"/>
      <c r="Q133" s="1" t="s">
        <v>92</v>
      </c>
      <c r="R133" s="1" t="s">
        <v>544</v>
      </c>
      <c r="S133" s="1" t="s">
        <v>585</v>
      </c>
      <c r="T133" s="1"/>
      <c r="U133" s="1"/>
      <c r="V133" s="1" t="s">
        <v>2043</v>
      </c>
      <c r="W133" s="1" t="s">
        <v>1303</v>
      </c>
      <c r="X133" s="1"/>
      <c r="Y133" s="25">
        <v>43395.494467592594</v>
      </c>
      <c r="Z133" s="1" t="str">
        <f>IF(ISNA(VLOOKUP(C133,'Paetec -prev'!C:H,6,0)),"Yes",IF(OR(VLOOKUP(C133,'Paetec -prev'!C:H,6,0)="Closed",VLOOKUP(C133,'Paetec -prev'!C:H,6,0)="Resolved"),"No","Yes"))</f>
        <v>No</v>
      </c>
      <c r="AA133" s="1" t="s">
        <v>548</v>
      </c>
      <c r="AB133" s="1" t="s">
        <v>548</v>
      </c>
      <c r="AC133" s="1"/>
      <c r="AD133" s="1"/>
    </row>
    <row r="134" spans="1:30" x14ac:dyDescent="0.25">
      <c r="A134" s="1" t="s">
        <v>677</v>
      </c>
      <c r="B134" s="1" t="s">
        <v>562</v>
      </c>
      <c r="C134" s="1" t="s">
        <v>3283</v>
      </c>
      <c r="D134" s="25">
        <v>43384.008703703701</v>
      </c>
      <c r="E134" s="25">
        <v>43384.909212962964</v>
      </c>
      <c r="F134" s="1" t="s">
        <v>915</v>
      </c>
      <c r="G134" s="1" t="s">
        <v>90</v>
      </c>
      <c r="H134" s="1" t="s">
        <v>573</v>
      </c>
      <c r="I134" s="1" t="s">
        <v>91</v>
      </c>
      <c r="J134" s="1" t="s">
        <v>1119</v>
      </c>
      <c r="K134" s="1" t="s">
        <v>3284</v>
      </c>
      <c r="L134" s="1" t="s">
        <v>3459</v>
      </c>
      <c r="M134" s="1" t="s">
        <v>793</v>
      </c>
      <c r="N134" s="1" t="s">
        <v>40</v>
      </c>
      <c r="O134" s="1" t="s">
        <v>1093</v>
      </c>
      <c r="P134" s="1"/>
      <c r="Q134" s="1" t="s">
        <v>92</v>
      </c>
      <c r="R134" s="1" t="s">
        <v>544</v>
      </c>
      <c r="S134" s="1" t="s">
        <v>585</v>
      </c>
      <c r="T134" s="1"/>
      <c r="U134" s="1"/>
      <c r="V134" s="1" t="s">
        <v>930</v>
      </c>
      <c r="W134" s="1" t="s">
        <v>950</v>
      </c>
      <c r="X134" s="1"/>
      <c r="Y134" s="25">
        <v>43396.524409722224</v>
      </c>
      <c r="Z134" s="1" t="str">
        <f>IF(ISNA(VLOOKUP(C134,'Paetec -prev'!C:H,6,0)),"Yes",IF(OR(VLOOKUP(C134,'Paetec -prev'!C:H,6,0)="Closed",VLOOKUP(C134,'Paetec -prev'!C:H,6,0)="Resolved"),"No","Yes"))</f>
        <v>No</v>
      </c>
      <c r="AA134" s="1" t="s">
        <v>548</v>
      </c>
      <c r="AB134" s="1" t="s">
        <v>548</v>
      </c>
      <c r="AC134" s="1"/>
      <c r="AD134" s="1"/>
    </row>
    <row r="135" spans="1:30" x14ac:dyDescent="0.25">
      <c r="A135" s="1" t="s">
        <v>677</v>
      </c>
      <c r="B135" s="1" t="s">
        <v>562</v>
      </c>
      <c r="C135" s="1" t="s">
        <v>3075</v>
      </c>
      <c r="D135" s="25">
        <v>43383.159178240741</v>
      </c>
      <c r="E135" s="25">
        <v>43385.532719907409</v>
      </c>
      <c r="F135" s="1" t="s">
        <v>1193</v>
      </c>
      <c r="G135" s="1" t="s">
        <v>90</v>
      </c>
      <c r="H135" s="1" t="s">
        <v>573</v>
      </c>
      <c r="I135" s="1" t="s">
        <v>91</v>
      </c>
      <c r="J135" s="1" t="s">
        <v>1119</v>
      </c>
      <c r="K135" s="1" t="s">
        <v>3076</v>
      </c>
      <c r="L135" s="1" t="s">
        <v>3464</v>
      </c>
      <c r="M135" s="1" t="s">
        <v>793</v>
      </c>
      <c r="N135" s="1" t="s">
        <v>41</v>
      </c>
      <c r="O135" s="1" t="s">
        <v>3465</v>
      </c>
      <c r="P135" s="1"/>
      <c r="Q135" s="1" t="s">
        <v>92</v>
      </c>
      <c r="R135" s="1" t="s">
        <v>544</v>
      </c>
      <c r="S135" s="1" t="s">
        <v>585</v>
      </c>
      <c r="T135" s="1"/>
      <c r="U135" s="1"/>
      <c r="V135" s="1" t="s">
        <v>3077</v>
      </c>
      <c r="W135" s="1" t="s">
        <v>3078</v>
      </c>
      <c r="X135" s="1"/>
      <c r="Y135" s="25">
        <v>43396.49931712963</v>
      </c>
      <c r="Z135" s="1" t="str">
        <f>IF(ISNA(VLOOKUP(C135,'Paetec -prev'!C:H,6,0)),"Yes",IF(OR(VLOOKUP(C135,'Paetec -prev'!C:H,6,0)="Closed",VLOOKUP(C135,'Paetec -prev'!C:H,6,0)="Resolved"),"No","Yes"))</f>
        <v>No</v>
      </c>
      <c r="AA135" s="1" t="s">
        <v>548</v>
      </c>
      <c r="AB135" s="1" t="s">
        <v>548</v>
      </c>
      <c r="AC135" s="1"/>
      <c r="AD135" s="1"/>
    </row>
    <row r="136" spans="1:30" x14ac:dyDescent="0.25">
      <c r="A136" s="1" t="s">
        <v>677</v>
      </c>
      <c r="B136" s="1" t="s">
        <v>562</v>
      </c>
      <c r="C136" s="1" t="s">
        <v>2757</v>
      </c>
      <c r="D136" s="25">
        <v>43379.042719907404</v>
      </c>
      <c r="E136" s="25">
        <v>43385.59412037037</v>
      </c>
      <c r="F136" s="1" t="s">
        <v>913</v>
      </c>
      <c r="G136" s="1" t="s">
        <v>90</v>
      </c>
      <c r="H136" s="1" t="s">
        <v>573</v>
      </c>
      <c r="I136" s="1" t="s">
        <v>91</v>
      </c>
      <c r="J136" s="1" t="s">
        <v>1120</v>
      </c>
      <c r="K136" s="1" t="s">
        <v>2758</v>
      </c>
      <c r="L136" s="1" t="s">
        <v>3467</v>
      </c>
      <c r="M136" s="1" t="s">
        <v>793</v>
      </c>
      <c r="N136" s="1" t="s">
        <v>40</v>
      </c>
      <c r="O136" s="1" t="s">
        <v>602</v>
      </c>
      <c r="P136" s="1"/>
      <c r="Q136" s="1" t="s">
        <v>92</v>
      </c>
      <c r="R136" s="1" t="s">
        <v>544</v>
      </c>
      <c r="S136" s="1" t="s">
        <v>585</v>
      </c>
      <c r="T136" s="1"/>
      <c r="U136" s="1"/>
      <c r="V136" s="1" t="s">
        <v>863</v>
      </c>
      <c r="W136" s="1" t="s">
        <v>1245</v>
      </c>
      <c r="X136" s="1"/>
      <c r="Y136" s="25">
        <v>43396.492627314816</v>
      </c>
      <c r="Z136" s="1" t="str">
        <f>IF(ISNA(VLOOKUP(C136,'Paetec -prev'!C:H,6,0)),"Yes",IF(OR(VLOOKUP(C136,'Paetec -prev'!C:H,6,0)="Closed",VLOOKUP(C136,'Paetec -prev'!C:H,6,0)="Resolved"),"No","Yes"))</f>
        <v>No</v>
      </c>
      <c r="AA136" s="1" t="s">
        <v>548</v>
      </c>
      <c r="AB136" s="1" t="s">
        <v>548</v>
      </c>
      <c r="AC136" s="1"/>
      <c r="AD136" s="1"/>
    </row>
    <row r="137" spans="1:30" x14ac:dyDescent="0.25">
      <c r="A137" s="1" t="s">
        <v>677</v>
      </c>
      <c r="B137" s="1" t="s">
        <v>562</v>
      </c>
      <c r="C137" s="1" t="s">
        <v>1470</v>
      </c>
      <c r="D137" s="25">
        <v>43361.835833333331</v>
      </c>
      <c r="E137" s="25">
        <v>43385.650347222225</v>
      </c>
      <c r="F137" s="1" t="s">
        <v>1101</v>
      </c>
      <c r="G137" s="1" t="s">
        <v>90</v>
      </c>
      <c r="H137" s="1" t="s">
        <v>573</v>
      </c>
      <c r="I137" s="1" t="s">
        <v>91</v>
      </c>
      <c r="J137" s="1" t="s">
        <v>1464</v>
      </c>
      <c r="K137" s="1" t="s">
        <v>1471</v>
      </c>
      <c r="L137" s="1" t="s">
        <v>3472</v>
      </c>
      <c r="M137" s="1" t="s">
        <v>793</v>
      </c>
      <c r="N137" s="1" t="s">
        <v>920</v>
      </c>
      <c r="O137" s="1" t="s">
        <v>921</v>
      </c>
      <c r="P137" s="1"/>
      <c r="Q137" s="1" t="s">
        <v>92</v>
      </c>
      <c r="R137" s="1" t="s">
        <v>544</v>
      </c>
      <c r="S137" s="1" t="s">
        <v>545</v>
      </c>
      <c r="T137" s="1"/>
      <c r="U137" s="1"/>
      <c r="V137" s="1" t="s">
        <v>1472</v>
      </c>
      <c r="W137" s="1" t="s">
        <v>1473</v>
      </c>
      <c r="X137" s="1"/>
      <c r="Y137" s="25">
        <v>43396.484027777777</v>
      </c>
      <c r="Z137" s="1" t="str">
        <f>IF(ISNA(VLOOKUP(C137,'Paetec -prev'!C:H,6,0)),"Yes",IF(OR(VLOOKUP(C137,'Paetec -prev'!C:H,6,0)="Closed",VLOOKUP(C137,'Paetec -prev'!C:H,6,0)="Resolved"),"No","Yes"))</f>
        <v>No</v>
      </c>
      <c r="AA137" s="1" t="s">
        <v>548</v>
      </c>
      <c r="AB137" s="1" t="s">
        <v>548</v>
      </c>
      <c r="AC137" s="1"/>
      <c r="AD137" s="1"/>
    </row>
    <row r="138" spans="1:30" x14ac:dyDescent="0.25">
      <c r="A138" s="1" t="s">
        <v>677</v>
      </c>
      <c r="B138" s="1" t="s">
        <v>562</v>
      </c>
      <c r="C138" s="1" t="s">
        <v>3086</v>
      </c>
      <c r="D138" s="25">
        <v>43382.69804398148</v>
      </c>
      <c r="E138" s="25">
        <v>43385.71702546296</v>
      </c>
      <c r="F138" s="1" t="s">
        <v>915</v>
      </c>
      <c r="G138" s="1" t="s">
        <v>90</v>
      </c>
      <c r="H138" s="1" t="s">
        <v>573</v>
      </c>
      <c r="I138" s="1" t="s">
        <v>91</v>
      </c>
      <c r="J138" s="1" t="s">
        <v>1119</v>
      </c>
      <c r="K138" s="1" t="s">
        <v>3087</v>
      </c>
      <c r="L138" s="1" t="s">
        <v>3466</v>
      </c>
      <c r="M138" s="1" t="s">
        <v>793</v>
      </c>
      <c r="N138" s="1" t="s">
        <v>929</v>
      </c>
      <c r="O138" s="1" t="s">
        <v>1241</v>
      </c>
      <c r="P138" s="1"/>
      <c r="Q138" s="1" t="s">
        <v>92</v>
      </c>
      <c r="R138" s="1" t="s">
        <v>544</v>
      </c>
      <c r="S138" s="1" t="s">
        <v>585</v>
      </c>
      <c r="T138" s="1"/>
      <c r="U138" s="1"/>
      <c r="V138" s="1" t="s">
        <v>1110</v>
      </c>
      <c r="W138" s="1" t="s">
        <v>964</v>
      </c>
      <c r="X138" s="1"/>
      <c r="Y138" s="25">
        <v>43396.49496527778</v>
      </c>
      <c r="Z138" s="1" t="str">
        <f>IF(ISNA(VLOOKUP(C138,'Paetec -prev'!C:H,6,0)),"Yes",IF(OR(VLOOKUP(C138,'Paetec -prev'!C:H,6,0)="Closed",VLOOKUP(C138,'Paetec -prev'!C:H,6,0)="Resolved"),"No","Yes"))</f>
        <v>No</v>
      </c>
      <c r="AA138" s="1" t="s">
        <v>548</v>
      </c>
      <c r="AB138" s="1" t="s">
        <v>548</v>
      </c>
      <c r="AC138" s="1"/>
      <c r="AD138" s="1"/>
    </row>
    <row r="139" spans="1:30" x14ac:dyDescent="0.25">
      <c r="A139" s="1" t="s">
        <v>677</v>
      </c>
      <c r="B139" s="1" t="s">
        <v>562</v>
      </c>
      <c r="C139" s="1" t="s">
        <v>3469</v>
      </c>
      <c r="D139" s="25">
        <v>43374.800057870372</v>
      </c>
      <c r="E139" s="25">
        <v>43385.723773148151</v>
      </c>
      <c r="F139" s="1" t="s">
        <v>915</v>
      </c>
      <c r="G139" s="1" t="s">
        <v>90</v>
      </c>
      <c r="H139" s="1" t="s">
        <v>573</v>
      </c>
      <c r="I139" s="1" t="s">
        <v>91</v>
      </c>
      <c r="J139" s="1" t="s">
        <v>2071</v>
      </c>
      <c r="K139" s="1" t="s">
        <v>3470</v>
      </c>
      <c r="L139" s="1" t="s">
        <v>3471</v>
      </c>
      <c r="M139" s="1" t="s">
        <v>793</v>
      </c>
      <c r="N139" s="1" t="s">
        <v>929</v>
      </c>
      <c r="O139" s="1" t="s">
        <v>1241</v>
      </c>
      <c r="P139" s="1"/>
      <c r="Q139" s="1" t="s">
        <v>92</v>
      </c>
      <c r="R139" s="1" t="s">
        <v>544</v>
      </c>
      <c r="S139" s="1" t="s">
        <v>585</v>
      </c>
      <c r="T139" s="1"/>
      <c r="U139" s="1"/>
      <c r="V139" s="1" t="s">
        <v>1110</v>
      </c>
      <c r="W139" s="1" t="s">
        <v>964</v>
      </c>
      <c r="X139" s="1"/>
      <c r="Y139" s="25">
        <v>43396.487141203703</v>
      </c>
      <c r="Z139" s="1" t="str">
        <f>IF(ISNA(VLOOKUP(C139,'Paetec -prev'!C:H,6,0)),"Yes",IF(OR(VLOOKUP(C139,'Paetec -prev'!C:H,6,0)="Closed",VLOOKUP(C139,'Paetec -prev'!C:H,6,0)="Resolved"),"No","Yes"))</f>
        <v>No</v>
      </c>
      <c r="AA139" s="1" t="s">
        <v>548</v>
      </c>
      <c r="AB139" s="1" t="s">
        <v>548</v>
      </c>
      <c r="AC139" s="1"/>
      <c r="AD139" s="1"/>
    </row>
    <row r="140" spans="1:30" x14ac:dyDescent="0.25">
      <c r="A140" s="1" t="s">
        <v>677</v>
      </c>
      <c r="B140" s="1" t="s">
        <v>562</v>
      </c>
      <c r="C140" s="1" t="s">
        <v>3448</v>
      </c>
      <c r="D140" s="25">
        <v>43384.97587962963</v>
      </c>
      <c r="E140" s="25">
        <v>43385.772129629629</v>
      </c>
      <c r="F140" s="1" t="s">
        <v>1101</v>
      </c>
      <c r="G140" s="1" t="s">
        <v>90</v>
      </c>
      <c r="H140" s="1" t="s">
        <v>573</v>
      </c>
      <c r="I140" s="1" t="s">
        <v>91</v>
      </c>
      <c r="J140" s="1" t="s">
        <v>1119</v>
      </c>
      <c r="K140" s="1" t="s">
        <v>3449</v>
      </c>
      <c r="L140" s="1" t="s">
        <v>3450</v>
      </c>
      <c r="M140" s="1" t="s">
        <v>793</v>
      </c>
      <c r="N140" s="1" t="s">
        <v>41</v>
      </c>
      <c r="O140" s="1" t="s">
        <v>942</v>
      </c>
      <c r="P140" s="1"/>
      <c r="Q140" s="1" t="s">
        <v>92</v>
      </c>
      <c r="R140" s="1" t="s">
        <v>544</v>
      </c>
      <c r="S140" s="1" t="s">
        <v>585</v>
      </c>
      <c r="T140" s="1"/>
      <c r="U140" s="1"/>
      <c r="V140" s="1" t="s">
        <v>1307</v>
      </c>
      <c r="W140" s="1" t="s">
        <v>2050</v>
      </c>
      <c r="X140" s="1"/>
      <c r="Y140" s="25">
        <v>43397.495555555557</v>
      </c>
      <c r="Z140" s="1" t="str">
        <f>IF(ISNA(VLOOKUP(C140,'Paetec -prev'!C:H,6,0)),"Yes",IF(OR(VLOOKUP(C140,'Paetec -prev'!C:H,6,0)="Closed",VLOOKUP(C140,'Paetec -prev'!C:H,6,0)="Resolved"),"No","Yes"))</f>
        <v>No</v>
      </c>
      <c r="AA140" s="1" t="s">
        <v>548</v>
      </c>
      <c r="AB140" s="1" t="s">
        <v>548</v>
      </c>
      <c r="AC140" s="1"/>
      <c r="AD140" s="1"/>
    </row>
    <row r="141" spans="1:30" x14ac:dyDescent="0.25">
      <c r="A141" s="1" t="s">
        <v>677</v>
      </c>
      <c r="B141" s="1" t="s">
        <v>562</v>
      </c>
      <c r="C141" s="1" t="s">
        <v>3454</v>
      </c>
      <c r="D141" s="25">
        <v>43384.788310185184</v>
      </c>
      <c r="E141" s="25">
        <v>43385.807326388887</v>
      </c>
      <c r="F141" s="1" t="s">
        <v>915</v>
      </c>
      <c r="G141" s="1" t="s">
        <v>90</v>
      </c>
      <c r="H141" s="1" t="s">
        <v>573</v>
      </c>
      <c r="I141" s="1" t="s">
        <v>91</v>
      </c>
      <c r="J141" s="1" t="s">
        <v>1119</v>
      </c>
      <c r="K141" s="1" t="s">
        <v>3455</v>
      </c>
      <c r="L141" s="1" t="s">
        <v>3456</v>
      </c>
      <c r="M141" s="1" t="s">
        <v>793</v>
      </c>
      <c r="N141" s="1" t="s">
        <v>40</v>
      </c>
      <c r="O141" s="1" t="s">
        <v>602</v>
      </c>
      <c r="P141" s="1"/>
      <c r="Q141" s="1" t="s">
        <v>92</v>
      </c>
      <c r="R141" s="1" t="s">
        <v>544</v>
      </c>
      <c r="S141" s="1" t="s">
        <v>585</v>
      </c>
      <c r="T141" s="1"/>
      <c r="U141" s="1"/>
      <c r="V141" s="1" t="s">
        <v>3457</v>
      </c>
      <c r="W141" s="1" t="s">
        <v>3458</v>
      </c>
      <c r="X141" s="1"/>
      <c r="Y141" s="25">
        <v>43396.548715277779</v>
      </c>
      <c r="Z141" s="1" t="str">
        <f>IF(ISNA(VLOOKUP(C141,'Paetec -prev'!C:H,6,0)),"Yes",IF(OR(VLOOKUP(C141,'Paetec -prev'!C:H,6,0)="Closed",VLOOKUP(C141,'Paetec -prev'!C:H,6,0)="Resolved"),"No","Yes"))</f>
        <v>No</v>
      </c>
      <c r="AA141" s="1" t="s">
        <v>548</v>
      </c>
      <c r="AB141" s="1" t="s">
        <v>548</v>
      </c>
      <c r="AC141" s="1"/>
      <c r="AD141" s="1"/>
    </row>
    <row r="142" spans="1:30" x14ac:dyDescent="0.25">
      <c r="A142" s="1" t="s">
        <v>677</v>
      </c>
      <c r="B142" s="1" t="s">
        <v>562</v>
      </c>
      <c r="C142" s="1" t="s">
        <v>3451</v>
      </c>
      <c r="D142" s="25">
        <v>43384.978726851848</v>
      </c>
      <c r="E142" s="25">
        <v>43385.828368055554</v>
      </c>
      <c r="F142" s="1" t="s">
        <v>915</v>
      </c>
      <c r="G142" s="1" t="s">
        <v>90</v>
      </c>
      <c r="H142" s="1" t="s">
        <v>573</v>
      </c>
      <c r="I142" s="1" t="s">
        <v>91</v>
      </c>
      <c r="J142" s="1" t="s">
        <v>1119</v>
      </c>
      <c r="K142" s="1" t="s">
        <v>3452</v>
      </c>
      <c r="L142" s="1" t="s">
        <v>3453</v>
      </c>
      <c r="M142" s="1" t="s">
        <v>793</v>
      </c>
      <c r="N142" s="1" t="s">
        <v>40</v>
      </c>
      <c r="O142" s="1" t="s">
        <v>1093</v>
      </c>
      <c r="P142" s="1"/>
      <c r="Q142" s="1" t="s">
        <v>92</v>
      </c>
      <c r="R142" s="1" t="s">
        <v>544</v>
      </c>
      <c r="S142" s="1" t="s">
        <v>585</v>
      </c>
      <c r="T142" s="1"/>
      <c r="U142" s="1"/>
      <c r="V142" s="1" t="s">
        <v>2293</v>
      </c>
      <c r="W142" s="1" t="s">
        <v>2579</v>
      </c>
      <c r="X142" s="1"/>
      <c r="Y142" s="25">
        <v>43397.490231481483</v>
      </c>
      <c r="Z142" s="1" t="str">
        <f>IF(ISNA(VLOOKUP(C142,'Paetec -prev'!C:H,6,0)),"Yes",IF(OR(VLOOKUP(C142,'Paetec -prev'!C:H,6,0)="Closed",VLOOKUP(C142,'Paetec -prev'!C:H,6,0)="Resolved"),"No","Yes"))</f>
        <v>No</v>
      </c>
      <c r="AA142" s="1" t="s">
        <v>548</v>
      </c>
      <c r="AB142" s="1" t="s">
        <v>548</v>
      </c>
      <c r="AC142" s="1"/>
      <c r="AD142" s="1"/>
    </row>
    <row r="143" spans="1:30" x14ac:dyDescent="0.25">
      <c r="A143" s="1" t="s">
        <v>677</v>
      </c>
      <c r="B143" s="1" t="s">
        <v>562</v>
      </c>
      <c r="C143" s="1" t="s">
        <v>3482</v>
      </c>
      <c r="D143" s="25">
        <v>43384.980324074073</v>
      </c>
      <c r="E143" s="25">
        <v>43385.842094907406</v>
      </c>
      <c r="F143" s="1" t="s">
        <v>913</v>
      </c>
      <c r="G143" s="1" t="s">
        <v>90</v>
      </c>
      <c r="H143" s="1" t="s">
        <v>573</v>
      </c>
      <c r="I143" s="1" t="s">
        <v>91</v>
      </c>
      <c r="J143" s="1" t="s">
        <v>1119</v>
      </c>
      <c r="K143" s="1" t="s">
        <v>3483</v>
      </c>
      <c r="L143" s="1" t="s">
        <v>3619</v>
      </c>
      <c r="M143" s="1" t="s">
        <v>793</v>
      </c>
      <c r="N143" s="1" t="s">
        <v>920</v>
      </c>
      <c r="O143" s="1" t="s">
        <v>921</v>
      </c>
      <c r="P143" s="1"/>
      <c r="Q143" s="1" t="s">
        <v>92</v>
      </c>
      <c r="R143" s="1" t="s">
        <v>544</v>
      </c>
      <c r="S143" s="1" t="s">
        <v>585</v>
      </c>
      <c r="T143" s="1"/>
      <c r="U143" s="1"/>
      <c r="V143" s="1" t="s">
        <v>2293</v>
      </c>
      <c r="W143" s="1" t="s">
        <v>2579</v>
      </c>
      <c r="X143" s="1"/>
      <c r="Y143" s="25">
        <v>43397.490312499998</v>
      </c>
      <c r="Z143" s="1" t="str">
        <f>IF(ISNA(VLOOKUP(C143,'Paetec -prev'!C:H,6,0)),"Yes",IF(OR(VLOOKUP(C143,'Paetec -prev'!C:H,6,0)="Closed",VLOOKUP(C143,'Paetec -prev'!C:H,6,0)="Resolved"),"No","Yes"))</f>
        <v>No</v>
      </c>
      <c r="AA143" s="1" t="s">
        <v>548</v>
      </c>
      <c r="AB143" s="1" t="s">
        <v>548</v>
      </c>
      <c r="AC143" s="1"/>
      <c r="AD143" s="1"/>
    </row>
    <row r="144" spans="1:30" x14ac:dyDescent="0.25">
      <c r="A144" s="1" t="s">
        <v>677</v>
      </c>
      <c r="B144" s="1" t="s">
        <v>562</v>
      </c>
      <c r="C144" s="1" t="s">
        <v>3492</v>
      </c>
      <c r="D144" s="25">
        <v>43383.806979166664</v>
      </c>
      <c r="E144" s="25">
        <v>43388.785405092596</v>
      </c>
      <c r="F144" s="1" t="s">
        <v>1101</v>
      </c>
      <c r="G144" s="1" t="s">
        <v>90</v>
      </c>
      <c r="H144" s="1" t="s">
        <v>573</v>
      </c>
      <c r="I144" s="1" t="s">
        <v>91</v>
      </c>
      <c r="J144" s="1" t="s">
        <v>1119</v>
      </c>
      <c r="K144" s="1" t="s">
        <v>3493</v>
      </c>
      <c r="L144" s="1" t="s">
        <v>3829</v>
      </c>
      <c r="M144" s="1" t="s">
        <v>793</v>
      </c>
      <c r="N144" s="1" t="s">
        <v>40</v>
      </c>
      <c r="O144" s="1" t="s">
        <v>2340</v>
      </c>
      <c r="P144" s="1"/>
      <c r="Q144" s="1" t="s">
        <v>92</v>
      </c>
      <c r="R144" s="1" t="s">
        <v>544</v>
      </c>
      <c r="S144" s="1" t="s">
        <v>585</v>
      </c>
      <c r="T144" s="1"/>
      <c r="U144" s="1"/>
      <c r="V144" s="1" t="s">
        <v>3494</v>
      </c>
      <c r="W144" s="1" t="s">
        <v>3495</v>
      </c>
      <c r="X144" s="1"/>
      <c r="Y144" s="25">
        <v>43399.495312500003</v>
      </c>
      <c r="Z144" s="1" t="str">
        <f>IF(ISNA(VLOOKUP(C144,'Paetec -prev'!C:H,6,0)),"Yes",IF(OR(VLOOKUP(C144,'Paetec -prev'!C:H,6,0)="Closed",VLOOKUP(C144,'Paetec -prev'!C:H,6,0)="Resolved"),"No","Yes"))</f>
        <v>No</v>
      </c>
      <c r="AA144" s="1" t="s">
        <v>548</v>
      </c>
      <c r="AB144" s="1" t="s">
        <v>548</v>
      </c>
      <c r="AC144" s="1"/>
      <c r="AD144" s="1"/>
    </row>
    <row r="145" spans="1:30" x14ac:dyDescent="0.25">
      <c r="A145" s="1" t="s">
        <v>677</v>
      </c>
      <c r="B145" s="1" t="s">
        <v>562</v>
      </c>
      <c r="C145" s="1" t="s">
        <v>3621</v>
      </c>
      <c r="D145" s="25">
        <v>43386.071782407409</v>
      </c>
      <c r="E145" s="25">
        <v>43388.806064814817</v>
      </c>
      <c r="F145" s="1" t="s">
        <v>1101</v>
      </c>
      <c r="G145" s="1" t="s">
        <v>90</v>
      </c>
      <c r="H145" s="1" t="s">
        <v>573</v>
      </c>
      <c r="I145" s="1" t="s">
        <v>91</v>
      </c>
      <c r="J145" s="1" t="s">
        <v>1119</v>
      </c>
      <c r="K145" s="1" t="s">
        <v>3622</v>
      </c>
      <c r="L145" s="1" t="s">
        <v>3821</v>
      </c>
      <c r="M145" s="1" t="s">
        <v>793</v>
      </c>
      <c r="N145" s="1" t="s">
        <v>1372</v>
      </c>
      <c r="O145" s="1" t="s">
        <v>2751</v>
      </c>
      <c r="P145" s="1"/>
      <c r="Q145" s="1" t="s">
        <v>92</v>
      </c>
      <c r="R145" s="1" t="s">
        <v>544</v>
      </c>
      <c r="S145" s="1" t="s">
        <v>585</v>
      </c>
      <c r="T145" s="1"/>
      <c r="U145" s="1"/>
      <c r="V145" s="1" t="s">
        <v>1110</v>
      </c>
      <c r="W145" s="1" t="s">
        <v>964</v>
      </c>
      <c r="X145" s="1"/>
      <c r="Y145" s="25">
        <v>43399.513368055559</v>
      </c>
      <c r="Z145" s="1" t="str">
        <f>IF(ISNA(VLOOKUP(C145,'Paetec -prev'!C:H,6,0)),"Yes",IF(OR(VLOOKUP(C145,'Paetec -prev'!C:H,6,0)="Closed",VLOOKUP(C145,'Paetec -prev'!C:H,6,0)="Resolved"),"No","Yes"))</f>
        <v>No</v>
      </c>
      <c r="AA145" s="1" t="s">
        <v>548</v>
      </c>
      <c r="AB145" s="1" t="s">
        <v>548</v>
      </c>
      <c r="AC145" s="1"/>
      <c r="AD145" s="1"/>
    </row>
    <row r="146" spans="1:30" x14ac:dyDescent="0.25">
      <c r="A146" s="1" t="s">
        <v>677</v>
      </c>
      <c r="B146" s="1" t="s">
        <v>562</v>
      </c>
      <c r="C146" s="1" t="s">
        <v>3488</v>
      </c>
      <c r="D146" s="25">
        <v>43384.744768518518</v>
      </c>
      <c r="E146" s="25">
        <v>43388.809282407405</v>
      </c>
      <c r="F146" s="1" t="s">
        <v>913</v>
      </c>
      <c r="G146" s="1" t="s">
        <v>90</v>
      </c>
      <c r="H146" s="1" t="s">
        <v>573</v>
      </c>
      <c r="I146" s="1" t="s">
        <v>91</v>
      </c>
      <c r="J146" s="1" t="s">
        <v>1119</v>
      </c>
      <c r="K146" s="1" t="s">
        <v>3489</v>
      </c>
      <c r="L146" s="1" t="s">
        <v>3827</v>
      </c>
      <c r="M146" s="1" t="s">
        <v>793</v>
      </c>
      <c r="N146" s="1" t="s">
        <v>929</v>
      </c>
      <c r="O146" s="1" t="s">
        <v>1241</v>
      </c>
      <c r="P146" s="1"/>
      <c r="Q146" s="1" t="s">
        <v>92</v>
      </c>
      <c r="R146" s="1" t="s">
        <v>544</v>
      </c>
      <c r="S146" s="1" t="s">
        <v>585</v>
      </c>
      <c r="T146" s="1"/>
      <c r="U146" s="1"/>
      <c r="V146" s="1" t="s">
        <v>1110</v>
      </c>
      <c r="W146" s="1" t="s">
        <v>964</v>
      </c>
      <c r="X146" s="1"/>
      <c r="Y146" s="25">
        <v>43399.499849537038</v>
      </c>
      <c r="Z146" s="1" t="str">
        <f>IF(ISNA(VLOOKUP(C146,'Paetec -prev'!C:H,6,0)),"Yes",IF(OR(VLOOKUP(C146,'Paetec -prev'!C:H,6,0)="Closed",VLOOKUP(C146,'Paetec -prev'!C:H,6,0)="Resolved"),"No","Yes"))</f>
        <v>No</v>
      </c>
      <c r="AA146" s="1" t="s">
        <v>548</v>
      </c>
      <c r="AB146" s="1" t="s">
        <v>548</v>
      </c>
      <c r="AC146" s="1"/>
      <c r="AD146" s="1"/>
    </row>
    <row r="147" spans="1:30" x14ac:dyDescent="0.25">
      <c r="A147" s="1" t="s">
        <v>677</v>
      </c>
      <c r="B147" s="1" t="s">
        <v>562</v>
      </c>
      <c r="C147" s="1" t="s">
        <v>3630</v>
      </c>
      <c r="D147" s="25">
        <v>43385.932708333334</v>
      </c>
      <c r="E147" s="25">
        <v>43388.841354166667</v>
      </c>
      <c r="F147" s="1" t="s">
        <v>915</v>
      </c>
      <c r="G147" s="1" t="s">
        <v>90</v>
      </c>
      <c r="H147" s="1" t="s">
        <v>573</v>
      </c>
      <c r="I147" s="1" t="s">
        <v>91</v>
      </c>
      <c r="J147" s="1" t="s">
        <v>1119</v>
      </c>
      <c r="K147" s="1" t="s">
        <v>3631</v>
      </c>
      <c r="L147" s="1" t="s">
        <v>3823</v>
      </c>
      <c r="M147" s="1" t="s">
        <v>793</v>
      </c>
      <c r="N147" s="1" t="s">
        <v>920</v>
      </c>
      <c r="O147" s="1" t="s">
        <v>921</v>
      </c>
      <c r="P147" s="1"/>
      <c r="Q147" s="1" t="s">
        <v>92</v>
      </c>
      <c r="R147" s="1" t="s">
        <v>544</v>
      </c>
      <c r="S147" s="1" t="s">
        <v>585</v>
      </c>
      <c r="T147" s="1"/>
      <c r="U147" s="1"/>
      <c r="V147" s="1" t="s">
        <v>1350</v>
      </c>
      <c r="W147" s="1" t="s">
        <v>3632</v>
      </c>
      <c r="X147" s="1"/>
      <c r="Y147" s="25">
        <v>43399.509375000001</v>
      </c>
      <c r="Z147" s="1" t="str">
        <f>IF(ISNA(VLOOKUP(C147,'Paetec -prev'!C:H,6,0)),"Yes",IF(OR(VLOOKUP(C147,'Paetec -prev'!C:H,6,0)="Closed",VLOOKUP(C147,'Paetec -prev'!C:H,6,0)="Resolved"),"No","Yes"))</f>
        <v>No</v>
      </c>
      <c r="AA147" s="1" t="s">
        <v>548</v>
      </c>
      <c r="AB147" s="1" t="s">
        <v>548</v>
      </c>
      <c r="AC147" s="1"/>
      <c r="AD147" s="1"/>
    </row>
    <row r="148" spans="1:30" x14ac:dyDescent="0.25">
      <c r="A148" s="1" t="s">
        <v>677</v>
      </c>
      <c r="B148" s="1" t="s">
        <v>562</v>
      </c>
      <c r="C148" s="1" t="s">
        <v>3647</v>
      </c>
      <c r="D148" s="25">
        <v>43385.7503125</v>
      </c>
      <c r="E148" s="25">
        <v>43388.883599537039</v>
      </c>
      <c r="F148" s="1" t="s">
        <v>915</v>
      </c>
      <c r="G148" s="1" t="s">
        <v>90</v>
      </c>
      <c r="H148" s="1" t="s">
        <v>573</v>
      </c>
      <c r="I148" s="1" t="s">
        <v>91</v>
      </c>
      <c r="J148" s="1" t="s">
        <v>1119</v>
      </c>
      <c r="K148" s="1" t="s">
        <v>3648</v>
      </c>
      <c r="L148" s="1" t="s">
        <v>3824</v>
      </c>
      <c r="M148" s="1" t="s">
        <v>793</v>
      </c>
      <c r="N148" s="1" t="s">
        <v>41</v>
      </c>
      <c r="O148" s="1" t="s">
        <v>927</v>
      </c>
      <c r="P148" s="1"/>
      <c r="Q148" s="1" t="s">
        <v>92</v>
      </c>
      <c r="R148" s="1" t="s">
        <v>544</v>
      </c>
      <c r="S148" s="1" t="s">
        <v>585</v>
      </c>
      <c r="T148" s="1"/>
      <c r="U148" s="1"/>
      <c r="V148" s="1" t="s">
        <v>1307</v>
      </c>
      <c r="W148" s="1" t="s">
        <v>2050</v>
      </c>
      <c r="X148" s="1"/>
      <c r="Y148" s="25">
        <v>43399.505671296298</v>
      </c>
      <c r="Z148" s="1" t="str">
        <f>IF(ISNA(VLOOKUP(C148,'Paetec -prev'!C:H,6,0)),"Yes",IF(OR(VLOOKUP(C148,'Paetec -prev'!C:H,6,0)="Closed",VLOOKUP(C148,'Paetec -prev'!C:H,6,0)="Resolved"),"No","Yes"))</f>
        <v>No</v>
      </c>
      <c r="AA148" s="1" t="s">
        <v>548</v>
      </c>
      <c r="AB148" s="1" t="s">
        <v>548</v>
      </c>
      <c r="AC148" s="1"/>
      <c r="AD148" s="1"/>
    </row>
    <row r="149" spans="1:30" x14ac:dyDescent="0.25">
      <c r="A149" s="1" t="s">
        <v>677</v>
      </c>
      <c r="B149" s="1" t="s">
        <v>562</v>
      </c>
      <c r="C149" s="1" t="s">
        <v>3627</v>
      </c>
      <c r="D149" s="25">
        <v>43386.032546296294</v>
      </c>
      <c r="E149" s="25">
        <v>43389.117465277777</v>
      </c>
      <c r="F149" s="1" t="s">
        <v>914</v>
      </c>
      <c r="G149" s="1" t="s">
        <v>90</v>
      </c>
      <c r="H149" s="1" t="s">
        <v>573</v>
      </c>
      <c r="I149" s="1" t="s">
        <v>91</v>
      </c>
      <c r="J149" s="1" t="s">
        <v>1119</v>
      </c>
      <c r="K149" s="1" t="s">
        <v>3628</v>
      </c>
      <c r="L149" s="1" t="s">
        <v>3822</v>
      </c>
      <c r="M149" s="1" t="s">
        <v>793</v>
      </c>
      <c r="N149" s="1" t="s">
        <v>40</v>
      </c>
      <c r="O149" s="1" t="s">
        <v>2340</v>
      </c>
      <c r="P149" s="1"/>
      <c r="Q149" s="1" t="s">
        <v>92</v>
      </c>
      <c r="R149" s="1" t="s">
        <v>544</v>
      </c>
      <c r="S149" s="1" t="s">
        <v>585</v>
      </c>
      <c r="T149" s="1"/>
      <c r="U149" s="1"/>
      <c r="V149" s="1" t="s">
        <v>3629</v>
      </c>
      <c r="W149" s="1" t="s">
        <v>2730</v>
      </c>
      <c r="X149" s="1"/>
      <c r="Y149" s="25">
        <v>43399.51425925926</v>
      </c>
      <c r="Z149" s="1" t="str">
        <f>IF(ISNA(VLOOKUP(C149,'Paetec -prev'!C:H,6,0)),"Yes",IF(OR(VLOOKUP(C149,'Paetec -prev'!C:H,6,0)="Closed",VLOOKUP(C149,'Paetec -prev'!C:H,6,0)="Resolved"),"No","Yes"))</f>
        <v>No</v>
      </c>
      <c r="AA149" s="1" t="s">
        <v>548</v>
      </c>
      <c r="AB149" s="1" t="s">
        <v>548</v>
      </c>
      <c r="AC149" s="1"/>
      <c r="AD149" s="1"/>
    </row>
    <row r="150" spans="1:30" x14ac:dyDescent="0.25">
      <c r="A150" s="1" t="s">
        <v>677</v>
      </c>
      <c r="B150" s="1" t="s">
        <v>562</v>
      </c>
      <c r="C150" s="1" t="s">
        <v>1553</v>
      </c>
      <c r="D150" s="25">
        <v>43370.9846875</v>
      </c>
      <c r="E150" s="25">
        <v>43389.534432870372</v>
      </c>
      <c r="F150" s="1" t="s">
        <v>1193</v>
      </c>
      <c r="G150" s="1" t="s">
        <v>90</v>
      </c>
      <c r="H150" s="1" t="s">
        <v>573</v>
      </c>
      <c r="I150" s="1" t="s">
        <v>91</v>
      </c>
      <c r="J150" s="1" t="s">
        <v>1119</v>
      </c>
      <c r="K150" s="1" t="s">
        <v>1554</v>
      </c>
      <c r="L150" s="1" t="s">
        <v>3830</v>
      </c>
      <c r="M150" s="1" t="s">
        <v>793</v>
      </c>
      <c r="N150" s="1" t="s">
        <v>41</v>
      </c>
      <c r="O150" s="1" t="s">
        <v>928</v>
      </c>
      <c r="P150" s="1"/>
      <c r="Q150" s="1" t="s">
        <v>92</v>
      </c>
      <c r="R150" s="1" t="s">
        <v>544</v>
      </c>
      <c r="S150" s="1" t="s">
        <v>585</v>
      </c>
      <c r="T150" s="1"/>
      <c r="U150" s="1"/>
      <c r="V150" s="1" t="s">
        <v>1423</v>
      </c>
      <c r="W150" s="1" t="s">
        <v>1424</v>
      </c>
      <c r="X150" s="1"/>
      <c r="Y150" s="25">
        <v>43400.486840277779</v>
      </c>
      <c r="Z150" s="1" t="str">
        <f>IF(ISNA(VLOOKUP(C150,'Paetec -prev'!C:H,6,0)),"Yes",IF(OR(VLOOKUP(C150,'Paetec -prev'!C:H,6,0)="Closed",VLOOKUP(C150,'Paetec -prev'!C:H,6,0)="Resolved"),"No","Yes"))</f>
        <v>No</v>
      </c>
      <c r="AA150" s="1" t="s">
        <v>548</v>
      </c>
      <c r="AB150" s="1" t="s">
        <v>548</v>
      </c>
      <c r="AC150" s="1"/>
      <c r="AD150" s="1"/>
    </row>
    <row r="151" spans="1:30" x14ac:dyDescent="0.25">
      <c r="A151" s="1" t="s">
        <v>677</v>
      </c>
      <c r="B151" s="1" t="s">
        <v>562</v>
      </c>
      <c r="C151" s="1" t="s">
        <v>3476</v>
      </c>
      <c r="D151" s="25">
        <v>43385.022650462961</v>
      </c>
      <c r="E151" s="25">
        <v>43389.646678240744</v>
      </c>
      <c r="F151" s="1" t="s">
        <v>1193</v>
      </c>
      <c r="G151" s="1" t="s">
        <v>90</v>
      </c>
      <c r="H151" s="1" t="s">
        <v>573</v>
      </c>
      <c r="I151" s="1" t="s">
        <v>91</v>
      </c>
      <c r="J151" s="1" t="s">
        <v>1119</v>
      </c>
      <c r="K151" s="1" t="s">
        <v>3477</v>
      </c>
      <c r="L151" s="1" t="s">
        <v>3825</v>
      </c>
      <c r="M151" s="1" t="s">
        <v>793</v>
      </c>
      <c r="N151" s="1" t="s">
        <v>41</v>
      </c>
      <c r="O151" s="1" t="s">
        <v>928</v>
      </c>
      <c r="P151" s="1"/>
      <c r="Q151" s="1" t="s">
        <v>92</v>
      </c>
      <c r="R151" s="1" t="s">
        <v>544</v>
      </c>
      <c r="S151" s="1" t="s">
        <v>585</v>
      </c>
      <c r="T151" s="1"/>
      <c r="U151" s="1"/>
      <c r="V151" s="1" t="s">
        <v>2547</v>
      </c>
      <c r="W151" s="1" t="s">
        <v>2548</v>
      </c>
      <c r="X151" s="1"/>
      <c r="Y151" s="25">
        <v>43400.503668981481</v>
      </c>
      <c r="Z151" s="1" t="str">
        <f>IF(ISNA(VLOOKUP(C151,'Paetec -prev'!C:H,6,0)),"Yes",IF(OR(VLOOKUP(C151,'Paetec -prev'!C:H,6,0)="Closed",VLOOKUP(C151,'Paetec -prev'!C:H,6,0)="Resolved"),"No","Yes"))</f>
        <v>No</v>
      </c>
      <c r="AA151" s="1" t="s">
        <v>548</v>
      </c>
      <c r="AB151" s="1" t="s">
        <v>548</v>
      </c>
      <c r="AC151" s="1"/>
      <c r="AD151" s="1"/>
    </row>
    <row r="152" spans="1:30" x14ac:dyDescent="0.25">
      <c r="A152" s="1" t="s">
        <v>677</v>
      </c>
      <c r="B152" s="1" t="s">
        <v>562</v>
      </c>
      <c r="C152" s="1" t="s">
        <v>3478</v>
      </c>
      <c r="D152" s="25">
        <v>43384.989131944443</v>
      </c>
      <c r="E152" s="25">
        <v>43389.662766203706</v>
      </c>
      <c r="F152" s="1" t="s">
        <v>1101</v>
      </c>
      <c r="G152" s="1" t="s">
        <v>90</v>
      </c>
      <c r="H152" s="1" t="s">
        <v>573</v>
      </c>
      <c r="I152" s="1" t="s">
        <v>91</v>
      </c>
      <c r="J152" s="1" t="s">
        <v>1119</v>
      </c>
      <c r="K152" s="1" t="s">
        <v>3479</v>
      </c>
      <c r="L152" s="1" t="s">
        <v>3826</v>
      </c>
      <c r="M152" s="1" t="s">
        <v>793</v>
      </c>
      <c r="N152" s="1" t="s">
        <v>929</v>
      </c>
      <c r="O152" s="1" t="s">
        <v>939</v>
      </c>
      <c r="P152" s="1"/>
      <c r="Q152" s="1" t="s">
        <v>92</v>
      </c>
      <c r="R152" s="1" t="s">
        <v>544</v>
      </c>
      <c r="S152" s="1" t="s">
        <v>585</v>
      </c>
      <c r="T152" s="1"/>
      <c r="U152" s="1"/>
      <c r="V152" s="1" t="s">
        <v>3480</v>
      </c>
      <c r="W152" s="1" t="s">
        <v>3481</v>
      </c>
      <c r="X152" s="1"/>
      <c r="Y152" s="25">
        <v>43400.503437500003</v>
      </c>
      <c r="Z152" s="1" t="str">
        <f>IF(ISNA(VLOOKUP(C152,'Paetec -prev'!C:H,6,0)),"Yes",IF(OR(VLOOKUP(C152,'Paetec -prev'!C:H,6,0)="Closed",VLOOKUP(C152,'Paetec -prev'!C:H,6,0)="Resolved"),"No","Yes"))</f>
        <v>No</v>
      </c>
      <c r="AA152" s="1" t="s">
        <v>548</v>
      </c>
      <c r="AB152" s="1" t="s">
        <v>548</v>
      </c>
      <c r="AC152" s="1"/>
      <c r="AD152" s="1"/>
    </row>
    <row r="153" spans="1:30" x14ac:dyDescent="0.25">
      <c r="A153" s="1" t="s">
        <v>677</v>
      </c>
      <c r="B153" s="1" t="s">
        <v>562</v>
      </c>
      <c r="C153" s="1" t="s">
        <v>3815</v>
      </c>
      <c r="D153" s="25">
        <v>43388.965300925927</v>
      </c>
      <c r="E153" s="25">
        <v>43389.666238425925</v>
      </c>
      <c r="F153" s="1" t="s">
        <v>1101</v>
      </c>
      <c r="G153" s="1" t="s">
        <v>90</v>
      </c>
      <c r="H153" s="1" t="s">
        <v>573</v>
      </c>
      <c r="I153" s="1" t="s">
        <v>91</v>
      </c>
      <c r="J153" s="1" t="s">
        <v>1119</v>
      </c>
      <c r="K153" s="1" t="s">
        <v>3816</v>
      </c>
      <c r="L153" s="1" t="s">
        <v>3817</v>
      </c>
      <c r="M153" s="1" t="s">
        <v>793</v>
      </c>
      <c r="N153" s="1" t="s">
        <v>929</v>
      </c>
      <c r="O153" s="1" t="s">
        <v>948</v>
      </c>
      <c r="P153" s="1"/>
      <c r="Q153" s="1" t="s">
        <v>92</v>
      </c>
      <c r="R153" s="1" t="s">
        <v>544</v>
      </c>
      <c r="S153" s="1" t="s">
        <v>585</v>
      </c>
      <c r="T153" s="1"/>
      <c r="U153" s="1"/>
      <c r="V153" s="1" t="s">
        <v>3047</v>
      </c>
      <c r="W153" s="1" t="s">
        <v>3048</v>
      </c>
      <c r="X153" s="1"/>
      <c r="Y153" s="25">
        <v>43400.517974537041</v>
      </c>
      <c r="Z153" s="1" t="str">
        <f>IF(ISNA(VLOOKUP(C153,'Paetec -prev'!C:H,6,0)),"Yes",IF(OR(VLOOKUP(C153,'Paetec -prev'!C:H,6,0)="Closed",VLOOKUP(C153,'Paetec -prev'!C:H,6,0)="Resolved"),"No","Yes"))</f>
        <v>No</v>
      </c>
      <c r="AA153" s="1" t="s">
        <v>548</v>
      </c>
      <c r="AB153" s="1" t="s">
        <v>548</v>
      </c>
      <c r="AC153" s="1"/>
      <c r="AD153" s="1"/>
    </row>
    <row r="154" spans="1:30" x14ac:dyDescent="0.25">
      <c r="A154" s="1" t="s">
        <v>677</v>
      </c>
      <c r="B154" s="1" t="s">
        <v>562</v>
      </c>
      <c r="C154" s="1" t="s">
        <v>3294</v>
      </c>
      <c r="D154" s="25">
        <v>43383.94971064815</v>
      </c>
      <c r="E154" s="25">
        <v>43389.728483796294</v>
      </c>
      <c r="F154" s="1" t="s">
        <v>1193</v>
      </c>
      <c r="G154" s="1" t="s">
        <v>90</v>
      </c>
      <c r="H154" s="1" t="s">
        <v>573</v>
      </c>
      <c r="I154" s="1" t="s">
        <v>91</v>
      </c>
      <c r="J154" s="1" t="s">
        <v>1119</v>
      </c>
      <c r="K154" s="1" t="s">
        <v>3295</v>
      </c>
      <c r="L154" s="1" t="s">
        <v>3828</v>
      </c>
      <c r="M154" s="1" t="s">
        <v>793</v>
      </c>
      <c r="N154" s="1" t="s">
        <v>41</v>
      </c>
      <c r="O154" s="1" t="s">
        <v>927</v>
      </c>
      <c r="P154" s="1"/>
      <c r="Q154" s="1" t="s">
        <v>92</v>
      </c>
      <c r="R154" s="1" t="s">
        <v>544</v>
      </c>
      <c r="S154" s="1" t="s">
        <v>585</v>
      </c>
      <c r="T154" s="1"/>
      <c r="U154" s="1"/>
      <c r="V154" s="1" t="s">
        <v>946</v>
      </c>
      <c r="W154" s="1" t="s">
        <v>1030</v>
      </c>
      <c r="X154" s="1"/>
      <c r="Y154" s="25">
        <v>43400.499537037038</v>
      </c>
      <c r="Z154" s="1" t="str">
        <f>IF(ISNA(VLOOKUP(C154,'Paetec -prev'!C:H,6,0)),"Yes",IF(OR(VLOOKUP(C154,'Paetec -prev'!C:H,6,0)="Closed",VLOOKUP(C154,'Paetec -prev'!C:H,6,0)="Resolved"),"No","Yes"))</f>
        <v>No</v>
      </c>
      <c r="AA154" s="1" t="s">
        <v>548</v>
      </c>
      <c r="AB154" s="1" t="s">
        <v>548</v>
      </c>
      <c r="AC154" s="1"/>
      <c r="AD154" s="1"/>
    </row>
    <row r="155" spans="1:30" x14ac:dyDescent="0.25">
      <c r="A155" s="1" t="s">
        <v>677</v>
      </c>
      <c r="B155" s="1" t="s">
        <v>562</v>
      </c>
      <c r="C155" s="1" t="s">
        <v>3818</v>
      </c>
      <c r="D155" s="25">
        <v>43388.80605324074</v>
      </c>
      <c r="E155" s="25">
        <v>43389.732557870368</v>
      </c>
      <c r="F155" s="1" t="s">
        <v>914</v>
      </c>
      <c r="G155" s="1" t="s">
        <v>90</v>
      </c>
      <c r="H155" s="1" t="s">
        <v>943</v>
      </c>
      <c r="I155" s="1" t="s">
        <v>91</v>
      </c>
      <c r="J155" s="1" t="s">
        <v>1119</v>
      </c>
      <c r="K155" s="1" t="s">
        <v>3819</v>
      </c>
      <c r="L155" s="1"/>
      <c r="M155" s="1"/>
      <c r="N155" s="1"/>
      <c r="O155" s="1"/>
      <c r="P155" s="1"/>
      <c r="Q155" s="1" t="s">
        <v>92</v>
      </c>
      <c r="R155" s="1" t="s">
        <v>544</v>
      </c>
      <c r="S155" s="1" t="s">
        <v>585</v>
      </c>
      <c r="T155" s="1"/>
      <c r="U155" s="1"/>
      <c r="V155" s="1" t="s">
        <v>1436</v>
      </c>
      <c r="W155" s="1" t="s">
        <v>3820</v>
      </c>
      <c r="X155" s="1"/>
      <c r="Y155" s="25">
        <v>43389.732743055552</v>
      </c>
      <c r="Z155" s="1"/>
      <c r="AA155" s="1" t="s">
        <v>548</v>
      </c>
      <c r="AB155" s="1" t="s">
        <v>548</v>
      </c>
      <c r="AC155" s="1"/>
      <c r="AD155" s="1"/>
    </row>
    <row r="156" spans="1:30" x14ac:dyDescent="0.25">
      <c r="A156" s="1" t="s">
        <v>677</v>
      </c>
      <c r="B156" s="1" t="s">
        <v>562</v>
      </c>
      <c r="C156" s="1" t="s">
        <v>3844</v>
      </c>
      <c r="D156" s="25">
        <v>43388.858368055553</v>
      </c>
      <c r="E156" s="25">
        <v>43389.759108796294</v>
      </c>
      <c r="F156" s="1" t="s">
        <v>1100</v>
      </c>
      <c r="G156" s="1" t="s">
        <v>90</v>
      </c>
      <c r="H156" s="1" t="s">
        <v>573</v>
      </c>
      <c r="I156" s="1" t="s">
        <v>91</v>
      </c>
      <c r="J156" s="1" t="s">
        <v>1119</v>
      </c>
      <c r="K156" s="1" t="s">
        <v>3845</v>
      </c>
      <c r="L156" s="1" t="s">
        <v>1420</v>
      </c>
      <c r="M156" s="1" t="s">
        <v>793</v>
      </c>
      <c r="N156" s="1" t="s">
        <v>41</v>
      </c>
      <c r="O156" s="1" t="s">
        <v>944</v>
      </c>
      <c r="P156" s="1"/>
      <c r="Q156" s="1" t="s">
        <v>92</v>
      </c>
      <c r="R156" s="1" t="s">
        <v>544</v>
      </c>
      <c r="S156" s="1" t="s">
        <v>585</v>
      </c>
      <c r="T156" s="1"/>
      <c r="U156" s="1"/>
      <c r="V156" s="1" t="s">
        <v>2547</v>
      </c>
      <c r="W156" s="1" t="s">
        <v>2548</v>
      </c>
      <c r="X156" s="1"/>
      <c r="Y156" s="25">
        <v>43400.516284722224</v>
      </c>
      <c r="Z156" s="1" t="str">
        <f>IF(ISNA(VLOOKUP(C156,'Paetec -prev'!C:H,6,0)),"Yes",IF(OR(VLOOKUP(C156,'Paetec -prev'!C:H,6,0)="Closed",VLOOKUP(C156,'Paetec -prev'!C:H,6,0)="Resolved"),"No","Yes"))</f>
        <v>No</v>
      </c>
      <c r="AA156" s="1" t="s">
        <v>548</v>
      </c>
      <c r="AB156" s="1" t="s">
        <v>548</v>
      </c>
      <c r="AC156" s="1"/>
      <c r="AD156" s="1"/>
    </row>
    <row r="157" spans="1:30" x14ac:dyDescent="0.25">
      <c r="A157" s="1" t="s">
        <v>677</v>
      </c>
      <c r="B157" s="1" t="s">
        <v>562</v>
      </c>
      <c r="C157" s="1" t="s">
        <v>3643</v>
      </c>
      <c r="D157" s="25">
        <v>43385.88045138889</v>
      </c>
      <c r="E157" s="25">
        <v>43389.761516203704</v>
      </c>
      <c r="F157" s="1" t="s">
        <v>1100</v>
      </c>
      <c r="G157" s="1" t="s">
        <v>90</v>
      </c>
      <c r="H157" s="1" t="s">
        <v>573</v>
      </c>
      <c r="I157" s="1" t="s">
        <v>91</v>
      </c>
      <c r="J157" s="1" t="s">
        <v>1119</v>
      </c>
      <c r="K157" s="1" t="s">
        <v>3644</v>
      </c>
      <c r="L157" s="1" t="s">
        <v>4032</v>
      </c>
      <c r="M157" s="1" t="s">
        <v>793</v>
      </c>
      <c r="N157" s="1" t="s">
        <v>40</v>
      </c>
      <c r="O157" s="1" t="s">
        <v>732</v>
      </c>
      <c r="P157" s="1"/>
      <c r="Q157" s="1" t="s">
        <v>92</v>
      </c>
      <c r="R157" s="1" t="s">
        <v>544</v>
      </c>
      <c r="S157" s="1" t="s">
        <v>585</v>
      </c>
      <c r="T157" s="1"/>
      <c r="U157" s="1"/>
      <c r="V157" s="1" t="s">
        <v>917</v>
      </c>
      <c r="W157" s="1" t="s">
        <v>918</v>
      </c>
      <c r="X157" s="1"/>
      <c r="Y157" s="25">
        <v>43400.50576388889</v>
      </c>
      <c r="Z157" s="1" t="str">
        <f>IF(ISNA(VLOOKUP(C157,'Paetec -prev'!C:H,6,0)),"Yes",IF(OR(VLOOKUP(C157,'Paetec -prev'!C:H,6,0)="Closed",VLOOKUP(C157,'Paetec -prev'!C:H,6,0)="Resolved"),"No","Yes"))</f>
        <v>No</v>
      </c>
      <c r="AA157" s="1" t="s">
        <v>548</v>
      </c>
      <c r="AB157" s="1" t="s">
        <v>548</v>
      </c>
      <c r="AC157" s="1"/>
      <c r="AD157" s="1"/>
    </row>
    <row r="158" spans="1:30" x14ac:dyDescent="0.25">
      <c r="A158" s="1" t="s">
        <v>677</v>
      </c>
      <c r="B158" s="1" t="s">
        <v>562</v>
      </c>
      <c r="C158" s="1" t="s">
        <v>1543</v>
      </c>
      <c r="D158" s="25">
        <v>43367.900787037041</v>
      </c>
      <c r="E158" s="25">
        <v>43389.941423611112</v>
      </c>
      <c r="F158" s="1" t="s">
        <v>914</v>
      </c>
      <c r="G158" s="1" t="s">
        <v>90</v>
      </c>
      <c r="H158" s="1" t="s">
        <v>573</v>
      </c>
      <c r="I158" s="1" t="s">
        <v>91</v>
      </c>
      <c r="J158" s="1" t="s">
        <v>1544</v>
      </c>
      <c r="K158" s="1" t="s">
        <v>1545</v>
      </c>
      <c r="L158" s="1" t="s">
        <v>4039</v>
      </c>
      <c r="M158" s="1" t="s">
        <v>793</v>
      </c>
      <c r="N158" s="1" t="s">
        <v>920</v>
      </c>
      <c r="O158" s="1" t="s">
        <v>921</v>
      </c>
      <c r="P158" s="1"/>
      <c r="Q158" s="1" t="s">
        <v>92</v>
      </c>
      <c r="R158" s="1" t="s">
        <v>544</v>
      </c>
      <c r="S158" s="1" t="s">
        <v>585</v>
      </c>
      <c r="T158" s="1"/>
      <c r="U158" s="1"/>
      <c r="V158" s="1" t="s">
        <v>1274</v>
      </c>
      <c r="W158" s="1" t="s">
        <v>1546</v>
      </c>
      <c r="X158" s="1"/>
      <c r="Y158" s="25">
        <v>43400.48609953704</v>
      </c>
      <c r="Z158" s="1" t="str">
        <f>IF(ISNA(VLOOKUP(C158,'Paetec -prev'!C:H,6,0)),"Yes",IF(OR(VLOOKUP(C158,'Paetec -prev'!C:H,6,0)="Closed",VLOOKUP(C158,'Paetec -prev'!C:H,6,0)="Resolved"),"No","Yes"))</f>
        <v>No</v>
      </c>
      <c r="AA158" s="1" t="s">
        <v>548</v>
      </c>
      <c r="AB158" s="1" t="s">
        <v>548</v>
      </c>
      <c r="AC158" s="1"/>
      <c r="AD158" s="1"/>
    </row>
    <row r="159" spans="1:30" x14ac:dyDescent="0.25">
      <c r="A159" s="1" t="s">
        <v>677</v>
      </c>
      <c r="B159" s="1" t="s">
        <v>562</v>
      </c>
      <c r="C159" s="1" t="s">
        <v>3496</v>
      </c>
      <c r="D159" s="25">
        <v>43374.706631944442</v>
      </c>
      <c r="E159" s="25">
        <v>43389.955243055556</v>
      </c>
      <c r="F159" s="1" t="s">
        <v>914</v>
      </c>
      <c r="G159" s="1" t="s">
        <v>90</v>
      </c>
      <c r="H159" s="1" t="s">
        <v>573</v>
      </c>
      <c r="I159" s="1" t="s">
        <v>91</v>
      </c>
      <c r="J159" s="1" t="s">
        <v>3084</v>
      </c>
      <c r="K159" s="1" t="s">
        <v>3497</v>
      </c>
      <c r="L159" s="1" t="s">
        <v>4038</v>
      </c>
      <c r="M159" s="1" t="s">
        <v>793</v>
      </c>
      <c r="N159" s="1" t="s">
        <v>929</v>
      </c>
      <c r="O159" s="1" t="s">
        <v>940</v>
      </c>
      <c r="P159" s="1"/>
      <c r="Q159" s="1" t="s">
        <v>92</v>
      </c>
      <c r="R159" s="1" t="s">
        <v>544</v>
      </c>
      <c r="S159" s="1" t="s">
        <v>585</v>
      </c>
      <c r="T159" s="1"/>
      <c r="U159" s="1"/>
      <c r="V159" s="1" t="s">
        <v>1110</v>
      </c>
      <c r="W159" s="1" t="s">
        <v>964</v>
      </c>
      <c r="X159" s="1"/>
      <c r="Y159" s="25">
        <v>43400.48746527778</v>
      </c>
      <c r="Z159" s="1" t="str">
        <f>IF(ISNA(VLOOKUP(C159,'Paetec -prev'!C:H,6,0)),"Yes",IF(OR(VLOOKUP(C159,'Paetec -prev'!C:H,6,0)="Closed",VLOOKUP(C159,'Paetec -prev'!C:H,6,0)="Resolved"),"No","Yes"))</f>
        <v>No</v>
      </c>
      <c r="AA159" s="1" t="s">
        <v>548</v>
      </c>
      <c r="AB159" s="1" t="s">
        <v>548</v>
      </c>
      <c r="AC159" s="1"/>
      <c r="AD159" s="1"/>
    </row>
    <row r="160" spans="1:30" x14ac:dyDescent="0.25">
      <c r="A160" s="1" t="s">
        <v>677</v>
      </c>
      <c r="B160" s="1" t="s">
        <v>562</v>
      </c>
      <c r="C160" s="1" t="s">
        <v>2770</v>
      </c>
      <c r="D160" s="25">
        <v>43378.817210648151</v>
      </c>
      <c r="E160" s="25">
        <v>43389.973043981481</v>
      </c>
      <c r="F160" s="1" t="s">
        <v>914</v>
      </c>
      <c r="G160" s="1" t="s">
        <v>90</v>
      </c>
      <c r="H160" s="1" t="s">
        <v>573</v>
      </c>
      <c r="I160" s="1" t="s">
        <v>91</v>
      </c>
      <c r="J160" s="1" t="s">
        <v>1119</v>
      </c>
      <c r="K160" s="1" t="s">
        <v>2771</v>
      </c>
      <c r="L160" s="1" t="s">
        <v>4037</v>
      </c>
      <c r="M160" s="1" t="s">
        <v>793</v>
      </c>
      <c r="N160" s="1" t="s">
        <v>41</v>
      </c>
      <c r="O160" s="1" t="s">
        <v>927</v>
      </c>
      <c r="P160" s="1"/>
      <c r="Q160" s="1" t="s">
        <v>92</v>
      </c>
      <c r="R160" s="1" t="s">
        <v>544</v>
      </c>
      <c r="S160" s="1" t="s">
        <v>585</v>
      </c>
      <c r="T160" s="1"/>
      <c r="U160" s="1"/>
      <c r="V160" s="1" t="s">
        <v>1271</v>
      </c>
      <c r="W160" s="1" t="s">
        <v>1272</v>
      </c>
      <c r="X160" s="1"/>
      <c r="Y160" s="25">
        <v>43400.493032407408</v>
      </c>
      <c r="Z160" s="1" t="str">
        <f>IF(ISNA(VLOOKUP(C160,'Paetec -prev'!C:H,6,0)),"Yes",IF(OR(VLOOKUP(C160,'Paetec -prev'!C:H,6,0)="Closed",VLOOKUP(C160,'Paetec -prev'!C:H,6,0)="Resolved"),"No","Yes"))</f>
        <v>No</v>
      </c>
      <c r="AA160" s="1" t="s">
        <v>548</v>
      </c>
      <c r="AB160" s="1" t="s">
        <v>548</v>
      </c>
      <c r="AC160" s="1"/>
      <c r="AD160" s="1"/>
    </row>
    <row r="161" spans="1:30" x14ac:dyDescent="0.25">
      <c r="A161" s="1" t="s">
        <v>677</v>
      </c>
      <c r="B161" s="1" t="s">
        <v>562</v>
      </c>
      <c r="C161" s="1" t="s">
        <v>3486</v>
      </c>
      <c r="D161" s="25">
        <v>43384.908900462964</v>
      </c>
      <c r="E161" s="25">
        <v>43389.975162037037</v>
      </c>
      <c r="F161" s="1" t="s">
        <v>914</v>
      </c>
      <c r="G161" s="1" t="s">
        <v>90</v>
      </c>
      <c r="H161" s="1" t="s">
        <v>573</v>
      </c>
      <c r="I161" s="1" t="s">
        <v>91</v>
      </c>
      <c r="J161" s="1" t="s">
        <v>1119</v>
      </c>
      <c r="K161" s="1" t="s">
        <v>3487</v>
      </c>
      <c r="L161" s="1" t="s">
        <v>4034</v>
      </c>
      <c r="M161" s="1" t="s">
        <v>793</v>
      </c>
      <c r="N161" s="1" t="s">
        <v>41</v>
      </c>
      <c r="O161" s="1" t="s">
        <v>1115</v>
      </c>
      <c r="P161" s="1"/>
      <c r="Q161" s="1" t="s">
        <v>92</v>
      </c>
      <c r="R161" s="1" t="s">
        <v>544</v>
      </c>
      <c r="S161" s="1" t="s">
        <v>585</v>
      </c>
      <c r="T161" s="1"/>
      <c r="U161" s="1"/>
      <c r="V161" s="1" t="s">
        <v>1452</v>
      </c>
      <c r="W161" s="1" t="s">
        <v>1453</v>
      </c>
      <c r="X161" s="1"/>
      <c r="Y161" s="25">
        <v>43400.503206018519</v>
      </c>
      <c r="Z161" s="1" t="str">
        <f>IF(ISNA(VLOOKUP(C161,'Paetec -prev'!C:H,6,0)),"Yes",IF(OR(VLOOKUP(C161,'Paetec -prev'!C:H,6,0)="Closed",VLOOKUP(C161,'Paetec -prev'!C:H,6,0)="Resolved"),"No","Yes"))</f>
        <v>No</v>
      </c>
      <c r="AA161" s="1" t="s">
        <v>548</v>
      </c>
      <c r="AB161" s="1" t="s">
        <v>548</v>
      </c>
      <c r="AC161" s="1"/>
      <c r="AD161" s="1"/>
    </row>
    <row r="162" spans="1:30" x14ac:dyDescent="0.25">
      <c r="A162" s="1" t="s">
        <v>677</v>
      </c>
      <c r="B162" s="1" t="s">
        <v>562</v>
      </c>
      <c r="C162" s="1" t="s">
        <v>3490</v>
      </c>
      <c r="D162" s="25">
        <v>43384.687939814816</v>
      </c>
      <c r="E162" s="25">
        <v>43390.056539351855</v>
      </c>
      <c r="F162" s="1" t="s">
        <v>914</v>
      </c>
      <c r="G162" s="1" t="s">
        <v>90</v>
      </c>
      <c r="H162" s="1" t="s">
        <v>573</v>
      </c>
      <c r="I162" s="1" t="s">
        <v>91</v>
      </c>
      <c r="J162" s="1" t="s">
        <v>1119</v>
      </c>
      <c r="K162" s="1" t="s">
        <v>3491</v>
      </c>
      <c r="L162" s="1" t="s">
        <v>4035</v>
      </c>
      <c r="M162" s="1" t="s">
        <v>793</v>
      </c>
      <c r="N162" s="1" t="s">
        <v>920</v>
      </c>
      <c r="O162" s="1" t="s">
        <v>921</v>
      </c>
      <c r="P162" s="1"/>
      <c r="Q162" s="1" t="s">
        <v>92</v>
      </c>
      <c r="R162" s="1" t="s">
        <v>544</v>
      </c>
      <c r="S162" s="1" t="s">
        <v>585</v>
      </c>
      <c r="T162" s="1"/>
      <c r="U162" s="1"/>
      <c r="V162" s="1" t="s">
        <v>1274</v>
      </c>
      <c r="W162" s="1" t="s">
        <v>1275</v>
      </c>
      <c r="X162" s="1"/>
      <c r="Y162" s="25">
        <v>43400.500243055554</v>
      </c>
      <c r="Z162" s="1" t="str">
        <f>IF(ISNA(VLOOKUP(C162,'Paetec -prev'!C:H,6,0)),"Yes",IF(OR(VLOOKUP(C162,'Paetec -prev'!C:H,6,0)="Closed",VLOOKUP(C162,'Paetec -prev'!C:H,6,0)="Resolved"),"No","Yes"))</f>
        <v>No</v>
      </c>
      <c r="AA162" s="1" t="s">
        <v>548</v>
      </c>
      <c r="AB162" s="1" t="s">
        <v>548</v>
      </c>
      <c r="AC162" s="1"/>
      <c r="AD162" s="1"/>
    </row>
    <row r="163" spans="1:30" x14ac:dyDescent="0.25">
      <c r="A163" s="1" t="s">
        <v>677</v>
      </c>
      <c r="B163" s="1" t="s">
        <v>562</v>
      </c>
      <c r="C163" s="1" t="s">
        <v>3838</v>
      </c>
      <c r="D163" s="25">
        <v>43388.963900462964</v>
      </c>
      <c r="E163" s="25">
        <v>43390.5465625</v>
      </c>
      <c r="F163" s="1" t="s">
        <v>913</v>
      </c>
      <c r="G163" s="1" t="s">
        <v>90</v>
      </c>
      <c r="H163" s="1" t="s">
        <v>573</v>
      </c>
      <c r="I163" s="1" t="s">
        <v>91</v>
      </c>
      <c r="J163" s="1" t="s">
        <v>1119</v>
      </c>
      <c r="K163" s="1" t="s">
        <v>3839</v>
      </c>
      <c r="L163" s="1" t="s">
        <v>4031</v>
      </c>
      <c r="M163" s="1" t="s">
        <v>793</v>
      </c>
      <c r="N163" s="1" t="s">
        <v>929</v>
      </c>
      <c r="O163" s="1" t="s">
        <v>940</v>
      </c>
      <c r="P163" s="1"/>
      <c r="Q163" s="1" t="s">
        <v>92</v>
      </c>
      <c r="R163" s="1" t="s">
        <v>544</v>
      </c>
      <c r="S163" s="1" t="s">
        <v>585</v>
      </c>
      <c r="T163" s="1"/>
      <c r="U163" s="1"/>
      <c r="V163" s="1" t="s">
        <v>1218</v>
      </c>
      <c r="W163" s="1" t="s">
        <v>1219</v>
      </c>
      <c r="X163" s="1"/>
      <c r="Y163" s="25">
        <v>43401.514756944445</v>
      </c>
      <c r="Z163" s="1" t="str">
        <f>IF(ISNA(VLOOKUP(C163,'Paetec -prev'!C:H,6,0)),"Yes",IF(OR(VLOOKUP(C163,'Paetec -prev'!C:H,6,0)="Closed",VLOOKUP(C163,'Paetec -prev'!C:H,6,0)="Resolved"),"No","Yes"))</f>
        <v>No</v>
      </c>
      <c r="AA163" s="1" t="s">
        <v>548</v>
      </c>
      <c r="AB163" s="1" t="s">
        <v>548</v>
      </c>
      <c r="AC163" s="1"/>
      <c r="AD163" s="1"/>
    </row>
    <row r="164" spans="1:30" x14ac:dyDescent="0.25">
      <c r="A164" s="1" t="s">
        <v>677</v>
      </c>
      <c r="B164" s="1" t="s">
        <v>562</v>
      </c>
      <c r="C164" s="1" t="s">
        <v>3645</v>
      </c>
      <c r="D164" s="25">
        <v>43385.734560185185</v>
      </c>
      <c r="E164" s="25">
        <v>43390.669768518521</v>
      </c>
      <c r="F164" s="1" t="s">
        <v>1101</v>
      </c>
      <c r="G164" s="1" t="s">
        <v>90</v>
      </c>
      <c r="H164" s="1" t="s">
        <v>573</v>
      </c>
      <c r="I164" s="1" t="s">
        <v>91</v>
      </c>
      <c r="J164" s="1" t="s">
        <v>1119</v>
      </c>
      <c r="K164" s="1" t="s">
        <v>3646</v>
      </c>
      <c r="L164" s="1" t="s">
        <v>4033</v>
      </c>
      <c r="M164" s="1" t="s">
        <v>793</v>
      </c>
      <c r="N164" s="1" t="s">
        <v>40</v>
      </c>
      <c r="O164" s="1" t="s">
        <v>1179</v>
      </c>
      <c r="P164" s="1"/>
      <c r="Q164" s="1" t="s">
        <v>92</v>
      </c>
      <c r="R164" s="1" t="s">
        <v>544</v>
      </c>
      <c r="S164" s="1" t="s">
        <v>585</v>
      </c>
      <c r="T164" s="1"/>
      <c r="U164" s="1"/>
      <c r="V164" s="1" t="s">
        <v>841</v>
      </c>
      <c r="W164" s="1" t="s">
        <v>800</v>
      </c>
      <c r="X164" s="1"/>
      <c r="Y164" s="25">
        <v>43401.507476851853</v>
      </c>
      <c r="Z164" s="1" t="str">
        <f>IF(ISNA(VLOOKUP(C164,'Paetec -prev'!C:H,6,0)),"Yes",IF(OR(VLOOKUP(C164,'Paetec -prev'!C:H,6,0)="Closed",VLOOKUP(C164,'Paetec -prev'!C:H,6,0)="Resolved"),"No","Yes"))</f>
        <v>No</v>
      </c>
      <c r="AA164" s="1" t="s">
        <v>548</v>
      </c>
      <c r="AB164" s="1" t="s">
        <v>548</v>
      </c>
      <c r="AC164" s="1"/>
      <c r="AD164" s="1"/>
    </row>
    <row r="165" spans="1:30" x14ac:dyDescent="0.25">
      <c r="A165" s="1" t="s">
        <v>677</v>
      </c>
      <c r="B165" s="1" t="s">
        <v>562</v>
      </c>
      <c r="C165" s="1" t="s">
        <v>4027</v>
      </c>
      <c r="D165" s="25">
        <v>43389.86109953704</v>
      </c>
      <c r="E165" s="25">
        <v>43390.677766203706</v>
      </c>
      <c r="F165" s="1" t="s">
        <v>913</v>
      </c>
      <c r="G165" s="1" t="s">
        <v>90</v>
      </c>
      <c r="H165" s="1" t="s">
        <v>573</v>
      </c>
      <c r="I165" s="1" t="s">
        <v>91</v>
      </c>
      <c r="J165" s="1" t="s">
        <v>4028</v>
      </c>
      <c r="K165" s="1" t="s">
        <v>4029</v>
      </c>
      <c r="L165" s="1" t="s">
        <v>4030</v>
      </c>
      <c r="M165" s="1" t="s">
        <v>793</v>
      </c>
      <c r="N165" s="1" t="s">
        <v>40</v>
      </c>
      <c r="O165" s="1" t="s">
        <v>2340</v>
      </c>
      <c r="P165" s="1"/>
      <c r="Q165" s="1" t="s">
        <v>92</v>
      </c>
      <c r="R165" s="1" t="s">
        <v>544</v>
      </c>
      <c r="S165" s="1" t="s">
        <v>585</v>
      </c>
      <c r="T165" s="1"/>
      <c r="U165" s="1"/>
      <c r="V165" s="1" t="s">
        <v>1563</v>
      </c>
      <c r="W165" s="1" t="s">
        <v>1564</v>
      </c>
      <c r="X165" s="1"/>
      <c r="Y165" s="25">
        <v>43401.522326388891</v>
      </c>
      <c r="Z165" s="1" t="str">
        <f>IF(ISNA(VLOOKUP(C165,'Paetec -prev'!C:H,6,0)),"Yes",IF(OR(VLOOKUP(C165,'Paetec -prev'!C:H,6,0)="Closed",VLOOKUP(C165,'Paetec -prev'!C:H,6,0)="Resolved"),"No","Yes"))</f>
        <v>No</v>
      </c>
      <c r="AA165" s="1" t="s">
        <v>548</v>
      </c>
      <c r="AB165" s="1" t="s">
        <v>548</v>
      </c>
      <c r="AC165" s="1"/>
      <c r="AD165" s="1"/>
    </row>
    <row r="166" spans="1:30" x14ac:dyDescent="0.25">
      <c r="A166" s="1" t="s">
        <v>677</v>
      </c>
      <c r="B166" s="1" t="s">
        <v>562</v>
      </c>
      <c r="C166" s="1" t="s">
        <v>3090</v>
      </c>
      <c r="D166" s="25">
        <v>43382.020416666666</v>
      </c>
      <c r="E166" s="25">
        <v>43390.679537037038</v>
      </c>
      <c r="F166" s="1" t="s">
        <v>1193</v>
      </c>
      <c r="G166" s="1" t="s">
        <v>90</v>
      </c>
      <c r="H166" s="1" t="s">
        <v>573</v>
      </c>
      <c r="I166" s="1" t="s">
        <v>91</v>
      </c>
      <c r="J166" s="1" t="s">
        <v>1119</v>
      </c>
      <c r="K166" s="1" t="s">
        <v>3091</v>
      </c>
      <c r="L166" s="1" t="s">
        <v>4036</v>
      </c>
      <c r="M166" s="1" t="s">
        <v>793</v>
      </c>
      <c r="N166" s="1" t="s">
        <v>1372</v>
      </c>
      <c r="O166" s="1" t="s">
        <v>3034</v>
      </c>
      <c r="P166" s="1"/>
      <c r="Q166" s="1" t="s">
        <v>92</v>
      </c>
      <c r="R166" s="1" t="s">
        <v>544</v>
      </c>
      <c r="S166" s="1" t="s">
        <v>585</v>
      </c>
      <c r="T166" s="1"/>
      <c r="U166" s="1"/>
      <c r="V166" s="1" t="s">
        <v>2547</v>
      </c>
      <c r="W166" s="1" t="s">
        <v>2548</v>
      </c>
      <c r="X166" s="1"/>
      <c r="Y166" s="25">
        <v>43401.500127314815</v>
      </c>
      <c r="Z166" s="1" t="str">
        <f>IF(ISNA(VLOOKUP(C166,'Paetec -prev'!C:H,6,0)),"Yes",IF(OR(VLOOKUP(C166,'Paetec -prev'!C:H,6,0)="Closed",VLOOKUP(C166,'Paetec -prev'!C:H,6,0)="Resolved"),"No","Yes"))</f>
        <v>No</v>
      </c>
      <c r="AA166" s="1" t="s">
        <v>548</v>
      </c>
      <c r="AB166" s="1" t="s">
        <v>548</v>
      </c>
      <c r="AC166" s="1"/>
      <c r="AD166" s="1"/>
    </row>
    <row r="167" spans="1:30" x14ac:dyDescent="0.25">
      <c r="A167" s="1" t="s">
        <v>677</v>
      </c>
      <c r="B167" s="1" t="s">
        <v>562</v>
      </c>
      <c r="C167" s="1" t="s">
        <v>4024</v>
      </c>
      <c r="D167" s="25">
        <v>43390.02008101852</v>
      </c>
      <c r="E167" s="25">
        <v>43390.684386574074</v>
      </c>
      <c r="F167" s="1" t="s">
        <v>1193</v>
      </c>
      <c r="G167" s="1" t="s">
        <v>90</v>
      </c>
      <c r="H167" s="1" t="s">
        <v>573</v>
      </c>
      <c r="I167" s="1" t="s">
        <v>91</v>
      </c>
      <c r="J167" s="1" t="s">
        <v>1119</v>
      </c>
      <c r="K167" s="1" t="s">
        <v>4025</v>
      </c>
      <c r="L167" s="1" t="s">
        <v>4026</v>
      </c>
      <c r="M167" s="1" t="s">
        <v>793</v>
      </c>
      <c r="N167" s="1" t="s">
        <v>41</v>
      </c>
      <c r="O167" s="1" t="s">
        <v>928</v>
      </c>
      <c r="P167" s="1"/>
      <c r="Q167" s="1" t="s">
        <v>92</v>
      </c>
      <c r="R167" s="1" t="s">
        <v>544</v>
      </c>
      <c r="S167" s="1" t="s">
        <v>585</v>
      </c>
      <c r="T167" s="1"/>
      <c r="U167" s="1"/>
      <c r="V167" s="1" t="s">
        <v>2547</v>
      </c>
      <c r="W167" s="1" t="s">
        <v>2548</v>
      </c>
      <c r="X167" s="1"/>
      <c r="Y167" s="25">
        <v>43401.526064814818</v>
      </c>
      <c r="Z167" s="1" t="str">
        <f>IF(ISNA(VLOOKUP(C167,'Paetec -prev'!C:H,6,0)),"Yes",IF(OR(VLOOKUP(C167,'Paetec -prev'!C:H,6,0)="Closed",VLOOKUP(C167,'Paetec -prev'!C:H,6,0)="Resolved"),"No","Yes"))</f>
        <v>No</v>
      </c>
      <c r="AA167" s="1" t="s">
        <v>548</v>
      </c>
      <c r="AB167" s="1" t="s">
        <v>548</v>
      </c>
      <c r="AC167" s="1"/>
      <c r="AD167" s="1"/>
    </row>
    <row r="168" spans="1:30" x14ac:dyDescent="0.25">
      <c r="A168" s="1" t="s">
        <v>677</v>
      </c>
      <c r="B168" s="1" t="s">
        <v>562</v>
      </c>
      <c r="C168" s="1" t="s">
        <v>4054</v>
      </c>
      <c r="D168" s="25">
        <v>43389.965578703705</v>
      </c>
      <c r="E168" s="25">
        <v>43390.776319444441</v>
      </c>
      <c r="F168" s="1" t="s">
        <v>1101</v>
      </c>
      <c r="G168" s="1" t="s">
        <v>90</v>
      </c>
      <c r="H168" s="1" t="s">
        <v>573</v>
      </c>
      <c r="I168" s="1" t="s">
        <v>91</v>
      </c>
      <c r="J168" s="1" t="s">
        <v>1119</v>
      </c>
      <c r="K168" s="1" t="s">
        <v>4055</v>
      </c>
      <c r="L168" s="1" t="s">
        <v>4445</v>
      </c>
      <c r="M168" s="1" t="s">
        <v>793</v>
      </c>
      <c r="N168" s="1" t="s">
        <v>41</v>
      </c>
      <c r="O168" s="1" t="s">
        <v>928</v>
      </c>
      <c r="P168" s="1"/>
      <c r="Q168" s="1" t="s">
        <v>92</v>
      </c>
      <c r="R168" s="1" t="s">
        <v>544</v>
      </c>
      <c r="S168" s="1" t="s">
        <v>585</v>
      </c>
      <c r="T168" s="1"/>
      <c r="U168" s="1"/>
      <c r="V168" s="1" t="s">
        <v>925</v>
      </c>
      <c r="W168" s="1" t="s">
        <v>1384</v>
      </c>
      <c r="X168" s="1"/>
      <c r="Y168" s="25">
        <v>43401.532557870371</v>
      </c>
      <c r="Z168" s="1" t="str">
        <f>IF(ISNA(VLOOKUP(C168,'Paetec -prev'!C:H,6,0)),"Yes",IF(OR(VLOOKUP(C168,'Paetec -prev'!C:H,6,0)="Closed",VLOOKUP(C168,'Paetec -prev'!C:H,6,0)="Resolved"),"No","Yes"))</f>
        <v>No</v>
      </c>
      <c r="AA168" s="1" t="s">
        <v>548</v>
      </c>
      <c r="AB168" s="1" t="s">
        <v>548</v>
      </c>
      <c r="AC168" s="1"/>
      <c r="AD168" s="1"/>
    </row>
    <row r="169" spans="1:30" x14ac:dyDescent="0.25">
      <c r="A169" s="1" t="s">
        <v>677</v>
      </c>
      <c r="B169" s="1" t="s">
        <v>562</v>
      </c>
      <c r="C169" s="1" t="s">
        <v>4060</v>
      </c>
      <c r="D169" s="25">
        <v>43389.921099537038</v>
      </c>
      <c r="E169" s="25">
        <v>43390.78266203704</v>
      </c>
      <c r="F169" s="1" t="s">
        <v>915</v>
      </c>
      <c r="G169" s="1" t="s">
        <v>90</v>
      </c>
      <c r="H169" s="1" t="s">
        <v>573</v>
      </c>
      <c r="I169" s="1" t="s">
        <v>91</v>
      </c>
      <c r="J169" s="1" t="s">
        <v>1119</v>
      </c>
      <c r="K169" s="1" t="s">
        <v>4061</v>
      </c>
      <c r="L169" s="1" t="s">
        <v>4448</v>
      </c>
      <c r="M169" s="1" t="s">
        <v>793</v>
      </c>
      <c r="N169" s="1" t="s">
        <v>929</v>
      </c>
      <c r="O169" s="1" t="s">
        <v>1214</v>
      </c>
      <c r="P169" s="1"/>
      <c r="Q169" s="1" t="s">
        <v>92</v>
      </c>
      <c r="R169" s="1" t="s">
        <v>544</v>
      </c>
      <c r="S169" s="1" t="s">
        <v>585</v>
      </c>
      <c r="T169" s="1"/>
      <c r="U169" s="1"/>
      <c r="V169" s="1" t="s">
        <v>1380</v>
      </c>
      <c r="W169" s="1" t="s">
        <v>4062</v>
      </c>
      <c r="X169" s="1"/>
      <c r="Y169" s="25">
        <v>43401.525358796294</v>
      </c>
      <c r="Z169" s="1" t="str">
        <f>IF(ISNA(VLOOKUP(C169,'Paetec -prev'!C:H,6,0)),"Yes",IF(OR(VLOOKUP(C169,'Paetec -prev'!C:H,6,0)="Closed",VLOOKUP(C169,'Paetec -prev'!C:H,6,0)="Resolved"),"No","Yes"))</f>
        <v>No</v>
      </c>
      <c r="AA169" s="1" t="s">
        <v>548</v>
      </c>
      <c r="AB169" s="1" t="s">
        <v>548</v>
      </c>
      <c r="AC169" s="1"/>
      <c r="AD169" s="1"/>
    </row>
    <row r="170" spans="1:30" x14ac:dyDescent="0.25">
      <c r="A170" s="1" t="s">
        <v>677</v>
      </c>
      <c r="B170" s="1" t="s">
        <v>562</v>
      </c>
      <c r="C170" s="1" t="s">
        <v>1474</v>
      </c>
      <c r="D170" s="25">
        <v>43361.796284722222</v>
      </c>
      <c r="E170" s="25">
        <v>43390.782731481479</v>
      </c>
      <c r="F170" s="1" t="s">
        <v>1101</v>
      </c>
      <c r="G170" s="1" t="s">
        <v>90</v>
      </c>
      <c r="H170" s="1" t="s">
        <v>573</v>
      </c>
      <c r="I170" s="1" t="s">
        <v>91</v>
      </c>
      <c r="J170" s="1" t="s">
        <v>4459</v>
      </c>
      <c r="K170" s="1" t="s">
        <v>1475</v>
      </c>
      <c r="L170" s="1" t="s">
        <v>4460</v>
      </c>
      <c r="M170" s="1" t="s">
        <v>793</v>
      </c>
      <c r="N170" s="1" t="s">
        <v>41</v>
      </c>
      <c r="O170" s="1" t="s">
        <v>602</v>
      </c>
      <c r="P170" s="1"/>
      <c r="Q170" s="1" t="s">
        <v>92</v>
      </c>
      <c r="R170" s="1" t="s">
        <v>544</v>
      </c>
      <c r="S170" s="1" t="s">
        <v>585</v>
      </c>
      <c r="T170" s="1"/>
      <c r="U170" s="1"/>
      <c r="V170" s="1" t="s">
        <v>841</v>
      </c>
      <c r="W170" s="1" t="s">
        <v>800</v>
      </c>
      <c r="X170" s="1"/>
      <c r="Y170" s="25">
        <v>43401.486192129632</v>
      </c>
      <c r="Z170" s="1" t="str">
        <f>IF(ISNA(VLOOKUP(C170,'Paetec -prev'!C:H,6,0)),"Yes",IF(OR(VLOOKUP(C170,'Paetec -prev'!C:H,6,0)="Closed",VLOOKUP(C170,'Paetec -prev'!C:H,6,0)="Resolved"),"No","Yes"))</f>
        <v>No</v>
      </c>
      <c r="AA170" s="1" t="s">
        <v>548</v>
      </c>
      <c r="AB170" s="1" t="s">
        <v>548</v>
      </c>
      <c r="AC170" s="1"/>
      <c r="AD170" s="1"/>
    </row>
    <row r="171" spans="1:30" x14ac:dyDescent="0.25">
      <c r="A171" s="1" t="s">
        <v>677</v>
      </c>
      <c r="B171" s="1" t="s">
        <v>562</v>
      </c>
      <c r="C171" s="1" t="s">
        <v>4071</v>
      </c>
      <c r="D171" s="25">
        <v>43388.82203703704</v>
      </c>
      <c r="E171" s="25">
        <v>43390.78497685185</v>
      </c>
      <c r="F171" s="1" t="s">
        <v>915</v>
      </c>
      <c r="G171" s="1" t="s">
        <v>90</v>
      </c>
      <c r="H171" s="1" t="s">
        <v>573</v>
      </c>
      <c r="I171" s="1" t="s">
        <v>91</v>
      </c>
      <c r="J171" s="1" t="s">
        <v>1119</v>
      </c>
      <c r="K171" s="1" t="s">
        <v>4072</v>
      </c>
      <c r="L171" s="1" t="s">
        <v>4451</v>
      </c>
      <c r="M171" s="1" t="s">
        <v>793</v>
      </c>
      <c r="N171" s="1" t="s">
        <v>920</v>
      </c>
      <c r="O171" s="1" t="s">
        <v>921</v>
      </c>
      <c r="P171" s="1"/>
      <c r="Q171" s="1" t="s">
        <v>92</v>
      </c>
      <c r="R171" s="1" t="s">
        <v>544</v>
      </c>
      <c r="S171" s="1" t="s">
        <v>585</v>
      </c>
      <c r="T171" s="1"/>
      <c r="U171" s="1"/>
      <c r="V171" s="1" t="s">
        <v>1380</v>
      </c>
      <c r="W171" s="1" t="s">
        <v>1381</v>
      </c>
      <c r="X171" s="1"/>
      <c r="Y171" s="25">
        <v>43401.513541666667</v>
      </c>
      <c r="Z171" s="1" t="str">
        <f>IF(ISNA(VLOOKUP(C171,'Paetec -prev'!C:H,6,0)),"Yes",IF(OR(VLOOKUP(C171,'Paetec -prev'!C:H,6,0)="Closed",VLOOKUP(C171,'Paetec -prev'!C:H,6,0)="Resolved"),"No","Yes"))</f>
        <v>No</v>
      </c>
      <c r="AA171" s="1" t="s">
        <v>548</v>
      </c>
      <c r="AB171" s="1" t="s">
        <v>548</v>
      </c>
      <c r="AC171" s="1"/>
      <c r="AD171" s="1"/>
    </row>
    <row r="172" spans="1:30" x14ac:dyDescent="0.25">
      <c r="A172" s="1" t="s">
        <v>677</v>
      </c>
      <c r="B172" s="1" t="s">
        <v>562</v>
      </c>
      <c r="C172" s="1" t="s">
        <v>1533</v>
      </c>
      <c r="D172" s="25">
        <v>43369.894143518519</v>
      </c>
      <c r="E172" s="25">
        <v>43390.804386574076</v>
      </c>
      <c r="F172" s="1" t="s">
        <v>1101</v>
      </c>
      <c r="G172" s="1" t="s">
        <v>90</v>
      </c>
      <c r="H172" s="1" t="s">
        <v>573</v>
      </c>
      <c r="I172" s="1" t="s">
        <v>91</v>
      </c>
      <c r="J172" s="1" t="s">
        <v>1119</v>
      </c>
      <c r="K172" s="1" t="s">
        <v>1534</v>
      </c>
      <c r="L172" s="1" t="s">
        <v>4458</v>
      </c>
      <c r="M172" s="1" t="s">
        <v>793</v>
      </c>
      <c r="N172" s="1" t="s">
        <v>40</v>
      </c>
      <c r="O172" s="1" t="s">
        <v>732</v>
      </c>
      <c r="P172" s="1"/>
      <c r="Q172" s="1" t="s">
        <v>92</v>
      </c>
      <c r="R172" s="1" t="s">
        <v>544</v>
      </c>
      <c r="S172" s="1" t="s">
        <v>585</v>
      </c>
      <c r="T172" s="1"/>
      <c r="U172" s="1"/>
      <c r="V172" s="1" t="s">
        <v>930</v>
      </c>
      <c r="W172" s="1" t="s">
        <v>1535</v>
      </c>
      <c r="X172" s="1"/>
      <c r="Y172" s="25">
        <v>43401.490324074075</v>
      </c>
      <c r="Z172" s="1" t="str">
        <f>IF(ISNA(VLOOKUP(C172,'Paetec -prev'!C:H,6,0)),"Yes",IF(OR(VLOOKUP(C172,'Paetec -prev'!C:H,6,0)="Closed",VLOOKUP(C172,'Paetec -prev'!C:H,6,0)="Resolved"),"No","Yes"))</f>
        <v>No</v>
      </c>
      <c r="AA172" s="1" t="s">
        <v>548</v>
      </c>
      <c r="AB172" s="1" t="s">
        <v>548</v>
      </c>
      <c r="AC172" s="1"/>
      <c r="AD172" s="1"/>
    </row>
    <row r="173" spans="1:30" x14ac:dyDescent="0.25">
      <c r="A173" s="1" t="s">
        <v>677</v>
      </c>
      <c r="B173" s="1" t="s">
        <v>562</v>
      </c>
      <c r="C173" s="1" t="s">
        <v>4086</v>
      </c>
      <c r="D173" s="25">
        <v>43382.017291666663</v>
      </c>
      <c r="E173" s="25">
        <v>43390.839826388888</v>
      </c>
      <c r="F173" s="1" t="s">
        <v>915</v>
      </c>
      <c r="G173" s="1" t="s">
        <v>90</v>
      </c>
      <c r="H173" s="1" t="s">
        <v>573</v>
      </c>
      <c r="I173" s="1" t="s">
        <v>91</v>
      </c>
      <c r="J173" s="1" t="s">
        <v>4076</v>
      </c>
      <c r="K173" s="1" t="s">
        <v>4087</v>
      </c>
      <c r="L173" s="1" t="s">
        <v>4457</v>
      </c>
      <c r="M173" s="1" t="s">
        <v>793</v>
      </c>
      <c r="N173" s="1" t="s">
        <v>41</v>
      </c>
      <c r="O173" s="1" t="s">
        <v>944</v>
      </c>
      <c r="P173" s="1"/>
      <c r="Q173" s="1" t="s">
        <v>92</v>
      </c>
      <c r="R173" s="1" t="s">
        <v>544</v>
      </c>
      <c r="S173" s="1" t="s">
        <v>585</v>
      </c>
      <c r="T173" s="1"/>
      <c r="U173" s="1"/>
      <c r="V173" s="1" t="s">
        <v>2043</v>
      </c>
      <c r="W173" s="1" t="s">
        <v>1303</v>
      </c>
      <c r="X173" s="1"/>
      <c r="Y173" s="25">
        <v>43401.499884259261</v>
      </c>
      <c r="Z173" s="1" t="str">
        <f>IF(ISNA(VLOOKUP(C173,'Paetec -prev'!C:H,6,0)),"Yes",IF(OR(VLOOKUP(C173,'Paetec -prev'!C:H,6,0)="Closed",VLOOKUP(C173,'Paetec -prev'!C:H,6,0)="Resolved"),"No","Yes"))</f>
        <v>No</v>
      </c>
      <c r="AA173" s="1" t="s">
        <v>548</v>
      </c>
      <c r="AB173" s="1" t="s">
        <v>548</v>
      </c>
      <c r="AC173" s="1"/>
      <c r="AD173" s="1"/>
    </row>
    <row r="174" spans="1:30" x14ac:dyDescent="0.25">
      <c r="A174" s="1" t="s">
        <v>677</v>
      </c>
      <c r="B174" s="1" t="s">
        <v>562</v>
      </c>
      <c r="C174" s="1" t="s">
        <v>4084</v>
      </c>
      <c r="D174" s="25">
        <v>43382.021064814813</v>
      </c>
      <c r="E174" s="25">
        <v>43390.842199074075</v>
      </c>
      <c r="F174" s="1" t="s">
        <v>915</v>
      </c>
      <c r="G174" s="1" t="s">
        <v>90</v>
      </c>
      <c r="H174" s="1" t="s">
        <v>573</v>
      </c>
      <c r="I174" s="1" t="s">
        <v>91</v>
      </c>
      <c r="J174" s="1" t="s">
        <v>4076</v>
      </c>
      <c r="K174" s="1" t="s">
        <v>4085</v>
      </c>
      <c r="L174" s="1" t="s">
        <v>4456</v>
      </c>
      <c r="M174" s="1" t="s">
        <v>793</v>
      </c>
      <c r="N174" s="1" t="s">
        <v>41</v>
      </c>
      <c r="O174" s="1" t="s">
        <v>944</v>
      </c>
      <c r="P174" s="1"/>
      <c r="Q174" s="1" t="s">
        <v>92</v>
      </c>
      <c r="R174" s="1" t="s">
        <v>544</v>
      </c>
      <c r="S174" s="1" t="s">
        <v>585</v>
      </c>
      <c r="T174" s="1"/>
      <c r="U174" s="1"/>
      <c r="V174" s="1" t="s">
        <v>2043</v>
      </c>
      <c r="W174" s="1" t="s">
        <v>1303</v>
      </c>
      <c r="X174" s="1"/>
      <c r="Y174" s="25">
        <v>43401.499965277777</v>
      </c>
      <c r="Z174" s="1" t="str">
        <f>IF(ISNA(VLOOKUP(C174,'Paetec -prev'!C:H,6,0)),"Yes",IF(OR(VLOOKUP(C174,'Paetec -prev'!C:H,6,0)="Closed",VLOOKUP(C174,'Paetec -prev'!C:H,6,0)="Resolved"),"No","Yes"))</f>
        <v>No</v>
      </c>
      <c r="AA174" s="1" t="s">
        <v>548</v>
      </c>
      <c r="AB174" s="1" t="s">
        <v>548</v>
      </c>
      <c r="AC174" s="1"/>
      <c r="AD174" s="1"/>
    </row>
    <row r="175" spans="1:30" x14ac:dyDescent="0.25">
      <c r="A175" s="1" t="s">
        <v>677</v>
      </c>
      <c r="B175" s="1" t="s">
        <v>562</v>
      </c>
      <c r="C175" s="1" t="s">
        <v>4082</v>
      </c>
      <c r="D175" s="25">
        <v>43382.025983796295</v>
      </c>
      <c r="E175" s="25">
        <v>43390.844074074077</v>
      </c>
      <c r="F175" s="1" t="s">
        <v>915</v>
      </c>
      <c r="G175" s="1" t="s">
        <v>90</v>
      </c>
      <c r="H175" s="1" t="s">
        <v>573</v>
      </c>
      <c r="I175" s="1" t="s">
        <v>91</v>
      </c>
      <c r="J175" s="1" t="s">
        <v>4076</v>
      </c>
      <c r="K175" s="1" t="s">
        <v>4083</v>
      </c>
      <c r="L175" s="1" t="s">
        <v>4455</v>
      </c>
      <c r="M175" s="1" t="s">
        <v>793</v>
      </c>
      <c r="N175" s="1" t="s">
        <v>41</v>
      </c>
      <c r="O175" s="1" t="s">
        <v>944</v>
      </c>
      <c r="P175" s="1"/>
      <c r="Q175" s="1" t="s">
        <v>92</v>
      </c>
      <c r="R175" s="1" t="s">
        <v>544</v>
      </c>
      <c r="S175" s="1" t="s">
        <v>585</v>
      </c>
      <c r="T175" s="1"/>
      <c r="U175" s="1"/>
      <c r="V175" s="1" t="s">
        <v>2043</v>
      </c>
      <c r="W175" s="1" t="s">
        <v>1303</v>
      </c>
      <c r="X175" s="1"/>
      <c r="Y175" s="25">
        <v>43401.5000462963</v>
      </c>
      <c r="Z175" s="1" t="str">
        <f>IF(ISNA(VLOOKUP(C175,'Paetec -prev'!C:H,6,0)),"Yes",IF(OR(VLOOKUP(C175,'Paetec -prev'!C:H,6,0)="Closed",VLOOKUP(C175,'Paetec -prev'!C:H,6,0)="Resolved"),"No","Yes"))</f>
        <v>No</v>
      </c>
      <c r="AA175" s="1" t="s">
        <v>548</v>
      </c>
      <c r="AB175" s="1" t="s">
        <v>548</v>
      </c>
      <c r="AC175" s="1"/>
      <c r="AD175" s="1"/>
    </row>
    <row r="176" spans="1:30" x14ac:dyDescent="0.25">
      <c r="A176" s="1" t="s">
        <v>677</v>
      </c>
      <c r="B176" s="1" t="s">
        <v>562</v>
      </c>
      <c r="C176" s="1" t="s">
        <v>4066</v>
      </c>
      <c r="D176" s="25">
        <v>43389.833124999997</v>
      </c>
      <c r="E176" s="25">
        <v>43390.857465277775</v>
      </c>
      <c r="F176" s="1" t="s">
        <v>915</v>
      </c>
      <c r="G176" s="1" t="s">
        <v>90</v>
      </c>
      <c r="H176" s="1" t="s">
        <v>573</v>
      </c>
      <c r="I176" s="1" t="s">
        <v>91</v>
      </c>
      <c r="J176" s="1" t="s">
        <v>4067</v>
      </c>
      <c r="K176" s="1" t="s">
        <v>4068</v>
      </c>
      <c r="L176" s="1" t="s">
        <v>4450</v>
      </c>
      <c r="M176" s="1" t="s">
        <v>793</v>
      </c>
      <c r="N176" s="1" t="s">
        <v>40</v>
      </c>
      <c r="O176" s="1" t="s">
        <v>602</v>
      </c>
      <c r="P176" s="1"/>
      <c r="Q176" s="1" t="s">
        <v>92</v>
      </c>
      <c r="R176" s="1" t="s">
        <v>544</v>
      </c>
      <c r="S176" s="1" t="s">
        <v>585</v>
      </c>
      <c r="T176" s="1"/>
      <c r="U176" s="1"/>
      <c r="V176" s="1" t="s">
        <v>4069</v>
      </c>
      <c r="W176" s="1" t="s">
        <v>4070</v>
      </c>
      <c r="X176" s="1"/>
      <c r="Y176" s="25">
        <v>43401.524027777778</v>
      </c>
      <c r="Z176" s="1" t="str">
        <f>IF(ISNA(VLOOKUP(C176,'Paetec -prev'!C:H,6,0)),"Yes",IF(OR(VLOOKUP(C176,'Paetec -prev'!C:H,6,0)="Closed",VLOOKUP(C176,'Paetec -prev'!C:H,6,0)="Resolved"),"No","Yes"))</f>
        <v>No</v>
      </c>
      <c r="AA176" s="1" t="s">
        <v>548</v>
      </c>
      <c r="AB176" s="1" t="s">
        <v>548</v>
      </c>
      <c r="AC176" s="1"/>
      <c r="AD176" s="1"/>
    </row>
    <row r="177" spans="1:30" x14ac:dyDescent="0.25">
      <c r="A177" s="1" t="s">
        <v>677</v>
      </c>
      <c r="B177" s="1" t="s">
        <v>562</v>
      </c>
      <c r="C177" s="1" t="s">
        <v>3625</v>
      </c>
      <c r="D177" s="25">
        <v>43386.039270833331</v>
      </c>
      <c r="E177" s="25">
        <v>43390.932025462964</v>
      </c>
      <c r="F177" s="1" t="s">
        <v>913</v>
      </c>
      <c r="G177" s="1" t="s">
        <v>90</v>
      </c>
      <c r="H177" s="1" t="s">
        <v>943</v>
      </c>
      <c r="I177" s="1" t="s">
        <v>91</v>
      </c>
      <c r="J177" s="1" t="s">
        <v>1119</v>
      </c>
      <c r="K177" s="1" t="s">
        <v>3626</v>
      </c>
      <c r="L177" s="1"/>
      <c r="M177" s="1"/>
      <c r="N177" s="1"/>
      <c r="O177" s="1"/>
      <c r="P177" s="1"/>
      <c r="Q177" s="1" t="s">
        <v>92</v>
      </c>
      <c r="R177" s="1" t="s">
        <v>544</v>
      </c>
      <c r="S177" s="1" t="s">
        <v>585</v>
      </c>
      <c r="T177" s="1"/>
      <c r="U177" s="1"/>
      <c r="V177" s="1" t="s">
        <v>3077</v>
      </c>
      <c r="W177" s="1" t="s">
        <v>3078</v>
      </c>
      <c r="X177" s="1"/>
      <c r="Y177" s="25">
        <v>43390.932222222225</v>
      </c>
      <c r="Z177" s="1"/>
      <c r="AA177" s="1" t="s">
        <v>548</v>
      </c>
      <c r="AB177" s="1" t="s">
        <v>548</v>
      </c>
      <c r="AC177" s="1"/>
      <c r="AD177" s="1"/>
    </row>
    <row r="178" spans="1:30" x14ac:dyDescent="0.25">
      <c r="A178" s="1" t="s">
        <v>677</v>
      </c>
      <c r="B178" s="1" t="s">
        <v>562</v>
      </c>
      <c r="C178" s="1" t="s">
        <v>3473</v>
      </c>
      <c r="D178" s="25">
        <v>43385.144363425927</v>
      </c>
      <c r="E178" s="25">
        <v>43390.932951388888</v>
      </c>
      <c r="F178" s="1" t="s">
        <v>1101</v>
      </c>
      <c r="G178" s="1" t="s">
        <v>90</v>
      </c>
      <c r="H178" s="1" t="s">
        <v>943</v>
      </c>
      <c r="I178" s="1" t="s">
        <v>91</v>
      </c>
      <c r="J178" s="1" t="s">
        <v>3474</v>
      </c>
      <c r="K178" s="1" t="s">
        <v>3475</v>
      </c>
      <c r="L178" s="1"/>
      <c r="M178" s="1"/>
      <c r="N178" s="1"/>
      <c r="O178" s="1"/>
      <c r="P178" s="1"/>
      <c r="Q178" s="1" t="s">
        <v>92</v>
      </c>
      <c r="R178" s="1" t="s">
        <v>544</v>
      </c>
      <c r="S178" s="1" t="s">
        <v>545</v>
      </c>
      <c r="T178" s="1"/>
      <c r="U178" s="1"/>
      <c r="V178" s="1" t="s">
        <v>1218</v>
      </c>
      <c r="W178" s="1" t="s">
        <v>1219</v>
      </c>
      <c r="X178" s="1"/>
      <c r="Y178" s="25">
        <v>43390.933125000003</v>
      </c>
      <c r="Z178" s="1"/>
      <c r="AA178" s="1" t="s">
        <v>548</v>
      </c>
      <c r="AB178" s="1" t="s">
        <v>548</v>
      </c>
      <c r="AC178" s="1"/>
      <c r="AD178" s="1"/>
    </row>
    <row r="179" spans="1:30" x14ac:dyDescent="0.25">
      <c r="A179" s="1" t="s">
        <v>677</v>
      </c>
      <c r="B179" s="1" t="s">
        <v>562</v>
      </c>
      <c r="C179" s="1" t="s">
        <v>4048</v>
      </c>
      <c r="D179" s="25">
        <v>43390.015775462962</v>
      </c>
      <c r="E179" s="25">
        <v>43391.044432870367</v>
      </c>
      <c r="F179" s="1" t="s">
        <v>914</v>
      </c>
      <c r="G179" s="1" t="s">
        <v>90</v>
      </c>
      <c r="H179" s="1" t="s">
        <v>573</v>
      </c>
      <c r="I179" s="1" t="s">
        <v>91</v>
      </c>
      <c r="J179" s="1" t="s">
        <v>1119</v>
      </c>
      <c r="K179" s="1" t="s">
        <v>4049</v>
      </c>
      <c r="L179" s="1" t="s">
        <v>4443</v>
      </c>
      <c r="M179" s="1" t="s">
        <v>793</v>
      </c>
      <c r="N179" s="1" t="s">
        <v>929</v>
      </c>
      <c r="O179" s="1" t="s">
        <v>940</v>
      </c>
      <c r="P179" s="1"/>
      <c r="Q179" s="1" t="s">
        <v>92</v>
      </c>
      <c r="R179" s="1" t="s">
        <v>544</v>
      </c>
      <c r="S179" s="1" t="s">
        <v>585</v>
      </c>
      <c r="T179" s="1"/>
      <c r="U179" s="1"/>
      <c r="V179" s="1" t="s">
        <v>930</v>
      </c>
      <c r="W179" s="1" t="s">
        <v>950</v>
      </c>
      <c r="X179" s="1"/>
      <c r="Y179" s="25">
        <v>43401.525902777779</v>
      </c>
      <c r="Z179" s="1" t="str">
        <f>IF(ISNA(VLOOKUP(C179,'Paetec -prev'!C:H,6,0)),"Yes",IF(OR(VLOOKUP(C179,'Paetec -prev'!C:H,6,0)="Closed",VLOOKUP(C179,'Paetec -prev'!C:H,6,0)="Resolved"),"No","Yes"))</f>
        <v>No</v>
      </c>
      <c r="AA179" s="1" t="s">
        <v>548</v>
      </c>
      <c r="AB179" s="1" t="s">
        <v>548</v>
      </c>
      <c r="AC179" s="1"/>
      <c r="AD179" s="1"/>
    </row>
    <row r="180" spans="1:30" x14ac:dyDescent="0.25">
      <c r="A180" s="1" t="s">
        <v>677</v>
      </c>
      <c r="B180" s="1" t="s">
        <v>562</v>
      </c>
      <c r="C180" s="1" t="s">
        <v>4063</v>
      </c>
      <c r="D180" s="25">
        <v>43389.979131944441</v>
      </c>
      <c r="E180" s="25">
        <v>43391.060555555552</v>
      </c>
      <c r="F180" s="1" t="s">
        <v>914</v>
      </c>
      <c r="G180" s="1" t="s">
        <v>90</v>
      </c>
      <c r="H180" s="1" t="s">
        <v>573</v>
      </c>
      <c r="I180" s="1" t="s">
        <v>91</v>
      </c>
      <c r="J180" s="1" t="s">
        <v>1119</v>
      </c>
      <c r="K180" s="1" t="s">
        <v>4064</v>
      </c>
      <c r="L180" s="1" t="s">
        <v>4449</v>
      </c>
      <c r="M180" s="1" t="s">
        <v>793</v>
      </c>
      <c r="N180" s="1" t="s">
        <v>3365</v>
      </c>
      <c r="O180" s="1" t="s">
        <v>3396</v>
      </c>
      <c r="P180" s="1"/>
      <c r="Q180" s="1" t="s">
        <v>92</v>
      </c>
      <c r="R180" s="1" t="s">
        <v>544</v>
      </c>
      <c r="S180" s="1" t="s">
        <v>585</v>
      </c>
      <c r="T180" s="1"/>
      <c r="U180" s="1"/>
      <c r="V180" s="1" t="s">
        <v>4065</v>
      </c>
      <c r="W180" s="1" t="s">
        <v>2579</v>
      </c>
      <c r="X180" s="1"/>
      <c r="Y180" s="25">
        <v>43401.527129629627</v>
      </c>
      <c r="Z180" s="1" t="str">
        <f>IF(ISNA(VLOOKUP(C180,'Paetec -prev'!C:H,6,0)),"Yes",IF(OR(VLOOKUP(C180,'Paetec -prev'!C:H,6,0)="Closed",VLOOKUP(C180,'Paetec -prev'!C:H,6,0)="Resolved"),"No","Yes"))</f>
        <v>No</v>
      </c>
      <c r="AA180" s="1" t="s">
        <v>548</v>
      </c>
      <c r="AB180" s="1" t="s">
        <v>548</v>
      </c>
      <c r="AC180" s="1"/>
      <c r="AD180" s="1"/>
    </row>
    <row r="181" spans="1:30" x14ac:dyDescent="0.25">
      <c r="A181" s="1" t="s">
        <v>677</v>
      </c>
      <c r="B181" s="1" t="s">
        <v>562</v>
      </c>
      <c r="C181" s="1" t="s">
        <v>4040</v>
      </c>
      <c r="D181" s="25">
        <v>43390.057858796295</v>
      </c>
      <c r="E181" s="25">
        <v>43391.343078703707</v>
      </c>
      <c r="F181" s="1" t="s">
        <v>1169</v>
      </c>
      <c r="G181" s="1" t="s">
        <v>90</v>
      </c>
      <c r="H181" s="1" t="s">
        <v>573</v>
      </c>
      <c r="I181" s="1" t="s">
        <v>91</v>
      </c>
      <c r="J181" s="1" t="s">
        <v>4041</v>
      </c>
      <c r="K181" s="1" t="s">
        <v>4042</v>
      </c>
      <c r="L181" s="1" t="s">
        <v>4440</v>
      </c>
      <c r="M181" s="1"/>
      <c r="N181" s="1"/>
      <c r="O181" s="1"/>
      <c r="P181" s="1"/>
      <c r="Q181" s="1" t="s">
        <v>92</v>
      </c>
      <c r="R181" s="1" t="s">
        <v>544</v>
      </c>
      <c r="S181" s="1" t="s">
        <v>545</v>
      </c>
      <c r="T181" s="1"/>
      <c r="U181" s="1"/>
      <c r="V181" s="1" t="s">
        <v>922</v>
      </c>
      <c r="W181" s="1" t="s">
        <v>4043</v>
      </c>
      <c r="X181" s="1"/>
      <c r="Y181" s="25">
        <v>43401.530868055554</v>
      </c>
      <c r="Z181" s="1" t="str">
        <f>IF(ISNA(VLOOKUP(C181,'Paetec -prev'!C:H,6,0)),"Yes",IF(OR(VLOOKUP(C181,'Paetec -prev'!C:H,6,0)="Closed",VLOOKUP(C181,'Paetec -prev'!C:H,6,0)="Resolved"),"No","Yes"))</f>
        <v>No</v>
      </c>
      <c r="AA181" s="1" t="s">
        <v>548</v>
      </c>
      <c r="AB181" s="1" t="s">
        <v>548</v>
      </c>
      <c r="AC181" s="1"/>
      <c r="AD181" s="1"/>
    </row>
    <row r="182" spans="1:30" x14ac:dyDescent="0.25">
      <c r="A182" s="1" t="s">
        <v>677</v>
      </c>
      <c r="B182" s="1" t="s">
        <v>562</v>
      </c>
      <c r="C182" s="1" t="s">
        <v>4050</v>
      </c>
      <c r="D182" s="25">
        <v>43389.959224537037</v>
      </c>
      <c r="E182" s="25">
        <v>43391.815243055556</v>
      </c>
      <c r="F182" s="1" t="s">
        <v>1101</v>
      </c>
      <c r="G182" s="1" t="s">
        <v>90</v>
      </c>
      <c r="H182" s="1" t="s">
        <v>573</v>
      </c>
      <c r="I182" s="1" t="s">
        <v>91</v>
      </c>
      <c r="J182" s="1" t="s">
        <v>1119</v>
      </c>
      <c r="K182" s="1" t="s">
        <v>4051</v>
      </c>
      <c r="L182" s="1" t="s">
        <v>4444</v>
      </c>
      <c r="M182" s="1" t="s">
        <v>793</v>
      </c>
      <c r="N182" s="1" t="s">
        <v>929</v>
      </c>
      <c r="O182" s="1" t="s">
        <v>1273</v>
      </c>
      <c r="P182" s="1"/>
      <c r="Q182" s="1" t="s">
        <v>92</v>
      </c>
      <c r="R182" s="1" t="s">
        <v>544</v>
      </c>
      <c r="S182" s="1" t="s">
        <v>585</v>
      </c>
      <c r="T182" s="1"/>
      <c r="U182" s="1"/>
      <c r="V182" s="1" t="s">
        <v>4052</v>
      </c>
      <c r="W182" s="1" t="s">
        <v>4053</v>
      </c>
      <c r="X182" s="1"/>
      <c r="Y182" s="25">
        <v>43402.496377314812</v>
      </c>
      <c r="Z182" s="1" t="str">
        <f>IF(ISNA(VLOOKUP(C182,'Paetec -prev'!C:H,6,0)),"Yes",IF(OR(VLOOKUP(C182,'Paetec -prev'!C:H,6,0)="Closed",VLOOKUP(C182,'Paetec -prev'!C:H,6,0)="Resolved"),"No","Yes"))</f>
        <v>No</v>
      </c>
      <c r="AA182" s="1" t="s">
        <v>548</v>
      </c>
      <c r="AB182" s="1" t="s">
        <v>548</v>
      </c>
      <c r="AC182" s="1"/>
      <c r="AD182" s="1"/>
    </row>
    <row r="183" spans="1:30" x14ac:dyDescent="0.25">
      <c r="A183" s="1" t="s">
        <v>677</v>
      </c>
      <c r="B183" s="1" t="s">
        <v>562</v>
      </c>
      <c r="C183" s="1" t="s">
        <v>4434</v>
      </c>
      <c r="D183" s="25">
        <v>43390.924675925926</v>
      </c>
      <c r="E183" s="25">
        <v>43391.830613425926</v>
      </c>
      <c r="F183" s="1" t="s">
        <v>915</v>
      </c>
      <c r="G183" s="1" t="s">
        <v>90</v>
      </c>
      <c r="H183" s="1" t="s">
        <v>573</v>
      </c>
      <c r="I183" s="1" t="s">
        <v>91</v>
      </c>
      <c r="J183" s="1" t="s">
        <v>1119</v>
      </c>
      <c r="K183" s="1" t="s">
        <v>4435</v>
      </c>
      <c r="L183" s="1" t="s">
        <v>4436</v>
      </c>
      <c r="M183" s="1" t="s">
        <v>793</v>
      </c>
      <c r="N183" s="1" t="s">
        <v>929</v>
      </c>
      <c r="O183" s="1" t="s">
        <v>1241</v>
      </c>
      <c r="P183" s="1"/>
      <c r="Q183" s="1" t="s">
        <v>92</v>
      </c>
      <c r="R183" s="1" t="s">
        <v>544</v>
      </c>
      <c r="S183" s="1" t="s">
        <v>585</v>
      </c>
      <c r="T183" s="1"/>
      <c r="U183" s="1"/>
      <c r="V183" s="1" t="s">
        <v>4052</v>
      </c>
      <c r="W183" s="1" t="s">
        <v>4053</v>
      </c>
      <c r="X183" s="1"/>
      <c r="Y183" s="25">
        <v>43402.512881944444</v>
      </c>
      <c r="Z183" s="1" t="str">
        <f>IF(ISNA(VLOOKUP(C183,'Paetec -prev'!C:H,6,0)),"Yes",IF(OR(VLOOKUP(C183,'Paetec -prev'!C:H,6,0)="Closed",VLOOKUP(C183,'Paetec -prev'!C:H,6,0)="Resolved"),"No","Yes"))</f>
        <v>No</v>
      </c>
      <c r="AA183" s="1" t="s">
        <v>548</v>
      </c>
      <c r="AB183" s="1" t="s">
        <v>548</v>
      </c>
      <c r="AC183" s="1"/>
      <c r="AD183" s="1"/>
    </row>
    <row r="184" spans="1:30" x14ac:dyDescent="0.25">
      <c r="A184" s="1" t="s">
        <v>677</v>
      </c>
      <c r="B184" s="1" t="s">
        <v>562</v>
      </c>
      <c r="C184" s="1" t="s">
        <v>4056</v>
      </c>
      <c r="D184" s="25">
        <v>43389.942858796298</v>
      </c>
      <c r="E184" s="25">
        <v>43391.893599537034</v>
      </c>
      <c r="F184" s="1" t="s">
        <v>915</v>
      </c>
      <c r="G184" s="1" t="s">
        <v>90</v>
      </c>
      <c r="H184" s="1" t="s">
        <v>573</v>
      </c>
      <c r="I184" s="1" t="s">
        <v>91</v>
      </c>
      <c r="J184" s="1" t="s">
        <v>4446</v>
      </c>
      <c r="K184" s="1" t="s">
        <v>4057</v>
      </c>
      <c r="L184" s="1" t="s">
        <v>4447</v>
      </c>
      <c r="M184" s="1"/>
      <c r="N184" s="1"/>
      <c r="O184" s="1"/>
      <c r="P184" s="1"/>
      <c r="Q184" s="1" t="s">
        <v>92</v>
      </c>
      <c r="R184" s="1" t="s">
        <v>544</v>
      </c>
      <c r="S184" s="1" t="s">
        <v>545</v>
      </c>
      <c r="T184" s="1"/>
      <c r="U184" s="1"/>
      <c r="V184" s="1" t="s">
        <v>4058</v>
      </c>
      <c r="W184" s="1" t="s">
        <v>4059</v>
      </c>
      <c r="X184" s="1"/>
      <c r="Y184" s="25">
        <v>43402.496608796297</v>
      </c>
      <c r="Z184" s="1" t="str">
        <f>IF(ISNA(VLOOKUP(C184,'Paetec -prev'!C:H,6,0)),"Yes",IF(OR(VLOOKUP(C184,'Paetec -prev'!C:H,6,0)="Closed",VLOOKUP(C184,'Paetec -prev'!C:H,6,0)="Resolved"),"No","Yes"))</f>
        <v>No</v>
      </c>
      <c r="AA184" s="1" t="s">
        <v>548</v>
      </c>
      <c r="AB184" s="1" t="s">
        <v>548</v>
      </c>
      <c r="AC184" s="1"/>
      <c r="AD184" s="1"/>
    </row>
    <row r="185" spans="1:30" x14ac:dyDescent="0.25">
      <c r="A185" s="1" t="s">
        <v>677</v>
      </c>
      <c r="B185" s="1" t="s">
        <v>562</v>
      </c>
      <c r="C185" s="1" t="s">
        <v>4044</v>
      </c>
      <c r="D185" s="25">
        <v>43390.037199074075</v>
      </c>
      <c r="E185" s="25">
        <v>43392.663657407407</v>
      </c>
      <c r="F185" s="1" t="s">
        <v>913</v>
      </c>
      <c r="G185" s="1" t="s">
        <v>90</v>
      </c>
      <c r="H185" s="1" t="s">
        <v>573</v>
      </c>
      <c r="I185" s="1" t="s">
        <v>91</v>
      </c>
      <c r="J185" s="1" t="s">
        <v>1119</v>
      </c>
      <c r="K185" s="1" t="s">
        <v>4045</v>
      </c>
      <c r="L185" s="1" t="s">
        <v>4441</v>
      </c>
      <c r="M185" s="1" t="s">
        <v>793</v>
      </c>
      <c r="N185" s="1" t="s">
        <v>929</v>
      </c>
      <c r="O185" s="1" t="s">
        <v>1214</v>
      </c>
      <c r="P185" s="1"/>
      <c r="Q185" s="1" t="s">
        <v>92</v>
      </c>
      <c r="R185" s="1" t="s">
        <v>544</v>
      </c>
      <c r="S185" s="1" t="s">
        <v>585</v>
      </c>
      <c r="T185" s="1"/>
      <c r="U185" s="1"/>
      <c r="V185" s="1" t="s">
        <v>3290</v>
      </c>
      <c r="W185" s="1" t="s">
        <v>3291</v>
      </c>
      <c r="X185" s="1"/>
      <c r="Y185" s="25">
        <v>43403.49790509259</v>
      </c>
      <c r="Z185" s="1" t="str">
        <f>IF(ISNA(VLOOKUP(C185,'Paetec -prev'!C:H,6,0)),"Yes",IF(OR(VLOOKUP(C185,'Paetec -prev'!C:H,6,0)="Closed",VLOOKUP(C185,'Paetec -prev'!C:H,6,0)="Resolved"),"No","Yes"))</f>
        <v>No</v>
      </c>
      <c r="AA185" s="1" t="s">
        <v>548</v>
      </c>
      <c r="AB185" s="1" t="s">
        <v>548</v>
      </c>
      <c r="AC185" s="1"/>
      <c r="AD185" s="1"/>
    </row>
    <row r="186" spans="1:30" x14ac:dyDescent="0.25">
      <c r="A186" s="1" t="s">
        <v>677</v>
      </c>
      <c r="B186" s="1" t="s">
        <v>562</v>
      </c>
      <c r="C186" s="1" t="s">
        <v>3623</v>
      </c>
      <c r="D186" s="25">
        <v>43386.046319444446</v>
      </c>
      <c r="E186" s="25">
        <v>43392.666863425926</v>
      </c>
      <c r="F186" s="1" t="s">
        <v>915</v>
      </c>
      <c r="G186" s="1" t="s">
        <v>90</v>
      </c>
      <c r="H186" s="1" t="s">
        <v>573</v>
      </c>
      <c r="I186" s="1" t="s">
        <v>91</v>
      </c>
      <c r="J186" s="1" t="s">
        <v>1119</v>
      </c>
      <c r="K186" s="1" t="s">
        <v>3624</v>
      </c>
      <c r="L186" s="1" t="s">
        <v>4454</v>
      </c>
      <c r="M186" s="1" t="s">
        <v>793</v>
      </c>
      <c r="N186" s="1" t="s">
        <v>40</v>
      </c>
      <c r="O186" s="1" t="s">
        <v>1093</v>
      </c>
      <c r="P186" s="1"/>
      <c r="Q186" s="1" t="s">
        <v>92</v>
      </c>
      <c r="R186" s="1" t="s">
        <v>544</v>
      </c>
      <c r="S186" s="1" t="s">
        <v>585</v>
      </c>
      <c r="T186" s="1"/>
      <c r="U186" s="1"/>
      <c r="V186" s="1" t="s">
        <v>930</v>
      </c>
      <c r="W186" s="1" t="s">
        <v>950</v>
      </c>
      <c r="X186" s="1"/>
      <c r="Y186" s="25">
        <v>43403.492326388892</v>
      </c>
      <c r="Z186" s="1" t="str">
        <f>IF(ISNA(VLOOKUP(C186,'Paetec -prev'!C:H,6,0)),"Yes",IF(OR(VLOOKUP(C186,'Paetec -prev'!C:H,6,0)="Closed",VLOOKUP(C186,'Paetec -prev'!C:H,6,0)="Resolved"),"No","Yes"))</f>
        <v>No</v>
      </c>
      <c r="AA186" s="1" t="s">
        <v>548</v>
      </c>
      <c r="AB186" s="1" t="s">
        <v>548</v>
      </c>
      <c r="AC186" s="1"/>
      <c r="AD186" s="1"/>
    </row>
    <row r="187" spans="1:30" x14ac:dyDescent="0.25">
      <c r="A187" s="1" t="s">
        <v>677</v>
      </c>
      <c r="B187" s="1" t="s">
        <v>562</v>
      </c>
      <c r="C187" s="1" t="s">
        <v>4428</v>
      </c>
      <c r="D187" s="25">
        <v>43391.849421296298</v>
      </c>
      <c r="E187" s="25">
        <v>43392.69636574074</v>
      </c>
      <c r="F187" s="1" t="s">
        <v>1101</v>
      </c>
      <c r="G187" s="1" t="s">
        <v>90</v>
      </c>
      <c r="H187" s="1" t="s">
        <v>573</v>
      </c>
      <c r="I187" s="1" t="s">
        <v>91</v>
      </c>
      <c r="J187" s="1" t="s">
        <v>1119</v>
      </c>
      <c r="K187" s="1" t="s">
        <v>4429</v>
      </c>
      <c r="L187" s="1" t="s">
        <v>4430</v>
      </c>
      <c r="M187" s="1" t="s">
        <v>793</v>
      </c>
      <c r="N187" s="1" t="s">
        <v>929</v>
      </c>
      <c r="O187" s="1" t="s">
        <v>948</v>
      </c>
      <c r="P187" s="1"/>
      <c r="Q187" s="1" t="s">
        <v>92</v>
      </c>
      <c r="R187" s="1" t="s">
        <v>544</v>
      </c>
      <c r="S187" s="1" t="s">
        <v>585</v>
      </c>
      <c r="T187" s="1"/>
      <c r="U187" s="1"/>
      <c r="V187" s="1" t="s">
        <v>3047</v>
      </c>
      <c r="W187" s="1" t="s">
        <v>3048</v>
      </c>
      <c r="X187" s="1"/>
      <c r="Y187" s="25">
        <v>43403.50577546296</v>
      </c>
      <c r="Z187" s="1" t="str">
        <f>IF(ISNA(VLOOKUP(C187,'Paetec -prev'!C:H,6,0)),"Yes",IF(OR(VLOOKUP(C187,'Paetec -prev'!C:H,6,0)="Closed",VLOOKUP(C187,'Paetec -prev'!C:H,6,0)="Resolved"),"No","Yes"))</f>
        <v>No</v>
      </c>
      <c r="AA187" s="1" t="s">
        <v>548</v>
      </c>
      <c r="AB187" s="1" t="s">
        <v>548</v>
      </c>
      <c r="AC187" s="1"/>
      <c r="AD187" s="1"/>
    </row>
    <row r="188" spans="1:30" x14ac:dyDescent="0.25">
      <c r="A188" s="1" t="s">
        <v>677</v>
      </c>
      <c r="B188" s="1" t="s">
        <v>562</v>
      </c>
      <c r="C188" s="1" t="s">
        <v>4046</v>
      </c>
      <c r="D188" s="25">
        <v>43390.013472222221</v>
      </c>
      <c r="E188" s="25">
        <v>43392.697962962964</v>
      </c>
      <c r="F188" s="1" t="s">
        <v>1193</v>
      </c>
      <c r="G188" s="1" t="s">
        <v>90</v>
      </c>
      <c r="H188" s="1" t="s">
        <v>573</v>
      </c>
      <c r="I188" s="1" t="s">
        <v>91</v>
      </c>
      <c r="J188" s="1" t="s">
        <v>1119</v>
      </c>
      <c r="K188" s="1" t="s">
        <v>4047</v>
      </c>
      <c r="L188" s="1" t="s">
        <v>4442</v>
      </c>
      <c r="M188" s="1" t="s">
        <v>793</v>
      </c>
      <c r="N188" s="1" t="s">
        <v>929</v>
      </c>
      <c r="O188" s="1" t="s">
        <v>939</v>
      </c>
      <c r="P188" s="1"/>
      <c r="Q188" s="1" t="s">
        <v>92</v>
      </c>
      <c r="R188" s="1" t="s">
        <v>544</v>
      </c>
      <c r="S188" s="1" t="s">
        <v>585</v>
      </c>
      <c r="T188" s="1"/>
      <c r="U188" s="1"/>
      <c r="V188" s="1" t="s">
        <v>2293</v>
      </c>
      <c r="W188" s="1" t="s">
        <v>2579</v>
      </c>
      <c r="X188" s="1"/>
      <c r="Y188" s="25">
        <v>43403.498194444444</v>
      </c>
      <c r="Z188" s="1" t="str">
        <f>IF(ISNA(VLOOKUP(C188,'Paetec -prev'!C:H,6,0)),"Yes",IF(OR(VLOOKUP(C188,'Paetec -prev'!C:H,6,0)="Closed",VLOOKUP(C188,'Paetec -prev'!C:H,6,0)="Resolved"),"No","Yes"))</f>
        <v>No</v>
      </c>
      <c r="AA188" s="1" t="s">
        <v>548</v>
      </c>
      <c r="AB188" s="1" t="s">
        <v>548</v>
      </c>
      <c r="AC188" s="1"/>
      <c r="AD188" s="1"/>
    </row>
    <row r="189" spans="1:30" x14ac:dyDescent="0.25">
      <c r="A189" s="1" t="s">
        <v>677</v>
      </c>
      <c r="B189" s="1" t="s">
        <v>562</v>
      </c>
      <c r="C189" s="1" t="s">
        <v>3852</v>
      </c>
      <c r="D189" s="25">
        <v>43388.781226851854</v>
      </c>
      <c r="E189" s="25">
        <v>43392.700115740743</v>
      </c>
      <c r="F189" s="1" t="s">
        <v>1101</v>
      </c>
      <c r="G189" s="1" t="s">
        <v>90</v>
      </c>
      <c r="H189" s="1" t="s">
        <v>573</v>
      </c>
      <c r="I189" s="1" t="s">
        <v>91</v>
      </c>
      <c r="J189" s="1" t="s">
        <v>1119</v>
      </c>
      <c r="K189" s="1" t="s">
        <v>3853</v>
      </c>
      <c r="L189" s="1" t="s">
        <v>4453</v>
      </c>
      <c r="M189" s="1" t="s">
        <v>793</v>
      </c>
      <c r="N189" s="1" t="s">
        <v>1372</v>
      </c>
      <c r="O189" s="1" t="s">
        <v>2751</v>
      </c>
      <c r="P189" s="1"/>
      <c r="Q189" s="1" t="s">
        <v>92</v>
      </c>
      <c r="R189" s="1" t="s">
        <v>544</v>
      </c>
      <c r="S189" s="1" t="s">
        <v>585</v>
      </c>
      <c r="T189" s="1"/>
      <c r="U189" s="1"/>
      <c r="V189" s="1" t="s">
        <v>1110</v>
      </c>
      <c r="W189" s="1" t="s">
        <v>964</v>
      </c>
      <c r="X189" s="1"/>
      <c r="Y189" s="25">
        <v>43403.492951388886</v>
      </c>
      <c r="Z189" s="1" t="str">
        <f>IF(ISNA(VLOOKUP(C189,'Paetec -prev'!C:H,6,0)),"Yes",IF(OR(VLOOKUP(C189,'Paetec -prev'!C:H,6,0)="Closed",VLOOKUP(C189,'Paetec -prev'!C:H,6,0)="Resolved"),"No","Yes"))</f>
        <v>No</v>
      </c>
      <c r="AA189" s="1" t="s">
        <v>548</v>
      </c>
      <c r="AB189" s="1" t="s">
        <v>548</v>
      </c>
      <c r="AC189" s="1"/>
      <c r="AD189" s="1"/>
    </row>
    <row r="190" spans="1:30" x14ac:dyDescent="0.25">
      <c r="A190" s="1" t="s">
        <v>677</v>
      </c>
      <c r="B190" s="1" t="s">
        <v>562</v>
      </c>
      <c r="C190" s="1" t="s">
        <v>4431</v>
      </c>
      <c r="D190" s="25">
        <v>43391.787581018521</v>
      </c>
      <c r="E190" s="25">
        <v>43392.702106481483</v>
      </c>
      <c r="F190" s="1" t="s">
        <v>1193</v>
      </c>
      <c r="G190" s="1" t="s">
        <v>90</v>
      </c>
      <c r="H190" s="1" t="s">
        <v>573</v>
      </c>
      <c r="I190" s="1" t="s">
        <v>91</v>
      </c>
      <c r="J190" s="1" t="s">
        <v>1119</v>
      </c>
      <c r="K190" s="1" t="s">
        <v>4432</v>
      </c>
      <c r="L190" s="1" t="s">
        <v>4433</v>
      </c>
      <c r="M190" s="1" t="s">
        <v>793</v>
      </c>
      <c r="N190" s="1" t="s">
        <v>41</v>
      </c>
      <c r="O190" s="1" t="s">
        <v>934</v>
      </c>
      <c r="P190" s="1"/>
      <c r="Q190" s="1" t="s">
        <v>92</v>
      </c>
      <c r="R190" s="1" t="s">
        <v>544</v>
      </c>
      <c r="S190" s="1" t="s">
        <v>585</v>
      </c>
      <c r="T190" s="1"/>
      <c r="U190" s="1"/>
      <c r="V190" s="1" t="s">
        <v>924</v>
      </c>
      <c r="W190" s="1" t="s">
        <v>844</v>
      </c>
      <c r="X190" s="1"/>
      <c r="Y190" s="25">
        <v>43403.508518518516</v>
      </c>
      <c r="Z190" s="1" t="str">
        <f>IF(ISNA(VLOOKUP(C190,'Paetec -prev'!C:H,6,0)),"Yes",IF(OR(VLOOKUP(C190,'Paetec -prev'!C:H,6,0)="Closed",VLOOKUP(C190,'Paetec -prev'!C:H,6,0)="Resolved"),"No","Yes"))</f>
        <v>No</v>
      </c>
      <c r="AA190" s="1" t="s">
        <v>548</v>
      </c>
      <c r="AB190" s="1" t="s">
        <v>548</v>
      </c>
      <c r="AC190" s="1"/>
      <c r="AD190" s="1"/>
    </row>
    <row r="191" spans="1:30" x14ac:dyDescent="0.25">
      <c r="A191" s="1" t="s">
        <v>677</v>
      </c>
      <c r="B191" s="1" t="s">
        <v>562</v>
      </c>
      <c r="C191" s="1" t="s">
        <v>3850</v>
      </c>
      <c r="D191" s="25">
        <v>43388.794363425928</v>
      </c>
      <c r="E191" s="25">
        <v>43392.70716435185</v>
      </c>
      <c r="F191" s="1" t="s">
        <v>915</v>
      </c>
      <c r="G191" s="1" t="s">
        <v>90</v>
      </c>
      <c r="H191" s="1" t="s">
        <v>573</v>
      </c>
      <c r="I191" s="1" t="s">
        <v>91</v>
      </c>
      <c r="J191" s="1" t="s">
        <v>1119</v>
      </c>
      <c r="K191" s="1" t="s">
        <v>3851</v>
      </c>
      <c r="L191" s="1" t="s">
        <v>4452</v>
      </c>
      <c r="M191" s="1" t="s">
        <v>793</v>
      </c>
      <c r="N191" s="1" t="s">
        <v>929</v>
      </c>
      <c r="O191" s="1" t="s">
        <v>1273</v>
      </c>
      <c r="P191" s="1"/>
      <c r="Q191" s="1" t="s">
        <v>92</v>
      </c>
      <c r="R191" s="1" t="s">
        <v>544</v>
      </c>
      <c r="S191" s="1" t="s">
        <v>585</v>
      </c>
      <c r="T191" s="1"/>
      <c r="U191" s="1"/>
      <c r="V191" s="1" t="s">
        <v>3848</v>
      </c>
      <c r="W191" s="1" t="s">
        <v>3849</v>
      </c>
      <c r="X191" s="1"/>
      <c r="Y191" s="25">
        <v>43403.493263888886</v>
      </c>
      <c r="Z191" s="1" t="str">
        <f>IF(ISNA(VLOOKUP(C191,'Paetec -prev'!C:H,6,0)),"Yes",IF(OR(VLOOKUP(C191,'Paetec -prev'!C:H,6,0)="Closed",VLOOKUP(C191,'Paetec -prev'!C:H,6,0)="Resolved"),"No","Yes"))</f>
        <v>No</v>
      </c>
      <c r="AA191" s="1" t="s">
        <v>548</v>
      </c>
      <c r="AB191" s="1" t="s">
        <v>548</v>
      </c>
      <c r="AC191" s="1"/>
      <c r="AD191" s="1"/>
    </row>
    <row r="192" spans="1:30" x14ac:dyDescent="0.25">
      <c r="A192" s="1" t="s">
        <v>677</v>
      </c>
      <c r="B192" s="1" t="s">
        <v>562</v>
      </c>
      <c r="C192" s="1" t="s">
        <v>4437</v>
      </c>
      <c r="D192" s="25">
        <v>43390.852847222224</v>
      </c>
      <c r="E192" s="25">
        <v>43392.730127314811</v>
      </c>
      <c r="F192" s="1" t="s">
        <v>1101</v>
      </c>
      <c r="G192" s="1" t="s">
        <v>90</v>
      </c>
      <c r="H192" s="1" t="s">
        <v>573</v>
      </c>
      <c r="I192" s="1" t="s">
        <v>91</v>
      </c>
      <c r="J192" s="1" t="s">
        <v>1119</v>
      </c>
      <c r="K192" s="1" t="s">
        <v>4438</v>
      </c>
      <c r="L192" s="1" t="s">
        <v>4439</v>
      </c>
      <c r="M192" s="1" t="s">
        <v>793</v>
      </c>
      <c r="N192" s="1" t="s">
        <v>41</v>
      </c>
      <c r="O192" s="1" t="s">
        <v>2156</v>
      </c>
      <c r="P192" s="1"/>
      <c r="Q192" s="1" t="s">
        <v>92</v>
      </c>
      <c r="R192" s="1" t="s">
        <v>544</v>
      </c>
      <c r="S192" s="1" t="s">
        <v>585</v>
      </c>
      <c r="T192" s="1"/>
      <c r="U192" s="1"/>
      <c r="V192" s="1" t="s">
        <v>841</v>
      </c>
      <c r="W192" s="1" t="s">
        <v>800</v>
      </c>
      <c r="X192" s="1"/>
      <c r="Y192" s="25">
        <v>43403.500856481478</v>
      </c>
      <c r="Z192" s="1" t="str">
        <f>IF(ISNA(VLOOKUP(C192,'Paetec -prev'!C:H,6,0)),"Yes",IF(OR(VLOOKUP(C192,'Paetec -prev'!C:H,6,0)="Closed",VLOOKUP(C192,'Paetec -prev'!C:H,6,0)="Resolved"),"No","Yes"))</f>
        <v>No</v>
      </c>
      <c r="AA192" s="1" t="s">
        <v>548</v>
      </c>
      <c r="AB192" s="1" t="s">
        <v>548</v>
      </c>
      <c r="AC192" s="1"/>
      <c r="AD192" s="1"/>
    </row>
    <row r="193" spans="1:30" x14ac:dyDescent="0.25">
      <c r="A193" s="1" t="s">
        <v>677</v>
      </c>
      <c r="B193" s="1" t="s">
        <v>562</v>
      </c>
      <c r="C193" s="1" t="s">
        <v>3854</v>
      </c>
      <c r="D193" s="25">
        <v>43374.817499999997</v>
      </c>
      <c r="E193" s="25">
        <v>43392.798206018517</v>
      </c>
      <c r="F193" s="1" t="s">
        <v>1193</v>
      </c>
      <c r="G193" s="1" t="s">
        <v>90</v>
      </c>
      <c r="H193" s="1" t="s">
        <v>573</v>
      </c>
      <c r="I193" s="1" t="s">
        <v>91</v>
      </c>
      <c r="J193" s="1" t="s">
        <v>2071</v>
      </c>
      <c r="K193" s="1" t="s">
        <v>3855</v>
      </c>
      <c r="L193" s="1" t="s">
        <v>4656</v>
      </c>
      <c r="M193" s="1" t="s">
        <v>793</v>
      </c>
      <c r="N193" s="1" t="s">
        <v>41</v>
      </c>
      <c r="O193" s="1" t="s">
        <v>928</v>
      </c>
      <c r="P193" s="1"/>
      <c r="Q193" s="1" t="s">
        <v>92</v>
      </c>
      <c r="R193" s="1" t="s">
        <v>544</v>
      </c>
      <c r="S193" s="1" t="s">
        <v>585</v>
      </c>
      <c r="T193" s="1"/>
      <c r="U193" s="1"/>
      <c r="V193" s="1" t="s">
        <v>1270</v>
      </c>
      <c r="W193" s="1" t="s">
        <v>2093</v>
      </c>
      <c r="X193" s="1"/>
      <c r="Y193" s="25">
        <v>43403.482893518521</v>
      </c>
      <c r="Z193" s="1" t="str">
        <f>IF(ISNA(VLOOKUP(C193,'Paetec -prev'!C:H,6,0)),"Yes",IF(OR(VLOOKUP(C193,'Paetec -prev'!C:H,6,0)="Closed",VLOOKUP(C193,'Paetec -prev'!C:H,6,0)="Resolved"),"No","Yes"))</f>
        <v>No</v>
      </c>
      <c r="AA193" s="1" t="s">
        <v>548</v>
      </c>
      <c r="AB193" s="1" t="s">
        <v>548</v>
      </c>
      <c r="AC193" s="1"/>
      <c r="AD193" s="1"/>
    </row>
    <row r="194" spans="1:30" x14ac:dyDescent="0.25">
      <c r="A194" s="1" t="s">
        <v>677</v>
      </c>
      <c r="B194" s="1" t="s">
        <v>562</v>
      </c>
      <c r="C194" s="1" t="s">
        <v>4475</v>
      </c>
      <c r="D194" s="25">
        <v>43391.786273148151</v>
      </c>
      <c r="E194" s="25">
        <v>43392.801319444443</v>
      </c>
      <c r="F194" s="1" t="s">
        <v>1101</v>
      </c>
      <c r="G194" s="1" t="s">
        <v>90</v>
      </c>
      <c r="H194" s="1" t="s">
        <v>573</v>
      </c>
      <c r="I194" s="1" t="s">
        <v>91</v>
      </c>
      <c r="J194" s="1" t="s">
        <v>1119</v>
      </c>
      <c r="K194" s="1" t="s">
        <v>4476</v>
      </c>
      <c r="L194" s="1" t="s">
        <v>4654</v>
      </c>
      <c r="M194" s="1" t="s">
        <v>793</v>
      </c>
      <c r="N194" s="1" t="s">
        <v>1372</v>
      </c>
      <c r="O194" s="1" t="s">
        <v>2751</v>
      </c>
      <c r="P194" s="1"/>
      <c r="Q194" s="1" t="s">
        <v>92</v>
      </c>
      <c r="R194" s="1" t="s">
        <v>544</v>
      </c>
      <c r="S194" s="1" t="s">
        <v>585</v>
      </c>
      <c r="T194" s="1"/>
      <c r="U194" s="1"/>
      <c r="V194" s="1" t="s">
        <v>1110</v>
      </c>
      <c r="W194" s="1" t="s">
        <v>964</v>
      </c>
      <c r="X194" s="1"/>
      <c r="Y194" s="25">
        <v>43403.509108796294</v>
      </c>
      <c r="Z194" s="1" t="str">
        <f>IF(ISNA(VLOOKUP(C194,'Paetec -prev'!C:H,6,0)),"Yes",IF(OR(VLOOKUP(C194,'Paetec -prev'!C:H,6,0)="Closed",VLOOKUP(C194,'Paetec -prev'!C:H,6,0)="Resolved"),"No","Yes"))</f>
        <v>No</v>
      </c>
      <c r="AA194" s="1" t="s">
        <v>548</v>
      </c>
      <c r="AB194" s="1" t="s">
        <v>548</v>
      </c>
      <c r="AC194" s="1"/>
      <c r="AD194" s="1"/>
    </row>
    <row r="195" spans="1:30" x14ac:dyDescent="0.25">
      <c r="A195" s="1" t="s">
        <v>677</v>
      </c>
      <c r="B195" s="1" t="s">
        <v>562</v>
      </c>
      <c r="C195" s="1" t="s">
        <v>4483</v>
      </c>
      <c r="D195" s="25">
        <v>43391.030104166668</v>
      </c>
      <c r="E195" s="25">
        <v>43393.022858796299</v>
      </c>
      <c r="F195" s="1" t="s">
        <v>915</v>
      </c>
      <c r="G195" s="1" t="s">
        <v>90</v>
      </c>
      <c r="H195" s="1" t="s">
        <v>943</v>
      </c>
      <c r="I195" s="1" t="s">
        <v>91</v>
      </c>
      <c r="J195" s="1" t="s">
        <v>1119</v>
      </c>
      <c r="K195" s="1" t="s">
        <v>4482</v>
      </c>
      <c r="L195" s="1"/>
      <c r="M195" s="1"/>
      <c r="N195" s="1"/>
      <c r="O195" s="1"/>
      <c r="P195" s="1"/>
      <c r="Q195" s="1" t="s">
        <v>92</v>
      </c>
      <c r="R195" s="1" t="s">
        <v>544</v>
      </c>
      <c r="S195" s="1" t="s">
        <v>585</v>
      </c>
      <c r="T195" s="1"/>
      <c r="U195" s="1"/>
      <c r="V195" s="1" t="s">
        <v>2293</v>
      </c>
      <c r="W195" s="1" t="s">
        <v>2579</v>
      </c>
      <c r="X195" s="1"/>
      <c r="Y195" s="25">
        <v>43393.023032407407</v>
      </c>
      <c r="Z195" s="1"/>
      <c r="AA195" s="1" t="s">
        <v>548</v>
      </c>
      <c r="AB195" s="1" t="s">
        <v>548</v>
      </c>
      <c r="AC195" s="1"/>
      <c r="AD195" s="1"/>
    </row>
    <row r="196" spans="1:30" x14ac:dyDescent="0.25">
      <c r="A196" s="1" t="s">
        <v>677</v>
      </c>
      <c r="B196" s="1" t="s">
        <v>562</v>
      </c>
      <c r="C196" s="1" t="s">
        <v>3840</v>
      </c>
      <c r="D196" s="25">
        <v>43388.866030092591</v>
      </c>
      <c r="E196" s="25">
        <v>43395.553726851853</v>
      </c>
      <c r="F196" s="1" t="s">
        <v>1193</v>
      </c>
      <c r="G196" s="1" t="s">
        <v>90</v>
      </c>
      <c r="H196" s="1" t="s">
        <v>1341</v>
      </c>
      <c r="I196" s="1" t="s">
        <v>91</v>
      </c>
      <c r="J196" s="1" t="s">
        <v>1119</v>
      </c>
      <c r="K196" s="1" t="s">
        <v>3841</v>
      </c>
      <c r="L196" s="1" t="s">
        <v>4444</v>
      </c>
      <c r="M196" s="1" t="s">
        <v>793</v>
      </c>
      <c r="N196" s="1" t="s">
        <v>929</v>
      </c>
      <c r="O196" s="1" t="s">
        <v>1273</v>
      </c>
      <c r="P196" s="1"/>
      <c r="Q196" s="1" t="s">
        <v>92</v>
      </c>
      <c r="R196" s="1" t="s">
        <v>544</v>
      </c>
      <c r="S196" s="1" t="s">
        <v>585</v>
      </c>
      <c r="T196" s="1"/>
      <c r="U196" s="1"/>
      <c r="V196" s="1" t="s">
        <v>3842</v>
      </c>
      <c r="W196" s="1" t="s">
        <v>3843</v>
      </c>
      <c r="X196" s="1"/>
      <c r="Y196" s="25">
        <v>43395.55400462963</v>
      </c>
      <c r="Z196" s="1" t="str">
        <f>IF(ISNA(VLOOKUP(C196,'Paetec -prev'!C:H,6,0)),"Yes",IF(OR(VLOOKUP(C196,'Paetec -prev'!C:H,6,0)="Closed",VLOOKUP(C196,'Paetec -prev'!C:H,6,0)="Resolved"),"No","Yes"))</f>
        <v>No</v>
      </c>
      <c r="AA196" s="1" t="s">
        <v>548</v>
      </c>
      <c r="AB196" s="1" t="s">
        <v>548</v>
      </c>
      <c r="AC196" s="1"/>
      <c r="AD196" s="1"/>
    </row>
    <row r="197" spans="1:30" x14ac:dyDescent="0.25">
      <c r="A197" s="1" t="s">
        <v>677</v>
      </c>
      <c r="B197" s="1" t="s">
        <v>562</v>
      </c>
      <c r="C197" s="1" t="s">
        <v>4648</v>
      </c>
      <c r="D197" s="25">
        <v>43393.024756944447</v>
      </c>
      <c r="E197" s="25">
        <v>43395.569374999999</v>
      </c>
      <c r="F197" s="1" t="s">
        <v>913</v>
      </c>
      <c r="G197" s="1" t="s">
        <v>90</v>
      </c>
      <c r="H197" s="1" t="s">
        <v>1341</v>
      </c>
      <c r="I197" s="1" t="s">
        <v>91</v>
      </c>
      <c r="J197" s="1" t="s">
        <v>1119</v>
      </c>
      <c r="K197" s="1" t="s">
        <v>4649</v>
      </c>
      <c r="L197" s="1" t="s">
        <v>4650</v>
      </c>
      <c r="M197" s="1" t="s">
        <v>793</v>
      </c>
      <c r="N197" s="1" t="s">
        <v>929</v>
      </c>
      <c r="O197" s="1" t="s">
        <v>1241</v>
      </c>
      <c r="P197" s="1"/>
      <c r="Q197" s="1" t="s">
        <v>92</v>
      </c>
      <c r="R197" s="1" t="s">
        <v>544</v>
      </c>
      <c r="S197" s="1" t="s">
        <v>585</v>
      </c>
      <c r="T197" s="1"/>
      <c r="U197" s="1"/>
      <c r="V197" s="1" t="s">
        <v>2293</v>
      </c>
      <c r="W197" s="1" t="s">
        <v>2579</v>
      </c>
      <c r="X197" s="1"/>
      <c r="Y197" s="25">
        <v>43395.569675925923</v>
      </c>
      <c r="Z197" s="1" t="str">
        <f>IF(ISNA(VLOOKUP(C197,'Paetec -prev'!C:H,6,0)),"Yes",IF(OR(VLOOKUP(C197,'Paetec -prev'!C:H,6,0)="Closed",VLOOKUP(C197,'Paetec -prev'!C:H,6,0)="Resolved"),"No","Yes"))</f>
        <v>No</v>
      </c>
      <c r="AA197" s="1" t="s">
        <v>548</v>
      </c>
      <c r="AB197" s="1" t="s">
        <v>548</v>
      </c>
      <c r="AC197" s="1"/>
      <c r="AD197" s="1"/>
    </row>
    <row r="198" spans="1:30" x14ac:dyDescent="0.25">
      <c r="A198" s="1" t="s">
        <v>677</v>
      </c>
      <c r="B198" s="1" t="s">
        <v>562</v>
      </c>
      <c r="C198" s="1" t="s">
        <v>4651</v>
      </c>
      <c r="D198" s="25">
        <v>43392.849479166667</v>
      </c>
      <c r="E198" s="25">
        <v>43395.702476851853</v>
      </c>
      <c r="F198" s="1" t="s">
        <v>1193</v>
      </c>
      <c r="G198" s="1" t="s">
        <v>90</v>
      </c>
      <c r="H198" s="1" t="s">
        <v>1341</v>
      </c>
      <c r="I198" s="1" t="s">
        <v>91</v>
      </c>
      <c r="J198" s="1" t="s">
        <v>1119</v>
      </c>
      <c r="K198" s="1" t="s">
        <v>4652</v>
      </c>
      <c r="L198" s="1" t="s">
        <v>4653</v>
      </c>
      <c r="M198" s="1" t="s">
        <v>793</v>
      </c>
      <c r="N198" s="1" t="s">
        <v>41</v>
      </c>
      <c r="O198" s="1" t="s">
        <v>928</v>
      </c>
      <c r="P198" s="1"/>
      <c r="Q198" s="1" t="s">
        <v>92</v>
      </c>
      <c r="R198" s="1" t="s">
        <v>544</v>
      </c>
      <c r="S198" s="1" t="s">
        <v>585</v>
      </c>
      <c r="T198" s="1"/>
      <c r="U198" s="1"/>
      <c r="V198" s="1" t="s">
        <v>2582</v>
      </c>
      <c r="W198" s="1" t="s">
        <v>2583</v>
      </c>
      <c r="X198" s="1"/>
      <c r="Y198" s="25">
        <v>43395.70921296296</v>
      </c>
      <c r="Z198" s="1" t="str">
        <f>IF(ISNA(VLOOKUP(C198,'Paetec -prev'!C:H,6,0)),"Yes",IF(OR(VLOOKUP(C198,'Paetec -prev'!C:H,6,0)="Closed",VLOOKUP(C198,'Paetec -prev'!C:H,6,0)="Resolved"),"No","Yes"))</f>
        <v>No</v>
      </c>
      <c r="AA198" s="1" t="s">
        <v>548</v>
      </c>
      <c r="AB198" s="1" t="s">
        <v>548</v>
      </c>
      <c r="AC198" s="1"/>
      <c r="AD198" s="1"/>
    </row>
    <row r="199" spans="1:30" x14ac:dyDescent="0.25">
      <c r="A199" s="1" t="s">
        <v>677</v>
      </c>
      <c r="B199" s="1" t="s">
        <v>562</v>
      </c>
      <c r="C199" s="1" t="s">
        <v>4516</v>
      </c>
      <c r="D199" s="25">
        <v>43390.750625000001</v>
      </c>
      <c r="E199" s="25">
        <v>43395.720127314817</v>
      </c>
      <c r="F199" s="1" t="s">
        <v>915</v>
      </c>
      <c r="G199" s="1" t="s">
        <v>90</v>
      </c>
      <c r="H199" s="1" t="s">
        <v>1341</v>
      </c>
      <c r="I199" s="1" t="s">
        <v>91</v>
      </c>
      <c r="J199" s="1" t="s">
        <v>1119</v>
      </c>
      <c r="K199" s="1" t="s">
        <v>4517</v>
      </c>
      <c r="L199" s="1" t="s">
        <v>4655</v>
      </c>
      <c r="M199" s="1" t="s">
        <v>793</v>
      </c>
      <c r="N199" s="1" t="s">
        <v>1372</v>
      </c>
      <c r="O199" s="1" t="s">
        <v>2751</v>
      </c>
      <c r="P199" s="1"/>
      <c r="Q199" s="1" t="s">
        <v>92</v>
      </c>
      <c r="R199" s="1" t="s">
        <v>544</v>
      </c>
      <c r="S199" s="1" t="s">
        <v>585</v>
      </c>
      <c r="T199" s="1"/>
      <c r="U199" s="1"/>
      <c r="V199" s="1" t="s">
        <v>1110</v>
      </c>
      <c r="W199" s="1" t="s">
        <v>964</v>
      </c>
      <c r="X199" s="1"/>
      <c r="Y199" s="25">
        <v>43395.720405092594</v>
      </c>
      <c r="Z199" s="1" t="str">
        <f>IF(ISNA(VLOOKUP(C199,'Paetec -prev'!C:H,6,0)),"Yes",IF(OR(VLOOKUP(C199,'Paetec -prev'!C:H,6,0)="Closed",VLOOKUP(C199,'Paetec -prev'!C:H,6,0)="Resolved"),"No","Yes"))</f>
        <v>No</v>
      </c>
      <c r="AA199" s="1" t="s">
        <v>548</v>
      </c>
      <c r="AB199" s="1" t="s">
        <v>548</v>
      </c>
      <c r="AC199" s="1"/>
      <c r="AD199" s="1"/>
    </row>
    <row r="200" spans="1:30" x14ac:dyDescent="0.25">
      <c r="A200" s="1" t="s">
        <v>677</v>
      </c>
      <c r="B200" s="1" t="s">
        <v>562</v>
      </c>
      <c r="C200" s="1" t="s">
        <v>4507</v>
      </c>
      <c r="D200" s="25">
        <v>43390.735219907408</v>
      </c>
      <c r="E200" s="25">
        <v>43395.735671296294</v>
      </c>
      <c r="F200" s="1" t="s">
        <v>915</v>
      </c>
      <c r="G200" s="1" t="s">
        <v>90</v>
      </c>
      <c r="H200" s="1" t="s">
        <v>1341</v>
      </c>
      <c r="I200" s="1" t="s">
        <v>91</v>
      </c>
      <c r="J200" s="1" t="s">
        <v>1119</v>
      </c>
      <c r="K200" s="1" t="s">
        <v>4508</v>
      </c>
      <c r="L200" s="1" t="s">
        <v>4852</v>
      </c>
      <c r="M200" s="1" t="s">
        <v>793</v>
      </c>
      <c r="N200" s="1" t="s">
        <v>929</v>
      </c>
      <c r="O200" s="1" t="s">
        <v>1273</v>
      </c>
      <c r="P200" s="1"/>
      <c r="Q200" s="1" t="s">
        <v>92</v>
      </c>
      <c r="R200" s="1" t="s">
        <v>544</v>
      </c>
      <c r="S200" s="1" t="s">
        <v>585</v>
      </c>
      <c r="T200" s="1"/>
      <c r="U200" s="1"/>
      <c r="V200" s="1" t="s">
        <v>4509</v>
      </c>
      <c r="W200" s="1" t="s">
        <v>4510</v>
      </c>
      <c r="X200" s="1"/>
      <c r="Y200" s="25">
        <v>43395.735937500001</v>
      </c>
      <c r="Z200" s="1" t="str">
        <f>IF(ISNA(VLOOKUP(C200,'Paetec -prev'!C:H,6,0)),"Yes",IF(OR(VLOOKUP(C200,'Paetec -prev'!C:H,6,0)="Closed",VLOOKUP(C200,'Paetec -prev'!C:H,6,0)="Resolved"),"No","Yes"))</f>
        <v>No</v>
      </c>
      <c r="AA200" s="1" t="s">
        <v>548</v>
      </c>
      <c r="AB200" s="1" t="s">
        <v>548</v>
      </c>
      <c r="AC200" s="1"/>
      <c r="AD200" s="1"/>
    </row>
    <row r="201" spans="1:30" x14ac:dyDescent="0.25">
      <c r="A201" s="1" t="s">
        <v>677</v>
      </c>
      <c r="B201" s="1" t="s">
        <v>562</v>
      </c>
      <c r="C201" s="1" t="s">
        <v>4673</v>
      </c>
      <c r="D201" s="25">
        <v>43392.787430555552</v>
      </c>
      <c r="E201" s="25">
        <v>43395.802245370367</v>
      </c>
      <c r="F201" s="1" t="s">
        <v>913</v>
      </c>
      <c r="G201" s="1" t="s">
        <v>90</v>
      </c>
      <c r="H201" s="1" t="s">
        <v>1341</v>
      </c>
      <c r="I201" s="1" t="s">
        <v>91</v>
      </c>
      <c r="J201" s="1" t="s">
        <v>1119</v>
      </c>
      <c r="K201" s="1" t="s">
        <v>4674</v>
      </c>
      <c r="L201" s="1" t="s">
        <v>4847</v>
      </c>
      <c r="M201" s="1" t="s">
        <v>793</v>
      </c>
      <c r="N201" s="1" t="s">
        <v>40</v>
      </c>
      <c r="O201" s="1" t="s">
        <v>2340</v>
      </c>
      <c r="P201" s="1"/>
      <c r="Q201" s="1" t="s">
        <v>92</v>
      </c>
      <c r="R201" s="1" t="s">
        <v>544</v>
      </c>
      <c r="S201" s="1" t="s">
        <v>585</v>
      </c>
      <c r="T201" s="1"/>
      <c r="U201" s="1"/>
      <c r="V201" s="1" t="s">
        <v>4675</v>
      </c>
      <c r="W201" s="1" t="s">
        <v>4676</v>
      </c>
      <c r="X201" s="1"/>
      <c r="Y201" s="25">
        <v>43395.802546296298</v>
      </c>
      <c r="Z201" s="1" t="str">
        <f>IF(ISNA(VLOOKUP(C201,'Paetec -prev'!C:H,6,0)),"Yes",IF(OR(VLOOKUP(C201,'Paetec -prev'!C:H,6,0)="Closed",VLOOKUP(C201,'Paetec -prev'!C:H,6,0)="Resolved"),"No","Yes"))</f>
        <v>No</v>
      </c>
      <c r="AA201" s="1" t="s">
        <v>548</v>
      </c>
      <c r="AB201" s="1" t="s">
        <v>548</v>
      </c>
      <c r="AC201" s="1"/>
      <c r="AD201" s="1"/>
    </row>
    <row r="202" spans="1:30" x14ac:dyDescent="0.25">
      <c r="A202" s="1" t="s">
        <v>677</v>
      </c>
      <c r="B202" s="1" t="s">
        <v>562</v>
      </c>
      <c r="C202" s="1" t="s">
        <v>4659</v>
      </c>
      <c r="D202" s="25">
        <v>43393.023773148147</v>
      </c>
      <c r="E202" s="25">
        <v>43395.825590277775</v>
      </c>
      <c r="F202" s="1" t="s">
        <v>1101</v>
      </c>
      <c r="G202" s="1" t="s">
        <v>90</v>
      </c>
      <c r="H202" s="1" t="s">
        <v>1341</v>
      </c>
      <c r="I202" s="1" t="s">
        <v>91</v>
      </c>
      <c r="J202" s="1" t="s">
        <v>1119</v>
      </c>
      <c r="K202" s="1" t="s">
        <v>4660</v>
      </c>
      <c r="L202" s="1" t="s">
        <v>4844</v>
      </c>
      <c r="M202" s="1" t="s">
        <v>793</v>
      </c>
      <c r="N202" s="1" t="s">
        <v>929</v>
      </c>
      <c r="O202" s="1" t="s">
        <v>948</v>
      </c>
      <c r="P202" s="1"/>
      <c r="Q202" s="1" t="s">
        <v>92</v>
      </c>
      <c r="R202" s="1" t="s">
        <v>544</v>
      </c>
      <c r="S202" s="1" t="s">
        <v>585</v>
      </c>
      <c r="T202" s="1"/>
      <c r="U202" s="1"/>
      <c r="V202" s="1" t="s">
        <v>2293</v>
      </c>
      <c r="W202" s="1" t="s">
        <v>2579</v>
      </c>
      <c r="X202" s="1"/>
      <c r="Y202" s="25">
        <v>43395.825856481482</v>
      </c>
      <c r="Z202" s="1" t="str">
        <f>IF(ISNA(VLOOKUP(C202,'Paetec -prev'!C:H,6,0)),"Yes",IF(OR(VLOOKUP(C202,'Paetec -prev'!C:H,6,0)="Closed",VLOOKUP(C202,'Paetec -prev'!C:H,6,0)="Resolved"),"No","Yes"))</f>
        <v>No</v>
      </c>
      <c r="AA202" s="1" t="s">
        <v>548</v>
      </c>
      <c r="AB202" s="1" t="s">
        <v>548</v>
      </c>
      <c r="AC202" s="1"/>
      <c r="AD202" s="1"/>
    </row>
    <row r="203" spans="1:30" x14ac:dyDescent="0.25">
      <c r="A203" s="1" t="s">
        <v>677</v>
      </c>
      <c r="B203" s="1" t="s">
        <v>562</v>
      </c>
      <c r="C203" s="1" t="s">
        <v>4073</v>
      </c>
      <c r="D203" s="25">
        <v>43388.818356481483</v>
      </c>
      <c r="E203" s="25">
        <v>43395.843344907407</v>
      </c>
      <c r="F203" s="1" t="s">
        <v>913</v>
      </c>
      <c r="G203" s="1" t="s">
        <v>90</v>
      </c>
      <c r="H203" s="1" t="s">
        <v>1341</v>
      </c>
      <c r="I203" s="1" t="s">
        <v>91</v>
      </c>
      <c r="J203" s="1" t="s">
        <v>1119</v>
      </c>
      <c r="K203" s="1" t="s">
        <v>4074</v>
      </c>
      <c r="L203" s="1" t="s">
        <v>4853</v>
      </c>
      <c r="M203" s="1" t="s">
        <v>793</v>
      </c>
      <c r="N203" s="1" t="s">
        <v>920</v>
      </c>
      <c r="O203" s="1" t="s">
        <v>921</v>
      </c>
      <c r="P203" s="1"/>
      <c r="Q203" s="1" t="s">
        <v>92</v>
      </c>
      <c r="R203" s="1" t="s">
        <v>544</v>
      </c>
      <c r="S203" s="1" t="s">
        <v>585</v>
      </c>
      <c r="T203" s="1"/>
      <c r="U203" s="1"/>
      <c r="V203" s="1" t="s">
        <v>1380</v>
      </c>
      <c r="W203" s="1" t="s">
        <v>1381</v>
      </c>
      <c r="X203" s="1"/>
      <c r="Y203" s="25">
        <v>43395.843611111108</v>
      </c>
      <c r="Z203" s="1" t="str">
        <f>IF(ISNA(VLOOKUP(C203,'Paetec -prev'!C:H,6,0)),"Yes",IF(OR(VLOOKUP(C203,'Paetec -prev'!C:H,6,0)="Closed",VLOOKUP(C203,'Paetec -prev'!C:H,6,0)="Resolved"),"No","Yes"))</f>
        <v>No</v>
      </c>
      <c r="AA203" s="1" t="s">
        <v>548</v>
      </c>
      <c r="AB203" s="1" t="s">
        <v>548</v>
      </c>
      <c r="AC203" s="1"/>
      <c r="AD203" s="1"/>
    </row>
    <row r="204" spans="1:30" x14ac:dyDescent="0.25">
      <c r="A204" s="1" t="s">
        <v>677</v>
      </c>
      <c r="B204" s="1" t="s">
        <v>562</v>
      </c>
      <c r="C204" s="1" t="s">
        <v>3637</v>
      </c>
      <c r="D204" s="25">
        <v>43385.934999999998</v>
      </c>
      <c r="E204" s="25">
        <v>43395.847986111112</v>
      </c>
      <c r="F204" s="1" t="s">
        <v>913</v>
      </c>
      <c r="G204" s="1" t="s">
        <v>90</v>
      </c>
      <c r="H204" s="1" t="s">
        <v>1341</v>
      </c>
      <c r="I204" s="1" t="s">
        <v>91</v>
      </c>
      <c r="J204" s="1" t="s">
        <v>1119</v>
      </c>
      <c r="K204" s="1" t="s">
        <v>3638</v>
      </c>
      <c r="L204" s="1" t="s">
        <v>4854</v>
      </c>
      <c r="M204" s="1" t="s">
        <v>793</v>
      </c>
      <c r="N204" s="1" t="s">
        <v>920</v>
      </c>
      <c r="O204" s="1" t="s">
        <v>921</v>
      </c>
      <c r="P204" s="1"/>
      <c r="Q204" s="1" t="s">
        <v>92</v>
      </c>
      <c r="R204" s="1" t="s">
        <v>544</v>
      </c>
      <c r="S204" s="1" t="s">
        <v>585</v>
      </c>
      <c r="T204" s="1"/>
      <c r="U204" s="1"/>
      <c r="V204" s="1" t="s">
        <v>1350</v>
      </c>
      <c r="W204" s="1" t="s">
        <v>3632</v>
      </c>
      <c r="X204" s="1"/>
      <c r="Y204" s="25">
        <v>43395.848263888889</v>
      </c>
      <c r="Z204" s="1" t="str">
        <f>IF(ISNA(VLOOKUP(C204,'Paetec -prev'!C:H,6,0)),"Yes",IF(OR(VLOOKUP(C204,'Paetec -prev'!C:H,6,0)="Closed",VLOOKUP(C204,'Paetec -prev'!C:H,6,0)="Resolved"),"No","Yes"))</f>
        <v>No</v>
      </c>
      <c r="AA204" s="1" t="s">
        <v>548</v>
      </c>
      <c r="AB204" s="1" t="s">
        <v>548</v>
      </c>
      <c r="AC204" s="1"/>
      <c r="AD204" s="1"/>
    </row>
    <row r="205" spans="1:30" x14ac:dyDescent="0.25">
      <c r="A205" s="1" t="s">
        <v>677</v>
      </c>
      <c r="B205" s="1" t="s">
        <v>562</v>
      </c>
      <c r="C205" s="1" t="s">
        <v>4497</v>
      </c>
      <c r="D205" s="25">
        <v>43390.824745370373</v>
      </c>
      <c r="E205" s="25">
        <v>43395.851701388892</v>
      </c>
      <c r="F205" s="1" t="s">
        <v>915</v>
      </c>
      <c r="G205" s="1" t="s">
        <v>90</v>
      </c>
      <c r="H205" s="1" t="s">
        <v>1341</v>
      </c>
      <c r="I205" s="1" t="s">
        <v>91</v>
      </c>
      <c r="J205" s="1" t="s">
        <v>1119</v>
      </c>
      <c r="K205" s="1" t="s">
        <v>4498</v>
      </c>
      <c r="L205" s="1" t="s">
        <v>4851</v>
      </c>
      <c r="M205" s="1" t="s">
        <v>793</v>
      </c>
      <c r="N205" s="1" t="s">
        <v>40</v>
      </c>
      <c r="O205" s="1" t="s">
        <v>937</v>
      </c>
      <c r="P205" s="1"/>
      <c r="Q205" s="1" t="s">
        <v>92</v>
      </c>
      <c r="R205" s="1" t="s">
        <v>544</v>
      </c>
      <c r="S205" s="1" t="s">
        <v>585</v>
      </c>
      <c r="T205" s="1"/>
      <c r="U205" s="1"/>
      <c r="V205" s="1" t="s">
        <v>2293</v>
      </c>
      <c r="W205" s="1" t="s">
        <v>2579</v>
      </c>
      <c r="X205" s="1"/>
      <c r="Y205" s="25">
        <v>43395.851979166669</v>
      </c>
      <c r="Z205" s="1" t="str">
        <f>IF(ISNA(VLOOKUP(C205,'Paetec -prev'!C:H,6,0)),"Yes",IF(OR(VLOOKUP(C205,'Paetec -prev'!C:H,6,0)="Closed",VLOOKUP(C205,'Paetec -prev'!C:H,6,0)="Resolved"),"No","Yes"))</f>
        <v>No</v>
      </c>
      <c r="AA205" s="1" t="s">
        <v>548</v>
      </c>
      <c r="AB205" s="1" t="s">
        <v>548</v>
      </c>
      <c r="AC205" s="1"/>
      <c r="AD205" s="1"/>
    </row>
    <row r="206" spans="1:30" x14ac:dyDescent="0.25">
      <c r="A206" s="1" t="s">
        <v>677</v>
      </c>
      <c r="B206" s="1" t="s">
        <v>562</v>
      </c>
      <c r="C206" s="1" t="s">
        <v>4665</v>
      </c>
      <c r="D206" s="25">
        <v>43392.871053240742</v>
      </c>
      <c r="E206" s="25">
        <v>43395.927673611113</v>
      </c>
      <c r="F206" s="1" t="s">
        <v>914</v>
      </c>
      <c r="G206" s="1" t="s">
        <v>90</v>
      </c>
      <c r="H206" s="1" t="s">
        <v>1341</v>
      </c>
      <c r="I206" s="1" t="s">
        <v>91</v>
      </c>
      <c r="J206" s="1" t="s">
        <v>1119</v>
      </c>
      <c r="K206" s="1" t="s">
        <v>4666</v>
      </c>
      <c r="L206" s="1" t="s">
        <v>4845</v>
      </c>
      <c r="M206" s="1" t="s">
        <v>793</v>
      </c>
      <c r="N206" s="1" t="s">
        <v>40</v>
      </c>
      <c r="O206" s="1" t="s">
        <v>941</v>
      </c>
      <c r="P206" s="1"/>
      <c r="Q206" s="1" t="s">
        <v>92</v>
      </c>
      <c r="R206" s="1" t="s">
        <v>544</v>
      </c>
      <c r="S206" s="1" t="s">
        <v>585</v>
      </c>
      <c r="T206" s="1"/>
      <c r="U206" s="1"/>
      <c r="V206" s="1" t="s">
        <v>841</v>
      </c>
      <c r="W206" s="1" t="s">
        <v>800</v>
      </c>
      <c r="X206" s="1"/>
      <c r="Y206" s="25">
        <v>43395.927951388891</v>
      </c>
      <c r="Z206" s="1" t="str">
        <f>IF(ISNA(VLOOKUP(C206,'Paetec -prev'!C:H,6,0)),"Yes",IF(OR(VLOOKUP(C206,'Paetec -prev'!C:H,6,0)="Closed",VLOOKUP(C206,'Paetec -prev'!C:H,6,0)="Resolved"),"No","Yes"))</f>
        <v>No</v>
      </c>
      <c r="AA206" s="1" t="s">
        <v>548</v>
      </c>
      <c r="AB206" s="1" t="s">
        <v>548</v>
      </c>
      <c r="AC206" s="1"/>
      <c r="AD206" s="1"/>
    </row>
    <row r="207" spans="1:30" x14ac:dyDescent="0.25">
      <c r="A207" s="1" t="s">
        <v>677</v>
      </c>
      <c r="B207" s="1" t="s">
        <v>562</v>
      </c>
      <c r="C207" s="1" t="s">
        <v>4486</v>
      </c>
      <c r="D207" s="25">
        <v>43390.980937499997</v>
      </c>
      <c r="E207" s="25">
        <v>43395.93346064815</v>
      </c>
      <c r="F207" s="1" t="s">
        <v>1101</v>
      </c>
      <c r="G207" s="1" t="s">
        <v>90</v>
      </c>
      <c r="H207" s="1" t="s">
        <v>1341</v>
      </c>
      <c r="I207" s="1" t="s">
        <v>91</v>
      </c>
      <c r="J207" s="1" t="s">
        <v>1119</v>
      </c>
      <c r="K207" s="1" t="s">
        <v>4487</v>
      </c>
      <c r="L207" s="1" t="s">
        <v>4849</v>
      </c>
      <c r="M207" s="1" t="s">
        <v>793</v>
      </c>
      <c r="N207" s="1" t="s">
        <v>929</v>
      </c>
      <c r="O207" s="1" t="s">
        <v>939</v>
      </c>
      <c r="P207" s="1"/>
      <c r="Q207" s="1" t="s">
        <v>92</v>
      </c>
      <c r="R207" s="1" t="s">
        <v>544</v>
      </c>
      <c r="S207" s="1" t="s">
        <v>585</v>
      </c>
      <c r="T207" s="1"/>
      <c r="U207" s="1"/>
      <c r="V207" s="1" t="s">
        <v>4488</v>
      </c>
      <c r="W207" s="1" t="s">
        <v>4489</v>
      </c>
      <c r="X207" s="1"/>
      <c r="Y207" s="25">
        <v>43395.933749999997</v>
      </c>
      <c r="Z207" s="1" t="str">
        <f>IF(ISNA(VLOOKUP(C207,'Paetec -prev'!C:H,6,0)),"Yes",IF(OR(VLOOKUP(C207,'Paetec -prev'!C:H,6,0)="Closed",VLOOKUP(C207,'Paetec -prev'!C:H,6,0)="Resolved"),"No","Yes"))</f>
        <v>No</v>
      </c>
      <c r="AA207" s="1" t="s">
        <v>548</v>
      </c>
      <c r="AB207" s="1" t="s">
        <v>548</v>
      </c>
      <c r="AC207" s="1"/>
      <c r="AD207" s="1"/>
    </row>
    <row r="208" spans="1:30" x14ac:dyDescent="0.25">
      <c r="A208" s="1" t="s">
        <v>677</v>
      </c>
      <c r="B208" s="1" t="s">
        <v>562</v>
      </c>
      <c r="C208" s="1" t="s">
        <v>4467</v>
      </c>
      <c r="D208" s="25">
        <v>43391.94767361111</v>
      </c>
      <c r="E208" s="25">
        <v>43395.947442129633</v>
      </c>
      <c r="F208" s="1" t="s">
        <v>914</v>
      </c>
      <c r="G208" s="1" t="s">
        <v>90</v>
      </c>
      <c r="H208" s="1" t="s">
        <v>1341</v>
      </c>
      <c r="I208" s="1" t="s">
        <v>91</v>
      </c>
      <c r="J208" s="1" t="s">
        <v>1119</v>
      </c>
      <c r="K208" s="1" t="s">
        <v>4468</v>
      </c>
      <c r="L208" s="1" t="s">
        <v>4848</v>
      </c>
      <c r="M208" s="1" t="s">
        <v>793</v>
      </c>
      <c r="N208" s="1" t="s">
        <v>920</v>
      </c>
      <c r="O208" s="1" t="s">
        <v>921</v>
      </c>
      <c r="P208" s="1"/>
      <c r="Q208" s="1" t="s">
        <v>92</v>
      </c>
      <c r="R208" s="1" t="s">
        <v>544</v>
      </c>
      <c r="S208" s="1" t="s">
        <v>585</v>
      </c>
      <c r="T208" s="1"/>
      <c r="U208" s="1"/>
      <c r="V208" s="1" t="s">
        <v>1307</v>
      </c>
      <c r="W208" s="1" t="s">
        <v>1335</v>
      </c>
      <c r="X208" s="1"/>
      <c r="Y208" s="25">
        <v>43395.947743055556</v>
      </c>
      <c r="Z208" s="1" t="str">
        <f>IF(ISNA(VLOOKUP(C208,'Paetec -prev'!C:H,6,0)),"Yes",IF(OR(VLOOKUP(C208,'Paetec -prev'!C:H,6,0)="Closed",VLOOKUP(C208,'Paetec -prev'!C:H,6,0)="Resolved"),"No","Yes"))</f>
        <v>No</v>
      </c>
      <c r="AA208" s="1" t="s">
        <v>548</v>
      </c>
      <c r="AB208" s="1" t="s">
        <v>548</v>
      </c>
      <c r="AC208" s="1"/>
      <c r="AD208" s="1"/>
    </row>
    <row r="209" spans="1:30" x14ac:dyDescent="0.25">
      <c r="A209" s="1" t="s">
        <v>677</v>
      </c>
      <c r="B209" s="1" t="s">
        <v>562</v>
      </c>
      <c r="C209" s="1" t="s">
        <v>3484</v>
      </c>
      <c r="D209" s="25">
        <v>43384.91920138889</v>
      </c>
      <c r="E209" s="25">
        <v>43396.023472222223</v>
      </c>
      <c r="F209" s="1" t="s">
        <v>1100</v>
      </c>
      <c r="G209" s="1" t="s">
        <v>90</v>
      </c>
      <c r="H209" s="1" t="s">
        <v>1341</v>
      </c>
      <c r="I209" s="1" t="s">
        <v>91</v>
      </c>
      <c r="J209" s="1" t="s">
        <v>2071</v>
      </c>
      <c r="K209" s="1" t="s">
        <v>3485</v>
      </c>
      <c r="L209" s="1" t="s">
        <v>3620</v>
      </c>
      <c r="M209" s="1" t="s">
        <v>793</v>
      </c>
      <c r="N209" s="1" t="s">
        <v>41</v>
      </c>
      <c r="O209" s="1" t="s">
        <v>928</v>
      </c>
      <c r="P209" s="25">
        <v>43396.004861111112</v>
      </c>
      <c r="Q209" s="1" t="s">
        <v>92</v>
      </c>
      <c r="R209" s="1" t="s">
        <v>544</v>
      </c>
      <c r="S209" s="1" t="s">
        <v>585</v>
      </c>
      <c r="T209" s="1"/>
      <c r="U209" s="1"/>
      <c r="V209" s="1" t="s">
        <v>1218</v>
      </c>
      <c r="W209" s="1" t="s">
        <v>1219</v>
      </c>
      <c r="X209" s="1"/>
      <c r="Y209" s="25">
        <v>43396.02375</v>
      </c>
      <c r="Z209" s="1" t="str">
        <f>IF(ISNA(VLOOKUP(C209,'Paetec -prev'!C:H,6,0)),"Yes",IF(OR(VLOOKUP(C209,'Paetec -prev'!C:H,6,0)="Closed",VLOOKUP(C209,'Paetec -prev'!C:H,6,0)="Resolved"),"No","Yes"))</f>
        <v>No</v>
      </c>
      <c r="AA209" s="1" t="s">
        <v>548</v>
      </c>
      <c r="AB209" s="1" t="s">
        <v>548</v>
      </c>
      <c r="AC209" s="1"/>
      <c r="AD209" s="1"/>
    </row>
    <row r="210" spans="1:30" x14ac:dyDescent="0.25">
      <c r="A210" s="1" t="s">
        <v>677</v>
      </c>
      <c r="B210" s="1" t="s">
        <v>562</v>
      </c>
      <c r="C210" s="1" t="s">
        <v>4495</v>
      </c>
      <c r="D210" s="25">
        <v>43390.887974537036</v>
      </c>
      <c r="E210" s="25">
        <v>43396.5315162037</v>
      </c>
      <c r="F210" s="1" t="s">
        <v>1193</v>
      </c>
      <c r="G210" s="1" t="s">
        <v>90</v>
      </c>
      <c r="H210" s="1" t="s">
        <v>1341</v>
      </c>
      <c r="I210" s="1" t="s">
        <v>91</v>
      </c>
      <c r="J210" s="1" t="s">
        <v>1119</v>
      </c>
      <c r="K210" s="1" t="s">
        <v>4496</v>
      </c>
      <c r="L210" s="1" t="s">
        <v>4850</v>
      </c>
      <c r="M210" s="1" t="s">
        <v>793</v>
      </c>
      <c r="N210" s="1" t="s">
        <v>40</v>
      </c>
      <c r="O210" s="1" t="s">
        <v>936</v>
      </c>
      <c r="P210" s="1"/>
      <c r="Q210" s="1" t="s">
        <v>92</v>
      </c>
      <c r="R210" s="1" t="s">
        <v>544</v>
      </c>
      <c r="S210" s="1" t="s">
        <v>585</v>
      </c>
      <c r="T210" s="1"/>
      <c r="U210" s="1"/>
      <c r="V210" s="1" t="s">
        <v>924</v>
      </c>
      <c r="W210" s="1" t="s">
        <v>844</v>
      </c>
      <c r="X210" s="1"/>
      <c r="Y210" s="25">
        <v>43396.531782407408</v>
      </c>
      <c r="Z210" s="1" t="str">
        <f>IF(ISNA(VLOOKUP(C210,'Paetec -prev'!C:H,6,0)),"Yes",IF(OR(VLOOKUP(C210,'Paetec -prev'!C:H,6,0)="Closed",VLOOKUP(C210,'Paetec -prev'!C:H,6,0)="Resolved"),"No","Yes"))</f>
        <v>No</v>
      </c>
      <c r="AA210" s="1" t="s">
        <v>548</v>
      </c>
      <c r="AB210" s="1" t="s">
        <v>548</v>
      </c>
      <c r="AC210" s="1"/>
      <c r="AD210" s="1"/>
    </row>
    <row r="211" spans="1:30" x14ac:dyDescent="0.25">
      <c r="A211" s="1" t="s">
        <v>677</v>
      </c>
      <c r="B211" s="1" t="s">
        <v>562</v>
      </c>
      <c r="C211" s="1" t="s">
        <v>4667</v>
      </c>
      <c r="D211" s="25">
        <v>43392.855983796297</v>
      </c>
      <c r="E211" s="25">
        <v>43396.538703703707</v>
      </c>
      <c r="F211" s="1" t="s">
        <v>1193</v>
      </c>
      <c r="G211" s="1" t="s">
        <v>90</v>
      </c>
      <c r="H211" s="1" t="s">
        <v>1341</v>
      </c>
      <c r="I211" s="1" t="s">
        <v>91</v>
      </c>
      <c r="J211" s="1" t="s">
        <v>1119</v>
      </c>
      <c r="K211" s="1" t="s">
        <v>4668</v>
      </c>
      <c r="L211" s="1" t="s">
        <v>4846</v>
      </c>
      <c r="M211" s="1" t="s">
        <v>793</v>
      </c>
      <c r="N211" s="1" t="s">
        <v>41</v>
      </c>
      <c r="O211" s="1" t="s">
        <v>602</v>
      </c>
      <c r="P211" s="1"/>
      <c r="Q211" s="1" t="s">
        <v>92</v>
      </c>
      <c r="R211" s="1" t="s">
        <v>544</v>
      </c>
      <c r="S211" s="1" t="s">
        <v>585</v>
      </c>
      <c r="T211" s="1"/>
      <c r="U211" s="1"/>
      <c r="V211" s="1" t="s">
        <v>4669</v>
      </c>
      <c r="W211" s="1" t="s">
        <v>4670</v>
      </c>
      <c r="X211" s="1"/>
      <c r="Y211" s="25">
        <v>43396.539259259262</v>
      </c>
      <c r="Z211" s="1" t="str">
        <f>IF(ISNA(VLOOKUP(C211,'Paetec -prev'!C:H,6,0)),"Yes",IF(OR(VLOOKUP(C211,'Paetec -prev'!C:H,6,0)="Closed",VLOOKUP(C211,'Paetec -prev'!C:H,6,0)="Resolved"),"No","Yes"))</f>
        <v>No</v>
      </c>
      <c r="AA211" s="1" t="s">
        <v>548</v>
      </c>
      <c r="AB211" s="1" t="s">
        <v>548</v>
      </c>
      <c r="AC211" s="1"/>
      <c r="AD211" s="1"/>
    </row>
    <row r="212" spans="1:30" x14ac:dyDescent="0.25">
      <c r="A212" s="1" t="s">
        <v>677</v>
      </c>
      <c r="B212" s="1" t="s">
        <v>562</v>
      </c>
      <c r="C212" s="1" t="s">
        <v>1468</v>
      </c>
      <c r="D212" s="25">
        <v>43361.905266203707</v>
      </c>
      <c r="E212" s="25">
        <v>43396.71303240741</v>
      </c>
      <c r="F212" s="1" t="s">
        <v>1101</v>
      </c>
      <c r="G212" s="1" t="s">
        <v>90</v>
      </c>
      <c r="H212" s="1" t="s">
        <v>1341</v>
      </c>
      <c r="I212" s="1" t="s">
        <v>968</v>
      </c>
      <c r="J212" s="1" t="s">
        <v>1119</v>
      </c>
      <c r="K212" s="1" t="s">
        <v>1469</v>
      </c>
      <c r="L212" s="1" t="s">
        <v>4855</v>
      </c>
      <c r="M212" s="1" t="s">
        <v>793</v>
      </c>
      <c r="N212" s="1" t="s">
        <v>3365</v>
      </c>
      <c r="O212" s="1" t="s">
        <v>4856</v>
      </c>
      <c r="P212" s="1"/>
      <c r="Q212" s="1" t="s">
        <v>92</v>
      </c>
      <c r="R212" s="1" t="s">
        <v>544</v>
      </c>
      <c r="S212" s="1" t="s">
        <v>585</v>
      </c>
      <c r="T212" s="1"/>
      <c r="U212" s="1"/>
      <c r="V212" s="1" t="s">
        <v>1110</v>
      </c>
      <c r="W212" s="1" t="s">
        <v>964</v>
      </c>
      <c r="X212" s="1"/>
      <c r="Y212" s="25">
        <v>43396.713321759256</v>
      </c>
      <c r="Z212" s="1" t="str">
        <f>IF(ISNA(VLOOKUP(C212,'Paetec -prev'!C:H,6,0)),"Yes",IF(OR(VLOOKUP(C212,'Paetec -prev'!C:H,6,0)="Closed",VLOOKUP(C212,'Paetec -prev'!C:H,6,0)="Resolved"),"No","Yes"))</f>
        <v>No</v>
      </c>
      <c r="AA212" s="1" t="s">
        <v>548</v>
      </c>
      <c r="AB212" s="1" t="s">
        <v>548</v>
      </c>
      <c r="AC212" s="1"/>
      <c r="AD212" s="1"/>
    </row>
    <row r="213" spans="1:30" x14ac:dyDescent="0.25">
      <c r="A213" s="1" t="s">
        <v>677</v>
      </c>
      <c r="B213" s="1" t="s">
        <v>562</v>
      </c>
      <c r="C213" s="1" t="s">
        <v>4841</v>
      </c>
      <c r="D213" s="25">
        <v>43395.834282407406</v>
      </c>
      <c r="E213" s="25">
        <v>43396.734826388885</v>
      </c>
      <c r="F213" s="1" t="s">
        <v>913</v>
      </c>
      <c r="G213" s="1" t="s">
        <v>90</v>
      </c>
      <c r="H213" s="1" t="s">
        <v>1341</v>
      </c>
      <c r="I213" s="1" t="s">
        <v>91</v>
      </c>
      <c r="J213" s="1" t="s">
        <v>1119</v>
      </c>
      <c r="K213" s="1" t="s">
        <v>4842</v>
      </c>
      <c r="L213" s="1" t="s">
        <v>4843</v>
      </c>
      <c r="M213" s="1" t="s">
        <v>793</v>
      </c>
      <c r="N213" s="1" t="s">
        <v>920</v>
      </c>
      <c r="O213" s="1" t="s">
        <v>921</v>
      </c>
      <c r="P213" s="1"/>
      <c r="Q213" s="1" t="s">
        <v>92</v>
      </c>
      <c r="R213" s="1" t="s">
        <v>544</v>
      </c>
      <c r="S213" s="1" t="s">
        <v>585</v>
      </c>
      <c r="T213" s="1"/>
      <c r="U213" s="1"/>
      <c r="V213" s="1" t="s">
        <v>1218</v>
      </c>
      <c r="W213" s="1" t="s">
        <v>1219</v>
      </c>
      <c r="X213" s="1"/>
      <c r="Y213" s="25">
        <v>43396.735092592593</v>
      </c>
      <c r="Z213" s="1" t="str">
        <f>IF(ISNA(VLOOKUP(C213,'Paetec -prev'!C:H,6,0)),"Yes",IF(OR(VLOOKUP(C213,'Paetec -prev'!C:H,6,0)="Closed",VLOOKUP(C213,'Paetec -prev'!C:H,6,0)="Resolved"),"No","Yes"))</f>
        <v>No</v>
      </c>
      <c r="AA213" s="1" t="s">
        <v>548</v>
      </c>
      <c r="AB213" s="1" t="s">
        <v>548</v>
      </c>
      <c r="AC213" s="1"/>
      <c r="AD213" s="1"/>
    </row>
    <row r="214" spans="1:30" x14ac:dyDescent="0.25">
      <c r="A214" s="1" t="s">
        <v>677</v>
      </c>
      <c r="B214" s="1" t="s">
        <v>562</v>
      </c>
      <c r="C214" s="1" t="s">
        <v>4902</v>
      </c>
      <c r="D214" s="25">
        <v>43395.696585648147</v>
      </c>
      <c r="E214" s="25">
        <v>43396.741932870369</v>
      </c>
      <c r="F214" s="1" t="s">
        <v>913</v>
      </c>
      <c r="G214" s="1" t="s">
        <v>90</v>
      </c>
      <c r="H214" s="1" t="s">
        <v>1341</v>
      </c>
      <c r="I214" s="1" t="s">
        <v>91</v>
      </c>
      <c r="J214" s="1" t="s">
        <v>1119</v>
      </c>
      <c r="K214" s="1" t="s">
        <v>4903</v>
      </c>
      <c r="L214" s="1" t="s">
        <v>5091</v>
      </c>
      <c r="M214" s="1" t="s">
        <v>793</v>
      </c>
      <c r="N214" s="1" t="s">
        <v>920</v>
      </c>
      <c r="O214" s="1" t="s">
        <v>921</v>
      </c>
      <c r="P214" s="1"/>
      <c r="Q214" s="1" t="s">
        <v>92</v>
      </c>
      <c r="R214" s="1" t="s">
        <v>544</v>
      </c>
      <c r="S214" s="1" t="s">
        <v>585</v>
      </c>
      <c r="T214" s="1"/>
      <c r="U214" s="1"/>
      <c r="V214" s="1" t="s">
        <v>2582</v>
      </c>
      <c r="W214" s="1" t="s">
        <v>2583</v>
      </c>
      <c r="X214" s="1"/>
      <c r="Y214" s="25">
        <v>43396.742210648146</v>
      </c>
      <c r="Z214" s="1" t="str">
        <f>IF(ISNA(VLOOKUP(C214,'Paetec -prev'!C:H,6,0)),"Yes",IF(OR(VLOOKUP(C214,'Paetec -prev'!C:H,6,0)="Closed",VLOOKUP(C214,'Paetec -prev'!C:H,6,0)="Resolved"),"No","Yes"))</f>
        <v>No</v>
      </c>
      <c r="AA214" s="1" t="s">
        <v>548</v>
      </c>
      <c r="AB214" s="1" t="s">
        <v>548</v>
      </c>
      <c r="AC214" s="1"/>
      <c r="AD214" s="1"/>
    </row>
    <row r="215" spans="1:30" x14ac:dyDescent="0.25">
      <c r="A215" s="1" t="s">
        <v>677</v>
      </c>
      <c r="B215" s="1" t="s">
        <v>562</v>
      </c>
      <c r="C215" s="1" t="s">
        <v>4679</v>
      </c>
      <c r="D215" s="25">
        <v>43392.749710648146</v>
      </c>
      <c r="E215" s="25">
        <v>43396.748287037037</v>
      </c>
      <c r="F215" s="1" t="s">
        <v>915</v>
      </c>
      <c r="G215" s="1" t="s">
        <v>90</v>
      </c>
      <c r="H215" s="1" t="s">
        <v>1341</v>
      </c>
      <c r="I215" s="1" t="s">
        <v>91</v>
      </c>
      <c r="J215" s="1" t="s">
        <v>1119</v>
      </c>
      <c r="K215" s="1" t="s">
        <v>4680</v>
      </c>
      <c r="L215" s="1" t="s">
        <v>5095</v>
      </c>
      <c r="M215" s="1" t="s">
        <v>793</v>
      </c>
      <c r="N215" s="1" t="s">
        <v>929</v>
      </c>
      <c r="O215" s="1" t="s">
        <v>1273</v>
      </c>
      <c r="P215" s="1"/>
      <c r="Q215" s="1" t="s">
        <v>92</v>
      </c>
      <c r="R215" s="1" t="s">
        <v>544</v>
      </c>
      <c r="S215" s="1" t="s">
        <v>585</v>
      </c>
      <c r="T215" s="1"/>
      <c r="U215" s="1"/>
      <c r="V215" s="1" t="s">
        <v>4065</v>
      </c>
      <c r="W215" s="1" t="s">
        <v>2579</v>
      </c>
      <c r="X215" s="1"/>
      <c r="Y215" s="25">
        <v>43396.749895833331</v>
      </c>
      <c r="Z215" s="1" t="str">
        <f>IF(ISNA(VLOOKUP(C215,'Paetec -prev'!C:H,6,0)),"Yes",IF(OR(VLOOKUP(C215,'Paetec -prev'!C:H,6,0)="Closed",VLOOKUP(C215,'Paetec -prev'!C:H,6,0)="Resolved"),"No","Yes"))</f>
        <v>No</v>
      </c>
      <c r="AA215" s="1" t="s">
        <v>548</v>
      </c>
      <c r="AB215" s="1" t="s">
        <v>548</v>
      </c>
      <c r="AC215" s="1"/>
      <c r="AD215" s="1"/>
    </row>
    <row r="216" spans="1:30" x14ac:dyDescent="0.25">
      <c r="A216" s="1" t="s">
        <v>677</v>
      </c>
      <c r="B216" s="1" t="s">
        <v>562</v>
      </c>
      <c r="C216" s="1" t="s">
        <v>4671</v>
      </c>
      <c r="D216" s="25">
        <v>43392.897511574076</v>
      </c>
      <c r="E216" s="25">
        <v>43396.760833333334</v>
      </c>
      <c r="F216" s="1" t="s">
        <v>1100</v>
      </c>
      <c r="G216" s="1" t="s">
        <v>90</v>
      </c>
      <c r="H216" s="1" t="s">
        <v>1341</v>
      </c>
      <c r="I216" s="1" t="s">
        <v>91</v>
      </c>
      <c r="J216" s="1" t="s">
        <v>1119</v>
      </c>
      <c r="K216" s="1" t="s">
        <v>4672</v>
      </c>
      <c r="L216" s="1" t="s">
        <v>1420</v>
      </c>
      <c r="M216" s="1" t="s">
        <v>793</v>
      </c>
      <c r="N216" s="1" t="s">
        <v>40</v>
      </c>
      <c r="O216" s="1" t="s">
        <v>732</v>
      </c>
      <c r="P216" s="1"/>
      <c r="Q216" s="1" t="s">
        <v>92</v>
      </c>
      <c r="R216" s="1" t="s">
        <v>544</v>
      </c>
      <c r="S216" s="1" t="s">
        <v>585</v>
      </c>
      <c r="T216" s="1"/>
      <c r="U216" s="1"/>
      <c r="V216" s="1" t="s">
        <v>2547</v>
      </c>
      <c r="W216" s="1" t="s">
        <v>2548</v>
      </c>
      <c r="X216" s="1"/>
      <c r="Y216" s="25">
        <v>43396.761099537034</v>
      </c>
      <c r="Z216" s="1" t="str">
        <f>IF(ISNA(VLOOKUP(C216,'Paetec -prev'!C:H,6,0)),"Yes",IF(OR(VLOOKUP(C216,'Paetec -prev'!C:H,6,0)="Closed",VLOOKUP(C216,'Paetec -prev'!C:H,6,0)="Resolved"),"No","Yes"))</f>
        <v>No</v>
      </c>
      <c r="AA216" s="1" t="s">
        <v>548</v>
      </c>
      <c r="AB216" s="1" t="s">
        <v>548</v>
      </c>
      <c r="AC216" s="1"/>
      <c r="AD216" s="1"/>
    </row>
    <row r="217" spans="1:30" x14ac:dyDescent="0.25">
      <c r="A217" s="1" t="s">
        <v>677</v>
      </c>
      <c r="B217" s="1" t="s">
        <v>562</v>
      </c>
      <c r="C217" s="1" t="s">
        <v>4473</v>
      </c>
      <c r="D217" s="25">
        <v>43391.927349537036</v>
      </c>
      <c r="E217" s="25">
        <v>43396.779386574075</v>
      </c>
      <c r="F217" s="1" t="s">
        <v>1193</v>
      </c>
      <c r="G217" s="1" t="s">
        <v>90</v>
      </c>
      <c r="H217" s="1" t="s">
        <v>1341</v>
      </c>
      <c r="I217" s="1" t="s">
        <v>91</v>
      </c>
      <c r="J217" s="1" t="s">
        <v>1119</v>
      </c>
      <c r="K217" s="1" t="s">
        <v>4474</v>
      </c>
      <c r="L217" s="1" t="s">
        <v>5098</v>
      </c>
      <c r="M217" s="1" t="s">
        <v>793</v>
      </c>
      <c r="N217" s="1" t="s">
        <v>929</v>
      </c>
      <c r="O217" s="1" t="s">
        <v>939</v>
      </c>
      <c r="P217" s="1"/>
      <c r="Q217" s="1" t="s">
        <v>92</v>
      </c>
      <c r="R217" s="1" t="s">
        <v>544</v>
      </c>
      <c r="S217" s="1" t="s">
        <v>585</v>
      </c>
      <c r="T217" s="1"/>
      <c r="U217" s="1"/>
      <c r="V217" s="1" t="s">
        <v>924</v>
      </c>
      <c r="W217" s="1" t="s">
        <v>844</v>
      </c>
      <c r="X217" s="1"/>
      <c r="Y217" s="25">
        <v>43396.779664351852</v>
      </c>
      <c r="Z217" s="1" t="str">
        <f>IF(ISNA(VLOOKUP(C217,'Paetec -prev'!C:H,6,0)),"Yes",IF(OR(VLOOKUP(C217,'Paetec -prev'!C:H,6,0)="Closed",VLOOKUP(C217,'Paetec -prev'!C:H,6,0)="Resolved"),"No","Yes"))</f>
        <v>No</v>
      </c>
      <c r="AA217" s="1" t="s">
        <v>548</v>
      </c>
      <c r="AB217" s="1" t="s">
        <v>548</v>
      </c>
      <c r="AC217" s="1"/>
      <c r="AD217" s="1"/>
    </row>
    <row r="218" spans="1:30" x14ac:dyDescent="0.25">
      <c r="A218" s="1" t="s">
        <v>677</v>
      </c>
      <c r="B218" s="1" t="s">
        <v>562</v>
      </c>
      <c r="C218" s="1" t="s">
        <v>4873</v>
      </c>
      <c r="D218" s="25">
        <v>43395.982060185182</v>
      </c>
      <c r="E218" s="25">
        <v>43396.781134259261</v>
      </c>
      <c r="F218" s="1" t="s">
        <v>1193</v>
      </c>
      <c r="G218" s="1" t="s">
        <v>90</v>
      </c>
      <c r="H218" s="1" t="s">
        <v>1341</v>
      </c>
      <c r="I218" s="1" t="s">
        <v>91</v>
      </c>
      <c r="J218" s="1" t="s">
        <v>1119</v>
      </c>
      <c r="K218" s="1" t="s">
        <v>4874</v>
      </c>
      <c r="L218" s="1" t="s">
        <v>5086</v>
      </c>
      <c r="M218" s="1" t="s">
        <v>793</v>
      </c>
      <c r="N218" s="1" t="s">
        <v>40</v>
      </c>
      <c r="O218" s="1" t="s">
        <v>732</v>
      </c>
      <c r="P218" s="1"/>
      <c r="Q218" s="1" t="s">
        <v>92</v>
      </c>
      <c r="R218" s="1" t="s">
        <v>544</v>
      </c>
      <c r="S218" s="1" t="s">
        <v>585</v>
      </c>
      <c r="T218" s="1"/>
      <c r="U218" s="1"/>
      <c r="V218" s="1" t="s">
        <v>4875</v>
      </c>
      <c r="W218" s="1" t="s">
        <v>4876</v>
      </c>
      <c r="X218" s="1"/>
      <c r="Y218" s="25">
        <v>43396.781412037039</v>
      </c>
      <c r="Z218" s="1" t="str">
        <f>IF(ISNA(VLOOKUP(C218,'Paetec -prev'!C:H,6,0)),"Yes",IF(OR(VLOOKUP(C218,'Paetec -prev'!C:H,6,0)="Closed",VLOOKUP(C218,'Paetec -prev'!C:H,6,0)="Resolved"),"No","Yes"))</f>
        <v>No</v>
      </c>
      <c r="AA218" s="1" t="s">
        <v>548</v>
      </c>
      <c r="AB218" s="1" t="s">
        <v>548</v>
      </c>
      <c r="AC218" s="1"/>
      <c r="AD218" s="1"/>
    </row>
    <row r="219" spans="1:30" x14ac:dyDescent="0.25">
      <c r="A219" s="1" t="s">
        <v>677</v>
      </c>
      <c r="B219" s="1" t="s">
        <v>562</v>
      </c>
      <c r="C219" s="1" t="s">
        <v>4477</v>
      </c>
      <c r="D219" s="25">
        <v>43391.232534722221</v>
      </c>
      <c r="E219" s="25">
        <v>43396.793564814812</v>
      </c>
      <c r="F219" s="1" t="s">
        <v>915</v>
      </c>
      <c r="G219" s="1" t="s">
        <v>90</v>
      </c>
      <c r="H219" s="1" t="s">
        <v>1341</v>
      </c>
      <c r="I219" s="1" t="s">
        <v>91</v>
      </c>
      <c r="J219" s="1" t="s">
        <v>1119</v>
      </c>
      <c r="K219" s="1" t="s">
        <v>4478</v>
      </c>
      <c r="L219" s="1" t="s">
        <v>5099</v>
      </c>
      <c r="M219" s="1" t="s">
        <v>793</v>
      </c>
      <c r="N219" s="1" t="s">
        <v>40</v>
      </c>
      <c r="O219" s="1" t="s">
        <v>602</v>
      </c>
      <c r="P219" s="1"/>
      <c r="Q219" s="1" t="s">
        <v>92</v>
      </c>
      <c r="R219" s="1" t="s">
        <v>544</v>
      </c>
      <c r="S219" s="1" t="s">
        <v>585</v>
      </c>
      <c r="T219" s="1"/>
      <c r="U219" s="1"/>
      <c r="V219" s="1" t="s">
        <v>4479</v>
      </c>
      <c r="W219" s="1" t="s">
        <v>4480</v>
      </c>
      <c r="X219" s="1"/>
      <c r="Y219" s="25">
        <v>43396.798703703702</v>
      </c>
      <c r="Z219" s="1" t="str">
        <f>IF(ISNA(VLOOKUP(C219,'Paetec -prev'!C:H,6,0)),"Yes",IF(OR(VLOOKUP(C219,'Paetec -prev'!C:H,6,0)="Closed",VLOOKUP(C219,'Paetec -prev'!C:H,6,0)="Resolved"),"No","Yes"))</f>
        <v>No</v>
      </c>
      <c r="AA219" s="1" t="s">
        <v>548</v>
      </c>
      <c r="AB219" s="1" t="s">
        <v>548</v>
      </c>
      <c r="AC219" s="1"/>
      <c r="AD219" s="1"/>
    </row>
    <row r="220" spans="1:30" x14ac:dyDescent="0.25">
      <c r="A220" s="1" t="s">
        <v>677</v>
      </c>
      <c r="B220" s="1" t="s">
        <v>562</v>
      </c>
      <c r="C220" s="1" t="s">
        <v>4877</v>
      </c>
      <c r="D220" s="25">
        <v>43396.019201388888</v>
      </c>
      <c r="E220" s="25">
        <v>43396.80196759259</v>
      </c>
      <c r="F220" s="1" t="s">
        <v>913</v>
      </c>
      <c r="G220" s="1" t="s">
        <v>90</v>
      </c>
      <c r="H220" s="1" t="s">
        <v>1341</v>
      </c>
      <c r="I220" s="1" t="s">
        <v>91</v>
      </c>
      <c r="J220" s="1" t="s">
        <v>1119</v>
      </c>
      <c r="K220" s="1" t="s">
        <v>4878</v>
      </c>
      <c r="L220" s="1" t="s">
        <v>5087</v>
      </c>
      <c r="M220" s="1" t="s">
        <v>793</v>
      </c>
      <c r="N220" s="1" t="s">
        <v>929</v>
      </c>
      <c r="O220" s="1" t="s">
        <v>939</v>
      </c>
      <c r="P220" s="1"/>
      <c r="Q220" s="1" t="s">
        <v>92</v>
      </c>
      <c r="R220" s="1" t="s">
        <v>544</v>
      </c>
      <c r="S220" s="1" t="s">
        <v>585</v>
      </c>
      <c r="T220" s="1"/>
      <c r="U220" s="1"/>
      <c r="V220" s="1" t="s">
        <v>3047</v>
      </c>
      <c r="W220" s="1" t="s">
        <v>3048</v>
      </c>
      <c r="X220" s="1"/>
      <c r="Y220" s="25">
        <v>43396.802245370367</v>
      </c>
      <c r="Z220" s="1" t="str">
        <f>IF(ISNA(VLOOKUP(C220,'Paetec -prev'!C:H,6,0)),"Yes",IF(OR(VLOOKUP(C220,'Paetec -prev'!C:H,6,0)="Closed",VLOOKUP(C220,'Paetec -prev'!C:H,6,0)="Resolved"),"No","Yes"))</f>
        <v>No</v>
      </c>
      <c r="AA220" s="1" t="s">
        <v>548</v>
      </c>
      <c r="AB220" s="1" t="s">
        <v>548</v>
      </c>
      <c r="AC220" s="1"/>
      <c r="AD220" s="1"/>
    </row>
    <row r="221" spans="1:30" x14ac:dyDescent="0.25">
      <c r="A221" s="1" t="s">
        <v>677</v>
      </c>
      <c r="B221" s="1" t="s">
        <v>562</v>
      </c>
      <c r="C221" s="1" t="s">
        <v>4889</v>
      </c>
      <c r="D221" s="25">
        <v>43395.935347222221</v>
      </c>
      <c r="E221" s="25">
        <v>43396.802835648145</v>
      </c>
      <c r="F221" s="1" t="s">
        <v>1100</v>
      </c>
      <c r="G221" s="1" t="s">
        <v>90</v>
      </c>
      <c r="H221" s="1" t="s">
        <v>1341</v>
      </c>
      <c r="I221" s="1" t="s">
        <v>91</v>
      </c>
      <c r="J221" s="1" t="s">
        <v>1119</v>
      </c>
      <c r="K221" s="1" t="s">
        <v>4890</v>
      </c>
      <c r="L221" s="1" t="s">
        <v>5089</v>
      </c>
      <c r="M221" s="1" t="s">
        <v>793</v>
      </c>
      <c r="N221" s="1" t="s">
        <v>41</v>
      </c>
      <c r="O221" s="1" t="s">
        <v>944</v>
      </c>
      <c r="P221" s="1"/>
      <c r="Q221" s="1" t="s">
        <v>92</v>
      </c>
      <c r="R221" s="1" t="s">
        <v>544</v>
      </c>
      <c r="S221" s="1" t="s">
        <v>585</v>
      </c>
      <c r="T221" s="1"/>
      <c r="U221" s="1"/>
      <c r="V221" s="1" t="s">
        <v>1307</v>
      </c>
      <c r="W221" s="1" t="s">
        <v>2050</v>
      </c>
      <c r="X221" s="1"/>
      <c r="Y221" s="25">
        <v>43396.841134259259</v>
      </c>
      <c r="Z221" s="1" t="str">
        <f>IF(ISNA(VLOOKUP(C221,'Paetec -prev'!C:H,6,0)),"Yes",IF(OR(VLOOKUP(C221,'Paetec -prev'!C:H,6,0)="Closed",VLOOKUP(C221,'Paetec -prev'!C:H,6,0)="Resolved"),"No","Yes"))</f>
        <v>No</v>
      </c>
      <c r="AA221" s="1" t="s">
        <v>548</v>
      </c>
      <c r="AB221" s="1" t="s">
        <v>548</v>
      </c>
      <c r="AC221" s="1"/>
      <c r="AD221" s="1"/>
    </row>
    <row r="222" spans="1:30" x14ac:dyDescent="0.25">
      <c r="A222" s="1" t="s">
        <v>677</v>
      </c>
      <c r="B222" s="1" t="s">
        <v>562</v>
      </c>
      <c r="C222" s="1" t="s">
        <v>4891</v>
      </c>
      <c r="D222" s="25">
        <v>43395.927037037036</v>
      </c>
      <c r="E222" s="25">
        <v>43396.803472222222</v>
      </c>
      <c r="F222" s="1" t="s">
        <v>1193</v>
      </c>
      <c r="G222" s="1" t="s">
        <v>90</v>
      </c>
      <c r="H222" s="1" t="s">
        <v>1341</v>
      </c>
      <c r="I222" s="1" t="s">
        <v>91</v>
      </c>
      <c r="J222" s="1" t="s">
        <v>1119</v>
      </c>
      <c r="K222" s="1" t="s">
        <v>4892</v>
      </c>
      <c r="L222" s="1" t="s">
        <v>5089</v>
      </c>
      <c r="M222" s="1" t="s">
        <v>793</v>
      </c>
      <c r="N222" s="1" t="s">
        <v>41</v>
      </c>
      <c r="O222" s="1" t="s">
        <v>944</v>
      </c>
      <c r="P222" s="1"/>
      <c r="Q222" s="1" t="s">
        <v>92</v>
      </c>
      <c r="R222" s="1" t="s">
        <v>544</v>
      </c>
      <c r="S222" s="1" t="s">
        <v>585</v>
      </c>
      <c r="T222" s="1"/>
      <c r="U222" s="1"/>
      <c r="V222" s="1" t="s">
        <v>1307</v>
      </c>
      <c r="W222" s="1" t="s">
        <v>2050</v>
      </c>
      <c r="X222" s="1"/>
      <c r="Y222" s="25">
        <v>43396.803657407407</v>
      </c>
      <c r="Z222" s="1" t="str">
        <f>IF(ISNA(VLOOKUP(C222,'Paetec -prev'!C:H,6,0)),"Yes",IF(OR(VLOOKUP(C222,'Paetec -prev'!C:H,6,0)="Closed",VLOOKUP(C222,'Paetec -prev'!C:H,6,0)="Resolved"),"No","Yes"))</f>
        <v>No</v>
      </c>
      <c r="AA222" s="1" t="s">
        <v>548</v>
      </c>
      <c r="AB222" s="1" t="s">
        <v>548</v>
      </c>
      <c r="AC222" s="1"/>
      <c r="AD222" s="1"/>
    </row>
    <row r="223" spans="1:30" x14ac:dyDescent="0.25">
      <c r="A223" s="1" t="s">
        <v>677</v>
      </c>
      <c r="B223" s="1" t="s">
        <v>562</v>
      </c>
      <c r="C223" s="1" t="s">
        <v>4857</v>
      </c>
      <c r="D223" s="25">
        <v>43396.137037037035</v>
      </c>
      <c r="E223" s="25">
        <v>43396.804398148146</v>
      </c>
      <c r="F223" s="1" t="s">
        <v>1101</v>
      </c>
      <c r="G223" s="1" t="s">
        <v>90</v>
      </c>
      <c r="H223" s="1" t="s">
        <v>1341</v>
      </c>
      <c r="I223" s="1" t="s">
        <v>91</v>
      </c>
      <c r="J223" s="1" t="s">
        <v>1119</v>
      </c>
      <c r="K223" s="1" t="s">
        <v>4858</v>
      </c>
      <c r="L223" s="1" t="s">
        <v>5083</v>
      </c>
      <c r="M223" s="1" t="s">
        <v>793</v>
      </c>
      <c r="N223" s="1" t="s">
        <v>40</v>
      </c>
      <c r="O223" s="1" t="s">
        <v>1179</v>
      </c>
      <c r="P223" s="1"/>
      <c r="Q223" s="1" t="s">
        <v>92</v>
      </c>
      <c r="R223" s="1" t="s">
        <v>544</v>
      </c>
      <c r="S223" s="1" t="s">
        <v>585</v>
      </c>
      <c r="T223" s="1"/>
      <c r="U223" s="1"/>
      <c r="V223" s="1" t="s">
        <v>1448</v>
      </c>
      <c r="W223" s="1" t="s">
        <v>1449</v>
      </c>
      <c r="X223" s="1"/>
      <c r="Y223" s="25">
        <v>43396.804675925923</v>
      </c>
      <c r="Z223" s="1" t="str">
        <f>IF(ISNA(VLOOKUP(C223,'Paetec -prev'!C:H,6,0)),"Yes",IF(OR(VLOOKUP(C223,'Paetec -prev'!C:H,6,0)="Closed",VLOOKUP(C223,'Paetec -prev'!C:H,6,0)="Resolved"),"No","Yes"))</f>
        <v>No</v>
      </c>
      <c r="AA223" s="1" t="s">
        <v>548</v>
      </c>
      <c r="AB223" s="1" t="s">
        <v>548</v>
      </c>
      <c r="AC223" s="1"/>
      <c r="AD223" s="1"/>
    </row>
    <row r="224" spans="1:30" x14ac:dyDescent="0.25">
      <c r="A224" s="1" t="s">
        <v>677</v>
      </c>
      <c r="B224" s="1" t="s">
        <v>562</v>
      </c>
      <c r="C224" s="1" t="s">
        <v>4886</v>
      </c>
      <c r="D224" s="25">
        <v>43395.973761574074</v>
      </c>
      <c r="E224" s="25">
        <v>43396.811805555553</v>
      </c>
      <c r="F224" s="1" t="s">
        <v>1101</v>
      </c>
      <c r="G224" s="1" t="s">
        <v>90</v>
      </c>
      <c r="H224" s="1" t="s">
        <v>1341</v>
      </c>
      <c r="I224" s="1" t="s">
        <v>91</v>
      </c>
      <c r="J224" s="1" t="s">
        <v>1119</v>
      </c>
      <c r="K224" s="1" t="s">
        <v>4887</v>
      </c>
      <c r="L224" s="1" t="s">
        <v>5088</v>
      </c>
      <c r="M224" s="1" t="s">
        <v>793</v>
      </c>
      <c r="N224" s="1" t="s">
        <v>40</v>
      </c>
      <c r="O224" s="1" t="s">
        <v>1093</v>
      </c>
      <c r="P224" s="1"/>
      <c r="Q224" s="1" t="s">
        <v>92</v>
      </c>
      <c r="R224" s="1" t="s">
        <v>544</v>
      </c>
      <c r="S224" s="1" t="s">
        <v>585</v>
      </c>
      <c r="T224" s="1"/>
      <c r="U224" s="1"/>
      <c r="V224" s="1" t="s">
        <v>3842</v>
      </c>
      <c r="W224" s="1" t="s">
        <v>4888</v>
      </c>
      <c r="X224" s="1"/>
      <c r="Y224" s="25">
        <v>43396.856168981481</v>
      </c>
      <c r="Z224" s="1" t="str">
        <f>IF(ISNA(VLOOKUP(C224,'Paetec -prev'!C:H,6,0)),"Yes",IF(OR(VLOOKUP(C224,'Paetec -prev'!C:H,6,0)="Closed",VLOOKUP(C224,'Paetec -prev'!C:H,6,0)="Resolved"),"No","Yes"))</f>
        <v>No</v>
      </c>
      <c r="AA224" s="1" t="s">
        <v>548</v>
      </c>
      <c r="AB224" s="1" t="s">
        <v>548</v>
      </c>
      <c r="AC224" s="1"/>
      <c r="AD224" s="1"/>
    </row>
    <row r="225" spans="1:30" x14ac:dyDescent="0.25">
      <c r="A225" s="1" t="s">
        <v>677</v>
      </c>
      <c r="B225" s="1" t="s">
        <v>562</v>
      </c>
      <c r="C225" s="1" t="s">
        <v>4893</v>
      </c>
      <c r="D225" s="25">
        <v>43395.856458333335</v>
      </c>
      <c r="E225" s="25">
        <v>43396.834351851852</v>
      </c>
      <c r="F225" s="1" t="s">
        <v>915</v>
      </c>
      <c r="G225" s="1" t="s">
        <v>90</v>
      </c>
      <c r="H225" s="1" t="s">
        <v>1341</v>
      </c>
      <c r="I225" s="1" t="s">
        <v>91</v>
      </c>
      <c r="J225" s="1" t="s">
        <v>1119</v>
      </c>
      <c r="K225" s="1" t="s">
        <v>4894</v>
      </c>
      <c r="L225" s="1" t="s">
        <v>5090</v>
      </c>
      <c r="M225" s="1" t="s">
        <v>793</v>
      </c>
      <c r="N225" s="1" t="s">
        <v>40</v>
      </c>
      <c r="O225" s="1" t="s">
        <v>602</v>
      </c>
      <c r="P225" s="1"/>
      <c r="Q225" s="1" t="s">
        <v>92</v>
      </c>
      <c r="R225" s="1" t="s">
        <v>544</v>
      </c>
      <c r="S225" s="1" t="s">
        <v>585</v>
      </c>
      <c r="T225" s="1"/>
      <c r="U225" s="1"/>
      <c r="V225" s="1" t="s">
        <v>4509</v>
      </c>
      <c r="W225" s="1" t="s">
        <v>4895</v>
      </c>
      <c r="X225" s="1"/>
      <c r="Y225" s="25">
        <v>43396.834629629629</v>
      </c>
      <c r="Z225" s="1" t="str">
        <f>IF(ISNA(VLOOKUP(C225,'Paetec -prev'!C:H,6,0)),"Yes",IF(OR(VLOOKUP(C225,'Paetec -prev'!C:H,6,0)="Closed",VLOOKUP(C225,'Paetec -prev'!C:H,6,0)="Resolved"),"No","Yes"))</f>
        <v>No</v>
      </c>
      <c r="AA225" s="1" t="s">
        <v>548</v>
      </c>
      <c r="AB225" s="1" t="s">
        <v>548</v>
      </c>
      <c r="AC225" s="1"/>
      <c r="AD225" s="1"/>
    </row>
    <row r="226" spans="1:30" x14ac:dyDescent="0.25">
      <c r="A226" s="1" t="s">
        <v>677</v>
      </c>
      <c r="B226" s="1" t="s">
        <v>562</v>
      </c>
      <c r="C226" s="1" t="s">
        <v>3092</v>
      </c>
      <c r="D226" s="25">
        <v>43193.796817129631</v>
      </c>
      <c r="E226" s="25">
        <v>43396.853356481479</v>
      </c>
      <c r="F226" s="1" t="s">
        <v>915</v>
      </c>
      <c r="G226" s="1" t="s">
        <v>90</v>
      </c>
      <c r="H226" s="1" t="s">
        <v>1341</v>
      </c>
      <c r="I226" s="1" t="s">
        <v>968</v>
      </c>
      <c r="J226" s="1" t="s">
        <v>3093</v>
      </c>
      <c r="K226" s="1" t="s">
        <v>3094</v>
      </c>
      <c r="L226" s="1" t="s">
        <v>5101</v>
      </c>
      <c r="M226" s="1" t="s">
        <v>793</v>
      </c>
      <c r="N226" s="1" t="s">
        <v>3365</v>
      </c>
      <c r="O226" s="1" t="s">
        <v>4856</v>
      </c>
      <c r="P226" s="1"/>
      <c r="Q226" s="1" t="s">
        <v>92</v>
      </c>
      <c r="R226" s="1" t="s">
        <v>544</v>
      </c>
      <c r="S226" s="1" t="s">
        <v>585</v>
      </c>
      <c r="T226" s="1"/>
      <c r="U226" s="1"/>
      <c r="V226" s="1" t="s">
        <v>922</v>
      </c>
      <c r="W226" s="1" t="s">
        <v>3095</v>
      </c>
      <c r="X226" s="1"/>
      <c r="Y226" s="25">
        <v>43396.853634259256</v>
      </c>
      <c r="Z226" s="1" t="str">
        <f>IF(ISNA(VLOOKUP(C226,'Paetec -prev'!C:H,6,0)),"Yes",IF(OR(VLOOKUP(C226,'Paetec -prev'!C:H,6,0)="Closed",VLOOKUP(C226,'Paetec -prev'!C:H,6,0)="Resolved"),"No","Yes"))</f>
        <v>No</v>
      </c>
      <c r="AA226" s="1" t="s">
        <v>548</v>
      </c>
      <c r="AB226" s="1" t="s">
        <v>548</v>
      </c>
      <c r="AC226" s="1"/>
      <c r="AD226" s="1"/>
    </row>
    <row r="227" spans="1:30" x14ac:dyDescent="0.25">
      <c r="A227" s="1" t="s">
        <v>677</v>
      </c>
      <c r="B227" s="1" t="s">
        <v>562</v>
      </c>
      <c r="C227" s="1" t="s">
        <v>4904</v>
      </c>
      <c r="D227" s="25">
        <v>43395.705266203702</v>
      </c>
      <c r="E227" s="25">
        <v>43396.919432870367</v>
      </c>
      <c r="F227" s="1" t="s">
        <v>1101</v>
      </c>
      <c r="G227" s="1" t="s">
        <v>90</v>
      </c>
      <c r="H227" s="1" t="s">
        <v>1341</v>
      </c>
      <c r="I227" s="1" t="s">
        <v>91</v>
      </c>
      <c r="J227" s="1" t="s">
        <v>4504</v>
      </c>
      <c r="K227" s="1" t="s">
        <v>4905</v>
      </c>
      <c r="L227" s="1" t="s">
        <v>5092</v>
      </c>
      <c r="M227" s="1" t="s">
        <v>793</v>
      </c>
      <c r="N227" s="1" t="s">
        <v>41</v>
      </c>
      <c r="O227" s="1" t="s">
        <v>2156</v>
      </c>
      <c r="P227" s="1"/>
      <c r="Q227" s="1" t="s">
        <v>92</v>
      </c>
      <c r="R227" s="1" t="s">
        <v>544</v>
      </c>
      <c r="S227" s="1" t="s">
        <v>585</v>
      </c>
      <c r="T227" s="1"/>
      <c r="U227" s="1"/>
      <c r="V227" s="1" t="s">
        <v>922</v>
      </c>
      <c r="W227" s="1" t="s">
        <v>2371</v>
      </c>
      <c r="X227" s="1"/>
      <c r="Y227" s="25">
        <v>43396.919710648152</v>
      </c>
      <c r="Z227" s="1" t="str">
        <f>IF(ISNA(VLOOKUP(C227,'Paetec -prev'!C:H,6,0)),"Yes",IF(OR(VLOOKUP(C227,'Paetec -prev'!C:H,6,0)="Closed",VLOOKUP(C227,'Paetec -prev'!C:H,6,0)="Resolved"),"No","Yes"))</f>
        <v>No</v>
      </c>
      <c r="AA227" s="1" t="s">
        <v>548</v>
      </c>
      <c r="AB227" s="1" t="s">
        <v>548</v>
      </c>
      <c r="AC227" s="1"/>
      <c r="AD227" s="1"/>
    </row>
    <row r="228" spans="1:30" x14ac:dyDescent="0.25">
      <c r="A228" s="1" t="s">
        <v>677</v>
      </c>
      <c r="B228" s="1" t="s">
        <v>562</v>
      </c>
      <c r="C228" s="1" t="s">
        <v>4914</v>
      </c>
      <c r="D228" s="25">
        <v>43391.910590277781</v>
      </c>
      <c r="E228" s="25">
        <v>43397.550196759257</v>
      </c>
      <c r="F228" s="1" t="s">
        <v>915</v>
      </c>
      <c r="G228" s="1" t="s">
        <v>90</v>
      </c>
      <c r="H228" s="1" t="s">
        <v>1341</v>
      </c>
      <c r="I228" s="1" t="s">
        <v>91</v>
      </c>
      <c r="J228" s="1" t="s">
        <v>4915</v>
      </c>
      <c r="K228" s="1" t="s">
        <v>4916</v>
      </c>
      <c r="L228" s="1" t="s">
        <v>5097</v>
      </c>
      <c r="M228" s="1" t="s">
        <v>793</v>
      </c>
      <c r="N228" s="1" t="s">
        <v>40</v>
      </c>
      <c r="O228" s="1" t="s">
        <v>2210</v>
      </c>
      <c r="P228" s="1"/>
      <c r="Q228" s="1" t="s">
        <v>92</v>
      </c>
      <c r="R228" s="1" t="s">
        <v>544</v>
      </c>
      <c r="S228" s="1" t="s">
        <v>585</v>
      </c>
      <c r="T228" s="1"/>
      <c r="U228" s="1"/>
      <c r="V228" s="1" t="s">
        <v>917</v>
      </c>
      <c r="W228" s="1" t="s">
        <v>918</v>
      </c>
      <c r="X228" s="1"/>
      <c r="Y228" s="25">
        <v>43397.550486111111</v>
      </c>
      <c r="Z228" s="1" t="str">
        <f>IF(ISNA(VLOOKUP(C228,'Paetec -prev'!C:H,6,0)),"Yes",IF(OR(VLOOKUP(C228,'Paetec -prev'!C:H,6,0)="Closed",VLOOKUP(C228,'Paetec -prev'!C:H,6,0)="Resolved"),"No","Yes"))</f>
        <v>No</v>
      </c>
      <c r="AA228" s="1" t="s">
        <v>548</v>
      </c>
      <c r="AB228" s="1" t="s">
        <v>548</v>
      </c>
      <c r="AC228" s="1"/>
      <c r="AD228" s="1"/>
    </row>
    <row r="229" spans="1:30" x14ac:dyDescent="0.25">
      <c r="A229" s="1" t="s">
        <v>677</v>
      </c>
      <c r="B229" s="1" t="s">
        <v>562</v>
      </c>
      <c r="C229" s="1" t="s">
        <v>4461</v>
      </c>
      <c r="D229" s="25">
        <v>43392.044305555559</v>
      </c>
      <c r="E229" s="25">
        <v>43397.576192129629</v>
      </c>
      <c r="F229" s="1" t="s">
        <v>915</v>
      </c>
      <c r="G229" s="1" t="s">
        <v>90</v>
      </c>
      <c r="H229" s="1" t="s">
        <v>1341</v>
      </c>
      <c r="I229" s="1" t="s">
        <v>91</v>
      </c>
      <c r="J229" s="1" t="s">
        <v>1119</v>
      </c>
      <c r="K229" s="1" t="s">
        <v>4462</v>
      </c>
      <c r="L229" s="1" t="s">
        <v>5096</v>
      </c>
      <c r="M229" s="1" t="s">
        <v>793</v>
      </c>
      <c r="N229" s="1" t="s">
        <v>929</v>
      </c>
      <c r="O229" s="1" t="s">
        <v>1273</v>
      </c>
      <c r="P229" s="1"/>
      <c r="Q229" s="1" t="s">
        <v>92</v>
      </c>
      <c r="R229" s="1" t="s">
        <v>544</v>
      </c>
      <c r="S229" s="1" t="s">
        <v>585</v>
      </c>
      <c r="T229" s="1"/>
      <c r="U229" s="1"/>
      <c r="V229" s="1" t="s">
        <v>1122</v>
      </c>
      <c r="W229" s="1" t="s">
        <v>1123</v>
      </c>
      <c r="X229" s="1"/>
      <c r="Y229" s="25">
        <v>43402.564872685187</v>
      </c>
      <c r="Z229" s="1" t="str">
        <f>IF(ISNA(VLOOKUP(C229,'Paetec -prev'!C:H,6,0)),"Yes",IF(OR(VLOOKUP(C229,'Paetec -prev'!C:H,6,0)="Closed",VLOOKUP(C229,'Paetec -prev'!C:H,6,0)="Resolved"),"No","Yes"))</f>
        <v>No</v>
      </c>
      <c r="AA229" s="1" t="s">
        <v>548</v>
      </c>
      <c r="AB229" s="1" t="s">
        <v>548</v>
      </c>
      <c r="AC229" s="1"/>
      <c r="AD229" s="1"/>
    </row>
    <row r="230" spans="1:30" x14ac:dyDescent="0.25">
      <c r="A230" s="1" t="s">
        <v>677</v>
      </c>
      <c r="B230" s="1" t="s">
        <v>562</v>
      </c>
      <c r="C230" s="1" t="s">
        <v>4663</v>
      </c>
      <c r="D230" s="25">
        <v>43393.018159722225</v>
      </c>
      <c r="E230" s="25">
        <v>43397.646643518521</v>
      </c>
      <c r="F230" s="1" t="s">
        <v>915</v>
      </c>
      <c r="G230" s="1" t="s">
        <v>90</v>
      </c>
      <c r="H230" s="1" t="s">
        <v>1341</v>
      </c>
      <c r="I230" s="1" t="s">
        <v>91</v>
      </c>
      <c r="J230" s="1" t="s">
        <v>1119</v>
      </c>
      <c r="K230" s="1" t="s">
        <v>4664</v>
      </c>
      <c r="L230" s="1" t="s">
        <v>5094</v>
      </c>
      <c r="M230" s="1" t="s">
        <v>793</v>
      </c>
      <c r="N230" s="1" t="s">
        <v>40</v>
      </c>
      <c r="O230" s="1" t="s">
        <v>1093</v>
      </c>
      <c r="P230" s="1"/>
      <c r="Q230" s="1" t="s">
        <v>92</v>
      </c>
      <c r="R230" s="1" t="s">
        <v>544</v>
      </c>
      <c r="S230" s="1" t="s">
        <v>585</v>
      </c>
      <c r="T230" s="1"/>
      <c r="U230" s="1"/>
      <c r="V230" s="1" t="s">
        <v>930</v>
      </c>
      <c r="W230" s="1" t="s">
        <v>950</v>
      </c>
      <c r="X230" s="1"/>
      <c r="Y230" s="25">
        <v>43397.646921296298</v>
      </c>
      <c r="Z230" s="1" t="str">
        <f>IF(ISNA(VLOOKUP(C230,'Paetec -prev'!C:H,6,0)),"Yes",IF(OR(VLOOKUP(C230,'Paetec -prev'!C:H,6,0)="Closed",VLOOKUP(C230,'Paetec -prev'!C:H,6,0)="Resolved"),"No","Yes"))</f>
        <v>No</v>
      </c>
      <c r="AA230" s="1" t="s">
        <v>548</v>
      </c>
      <c r="AB230" s="1" t="s">
        <v>548</v>
      </c>
      <c r="AC230" s="1"/>
      <c r="AD230" s="1"/>
    </row>
    <row r="231" spans="1:30" x14ac:dyDescent="0.25">
      <c r="A231" s="1" t="s">
        <v>677</v>
      </c>
      <c r="B231" s="1" t="s">
        <v>562</v>
      </c>
      <c r="C231" s="1" t="s">
        <v>4661</v>
      </c>
      <c r="D231" s="25">
        <v>43393.118125000001</v>
      </c>
      <c r="E231" s="25">
        <v>43397.650983796295</v>
      </c>
      <c r="F231" s="1" t="s">
        <v>915</v>
      </c>
      <c r="G231" s="1" t="s">
        <v>90</v>
      </c>
      <c r="H231" s="1" t="s">
        <v>1341</v>
      </c>
      <c r="I231" s="1" t="s">
        <v>91</v>
      </c>
      <c r="J231" s="1" t="s">
        <v>1119</v>
      </c>
      <c r="K231" s="1" t="s">
        <v>4662</v>
      </c>
      <c r="L231" s="1" t="s">
        <v>5093</v>
      </c>
      <c r="M231" s="1" t="s">
        <v>793</v>
      </c>
      <c r="N231" s="1" t="s">
        <v>40</v>
      </c>
      <c r="O231" s="1" t="s">
        <v>2340</v>
      </c>
      <c r="P231" s="1"/>
      <c r="Q231" s="1" t="s">
        <v>92</v>
      </c>
      <c r="R231" s="1" t="s">
        <v>544</v>
      </c>
      <c r="S231" s="1" t="s">
        <v>585</v>
      </c>
      <c r="T231" s="1"/>
      <c r="U231" s="1"/>
      <c r="V231" s="1" t="s">
        <v>1448</v>
      </c>
      <c r="W231" s="1" t="s">
        <v>1449</v>
      </c>
      <c r="X231" s="1"/>
      <c r="Y231" s="25">
        <v>43397.651273148149</v>
      </c>
      <c r="Z231" s="1" t="str">
        <f>IF(ISNA(VLOOKUP(C231,'Paetec -prev'!C:H,6,0)),"Yes",IF(OR(VLOOKUP(C231,'Paetec -prev'!C:H,6,0)="Closed",VLOOKUP(C231,'Paetec -prev'!C:H,6,0)="Resolved"),"No","Yes"))</f>
        <v>No</v>
      </c>
      <c r="AA231" s="1" t="s">
        <v>548</v>
      </c>
      <c r="AB231" s="1" t="s">
        <v>548</v>
      </c>
      <c r="AC231" s="1"/>
      <c r="AD231" s="1"/>
    </row>
    <row r="232" spans="1:30" x14ac:dyDescent="0.25">
      <c r="A232" s="1" t="s">
        <v>677</v>
      </c>
      <c r="B232" s="1" t="s">
        <v>562</v>
      </c>
      <c r="C232" s="1" t="s">
        <v>4859</v>
      </c>
      <c r="D232" s="25">
        <v>43396.118692129632</v>
      </c>
      <c r="E232" s="25">
        <v>43397.673472222225</v>
      </c>
      <c r="F232" s="1" t="s">
        <v>915</v>
      </c>
      <c r="G232" s="1" t="s">
        <v>90</v>
      </c>
      <c r="H232" s="1" t="s">
        <v>1341</v>
      </c>
      <c r="I232" s="1" t="s">
        <v>91</v>
      </c>
      <c r="J232" s="1" t="s">
        <v>5084</v>
      </c>
      <c r="K232" s="1" t="s">
        <v>4860</v>
      </c>
      <c r="L232" s="1" t="s">
        <v>5085</v>
      </c>
      <c r="M232" s="1" t="s">
        <v>793</v>
      </c>
      <c r="N232" s="1" t="s">
        <v>40</v>
      </c>
      <c r="O232" s="1" t="s">
        <v>935</v>
      </c>
      <c r="P232" s="1"/>
      <c r="Q232" s="1" t="s">
        <v>92</v>
      </c>
      <c r="R232" s="1" t="s">
        <v>544</v>
      </c>
      <c r="S232" s="1" t="s">
        <v>585</v>
      </c>
      <c r="T232" s="1"/>
      <c r="U232" s="1"/>
      <c r="V232" s="1" t="s">
        <v>4861</v>
      </c>
      <c r="W232" s="1" t="s">
        <v>4862</v>
      </c>
      <c r="X232" s="1"/>
      <c r="Y232" s="25">
        <v>43397.673750000002</v>
      </c>
      <c r="Z232" s="1" t="str">
        <f>IF(ISNA(VLOOKUP(C232,'Paetec -prev'!C:H,6,0)),"Yes",IF(OR(VLOOKUP(C232,'Paetec -prev'!C:H,6,0)="Closed",VLOOKUP(C232,'Paetec -prev'!C:H,6,0)="Resolved"),"No","Yes"))</f>
        <v>No</v>
      </c>
      <c r="AA232" s="1" t="s">
        <v>548</v>
      </c>
      <c r="AB232" s="1" t="s">
        <v>548</v>
      </c>
      <c r="AC232" s="1"/>
      <c r="AD232" s="1"/>
    </row>
    <row r="233" spans="1:30" x14ac:dyDescent="0.25">
      <c r="A233" s="1" t="s">
        <v>677</v>
      </c>
      <c r="B233" s="1" t="s">
        <v>562</v>
      </c>
      <c r="C233" s="1" t="s">
        <v>3079</v>
      </c>
      <c r="D233" s="25">
        <v>43382.83866898148</v>
      </c>
      <c r="E233" s="25">
        <v>43397.720081018517</v>
      </c>
      <c r="F233" s="1" t="s">
        <v>1193</v>
      </c>
      <c r="G233" s="1" t="s">
        <v>90</v>
      </c>
      <c r="H233" s="1" t="s">
        <v>1341</v>
      </c>
      <c r="I233" s="1" t="s">
        <v>91</v>
      </c>
      <c r="J233" s="1" t="s">
        <v>2090</v>
      </c>
      <c r="K233" s="1" t="s">
        <v>3080</v>
      </c>
      <c r="L233" s="1" t="s">
        <v>5100</v>
      </c>
      <c r="M233" s="1" t="s">
        <v>793</v>
      </c>
      <c r="N233" s="1" t="s">
        <v>40</v>
      </c>
      <c r="O233" s="1" t="s">
        <v>937</v>
      </c>
      <c r="P233" s="1"/>
      <c r="Q233" s="1" t="s">
        <v>92</v>
      </c>
      <c r="R233" s="1" t="s">
        <v>544</v>
      </c>
      <c r="S233" s="1" t="s">
        <v>585</v>
      </c>
      <c r="T233" s="1"/>
      <c r="U233" s="1"/>
      <c r="V233" s="1" t="s">
        <v>841</v>
      </c>
      <c r="W233" s="1" t="s">
        <v>800</v>
      </c>
      <c r="X233" s="1"/>
      <c r="Y233" s="25">
        <v>43397.720358796294</v>
      </c>
      <c r="Z233" s="1" t="str">
        <f>IF(ISNA(VLOOKUP(C233,'Paetec -prev'!C:H,6,0)),"Yes",IF(OR(VLOOKUP(C233,'Paetec -prev'!C:H,6,0)="Closed",VLOOKUP(C233,'Paetec -prev'!C:H,6,0)="Resolved"),"No","Yes"))</f>
        <v>No</v>
      </c>
      <c r="AA233" s="1" t="s">
        <v>548</v>
      </c>
      <c r="AB233" s="1" t="s">
        <v>548</v>
      </c>
      <c r="AC233" s="1"/>
      <c r="AD233" s="1"/>
    </row>
    <row r="234" spans="1:30" x14ac:dyDescent="0.25">
      <c r="A234" s="1" t="s">
        <v>677</v>
      </c>
      <c r="B234" s="1" t="s">
        <v>562</v>
      </c>
      <c r="C234" s="1" t="s">
        <v>5112</v>
      </c>
      <c r="D234" s="25">
        <v>43396.842638888891</v>
      </c>
      <c r="E234" s="25">
        <v>43397.762071759258</v>
      </c>
      <c r="F234" s="1" t="s">
        <v>915</v>
      </c>
      <c r="G234" s="1" t="s">
        <v>90</v>
      </c>
      <c r="H234" s="1" t="s">
        <v>1341</v>
      </c>
      <c r="I234" s="1" t="s">
        <v>91</v>
      </c>
      <c r="J234" s="1" t="s">
        <v>1120</v>
      </c>
      <c r="K234" s="1" t="s">
        <v>5113</v>
      </c>
      <c r="L234" s="1" t="s">
        <v>5306</v>
      </c>
      <c r="M234" s="1" t="s">
        <v>793</v>
      </c>
      <c r="N234" s="1" t="s">
        <v>40</v>
      </c>
      <c r="O234" s="1" t="s">
        <v>602</v>
      </c>
      <c r="P234" s="1"/>
      <c r="Q234" s="1" t="s">
        <v>92</v>
      </c>
      <c r="R234" s="1" t="s">
        <v>544</v>
      </c>
      <c r="S234" s="1" t="s">
        <v>585</v>
      </c>
      <c r="T234" s="1"/>
      <c r="U234" s="1"/>
      <c r="V234" s="1" t="s">
        <v>1198</v>
      </c>
      <c r="W234" s="1" t="s">
        <v>1199</v>
      </c>
      <c r="X234" s="1"/>
      <c r="Y234" s="25">
        <v>43397.78496527778</v>
      </c>
      <c r="Z234" s="1" t="str">
        <f>IF(ISNA(VLOOKUP(C234,'Paetec -prev'!C:H,6,0)),"Yes",IF(OR(VLOOKUP(C234,'Paetec -prev'!C:H,6,0)="Closed",VLOOKUP(C234,'Paetec -prev'!C:H,6,0)="Resolved"),"No","Yes"))</f>
        <v>No</v>
      </c>
      <c r="AA234" s="1" t="s">
        <v>548</v>
      </c>
      <c r="AB234" s="1" t="s">
        <v>548</v>
      </c>
      <c r="AC234" s="1"/>
      <c r="AD234" s="1"/>
    </row>
    <row r="235" spans="1:30" x14ac:dyDescent="0.25">
      <c r="A235" s="1" t="s">
        <v>677</v>
      </c>
      <c r="B235" s="1" t="s">
        <v>562</v>
      </c>
      <c r="C235" s="1" t="s">
        <v>4900</v>
      </c>
      <c r="D235" s="25">
        <v>43395.802997685183</v>
      </c>
      <c r="E235" s="25">
        <v>43397.762118055558</v>
      </c>
      <c r="F235" s="1" t="s">
        <v>915</v>
      </c>
      <c r="G235" s="1" t="s">
        <v>90</v>
      </c>
      <c r="H235" s="1" t="s">
        <v>943</v>
      </c>
      <c r="I235" s="1" t="s">
        <v>91</v>
      </c>
      <c r="J235" s="1" t="s">
        <v>1119</v>
      </c>
      <c r="K235" s="1" t="s">
        <v>4901</v>
      </c>
      <c r="L235" s="1" t="s">
        <v>3447</v>
      </c>
      <c r="M235" s="1"/>
      <c r="N235" s="1"/>
      <c r="O235" s="1"/>
      <c r="P235" s="1"/>
      <c r="Q235" s="1" t="s">
        <v>92</v>
      </c>
      <c r="R235" s="1" t="s">
        <v>544</v>
      </c>
      <c r="S235" s="1" t="s">
        <v>585</v>
      </c>
      <c r="T235" s="1"/>
      <c r="U235" s="1"/>
      <c r="V235" s="1" t="s">
        <v>1380</v>
      </c>
      <c r="W235" s="1" t="s">
        <v>1381</v>
      </c>
      <c r="X235" s="1"/>
      <c r="Y235" s="25">
        <v>43397.762291666666</v>
      </c>
      <c r="Z235" s="1"/>
      <c r="AA235" s="1" t="s">
        <v>548</v>
      </c>
      <c r="AB235" s="1" t="s">
        <v>548</v>
      </c>
      <c r="AC235" s="1"/>
      <c r="AD235" s="1"/>
    </row>
    <row r="236" spans="1:30" x14ac:dyDescent="0.25">
      <c r="A236" s="1" t="s">
        <v>677</v>
      </c>
      <c r="B236" s="1" t="s">
        <v>562</v>
      </c>
      <c r="C236" s="1" t="s">
        <v>4865</v>
      </c>
      <c r="D236" s="25">
        <v>43396.063148148147</v>
      </c>
      <c r="E236" s="25">
        <v>43397.7971412037</v>
      </c>
      <c r="F236" s="1" t="s">
        <v>914</v>
      </c>
      <c r="G236" s="1" t="s">
        <v>90</v>
      </c>
      <c r="H236" s="1" t="s">
        <v>1341</v>
      </c>
      <c r="I236" s="1" t="s">
        <v>91</v>
      </c>
      <c r="J236" s="1" t="s">
        <v>1119</v>
      </c>
      <c r="K236" s="1" t="s">
        <v>4866</v>
      </c>
      <c r="L236" s="1" t="s">
        <v>5309</v>
      </c>
      <c r="M236" s="1" t="s">
        <v>793</v>
      </c>
      <c r="N236" s="1" t="s">
        <v>929</v>
      </c>
      <c r="O236" s="1" t="s">
        <v>2152</v>
      </c>
      <c r="P236" s="1"/>
      <c r="Q236" s="1" t="s">
        <v>92</v>
      </c>
      <c r="R236" s="1" t="s">
        <v>544</v>
      </c>
      <c r="S236" s="1" t="s">
        <v>585</v>
      </c>
      <c r="T236" s="1"/>
      <c r="U236" s="1"/>
      <c r="V236" s="1" t="s">
        <v>4867</v>
      </c>
      <c r="W236" s="1" t="s">
        <v>4868</v>
      </c>
      <c r="X236" s="1"/>
      <c r="Y236" s="25">
        <v>43397.797418981485</v>
      </c>
      <c r="Z236" s="1" t="str">
        <f>IF(ISNA(VLOOKUP(C236,'Paetec -prev'!C:H,6,0)),"Yes",IF(OR(VLOOKUP(C236,'Paetec -prev'!C:H,6,0)="Closed",VLOOKUP(C236,'Paetec -prev'!C:H,6,0)="Resolved"),"No","Yes"))</f>
        <v>No</v>
      </c>
      <c r="AA236" s="1" t="s">
        <v>548</v>
      </c>
      <c r="AB236" s="1" t="s">
        <v>548</v>
      </c>
      <c r="AC236" s="1"/>
      <c r="AD236" s="1"/>
    </row>
    <row r="237" spans="1:30" x14ac:dyDescent="0.25">
      <c r="A237" s="1" t="s">
        <v>677</v>
      </c>
      <c r="B237" s="1" t="s">
        <v>562</v>
      </c>
      <c r="C237" s="1" t="s">
        <v>4501</v>
      </c>
      <c r="D237" s="25">
        <v>43390.877418981479</v>
      </c>
      <c r="E237" s="25">
        <v>43397.806840277779</v>
      </c>
      <c r="F237" s="1" t="s">
        <v>913</v>
      </c>
      <c r="G237" s="1" t="s">
        <v>90</v>
      </c>
      <c r="H237" s="1" t="s">
        <v>1341</v>
      </c>
      <c r="I237" s="1" t="s">
        <v>91</v>
      </c>
      <c r="J237" s="1" t="s">
        <v>1119</v>
      </c>
      <c r="K237" s="1" t="s">
        <v>4502</v>
      </c>
      <c r="L237" s="1" t="s">
        <v>5315</v>
      </c>
      <c r="M237" s="1" t="s">
        <v>793</v>
      </c>
      <c r="N237" s="1" t="s">
        <v>929</v>
      </c>
      <c r="O237" s="1" t="s">
        <v>1257</v>
      </c>
      <c r="P237" s="1"/>
      <c r="Q237" s="1" t="s">
        <v>92</v>
      </c>
      <c r="R237" s="1" t="s">
        <v>544</v>
      </c>
      <c r="S237" s="1" t="s">
        <v>585</v>
      </c>
      <c r="T237" s="1"/>
      <c r="U237" s="1"/>
      <c r="V237" s="1" t="s">
        <v>924</v>
      </c>
      <c r="W237" s="1" t="s">
        <v>844</v>
      </c>
      <c r="X237" s="1"/>
      <c r="Y237" s="25">
        <v>43397.807118055556</v>
      </c>
      <c r="Z237" s="1" t="str">
        <f>IF(ISNA(VLOOKUP(C237,'Paetec -prev'!C:H,6,0)),"Yes",IF(OR(VLOOKUP(C237,'Paetec -prev'!C:H,6,0)="Closed",VLOOKUP(C237,'Paetec -prev'!C:H,6,0)="Resolved"),"No","Yes"))</f>
        <v>No</v>
      </c>
      <c r="AA237" s="1" t="s">
        <v>548</v>
      </c>
      <c r="AB237" s="1" t="s">
        <v>548</v>
      </c>
      <c r="AC237" s="1"/>
      <c r="AD237" s="1"/>
    </row>
    <row r="238" spans="1:30" x14ac:dyDescent="0.25">
      <c r="A238" s="1" t="s">
        <v>677</v>
      </c>
      <c r="B238" s="1" t="s">
        <v>562</v>
      </c>
      <c r="C238" s="1" t="s">
        <v>5108</v>
      </c>
      <c r="D238" s="25">
        <v>43396.942627314813</v>
      </c>
      <c r="E238" s="25">
        <v>43397.854027777779</v>
      </c>
      <c r="F238" s="1" t="s">
        <v>915</v>
      </c>
      <c r="G238" s="1" t="s">
        <v>90</v>
      </c>
      <c r="H238" s="1" t="s">
        <v>1341</v>
      </c>
      <c r="I238" s="1" t="s">
        <v>91</v>
      </c>
      <c r="J238" s="1" t="s">
        <v>1119</v>
      </c>
      <c r="K238" s="1" t="s">
        <v>5109</v>
      </c>
      <c r="L238" s="1" t="s">
        <v>5305</v>
      </c>
      <c r="M238" s="1" t="s">
        <v>793</v>
      </c>
      <c r="N238" s="1" t="s">
        <v>40</v>
      </c>
      <c r="O238" s="1" t="s">
        <v>2210</v>
      </c>
      <c r="P238" s="1"/>
      <c r="Q238" s="1" t="s">
        <v>92</v>
      </c>
      <c r="R238" s="1" t="s">
        <v>544</v>
      </c>
      <c r="S238" s="1" t="s">
        <v>585</v>
      </c>
      <c r="T238" s="1"/>
      <c r="U238" s="1"/>
      <c r="V238" s="1" t="s">
        <v>4509</v>
      </c>
      <c r="W238" s="1" t="s">
        <v>4510</v>
      </c>
      <c r="X238" s="1"/>
      <c r="Y238" s="25">
        <v>43397.854317129626</v>
      </c>
      <c r="Z238" s="1" t="str">
        <f>IF(ISNA(VLOOKUP(C238,'Paetec -prev'!C:H,6,0)),"Yes",IF(OR(VLOOKUP(C238,'Paetec -prev'!C:H,6,0)="Closed",VLOOKUP(C238,'Paetec -prev'!C:H,6,0)="Resolved"),"No","Yes"))</f>
        <v>No</v>
      </c>
      <c r="AA238" s="1" t="s">
        <v>548</v>
      </c>
      <c r="AB238" s="1" t="s">
        <v>548</v>
      </c>
      <c r="AC238" s="1"/>
      <c r="AD238" s="1"/>
    </row>
    <row r="239" spans="1:30" x14ac:dyDescent="0.25">
      <c r="A239" s="1" t="s">
        <v>677</v>
      </c>
      <c r="B239" s="1" t="s">
        <v>562</v>
      </c>
      <c r="C239" s="1" t="s">
        <v>4481</v>
      </c>
      <c r="D239" s="25">
        <v>43391.031157407408</v>
      </c>
      <c r="E239" s="25">
        <v>43398.031192129631</v>
      </c>
      <c r="F239" s="1" t="s">
        <v>913</v>
      </c>
      <c r="G239" s="1" t="s">
        <v>90</v>
      </c>
      <c r="H239" s="1" t="s">
        <v>943</v>
      </c>
      <c r="I239" s="1" t="s">
        <v>91</v>
      </c>
      <c r="J239" s="1" t="s">
        <v>1119</v>
      </c>
      <c r="K239" s="1" t="s">
        <v>4482</v>
      </c>
      <c r="L239" s="1"/>
      <c r="M239" s="1"/>
      <c r="N239" s="1"/>
      <c r="O239" s="1"/>
      <c r="P239" s="1"/>
      <c r="Q239" s="1" t="s">
        <v>92</v>
      </c>
      <c r="R239" s="1" t="s">
        <v>544</v>
      </c>
      <c r="S239" s="1" t="s">
        <v>585</v>
      </c>
      <c r="T239" s="1"/>
      <c r="U239" s="1"/>
      <c r="V239" s="1" t="s">
        <v>2293</v>
      </c>
      <c r="W239" s="1" t="s">
        <v>2579</v>
      </c>
      <c r="X239" s="1"/>
      <c r="Y239" s="25">
        <v>43398.031377314815</v>
      </c>
      <c r="Z239" s="1"/>
      <c r="AA239" s="1" t="s">
        <v>548</v>
      </c>
      <c r="AB239" s="1" t="s">
        <v>548</v>
      </c>
      <c r="AC239" s="1"/>
      <c r="AD239" s="1"/>
    </row>
    <row r="240" spans="1:30" x14ac:dyDescent="0.25">
      <c r="A240" s="1" t="s">
        <v>677</v>
      </c>
      <c r="B240" s="1" t="s">
        <v>562</v>
      </c>
      <c r="C240" s="1" t="s">
        <v>5102</v>
      </c>
      <c r="D240" s="25">
        <v>43397.060474537036</v>
      </c>
      <c r="E240" s="25">
        <v>43398.511388888888</v>
      </c>
      <c r="F240" s="1" t="s">
        <v>913</v>
      </c>
      <c r="G240" s="1" t="s">
        <v>90</v>
      </c>
      <c r="H240" s="1" t="s">
        <v>1341</v>
      </c>
      <c r="I240" s="1" t="s">
        <v>91</v>
      </c>
      <c r="J240" s="1" t="s">
        <v>1119</v>
      </c>
      <c r="K240" s="1" t="s">
        <v>5103</v>
      </c>
      <c r="L240" s="1" t="s">
        <v>5303</v>
      </c>
      <c r="M240" s="1" t="s">
        <v>793</v>
      </c>
      <c r="N240" s="1" t="s">
        <v>929</v>
      </c>
      <c r="O240" s="1" t="s">
        <v>939</v>
      </c>
      <c r="P240" s="1"/>
      <c r="Q240" s="1" t="s">
        <v>92</v>
      </c>
      <c r="R240" s="1" t="s">
        <v>544</v>
      </c>
      <c r="S240" s="1" t="s">
        <v>585</v>
      </c>
      <c r="T240" s="1"/>
      <c r="U240" s="1"/>
      <c r="V240" s="1" t="s">
        <v>3047</v>
      </c>
      <c r="W240" s="1" t="s">
        <v>3048</v>
      </c>
      <c r="X240" s="1"/>
      <c r="Y240" s="25">
        <v>43398.511689814812</v>
      </c>
      <c r="Z240" s="1" t="str">
        <f>IF(ISNA(VLOOKUP(C240,'Paetec -prev'!C:H,6,0)),"Yes",IF(OR(VLOOKUP(C240,'Paetec -prev'!C:H,6,0)="Closed",VLOOKUP(C240,'Paetec -prev'!C:H,6,0)="Resolved"),"No","Yes"))</f>
        <v>No</v>
      </c>
      <c r="AA240" s="1" t="s">
        <v>548</v>
      </c>
      <c r="AB240" s="1" t="s">
        <v>548</v>
      </c>
      <c r="AC240" s="1"/>
      <c r="AD240" s="1"/>
    </row>
    <row r="241" spans="1:30" x14ac:dyDescent="0.25">
      <c r="A241" s="1" t="s">
        <v>677</v>
      </c>
      <c r="B241" s="1" t="s">
        <v>562</v>
      </c>
      <c r="C241" s="1" t="s">
        <v>5289</v>
      </c>
      <c r="D241" s="25">
        <v>43398.104212962964</v>
      </c>
      <c r="E241" s="25">
        <v>43398.577592592592</v>
      </c>
      <c r="F241" s="1" t="s">
        <v>913</v>
      </c>
      <c r="G241" s="1" t="s">
        <v>90</v>
      </c>
      <c r="H241" s="1" t="s">
        <v>1341</v>
      </c>
      <c r="I241" s="1" t="s">
        <v>91</v>
      </c>
      <c r="J241" s="1" t="s">
        <v>1119</v>
      </c>
      <c r="K241" s="1" t="s">
        <v>5290</v>
      </c>
      <c r="L241" s="1" t="s">
        <v>5291</v>
      </c>
      <c r="M241" s="1" t="s">
        <v>793</v>
      </c>
      <c r="N241" s="1" t="s">
        <v>929</v>
      </c>
      <c r="O241" s="1" t="s">
        <v>939</v>
      </c>
      <c r="P241" s="1"/>
      <c r="Q241" s="1" t="s">
        <v>92</v>
      </c>
      <c r="R241" s="1" t="s">
        <v>544</v>
      </c>
      <c r="S241" s="1" t="s">
        <v>585</v>
      </c>
      <c r="T241" s="1"/>
      <c r="U241" s="1"/>
      <c r="V241" s="1" t="s">
        <v>1189</v>
      </c>
      <c r="W241" s="1" t="s">
        <v>5292</v>
      </c>
      <c r="X241" s="1"/>
      <c r="Y241" s="25">
        <v>43398.577893518515</v>
      </c>
      <c r="Z241" s="1" t="str">
        <f>IF(ISNA(VLOOKUP(C241,'Paetec -prev'!C:H,6,0)),"Yes",IF(OR(VLOOKUP(C241,'Paetec -prev'!C:H,6,0)="Closed",VLOOKUP(C241,'Paetec -prev'!C:H,6,0)="Resolved"),"No","Yes"))</f>
        <v>No</v>
      </c>
      <c r="AA241" s="1" t="s">
        <v>548</v>
      </c>
      <c r="AB241" s="1" t="s">
        <v>548</v>
      </c>
      <c r="AC241" s="1"/>
      <c r="AD241" s="1"/>
    </row>
    <row r="242" spans="1:30" x14ac:dyDescent="0.25">
      <c r="A242" s="1" t="s">
        <v>677</v>
      </c>
      <c r="B242" s="1" t="s">
        <v>562</v>
      </c>
      <c r="C242" s="1" t="s">
        <v>5296</v>
      </c>
      <c r="D242" s="25">
        <v>43398.032164351855</v>
      </c>
      <c r="E242" s="25">
        <v>43398.597442129627</v>
      </c>
      <c r="F242" s="1" t="s">
        <v>913</v>
      </c>
      <c r="G242" s="1" t="s">
        <v>90</v>
      </c>
      <c r="H242" s="1" t="s">
        <v>1341</v>
      </c>
      <c r="I242" s="1" t="s">
        <v>91</v>
      </c>
      <c r="J242" s="1" t="s">
        <v>1119</v>
      </c>
      <c r="K242" s="1" t="s">
        <v>5297</v>
      </c>
      <c r="L242" s="1" t="s">
        <v>5298</v>
      </c>
      <c r="M242" s="1" t="s">
        <v>793</v>
      </c>
      <c r="N242" s="1" t="s">
        <v>929</v>
      </c>
      <c r="O242" s="1" t="s">
        <v>939</v>
      </c>
      <c r="P242" s="1"/>
      <c r="Q242" s="1" t="s">
        <v>92</v>
      </c>
      <c r="R242" s="1" t="s">
        <v>544</v>
      </c>
      <c r="S242" s="1" t="s">
        <v>585</v>
      </c>
      <c r="T242" s="1"/>
      <c r="U242" s="1"/>
      <c r="V242" s="1" t="s">
        <v>2293</v>
      </c>
      <c r="W242" s="1" t="s">
        <v>2579</v>
      </c>
      <c r="X242" s="1"/>
      <c r="Y242" s="25">
        <v>43398.597731481481</v>
      </c>
      <c r="Z242" s="1" t="str">
        <f>IF(ISNA(VLOOKUP(C242,'Paetec -prev'!C:H,6,0)),"Yes",IF(OR(VLOOKUP(C242,'Paetec -prev'!C:H,6,0)="Closed",VLOOKUP(C242,'Paetec -prev'!C:H,6,0)="Resolved"),"No","Yes"))</f>
        <v>No</v>
      </c>
      <c r="AA242" s="1" t="s">
        <v>548</v>
      </c>
      <c r="AB242" s="1" t="s">
        <v>548</v>
      </c>
      <c r="AC242" s="1"/>
      <c r="AD242" s="1"/>
    </row>
    <row r="243" spans="1:30" x14ac:dyDescent="0.25">
      <c r="A243" s="1" t="s">
        <v>677</v>
      </c>
      <c r="B243" s="1" t="s">
        <v>562</v>
      </c>
      <c r="C243" s="1" t="s">
        <v>5114</v>
      </c>
      <c r="D243" s="25">
        <v>43396.86142361111</v>
      </c>
      <c r="E243" s="25">
        <v>43398.603750000002</v>
      </c>
      <c r="F243" s="1" t="s">
        <v>1193</v>
      </c>
      <c r="G243" s="1" t="s">
        <v>90</v>
      </c>
      <c r="H243" s="1" t="s">
        <v>1341</v>
      </c>
      <c r="I243" s="1" t="s">
        <v>91</v>
      </c>
      <c r="J243" s="1" t="s">
        <v>1119</v>
      </c>
      <c r="K243" s="1" t="s">
        <v>5115</v>
      </c>
      <c r="L243" s="1" t="s">
        <v>5307</v>
      </c>
      <c r="M243" s="1" t="s">
        <v>793</v>
      </c>
      <c r="N243" s="1" t="s">
        <v>41</v>
      </c>
      <c r="O243" s="1" t="s">
        <v>1215</v>
      </c>
      <c r="P243" s="1"/>
      <c r="Q243" s="1" t="s">
        <v>92</v>
      </c>
      <c r="R243" s="1" t="s">
        <v>544</v>
      </c>
      <c r="S243" s="1" t="s">
        <v>585</v>
      </c>
      <c r="T243" s="1"/>
      <c r="U243" s="1"/>
      <c r="V243" s="1" t="s">
        <v>924</v>
      </c>
      <c r="W243" s="1" t="s">
        <v>844</v>
      </c>
      <c r="X243" s="1"/>
      <c r="Y243" s="25">
        <v>43398.604027777779</v>
      </c>
      <c r="Z243" s="1" t="str">
        <f>IF(ISNA(VLOOKUP(C243,'Paetec -prev'!C:H,6,0)),"Yes",IF(OR(VLOOKUP(C243,'Paetec -prev'!C:H,6,0)="Closed",VLOOKUP(C243,'Paetec -prev'!C:H,6,0)="Resolved"),"No","Yes"))</f>
        <v>No</v>
      </c>
      <c r="AA243" s="1" t="s">
        <v>548</v>
      </c>
      <c r="AB243" s="1" t="s">
        <v>548</v>
      </c>
      <c r="AC243" s="1"/>
      <c r="AD243" s="1"/>
    </row>
    <row r="244" spans="1:30" x14ac:dyDescent="0.25">
      <c r="A244" s="1" t="s">
        <v>677</v>
      </c>
      <c r="B244" s="1" t="s">
        <v>562</v>
      </c>
      <c r="C244" s="1" t="s">
        <v>5299</v>
      </c>
      <c r="D244" s="25">
        <v>43397.852083333331</v>
      </c>
      <c r="E244" s="25">
        <v>43398.608078703706</v>
      </c>
      <c r="F244" s="1" t="s">
        <v>913</v>
      </c>
      <c r="G244" s="1" t="s">
        <v>90</v>
      </c>
      <c r="H244" s="1" t="s">
        <v>1341</v>
      </c>
      <c r="I244" s="1" t="s">
        <v>91</v>
      </c>
      <c r="J244" s="1" t="s">
        <v>1119</v>
      </c>
      <c r="K244" s="1" t="s">
        <v>5300</v>
      </c>
      <c r="L244" s="1" t="s">
        <v>5301</v>
      </c>
      <c r="M244" s="1" t="s">
        <v>793</v>
      </c>
      <c r="N244" s="1" t="s">
        <v>929</v>
      </c>
      <c r="O244" s="1" t="s">
        <v>939</v>
      </c>
      <c r="P244" s="1"/>
      <c r="Q244" s="1" t="s">
        <v>92</v>
      </c>
      <c r="R244" s="1" t="s">
        <v>544</v>
      </c>
      <c r="S244" s="1" t="s">
        <v>585</v>
      </c>
      <c r="T244" s="1"/>
      <c r="U244" s="1"/>
      <c r="V244" s="1" t="s">
        <v>1096</v>
      </c>
      <c r="W244" s="1" t="s">
        <v>5302</v>
      </c>
      <c r="X244" s="1"/>
      <c r="Y244" s="25">
        <v>43398.60837962963</v>
      </c>
      <c r="Z244" s="1" t="str">
        <f>IF(ISNA(VLOOKUP(C244,'Paetec -prev'!C:H,6,0)),"Yes",IF(OR(VLOOKUP(C244,'Paetec -prev'!C:H,6,0)="Closed",VLOOKUP(C244,'Paetec -prev'!C:H,6,0)="Resolved"),"No","Yes"))</f>
        <v>No</v>
      </c>
      <c r="AA244" s="1" t="s">
        <v>548</v>
      </c>
      <c r="AB244" s="1" t="s">
        <v>548</v>
      </c>
      <c r="AC244" s="1"/>
      <c r="AD244" s="1"/>
    </row>
    <row r="245" spans="1:30" x14ac:dyDescent="0.25">
      <c r="A245" s="1" t="s">
        <v>677</v>
      </c>
      <c r="B245" s="1" t="s">
        <v>562</v>
      </c>
      <c r="C245" s="1" t="s">
        <v>5106</v>
      </c>
      <c r="D245" s="25">
        <v>43396.99490740741</v>
      </c>
      <c r="E245" s="25">
        <v>43398.644756944443</v>
      </c>
      <c r="F245" s="1" t="s">
        <v>913</v>
      </c>
      <c r="G245" s="1" t="s">
        <v>90</v>
      </c>
      <c r="H245" s="1" t="s">
        <v>1341</v>
      </c>
      <c r="I245" s="1" t="s">
        <v>91</v>
      </c>
      <c r="J245" s="1" t="s">
        <v>1119</v>
      </c>
      <c r="K245" s="1" t="s">
        <v>5107</v>
      </c>
      <c r="L245" s="1" t="s">
        <v>5304</v>
      </c>
      <c r="M245" s="1" t="s">
        <v>793</v>
      </c>
      <c r="N245" s="1" t="s">
        <v>929</v>
      </c>
      <c r="O245" s="1" t="s">
        <v>939</v>
      </c>
      <c r="P245" s="1"/>
      <c r="Q245" s="1" t="s">
        <v>92</v>
      </c>
      <c r="R245" s="1" t="s">
        <v>544</v>
      </c>
      <c r="S245" s="1" t="s">
        <v>585</v>
      </c>
      <c r="T245" s="1"/>
      <c r="U245" s="1"/>
      <c r="V245" s="1" t="s">
        <v>3457</v>
      </c>
      <c r="W245" s="1" t="s">
        <v>3458</v>
      </c>
      <c r="X245" s="1"/>
      <c r="Y245" s="25">
        <v>43398.64502314815</v>
      </c>
      <c r="Z245" s="1" t="str">
        <f>IF(ISNA(VLOOKUP(C245,'Paetec -prev'!C:H,6,0)),"Yes",IF(OR(VLOOKUP(C245,'Paetec -prev'!C:H,6,0)="Closed",VLOOKUP(C245,'Paetec -prev'!C:H,6,0)="Resolved"),"No","Yes"))</f>
        <v>No</v>
      </c>
      <c r="AA245" s="1" t="s">
        <v>548</v>
      </c>
      <c r="AB245" s="1" t="s">
        <v>548</v>
      </c>
      <c r="AC245" s="1"/>
      <c r="AD245" s="1"/>
    </row>
    <row r="246" spans="1:30" x14ac:dyDescent="0.25">
      <c r="A246" s="1" t="s">
        <v>677</v>
      </c>
      <c r="B246" s="1" t="s">
        <v>562</v>
      </c>
      <c r="C246" s="1" t="s">
        <v>4863</v>
      </c>
      <c r="D246" s="25">
        <v>43396.0783912037</v>
      </c>
      <c r="E246" s="25">
        <v>43398.651990740742</v>
      </c>
      <c r="F246" s="1" t="s">
        <v>913</v>
      </c>
      <c r="G246" s="1" t="s">
        <v>90</v>
      </c>
      <c r="H246" s="1" t="s">
        <v>1341</v>
      </c>
      <c r="I246" s="1" t="s">
        <v>91</v>
      </c>
      <c r="J246" s="1" t="s">
        <v>1119</v>
      </c>
      <c r="K246" s="1" t="s">
        <v>4864</v>
      </c>
      <c r="L246" s="1" t="s">
        <v>5308</v>
      </c>
      <c r="M246" s="1" t="s">
        <v>793</v>
      </c>
      <c r="N246" s="1" t="s">
        <v>920</v>
      </c>
      <c r="O246" s="1" t="s">
        <v>921</v>
      </c>
      <c r="P246" s="1"/>
      <c r="Q246" s="1" t="s">
        <v>92</v>
      </c>
      <c r="R246" s="1" t="s">
        <v>544</v>
      </c>
      <c r="S246" s="1" t="s">
        <v>585</v>
      </c>
      <c r="T246" s="1"/>
      <c r="U246" s="1"/>
      <c r="V246" s="1" t="s">
        <v>922</v>
      </c>
      <c r="W246" s="1" t="s">
        <v>4513</v>
      </c>
      <c r="X246" s="1"/>
      <c r="Y246" s="25">
        <v>43398.652268518519</v>
      </c>
      <c r="Z246" s="1" t="str">
        <f>IF(ISNA(VLOOKUP(C246,'Paetec -prev'!C:H,6,0)),"Yes",IF(OR(VLOOKUP(C246,'Paetec -prev'!C:H,6,0)="Closed",VLOOKUP(C246,'Paetec -prev'!C:H,6,0)="Resolved"),"No","Yes"))</f>
        <v>No</v>
      </c>
      <c r="AA246" s="1" t="s">
        <v>548</v>
      </c>
      <c r="AB246" s="1" t="s">
        <v>548</v>
      </c>
      <c r="AC246" s="1"/>
      <c r="AD246" s="1"/>
    </row>
    <row r="247" spans="1:30" x14ac:dyDescent="0.25">
      <c r="A247" s="1" t="s">
        <v>677</v>
      </c>
      <c r="B247" s="1" t="s">
        <v>562</v>
      </c>
      <c r="C247" s="1" t="s">
        <v>4906</v>
      </c>
      <c r="D247" s="25">
        <v>43394.148553240739</v>
      </c>
      <c r="E247" s="25">
        <v>43398.655509259261</v>
      </c>
      <c r="F247" s="1" t="s">
        <v>913</v>
      </c>
      <c r="G247" s="1" t="s">
        <v>90</v>
      </c>
      <c r="H247" s="1" t="s">
        <v>1341</v>
      </c>
      <c r="I247" s="1" t="s">
        <v>91</v>
      </c>
      <c r="J247" s="1" t="s">
        <v>1119</v>
      </c>
      <c r="K247" s="1" t="s">
        <v>4907</v>
      </c>
      <c r="L247" s="1" t="s">
        <v>5312</v>
      </c>
      <c r="M247" s="1" t="s">
        <v>793</v>
      </c>
      <c r="N247" s="1" t="s">
        <v>920</v>
      </c>
      <c r="O247" s="1" t="s">
        <v>921</v>
      </c>
      <c r="P247" s="1"/>
      <c r="Q247" s="1" t="s">
        <v>92</v>
      </c>
      <c r="R247" s="1" t="s">
        <v>544</v>
      </c>
      <c r="S247" s="1" t="s">
        <v>585</v>
      </c>
      <c r="T247" s="1"/>
      <c r="U247" s="1"/>
      <c r="V247" s="1" t="s">
        <v>4908</v>
      </c>
      <c r="W247" s="1" t="s">
        <v>4909</v>
      </c>
      <c r="X247" s="1"/>
      <c r="Y247" s="25">
        <v>43398.655798611115</v>
      </c>
      <c r="Z247" s="1" t="str">
        <f>IF(ISNA(VLOOKUP(C247,'Paetec -prev'!C:H,6,0)),"Yes",IF(OR(VLOOKUP(C247,'Paetec -prev'!C:H,6,0)="Closed",VLOOKUP(C247,'Paetec -prev'!C:H,6,0)="Resolved"),"No","Yes"))</f>
        <v>No</v>
      </c>
      <c r="AA247" s="1" t="s">
        <v>548</v>
      </c>
      <c r="AB247" s="1" t="s">
        <v>548</v>
      </c>
      <c r="AC247" s="1"/>
      <c r="AD247" s="1"/>
    </row>
    <row r="248" spans="1:30" x14ac:dyDescent="0.25">
      <c r="A248" s="1" t="s">
        <v>677</v>
      </c>
      <c r="B248" s="1" t="s">
        <v>562</v>
      </c>
      <c r="C248" s="1" t="s">
        <v>4514</v>
      </c>
      <c r="D248" s="25">
        <v>43390.706122685187</v>
      </c>
      <c r="E248" s="25">
        <v>43398.662129629629</v>
      </c>
      <c r="F248" s="1" t="s">
        <v>913</v>
      </c>
      <c r="G248" s="1" t="s">
        <v>90</v>
      </c>
      <c r="H248" s="1" t="s">
        <v>1341</v>
      </c>
      <c r="I248" s="1" t="s">
        <v>91</v>
      </c>
      <c r="J248" s="1" t="s">
        <v>1119</v>
      </c>
      <c r="K248" s="1" t="s">
        <v>4515</v>
      </c>
      <c r="L248" s="1" t="s">
        <v>5316</v>
      </c>
      <c r="M248" s="1" t="s">
        <v>793</v>
      </c>
      <c r="N248" s="1" t="s">
        <v>929</v>
      </c>
      <c r="O248" s="1" t="s">
        <v>2152</v>
      </c>
      <c r="P248" s="1"/>
      <c r="Q248" s="1" t="s">
        <v>92</v>
      </c>
      <c r="R248" s="1" t="s">
        <v>544</v>
      </c>
      <c r="S248" s="1" t="s">
        <v>585</v>
      </c>
      <c r="T248" s="1"/>
      <c r="U248" s="1"/>
      <c r="V248" s="1" t="s">
        <v>1382</v>
      </c>
      <c r="W248" s="1" t="s">
        <v>1383</v>
      </c>
      <c r="X248" s="1"/>
      <c r="Y248" s="25">
        <v>43398.662395833337</v>
      </c>
      <c r="Z248" s="1" t="str">
        <f>IF(ISNA(VLOOKUP(C248,'Paetec -prev'!C:H,6,0)),"Yes",IF(OR(VLOOKUP(C248,'Paetec -prev'!C:H,6,0)="Closed",VLOOKUP(C248,'Paetec -prev'!C:H,6,0)="Resolved"),"No","Yes"))</f>
        <v>No</v>
      </c>
      <c r="AA248" s="1" t="s">
        <v>548</v>
      </c>
      <c r="AB248" s="1" t="s">
        <v>548</v>
      </c>
      <c r="AC248" s="1"/>
      <c r="AD248" s="1"/>
    </row>
    <row r="249" spans="1:30" x14ac:dyDescent="0.25">
      <c r="A249" s="1" t="s">
        <v>677</v>
      </c>
      <c r="B249" s="1" t="s">
        <v>562</v>
      </c>
      <c r="C249" s="1" t="s">
        <v>4882</v>
      </c>
      <c r="D249" s="25">
        <v>43395.976585648146</v>
      </c>
      <c r="E249" s="25">
        <v>43398.674166666664</v>
      </c>
      <c r="F249" s="1" t="s">
        <v>1193</v>
      </c>
      <c r="G249" s="1" t="s">
        <v>90</v>
      </c>
      <c r="H249" s="1" t="s">
        <v>1341</v>
      </c>
      <c r="I249" s="1" t="s">
        <v>91</v>
      </c>
      <c r="J249" s="1" t="s">
        <v>1119</v>
      </c>
      <c r="K249" s="1" t="s">
        <v>4883</v>
      </c>
      <c r="L249" s="1" t="s">
        <v>5311</v>
      </c>
      <c r="M249" s="1" t="s">
        <v>793</v>
      </c>
      <c r="N249" s="1" t="s">
        <v>929</v>
      </c>
      <c r="O249" s="1" t="s">
        <v>939</v>
      </c>
      <c r="P249" s="1"/>
      <c r="Q249" s="1" t="s">
        <v>92</v>
      </c>
      <c r="R249" s="1" t="s">
        <v>544</v>
      </c>
      <c r="S249" s="1" t="s">
        <v>585</v>
      </c>
      <c r="T249" s="1"/>
      <c r="U249" s="1"/>
      <c r="V249" s="1" t="s">
        <v>4884</v>
      </c>
      <c r="W249" s="1" t="s">
        <v>4885</v>
      </c>
      <c r="X249" s="1"/>
      <c r="Y249" s="25">
        <v>43398.674444444441</v>
      </c>
      <c r="Z249" s="1" t="str">
        <f>IF(ISNA(VLOOKUP(C249,'Paetec -prev'!C:H,6,0)),"Yes",IF(OR(VLOOKUP(C249,'Paetec -prev'!C:H,6,0)="Closed",VLOOKUP(C249,'Paetec -prev'!C:H,6,0)="Resolved"),"No","Yes"))</f>
        <v>No</v>
      </c>
      <c r="AA249" s="1" t="s">
        <v>548</v>
      </c>
      <c r="AB249" s="1" t="s">
        <v>548</v>
      </c>
      <c r="AC249" s="1"/>
      <c r="AD249" s="1"/>
    </row>
    <row r="250" spans="1:30" x14ac:dyDescent="0.25">
      <c r="A250" s="1" t="s">
        <v>677</v>
      </c>
      <c r="B250" s="1" t="s">
        <v>562</v>
      </c>
      <c r="C250" s="1" t="s">
        <v>5293</v>
      </c>
      <c r="D250" s="25">
        <v>43398.032581018517</v>
      </c>
      <c r="E250" s="25">
        <v>43398.675902777781</v>
      </c>
      <c r="F250" s="1" t="s">
        <v>1193</v>
      </c>
      <c r="G250" s="1" t="s">
        <v>90</v>
      </c>
      <c r="H250" s="1" t="s">
        <v>1341</v>
      </c>
      <c r="I250" s="1" t="s">
        <v>91</v>
      </c>
      <c r="J250" s="1" t="s">
        <v>1119</v>
      </c>
      <c r="K250" s="1" t="s">
        <v>5294</v>
      </c>
      <c r="L250" s="1" t="s">
        <v>5295</v>
      </c>
      <c r="M250" s="1" t="s">
        <v>793</v>
      </c>
      <c r="N250" s="1" t="s">
        <v>929</v>
      </c>
      <c r="O250" s="1" t="s">
        <v>939</v>
      </c>
      <c r="P250" s="1"/>
      <c r="Q250" s="1" t="s">
        <v>92</v>
      </c>
      <c r="R250" s="1" t="s">
        <v>544</v>
      </c>
      <c r="S250" s="1" t="s">
        <v>585</v>
      </c>
      <c r="T250" s="1"/>
      <c r="U250" s="1"/>
      <c r="V250" s="1" t="s">
        <v>2293</v>
      </c>
      <c r="W250" s="1" t="s">
        <v>2579</v>
      </c>
      <c r="X250" s="1"/>
      <c r="Y250" s="25">
        <v>43398.676168981481</v>
      </c>
      <c r="Z250" s="1" t="str">
        <f>IF(ISNA(VLOOKUP(C250,'Paetec -prev'!C:H,6,0)),"Yes",IF(OR(VLOOKUP(C250,'Paetec -prev'!C:H,6,0)="Closed",VLOOKUP(C250,'Paetec -prev'!C:H,6,0)="Resolved"),"No","Yes"))</f>
        <v>No</v>
      </c>
      <c r="AA250" s="1" t="s">
        <v>548</v>
      </c>
      <c r="AB250" s="1" t="s">
        <v>548</v>
      </c>
      <c r="AC250" s="1"/>
      <c r="AD250" s="1"/>
    </row>
    <row r="251" spans="1:30" x14ac:dyDescent="0.25">
      <c r="A251" s="1" t="s">
        <v>677</v>
      </c>
      <c r="B251" s="1" t="s">
        <v>562</v>
      </c>
      <c r="C251" s="1" t="s">
        <v>4490</v>
      </c>
      <c r="D251" s="25">
        <v>43390.875752314816</v>
      </c>
      <c r="E251" s="25">
        <v>43398.678993055553</v>
      </c>
      <c r="F251" s="1" t="s">
        <v>913</v>
      </c>
      <c r="G251" s="1" t="s">
        <v>90</v>
      </c>
      <c r="H251" s="1" t="s">
        <v>1341</v>
      </c>
      <c r="I251" s="1" t="s">
        <v>91</v>
      </c>
      <c r="J251" s="1" t="s">
        <v>1119</v>
      </c>
      <c r="K251" s="1" t="s">
        <v>4491</v>
      </c>
      <c r="L251" s="1" t="s">
        <v>5314</v>
      </c>
      <c r="M251" s="1" t="s">
        <v>793</v>
      </c>
      <c r="N251" s="1" t="s">
        <v>929</v>
      </c>
      <c r="O251" s="1" t="s">
        <v>1257</v>
      </c>
      <c r="P251" s="1"/>
      <c r="Q251" s="1" t="s">
        <v>92</v>
      </c>
      <c r="R251" s="1" t="s">
        <v>544</v>
      </c>
      <c r="S251" s="1" t="s">
        <v>585</v>
      </c>
      <c r="T251" s="1"/>
      <c r="U251" s="1"/>
      <c r="V251" s="1" t="s">
        <v>924</v>
      </c>
      <c r="W251" s="1" t="s">
        <v>844</v>
      </c>
      <c r="X251" s="1"/>
      <c r="Y251" s="25">
        <v>43398.679270833331</v>
      </c>
      <c r="Z251" s="1" t="str">
        <f>IF(ISNA(VLOOKUP(C251,'Paetec -prev'!C:H,6,0)),"Yes",IF(OR(VLOOKUP(C251,'Paetec -prev'!C:H,6,0)="Closed",VLOOKUP(C251,'Paetec -prev'!C:H,6,0)="Resolved"),"No","Yes"))</f>
        <v>No</v>
      </c>
      <c r="AA251" s="1" t="s">
        <v>548</v>
      </c>
      <c r="AB251" s="1" t="s">
        <v>548</v>
      </c>
      <c r="AC251" s="1"/>
      <c r="AD251" s="1"/>
    </row>
    <row r="252" spans="1:30" x14ac:dyDescent="0.25">
      <c r="A252" s="1" t="s">
        <v>677</v>
      </c>
      <c r="B252" s="1" t="s">
        <v>562</v>
      </c>
      <c r="C252" s="1" t="s">
        <v>3081</v>
      </c>
      <c r="D252" s="25">
        <v>43382.792233796295</v>
      </c>
      <c r="E252" s="25">
        <v>43398.733726851853</v>
      </c>
      <c r="F252" s="1" t="s">
        <v>914</v>
      </c>
      <c r="G252" s="1" t="s">
        <v>90</v>
      </c>
      <c r="H252" s="1" t="s">
        <v>1341</v>
      </c>
      <c r="I252" s="1" t="s">
        <v>91</v>
      </c>
      <c r="J252" s="1" t="s">
        <v>1119</v>
      </c>
      <c r="K252" s="1" t="s">
        <v>3082</v>
      </c>
      <c r="L252" s="1" t="s">
        <v>5317</v>
      </c>
      <c r="M252" s="1" t="s">
        <v>793</v>
      </c>
      <c r="N252" s="1" t="s">
        <v>929</v>
      </c>
      <c r="O252" s="1" t="s">
        <v>1214</v>
      </c>
      <c r="P252" s="1"/>
      <c r="Q252" s="1" t="s">
        <v>92</v>
      </c>
      <c r="R252" s="1" t="s">
        <v>544</v>
      </c>
      <c r="S252" s="1" t="s">
        <v>585</v>
      </c>
      <c r="T252" s="1"/>
      <c r="U252" s="1"/>
      <c r="V252" s="1" t="s">
        <v>3047</v>
      </c>
      <c r="W252" s="1" t="s">
        <v>3048</v>
      </c>
      <c r="X252" s="1"/>
      <c r="Y252" s="25">
        <v>43398.734016203707</v>
      </c>
      <c r="Z252" s="1" t="str">
        <f>IF(ISNA(VLOOKUP(C252,'Paetec -prev'!C:H,6,0)),"Yes",IF(OR(VLOOKUP(C252,'Paetec -prev'!C:H,6,0)="Closed",VLOOKUP(C252,'Paetec -prev'!C:H,6,0)="Resolved"),"No","Yes"))</f>
        <v>No</v>
      </c>
      <c r="AA252" s="1" t="s">
        <v>548</v>
      </c>
      <c r="AB252" s="1" t="s">
        <v>548</v>
      </c>
      <c r="AC252" s="1"/>
      <c r="AD252" s="1"/>
    </row>
    <row r="253" spans="1:30" x14ac:dyDescent="0.25">
      <c r="A253" s="1" t="s">
        <v>677</v>
      </c>
      <c r="B253" s="1" t="s">
        <v>562</v>
      </c>
      <c r="C253" s="1" t="s">
        <v>4075</v>
      </c>
      <c r="D253" s="25">
        <v>43382.050474537034</v>
      </c>
      <c r="E253" s="25">
        <v>43398.737824074073</v>
      </c>
      <c r="F253" s="1" t="s">
        <v>913</v>
      </c>
      <c r="G253" s="1" t="s">
        <v>90</v>
      </c>
      <c r="H253" s="1" t="s">
        <v>1341</v>
      </c>
      <c r="I253" s="1" t="s">
        <v>91</v>
      </c>
      <c r="J253" s="1" t="s">
        <v>4076</v>
      </c>
      <c r="K253" s="1" t="s">
        <v>4077</v>
      </c>
      <c r="L253" s="1" t="s">
        <v>5318</v>
      </c>
      <c r="M253" s="1" t="s">
        <v>793</v>
      </c>
      <c r="N253" s="1" t="s">
        <v>41</v>
      </c>
      <c r="O253" s="1" t="s">
        <v>944</v>
      </c>
      <c r="P253" s="1"/>
      <c r="Q253" s="1" t="s">
        <v>92</v>
      </c>
      <c r="R253" s="1" t="s">
        <v>544</v>
      </c>
      <c r="S253" s="1" t="s">
        <v>585</v>
      </c>
      <c r="T253" s="1"/>
      <c r="U253" s="1"/>
      <c r="V253" s="1" t="s">
        <v>2043</v>
      </c>
      <c r="W253" s="1" t="s">
        <v>1303</v>
      </c>
      <c r="X253" s="1"/>
      <c r="Y253" s="25">
        <v>43398.738136574073</v>
      </c>
      <c r="Z253" s="1" t="str">
        <f>IF(ISNA(VLOOKUP(C253,'Paetec -prev'!C:H,6,0)),"Yes",IF(OR(VLOOKUP(C253,'Paetec -prev'!C:H,6,0)="Closed",VLOOKUP(C253,'Paetec -prev'!C:H,6,0)="Resolved"),"No","Yes"))</f>
        <v>No</v>
      </c>
      <c r="AA253" s="1" t="s">
        <v>548</v>
      </c>
      <c r="AB253" s="1" t="s">
        <v>548</v>
      </c>
      <c r="AC253" s="1"/>
      <c r="AD253" s="1"/>
    </row>
    <row r="254" spans="1:30" x14ac:dyDescent="0.25">
      <c r="A254" s="1" t="s">
        <v>677</v>
      </c>
      <c r="B254" s="1" t="s">
        <v>562</v>
      </c>
      <c r="C254" s="1" t="s">
        <v>4078</v>
      </c>
      <c r="D254" s="25">
        <v>43382.044618055559</v>
      </c>
      <c r="E254" s="25">
        <v>43398.740937499999</v>
      </c>
      <c r="F254" s="1" t="s">
        <v>913</v>
      </c>
      <c r="G254" s="1" t="s">
        <v>90</v>
      </c>
      <c r="H254" s="1" t="s">
        <v>1341</v>
      </c>
      <c r="I254" s="1" t="s">
        <v>91</v>
      </c>
      <c r="J254" s="1" t="s">
        <v>4076</v>
      </c>
      <c r="K254" s="1" t="s">
        <v>4079</v>
      </c>
      <c r="L254" s="1" t="s">
        <v>5310</v>
      </c>
      <c r="M254" s="1" t="s">
        <v>793</v>
      </c>
      <c r="N254" s="1" t="s">
        <v>41</v>
      </c>
      <c r="O254" s="1" t="s">
        <v>944</v>
      </c>
      <c r="P254" s="1"/>
      <c r="Q254" s="1" t="s">
        <v>92</v>
      </c>
      <c r="R254" s="1" t="s">
        <v>544</v>
      </c>
      <c r="S254" s="1" t="s">
        <v>585</v>
      </c>
      <c r="T254" s="1"/>
      <c r="U254" s="1"/>
      <c r="V254" s="1" t="s">
        <v>2043</v>
      </c>
      <c r="W254" s="1" t="s">
        <v>1303</v>
      </c>
      <c r="X254" s="1"/>
      <c r="Y254" s="25">
        <v>43398.741215277776</v>
      </c>
      <c r="Z254" s="1" t="str">
        <f>IF(ISNA(VLOOKUP(C254,'Paetec -prev'!C:H,6,0)),"Yes",IF(OR(VLOOKUP(C254,'Paetec -prev'!C:H,6,0)="Closed",VLOOKUP(C254,'Paetec -prev'!C:H,6,0)="Resolved"),"No","Yes"))</f>
        <v>No</v>
      </c>
      <c r="AA254" s="1" t="s">
        <v>548</v>
      </c>
      <c r="AB254" s="1" t="s">
        <v>548</v>
      </c>
      <c r="AC254" s="1"/>
      <c r="AD254" s="1"/>
    </row>
    <row r="255" spans="1:30" x14ac:dyDescent="0.25">
      <c r="A255" s="1" t="s">
        <v>677</v>
      </c>
      <c r="B255" s="1" t="s">
        <v>562</v>
      </c>
      <c r="C255" s="1" t="s">
        <v>4080</v>
      </c>
      <c r="D255" s="25">
        <v>43382.039687500001</v>
      </c>
      <c r="E255" s="25">
        <v>43398.743425925924</v>
      </c>
      <c r="F255" s="1" t="s">
        <v>913</v>
      </c>
      <c r="G255" s="1" t="s">
        <v>90</v>
      </c>
      <c r="H255" s="1" t="s">
        <v>1341</v>
      </c>
      <c r="I255" s="1" t="s">
        <v>91</v>
      </c>
      <c r="J255" s="1" t="s">
        <v>4076</v>
      </c>
      <c r="K255" s="1" t="s">
        <v>4081</v>
      </c>
      <c r="L255" s="1" t="s">
        <v>5310</v>
      </c>
      <c r="M255" s="1" t="s">
        <v>793</v>
      </c>
      <c r="N255" s="1" t="s">
        <v>41</v>
      </c>
      <c r="O255" s="1" t="s">
        <v>944</v>
      </c>
      <c r="P255" s="1"/>
      <c r="Q255" s="1" t="s">
        <v>92</v>
      </c>
      <c r="R255" s="1" t="s">
        <v>544</v>
      </c>
      <c r="S255" s="1" t="s">
        <v>585</v>
      </c>
      <c r="T255" s="1"/>
      <c r="U255" s="1"/>
      <c r="V255" s="1" t="s">
        <v>2043</v>
      </c>
      <c r="W255" s="1" t="s">
        <v>1303</v>
      </c>
      <c r="X255" s="1"/>
      <c r="Y255" s="25">
        <v>43398.743703703702</v>
      </c>
      <c r="Z255" s="1" t="str">
        <f>IF(ISNA(VLOOKUP(C255,'Paetec -prev'!C:H,6,0)),"Yes",IF(OR(VLOOKUP(C255,'Paetec -prev'!C:H,6,0)="Closed",VLOOKUP(C255,'Paetec -prev'!C:H,6,0)="Resolved"),"No","Yes"))</f>
        <v>No</v>
      </c>
      <c r="AA255" s="1" t="s">
        <v>548</v>
      </c>
      <c r="AB255" s="1" t="s">
        <v>548</v>
      </c>
      <c r="AC255" s="1"/>
      <c r="AD255" s="1"/>
    </row>
    <row r="256" spans="1:30" x14ac:dyDescent="0.25">
      <c r="A256" s="1" t="s">
        <v>677</v>
      </c>
      <c r="B256" s="1" t="s">
        <v>562</v>
      </c>
      <c r="C256" s="1" t="s">
        <v>4869</v>
      </c>
      <c r="D256" s="25">
        <v>43396.096655092595</v>
      </c>
      <c r="E256" s="25">
        <v>43398.743611111109</v>
      </c>
      <c r="F256" s="1" t="s">
        <v>1100</v>
      </c>
      <c r="G256" s="1" t="s">
        <v>90</v>
      </c>
      <c r="H256" s="1" t="s">
        <v>1341</v>
      </c>
      <c r="I256" s="1" t="s">
        <v>91</v>
      </c>
      <c r="J256" s="1" t="s">
        <v>1119</v>
      </c>
      <c r="K256" s="1" t="s">
        <v>4870</v>
      </c>
      <c r="L256" s="1" t="s">
        <v>5310</v>
      </c>
      <c r="M256" s="1" t="s">
        <v>793</v>
      </c>
      <c r="N256" s="1" t="s">
        <v>41</v>
      </c>
      <c r="O256" s="1" t="s">
        <v>944</v>
      </c>
      <c r="P256" s="1"/>
      <c r="Q256" s="1" t="s">
        <v>92</v>
      </c>
      <c r="R256" s="1" t="s">
        <v>544</v>
      </c>
      <c r="S256" s="1" t="s">
        <v>585</v>
      </c>
      <c r="T256" s="1"/>
      <c r="U256" s="1"/>
      <c r="V256" s="1" t="s">
        <v>2043</v>
      </c>
      <c r="W256" s="1" t="s">
        <v>1303</v>
      </c>
      <c r="X256" s="1"/>
      <c r="Y256" s="25">
        <v>43398.743796296294</v>
      </c>
      <c r="Z256" s="1" t="str">
        <f>IF(ISNA(VLOOKUP(C256,'Paetec -prev'!C:H,6,0)),"Yes",IF(OR(VLOOKUP(C256,'Paetec -prev'!C:H,6,0)="Closed",VLOOKUP(C256,'Paetec -prev'!C:H,6,0)="Resolved"),"No","Yes"))</f>
        <v>No</v>
      </c>
      <c r="AA256" s="1" t="s">
        <v>548</v>
      </c>
      <c r="AB256" s="1" t="s">
        <v>548</v>
      </c>
      <c r="AC256" s="1"/>
      <c r="AD256" s="1"/>
    </row>
    <row r="257" spans="1:30" x14ac:dyDescent="0.25">
      <c r="A257" s="1" t="s">
        <v>677</v>
      </c>
      <c r="B257" s="1" t="s">
        <v>562</v>
      </c>
      <c r="C257" s="1" t="s">
        <v>5124</v>
      </c>
      <c r="D257" s="25">
        <v>43390.987928240742</v>
      </c>
      <c r="E257" s="25">
        <v>43398.746863425928</v>
      </c>
      <c r="F257" s="1" t="s">
        <v>913</v>
      </c>
      <c r="G257" s="1" t="s">
        <v>90</v>
      </c>
      <c r="H257" s="1" t="s">
        <v>1341</v>
      </c>
      <c r="I257" s="1" t="s">
        <v>91</v>
      </c>
      <c r="J257" s="1" t="s">
        <v>1120</v>
      </c>
      <c r="K257" s="1" t="s">
        <v>5125</v>
      </c>
      <c r="L257" s="1" t="s">
        <v>5313</v>
      </c>
      <c r="M257" s="1" t="s">
        <v>793</v>
      </c>
      <c r="N257" s="1" t="s">
        <v>40</v>
      </c>
      <c r="O257" s="1" t="s">
        <v>935</v>
      </c>
      <c r="P257" s="1"/>
      <c r="Q257" s="1" t="s">
        <v>92</v>
      </c>
      <c r="R257" s="1" t="s">
        <v>544</v>
      </c>
      <c r="S257" s="1" t="s">
        <v>585</v>
      </c>
      <c r="T257" s="1"/>
      <c r="U257" s="1"/>
      <c r="V257" s="1" t="s">
        <v>1198</v>
      </c>
      <c r="W257" s="1" t="s">
        <v>1199</v>
      </c>
      <c r="X257" s="1"/>
      <c r="Y257" s="25">
        <v>43398.747129629628</v>
      </c>
      <c r="Z257" s="1" t="str">
        <f>IF(ISNA(VLOOKUP(C257,'Paetec -prev'!C:H,6,0)),"Yes",IF(OR(VLOOKUP(C257,'Paetec -prev'!C:H,6,0)="Closed",VLOOKUP(C257,'Paetec -prev'!C:H,6,0)="Resolved"),"No","Yes"))</f>
        <v>No</v>
      </c>
      <c r="AA257" s="1" t="s">
        <v>548</v>
      </c>
      <c r="AB257" s="1" t="s">
        <v>548</v>
      </c>
      <c r="AC257" s="1"/>
      <c r="AD257" s="1"/>
    </row>
    <row r="258" spans="1:30" x14ac:dyDescent="0.25">
      <c r="A258" s="1" t="s">
        <v>677</v>
      </c>
      <c r="B258" s="1" t="s">
        <v>562</v>
      </c>
      <c r="C258" s="1" t="s">
        <v>4098</v>
      </c>
      <c r="D258" s="25">
        <v>43382.05133101852</v>
      </c>
      <c r="E258" s="25">
        <v>43398.763055555559</v>
      </c>
      <c r="F258" s="1" t="s">
        <v>1193</v>
      </c>
      <c r="G258" s="1" t="s">
        <v>90</v>
      </c>
      <c r="H258" s="1" t="s">
        <v>1341</v>
      </c>
      <c r="I258" s="1" t="s">
        <v>91</v>
      </c>
      <c r="J258" s="1" t="s">
        <v>4504</v>
      </c>
      <c r="K258" s="1" t="s">
        <v>4099</v>
      </c>
      <c r="L258" s="1" t="s">
        <v>5556</v>
      </c>
      <c r="M258" s="1" t="s">
        <v>793</v>
      </c>
      <c r="N258" s="1" t="s">
        <v>41</v>
      </c>
      <c r="O258" s="1" t="s">
        <v>928</v>
      </c>
      <c r="P258" s="1"/>
      <c r="Q258" s="1" t="s">
        <v>92</v>
      </c>
      <c r="R258" s="1" t="s">
        <v>544</v>
      </c>
      <c r="S258" s="1" t="s">
        <v>585</v>
      </c>
      <c r="T258" s="1"/>
      <c r="U258" s="1"/>
      <c r="V258" s="1" t="s">
        <v>2043</v>
      </c>
      <c r="W258" s="1" t="s">
        <v>1303</v>
      </c>
      <c r="X258" s="1"/>
      <c r="Y258" s="25">
        <v>43398.763344907406</v>
      </c>
      <c r="Z258" s="1" t="str">
        <f>IF(ISNA(VLOOKUP(C258,'Paetec -prev'!C:H,6,0)),"Yes",IF(OR(VLOOKUP(C258,'Paetec -prev'!C:H,6,0)="Closed",VLOOKUP(C258,'Paetec -prev'!C:H,6,0)="Resolved"),"No","Yes"))</f>
        <v>No</v>
      </c>
      <c r="AA258" s="1" t="s">
        <v>548</v>
      </c>
      <c r="AB258" s="1" t="s">
        <v>548</v>
      </c>
      <c r="AC258" s="1"/>
      <c r="AD258" s="1"/>
    </row>
    <row r="259" spans="1:30" x14ac:dyDescent="0.25">
      <c r="A259" s="1" t="s">
        <v>677</v>
      </c>
      <c r="B259" s="1" t="s">
        <v>562</v>
      </c>
      <c r="C259" s="1" t="s">
        <v>5332</v>
      </c>
      <c r="D259" s="25">
        <v>43398.020555555559</v>
      </c>
      <c r="E259" s="25">
        <v>43398.768043981479</v>
      </c>
      <c r="F259" s="1" t="s">
        <v>1193</v>
      </c>
      <c r="G259" s="1" t="s">
        <v>90</v>
      </c>
      <c r="H259" s="1" t="s">
        <v>1341</v>
      </c>
      <c r="I259" s="1" t="s">
        <v>91</v>
      </c>
      <c r="J259" s="1" t="s">
        <v>5333</v>
      </c>
      <c r="K259" s="1" t="s">
        <v>5334</v>
      </c>
      <c r="L259" s="1" t="s">
        <v>5530</v>
      </c>
      <c r="M259" s="1" t="s">
        <v>793</v>
      </c>
      <c r="N259" s="1" t="s">
        <v>40</v>
      </c>
      <c r="O259" s="1" t="s">
        <v>5531</v>
      </c>
      <c r="P259" s="1"/>
      <c r="Q259" s="1" t="s">
        <v>92</v>
      </c>
      <c r="R259" s="1" t="s">
        <v>544</v>
      </c>
      <c r="S259" s="1" t="s">
        <v>585</v>
      </c>
      <c r="T259" s="1"/>
      <c r="U259" s="1"/>
      <c r="V259" s="1" t="s">
        <v>5335</v>
      </c>
      <c r="W259" s="1" t="s">
        <v>5336</v>
      </c>
      <c r="X259" s="1"/>
      <c r="Y259" s="25">
        <v>43398.768321759257</v>
      </c>
      <c r="Z259" s="1" t="str">
        <f>IF(ISNA(VLOOKUP(C259,'Paetec -prev'!C:H,6,0)),"Yes",IF(OR(VLOOKUP(C259,'Paetec -prev'!C:H,6,0)="Closed",VLOOKUP(C259,'Paetec -prev'!C:H,6,0)="Resolved"),"No","Yes"))</f>
        <v>No</v>
      </c>
      <c r="AA259" s="1" t="s">
        <v>548</v>
      </c>
      <c r="AB259" s="1" t="s">
        <v>548</v>
      </c>
      <c r="AC259" s="1"/>
      <c r="AD259" s="1"/>
    </row>
    <row r="260" spans="1:30" x14ac:dyDescent="0.25">
      <c r="A260" s="1" t="s">
        <v>677</v>
      </c>
      <c r="B260" s="1" t="s">
        <v>562</v>
      </c>
      <c r="C260" s="1" t="s">
        <v>4100</v>
      </c>
      <c r="D260" s="25">
        <v>43382.008287037039</v>
      </c>
      <c r="E260" s="25">
        <v>43398.774016203701</v>
      </c>
      <c r="F260" s="1" t="s">
        <v>1193</v>
      </c>
      <c r="G260" s="1" t="s">
        <v>90</v>
      </c>
      <c r="H260" s="1" t="s">
        <v>1341</v>
      </c>
      <c r="I260" s="1" t="s">
        <v>91</v>
      </c>
      <c r="J260" s="1" t="s">
        <v>4076</v>
      </c>
      <c r="K260" s="1" t="s">
        <v>4101</v>
      </c>
      <c r="L260" s="1" t="s">
        <v>5556</v>
      </c>
      <c r="M260" s="1" t="s">
        <v>793</v>
      </c>
      <c r="N260" s="1" t="s">
        <v>41</v>
      </c>
      <c r="O260" s="1" t="s">
        <v>928</v>
      </c>
      <c r="P260" s="1"/>
      <c r="Q260" s="1" t="s">
        <v>92</v>
      </c>
      <c r="R260" s="1" t="s">
        <v>544</v>
      </c>
      <c r="S260" s="1" t="s">
        <v>585</v>
      </c>
      <c r="T260" s="1"/>
      <c r="U260" s="1"/>
      <c r="V260" s="1" t="s">
        <v>2043</v>
      </c>
      <c r="W260" s="1" t="s">
        <v>1303</v>
      </c>
      <c r="X260" s="1"/>
      <c r="Y260" s="25">
        <v>43398.774305555555</v>
      </c>
      <c r="Z260" s="1" t="str">
        <f>IF(ISNA(VLOOKUP(C260,'Paetec -prev'!C:H,6,0)),"Yes",IF(OR(VLOOKUP(C260,'Paetec -prev'!C:H,6,0)="Closed",VLOOKUP(C260,'Paetec -prev'!C:H,6,0)="Resolved"),"No","Yes"))</f>
        <v>No</v>
      </c>
      <c r="AA260" s="1" t="s">
        <v>548</v>
      </c>
      <c r="AB260" s="1" t="s">
        <v>548</v>
      </c>
      <c r="AC260" s="1"/>
      <c r="AD260" s="1"/>
    </row>
    <row r="261" spans="1:30" x14ac:dyDescent="0.25">
      <c r="A261" s="1" t="s">
        <v>677</v>
      </c>
      <c r="B261" s="1" t="s">
        <v>562</v>
      </c>
      <c r="C261" s="1" t="s">
        <v>3083</v>
      </c>
      <c r="D261" s="25">
        <v>43382.73505787037</v>
      </c>
      <c r="E261" s="25">
        <v>43398.794016203705</v>
      </c>
      <c r="F261" s="1" t="s">
        <v>1100</v>
      </c>
      <c r="G261" s="1" t="s">
        <v>90</v>
      </c>
      <c r="H261" s="1" t="s">
        <v>1341</v>
      </c>
      <c r="I261" s="1" t="s">
        <v>91</v>
      </c>
      <c r="J261" s="1" t="s">
        <v>3084</v>
      </c>
      <c r="K261" s="1" t="s">
        <v>3085</v>
      </c>
      <c r="L261" s="1" t="s">
        <v>1420</v>
      </c>
      <c r="M261" s="1" t="s">
        <v>793</v>
      </c>
      <c r="N261" s="1" t="s">
        <v>40</v>
      </c>
      <c r="O261" s="1" t="s">
        <v>732</v>
      </c>
      <c r="P261" s="1"/>
      <c r="Q261" s="1" t="s">
        <v>92</v>
      </c>
      <c r="R261" s="1" t="s">
        <v>544</v>
      </c>
      <c r="S261" s="1" t="s">
        <v>585</v>
      </c>
      <c r="T261" s="1"/>
      <c r="U261" s="1"/>
      <c r="V261" s="1" t="s">
        <v>1096</v>
      </c>
      <c r="W261" s="1" t="s">
        <v>1301</v>
      </c>
      <c r="X261" s="1"/>
      <c r="Y261" s="25">
        <v>43398.794293981482</v>
      </c>
      <c r="Z261" s="1" t="str">
        <f>IF(ISNA(VLOOKUP(C261,'Paetec -prev'!C:H,6,0)),"Yes",IF(OR(VLOOKUP(C261,'Paetec -prev'!C:H,6,0)="Closed",VLOOKUP(C261,'Paetec -prev'!C:H,6,0)="Resolved"),"No","Yes"))</f>
        <v>No</v>
      </c>
      <c r="AA261" s="1" t="s">
        <v>548</v>
      </c>
      <c r="AB261" s="1" t="s">
        <v>548</v>
      </c>
      <c r="AC261" s="1"/>
      <c r="AD261" s="1"/>
    </row>
    <row r="262" spans="1:30" x14ac:dyDescent="0.25">
      <c r="A262" s="1" t="s">
        <v>677</v>
      </c>
      <c r="B262" s="1" t="s">
        <v>562</v>
      </c>
      <c r="C262" s="1" t="s">
        <v>3298</v>
      </c>
      <c r="D262" s="25">
        <v>43383.85664351852</v>
      </c>
      <c r="E262" s="25">
        <v>43398.797106481485</v>
      </c>
      <c r="F262" s="1" t="s">
        <v>1100</v>
      </c>
      <c r="G262" s="1" t="s">
        <v>90</v>
      </c>
      <c r="H262" s="1" t="s">
        <v>1341</v>
      </c>
      <c r="I262" s="1" t="s">
        <v>91</v>
      </c>
      <c r="J262" s="1" t="s">
        <v>1119</v>
      </c>
      <c r="K262" s="1" t="s">
        <v>3299</v>
      </c>
      <c r="L262" s="1" t="s">
        <v>2364</v>
      </c>
      <c r="M262" s="1" t="s">
        <v>793</v>
      </c>
      <c r="N262" s="1" t="s">
        <v>41</v>
      </c>
      <c r="O262" s="1" t="s">
        <v>927</v>
      </c>
      <c r="P262" s="1"/>
      <c r="Q262" s="1" t="s">
        <v>92</v>
      </c>
      <c r="R262" s="1" t="s">
        <v>544</v>
      </c>
      <c r="S262" s="1" t="s">
        <v>585</v>
      </c>
      <c r="T262" s="1"/>
      <c r="U262" s="1"/>
      <c r="V262" s="1" t="s">
        <v>1350</v>
      </c>
      <c r="W262" s="1" t="s">
        <v>1392</v>
      </c>
      <c r="X262" s="1"/>
      <c r="Y262" s="25">
        <v>43398.797395833331</v>
      </c>
      <c r="Z262" s="1" t="str">
        <f>IF(ISNA(VLOOKUP(C262,'Paetec -prev'!C:H,6,0)),"Yes",IF(OR(VLOOKUP(C262,'Paetec -prev'!C:H,6,0)="Closed",VLOOKUP(C262,'Paetec -prev'!C:H,6,0)="Resolved"),"No","Yes"))</f>
        <v>No</v>
      </c>
      <c r="AA262" s="1" t="s">
        <v>548</v>
      </c>
      <c r="AB262" s="1" t="s">
        <v>548</v>
      </c>
      <c r="AC262" s="1"/>
      <c r="AD262" s="1"/>
    </row>
    <row r="263" spans="1:30" x14ac:dyDescent="0.25">
      <c r="A263" s="1" t="s">
        <v>677</v>
      </c>
      <c r="B263" s="1" t="s">
        <v>562</v>
      </c>
      <c r="C263" s="1" t="s">
        <v>5120</v>
      </c>
      <c r="D263" s="25">
        <v>43396.722395833334</v>
      </c>
      <c r="E263" s="25">
        <v>43398.801157407404</v>
      </c>
      <c r="F263" s="1" t="s">
        <v>1100</v>
      </c>
      <c r="G263" s="1" t="s">
        <v>90</v>
      </c>
      <c r="H263" s="1" t="s">
        <v>1341</v>
      </c>
      <c r="I263" s="1" t="s">
        <v>91</v>
      </c>
      <c r="J263" s="1" t="s">
        <v>1119</v>
      </c>
      <c r="K263" s="1" t="s">
        <v>5121</v>
      </c>
      <c r="L263" s="1" t="s">
        <v>5545</v>
      </c>
      <c r="M263" s="1" t="s">
        <v>793</v>
      </c>
      <c r="N263" s="1" t="s">
        <v>929</v>
      </c>
      <c r="O263" s="1" t="s">
        <v>939</v>
      </c>
      <c r="P263" s="1"/>
      <c r="Q263" s="1" t="s">
        <v>92</v>
      </c>
      <c r="R263" s="1" t="s">
        <v>544</v>
      </c>
      <c r="S263" s="1" t="s">
        <v>585</v>
      </c>
      <c r="T263" s="1"/>
      <c r="U263" s="1"/>
      <c r="V263" s="1" t="s">
        <v>4669</v>
      </c>
      <c r="W263" s="1" t="s">
        <v>4670</v>
      </c>
      <c r="X263" s="1"/>
      <c r="Y263" s="25">
        <v>43398.814282407409</v>
      </c>
      <c r="Z263" s="1" t="str">
        <f>IF(ISNA(VLOOKUP(C263,'Paetec -prev'!C:H,6,0)),"Yes",IF(OR(VLOOKUP(C263,'Paetec -prev'!C:H,6,0)="Closed",VLOOKUP(C263,'Paetec -prev'!C:H,6,0)="Resolved"),"No","Yes"))</f>
        <v>No</v>
      </c>
      <c r="AA263" s="1" t="s">
        <v>548</v>
      </c>
      <c r="AB263" s="1" t="s">
        <v>548</v>
      </c>
      <c r="AC263" s="1"/>
      <c r="AD263" s="1"/>
    </row>
    <row r="264" spans="1:30" x14ac:dyDescent="0.25">
      <c r="A264" s="1" t="s">
        <v>677</v>
      </c>
      <c r="B264" s="1" t="s">
        <v>562</v>
      </c>
      <c r="C264" s="1" t="s">
        <v>5116</v>
      </c>
      <c r="D264" s="25">
        <v>43396.80574074074</v>
      </c>
      <c r="E264" s="25">
        <v>43398.803680555553</v>
      </c>
      <c r="F264" s="1" t="s">
        <v>1100</v>
      </c>
      <c r="G264" s="1" t="s">
        <v>90</v>
      </c>
      <c r="H264" s="1" t="s">
        <v>1341</v>
      </c>
      <c r="I264" s="1" t="s">
        <v>91</v>
      </c>
      <c r="J264" s="1" t="s">
        <v>1119</v>
      </c>
      <c r="K264" s="1" t="s">
        <v>5117</v>
      </c>
      <c r="L264" s="1" t="s">
        <v>5544</v>
      </c>
      <c r="M264" s="1" t="s">
        <v>793</v>
      </c>
      <c r="N264" s="1" t="s">
        <v>40</v>
      </c>
      <c r="O264" s="1" t="s">
        <v>937</v>
      </c>
      <c r="P264" s="1"/>
      <c r="Q264" s="1" t="s">
        <v>92</v>
      </c>
      <c r="R264" s="1" t="s">
        <v>544</v>
      </c>
      <c r="S264" s="1" t="s">
        <v>585</v>
      </c>
      <c r="T264" s="1"/>
      <c r="U264" s="1"/>
      <c r="V264" s="1" t="s">
        <v>2582</v>
      </c>
      <c r="W264" s="1" t="s">
        <v>2583</v>
      </c>
      <c r="X264" s="1"/>
      <c r="Y264" s="25">
        <v>43398.810960648145</v>
      </c>
      <c r="Z264" s="1" t="str">
        <f>IF(ISNA(VLOOKUP(C264,'Paetec -prev'!C:H,6,0)),"Yes",IF(OR(VLOOKUP(C264,'Paetec -prev'!C:H,6,0)="Closed",VLOOKUP(C264,'Paetec -prev'!C:H,6,0)="Resolved"),"No","Yes"))</f>
        <v>No</v>
      </c>
      <c r="AA264" s="1" t="s">
        <v>548</v>
      </c>
      <c r="AB264" s="1" t="s">
        <v>548</v>
      </c>
      <c r="AC264" s="1"/>
      <c r="AD264" s="1"/>
    </row>
    <row r="265" spans="1:30" x14ac:dyDescent="0.25">
      <c r="A265" s="1" t="s">
        <v>677</v>
      </c>
      <c r="B265" s="1" t="s">
        <v>562</v>
      </c>
      <c r="C265" s="1" t="s">
        <v>1606</v>
      </c>
      <c r="D265" s="25">
        <v>43371.932766203703</v>
      </c>
      <c r="E265" s="25">
        <v>43398.810300925928</v>
      </c>
      <c r="F265" s="1" t="s">
        <v>1193</v>
      </c>
      <c r="G265" s="1" t="s">
        <v>90</v>
      </c>
      <c r="H265" s="1" t="s">
        <v>1341</v>
      </c>
      <c r="I265" s="1" t="s">
        <v>91</v>
      </c>
      <c r="J265" s="1" t="s">
        <v>3288</v>
      </c>
      <c r="K265" s="1" t="s">
        <v>1607</v>
      </c>
      <c r="L265" s="1" t="s">
        <v>5557</v>
      </c>
      <c r="M265" s="1" t="s">
        <v>793</v>
      </c>
      <c r="N265" s="1" t="s">
        <v>929</v>
      </c>
      <c r="O265" s="1" t="s">
        <v>939</v>
      </c>
      <c r="P265" s="1"/>
      <c r="Q265" s="1" t="s">
        <v>92</v>
      </c>
      <c r="R265" s="1" t="s">
        <v>544</v>
      </c>
      <c r="S265" s="1" t="s">
        <v>585</v>
      </c>
      <c r="T265" s="1"/>
      <c r="U265" s="1"/>
      <c r="V265" s="1" t="s">
        <v>923</v>
      </c>
      <c r="W265" s="1" t="s">
        <v>1063</v>
      </c>
      <c r="X265" s="1"/>
      <c r="Y265" s="25">
        <v>43398.810590277775</v>
      </c>
      <c r="Z265" s="1" t="str">
        <f>IF(ISNA(VLOOKUP(C265,'Paetec -prev'!C:H,6,0)),"Yes",IF(OR(VLOOKUP(C265,'Paetec -prev'!C:H,6,0)="Closed",VLOOKUP(C265,'Paetec -prev'!C:H,6,0)="Resolved"),"No","Yes"))</f>
        <v>No</v>
      </c>
      <c r="AA265" s="1" t="s">
        <v>548</v>
      </c>
      <c r="AB265" s="1" t="s">
        <v>548</v>
      </c>
      <c r="AC265" s="1"/>
      <c r="AD265" s="1"/>
    </row>
    <row r="266" spans="1:30" x14ac:dyDescent="0.25">
      <c r="A266" s="1" t="s">
        <v>677</v>
      </c>
      <c r="B266" s="1" t="s">
        <v>562</v>
      </c>
      <c r="C266" s="1" t="s">
        <v>5347</v>
      </c>
      <c r="D266" s="25">
        <v>43397.905509259261</v>
      </c>
      <c r="E266" s="25">
        <v>43398.814120370371</v>
      </c>
      <c r="F266" s="1" t="s">
        <v>1100</v>
      </c>
      <c r="G266" s="1" t="s">
        <v>90</v>
      </c>
      <c r="H266" s="1" t="s">
        <v>1341</v>
      </c>
      <c r="I266" s="1" t="s">
        <v>91</v>
      </c>
      <c r="J266" s="1" t="s">
        <v>1119</v>
      </c>
      <c r="K266" s="1" t="s">
        <v>5348</v>
      </c>
      <c r="L266" s="1" t="s">
        <v>1420</v>
      </c>
      <c r="M266" s="1" t="s">
        <v>793</v>
      </c>
      <c r="N266" s="1" t="s">
        <v>41</v>
      </c>
      <c r="O266" s="1" t="s">
        <v>944</v>
      </c>
      <c r="P266" s="1"/>
      <c r="Q266" s="1" t="s">
        <v>92</v>
      </c>
      <c r="R266" s="1" t="s">
        <v>544</v>
      </c>
      <c r="S266" s="1" t="s">
        <v>585</v>
      </c>
      <c r="T266" s="1"/>
      <c r="U266" s="1"/>
      <c r="V266" s="1" t="s">
        <v>2547</v>
      </c>
      <c r="W266" s="1" t="s">
        <v>2548</v>
      </c>
      <c r="X266" s="1"/>
      <c r="Y266" s="25">
        <v>43398.814398148148</v>
      </c>
      <c r="Z266" s="1" t="str">
        <f>IF(ISNA(VLOOKUP(C266,'Paetec -prev'!C:H,6,0)),"Yes",IF(OR(VLOOKUP(C266,'Paetec -prev'!C:H,6,0)="Closed",VLOOKUP(C266,'Paetec -prev'!C:H,6,0)="Resolved"),"No","Yes"))</f>
        <v>No</v>
      </c>
      <c r="AA266" s="1" t="s">
        <v>548</v>
      </c>
      <c r="AB266" s="1" t="s">
        <v>548</v>
      </c>
      <c r="AC266" s="1"/>
      <c r="AD266" s="1"/>
    </row>
    <row r="267" spans="1:30" x14ac:dyDescent="0.25">
      <c r="A267" s="1" t="s">
        <v>677</v>
      </c>
      <c r="B267" s="1" t="s">
        <v>562</v>
      </c>
      <c r="C267" s="1" t="s">
        <v>5361</v>
      </c>
      <c r="D267" s="25">
        <v>43396.946203703701</v>
      </c>
      <c r="E267" s="25">
        <v>43398.834594907406</v>
      </c>
      <c r="F267" s="1" t="s">
        <v>915</v>
      </c>
      <c r="G267" s="1" t="s">
        <v>90</v>
      </c>
      <c r="H267" s="1" t="s">
        <v>1341</v>
      </c>
      <c r="I267" s="1" t="s">
        <v>91</v>
      </c>
      <c r="J267" s="1" t="s">
        <v>5362</v>
      </c>
      <c r="K267" s="1" t="s">
        <v>5363</v>
      </c>
      <c r="L267" s="1" t="s">
        <v>5542</v>
      </c>
      <c r="M267" s="1" t="s">
        <v>793</v>
      </c>
      <c r="N267" s="1" t="s">
        <v>41</v>
      </c>
      <c r="O267" s="1" t="s">
        <v>927</v>
      </c>
      <c r="P267" s="25">
        <v>43398.022893518515</v>
      </c>
      <c r="Q267" s="1" t="s">
        <v>92</v>
      </c>
      <c r="R267" s="1" t="s">
        <v>544</v>
      </c>
      <c r="S267" s="1" t="s">
        <v>585</v>
      </c>
      <c r="T267" s="1"/>
      <c r="U267" s="1"/>
      <c r="V267" s="1" t="s">
        <v>1197</v>
      </c>
      <c r="W267" s="1" t="s">
        <v>5364</v>
      </c>
      <c r="X267" s="1"/>
      <c r="Y267" s="25">
        <v>43398.834872685184</v>
      </c>
      <c r="Z267" s="1" t="str">
        <f>IF(ISNA(VLOOKUP(C267,'Paetec -prev'!C:H,6,0)),"Yes",IF(OR(VLOOKUP(C267,'Paetec -prev'!C:H,6,0)="Closed",VLOOKUP(C267,'Paetec -prev'!C:H,6,0)="Resolved"),"No","Yes"))</f>
        <v>No</v>
      </c>
      <c r="AA267" s="1" t="s">
        <v>548</v>
      </c>
      <c r="AB267" s="1" t="s">
        <v>548</v>
      </c>
      <c r="AC267" s="1"/>
      <c r="AD267" s="1"/>
    </row>
    <row r="268" spans="1:30" x14ac:dyDescent="0.25">
      <c r="A268" s="1" t="s">
        <v>677</v>
      </c>
      <c r="B268" s="1" t="s">
        <v>562</v>
      </c>
      <c r="C268" s="1" t="s">
        <v>4092</v>
      </c>
      <c r="D268" s="25">
        <v>43382.019490740742</v>
      </c>
      <c r="E268" s="25">
        <v>43398.842280092591</v>
      </c>
      <c r="F268" s="1" t="s">
        <v>914</v>
      </c>
      <c r="G268" s="1" t="s">
        <v>90</v>
      </c>
      <c r="H268" s="1" t="s">
        <v>1341</v>
      </c>
      <c r="I268" s="1" t="s">
        <v>91</v>
      </c>
      <c r="J268" s="1" t="s">
        <v>4076</v>
      </c>
      <c r="K268" s="1" t="s">
        <v>4093</v>
      </c>
      <c r="L268" s="1" t="s">
        <v>5553</v>
      </c>
      <c r="M268" s="1" t="s">
        <v>793</v>
      </c>
      <c r="N268" s="1" t="s">
        <v>41</v>
      </c>
      <c r="O268" s="1" t="s">
        <v>928</v>
      </c>
      <c r="P268" s="1"/>
      <c r="Q268" s="1" t="s">
        <v>92</v>
      </c>
      <c r="R268" s="1" t="s">
        <v>544</v>
      </c>
      <c r="S268" s="1" t="s">
        <v>585</v>
      </c>
      <c r="T268" s="1"/>
      <c r="U268" s="1"/>
      <c r="V268" s="1" t="s">
        <v>2043</v>
      </c>
      <c r="W268" s="1" t="s">
        <v>1303</v>
      </c>
      <c r="X268" s="1"/>
      <c r="Y268" s="25">
        <v>43398.842557870368</v>
      </c>
      <c r="Z268" s="1" t="str">
        <f>IF(ISNA(VLOOKUP(C268,'Paetec -prev'!C:H,6,0)),"Yes",IF(OR(VLOOKUP(C268,'Paetec -prev'!C:H,6,0)="Closed",VLOOKUP(C268,'Paetec -prev'!C:H,6,0)="Resolved"),"No","Yes"))</f>
        <v>No</v>
      </c>
      <c r="AA268" s="1" t="s">
        <v>548</v>
      </c>
      <c r="AB268" s="1" t="s">
        <v>548</v>
      </c>
      <c r="AC268" s="1"/>
      <c r="AD268" s="1"/>
    </row>
    <row r="269" spans="1:30" x14ac:dyDescent="0.25">
      <c r="A269" s="1" t="s">
        <v>677</v>
      </c>
      <c r="B269" s="1" t="s">
        <v>562</v>
      </c>
      <c r="C269" s="1" t="s">
        <v>4921</v>
      </c>
      <c r="D269" s="25">
        <v>43390.004525462966</v>
      </c>
      <c r="E269" s="25">
        <v>43398.84615740741</v>
      </c>
      <c r="F269" s="1" t="s">
        <v>915</v>
      </c>
      <c r="G269" s="1" t="s">
        <v>90</v>
      </c>
      <c r="H269" s="1" t="s">
        <v>1341</v>
      </c>
      <c r="I269" s="1" t="s">
        <v>91</v>
      </c>
      <c r="J269" s="1" t="s">
        <v>1119</v>
      </c>
      <c r="K269" s="1" t="s">
        <v>4922</v>
      </c>
      <c r="L269" s="1" t="s">
        <v>5550</v>
      </c>
      <c r="M269" s="1" t="s">
        <v>793</v>
      </c>
      <c r="N269" s="1" t="s">
        <v>40</v>
      </c>
      <c r="O269" s="1" t="s">
        <v>5551</v>
      </c>
      <c r="P269" s="1"/>
      <c r="Q269" s="1" t="s">
        <v>92</v>
      </c>
      <c r="R269" s="1" t="s">
        <v>544</v>
      </c>
      <c r="S269" s="1" t="s">
        <v>585</v>
      </c>
      <c r="T269" s="1"/>
      <c r="U269" s="1"/>
      <c r="V269" s="1" t="s">
        <v>2761</v>
      </c>
      <c r="W269" s="1" t="s">
        <v>2762</v>
      </c>
      <c r="X269" s="1"/>
      <c r="Y269" s="25">
        <v>43398.846446759257</v>
      </c>
      <c r="Z269" s="1" t="str">
        <f>IF(ISNA(VLOOKUP(C269,'Paetec -prev'!C:H,6,0)),"Yes",IF(OR(VLOOKUP(C269,'Paetec -prev'!C:H,6,0)="Closed",VLOOKUP(C269,'Paetec -prev'!C:H,6,0)="Resolved"),"No","Yes"))</f>
        <v>No</v>
      </c>
      <c r="AA269" s="1" t="s">
        <v>548</v>
      </c>
      <c r="AB269" s="1" t="s">
        <v>548</v>
      </c>
      <c r="AC269" s="1"/>
      <c r="AD269" s="1"/>
    </row>
    <row r="270" spans="1:30" x14ac:dyDescent="0.25">
      <c r="A270" s="1" t="s">
        <v>677</v>
      </c>
      <c r="B270" s="1" t="s">
        <v>562</v>
      </c>
      <c r="C270" s="1" t="s">
        <v>4090</v>
      </c>
      <c r="D270" s="25">
        <v>43382.011307870373</v>
      </c>
      <c r="E270" s="25">
        <v>43398.849560185183</v>
      </c>
      <c r="F270" s="1" t="s">
        <v>914</v>
      </c>
      <c r="G270" s="1" t="s">
        <v>90</v>
      </c>
      <c r="H270" s="1" t="s">
        <v>1341</v>
      </c>
      <c r="I270" s="1" t="s">
        <v>91</v>
      </c>
      <c r="J270" s="1" t="s">
        <v>4076</v>
      </c>
      <c r="K270" s="1" t="s">
        <v>4091</v>
      </c>
      <c r="L270" s="1" t="s">
        <v>5553</v>
      </c>
      <c r="M270" s="1" t="s">
        <v>793</v>
      </c>
      <c r="N270" s="1" t="s">
        <v>41</v>
      </c>
      <c r="O270" s="1" t="s">
        <v>928</v>
      </c>
      <c r="P270" s="1"/>
      <c r="Q270" s="1" t="s">
        <v>92</v>
      </c>
      <c r="R270" s="1" t="s">
        <v>544</v>
      </c>
      <c r="S270" s="1" t="s">
        <v>585</v>
      </c>
      <c r="T270" s="1"/>
      <c r="U270" s="1"/>
      <c r="V270" s="1" t="s">
        <v>2043</v>
      </c>
      <c r="W270" s="1" t="s">
        <v>1303</v>
      </c>
      <c r="X270" s="1"/>
      <c r="Y270" s="25">
        <v>43398.84983796296</v>
      </c>
      <c r="Z270" s="1" t="str">
        <f>IF(ISNA(VLOOKUP(C270,'Paetec -prev'!C:H,6,0)),"Yes",IF(OR(VLOOKUP(C270,'Paetec -prev'!C:H,6,0)="Closed",VLOOKUP(C270,'Paetec -prev'!C:H,6,0)="Resolved"),"No","Yes"))</f>
        <v>No</v>
      </c>
      <c r="AA270" s="1" t="s">
        <v>548</v>
      </c>
      <c r="AB270" s="1" t="s">
        <v>548</v>
      </c>
      <c r="AC270" s="1"/>
      <c r="AD270" s="1"/>
    </row>
    <row r="271" spans="1:30" x14ac:dyDescent="0.25">
      <c r="A271" s="1" t="s">
        <v>677</v>
      </c>
      <c r="B271" s="1" t="s">
        <v>562</v>
      </c>
      <c r="C271" s="1" t="s">
        <v>4088</v>
      </c>
      <c r="D271" s="25">
        <v>43382.014398148145</v>
      </c>
      <c r="E271" s="25">
        <v>43398.851111111115</v>
      </c>
      <c r="F271" s="1" t="s">
        <v>914</v>
      </c>
      <c r="G271" s="1" t="s">
        <v>90</v>
      </c>
      <c r="H271" s="1" t="s">
        <v>1341</v>
      </c>
      <c r="I271" s="1" t="s">
        <v>91</v>
      </c>
      <c r="J271" s="1" t="s">
        <v>4076</v>
      </c>
      <c r="K271" s="1" t="s">
        <v>4089</v>
      </c>
      <c r="L271" s="1" t="s">
        <v>5553</v>
      </c>
      <c r="M271" s="1" t="s">
        <v>793</v>
      </c>
      <c r="N271" s="1" t="s">
        <v>41</v>
      </c>
      <c r="O271" s="1" t="s">
        <v>928</v>
      </c>
      <c r="P271" s="1"/>
      <c r="Q271" s="1" t="s">
        <v>92</v>
      </c>
      <c r="R271" s="1" t="s">
        <v>544</v>
      </c>
      <c r="S271" s="1" t="s">
        <v>585</v>
      </c>
      <c r="T271" s="1"/>
      <c r="U271" s="1"/>
      <c r="V271" s="1" t="s">
        <v>2043</v>
      </c>
      <c r="W271" s="1" t="s">
        <v>1303</v>
      </c>
      <c r="X271" s="1"/>
      <c r="Y271" s="25">
        <v>43398.871689814812</v>
      </c>
      <c r="Z271" s="1" t="str">
        <f>IF(ISNA(VLOOKUP(C271,'Paetec -prev'!C:H,6,0)),"Yes",IF(OR(VLOOKUP(C271,'Paetec -prev'!C:H,6,0)="Closed",VLOOKUP(C271,'Paetec -prev'!C:H,6,0)="Resolved"),"No","Yes"))</f>
        <v>No</v>
      </c>
      <c r="AA271" s="1" t="s">
        <v>548</v>
      </c>
      <c r="AB271" s="1" t="s">
        <v>548</v>
      </c>
      <c r="AC271" s="1"/>
      <c r="AD271" s="1"/>
    </row>
    <row r="272" spans="1:30" x14ac:dyDescent="0.25">
      <c r="A272" s="1" t="s">
        <v>677</v>
      </c>
      <c r="B272" s="1" t="s">
        <v>562</v>
      </c>
      <c r="C272" s="1" t="s">
        <v>5357</v>
      </c>
      <c r="D272" s="25">
        <v>43397.747835648152</v>
      </c>
      <c r="E272" s="25">
        <v>43398.857083333336</v>
      </c>
      <c r="F272" s="1" t="s">
        <v>915</v>
      </c>
      <c r="G272" s="1" t="s">
        <v>90</v>
      </c>
      <c r="H272" s="1" t="s">
        <v>1341</v>
      </c>
      <c r="I272" s="1" t="s">
        <v>91</v>
      </c>
      <c r="J272" s="1" t="s">
        <v>1277</v>
      </c>
      <c r="K272" s="1" t="s">
        <v>5358</v>
      </c>
      <c r="L272" s="1" t="s">
        <v>5541</v>
      </c>
      <c r="M272" s="1" t="s">
        <v>793</v>
      </c>
      <c r="N272" s="1" t="s">
        <v>40</v>
      </c>
      <c r="O272" s="1" t="s">
        <v>602</v>
      </c>
      <c r="P272" s="1"/>
      <c r="Q272" s="1" t="s">
        <v>92</v>
      </c>
      <c r="R272" s="1" t="s">
        <v>544</v>
      </c>
      <c r="S272" s="1" t="s">
        <v>585</v>
      </c>
      <c r="T272" s="1"/>
      <c r="U272" s="1"/>
      <c r="V272" s="1" t="s">
        <v>4898</v>
      </c>
      <c r="W272" s="1" t="s">
        <v>4899</v>
      </c>
      <c r="X272" s="1"/>
      <c r="Y272" s="25">
        <v>43398.982453703706</v>
      </c>
      <c r="Z272" s="1" t="str">
        <f>IF(ISNA(VLOOKUP(C272,'Paetec -prev'!C:H,6,0)),"Yes",IF(OR(VLOOKUP(C272,'Paetec -prev'!C:H,6,0)="Closed",VLOOKUP(C272,'Paetec -prev'!C:H,6,0)="Resolved"),"No","Yes"))</f>
        <v>No</v>
      </c>
      <c r="AA272" s="1" t="s">
        <v>548</v>
      </c>
      <c r="AB272" s="1" t="s">
        <v>548</v>
      </c>
      <c r="AC272" s="1"/>
      <c r="AD272" s="1"/>
    </row>
    <row r="273" spans="1:30" x14ac:dyDescent="0.25">
      <c r="A273" s="1" t="s">
        <v>677</v>
      </c>
      <c r="B273" s="1" t="s">
        <v>562</v>
      </c>
      <c r="C273" s="1" t="s">
        <v>5351</v>
      </c>
      <c r="D273" s="25">
        <v>43397.788738425923</v>
      </c>
      <c r="E273" s="25">
        <v>43398.866736111115</v>
      </c>
      <c r="F273" s="1" t="s">
        <v>915</v>
      </c>
      <c r="G273" s="1" t="s">
        <v>90</v>
      </c>
      <c r="H273" s="1" t="s">
        <v>1341</v>
      </c>
      <c r="I273" s="1" t="s">
        <v>91</v>
      </c>
      <c r="J273" s="1" t="s">
        <v>1119</v>
      </c>
      <c r="K273" s="1" t="s">
        <v>5352</v>
      </c>
      <c r="L273" s="1" t="s">
        <v>5540</v>
      </c>
      <c r="M273" s="1" t="s">
        <v>793</v>
      </c>
      <c r="N273" s="1" t="s">
        <v>929</v>
      </c>
      <c r="O273" s="1" t="s">
        <v>1241</v>
      </c>
      <c r="P273" s="1"/>
      <c r="Q273" s="1" t="s">
        <v>92</v>
      </c>
      <c r="R273" s="1" t="s">
        <v>544</v>
      </c>
      <c r="S273" s="1" t="s">
        <v>585</v>
      </c>
      <c r="T273" s="1"/>
      <c r="U273" s="1"/>
      <c r="V273" s="1" t="s">
        <v>3848</v>
      </c>
      <c r="W273" s="1" t="s">
        <v>3849</v>
      </c>
      <c r="X273" s="1"/>
      <c r="Y273" s="25">
        <v>43398.867002314815</v>
      </c>
      <c r="Z273" s="1" t="str">
        <f>IF(ISNA(VLOOKUP(C273,'Paetec -prev'!C:H,6,0)),"Yes",IF(OR(VLOOKUP(C273,'Paetec -prev'!C:H,6,0)="Closed",VLOOKUP(C273,'Paetec -prev'!C:H,6,0)="Resolved"),"No","Yes"))</f>
        <v>No</v>
      </c>
      <c r="AA273" s="1" t="s">
        <v>548</v>
      </c>
      <c r="AB273" s="1" t="s">
        <v>548</v>
      </c>
      <c r="AC273" s="1"/>
      <c r="AD273" s="1"/>
    </row>
    <row r="274" spans="1:30" x14ac:dyDescent="0.25">
      <c r="A274" s="1" t="s">
        <v>677</v>
      </c>
      <c r="B274" s="1" t="s">
        <v>562</v>
      </c>
      <c r="C274" s="1" t="s">
        <v>5323</v>
      </c>
      <c r="D274" s="25">
        <v>43398.067453703705</v>
      </c>
      <c r="E274" s="25">
        <v>43398.881597222222</v>
      </c>
      <c r="F274" s="1" t="s">
        <v>914</v>
      </c>
      <c r="G274" s="1" t="s">
        <v>90</v>
      </c>
      <c r="H274" s="1" t="s">
        <v>1341</v>
      </c>
      <c r="I274" s="1" t="s">
        <v>91</v>
      </c>
      <c r="J274" s="1" t="s">
        <v>1119</v>
      </c>
      <c r="K274" s="1" t="s">
        <v>5324</v>
      </c>
      <c r="L274" s="1" t="s">
        <v>5529</v>
      </c>
      <c r="M274" s="1" t="s">
        <v>793</v>
      </c>
      <c r="N274" s="1" t="s">
        <v>920</v>
      </c>
      <c r="O274" s="1" t="s">
        <v>921</v>
      </c>
      <c r="P274" s="1"/>
      <c r="Q274" s="1" t="s">
        <v>92</v>
      </c>
      <c r="R274" s="1" t="s">
        <v>544</v>
      </c>
      <c r="S274" s="1" t="s">
        <v>585</v>
      </c>
      <c r="T274" s="1"/>
      <c r="U274" s="1"/>
      <c r="V274" s="1" t="s">
        <v>5325</v>
      </c>
      <c r="W274" s="1" t="s">
        <v>5326</v>
      </c>
      <c r="X274" s="1"/>
      <c r="Y274" s="25">
        <v>43398.881874999999</v>
      </c>
      <c r="Z274" s="1" t="str">
        <f>IF(ISNA(VLOOKUP(C274,'Paetec -prev'!C:H,6,0)),"Yes",IF(OR(VLOOKUP(C274,'Paetec -prev'!C:H,6,0)="Closed",VLOOKUP(C274,'Paetec -prev'!C:H,6,0)="Resolved"),"No","Yes"))</f>
        <v>No</v>
      </c>
      <c r="AA274" s="1" t="s">
        <v>548</v>
      </c>
      <c r="AB274" s="1" t="s">
        <v>548</v>
      </c>
      <c r="AC274" s="1"/>
      <c r="AD274" s="1"/>
    </row>
    <row r="275" spans="1:30" x14ac:dyDescent="0.25">
      <c r="A275" s="1" t="s">
        <v>677</v>
      </c>
      <c r="B275" s="1" t="s">
        <v>562</v>
      </c>
      <c r="C275" s="1" t="s">
        <v>5337</v>
      </c>
      <c r="D275" s="25">
        <v>43397.997060185182</v>
      </c>
      <c r="E275" s="25">
        <v>43398.945543981485</v>
      </c>
      <c r="F275" s="1" t="s">
        <v>914</v>
      </c>
      <c r="G275" s="1" t="s">
        <v>90</v>
      </c>
      <c r="H275" s="1" t="s">
        <v>1341</v>
      </c>
      <c r="I275" s="1" t="s">
        <v>91</v>
      </c>
      <c r="J275" s="1" t="s">
        <v>1119</v>
      </c>
      <c r="K275" s="1" t="s">
        <v>5338</v>
      </c>
      <c r="L275" s="1" t="s">
        <v>5532</v>
      </c>
      <c r="M275" s="1" t="s">
        <v>793</v>
      </c>
      <c r="N275" s="1" t="s">
        <v>40</v>
      </c>
      <c r="O275" s="1" t="s">
        <v>2340</v>
      </c>
      <c r="P275" s="1"/>
      <c r="Q275" s="1" t="s">
        <v>92</v>
      </c>
      <c r="R275" s="1" t="s">
        <v>544</v>
      </c>
      <c r="S275" s="1" t="s">
        <v>585</v>
      </c>
      <c r="T275" s="1"/>
      <c r="U275" s="1"/>
      <c r="V275" s="1" t="s">
        <v>2774</v>
      </c>
      <c r="W275" s="1" t="s">
        <v>2775</v>
      </c>
      <c r="X275" s="1"/>
      <c r="Y275" s="25">
        <v>43398.945810185185</v>
      </c>
      <c r="Z275" s="1" t="str">
        <f>IF(ISNA(VLOOKUP(C275,'Paetec -prev'!C:H,6,0)),"Yes",IF(OR(VLOOKUP(C275,'Paetec -prev'!C:H,6,0)="Closed",VLOOKUP(C275,'Paetec -prev'!C:H,6,0)="Resolved"),"No","Yes"))</f>
        <v>No</v>
      </c>
      <c r="AA275" s="1" t="s">
        <v>548</v>
      </c>
      <c r="AB275" s="1" t="s">
        <v>548</v>
      </c>
      <c r="AC275" s="1"/>
      <c r="AD275" s="1"/>
    </row>
    <row r="276" spans="1:30" x14ac:dyDescent="0.25">
      <c r="A276" s="1" t="s">
        <v>677</v>
      </c>
      <c r="B276" s="1" t="s">
        <v>562</v>
      </c>
      <c r="C276" s="1" t="s">
        <v>3846</v>
      </c>
      <c r="D276" s="25">
        <v>43388.828530092593</v>
      </c>
      <c r="E276" s="25">
        <v>43398.948831018519</v>
      </c>
      <c r="F276" s="1" t="s">
        <v>914</v>
      </c>
      <c r="G276" s="1" t="s">
        <v>90</v>
      </c>
      <c r="H276" s="1" t="s">
        <v>1341</v>
      </c>
      <c r="I276" s="1" t="s">
        <v>91</v>
      </c>
      <c r="J276" s="1" t="s">
        <v>1119</v>
      </c>
      <c r="K276" s="1" t="s">
        <v>3847</v>
      </c>
      <c r="L276" s="1" t="s">
        <v>5552</v>
      </c>
      <c r="M276" s="1" t="s">
        <v>793</v>
      </c>
      <c r="N276" s="1" t="s">
        <v>3365</v>
      </c>
      <c r="O276" s="1" t="s">
        <v>3396</v>
      </c>
      <c r="P276" s="1"/>
      <c r="Q276" s="1" t="s">
        <v>92</v>
      </c>
      <c r="R276" s="1" t="s">
        <v>544</v>
      </c>
      <c r="S276" s="1" t="s">
        <v>585</v>
      </c>
      <c r="T276" s="1"/>
      <c r="U276" s="1"/>
      <c r="V276" s="1" t="s">
        <v>3848</v>
      </c>
      <c r="W276" s="1" t="s">
        <v>3849</v>
      </c>
      <c r="X276" s="1"/>
      <c r="Y276" s="25">
        <v>43398.949108796296</v>
      </c>
      <c r="Z276" s="1" t="str">
        <f>IF(ISNA(VLOOKUP(C276,'Paetec -prev'!C:H,6,0)),"Yes",IF(OR(VLOOKUP(C276,'Paetec -prev'!C:H,6,0)="Closed",VLOOKUP(C276,'Paetec -prev'!C:H,6,0)="Resolved"),"No","Yes"))</f>
        <v>No</v>
      </c>
      <c r="AA276" s="1" t="s">
        <v>548</v>
      </c>
      <c r="AB276" s="1" t="s">
        <v>548</v>
      </c>
      <c r="AC276" s="1"/>
      <c r="AD276" s="1"/>
    </row>
    <row r="277" spans="1:30" x14ac:dyDescent="0.25">
      <c r="A277" s="1" t="s">
        <v>677</v>
      </c>
      <c r="B277" s="1" t="s">
        <v>562</v>
      </c>
      <c r="C277" s="1" t="s">
        <v>4484</v>
      </c>
      <c r="D277" s="25">
        <v>43391.027928240743</v>
      </c>
      <c r="E277" s="25">
        <v>43398.955057870371</v>
      </c>
      <c r="F277" s="1" t="s">
        <v>914</v>
      </c>
      <c r="G277" s="1" t="s">
        <v>90</v>
      </c>
      <c r="H277" s="1" t="s">
        <v>1341</v>
      </c>
      <c r="I277" s="1" t="s">
        <v>91</v>
      </c>
      <c r="J277" s="1" t="s">
        <v>1119</v>
      </c>
      <c r="K277" s="1" t="s">
        <v>4485</v>
      </c>
      <c r="L277" s="1" t="s">
        <v>5549</v>
      </c>
      <c r="M277" s="1" t="s">
        <v>793</v>
      </c>
      <c r="N277" s="1" t="s">
        <v>929</v>
      </c>
      <c r="O277" s="1" t="s">
        <v>940</v>
      </c>
      <c r="P277" s="1"/>
      <c r="Q277" s="1" t="s">
        <v>92</v>
      </c>
      <c r="R277" s="1" t="s">
        <v>544</v>
      </c>
      <c r="S277" s="1" t="s">
        <v>585</v>
      </c>
      <c r="T277" s="1"/>
      <c r="U277" s="1"/>
      <c r="V277" s="1" t="s">
        <v>930</v>
      </c>
      <c r="W277" s="1" t="s">
        <v>950</v>
      </c>
      <c r="X277" s="1"/>
      <c r="Y277" s="25">
        <v>43398.955347222225</v>
      </c>
      <c r="Z277" s="1" t="str">
        <f>IF(ISNA(VLOOKUP(C277,'Paetec -prev'!C:H,6,0)),"Yes",IF(OR(VLOOKUP(C277,'Paetec -prev'!C:H,6,0)="Closed",VLOOKUP(C277,'Paetec -prev'!C:H,6,0)="Resolved"),"No","Yes"))</f>
        <v>No</v>
      </c>
      <c r="AA277" s="1" t="s">
        <v>548</v>
      </c>
      <c r="AB277" s="1" t="s">
        <v>548</v>
      </c>
      <c r="AC277" s="1"/>
      <c r="AD277" s="1"/>
    </row>
    <row r="278" spans="1:30" x14ac:dyDescent="0.25">
      <c r="A278" s="1" t="s">
        <v>677</v>
      </c>
      <c r="B278" s="1" t="s">
        <v>562</v>
      </c>
      <c r="C278" s="1" t="s">
        <v>4657</v>
      </c>
      <c r="D278" s="25">
        <v>43393.024282407408</v>
      </c>
      <c r="E278" s="25">
        <v>43398.959062499998</v>
      </c>
      <c r="F278" s="1" t="s">
        <v>914</v>
      </c>
      <c r="G278" s="1" t="s">
        <v>90</v>
      </c>
      <c r="H278" s="1" t="s">
        <v>1341</v>
      </c>
      <c r="I278" s="1" t="s">
        <v>91</v>
      </c>
      <c r="J278" s="1" t="s">
        <v>1119</v>
      </c>
      <c r="K278" s="1" t="s">
        <v>4658</v>
      </c>
      <c r="L278" s="1" t="s">
        <v>5547</v>
      </c>
      <c r="M278" s="1" t="s">
        <v>793</v>
      </c>
      <c r="N278" s="1" t="s">
        <v>3365</v>
      </c>
      <c r="O278" s="1" t="s">
        <v>3396</v>
      </c>
      <c r="P278" s="1"/>
      <c r="Q278" s="1" t="s">
        <v>92</v>
      </c>
      <c r="R278" s="1" t="s">
        <v>544</v>
      </c>
      <c r="S278" s="1" t="s">
        <v>585</v>
      </c>
      <c r="T278" s="1"/>
      <c r="U278" s="1"/>
      <c r="V278" s="1" t="s">
        <v>2293</v>
      </c>
      <c r="W278" s="1" t="s">
        <v>2579</v>
      </c>
      <c r="X278" s="1"/>
      <c r="Y278" s="25">
        <v>43398.959351851852</v>
      </c>
      <c r="Z278" s="1" t="str">
        <f>IF(ISNA(VLOOKUP(C278,'Paetec -prev'!C:H,6,0)),"Yes",IF(OR(VLOOKUP(C278,'Paetec -prev'!C:H,6,0)="Closed",VLOOKUP(C278,'Paetec -prev'!C:H,6,0)="Resolved"),"No","Yes"))</f>
        <v>No</v>
      </c>
      <c r="AA278" s="1" t="s">
        <v>548</v>
      </c>
      <c r="AB278" s="1" t="s">
        <v>548</v>
      </c>
      <c r="AC278" s="1"/>
      <c r="AD278" s="1"/>
    </row>
    <row r="279" spans="1:30" x14ac:dyDescent="0.25">
      <c r="A279" s="1" t="s">
        <v>677</v>
      </c>
      <c r="B279" s="1" t="s">
        <v>562</v>
      </c>
      <c r="C279" s="1" t="s">
        <v>4879</v>
      </c>
      <c r="D279" s="25">
        <v>43395.965567129628</v>
      </c>
      <c r="E279" s="25">
        <v>43398.960717592592</v>
      </c>
      <c r="F279" s="1" t="s">
        <v>914</v>
      </c>
      <c r="G279" s="1" t="s">
        <v>90</v>
      </c>
      <c r="H279" s="1" t="s">
        <v>1341</v>
      </c>
      <c r="I279" s="1" t="s">
        <v>91</v>
      </c>
      <c r="J279" s="1" t="s">
        <v>1119</v>
      </c>
      <c r="K279" s="1" t="s">
        <v>4880</v>
      </c>
      <c r="L279" s="1" t="s">
        <v>5546</v>
      </c>
      <c r="M279" s="1" t="s">
        <v>793</v>
      </c>
      <c r="N279" s="1" t="s">
        <v>920</v>
      </c>
      <c r="O279" s="1" t="s">
        <v>921</v>
      </c>
      <c r="P279" s="1"/>
      <c r="Q279" s="1" t="s">
        <v>92</v>
      </c>
      <c r="R279" s="1" t="s">
        <v>544</v>
      </c>
      <c r="S279" s="1" t="s">
        <v>585</v>
      </c>
      <c r="T279" s="1"/>
      <c r="U279" s="1"/>
      <c r="V279" s="1" t="s">
        <v>1103</v>
      </c>
      <c r="W279" s="1" t="s">
        <v>4881</v>
      </c>
      <c r="X279" s="1"/>
      <c r="Y279" s="25">
        <v>43398.961006944446</v>
      </c>
      <c r="Z279" s="1" t="str">
        <f>IF(ISNA(VLOOKUP(C279,'Paetec -prev'!C:H,6,0)),"Yes",IF(OR(VLOOKUP(C279,'Paetec -prev'!C:H,6,0)="Closed",VLOOKUP(C279,'Paetec -prev'!C:H,6,0)="Resolved"),"No","Yes"))</f>
        <v>No</v>
      </c>
      <c r="AA279" s="1" t="s">
        <v>548</v>
      </c>
      <c r="AB279" s="1" t="s">
        <v>548</v>
      </c>
      <c r="AC279" s="1"/>
      <c r="AD279" s="1"/>
    </row>
    <row r="280" spans="1:30" x14ac:dyDescent="0.25">
      <c r="A280" s="1" t="s">
        <v>677</v>
      </c>
      <c r="B280" s="1" t="s">
        <v>562</v>
      </c>
      <c r="C280" s="1" t="s">
        <v>5339</v>
      </c>
      <c r="D280" s="25">
        <v>43397.991076388891</v>
      </c>
      <c r="E280" s="25">
        <v>43398.974548611113</v>
      </c>
      <c r="F280" s="1" t="s">
        <v>914</v>
      </c>
      <c r="G280" s="1" t="s">
        <v>90</v>
      </c>
      <c r="H280" s="1" t="s">
        <v>1341</v>
      </c>
      <c r="I280" s="1" t="s">
        <v>91</v>
      </c>
      <c r="J280" s="1" t="s">
        <v>1119</v>
      </c>
      <c r="K280" s="1" t="s">
        <v>5340</v>
      </c>
      <c r="L280" s="1" t="s">
        <v>5533</v>
      </c>
      <c r="M280" s="1" t="s">
        <v>793</v>
      </c>
      <c r="N280" s="1" t="s">
        <v>929</v>
      </c>
      <c r="O280" s="1" t="s">
        <v>948</v>
      </c>
      <c r="P280" s="1"/>
      <c r="Q280" s="1" t="s">
        <v>92</v>
      </c>
      <c r="R280" s="1" t="s">
        <v>544</v>
      </c>
      <c r="S280" s="1" t="s">
        <v>585</v>
      </c>
      <c r="T280" s="1"/>
      <c r="U280" s="1"/>
      <c r="V280" s="1" t="s">
        <v>3047</v>
      </c>
      <c r="W280" s="1" t="s">
        <v>3048</v>
      </c>
      <c r="X280" s="1"/>
      <c r="Y280" s="25">
        <v>43398.974814814814</v>
      </c>
      <c r="Z280" s="1" t="str">
        <f>IF(ISNA(VLOOKUP(C280,'Paetec -prev'!C:H,6,0)),"Yes",IF(OR(VLOOKUP(C280,'Paetec -prev'!C:H,6,0)="Closed",VLOOKUP(C280,'Paetec -prev'!C:H,6,0)="Resolved"),"No","Yes"))</f>
        <v>No</v>
      </c>
      <c r="AA280" s="1" t="s">
        <v>548</v>
      </c>
      <c r="AB280" s="1" t="s">
        <v>548</v>
      </c>
      <c r="AC280" s="1"/>
      <c r="AD280" s="1"/>
    </row>
    <row r="281" spans="1:30" x14ac:dyDescent="0.25">
      <c r="A281" s="1" t="s">
        <v>677</v>
      </c>
      <c r="B281" s="1" t="s">
        <v>562</v>
      </c>
      <c r="C281" s="1" t="s">
        <v>5110</v>
      </c>
      <c r="D281" s="25">
        <v>43396.922731481478</v>
      </c>
      <c r="E281" s="25">
        <v>43398.98715277778</v>
      </c>
      <c r="F281" s="1" t="s">
        <v>914</v>
      </c>
      <c r="G281" s="1" t="s">
        <v>90</v>
      </c>
      <c r="H281" s="1" t="s">
        <v>1341</v>
      </c>
      <c r="I281" s="1" t="s">
        <v>91</v>
      </c>
      <c r="J281" s="1" t="s">
        <v>1119</v>
      </c>
      <c r="K281" s="1" t="s">
        <v>5111</v>
      </c>
      <c r="L281" s="1" t="s">
        <v>5543</v>
      </c>
      <c r="M281" s="1" t="s">
        <v>793</v>
      </c>
      <c r="N281" s="1" t="s">
        <v>929</v>
      </c>
      <c r="O281" s="1" t="s">
        <v>948</v>
      </c>
      <c r="P281" s="1"/>
      <c r="Q281" s="1" t="s">
        <v>92</v>
      </c>
      <c r="R281" s="1" t="s">
        <v>544</v>
      </c>
      <c r="S281" s="1" t="s">
        <v>585</v>
      </c>
      <c r="T281" s="1"/>
      <c r="U281" s="1"/>
      <c r="V281" s="1" t="s">
        <v>1271</v>
      </c>
      <c r="W281" s="1" t="s">
        <v>1272</v>
      </c>
      <c r="X281" s="1"/>
      <c r="Y281" s="25">
        <v>43398.987430555557</v>
      </c>
      <c r="Z281" s="1" t="str">
        <f>IF(ISNA(VLOOKUP(C281,'Paetec -prev'!C:H,6,0)),"Yes",IF(OR(VLOOKUP(C281,'Paetec -prev'!C:H,6,0)="Closed",VLOOKUP(C281,'Paetec -prev'!C:H,6,0)="Resolved"),"No","Yes"))</f>
        <v>No</v>
      </c>
      <c r="AA281" s="1" t="s">
        <v>548</v>
      </c>
      <c r="AB281" s="1" t="s">
        <v>548</v>
      </c>
      <c r="AC281" s="1"/>
      <c r="AD281" s="1"/>
    </row>
    <row r="282" spans="1:30" x14ac:dyDescent="0.25">
      <c r="A282" s="1" t="s">
        <v>677</v>
      </c>
      <c r="B282" s="1" t="s">
        <v>562</v>
      </c>
      <c r="C282" s="1" t="s">
        <v>4096</v>
      </c>
      <c r="D282" s="25">
        <v>43382.053784722222</v>
      </c>
      <c r="E282" s="25">
        <v>43399.565486111111</v>
      </c>
      <c r="F282" s="1" t="s">
        <v>1101</v>
      </c>
      <c r="G282" s="1" t="s">
        <v>90</v>
      </c>
      <c r="H282" s="1" t="s">
        <v>1341</v>
      </c>
      <c r="I282" s="1" t="s">
        <v>91</v>
      </c>
      <c r="J282" s="1" t="s">
        <v>4076</v>
      </c>
      <c r="K282" s="1" t="s">
        <v>4097</v>
      </c>
      <c r="L282" s="1" t="s">
        <v>5555</v>
      </c>
      <c r="M282" s="1" t="s">
        <v>793</v>
      </c>
      <c r="N282" s="1" t="s">
        <v>41</v>
      </c>
      <c r="O282" s="1" t="s">
        <v>927</v>
      </c>
      <c r="P282" s="1"/>
      <c r="Q282" s="1" t="s">
        <v>92</v>
      </c>
      <c r="R282" s="1" t="s">
        <v>544</v>
      </c>
      <c r="S282" s="1" t="s">
        <v>585</v>
      </c>
      <c r="T282" s="1"/>
      <c r="U282" s="1"/>
      <c r="V282" s="1" t="s">
        <v>2043</v>
      </c>
      <c r="W282" s="1" t="s">
        <v>1303</v>
      </c>
      <c r="X282" s="1"/>
      <c r="Y282" s="25">
        <v>43399.565787037034</v>
      </c>
      <c r="Z282" s="1" t="str">
        <f>IF(ISNA(VLOOKUP(C282,'Paetec -prev'!C:H,6,0)),"Yes",IF(OR(VLOOKUP(C282,'Paetec -prev'!C:H,6,0)="Closed",VLOOKUP(C282,'Paetec -prev'!C:H,6,0)="Resolved"),"No","Yes"))</f>
        <v>No</v>
      </c>
      <c r="AA282" s="1" t="s">
        <v>548</v>
      </c>
      <c r="AB282" s="1" t="s">
        <v>548</v>
      </c>
      <c r="AC282" s="1"/>
      <c r="AD282" s="1"/>
    </row>
    <row r="283" spans="1:30" x14ac:dyDescent="0.25">
      <c r="A283" s="1" t="s">
        <v>677</v>
      </c>
      <c r="B283" s="1" t="s">
        <v>562</v>
      </c>
      <c r="C283" s="1" t="s">
        <v>4094</v>
      </c>
      <c r="D283" s="25">
        <v>43382.01834490741</v>
      </c>
      <c r="E283" s="25">
        <v>43399.569675925923</v>
      </c>
      <c r="F283" s="1" t="s">
        <v>1101</v>
      </c>
      <c r="G283" s="1" t="s">
        <v>90</v>
      </c>
      <c r="H283" s="1" t="s">
        <v>1341</v>
      </c>
      <c r="I283" s="1" t="s">
        <v>91</v>
      </c>
      <c r="J283" s="1" t="s">
        <v>4076</v>
      </c>
      <c r="K283" s="1" t="s">
        <v>4095</v>
      </c>
      <c r="L283" s="1" t="s">
        <v>5554</v>
      </c>
      <c r="M283" s="1" t="s">
        <v>793</v>
      </c>
      <c r="N283" s="1" t="s">
        <v>41</v>
      </c>
      <c r="O283" s="1" t="s">
        <v>927</v>
      </c>
      <c r="P283" s="1"/>
      <c r="Q283" s="1" t="s">
        <v>92</v>
      </c>
      <c r="R283" s="1" t="s">
        <v>544</v>
      </c>
      <c r="S283" s="1" t="s">
        <v>585</v>
      </c>
      <c r="T283" s="1"/>
      <c r="U283" s="1"/>
      <c r="V283" s="1" t="s">
        <v>2043</v>
      </c>
      <c r="W283" s="1" t="s">
        <v>1303</v>
      </c>
      <c r="X283" s="1"/>
      <c r="Y283" s="25">
        <v>43399.569953703707</v>
      </c>
      <c r="Z283" s="1" t="str">
        <f>IF(ISNA(VLOOKUP(C283,'Paetec -prev'!C:H,6,0)),"Yes",IF(OR(VLOOKUP(C283,'Paetec -prev'!C:H,6,0)="Closed",VLOOKUP(C283,'Paetec -prev'!C:H,6,0)="Resolved"),"No","Yes"))</f>
        <v>No</v>
      </c>
      <c r="AA283" s="1" t="s">
        <v>548</v>
      </c>
      <c r="AB283" s="1" t="s">
        <v>548</v>
      </c>
      <c r="AC283" s="1"/>
      <c r="AD283" s="1"/>
    </row>
    <row r="284" spans="1:30" x14ac:dyDescent="0.25">
      <c r="A284" s="1" t="s">
        <v>677</v>
      </c>
      <c r="B284" s="1" t="s">
        <v>562</v>
      </c>
      <c r="C284" s="1" t="s">
        <v>5524</v>
      </c>
      <c r="D284" s="25">
        <v>43398.761840277781</v>
      </c>
      <c r="E284" s="25">
        <v>43399.571689814817</v>
      </c>
      <c r="F284" s="1" t="s">
        <v>1193</v>
      </c>
      <c r="G284" s="1" t="s">
        <v>90</v>
      </c>
      <c r="H284" s="1" t="s">
        <v>1341</v>
      </c>
      <c r="I284" s="1" t="s">
        <v>91</v>
      </c>
      <c r="J284" s="1" t="s">
        <v>1119</v>
      </c>
      <c r="K284" s="1" t="s">
        <v>5525</v>
      </c>
      <c r="L284" s="1" t="s">
        <v>5526</v>
      </c>
      <c r="M284" s="1" t="s">
        <v>793</v>
      </c>
      <c r="N284" s="1" t="s">
        <v>41</v>
      </c>
      <c r="O284" s="1" t="s">
        <v>934</v>
      </c>
      <c r="P284" s="1"/>
      <c r="Q284" s="1" t="s">
        <v>92</v>
      </c>
      <c r="R284" s="1" t="s">
        <v>544</v>
      </c>
      <c r="S284" s="1" t="s">
        <v>585</v>
      </c>
      <c r="T284" s="1"/>
      <c r="U284" s="1"/>
      <c r="V284" s="1" t="s">
        <v>5527</v>
      </c>
      <c r="W284" s="1" t="s">
        <v>5528</v>
      </c>
      <c r="X284" s="1"/>
      <c r="Y284" s="25">
        <v>43399.571979166663</v>
      </c>
      <c r="Z284" s="1" t="str">
        <f>IF(ISNA(VLOOKUP(C284,'Paetec -prev'!C:H,6,0)),"Yes",IF(OR(VLOOKUP(C284,'Paetec -prev'!C:H,6,0)="Closed",VLOOKUP(C284,'Paetec -prev'!C:H,6,0)="Resolved"),"No","Yes"))</f>
        <v>No</v>
      </c>
      <c r="AA284" s="1" t="s">
        <v>548</v>
      </c>
      <c r="AB284" s="1" t="s">
        <v>548</v>
      </c>
      <c r="AC284" s="1"/>
      <c r="AD284" s="1"/>
    </row>
    <row r="285" spans="1:30" x14ac:dyDescent="0.25">
      <c r="A285" s="1" t="s">
        <v>677</v>
      </c>
      <c r="B285" s="1" t="s">
        <v>562</v>
      </c>
      <c r="C285" s="1" t="s">
        <v>5534</v>
      </c>
      <c r="D285" s="25">
        <v>43397.848738425928</v>
      </c>
      <c r="E285" s="25">
        <v>43399.597141203703</v>
      </c>
      <c r="F285" s="1" t="s">
        <v>915</v>
      </c>
      <c r="G285" s="1" t="s">
        <v>90</v>
      </c>
      <c r="H285" s="1" t="s">
        <v>1341</v>
      </c>
      <c r="I285" s="1" t="s">
        <v>91</v>
      </c>
      <c r="J285" s="1" t="s">
        <v>5535</v>
      </c>
      <c r="K285" s="1" t="s">
        <v>5535</v>
      </c>
      <c r="L285" s="1" t="s">
        <v>5536</v>
      </c>
      <c r="M285" s="1" t="s">
        <v>793</v>
      </c>
      <c r="N285" s="1" t="s">
        <v>920</v>
      </c>
      <c r="O285" s="1" t="s">
        <v>5537</v>
      </c>
      <c r="P285" s="1"/>
      <c r="Q285" s="1" t="s">
        <v>92</v>
      </c>
      <c r="R285" s="1" t="s">
        <v>544</v>
      </c>
      <c r="S285" s="1" t="s">
        <v>545</v>
      </c>
      <c r="T285" s="1"/>
      <c r="U285" s="1"/>
      <c r="V285" s="1" t="s">
        <v>5538</v>
      </c>
      <c r="W285" s="1" t="s">
        <v>5539</v>
      </c>
      <c r="X285" s="1"/>
      <c r="Y285" s="25">
        <v>43399.597442129627</v>
      </c>
      <c r="Z285" s="1" t="str">
        <f>IF(ISNA(VLOOKUP(C285,'Paetec -prev'!C:H,6,0)),"Yes",IF(OR(VLOOKUP(C285,'Paetec -prev'!C:H,6,0)="Closed",VLOOKUP(C285,'Paetec -prev'!C:H,6,0)="Resolved"),"No","Yes"))</f>
        <v>No</v>
      </c>
      <c r="AA285" s="1" t="s">
        <v>548</v>
      </c>
      <c r="AB285" s="1" t="s">
        <v>548</v>
      </c>
      <c r="AC285" s="1"/>
      <c r="AD285" s="1"/>
    </row>
    <row r="286" spans="1:30" x14ac:dyDescent="0.25">
      <c r="A286" s="1" t="s">
        <v>677</v>
      </c>
      <c r="B286" s="1" t="s">
        <v>562</v>
      </c>
      <c r="C286" s="1" t="s">
        <v>5521</v>
      </c>
      <c r="D286" s="25">
        <v>43398.758136574077</v>
      </c>
      <c r="E286" s="25">
        <v>43399.612662037034</v>
      </c>
      <c r="F286" s="1" t="s">
        <v>1101</v>
      </c>
      <c r="G286" s="1" t="s">
        <v>90</v>
      </c>
      <c r="H286" s="1" t="s">
        <v>1341</v>
      </c>
      <c r="I286" s="1" t="s">
        <v>91</v>
      </c>
      <c r="J286" s="1" t="s">
        <v>1119</v>
      </c>
      <c r="K286" s="1" t="s">
        <v>5522</v>
      </c>
      <c r="L286" s="1" t="s">
        <v>5523</v>
      </c>
      <c r="M286" s="1" t="s">
        <v>793</v>
      </c>
      <c r="N286" s="1" t="s">
        <v>920</v>
      </c>
      <c r="O286" s="1" t="s">
        <v>921</v>
      </c>
      <c r="P286" s="1"/>
      <c r="Q286" s="1" t="s">
        <v>92</v>
      </c>
      <c r="R286" s="1" t="s">
        <v>544</v>
      </c>
      <c r="S286" s="1" t="s">
        <v>585</v>
      </c>
      <c r="T286" s="1"/>
      <c r="U286" s="1"/>
      <c r="V286" s="1" t="s">
        <v>3842</v>
      </c>
      <c r="W286" s="1" t="s">
        <v>3843</v>
      </c>
      <c r="X286" s="1"/>
      <c r="Y286" s="25">
        <v>43399.612939814811</v>
      </c>
      <c r="Z286" s="1" t="str">
        <f>IF(ISNA(VLOOKUP(C286,'Paetec -prev'!C:H,6,0)),"Yes",IF(OR(VLOOKUP(C286,'Paetec -prev'!C:H,6,0)="Closed",VLOOKUP(C286,'Paetec -prev'!C:H,6,0)="Resolved"),"No","Yes"))</f>
        <v>No</v>
      </c>
      <c r="AA286" s="1" t="s">
        <v>548</v>
      </c>
      <c r="AB286" s="1" t="s">
        <v>548</v>
      </c>
      <c r="AC286" s="1"/>
      <c r="AD286" s="1"/>
    </row>
    <row r="287" spans="1:30" x14ac:dyDescent="0.25">
      <c r="A287" s="1" t="s">
        <v>677</v>
      </c>
      <c r="B287" s="1" t="s">
        <v>562</v>
      </c>
      <c r="C287" s="1" t="s">
        <v>5118</v>
      </c>
      <c r="D287" s="25">
        <v>43396.800150462965</v>
      </c>
      <c r="E287" s="25">
        <v>43399.721817129626</v>
      </c>
      <c r="F287" s="1" t="s">
        <v>1193</v>
      </c>
      <c r="G287" s="1" t="s">
        <v>90</v>
      </c>
      <c r="H287" s="1" t="s">
        <v>1341</v>
      </c>
      <c r="I287" s="1" t="s">
        <v>91</v>
      </c>
      <c r="J287" s="1" t="s">
        <v>1119</v>
      </c>
      <c r="K287" s="1" t="s">
        <v>5119</v>
      </c>
      <c r="L287" s="1" t="s">
        <v>5295</v>
      </c>
      <c r="M287" s="1" t="s">
        <v>793</v>
      </c>
      <c r="N287" s="1" t="s">
        <v>929</v>
      </c>
      <c r="O287" s="1" t="s">
        <v>939</v>
      </c>
      <c r="P287" s="1"/>
      <c r="Q287" s="1" t="s">
        <v>92</v>
      </c>
      <c r="R287" s="1" t="s">
        <v>544</v>
      </c>
      <c r="S287" s="1" t="s">
        <v>585</v>
      </c>
      <c r="T287" s="1"/>
      <c r="U287" s="1"/>
      <c r="V287" s="1" t="s">
        <v>1307</v>
      </c>
      <c r="W287" s="1" t="s">
        <v>1335</v>
      </c>
      <c r="X287" s="1"/>
      <c r="Y287" s="25">
        <v>43399.722094907411</v>
      </c>
      <c r="Z287" s="1" t="str">
        <f>IF(ISNA(VLOOKUP(C287,'Paetec -prev'!C:H,6,0)),"Yes",IF(OR(VLOOKUP(C287,'Paetec -prev'!C:H,6,0)="Closed",VLOOKUP(C287,'Paetec -prev'!C:H,6,0)="Resolved"),"No","Yes"))</f>
        <v>No</v>
      </c>
      <c r="AA287" s="1" t="s">
        <v>548</v>
      </c>
      <c r="AB287" s="1" t="s">
        <v>548</v>
      </c>
      <c r="AC287" s="1"/>
      <c r="AD287" s="1"/>
    </row>
    <row r="288" spans="1:30" x14ac:dyDescent="0.25">
      <c r="A288" s="1" t="s">
        <v>677</v>
      </c>
      <c r="B288" s="1" t="s">
        <v>562</v>
      </c>
      <c r="C288" s="1" t="s">
        <v>4677</v>
      </c>
      <c r="D288" s="25">
        <v>43392.762106481481</v>
      </c>
      <c r="E288" s="25">
        <v>43399.75273148148</v>
      </c>
      <c r="F288" s="1" t="s">
        <v>1101</v>
      </c>
      <c r="G288" s="1" t="s">
        <v>90</v>
      </c>
      <c r="H288" s="1" t="s">
        <v>1341</v>
      </c>
      <c r="I288" s="1" t="s">
        <v>91</v>
      </c>
      <c r="J288" s="1" t="s">
        <v>1119</v>
      </c>
      <c r="K288" s="1" t="s">
        <v>4678</v>
      </c>
      <c r="L288" s="1" t="s">
        <v>5548</v>
      </c>
      <c r="M288" s="1" t="s">
        <v>793</v>
      </c>
      <c r="N288" s="1" t="s">
        <v>929</v>
      </c>
      <c r="O288" s="1" t="s">
        <v>939</v>
      </c>
      <c r="P288" s="1"/>
      <c r="Q288" s="1" t="s">
        <v>92</v>
      </c>
      <c r="R288" s="1" t="s">
        <v>544</v>
      </c>
      <c r="S288" s="1" t="s">
        <v>585</v>
      </c>
      <c r="T288" s="1"/>
      <c r="U288" s="1"/>
      <c r="V288" s="1" t="s">
        <v>1378</v>
      </c>
      <c r="W288" s="1" t="s">
        <v>1379</v>
      </c>
      <c r="X288" s="1"/>
      <c r="Y288" s="25">
        <v>43399.752997685187</v>
      </c>
      <c r="Z288" s="1" t="str">
        <f>IF(ISNA(VLOOKUP(C288,'Paetec -prev'!C:H,6,0)),"Yes",IF(OR(VLOOKUP(C288,'Paetec -prev'!C:H,6,0)="Closed",VLOOKUP(C288,'Paetec -prev'!C:H,6,0)="Resolved"),"No","Yes"))</f>
        <v>No</v>
      </c>
      <c r="AA288" s="1" t="s">
        <v>548</v>
      </c>
      <c r="AB288" s="1" t="s">
        <v>548</v>
      </c>
      <c r="AC288" s="1"/>
      <c r="AD288" s="1"/>
    </row>
    <row r="289" spans="1:30" x14ac:dyDescent="0.25">
      <c r="A289" s="1" t="s">
        <v>677</v>
      </c>
      <c r="B289" s="1" t="s">
        <v>562</v>
      </c>
      <c r="C289" s="1" t="s">
        <v>5560</v>
      </c>
      <c r="D289" s="25">
        <v>43399.011712962965</v>
      </c>
      <c r="E289" s="25">
        <v>43399.758703703701</v>
      </c>
      <c r="F289" s="1" t="s">
        <v>1193</v>
      </c>
      <c r="G289" s="1" t="s">
        <v>90</v>
      </c>
      <c r="H289" s="1" t="s">
        <v>1341</v>
      </c>
      <c r="I289" s="1" t="s">
        <v>91</v>
      </c>
      <c r="J289" s="1" t="s">
        <v>1119</v>
      </c>
      <c r="K289" s="1" t="s">
        <v>5561</v>
      </c>
      <c r="L289" s="1" t="s">
        <v>5768</v>
      </c>
      <c r="M289" s="1" t="s">
        <v>793</v>
      </c>
      <c r="N289" s="1" t="s">
        <v>40</v>
      </c>
      <c r="O289" s="1" t="s">
        <v>732</v>
      </c>
      <c r="P289" s="1"/>
      <c r="Q289" s="1" t="s">
        <v>92</v>
      </c>
      <c r="R289" s="1" t="s">
        <v>544</v>
      </c>
      <c r="S289" s="1" t="s">
        <v>585</v>
      </c>
      <c r="T289" s="1"/>
      <c r="U289" s="1"/>
      <c r="V289" s="1" t="s">
        <v>2547</v>
      </c>
      <c r="W289" s="1" t="s">
        <v>2548</v>
      </c>
      <c r="X289" s="1"/>
      <c r="Y289" s="25">
        <v>43399.758981481478</v>
      </c>
      <c r="Z289" s="1" t="str">
        <f>IF(ISNA(VLOOKUP(C289,'Paetec -prev'!C:H,6,0)),"Yes",IF(OR(VLOOKUP(C289,'Paetec -prev'!C:H,6,0)="Closed",VLOOKUP(C289,'Paetec -prev'!C:H,6,0)="Resolved"),"No","Yes"))</f>
        <v>No</v>
      </c>
      <c r="AA289" s="1" t="s">
        <v>548</v>
      </c>
      <c r="AB289" s="1" t="s">
        <v>548</v>
      </c>
      <c r="AC289" s="1"/>
      <c r="AD289" s="1"/>
    </row>
    <row r="290" spans="1:30" x14ac:dyDescent="0.25">
      <c r="A290" s="1" t="s">
        <v>677</v>
      </c>
      <c r="B290" s="1" t="s">
        <v>562</v>
      </c>
      <c r="C290" s="1" t="s">
        <v>5327</v>
      </c>
      <c r="D290" s="25">
        <v>43398.033136574071</v>
      </c>
      <c r="E290" s="25">
        <v>43399.766909722224</v>
      </c>
      <c r="F290" s="1" t="s">
        <v>915</v>
      </c>
      <c r="G290" s="1" t="s">
        <v>90</v>
      </c>
      <c r="H290" s="1" t="s">
        <v>1341</v>
      </c>
      <c r="I290" s="1" t="s">
        <v>91</v>
      </c>
      <c r="J290" s="1" t="s">
        <v>1119</v>
      </c>
      <c r="K290" s="1" t="s">
        <v>4658</v>
      </c>
      <c r="L290" s="1" t="s">
        <v>5775</v>
      </c>
      <c r="M290" s="1" t="s">
        <v>793</v>
      </c>
      <c r="N290" s="1" t="s">
        <v>920</v>
      </c>
      <c r="O290" s="1" t="s">
        <v>921</v>
      </c>
      <c r="P290" s="1"/>
      <c r="Q290" s="1" t="s">
        <v>92</v>
      </c>
      <c r="R290" s="1" t="s">
        <v>544</v>
      </c>
      <c r="S290" s="1" t="s">
        <v>585</v>
      </c>
      <c r="T290" s="1"/>
      <c r="U290" s="1"/>
      <c r="V290" s="1" t="s">
        <v>2293</v>
      </c>
      <c r="W290" s="1" t="s">
        <v>2579</v>
      </c>
      <c r="X290" s="1"/>
      <c r="Y290" s="25">
        <v>43399.767187500001</v>
      </c>
      <c r="Z290" s="1" t="str">
        <f>IF(ISNA(VLOOKUP(C290,'Paetec -prev'!C:H,6,0)),"Yes",IF(OR(VLOOKUP(C290,'Paetec -prev'!C:H,6,0)="Closed",VLOOKUP(C290,'Paetec -prev'!C:H,6,0)="Resolved"),"No","Yes"))</f>
        <v>No</v>
      </c>
      <c r="AA290" s="1" t="s">
        <v>548</v>
      </c>
      <c r="AB290" s="1" t="s">
        <v>548</v>
      </c>
      <c r="AC290" s="1"/>
      <c r="AD290" s="1"/>
    </row>
    <row r="291" spans="1:30" x14ac:dyDescent="0.25">
      <c r="A291" s="1" t="s">
        <v>677</v>
      </c>
      <c r="B291" s="1" t="s">
        <v>562</v>
      </c>
      <c r="C291" s="1" t="s">
        <v>1403</v>
      </c>
      <c r="D291" s="25">
        <v>43350.935914351852</v>
      </c>
      <c r="E291" s="25">
        <v>43399.795381944445</v>
      </c>
      <c r="F291" s="1" t="s">
        <v>1101</v>
      </c>
      <c r="G291" s="1" t="s">
        <v>90</v>
      </c>
      <c r="H291" s="1" t="s">
        <v>1341</v>
      </c>
      <c r="I291" s="1" t="s">
        <v>91</v>
      </c>
      <c r="J291" s="1" t="s">
        <v>4504</v>
      </c>
      <c r="K291" s="1" t="s">
        <v>1404</v>
      </c>
      <c r="L291" s="1" t="s">
        <v>5783</v>
      </c>
      <c r="M291" s="1" t="s">
        <v>793</v>
      </c>
      <c r="N291" s="1" t="s">
        <v>1372</v>
      </c>
      <c r="O291" s="1" t="s">
        <v>2362</v>
      </c>
      <c r="P291" s="1"/>
      <c r="Q291" s="1" t="s">
        <v>92</v>
      </c>
      <c r="R291" s="1" t="s">
        <v>544</v>
      </c>
      <c r="S291" s="1" t="s">
        <v>585</v>
      </c>
      <c r="T291" s="1"/>
      <c r="U291" s="1"/>
      <c r="V291" s="1" t="s">
        <v>1110</v>
      </c>
      <c r="W291" s="1" t="s">
        <v>964</v>
      </c>
      <c r="X291" s="1"/>
      <c r="Y291" s="25">
        <v>43399.804710648146</v>
      </c>
      <c r="Z291" s="1" t="str">
        <f>IF(ISNA(VLOOKUP(C291,'Paetec -prev'!C:H,6,0)),"Yes",IF(OR(VLOOKUP(C291,'Paetec -prev'!C:H,6,0)="Closed",VLOOKUP(C291,'Paetec -prev'!C:H,6,0)="Resolved"),"No","Yes"))</f>
        <v>No</v>
      </c>
      <c r="AA291" s="1" t="s">
        <v>548</v>
      </c>
      <c r="AB291" s="1" t="s">
        <v>548</v>
      </c>
      <c r="AC291" s="1"/>
      <c r="AD291" s="1"/>
    </row>
    <row r="292" spans="1:30" x14ac:dyDescent="0.25">
      <c r="A292" s="1" t="s">
        <v>677</v>
      </c>
      <c r="B292" s="1" t="s">
        <v>562</v>
      </c>
      <c r="C292" s="1" t="s">
        <v>5566</v>
      </c>
      <c r="D292" s="25">
        <v>43398.845914351848</v>
      </c>
      <c r="E292" s="25">
        <v>43399.810694444444</v>
      </c>
      <c r="F292" s="1" t="s">
        <v>915</v>
      </c>
      <c r="G292" s="1" t="s">
        <v>90</v>
      </c>
      <c r="H292" s="1" t="s">
        <v>1341</v>
      </c>
      <c r="I292" s="1" t="s">
        <v>91</v>
      </c>
      <c r="J292" s="1" t="s">
        <v>1119</v>
      </c>
      <c r="K292" s="1" t="s">
        <v>5567</v>
      </c>
      <c r="L292" s="1" t="s">
        <v>5771</v>
      </c>
      <c r="M292" s="1" t="s">
        <v>793</v>
      </c>
      <c r="N292" s="1" t="s">
        <v>929</v>
      </c>
      <c r="O292" s="1" t="s">
        <v>1241</v>
      </c>
      <c r="P292" s="1"/>
      <c r="Q292" s="1" t="s">
        <v>92</v>
      </c>
      <c r="R292" s="1" t="s">
        <v>544</v>
      </c>
      <c r="S292" s="1" t="s">
        <v>585</v>
      </c>
      <c r="T292" s="1"/>
      <c r="U292" s="1"/>
      <c r="V292" s="1" t="s">
        <v>2293</v>
      </c>
      <c r="W292" s="1" t="s">
        <v>2579</v>
      </c>
      <c r="X292" s="1"/>
      <c r="Y292" s="25">
        <v>43399.810960648145</v>
      </c>
      <c r="Z292" s="1" t="str">
        <f>IF(ISNA(VLOOKUP(C292,'Paetec -prev'!C:H,6,0)),"Yes",IF(OR(VLOOKUP(C292,'Paetec -prev'!C:H,6,0)="Closed",VLOOKUP(C292,'Paetec -prev'!C:H,6,0)="Resolved"),"No","Yes"))</f>
        <v>No</v>
      </c>
      <c r="AA292" s="1" t="s">
        <v>548</v>
      </c>
      <c r="AB292" s="1" t="s">
        <v>548</v>
      </c>
      <c r="AC292" s="1"/>
      <c r="AD292" s="1"/>
    </row>
    <row r="293" spans="1:30" x14ac:dyDescent="0.25">
      <c r="A293" s="1" t="s">
        <v>677</v>
      </c>
      <c r="B293" s="1" t="s">
        <v>562</v>
      </c>
      <c r="C293" s="1" t="s">
        <v>3649</v>
      </c>
      <c r="D293" s="25">
        <v>43385.682916666665</v>
      </c>
      <c r="E293" s="25">
        <v>43399.812881944446</v>
      </c>
      <c r="F293" s="1" t="s">
        <v>1101</v>
      </c>
      <c r="G293" s="1" t="s">
        <v>90</v>
      </c>
      <c r="H293" s="1" t="s">
        <v>1341</v>
      </c>
      <c r="I293" s="1" t="s">
        <v>91</v>
      </c>
      <c r="J293" s="1" t="s">
        <v>1119</v>
      </c>
      <c r="K293" s="1" t="s">
        <v>3650</v>
      </c>
      <c r="L293" s="1" t="s">
        <v>5782</v>
      </c>
      <c r="M293" s="1" t="s">
        <v>793</v>
      </c>
      <c r="N293" s="1" t="s">
        <v>41</v>
      </c>
      <c r="O293" s="1" t="s">
        <v>3374</v>
      </c>
      <c r="P293" s="1"/>
      <c r="Q293" s="1" t="s">
        <v>92</v>
      </c>
      <c r="R293" s="1" t="s">
        <v>544</v>
      </c>
      <c r="S293" s="1" t="s">
        <v>585</v>
      </c>
      <c r="T293" s="1"/>
      <c r="U293" s="1"/>
      <c r="V293" s="1" t="s">
        <v>1274</v>
      </c>
      <c r="W293" s="1" t="s">
        <v>1275</v>
      </c>
      <c r="X293" s="1"/>
      <c r="Y293" s="25">
        <v>43399.813159722224</v>
      </c>
      <c r="Z293" s="1" t="str">
        <f>IF(ISNA(VLOOKUP(C293,'Paetec -prev'!C:H,6,0)),"Yes",IF(OR(VLOOKUP(C293,'Paetec -prev'!C:H,6,0)="Closed",VLOOKUP(C293,'Paetec -prev'!C:H,6,0)="Resolved"),"No","Yes"))</f>
        <v>No</v>
      </c>
      <c r="AA293" s="1" t="s">
        <v>548</v>
      </c>
      <c r="AB293" s="1" t="s">
        <v>548</v>
      </c>
      <c r="AC293" s="1"/>
      <c r="AD293" s="1"/>
    </row>
    <row r="294" spans="1:30" x14ac:dyDescent="0.25">
      <c r="A294" s="1" t="s">
        <v>677</v>
      </c>
      <c r="B294" s="1" t="s">
        <v>562</v>
      </c>
      <c r="C294" s="1" t="s">
        <v>5574</v>
      </c>
      <c r="D294" s="25">
        <v>43398.768541666665</v>
      </c>
      <c r="E294" s="25">
        <v>43399.814166666663</v>
      </c>
      <c r="F294" s="1" t="s">
        <v>915</v>
      </c>
      <c r="G294" s="1" t="s">
        <v>90</v>
      </c>
      <c r="H294" s="1" t="s">
        <v>1341</v>
      </c>
      <c r="I294" s="1" t="s">
        <v>91</v>
      </c>
      <c r="J294" s="1" t="s">
        <v>1119</v>
      </c>
      <c r="K294" s="1" t="s">
        <v>5575</v>
      </c>
      <c r="L294" s="1" t="s">
        <v>5773</v>
      </c>
      <c r="M294" s="1" t="s">
        <v>793</v>
      </c>
      <c r="N294" s="1" t="s">
        <v>920</v>
      </c>
      <c r="O294" s="1" t="s">
        <v>921</v>
      </c>
      <c r="P294" s="1"/>
      <c r="Q294" s="1" t="s">
        <v>92</v>
      </c>
      <c r="R294" s="1" t="s">
        <v>544</v>
      </c>
      <c r="S294" s="1" t="s">
        <v>585</v>
      </c>
      <c r="T294" s="1"/>
      <c r="U294" s="1"/>
      <c r="V294" s="1" t="s">
        <v>5576</v>
      </c>
      <c r="W294" s="1" t="s">
        <v>5577</v>
      </c>
      <c r="X294" s="1"/>
      <c r="Y294" s="25">
        <v>43399.814444444448</v>
      </c>
      <c r="Z294" s="1" t="str">
        <f>IF(ISNA(VLOOKUP(C294,'Paetec -prev'!C:H,6,0)),"Yes",IF(OR(VLOOKUP(C294,'Paetec -prev'!C:H,6,0)="Closed",VLOOKUP(C294,'Paetec -prev'!C:H,6,0)="Resolved"),"No","Yes"))</f>
        <v>No</v>
      </c>
      <c r="AA294" s="1" t="s">
        <v>548</v>
      </c>
      <c r="AB294" s="1" t="s">
        <v>548</v>
      </c>
      <c r="AC294" s="1"/>
      <c r="AD294" s="1"/>
    </row>
    <row r="295" spans="1:30" x14ac:dyDescent="0.25">
      <c r="A295" s="1" t="s">
        <v>677</v>
      </c>
      <c r="B295" s="1" t="s">
        <v>562</v>
      </c>
      <c r="C295" s="1" t="s">
        <v>5572</v>
      </c>
      <c r="D295" s="25">
        <v>43398.775173611109</v>
      </c>
      <c r="E295" s="25">
        <v>43399.822615740741</v>
      </c>
      <c r="F295" s="1" t="s">
        <v>913</v>
      </c>
      <c r="G295" s="1" t="s">
        <v>90</v>
      </c>
      <c r="H295" s="1" t="s">
        <v>1341</v>
      </c>
      <c r="I295" s="1" t="s">
        <v>91</v>
      </c>
      <c r="J295" s="1" t="s">
        <v>1119</v>
      </c>
      <c r="K295" s="1" t="s">
        <v>5573</v>
      </c>
      <c r="L295" s="1" t="s">
        <v>5772</v>
      </c>
      <c r="M295" s="1" t="s">
        <v>793</v>
      </c>
      <c r="N295" s="1" t="s">
        <v>929</v>
      </c>
      <c r="O295" s="1" t="s">
        <v>948</v>
      </c>
      <c r="P295" s="1"/>
      <c r="Q295" s="1" t="s">
        <v>92</v>
      </c>
      <c r="R295" s="1" t="s">
        <v>544</v>
      </c>
      <c r="S295" s="1" t="s">
        <v>585</v>
      </c>
      <c r="T295" s="1"/>
      <c r="U295" s="1"/>
      <c r="V295" s="1" t="s">
        <v>924</v>
      </c>
      <c r="W295" s="1" t="s">
        <v>844</v>
      </c>
      <c r="X295" s="1"/>
      <c r="Y295" s="25">
        <v>43399.822893518518</v>
      </c>
      <c r="Z295" s="1" t="str">
        <f>IF(ISNA(VLOOKUP(C295,'Paetec -prev'!C:H,6,0)),"Yes",IF(OR(VLOOKUP(C295,'Paetec -prev'!C:H,6,0)="Closed",VLOOKUP(C295,'Paetec -prev'!C:H,6,0)="Resolved"),"No","Yes"))</f>
        <v>No</v>
      </c>
      <c r="AA295" s="1" t="s">
        <v>548</v>
      </c>
      <c r="AB295" s="1" t="s">
        <v>548</v>
      </c>
      <c r="AC295" s="1"/>
      <c r="AD295" s="1"/>
    </row>
    <row r="296" spans="1:30" x14ac:dyDescent="0.25">
      <c r="A296" s="1" t="s">
        <v>677</v>
      </c>
      <c r="B296" s="1" t="s">
        <v>562</v>
      </c>
      <c r="C296" s="1" t="s">
        <v>5578</v>
      </c>
      <c r="D296" s="25">
        <v>43398.739930555559</v>
      </c>
      <c r="E296" s="25">
        <v>43399.825995370367</v>
      </c>
      <c r="F296" s="1" t="s">
        <v>913</v>
      </c>
      <c r="G296" s="1" t="s">
        <v>90</v>
      </c>
      <c r="H296" s="1" t="s">
        <v>1341</v>
      </c>
      <c r="I296" s="1" t="s">
        <v>91</v>
      </c>
      <c r="J296" s="1" t="s">
        <v>1119</v>
      </c>
      <c r="K296" s="1" t="s">
        <v>5579</v>
      </c>
      <c r="L296" s="1" t="s">
        <v>5774</v>
      </c>
      <c r="M296" s="1" t="s">
        <v>793</v>
      </c>
      <c r="N296" s="1" t="s">
        <v>920</v>
      </c>
      <c r="O296" s="1" t="s">
        <v>921</v>
      </c>
      <c r="P296" s="1"/>
      <c r="Q296" s="1" t="s">
        <v>92</v>
      </c>
      <c r="R296" s="1" t="s">
        <v>544</v>
      </c>
      <c r="S296" s="1" t="s">
        <v>585</v>
      </c>
      <c r="T296" s="1"/>
      <c r="U296" s="1"/>
      <c r="V296" s="1" t="s">
        <v>1056</v>
      </c>
      <c r="W296" s="1" t="s">
        <v>1243</v>
      </c>
      <c r="X296" s="1"/>
      <c r="Y296" s="25">
        <v>43399.826273148145</v>
      </c>
      <c r="Z296" s="1" t="str">
        <f>IF(ISNA(VLOOKUP(C296,'Paetec -prev'!C:H,6,0)),"Yes",IF(OR(VLOOKUP(C296,'Paetec -prev'!C:H,6,0)="Closed",VLOOKUP(C296,'Paetec -prev'!C:H,6,0)="Resolved"),"No","Yes"))</f>
        <v>No</v>
      </c>
      <c r="AA296" s="1" t="s">
        <v>548</v>
      </c>
      <c r="AB296" s="1" t="s">
        <v>548</v>
      </c>
      <c r="AC296" s="1"/>
      <c r="AD296" s="1"/>
    </row>
    <row r="297" spans="1:30" x14ac:dyDescent="0.25">
      <c r="A297" s="1" t="s">
        <v>677</v>
      </c>
      <c r="B297" s="1" t="s">
        <v>562</v>
      </c>
      <c r="C297" s="1" t="s">
        <v>4917</v>
      </c>
      <c r="D297" s="25">
        <v>43390.821574074071</v>
      </c>
      <c r="E297" s="25">
        <v>43399.860775462963</v>
      </c>
      <c r="F297" s="1" t="s">
        <v>1101</v>
      </c>
      <c r="G297" s="1" t="s">
        <v>90</v>
      </c>
      <c r="H297" s="1" t="s">
        <v>1341</v>
      </c>
      <c r="I297" s="1" t="s">
        <v>91</v>
      </c>
      <c r="J297" s="1" t="s">
        <v>4918</v>
      </c>
      <c r="K297" s="1" t="s">
        <v>4919</v>
      </c>
      <c r="L297" s="1" t="s">
        <v>5781</v>
      </c>
      <c r="M297" s="1" t="s">
        <v>793</v>
      </c>
      <c r="N297" s="1" t="s">
        <v>920</v>
      </c>
      <c r="O297" s="1" t="s">
        <v>921</v>
      </c>
      <c r="P297" s="1"/>
      <c r="Q297" s="1" t="s">
        <v>92</v>
      </c>
      <c r="R297" s="1" t="s">
        <v>544</v>
      </c>
      <c r="S297" s="1" t="s">
        <v>585</v>
      </c>
      <c r="T297" s="1"/>
      <c r="U297" s="1"/>
      <c r="V297" s="1" t="s">
        <v>947</v>
      </c>
      <c r="W297" s="1" t="s">
        <v>4920</v>
      </c>
      <c r="X297" s="1"/>
      <c r="Y297" s="25">
        <v>43399.861041666663</v>
      </c>
      <c r="Z297" s="1" t="str">
        <f>IF(ISNA(VLOOKUP(C297,'Paetec -prev'!C:H,6,0)),"Yes",IF(OR(VLOOKUP(C297,'Paetec -prev'!C:H,6,0)="Closed",VLOOKUP(C297,'Paetec -prev'!C:H,6,0)="Resolved"),"No","Yes"))</f>
        <v>No</v>
      </c>
      <c r="AA297" s="1" t="s">
        <v>548</v>
      </c>
      <c r="AB297" s="1" t="s">
        <v>548</v>
      </c>
      <c r="AC297" s="1"/>
      <c r="AD297" s="1"/>
    </row>
    <row r="298" spans="1:30" x14ac:dyDescent="0.25">
      <c r="A298" s="1" t="s">
        <v>677</v>
      </c>
      <c r="B298" s="1" t="s">
        <v>562</v>
      </c>
      <c r="C298" s="1" t="s">
        <v>5558</v>
      </c>
      <c r="D298" s="25">
        <v>43399.218414351853</v>
      </c>
      <c r="E298" s="25">
        <v>43402.588506944441</v>
      </c>
      <c r="F298" s="1" t="s">
        <v>914</v>
      </c>
      <c r="G298" s="1" t="s">
        <v>90</v>
      </c>
      <c r="H298" s="1" t="s">
        <v>1341</v>
      </c>
      <c r="I298" s="1" t="s">
        <v>91</v>
      </c>
      <c r="J298" s="1" t="s">
        <v>1119</v>
      </c>
      <c r="K298" s="1" t="s">
        <v>5559</v>
      </c>
      <c r="L298" s="1" t="s">
        <v>5767</v>
      </c>
      <c r="M298" s="1" t="s">
        <v>793</v>
      </c>
      <c r="N298" s="1" t="s">
        <v>40</v>
      </c>
      <c r="O298" s="1" t="s">
        <v>1093</v>
      </c>
      <c r="P298" s="1"/>
      <c r="Q298" s="1" t="s">
        <v>92</v>
      </c>
      <c r="R298" s="1" t="s">
        <v>544</v>
      </c>
      <c r="S298" s="1" t="s">
        <v>585</v>
      </c>
      <c r="T298" s="1"/>
      <c r="U298" s="1"/>
      <c r="V298" s="1" t="s">
        <v>3077</v>
      </c>
      <c r="W298" s="1" t="s">
        <v>3078</v>
      </c>
      <c r="X298" s="1"/>
      <c r="Y298" s="25">
        <v>43402.588784722226</v>
      </c>
      <c r="Z298" s="1" t="str">
        <f>IF(ISNA(VLOOKUP(C298,'Paetec -prev'!C:H,6,0)),"Yes",IF(OR(VLOOKUP(C298,'Paetec -prev'!C:H,6,0)="Closed",VLOOKUP(C298,'Paetec -prev'!C:H,6,0)="Resolved"),"No","Yes"))</f>
        <v>No</v>
      </c>
      <c r="AA298" s="1" t="s">
        <v>548</v>
      </c>
      <c r="AB298" s="1" t="s">
        <v>548</v>
      </c>
      <c r="AC298" s="1"/>
      <c r="AD298" s="1"/>
    </row>
    <row r="299" spans="1:30" x14ac:dyDescent="0.25">
      <c r="A299" s="1" t="s">
        <v>677</v>
      </c>
      <c r="B299" s="1" t="s">
        <v>562</v>
      </c>
      <c r="C299" s="1" t="s">
        <v>5564</v>
      </c>
      <c r="D299" s="25">
        <v>43398.966041666667</v>
      </c>
      <c r="E299" s="25">
        <v>43402.622581018521</v>
      </c>
      <c r="F299" s="1" t="s">
        <v>914</v>
      </c>
      <c r="G299" s="1" t="s">
        <v>90</v>
      </c>
      <c r="H299" s="1" t="s">
        <v>1341</v>
      </c>
      <c r="I299" s="1" t="s">
        <v>91</v>
      </c>
      <c r="J299" s="1" t="s">
        <v>1119</v>
      </c>
      <c r="K299" s="1" t="s">
        <v>5565</v>
      </c>
      <c r="L299" s="1" t="s">
        <v>5770</v>
      </c>
      <c r="M299" s="1" t="s">
        <v>793</v>
      </c>
      <c r="N299" s="1" t="s">
        <v>920</v>
      </c>
      <c r="O299" s="1" t="s">
        <v>921</v>
      </c>
      <c r="P299" s="1"/>
      <c r="Q299" s="1" t="s">
        <v>92</v>
      </c>
      <c r="R299" s="1" t="s">
        <v>544</v>
      </c>
      <c r="S299" s="1" t="s">
        <v>585</v>
      </c>
      <c r="T299" s="1"/>
      <c r="U299" s="1"/>
      <c r="V299" s="1" t="s">
        <v>1380</v>
      </c>
      <c r="W299" s="1" t="s">
        <v>1381</v>
      </c>
      <c r="X299" s="1"/>
      <c r="Y299" s="25">
        <v>43402.622858796298</v>
      </c>
      <c r="Z299" s="1" t="str">
        <f>IF(ISNA(VLOOKUP(C299,'Paetec -prev'!C:H,6,0)),"Yes",IF(OR(VLOOKUP(C299,'Paetec -prev'!C:H,6,0)="Closed",VLOOKUP(C299,'Paetec -prev'!C:H,6,0)="Resolved"),"No","Yes"))</f>
        <v>No</v>
      </c>
      <c r="AA299" s="1" t="s">
        <v>548</v>
      </c>
      <c r="AB299" s="1" t="s">
        <v>548</v>
      </c>
      <c r="AC299" s="1"/>
      <c r="AD299" s="1"/>
    </row>
    <row r="300" spans="1:30" x14ac:dyDescent="0.25">
      <c r="A300" s="1" t="s">
        <v>677</v>
      </c>
      <c r="B300" s="1" t="s">
        <v>562</v>
      </c>
      <c r="C300" s="1" t="s">
        <v>5330</v>
      </c>
      <c r="D300" s="25">
        <v>43398.015682870369</v>
      </c>
      <c r="E300" s="25">
        <v>43402.633032407408</v>
      </c>
      <c r="F300" s="1" t="s">
        <v>915</v>
      </c>
      <c r="G300" s="1" t="s">
        <v>90</v>
      </c>
      <c r="H300" s="1" t="s">
        <v>1341</v>
      </c>
      <c r="I300" s="1" t="s">
        <v>91</v>
      </c>
      <c r="J300" s="1" t="s">
        <v>1119</v>
      </c>
      <c r="K300" s="1" t="s">
        <v>5331</v>
      </c>
      <c r="L300" s="1" t="s">
        <v>5776</v>
      </c>
      <c r="M300" s="1" t="s">
        <v>793</v>
      </c>
      <c r="N300" s="1" t="s">
        <v>40</v>
      </c>
      <c r="O300" s="1" t="s">
        <v>1093</v>
      </c>
      <c r="P300" s="1"/>
      <c r="Q300" s="1" t="s">
        <v>92</v>
      </c>
      <c r="R300" s="1" t="s">
        <v>544</v>
      </c>
      <c r="S300" s="1" t="s">
        <v>585</v>
      </c>
      <c r="T300" s="1"/>
      <c r="U300" s="1"/>
      <c r="V300" s="1" t="s">
        <v>930</v>
      </c>
      <c r="W300" s="1" t="s">
        <v>950</v>
      </c>
      <c r="X300" s="1"/>
      <c r="Y300" s="25">
        <v>43402.633310185185</v>
      </c>
      <c r="Z300" s="1" t="str">
        <f>IF(ISNA(VLOOKUP(C300,'Paetec -prev'!C:H,6,0)),"Yes",IF(OR(VLOOKUP(C300,'Paetec -prev'!C:H,6,0)="Closed",VLOOKUP(C300,'Paetec -prev'!C:H,6,0)="Resolved"),"No","Yes"))</f>
        <v>No</v>
      </c>
      <c r="AA300" s="1" t="s">
        <v>548</v>
      </c>
      <c r="AB300" s="1" t="s">
        <v>548</v>
      </c>
      <c r="AC300" s="1"/>
      <c r="AD300" s="1"/>
    </row>
    <row r="301" spans="1:30" x14ac:dyDescent="0.25">
      <c r="A301" s="1" t="s">
        <v>677</v>
      </c>
      <c r="B301" s="1" t="s">
        <v>562</v>
      </c>
      <c r="C301" s="1" t="s">
        <v>5755</v>
      </c>
      <c r="D301" s="25">
        <v>43399.939282407409</v>
      </c>
      <c r="E301" s="25">
        <v>43402.641481481478</v>
      </c>
      <c r="F301" s="1" t="s">
        <v>1193</v>
      </c>
      <c r="G301" s="1" t="s">
        <v>90</v>
      </c>
      <c r="H301" s="1" t="s">
        <v>1341</v>
      </c>
      <c r="I301" s="1" t="s">
        <v>91</v>
      </c>
      <c r="J301" s="1" t="s">
        <v>1119</v>
      </c>
      <c r="K301" s="1" t="s">
        <v>5756</v>
      </c>
      <c r="L301" s="1" t="s">
        <v>5757</v>
      </c>
      <c r="M301" s="1" t="s">
        <v>793</v>
      </c>
      <c r="N301" s="1" t="s">
        <v>41</v>
      </c>
      <c r="O301" s="1" t="s">
        <v>928</v>
      </c>
      <c r="P301" s="1"/>
      <c r="Q301" s="1" t="s">
        <v>92</v>
      </c>
      <c r="R301" s="1" t="s">
        <v>544</v>
      </c>
      <c r="S301" s="1" t="s">
        <v>585</v>
      </c>
      <c r="T301" s="1"/>
      <c r="U301" s="1"/>
      <c r="V301" s="1" t="s">
        <v>912</v>
      </c>
      <c r="W301" s="1" t="s">
        <v>1066</v>
      </c>
      <c r="X301" s="1"/>
      <c r="Y301" s="25">
        <v>43402.641770833332</v>
      </c>
      <c r="Z301" s="1" t="str">
        <f>IF(ISNA(VLOOKUP(C301,'Paetec -prev'!C:H,6,0)),"Yes",IF(OR(VLOOKUP(C301,'Paetec -prev'!C:H,6,0)="Closed",VLOOKUP(C301,'Paetec -prev'!C:H,6,0)="Resolved"),"No","Yes"))</f>
        <v>No</v>
      </c>
      <c r="AA301" s="1" t="s">
        <v>548</v>
      </c>
      <c r="AB301" s="1" t="s">
        <v>548</v>
      </c>
      <c r="AC301" s="1"/>
      <c r="AD301" s="1"/>
    </row>
    <row r="302" spans="1:30" x14ac:dyDescent="0.25">
      <c r="A302" s="1" t="s">
        <v>677</v>
      </c>
      <c r="B302" s="1" t="s">
        <v>562</v>
      </c>
      <c r="C302" s="1" t="s">
        <v>5758</v>
      </c>
      <c r="D302" s="25">
        <v>43399.760347222225</v>
      </c>
      <c r="E302" s="25">
        <v>43402.644976851851</v>
      </c>
      <c r="F302" s="1" t="s">
        <v>913</v>
      </c>
      <c r="G302" s="1" t="s">
        <v>90</v>
      </c>
      <c r="H302" s="1" t="s">
        <v>1341</v>
      </c>
      <c r="I302" s="1" t="s">
        <v>91</v>
      </c>
      <c r="J302" s="1" t="s">
        <v>1119</v>
      </c>
      <c r="K302" s="1" t="s">
        <v>5759</v>
      </c>
      <c r="L302" s="1" t="s">
        <v>5760</v>
      </c>
      <c r="M302" s="1" t="s">
        <v>793</v>
      </c>
      <c r="N302" s="1" t="s">
        <v>929</v>
      </c>
      <c r="O302" s="1" t="s">
        <v>940</v>
      </c>
      <c r="P302" s="1"/>
      <c r="Q302" s="1" t="s">
        <v>92</v>
      </c>
      <c r="R302" s="1" t="s">
        <v>544</v>
      </c>
      <c r="S302" s="1" t="s">
        <v>585</v>
      </c>
      <c r="T302" s="1"/>
      <c r="U302" s="1"/>
      <c r="V302" s="1" t="s">
        <v>922</v>
      </c>
      <c r="W302" s="1" t="s">
        <v>4513</v>
      </c>
      <c r="X302" s="1"/>
      <c r="Y302" s="25">
        <v>43402.645254629628</v>
      </c>
      <c r="Z302" s="1" t="str">
        <f>IF(ISNA(VLOOKUP(C302,'Paetec -prev'!C:H,6,0)),"Yes",IF(OR(VLOOKUP(C302,'Paetec -prev'!C:H,6,0)="Closed",VLOOKUP(C302,'Paetec -prev'!C:H,6,0)="Resolved"),"No","Yes"))</f>
        <v>No</v>
      </c>
      <c r="AA302" s="1" t="s">
        <v>548</v>
      </c>
      <c r="AB302" s="1" t="s">
        <v>548</v>
      </c>
      <c r="AC302" s="1"/>
      <c r="AD302" s="1"/>
    </row>
    <row r="303" spans="1:30" x14ac:dyDescent="0.25">
      <c r="A303" s="1" t="s">
        <v>677</v>
      </c>
      <c r="B303" s="1" t="s">
        <v>562</v>
      </c>
      <c r="C303" s="1" t="s">
        <v>5764</v>
      </c>
      <c r="D303" s="25">
        <v>43399.74695601852</v>
      </c>
      <c r="E303" s="25">
        <v>43402.659363425926</v>
      </c>
      <c r="F303" s="1" t="s">
        <v>1101</v>
      </c>
      <c r="G303" s="1" t="s">
        <v>90</v>
      </c>
      <c r="H303" s="1" t="s">
        <v>1341</v>
      </c>
      <c r="I303" s="1" t="s">
        <v>91</v>
      </c>
      <c r="J303" s="1" t="s">
        <v>1119</v>
      </c>
      <c r="K303" s="1" t="s">
        <v>5765</v>
      </c>
      <c r="L303" s="1" t="s">
        <v>5766</v>
      </c>
      <c r="M303" s="1" t="s">
        <v>793</v>
      </c>
      <c r="N303" s="1" t="s">
        <v>920</v>
      </c>
      <c r="O303" s="1" t="s">
        <v>921</v>
      </c>
      <c r="P303" s="1"/>
      <c r="Q303" s="1" t="s">
        <v>92</v>
      </c>
      <c r="R303" s="1" t="s">
        <v>544</v>
      </c>
      <c r="S303" s="1" t="s">
        <v>585</v>
      </c>
      <c r="T303" s="1"/>
      <c r="U303" s="1"/>
      <c r="V303" s="1" t="s">
        <v>1333</v>
      </c>
      <c r="W303" s="1" t="s">
        <v>1334</v>
      </c>
      <c r="X303" s="1"/>
      <c r="Y303" s="25">
        <v>43402.65966435185</v>
      </c>
      <c r="Z303" s="1" t="str">
        <f>IF(ISNA(VLOOKUP(C303,'Paetec -prev'!C:H,6,0)),"Yes",IF(OR(VLOOKUP(C303,'Paetec -prev'!C:H,6,0)="Closed",VLOOKUP(C303,'Paetec -prev'!C:H,6,0)="Resolved"),"No","Yes"))</f>
        <v>No</v>
      </c>
      <c r="AA303" s="1" t="s">
        <v>548</v>
      </c>
      <c r="AB303" s="1" t="s">
        <v>548</v>
      </c>
      <c r="AC303" s="1"/>
      <c r="AD303" s="1"/>
    </row>
    <row r="304" spans="1:30" x14ac:dyDescent="0.25">
      <c r="A304" s="1" t="s">
        <v>677</v>
      </c>
      <c r="B304" s="1" t="s">
        <v>562</v>
      </c>
      <c r="C304" s="1" t="s">
        <v>4681</v>
      </c>
      <c r="D304" s="25">
        <v>43392.067824074074</v>
      </c>
      <c r="E304" s="25">
        <v>43402.664166666669</v>
      </c>
      <c r="F304" s="1" t="s">
        <v>914</v>
      </c>
      <c r="G304" s="1" t="s">
        <v>90</v>
      </c>
      <c r="H304" s="1" t="s">
        <v>1341</v>
      </c>
      <c r="I304" s="1" t="s">
        <v>91</v>
      </c>
      <c r="J304" s="1" t="s">
        <v>1119</v>
      </c>
      <c r="K304" s="1" t="s">
        <v>4682</v>
      </c>
      <c r="L304" s="1" t="s">
        <v>5778</v>
      </c>
      <c r="M304" s="1" t="s">
        <v>793</v>
      </c>
      <c r="N304" s="1" t="s">
        <v>3365</v>
      </c>
      <c r="O304" s="1" t="s">
        <v>4856</v>
      </c>
      <c r="P304" s="1"/>
      <c r="Q304" s="1" t="s">
        <v>92</v>
      </c>
      <c r="R304" s="1" t="s">
        <v>544</v>
      </c>
      <c r="S304" s="1" t="s">
        <v>585</v>
      </c>
      <c r="T304" s="1"/>
      <c r="U304" s="1"/>
      <c r="V304" s="1" t="s">
        <v>4683</v>
      </c>
      <c r="W304" s="1" t="s">
        <v>4684</v>
      </c>
      <c r="X304" s="1"/>
      <c r="Y304" s="25">
        <v>43402.849953703706</v>
      </c>
      <c r="Z304" s="1" t="str">
        <f>IF(ISNA(VLOOKUP(C304,'Paetec -prev'!C:H,6,0)),"Yes",IF(OR(VLOOKUP(C304,'Paetec -prev'!C:H,6,0)="Closed",VLOOKUP(C304,'Paetec -prev'!C:H,6,0)="Resolved"),"No","Yes"))</f>
        <v>No</v>
      </c>
      <c r="AA304" s="1" t="s">
        <v>548</v>
      </c>
      <c r="AB304" s="1" t="s">
        <v>548</v>
      </c>
      <c r="AC304" s="1"/>
      <c r="AD304" s="1"/>
    </row>
    <row r="305" spans="1:30" x14ac:dyDescent="0.25">
      <c r="A305" s="1" t="s">
        <v>677</v>
      </c>
      <c r="B305" s="1" t="s">
        <v>562</v>
      </c>
      <c r="C305" s="1" t="s">
        <v>4896</v>
      </c>
      <c r="D305" s="25">
        <v>43395.824884259258</v>
      </c>
      <c r="E305" s="25">
        <v>43402.720150462963</v>
      </c>
      <c r="F305" s="1" t="s">
        <v>914</v>
      </c>
      <c r="G305" s="1" t="s">
        <v>90</v>
      </c>
      <c r="H305" s="1" t="s">
        <v>1341</v>
      </c>
      <c r="I305" s="1" t="s">
        <v>91</v>
      </c>
      <c r="J305" s="1" t="s">
        <v>1119</v>
      </c>
      <c r="K305" s="1" t="s">
        <v>4897</v>
      </c>
      <c r="L305" s="1" t="s">
        <v>5777</v>
      </c>
      <c r="M305" s="1" t="s">
        <v>793</v>
      </c>
      <c r="N305" s="1" t="s">
        <v>920</v>
      </c>
      <c r="O305" s="1" t="s">
        <v>921</v>
      </c>
      <c r="P305" s="1"/>
      <c r="Q305" s="1" t="s">
        <v>92</v>
      </c>
      <c r="R305" s="1" t="s">
        <v>544</v>
      </c>
      <c r="S305" s="1" t="s">
        <v>585</v>
      </c>
      <c r="T305" s="1"/>
      <c r="U305" s="1"/>
      <c r="V305" s="1" t="s">
        <v>4898</v>
      </c>
      <c r="W305" s="1" t="s">
        <v>4899</v>
      </c>
      <c r="X305" s="1"/>
      <c r="Y305" s="25">
        <v>43402.72042824074</v>
      </c>
      <c r="Z305" s="1" t="str">
        <f>IF(ISNA(VLOOKUP(C305,'Paetec -prev'!C:H,6,0)),"Yes",IF(OR(VLOOKUP(C305,'Paetec -prev'!C:H,6,0)="Closed",VLOOKUP(C305,'Paetec -prev'!C:H,6,0)="Resolved"),"No","Yes"))</f>
        <v>No</v>
      </c>
      <c r="AA305" s="1" t="s">
        <v>548</v>
      </c>
      <c r="AB305" s="1" t="s">
        <v>548</v>
      </c>
      <c r="AC305" s="1"/>
      <c r="AD305" s="1"/>
    </row>
    <row r="306" spans="1:30" x14ac:dyDescent="0.25">
      <c r="A306" s="1" t="s">
        <v>677</v>
      </c>
      <c r="B306" s="1" t="s">
        <v>562</v>
      </c>
      <c r="C306" s="1" t="s">
        <v>5562</v>
      </c>
      <c r="D306" s="25">
        <v>43399.021979166668</v>
      </c>
      <c r="E306" s="25">
        <v>43402.736909722225</v>
      </c>
      <c r="F306" s="1" t="s">
        <v>913</v>
      </c>
      <c r="G306" s="1" t="s">
        <v>90</v>
      </c>
      <c r="H306" s="1" t="s">
        <v>1341</v>
      </c>
      <c r="I306" s="1" t="s">
        <v>91</v>
      </c>
      <c r="J306" s="1" t="s">
        <v>1119</v>
      </c>
      <c r="K306" s="1" t="s">
        <v>5563</v>
      </c>
      <c r="L306" s="1" t="s">
        <v>5769</v>
      </c>
      <c r="M306" s="1" t="s">
        <v>793</v>
      </c>
      <c r="N306" s="1" t="s">
        <v>929</v>
      </c>
      <c r="O306" s="1" t="s">
        <v>940</v>
      </c>
      <c r="P306" s="1"/>
      <c r="Q306" s="1" t="s">
        <v>92</v>
      </c>
      <c r="R306" s="1" t="s">
        <v>544</v>
      </c>
      <c r="S306" s="1" t="s">
        <v>585</v>
      </c>
      <c r="T306" s="1"/>
      <c r="U306" s="1"/>
      <c r="V306" s="1" t="s">
        <v>930</v>
      </c>
      <c r="W306" s="1" t="s">
        <v>950</v>
      </c>
      <c r="X306" s="1"/>
      <c r="Y306" s="25">
        <v>43402.737175925926</v>
      </c>
      <c r="Z306" s="1" t="str">
        <f>IF(ISNA(VLOOKUP(C306,'Paetec -prev'!C:H,6,0)),"Yes",IF(OR(VLOOKUP(C306,'Paetec -prev'!C:H,6,0)="Closed",VLOOKUP(C306,'Paetec -prev'!C:H,6,0)="Resolved"),"No","Yes"))</f>
        <v>No</v>
      </c>
      <c r="AA306" s="1" t="s">
        <v>548</v>
      </c>
      <c r="AB306" s="1" t="s">
        <v>548</v>
      </c>
      <c r="AC306" s="1"/>
      <c r="AD306" s="1"/>
    </row>
    <row r="307" spans="1:30" x14ac:dyDescent="0.25">
      <c r="A307" s="1" t="s">
        <v>677</v>
      </c>
      <c r="B307" s="1" t="s">
        <v>562</v>
      </c>
      <c r="C307" s="1" t="s">
        <v>5761</v>
      </c>
      <c r="D307" s="25">
        <v>43399.749675925923</v>
      </c>
      <c r="E307" s="25">
        <v>43402.774340277778</v>
      </c>
      <c r="F307" s="1" t="s">
        <v>915</v>
      </c>
      <c r="G307" s="1" t="s">
        <v>90</v>
      </c>
      <c r="H307" s="1" t="s">
        <v>1341</v>
      </c>
      <c r="I307" s="1" t="s">
        <v>91</v>
      </c>
      <c r="J307" s="1" t="s">
        <v>1119</v>
      </c>
      <c r="K307" s="1" t="s">
        <v>5762</v>
      </c>
      <c r="L307" s="1" t="s">
        <v>5763</v>
      </c>
      <c r="M307" s="1" t="s">
        <v>793</v>
      </c>
      <c r="N307" s="1" t="s">
        <v>40</v>
      </c>
      <c r="O307" s="1" t="s">
        <v>937</v>
      </c>
      <c r="P307" s="1"/>
      <c r="Q307" s="1" t="s">
        <v>92</v>
      </c>
      <c r="R307" s="1" t="s">
        <v>544</v>
      </c>
      <c r="S307" s="1" t="s">
        <v>585</v>
      </c>
      <c r="T307" s="1"/>
      <c r="U307" s="1"/>
      <c r="V307" s="1" t="s">
        <v>1333</v>
      </c>
      <c r="W307" s="1" t="s">
        <v>1334</v>
      </c>
      <c r="X307" s="1"/>
      <c r="Y307" s="25">
        <v>43402.781215277777</v>
      </c>
      <c r="Z307" s="1" t="str">
        <f>IF(ISNA(VLOOKUP(C307,'Paetec -prev'!C:H,6,0)),"Yes",IF(OR(VLOOKUP(C307,'Paetec -prev'!C:H,6,0)="Closed",VLOOKUP(C307,'Paetec -prev'!C:H,6,0)="Resolved"),"No","Yes"))</f>
        <v>No</v>
      </c>
      <c r="AA307" s="1" t="s">
        <v>548</v>
      </c>
      <c r="AB307" s="1" t="s">
        <v>548</v>
      </c>
      <c r="AC307" s="1"/>
      <c r="AD307" s="1"/>
    </row>
    <row r="308" spans="1:30" x14ac:dyDescent="0.25">
      <c r="A308" s="1" t="s">
        <v>677</v>
      </c>
      <c r="B308" s="1" t="s">
        <v>562</v>
      </c>
      <c r="C308" s="1" t="s">
        <v>4463</v>
      </c>
      <c r="D308" s="25">
        <v>43391.986493055556</v>
      </c>
      <c r="E308" s="25">
        <v>43402.776238425926</v>
      </c>
      <c r="F308" s="1" t="s">
        <v>914</v>
      </c>
      <c r="G308" s="1" t="s">
        <v>90</v>
      </c>
      <c r="H308" s="1" t="s">
        <v>1341</v>
      </c>
      <c r="I308" s="1" t="s">
        <v>91</v>
      </c>
      <c r="J308" s="1" t="s">
        <v>1119</v>
      </c>
      <c r="K308" s="1" t="s">
        <v>4464</v>
      </c>
      <c r="L308" s="1" t="s">
        <v>5779</v>
      </c>
      <c r="M308" s="1" t="s">
        <v>793</v>
      </c>
      <c r="N308" s="1" t="s">
        <v>929</v>
      </c>
      <c r="O308" s="1" t="s">
        <v>948</v>
      </c>
      <c r="P308" s="1"/>
      <c r="Q308" s="1" t="s">
        <v>92</v>
      </c>
      <c r="R308" s="1" t="s">
        <v>544</v>
      </c>
      <c r="S308" s="1" t="s">
        <v>585</v>
      </c>
      <c r="T308" s="1"/>
      <c r="U308" s="1"/>
      <c r="V308" s="1" t="s">
        <v>1380</v>
      </c>
      <c r="W308" s="1" t="s">
        <v>4062</v>
      </c>
      <c r="X308" s="1"/>
      <c r="Y308" s="25">
        <v>43402.776516203703</v>
      </c>
      <c r="Z308" s="1" t="str">
        <f>IF(ISNA(VLOOKUP(C308,'Paetec -prev'!C:H,6,0)),"Yes",IF(OR(VLOOKUP(C308,'Paetec -prev'!C:H,6,0)="Closed",VLOOKUP(C308,'Paetec -prev'!C:H,6,0)="Resolved"),"No","Yes"))</f>
        <v>No</v>
      </c>
      <c r="AA308" s="1" t="s">
        <v>548</v>
      </c>
      <c r="AB308" s="1" t="s">
        <v>548</v>
      </c>
      <c r="AC308" s="1"/>
      <c r="AD308" s="1"/>
    </row>
    <row r="309" spans="1:30" x14ac:dyDescent="0.25">
      <c r="A309" s="1" t="s">
        <v>677</v>
      </c>
      <c r="B309" s="1" t="s">
        <v>562</v>
      </c>
      <c r="C309" s="1" t="s">
        <v>4499</v>
      </c>
      <c r="D309" s="25">
        <v>43390.823391203703</v>
      </c>
      <c r="E309" s="25">
        <v>43402.788981481484</v>
      </c>
      <c r="F309" s="1" t="s">
        <v>914</v>
      </c>
      <c r="G309" s="1" t="s">
        <v>90</v>
      </c>
      <c r="H309" s="1" t="s">
        <v>1341</v>
      </c>
      <c r="I309" s="1" t="s">
        <v>91</v>
      </c>
      <c r="J309" s="1" t="s">
        <v>1119</v>
      </c>
      <c r="K309" s="1" t="s">
        <v>4500</v>
      </c>
      <c r="L309" s="1" t="s">
        <v>5780</v>
      </c>
      <c r="M309" s="1" t="s">
        <v>793</v>
      </c>
      <c r="N309" s="1" t="s">
        <v>41</v>
      </c>
      <c r="O309" s="1" t="s">
        <v>928</v>
      </c>
      <c r="P309" s="1"/>
      <c r="Q309" s="1" t="s">
        <v>92</v>
      </c>
      <c r="R309" s="1" t="s">
        <v>544</v>
      </c>
      <c r="S309" s="1" t="s">
        <v>585</v>
      </c>
      <c r="T309" s="1"/>
      <c r="U309" s="1"/>
      <c r="V309" s="1" t="s">
        <v>2293</v>
      </c>
      <c r="W309" s="1" t="s">
        <v>2579</v>
      </c>
      <c r="X309" s="1"/>
      <c r="Y309" s="25">
        <v>43402.789259259262</v>
      </c>
      <c r="Z309" s="1" t="str">
        <f>IF(ISNA(VLOOKUP(C309,'Paetec -prev'!C:H,6,0)),"Yes",IF(OR(VLOOKUP(C309,'Paetec -prev'!C:H,6,0)="Closed",VLOOKUP(C309,'Paetec -prev'!C:H,6,0)="Resolved"),"No","Yes"))</f>
        <v>No</v>
      </c>
      <c r="AA309" s="1" t="s">
        <v>548</v>
      </c>
      <c r="AB309" s="1" t="s">
        <v>548</v>
      </c>
      <c r="AC309" s="1"/>
      <c r="AD309" s="1"/>
    </row>
    <row r="310" spans="1:30" x14ac:dyDescent="0.25">
      <c r="A310" s="1" t="s">
        <v>677</v>
      </c>
      <c r="B310" s="1" t="s">
        <v>562</v>
      </c>
      <c r="C310" s="32" t="s">
        <v>5784</v>
      </c>
      <c r="D310" s="25">
        <v>43400.065312500003</v>
      </c>
      <c r="E310" s="25">
        <v>43402.828194444446</v>
      </c>
      <c r="F310" s="1" t="s">
        <v>1193</v>
      </c>
      <c r="G310" s="1" t="s">
        <v>90</v>
      </c>
      <c r="H310" s="1" t="s">
        <v>1341</v>
      </c>
      <c r="I310" s="1" t="s">
        <v>91</v>
      </c>
      <c r="J310" s="1" t="s">
        <v>1119</v>
      </c>
      <c r="K310" s="1" t="s">
        <v>5785</v>
      </c>
      <c r="L310" s="1" t="s">
        <v>5991</v>
      </c>
      <c r="M310" s="1" t="s">
        <v>793</v>
      </c>
      <c r="N310" s="1" t="s">
        <v>41</v>
      </c>
      <c r="O310" s="1" t="s">
        <v>927</v>
      </c>
      <c r="P310" s="1"/>
      <c r="Q310" s="1" t="s">
        <v>92</v>
      </c>
      <c r="R310" s="1" t="s">
        <v>544</v>
      </c>
      <c r="S310" s="1" t="s">
        <v>585</v>
      </c>
      <c r="T310" s="1"/>
      <c r="U310" s="1"/>
      <c r="V310" s="1" t="s">
        <v>1197</v>
      </c>
      <c r="W310" s="1" t="s">
        <v>4888</v>
      </c>
      <c r="X310" s="1"/>
      <c r="Y310" s="25">
        <v>43402.828472222223</v>
      </c>
      <c r="Z310" s="1" t="str">
        <f>IF(ISNA(VLOOKUP(C310,'Paetec -prev'!C:H,6,0)),"Yes",IF(OR(VLOOKUP(C310,'Paetec -prev'!C:H,6,0)="Closed",VLOOKUP(C310,'Paetec -prev'!C:H,6,0)="Resolved"),"No","Yes"))</f>
        <v>Yes</v>
      </c>
      <c r="AA310" s="1" t="s">
        <v>548</v>
      </c>
      <c r="AB310" s="1" t="s">
        <v>548</v>
      </c>
      <c r="AC310" s="1"/>
      <c r="AD310" s="1"/>
    </row>
    <row r="311" spans="1:30" x14ac:dyDescent="0.25">
      <c r="A311" s="1" t="s">
        <v>677</v>
      </c>
      <c r="B311" s="1" t="s">
        <v>562</v>
      </c>
      <c r="C311" s="32" t="s">
        <v>5788</v>
      </c>
      <c r="D311" s="25">
        <v>43399.771562499998</v>
      </c>
      <c r="E311" s="25">
        <v>43403.723576388889</v>
      </c>
      <c r="F311" s="1" t="s">
        <v>913</v>
      </c>
      <c r="G311" s="1" t="s">
        <v>90</v>
      </c>
      <c r="H311" s="1" t="s">
        <v>1341</v>
      </c>
      <c r="I311" s="1" t="s">
        <v>91</v>
      </c>
      <c r="J311" s="1" t="s">
        <v>1119</v>
      </c>
      <c r="K311" s="1" t="s">
        <v>5789</v>
      </c>
      <c r="L311" s="1" t="s">
        <v>5992</v>
      </c>
      <c r="M311" s="1" t="s">
        <v>793</v>
      </c>
      <c r="N311" s="1" t="s">
        <v>929</v>
      </c>
      <c r="O311" s="1" t="s">
        <v>939</v>
      </c>
      <c r="P311" s="1"/>
      <c r="Q311" s="1" t="s">
        <v>92</v>
      </c>
      <c r="R311" s="1" t="s">
        <v>544</v>
      </c>
      <c r="S311" s="1" t="s">
        <v>585</v>
      </c>
      <c r="T311" s="1"/>
      <c r="U311" s="1"/>
      <c r="V311" s="1" t="s">
        <v>947</v>
      </c>
      <c r="W311" s="1" t="s">
        <v>4920</v>
      </c>
      <c r="X311" s="1"/>
      <c r="Y311" s="25">
        <v>43403.723854166667</v>
      </c>
      <c r="Z311" s="1" t="str">
        <f>IF(ISNA(VLOOKUP(C311,'Paetec -prev'!C:H,6,0)),"Yes",IF(OR(VLOOKUP(C311,'Paetec -prev'!C:H,6,0)="Closed",VLOOKUP(C311,'Paetec -prev'!C:H,6,0)="Resolved"),"No","Yes"))</f>
        <v>Yes</v>
      </c>
      <c r="AA311" s="1" t="s">
        <v>548</v>
      </c>
      <c r="AB311" s="1" t="s">
        <v>548</v>
      </c>
      <c r="AC311" s="1"/>
      <c r="AD311" s="1"/>
    </row>
    <row r="312" spans="1:30" x14ac:dyDescent="0.25">
      <c r="A312" s="1" t="s">
        <v>677</v>
      </c>
      <c r="B312" s="1" t="s">
        <v>562</v>
      </c>
      <c r="C312" s="37" t="s">
        <v>5988</v>
      </c>
      <c r="D312" s="25">
        <v>43403.135567129626</v>
      </c>
      <c r="E312" s="25">
        <v>43403.736180555556</v>
      </c>
      <c r="F312" s="1" t="s">
        <v>913</v>
      </c>
      <c r="G312" s="1" t="s">
        <v>90</v>
      </c>
      <c r="H312" s="1" t="s">
        <v>1341</v>
      </c>
      <c r="I312" s="1" t="s">
        <v>91</v>
      </c>
      <c r="J312" s="1" t="s">
        <v>1119</v>
      </c>
      <c r="K312" s="1" t="s">
        <v>5989</v>
      </c>
      <c r="L312" s="1" t="s">
        <v>5990</v>
      </c>
      <c r="M312" s="1" t="s">
        <v>793</v>
      </c>
      <c r="N312" s="1" t="s">
        <v>929</v>
      </c>
      <c r="O312" s="1" t="s">
        <v>939</v>
      </c>
      <c r="P312" s="1"/>
      <c r="Q312" s="1" t="s">
        <v>92</v>
      </c>
      <c r="R312" s="1" t="s">
        <v>544</v>
      </c>
      <c r="S312" s="1" t="s">
        <v>585</v>
      </c>
      <c r="T312" s="1"/>
      <c r="U312" s="1"/>
      <c r="V312" s="1" t="s">
        <v>1189</v>
      </c>
      <c r="W312" s="1" t="s">
        <v>5292</v>
      </c>
      <c r="X312" s="1"/>
      <c r="Y312" s="25">
        <v>43403.736458333333</v>
      </c>
      <c r="Z312" s="1" t="str">
        <f>IF(ISNA(VLOOKUP(C312,'Paetec -prev'!C:H,6,0)),"Yes",IF(OR(VLOOKUP(C312,'Paetec -prev'!C:H,6,0)="Closed",VLOOKUP(C312,'Paetec -prev'!C:H,6,0)="Resolved"),"No","Yes"))</f>
        <v>Yes</v>
      </c>
      <c r="AA312" s="1" t="s">
        <v>549</v>
      </c>
      <c r="AB312" s="1" t="s">
        <v>549</v>
      </c>
      <c r="AC312" s="1"/>
      <c r="AD312" s="1"/>
    </row>
    <row r="313" spans="1:30" x14ac:dyDescent="0.25">
      <c r="A313" s="1" t="s">
        <v>677</v>
      </c>
      <c r="B313" s="1" t="s">
        <v>562</v>
      </c>
      <c r="C313" s="26" t="s">
        <v>5993</v>
      </c>
      <c r="D313" s="25">
        <v>43403.12054398148</v>
      </c>
      <c r="E313" s="1"/>
      <c r="F313" s="1" t="s">
        <v>915</v>
      </c>
      <c r="G313" s="1" t="s">
        <v>90</v>
      </c>
      <c r="H313" s="1" t="s">
        <v>335</v>
      </c>
      <c r="I313" s="1" t="s">
        <v>91</v>
      </c>
      <c r="J313" s="1" t="s">
        <v>1119</v>
      </c>
      <c r="K313" s="1" t="s">
        <v>5994</v>
      </c>
      <c r="L313" s="1"/>
      <c r="M313" s="1"/>
      <c r="N313" s="1"/>
      <c r="O313" s="1"/>
      <c r="P313" s="1"/>
      <c r="Q313" s="1" t="s">
        <v>92</v>
      </c>
      <c r="R313" s="1" t="s">
        <v>544</v>
      </c>
      <c r="S313" s="1" t="s">
        <v>585</v>
      </c>
      <c r="T313" s="1"/>
      <c r="U313" s="1"/>
      <c r="V313" s="1" t="s">
        <v>1189</v>
      </c>
      <c r="W313" s="1" t="s">
        <v>5292</v>
      </c>
      <c r="X313" s="1"/>
      <c r="Y313" s="25">
        <v>43403.495497685188</v>
      </c>
      <c r="Z313" s="1"/>
      <c r="AA313" s="1" t="s">
        <v>549</v>
      </c>
      <c r="AB313" s="1" t="s">
        <v>548</v>
      </c>
      <c r="AC313" s="1"/>
      <c r="AD313" s="1"/>
    </row>
    <row r="314" spans="1:30" x14ac:dyDescent="0.25">
      <c r="A314" s="1" t="s">
        <v>677</v>
      </c>
      <c r="B314" s="1" t="s">
        <v>562</v>
      </c>
      <c r="C314" s="26" t="s">
        <v>5995</v>
      </c>
      <c r="D314" s="25">
        <v>43403.063379629632</v>
      </c>
      <c r="E314" s="1"/>
      <c r="F314" s="1" t="s">
        <v>913</v>
      </c>
      <c r="G314" s="1" t="s">
        <v>90</v>
      </c>
      <c r="H314" s="1" t="s">
        <v>335</v>
      </c>
      <c r="I314" s="1" t="s">
        <v>91</v>
      </c>
      <c r="J314" s="1" t="s">
        <v>1119</v>
      </c>
      <c r="K314" s="1" t="s">
        <v>5996</v>
      </c>
      <c r="L314" s="1"/>
      <c r="M314" s="1"/>
      <c r="N314" s="1"/>
      <c r="O314" s="1"/>
      <c r="P314" s="1"/>
      <c r="Q314" s="1" t="s">
        <v>92</v>
      </c>
      <c r="R314" s="1" t="s">
        <v>544</v>
      </c>
      <c r="S314" s="1" t="s">
        <v>585</v>
      </c>
      <c r="T314" s="1"/>
      <c r="U314" s="1"/>
      <c r="V314" s="1" t="s">
        <v>3077</v>
      </c>
      <c r="W314" s="1" t="s">
        <v>3078</v>
      </c>
      <c r="X314" s="1"/>
      <c r="Y314" s="25">
        <v>43403.498090277775</v>
      </c>
      <c r="Z314" s="1"/>
      <c r="AA314" s="1" t="s">
        <v>549</v>
      </c>
      <c r="AB314" s="1" t="s">
        <v>548</v>
      </c>
      <c r="AC314" s="1"/>
      <c r="AD314" s="1"/>
    </row>
    <row r="315" spans="1:30" x14ac:dyDescent="0.25">
      <c r="A315" s="1" t="s">
        <v>677</v>
      </c>
      <c r="B315" s="1" t="s">
        <v>562</v>
      </c>
      <c r="C315" s="26" t="s">
        <v>5997</v>
      </c>
      <c r="D315" s="25">
        <v>43403.04078703704</v>
      </c>
      <c r="E315" s="1"/>
      <c r="F315" s="1" t="s">
        <v>1101</v>
      </c>
      <c r="G315" s="1" t="s">
        <v>90</v>
      </c>
      <c r="H315" s="1" t="s">
        <v>335</v>
      </c>
      <c r="I315" s="1" t="s">
        <v>91</v>
      </c>
      <c r="J315" s="1" t="s">
        <v>1119</v>
      </c>
      <c r="K315" s="1" t="s">
        <v>5998</v>
      </c>
      <c r="L315" s="1"/>
      <c r="M315" s="1"/>
      <c r="N315" s="1"/>
      <c r="O315" s="1"/>
      <c r="P315" s="1"/>
      <c r="Q315" s="1" t="s">
        <v>92</v>
      </c>
      <c r="R315" s="1" t="s">
        <v>544</v>
      </c>
      <c r="S315" s="1" t="s">
        <v>585</v>
      </c>
      <c r="T315" s="1"/>
      <c r="U315" s="1"/>
      <c r="V315" s="1" t="s">
        <v>2542</v>
      </c>
      <c r="W315" s="1" t="s">
        <v>2543</v>
      </c>
      <c r="X315" s="1"/>
      <c r="Y315" s="25">
        <v>43403.498784722222</v>
      </c>
      <c r="Z315" s="1"/>
      <c r="AA315" s="1" t="s">
        <v>549</v>
      </c>
      <c r="AB315" s="1" t="s">
        <v>548</v>
      </c>
      <c r="AC315" s="1"/>
      <c r="AD315" s="1"/>
    </row>
    <row r="316" spans="1:30" x14ac:dyDescent="0.25">
      <c r="A316" s="1" t="s">
        <v>677</v>
      </c>
      <c r="B316" s="1" t="s">
        <v>562</v>
      </c>
      <c r="C316" s="26" t="s">
        <v>5999</v>
      </c>
      <c r="D316" s="25">
        <v>43402.995474537034</v>
      </c>
      <c r="E316" s="1"/>
      <c r="F316" s="1" t="s">
        <v>1101</v>
      </c>
      <c r="G316" s="1" t="s">
        <v>90</v>
      </c>
      <c r="H316" s="1" t="s">
        <v>335</v>
      </c>
      <c r="I316" s="1" t="s">
        <v>91</v>
      </c>
      <c r="J316" s="1" t="s">
        <v>5333</v>
      </c>
      <c r="K316" s="1" t="s">
        <v>6000</v>
      </c>
      <c r="L316" s="1" t="s">
        <v>6001</v>
      </c>
      <c r="M316" s="1"/>
      <c r="N316" s="1"/>
      <c r="O316" s="1"/>
      <c r="P316" s="1"/>
      <c r="Q316" s="1" t="s">
        <v>92</v>
      </c>
      <c r="R316" s="1" t="s">
        <v>544</v>
      </c>
      <c r="S316" s="1" t="s">
        <v>585</v>
      </c>
      <c r="T316" s="1"/>
      <c r="U316" s="1"/>
      <c r="V316" s="1" t="s">
        <v>6002</v>
      </c>
      <c r="W316" s="1" t="s">
        <v>6003</v>
      </c>
      <c r="X316" s="1"/>
      <c r="Y316" s="25">
        <v>43403.499571759261</v>
      </c>
      <c r="Z316" s="1"/>
      <c r="AA316" s="1" t="s">
        <v>549</v>
      </c>
      <c r="AB316" s="1" t="s">
        <v>548</v>
      </c>
      <c r="AC316" s="1"/>
      <c r="AD316" s="1"/>
    </row>
    <row r="317" spans="1:30" x14ac:dyDescent="0.25">
      <c r="A317" s="1" t="s">
        <v>677</v>
      </c>
      <c r="B317" s="1" t="s">
        <v>562</v>
      </c>
      <c r="C317" s="26" t="s">
        <v>6004</v>
      </c>
      <c r="D317" s="25">
        <v>43402.898865740739</v>
      </c>
      <c r="E317" s="1"/>
      <c r="F317" s="1" t="s">
        <v>1193</v>
      </c>
      <c r="G317" s="1" t="s">
        <v>90</v>
      </c>
      <c r="H317" s="1" t="s">
        <v>335</v>
      </c>
      <c r="I317" s="1" t="s">
        <v>91</v>
      </c>
      <c r="J317" s="1" t="s">
        <v>1119</v>
      </c>
      <c r="K317" s="1" t="s">
        <v>6005</v>
      </c>
      <c r="L317" s="1"/>
      <c r="M317" s="1"/>
      <c r="N317" s="1"/>
      <c r="O317" s="1"/>
      <c r="P317" s="1"/>
      <c r="Q317" s="1" t="s">
        <v>92</v>
      </c>
      <c r="R317" s="1" t="s">
        <v>544</v>
      </c>
      <c r="S317" s="1" t="s">
        <v>585</v>
      </c>
      <c r="T317" s="1"/>
      <c r="U317" s="1"/>
      <c r="V317" s="1" t="s">
        <v>1096</v>
      </c>
      <c r="W317" s="1" t="s">
        <v>5302</v>
      </c>
      <c r="X317" s="1"/>
      <c r="Y317" s="25">
        <v>43403.501539351855</v>
      </c>
      <c r="Z317" s="1"/>
      <c r="AA317" s="1" t="s">
        <v>549</v>
      </c>
      <c r="AB317" s="1" t="s">
        <v>548</v>
      </c>
      <c r="AC317" s="1"/>
      <c r="AD317" s="1"/>
    </row>
    <row r="318" spans="1:30" x14ac:dyDescent="0.25">
      <c r="A318" s="1" t="s">
        <v>677</v>
      </c>
      <c r="B318" s="1" t="s">
        <v>562</v>
      </c>
      <c r="C318" s="26" t="s">
        <v>6006</v>
      </c>
      <c r="D318" s="25">
        <v>43402.93681712963</v>
      </c>
      <c r="E318" s="1"/>
      <c r="F318" s="1" t="s">
        <v>915</v>
      </c>
      <c r="G318" s="1" t="s">
        <v>90</v>
      </c>
      <c r="H318" s="1" t="s">
        <v>335</v>
      </c>
      <c r="I318" s="1" t="s">
        <v>91</v>
      </c>
      <c r="J318" s="1" t="s">
        <v>1119</v>
      </c>
      <c r="K318" s="1" t="s">
        <v>6007</v>
      </c>
      <c r="L318" s="1"/>
      <c r="M318" s="1"/>
      <c r="N318" s="1"/>
      <c r="O318" s="1"/>
      <c r="P318" s="1"/>
      <c r="Q318" s="1" t="s">
        <v>92</v>
      </c>
      <c r="R318" s="1" t="s">
        <v>544</v>
      </c>
      <c r="S318" s="1" t="s">
        <v>585</v>
      </c>
      <c r="T318" s="1"/>
      <c r="U318" s="1"/>
      <c r="V318" s="1" t="s">
        <v>1103</v>
      </c>
      <c r="W318" s="1" t="s">
        <v>4881</v>
      </c>
      <c r="X318" s="1"/>
      <c r="Y318" s="25">
        <v>43403.502627314818</v>
      </c>
      <c r="Z318" s="1"/>
      <c r="AA318" s="1" t="s">
        <v>549</v>
      </c>
      <c r="AB318" s="1" t="s">
        <v>548</v>
      </c>
      <c r="AC318" s="1"/>
      <c r="AD318" s="1"/>
    </row>
    <row r="319" spans="1:30" x14ac:dyDescent="0.25">
      <c r="A319" s="1" t="s">
        <v>677</v>
      </c>
      <c r="B319" s="1" t="s">
        <v>562</v>
      </c>
      <c r="C319" s="26" t="s">
        <v>6008</v>
      </c>
      <c r="D319" s="25">
        <v>43402.864953703705</v>
      </c>
      <c r="E319" s="1"/>
      <c r="F319" s="1" t="s">
        <v>1193</v>
      </c>
      <c r="G319" s="1" t="s">
        <v>90</v>
      </c>
      <c r="H319" s="1" t="s">
        <v>335</v>
      </c>
      <c r="I319" s="1" t="s">
        <v>91</v>
      </c>
      <c r="J319" s="1" t="s">
        <v>1119</v>
      </c>
      <c r="K319" s="1" t="s">
        <v>6009</v>
      </c>
      <c r="L319" s="1"/>
      <c r="M319" s="1"/>
      <c r="N319" s="1"/>
      <c r="O319" s="1"/>
      <c r="P319" s="1"/>
      <c r="Q319" s="1" t="s">
        <v>92</v>
      </c>
      <c r="R319" s="1" t="s">
        <v>544</v>
      </c>
      <c r="S319" s="1" t="s">
        <v>585</v>
      </c>
      <c r="T319" s="1"/>
      <c r="U319" s="1"/>
      <c r="V319" s="1" t="s">
        <v>1829</v>
      </c>
      <c r="W319" s="1" t="s">
        <v>2586</v>
      </c>
      <c r="X319" s="1"/>
      <c r="Y319" s="25">
        <v>43403.504155092596</v>
      </c>
      <c r="Z319" s="1"/>
      <c r="AA319" s="1" t="s">
        <v>549</v>
      </c>
      <c r="AB319" s="1" t="s">
        <v>548</v>
      </c>
      <c r="AC319" s="1"/>
      <c r="AD319" s="1"/>
    </row>
    <row r="320" spans="1:30" x14ac:dyDescent="0.25">
      <c r="A320" s="1" t="s">
        <v>677</v>
      </c>
      <c r="B320" s="1" t="s">
        <v>562</v>
      </c>
      <c r="C320" s="26" t="s">
        <v>6010</v>
      </c>
      <c r="D320" s="25">
        <v>43402.833634259259</v>
      </c>
      <c r="E320" s="1"/>
      <c r="F320" s="1" t="s">
        <v>1100</v>
      </c>
      <c r="G320" s="1" t="s">
        <v>90</v>
      </c>
      <c r="H320" s="1" t="s">
        <v>335</v>
      </c>
      <c r="I320" s="1" t="s">
        <v>91</v>
      </c>
      <c r="J320" s="1" t="s">
        <v>1119</v>
      </c>
      <c r="K320" s="1" t="s">
        <v>6011</v>
      </c>
      <c r="L320" s="1"/>
      <c r="M320" s="1"/>
      <c r="N320" s="1"/>
      <c r="O320" s="1"/>
      <c r="P320" s="1"/>
      <c r="Q320" s="1" t="s">
        <v>92</v>
      </c>
      <c r="R320" s="1" t="s">
        <v>544</v>
      </c>
      <c r="S320" s="1" t="s">
        <v>585</v>
      </c>
      <c r="T320" s="1"/>
      <c r="U320" s="1"/>
      <c r="V320" s="1" t="s">
        <v>1110</v>
      </c>
      <c r="W320" s="1" t="s">
        <v>964</v>
      </c>
      <c r="X320" s="1"/>
      <c r="Y320" s="25">
        <v>43403.504583333335</v>
      </c>
      <c r="Z320" s="1"/>
      <c r="AA320" s="1" t="s">
        <v>549</v>
      </c>
      <c r="AB320" s="1" t="s">
        <v>548</v>
      </c>
      <c r="AC320" s="1"/>
      <c r="AD320" s="1"/>
    </row>
    <row r="321" spans="1:30" x14ac:dyDescent="0.25">
      <c r="A321" s="1" t="s">
        <v>677</v>
      </c>
      <c r="B321" s="1" t="s">
        <v>562</v>
      </c>
      <c r="C321" s="26" t="s">
        <v>6012</v>
      </c>
      <c r="D321" s="25">
        <v>43402.807013888887</v>
      </c>
      <c r="E321" s="1"/>
      <c r="F321" s="1" t="s">
        <v>1100</v>
      </c>
      <c r="G321" s="1" t="s">
        <v>90</v>
      </c>
      <c r="H321" s="1" t="s">
        <v>335</v>
      </c>
      <c r="I321" s="1" t="s">
        <v>91</v>
      </c>
      <c r="J321" s="1" t="s">
        <v>1119</v>
      </c>
      <c r="K321" s="1" t="s">
        <v>6013</v>
      </c>
      <c r="L321" s="1"/>
      <c r="M321" s="1"/>
      <c r="N321" s="1"/>
      <c r="O321" s="1"/>
      <c r="P321" s="1"/>
      <c r="Q321" s="1" t="s">
        <v>92</v>
      </c>
      <c r="R321" s="1" t="s">
        <v>544</v>
      </c>
      <c r="S321" s="1" t="s">
        <v>585</v>
      </c>
      <c r="T321" s="1"/>
      <c r="U321" s="1"/>
      <c r="V321" s="1" t="s">
        <v>1307</v>
      </c>
      <c r="W321" s="1" t="s">
        <v>2050</v>
      </c>
      <c r="X321" s="1"/>
      <c r="Y321" s="25">
        <v>43403.505046296297</v>
      </c>
      <c r="Z321" s="1"/>
      <c r="AA321" s="1" t="s">
        <v>549</v>
      </c>
      <c r="AB321" s="1" t="s">
        <v>548</v>
      </c>
      <c r="AC321" s="1"/>
      <c r="AD321" s="1"/>
    </row>
    <row r="322" spans="1:30" x14ac:dyDescent="0.25">
      <c r="A322" s="1" t="s">
        <v>677</v>
      </c>
      <c r="B322" s="1" t="s">
        <v>562</v>
      </c>
      <c r="C322" s="26" t="s">
        <v>6014</v>
      </c>
      <c r="D322" s="25">
        <v>43402.801388888889</v>
      </c>
      <c r="E322" s="1"/>
      <c r="F322" s="1" t="s">
        <v>913</v>
      </c>
      <c r="G322" s="1" t="s">
        <v>90</v>
      </c>
      <c r="H322" s="1" t="s">
        <v>335</v>
      </c>
      <c r="I322" s="1" t="s">
        <v>91</v>
      </c>
      <c r="J322" s="1" t="s">
        <v>1119</v>
      </c>
      <c r="K322" s="1" t="s">
        <v>6015</v>
      </c>
      <c r="L322" s="1"/>
      <c r="M322" s="1"/>
      <c r="N322" s="1"/>
      <c r="O322" s="1"/>
      <c r="P322" s="1"/>
      <c r="Q322" s="1" t="s">
        <v>92</v>
      </c>
      <c r="R322" s="1" t="s">
        <v>544</v>
      </c>
      <c r="S322" s="1" t="s">
        <v>585</v>
      </c>
      <c r="T322" s="1"/>
      <c r="U322" s="1"/>
      <c r="V322" s="1" t="s">
        <v>1350</v>
      </c>
      <c r="W322" s="1" t="s">
        <v>3632</v>
      </c>
      <c r="X322" s="1"/>
      <c r="Y322" s="25">
        <v>43403.505509259259</v>
      </c>
      <c r="Z322" s="1"/>
      <c r="AA322" s="1" t="s">
        <v>549</v>
      </c>
      <c r="AB322" s="1" t="s">
        <v>548</v>
      </c>
      <c r="AC322" s="1"/>
      <c r="AD322" s="1"/>
    </row>
    <row r="323" spans="1:30" x14ac:dyDescent="0.25">
      <c r="A323" s="1" t="s">
        <v>677</v>
      </c>
      <c r="B323" s="1" t="s">
        <v>562</v>
      </c>
      <c r="C323" s="26" t="s">
        <v>6016</v>
      </c>
      <c r="D323" s="25">
        <v>43402.770995370367</v>
      </c>
      <c r="E323" s="1"/>
      <c r="F323" s="1" t="s">
        <v>1193</v>
      </c>
      <c r="G323" s="1" t="s">
        <v>90</v>
      </c>
      <c r="H323" s="1" t="s">
        <v>93</v>
      </c>
      <c r="I323" s="1" t="s">
        <v>91</v>
      </c>
      <c r="J323" s="1" t="s">
        <v>1119</v>
      </c>
      <c r="K323" s="1" t="s">
        <v>6017</v>
      </c>
      <c r="L323" s="1"/>
      <c r="M323" s="1"/>
      <c r="N323" s="1"/>
      <c r="O323" s="1"/>
      <c r="P323" s="1"/>
      <c r="Q323" s="1" t="s">
        <v>92</v>
      </c>
      <c r="R323" s="1" t="s">
        <v>544</v>
      </c>
      <c r="S323" s="1" t="s">
        <v>585</v>
      </c>
      <c r="T323" s="1"/>
      <c r="U323" s="1"/>
      <c r="V323" s="1" t="s">
        <v>3613</v>
      </c>
      <c r="W323" s="1" t="s">
        <v>2873</v>
      </c>
      <c r="X323" s="1"/>
      <c r="Y323" s="25">
        <v>43403.756319444445</v>
      </c>
      <c r="Z323" s="1"/>
      <c r="AA323" s="1" t="str">
        <f>IF(ISNA(VLOOKUP(C323,'Paetec -prev'!C:C,1,0)),"Yes","No")</f>
        <v>Yes</v>
      </c>
      <c r="AB323" s="1" t="s">
        <v>548</v>
      </c>
      <c r="AC323" s="1"/>
      <c r="AD323" s="1"/>
    </row>
    <row r="324" spans="1:30" x14ac:dyDescent="0.25">
      <c r="A324" s="1" t="s">
        <v>677</v>
      </c>
      <c r="B324" s="1" t="s">
        <v>562</v>
      </c>
      <c r="C324" s="26" t="s">
        <v>6018</v>
      </c>
      <c r="D324" s="25">
        <v>43402.652280092596</v>
      </c>
      <c r="E324" s="1"/>
      <c r="F324" s="1" t="s">
        <v>1101</v>
      </c>
      <c r="G324" s="1" t="s">
        <v>90</v>
      </c>
      <c r="H324" s="1" t="s">
        <v>335</v>
      </c>
      <c r="I324" s="1" t="s">
        <v>91</v>
      </c>
      <c r="J324" s="1" t="s">
        <v>1119</v>
      </c>
      <c r="K324" s="1" t="s">
        <v>6019</v>
      </c>
      <c r="L324" s="1"/>
      <c r="M324" s="1"/>
      <c r="N324" s="1"/>
      <c r="O324" s="1"/>
      <c r="P324" s="1"/>
      <c r="Q324" s="1" t="s">
        <v>92</v>
      </c>
      <c r="R324" s="1" t="s">
        <v>544</v>
      </c>
      <c r="S324" s="1" t="s">
        <v>585</v>
      </c>
      <c r="T324" s="1"/>
      <c r="U324" s="1"/>
      <c r="V324" s="1" t="s">
        <v>1110</v>
      </c>
      <c r="W324" s="1" t="s">
        <v>964</v>
      </c>
      <c r="X324" s="1"/>
      <c r="Y324" s="25">
        <v>43403.506423611114</v>
      </c>
      <c r="Z324" s="1"/>
      <c r="AA324" s="1" t="str">
        <f>IF(ISNA(VLOOKUP(C324,'Paetec -prev'!C:C,1,0)),"Yes","No")</f>
        <v>Yes</v>
      </c>
      <c r="AB324" s="1" t="s">
        <v>548</v>
      </c>
      <c r="AC324" s="1"/>
      <c r="AD324" s="1"/>
    </row>
    <row r="325" spans="1:30" x14ac:dyDescent="0.25">
      <c r="A325" s="1" t="s">
        <v>677</v>
      </c>
      <c r="B325" s="1" t="s">
        <v>562</v>
      </c>
      <c r="C325" s="1" t="s">
        <v>5786</v>
      </c>
      <c r="D325" s="25">
        <v>43399.960219907407</v>
      </c>
      <c r="E325" s="1"/>
      <c r="F325" s="1" t="s">
        <v>915</v>
      </c>
      <c r="G325" s="1" t="s">
        <v>90</v>
      </c>
      <c r="H325" s="1" t="s">
        <v>335</v>
      </c>
      <c r="I325" s="1" t="s">
        <v>91</v>
      </c>
      <c r="J325" s="1" t="s">
        <v>1119</v>
      </c>
      <c r="K325" s="1" t="s">
        <v>5787</v>
      </c>
      <c r="L325" s="1"/>
      <c r="M325" s="1"/>
      <c r="N325" s="1"/>
      <c r="O325" s="1"/>
      <c r="P325" s="1"/>
      <c r="Q325" s="1" t="s">
        <v>92</v>
      </c>
      <c r="R325" s="1" t="s">
        <v>544</v>
      </c>
      <c r="S325" s="1" t="s">
        <v>585</v>
      </c>
      <c r="T325" s="1"/>
      <c r="U325" s="1"/>
      <c r="V325" s="1" t="s">
        <v>3842</v>
      </c>
      <c r="W325" s="1" t="s">
        <v>4888</v>
      </c>
      <c r="X325" s="1"/>
      <c r="Y325" s="25">
        <v>43402.559583333335</v>
      </c>
      <c r="Z325" s="1"/>
      <c r="AA325" s="1" t="str">
        <f>IF(ISNA(VLOOKUP(C325,'Paetec -prev'!C:C,1,0)),"Yes","No")</f>
        <v>No</v>
      </c>
      <c r="AB325" s="1" t="s">
        <v>548</v>
      </c>
      <c r="AC325" s="1"/>
      <c r="AD325" s="1"/>
    </row>
    <row r="326" spans="1:30" x14ac:dyDescent="0.25">
      <c r="A326" s="1" t="s">
        <v>677</v>
      </c>
      <c r="B326" s="1" t="s">
        <v>562</v>
      </c>
      <c r="C326" s="26" t="s">
        <v>6020</v>
      </c>
      <c r="D326" s="25">
        <v>43399.758750000001</v>
      </c>
      <c r="E326" s="1"/>
      <c r="F326" s="1" t="s">
        <v>915</v>
      </c>
      <c r="G326" s="1" t="s">
        <v>90</v>
      </c>
      <c r="H326" s="1" t="s">
        <v>335</v>
      </c>
      <c r="I326" s="1" t="s">
        <v>91</v>
      </c>
      <c r="J326" s="1" t="s">
        <v>1119</v>
      </c>
      <c r="K326" s="1" t="s">
        <v>6021</v>
      </c>
      <c r="L326" s="1"/>
      <c r="M326" s="1"/>
      <c r="N326" s="1"/>
      <c r="O326" s="1"/>
      <c r="P326" s="1"/>
      <c r="Q326" s="1" t="s">
        <v>92</v>
      </c>
      <c r="R326" s="1" t="s">
        <v>544</v>
      </c>
      <c r="S326" s="1" t="s">
        <v>585</v>
      </c>
      <c r="T326" s="1"/>
      <c r="U326" s="1"/>
      <c r="V326" s="1" t="s">
        <v>1197</v>
      </c>
      <c r="W326" s="1" t="s">
        <v>4888</v>
      </c>
      <c r="X326" s="1"/>
      <c r="Y326" s="25">
        <v>43403.50681712963</v>
      </c>
      <c r="Z326" s="1"/>
      <c r="AA326" s="1" t="str">
        <f>IF(ISNA(VLOOKUP(C326,'Paetec -prev'!C:C,1,0)),"Yes","No")</f>
        <v>Yes</v>
      </c>
      <c r="AB326" s="1" t="s">
        <v>548</v>
      </c>
      <c r="AC326" s="1"/>
      <c r="AD326" s="1"/>
    </row>
    <row r="327" spans="1:30" x14ac:dyDescent="0.25">
      <c r="A327" s="1" t="s">
        <v>677</v>
      </c>
      <c r="B327" s="1" t="s">
        <v>562</v>
      </c>
      <c r="C327" s="1" t="s">
        <v>5790</v>
      </c>
      <c r="D327" s="25">
        <v>43399.519872685189</v>
      </c>
      <c r="E327" s="1"/>
      <c r="F327" s="1" t="s">
        <v>1193</v>
      </c>
      <c r="G327" s="1" t="s">
        <v>90</v>
      </c>
      <c r="H327" s="1" t="s">
        <v>335</v>
      </c>
      <c r="I327" s="1" t="s">
        <v>91</v>
      </c>
      <c r="J327" s="1" t="s">
        <v>1119</v>
      </c>
      <c r="K327" s="1" t="s">
        <v>5791</v>
      </c>
      <c r="L327" s="1"/>
      <c r="M327" s="1"/>
      <c r="N327" s="1"/>
      <c r="O327" s="1"/>
      <c r="P327" s="1"/>
      <c r="Q327" s="1" t="s">
        <v>92</v>
      </c>
      <c r="R327" s="1" t="s">
        <v>544</v>
      </c>
      <c r="S327" s="1" t="s">
        <v>585</v>
      </c>
      <c r="T327" s="1"/>
      <c r="U327" s="1"/>
      <c r="V327" s="1" t="s">
        <v>1110</v>
      </c>
      <c r="W327" s="1" t="s">
        <v>964</v>
      </c>
      <c r="X327" s="1"/>
      <c r="Y327" s="25">
        <v>43402.56391203704</v>
      </c>
      <c r="Z327" s="1"/>
      <c r="AA327" s="1" t="str">
        <f>IF(ISNA(VLOOKUP(C327,'Paetec -prev'!C:C,1,0)),"Yes","No")</f>
        <v>No</v>
      </c>
      <c r="AB327" s="1" t="s">
        <v>548</v>
      </c>
      <c r="AC327" s="1"/>
      <c r="AD327" s="1"/>
    </row>
    <row r="328" spans="1:30" x14ac:dyDescent="0.25">
      <c r="A328" s="1" t="s">
        <v>677</v>
      </c>
      <c r="B328" s="1" t="s">
        <v>562</v>
      </c>
      <c r="C328" s="1" t="s">
        <v>5568</v>
      </c>
      <c r="D328" s="25">
        <v>43398.735300925924</v>
      </c>
      <c r="E328" s="1"/>
      <c r="F328" s="1" t="s">
        <v>1100</v>
      </c>
      <c r="G328" s="1" t="s">
        <v>90</v>
      </c>
      <c r="H328" s="1" t="s">
        <v>335</v>
      </c>
      <c r="I328" s="1" t="s">
        <v>91</v>
      </c>
      <c r="J328" s="1" t="s">
        <v>1119</v>
      </c>
      <c r="K328" s="1" t="s">
        <v>5569</v>
      </c>
      <c r="L328" s="1"/>
      <c r="M328" s="1"/>
      <c r="N328" s="1"/>
      <c r="O328" s="1"/>
      <c r="P328" s="1"/>
      <c r="Q328" s="1" t="s">
        <v>92</v>
      </c>
      <c r="R328" s="1" t="s">
        <v>544</v>
      </c>
      <c r="S328" s="1" t="s">
        <v>585</v>
      </c>
      <c r="T328" s="1"/>
      <c r="U328" s="1"/>
      <c r="V328" s="1" t="s">
        <v>1339</v>
      </c>
      <c r="W328" s="1" t="s">
        <v>1340</v>
      </c>
      <c r="X328" s="1"/>
      <c r="Y328" s="25">
        <v>43399.502442129633</v>
      </c>
      <c r="Z328" s="1"/>
      <c r="AA328" s="1" t="str">
        <f>IF(ISNA(VLOOKUP(C328,'Paetec -prev'!C:C,1,0)),"Yes","No")</f>
        <v>No</v>
      </c>
      <c r="AB328" s="1" t="s">
        <v>548</v>
      </c>
      <c r="AC328" s="1"/>
      <c r="AD328" s="1"/>
    </row>
    <row r="329" spans="1:30" x14ac:dyDescent="0.25">
      <c r="A329" s="1" t="s">
        <v>677</v>
      </c>
      <c r="B329" s="1" t="s">
        <v>562</v>
      </c>
      <c r="C329" s="1" t="s">
        <v>5570</v>
      </c>
      <c r="D329" s="25">
        <v>43398.765601851854</v>
      </c>
      <c r="E329" s="1"/>
      <c r="F329" s="1" t="s">
        <v>1100</v>
      </c>
      <c r="G329" s="1" t="s">
        <v>90</v>
      </c>
      <c r="H329" s="1" t="s">
        <v>335</v>
      </c>
      <c r="I329" s="1" t="s">
        <v>91</v>
      </c>
      <c r="J329" s="1" t="s">
        <v>1119</v>
      </c>
      <c r="K329" s="1" t="s">
        <v>5571</v>
      </c>
      <c r="L329" s="1"/>
      <c r="M329" s="1"/>
      <c r="N329" s="1"/>
      <c r="O329" s="1"/>
      <c r="P329" s="1"/>
      <c r="Q329" s="1" t="s">
        <v>92</v>
      </c>
      <c r="R329" s="1" t="s">
        <v>544</v>
      </c>
      <c r="S329" s="1" t="s">
        <v>585</v>
      </c>
      <c r="T329" s="1"/>
      <c r="U329" s="1"/>
      <c r="V329" s="1" t="s">
        <v>1385</v>
      </c>
      <c r="W329" s="1" t="s">
        <v>1386</v>
      </c>
      <c r="X329" s="1"/>
      <c r="Y329" s="25">
        <v>43399.505173611113</v>
      </c>
      <c r="Z329" s="1"/>
      <c r="AA329" s="1" t="str">
        <f>IF(ISNA(VLOOKUP(C329,'Paetec -prev'!C:C,1,0)),"Yes","No")</f>
        <v>No</v>
      </c>
      <c r="AB329" s="1" t="s">
        <v>548</v>
      </c>
      <c r="AC329" s="1"/>
      <c r="AD329" s="1"/>
    </row>
    <row r="330" spans="1:30" x14ac:dyDescent="0.25">
      <c r="A330" s="1" t="s">
        <v>677</v>
      </c>
      <c r="B330" s="1" t="s">
        <v>562</v>
      </c>
      <c r="C330" s="1" t="s">
        <v>5319</v>
      </c>
      <c r="D330" s="25">
        <v>43398.082662037035</v>
      </c>
      <c r="E330" s="1"/>
      <c r="F330" s="1" t="s">
        <v>915</v>
      </c>
      <c r="G330" s="1" t="s">
        <v>90</v>
      </c>
      <c r="H330" s="1" t="s">
        <v>335</v>
      </c>
      <c r="I330" s="1" t="s">
        <v>91</v>
      </c>
      <c r="J330" s="1" t="s">
        <v>1119</v>
      </c>
      <c r="K330" s="1" t="s">
        <v>5320</v>
      </c>
      <c r="L330" s="1"/>
      <c r="M330" s="1"/>
      <c r="N330" s="1"/>
      <c r="O330" s="1"/>
      <c r="P330" s="1"/>
      <c r="Q330" s="1" t="s">
        <v>92</v>
      </c>
      <c r="R330" s="1" t="s">
        <v>544</v>
      </c>
      <c r="S330" s="1" t="s">
        <v>585</v>
      </c>
      <c r="T330" s="1"/>
      <c r="U330" s="1"/>
      <c r="V330" s="1" t="s">
        <v>5321</v>
      </c>
      <c r="W330" s="1" t="s">
        <v>5322</v>
      </c>
      <c r="X330" s="1"/>
      <c r="Y330" s="25">
        <v>43398.457592592589</v>
      </c>
      <c r="Z330" s="1"/>
      <c r="AA330" s="1" t="str">
        <f>IF(ISNA(VLOOKUP(C330,'Paetec -prev'!C:C,1,0)),"Yes","No")</f>
        <v>No</v>
      </c>
      <c r="AB330" s="1" t="s">
        <v>548</v>
      </c>
      <c r="AC330" s="1"/>
      <c r="AD330" s="1"/>
    </row>
    <row r="331" spans="1:30" x14ac:dyDescent="0.25">
      <c r="A331" s="1" t="s">
        <v>677</v>
      </c>
      <c r="B331" s="1" t="s">
        <v>562</v>
      </c>
      <c r="C331" s="1" t="s">
        <v>5328</v>
      </c>
      <c r="D331" s="25">
        <v>43398.033101851855</v>
      </c>
      <c r="E331" s="1"/>
      <c r="F331" s="1" t="s">
        <v>1100</v>
      </c>
      <c r="G331" s="1" t="s">
        <v>90</v>
      </c>
      <c r="H331" s="1" t="s">
        <v>335</v>
      </c>
      <c r="I331" s="1" t="s">
        <v>91</v>
      </c>
      <c r="J331" s="1" t="s">
        <v>1119</v>
      </c>
      <c r="K331" s="1" t="s">
        <v>5329</v>
      </c>
      <c r="L331" s="1"/>
      <c r="M331" s="1"/>
      <c r="N331" s="1"/>
      <c r="O331" s="1"/>
      <c r="P331" s="1"/>
      <c r="Q331" s="1" t="s">
        <v>92</v>
      </c>
      <c r="R331" s="1" t="s">
        <v>544</v>
      </c>
      <c r="S331" s="1" t="s">
        <v>585</v>
      </c>
      <c r="T331" s="1"/>
      <c r="U331" s="1"/>
      <c r="V331" s="1" t="s">
        <v>4875</v>
      </c>
      <c r="W331" s="1" t="s">
        <v>4876</v>
      </c>
      <c r="X331" s="1"/>
      <c r="Y331" s="25">
        <v>43399.757291666669</v>
      </c>
      <c r="Z331" s="1"/>
      <c r="AA331" s="1" t="str">
        <f>IF(ISNA(VLOOKUP(C331,'Paetec -prev'!C:C,1,0)),"Yes","No")</f>
        <v>No</v>
      </c>
      <c r="AB331" s="1" t="s">
        <v>548</v>
      </c>
      <c r="AC331" s="1"/>
      <c r="AD331" s="1"/>
    </row>
    <row r="332" spans="1:30" x14ac:dyDescent="0.25">
      <c r="A332" s="1" t="s">
        <v>677</v>
      </c>
      <c r="B332" s="1" t="s">
        <v>562</v>
      </c>
      <c r="C332" s="1" t="s">
        <v>5341</v>
      </c>
      <c r="D332" s="25">
        <v>43397.962256944447</v>
      </c>
      <c r="E332" s="1"/>
      <c r="F332" s="1" t="s">
        <v>913</v>
      </c>
      <c r="G332" s="1" t="s">
        <v>90</v>
      </c>
      <c r="H332" s="1" t="s">
        <v>335</v>
      </c>
      <c r="I332" s="1" t="s">
        <v>91</v>
      </c>
      <c r="J332" s="1" t="s">
        <v>1119</v>
      </c>
      <c r="K332" s="1" t="s">
        <v>5342</v>
      </c>
      <c r="L332" s="1"/>
      <c r="M332" s="1"/>
      <c r="N332" s="1"/>
      <c r="O332" s="1"/>
      <c r="P332" s="1"/>
      <c r="Q332" s="1" t="s">
        <v>92</v>
      </c>
      <c r="R332" s="1" t="s">
        <v>544</v>
      </c>
      <c r="S332" s="1" t="s">
        <v>585</v>
      </c>
      <c r="T332" s="1"/>
      <c r="U332" s="1"/>
      <c r="V332" s="1" t="s">
        <v>5325</v>
      </c>
      <c r="W332" s="1" t="s">
        <v>5326</v>
      </c>
      <c r="X332" s="1"/>
      <c r="Y332" s="25">
        <v>43398.466689814813</v>
      </c>
      <c r="Z332" s="1"/>
      <c r="AA332" s="1" t="str">
        <f>IF(ISNA(VLOOKUP(C332,'Paetec -prev'!C:C,1,0)),"Yes","No")</f>
        <v>No</v>
      </c>
      <c r="AB332" s="1" t="s">
        <v>548</v>
      </c>
      <c r="AC332" s="1"/>
      <c r="AD332" s="1"/>
    </row>
    <row r="333" spans="1:30" x14ac:dyDescent="0.25">
      <c r="A333" s="1" t="s">
        <v>677</v>
      </c>
      <c r="B333" s="1" t="s">
        <v>562</v>
      </c>
      <c r="C333" s="1" t="s">
        <v>5343</v>
      </c>
      <c r="D333" s="25">
        <v>43397.946631944447</v>
      </c>
      <c r="E333" s="1"/>
      <c r="F333" s="1" t="s">
        <v>1100</v>
      </c>
      <c r="G333" s="1" t="s">
        <v>90</v>
      </c>
      <c r="H333" s="1" t="s">
        <v>335</v>
      </c>
      <c r="I333" s="1" t="s">
        <v>91</v>
      </c>
      <c r="J333" s="1" t="s">
        <v>1119</v>
      </c>
      <c r="K333" s="1" t="s">
        <v>5344</v>
      </c>
      <c r="L333" s="1"/>
      <c r="M333" s="1"/>
      <c r="N333" s="1"/>
      <c r="O333" s="1"/>
      <c r="P333" s="1"/>
      <c r="Q333" s="1" t="s">
        <v>92</v>
      </c>
      <c r="R333" s="1" t="s">
        <v>544</v>
      </c>
      <c r="S333" s="1" t="s">
        <v>585</v>
      </c>
      <c r="T333" s="1"/>
      <c r="U333" s="1"/>
      <c r="V333" s="1" t="s">
        <v>1333</v>
      </c>
      <c r="W333" s="1" t="s">
        <v>1334</v>
      </c>
      <c r="X333" s="1"/>
      <c r="Y333" s="25">
        <v>43398.468425925923</v>
      </c>
      <c r="Z333" s="1"/>
      <c r="AA333" s="1" t="str">
        <f>IF(ISNA(VLOOKUP(C333,'Paetec -prev'!C:C,1,0)),"Yes","No")</f>
        <v>No</v>
      </c>
      <c r="AB333" s="1" t="s">
        <v>548</v>
      </c>
      <c r="AC333" s="1"/>
      <c r="AD333" s="1"/>
    </row>
    <row r="334" spans="1:30" x14ac:dyDescent="0.25">
      <c r="A334" s="1" t="s">
        <v>677</v>
      </c>
      <c r="B334" s="1" t="s">
        <v>562</v>
      </c>
      <c r="C334" s="1" t="s">
        <v>5345</v>
      </c>
      <c r="D334" s="25">
        <v>43397.952407407407</v>
      </c>
      <c r="E334" s="1"/>
      <c r="F334" s="1" t="s">
        <v>914</v>
      </c>
      <c r="G334" s="1" t="s">
        <v>90</v>
      </c>
      <c r="H334" s="1" t="s">
        <v>335</v>
      </c>
      <c r="I334" s="1" t="s">
        <v>91</v>
      </c>
      <c r="J334" s="1" t="s">
        <v>1119</v>
      </c>
      <c r="K334" s="1" t="s">
        <v>5346</v>
      </c>
      <c r="L334" s="1" t="s">
        <v>5792</v>
      </c>
      <c r="M334" s="1" t="s">
        <v>793</v>
      </c>
      <c r="N334" s="1" t="s">
        <v>1372</v>
      </c>
      <c r="O334" s="1" t="s">
        <v>5793</v>
      </c>
      <c r="P334" s="25">
        <v>43402.799293981479</v>
      </c>
      <c r="Q334" s="1" t="s">
        <v>92</v>
      </c>
      <c r="R334" s="1" t="s">
        <v>544</v>
      </c>
      <c r="S334" s="1" t="s">
        <v>585</v>
      </c>
      <c r="T334" s="1"/>
      <c r="U334" s="1"/>
      <c r="V334" s="1" t="s">
        <v>1333</v>
      </c>
      <c r="W334" s="1" t="s">
        <v>1334</v>
      </c>
      <c r="X334" s="1"/>
      <c r="Y334" s="25">
        <v>43402.799479166664</v>
      </c>
      <c r="Z334" s="1"/>
      <c r="AA334" s="1" t="str">
        <f>IF(ISNA(VLOOKUP(C334,'Paetec -prev'!C:C,1,0)),"Yes","No")</f>
        <v>No</v>
      </c>
      <c r="AB334" s="1" t="s">
        <v>548</v>
      </c>
      <c r="AC334" s="1"/>
      <c r="AD334" s="1"/>
    </row>
    <row r="335" spans="1:30" x14ac:dyDescent="0.25">
      <c r="A335" s="1" t="s">
        <v>677</v>
      </c>
      <c r="B335" s="1" t="s">
        <v>562</v>
      </c>
      <c r="C335" s="1" t="s">
        <v>5349</v>
      </c>
      <c r="D335" s="25">
        <v>43397.819710648146</v>
      </c>
      <c r="E335" s="1"/>
      <c r="F335" s="1" t="s">
        <v>913</v>
      </c>
      <c r="G335" s="1" t="s">
        <v>90</v>
      </c>
      <c r="H335" s="1" t="s">
        <v>313</v>
      </c>
      <c r="I335" s="1" t="s">
        <v>91</v>
      </c>
      <c r="J335" s="1" t="s">
        <v>1119</v>
      </c>
      <c r="K335" s="1" t="s">
        <v>5350</v>
      </c>
      <c r="L335" s="1"/>
      <c r="M335" s="1"/>
      <c r="N335" s="1"/>
      <c r="O335" s="1"/>
      <c r="P335" s="1"/>
      <c r="Q335" s="1" t="s">
        <v>92</v>
      </c>
      <c r="R335" s="1" t="s">
        <v>544</v>
      </c>
      <c r="S335" s="1" t="s">
        <v>585</v>
      </c>
      <c r="T335" s="1"/>
      <c r="U335" s="1"/>
      <c r="V335" s="1" t="s">
        <v>947</v>
      </c>
      <c r="W335" s="1" t="s">
        <v>4920</v>
      </c>
      <c r="X335" s="1"/>
      <c r="Y335" s="25">
        <v>43403.699953703705</v>
      </c>
      <c r="Z335" s="1"/>
      <c r="AA335" s="1" t="str">
        <f>IF(ISNA(VLOOKUP(C335,'Paetec -prev'!C:C,1,0)),"Yes","No")</f>
        <v>No</v>
      </c>
      <c r="AB335" s="1" t="s">
        <v>548</v>
      </c>
      <c r="AC335" s="1"/>
      <c r="AD335" s="1"/>
    </row>
    <row r="336" spans="1:30" x14ac:dyDescent="0.25">
      <c r="A336" s="1" t="s">
        <v>677</v>
      </c>
      <c r="B336" s="1" t="s">
        <v>562</v>
      </c>
      <c r="C336" s="1" t="s">
        <v>5353</v>
      </c>
      <c r="D336" s="25">
        <v>43397.752488425926</v>
      </c>
      <c r="E336" s="1"/>
      <c r="F336" s="1" t="s">
        <v>1193</v>
      </c>
      <c r="G336" s="1" t="s">
        <v>90</v>
      </c>
      <c r="H336" s="1" t="s">
        <v>335</v>
      </c>
      <c r="I336" s="1" t="s">
        <v>91</v>
      </c>
      <c r="J336" s="1" t="s">
        <v>1119</v>
      </c>
      <c r="K336" s="1" t="s">
        <v>5354</v>
      </c>
      <c r="L336" s="1"/>
      <c r="M336" s="1"/>
      <c r="N336" s="1"/>
      <c r="O336" s="1"/>
      <c r="P336" s="1"/>
      <c r="Q336" s="1" t="s">
        <v>92</v>
      </c>
      <c r="R336" s="1" t="s">
        <v>544</v>
      </c>
      <c r="S336" s="1" t="s">
        <v>585</v>
      </c>
      <c r="T336" s="1"/>
      <c r="U336" s="1"/>
      <c r="V336" s="1" t="s">
        <v>4509</v>
      </c>
      <c r="W336" s="1" t="s">
        <v>4510</v>
      </c>
      <c r="X336" s="1"/>
      <c r="Y336" s="25">
        <v>43398.48233796296</v>
      </c>
      <c r="Z336" s="1"/>
      <c r="AA336" s="1" t="str">
        <f>IF(ISNA(VLOOKUP(C336,'Paetec -prev'!C:C,1,0)),"Yes","No")</f>
        <v>No</v>
      </c>
      <c r="AB336" s="1" t="s">
        <v>548</v>
      </c>
      <c r="AC336" s="1"/>
      <c r="AD336" s="1"/>
    </row>
    <row r="337" spans="1:30" x14ac:dyDescent="0.25">
      <c r="A337" s="1" t="s">
        <v>677</v>
      </c>
      <c r="B337" s="1" t="s">
        <v>562</v>
      </c>
      <c r="C337" s="1" t="s">
        <v>5355</v>
      </c>
      <c r="D337" s="25">
        <v>43397.745625000003</v>
      </c>
      <c r="E337" s="1"/>
      <c r="F337" s="1" t="s">
        <v>1100</v>
      </c>
      <c r="G337" s="1" t="s">
        <v>90</v>
      </c>
      <c r="H337" s="1" t="s">
        <v>335</v>
      </c>
      <c r="I337" s="1" t="s">
        <v>91</v>
      </c>
      <c r="J337" s="1" t="s">
        <v>1119</v>
      </c>
      <c r="K337" s="1" t="s">
        <v>5356</v>
      </c>
      <c r="L337" s="1"/>
      <c r="M337" s="1"/>
      <c r="N337" s="1"/>
      <c r="O337" s="1"/>
      <c r="P337" s="1"/>
      <c r="Q337" s="1" t="s">
        <v>92</v>
      </c>
      <c r="R337" s="1" t="s">
        <v>544</v>
      </c>
      <c r="S337" s="1" t="s">
        <v>585</v>
      </c>
      <c r="T337" s="1"/>
      <c r="U337" s="1"/>
      <c r="V337" s="1" t="s">
        <v>1466</v>
      </c>
      <c r="W337" s="1" t="s">
        <v>1467</v>
      </c>
      <c r="X337" s="1"/>
      <c r="Y337" s="25">
        <v>43398.484988425924</v>
      </c>
      <c r="Z337" s="1"/>
      <c r="AA337" s="1" t="str">
        <f>IF(ISNA(VLOOKUP(C337,'Paetec -prev'!C:C,1,0)),"Yes","No")</f>
        <v>No</v>
      </c>
      <c r="AB337" s="1" t="s">
        <v>548</v>
      </c>
      <c r="AC337" s="1"/>
      <c r="AD337" s="1"/>
    </row>
    <row r="338" spans="1:30" x14ac:dyDescent="0.25">
      <c r="A338" s="1" t="s">
        <v>677</v>
      </c>
      <c r="B338" s="1" t="s">
        <v>562</v>
      </c>
      <c r="C338" s="1" t="s">
        <v>5359</v>
      </c>
      <c r="D338" s="25">
        <v>43397.730520833335</v>
      </c>
      <c r="E338" s="1"/>
      <c r="F338" s="1" t="s">
        <v>913</v>
      </c>
      <c r="G338" s="1" t="s">
        <v>90</v>
      </c>
      <c r="H338" s="1" t="s">
        <v>313</v>
      </c>
      <c r="I338" s="1" t="s">
        <v>91</v>
      </c>
      <c r="J338" s="1" t="s">
        <v>1119</v>
      </c>
      <c r="K338" s="1" t="s">
        <v>5360</v>
      </c>
      <c r="L338" s="1"/>
      <c r="M338" s="1"/>
      <c r="N338" s="1"/>
      <c r="O338" s="1"/>
      <c r="P338" s="1"/>
      <c r="Q338" s="1" t="s">
        <v>92</v>
      </c>
      <c r="R338" s="1" t="s">
        <v>544</v>
      </c>
      <c r="S338" s="1" t="s">
        <v>585</v>
      </c>
      <c r="T338" s="1"/>
      <c r="U338" s="1"/>
      <c r="V338" s="1" t="s">
        <v>2293</v>
      </c>
      <c r="W338" s="1" t="s">
        <v>2579</v>
      </c>
      <c r="X338" s="1"/>
      <c r="Y338" s="25">
        <v>43403.729421296295</v>
      </c>
      <c r="Z338" s="1"/>
      <c r="AA338" s="1" t="str">
        <f>IF(ISNA(VLOOKUP(C338,'Paetec -prev'!C:C,1,0)),"Yes","No")</f>
        <v>No</v>
      </c>
      <c r="AB338" s="1" t="s">
        <v>548</v>
      </c>
      <c r="AC338" s="1"/>
      <c r="AD338" s="1"/>
    </row>
    <row r="339" spans="1:30" x14ac:dyDescent="0.25">
      <c r="A339" s="1" t="s">
        <v>677</v>
      </c>
      <c r="B339" s="1" t="s">
        <v>562</v>
      </c>
      <c r="C339" s="1" t="s">
        <v>5104</v>
      </c>
      <c r="D339" s="25">
        <v>43397.034745370373</v>
      </c>
      <c r="E339" s="1"/>
      <c r="F339" s="1" t="s">
        <v>913</v>
      </c>
      <c r="G339" s="1" t="s">
        <v>90</v>
      </c>
      <c r="H339" s="1" t="s">
        <v>335</v>
      </c>
      <c r="I339" s="1" t="s">
        <v>91</v>
      </c>
      <c r="J339" s="1" t="s">
        <v>1119</v>
      </c>
      <c r="K339" s="1" t="s">
        <v>5105</v>
      </c>
      <c r="L339" s="1"/>
      <c r="M339" s="1"/>
      <c r="N339" s="1"/>
      <c r="O339" s="1"/>
      <c r="P339" s="1"/>
      <c r="Q339" s="1" t="s">
        <v>92</v>
      </c>
      <c r="R339" s="1" t="s">
        <v>544</v>
      </c>
      <c r="S339" s="1" t="s">
        <v>585</v>
      </c>
      <c r="T339" s="1"/>
      <c r="U339" s="1"/>
      <c r="V339" s="1" t="s">
        <v>930</v>
      </c>
      <c r="W339" s="1" t="s">
        <v>950</v>
      </c>
      <c r="X339" s="1"/>
      <c r="Y339" s="25">
        <v>43397.479722222219</v>
      </c>
      <c r="Z339" s="1"/>
      <c r="AA339" s="1" t="str">
        <f>IF(ISNA(VLOOKUP(C339,'Paetec -prev'!C:C,1,0)),"Yes","No")</f>
        <v>No</v>
      </c>
      <c r="AB339" s="1" t="s">
        <v>548</v>
      </c>
      <c r="AC339" s="1"/>
      <c r="AD339" s="1"/>
    </row>
    <row r="340" spans="1:30" x14ac:dyDescent="0.25">
      <c r="A340" s="1" t="s">
        <v>677</v>
      </c>
      <c r="B340" s="1" t="s">
        <v>562</v>
      </c>
      <c r="C340" s="1" t="s">
        <v>4871</v>
      </c>
      <c r="D340" s="25">
        <v>43396.080983796295</v>
      </c>
      <c r="E340" s="1"/>
      <c r="F340" s="1" t="s">
        <v>915</v>
      </c>
      <c r="G340" s="1" t="s">
        <v>90</v>
      </c>
      <c r="H340" s="1" t="s">
        <v>335</v>
      </c>
      <c r="I340" s="1" t="s">
        <v>91</v>
      </c>
      <c r="J340" s="1" t="s">
        <v>4493</v>
      </c>
      <c r="K340" s="1" t="s">
        <v>4872</v>
      </c>
      <c r="L340" s="1"/>
      <c r="M340" s="1"/>
      <c r="N340" s="1"/>
      <c r="O340" s="1"/>
      <c r="P340" s="1"/>
      <c r="Q340" s="1" t="s">
        <v>92</v>
      </c>
      <c r="R340" s="1" t="s">
        <v>544</v>
      </c>
      <c r="S340" s="1" t="s">
        <v>585</v>
      </c>
      <c r="T340" s="1"/>
      <c r="U340" s="1"/>
      <c r="V340" s="1" t="s">
        <v>1234</v>
      </c>
      <c r="W340" s="1" t="s">
        <v>1235</v>
      </c>
      <c r="X340" s="1"/>
      <c r="Y340" s="25">
        <v>43396.850787037038</v>
      </c>
      <c r="Z340" s="1"/>
      <c r="AA340" s="1" t="str">
        <f>IF(ISNA(VLOOKUP(C340,'Paetec -prev'!C:C,1,0)),"Yes","No")</f>
        <v>No</v>
      </c>
      <c r="AB340" s="1" t="s">
        <v>548</v>
      </c>
      <c r="AC340" s="1"/>
      <c r="AD340" s="1"/>
    </row>
    <row r="341" spans="1:30" x14ac:dyDescent="0.25">
      <c r="A341" s="1" t="s">
        <v>677</v>
      </c>
      <c r="B341" s="1" t="s">
        <v>562</v>
      </c>
      <c r="C341" s="1" t="s">
        <v>4910</v>
      </c>
      <c r="D341" s="25">
        <v>43392.988946759258</v>
      </c>
      <c r="E341" s="1"/>
      <c r="F341" s="1" t="s">
        <v>840</v>
      </c>
      <c r="G341" s="1" t="s">
        <v>90</v>
      </c>
      <c r="H341" s="1" t="s">
        <v>335</v>
      </c>
      <c r="I341" s="1" t="s">
        <v>91</v>
      </c>
      <c r="J341" s="1" t="s">
        <v>4911</v>
      </c>
      <c r="K341" s="1" t="s">
        <v>4912</v>
      </c>
      <c r="L341" s="1"/>
      <c r="M341" s="1"/>
      <c r="N341" s="1"/>
      <c r="O341" s="1"/>
      <c r="P341" s="1"/>
      <c r="Q341" s="1" t="s">
        <v>92</v>
      </c>
      <c r="R341" s="1" t="s">
        <v>544</v>
      </c>
      <c r="S341" s="1" t="s">
        <v>585</v>
      </c>
      <c r="T341" s="1"/>
      <c r="U341" s="1"/>
      <c r="V341" s="1" t="s">
        <v>2761</v>
      </c>
      <c r="W341" s="1" t="s">
        <v>4913</v>
      </c>
      <c r="X341" s="1"/>
      <c r="Y341" s="25">
        <v>43395.744189814817</v>
      </c>
      <c r="Z341" s="1"/>
      <c r="AA341" s="1" t="str">
        <f>IF(ISNA(VLOOKUP(C341,'Paetec -prev'!C:C,1,0)),"Yes","No")</f>
        <v>No</v>
      </c>
      <c r="AB341" s="1" t="s">
        <v>548</v>
      </c>
      <c r="AC341" s="1"/>
      <c r="AD341" s="1"/>
    </row>
    <row r="342" spans="1:30" x14ac:dyDescent="0.25">
      <c r="A342" s="1" t="s">
        <v>677</v>
      </c>
      <c r="B342" s="1" t="s">
        <v>562</v>
      </c>
      <c r="C342" s="1" t="s">
        <v>4465</v>
      </c>
      <c r="D342" s="25">
        <v>43391.979467592595</v>
      </c>
      <c r="E342" s="1"/>
      <c r="F342" s="1" t="s">
        <v>1193</v>
      </c>
      <c r="G342" s="1" t="s">
        <v>90</v>
      </c>
      <c r="H342" s="1" t="s">
        <v>335</v>
      </c>
      <c r="I342" s="1" t="s">
        <v>91</v>
      </c>
      <c r="J342" s="1" t="s">
        <v>1119</v>
      </c>
      <c r="K342" s="1" t="s">
        <v>4466</v>
      </c>
      <c r="L342" s="1"/>
      <c r="M342" s="1"/>
      <c r="N342" s="1"/>
      <c r="O342" s="1"/>
      <c r="P342" s="1"/>
      <c r="Q342" s="1" t="s">
        <v>92</v>
      </c>
      <c r="R342" s="1" t="s">
        <v>544</v>
      </c>
      <c r="S342" s="1" t="s">
        <v>585</v>
      </c>
      <c r="T342" s="1"/>
      <c r="U342" s="1"/>
      <c r="V342" s="1" t="s">
        <v>1271</v>
      </c>
      <c r="W342" s="1" t="s">
        <v>1272</v>
      </c>
      <c r="X342" s="1"/>
      <c r="Y342" s="25">
        <v>43392.476689814815</v>
      </c>
      <c r="Z342" s="1"/>
      <c r="AA342" s="1" t="str">
        <f>IF(ISNA(VLOOKUP(C342,'Paetec -prev'!C:C,1,0)),"Yes","No")</f>
        <v>No</v>
      </c>
      <c r="AB342" s="1" t="s">
        <v>548</v>
      </c>
      <c r="AC342" s="1"/>
      <c r="AD342" s="1"/>
    </row>
    <row r="343" spans="1:30" x14ac:dyDescent="0.25">
      <c r="A343" s="1" t="s">
        <v>677</v>
      </c>
      <c r="B343" s="1" t="s">
        <v>562</v>
      </c>
      <c r="C343" s="1" t="s">
        <v>4469</v>
      </c>
      <c r="D343" s="25">
        <v>43391.915682870371</v>
      </c>
      <c r="E343" s="1"/>
      <c r="F343" s="1" t="s">
        <v>1101</v>
      </c>
      <c r="G343" s="1" t="s">
        <v>90</v>
      </c>
      <c r="H343" s="1" t="s">
        <v>335</v>
      </c>
      <c r="I343" s="1" t="s">
        <v>91</v>
      </c>
      <c r="J343" s="1" t="s">
        <v>1119</v>
      </c>
      <c r="K343" s="1" t="s">
        <v>4470</v>
      </c>
      <c r="L343" s="1"/>
      <c r="M343" s="1"/>
      <c r="N343" s="1"/>
      <c r="O343" s="1"/>
      <c r="P343" s="1"/>
      <c r="Q343" s="1" t="s">
        <v>92</v>
      </c>
      <c r="R343" s="1" t="s">
        <v>544</v>
      </c>
      <c r="S343" s="1" t="s">
        <v>585</v>
      </c>
      <c r="T343" s="1"/>
      <c r="U343" s="1"/>
      <c r="V343" s="1" t="s">
        <v>917</v>
      </c>
      <c r="W343" s="1" t="s">
        <v>918</v>
      </c>
      <c r="X343" s="1"/>
      <c r="Y343" s="25">
        <v>43392.477847222224</v>
      </c>
      <c r="Z343" s="1"/>
      <c r="AA343" s="1" t="str">
        <f>IF(ISNA(VLOOKUP(C343,'Paetec -prev'!C:C,1,0)),"Yes","No")</f>
        <v>No</v>
      </c>
      <c r="AB343" s="1" t="s">
        <v>548</v>
      </c>
      <c r="AC343" s="1"/>
      <c r="AD343" s="1"/>
    </row>
    <row r="344" spans="1:30" x14ac:dyDescent="0.25">
      <c r="A344" s="1" t="s">
        <v>677</v>
      </c>
      <c r="B344" s="1" t="s">
        <v>562</v>
      </c>
      <c r="C344" s="1" t="s">
        <v>4471</v>
      </c>
      <c r="D344" s="25">
        <v>43391.908252314817</v>
      </c>
      <c r="E344" s="1"/>
      <c r="F344" s="1" t="s">
        <v>913</v>
      </c>
      <c r="G344" s="1" t="s">
        <v>90</v>
      </c>
      <c r="H344" s="1" t="s">
        <v>313</v>
      </c>
      <c r="I344" s="1" t="s">
        <v>91</v>
      </c>
      <c r="J344" s="1" t="s">
        <v>1119</v>
      </c>
      <c r="K344" s="1" t="s">
        <v>4472</v>
      </c>
      <c r="L344" s="1"/>
      <c r="M344" s="1"/>
      <c r="N344" s="1"/>
      <c r="O344" s="1"/>
      <c r="P344" s="1"/>
      <c r="Q344" s="1" t="s">
        <v>92</v>
      </c>
      <c r="R344" s="1" t="s">
        <v>544</v>
      </c>
      <c r="S344" s="1" t="s">
        <v>585</v>
      </c>
      <c r="T344" s="1"/>
      <c r="U344" s="1"/>
      <c r="V344" s="1" t="s">
        <v>917</v>
      </c>
      <c r="W344" s="1" t="s">
        <v>918</v>
      </c>
      <c r="X344" s="1"/>
      <c r="Y344" s="25">
        <v>43402.833553240744</v>
      </c>
      <c r="Z344" s="1"/>
      <c r="AA344" s="1" t="str">
        <f>IF(ISNA(VLOOKUP(C344,'Paetec -prev'!C:C,1,0)),"Yes","No")</f>
        <v>No</v>
      </c>
      <c r="AB344" s="1" t="s">
        <v>548</v>
      </c>
      <c r="AC344" s="1"/>
      <c r="AD344" s="1"/>
    </row>
    <row r="345" spans="1:30" x14ac:dyDescent="0.25">
      <c r="A345" s="1" t="s">
        <v>677</v>
      </c>
      <c r="B345" s="1" t="s">
        <v>562</v>
      </c>
      <c r="C345" s="1" t="s">
        <v>5122</v>
      </c>
      <c r="D345" s="25">
        <v>43391.763379629629</v>
      </c>
      <c r="E345" s="1"/>
      <c r="F345" s="1" t="s">
        <v>1193</v>
      </c>
      <c r="G345" s="1" t="s">
        <v>90</v>
      </c>
      <c r="H345" s="1" t="s">
        <v>335</v>
      </c>
      <c r="I345" s="1" t="s">
        <v>91</v>
      </c>
      <c r="J345" s="1" t="s">
        <v>6022</v>
      </c>
      <c r="K345" s="1" t="s">
        <v>5123</v>
      </c>
      <c r="L345" s="1"/>
      <c r="M345" s="1"/>
      <c r="N345" s="1"/>
      <c r="O345" s="1"/>
      <c r="P345" s="1"/>
      <c r="Q345" s="1" t="s">
        <v>92</v>
      </c>
      <c r="R345" s="1" t="s">
        <v>544</v>
      </c>
      <c r="S345" s="1" t="s">
        <v>585</v>
      </c>
      <c r="T345" s="1"/>
      <c r="U345" s="1"/>
      <c r="V345" s="1" t="s">
        <v>2547</v>
      </c>
      <c r="W345" s="1" t="s">
        <v>2548</v>
      </c>
      <c r="X345" s="1"/>
      <c r="Y345" s="25">
        <v>43403.016122685185</v>
      </c>
      <c r="Z345" s="1"/>
      <c r="AA345" s="1" t="str">
        <f>IF(ISNA(VLOOKUP(C345,'Paetec -prev'!C:C,1,0)),"Yes","No")</f>
        <v>No</v>
      </c>
      <c r="AB345" s="1" t="s">
        <v>548</v>
      </c>
      <c r="AC345" s="1"/>
      <c r="AD345" s="1"/>
    </row>
    <row r="346" spans="1:30" x14ac:dyDescent="0.25">
      <c r="A346" s="1" t="s">
        <v>677</v>
      </c>
      <c r="B346" s="1" t="s">
        <v>562</v>
      </c>
      <c r="C346" s="1" t="s">
        <v>4492</v>
      </c>
      <c r="D346" s="25">
        <v>43390.906678240739</v>
      </c>
      <c r="E346" s="1"/>
      <c r="F346" s="1" t="s">
        <v>913</v>
      </c>
      <c r="G346" s="1" t="s">
        <v>90</v>
      </c>
      <c r="H346" s="1" t="s">
        <v>335</v>
      </c>
      <c r="I346" s="1" t="s">
        <v>91</v>
      </c>
      <c r="J346" s="1" t="s">
        <v>4493</v>
      </c>
      <c r="K346" s="1" t="s">
        <v>4494</v>
      </c>
      <c r="L346" s="1"/>
      <c r="M346" s="1"/>
      <c r="N346" s="1"/>
      <c r="O346" s="1"/>
      <c r="P346" s="1"/>
      <c r="Q346" s="1" t="s">
        <v>92</v>
      </c>
      <c r="R346" s="1" t="s">
        <v>544</v>
      </c>
      <c r="S346" s="1" t="s">
        <v>585</v>
      </c>
      <c r="T346" s="1"/>
      <c r="U346" s="1"/>
      <c r="V346" s="1" t="s">
        <v>1234</v>
      </c>
      <c r="W346" s="1" t="s">
        <v>1235</v>
      </c>
      <c r="X346" s="1"/>
      <c r="Y346" s="25">
        <v>43392.522013888891</v>
      </c>
      <c r="Z346" s="1"/>
      <c r="AA346" s="1" t="str">
        <f>IF(ISNA(VLOOKUP(C346,'Paetec -prev'!C:C,1,0)),"Yes","No")</f>
        <v>No</v>
      </c>
      <c r="AB346" s="1" t="s">
        <v>548</v>
      </c>
      <c r="AC346" s="1"/>
      <c r="AD346" s="1"/>
    </row>
    <row r="347" spans="1:30" x14ac:dyDescent="0.25">
      <c r="A347" s="1" t="s">
        <v>677</v>
      </c>
      <c r="B347" s="1" t="s">
        <v>562</v>
      </c>
      <c r="C347" s="1" t="s">
        <v>4503</v>
      </c>
      <c r="D347" s="25">
        <v>43390.767974537041</v>
      </c>
      <c r="E347" s="1"/>
      <c r="F347" s="1" t="s">
        <v>1193</v>
      </c>
      <c r="G347" s="1" t="s">
        <v>90</v>
      </c>
      <c r="H347" s="1" t="s">
        <v>313</v>
      </c>
      <c r="I347" s="1" t="s">
        <v>91</v>
      </c>
      <c r="J347" s="1" t="s">
        <v>4504</v>
      </c>
      <c r="K347" s="1" t="s">
        <v>4505</v>
      </c>
      <c r="L347" s="1" t="s">
        <v>4506</v>
      </c>
      <c r="M347" s="1"/>
      <c r="N347" s="1"/>
      <c r="O347" s="1"/>
      <c r="P347" s="1"/>
      <c r="Q347" s="1" t="s">
        <v>92</v>
      </c>
      <c r="R347" s="1" t="s">
        <v>544</v>
      </c>
      <c r="S347" s="1" t="s">
        <v>585</v>
      </c>
      <c r="T347" s="1"/>
      <c r="U347" s="1"/>
      <c r="V347" s="1" t="s">
        <v>1307</v>
      </c>
      <c r="W347" s="1" t="s">
        <v>2050</v>
      </c>
      <c r="X347" s="1"/>
      <c r="Y347" s="25">
        <v>43398.806215277778</v>
      </c>
      <c r="Z347" s="1"/>
      <c r="AA347" s="1" t="str">
        <f>IF(ISNA(VLOOKUP(C347,'Paetec -prev'!C:C,1,0)),"Yes","No")</f>
        <v>No</v>
      </c>
      <c r="AB347" s="1" t="s">
        <v>548</v>
      </c>
      <c r="AC347" s="1"/>
      <c r="AD347" s="1"/>
    </row>
    <row r="348" spans="1:30" x14ac:dyDescent="0.25">
      <c r="A348" s="1" t="s">
        <v>677</v>
      </c>
      <c r="B348" s="1" t="s">
        <v>562</v>
      </c>
      <c r="C348" s="1" t="s">
        <v>4511</v>
      </c>
      <c r="D348" s="25">
        <v>43390.730358796296</v>
      </c>
      <c r="E348" s="1"/>
      <c r="F348" s="1" t="s">
        <v>914</v>
      </c>
      <c r="G348" s="1" t="s">
        <v>90</v>
      </c>
      <c r="H348" s="1" t="s">
        <v>335</v>
      </c>
      <c r="I348" s="1" t="s">
        <v>91</v>
      </c>
      <c r="J348" s="1" t="s">
        <v>1119</v>
      </c>
      <c r="K348" s="1" t="s">
        <v>4512</v>
      </c>
      <c r="L348" s="1"/>
      <c r="M348" s="1"/>
      <c r="N348" s="1"/>
      <c r="O348" s="1"/>
      <c r="P348" s="1"/>
      <c r="Q348" s="1" t="s">
        <v>92</v>
      </c>
      <c r="R348" s="1" t="s">
        <v>544</v>
      </c>
      <c r="S348" s="1" t="s">
        <v>585</v>
      </c>
      <c r="T348" s="1"/>
      <c r="U348" s="1"/>
      <c r="V348" s="1" t="s">
        <v>922</v>
      </c>
      <c r="W348" s="1" t="s">
        <v>4513</v>
      </c>
      <c r="X348" s="1"/>
      <c r="Y348" s="25">
        <v>43392.525312500002</v>
      </c>
      <c r="Z348" s="1"/>
      <c r="AA348" s="1" t="str">
        <f>IF(ISNA(VLOOKUP(C348,'Paetec -prev'!C:C,1,0)),"Yes","No")</f>
        <v>No</v>
      </c>
      <c r="AB348" s="1" t="s">
        <v>548</v>
      </c>
      <c r="AC348" s="1"/>
      <c r="AD348" s="1"/>
    </row>
    <row r="349" spans="1:30" x14ac:dyDescent="0.25">
      <c r="A349" s="1" t="s">
        <v>677</v>
      </c>
      <c r="B349" s="1" t="s">
        <v>562</v>
      </c>
      <c r="C349" s="1" t="s">
        <v>5126</v>
      </c>
      <c r="D349" s="25">
        <v>43389.98709490741</v>
      </c>
      <c r="E349" s="1"/>
      <c r="F349" s="1" t="s">
        <v>913</v>
      </c>
      <c r="G349" s="1" t="s">
        <v>90</v>
      </c>
      <c r="H349" s="1" t="s">
        <v>313</v>
      </c>
      <c r="I349" s="1" t="s">
        <v>91</v>
      </c>
      <c r="J349" s="1" t="s">
        <v>5127</v>
      </c>
      <c r="K349" s="1" t="s">
        <v>5128</v>
      </c>
      <c r="L349" s="1"/>
      <c r="M349" s="1"/>
      <c r="N349" s="1"/>
      <c r="O349" s="1"/>
      <c r="P349" s="1"/>
      <c r="Q349" s="1" t="s">
        <v>92</v>
      </c>
      <c r="R349" s="1" t="s">
        <v>544</v>
      </c>
      <c r="S349" s="1" t="s">
        <v>585</v>
      </c>
      <c r="T349" s="1"/>
      <c r="U349" s="1"/>
      <c r="V349" s="1" t="s">
        <v>2761</v>
      </c>
      <c r="W349" s="1" t="s">
        <v>2762</v>
      </c>
      <c r="X349" s="1"/>
      <c r="Y349" s="25">
        <v>43402.832233796296</v>
      </c>
      <c r="Z349" s="1"/>
      <c r="AA349" s="1" t="str">
        <f>IF(ISNA(VLOOKUP(C349,'Paetec -prev'!C:C,1,0)),"Yes","No")</f>
        <v>No</v>
      </c>
      <c r="AB349" s="1" t="s">
        <v>548</v>
      </c>
      <c r="AC349" s="1"/>
      <c r="AD349" s="1"/>
    </row>
    <row r="350" spans="1:30" x14ac:dyDescent="0.25">
      <c r="A350" s="1" t="s">
        <v>677</v>
      </c>
      <c r="B350" s="1" t="s">
        <v>562</v>
      </c>
      <c r="C350" s="1" t="s">
        <v>3831</v>
      </c>
      <c r="D350" s="25">
        <v>43389.055995370371</v>
      </c>
      <c r="E350" s="1"/>
      <c r="F350" s="1" t="s">
        <v>915</v>
      </c>
      <c r="G350" s="1" t="s">
        <v>90</v>
      </c>
      <c r="H350" s="1" t="s">
        <v>313</v>
      </c>
      <c r="I350" s="1" t="s">
        <v>91</v>
      </c>
      <c r="J350" s="1" t="s">
        <v>3832</v>
      </c>
      <c r="K350" s="1" t="s">
        <v>3833</v>
      </c>
      <c r="L350" s="1"/>
      <c r="M350" s="1"/>
      <c r="N350" s="1"/>
      <c r="O350" s="1"/>
      <c r="P350" s="1"/>
      <c r="Q350" s="1" t="s">
        <v>92</v>
      </c>
      <c r="R350" s="1" t="s">
        <v>544</v>
      </c>
      <c r="S350" s="1" t="s">
        <v>585</v>
      </c>
      <c r="T350" s="1"/>
      <c r="U350" s="1"/>
      <c r="V350" s="1" t="s">
        <v>3834</v>
      </c>
      <c r="W350" s="1" t="s">
        <v>3835</v>
      </c>
      <c r="X350" s="1"/>
      <c r="Y350" s="25">
        <v>43396.839583333334</v>
      </c>
      <c r="Z350" s="1"/>
      <c r="AA350" s="1" t="str">
        <f>IF(ISNA(VLOOKUP(C350,'Paetec -prev'!C:C,1,0)),"Yes","No")</f>
        <v>No</v>
      </c>
      <c r="AB350" s="1" t="s">
        <v>548</v>
      </c>
      <c r="AC350" s="1"/>
      <c r="AD350" s="1"/>
    </row>
    <row r="351" spans="1:30" x14ac:dyDescent="0.25">
      <c r="A351" s="1" t="s">
        <v>677</v>
      </c>
      <c r="B351" s="1" t="s">
        <v>562</v>
      </c>
      <c r="C351" s="1" t="s">
        <v>3836</v>
      </c>
      <c r="D351" s="25">
        <v>43389.0234375</v>
      </c>
      <c r="E351" s="1"/>
      <c r="F351" s="1" t="s">
        <v>913</v>
      </c>
      <c r="G351" s="1" t="s">
        <v>90</v>
      </c>
      <c r="H351" s="1" t="s">
        <v>313</v>
      </c>
      <c r="I351" s="1" t="s">
        <v>91</v>
      </c>
      <c r="J351" s="1" t="s">
        <v>1119</v>
      </c>
      <c r="K351" s="1" t="s">
        <v>3837</v>
      </c>
      <c r="L351" s="1"/>
      <c r="M351" s="1"/>
      <c r="N351" s="1"/>
      <c r="O351" s="1"/>
      <c r="P351" s="1"/>
      <c r="Q351" s="1" t="s">
        <v>92</v>
      </c>
      <c r="R351" s="1" t="s">
        <v>544</v>
      </c>
      <c r="S351" s="1" t="s">
        <v>585</v>
      </c>
      <c r="T351" s="1"/>
      <c r="U351" s="1"/>
      <c r="V351" s="1" t="s">
        <v>930</v>
      </c>
      <c r="W351" s="1" t="s">
        <v>950</v>
      </c>
      <c r="X351" s="1"/>
      <c r="Y351" s="25">
        <v>43395.855081018519</v>
      </c>
      <c r="Z351" s="1"/>
      <c r="AA351" s="1" t="str">
        <f>IF(ISNA(VLOOKUP(C351,'Paetec -prev'!C:C,1,0)),"Yes","No")</f>
        <v>No</v>
      </c>
      <c r="AB351" s="1" t="s">
        <v>548</v>
      </c>
      <c r="AC351" s="1"/>
      <c r="AD351" s="1"/>
    </row>
    <row r="352" spans="1:30" x14ac:dyDescent="0.25">
      <c r="A352" s="1" t="s">
        <v>677</v>
      </c>
      <c r="B352" s="1" t="s">
        <v>562</v>
      </c>
      <c r="C352" s="1" t="s">
        <v>3633</v>
      </c>
      <c r="D352" s="25">
        <v>43385.958449074074</v>
      </c>
      <c r="E352" s="1"/>
      <c r="F352" s="1" t="s">
        <v>914</v>
      </c>
      <c r="G352" s="1" t="s">
        <v>90</v>
      </c>
      <c r="H352" s="1" t="s">
        <v>335</v>
      </c>
      <c r="I352" s="1" t="s">
        <v>91</v>
      </c>
      <c r="J352" s="1" t="s">
        <v>1119</v>
      </c>
      <c r="K352" s="1" t="s">
        <v>3634</v>
      </c>
      <c r="L352" s="1"/>
      <c r="M352" s="1"/>
      <c r="N352" s="1"/>
      <c r="O352" s="1"/>
      <c r="P352" s="1"/>
      <c r="Q352" s="1" t="s">
        <v>92</v>
      </c>
      <c r="R352" s="1" t="s">
        <v>544</v>
      </c>
      <c r="S352" s="1" t="s">
        <v>585</v>
      </c>
      <c r="T352" s="1"/>
      <c r="U352" s="1"/>
      <c r="V352" s="1" t="s">
        <v>3635</v>
      </c>
      <c r="W352" s="1" t="s">
        <v>3636</v>
      </c>
      <c r="X352" s="1"/>
      <c r="Y352" s="25">
        <v>43388.568888888891</v>
      </c>
      <c r="Z352" s="1"/>
      <c r="AA352" s="1" t="str">
        <f>IF(ISNA(VLOOKUP(C352,'Paetec -prev'!C:C,1,0)),"Yes","No")</f>
        <v>No</v>
      </c>
      <c r="AB352" s="1" t="s">
        <v>548</v>
      </c>
      <c r="AC352" s="1"/>
      <c r="AD352" s="1"/>
    </row>
    <row r="353" spans="1:30" x14ac:dyDescent="0.25">
      <c r="A353" s="1" t="s">
        <v>677</v>
      </c>
      <c r="B353" s="1" t="s">
        <v>562</v>
      </c>
      <c r="C353" s="1" t="s">
        <v>3639</v>
      </c>
      <c r="D353" s="25">
        <v>43385.894930555558</v>
      </c>
      <c r="E353" s="1"/>
      <c r="F353" s="1" t="s">
        <v>1100</v>
      </c>
      <c r="G353" s="1" t="s">
        <v>90</v>
      </c>
      <c r="H353" s="1" t="s">
        <v>335</v>
      </c>
      <c r="I353" s="1" t="s">
        <v>91</v>
      </c>
      <c r="J353" s="1" t="s">
        <v>1119</v>
      </c>
      <c r="K353" s="1" t="s">
        <v>3640</v>
      </c>
      <c r="L353" s="1"/>
      <c r="M353" s="1"/>
      <c r="N353" s="1"/>
      <c r="O353" s="1"/>
      <c r="P353" s="1"/>
      <c r="Q353" s="1" t="s">
        <v>92</v>
      </c>
      <c r="R353" s="1" t="s">
        <v>544</v>
      </c>
      <c r="S353" s="1" t="s">
        <v>585</v>
      </c>
      <c r="T353" s="1"/>
      <c r="U353" s="1"/>
      <c r="V353" s="1" t="s">
        <v>3641</v>
      </c>
      <c r="W353" s="1" t="s">
        <v>3642</v>
      </c>
      <c r="X353" s="1"/>
      <c r="Y353" s="25">
        <v>43388.570833333331</v>
      </c>
      <c r="Z353" s="1"/>
      <c r="AA353" s="1" t="str">
        <f>IF(ISNA(VLOOKUP(C353,'Paetec -prev'!C:C,1,0)),"Yes","No")</f>
        <v>No</v>
      </c>
      <c r="AB353" s="1" t="s">
        <v>548</v>
      </c>
      <c r="AC353" s="1"/>
      <c r="AD353" s="1"/>
    </row>
    <row r="354" spans="1:30" x14ac:dyDescent="0.25">
      <c r="A354" s="1" t="s">
        <v>677</v>
      </c>
      <c r="B354" s="1" t="s">
        <v>562</v>
      </c>
      <c r="C354" s="1" t="s">
        <v>3296</v>
      </c>
      <c r="D354" s="25">
        <v>43383.857141203705</v>
      </c>
      <c r="E354" s="1"/>
      <c r="F354" s="1" t="s">
        <v>1101</v>
      </c>
      <c r="G354" s="1" t="s">
        <v>90</v>
      </c>
      <c r="H354" s="1" t="s">
        <v>313</v>
      </c>
      <c r="I354" s="1" t="s">
        <v>91</v>
      </c>
      <c r="J354" s="1" t="s">
        <v>1119</v>
      </c>
      <c r="K354" s="1" t="s">
        <v>3297</v>
      </c>
      <c r="L354" s="1"/>
      <c r="M354" s="1"/>
      <c r="N354" s="1"/>
      <c r="O354" s="1"/>
      <c r="P354" s="1"/>
      <c r="Q354" s="1" t="s">
        <v>92</v>
      </c>
      <c r="R354" s="1" t="s">
        <v>544</v>
      </c>
      <c r="S354" s="1" t="s">
        <v>585</v>
      </c>
      <c r="T354" s="1"/>
      <c r="U354" s="1"/>
      <c r="V354" s="1" t="s">
        <v>841</v>
      </c>
      <c r="W354" s="1" t="s">
        <v>800</v>
      </c>
      <c r="X354" s="1"/>
      <c r="Y354" s="25">
        <v>43395.875115740739</v>
      </c>
      <c r="Z354" s="1"/>
      <c r="AA354" s="1" t="str">
        <f>IF(ISNA(VLOOKUP(C354,'Paetec -prev'!C:C,1,0)),"Yes","No")</f>
        <v>No</v>
      </c>
      <c r="AB354" s="1" t="s">
        <v>548</v>
      </c>
      <c r="AC354" s="1"/>
      <c r="AD354" s="1"/>
    </row>
    <row r="355" spans="1:30" x14ac:dyDescent="0.25">
      <c r="A355" s="1" t="s">
        <v>677</v>
      </c>
      <c r="B355" s="1" t="s">
        <v>562</v>
      </c>
      <c r="C355" s="1" t="s">
        <v>5129</v>
      </c>
      <c r="D355" s="25">
        <v>43382.921400462961</v>
      </c>
      <c r="E355" s="1"/>
      <c r="F355" s="1" t="s">
        <v>914</v>
      </c>
      <c r="G355" s="1" t="s">
        <v>90</v>
      </c>
      <c r="H355" s="1" t="s">
        <v>335</v>
      </c>
      <c r="I355" s="1" t="s">
        <v>91</v>
      </c>
      <c r="J355" s="1" t="s">
        <v>5130</v>
      </c>
      <c r="K355" s="1" t="s">
        <v>5131</v>
      </c>
      <c r="L355" s="1"/>
      <c r="M355" s="1"/>
      <c r="N355" s="1"/>
      <c r="O355" s="1"/>
      <c r="P355" s="1"/>
      <c r="Q355" s="1" t="s">
        <v>92</v>
      </c>
      <c r="R355" s="1" t="s">
        <v>544</v>
      </c>
      <c r="S355" s="1" t="s">
        <v>545</v>
      </c>
      <c r="T355" s="1"/>
      <c r="U355" s="1"/>
      <c r="V355" s="1" t="s">
        <v>1447</v>
      </c>
      <c r="W355" s="1" t="s">
        <v>1030</v>
      </c>
      <c r="X355" s="1"/>
      <c r="Y355" s="25">
        <v>43397.503368055557</v>
      </c>
      <c r="Z355" s="1"/>
      <c r="AA355" s="1" t="str">
        <f>IF(ISNA(VLOOKUP(C355,'Paetec -prev'!C:C,1,0)),"Yes","No")</f>
        <v>No</v>
      </c>
      <c r="AB355" s="1" t="s">
        <v>548</v>
      </c>
      <c r="AC355" s="1"/>
      <c r="AD355" s="1"/>
    </row>
    <row r="356" spans="1:30" x14ac:dyDescent="0.25">
      <c r="A356" s="1" t="s">
        <v>677</v>
      </c>
      <c r="B356" s="1" t="s">
        <v>562</v>
      </c>
      <c r="C356" s="1" t="s">
        <v>2754</v>
      </c>
      <c r="D356" s="25">
        <v>43381.778298611112</v>
      </c>
      <c r="E356" s="1"/>
      <c r="F356" s="1" t="s">
        <v>1101</v>
      </c>
      <c r="G356" s="1" t="s">
        <v>90</v>
      </c>
      <c r="H356" s="1" t="s">
        <v>313</v>
      </c>
      <c r="I356" s="1" t="s">
        <v>91</v>
      </c>
      <c r="J356" s="1" t="s">
        <v>2755</v>
      </c>
      <c r="K356" s="1" t="s">
        <v>2756</v>
      </c>
      <c r="L356" s="1"/>
      <c r="M356" s="1"/>
      <c r="N356" s="1"/>
      <c r="O356" s="1"/>
      <c r="P356" s="1"/>
      <c r="Q356" s="1" t="s">
        <v>92</v>
      </c>
      <c r="R356" s="1" t="s">
        <v>544</v>
      </c>
      <c r="S356" s="1" t="s">
        <v>585</v>
      </c>
      <c r="T356" s="1"/>
      <c r="U356" s="1"/>
      <c r="V356" s="1" t="s">
        <v>841</v>
      </c>
      <c r="W356" s="1" t="s">
        <v>800</v>
      </c>
      <c r="X356" s="1"/>
      <c r="Y356" s="25">
        <v>43402.812141203707</v>
      </c>
      <c r="Z356" s="1"/>
      <c r="AA356" s="1" t="str">
        <f>IF(ISNA(VLOOKUP(C356,'Paetec -prev'!C:C,1,0)),"Yes","No")</f>
        <v>No</v>
      </c>
      <c r="AB356" s="1" t="s">
        <v>548</v>
      </c>
      <c r="AC356" s="1"/>
      <c r="AD356" s="1"/>
    </row>
    <row r="357" spans="1:30" x14ac:dyDescent="0.25">
      <c r="A357" s="1" t="s">
        <v>677</v>
      </c>
      <c r="B357" s="1" t="s">
        <v>562</v>
      </c>
      <c r="C357" s="1" t="s">
        <v>2109</v>
      </c>
      <c r="D357" s="25">
        <v>43376.726087962961</v>
      </c>
      <c r="E357" s="1"/>
      <c r="F357" s="1" t="s">
        <v>840</v>
      </c>
      <c r="G357" s="1" t="s">
        <v>90</v>
      </c>
      <c r="H357" s="1" t="s">
        <v>335</v>
      </c>
      <c r="I357" s="1" t="s">
        <v>1092</v>
      </c>
      <c r="J357" s="1" t="s">
        <v>4923</v>
      </c>
      <c r="K357" s="1" t="s">
        <v>4924</v>
      </c>
      <c r="L357" s="1"/>
      <c r="M357" s="1"/>
      <c r="N357" s="1"/>
      <c r="O357" s="1"/>
      <c r="P357" s="1"/>
      <c r="Q357" s="1" t="s">
        <v>92</v>
      </c>
      <c r="R357" s="1" t="s">
        <v>544</v>
      </c>
      <c r="S357" s="1" t="s">
        <v>585</v>
      </c>
      <c r="T357" s="1"/>
      <c r="U357" s="1"/>
      <c r="V357" s="1" t="s">
        <v>2385</v>
      </c>
      <c r="W357" s="1" t="s">
        <v>2386</v>
      </c>
      <c r="X357" s="1"/>
      <c r="Y357" s="25">
        <v>43396.158101851855</v>
      </c>
      <c r="Z357" s="1"/>
      <c r="AA357" s="1" t="str">
        <f>IF(ISNA(VLOOKUP(C357,'Paetec -prev'!C:C,1,0)),"Yes","No")</f>
        <v>No</v>
      </c>
      <c r="AB357" s="1" t="s">
        <v>548</v>
      </c>
      <c r="AC357" s="1"/>
      <c r="AD357" s="1"/>
    </row>
    <row r="358" spans="1:30" x14ac:dyDescent="0.25">
      <c r="A358" s="1" t="s">
        <v>677</v>
      </c>
      <c r="B358" s="1" t="s">
        <v>562</v>
      </c>
      <c r="C358" s="1" t="s">
        <v>2378</v>
      </c>
      <c r="D358" s="25">
        <v>43376.716111111113</v>
      </c>
      <c r="E358" s="1"/>
      <c r="F358" s="1" t="s">
        <v>840</v>
      </c>
      <c r="G358" s="1" t="s">
        <v>90</v>
      </c>
      <c r="H358" s="1" t="s">
        <v>335</v>
      </c>
      <c r="I358" s="1" t="s">
        <v>1092</v>
      </c>
      <c r="J358" s="1" t="s">
        <v>1119</v>
      </c>
      <c r="K358" s="1" t="s">
        <v>2379</v>
      </c>
      <c r="L358" s="1"/>
      <c r="M358" s="1"/>
      <c r="N358" s="1"/>
      <c r="O358" s="1"/>
      <c r="P358" s="1"/>
      <c r="Q358" s="1" t="s">
        <v>92</v>
      </c>
      <c r="R358" s="1" t="s">
        <v>544</v>
      </c>
      <c r="S358" s="1" t="s">
        <v>585</v>
      </c>
      <c r="T358" s="1"/>
      <c r="U358" s="1"/>
      <c r="V358" s="1" t="s">
        <v>2380</v>
      </c>
      <c r="W358" s="1" t="s">
        <v>2381</v>
      </c>
      <c r="X358" s="1"/>
      <c r="Y358" s="25">
        <v>43377.445104166669</v>
      </c>
      <c r="Z358" s="1"/>
      <c r="AA358" s="1" t="str">
        <f>IF(ISNA(VLOOKUP(C358,'Paetec -prev'!C:C,1,0)),"Yes","No")</f>
        <v>No</v>
      </c>
      <c r="AB358" s="1" t="s">
        <v>548</v>
      </c>
      <c r="AC358" s="1"/>
      <c r="AD358" s="1"/>
    </row>
    <row r="359" spans="1:30" x14ac:dyDescent="0.25">
      <c r="A359" s="1" t="s">
        <v>677</v>
      </c>
      <c r="B359" s="1" t="s">
        <v>562</v>
      </c>
      <c r="C359" s="1" t="s">
        <v>2031</v>
      </c>
      <c r="D359" s="25">
        <v>43376.154074074075</v>
      </c>
      <c r="E359" s="1"/>
      <c r="F359" s="1" t="s">
        <v>840</v>
      </c>
      <c r="G359" s="1" t="s">
        <v>90</v>
      </c>
      <c r="H359" s="1" t="s">
        <v>335</v>
      </c>
      <c r="I359" s="1" t="s">
        <v>1092</v>
      </c>
      <c r="J359" s="1" t="s">
        <v>1119</v>
      </c>
      <c r="K359" s="1" t="s">
        <v>2032</v>
      </c>
      <c r="L359" s="1"/>
      <c r="M359" s="1"/>
      <c r="N359" s="1"/>
      <c r="O359" s="1"/>
      <c r="P359" s="1"/>
      <c r="Q359" s="1" t="s">
        <v>92</v>
      </c>
      <c r="R359" s="1" t="s">
        <v>544</v>
      </c>
      <c r="S359" s="1" t="s">
        <v>585</v>
      </c>
      <c r="T359" s="1"/>
      <c r="U359" s="1"/>
      <c r="V359" s="1" t="s">
        <v>1183</v>
      </c>
      <c r="W359" s="1" t="s">
        <v>1184</v>
      </c>
      <c r="X359" s="1"/>
      <c r="Y359" s="25">
        <v>43376.569305555553</v>
      </c>
      <c r="Z359" s="1"/>
      <c r="AA359" s="1" t="str">
        <f>IF(ISNA(VLOOKUP(C359,'Paetec -prev'!C:C,1,0)),"Yes","No")</f>
        <v>No</v>
      </c>
      <c r="AB359" s="1" t="s">
        <v>548</v>
      </c>
      <c r="AC359" s="1"/>
      <c r="AD359" s="1"/>
    </row>
    <row r="360" spans="1:30" x14ac:dyDescent="0.25">
      <c r="A360" s="1" t="s">
        <v>677</v>
      </c>
      <c r="B360" s="1" t="s">
        <v>562</v>
      </c>
      <c r="C360" s="1" t="s">
        <v>2060</v>
      </c>
      <c r="D360" s="25">
        <v>43376.015185185184</v>
      </c>
      <c r="E360" s="1"/>
      <c r="F360" s="1" t="s">
        <v>840</v>
      </c>
      <c r="G360" s="1" t="s">
        <v>90</v>
      </c>
      <c r="H360" s="1" t="s">
        <v>313</v>
      </c>
      <c r="I360" s="1" t="s">
        <v>91</v>
      </c>
      <c r="J360" s="1" t="s">
        <v>1119</v>
      </c>
      <c r="K360" s="1" t="s">
        <v>2061</v>
      </c>
      <c r="L360" s="1"/>
      <c r="M360" s="1"/>
      <c r="N360" s="1"/>
      <c r="O360" s="1"/>
      <c r="P360" s="1"/>
      <c r="Q360" s="1" t="s">
        <v>92</v>
      </c>
      <c r="R360" s="1" t="s">
        <v>544</v>
      </c>
      <c r="S360" s="1" t="s">
        <v>585</v>
      </c>
      <c r="T360" s="1"/>
      <c r="U360" s="1"/>
      <c r="V360" s="1" t="s">
        <v>2062</v>
      </c>
      <c r="W360" s="1" t="s">
        <v>2063</v>
      </c>
      <c r="X360" s="1"/>
      <c r="Y360" s="25">
        <v>43378.750636574077</v>
      </c>
      <c r="Z360" s="1"/>
      <c r="AA360" s="1" t="str">
        <f>IF(ISNA(VLOOKUP(C360,'Paetec -prev'!C:C,1,0)),"Yes","No")</f>
        <v>No</v>
      </c>
      <c r="AB360" s="1" t="s">
        <v>548</v>
      </c>
      <c r="AC360" s="1"/>
      <c r="AD360" s="1"/>
    </row>
    <row r="361" spans="1:30" x14ac:dyDescent="0.25">
      <c r="A361" s="1" t="s">
        <v>677</v>
      </c>
      <c r="B361" s="1" t="s">
        <v>562</v>
      </c>
      <c r="C361" s="1" t="s">
        <v>2070</v>
      </c>
      <c r="D361" s="25">
        <v>43375.727187500001</v>
      </c>
      <c r="E361" s="1"/>
      <c r="F361" s="1" t="s">
        <v>1193</v>
      </c>
      <c r="G361" s="1" t="s">
        <v>90</v>
      </c>
      <c r="H361" s="1" t="s">
        <v>313</v>
      </c>
      <c r="I361" s="1" t="s">
        <v>1092</v>
      </c>
      <c r="J361" s="1" t="s">
        <v>2071</v>
      </c>
      <c r="K361" s="1" t="s">
        <v>2072</v>
      </c>
      <c r="L361" s="1"/>
      <c r="M361" s="1"/>
      <c r="N361" s="1"/>
      <c r="O361" s="1"/>
      <c r="P361" s="1"/>
      <c r="Q361" s="1" t="s">
        <v>92</v>
      </c>
      <c r="R361" s="1" t="s">
        <v>544</v>
      </c>
      <c r="S361" s="1" t="s">
        <v>585</v>
      </c>
      <c r="T361" s="1"/>
      <c r="U361" s="1"/>
      <c r="V361" s="1" t="s">
        <v>1110</v>
      </c>
      <c r="W361" s="1" t="s">
        <v>964</v>
      </c>
      <c r="X361" s="1"/>
      <c r="Y361" s="25">
        <v>43398.808252314811</v>
      </c>
      <c r="Z361" s="1"/>
      <c r="AA361" s="1" t="str">
        <f>IF(ISNA(VLOOKUP(C361,'Paetec -prev'!C:C,1,0)),"Yes","No")</f>
        <v>No</v>
      </c>
      <c r="AB361" s="1" t="s">
        <v>548</v>
      </c>
      <c r="AC361" s="1"/>
      <c r="AD361" s="1"/>
    </row>
    <row r="362" spans="1:30" x14ac:dyDescent="0.25">
      <c r="A362" s="1" t="s">
        <v>677</v>
      </c>
      <c r="B362" s="1" t="s">
        <v>562</v>
      </c>
      <c r="C362" s="1" t="s">
        <v>2382</v>
      </c>
      <c r="D362" s="25">
        <v>43374.958796296298</v>
      </c>
      <c r="E362" s="1"/>
      <c r="F362" s="1" t="s">
        <v>840</v>
      </c>
      <c r="G362" s="1" t="s">
        <v>90</v>
      </c>
      <c r="H362" s="1" t="s">
        <v>335</v>
      </c>
      <c r="I362" s="1" t="s">
        <v>1092</v>
      </c>
      <c r="J362" s="1" t="s">
        <v>2071</v>
      </c>
      <c r="K362" s="1" t="s">
        <v>2383</v>
      </c>
      <c r="L362" s="1" t="s">
        <v>2384</v>
      </c>
      <c r="M362" s="1"/>
      <c r="N362" s="1"/>
      <c r="O362" s="1"/>
      <c r="P362" s="1"/>
      <c r="Q362" s="1" t="s">
        <v>92</v>
      </c>
      <c r="R362" s="1" t="s">
        <v>544</v>
      </c>
      <c r="S362" s="1" t="s">
        <v>585</v>
      </c>
      <c r="T362" s="1"/>
      <c r="U362" s="1"/>
      <c r="V362" s="1" t="s">
        <v>930</v>
      </c>
      <c r="W362" s="1" t="s">
        <v>1535</v>
      </c>
      <c r="X362" s="1"/>
      <c r="Y362" s="25">
        <v>43377.448506944442</v>
      </c>
      <c r="Z362" s="1"/>
      <c r="AA362" s="1" t="str">
        <f>IF(ISNA(VLOOKUP(C362,'Paetec -prev'!C:C,1,0)),"Yes","No")</f>
        <v>No</v>
      </c>
      <c r="AB362" s="1" t="s">
        <v>548</v>
      </c>
      <c r="AC362" s="1"/>
      <c r="AD362" s="1"/>
    </row>
    <row r="363" spans="1:30" x14ac:dyDescent="0.25">
      <c r="A363" s="1" t="s">
        <v>677</v>
      </c>
      <c r="B363" s="1" t="s">
        <v>562</v>
      </c>
      <c r="C363" s="1" t="s">
        <v>2086</v>
      </c>
      <c r="D363" s="25">
        <v>43374.87773148148</v>
      </c>
      <c r="E363" s="1"/>
      <c r="F363" s="1" t="s">
        <v>914</v>
      </c>
      <c r="G363" s="1" t="s">
        <v>90</v>
      </c>
      <c r="H363" s="1" t="s">
        <v>93</v>
      </c>
      <c r="I363" s="1" t="s">
        <v>91</v>
      </c>
      <c r="J363" s="1" t="s">
        <v>1119</v>
      </c>
      <c r="K363" s="1" t="s">
        <v>2087</v>
      </c>
      <c r="L363" s="1"/>
      <c r="M363" s="1"/>
      <c r="N363" s="1"/>
      <c r="O363" s="1"/>
      <c r="P363" s="1"/>
      <c r="Q363" s="1" t="s">
        <v>92</v>
      </c>
      <c r="R363" s="1" t="s">
        <v>544</v>
      </c>
      <c r="S363" s="1" t="s">
        <v>585</v>
      </c>
      <c r="T363" s="1"/>
      <c r="U363" s="1"/>
      <c r="V363" s="1" t="s">
        <v>1240</v>
      </c>
      <c r="W363" s="1" t="s">
        <v>1030</v>
      </c>
      <c r="X363" s="1"/>
      <c r="Y363" s="25">
        <v>43377.0156712963</v>
      </c>
      <c r="Z363" s="1"/>
      <c r="AA363" s="1" t="str">
        <f>IF(ISNA(VLOOKUP(C363,'Paetec -prev'!C:C,1,0)),"Yes","No")</f>
        <v>No</v>
      </c>
      <c r="AB363" s="1" t="s">
        <v>548</v>
      </c>
      <c r="AC363" s="1"/>
      <c r="AD363" s="1"/>
    </row>
    <row r="364" spans="1:30" x14ac:dyDescent="0.25">
      <c r="A364" s="1" t="s">
        <v>677</v>
      </c>
      <c r="B364" s="1" t="s">
        <v>562</v>
      </c>
      <c r="C364" s="1" t="s">
        <v>2094</v>
      </c>
      <c r="D364" s="25">
        <v>43374.721261574072</v>
      </c>
      <c r="E364" s="1"/>
      <c r="F364" s="1" t="s">
        <v>1101</v>
      </c>
      <c r="G364" s="1" t="s">
        <v>90</v>
      </c>
      <c r="H364" s="1" t="s">
        <v>313</v>
      </c>
      <c r="I364" s="1" t="s">
        <v>91</v>
      </c>
      <c r="J364" s="1" t="s">
        <v>3084</v>
      </c>
      <c r="K364" s="1" t="s">
        <v>2095</v>
      </c>
      <c r="L364" s="1"/>
      <c r="M364" s="1"/>
      <c r="N364" s="1"/>
      <c r="O364" s="1"/>
      <c r="P364" s="1"/>
      <c r="Q364" s="1" t="s">
        <v>92</v>
      </c>
      <c r="R364" s="1" t="s">
        <v>544</v>
      </c>
      <c r="S364" s="1" t="s">
        <v>585</v>
      </c>
      <c r="T364" s="1"/>
      <c r="U364" s="1"/>
      <c r="V364" s="1" t="s">
        <v>1110</v>
      </c>
      <c r="W364" s="1" t="s">
        <v>964</v>
      </c>
      <c r="X364" s="1"/>
      <c r="Y364" s="25">
        <v>43395.820393518516</v>
      </c>
      <c r="Z364" s="1"/>
      <c r="AA364" s="1" t="str">
        <f>IF(ISNA(VLOOKUP(C364,'Paetec -prev'!C:C,1,0)),"Yes","No")</f>
        <v>No</v>
      </c>
      <c r="AB364" s="1" t="s">
        <v>548</v>
      </c>
      <c r="AC364" s="1"/>
      <c r="AD364" s="1"/>
    </row>
    <row r="365" spans="1:30" x14ac:dyDescent="0.25">
      <c r="A365" s="1" t="s">
        <v>677</v>
      </c>
      <c r="B365" s="1" t="s">
        <v>562</v>
      </c>
      <c r="C365" s="1" t="s">
        <v>1540</v>
      </c>
      <c r="D365" s="25">
        <v>43369.828425925924</v>
      </c>
      <c r="E365" s="1"/>
      <c r="F365" s="1" t="s">
        <v>913</v>
      </c>
      <c r="G365" s="1" t="s">
        <v>90</v>
      </c>
      <c r="H365" s="1" t="s">
        <v>313</v>
      </c>
      <c r="I365" s="1" t="s">
        <v>91</v>
      </c>
      <c r="J365" s="1" t="s">
        <v>1119</v>
      </c>
      <c r="K365" s="1" t="s">
        <v>1541</v>
      </c>
      <c r="L365" s="1"/>
      <c r="M365" s="1"/>
      <c r="N365" s="1"/>
      <c r="O365" s="1"/>
      <c r="P365" s="1"/>
      <c r="Q365" s="1" t="s">
        <v>92</v>
      </c>
      <c r="R365" s="1" t="s">
        <v>544</v>
      </c>
      <c r="S365" s="1" t="s">
        <v>585</v>
      </c>
      <c r="T365" s="1"/>
      <c r="U365" s="1"/>
      <c r="V365" s="1" t="s">
        <v>1096</v>
      </c>
      <c r="W365" s="1" t="s">
        <v>1542</v>
      </c>
      <c r="X365" s="1"/>
      <c r="Y365" s="25">
        <v>43385.842916666668</v>
      </c>
      <c r="Z365" s="1"/>
      <c r="AA365" s="1" t="str">
        <f>IF(ISNA(VLOOKUP(C365,'Paetec -prev'!C:C,1,0)),"Yes","No")</f>
        <v>No</v>
      </c>
      <c r="AB365" s="1" t="s">
        <v>548</v>
      </c>
      <c r="AC365" s="1"/>
      <c r="AD365" s="1"/>
    </row>
    <row r="366" spans="1:30" x14ac:dyDescent="0.25">
      <c r="A366" s="1" t="s">
        <v>677</v>
      </c>
      <c r="B366" s="1" t="s">
        <v>562</v>
      </c>
      <c r="C366" s="1" t="s">
        <v>1507</v>
      </c>
      <c r="D366" s="25">
        <v>43368.012037037035</v>
      </c>
      <c r="E366" s="1"/>
      <c r="F366" s="1" t="s">
        <v>1101</v>
      </c>
      <c r="G366" s="1" t="s">
        <v>90</v>
      </c>
      <c r="H366" s="1" t="s">
        <v>335</v>
      </c>
      <c r="I366" s="1" t="s">
        <v>968</v>
      </c>
      <c r="J366" s="1" t="s">
        <v>1119</v>
      </c>
      <c r="K366" s="1" t="s">
        <v>1508</v>
      </c>
      <c r="L366" s="1"/>
      <c r="M366" s="1"/>
      <c r="N366" s="1"/>
      <c r="O366" s="1"/>
      <c r="P366" s="1"/>
      <c r="Q366" s="1" t="s">
        <v>92</v>
      </c>
      <c r="R366" s="1" t="s">
        <v>544</v>
      </c>
      <c r="S366" s="1" t="s">
        <v>585</v>
      </c>
      <c r="T366" s="1"/>
      <c r="U366" s="1"/>
      <c r="V366" s="1" t="s">
        <v>1423</v>
      </c>
      <c r="W366" s="1" t="s">
        <v>1424</v>
      </c>
      <c r="X366" s="1"/>
      <c r="Y366" s="25">
        <v>43368.507696759261</v>
      </c>
      <c r="Z366" s="1"/>
      <c r="AA366" s="1" t="str">
        <f>IF(ISNA(VLOOKUP(C366,'Paetec -prev'!C:C,1,0)),"Yes","No")</f>
        <v>No</v>
      </c>
      <c r="AB366" s="1" t="s">
        <v>548</v>
      </c>
      <c r="AC366" s="1"/>
      <c r="AD366" s="1"/>
    </row>
    <row r="367" spans="1:30" x14ac:dyDescent="0.25">
      <c r="A367" s="1" t="s">
        <v>677</v>
      </c>
      <c r="B367" s="1" t="s">
        <v>562</v>
      </c>
      <c r="C367" s="1" t="s">
        <v>1486</v>
      </c>
      <c r="D367" s="25">
        <v>43364.05400462963</v>
      </c>
      <c r="E367" s="1"/>
      <c r="F367" s="1" t="s">
        <v>915</v>
      </c>
      <c r="G367" s="1" t="s">
        <v>90</v>
      </c>
      <c r="H367" s="1" t="s">
        <v>313</v>
      </c>
      <c r="I367" s="1" t="s">
        <v>91</v>
      </c>
      <c r="J367" s="1" t="s">
        <v>1119</v>
      </c>
      <c r="K367" s="1" t="s">
        <v>1487</v>
      </c>
      <c r="L367" s="1"/>
      <c r="M367" s="1"/>
      <c r="N367" s="1"/>
      <c r="O367" s="1"/>
      <c r="P367" s="1"/>
      <c r="Q367" s="1" t="s">
        <v>92</v>
      </c>
      <c r="R367" s="1" t="s">
        <v>544</v>
      </c>
      <c r="S367" s="1" t="s">
        <v>585</v>
      </c>
      <c r="T367" s="1"/>
      <c r="U367" s="1"/>
      <c r="V367" s="1" t="s">
        <v>1488</v>
      </c>
      <c r="W367" s="1" t="s">
        <v>1489</v>
      </c>
      <c r="X367" s="1"/>
      <c r="Y367" s="25">
        <v>43381.960914351854</v>
      </c>
      <c r="Z367" s="1"/>
      <c r="AA367" s="1" t="str">
        <f>IF(ISNA(VLOOKUP(C367,'Paetec -prev'!C:C,1,0)),"Yes","No")</f>
        <v>No</v>
      </c>
      <c r="AB367" s="1" t="s">
        <v>548</v>
      </c>
      <c r="AC367" s="1"/>
      <c r="AD367" s="1"/>
    </row>
    <row r="368" spans="1:30" x14ac:dyDescent="0.25">
      <c r="A368" s="1" t="s">
        <v>677</v>
      </c>
      <c r="B368" s="1" t="s">
        <v>562</v>
      </c>
      <c r="C368" s="1" t="s">
        <v>5794</v>
      </c>
      <c r="D368" s="25">
        <v>43358.070752314816</v>
      </c>
      <c r="E368" s="1"/>
      <c r="F368" s="1" t="s">
        <v>1193</v>
      </c>
      <c r="G368" s="1" t="s">
        <v>90</v>
      </c>
      <c r="H368" s="1" t="s">
        <v>335</v>
      </c>
      <c r="I368" s="1" t="s">
        <v>968</v>
      </c>
      <c r="J368" s="1" t="s">
        <v>5795</v>
      </c>
      <c r="K368" s="1" t="s">
        <v>5796</v>
      </c>
      <c r="L368" s="1"/>
      <c r="M368" s="1"/>
      <c r="N368" s="1"/>
      <c r="O368" s="1"/>
      <c r="P368" s="1"/>
      <c r="Q368" s="1" t="s">
        <v>92</v>
      </c>
      <c r="R368" s="1" t="s">
        <v>544</v>
      </c>
      <c r="S368" s="1" t="s">
        <v>545</v>
      </c>
      <c r="T368" s="1"/>
      <c r="U368" s="1"/>
      <c r="V368" s="1" t="s">
        <v>1447</v>
      </c>
      <c r="W368" s="1" t="s">
        <v>1030</v>
      </c>
      <c r="X368" s="1"/>
      <c r="Y368" s="25">
        <v>43402.571550925924</v>
      </c>
      <c r="Z368" s="1"/>
      <c r="AA368" s="1" t="str">
        <f>IF(ISNA(VLOOKUP(C368,'Paetec -prev'!C:C,1,0)),"Yes","No")</f>
        <v>No</v>
      </c>
      <c r="AB368" s="1" t="s">
        <v>548</v>
      </c>
      <c r="AC368" s="1"/>
      <c r="AD368" s="1"/>
    </row>
    <row r="369" spans="1:30" x14ac:dyDescent="0.25">
      <c r="A369" s="1" t="s">
        <v>677</v>
      </c>
      <c r="B369" s="1" t="s">
        <v>562</v>
      </c>
      <c r="C369" s="1" t="s">
        <v>1529</v>
      </c>
      <c r="D369" s="25">
        <v>43356.800300925926</v>
      </c>
      <c r="E369" s="1"/>
      <c r="F369" s="1" t="s">
        <v>915</v>
      </c>
      <c r="G369" s="1" t="s">
        <v>90</v>
      </c>
      <c r="H369" s="1" t="s">
        <v>335</v>
      </c>
      <c r="I369" s="1" t="s">
        <v>91</v>
      </c>
      <c r="J369" s="1" t="s">
        <v>1500</v>
      </c>
      <c r="K369" s="1" t="s">
        <v>4925</v>
      </c>
      <c r="L369" s="1"/>
      <c r="M369" s="1"/>
      <c r="N369" s="1"/>
      <c r="O369" s="1"/>
      <c r="P369" s="25">
        <v>43369.072615740741</v>
      </c>
      <c r="Q369" s="1" t="s">
        <v>92</v>
      </c>
      <c r="R369" s="1" t="s">
        <v>544</v>
      </c>
      <c r="S369" s="1" t="s">
        <v>585</v>
      </c>
      <c r="T369" s="1"/>
      <c r="U369" s="1"/>
      <c r="V369" s="1" t="s">
        <v>1268</v>
      </c>
      <c r="W369" s="1" t="s">
        <v>1269</v>
      </c>
      <c r="X369" s="1"/>
      <c r="Y369" s="25">
        <v>43396.16134259259</v>
      </c>
      <c r="Z369" s="1"/>
      <c r="AA369" s="1" t="str">
        <f>IF(ISNA(VLOOKUP(C369,'Paetec -prev'!C:C,1,0)),"Yes","No")</f>
        <v>No</v>
      </c>
      <c r="AB369" s="1" t="s">
        <v>548</v>
      </c>
      <c r="AC369" s="1"/>
      <c r="AD369" s="1"/>
    </row>
    <row r="370" spans="1:30" x14ac:dyDescent="0.25">
      <c r="A370" s="1" t="s">
        <v>677</v>
      </c>
      <c r="B370" s="1" t="s">
        <v>562</v>
      </c>
      <c r="C370" s="1" t="s">
        <v>1394</v>
      </c>
      <c r="D370" s="25">
        <v>43348.767245370371</v>
      </c>
      <c r="E370" s="1"/>
      <c r="F370" s="1" t="s">
        <v>1100</v>
      </c>
      <c r="G370" s="1" t="s">
        <v>90</v>
      </c>
      <c r="H370" s="1" t="s">
        <v>335</v>
      </c>
      <c r="I370" s="1" t="s">
        <v>968</v>
      </c>
      <c r="J370" s="1" t="s">
        <v>1119</v>
      </c>
      <c r="K370" s="1" t="s">
        <v>1395</v>
      </c>
      <c r="L370" s="1"/>
      <c r="M370" s="1"/>
      <c r="N370" s="1"/>
      <c r="O370" s="1"/>
      <c r="P370" s="1"/>
      <c r="Q370" s="1" t="s">
        <v>92</v>
      </c>
      <c r="R370" s="1" t="s">
        <v>544</v>
      </c>
      <c r="S370" s="1" t="s">
        <v>585</v>
      </c>
      <c r="T370" s="1"/>
      <c r="U370" s="1"/>
      <c r="V370" s="1" t="s">
        <v>1234</v>
      </c>
      <c r="W370" s="1" t="s">
        <v>1235</v>
      </c>
      <c r="X370" s="1"/>
      <c r="Y370" s="25">
        <v>43350.616215277776</v>
      </c>
      <c r="Z370" s="1"/>
      <c r="AA370" s="1" t="str">
        <f>IF(ISNA(VLOOKUP(C370,'Paetec -prev'!C:C,1,0)),"Yes","No")</f>
        <v>No</v>
      </c>
      <c r="AB370" s="1" t="s">
        <v>548</v>
      </c>
      <c r="AC370" s="1"/>
      <c r="AD370" s="1"/>
    </row>
    <row r="371" spans="1:30" x14ac:dyDescent="0.25">
      <c r="A371" s="1" t="s">
        <v>677</v>
      </c>
      <c r="B371" s="1" t="s">
        <v>562</v>
      </c>
      <c r="C371" s="1" t="s">
        <v>1348</v>
      </c>
      <c r="D371" s="25">
        <v>43344.058506944442</v>
      </c>
      <c r="E371" s="1"/>
      <c r="F371" s="1" t="s">
        <v>913</v>
      </c>
      <c r="G371" s="1" t="s">
        <v>90</v>
      </c>
      <c r="H371" s="1" t="s">
        <v>313</v>
      </c>
      <c r="I371" s="1" t="s">
        <v>91</v>
      </c>
      <c r="J371" s="1" t="s">
        <v>1119</v>
      </c>
      <c r="K371" s="1" t="s">
        <v>1349</v>
      </c>
      <c r="L371" s="1"/>
      <c r="M371" s="1"/>
      <c r="N371" s="1"/>
      <c r="O371" s="1"/>
      <c r="P371" s="1"/>
      <c r="Q371" s="1" t="s">
        <v>92</v>
      </c>
      <c r="R371" s="1" t="s">
        <v>544</v>
      </c>
      <c r="S371" s="1" t="s">
        <v>585</v>
      </c>
      <c r="T371" s="1"/>
      <c r="U371" s="1"/>
      <c r="V371" s="1" t="s">
        <v>1350</v>
      </c>
      <c r="W371" s="1" t="s">
        <v>1271</v>
      </c>
      <c r="X371" s="1"/>
      <c r="Y371" s="25">
        <v>43354.683055555557</v>
      </c>
      <c r="Z371" s="1"/>
      <c r="AA371" s="1" t="str">
        <f>IF(ISNA(VLOOKUP(C371,'Paetec -prev'!C:C,1,0)),"Yes","No")</f>
        <v>No</v>
      </c>
      <c r="AB371" s="1" t="s">
        <v>548</v>
      </c>
      <c r="AC371" s="1"/>
      <c r="AD371" s="1"/>
    </row>
    <row r="372" spans="1:30" x14ac:dyDescent="0.25">
      <c r="A372" s="1" t="s">
        <v>677</v>
      </c>
      <c r="B372" s="1" t="s">
        <v>562</v>
      </c>
      <c r="C372" s="1" t="s">
        <v>1351</v>
      </c>
      <c r="D372" s="25">
        <v>43343.835995370369</v>
      </c>
      <c r="E372" s="1"/>
      <c r="F372" s="1" t="s">
        <v>1193</v>
      </c>
      <c r="G372" s="1" t="s">
        <v>90</v>
      </c>
      <c r="H372" s="1" t="s">
        <v>313</v>
      </c>
      <c r="I372" s="1" t="s">
        <v>91</v>
      </c>
      <c r="J372" s="1" t="s">
        <v>1119</v>
      </c>
      <c r="K372" s="1" t="s">
        <v>1352</v>
      </c>
      <c r="L372" s="1"/>
      <c r="M372" s="1"/>
      <c r="N372" s="1"/>
      <c r="O372" s="1"/>
      <c r="P372" s="1"/>
      <c r="Q372" s="1" t="s">
        <v>92</v>
      </c>
      <c r="R372" s="1" t="s">
        <v>544</v>
      </c>
      <c r="S372" s="1" t="s">
        <v>585</v>
      </c>
      <c r="T372" s="1"/>
      <c r="U372" s="1"/>
      <c r="V372" s="1" t="s">
        <v>1110</v>
      </c>
      <c r="W372" s="1" t="s">
        <v>964</v>
      </c>
      <c r="X372" s="1"/>
      <c r="Y372" s="25">
        <v>43357.770497685182</v>
      </c>
      <c r="Z372" s="1"/>
      <c r="AA372" s="1" t="str">
        <f>IF(ISNA(VLOOKUP(C372,'Paetec -prev'!C:C,1,0)),"Yes","No")</f>
        <v>No</v>
      </c>
      <c r="AB372" s="1" t="s">
        <v>548</v>
      </c>
      <c r="AC372" s="1"/>
      <c r="AD372" s="1"/>
    </row>
    <row r="373" spans="1:30" x14ac:dyDescent="0.25">
      <c r="A373" s="1" t="s">
        <v>677</v>
      </c>
      <c r="B373" s="1" t="s">
        <v>562</v>
      </c>
      <c r="C373" s="1" t="s">
        <v>1353</v>
      </c>
      <c r="D373" s="25">
        <v>43343.854467592595</v>
      </c>
      <c r="E373" s="1"/>
      <c r="F373" s="1" t="s">
        <v>1193</v>
      </c>
      <c r="G373" s="1" t="s">
        <v>90</v>
      </c>
      <c r="H373" s="1" t="s">
        <v>313</v>
      </c>
      <c r="I373" s="1" t="s">
        <v>91</v>
      </c>
      <c r="J373" s="1" t="s">
        <v>1119</v>
      </c>
      <c r="K373" s="1" t="s">
        <v>1354</v>
      </c>
      <c r="L373" s="1"/>
      <c r="M373" s="1"/>
      <c r="N373" s="1"/>
      <c r="O373" s="1"/>
      <c r="P373" s="1"/>
      <c r="Q373" s="1" t="s">
        <v>92</v>
      </c>
      <c r="R373" s="1" t="s">
        <v>544</v>
      </c>
      <c r="S373" s="1" t="s">
        <v>585</v>
      </c>
      <c r="T373" s="1"/>
      <c r="U373" s="1"/>
      <c r="V373" s="1" t="s">
        <v>841</v>
      </c>
      <c r="W373" s="1" t="s">
        <v>800</v>
      </c>
      <c r="X373" s="1"/>
      <c r="Y373" s="25">
        <v>43362.777662037035</v>
      </c>
      <c r="Z373" s="1"/>
      <c r="AA373" s="1" t="str">
        <f>IF(ISNA(VLOOKUP(C373,'Paetec -prev'!C:C,1,0)),"Yes","No")</f>
        <v>No</v>
      </c>
      <c r="AB373" s="1" t="s">
        <v>548</v>
      </c>
      <c r="AC373" s="1"/>
      <c r="AD373" s="1"/>
    </row>
    <row r="374" spans="1:30" x14ac:dyDescent="0.25">
      <c r="A374" s="1" t="s">
        <v>677</v>
      </c>
      <c r="B374" s="1" t="s">
        <v>562</v>
      </c>
      <c r="C374" s="1" t="s">
        <v>1315</v>
      </c>
      <c r="D374" s="25">
        <v>43335.091099537036</v>
      </c>
      <c r="E374" s="1"/>
      <c r="F374" s="1" t="s">
        <v>914</v>
      </c>
      <c r="G374" s="1" t="s">
        <v>90</v>
      </c>
      <c r="H374" s="1" t="s">
        <v>335</v>
      </c>
      <c r="I374" s="1" t="s">
        <v>968</v>
      </c>
      <c r="J374" s="1" t="s">
        <v>1316</v>
      </c>
      <c r="K374" s="1" t="s">
        <v>1317</v>
      </c>
      <c r="L374" s="1"/>
      <c r="M374" s="1"/>
      <c r="N374" s="1"/>
      <c r="O374" s="1"/>
      <c r="P374" s="1"/>
      <c r="Q374" s="1" t="s">
        <v>92</v>
      </c>
      <c r="R374" s="1" t="s">
        <v>544</v>
      </c>
      <c r="S374" s="1" t="s">
        <v>545</v>
      </c>
      <c r="T374" s="1"/>
      <c r="U374" s="1"/>
      <c r="V374" s="1" t="s">
        <v>1261</v>
      </c>
      <c r="W374" s="1" t="s">
        <v>1318</v>
      </c>
      <c r="X374" s="1"/>
      <c r="Y374" s="25">
        <v>43339.542337962965</v>
      </c>
      <c r="Z374" s="1"/>
      <c r="AA374" s="1" t="str">
        <f>IF(ISNA(VLOOKUP(C374,'Paetec -prev'!C:C,1,0)),"Yes","No")</f>
        <v>No</v>
      </c>
      <c r="AB374" s="1" t="s">
        <v>548</v>
      </c>
      <c r="AC374" s="1"/>
      <c r="AD374" s="1"/>
    </row>
    <row r="375" spans="1:30" x14ac:dyDescent="0.25">
      <c r="A375" s="1" t="s">
        <v>677</v>
      </c>
      <c r="B375" s="1" t="s">
        <v>562</v>
      </c>
      <c r="C375" s="1" t="s">
        <v>1238</v>
      </c>
      <c r="D375" s="25">
        <v>43313.921979166669</v>
      </c>
      <c r="E375" s="1"/>
      <c r="F375" s="1" t="s">
        <v>915</v>
      </c>
      <c r="G375" s="1" t="s">
        <v>90</v>
      </c>
      <c r="H375" s="1" t="s">
        <v>313</v>
      </c>
      <c r="I375" s="1" t="s">
        <v>91</v>
      </c>
      <c r="J375" s="1" t="s">
        <v>1119</v>
      </c>
      <c r="K375" s="1" t="s">
        <v>1239</v>
      </c>
      <c r="L375" s="1"/>
      <c r="M375" s="1"/>
      <c r="N375" s="1"/>
      <c r="O375" s="1"/>
      <c r="P375" s="1"/>
      <c r="Q375" s="1" t="s">
        <v>92</v>
      </c>
      <c r="R375" s="1" t="s">
        <v>544</v>
      </c>
      <c r="S375" s="1" t="s">
        <v>585</v>
      </c>
      <c r="T375" s="1"/>
      <c r="U375" s="1"/>
      <c r="V375" s="1" t="s">
        <v>1240</v>
      </c>
      <c r="W375" s="1" t="s">
        <v>1030</v>
      </c>
      <c r="X375" s="1"/>
      <c r="Y375" s="25">
        <v>43332.579456018517</v>
      </c>
      <c r="Z375" s="1"/>
      <c r="AA375" s="1" t="str">
        <f>IF(ISNA(VLOOKUP(C375,'Paetec -prev'!C:C,1,0)),"Yes","No")</f>
        <v>No</v>
      </c>
      <c r="AB375" s="1" t="s">
        <v>548</v>
      </c>
      <c r="AC375" s="1"/>
      <c r="AD375" s="1"/>
    </row>
    <row r="376" spans="1:30" x14ac:dyDescent="0.25">
      <c r="A376" s="1" t="s">
        <v>677</v>
      </c>
      <c r="B376" s="1" t="s">
        <v>562</v>
      </c>
      <c r="C376" s="1" t="s">
        <v>1230</v>
      </c>
      <c r="D376" s="25">
        <v>43301.116099537037</v>
      </c>
      <c r="E376" s="1"/>
      <c r="F376" s="1" t="s">
        <v>840</v>
      </c>
      <c r="G376" s="1" t="s">
        <v>90</v>
      </c>
      <c r="H376" s="1" t="s">
        <v>93</v>
      </c>
      <c r="I376" s="1" t="s">
        <v>91</v>
      </c>
      <c r="J376" s="1" t="s">
        <v>1291</v>
      </c>
      <c r="K376" s="1" t="s">
        <v>1231</v>
      </c>
      <c r="L376" s="1" t="s">
        <v>1292</v>
      </c>
      <c r="M376" s="1"/>
      <c r="N376" s="1"/>
      <c r="O376" s="1"/>
      <c r="P376" s="1"/>
      <c r="Q376" s="1" t="s">
        <v>92</v>
      </c>
      <c r="R376" s="1" t="s">
        <v>544</v>
      </c>
      <c r="S376" s="1" t="s">
        <v>585</v>
      </c>
      <c r="T376" s="1"/>
      <c r="U376" s="1"/>
      <c r="V376" s="1" t="s">
        <v>1232</v>
      </c>
      <c r="W376" s="1" t="s">
        <v>1233</v>
      </c>
      <c r="X376" s="1"/>
      <c r="Y376" s="25">
        <v>43330.197291666664</v>
      </c>
      <c r="Z376" s="1"/>
      <c r="AA376" s="1" t="str">
        <f>IF(ISNA(VLOOKUP(C376,'Paetec -prev'!C:C,1,0)),"Yes","No")</f>
        <v>No</v>
      </c>
      <c r="AB376" s="1" t="s">
        <v>548</v>
      </c>
      <c r="AC376" s="1"/>
      <c r="AD376" s="1"/>
    </row>
    <row r="377" spans="1:30" x14ac:dyDescent="0.25">
      <c r="A377" s="1" t="s">
        <v>677</v>
      </c>
      <c r="B377" s="1" t="s">
        <v>562</v>
      </c>
      <c r="C377" s="1" t="s">
        <v>1220</v>
      </c>
      <c r="D377" s="25">
        <v>43285.02579861111</v>
      </c>
      <c r="E377" s="1"/>
      <c r="F377" s="1" t="s">
        <v>1193</v>
      </c>
      <c r="G377" s="1" t="s">
        <v>90</v>
      </c>
      <c r="H377" s="1" t="s">
        <v>313</v>
      </c>
      <c r="I377" s="1" t="s">
        <v>1092</v>
      </c>
      <c r="J377" s="1" t="s">
        <v>1119</v>
      </c>
      <c r="K377" s="1" t="s">
        <v>1221</v>
      </c>
      <c r="L377" s="1"/>
      <c r="M377" s="1"/>
      <c r="N377" s="1"/>
      <c r="O377" s="1"/>
      <c r="P377" s="1"/>
      <c r="Q377" s="1" t="s">
        <v>92</v>
      </c>
      <c r="R377" s="1" t="s">
        <v>544</v>
      </c>
      <c r="S377" s="1" t="s">
        <v>585</v>
      </c>
      <c r="T377" s="1"/>
      <c r="U377" s="1"/>
      <c r="V377" s="1" t="s">
        <v>1222</v>
      </c>
      <c r="W377" s="1" t="s">
        <v>1205</v>
      </c>
      <c r="X377" s="1"/>
      <c r="Y377" s="25">
        <v>43335.985590277778</v>
      </c>
      <c r="Z377" s="1"/>
      <c r="AA377" s="1" t="str">
        <f>IF(ISNA(VLOOKUP(C377,'Paetec -prev'!C:C,1,0)),"Yes","No")</f>
        <v>No</v>
      </c>
      <c r="AB377" s="1" t="s">
        <v>548</v>
      </c>
      <c r="AC377" s="1"/>
      <c r="AD377" s="1"/>
    </row>
    <row r="378" spans="1:30" x14ac:dyDescent="0.25">
      <c r="A378" s="1" t="s">
        <v>677</v>
      </c>
      <c r="B378" s="1" t="s">
        <v>562</v>
      </c>
      <c r="C378" s="1" t="s">
        <v>1211</v>
      </c>
      <c r="D378" s="25">
        <v>43283.928043981483</v>
      </c>
      <c r="E378" s="1"/>
      <c r="F378" s="1" t="s">
        <v>1101</v>
      </c>
      <c r="G378" s="1" t="s">
        <v>90</v>
      </c>
      <c r="H378" s="1" t="s">
        <v>313</v>
      </c>
      <c r="I378" s="1" t="s">
        <v>91</v>
      </c>
      <c r="J378" s="1" t="s">
        <v>1119</v>
      </c>
      <c r="K378" s="1" t="s">
        <v>1212</v>
      </c>
      <c r="L378" s="1"/>
      <c r="M378" s="1"/>
      <c r="N378" s="1"/>
      <c r="O378" s="1"/>
      <c r="P378" s="1"/>
      <c r="Q378" s="1" t="s">
        <v>92</v>
      </c>
      <c r="R378" s="1" t="s">
        <v>544</v>
      </c>
      <c r="S378" s="1" t="s">
        <v>585</v>
      </c>
      <c r="T378" s="1"/>
      <c r="U378" s="1"/>
      <c r="V378" s="1" t="s">
        <v>1197</v>
      </c>
      <c r="W378" s="1" t="s">
        <v>1213</v>
      </c>
      <c r="X378" s="1"/>
      <c r="Y378" s="25">
        <v>43383.706041666665</v>
      </c>
      <c r="Z378" s="1"/>
      <c r="AA378" s="1" t="str">
        <f>IF(ISNA(VLOOKUP(C378,'Paetec -prev'!C:C,1,0)),"Yes","No")</f>
        <v>No</v>
      </c>
      <c r="AB378" s="1" t="s">
        <v>548</v>
      </c>
      <c r="AC378" s="1"/>
      <c r="AD378" s="1"/>
    </row>
    <row r="379" spans="1:30" x14ac:dyDescent="0.25">
      <c r="A379" s="1" t="s">
        <v>677</v>
      </c>
      <c r="B379" s="1" t="s">
        <v>562</v>
      </c>
      <c r="C379" s="1" t="s">
        <v>1207</v>
      </c>
      <c r="D379" s="25">
        <v>43273.850451388891</v>
      </c>
      <c r="E379" s="1"/>
      <c r="F379" s="1" t="s">
        <v>913</v>
      </c>
      <c r="G379" s="1" t="s">
        <v>90</v>
      </c>
      <c r="H379" s="1" t="s">
        <v>313</v>
      </c>
      <c r="I379" s="1" t="s">
        <v>968</v>
      </c>
      <c r="J379" s="1" t="s">
        <v>1276</v>
      </c>
      <c r="K379" s="1" t="s">
        <v>1208</v>
      </c>
      <c r="L379" s="1"/>
      <c r="M379" s="1"/>
      <c r="N379" s="1"/>
      <c r="O379" s="1"/>
      <c r="P379" s="1"/>
      <c r="Q379" s="1" t="s">
        <v>92</v>
      </c>
      <c r="R379" s="1" t="s">
        <v>544</v>
      </c>
      <c r="S379" s="1" t="s">
        <v>585</v>
      </c>
      <c r="T379" s="1"/>
      <c r="U379" s="1"/>
      <c r="V379" s="1" t="s">
        <v>1209</v>
      </c>
      <c r="W379" s="1" t="s">
        <v>1210</v>
      </c>
      <c r="X379" s="1"/>
      <c r="Y379" s="25">
        <v>43392.993495370371</v>
      </c>
      <c r="Z379" s="1"/>
      <c r="AA379" s="1" t="str">
        <f>IF(ISNA(VLOOKUP(C379,'Paetec -prev'!C:C,1,0)),"Yes","No")</f>
        <v>No</v>
      </c>
      <c r="AB379" s="1" t="s">
        <v>548</v>
      </c>
      <c r="AC379" s="1"/>
      <c r="AD379" s="1"/>
    </row>
    <row r="380" spans="1:30" x14ac:dyDescent="0.25">
      <c r="A380" s="1" t="s">
        <v>677</v>
      </c>
      <c r="B380" s="1" t="s">
        <v>562</v>
      </c>
      <c r="C380" s="1" t="s">
        <v>1244</v>
      </c>
      <c r="D380" s="25">
        <v>43250.877754629626</v>
      </c>
      <c r="E380" s="1"/>
      <c r="F380" s="1" t="s">
        <v>913</v>
      </c>
      <c r="G380" s="1" t="s">
        <v>90</v>
      </c>
      <c r="H380" s="1" t="s">
        <v>313</v>
      </c>
      <c r="I380" s="1" t="s">
        <v>91</v>
      </c>
      <c r="J380" s="1" t="s">
        <v>1120</v>
      </c>
      <c r="K380" s="1" t="s">
        <v>1355</v>
      </c>
      <c r="L380" s="1"/>
      <c r="M380" s="1"/>
      <c r="N380" s="1"/>
      <c r="O380" s="1"/>
      <c r="P380" s="1"/>
      <c r="Q380" s="1" t="s">
        <v>92</v>
      </c>
      <c r="R380" s="1" t="s">
        <v>544</v>
      </c>
      <c r="S380" s="1" t="s">
        <v>585</v>
      </c>
      <c r="T380" s="1"/>
      <c r="U380" s="1"/>
      <c r="V380" s="1" t="s">
        <v>863</v>
      </c>
      <c r="W380" s="1" t="s">
        <v>1245</v>
      </c>
      <c r="X380" s="1"/>
      <c r="Y380" s="25">
        <v>43355.602511574078</v>
      </c>
      <c r="Z380" s="1"/>
      <c r="AA380" s="1" t="str">
        <f>IF(ISNA(VLOOKUP(C380,'Paetec -prev'!C:C,1,0)),"Yes","No")</f>
        <v>No</v>
      </c>
      <c r="AB380" s="1" t="s">
        <v>548</v>
      </c>
      <c r="AC380" s="1"/>
      <c r="AD380" s="1"/>
    </row>
    <row r="381" spans="1:30" x14ac:dyDescent="0.25">
      <c r="A381" s="1" t="s">
        <v>677</v>
      </c>
      <c r="B381" s="1" t="s">
        <v>562</v>
      </c>
      <c r="C381" s="26" t="s">
        <v>5366</v>
      </c>
      <c r="D381" s="25">
        <v>43202.779942129629</v>
      </c>
      <c r="E381" s="1"/>
      <c r="F381" s="1" t="s">
        <v>915</v>
      </c>
      <c r="G381" s="1" t="s">
        <v>90</v>
      </c>
      <c r="H381" s="1" t="s">
        <v>313</v>
      </c>
      <c r="I381" s="1" t="s">
        <v>91</v>
      </c>
      <c r="J381" s="1" t="s">
        <v>1120</v>
      </c>
      <c r="K381" s="1" t="s">
        <v>5367</v>
      </c>
      <c r="L381" s="1"/>
      <c r="M381" s="1"/>
      <c r="N381" s="1"/>
      <c r="O381" s="1"/>
      <c r="P381" s="1"/>
      <c r="Q381" s="1" t="s">
        <v>92</v>
      </c>
      <c r="R381" s="1" t="s">
        <v>544</v>
      </c>
      <c r="S381" s="1" t="s">
        <v>585</v>
      </c>
      <c r="T381" s="1"/>
      <c r="U381" s="1"/>
      <c r="V381" s="1" t="s">
        <v>863</v>
      </c>
      <c r="W381" s="1" t="s">
        <v>1245</v>
      </c>
      <c r="X381" s="1"/>
      <c r="Y381" s="25">
        <v>43403.113946759258</v>
      </c>
      <c r="Z381" s="1"/>
      <c r="AA381" s="1" t="str">
        <f>IF(ISNA(VLOOKUP(C381,'Paetec -prev'!C:C,1,0)),"Yes","No")</f>
        <v>Yes</v>
      </c>
      <c r="AB381" s="1" t="s">
        <v>548</v>
      </c>
      <c r="AC381" s="1"/>
      <c r="AD381" s="1"/>
    </row>
    <row r="382" spans="1:30" x14ac:dyDescent="0.25">
      <c r="A382" s="1"/>
      <c r="B382" s="1"/>
      <c r="C382" s="26"/>
      <c r="D382" s="25"/>
      <c r="E382" s="25"/>
      <c r="F382" s="1"/>
      <c r="G382" s="1"/>
      <c r="H382" s="1"/>
      <c r="I382" s="1"/>
      <c r="J382" s="1"/>
      <c r="K382" s="1"/>
      <c r="L382" s="1"/>
      <c r="M382" s="1"/>
      <c r="N382" s="1"/>
      <c r="O382" s="1"/>
      <c r="P382" s="1"/>
      <c r="Q382" s="1"/>
      <c r="R382" s="1"/>
      <c r="S382" s="1"/>
      <c r="T382" s="1"/>
      <c r="U382" s="1"/>
      <c r="V382" s="1"/>
      <c r="W382" s="1"/>
      <c r="X382" s="1"/>
      <c r="Y382" s="25"/>
      <c r="Z382" s="1"/>
      <c r="AA382" s="1"/>
      <c r="AB382" s="1"/>
      <c r="AC382" s="1"/>
      <c r="AD382" s="1"/>
    </row>
    <row r="383" spans="1:30" x14ac:dyDescent="0.25">
      <c r="A383" s="1"/>
      <c r="B383" s="1"/>
      <c r="C383" s="26"/>
      <c r="D383" s="25"/>
      <c r="E383" s="25"/>
      <c r="F383" s="1"/>
      <c r="G383" s="1"/>
      <c r="H383" s="1"/>
      <c r="I383" s="1"/>
      <c r="J383" s="1"/>
      <c r="K383" s="1"/>
      <c r="L383" s="1"/>
      <c r="M383" s="1"/>
      <c r="N383" s="1"/>
      <c r="O383" s="1"/>
      <c r="P383" s="1"/>
      <c r="Q383" s="1"/>
      <c r="R383" s="1"/>
      <c r="S383" s="1"/>
      <c r="T383" s="1"/>
      <c r="U383" s="1"/>
      <c r="V383" s="1"/>
      <c r="W383" s="1"/>
      <c r="X383" s="1"/>
      <c r="Y383" s="25"/>
      <c r="Z383" s="1"/>
      <c r="AA383" s="1"/>
      <c r="AB383" s="1"/>
      <c r="AC383" s="1"/>
      <c r="AD383" s="1"/>
    </row>
    <row r="384" spans="1:30" x14ac:dyDescent="0.25">
      <c r="A384" s="1"/>
      <c r="B384" s="1"/>
      <c r="C384" s="26"/>
      <c r="D384" s="25"/>
      <c r="E384" s="25"/>
      <c r="F384" s="1"/>
      <c r="G384" s="1"/>
      <c r="H384" s="1"/>
      <c r="I384" s="1"/>
      <c r="J384" s="1"/>
      <c r="K384" s="1"/>
      <c r="L384" s="1"/>
      <c r="M384" s="1"/>
      <c r="N384" s="1"/>
      <c r="O384" s="1"/>
      <c r="P384" s="1"/>
      <c r="Q384" s="1"/>
      <c r="R384" s="1"/>
      <c r="S384" s="1"/>
      <c r="T384" s="1"/>
      <c r="U384" s="1"/>
      <c r="V384" s="1"/>
      <c r="W384" s="1"/>
      <c r="X384" s="1"/>
      <c r="Y384" s="25"/>
      <c r="Z384" s="1"/>
      <c r="AA384" s="1"/>
      <c r="AB384" s="1"/>
      <c r="AC384" s="1"/>
      <c r="AD384" s="1"/>
    </row>
    <row r="385" spans="1:30" x14ac:dyDescent="0.25">
      <c r="A385" s="1"/>
      <c r="B385" s="1"/>
      <c r="C385" s="26"/>
      <c r="D385" s="25"/>
      <c r="E385" s="25"/>
      <c r="F385" s="1"/>
      <c r="G385" s="1"/>
      <c r="H385" s="1"/>
      <c r="I385" s="1"/>
      <c r="J385" s="1"/>
      <c r="K385" s="1"/>
      <c r="L385" s="1"/>
      <c r="M385" s="1"/>
      <c r="N385" s="1"/>
      <c r="O385" s="1"/>
      <c r="P385" s="1"/>
      <c r="Q385" s="1"/>
      <c r="R385" s="1"/>
      <c r="S385" s="1"/>
      <c r="T385" s="1"/>
      <c r="U385" s="1"/>
      <c r="V385" s="1"/>
      <c r="W385" s="1"/>
      <c r="X385" s="1"/>
      <c r="Y385" s="25"/>
      <c r="Z385" s="1"/>
      <c r="AA385" s="1"/>
      <c r="AB385" s="1"/>
      <c r="AC385" s="1"/>
      <c r="AD385" s="1"/>
    </row>
    <row r="386" spans="1:30" x14ac:dyDescent="0.25">
      <c r="A386" s="1"/>
      <c r="B386" s="1"/>
      <c r="C386" s="26"/>
      <c r="D386" s="25"/>
      <c r="E386" s="25"/>
      <c r="F386" s="1"/>
      <c r="G386" s="1"/>
      <c r="H386" s="1"/>
      <c r="I386" s="1"/>
      <c r="J386" s="1"/>
      <c r="K386" s="1"/>
      <c r="L386" s="1"/>
      <c r="M386" s="1"/>
      <c r="N386" s="1"/>
      <c r="O386" s="1"/>
      <c r="P386" s="1"/>
      <c r="Q386" s="1"/>
      <c r="R386" s="1"/>
      <c r="S386" s="1"/>
      <c r="T386" s="1"/>
      <c r="U386" s="1"/>
      <c r="V386" s="1"/>
      <c r="W386" s="1"/>
      <c r="X386" s="1"/>
      <c r="Y386" s="25"/>
      <c r="Z386" s="1"/>
      <c r="AA386" s="1"/>
      <c r="AB386" s="1"/>
      <c r="AC386" s="1"/>
      <c r="AD386" s="1"/>
    </row>
    <row r="387" spans="1:30" x14ac:dyDescent="0.25">
      <c r="A387" s="1"/>
      <c r="B387" s="1"/>
      <c r="C387" s="26"/>
      <c r="D387" s="25"/>
      <c r="E387" s="25"/>
      <c r="F387" s="1"/>
      <c r="G387" s="1"/>
      <c r="H387" s="1"/>
      <c r="I387" s="1"/>
      <c r="J387" s="1"/>
      <c r="K387" s="1"/>
      <c r="L387" s="1"/>
      <c r="M387" s="1"/>
      <c r="N387" s="1"/>
      <c r="O387" s="1"/>
      <c r="P387" s="1"/>
      <c r="Q387" s="1"/>
      <c r="R387" s="1"/>
      <c r="S387" s="1"/>
      <c r="T387" s="1"/>
      <c r="U387" s="1"/>
      <c r="V387" s="1"/>
      <c r="W387" s="1"/>
      <c r="X387" s="1"/>
      <c r="Y387" s="25"/>
      <c r="Z387" s="1"/>
      <c r="AA387" s="1"/>
      <c r="AB387" s="1"/>
      <c r="AC387" s="1"/>
      <c r="AD387" s="1"/>
    </row>
    <row r="388" spans="1:30" x14ac:dyDescent="0.25">
      <c r="A388" s="1"/>
      <c r="B388" s="1"/>
      <c r="C388" s="26"/>
      <c r="D388" s="25"/>
      <c r="E388" s="25"/>
      <c r="F388" s="1"/>
      <c r="G388" s="1"/>
      <c r="H388" s="1"/>
      <c r="I388" s="1"/>
      <c r="J388" s="1"/>
      <c r="K388" s="1"/>
      <c r="L388" s="1"/>
      <c r="M388" s="1"/>
      <c r="N388" s="1"/>
      <c r="O388" s="1"/>
      <c r="P388" s="1"/>
      <c r="Q388" s="1"/>
      <c r="R388" s="1"/>
      <c r="S388" s="1"/>
      <c r="T388" s="1"/>
      <c r="U388" s="1"/>
      <c r="V388" s="1"/>
      <c r="W388" s="1"/>
      <c r="X388" s="1"/>
      <c r="Y388" s="25"/>
      <c r="Z388" s="1"/>
      <c r="AA388" s="1"/>
      <c r="AB388" s="1"/>
      <c r="AC388" s="1"/>
      <c r="AD388" s="1"/>
    </row>
    <row r="389" spans="1:30" x14ac:dyDescent="0.25">
      <c r="A389" s="1"/>
      <c r="B389" s="1"/>
      <c r="C389" s="26"/>
      <c r="D389" s="25"/>
      <c r="E389" s="25"/>
      <c r="F389" s="1"/>
      <c r="G389" s="1"/>
      <c r="H389" s="1"/>
      <c r="I389" s="1"/>
      <c r="J389" s="1"/>
      <c r="K389" s="1"/>
      <c r="L389" s="1"/>
      <c r="M389" s="1"/>
      <c r="N389" s="1"/>
      <c r="O389" s="1"/>
      <c r="P389" s="1"/>
      <c r="Q389" s="1"/>
      <c r="R389" s="1"/>
      <c r="S389" s="1"/>
      <c r="T389" s="1"/>
      <c r="U389" s="1"/>
      <c r="V389" s="1"/>
      <c r="W389" s="1"/>
      <c r="X389" s="1"/>
      <c r="Y389" s="25"/>
      <c r="Z389" s="1"/>
      <c r="AA389" s="1"/>
      <c r="AB389" s="1"/>
      <c r="AC389" s="1"/>
      <c r="AD389" s="1"/>
    </row>
    <row r="390" spans="1:30" x14ac:dyDescent="0.25">
      <c r="A390" s="1"/>
      <c r="B390" s="1"/>
      <c r="C390" s="26"/>
      <c r="D390" s="25"/>
      <c r="E390" s="25"/>
      <c r="F390" s="1"/>
      <c r="G390" s="1"/>
      <c r="H390" s="1"/>
      <c r="I390" s="1"/>
      <c r="J390" s="1"/>
      <c r="K390" s="1"/>
      <c r="L390" s="1"/>
      <c r="M390" s="1"/>
      <c r="N390" s="1"/>
      <c r="O390" s="1"/>
      <c r="P390" s="1"/>
      <c r="Q390" s="1"/>
      <c r="R390" s="1"/>
      <c r="S390" s="1"/>
      <c r="T390" s="1"/>
      <c r="U390" s="1"/>
      <c r="V390" s="1"/>
      <c r="W390" s="1"/>
      <c r="X390" s="1"/>
      <c r="Y390" s="25"/>
      <c r="Z390" s="1"/>
      <c r="AA390" s="1"/>
      <c r="AB390" s="1"/>
      <c r="AC390" s="1"/>
      <c r="AD390" s="1"/>
    </row>
    <row r="391" spans="1:30" x14ac:dyDescent="0.25">
      <c r="A391" s="1"/>
      <c r="B391" s="1"/>
      <c r="C391" s="26"/>
      <c r="D391" s="25"/>
      <c r="E391" s="25"/>
      <c r="F391" s="1"/>
      <c r="G391" s="1"/>
      <c r="H391" s="1"/>
      <c r="I391" s="1"/>
      <c r="J391" s="1"/>
      <c r="K391" s="1"/>
      <c r="L391" s="1"/>
      <c r="M391" s="1"/>
      <c r="N391" s="1"/>
      <c r="O391" s="1"/>
      <c r="P391" s="1"/>
      <c r="Q391" s="1"/>
      <c r="R391" s="1"/>
      <c r="S391" s="1"/>
      <c r="T391" s="1"/>
      <c r="U391" s="1"/>
      <c r="V391" s="1"/>
      <c r="W391" s="1"/>
      <c r="X391" s="1"/>
      <c r="Y391" s="25"/>
      <c r="Z391" s="1"/>
      <c r="AA391" s="1"/>
      <c r="AB391" s="1"/>
      <c r="AC391" s="1"/>
      <c r="AD391" s="1"/>
    </row>
    <row r="392" spans="1:30" x14ac:dyDescent="0.25">
      <c r="A392" s="1"/>
      <c r="B392" s="1"/>
      <c r="C392" s="26"/>
      <c r="D392" s="25"/>
      <c r="E392" s="25"/>
      <c r="F392" s="1"/>
      <c r="G392" s="1"/>
      <c r="H392" s="1"/>
      <c r="I392" s="1"/>
      <c r="J392" s="1"/>
      <c r="K392" s="1"/>
      <c r="L392" s="1"/>
      <c r="M392" s="1"/>
      <c r="N392" s="1"/>
      <c r="O392" s="1"/>
      <c r="P392" s="1"/>
      <c r="Q392" s="1"/>
      <c r="R392" s="1"/>
      <c r="S392" s="1"/>
      <c r="T392" s="1"/>
      <c r="U392" s="1"/>
      <c r="V392" s="1"/>
      <c r="W392" s="1"/>
      <c r="X392" s="1"/>
      <c r="Y392" s="25"/>
      <c r="Z392" s="1"/>
      <c r="AA392" s="1"/>
      <c r="AB392" s="1"/>
      <c r="AC392" s="1"/>
      <c r="AD392" s="1"/>
    </row>
    <row r="393" spans="1:30" x14ac:dyDescent="0.25">
      <c r="A393" s="1"/>
      <c r="B393" s="1"/>
      <c r="C393" s="26"/>
      <c r="D393" s="25"/>
      <c r="E393" s="25"/>
      <c r="F393" s="1"/>
      <c r="G393" s="1"/>
      <c r="H393" s="1"/>
      <c r="I393" s="1"/>
      <c r="J393" s="1"/>
      <c r="K393" s="1"/>
      <c r="L393" s="1"/>
      <c r="M393" s="1"/>
      <c r="N393" s="1"/>
      <c r="O393" s="1"/>
      <c r="P393" s="1"/>
      <c r="Q393" s="1"/>
      <c r="R393" s="1"/>
      <c r="S393" s="1"/>
      <c r="T393" s="1"/>
      <c r="U393" s="1"/>
      <c r="V393" s="1"/>
      <c r="W393" s="1"/>
      <c r="X393" s="1"/>
      <c r="Y393" s="25"/>
      <c r="Z393" s="1"/>
      <c r="AA393" s="1"/>
      <c r="AB393" s="1"/>
      <c r="AC393" s="1"/>
      <c r="AD393" s="1"/>
    </row>
    <row r="394" spans="1:30" x14ac:dyDescent="0.25">
      <c r="A394" s="1"/>
      <c r="B394" s="1"/>
      <c r="C394" s="26"/>
      <c r="D394" s="25"/>
      <c r="E394" s="25"/>
      <c r="F394" s="1"/>
      <c r="G394" s="1"/>
      <c r="H394" s="1"/>
      <c r="I394" s="1"/>
      <c r="J394" s="1"/>
      <c r="K394" s="1"/>
      <c r="L394" s="1"/>
      <c r="M394" s="1"/>
      <c r="N394" s="1"/>
      <c r="O394" s="1"/>
      <c r="P394" s="1"/>
      <c r="Q394" s="1"/>
      <c r="R394" s="1"/>
      <c r="S394" s="1"/>
      <c r="T394" s="1"/>
      <c r="U394" s="1"/>
      <c r="V394" s="1"/>
      <c r="W394" s="1"/>
      <c r="X394" s="1"/>
      <c r="Y394" s="25"/>
      <c r="Z394" s="1"/>
      <c r="AA394" s="1"/>
      <c r="AB394" s="1"/>
      <c r="AC394" s="1"/>
      <c r="AD394" s="1"/>
    </row>
    <row r="395" spans="1:30" x14ac:dyDescent="0.25">
      <c r="A395" s="1"/>
      <c r="B395" s="1"/>
      <c r="C395" s="26"/>
      <c r="D395" s="25"/>
      <c r="E395" s="25"/>
      <c r="F395" s="1"/>
      <c r="G395" s="1"/>
      <c r="H395" s="1"/>
      <c r="I395" s="1"/>
      <c r="J395" s="1"/>
      <c r="K395" s="1"/>
      <c r="L395" s="1"/>
      <c r="M395" s="1"/>
      <c r="N395" s="1"/>
      <c r="O395" s="1"/>
      <c r="P395" s="1"/>
      <c r="Q395" s="1"/>
      <c r="R395" s="1"/>
      <c r="S395" s="1"/>
      <c r="T395" s="1"/>
      <c r="U395" s="1"/>
      <c r="V395" s="1"/>
      <c r="W395" s="1"/>
      <c r="X395" s="1"/>
      <c r="Y395" s="25"/>
      <c r="Z395" s="1"/>
      <c r="AA395" s="1"/>
      <c r="AB395" s="1"/>
      <c r="AC395" s="1"/>
      <c r="AD395" s="1"/>
    </row>
    <row r="396" spans="1:30" x14ac:dyDescent="0.25">
      <c r="A396" s="1"/>
      <c r="B396" s="1"/>
      <c r="C396" s="26"/>
      <c r="D396" s="25"/>
      <c r="E396" s="25"/>
      <c r="F396" s="1"/>
      <c r="G396" s="1"/>
      <c r="H396" s="1"/>
      <c r="I396" s="1"/>
      <c r="J396" s="1"/>
      <c r="K396" s="1"/>
      <c r="L396" s="1"/>
      <c r="M396" s="1"/>
      <c r="N396" s="1"/>
      <c r="O396" s="1"/>
      <c r="P396" s="1"/>
      <c r="Q396" s="1"/>
      <c r="R396" s="1"/>
      <c r="S396" s="1"/>
      <c r="T396" s="1"/>
      <c r="U396" s="1"/>
      <c r="V396" s="1"/>
      <c r="W396" s="1"/>
      <c r="X396" s="1"/>
      <c r="Y396" s="25"/>
      <c r="Z396" s="1"/>
      <c r="AA396" s="1"/>
      <c r="AB396" s="1"/>
      <c r="AC396" s="1"/>
      <c r="AD396" s="1"/>
    </row>
    <row r="397" spans="1:30" x14ac:dyDescent="0.25">
      <c r="A397" s="1"/>
      <c r="B397" s="1"/>
      <c r="C397" s="26"/>
      <c r="D397" s="25"/>
      <c r="E397" s="25"/>
      <c r="F397" s="1"/>
      <c r="G397" s="1"/>
      <c r="H397" s="1"/>
      <c r="I397" s="1"/>
      <c r="J397" s="1"/>
      <c r="K397" s="1"/>
      <c r="L397" s="1"/>
      <c r="M397" s="1"/>
      <c r="N397" s="1"/>
      <c r="O397" s="1"/>
      <c r="P397" s="1"/>
      <c r="Q397" s="1"/>
      <c r="R397" s="1"/>
      <c r="S397" s="1"/>
      <c r="T397" s="1"/>
      <c r="U397" s="1"/>
      <c r="V397" s="1"/>
      <c r="W397" s="1"/>
      <c r="X397" s="1"/>
      <c r="Y397" s="25"/>
      <c r="Z397" s="1"/>
      <c r="AA397" s="1"/>
      <c r="AB397" s="1"/>
      <c r="AC397" s="1"/>
      <c r="AD397" s="1"/>
    </row>
    <row r="398" spans="1:30" x14ac:dyDescent="0.25">
      <c r="A398" s="1"/>
      <c r="B398" s="1"/>
      <c r="C398" s="26"/>
      <c r="D398" s="25"/>
      <c r="E398" s="25"/>
      <c r="F398" s="1"/>
      <c r="G398" s="1"/>
      <c r="H398" s="1"/>
      <c r="I398" s="1"/>
      <c r="J398" s="1"/>
      <c r="K398" s="1"/>
      <c r="L398" s="1"/>
      <c r="M398" s="1"/>
      <c r="N398" s="1"/>
      <c r="O398" s="1"/>
      <c r="P398" s="1"/>
      <c r="Q398" s="1"/>
      <c r="R398" s="1"/>
      <c r="S398" s="1"/>
      <c r="T398" s="1"/>
      <c r="U398" s="1"/>
      <c r="V398" s="1"/>
      <c r="W398" s="1"/>
      <c r="X398" s="1"/>
      <c r="Y398" s="25"/>
      <c r="Z398" s="1"/>
      <c r="AA398" s="1"/>
      <c r="AB398" s="1"/>
      <c r="AC398" s="1"/>
      <c r="AD398" s="1"/>
    </row>
    <row r="399" spans="1:30" x14ac:dyDescent="0.25">
      <c r="A399" s="1"/>
      <c r="B399" s="1"/>
      <c r="C399" s="26"/>
      <c r="D399" s="25"/>
      <c r="E399" s="25"/>
      <c r="F399" s="1"/>
      <c r="G399" s="1"/>
      <c r="H399" s="1"/>
      <c r="I399" s="1"/>
      <c r="J399" s="1"/>
      <c r="K399" s="1"/>
      <c r="L399" s="1"/>
      <c r="M399" s="1"/>
      <c r="N399" s="1"/>
      <c r="O399" s="1"/>
      <c r="P399" s="1"/>
      <c r="Q399" s="1"/>
      <c r="R399" s="1"/>
      <c r="S399" s="1"/>
      <c r="T399" s="1"/>
      <c r="U399" s="1"/>
      <c r="V399" s="1"/>
      <c r="W399" s="1"/>
      <c r="X399" s="1"/>
      <c r="Y399" s="25"/>
      <c r="Z399" s="1"/>
      <c r="AA399" s="1"/>
      <c r="AB399" s="1"/>
      <c r="AC399" s="1"/>
      <c r="AD399" s="1"/>
    </row>
    <row r="400" spans="1:30" x14ac:dyDescent="0.25">
      <c r="A400" s="1"/>
      <c r="B400" s="1"/>
      <c r="C400" s="26"/>
      <c r="D400" s="25"/>
      <c r="E400" s="25"/>
      <c r="F400" s="1"/>
      <c r="G400" s="1"/>
      <c r="H400" s="1"/>
      <c r="I400" s="1"/>
      <c r="J400" s="1"/>
      <c r="K400" s="1"/>
      <c r="L400" s="1"/>
      <c r="M400" s="1"/>
      <c r="N400" s="1"/>
      <c r="O400" s="1"/>
      <c r="P400" s="1"/>
      <c r="Q400" s="1"/>
      <c r="R400" s="1"/>
      <c r="S400" s="1"/>
      <c r="T400" s="1"/>
      <c r="U400" s="1"/>
      <c r="V400" s="1"/>
      <c r="W400" s="1"/>
      <c r="X400" s="1"/>
      <c r="Y400" s="25"/>
      <c r="Z400" s="1"/>
      <c r="AA400" s="1"/>
      <c r="AB400" s="1"/>
      <c r="AC400" s="1"/>
      <c r="AD400" s="1"/>
    </row>
    <row r="401" spans="1:30" x14ac:dyDescent="0.25">
      <c r="A401" s="1"/>
      <c r="B401" s="1"/>
      <c r="C401" s="26"/>
      <c r="D401" s="25"/>
      <c r="E401" s="25"/>
      <c r="F401" s="1"/>
      <c r="G401" s="1"/>
      <c r="H401" s="1"/>
      <c r="I401" s="1"/>
      <c r="J401" s="1"/>
      <c r="K401" s="1"/>
      <c r="L401" s="1"/>
      <c r="M401" s="1"/>
      <c r="N401" s="1"/>
      <c r="O401" s="1"/>
      <c r="P401" s="1"/>
      <c r="Q401" s="1"/>
      <c r="R401" s="1"/>
      <c r="S401" s="1"/>
      <c r="T401" s="1"/>
      <c r="U401" s="1"/>
      <c r="V401" s="1"/>
      <c r="W401" s="1"/>
      <c r="X401" s="1"/>
      <c r="Y401" s="25"/>
      <c r="Z401" s="1"/>
      <c r="AA401" s="1"/>
      <c r="AB401" s="1"/>
      <c r="AC401" s="1"/>
      <c r="AD401" s="1"/>
    </row>
    <row r="402" spans="1:30" x14ac:dyDescent="0.25">
      <c r="A402" s="1"/>
      <c r="B402" s="1"/>
      <c r="C402" s="26"/>
      <c r="D402" s="25"/>
      <c r="E402" s="25"/>
      <c r="F402" s="1"/>
      <c r="G402" s="1"/>
      <c r="H402" s="1"/>
      <c r="I402" s="1"/>
      <c r="J402" s="1"/>
      <c r="K402" s="1"/>
      <c r="L402" s="1"/>
      <c r="M402" s="1"/>
      <c r="N402" s="1"/>
      <c r="O402" s="1"/>
      <c r="P402" s="1"/>
      <c r="Q402" s="1"/>
      <c r="R402" s="1"/>
      <c r="S402" s="1"/>
      <c r="T402" s="1"/>
      <c r="U402" s="1"/>
      <c r="V402" s="1"/>
      <c r="W402" s="1"/>
      <c r="X402" s="1"/>
      <c r="Y402" s="25"/>
      <c r="Z402" s="1"/>
      <c r="AA402" s="1"/>
      <c r="AB402" s="1"/>
      <c r="AC402" s="1"/>
      <c r="AD402" s="1"/>
    </row>
    <row r="403" spans="1:30" x14ac:dyDescent="0.25">
      <c r="A403" s="1"/>
      <c r="B403" s="1"/>
      <c r="C403" s="26"/>
      <c r="D403" s="25"/>
      <c r="E403" s="25"/>
      <c r="F403" s="1"/>
      <c r="G403" s="1"/>
      <c r="H403" s="1"/>
      <c r="I403" s="1"/>
      <c r="J403" s="1"/>
      <c r="K403" s="1"/>
      <c r="L403" s="1"/>
      <c r="M403" s="1"/>
      <c r="N403" s="1"/>
      <c r="O403" s="1"/>
      <c r="P403" s="1"/>
      <c r="Q403" s="1"/>
      <c r="R403" s="1"/>
      <c r="S403" s="1"/>
      <c r="T403" s="1"/>
      <c r="U403" s="1"/>
      <c r="V403" s="1"/>
      <c r="W403" s="1"/>
      <c r="X403" s="1"/>
      <c r="Y403" s="25"/>
      <c r="Z403" s="1"/>
      <c r="AA403" s="1"/>
      <c r="AB403" s="1"/>
      <c r="AC403" s="1"/>
      <c r="AD403" s="1"/>
    </row>
    <row r="404" spans="1:30" x14ac:dyDescent="0.25">
      <c r="A404" s="1"/>
      <c r="B404" s="1"/>
      <c r="C404" s="26"/>
      <c r="D404" s="25"/>
      <c r="E404" s="25"/>
      <c r="F404" s="1"/>
      <c r="G404" s="1"/>
      <c r="H404" s="1"/>
      <c r="I404" s="1"/>
      <c r="J404" s="1"/>
      <c r="K404" s="1"/>
      <c r="L404" s="1"/>
      <c r="M404" s="1"/>
      <c r="N404" s="1"/>
      <c r="O404" s="1"/>
      <c r="P404" s="1"/>
      <c r="Q404" s="1"/>
      <c r="R404" s="1"/>
      <c r="S404" s="1"/>
      <c r="T404" s="1"/>
      <c r="U404" s="1"/>
      <c r="V404" s="1"/>
      <c r="W404" s="1"/>
      <c r="X404" s="1"/>
      <c r="Y404" s="25"/>
      <c r="Z404" s="1"/>
      <c r="AA404" s="1"/>
      <c r="AB404" s="1"/>
      <c r="AC404" s="1"/>
      <c r="AD404" s="1"/>
    </row>
    <row r="405" spans="1:30" x14ac:dyDescent="0.25">
      <c r="A405" s="1"/>
      <c r="B405" s="1"/>
      <c r="C405" s="26"/>
      <c r="D405" s="25"/>
      <c r="E405" s="25"/>
      <c r="F405" s="1"/>
      <c r="G405" s="1"/>
      <c r="H405" s="1"/>
      <c r="I405" s="1"/>
      <c r="J405" s="1"/>
      <c r="K405" s="1"/>
      <c r="L405" s="1"/>
      <c r="M405" s="1"/>
      <c r="N405" s="1"/>
      <c r="O405" s="1"/>
      <c r="P405" s="1"/>
      <c r="Q405" s="1"/>
      <c r="R405" s="1"/>
      <c r="S405" s="1"/>
      <c r="T405" s="1"/>
      <c r="U405" s="1"/>
      <c r="V405" s="1"/>
      <c r="W405" s="1"/>
      <c r="X405" s="1"/>
      <c r="Y405" s="25"/>
      <c r="Z405" s="1"/>
      <c r="AA405" s="1"/>
      <c r="AB405" s="1"/>
      <c r="AC405" s="1"/>
      <c r="AD405" s="1"/>
    </row>
    <row r="406" spans="1:30" x14ac:dyDescent="0.25">
      <c r="A406" s="1"/>
      <c r="B406" s="1"/>
      <c r="C406" s="26"/>
      <c r="D406" s="25"/>
      <c r="E406" s="25"/>
      <c r="F406" s="1"/>
      <c r="G406" s="1"/>
      <c r="H406" s="1"/>
      <c r="I406" s="1"/>
      <c r="J406" s="1"/>
      <c r="K406" s="1"/>
      <c r="L406" s="1"/>
      <c r="M406" s="1"/>
      <c r="N406" s="1"/>
      <c r="O406" s="1"/>
      <c r="P406" s="1"/>
      <c r="Q406" s="1"/>
      <c r="R406" s="1"/>
      <c r="S406" s="1"/>
      <c r="T406" s="1"/>
      <c r="U406" s="1"/>
      <c r="V406" s="1"/>
      <c r="W406" s="1"/>
      <c r="X406" s="1"/>
      <c r="Y406" s="25"/>
      <c r="Z406" s="1"/>
      <c r="AA406" s="1"/>
      <c r="AB406" s="1"/>
      <c r="AC406" s="1"/>
      <c r="AD406" s="1"/>
    </row>
    <row r="407" spans="1:30" x14ac:dyDescent="0.25">
      <c r="A407" s="1"/>
      <c r="B407" s="1"/>
      <c r="C407" s="26"/>
      <c r="D407" s="25"/>
      <c r="E407" s="25"/>
      <c r="F407" s="1"/>
      <c r="G407" s="1"/>
      <c r="H407" s="1"/>
      <c r="I407" s="1"/>
      <c r="J407" s="1"/>
      <c r="K407" s="1"/>
      <c r="L407" s="1"/>
      <c r="M407" s="1"/>
      <c r="N407" s="1"/>
      <c r="O407" s="1"/>
      <c r="P407" s="1"/>
      <c r="Q407" s="1"/>
      <c r="R407" s="1"/>
      <c r="S407" s="1"/>
      <c r="T407" s="1"/>
      <c r="U407" s="1"/>
      <c r="V407" s="1"/>
      <c r="W407" s="1"/>
      <c r="X407" s="1"/>
      <c r="Y407" s="25"/>
      <c r="Z407" s="1"/>
      <c r="AA407" s="1"/>
      <c r="AB407" s="1"/>
      <c r="AC407" s="1"/>
      <c r="AD407" s="1"/>
    </row>
    <row r="408" spans="1:30" x14ac:dyDescent="0.25">
      <c r="A408" s="1"/>
      <c r="B408" s="1"/>
      <c r="C408" s="26"/>
      <c r="D408" s="25"/>
      <c r="E408" s="25"/>
      <c r="F408" s="1"/>
      <c r="G408" s="1"/>
      <c r="H408" s="1"/>
      <c r="I408" s="1"/>
      <c r="J408" s="1"/>
      <c r="K408" s="1"/>
      <c r="L408" s="1"/>
      <c r="M408" s="1"/>
      <c r="N408" s="1"/>
      <c r="O408" s="1"/>
      <c r="P408" s="1"/>
      <c r="Q408" s="1"/>
      <c r="R408" s="1"/>
      <c r="S408" s="1"/>
      <c r="T408" s="1"/>
      <c r="U408" s="1"/>
      <c r="V408" s="1"/>
      <c r="W408" s="1"/>
      <c r="X408" s="1"/>
      <c r="Y408" s="25"/>
      <c r="Z408" s="1"/>
      <c r="AA408" s="1"/>
      <c r="AB408" s="1"/>
      <c r="AC408" s="1"/>
      <c r="AD408" s="1"/>
    </row>
    <row r="409" spans="1:30" x14ac:dyDescent="0.25">
      <c r="A409" s="1"/>
      <c r="B409" s="1"/>
      <c r="C409" s="26"/>
      <c r="D409" s="25"/>
      <c r="E409" s="25"/>
      <c r="F409" s="1"/>
      <c r="G409" s="1"/>
      <c r="H409" s="1"/>
      <c r="I409" s="1"/>
      <c r="J409" s="1"/>
      <c r="K409" s="1"/>
      <c r="L409" s="1"/>
      <c r="M409" s="1"/>
      <c r="N409" s="1"/>
      <c r="O409" s="1"/>
      <c r="P409" s="1"/>
      <c r="Q409" s="1"/>
      <c r="R409" s="1"/>
      <c r="S409" s="1"/>
      <c r="T409" s="1"/>
      <c r="U409" s="1"/>
      <c r="V409" s="1"/>
      <c r="W409" s="1"/>
      <c r="X409" s="1"/>
      <c r="Y409" s="25"/>
      <c r="Z409" s="1"/>
      <c r="AA409" s="1"/>
      <c r="AB409" s="1"/>
      <c r="AC409" s="1"/>
      <c r="AD409" s="1"/>
    </row>
    <row r="410" spans="1:30" x14ac:dyDescent="0.25">
      <c r="A410" s="1"/>
      <c r="B410" s="1"/>
      <c r="C410" s="26"/>
      <c r="D410" s="25"/>
      <c r="E410" s="25"/>
      <c r="F410" s="1"/>
      <c r="G410" s="1"/>
      <c r="H410" s="1"/>
      <c r="I410" s="1"/>
      <c r="J410" s="1"/>
      <c r="K410" s="1"/>
      <c r="L410" s="1"/>
      <c r="M410" s="1"/>
      <c r="N410" s="1"/>
      <c r="O410" s="1"/>
      <c r="P410" s="1"/>
      <c r="Q410" s="1"/>
      <c r="R410" s="1"/>
      <c r="S410" s="1"/>
      <c r="T410" s="1"/>
      <c r="U410" s="1"/>
      <c r="V410" s="1"/>
      <c r="W410" s="1"/>
      <c r="X410" s="1"/>
      <c r="Y410" s="25"/>
      <c r="Z410" s="1"/>
      <c r="AA410" s="1"/>
      <c r="AB410" s="1"/>
      <c r="AC410" s="1"/>
      <c r="AD410" s="1"/>
    </row>
    <row r="411" spans="1:30" x14ac:dyDescent="0.25">
      <c r="A411" s="1"/>
      <c r="B411" s="1"/>
      <c r="C411" s="26"/>
      <c r="D411" s="25"/>
      <c r="E411" s="25"/>
      <c r="F411" s="1"/>
      <c r="G411" s="1"/>
      <c r="H411" s="1"/>
      <c r="I411" s="1"/>
      <c r="J411" s="1"/>
      <c r="K411" s="1"/>
      <c r="L411" s="1"/>
      <c r="M411" s="1"/>
      <c r="N411" s="1"/>
      <c r="O411" s="1"/>
      <c r="P411" s="1"/>
      <c r="Q411" s="1"/>
      <c r="R411" s="1"/>
      <c r="S411" s="1"/>
      <c r="T411" s="1"/>
      <c r="U411" s="1"/>
      <c r="V411" s="1"/>
      <c r="W411" s="1"/>
      <c r="X411" s="1"/>
      <c r="Y411" s="25"/>
      <c r="Z411" s="1"/>
      <c r="AA411" s="1"/>
      <c r="AB411" s="1"/>
      <c r="AC411" s="1"/>
      <c r="AD411" s="1"/>
    </row>
    <row r="412" spans="1:30" x14ac:dyDescent="0.25">
      <c r="A412" s="1"/>
      <c r="B412" s="1"/>
      <c r="C412" s="26"/>
      <c r="D412" s="25"/>
      <c r="E412" s="25"/>
      <c r="F412" s="1"/>
      <c r="G412" s="1"/>
      <c r="H412" s="1"/>
      <c r="I412" s="1"/>
      <c r="J412" s="1"/>
      <c r="K412" s="1"/>
      <c r="L412" s="1"/>
      <c r="M412" s="1"/>
      <c r="N412" s="1"/>
      <c r="O412" s="1"/>
      <c r="P412" s="1"/>
      <c r="Q412" s="1"/>
      <c r="R412" s="1"/>
      <c r="S412" s="1"/>
      <c r="T412" s="1"/>
      <c r="U412" s="1"/>
      <c r="V412" s="1"/>
      <c r="W412" s="1"/>
      <c r="X412" s="1"/>
      <c r="Y412" s="25"/>
      <c r="Z412" s="1"/>
      <c r="AA412" s="1"/>
      <c r="AB412" s="1"/>
      <c r="AC412" s="1"/>
      <c r="AD412" s="1"/>
    </row>
    <row r="413" spans="1:30" x14ac:dyDescent="0.25">
      <c r="A413" s="1"/>
      <c r="B413" s="1"/>
      <c r="C413" s="26"/>
      <c r="D413" s="25"/>
      <c r="E413" s="25"/>
      <c r="F413" s="1"/>
      <c r="G413" s="1"/>
      <c r="H413" s="1"/>
      <c r="I413" s="1"/>
      <c r="J413" s="1"/>
      <c r="K413" s="1"/>
      <c r="L413" s="1"/>
      <c r="M413" s="1"/>
      <c r="N413" s="1"/>
      <c r="O413" s="1"/>
      <c r="P413" s="1"/>
      <c r="Q413" s="1"/>
      <c r="R413" s="1"/>
      <c r="S413" s="1"/>
      <c r="T413" s="1"/>
      <c r="U413" s="1"/>
      <c r="V413" s="1"/>
      <c r="W413" s="1"/>
      <c r="X413" s="1"/>
      <c r="Y413" s="25"/>
      <c r="Z413" s="1"/>
      <c r="AA413" s="1"/>
      <c r="AB413" s="1"/>
      <c r="AC413" s="1"/>
      <c r="AD413" s="1"/>
    </row>
    <row r="414" spans="1:30" x14ac:dyDescent="0.25">
      <c r="A414" s="1"/>
      <c r="B414" s="1"/>
      <c r="C414" s="26"/>
      <c r="D414" s="25"/>
      <c r="E414" s="25"/>
      <c r="F414" s="1"/>
      <c r="G414" s="1"/>
      <c r="H414" s="1"/>
      <c r="I414" s="1"/>
      <c r="J414" s="1"/>
      <c r="K414" s="1"/>
      <c r="L414" s="1"/>
      <c r="M414" s="1"/>
      <c r="N414" s="1"/>
      <c r="O414" s="1"/>
      <c r="P414" s="1"/>
      <c r="Q414" s="1"/>
      <c r="R414" s="1"/>
      <c r="S414" s="1"/>
      <c r="T414" s="1"/>
      <c r="U414" s="1"/>
      <c r="V414" s="1"/>
      <c r="W414" s="1"/>
      <c r="X414" s="1"/>
      <c r="Y414" s="25"/>
      <c r="Z414" s="1"/>
      <c r="AA414" s="1"/>
      <c r="AB414" s="1"/>
      <c r="AC414" s="1"/>
      <c r="AD414" s="1"/>
    </row>
    <row r="415" spans="1:30" x14ac:dyDescent="0.25">
      <c r="A415" s="1"/>
      <c r="B415" s="1"/>
      <c r="C415" s="26"/>
      <c r="D415" s="25"/>
      <c r="E415" s="25"/>
      <c r="F415" s="1"/>
      <c r="G415" s="1"/>
      <c r="H415" s="1"/>
      <c r="I415" s="1"/>
      <c r="J415" s="1"/>
      <c r="K415" s="1"/>
      <c r="L415" s="1"/>
      <c r="M415" s="1"/>
      <c r="N415" s="1"/>
      <c r="O415" s="1"/>
      <c r="P415" s="1"/>
      <c r="Q415" s="1"/>
      <c r="R415" s="1"/>
      <c r="S415" s="1"/>
      <c r="T415" s="1"/>
      <c r="U415" s="1"/>
      <c r="V415" s="1"/>
      <c r="W415" s="1"/>
      <c r="X415" s="1"/>
      <c r="Y415" s="25"/>
      <c r="Z415" s="1"/>
      <c r="AA415" s="1"/>
      <c r="AB415" s="1"/>
      <c r="AC415" s="1"/>
      <c r="AD415" s="1"/>
    </row>
    <row r="416" spans="1:30" x14ac:dyDescent="0.25">
      <c r="A416" s="1"/>
      <c r="B416" s="1"/>
      <c r="C416" s="26"/>
      <c r="D416" s="25"/>
      <c r="E416" s="25"/>
      <c r="F416" s="1"/>
      <c r="G416" s="1"/>
      <c r="H416" s="1"/>
      <c r="I416" s="1"/>
      <c r="J416" s="1"/>
      <c r="K416" s="1"/>
      <c r="L416" s="1"/>
      <c r="M416" s="1"/>
      <c r="N416" s="1"/>
      <c r="O416" s="1"/>
      <c r="P416" s="1"/>
      <c r="Q416" s="1"/>
      <c r="R416" s="1"/>
      <c r="S416" s="1"/>
      <c r="T416" s="1"/>
      <c r="U416" s="1"/>
      <c r="V416" s="1"/>
      <c r="W416" s="1"/>
      <c r="X416" s="1"/>
      <c r="Y416" s="25"/>
      <c r="Z416" s="1"/>
      <c r="AA416" s="1"/>
      <c r="AB416" s="1"/>
      <c r="AC416" s="1"/>
      <c r="AD416" s="1"/>
    </row>
    <row r="417" spans="1:30" x14ac:dyDescent="0.25">
      <c r="A417" s="1"/>
      <c r="B417" s="1"/>
      <c r="C417" s="26"/>
      <c r="D417" s="25"/>
      <c r="E417" s="25"/>
      <c r="F417" s="1"/>
      <c r="G417" s="1"/>
      <c r="H417" s="1"/>
      <c r="I417" s="1"/>
      <c r="J417" s="1"/>
      <c r="K417" s="1"/>
      <c r="L417" s="1"/>
      <c r="M417" s="1"/>
      <c r="N417" s="1"/>
      <c r="O417" s="1"/>
      <c r="P417" s="1"/>
      <c r="Q417" s="1"/>
      <c r="R417" s="1"/>
      <c r="S417" s="1"/>
      <c r="T417" s="1"/>
      <c r="U417" s="1"/>
      <c r="V417" s="1"/>
      <c r="W417" s="1"/>
      <c r="X417" s="1"/>
      <c r="Y417" s="25"/>
      <c r="Z417" s="1"/>
      <c r="AA417" s="1"/>
      <c r="AB417" s="1"/>
      <c r="AC417" s="1"/>
      <c r="AD417" s="1"/>
    </row>
    <row r="418" spans="1:30" x14ac:dyDescent="0.25">
      <c r="A418" s="1"/>
      <c r="B418" s="1"/>
      <c r="C418" s="26"/>
      <c r="D418" s="25"/>
      <c r="E418" s="25"/>
      <c r="F418" s="1"/>
      <c r="G418" s="1"/>
      <c r="H418" s="1"/>
      <c r="I418" s="1"/>
      <c r="J418" s="1"/>
      <c r="K418" s="1"/>
      <c r="L418" s="1"/>
      <c r="M418" s="1"/>
      <c r="N418" s="1"/>
      <c r="O418" s="1"/>
      <c r="P418" s="1"/>
      <c r="Q418" s="1"/>
      <c r="R418" s="1"/>
      <c r="S418" s="1"/>
      <c r="T418" s="1"/>
      <c r="U418" s="1"/>
      <c r="V418" s="1"/>
      <c r="W418" s="1"/>
      <c r="X418" s="1"/>
      <c r="Y418" s="25"/>
      <c r="Z418" s="1"/>
      <c r="AA418" s="1"/>
      <c r="AB418" s="1"/>
      <c r="AC418" s="1"/>
      <c r="AD418" s="1"/>
    </row>
    <row r="419" spans="1:30" x14ac:dyDescent="0.25">
      <c r="A419" s="1"/>
      <c r="B419" s="1"/>
      <c r="C419" s="26"/>
      <c r="D419" s="25"/>
      <c r="E419" s="25"/>
      <c r="F419" s="1"/>
      <c r="G419" s="1"/>
      <c r="H419" s="1"/>
      <c r="I419" s="1"/>
      <c r="J419" s="1"/>
      <c r="K419" s="1"/>
      <c r="L419" s="1"/>
      <c r="M419" s="1"/>
      <c r="N419" s="1"/>
      <c r="O419" s="1"/>
      <c r="P419" s="1"/>
      <c r="Q419" s="1"/>
      <c r="R419" s="1"/>
      <c r="S419" s="1"/>
      <c r="T419" s="1"/>
      <c r="U419" s="1"/>
      <c r="V419" s="1"/>
      <c r="W419" s="1"/>
      <c r="X419" s="1"/>
      <c r="Y419" s="25"/>
      <c r="Z419" s="1"/>
      <c r="AA419" s="1"/>
      <c r="AB419" s="1"/>
      <c r="AC419" s="1"/>
      <c r="AD419" s="1"/>
    </row>
    <row r="420" spans="1:30" x14ac:dyDescent="0.25">
      <c r="A420" s="1"/>
      <c r="B420" s="1"/>
      <c r="C420" s="26"/>
      <c r="D420" s="25"/>
      <c r="E420" s="25"/>
      <c r="F420" s="1"/>
      <c r="G420" s="1"/>
      <c r="H420" s="1"/>
      <c r="I420" s="1"/>
      <c r="J420" s="1"/>
      <c r="K420" s="1"/>
      <c r="L420" s="1"/>
      <c r="M420" s="1"/>
      <c r="N420" s="1"/>
      <c r="O420" s="1"/>
      <c r="P420" s="1"/>
      <c r="Q420" s="1"/>
      <c r="R420" s="1"/>
      <c r="S420" s="1"/>
      <c r="T420" s="1"/>
      <c r="U420" s="1"/>
      <c r="V420" s="1"/>
      <c r="W420" s="1"/>
      <c r="X420" s="1"/>
      <c r="Y420" s="25"/>
      <c r="Z420" s="1"/>
      <c r="AA420" s="1"/>
      <c r="AB420" s="1"/>
      <c r="AC420" s="1"/>
      <c r="AD420" s="1"/>
    </row>
    <row r="421" spans="1:30" x14ac:dyDescent="0.25">
      <c r="A421" s="1"/>
      <c r="B421" s="1"/>
      <c r="C421" s="26"/>
      <c r="D421" s="25"/>
      <c r="E421" s="25"/>
      <c r="F421" s="1"/>
      <c r="G421" s="1"/>
      <c r="H421" s="1"/>
      <c r="I421" s="1"/>
      <c r="J421" s="1"/>
      <c r="K421" s="1"/>
      <c r="L421" s="1"/>
      <c r="M421" s="1"/>
      <c r="N421" s="1"/>
      <c r="O421" s="1"/>
      <c r="P421" s="1"/>
      <c r="Q421" s="1"/>
      <c r="R421" s="1"/>
      <c r="S421" s="1"/>
      <c r="T421" s="1"/>
      <c r="U421" s="1"/>
      <c r="V421" s="1"/>
      <c r="W421" s="1"/>
      <c r="X421" s="1"/>
      <c r="Y421" s="25"/>
      <c r="Z421" s="1"/>
      <c r="AA421" s="1"/>
      <c r="AB421" s="1"/>
      <c r="AC421" s="1"/>
      <c r="AD421" s="1"/>
    </row>
    <row r="422" spans="1:30" x14ac:dyDescent="0.25">
      <c r="A422" s="1"/>
      <c r="B422" s="1"/>
      <c r="C422" s="26"/>
      <c r="D422" s="25"/>
      <c r="E422" s="25"/>
      <c r="F422" s="1"/>
      <c r="G422" s="1"/>
      <c r="H422" s="1"/>
      <c r="I422" s="1"/>
      <c r="J422" s="1"/>
      <c r="K422" s="1"/>
      <c r="L422" s="1"/>
      <c r="M422" s="1"/>
      <c r="N422" s="1"/>
      <c r="O422" s="1"/>
      <c r="P422" s="1"/>
      <c r="Q422" s="1"/>
      <c r="R422" s="1"/>
      <c r="S422" s="1"/>
      <c r="T422" s="1"/>
      <c r="U422" s="1"/>
      <c r="V422" s="1"/>
      <c r="W422" s="1"/>
      <c r="X422" s="1"/>
      <c r="Y422" s="25"/>
      <c r="Z422" s="1"/>
      <c r="AA422" s="1"/>
      <c r="AB422" s="1"/>
      <c r="AC422" s="1"/>
      <c r="AD422" s="1"/>
    </row>
    <row r="423" spans="1:30" x14ac:dyDescent="0.25">
      <c r="A423" s="1"/>
      <c r="B423" s="1"/>
      <c r="C423" s="26"/>
      <c r="D423" s="25"/>
      <c r="E423" s="25"/>
      <c r="F423" s="1"/>
      <c r="G423" s="1"/>
      <c r="H423" s="1"/>
      <c r="I423" s="1"/>
      <c r="J423" s="1"/>
      <c r="K423" s="1"/>
      <c r="L423" s="1"/>
      <c r="M423" s="1"/>
      <c r="N423" s="1"/>
      <c r="O423" s="1"/>
      <c r="P423" s="1"/>
      <c r="Q423" s="1"/>
      <c r="R423" s="1"/>
      <c r="S423" s="1"/>
      <c r="T423" s="1"/>
      <c r="U423" s="1"/>
      <c r="V423" s="1"/>
      <c r="W423" s="1"/>
      <c r="X423" s="1"/>
      <c r="Y423" s="25"/>
      <c r="Z423" s="1"/>
      <c r="AA423" s="1"/>
      <c r="AB423" s="1"/>
      <c r="AC423" s="1"/>
      <c r="AD423" s="1"/>
    </row>
    <row r="424" spans="1:30" x14ac:dyDescent="0.25">
      <c r="A424" s="1"/>
      <c r="B424" s="1"/>
      <c r="C424" s="26"/>
      <c r="D424" s="25"/>
      <c r="E424" s="25"/>
      <c r="F424" s="1"/>
      <c r="G424" s="1"/>
      <c r="H424" s="1"/>
      <c r="I424" s="1"/>
      <c r="J424" s="1"/>
      <c r="K424" s="1"/>
      <c r="L424" s="1"/>
      <c r="M424" s="1"/>
      <c r="N424" s="1"/>
      <c r="O424" s="1"/>
      <c r="P424" s="1"/>
      <c r="Q424" s="1"/>
      <c r="R424" s="1"/>
      <c r="S424" s="1"/>
      <c r="T424" s="1"/>
      <c r="U424" s="1"/>
      <c r="V424" s="1"/>
      <c r="W424" s="1"/>
      <c r="X424" s="1"/>
      <c r="Y424" s="25"/>
      <c r="Z424" s="1"/>
      <c r="AA424" s="1"/>
      <c r="AB424" s="1"/>
      <c r="AC424" s="1"/>
      <c r="AD424" s="1"/>
    </row>
    <row r="425" spans="1:30" x14ac:dyDescent="0.25">
      <c r="A425" s="1"/>
      <c r="B425" s="1"/>
      <c r="C425" s="26"/>
      <c r="D425" s="25"/>
      <c r="E425" s="25"/>
      <c r="F425" s="1"/>
      <c r="G425" s="1"/>
      <c r="H425" s="1"/>
      <c r="I425" s="1"/>
      <c r="J425" s="1"/>
      <c r="K425" s="1"/>
      <c r="L425" s="1"/>
      <c r="M425" s="1"/>
      <c r="N425" s="1"/>
      <c r="O425" s="1"/>
      <c r="P425" s="1"/>
      <c r="Q425" s="1"/>
      <c r="R425" s="1"/>
      <c r="S425" s="1"/>
      <c r="T425" s="1"/>
      <c r="U425" s="1"/>
      <c r="V425" s="1"/>
      <c r="W425" s="1"/>
      <c r="X425" s="1"/>
      <c r="Y425" s="25"/>
      <c r="Z425" s="1"/>
      <c r="AA425" s="1"/>
      <c r="AB425" s="1"/>
      <c r="AC425" s="1"/>
      <c r="AD425" s="1"/>
    </row>
    <row r="426" spans="1:30" x14ac:dyDescent="0.25">
      <c r="A426" s="1"/>
      <c r="B426" s="1"/>
      <c r="C426" s="26"/>
      <c r="D426" s="25"/>
      <c r="E426" s="25"/>
      <c r="F426" s="1"/>
      <c r="G426" s="1"/>
      <c r="H426" s="1"/>
      <c r="I426" s="1"/>
      <c r="J426" s="1"/>
      <c r="K426" s="1"/>
      <c r="L426" s="1"/>
      <c r="M426" s="1"/>
      <c r="N426" s="1"/>
      <c r="O426" s="1"/>
      <c r="P426" s="1"/>
      <c r="Q426" s="1"/>
      <c r="R426" s="1"/>
      <c r="S426" s="1"/>
      <c r="T426" s="1"/>
      <c r="U426" s="1"/>
      <c r="V426" s="1"/>
      <c r="W426" s="1"/>
      <c r="X426" s="1"/>
      <c r="Y426" s="25"/>
      <c r="Z426" s="1"/>
      <c r="AA426" s="1"/>
      <c r="AB426" s="1"/>
      <c r="AC426" s="1"/>
      <c r="AD426" s="1"/>
    </row>
    <row r="427" spans="1:30" x14ac:dyDescent="0.25">
      <c r="A427" s="1"/>
      <c r="B427" s="1"/>
      <c r="C427" s="26"/>
      <c r="D427" s="25"/>
      <c r="E427" s="25"/>
      <c r="F427" s="1"/>
      <c r="G427" s="1"/>
      <c r="H427" s="1"/>
      <c r="I427" s="1"/>
      <c r="J427" s="1"/>
      <c r="K427" s="1"/>
      <c r="L427" s="1"/>
      <c r="M427" s="1"/>
      <c r="N427" s="1"/>
      <c r="O427" s="1"/>
      <c r="P427" s="1"/>
      <c r="Q427" s="1"/>
      <c r="R427" s="1"/>
      <c r="S427" s="1"/>
      <c r="T427" s="1"/>
      <c r="U427" s="1"/>
      <c r="V427" s="1"/>
      <c r="W427" s="1"/>
      <c r="X427" s="1"/>
      <c r="Y427" s="25"/>
      <c r="Z427" s="1"/>
      <c r="AA427" s="1"/>
      <c r="AB427" s="1"/>
      <c r="AC427" s="1"/>
      <c r="AD427" s="1"/>
    </row>
    <row r="428" spans="1:30" x14ac:dyDescent="0.25">
      <c r="A428" s="1"/>
      <c r="B428" s="1"/>
      <c r="C428" s="26"/>
      <c r="D428" s="25"/>
      <c r="E428" s="25"/>
      <c r="F428" s="1"/>
      <c r="G428" s="1"/>
      <c r="H428" s="1"/>
      <c r="I428" s="1"/>
      <c r="J428" s="1"/>
      <c r="K428" s="1"/>
      <c r="L428" s="1"/>
      <c r="M428" s="1"/>
      <c r="N428" s="1"/>
      <c r="O428" s="1"/>
      <c r="P428" s="1"/>
      <c r="Q428" s="1"/>
      <c r="R428" s="1"/>
      <c r="S428" s="1"/>
      <c r="T428" s="1"/>
      <c r="U428" s="1"/>
      <c r="V428" s="1"/>
      <c r="W428" s="1"/>
      <c r="X428" s="1"/>
      <c r="Y428" s="25"/>
      <c r="Z428" s="1"/>
      <c r="AA428" s="1"/>
      <c r="AB428" s="1"/>
      <c r="AC428" s="1"/>
      <c r="AD428" s="1"/>
    </row>
    <row r="429" spans="1:30" x14ac:dyDescent="0.25">
      <c r="A429" s="1"/>
      <c r="B429" s="1"/>
      <c r="C429" s="26"/>
      <c r="D429" s="25"/>
      <c r="E429" s="25"/>
      <c r="F429" s="1"/>
      <c r="G429" s="1"/>
      <c r="H429" s="1"/>
      <c r="I429" s="1"/>
      <c r="J429" s="1"/>
      <c r="K429" s="1"/>
      <c r="L429" s="1"/>
      <c r="M429" s="1"/>
      <c r="N429" s="1"/>
      <c r="O429" s="1"/>
      <c r="P429" s="1"/>
      <c r="Q429" s="1"/>
      <c r="R429" s="1"/>
      <c r="S429" s="1"/>
      <c r="T429" s="1"/>
      <c r="U429" s="1"/>
      <c r="V429" s="1"/>
      <c r="W429" s="1"/>
      <c r="X429" s="1"/>
      <c r="Y429" s="25"/>
      <c r="Z429" s="1"/>
      <c r="AA429" s="1"/>
      <c r="AB429" s="1"/>
      <c r="AC429" s="1"/>
      <c r="AD429" s="1"/>
    </row>
    <row r="430" spans="1:30" x14ac:dyDescent="0.25">
      <c r="A430" s="1"/>
      <c r="B430" s="1"/>
      <c r="C430" s="26"/>
      <c r="D430" s="25"/>
      <c r="E430" s="25"/>
      <c r="F430" s="1"/>
      <c r="G430" s="1"/>
      <c r="H430" s="1"/>
      <c r="I430" s="1"/>
      <c r="J430" s="1"/>
      <c r="K430" s="1"/>
      <c r="L430" s="1"/>
      <c r="M430" s="1"/>
      <c r="N430" s="1"/>
      <c r="O430" s="1"/>
      <c r="P430" s="25"/>
      <c r="Q430" s="1"/>
      <c r="R430" s="1"/>
      <c r="S430" s="1"/>
      <c r="T430" s="1"/>
      <c r="U430" s="1"/>
      <c r="V430" s="1"/>
      <c r="W430" s="1"/>
      <c r="X430" s="1"/>
      <c r="Y430" s="25"/>
      <c r="Z430" s="1"/>
      <c r="AA430" s="1"/>
      <c r="AB430" s="1"/>
      <c r="AC430" s="1"/>
      <c r="AD430" s="1"/>
    </row>
    <row r="431" spans="1:30" x14ac:dyDescent="0.25">
      <c r="A431" s="1"/>
      <c r="B431" s="1"/>
      <c r="C431" s="26"/>
      <c r="D431" s="25"/>
      <c r="E431" s="1"/>
      <c r="F431" s="1"/>
      <c r="G431" s="1"/>
      <c r="H431" s="1"/>
      <c r="I431" s="1"/>
      <c r="J431" s="1"/>
      <c r="K431" s="1"/>
      <c r="L431" s="1"/>
      <c r="M431" s="1"/>
      <c r="N431" s="1"/>
      <c r="O431" s="1"/>
      <c r="P431" s="1"/>
      <c r="Q431" s="1"/>
      <c r="R431" s="1"/>
      <c r="S431" s="1"/>
      <c r="T431" s="1"/>
      <c r="U431" s="1"/>
      <c r="V431" s="1"/>
      <c r="W431" s="1"/>
      <c r="X431" s="1"/>
      <c r="Y431" s="25"/>
      <c r="Z431" s="1"/>
      <c r="AA431" s="1"/>
      <c r="AB431" s="1"/>
      <c r="AC431" s="1"/>
      <c r="AD431" s="1"/>
    </row>
    <row r="432" spans="1:30" x14ac:dyDescent="0.25">
      <c r="A432" s="1"/>
      <c r="B432" s="1"/>
      <c r="C432" s="26"/>
      <c r="D432" s="25"/>
      <c r="E432" s="1"/>
      <c r="F432" s="1"/>
      <c r="G432" s="1"/>
      <c r="H432" s="1"/>
      <c r="I432" s="1"/>
      <c r="J432" s="1"/>
      <c r="K432" s="1"/>
      <c r="L432" s="1"/>
      <c r="M432" s="1"/>
      <c r="N432" s="1"/>
      <c r="O432" s="1"/>
      <c r="P432" s="1"/>
      <c r="Q432" s="1"/>
      <c r="R432" s="1"/>
      <c r="S432" s="1"/>
      <c r="T432" s="1"/>
      <c r="U432" s="1"/>
      <c r="V432" s="1"/>
      <c r="W432" s="1"/>
      <c r="X432" s="1"/>
      <c r="Y432" s="25"/>
      <c r="Z432" s="1"/>
      <c r="AA432" s="1"/>
      <c r="AB432" s="1"/>
      <c r="AC432" s="1"/>
      <c r="AD432" s="1"/>
    </row>
    <row r="433" spans="1:30" x14ac:dyDescent="0.25">
      <c r="A433" s="1"/>
      <c r="B433" s="1"/>
      <c r="C433" s="26"/>
      <c r="D433" s="25"/>
      <c r="E433" s="1"/>
      <c r="F433" s="1"/>
      <c r="G433" s="1"/>
      <c r="H433" s="1"/>
      <c r="I433" s="1"/>
      <c r="J433" s="1"/>
      <c r="K433" s="1"/>
      <c r="L433" s="1"/>
      <c r="M433" s="1"/>
      <c r="N433" s="1"/>
      <c r="O433" s="1"/>
      <c r="P433" s="1"/>
      <c r="Q433" s="1"/>
      <c r="R433" s="1"/>
      <c r="S433" s="1"/>
      <c r="T433" s="1"/>
      <c r="U433" s="1"/>
      <c r="V433" s="1"/>
      <c r="W433" s="1"/>
      <c r="X433" s="1"/>
      <c r="Y433" s="25"/>
      <c r="Z433" s="1"/>
      <c r="AA433" s="1"/>
      <c r="AB433" s="1"/>
      <c r="AC433" s="1"/>
      <c r="AD433" s="1"/>
    </row>
    <row r="434" spans="1:30" x14ac:dyDescent="0.25">
      <c r="A434" s="1"/>
      <c r="B434" s="1"/>
      <c r="C434" s="26"/>
      <c r="D434" s="25"/>
      <c r="E434" s="1"/>
      <c r="F434" s="1"/>
      <c r="G434" s="1"/>
      <c r="H434" s="1"/>
      <c r="I434" s="1"/>
      <c r="J434" s="1"/>
      <c r="K434" s="1"/>
      <c r="L434" s="1"/>
      <c r="M434" s="1"/>
      <c r="N434" s="1"/>
      <c r="O434" s="1"/>
      <c r="P434" s="1"/>
      <c r="Q434" s="1"/>
      <c r="R434" s="1"/>
      <c r="S434" s="1"/>
      <c r="T434" s="1"/>
      <c r="U434" s="1"/>
      <c r="V434" s="1"/>
      <c r="W434" s="1"/>
      <c r="X434" s="1"/>
      <c r="Y434" s="25"/>
      <c r="Z434" s="1"/>
      <c r="AA434" s="1"/>
      <c r="AB434" s="1"/>
      <c r="AC434" s="1"/>
      <c r="AD434" s="1"/>
    </row>
    <row r="435" spans="1:30" x14ac:dyDescent="0.25">
      <c r="A435" s="1"/>
      <c r="B435" s="1"/>
      <c r="C435" s="26"/>
      <c r="D435" s="25"/>
      <c r="E435" s="1"/>
      <c r="F435" s="1"/>
      <c r="G435" s="1"/>
      <c r="H435" s="1"/>
      <c r="I435" s="1"/>
      <c r="J435" s="1"/>
      <c r="K435" s="1"/>
      <c r="L435" s="1"/>
      <c r="M435" s="1"/>
      <c r="N435" s="1"/>
      <c r="O435" s="1"/>
      <c r="P435" s="1"/>
      <c r="Q435" s="1"/>
      <c r="R435" s="1"/>
      <c r="S435" s="1"/>
      <c r="T435" s="1"/>
      <c r="U435" s="1"/>
      <c r="V435" s="1"/>
      <c r="W435" s="1"/>
      <c r="X435" s="1"/>
      <c r="Y435" s="25"/>
      <c r="Z435" s="1"/>
      <c r="AA435" s="1"/>
      <c r="AB435" s="1"/>
      <c r="AC435" s="1"/>
      <c r="AD435" s="1"/>
    </row>
    <row r="436" spans="1:30" x14ac:dyDescent="0.25">
      <c r="A436" s="1"/>
      <c r="B436" s="1"/>
      <c r="C436" s="26"/>
      <c r="D436" s="25"/>
      <c r="E436" s="1"/>
      <c r="F436" s="1"/>
      <c r="G436" s="1"/>
      <c r="H436" s="1"/>
      <c r="I436" s="1"/>
      <c r="J436" s="1"/>
      <c r="K436" s="1"/>
      <c r="L436" s="1"/>
      <c r="M436" s="1"/>
      <c r="N436" s="1"/>
      <c r="O436" s="1"/>
      <c r="P436" s="1"/>
      <c r="Q436" s="1"/>
      <c r="R436" s="1"/>
      <c r="S436" s="1"/>
      <c r="T436" s="1"/>
      <c r="U436" s="1"/>
      <c r="V436" s="1"/>
      <c r="W436" s="1"/>
      <c r="X436" s="1"/>
      <c r="Y436" s="25"/>
      <c r="Z436" s="1"/>
      <c r="AA436" s="1"/>
      <c r="AB436" s="1"/>
      <c r="AC436" s="1"/>
      <c r="AD436" s="1"/>
    </row>
    <row r="437" spans="1:30" x14ac:dyDescent="0.25">
      <c r="A437" s="1"/>
      <c r="B437" s="1"/>
      <c r="C437" s="26"/>
      <c r="D437" s="25"/>
      <c r="E437" s="1"/>
      <c r="F437" s="1"/>
      <c r="G437" s="1"/>
      <c r="H437" s="1"/>
      <c r="I437" s="1"/>
      <c r="J437" s="1"/>
      <c r="K437" s="1"/>
      <c r="L437" s="1"/>
      <c r="M437" s="1"/>
      <c r="N437" s="1"/>
      <c r="O437" s="1"/>
      <c r="P437" s="1"/>
      <c r="Q437" s="1"/>
      <c r="R437" s="1"/>
      <c r="S437" s="1"/>
      <c r="T437" s="1"/>
      <c r="U437" s="1"/>
      <c r="V437" s="1"/>
      <c r="W437" s="1"/>
      <c r="X437" s="1"/>
      <c r="Y437" s="25"/>
      <c r="Z437" s="1"/>
      <c r="AA437" s="1"/>
      <c r="AB437" s="1"/>
      <c r="AC437" s="1"/>
      <c r="AD437" s="1"/>
    </row>
    <row r="438" spans="1:30" x14ac:dyDescent="0.25">
      <c r="A438" s="1"/>
      <c r="B438" s="1"/>
      <c r="C438" s="26"/>
      <c r="D438" s="25"/>
      <c r="E438" s="1"/>
      <c r="F438" s="1"/>
      <c r="G438" s="1"/>
      <c r="H438" s="1"/>
      <c r="I438" s="1"/>
      <c r="J438" s="1"/>
      <c r="K438" s="1"/>
      <c r="L438" s="1"/>
      <c r="M438" s="1"/>
      <c r="N438" s="1"/>
      <c r="O438" s="1"/>
      <c r="P438" s="1"/>
      <c r="Q438" s="1"/>
      <c r="R438" s="1"/>
      <c r="S438" s="1"/>
      <c r="T438" s="1"/>
      <c r="U438" s="1"/>
      <c r="V438" s="1"/>
      <c r="W438" s="1"/>
      <c r="X438" s="1"/>
      <c r="Y438" s="25"/>
      <c r="Z438" s="1"/>
      <c r="AA438" s="1"/>
      <c r="AB438" s="1"/>
      <c r="AC438" s="1"/>
      <c r="AD438" s="1"/>
    </row>
    <row r="439" spans="1:30" x14ac:dyDescent="0.25">
      <c r="A439" s="1"/>
      <c r="B439" s="1"/>
      <c r="C439" s="26"/>
      <c r="D439" s="25"/>
      <c r="E439" s="1"/>
      <c r="F439" s="1"/>
      <c r="G439" s="1"/>
      <c r="H439" s="1"/>
      <c r="I439" s="1"/>
      <c r="J439" s="1"/>
      <c r="K439" s="1"/>
      <c r="L439" s="1"/>
      <c r="M439" s="1"/>
      <c r="N439" s="1"/>
      <c r="O439" s="1"/>
      <c r="P439" s="1"/>
      <c r="Q439" s="1"/>
      <c r="R439" s="1"/>
      <c r="S439" s="1"/>
      <c r="T439" s="1"/>
      <c r="U439" s="1"/>
      <c r="V439" s="1"/>
      <c r="W439" s="1"/>
      <c r="X439" s="1"/>
      <c r="Y439" s="25"/>
      <c r="Z439" s="1"/>
      <c r="AA439" s="1"/>
      <c r="AB439" s="1"/>
      <c r="AC439" s="1"/>
      <c r="AD439" s="1"/>
    </row>
    <row r="440" spans="1:30" x14ac:dyDescent="0.25">
      <c r="A440" s="1"/>
      <c r="B440" s="1"/>
      <c r="C440" s="26"/>
      <c r="D440" s="25"/>
      <c r="E440" s="1"/>
      <c r="F440" s="1"/>
      <c r="G440" s="1"/>
      <c r="H440" s="1"/>
      <c r="I440" s="1"/>
      <c r="J440" s="1"/>
      <c r="K440" s="1"/>
      <c r="L440" s="1"/>
      <c r="M440" s="1"/>
      <c r="N440" s="1"/>
      <c r="O440" s="1"/>
      <c r="P440" s="1"/>
      <c r="Q440" s="1"/>
      <c r="R440" s="1"/>
      <c r="S440" s="1"/>
      <c r="T440" s="1"/>
      <c r="U440" s="1"/>
      <c r="V440" s="1"/>
      <c r="W440" s="1"/>
      <c r="X440" s="1"/>
      <c r="Y440" s="25"/>
      <c r="Z440" s="1"/>
      <c r="AA440" s="1"/>
      <c r="AB440" s="1"/>
      <c r="AC440" s="1"/>
      <c r="AD440" s="1"/>
    </row>
    <row r="441" spans="1:30" x14ac:dyDescent="0.25">
      <c r="A441" s="1"/>
      <c r="B441" s="1"/>
      <c r="C441" s="26"/>
      <c r="D441" s="25"/>
      <c r="E441" s="1"/>
      <c r="F441" s="1"/>
      <c r="G441" s="1"/>
      <c r="H441" s="1"/>
      <c r="I441" s="1"/>
      <c r="J441" s="1"/>
      <c r="K441" s="1"/>
      <c r="L441" s="1"/>
      <c r="M441" s="1"/>
      <c r="N441" s="1"/>
      <c r="O441" s="1"/>
      <c r="P441" s="1"/>
      <c r="Q441" s="1"/>
      <c r="R441" s="1"/>
      <c r="S441" s="1"/>
      <c r="T441" s="1"/>
      <c r="U441" s="1"/>
      <c r="V441" s="1"/>
      <c r="W441" s="1"/>
      <c r="X441" s="1"/>
      <c r="Y441" s="25"/>
      <c r="Z441" s="1"/>
      <c r="AA441" s="1"/>
      <c r="AB441" s="1"/>
      <c r="AC441" s="1"/>
      <c r="AD441" s="1"/>
    </row>
    <row r="442" spans="1:30" x14ac:dyDescent="0.25">
      <c r="A442" s="1"/>
      <c r="B442" s="1"/>
      <c r="C442" s="26"/>
      <c r="D442" s="25"/>
      <c r="E442" s="1"/>
      <c r="F442" s="1"/>
      <c r="G442" s="1"/>
      <c r="H442" s="1"/>
      <c r="I442" s="1"/>
      <c r="J442" s="1"/>
      <c r="K442" s="1"/>
      <c r="L442" s="1"/>
      <c r="M442" s="1"/>
      <c r="N442" s="1"/>
      <c r="O442" s="1"/>
      <c r="P442" s="1"/>
      <c r="Q442" s="1"/>
      <c r="R442" s="1"/>
      <c r="S442" s="1"/>
      <c r="T442" s="1"/>
      <c r="U442" s="1"/>
      <c r="V442" s="1"/>
      <c r="W442" s="1"/>
      <c r="X442" s="1"/>
      <c r="Y442" s="25"/>
      <c r="Z442" s="1"/>
      <c r="AA442" s="1"/>
      <c r="AB442" s="1"/>
      <c r="AC442" s="1"/>
      <c r="AD442" s="1"/>
    </row>
    <row r="443" spans="1:30" x14ac:dyDescent="0.25">
      <c r="A443" s="1"/>
      <c r="B443" s="1"/>
      <c r="C443" s="26"/>
      <c r="D443" s="25"/>
      <c r="E443" s="1"/>
      <c r="F443" s="1"/>
      <c r="G443" s="1"/>
      <c r="H443" s="1"/>
      <c r="I443" s="1"/>
      <c r="J443" s="1"/>
      <c r="K443" s="1"/>
      <c r="L443" s="1"/>
      <c r="M443" s="1"/>
      <c r="N443" s="1"/>
      <c r="O443" s="1"/>
      <c r="P443" s="1"/>
      <c r="Q443" s="1"/>
      <c r="R443" s="1"/>
      <c r="S443" s="1"/>
      <c r="T443" s="1"/>
      <c r="U443" s="1"/>
      <c r="V443" s="1"/>
      <c r="W443" s="1"/>
      <c r="X443" s="1"/>
      <c r="Y443" s="25"/>
      <c r="Z443" s="1"/>
      <c r="AA443" s="1"/>
      <c r="AB443" s="1"/>
      <c r="AC443" s="1"/>
      <c r="AD443" s="1"/>
    </row>
    <row r="444" spans="1:30" x14ac:dyDescent="0.25">
      <c r="A444" s="1"/>
      <c r="B444" s="1"/>
      <c r="C444" s="26"/>
      <c r="D444" s="25"/>
      <c r="E444" s="1"/>
      <c r="F444" s="1"/>
      <c r="G444" s="1"/>
      <c r="H444" s="1"/>
      <c r="I444" s="1"/>
      <c r="J444" s="1"/>
      <c r="K444" s="1"/>
      <c r="L444" s="1"/>
      <c r="M444" s="1"/>
      <c r="N444" s="1"/>
      <c r="O444" s="1"/>
      <c r="P444" s="1"/>
      <c r="Q444" s="1"/>
      <c r="R444" s="1"/>
      <c r="S444" s="1"/>
      <c r="T444" s="1"/>
      <c r="U444" s="1"/>
      <c r="V444" s="1"/>
      <c r="W444" s="1"/>
      <c r="X444" s="1"/>
      <c r="Y444" s="25"/>
      <c r="Z444" s="1"/>
      <c r="AA444" s="1"/>
      <c r="AB444" s="1"/>
      <c r="AC444" s="1"/>
      <c r="AD444" s="1"/>
    </row>
    <row r="445" spans="1:30" x14ac:dyDescent="0.25">
      <c r="A445" s="1"/>
      <c r="B445" s="1"/>
      <c r="C445" s="26"/>
      <c r="D445" s="25"/>
      <c r="E445" s="1"/>
      <c r="F445" s="1"/>
      <c r="G445" s="1"/>
      <c r="H445" s="1"/>
      <c r="I445" s="1"/>
      <c r="J445" s="1"/>
      <c r="K445" s="1"/>
      <c r="L445" s="1"/>
      <c r="M445" s="1"/>
      <c r="N445" s="1"/>
      <c r="O445" s="1"/>
      <c r="P445" s="1"/>
      <c r="Q445" s="1"/>
      <c r="R445" s="1"/>
      <c r="S445" s="1"/>
      <c r="T445" s="1"/>
      <c r="U445" s="1"/>
      <c r="V445" s="1"/>
      <c r="W445" s="1"/>
      <c r="X445" s="1"/>
      <c r="Y445" s="25"/>
      <c r="Z445" s="1"/>
      <c r="AA445" s="1"/>
      <c r="AB445" s="1"/>
      <c r="AC445" s="1"/>
      <c r="AD445" s="1"/>
    </row>
    <row r="446" spans="1:30" x14ac:dyDescent="0.25">
      <c r="A446" s="1"/>
      <c r="B446" s="1"/>
      <c r="C446" s="26"/>
      <c r="D446" s="25"/>
      <c r="E446" s="1"/>
      <c r="F446" s="1"/>
      <c r="G446" s="1"/>
      <c r="H446" s="1"/>
      <c r="I446" s="1"/>
      <c r="J446" s="1"/>
      <c r="K446" s="1"/>
      <c r="L446" s="1"/>
      <c r="M446" s="1"/>
      <c r="N446" s="1"/>
      <c r="O446" s="1"/>
      <c r="P446" s="1"/>
      <c r="Q446" s="1"/>
      <c r="R446" s="1"/>
      <c r="S446" s="1"/>
      <c r="T446" s="1"/>
      <c r="U446" s="1"/>
      <c r="V446" s="1"/>
      <c r="W446" s="1"/>
      <c r="X446" s="1"/>
      <c r="Y446" s="25"/>
      <c r="Z446" s="1"/>
      <c r="AA446" s="1"/>
      <c r="AB446" s="1"/>
      <c r="AC446" s="1"/>
      <c r="AD446" s="1"/>
    </row>
    <row r="447" spans="1:30" x14ac:dyDescent="0.25">
      <c r="A447" s="1"/>
      <c r="B447" s="1"/>
      <c r="C447" s="26"/>
      <c r="D447" s="25"/>
      <c r="E447" s="1"/>
      <c r="F447" s="1"/>
      <c r="G447" s="1"/>
      <c r="H447" s="1"/>
      <c r="I447" s="1"/>
      <c r="J447" s="1"/>
      <c r="K447" s="1"/>
      <c r="L447" s="1"/>
      <c r="M447" s="1"/>
      <c r="N447" s="1"/>
      <c r="O447" s="1"/>
      <c r="P447" s="1"/>
      <c r="Q447" s="1"/>
      <c r="R447" s="1"/>
      <c r="S447" s="1"/>
      <c r="T447" s="1"/>
      <c r="U447" s="1"/>
      <c r="V447" s="1"/>
      <c r="W447" s="1"/>
      <c r="X447" s="1"/>
      <c r="Y447" s="25"/>
      <c r="Z447" s="1"/>
      <c r="AA447" s="1"/>
      <c r="AB447" s="1"/>
      <c r="AC447" s="1"/>
      <c r="AD447" s="1"/>
    </row>
    <row r="448" spans="1:30" x14ac:dyDescent="0.25">
      <c r="A448" s="1"/>
      <c r="B448" s="1"/>
      <c r="C448" s="26"/>
      <c r="D448" s="25"/>
      <c r="E448" s="1"/>
      <c r="F448" s="1"/>
      <c r="G448" s="1"/>
      <c r="H448" s="1"/>
      <c r="I448" s="1"/>
      <c r="J448" s="1"/>
      <c r="K448" s="1"/>
      <c r="L448" s="1"/>
      <c r="M448" s="1"/>
      <c r="N448" s="1"/>
      <c r="O448" s="1"/>
      <c r="P448" s="1"/>
      <c r="Q448" s="1"/>
      <c r="R448" s="1"/>
      <c r="S448" s="1"/>
      <c r="T448" s="1"/>
      <c r="U448" s="1"/>
      <c r="V448" s="1"/>
      <c r="W448" s="1"/>
      <c r="X448" s="1"/>
      <c r="Y448" s="25"/>
      <c r="Z448" s="1"/>
      <c r="AA448" s="1"/>
      <c r="AB448" s="1"/>
      <c r="AC448" s="1"/>
      <c r="AD448" s="1"/>
    </row>
    <row r="449" spans="1:30" x14ac:dyDescent="0.25">
      <c r="A449" s="1"/>
      <c r="B449" s="1"/>
      <c r="C449" s="26"/>
      <c r="D449" s="25"/>
      <c r="E449" s="1"/>
      <c r="F449" s="1"/>
      <c r="G449" s="1"/>
      <c r="H449" s="1"/>
      <c r="I449" s="1"/>
      <c r="J449" s="1"/>
      <c r="K449" s="1"/>
      <c r="L449" s="1"/>
      <c r="M449" s="1"/>
      <c r="N449" s="1"/>
      <c r="O449" s="1"/>
      <c r="P449" s="1"/>
      <c r="Q449" s="1"/>
      <c r="R449" s="1"/>
      <c r="S449" s="1"/>
      <c r="T449" s="1"/>
      <c r="U449" s="1"/>
      <c r="V449" s="1"/>
      <c r="W449" s="1"/>
      <c r="X449" s="1"/>
      <c r="Y449" s="25"/>
      <c r="Z449" s="1"/>
      <c r="AA449" s="1"/>
      <c r="AB449" s="1"/>
      <c r="AC449" s="1"/>
      <c r="AD449" s="1"/>
    </row>
    <row r="450" spans="1:30" x14ac:dyDescent="0.25">
      <c r="A450" s="1"/>
      <c r="B450" s="1"/>
      <c r="C450" s="26"/>
      <c r="D450" s="25"/>
      <c r="E450" s="1"/>
      <c r="F450" s="1"/>
      <c r="G450" s="1"/>
      <c r="H450" s="1"/>
      <c r="I450" s="1"/>
      <c r="J450" s="1"/>
      <c r="K450" s="1"/>
      <c r="L450" s="1"/>
      <c r="M450" s="1"/>
      <c r="N450" s="1"/>
      <c r="O450" s="1"/>
      <c r="P450" s="1"/>
      <c r="Q450" s="1"/>
      <c r="R450" s="1"/>
      <c r="S450" s="1"/>
      <c r="T450" s="1"/>
      <c r="U450" s="1"/>
      <c r="V450" s="1"/>
      <c r="W450" s="1"/>
      <c r="X450" s="1"/>
      <c r="Y450" s="25"/>
      <c r="Z450" s="1"/>
      <c r="AA450" s="1"/>
      <c r="AB450" s="1"/>
      <c r="AC450" s="1"/>
      <c r="AD450" s="1"/>
    </row>
    <row r="451" spans="1:30" x14ac:dyDescent="0.25">
      <c r="A451" s="98"/>
      <c r="B451" s="98"/>
      <c r="C451" s="89"/>
      <c r="D451" s="99"/>
      <c r="E451" s="98"/>
      <c r="F451" s="98"/>
      <c r="G451" s="98"/>
      <c r="H451" s="98"/>
      <c r="I451" s="98"/>
      <c r="J451" s="98"/>
      <c r="K451" s="98"/>
      <c r="L451" s="98"/>
      <c r="M451" s="98"/>
      <c r="N451" s="98"/>
      <c r="O451" s="98"/>
      <c r="P451" s="98"/>
      <c r="Q451" s="98"/>
      <c r="R451" s="98"/>
      <c r="S451" s="98"/>
      <c r="T451" s="98"/>
      <c r="U451" s="98"/>
      <c r="V451" s="98"/>
      <c r="W451" s="98"/>
      <c r="X451" s="98"/>
      <c r="Y451" s="99"/>
      <c r="Z451" s="81"/>
      <c r="AA451" s="81"/>
      <c r="AB451" s="81"/>
    </row>
    <row r="452" spans="1:30" x14ac:dyDescent="0.25">
      <c r="A452" s="98"/>
      <c r="B452" s="98"/>
      <c r="C452" s="89"/>
      <c r="D452" s="99"/>
      <c r="E452" s="98"/>
      <c r="F452" s="98"/>
      <c r="G452" s="98"/>
      <c r="H452" s="98"/>
      <c r="I452" s="98"/>
      <c r="J452" s="98"/>
      <c r="K452" s="98"/>
      <c r="L452" s="98"/>
      <c r="M452" s="98"/>
      <c r="N452" s="98"/>
      <c r="O452" s="98"/>
      <c r="P452" s="98"/>
      <c r="Q452" s="98"/>
      <c r="R452" s="98"/>
      <c r="S452" s="98"/>
      <c r="T452" s="98"/>
      <c r="U452" s="98"/>
      <c r="V452" s="98"/>
      <c r="W452" s="98"/>
      <c r="X452" s="98"/>
      <c r="Y452" s="99"/>
      <c r="Z452" s="1"/>
      <c r="AA452" s="1"/>
      <c r="AB452" s="1"/>
    </row>
    <row r="453" spans="1:30" x14ac:dyDescent="0.25">
      <c r="A453" s="98"/>
      <c r="B453" s="98"/>
      <c r="C453" s="89"/>
      <c r="D453" s="99"/>
      <c r="E453" s="98"/>
      <c r="F453" s="98"/>
      <c r="G453" s="98"/>
      <c r="H453" s="98"/>
      <c r="I453" s="98"/>
      <c r="J453" s="98"/>
      <c r="K453" s="98"/>
      <c r="L453" s="98"/>
      <c r="M453" s="98"/>
      <c r="N453" s="98"/>
      <c r="O453" s="98"/>
      <c r="P453" s="98"/>
      <c r="Q453" s="98"/>
      <c r="R453" s="98"/>
      <c r="S453" s="98"/>
      <c r="T453" s="98"/>
      <c r="U453" s="98"/>
      <c r="V453" s="98"/>
      <c r="W453" s="98"/>
      <c r="X453" s="98"/>
      <c r="Y453" s="99"/>
      <c r="Z453" s="1"/>
      <c r="AA453" s="1"/>
      <c r="AB453" s="1"/>
    </row>
    <row r="454" spans="1:30" x14ac:dyDescent="0.25">
      <c r="A454" s="98"/>
      <c r="B454" s="98"/>
      <c r="C454" s="89"/>
      <c r="D454" s="99"/>
      <c r="E454" s="98"/>
      <c r="F454" s="98"/>
      <c r="G454" s="98"/>
      <c r="H454" s="98"/>
      <c r="I454" s="98"/>
      <c r="J454" s="98"/>
      <c r="K454" s="98"/>
      <c r="L454" s="98"/>
      <c r="M454" s="98"/>
      <c r="N454" s="98"/>
      <c r="O454" s="98"/>
      <c r="P454" s="98"/>
      <c r="Q454" s="98"/>
      <c r="R454" s="98"/>
      <c r="S454" s="98"/>
      <c r="T454" s="98"/>
      <c r="U454" s="98"/>
      <c r="V454" s="98"/>
      <c r="W454" s="98"/>
      <c r="X454" s="98"/>
      <c r="Y454" s="99"/>
      <c r="Z454" s="1"/>
      <c r="AA454" s="1"/>
      <c r="AB454" s="1"/>
    </row>
    <row r="455" spans="1:30" x14ac:dyDescent="0.25">
      <c r="A455" s="98"/>
      <c r="B455" s="98"/>
      <c r="C455" s="89"/>
      <c r="D455" s="99"/>
      <c r="E455" s="98"/>
      <c r="F455" s="98"/>
      <c r="G455" s="98"/>
      <c r="H455" s="98"/>
      <c r="I455" s="98"/>
      <c r="J455" s="98"/>
      <c r="K455" s="98"/>
      <c r="L455" s="98"/>
      <c r="M455" s="98"/>
      <c r="N455" s="98"/>
      <c r="O455" s="98"/>
      <c r="P455" s="98"/>
      <c r="Q455" s="98"/>
      <c r="R455" s="98"/>
      <c r="S455" s="98"/>
      <c r="T455" s="98"/>
      <c r="U455" s="98"/>
      <c r="V455" s="98"/>
      <c r="W455" s="98"/>
      <c r="X455" s="98"/>
      <c r="Y455" s="99"/>
      <c r="Z455" s="1"/>
      <c r="AA455" s="1"/>
      <c r="AB455" s="1"/>
    </row>
    <row r="456" spans="1:30" x14ac:dyDescent="0.25">
      <c r="A456" s="98"/>
      <c r="B456" s="98"/>
      <c r="C456" s="89"/>
      <c r="D456" s="99"/>
      <c r="E456" s="98"/>
      <c r="F456" s="98"/>
      <c r="G456" s="98"/>
      <c r="H456" s="98"/>
      <c r="I456" s="98"/>
      <c r="J456" s="98"/>
      <c r="K456" s="98"/>
      <c r="L456" s="98"/>
      <c r="M456" s="98"/>
      <c r="N456" s="98"/>
      <c r="O456" s="98"/>
      <c r="P456" s="98"/>
      <c r="Q456" s="98"/>
      <c r="R456" s="98"/>
      <c r="S456" s="98"/>
      <c r="T456" s="98"/>
      <c r="U456" s="98"/>
      <c r="V456" s="98"/>
      <c r="W456" s="98"/>
      <c r="X456" s="98"/>
      <c r="Y456" s="99"/>
      <c r="Z456" s="1"/>
      <c r="AA456" s="1"/>
      <c r="AB456" s="1"/>
    </row>
    <row r="457" spans="1:30" x14ac:dyDescent="0.25">
      <c r="A457" s="98"/>
      <c r="B457" s="98"/>
      <c r="C457" s="89"/>
      <c r="D457" s="99"/>
      <c r="E457" s="98"/>
      <c r="F457" s="98"/>
      <c r="G457" s="98"/>
      <c r="H457" s="98"/>
      <c r="I457" s="98"/>
      <c r="J457" s="98"/>
      <c r="K457" s="98"/>
      <c r="L457" s="98"/>
      <c r="M457" s="98"/>
      <c r="N457" s="98"/>
      <c r="O457" s="98"/>
      <c r="P457" s="98"/>
      <c r="Q457" s="98"/>
      <c r="R457" s="98"/>
      <c r="S457" s="98"/>
      <c r="T457" s="98"/>
      <c r="U457" s="98"/>
      <c r="V457" s="98"/>
      <c r="W457" s="98"/>
      <c r="X457" s="98"/>
      <c r="Y457" s="99"/>
      <c r="Z457" s="1"/>
      <c r="AA457" s="1"/>
      <c r="AB457" s="1"/>
    </row>
    <row r="458" spans="1:30" x14ac:dyDescent="0.25">
      <c r="A458" s="98"/>
      <c r="B458" s="98"/>
      <c r="C458" s="89"/>
      <c r="D458" s="99"/>
      <c r="E458" s="98"/>
      <c r="F458" s="98"/>
      <c r="G458" s="98"/>
      <c r="H458" s="98"/>
      <c r="I458" s="98"/>
      <c r="J458" s="98"/>
      <c r="K458" s="98"/>
      <c r="L458" s="98"/>
      <c r="M458" s="98"/>
      <c r="N458" s="98"/>
      <c r="O458" s="98"/>
      <c r="P458" s="98"/>
      <c r="Q458" s="98"/>
      <c r="R458" s="98"/>
      <c r="S458" s="98"/>
      <c r="T458" s="98"/>
      <c r="U458" s="98"/>
      <c r="V458" s="98"/>
      <c r="W458" s="98"/>
      <c r="X458" s="98"/>
      <c r="Y458" s="99"/>
      <c r="Z458" s="1"/>
      <c r="AA458" s="1"/>
      <c r="AB458" s="1"/>
    </row>
    <row r="459" spans="1:30" x14ac:dyDescent="0.25">
      <c r="A459" s="98"/>
      <c r="B459" s="98"/>
      <c r="C459" s="89"/>
      <c r="D459" s="99"/>
      <c r="E459" s="98"/>
      <c r="F459" s="98"/>
      <c r="G459" s="98"/>
      <c r="H459" s="98"/>
      <c r="I459" s="98"/>
      <c r="J459" s="98"/>
      <c r="K459" s="98"/>
      <c r="L459" s="98"/>
      <c r="M459" s="98"/>
      <c r="N459" s="98"/>
      <c r="O459" s="98"/>
      <c r="P459" s="98"/>
      <c r="Q459" s="98"/>
      <c r="R459" s="98"/>
      <c r="S459" s="98"/>
      <c r="T459" s="98"/>
      <c r="U459" s="98"/>
      <c r="V459" s="98"/>
      <c r="W459" s="98"/>
      <c r="X459" s="98"/>
      <c r="Y459" s="99"/>
      <c r="Z459" s="1"/>
      <c r="AA459" s="1"/>
      <c r="AB459" s="1"/>
    </row>
    <row r="460" spans="1:30" x14ac:dyDescent="0.25">
      <c r="A460" s="98"/>
      <c r="B460" s="98"/>
      <c r="C460" s="89"/>
      <c r="D460" s="99"/>
      <c r="E460" s="98"/>
      <c r="F460" s="98"/>
      <c r="G460" s="98"/>
      <c r="H460" s="98"/>
      <c r="I460" s="98"/>
      <c r="J460" s="98"/>
      <c r="K460" s="98"/>
      <c r="L460" s="98"/>
      <c r="M460" s="98"/>
      <c r="N460" s="98"/>
      <c r="O460" s="98"/>
      <c r="P460" s="98"/>
      <c r="Q460" s="98"/>
      <c r="R460" s="98"/>
      <c r="S460" s="98"/>
      <c r="T460" s="98"/>
      <c r="U460" s="98"/>
      <c r="V460" s="98"/>
      <c r="W460" s="98"/>
      <c r="X460" s="98"/>
      <c r="Y460" s="99"/>
      <c r="Z460" s="1"/>
      <c r="AA460" s="1"/>
      <c r="AB460" s="1"/>
    </row>
    <row r="461" spans="1:30" x14ac:dyDescent="0.25">
      <c r="A461" s="98"/>
      <c r="B461" s="98"/>
      <c r="C461" s="89"/>
      <c r="D461" s="99"/>
      <c r="E461" s="98"/>
      <c r="F461" s="98"/>
      <c r="G461" s="98"/>
      <c r="H461" s="98"/>
      <c r="I461" s="98"/>
      <c r="J461" s="98"/>
      <c r="K461" s="98"/>
      <c r="L461" s="98"/>
      <c r="M461" s="98"/>
      <c r="N461" s="98"/>
      <c r="O461" s="98"/>
      <c r="P461" s="98"/>
      <c r="Q461" s="98"/>
      <c r="R461" s="98"/>
      <c r="S461" s="98"/>
      <c r="T461" s="98"/>
      <c r="U461" s="98"/>
      <c r="V461" s="98"/>
      <c r="W461" s="98"/>
      <c r="X461" s="98"/>
      <c r="Y461" s="99"/>
      <c r="Z461" s="1"/>
      <c r="AA461" s="1"/>
      <c r="AB461" s="1"/>
    </row>
    <row r="462" spans="1:30" x14ac:dyDescent="0.25">
      <c r="A462" s="98"/>
      <c r="B462" s="98"/>
      <c r="C462" s="89"/>
      <c r="D462" s="99"/>
      <c r="E462" s="98"/>
      <c r="F462" s="98"/>
      <c r="G462" s="98"/>
      <c r="H462" s="98"/>
      <c r="I462" s="98"/>
      <c r="J462" s="98"/>
      <c r="K462" s="98"/>
      <c r="L462" s="98"/>
      <c r="M462" s="98"/>
      <c r="N462" s="98"/>
      <c r="O462" s="98"/>
      <c r="P462" s="98"/>
      <c r="Q462" s="98"/>
      <c r="R462" s="98"/>
      <c r="S462" s="98"/>
      <c r="T462" s="98"/>
      <c r="U462" s="98"/>
      <c r="V462" s="98"/>
      <c r="W462" s="98"/>
      <c r="X462" s="98"/>
      <c r="Y462" s="99"/>
      <c r="Z462" s="1"/>
      <c r="AA462" s="1"/>
      <c r="AB462" s="1"/>
    </row>
    <row r="463" spans="1:30" x14ac:dyDescent="0.25">
      <c r="A463" s="98"/>
      <c r="B463" s="98"/>
      <c r="C463" s="89"/>
      <c r="D463" s="99"/>
      <c r="E463" s="98"/>
      <c r="F463" s="98"/>
      <c r="G463" s="98"/>
      <c r="H463" s="98"/>
      <c r="I463" s="98"/>
      <c r="J463" s="98"/>
      <c r="K463" s="98"/>
      <c r="L463" s="98"/>
      <c r="M463" s="98"/>
      <c r="N463" s="98"/>
      <c r="O463" s="98"/>
      <c r="P463" s="98"/>
      <c r="Q463" s="98"/>
      <c r="R463" s="98"/>
      <c r="S463" s="98"/>
      <c r="T463" s="98"/>
      <c r="U463" s="98"/>
      <c r="V463" s="98"/>
      <c r="W463" s="98"/>
      <c r="X463" s="98"/>
      <c r="Y463" s="99"/>
      <c r="Z463" s="1"/>
      <c r="AA463" s="1"/>
      <c r="AB463" s="1"/>
    </row>
    <row r="464" spans="1:30" x14ac:dyDescent="0.25">
      <c r="A464" s="98"/>
      <c r="B464" s="98"/>
      <c r="C464" s="89"/>
      <c r="D464" s="99"/>
      <c r="E464" s="98"/>
      <c r="F464" s="98"/>
      <c r="G464" s="98"/>
      <c r="H464" s="98"/>
      <c r="I464" s="98"/>
      <c r="J464" s="98"/>
      <c r="K464" s="98"/>
      <c r="L464" s="98"/>
      <c r="M464" s="98"/>
      <c r="N464" s="98"/>
      <c r="O464" s="98"/>
      <c r="P464" s="98"/>
      <c r="Q464" s="98"/>
      <c r="R464" s="98"/>
      <c r="S464" s="98"/>
      <c r="T464" s="98"/>
      <c r="U464" s="98"/>
      <c r="V464" s="98"/>
      <c r="W464" s="98"/>
      <c r="X464" s="98"/>
      <c r="Y464" s="99"/>
      <c r="Z464" s="1"/>
      <c r="AA464" s="1"/>
      <c r="AB464" s="1"/>
    </row>
    <row r="465" spans="1:28" x14ac:dyDescent="0.25">
      <c r="A465" s="98"/>
      <c r="B465" s="98"/>
      <c r="C465" s="89"/>
      <c r="D465" s="99"/>
      <c r="E465" s="98"/>
      <c r="F465" s="98"/>
      <c r="G465" s="98"/>
      <c r="H465" s="98"/>
      <c r="I465" s="98"/>
      <c r="J465" s="98"/>
      <c r="K465" s="98"/>
      <c r="L465" s="98"/>
      <c r="M465" s="98"/>
      <c r="N465" s="98"/>
      <c r="O465" s="98"/>
      <c r="P465" s="98"/>
      <c r="Q465" s="98"/>
      <c r="R465" s="98"/>
      <c r="S465" s="98"/>
      <c r="T465" s="98"/>
      <c r="U465" s="98"/>
      <c r="V465" s="98"/>
      <c r="W465" s="98"/>
      <c r="X465" s="98"/>
      <c r="Y465" s="99"/>
      <c r="Z465" s="1"/>
      <c r="AA465" s="1"/>
      <c r="AB465" s="1"/>
    </row>
    <row r="466" spans="1:28" x14ac:dyDescent="0.25">
      <c r="A466" s="98"/>
      <c r="B466" s="98"/>
      <c r="C466" s="89"/>
      <c r="D466" s="99"/>
      <c r="E466" s="98"/>
      <c r="F466" s="98"/>
      <c r="G466" s="98"/>
      <c r="H466" s="98"/>
      <c r="I466" s="98"/>
      <c r="J466" s="98"/>
      <c r="K466" s="98"/>
      <c r="L466" s="98"/>
      <c r="M466" s="98"/>
      <c r="N466" s="98"/>
      <c r="O466" s="98"/>
      <c r="P466" s="98"/>
      <c r="Q466" s="98"/>
      <c r="R466" s="98"/>
      <c r="S466" s="98"/>
      <c r="T466" s="98"/>
      <c r="U466" s="98"/>
      <c r="V466" s="98"/>
      <c r="W466" s="98"/>
      <c r="X466" s="98"/>
      <c r="Y466" s="99"/>
      <c r="Z466" s="1"/>
      <c r="AA466" s="1"/>
      <c r="AB466" s="1"/>
    </row>
    <row r="467" spans="1:28" x14ac:dyDescent="0.25">
      <c r="A467" s="98"/>
      <c r="B467" s="98"/>
      <c r="C467" s="89"/>
      <c r="D467" s="99"/>
      <c r="E467" s="98"/>
      <c r="F467" s="98"/>
      <c r="G467" s="98"/>
      <c r="H467" s="98"/>
      <c r="I467" s="98"/>
      <c r="J467" s="98"/>
      <c r="K467" s="98"/>
      <c r="L467" s="98"/>
      <c r="M467" s="98"/>
      <c r="N467" s="98"/>
      <c r="O467" s="98"/>
      <c r="P467" s="98"/>
      <c r="Q467" s="98"/>
      <c r="R467" s="98"/>
      <c r="S467" s="98"/>
      <c r="T467" s="98"/>
      <c r="U467" s="98"/>
      <c r="V467" s="98"/>
      <c r="W467" s="98"/>
      <c r="X467" s="98"/>
      <c r="Y467" s="99"/>
      <c r="Z467" s="1"/>
      <c r="AA467" s="1"/>
      <c r="AB467" s="1"/>
    </row>
    <row r="468" spans="1:28" x14ac:dyDescent="0.25">
      <c r="A468" s="98"/>
      <c r="B468" s="98"/>
      <c r="C468" s="89"/>
      <c r="D468" s="99"/>
      <c r="E468" s="98"/>
      <c r="F468" s="98"/>
      <c r="G468" s="98"/>
      <c r="H468" s="98"/>
      <c r="I468" s="98"/>
      <c r="J468" s="98"/>
      <c r="K468" s="98"/>
      <c r="L468" s="98"/>
      <c r="M468" s="98"/>
      <c r="N468" s="98"/>
      <c r="O468" s="98"/>
      <c r="P468" s="98"/>
      <c r="Q468" s="98"/>
      <c r="R468" s="98"/>
      <c r="S468" s="98"/>
      <c r="T468" s="98"/>
      <c r="U468" s="98"/>
      <c r="V468" s="98"/>
      <c r="W468" s="98"/>
      <c r="X468" s="98"/>
      <c r="Y468" s="99"/>
      <c r="Z468" s="1"/>
      <c r="AA468" s="1"/>
      <c r="AB468" s="1"/>
    </row>
    <row r="469" spans="1:28" x14ac:dyDescent="0.25">
      <c r="A469" s="98"/>
      <c r="B469" s="98"/>
      <c r="C469" s="89"/>
      <c r="D469" s="99"/>
      <c r="E469" s="98"/>
      <c r="F469" s="98"/>
      <c r="G469" s="98"/>
      <c r="H469" s="98"/>
      <c r="I469" s="98"/>
      <c r="J469" s="98"/>
      <c r="K469" s="98"/>
      <c r="L469" s="98"/>
      <c r="M469" s="98"/>
      <c r="N469" s="98"/>
      <c r="O469" s="98"/>
      <c r="P469" s="98"/>
      <c r="Q469" s="98"/>
      <c r="R469" s="98"/>
      <c r="S469" s="98"/>
      <c r="T469" s="98"/>
      <c r="U469" s="98"/>
      <c r="V469" s="98"/>
      <c r="W469" s="98"/>
      <c r="X469" s="98"/>
      <c r="Y469" s="99"/>
      <c r="Z469" s="1"/>
      <c r="AA469" s="1"/>
      <c r="AB469" s="1"/>
    </row>
    <row r="470" spans="1:28" x14ac:dyDescent="0.25">
      <c r="A470" s="98"/>
      <c r="B470" s="98"/>
      <c r="C470" s="89"/>
      <c r="D470" s="99"/>
      <c r="E470" s="98"/>
      <c r="F470" s="98"/>
      <c r="G470" s="98"/>
      <c r="H470" s="98"/>
      <c r="I470" s="98"/>
      <c r="J470" s="98"/>
      <c r="K470" s="98"/>
      <c r="L470" s="98"/>
      <c r="M470" s="98"/>
      <c r="N470" s="98"/>
      <c r="O470" s="98"/>
      <c r="P470" s="98"/>
      <c r="Q470" s="98"/>
      <c r="R470" s="98"/>
      <c r="S470" s="98"/>
      <c r="T470" s="98"/>
      <c r="U470" s="98"/>
      <c r="V470" s="98"/>
      <c r="W470" s="98"/>
      <c r="X470" s="98"/>
      <c r="Y470" s="99"/>
      <c r="Z470" s="1"/>
      <c r="AA470" s="1"/>
      <c r="AB470" s="1"/>
    </row>
    <row r="471" spans="1:28" x14ac:dyDescent="0.25">
      <c r="A471" s="98"/>
      <c r="B471" s="98"/>
      <c r="C471" s="89"/>
      <c r="D471" s="99"/>
      <c r="E471" s="98"/>
      <c r="F471" s="98"/>
      <c r="G471" s="98"/>
      <c r="H471" s="98"/>
      <c r="I471" s="98"/>
      <c r="J471" s="98"/>
      <c r="K471" s="98"/>
      <c r="L471" s="98"/>
      <c r="M471" s="98"/>
      <c r="N471" s="98"/>
      <c r="O471" s="98"/>
      <c r="P471" s="98"/>
      <c r="Q471" s="98"/>
      <c r="R471" s="98"/>
      <c r="S471" s="98"/>
      <c r="T471" s="98"/>
      <c r="U471" s="98"/>
      <c r="V471" s="98"/>
      <c r="W471" s="98"/>
      <c r="X471" s="98"/>
      <c r="Y471" s="99"/>
      <c r="Z471" s="1"/>
      <c r="AA471" s="1"/>
      <c r="AB471" s="1"/>
    </row>
    <row r="472" spans="1:28" x14ac:dyDescent="0.25">
      <c r="A472" s="98"/>
      <c r="B472" s="98"/>
      <c r="C472" s="89"/>
      <c r="D472" s="99"/>
      <c r="E472" s="98"/>
      <c r="F472" s="98"/>
      <c r="G472" s="98"/>
      <c r="H472" s="98"/>
      <c r="I472" s="98"/>
      <c r="J472" s="98"/>
      <c r="K472" s="98"/>
      <c r="L472" s="98"/>
      <c r="M472" s="98"/>
      <c r="N472" s="98"/>
      <c r="O472" s="98"/>
      <c r="P472" s="98"/>
      <c r="Q472" s="98"/>
      <c r="R472" s="98"/>
      <c r="S472" s="98"/>
      <c r="T472" s="98"/>
      <c r="U472" s="98"/>
      <c r="V472" s="98"/>
      <c r="W472" s="98"/>
      <c r="X472" s="98"/>
      <c r="Y472" s="99"/>
      <c r="Z472" s="1"/>
      <c r="AA472" s="1"/>
      <c r="AB472" s="1"/>
    </row>
    <row r="473" spans="1:28" x14ac:dyDescent="0.25">
      <c r="A473" s="98"/>
      <c r="B473" s="98"/>
      <c r="C473" s="89"/>
      <c r="D473" s="99"/>
      <c r="E473" s="98"/>
      <c r="F473" s="98"/>
      <c r="G473" s="98"/>
      <c r="H473" s="98"/>
      <c r="I473" s="98"/>
      <c r="J473" s="98"/>
      <c r="K473" s="98"/>
      <c r="L473" s="98"/>
      <c r="M473" s="98"/>
      <c r="N473" s="98"/>
      <c r="O473" s="98"/>
      <c r="P473" s="98"/>
      <c r="Q473" s="98"/>
      <c r="R473" s="98"/>
      <c r="S473" s="98"/>
      <c r="T473" s="98"/>
      <c r="U473" s="98"/>
      <c r="V473" s="98"/>
      <c r="W473" s="98"/>
      <c r="X473" s="98"/>
      <c r="Y473" s="99"/>
      <c r="Z473" s="1"/>
      <c r="AA473" s="1"/>
      <c r="AB473" s="1"/>
    </row>
    <row r="474" spans="1:28" x14ac:dyDescent="0.25">
      <c r="A474" s="98"/>
      <c r="B474" s="98"/>
      <c r="C474" s="89"/>
      <c r="D474" s="99"/>
      <c r="E474" s="98"/>
      <c r="F474" s="98"/>
      <c r="G474" s="98"/>
      <c r="H474" s="98"/>
      <c r="I474" s="98"/>
      <c r="J474" s="98"/>
      <c r="K474" s="98"/>
      <c r="L474" s="98"/>
      <c r="M474" s="98"/>
      <c r="N474" s="98"/>
      <c r="O474" s="98"/>
      <c r="P474" s="98"/>
      <c r="Q474" s="98"/>
      <c r="R474" s="98"/>
      <c r="S474" s="98"/>
      <c r="T474" s="98"/>
      <c r="U474" s="98"/>
      <c r="V474" s="98"/>
      <c r="W474" s="98"/>
      <c r="X474" s="98"/>
      <c r="Y474" s="99"/>
      <c r="Z474" s="1"/>
      <c r="AA474" s="1"/>
      <c r="AB474" s="1"/>
    </row>
    <row r="475" spans="1:28" x14ac:dyDescent="0.25">
      <c r="A475" s="98"/>
      <c r="B475" s="98"/>
      <c r="C475" s="89"/>
      <c r="D475" s="99"/>
      <c r="E475" s="98"/>
      <c r="F475" s="98"/>
      <c r="G475" s="98"/>
      <c r="H475" s="98"/>
      <c r="I475" s="98"/>
      <c r="J475" s="98"/>
      <c r="K475" s="98"/>
      <c r="L475" s="98"/>
      <c r="M475" s="98"/>
      <c r="N475" s="98"/>
      <c r="O475" s="98"/>
      <c r="P475" s="98"/>
      <c r="Q475" s="98"/>
      <c r="R475" s="98"/>
      <c r="S475" s="98"/>
      <c r="T475" s="98"/>
      <c r="U475" s="98"/>
      <c r="V475" s="98"/>
      <c r="W475" s="98"/>
      <c r="X475" s="98"/>
      <c r="Y475" s="99"/>
      <c r="Z475" s="1"/>
      <c r="AA475" s="1"/>
      <c r="AB475" s="1"/>
    </row>
    <row r="476" spans="1:28" x14ac:dyDescent="0.25">
      <c r="A476" s="98"/>
      <c r="B476" s="98"/>
      <c r="C476" s="89"/>
      <c r="D476" s="99"/>
      <c r="E476" s="98"/>
      <c r="F476" s="98"/>
      <c r="G476" s="98"/>
      <c r="H476" s="98"/>
      <c r="I476" s="98"/>
      <c r="J476" s="98"/>
      <c r="K476" s="98"/>
      <c r="L476" s="98"/>
      <c r="M476" s="98"/>
      <c r="N476" s="98"/>
      <c r="O476" s="98"/>
      <c r="P476" s="98"/>
      <c r="Q476" s="98"/>
      <c r="R476" s="98"/>
      <c r="S476" s="98"/>
      <c r="T476" s="98"/>
      <c r="U476" s="98"/>
      <c r="V476" s="98"/>
      <c r="W476" s="98"/>
      <c r="X476" s="98"/>
      <c r="Y476" s="99"/>
      <c r="Z476" s="1"/>
      <c r="AA476" s="1"/>
      <c r="AB476" s="1"/>
    </row>
    <row r="477" spans="1:28" x14ac:dyDescent="0.25">
      <c r="A477" s="98"/>
      <c r="B477" s="98"/>
      <c r="C477" s="89"/>
      <c r="D477" s="99"/>
      <c r="E477" s="98"/>
      <c r="F477" s="98"/>
      <c r="G477" s="98"/>
      <c r="H477" s="98"/>
      <c r="I477" s="98"/>
      <c r="J477" s="98"/>
      <c r="K477" s="98"/>
      <c r="L477" s="98"/>
      <c r="M477" s="98"/>
      <c r="N477" s="98"/>
      <c r="O477" s="98"/>
      <c r="P477" s="98"/>
      <c r="Q477" s="98"/>
      <c r="R477" s="98"/>
      <c r="S477" s="98"/>
      <c r="T477" s="98"/>
      <c r="U477" s="98"/>
      <c r="V477" s="98"/>
      <c r="W477" s="98"/>
      <c r="X477" s="98"/>
      <c r="Y477" s="99"/>
      <c r="Z477" s="1"/>
      <c r="AA477" s="1"/>
      <c r="AB477" s="1"/>
    </row>
    <row r="478" spans="1:28" x14ac:dyDescent="0.25">
      <c r="A478" s="98"/>
      <c r="B478" s="98"/>
      <c r="C478" s="89"/>
      <c r="D478" s="99"/>
      <c r="E478" s="98"/>
      <c r="F478" s="98"/>
      <c r="G478" s="98"/>
      <c r="H478" s="98"/>
      <c r="I478" s="98"/>
      <c r="J478" s="98"/>
      <c r="K478" s="98"/>
      <c r="L478" s="98"/>
      <c r="M478" s="98"/>
      <c r="N478" s="98"/>
      <c r="O478" s="98"/>
      <c r="P478" s="98"/>
      <c r="Q478" s="98"/>
      <c r="R478" s="98"/>
      <c r="S478" s="98"/>
      <c r="T478" s="98"/>
      <c r="U478" s="98"/>
      <c r="V478" s="98"/>
      <c r="W478" s="98"/>
      <c r="X478" s="98"/>
      <c r="Y478" s="99"/>
      <c r="Z478" s="1"/>
      <c r="AA478" s="1"/>
      <c r="AB478" s="1"/>
    </row>
    <row r="479" spans="1:28" x14ac:dyDescent="0.25">
      <c r="A479" s="98"/>
      <c r="B479" s="98"/>
      <c r="C479" s="89"/>
      <c r="D479" s="99"/>
      <c r="E479" s="98"/>
      <c r="F479" s="98"/>
      <c r="G479" s="98"/>
      <c r="H479" s="98"/>
      <c r="I479" s="98"/>
      <c r="J479" s="98"/>
      <c r="K479" s="98"/>
      <c r="L479" s="98"/>
      <c r="M479" s="98"/>
      <c r="N479" s="98"/>
      <c r="O479" s="98"/>
      <c r="P479" s="98"/>
      <c r="Q479" s="98"/>
      <c r="R479" s="98"/>
      <c r="S479" s="98"/>
      <c r="T479" s="98"/>
      <c r="U479" s="98"/>
      <c r="V479" s="98"/>
      <c r="W479" s="98"/>
      <c r="X479" s="98"/>
      <c r="Y479" s="99"/>
      <c r="Z479" s="1"/>
      <c r="AA479" s="1"/>
      <c r="AB479" s="1"/>
    </row>
    <row r="480" spans="1:28" x14ac:dyDescent="0.25">
      <c r="A480" s="98"/>
      <c r="B480" s="98"/>
      <c r="C480" s="89"/>
      <c r="D480" s="99"/>
      <c r="E480" s="98"/>
      <c r="F480" s="98"/>
      <c r="G480" s="98"/>
      <c r="H480" s="98"/>
      <c r="I480" s="98"/>
      <c r="J480" s="98"/>
      <c r="K480" s="98"/>
      <c r="L480" s="98"/>
      <c r="M480" s="98"/>
      <c r="N480" s="98"/>
      <c r="O480" s="98"/>
      <c r="P480" s="98"/>
      <c r="Q480" s="98"/>
      <c r="R480" s="98"/>
      <c r="S480" s="98"/>
      <c r="T480" s="98"/>
      <c r="U480" s="98"/>
      <c r="V480" s="98"/>
      <c r="W480" s="98"/>
      <c r="X480" s="98"/>
      <c r="Y480" s="99"/>
      <c r="Z480" s="1"/>
      <c r="AA480" s="1"/>
      <c r="AB480" s="1"/>
    </row>
    <row r="481" spans="1:28" x14ac:dyDescent="0.25">
      <c r="A481" s="98"/>
      <c r="B481" s="98"/>
      <c r="C481" s="89"/>
      <c r="D481" s="99"/>
      <c r="E481" s="98"/>
      <c r="F481" s="98"/>
      <c r="G481" s="98"/>
      <c r="H481" s="98"/>
      <c r="I481" s="98"/>
      <c r="J481" s="98"/>
      <c r="K481" s="98"/>
      <c r="L481" s="98"/>
      <c r="M481" s="98"/>
      <c r="N481" s="98"/>
      <c r="O481" s="98"/>
      <c r="P481" s="98"/>
      <c r="Q481" s="98"/>
      <c r="R481" s="98"/>
      <c r="S481" s="98"/>
      <c r="T481" s="98"/>
      <c r="U481" s="98"/>
      <c r="V481" s="98"/>
      <c r="W481" s="98"/>
      <c r="X481" s="98"/>
      <c r="Y481" s="99"/>
      <c r="Z481" s="1"/>
      <c r="AA481" s="1"/>
      <c r="AB481" s="1"/>
    </row>
    <row r="482" spans="1:28" x14ac:dyDescent="0.25">
      <c r="A482" s="98"/>
      <c r="B482" s="98"/>
      <c r="C482" s="89"/>
      <c r="D482" s="99"/>
      <c r="E482" s="98"/>
      <c r="F482" s="98"/>
      <c r="G482" s="98"/>
      <c r="H482" s="98"/>
      <c r="I482" s="98"/>
      <c r="J482" s="98"/>
      <c r="K482" s="98"/>
      <c r="L482" s="98"/>
      <c r="M482" s="98"/>
      <c r="N482" s="98"/>
      <c r="O482" s="98"/>
      <c r="P482" s="98"/>
      <c r="Q482" s="98"/>
      <c r="R482" s="98"/>
      <c r="S482" s="98"/>
      <c r="T482" s="98"/>
      <c r="U482" s="98"/>
      <c r="V482" s="98"/>
      <c r="W482" s="98"/>
      <c r="X482" s="98"/>
      <c r="Y482" s="99"/>
      <c r="Z482" s="1"/>
      <c r="AA482" s="1"/>
      <c r="AB482" s="1"/>
    </row>
    <row r="483" spans="1:28" x14ac:dyDescent="0.25">
      <c r="A483" s="98"/>
      <c r="B483" s="98"/>
      <c r="C483" s="89"/>
      <c r="D483" s="99"/>
      <c r="E483" s="98"/>
      <c r="F483" s="98"/>
      <c r="G483" s="98"/>
      <c r="H483" s="98"/>
      <c r="I483" s="98"/>
      <c r="J483" s="98"/>
      <c r="K483" s="98"/>
      <c r="L483" s="98"/>
      <c r="M483" s="98"/>
      <c r="N483" s="98"/>
      <c r="O483" s="98"/>
      <c r="P483" s="98"/>
      <c r="Q483" s="98"/>
      <c r="R483" s="98"/>
      <c r="S483" s="98"/>
      <c r="T483" s="98"/>
      <c r="U483" s="98"/>
      <c r="V483" s="98"/>
      <c r="W483" s="98"/>
      <c r="X483" s="98"/>
      <c r="Y483" s="99"/>
      <c r="Z483" s="1"/>
      <c r="AA483" s="1"/>
      <c r="AB483" s="1"/>
    </row>
    <row r="484" spans="1:28" x14ac:dyDescent="0.25">
      <c r="A484" s="98"/>
      <c r="B484" s="98"/>
      <c r="C484" s="89"/>
      <c r="D484" s="99"/>
      <c r="E484" s="98"/>
      <c r="F484" s="98"/>
      <c r="G484" s="98"/>
      <c r="H484" s="98"/>
      <c r="I484" s="98"/>
      <c r="J484" s="98"/>
      <c r="K484" s="98"/>
      <c r="L484" s="98"/>
      <c r="M484" s="98"/>
      <c r="N484" s="98"/>
      <c r="O484" s="98"/>
      <c r="P484" s="98"/>
      <c r="Q484" s="98"/>
      <c r="R484" s="98"/>
      <c r="S484" s="98"/>
      <c r="T484" s="98"/>
      <c r="U484" s="98"/>
      <c r="V484" s="98"/>
      <c r="W484" s="98"/>
      <c r="X484" s="98"/>
      <c r="Y484" s="99"/>
      <c r="Z484" s="1"/>
      <c r="AA484" s="1"/>
      <c r="AB484" s="1"/>
    </row>
    <row r="485" spans="1:28" x14ac:dyDescent="0.25">
      <c r="A485" s="98"/>
      <c r="B485" s="98"/>
      <c r="C485" s="89"/>
      <c r="D485" s="99"/>
      <c r="E485" s="98"/>
      <c r="F485" s="98"/>
      <c r="G485" s="98"/>
      <c r="H485" s="98"/>
      <c r="I485" s="98"/>
      <c r="J485" s="98"/>
      <c r="K485" s="98"/>
      <c r="L485" s="98"/>
      <c r="M485" s="98"/>
      <c r="N485" s="98"/>
      <c r="O485" s="98"/>
      <c r="P485" s="98"/>
      <c r="Q485" s="98"/>
      <c r="R485" s="98"/>
      <c r="S485" s="98"/>
      <c r="T485" s="98"/>
      <c r="U485" s="98"/>
      <c r="V485" s="98"/>
      <c r="W485" s="98"/>
      <c r="X485" s="98"/>
      <c r="Y485" s="99"/>
      <c r="Z485" s="1"/>
      <c r="AA485" s="1"/>
      <c r="AB485" s="1"/>
    </row>
    <row r="486" spans="1:28" x14ac:dyDescent="0.25">
      <c r="A486" s="98"/>
      <c r="B486" s="98"/>
      <c r="C486" s="89"/>
      <c r="D486" s="99"/>
      <c r="E486" s="98"/>
      <c r="F486" s="98"/>
      <c r="G486" s="98"/>
      <c r="H486" s="98"/>
      <c r="I486" s="98"/>
      <c r="J486" s="98"/>
      <c r="K486" s="98"/>
      <c r="L486" s="98"/>
      <c r="M486" s="98"/>
      <c r="N486" s="98"/>
      <c r="O486" s="98"/>
      <c r="P486" s="98"/>
      <c r="Q486" s="98"/>
      <c r="R486" s="98"/>
      <c r="S486" s="98"/>
      <c r="T486" s="98"/>
      <c r="U486" s="98"/>
      <c r="V486" s="98"/>
      <c r="W486" s="98"/>
      <c r="X486" s="98"/>
      <c r="Y486" s="99"/>
      <c r="Z486" s="1"/>
      <c r="AA486" s="1"/>
      <c r="AB486" s="1"/>
    </row>
    <row r="487" spans="1:28" x14ac:dyDescent="0.25">
      <c r="A487" s="98"/>
      <c r="B487" s="98"/>
      <c r="C487" s="89"/>
      <c r="D487" s="99"/>
      <c r="E487" s="98"/>
      <c r="F487" s="98"/>
      <c r="G487" s="98"/>
      <c r="H487" s="98"/>
      <c r="I487" s="98"/>
      <c r="J487" s="98"/>
      <c r="K487" s="98"/>
      <c r="L487" s="98"/>
      <c r="M487" s="98"/>
      <c r="N487" s="98"/>
      <c r="O487" s="98"/>
      <c r="P487" s="98"/>
      <c r="Q487" s="98"/>
      <c r="R487" s="98"/>
      <c r="S487" s="98"/>
      <c r="T487" s="98"/>
      <c r="U487" s="98"/>
      <c r="V487" s="98"/>
      <c r="W487" s="98"/>
      <c r="X487" s="98"/>
      <c r="Y487" s="99"/>
      <c r="Z487" s="1"/>
      <c r="AA487" s="1"/>
      <c r="AB487" s="1"/>
    </row>
    <row r="488" spans="1:28" x14ac:dyDescent="0.25">
      <c r="A488" s="98"/>
      <c r="B488" s="98"/>
      <c r="C488" s="89"/>
      <c r="D488" s="99"/>
      <c r="E488" s="98"/>
      <c r="F488" s="98"/>
      <c r="G488" s="98"/>
      <c r="H488" s="98"/>
      <c r="I488" s="98"/>
      <c r="J488" s="98"/>
      <c r="K488" s="98"/>
      <c r="L488" s="98"/>
      <c r="M488" s="98"/>
      <c r="N488" s="98"/>
      <c r="O488" s="98"/>
      <c r="P488" s="98"/>
      <c r="Q488" s="98"/>
      <c r="R488" s="98"/>
      <c r="S488" s="98"/>
      <c r="T488" s="98"/>
      <c r="U488" s="98"/>
      <c r="V488" s="98"/>
      <c r="W488" s="98"/>
      <c r="X488" s="98"/>
      <c r="Y488" s="99"/>
      <c r="Z488" s="1"/>
      <c r="AA488" s="1"/>
      <c r="AB488" s="1"/>
    </row>
    <row r="489" spans="1:28" x14ac:dyDescent="0.25">
      <c r="A489" s="98"/>
      <c r="B489" s="98"/>
      <c r="C489" s="89"/>
      <c r="D489" s="99"/>
      <c r="E489" s="98"/>
      <c r="F489" s="98"/>
      <c r="G489" s="98"/>
      <c r="H489" s="98"/>
      <c r="I489" s="98"/>
      <c r="J489" s="98"/>
      <c r="K489" s="98"/>
      <c r="L489" s="98"/>
      <c r="M489" s="98"/>
      <c r="N489" s="98"/>
      <c r="O489" s="98"/>
      <c r="P489" s="98"/>
      <c r="Q489" s="98"/>
      <c r="R489" s="98"/>
      <c r="S489" s="98"/>
      <c r="T489" s="98"/>
      <c r="U489" s="98"/>
      <c r="V489" s="98"/>
      <c r="W489" s="98"/>
      <c r="X489" s="98"/>
      <c r="Y489" s="99"/>
      <c r="Z489" s="1"/>
      <c r="AA489" s="1"/>
      <c r="AB489" s="1"/>
    </row>
    <row r="490" spans="1:28" x14ac:dyDescent="0.25">
      <c r="A490" s="98"/>
      <c r="B490" s="98"/>
      <c r="C490" s="89"/>
      <c r="D490" s="99"/>
      <c r="E490" s="98"/>
      <c r="F490" s="98"/>
      <c r="G490" s="98"/>
      <c r="H490" s="98"/>
      <c r="I490" s="98"/>
      <c r="J490" s="98"/>
      <c r="K490" s="98"/>
      <c r="L490" s="98"/>
      <c r="M490" s="98"/>
      <c r="N490" s="98"/>
      <c r="O490" s="98"/>
      <c r="P490" s="98"/>
      <c r="Q490" s="98"/>
      <c r="R490" s="98"/>
      <c r="S490" s="98"/>
      <c r="T490" s="98"/>
      <c r="U490" s="98"/>
      <c r="V490" s="98"/>
      <c r="W490" s="98"/>
      <c r="X490" s="98"/>
      <c r="Y490" s="99"/>
      <c r="Z490" s="1"/>
      <c r="AA490" s="1"/>
      <c r="AB490" s="1"/>
    </row>
    <row r="491" spans="1:28" x14ac:dyDescent="0.25">
      <c r="A491" s="98"/>
      <c r="B491" s="98"/>
      <c r="C491" s="89"/>
      <c r="D491" s="99"/>
      <c r="E491" s="98"/>
      <c r="F491" s="98"/>
      <c r="G491" s="98"/>
      <c r="H491" s="98"/>
      <c r="I491" s="98"/>
      <c r="J491" s="98"/>
      <c r="K491" s="98"/>
      <c r="L491" s="98"/>
      <c r="M491" s="98"/>
      <c r="N491" s="98"/>
      <c r="O491" s="98"/>
      <c r="P491" s="98"/>
      <c r="Q491" s="98"/>
      <c r="R491" s="98"/>
      <c r="S491" s="98"/>
      <c r="T491" s="98"/>
      <c r="U491" s="98"/>
      <c r="V491" s="98"/>
      <c r="W491" s="98"/>
      <c r="X491" s="98"/>
      <c r="Y491" s="99"/>
      <c r="Z491" s="1"/>
      <c r="AA491" s="1"/>
      <c r="AB491" s="1"/>
    </row>
    <row r="492" spans="1:28" x14ac:dyDescent="0.25">
      <c r="A492" s="98"/>
      <c r="B492" s="98"/>
      <c r="C492" s="89"/>
      <c r="D492" s="99"/>
      <c r="E492" s="98"/>
      <c r="F492" s="98"/>
      <c r="G492" s="98"/>
      <c r="H492" s="98"/>
      <c r="I492" s="98"/>
      <c r="J492" s="98"/>
      <c r="K492" s="98"/>
      <c r="L492" s="98"/>
      <c r="M492" s="98"/>
      <c r="N492" s="98"/>
      <c r="O492" s="98"/>
      <c r="P492" s="98"/>
      <c r="Q492" s="98"/>
      <c r="R492" s="98"/>
      <c r="S492" s="98"/>
      <c r="T492" s="98"/>
      <c r="U492" s="98"/>
      <c r="V492" s="98"/>
      <c r="W492" s="98"/>
      <c r="X492" s="98"/>
      <c r="Y492" s="99"/>
      <c r="Z492" s="1"/>
      <c r="AA492" s="1"/>
      <c r="AB492" s="1"/>
    </row>
    <row r="493" spans="1:28" x14ac:dyDescent="0.25">
      <c r="A493" s="98"/>
      <c r="B493" s="98"/>
      <c r="C493" s="89"/>
      <c r="D493" s="99"/>
      <c r="E493" s="98"/>
      <c r="F493" s="98"/>
      <c r="G493" s="98"/>
      <c r="H493" s="98"/>
      <c r="I493" s="98"/>
      <c r="J493" s="98"/>
      <c r="K493" s="98"/>
      <c r="L493" s="98"/>
      <c r="M493" s="98"/>
      <c r="N493" s="98"/>
      <c r="O493" s="98"/>
      <c r="P493" s="98"/>
      <c r="Q493" s="98"/>
      <c r="R493" s="98"/>
      <c r="S493" s="98"/>
      <c r="T493" s="98"/>
      <c r="U493" s="98"/>
      <c r="V493" s="98"/>
      <c r="W493" s="98"/>
      <c r="X493" s="98"/>
      <c r="Y493" s="99"/>
      <c r="Z493" s="1"/>
      <c r="AA493" s="1"/>
      <c r="AB493" s="1"/>
    </row>
    <row r="494" spans="1:28" x14ac:dyDescent="0.25">
      <c r="A494" s="98"/>
      <c r="B494" s="98"/>
      <c r="C494" s="89"/>
      <c r="D494" s="99"/>
      <c r="E494" s="98"/>
      <c r="F494" s="98"/>
      <c r="G494" s="98"/>
      <c r="H494" s="98"/>
      <c r="I494" s="98"/>
      <c r="J494" s="98"/>
      <c r="K494" s="98"/>
      <c r="L494" s="98"/>
      <c r="M494" s="98"/>
      <c r="N494" s="98"/>
      <c r="O494" s="98"/>
      <c r="P494" s="98"/>
      <c r="Q494" s="98"/>
      <c r="R494" s="98"/>
      <c r="S494" s="98"/>
      <c r="T494" s="98"/>
      <c r="U494" s="98"/>
      <c r="V494" s="98"/>
      <c r="W494" s="98"/>
      <c r="X494" s="98"/>
      <c r="Y494" s="99"/>
      <c r="Z494" s="1"/>
      <c r="AA494" s="1"/>
      <c r="AB494" s="1"/>
    </row>
    <row r="495" spans="1:28" x14ac:dyDescent="0.25">
      <c r="A495" s="98"/>
      <c r="B495" s="98"/>
      <c r="C495" s="89"/>
      <c r="D495" s="99"/>
      <c r="E495" s="98"/>
      <c r="F495" s="98"/>
      <c r="G495" s="98"/>
      <c r="H495" s="98"/>
      <c r="I495" s="98"/>
      <c r="J495" s="98"/>
      <c r="K495" s="98"/>
      <c r="L495" s="98"/>
      <c r="M495" s="98"/>
      <c r="N495" s="98"/>
      <c r="O495" s="98"/>
      <c r="P495" s="98"/>
      <c r="Q495" s="98"/>
      <c r="R495" s="98"/>
      <c r="S495" s="98"/>
      <c r="T495" s="98"/>
      <c r="U495" s="98"/>
      <c r="V495" s="98"/>
      <c r="W495" s="98"/>
      <c r="X495" s="98"/>
      <c r="Y495" s="99"/>
      <c r="Z495" s="1"/>
      <c r="AA495" s="1"/>
      <c r="AB495" s="1"/>
    </row>
    <row r="496" spans="1:28" x14ac:dyDescent="0.25">
      <c r="A496" s="98"/>
      <c r="B496" s="98"/>
      <c r="C496" s="89"/>
      <c r="D496" s="99"/>
      <c r="E496" s="98"/>
      <c r="F496" s="98"/>
      <c r="G496" s="98"/>
      <c r="H496" s="98"/>
      <c r="I496" s="98"/>
      <c r="J496" s="98"/>
      <c r="K496" s="98"/>
      <c r="L496" s="98"/>
      <c r="M496" s="98"/>
      <c r="N496" s="98"/>
      <c r="O496" s="98"/>
      <c r="P496" s="98"/>
      <c r="Q496" s="98"/>
      <c r="R496" s="98"/>
      <c r="S496" s="98"/>
      <c r="T496" s="98"/>
      <c r="U496" s="98"/>
      <c r="V496" s="98"/>
      <c r="W496" s="98"/>
      <c r="X496" s="98"/>
      <c r="Y496" s="99"/>
      <c r="Z496" s="1"/>
      <c r="AA496" s="1"/>
      <c r="AB496" s="1"/>
    </row>
    <row r="497" spans="1:28" x14ac:dyDescent="0.25">
      <c r="A497" s="98"/>
      <c r="B497" s="98"/>
      <c r="C497" s="89"/>
      <c r="D497" s="99"/>
      <c r="E497" s="98"/>
      <c r="F497" s="98"/>
      <c r="G497" s="98"/>
      <c r="H497" s="98"/>
      <c r="I497" s="98"/>
      <c r="J497" s="98"/>
      <c r="K497" s="98"/>
      <c r="L497" s="98"/>
      <c r="M497" s="98"/>
      <c r="N497" s="98"/>
      <c r="O497" s="98"/>
      <c r="P497" s="98"/>
      <c r="Q497" s="98"/>
      <c r="R497" s="98"/>
      <c r="S497" s="98"/>
      <c r="T497" s="98"/>
      <c r="U497" s="98"/>
      <c r="V497" s="98"/>
      <c r="W497" s="98"/>
      <c r="X497" s="98"/>
      <c r="Y497" s="99"/>
      <c r="Z497" s="1"/>
      <c r="AA497" s="1"/>
      <c r="AB497" s="1"/>
    </row>
    <row r="498" spans="1:28" x14ac:dyDescent="0.25">
      <c r="A498" s="98"/>
      <c r="B498" s="98"/>
      <c r="C498" s="89"/>
      <c r="D498" s="99"/>
      <c r="E498" s="98"/>
      <c r="F498" s="98"/>
      <c r="G498" s="98"/>
      <c r="H498" s="98"/>
      <c r="I498" s="98"/>
      <c r="J498" s="98"/>
      <c r="K498" s="98"/>
      <c r="L498" s="98"/>
      <c r="M498" s="98"/>
      <c r="N498" s="98"/>
      <c r="O498" s="98"/>
      <c r="P498" s="98"/>
      <c r="Q498" s="98"/>
      <c r="R498" s="98"/>
      <c r="S498" s="98"/>
      <c r="T498" s="98"/>
      <c r="U498" s="98"/>
      <c r="V498" s="98"/>
      <c r="W498" s="98"/>
      <c r="X498" s="98"/>
      <c r="Y498" s="99"/>
      <c r="Z498" s="1"/>
      <c r="AA498" s="1"/>
      <c r="AB498" s="1"/>
    </row>
    <row r="499" spans="1:28" x14ac:dyDescent="0.25">
      <c r="A499" s="98"/>
      <c r="B499" s="98"/>
      <c r="C499" s="89"/>
      <c r="D499" s="99"/>
      <c r="E499" s="98"/>
      <c r="F499" s="98"/>
      <c r="G499" s="98"/>
      <c r="H499" s="98"/>
      <c r="I499" s="98"/>
      <c r="J499" s="98"/>
      <c r="K499" s="98"/>
      <c r="L499" s="98"/>
      <c r="M499" s="98"/>
      <c r="N499" s="98"/>
      <c r="O499" s="98"/>
      <c r="P499" s="98"/>
      <c r="Q499" s="98"/>
      <c r="R499" s="98"/>
      <c r="S499" s="98"/>
      <c r="T499" s="98"/>
      <c r="U499" s="98"/>
      <c r="V499" s="98"/>
      <c r="W499" s="98"/>
      <c r="X499" s="98"/>
      <c r="Y499" s="99"/>
      <c r="Z499" s="1"/>
      <c r="AA499" s="1"/>
      <c r="AB499" s="1"/>
    </row>
    <row r="500" spans="1:28" x14ac:dyDescent="0.25">
      <c r="A500" s="98"/>
      <c r="B500" s="98"/>
      <c r="C500" s="89"/>
      <c r="D500" s="99"/>
      <c r="E500" s="98"/>
      <c r="F500" s="98"/>
      <c r="G500" s="98"/>
      <c r="H500" s="98"/>
      <c r="I500" s="98"/>
      <c r="J500" s="98"/>
      <c r="K500" s="98"/>
      <c r="L500" s="98"/>
      <c r="M500" s="98"/>
      <c r="N500" s="98"/>
      <c r="O500" s="98"/>
      <c r="P500" s="98"/>
      <c r="Q500" s="98"/>
      <c r="R500" s="98"/>
      <c r="S500" s="98"/>
      <c r="T500" s="98"/>
      <c r="U500" s="98"/>
      <c r="V500" s="98"/>
      <c r="W500" s="98"/>
      <c r="X500" s="98"/>
      <c r="Y500" s="99"/>
      <c r="Z500" s="1"/>
      <c r="AA500" s="1"/>
      <c r="AB500" s="1"/>
    </row>
    <row r="501" spans="1:28" x14ac:dyDescent="0.25">
      <c r="A501" s="98"/>
      <c r="B501" s="98"/>
      <c r="C501" s="89"/>
      <c r="D501" s="99"/>
      <c r="E501" s="98"/>
      <c r="F501" s="98"/>
      <c r="G501" s="98"/>
      <c r="H501" s="98"/>
      <c r="I501" s="98"/>
      <c r="J501" s="98"/>
      <c r="K501" s="98"/>
      <c r="L501" s="98"/>
      <c r="M501" s="98"/>
      <c r="N501" s="98"/>
      <c r="O501" s="98"/>
      <c r="P501" s="98"/>
      <c r="Q501" s="98"/>
      <c r="R501" s="98"/>
      <c r="S501" s="98"/>
      <c r="T501" s="98"/>
      <c r="U501" s="98"/>
      <c r="V501" s="98"/>
      <c r="W501" s="98"/>
      <c r="X501" s="98"/>
      <c r="Y501" s="99"/>
      <c r="Z501" s="1"/>
      <c r="AA501" s="1"/>
      <c r="AB501" s="1"/>
    </row>
    <row r="502" spans="1:28" x14ac:dyDescent="0.25">
      <c r="A502" s="98"/>
      <c r="B502" s="98"/>
      <c r="C502" s="89"/>
      <c r="D502" s="99"/>
      <c r="E502" s="98"/>
      <c r="F502" s="98"/>
      <c r="G502" s="98"/>
      <c r="H502" s="98"/>
      <c r="I502" s="98"/>
      <c r="J502" s="98"/>
      <c r="K502" s="98"/>
      <c r="L502" s="98"/>
      <c r="M502" s="98"/>
      <c r="N502" s="98"/>
      <c r="O502" s="98"/>
      <c r="P502" s="99"/>
      <c r="Q502" s="98"/>
      <c r="R502" s="98"/>
      <c r="S502" s="98"/>
      <c r="T502" s="98"/>
      <c r="U502" s="98"/>
      <c r="V502" s="98"/>
      <c r="W502" s="98"/>
      <c r="X502" s="98"/>
      <c r="Y502" s="99"/>
      <c r="Z502" s="1"/>
      <c r="AA502" s="1"/>
      <c r="AB502" s="1"/>
    </row>
    <row r="503" spans="1:28" x14ac:dyDescent="0.25">
      <c r="A503" s="98"/>
      <c r="B503" s="98"/>
      <c r="C503" s="89"/>
      <c r="D503" s="99"/>
      <c r="E503" s="98"/>
      <c r="F503" s="98"/>
      <c r="G503" s="98"/>
      <c r="H503" s="98"/>
      <c r="I503" s="98"/>
      <c r="J503" s="98"/>
      <c r="K503" s="98"/>
      <c r="L503" s="98"/>
      <c r="M503" s="98"/>
      <c r="N503" s="98"/>
      <c r="O503" s="98"/>
      <c r="P503" s="98"/>
      <c r="Q503" s="98"/>
      <c r="R503" s="98"/>
      <c r="S503" s="98"/>
      <c r="T503" s="98"/>
      <c r="U503" s="98"/>
      <c r="V503" s="98"/>
      <c r="W503" s="98"/>
      <c r="X503" s="98"/>
      <c r="Y503" s="99"/>
      <c r="Z503" s="1"/>
      <c r="AA503" s="1"/>
      <c r="AB503" s="1"/>
    </row>
    <row r="504" spans="1:28" x14ac:dyDescent="0.25">
      <c r="A504" s="98"/>
      <c r="B504" s="98"/>
      <c r="C504" s="89"/>
      <c r="D504" s="99"/>
      <c r="E504" s="98"/>
      <c r="F504" s="98"/>
      <c r="G504" s="98"/>
      <c r="H504" s="98"/>
      <c r="I504" s="98"/>
      <c r="J504" s="98"/>
      <c r="K504" s="98"/>
      <c r="L504" s="98"/>
      <c r="M504" s="98"/>
      <c r="N504" s="98"/>
      <c r="O504" s="98"/>
      <c r="P504" s="98"/>
      <c r="Q504" s="98"/>
      <c r="R504" s="98"/>
      <c r="S504" s="98"/>
      <c r="T504" s="98"/>
      <c r="U504" s="98"/>
      <c r="V504" s="98"/>
      <c r="W504" s="98"/>
      <c r="X504" s="98"/>
      <c r="Y504" s="99"/>
      <c r="Z504" s="1"/>
      <c r="AA504" s="1"/>
      <c r="AB504" s="1"/>
    </row>
    <row r="505" spans="1:28" x14ac:dyDescent="0.25">
      <c r="A505" s="98"/>
      <c r="B505" s="98"/>
      <c r="C505" s="89"/>
      <c r="D505" s="99"/>
      <c r="E505" s="98"/>
      <c r="F505" s="98"/>
      <c r="G505" s="98"/>
      <c r="H505" s="98"/>
      <c r="I505" s="98"/>
      <c r="J505" s="98"/>
      <c r="K505" s="98"/>
      <c r="L505" s="98"/>
      <c r="M505" s="98"/>
      <c r="N505" s="98"/>
      <c r="O505" s="98"/>
      <c r="P505" s="98"/>
      <c r="Q505" s="98"/>
      <c r="R505" s="98"/>
      <c r="S505" s="98"/>
      <c r="T505" s="98"/>
      <c r="U505" s="98"/>
      <c r="V505" s="98"/>
      <c r="W505" s="98"/>
      <c r="X505" s="98"/>
      <c r="Y505" s="99"/>
      <c r="Z505" s="1"/>
      <c r="AA505" s="1"/>
      <c r="AB505" s="1"/>
    </row>
    <row r="506" spans="1:28" x14ac:dyDescent="0.25">
      <c r="A506" s="98"/>
      <c r="B506" s="98"/>
      <c r="C506" s="89"/>
      <c r="D506" s="99"/>
      <c r="E506" s="98"/>
      <c r="F506" s="98"/>
      <c r="G506" s="98"/>
      <c r="H506" s="98"/>
      <c r="I506" s="98"/>
      <c r="J506" s="98"/>
      <c r="K506" s="98"/>
      <c r="L506" s="98"/>
      <c r="M506" s="98"/>
      <c r="N506" s="98"/>
      <c r="O506" s="98"/>
      <c r="P506" s="98"/>
      <c r="Q506" s="98"/>
      <c r="R506" s="98"/>
      <c r="S506" s="98"/>
      <c r="T506" s="98"/>
      <c r="U506" s="98"/>
      <c r="V506" s="98"/>
      <c r="W506" s="98"/>
      <c r="X506" s="98"/>
      <c r="Y506" s="99"/>
      <c r="Z506" s="1"/>
      <c r="AA506" s="1"/>
      <c r="AB506" s="1"/>
    </row>
    <row r="507" spans="1:28" x14ac:dyDescent="0.25">
      <c r="A507" s="98"/>
      <c r="B507" s="98"/>
      <c r="C507" s="89"/>
      <c r="D507" s="99"/>
      <c r="E507" s="98"/>
      <c r="F507" s="98"/>
      <c r="G507" s="98"/>
      <c r="H507" s="98"/>
      <c r="I507" s="98"/>
      <c r="J507" s="98"/>
      <c r="K507" s="98"/>
      <c r="L507" s="98"/>
      <c r="M507" s="98"/>
      <c r="N507" s="98"/>
      <c r="O507" s="98"/>
      <c r="P507" s="98"/>
      <c r="Q507" s="98"/>
      <c r="R507" s="98"/>
      <c r="S507" s="98"/>
      <c r="T507" s="98"/>
      <c r="U507" s="98"/>
      <c r="V507" s="98"/>
      <c r="W507" s="98"/>
      <c r="X507" s="98"/>
      <c r="Y507" s="99"/>
      <c r="Z507" s="1"/>
      <c r="AA507" s="1"/>
      <c r="AB507" s="1"/>
    </row>
    <row r="508" spans="1:28" x14ac:dyDescent="0.25">
      <c r="A508" s="98"/>
      <c r="B508" s="98"/>
      <c r="C508" s="89"/>
      <c r="D508" s="99"/>
      <c r="E508" s="98"/>
      <c r="F508" s="98"/>
      <c r="G508" s="98"/>
      <c r="H508" s="98"/>
      <c r="I508" s="98"/>
      <c r="J508" s="98"/>
      <c r="K508" s="98"/>
      <c r="L508" s="98"/>
      <c r="M508" s="98"/>
      <c r="N508" s="98"/>
      <c r="O508" s="98"/>
      <c r="P508" s="98"/>
      <c r="Q508" s="98"/>
      <c r="R508" s="98"/>
      <c r="S508" s="98"/>
      <c r="T508" s="98"/>
      <c r="U508" s="98"/>
      <c r="V508" s="98"/>
      <c r="W508" s="98"/>
      <c r="X508" s="98"/>
      <c r="Y508" s="99"/>
      <c r="Z508" s="1"/>
      <c r="AA508" s="1"/>
      <c r="AB508" s="1"/>
    </row>
    <row r="509" spans="1:28" x14ac:dyDescent="0.25">
      <c r="A509" s="98"/>
      <c r="B509" s="98"/>
      <c r="C509" s="89"/>
      <c r="D509" s="99"/>
      <c r="E509" s="98"/>
      <c r="F509" s="98"/>
      <c r="G509" s="98"/>
      <c r="H509" s="98"/>
      <c r="I509" s="98"/>
      <c r="J509" s="98"/>
      <c r="K509" s="98"/>
      <c r="L509" s="98"/>
      <c r="M509" s="98"/>
      <c r="N509" s="98"/>
      <c r="O509" s="98"/>
      <c r="P509" s="98"/>
      <c r="Q509" s="98"/>
      <c r="R509" s="98"/>
      <c r="S509" s="98"/>
      <c r="T509" s="98"/>
      <c r="U509" s="98"/>
      <c r="V509" s="98"/>
      <c r="W509" s="98"/>
      <c r="X509" s="98"/>
      <c r="Y509" s="99"/>
      <c r="Z509" s="1"/>
      <c r="AA509" s="1"/>
      <c r="AB509" s="1"/>
    </row>
    <row r="510" spans="1:28" x14ac:dyDescent="0.25">
      <c r="A510" s="98"/>
      <c r="B510" s="98"/>
      <c r="C510" s="89"/>
      <c r="D510" s="99"/>
      <c r="E510" s="98"/>
      <c r="F510" s="98"/>
      <c r="G510" s="98"/>
      <c r="H510" s="98"/>
      <c r="I510" s="98"/>
      <c r="J510" s="98"/>
      <c r="K510" s="98"/>
      <c r="L510" s="98"/>
      <c r="M510" s="98"/>
      <c r="N510" s="98"/>
      <c r="O510" s="98"/>
      <c r="P510" s="98"/>
      <c r="Q510" s="98"/>
      <c r="R510" s="98"/>
      <c r="S510" s="98"/>
      <c r="T510" s="98"/>
      <c r="U510" s="98"/>
      <c r="V510" s="98"/>
      <c r="W510" s="98"/>
      <c r="X510" s="98"/>
      <c r="Y510" s="99"/>
      <c r="Z510" s="1"/>
      <c r="AA510" s="1"/>
      <c r="AB510" s="1"/>
    </row>
    <row r="511" spans="1:28" x14ac:dyDescent="0.25">
      <c r="A511" s="98"/>
      <c r="B511" s="98"/>
      <c r="C511" s="89"/>
      <c r="D511" s="99"/>
      <c r="E511" s="98"/>
      <c r="F511" s="98"/>
      <c r="G511" s="98"/>
      <c r="H511" s="98"/>
      <c r="I511" s="98"/>
      <c r="J511" s="98"/>
      <c r="K511" s="98"/>
      <c r="L511" s="98"/>
      <c r="M511" s="98"/>
      <c r="N511" s="98"/>
      <c r="O511" s="98"/>
      <c r="P511" s="98"/>
      <c r="Q511" s="98"/>
      <c r="R511" s="98"/>
      <c r="S511" s="98"/>
      <c r="T511" s="98"/>
      <c r="U511" s="98"/>
      <c r="V511" s="98"/>
      <c r="W511" s="98"/>
      <c r="X511" s="98"/>
      <c r="Y511" s="99"/>
      <c r="Z511" s="1"/>
      <c r="AA511" s="1"/>
      <c r="AB511" s="1"/>
    </row>
    <row r="512" spans="1:28" x14ac:dyDescent="0.25">
      <c r="A512" s="98"/>
      <c r="B512" s="98"/>
      <c r="C512" s="89"/>
      <c r="D512" s="99"/>
      <c r="E512" s="98"/>
      <c r="F512" s="98"/>
      <c r="G512" s="98"/>
      <c r="H512" s="98"/>
      <c r="I512" s="98"/>
      <c r="J512" s="98"/>
      <c r="K512" s="98"/>
      <c r="L512" s="98"/>
      <c r="M512" s="98"/>
      <c r="N512" s="98"/>
      <c r="O512" s="98"/>
      <c r="P512" s="98"/>
      <c r="Q512" s="98"/>
      <c r="R512" s="98"/>
      <c r="S512" s="98"/>
      <c r="T512" s="98"/>
      <c r="U512" s="98"/>
      <c r="V512" s="98"/>
      <c r="W512" s="98"/>
      <c r="X512" s="98"/>
      <c r="Y512" s="99"/>
      <c r="Z512" s="1"/>
      <c r="AA512" s="1"/>
      <c r="AB512" s="1"/>
    </row>
    <row r="513" spans="1:28" x14ac:dyDescent="0.25">
      <c r="A513" s="98"/>
      <c r="B513" s="98"/>
      <c r="C513" s="89"/>
      <c r="D513" s="99"/>
      <c r="E513" s="98"/>
      <c r="F513" s="98"/>
      <c r="G513" s="98"/>
      <c r="H513" s="98"/>
      <c r="I513" s="98"/>
      <c r="J513" s="98"/>
      <c r="K513" s="98"/>
      <c r="L513" s="98"/>
      <c r="M513" s="98"/>
      <c r="N513" s="98"/>
      <c r="O513" s="98"/>
      <c r="P513" s="98"/>
      <c r="Q513" s="98"/>
      <c r="R513" s="98"/>
      <c r="S513" s="98"/>
      <c r="T513" s="98"/>
      <c r="U513" s="98"/>
      <c r="V513" s="98"/>
      <c r="W513" s="98"/>
      <c r="X513" s="98"/>
      <c r="Y513" s="99"/>
      <c r="Z513" s="1"/>
      <c r="AA513" s="1"/>
      <c r="AB513" s="1"/>
    </row>
    <row r="514" spans="1:28" x14ac:dyDescent="0.25">
      <c r="A514" s="98"/>
      <c r="B514" s="98"/>
      <c r="C514" s="89"/>
      <c r="D514" s="99"/>
      <c r="E514" s="98"/>
      <c r="F514" s="98"/>
      <c r="G514" s="98"/>
      <c r="H514" s="98"/>
      <c r="I514" s="98"/>
      <c r="J514" s="98"/>
      <c r="K514" s="98"/>
      <c r="L514" s="98"/>
      <c r="M514" s="98"/>
      <c r="N514" s="98"/>
      <c r="O514" s="98"/>
      <c r="P514" s="98"/>
      <c r="Q514" s="98"/>
      <c r="R514" s="98"/>
      <c r="S514" s="98"/>
      <c r="T514" s="98"/>
      <c r="U514" s="98"/>
      <c r="V514" s="98"/>
      <c r="W514" s="98"/>
      <c r="X514" s="98"/>
      <c r="Y514" s="99"/>
      <c r="Z514" s="1"/>
      <c r="AA514" s="1"/>
      <c r="AB514" s="1"/>
    </row>
    <row r="515" spans="1:28" x14ac:dyDescent="0.25">
      <c r="A515" s="98"/>
      <c r="B515" s="98"/>
      <c r="C515" s="89"/>
      <c r="D515" s="99"/>
      <c r="E515" s="98"/>
      <c r="F515" s="98"/>
      <c r="G515" s="98"/>
      <c r="H515" s="98"/>
      <c r="I515" s="98"/>
      <c r="J515" s="98"/>
      <c r="K515" s="98"/>
      <c r="L515" s="98"/>
      <c r="M515" s="98"/>
      <c r="N515" s="98"/>
      <c r="O515" s="98"/>
      <c r="P515" s="98"/>
      <c r="Q515" s="98"/>
      <c r="R515" s="98"/>
      <c r="S515" s="98"/>
      <c r="T515" s="98"/>
      <c r="U515" s="98"/>
      <c r="V515" s="98"/>
      <c r="W515" s="98"/>
      <c r="X515" s="98"/>
      <c r="Y515" s="99"/>
      <c r="Z515" s="1"/>
      <c r="AA515" s="1"/>
      <c r="AB515" s="1"/>
    </row>
    <row r="516" spans="1:28" x14ac:dyDescent="0.25">
      <c r="A516" s="98"/>
      <c r="B516" s="98"/>
      <c r="C516" s="89"/>
      <c r="D516" s="99"/>
      <c r="E516" s="98"/>
      <c r="F516" s="98"/>
      <c r="G516" s="98"/>
      <c r="H516" s="98"/>
      <c r="I516" s="98"/>
      <c r="J516" s="98"/>
      <c r="K516" s="98"/>
      <c r="L516" s="98"/>
      <c r="M516" s="98"/>
      <c r="N516" s="98"/>
      <c r="O516" s="98"/>
      <c r="P516" s="98"/>
      <c r="Q516" s="98"/>
      <c r="R516" s="98"/>
      <c r="S516" s="98"/>
      <c r="T516" s="98"/>
      <c r="U516" s="98"/>
      <c r="V516" s="98"/>
      <c r="W516" s="98"/>
      <c r="X516" s="98"/>
      <c r="Y516" s="99"/>
      <c r="Z516" s="1"/>
      <c r="AA516" s="1"/>
      <c r="AB516" s="1"/>
    </row>
    <row r="517" spans="1:28" x14ac:dyDescent="0.25">
      <c r="A517" s="98"/>
      <c r="B517" s="98"/>
      <c r="C517" s="89"/>
      <c r="D517" s="99"/>
      <c r="E517" s="98"/>
      <c r="F517" s="98"/>
      <c r="G517" s="98"/>
      <c r="H517" s="98"/>
      <c r="I517" s="98"/>
      <c r="J517" s="98"/>
      <c r="K517" s="98"/>
      <c r="L517" s="98"/>
      <c r="M517" s="98"/>
      <c r="N517" s="98"/>
      <c r="O517" s="98"/>
      <c r="P517" s="98"/>
      <c r="Q517" s="98"/>
      <c r="R517" s="98"/>
      <c r="S517" s="98"/>
      <c r="T517" s="98"/>
      <c r="U517" s="98"/>
      <c r="V517" s="98"/>
      <c r="W517" s="98"/>
      <c r="X517" s="98"/>
      <c r="Y517" s="99"/>
      <c r="Z517" s="1"/>
      <c r="AA517" s="1"/>
      <c r="AB517" s="1"/>
    </row>
    <row r="518" spans="1:28" x14ac:dyDescent="0.25">
      <c r="A518" s="98"/>
      <c r="B518" s="98"/>
      <c r="C518" s="89"/>
      <c r="D518" s="99"/>
      <c r="E518" s="98"/>
      <c r="F518" s="98"/>
      <c r="G518" s="98"/>
      <c r="H518" s="98"/>
      <c r="I518" s="98"/>
      <c r="J518" s="98"/>
      <c r="K518" s="98"/>
      <c r="L518" s="98"/>
      <c r="M518" s="98"/>
      <c r="N518" s="98"/>
      <c r="O518" s="98"/>
      <c r="P518" s="99"/>
      <c r="Q518" s="98"/>
      <c r="R518" s="98"/>
      <c r="S518" s="98"/>
      <c r="T518" s="98"/>
      <c r="U518" s="98"/>
      <c r="V518" s="98"/>
      <c r="W518" s="98"/>
      <c r="X518" s="98"/>
      <c r="Y518" s="99"/>
      <c r="Z518" s="1"/>
      <c r="AA518" s="1"/>
      <c r="AB518" s="1"/>
    </row>
    <row r="519" spans="1:28" x14ac:dyDescent="0.25">
      <c r="A519" s="98"/>
      <c r="B519" s="98"/>
      <c r="C519" s="89"/>
      <c r="D519" s="99"/>
      <c r="E519" s="98"/>
      <c r="F519" s="98"/>
      <c r="G519" s="98"/>
      <c r="H519" s="98"/>
      <c r="I519" s="98"/>
      <c r="J519" s="98"/>
      <c r="K519" s="98"/>
      <c r="L519" s="98"/>
      <c r="M519" s="98"/>
      <c r="N519" s="98"/>
      <c r="O519" s="98"/>
      <c r="P519" s="98"/>
      <c r="Q519" s="98"/>
      <c r="R519" s="98"/>
      <c r="S519" s="98"/>
      <c r="T519" s="98"/>
      <c r="U519" s="98"/>
      <c r="V519" s="98"/>
      <c r="W519" s="98"/>
      <c r="X519" s="98"/>
      <c r="Y519" s="99"/>
      <c r="Z519" s="1"/>
      <c r="AA519" s="1"/>
      <c r="AB519" s="1"/>
    </row>
    <row r="520" spans="1:28" x14ac:dyDescent="0.25">
      <c r="A520" s="98"/>
      <c r="B520" s="98"/>
      <c r="C520" s="89"/>
      <c r="D520" s="99"/>
      <c r="E520" s="98"/>
      <c r="F520" s="98"/>
      <c r="G520" s="98"/>
      <c r="H520" s="98"/>
      <c r="I520" s="98"/>
      <c r="J520" s="98"/>
      <c r="K520" s="98"/>
      <c r="L520" s="98"/>
      <c r="M520" s="98"/>
      <c r="N520" s="98"/>
      <c r="O520" s="98"/>
      <c r="P520" s="98"/>
      <c r="Q520" s="98"/>
      <c r="R520" s="98"/>
      <c r="S520" s="98"/>
      <c r="T520" s="98"/>
      <c r="U520" s="98"/>
      <c r="V520" s="98"/>
      <c r="W520" s="98"/>
      <c r="X520" s="98"/>
      <c r="Y520" s="99"/>
      <c r="Z520" s="1"/>
      <c r="AA520" s="1"/>
      <c r="AB520" s="1"/>
    </row>
    <row r="521" spans="1:28" x14ac:dyDescent="0.25">
      <c r="A521" s="98"/>
      <c r="B521" s="98"/>
      <c r="C521" s="89"/>
      <c r="D521" s="99"/>
      <c r="E521" s="98"/>
      <c r="F521" s="98"/>
      <c r="G521" s="98"/>
      <c r="H521" s="98"/>
      <c r="I521" s="98"/>
      <c r="J521" s="98"/>
      <c r="K521" s="98"/>
      <c r="L521" s="98"/>
      <c r="M521" s="98"/>
      <c r="N521" s="98"/>
      <c r="O521" s="98"/>
      <c r="P521" s="98"/>
      <c r="Q521" s="98"/>
      <c r="R521" s="98"/>
      <c r="S521" s="98"/>
      <c r="T521" s="98"/>
      <c r="U521" s="98"/>
      <c r="V521" s="98"/>
      <c r="W521" s="98"/>
      <c r="X521" s="98"/>
      <c r="Y521" s="99"/>
      <c r="Z521" s="1"/>
      <c r="AA521" s="1"/>
      <c r="AB521" s="1"/>
    </row>
    <row r="522" spans="1:28" x14ac:dyDescent="0.25">
      <c r="A522" s="98"/>
      <c r="B522" s="98"/>
      <c r="C522" s="89"/>
      <c r="D522" s="99"/>
      <c r="E522" s="98"/>
      <c r="F522" s="98"/>
      <c r="G522" s="98"/>
      <c r="H522" s="98"/>
      <c r="I522" s="98"/>
      <c r="J522" s="98"/>
      <c r="K522" s="98"/>
      <c r="L522" s="98"/>
      <c r="M522" s="98"/>
      <c r="N522" s="98"/>
      <c r="O522" s="98"/>
      <c r="P522" s="98"/>
      <c r="Q522" s="98"/>
      <c r="R522" s="98"/>
      <c r="S522" s="98"/>
      <c r="T522" s="98"/>
      <c r="U522" s="98"/>
      <c r="V522" s="98"/>
      <c r="W522" s="98"/>
      <c r="X522" s="98"/>
      <c r="Y522" s="99"/>
      <c r="Z522" s="1"/>
      <c r="AA522" s="1"/>
      <c r="AB522" s="1"/>
    </row>
    <row r="523" spans="1:28" x14ac:dyDescent="0.25">
      <c r="A523" s="98"/>
      <c r="B523" s="98"/>
      <c r="C523" s="89"/>
      <c r="D523" s="99"/>
      <c r="E523" s="98"/>
      <c r="F523" s="98"/>
      <c r="G523" s="98"/>
      <c r="H523" s="98"/>
      <c r="I523" s="98"/>
      <c r="J523" s="98"/>
      <c r="K523" s="98"/>
      <c r="L523" s="98"/>
      <c r="M523" s="98"/>
      <c r="N523" s="98"/>
      <c r="O523" s="98"/>
      <c r="P523" s="98"/>
      <c r="Q523" s="98"/>
      <c r="R523" s="98"/>
      <c r="S523" s="98"/>
      <c r="T523" s="98"/>
      <c r="U523" s="98"/>
      <c r="V523" s="98"/>
      <c r="W523" s="98"/>
      <c r="X523" s="98"/>
      <c r="Y523" s="99"/>
      <c r="Z523" s="1"/>
      <c r="AA523" s="1"/>
      <c r="AB523" s="1"/>
    </row>
    <row r="524" spans="1:28" x14ac:dyDescent="0.25">
      <c r="A524" s="98"/>
      <c r="B524" s="98"/>
      <c r="C524" s="89"/>
      <c r="D524" s="99"/>
      <c r="E524" s="98"/>
      <c r="F524" s="98"/>
      <c r="G524" s="98"/>
      <c r="H524" s="98"/>
      <c r="I524" s="98"/>
      <c r="J524" s="98"/>
      <c r="K524" s="98"/>
      <c r="L524" s="98"/>
      <c r="M524" s="98"/>
      <c r="N524" s="98"/>
      <c r="O524" s="98"/>
      <c r="P524" s="98"/>
      <c r="Q524" s="98"/>
      <c r="R524" s="98"/>
      <c r="S524" s="98"/>
      <c r="T524" s="98"/>
      <c r="U524" s="98"/>
      <c r="V524" s="98"/>
      <c r="W524" s="98"/>
      <c r="X524" s="98"/>
      <c r="Y524" s="99"/>
      <c r="Z524" s="1"/>
      <c r="AA524" s="1"/>
      <c r="AB524" s="1"/>
    </row>
    <row r="525" spans="1:28" x14ac:dyDescent="0.25">
      <c r="A525" s="98"/>
      <c r="B525" s="98"/>
      <c r="C525" s="89"/>
      <c r="D525" s="99"/>
      <c r="E525" s="98"/>
      <c r="F525" s="98"/>
      <c r="G525" s="98"/>
      <c r="H525" s="98"/>
      <c r="I525" s="98"/>
      <c r="J525" s="98"/>
      <c r="K525" s="98"/>
      <c r="L525" s="98"/>
      <c r="M525" s="98"/>
      <c r="N525" s="98"/>
      <c r="O525" s="98"/>
      <c r="P525" s="98"/>
      <c r="Q525" s="98"/>
      <c r="R525" s="98"/>
      <c r="S525" s="98"/>
      <c r="T525" s="98"/>
      <c r="U525" s="98"/>
      <c r="V525" s="98"/>
      <c r="W525" s="98"/>
      <c r="X525" s="98"/>
      <c r="Y525" s="99"/>
      <c r="Z525" s="1"/>
      <c r="AA525" s="1"/>
      <c r="AB525" s="1"/>
    </row>
    <row r="526" spans="1:28" x14ac:dyDescent="0.25">
      <c r="A526" s="98"/>
      <c r="B526" s="98"/>
      <c r="C526" s="89"/>
      <c r="D526" s="99"/>
      <c r="E526" s="98"/>
      <c r="F526" s="98"/>
      <c r="G526" s="98"/>
      <c r="H526" s="98"/>
      <c r="I526" s="98"/>
      <c r="J526" s="98"/>
      <c r="K526" s="98"/>
      <c r="L526" s="98"/>
      <c r="M526" s="98"/>
      <c r="N526" s="98"/>
      <c r="O526" s="98"/>
      <c r="P526" s="98"/>
      <c r="Q526" s="98"/>
      <c r="R526" s="98"/>
      <c r="S526" s="98"/>
      <c r="T526" s="98"/>
      <c r="U526" s="98"/>
      <c r="V526" s="98"/>
      <c r="W526" s="98"/>
      <c r="X526" s="98"/>
      <c r="Y526" s="99"/>
      <c r="Z526" s="1"/>
      <c r="AA526" s="1"/>
      <c r="AB526" s="1"/>
    </row>
    <row r="527" spans="1:28" x14ac:dyDescent="0.25">
      <c r="A527" s="98"/>
      <c r="B527" s="98"/>
      <c r="C527" s="89"/>
      <c r="D527" s="99"/>
      <c r="E527" s="98"/>
      <c r="F527" s="98"/>
      <c r="G527" s="98"/>
      <c r="H527" s="98"/>
      <c r="I527" s="98"/>
      <c r="J527" s="98"/>
      <c r="K527" s="98"/>
      <c r="L527" s="98"/>
      <c r="M527" s="98"/>
      <c r="N527" s="98"/>
      <c r="O527" s="98"/>
      <c r="P527" s="98"/>
      <c r="Q527" s="98"/>
      <c r="R527" s="98"/>
      <c r="S527" s="98"/>
      <c r="T527" s="98"/>
      <c r="U527" s="98"/>
      <c r="V527" s="98"/>
      <c r="W527" s="98"/>
      <c r="X527" s="98"/>
      <c r="Y527" s="99"/>
      <c r="Z527" s="1"/>
      <c r="AA527" s="1"/>
      <c r="AB527" s="1"/>
    </row>
    <row r="528" spans="1:28" x14ac:dyDescent="0.25">
      <c r="A528" s="98"/>
      <c r="B528" s="98"/>
      <c r="C528" s="89"/>
      <c r="D528" s="99"/>
      <c r="E528" s="98"/>
      <c r="F528" s="98"/>
      <c r="G528" s="98"/>
      <c r="H528" s="98"/>
      <c r="I528" s="98"/>
      <c r="J528" s="98"/>
      <c r="K528" s="98"/>
      <c r="L528" s="98"/>
      <c r="M528" s="98"/>
      <c r="N528" s="98"/>
      <c r="O528" s="98"/>
      <c r="P528" s="98"/>
      <c r="Q528" s="98"/>
      <c r="R528" s="98"/>
      <c r="S528" s="98"/>
      <c r="T528" s="98"/>
      <c r="U528" s="98"/>
      <c r="V528" s="98"/>
      <c r="W528" s="98"/>
      <c r="X528" s="98"/>
      <c r="Y528" s="99"/>
      <c r="Z528" s="1"/>
      <c r="AA528" s="1"/>
      <c r="AB528" s="1"/>
    </row>
    <row r="529" spans="1:28" x14ac:dyDescent="0.25">
      <c r="A529" s="98"/>
      <c r="B529" s="98"/>
      <c r="C529" s="89"/>
      <c r="D529" s="99"/>
      <c r="E529" s="98"/>
      <c r="F529" s="98"/>
      <c r="G529" s="98"/>
      <c r="H529" s="98"/>
      <c r="I529" s="98"/>
      <c r="J529" s="98"/>
      <c r="K529" s="98"/>
      <c r="L529" s="98"/>
      <c r="M529" s="98"/>
      <c r="N529" s="98"/>
      <c r="O529" s="98"/>
      <c r="P529" s="98"/>
      <c r="Q529" s="98"/>
      <c r="R529" s="98"/>
      <c r="S529" s="98"/>
      <c r="T529" s="98"/>
      <c r="U529" s="98"/>
      <c r="V529" s="98"/>
      <c r="W529" s="98"/>
      <c r="X529" s="98"/>
      <c r="Y529" s="99"/>
      <c r="Z529" s="1"/>
      <c r="AA529" s="1"/>
      <c r="AB529" s="1"/>
    </row>
    <row r="530" spans="1:28" x14ac:dyDescent="0.25">
      <c r="A530" s="98"/>
      <c r="B530" s="98"/>
      <c r="C530" s="89"/>
      <c r="D530" s="99"/>
      <c r="E530" s="98"/>
      <c r="F530" s="98"/>
      <c r="G530" s="98"/>
      <c r="H530" s="98"/>
      <c r="I530" s="98"/>
      <c r="J530" s="98"/>
      <c r="K530" s="98"/>
      <c r="L530" s="98"/>
      <c r="M530" s="98"/>
      <c r="N530" s="98"/>
      <c r="O530" s="98"/>
      <c r="P530" s="98"/>
      <c r="Q530" s="98"/>
      <c r="R530" s="98"/>
      <c r="S530" s="98"/>
      <c r="T530" s="98"/>
      <c r="U530" s="98"/>
      <c r="V530" s="98"/>
      <c r="W530" s="98"/>
      <c r="X530" s="98"/>
      <c r="Y530" s="99"/>
      <c r="Z530" s="1"/>
      <c r="AA530" s="1"/>
      <c r="AB530" s="1"/>
    </row>
    <row r="531" spans="1:28" x14ac:dyDescent="0.25">
      <c r="A531" s="98"/>
      <c r="B531" s="98"/>
      <c r="C531" s="89"/>
      <c r="D531" s="99"/>
      <c r="E531" s="98"/>
      <c r="F531" s="98"/>
      <c r="G531" s="98"/>
      <c r="H531" s="98"/>
      <c r="I531" s="98"/>
      <c r="J531" s="98"/>
      <c r="K531" s="98"/>
      <c r="L531" s="98"/>
      <c r="M531" s="98"/>
      <c r="N531" s="98"/>
      <c r="O531" s="98"/>
      <c r="P531" s="98"/>
      <c r="Q531" s="98"/>
      <c r="R531" s="98"/>
      <c r="S531" s="98"/>
      <c r="T531" s="98"/>
      <c r="U531" s="98"/>
      <c r="V531" s="98"/>
      <c r="W531" s="98"/>
      <c r="X531" s="98"/>
      <c r="Y531" s="99"/>
      <c r="Z531" s="1"/>
      <c r="AA531" s="1"/>
      <c r="AB531" s="1"/>
    </row>
    <row r="532" spans="1:28" x14ac:dyDescent="0.25">
      <c r="A532" s="98"/>
      <c r="B532" s="98"/>
      <c r="C532" s="89"/>
      <c r="D532" s="99"/>
      <c r="E532" s="98"/>
      <c r="F532" s="98"/>
      <c r="G532" s="98"/>
      <c r="H532" s="98"/>
      <c r="I532" s="98"/>
      <c r="J532" s="98"/>
      <c r="K532" s="98"/>
      <c r="L532" s="98"/>
      <c r="M532" s="98"/>
      <c r="N532" s="98"/>
      <c r="O532" s="98"/>
      <c r="P532" s="98"/>
      <c r="Q532" s="98"/>
      <c r="R532" s="98"/>
      <c r="S532" s="98"/>
      <c r="T532" s="98"/>
      <c r="U532" s="98"/>
      <c r="V532" s="98"/>
      <c r="W532" s="98"/>
      <c r="X532" s="98"/>
      <c r="Y532" s="99"/>
      <c r="Z532" s="1"/>
      <c r="AA532" s="1"/>
      <c r="AB532" s="1"/>
    </row>
    <row r="533" spans="1:28" x14ac:dyDescent="0.25">
      <c r="D533" s="42"/>
      <c r="Y533" s="42"/>
      <c r="Z533" s="1"/>
      <c r="AA533" s="1"/>
      <c r="AB533" s="1"/>
    </row>
    <row r="534" spans="1:28" x14ac:dyDescent="0.25">
      <c r="D534" s="42"/>
      <c r="Y534" s="42"/>
      <c r="Z534" s="1"/>
      <c r="AA534" s="1"/>
      <c r="AB534" s="1"/>
    </row>
    <row r="535" spans="1:28" x14ac:dyDescent="0.25">
      <c r="D535" s="42"/>
      <c r="Y535" s="42"/>
      <c r="Z535" s="1"/>
      <c r="AA535" s="1"/>
      <c r="AB535" s="1"/>
    </row>
    <row r="536" spans="1:28" x14ac:dyDescent="0.25">
      <c r="D536" s="42"/>
      <c r="Y536" s="42"/>
      <c r="Z536" s="1"/>
      <c r="AA536" s="1"/>
      <c r="AB536" s="1"/>
    </row>
    <row r="537" spans="1:28" x14ac:dyDescent="0.25">
      <c r="D537" s="42"/>
      <c r="Y537" s="42"/>
      <c r="Z537" s="1"/>
      <c r="AA537" s="1"/>
      <c r="AB537" s="1"/>
    </row>
    <row r="538" spans="1:28" x14ac:dyDescent="0.25">
      <c r="D538" s="42"/>
      <c r="Y538" s="42"/>
      <c r="Z538" s="1"/>
      <c r="AA538" s="1"/>
      <c r="AB538" s="1"/>
    </row>
    <row r="539" spans="1:28" x14ac:dyDescent="0.25">
      <c r="D539" s="42"/>
      <c r="Y539" s="42"/>
      <c r="Z539" s="1"/>
      <c r="AA539" s="1"/>
      <c r="AB539" s="1"/>
    </row>
    <row r="540" spans="1:28" x14ac:dyDescent="0.25">
      <c r="D540" s="42"/>
      <c r="Y540" s="42"/>
      <c r="Z540" s="1"/>
      <c r="AA540" s="1"/>
      <c r="AB540" s="1"/>
    </row>
    <row r="541" spans="1:28" x14ac:dyDescent="0.25">
      <c r="D541" s="42"/>
      <c r="Y541" s="42"/>
      <c r="Z541" s="1"/>
      <c r="AA541" s="1"/>
      <c r="AB541" s="1"/>
    </row>
    <row r="542" spans="1:28" x14ac:dyDescent="0.25">
      <c r="D542" s="42"/>
      <c r="Y542" s="42"/>
      <c r="Z542" s="1"/>
      <c r="AA542" s="1"/>
      <c r="AB542" s="1"/>
    </row>
    <row r="543" spans="1:28" x14ac:dyDescent="0.25">
      <c r="D543" s="42"/>
      <c r="Y543" s="42"/>
      <c r="Z543" s="1"/>
      <c r="AA543" s="1"/>
      <c r="AB543" s="1"/>
    </row>
    <row r="544" spans="1:28" x14ac:dyDescent="0.25">
      <c r="D544" s="42"/>
      <c r="Y544" s="42"/>
      <c r="Z544" s="1"/>
      <c r="AA544" s="1"/>
      <c r="AB544" s="1"/>
    </row>
    <row r="545" spans="4:28" x14ac:dyDescent="0.25">
      <c r="D545" s="42"/>
      <c r="Y545" s="42"/>
      <c r="Z545" s="1"/>
      <c r="AA545" s="1"/>
      <c r="AB545" s="1"/>
    </row>
    <row r="546" spans="4:28" x14ac:dyDescent="0.25">
      <c r="D546" s="42"/>
      <c r="Y546" s="42"/>
      <c r="Z546" s="1"/>
      <c r="AA546" s="1"/>
      <c r="AB546" s="1"/>
    </row>
    <row r="547" spans="4:28" x14ac:dyDescent="0.25">
      <c r="D547" s="42"/>
      <c r="Y547" s="42"/>
      <c r="Z547" s="1"/>
      <c r="AA547" s="1"/>
      <c r="AB547" s="1"/>
    </row>
    <row r="548" spans="4:28" x14ac:dyDescent="0.25">
      <c r="D548" s="42"/>
      <c r="Y548" s="42"/>
      <c r="Z548" s="1"/>
      <c r="AA548" s="1"/>
      <c r="AB548" s="1"/>
    </row>
    <row r="549" spans="4:28" x14ac:dyDescent="0.25">
      <c r="D549" s="42"/>
      <c r="Y549" s="42"/>
      <c r="Z549" s="1"/>
      <c r="AA549" s="1"/>
      <c r="AB549" s="1"/>
    </row>
    <row r="550" spans="4:28" x14ac:dyDescent="0.25">
      <c r="D550" s="42"/>
      <c r="Y550" s="42"/>
      <c r="Z550" s="1"/>
      <c r="AA550" s="1"/>
      <c r="AB550" s="1"/>
    </row>
    <row r="551" spans="4:28" x14ac:dyDescent="0.25">
      <c r="D551" s="42"/>
      <c r="Y551" s="42"/>
      <c r="Z551" s="1"/>
      <c r="AA551" s="1"/>
      <c r="AB551" s="1"/>
    </row>
    <row r="552" spans="4:28" x14ac:dyDescent="0.25">
      <c r="D552" s="42"/>
      <c r="Y552" s="42"/>
      <c r="Z552" s="1"/>
      <c r="AA552" s="1"/>
      <c r="AB552" s="1"/>
    </row>
    <row r="553" spans="4:28" x14ac:dyDescent="0.25">
      <c r="D553" s="42"/>
      <c r="E553" s="42"/>
      <c r="Y553" s="42"/>
      <c r="Z553" s="1"/>
      <c r="AA553" s="1"/>
      <c r="AB553" s="1"/>
    </row>
    <row r="554" spans="4:28" x14ac:dyDescent="0.25">
      <c r="D554" s="42"/>
      <c r="E554" s="42"/>
      <c r="Y554" s="42"/>
      <c r="Z554" s="1"/>
      <c r="AA554" s="1"/>
      <c r="AB554" s="1"/>
    </row>
    <row r="555" spans="4:28" x14ac:dyDescent="0.25">
      <c r="D555" s="42"/>
      <c r="E555" s="42"/>
      <c r="Y555" s="42"/>
      <c r="Z555" s="1"/>
      <c r="AA555" s="1"/>
      <c r="AB555" s="1"/>
    </row>
    <row r="556" spans="4:28" x14ac:dyDescent="0.25">
      <c r="D556" s="42"/>
      <c r="E556" s="42"/>
      <c r="Y556" s="42"/>
      <c r="Z556" s="1"/>
      <c r="AA556" s="1"/>
      <c r="AB556" s="1"/>
    </row>
    <row r="557" spans="4:28" x14ac:dyDescent="0.25">
      <c r="D557" s="42"/>
      <c r="E557" s="42"/>
      <c r="Y557" s="42"/>
      <c r="Z557" s="1"/>
      <c r="AA557" s="1"/>
      <c r="AB557" s="1"/>
    </row>
    <row r="558" spans="4:28" x14ac:dyDescent="0.25">
      <c r="D558" s="42"/>
      <c r="E558" s="42"/>
      <c r="Y558" s="42"/>
      <c r="Z558" s="1"/>
      <c r="AA558" s="1"/>
      <c r="AB558" s="1"/>
    </row>
    <row r="559" spans="4:28" x14ac:dyDescent="0.25">
      <c r="D559" s="42"/>
      <c r="E559" s="42"/>
      <c r="Y559" s="42"/>
      <c r="Z559" s="1"/>
      <c r="AA559" s="1"/>
      <c r="AB559" s="1"/>
    </row>
    <row r="560" spans="4:28" x14ac:dyDescent="0.25">
      <c r="D560" s="42"/>
      <c r="E560" s="42"/>
      <c r="Y560" s="42"/>
      <c r="Z560" s="1"/>
      <c r="AA560" s="1"/>
      <c r="AB560" s="1"/>
    </row>
    <row r="561" spans="4:28" x14ac:dyDescent="0.25">
      <c r="D561" s="42"/>
      <c r="E561" s="42"/>
      <c r="Y561" s="42"/>
      <c r="Z561" s="1"/>
      <c r="AA561" s="1"/>
      <c r="AB561" s="1"/>
    </row>
    <row r="562" spans="4:28" x14ac:dyDescent="0.25">
      <c r="D562" s="42"/>
      <c r="E562" s="42"/>
      <c r="Y562" s="42"/>
      <c r="Z562" s="1"/>
      <c r="AA562" s="1"/>
      <c r="AB562" s="1"/>
    </row>
    <row r="563" spans="4:28" x14ac:dyDescent="0.25">
      <c r="D563" s="42"/>
      <c r="E563" s="42"/>
      <c r="Y563" s="42"/>
      <c r="Z563" s="1"/>
      <c r="AA563" s="1"/>
      <c r="AB563" s="1"/>
    </row>
    <row r="564" spans="4:28" x14ac:dyDescent="0.25">
      <c r="D564" s="42"/>
      <c r="E564" s="42"/>
      <c r="Y564" s="42"/>
      <c r="Z564" s="1"/>
      <c r="AA564" s="1"/>
      <c r="AB564" s="1"/>
    </row>
    <row r="565" spans="4:28" x14ac:dyDescent="0.25">
      <c r="D565" s="42"/>
      <c r="E565" s="42"/>
      <c r="Y565" s="42"/>
      <c r="Z565" s="1"/>
      <c r="AA565" s="1"/>
      <c r="AB565" s="1"/>
    </row>
    <row r="566" spans="4:28" x14ac:dyDescent="0.25">
      <c r="D566" s="42"/>
      <c r="E566" s="42"/>
      <c r="Y566" s="42"/>
      <c r="Z566" s="1"/>
      <c r="AA566" s="1"/>
      <c r="AB566" s="1"/>
    </row>
    <row r="567" spans="4:28" x14ac:dyDescent="0.25">
      <c r="D567" s="42"/>
      <c r="E567" s="42"/>
      <c r="Y567" s="42"/>
      <c r="Z567" s="1"/>
      <c r="AA567" s="1"/>
      <c r="AB567" s="1"/>
    </row>
    <row r="568" spans="4:28" x14ac:dyDescent="0.25">
      <c r="D568" s="42"/>
      <c r="E568" s="42"/>
      <c r="Y568" s="42"/>
      <c r="Z568" s="1"/>
      <c r="AA568" s="1"/>
      <c r="AB568" s="1"/>
    </row>
    <row r="569" spans="4:28" x14ac:dyDescent="0.25">
      <c r="D569" s="42"/>
      <c r="E569" s="42"/>
      <c r="Y569" s="42"/>
      <c r="Z569" s="1"/>
      <c r="AA569" s="1"/>
      <c r="AB569" s="1"/>
    </row>
    <row r="570" spans="4:28" x14ac:dyDescent="0.25">
      <c r="D570" s="42"/>
      <c r="E570" s="42"/>
      <c r="Y570" s="42"/>
      <c r="Z570" s="1"/>
      <c r="AA570" s="1"/>
      <c r="AB570" s="1"/>
    </row>
    <row r="571" spans="4:28" x14ac:dyDescent="0.25">
      <c r="D571" s="42"/>
      <c r="E571" s="42"/>
      <c r="Y571" s="42"/>
      <c r="Z571" s="1"/>
      <c r="AA571" s="1"/>
      <c r="AB571" s="1"/>
    </row>
    <row r="572" spans="4:28" x14ac:dyDescent="0.25">
      <c r="D572" s="42"/>
      <c r="E572" s="42"/>
      <c r="Y572" s="42"/>
      <c r="Z572" s="1"/>
      <c r="AA572" s="1"/>
      <c r="AB572" s="1"/>
    </row>
    <row r="573" spans="4:28" x14ac:dyDescent="0.25">
      <c r="D573" s="42"/>
      <c r="E573" s="42"/>
      <c r="Y573" s="42"/>
      <c r="Z573" s="1"/>
      <c r="AA573" s="1"/>
      <c r="AB573" s="1"/>
    </row>
    <row r="574" spans="4:28" x14ac:dyDescent="0.25">
      <c r="D574" s="42"/>
      <c r="E574" s="42"/>
      <c r="Y574" s="42"/>
      <c r="Z574" s="1"/>
      <c r="AA574" s="1"/>
      <c r="AB574" s="1"/>
    </row>
    <row r="575" spans="4:28" x14ac:dyDescent="0.25">
      <c r="D575" s="42"/>
      <c r="E575" s="42"/>
      <c r="Y575" s="42"/>
      <c r="Z575" s="1"/>
      <c r="AA575" s="1"/>
      <c r="AB575" s="1"/>
    </row>
    <row r="576" spans="4:28" x14ac:dyDescent="0.25">
      <c r="D576" s="42"/>
      <c r="E576" s="42"/>
      <c r="Y576" s="42"/>
      <c r="Z576" s="1"/>
      <c r="AA576" s="1"/>
      <c r="AB576" s="1"/>
    </row>
    <row r="577" spans="4:28" x14ac:dyDescent="0.25">
      <c r="D577" s="42"/>
      <c r="E577" s="42"/>
      <c r="Y577" s="42"/>
      <c r="Z577" s="1"/>
      <c r="AA577" s="1"/>
      <c r="AB577" s="1"/>
    </row>
    <row r="578" spans="4:28" x14ac:dyDescent="0.25">
      <c r="D578" s="42"/>
      <c r="E578" s="42"/>
      <c r="P578" s="42"/>
      <c r="Y578" s="42"/>
      <c r="Z578" s="1"/>
      <c r="AA578" s="1"/>
      <c r="AB578" s="1"/>
    </row>
    <row r="579" spans="4:28" x14ac:dyDescent="0.25">
      <c r="D579" s="42"/>
      <c r="E579" s="42"/>
      <c r="Y579" s="42"/>
      <c r="Z579" s="1"/>
      <c r="AA579" s="1"/>
      <c r="AB579" s="1"/>
    </row>
    <row r="580" spans="4:28" x14ac:dyDescent="0.25">
      <c r="D580" s="42"/>
      <c r="E580" s="42"/>
      <c r="Y580" s="42"/>
      <c r="Z580" s="1"/>
      <c r="AA580" s="1"/>
      <c r="AB580" s="1"/>
    </row>
    <row r="581" spans="4:28" x14ac:dyDescent="0.25">
      <c r="D581" s="42"/>
      <c r="E581" s="42"/>
      <c r="Y581" s="42"/>
      <c r="Z581" s="1"/>
      <c r="AA581" s="1"/>
      <c r="AB581" s="1"/>
    </row>
    <row r="582" spans="4:28" x14ac:dyDescent="0.25">
      <c r="D582" s="42"/>
      <c r="E582" s="42"/>
      <c r="Y582" s="42"/>
      <c r="Z582" s="1"/>
      <c r="AA582" s="1"/>
      <c r="AB582" s="1"/>
    </row>
    <row r="583" spans="4:28" x14ac:dyDescent="0.25">
      <c r="D583" s="42"/>
      <c r="E583" s="42"/>
      <c r="Y583" s="42"/>
      <c r="Z583" s="1"/>
      <c r="AA583" s="1"/>
      <c r="AB583" s="1"/>
    </row>
    <row r="584" spans="4:28" x14ac:dyDescent="0.25">
      <c r="D584" s="42"/>
      <c r="E584" s="42"/>
      <c r="Y584" s="42"/>
      <c r="Z584" s="1"/>
      <c r="AA584" s="1"/>
      <c r="AB584" s="1"/>
    </row>
    <row r="585" spans="4:28" x14ac:dyDescent="0.25">
      <c r="D585" s="42"/>
      <c r="E585" s="42"/>
      <c r="Y585" s="42"/>
      <c r="Z585" s="1"/>
      <c r="AA585" s="1"/>
      <c r="AB585" s="1"/>
    </row>
    <row r="586" spans="4:28" x14ac:dyDescent="0.25">
      <c r="D586" s="42"/>
      <c r="E586" s="42"/>
      <c r="Y586" s="42"/>
      <c r="Z586" s="1"/>
      <c r="AA586" s="1"/>
      <c r="AB586" s="1"/>
    </row>
    <row r="587" spans="4:28" x14ac:dyDescent="0.25">
      <c r="D587" s="42"/>
      <c r="E587" s="42"/>
      <c r="P587" s="42"/>
      <c r="Y587" s="42"/>
      <c r="Z587" s="1"/>
      <c r="AA587" s="1"/>
      <c r="AB587" s="1"/>
    </row>
    <row r="588" spans="4:28" x14ac:dyDescent="0.25">
      <c r="D588" s="42"/>
      <c r="E588" s="42"/>
      <c r="Y588" s="42"/>
      <c r="Z588" s="1"/>
      <c r="AA588" s="1"/>
      <c r="AB588" s="1"/>
    </row>
    <row r="589" spans="4:28" x14ac:dyDescent="0.25">
      <c r="D589" s="42"/>
      <c r="E589" s="42"/>
      <c r="Y589" s="42"/>
      <c r="Z589" s="1"/>
      <c r="AA589" s="1"/>
      <c r="AB589" s="1"/>
    </row>
    <row r="590" spans="4:28" x14ac:dyDescent="0.25">
      <c r="D590" s="42"/>
      <c r="E590" s="42"/>
      <c r="Y590" s="42"/>
      <c r="Z590" s="1"/>
      <c r="AA590" s="1"/>
      <c r="AB590" s="1"/>
    </row>
    <row r="591" spans="4:28" x14ac:dyDescent="0.25">
      <c r="D591" s="42"/>
      <c r="E591" s="42"/>
      <c r="Y591" s="42"/>
      <c r="Z591" s="1"/>
      <c r="AA591" s="1"/>
      <c r="AB591" s="1"/>
    </row>
    <row r="592" spans="4:28" x14ac:dyDescent="0.25">
      <c r="D592" s="42"/>
      <c r="E592" s="42"/>
      <c r="Y592" s="42"/>
      <c r="Z592" s="1"/>
      <c r="AA592" s="1"/>
      <c r="AB592" s="1"/>
    </row>
    <row r="593" spans="4:28" x14ac:dyDescent="0.25">
      <c r="D593" s="42"/>
      <c r="E593" s="42"/>
      <c r="Y593" s="42"/>
      <c r="Z593" s="1"/>
      <c r="AA593" s="1"/>
      <c r="AB593" s="1"/>
    </row>
    <row r="594" spans="4:28" x14ac:dyDescent="0.25">
      <c r="D594" s="42"/>
      <c r="E594" s="42"/>
      <c r="Y594" s="42"/>
      <c r="Z594" s="1"/>
      <c r="AA594" s="1"/>
      <c r="AB594" s="1"/>
    </row>
    <row r="595" spans="4:28" x14ac:dyDescent="0.25">
      <c r="D595" s="42"/>
      <c r="E595" s="42"/>
      <c r="Y595" s="42"/>
      <c r="Z595" s="1"/>
      <c r="AA595" s="1"/>
      <c r="AB595" s="1"/>
    </row>
    <row r="596" spans="4:28" x14ac:dyDescent="0.25">
      <c r="D596" s="42"/>
      <c r="E596" s="42"/>
      <c r="Y596" s="42"/>
      <c r="Z596" s="1"/>
      <c r="AA596" s="1"/>
      <c r="AB596" s="1"/>
    </row>
    <row r="597" spans="4:28" x14ac:dyDescent="0.25">
      <c r="D597" s="42"/>
      <c r="E597" s="42"/>
      <c r="Y597" s="42"/>
      <c r="Z597" s="1"/>
      <c r="AA597" s="1"/>
      <c r="AB597" s="1"/>
    </row>
    <row r="598" spans="4:28" x14ac:dyDescent="0.25">
      <c r="D598" s="42"/>
      <c r="E598" s="42"/>
      <c r="Y598" s="42"/>
      <c r="Z598" s="1"/>
      <c r="AA598" s="1"/>
      <c r="AB598" s="1"/>
    </row>
    <row r="599" spans="4:28" x14ac:dyDescent="0.25">
      <c r="D599" s="42"/>
      <c r="E599" s="42"/>
      <c r="Y599" s="42"/>
      <c r="Z599" s="1"/>
      <c r="AA599" s="1"/>
      <c r="AB599" s="1"/>
    </row>
    <row r="600" spans="4:28" x14ac:dyDescent="0.25">
      <c r="D600" s="42"/>
      <c r="E600" s="42"/>
      <c r="Y600" s="42"/>
      <c r="Z600" s="1"/>
      <c r="AA600" s="1"/>
      <c r="AB600" s="1"/>
    </row>
    <row r="601" spans="4:28" x14ac:dyDescent="0.25">
      <c r="D601" s="42"/>
      <c r="E601" s="42"/>
      <c r="Y601" s="42"/>
      <c r="Z601" s="1"/>
      <c r="AA601" s="1"/>
      <c r="AB601" s="1"/>
    </row>
    <row r="602" spans="4:28" x14ac:dyDescent="0.25">
      <c r="D602" s="42"/>
      <c r="E602" s="42"/>
      <c r="P602" s="42"/>
      <c r="Y602" s="42"/>
      <c r="Z602" s="1"/>
      <c r="AA602" s="1"/>
      <c r="AB602" s="1"/>
    </row>
    <row r="603" spans="4:28" x14ac:dyDescent="0.25">
      <c r="D603" s="42"/>
      <c r="E603" s="42"/>
      <c r="Y603" s="42"/>
      <c r="Z603" s="1"/>
      <c r="AA603" s="1"/>
      <c r="AB603" s="1"/>
    </row>
    <row r="604" spans="4:28" x14ac:dyDescent="0.25">
      <c r="D604" s="42"/>
      <c r="E604" s="42"/>
      <c r="Y604" s="42"/>
      <c r="Z604" s="1"/>
      <c r="AA604" s="1"/>
      <c r="AB604" s="1"/>
    </row>
    <row r="605" spans="4:28" x14ac:dyDescent="0.25">
      <c r="D605" s="42"/>
      <c r="E605" s="42"/>
      <c r="Y605" s="42"/>
      <c r="Z605" s="1"/>
      <c r="AA605" s="1"/>
      <c r="AB605" s="1"/>
    </row>
    <row r="606" spans="4:28" x14ac:dyDescent="0.25">
      <c r="D606" s="42"/>
      <c r="E606" s="42"/>
      <c r="Y606" s="42"/>
      <c r="Z606" s="1"/>
      <c r="AA606" s="1"/>
      <c r="AB606" s="1"/>
    </row>
    <row r="607" spans="4:28" x14ac:dyDescent="0.25">
      <c r="D607" s="42"/>
      <c r="E607" s="42"/>
      <c r="Y607" s="42"/>
      <c r="Z607" s="1"/>
      <c r="AA607" s="1"/>
      <c r="AB607" s="1"/>
    </row>
    <row r="608" spans="4:28" x14ac:dyDescent="0.25">
      <c r="D608" s="42"/>
      <c r="E608" s="42"/>
      <c r="Y608" s="42"/>
      <c r="Z608" s="1"/>
      <c r="AA608" s="1"/>
      <c r="AB608" s="1"/>
    </row>
    <row r="609" spans="4:28" x14ac:dyDescent="0.25">
      <c r="D609" s="42"/>
      <c r="E609" s="42"/>
      <c r="Y609" s="42"/>
      <c r="Z609" s="1"/>
      <c r="AA609" s="1"/>
      <c r="AB609" s="1"/>
    </row>
    <row r="610" spans="4:28" x14ac:dyDescent="0.25">
      <c r="D610" s="42"/>
      <c r="E610" s="42"/>
      <c r="Y610" s="42"/>
      <c r="Z610" s="1"/>
      <c r="AA610" s="1"/>
      <c r="AB610" s="1"/>
    </row>
    <row r="611" spans="4:28" x14ac:dyDescent="0.25">
      <c r="D611" s="42"/>
      <c r="E611" s="42"/>
      <c r="Y611" s="42"/>
      <c r="Z611" s="1"/>
      <c r="AA611" s="1"/>
      <c r="AB611" s="1"/>
    </row>
    <row r="612" spans="4:28" x14ac:dyDescent="0.25">
      <c r="D612" s="42"/>
      <c r="Y612" s="42"/>
      <c r="Z612" s="1"/>
      <c r="AA612" s="1"/>
      <c r="AB612" s="1"/>
    </row>
    <row r="613" spans="4:28" x14ac:dyDescent="0.25">
      <c r="D613" s="42"/>
      <c r="Y613" s="42"/>
      <c r="Z613" s="1"/>
      <c r="AA613" s="1"/>
      <c r="AB613" s="1"/>
    </row>
    <row r="614" spans="4:28" x14ac:dyDescent="0.25">
      <c r="D614" s="42"/>
      <c r="Y614" s="42"/>
      <c r="Z614" s="1"/>
      <c r="AA614" s="1"/>
      <c r="AB614" s="1"/>
    </row>
    <row r="615" spans="4:28" x14ac:dyDescent="0.25">
      <c r="D615" s="42"/>
      <c r="Y615" s="42"/>
      <c r="Z615" s="1"/>
      <c r="AA615" s="1"/>
      <c r="AB615" s="1"/>
    </row>
    <row r="616" spans="4:28" x14ac:dyDescent="0.25">
      <c r="D616" s="42"/>
      <c r="Y616" s="42"/>
      <c r="Z616" s="1"/>
      <c r="AA616" s="1"/>
      <c r="AB616" s="1"/>
    </row>
    <row r="617" spans="4:28" x14ac:dyDescent="0.25">
      <c r="D617" s="42"/>
      <c r="Y617" s="42"/>
      <c r="Z617" s="1"/>
      <c r="AA617" s="1"/>
      <c r="AB617" s="1"/>
    </row>
    <row r="618" spans="4:28" x14ac:dyDescent="0.25">
      <c r="D618" s="42"/>
      <c r="Y618" s="42"/>
      <c r="Z618" s="1"/>
      <c r="AA618" s="1"/>
      <c r="AB618" s="1"/>
    </row>
    <row r="619" spans="4:28" x14ac:dyDescent="0.25">
      <c r="D619" s="42"/>
      <c r="Y619" s="42"/>
      <c r="Z619" s="1"/>
      <c r="AA619" s="1"/>
      <c r="AB619" s="1"/>
    </row>
    <row r="620" spans="4:28" x14ac:dyDescent="0.25">
      <c r="D620" s="42"/>
      <c r="Y620" s="42"/>
      <c r="Z620" s="1"/>
      <c r="AA620" s="1"/>
      <c r="AB620" s="1"/>
    </row>
    <row r="621" spans="4:28" x14ac:dyDescent="0.25">
      <c r="D621" s="42"/>
      <c r="Y621" s="42"/>
      <c r="Z621" s="1"/>
      <c r="AA621" s="1"/>
      <c r="AB621" s="1"/>
    </row>
    <row r="622" spans="4:28" x14ac:dyDescent="0.25">
      <c r="D622" s="42"/>
      <c r="Y622" s="42"/>
      <c r="Z622" s="1"/>
      <c r="AA622" s="1"/>
      <c r="AB622" s="1"/>
    </row>
    <row r="623" spans="4:28" x14ac:dyDescent="0.25">
      <c r="D623" s="42"/>
      <c r="Y623" s="42"/>
      <c r="Z623" s="1"/>
      <c r="AA623" s="1"/>
      <c r="AB623" s="1"/>
    </row>
    <row r="624" spans="4:28" x14ac:dyDescent="0.25">
      <c r="D624" s="42"/>
      <c r="Y624" s="42"/>
      <c r="Z624" s="1"/>
      <c r="AA624" s="1"/>
      <c r="AB624" s="1"/>
    </row>
    <row r="625" spans="4:28" x14ac:dyDescent="0.25">
      <c r="D625" s="42"/>
      <c r="Y625" s="42"/>
      <c r="Z625" s="1"/>
      <c r="AA625" s="1"/>
      <c r="AB625" s="1"/>
    </row>
    <row r="626" spans="4:28" x14ac:dyDescent="0.25">
      <c r="D626" s="42"/>
      <c r="Y626" s="42"/>
      <c r="Z626" s="1"/>
      <c r="AA626" s="1"/>
      <c r="AB626" s="1"/>
    </row>
    <row r="627" spans="4:28" x14ac:dyDescent="0.25">
      <c r="D627" s="42"/>
      <c r="Y627" s="42"/>
      <c r="Z627" s="1"/>
      <c r="AA627" s="1"/>
      <c r="AB627" s="1"/>
    </row>
    <row r="628" spans="4:28" x14ac:dyDescent="0.25">
      <c r="D628" s="42"/>
      <c r="Y628" s="42"/>
      <c r="Z628" s="1"/>
      <c r="AA628" s="1"/>
      <c r="AB628" s="1"/>
    </row>
    <row r="629" spans="4:28" x14ac:dyDescent="0.25">
      <c r="D629" s="42"/>
      <c r="Y629" s="42"/>
      <c r="Z629" s="1"/>
      <c r="AA629" s="1"/>
      <c r="AB629" s="1"/>
    </row>
    <row r="630" spans="4:28" x14ac:dyDescent="0.25">
      <c r="D630" s="42"/>
      <c r="Y630" s="42"/>
      <c r="Z630" s="1"/>
      <c r="AA630" s="1"/>
      <c r="AB630" s="1"/>
    </row>
    <row r="631" spans="4:28" x14ac:dyDescent="0.25">
      <c r="D631" s="42"/>
      <c r="Y631" s="42"/>
      <c r="Z631" s="1"/>
      <c r="AA631" s="1"/>
      <c r="AB631" s="1"/>
    </row>
    <row r="632" spans="4:28" x14ac:dyDescent="0.25">
      <c r="D632" s="42"/>
      <c r="Y632" s="42"/>
      <c r="Z632" s="1"/>
      <c r="AA632" s="1"/>
      <c r="AB632" s="1"/>
    </row>
    <row r="633" spans="4:28" x14ac:dyDescent="0.25">
      <c r="D633" s="42"/>
      <c r="Y633" s="42"/>
      <c r="Z633" s="1"/>
      <c r="AA633" s="1"/>
      <c r="AB633" s="1"/>
    </row>
    <row r="634" spans="4:28" x14ac:dyDescent="0.25">
      <c r="D634" s="42"/>
      <c r="Y634" s="42"/>
      <c r="Z634" s="1"/>
      <c r="AA634" s="1"/>
      <c r="AB634" s="1"/>
    </row>
    <row r="635" spans="4:28" x14ac:dyDescent="0.25">
      <c r="D635" s="42"/>
      <c r="Y635" s="42"/>
      <c r="Z635" s="1"/>
      <c r="AA635" s="1"/>
      <c r="AB635" s="1"/>
    </row>
    <row r="636" spans="4:28" x14ac:dyDescent="0.25">
      <c r="D636" s="42"/>
      <c r="Y636" s="42"/>
      <c r="Z636" s="1"/>
      <c r="AA636" s="1"/>
      <c r="AB636" s="1"/>
    </row>
    <row r="637" spans="4:28" x14ac:dyDescent="0.25">
      <c r="D637" s="42"/>
      <c r="Y637" s="42"/>
      <c r="Z637" s="1"/>
      <c r="AA637" s="1"/>
      <c r="AB637" s="1"/>
    </row>
    <row r="638" spans="4:28" x14ac:dyDescent="0.25">
      <c r="D638" s="42"/>
      <c r="Y638" s="42"/>
      <c r="Z638" s="1"/>
      <c r="AA638" s="1"/>
      <c r="AB638" s="1"/>
    </row>
    <row r="639" spans="4:28" x14ac:dyDescent="0.25">
      <c r="D639" s="42"/>
      <c r="Y639" s="42"/>
      <c r="Z639" s="1"/>
      <c r="AA639" s="1"/>
      <c r="AB639" s="1"/>
    </row>
    <row r="640" spans="4:28" x14ac:dyDescent="0.25">
      <c r="D640" s="42"/>
      <c r="Y640" s="42"/>
      <c r="Z640" s="1"/>
      <c r="AA640" s="1"/>
      <c r="AB640" s="1"/>
    </row>
    <row r="641" spans="4:28" x14ac:dyDescent="0.25">
      <c r="D641" s="42"/>
      <c r="Y641" s="42"/>
      <c r="Z641" s="1"/>
      <c r="AA641" s="1"/>
      <c r="AB641" s="1"/>
    </row>
    <row r="642" spans="4:28" x14ac:dyDescent="0.25">
      <c r="D642" s="42"/>
      <c r="Y642" s="42"/>
      <c r="Z642" s="1"/>
      <c r="AA642" s="1"/>
      <c r="AB642" s="1"/>
    </row>
    <row r="643" spans="4:28" x14ac:dyDescent="0.25">
      <c r="D643" s="42"/>
      <c r="Y643" s="42"/>
      <c r="Z643" s="1"/>
      <c r="AA643" s="1"/>
      <c r="AB643" s="1"/>
    </row>
    <row r="644" spans="4:28" x14ac:dyDescent="0.25">
      <c r="D644" s="42"/>
      <c r="Y644" s="42"/>
      <c r="Z644" s="1"/>
      <c r="AA644" s="1"/>
      <c r="AB644" s="1"/>
    </row>
    <row r="645" spans="4:28" x14ac:dyDescent="0.25">
      <c r="D645" s="42"/>
      <c r="Y645" s="42"/>
      <c r="Z645" s="1"/>
      <c r="AA645" s="1"/>
      <c r="AB645" s="1"/>
    </row>
    <row r="646" spans="4:28" x14ac:dyDescent="0.25">
      <c r="D646" s="42"/>
      <c r="Y646" s="42"/>
      <c r="Z646" s="1"/>
      <c r="AA646" s="1"/>
      <c r="AB646" s="1"/>
    </row>
    <row r="647" spans="4:28" x14ac:dyDescent="0.25">
      <c r="D647" s="42"/>
      <c r="Y647" s="42"/>
      <c r="Z647" s="1"/>
      <c r="AA647" s="1"/>
      <c r="AB647" s="1"/>
    </row>
    <row r="648" spans="4:28" x14ac:dyDescent="0.25">
      <c r="D648" s="42"/>
      <c r="Y648" s="42"/>
      <c r="Z648" s="1"/>
      <c r="AA648" s="1"/>
      <c r="AB648" s="1"/>
    </row>
    <row r="649" spans="4:28" x14ac:dyDescent="0.25">
      <c r="D649" s="42"/>
      <c r="Y649" s="42"/>
      <c r="Z649" s="1"/>
      <c r="AA649" s="1"/>
      <c r="AB649" s="1"/>
    </row>
    <row r="650" spans="4:28" x14ac:dyDescent="0.25">
      <c r="D650" s="42"/>
      <c r="Y650" s="42"/>
      <c r="Z650" s="1"/>
      <c r="AA650" s="1"/>
      <c r="AB650" s="1"/>
    </row>
    <row r="651" spans="4:28" x14ac:dyDescent="0.25">
      <c r="D651" s="42"/>
      <c r="Y651" s="42"/>
      <c r="Z651" s="1"/>
      <c r="AA651" s="1"/>
      <c r="AB651" s="1"/>
    </row>
    <row r="652" spans="4:28" x14ac:dyDescent="0.25">
      <c r="D652" s="42"/>
      <c r="Y652" s="42"/>
      <c r="Z652" s="1"/>
      <c r="AA652" s="1"/>
      <c r="AB652" s="1"/>
    </row>
    <row r="653" spans="4:28" x14ac:dyDescent="0.25">
      <c r="D653" s="42"/>
      <c r="Y653" s="42"/>
      <c r="Z653" s="1"/>
      <c r="AA653" s="1"/>
      <c r="AB653" s="1"/>
    </row>
    <row r="654" spans="4:28" x14ac:dyDescent="0.25">
      <c r="D654" s="42"/>
      <c r="Y654" s="42"/>
      <c r="Z654" s="1"/>
      <c r="AA654" s="1"/>
      <c r="AB654" s="1"/>
    </row>
    <row r="655" spans="4:28" x14ac:dyDescent="0.25">
      <c r="D655" s="42"/>
      <c r="P655" s="42"/>
      <c r="Y655" s="42"/>
      <c r="Z655" s="1"/>
      <c r="AA655" s="1"/>
      <c r="AB655" s="1"/>
    </row>
    <row r="656" spans="4:28" x14ac:dyDescent="0.25">
      <c r="D656" s="42"/>
      <c r="Y656" s="42"/>
      <c r="Z656" s="1"/>
      <c r="AA656" s="1"/>
      <c r="AB656" s="1"/>
    </row>
    <row r="657" spans="4:28" x14ac:dyDescent="0.25">
      <c r="D657" s="42"/>
      <c r="Y657" s="42"/>
      <c r="Z657" s="1"/>
      <c r="AA657" s="1"/>
      <c r="AB657" s="1"/>
    </row>
    <row r="658" spans="4:28" x14ac:dyDescent="0.25">
      <c r="D658" s="42"/>
      <c r="Y658" s="42"/>
      <c r="Z658" s="1"/>
      <c r="AA658" s="1"/>
      <c r="AB658" s="1"/>
    </row>
    <row r="659" spans="4:28" x14ac:dyDescent="0.25">
      <c r="D659" s="42"/>
      <c r="Y659" s="42"/>
      <c r="Z659" s="1"/>
      <c r="AA659" s="1"/>
      <c r="AB659" s="1"/>
    </row>
    <row r="660" spans="4:28" x14ac:dyDescent="0.25">
      <c r="D660" s="42"/>
      <c r="Y660" s="42"/>
      <c r="Z660" s="1"/>
      <c r="AA660" s="1"/>
      <c r="AB660" s="1"/>
    </row>
    <row r="661" spans="4:28" x14ac:dyDescent="0.25">
      <c r="D661" s="42"/>
      <c r="Y661" s="42"/>
      <c r="Z661" s="1"/>
      <c r="AA661" s="1"/>
      <c r="AB661" s="1"/>
    </row>
    <row r="662" spans="4:28" x14ac:dyDescent="0.25">
      <c r="D662" s="42"/>
      <c r="Y662" s="42"/>
      <c r="Z662" s="1"/>
      <c r="AA662" s="1"/>
      <c r="AB662" s="1"/>
    </row>
    <row r="663" spans="4:28" x14ac:dyDescent="0.25">
      <c r="D663" s="42"/>
      <c r="P663" s="42"/>
      <c r="Y663" s="42"/>
      <c r="Z663" s="1"/>
      <c r="AA663" s="1"/>
      <c r="AB663" s="1"/>
    </row>
    <row r="664" spans="4:28" x14ac:dyDescent="0.25">
      <c r="D664" s="42"/>
      <c r="Y664" s="42"/>
      <c r="Z664" s="1"/>
      <c r="AA664" s="1"/>
      <c r="AB664" s="1"/>
    </row>
    <row r="665" spans="4:28" x14ac:dyDescent="0.25">
      <c r="D665" s="42"/>
      <c r="Y665" s="42"/>
      <c r="Z665" s="1"/>
      <c r="AA665" s="1"/>
      <c r="AB665" s="1"/>
    </row>
    <row r="666" spans="4:28" x14ac:dyDescent="0.25">
      <c r="D666" s="42"/>
      <c r="Y666" s="42"/>
      <c r="Z666" s="1"/>
      <c r="AA666" s="1"/>
      <c r="AB666" s="1"/>
    </row>
    <row r="667" spans="4:28" x14ac:dyDescent="0.25">
      <c r="D667" s="42"/>
      <c r="Y667" s="42"/>
      <c r="Z667" s="1"/>
      <c r="AA667" s="1"/>
      <c r="AB667" s="1"/>
    </row>
    <row r="668" spans="4:28" x14ac:dyDescent="0.25">
      <c r="D668" s="42"/>
      <c r="Y668" s="42"/>
      <c r="Z668" s="1"/>
      <c r="AA668" s="1"/>
      <c r="AB668" s="1"/>
    </row>
    <row r="669" spans="4:28" x14ac:dyDescent="0.25">
      <c r="D669" s="42"/>
      <c r="Y669" s="42"/>
      <c r="Z669" s="1"/>
      <c r="AA669" s="1"/>
      <c r="AB669" s="1"/>
    </row>
    <row r="670" spans="4:28" x14ac:dyDescent="0.25">
      <c r="D670" s="42"/>
      <c r="Y670" s="42"/>
      <c r="Z670" s="1"/>
      <c r="AA670" s="1"/>
      <c r="AB670" s="1"/>
    </row>
    <row r="671" spans="4:28" x14ac:dyDescent="0.25">
      <c r="D671" s="42"/>
      <c r="Y671" s="42"/>
      <c r="Z671" s="1"/>
      <c r="AA671" s="1"/>
      <c r="AB671" s="1"/>
    </row>
    <row r="672" spans="4:28" x14ac:dyDescent="0.25">
      <c r="D672" s="42"/>
      <c r="Y672" s="42"/>
      <c r="Z672" s="1"/>
      <c r="AA672" s="1"/>
      <c r="AB672" s="1"/>
    </row>
    <row r="673" spans="4:28" x14ac:dyDescent="0.25">
      <c r="D673" s="42"/>
      <c r="Y673" s="42"/>
      <c r="Z673" s="1"/>
      <c r="AA673" s="1"/>
      <c r="AB673" s="1"/>
    </row>
    <row r="674" spans="4:28" x14ac:dyDescent="0.25">
      <c r="D674" s="42"/>
      <c r="Y674" s="42"/>
      <c r="Z674" s="1"/>
      <c r="AA674" s="1"/>
      <c r="AB674" s="1"/>
    </row>
    <row r="675" spans="4:28" x14ac:dyDescent="0.25">
      <c r="D675" s="42"/>
      <c r="Y675" s="42"/>
      <c r="Z675" s="1"/>
      <c r="AA675" s="1"/>
      <c r="AB675" s="1"/>
    </row>
    <row r="676" spans="4:28" x14ac:dyDescent="0.25">
      <c r="D676" s="42"/>
      <c r="Y676" s="42"/>
      <c r="Z676" s="1"/>
      <c r="AA676" s="1"/>
      <c r="AB676" s="1"/>
    </row>
    <row r="677" spans="4:28" x14ac:dyDescent="0.25">
      <c r="D677" s="42"/>
      <c r="Y677" s="42"/>
      <c r="Z677" s="1"/>
      <c r="AA677" s="1"/>
      <c r="AB677" s="1"/>
    </row>
    <row r="678" spans="4:28" x14ac:dyDescent="0.25">
      <c r="D678" s="42"/>
      <c r="Y678" s="42"/>
      <c r="Z678" s="1"/>
      <c r="AA678" s="1"/>
      <c r="AB678" s="1"/>
    </row>
    <row r="679" spans="4:28" x14ac:dyDescent="0.25">
      <c r="D679" s="42"/>
      <c r="Y679" s="42"/>
      <c r="Z679" s="1"/>
      <c r="AA679" s="1"/>
      <c r="AB679" s="1"/>
    </row>
    <row r="680" spans="4:28" x14ac:dyDescent="0.25">
      <c r="D680" s="42"/>
      <c r="Y680" s="42"/>
      <c r="Z680" s="1"/>
      <c r="AA680" s="1"/>
      <c r="AB680" s="1"/>
    </row>
    <row r="681" spans="4:28" x14ac:dyDescent="0.25">
      <c r="D681" s="42"/>
      <c r="Y681" s="42"/>
      <c r="Z681" s="1"/>
      <c r="AA681" s="1"/>
      <c r="AB681" s="1"/>
    </row>
    <row r="682" spans="4:28" x14ac:dyDescent="0.25">
      <c r="D682" s="42"/>
      <c r="Y682" s="42"/>
      <c r="Z682" s="1"/>
      <c r="AA682" s="1"/>
      <c r="AB682" s="1"/>
    </row>
    <row r="683" spans="4:28" x14ac:dyDescent="0.25">
      <c r="D683" s="42"/>
      <c r="Y683" s="42"/>
      <c r="Z683" s="1"/>
      <c r="AA683" s="1"/>
      <c r="AB683" s="1"/>
    </row>
    <row r="684" spans="4:28" x14ac:dyDescent="0.25">
      <c r="D684" s="42"/>
      <c r="Y684" s="42"/>
      <c r="Z684" s="1"/>
      <c r="AA684" s="1"/>
      <c r="AB684" s="1"/>
    </row>
    <row r="685" spans="4:28" x14ac:dyDescent="0.25">
      <c r="D685" s="42"/>
      <c r="Y685" s="42"/>
      <c r="Z685" s="1"/>
      <c r="AA685" s="1"/>
      <c r="AB685" s="1"/>
    </row>
    <row r="686" spans="4:28" x14ac:dyDescent="0.25">
      <c r="D686" s="42"/>
      <c r="Y686" s="42"/>
      <c r="Z686" s="1"/>
      <c r="AA686" s="1"/>
      <c r="AB686" s="1"/>
    </row>
    <row r="687" spans="4:28" x14ac:dyDescent="0.25">
      <c r="D687" s="42"/>
      <c r="Y687" s="42"/>
      <c r="Z687" s="1"/>
      <c r="AA687" s="1"/>
      <c r="AB687" s="1"/>
    </row>
    <row r="688" spans="4:28" x14ac:dyDescent="0.25">
      <c r="D688" s="42"/>
      <c r="Y688" s="42"/>
      <c r="Z688" s="1"/>
      <c r="AA688" s="1"/>
      <c r="AB688" s="1"/>
    </row>
    <row r="689" spans="4:28" x14ac:dyDescent="0.25">
      <c r="D689" s="42"/>
      <c r="Y689" s="42"/>
      <c r="Z689" s="1"/>
      <c r="AA689" s="1"/>
      <c r="AB689" s="1"/>
    </row>
    <row r="690" spans="4:28" x14ac:dyDescent="0.25">
      <c r="D690" s="42"/>
      <c r="Y690" s="42"/>
      <c r="Z690" s="1"/>
      <c r="AA690" s="1"/>
      <c r="AB690" s="1"/>
    </row>
    <row r="691" spans="4:28" x14ac:dyDescent="0.25">
      <c r="D691" s="42"/>
      <c r="Y691" s="42"/>
      <c r="Z691" s="1"/>
      <c r="AA691" s="1"/>
      <c r="AB691" s="1"/>
    </row>
    <row r="692" spans="4:28" x14ac:dyDescent="0.25">
      <c r="D692" s="42"/>
      <c r="Y692" s="42"/>
      <c r="Z692" s="1"/>
      <c r="AA692" s="1"/>
      <c r="AB692" s="1"/>
    </row>
    <row r="693" spans="4:28" x14ac:dyDescent="0.25">
      <c r="D693" s="42"/>
      <c r="Y693" s="42"/>
      <c r="Z693" s="1"/>
      <c r="AA693" s="1"/>
      <c r="AB693" s="1"/>
    </row>
    <row r="694" spans="4:28" x14ac:dyDescent="0.25">
      <c r="D694" s="42"/>
      <c r="P694" s="42"/>
      <c r="Y694" s="42"/>
      <c r="Z694" s="1"/>
      <c r="AA694" s="1"/>
      <c r="AB694" s="1"/>
    </row>
    <row r="695" spans="4:28" x14ac:dyDescent="0.25">
      <c r="D695" s="42"/>
      <c r="Y695" s="42"/>
      <c r="Z695" s="1"/>
      <c r="AA695" s="1"/>
      <c r="AB695" s="1"/>
    </row>
    <row r="696" spans="4:28" x14ac:dyDescent="0.25">
      <c r="D696" s="42"/>
      <c r="Y696" s="42"/>
      <c r="Z696" s="1"/>
      <c r="AA696" s="1"/>
      <c r="AB696" s="1"/>
    </row>
    <row r="697" spans="4:28" x14ac:dyDescent="0.25">
      <c r="D697" s="42"/>
      <c r="Y697" s="42"/>
      <c r="Z697" s="1"/>
      <c r="AA697" s="1"/>
      <c r="AB697" s="1"/>
    </row>
    <row r="698" spans="4:28" x14ac:dyDescent="0.25">
      <c r="D698" s="42"/>
      <c r="Y698" s="42"/>
      <c r="Z698" s="1"/>
      <c r="AA698" s="1"/>
      <c r="AB698" s="1"/>
    </row>
    <row r="699" spans="4:28" x14ac:dyDescent="0.25">
      <c r="D699" s="42"/>
      <c r="Y699" s="42"/>
      <c r="Z699" s="1"/>
      <c r="AA699" s="1"/>
      <c r="AB699" s="1"/>
    </row>
    <row r="700" spans="4:28" x14ac:dyDescent="0.25">
      <c r="D700" s="42"/>
      <c r="Y700" s="42"/>
      <c r="Z700" s="1"/>
      <c r="AA700" s="1"/>
      <c r="AB700" s="1"/>
    </row>
    <row r="701" spans="4:28" x14ac:dyDescent="0.25">
      <c r="D701" s="42"/>
      <c r="Y701" s="42"/>
      <c r="Z701" s="1"/>
      <c r="AA701" s="1"/>
      <c r="AB701" s="1"/>
    </row>
    <row r="702" spans="4:28" x14ac:dyDescent="0.25">
      <c r="D702" s="42"/>
      <c r="Y702" s="42"/>
      <c r="Z702" s="1"/>
      <c r="AA702" s="1"/>
      <c r="AB702" s="1"/>
    </row>
    <row r="703" spans="4:28" x14ac:dyDescent="0.25">
      <c r="D703" s="42"/>
      <c r="Y703" s="42"/>
      <c r="Z703" s="1"/>
      <c r="AA703" s="1"/>
      <c r="AB703" s="1"/>
    </row>
    <row r="704" spans="4:28" x14ac:dyDescent="0.25">
      <c r="D704" s="42"/>
      <c r="Y704" s="42"/>
      <c r="Z704" s="1"/>
      <c r="AA704" s="1"/>
      <c r="AB704" s="1"/>
    </row>
    <row r="705" spans="4:28" x14ac:dyDescent="0.25">
      <c r="D705" s="42"/>
      <c r="Y705" s="42"/>
      <c r="Z705" s="1"/>
      <c r="AA705" s="1"/>
      <c r="AB705" s="1"/>
    </row>
    <row r="706" spans="4:28" x14ac:dyDescent="0.25">
      <c r="D706" s="42"/>
      <c r="Y706" s="42"/>
      <c r="Z706" s="1"/>
      <c r="AA706" s="1"/>
      <c r="AB706" s="1"/>
    </row>
    <row r="707" spans="4:28" x14ac:dyDescent="0.25">
      <c r="D707" s="42"/>
      <c r="Y707" s="42"/>
      <c r="Z707" s="1"/>
      <c r="AA707" s="1"/>
      <c r="AB707" s="1"/>
    </row>
    <row r="708" spans="4:28" x14ac:dyDescent="0.25">
      <c r="D708" s="42"/>
      <c r="P708" s="42"/>
      <c r="Y708" s="42"/>
      <c r="Z708" s="1"/>
      <c r="AA708" s="1"/>
      <c r="AB708" s="1"/>
    </row>
    <row r="709" spans="4:28" x14ac:dyDescent="0.25">
      <c r="D709" s="42"/>
      <c r="Y709" s="42"/>
      <c r="Z709" s="1"/>
      <c r="AA709" s="1"/>
      <c r="AB709" s="1"/>
    </row>
    <row r="710" spans="4:28" x14ac:dyDescent="0.25">
      <c r="D710" s="42"/>
      <c r="Y710" s="42"/>
      <c r="Z710" s="1"/>
      <c r="AA710" s="1"/>
      <c r="AB710" s="1"/>
    </row>
    <row r="711" spans="4:28" x14ac:dyDescent="0.25">
      <c r="D711" s="42"/>
      <c r="E711" s="42"/>
      <c r="Y711" s="42"/>
      <c r="Z711" s="1"/>
      <c r="AA711" s="1"/>
      <c r="AB711" s="1"/>
    </row>
    <row r="712" spans="4:28" x14ac:dyDescent="0.25">
      <c r="D712" s="42"/>
      <c r="E712" s="42"/>
      <c r="Y712" s="42"/>
      <c r="Z712" s="1"/>
      <c r="AA712" s="1"/>
      <c r="AB712" s="1"/>
    </row>
    <row r="713" spans="4:28" x14ac:dyDescent="0.25">
      <c r="D713" s="42"/>
      <c r="E713" s="42"/>
      <c r="Y713" s="42"/>
      <c r="Z713" s="1"/>
      <c r="AA713" s="1"/>
      <c r="AB713" s="1"/>
    </row>
    <row r="714" spans="4:28" x14ac:dyDescent="0.25">
      <c r="D714" s="42"/>
      <c r="E714" s="42"/>
      <c r="Y714" s="42"/>
      <c r="Z714" s="1"/>
      <c r="AA714" s="1"/>
      <c r="AB714" s="1"/>
    </row>
    <row r="715" spans="4:28" x14ac:dyDescent="0.25">
      <c r="D715" s="42"/>
      <c r="E715" s="42"/>
      <c r="Y715" s="42"/>
      <c r="Z715" s="1"/>
      <c r="AA715" s="1"/>
      <c r="AB715" s="1"/>
    </row>
    <row r="716" spans="4:28" x14ac:dyDescent="0.25">
      <c r="D716" s="42"/>
      <c r="E716" s="42"/>
      <c r="Y716" s="42"/>
      <c r="Z716" s="1"/>
      <c r="AA716" s="1"/>
      <c r="AB716" s="1"/>
    </row>
    <row r="717" spans="4:28" x14ac:dyDescent="0.25">
      <c r="D717" s="42"/>
      <c r="E717" s="42"/>
      <c r="Y717" s="42"/>
      <c r="Z717" s="1"/>
      <c r="AA717" s="1"/>
      <c r="AB717" s="1"/>
    </row>
    <row r="718" spans="4:28" x14ac:dyDescent="0.25">
      <c r="D718" s="42"/>
      <c r="E718" s="42"/>
      <c r="Y718" s="42"/>
      <c r="Z718" s="1"/>
      <c r="AA718" s="1"/>
      <c r="AB718" s="1"/>
    </row>
    <row r="719" spans="4:28" x14ac:dyDescent="0.25">
      <c r="D719" s="42"/>
      <c r="E719" s="42"/>
      <c r="Y719" s="42"/>
      <c r="Z719" s="1"/>
      <c r="AA719" s="1"/>
      <c r="AB719" s="1"/>
    </row>
    <row r="720" spans="4:28" x14ac:dyDescent="0.25">
      <c r="D720" s="42"/>
      <c r="E720" s="42"/>
      <c r="Y720" s="42"/>
      <c r="Z720" s="1"/>
      <c r="AA720" s="1"/>
      <c r="AB720" s="1"/>
    </row>
    <row r="721" spans="4:28" x14ac:dyDescent="0.25">
      <c r="D721" s="42"/>
      <c r="E721" s="42"/>
      <c r="Y721" s="42"/>
      <c r="Z721" s="1"/>
      <c r="AA721" s="1"/>
      <c r="AB721" s="1"/>
    </row>
    <row r="722" spans="4:28" x14ac:dyDescent="0.25">
      <c r="D722" s="42"/>
      <c r="E722" s="42"/>
      <c r="Y722" s="42"/>
      <c r="Z722" s="1"/>
      <c r="AA722" s="1"/>
      <c r="AB722" s="1"/>
    </row>
    <row r="723" spans="4:28" x14ac:dyDescent="0.25">
      <c r="D723" s="42"/>
      <c r="E723" s="42"/>
      <c r="Y723" s="42"/>
      <c r="Z723" s="1"/>
      <c r="AA723" s="1"/>
      <c r="AB723" s="1"/>
    </row>
    <row r="724" spans="4:28" x14ac:dyDescent="0.25">
      <c r="D724" s="42"/>
      <c r="E724" s="42"/>
      <c r="Y724" s="42"/>
      <c r="Z724" s="1"/>
      <c r="AA724" s="1"/>
      <c r="AB724" s="1"/>
    </row>
    <row r="725" spans="4:28" x14ac:dyDescent="0.25">
      <c r="D725" s="42"/>
      <c r="E725" s="42"/>
      <c r="Y725" s="42"/>
      <c r="Z725" s="1"/>
      <c r="AA725" s="1"/>
      <c r="AB725" s="1"/>
    </row>
    <row r="726" spans="4:28" x14ac:dyDescent="0.25">
      <c r="D726" s="42"/>
      <c r="E726" s="42"/>
      <c r="Y726" s="42"/>
      <c r="Z726" s="1"/>
      <c r="AA726" s="1"/>
      <c r="AB726" s="1"/>
    </row>
    <row r="727" spans="4:28" x14ac:dyDescent="0.25">
      <c r="D727" s="42"/>
      <c r="E727" s="42"/>
      <c r="Y727" s="42"/>
      <c r="Z727" s="1"/>
      <c r="AA727" s="1"/>
      <c r="AB727" s="1"/>
    </row>
    <row r="728" spans="4:28" x14ac:dyDescent="0.25">
      <c r="D728" s="42"/>
      <c r="E728" s="42"/>
      <c r="Y728" s="42"/>
      <c r="Z728" s="1"/>
      <c r="AA728" s="1"/>
      <c r="AB728" s="1"/>
    </row>
    <row r="729" spans="4:28" x14ac:dyDescent="0.25">
      <c r="D729" s="42"/>
      <c r="E729" s="42"/>
      <c r="Y729" s="42"/>
      <c r="Z729" s="1"/>
      <c r="AA729" s="1"/>
      <c r="AB729" s="1"/>
    </row>
    <row r="730" spans="4:28" x14ac:dyDescent="0.25">
      <c r="D730" s="42"/>
      <c r="E730" s="42"/>
      <c r="Y730" s="42"/>
      <c r="Z730" s="1"/>
      <c r="AA730" s="1"/>
      <c r="AB730" s="1"/>
    </row>
    <row r="731" spans="4:28" x14ac:dyDescent="0.25">
      <c r="D731" s="42"/>
      <c r="E731" s="42"/>
      <c r="Y731" s="42"/>
      <c r="Z731" s="1"/>
      <c r="AA731" s="1"/>
      <c r="AB731" s="1"/>
    </row>
    <row r="732" spans="4:28" x14ac:dyDescent="0.25">
      <c r="D732" s="42"/>
      <c r="E732" s="42"/>
      <c r="Y732" s="42"/>
      <c r="Z732" s="1"/>
      <c r="AA732" s="1"/>
      <c r="AB732" s="1"/>
    </row>
    <row r="733" spans="4:28" x14ac:dyDescent="0.25">
      <c r="D733" s="42"/>
      <c r="E733" s="42"/>
      <c r="Y733" s="42"/>
      <c r="Z733" s="1"/>
      <c r="AA733" s="1"/>
      <c r="AB733" s="1"/>
    </row>
    <row r="734" spans="4:28" x14ac:dyDescent="0.25">
      <c r="D734" s="42"/>
      <c r="E734" s="42"/>
      <c r="Y734" s="42"/>
      <c r="Z734" s="1"/>
      <c r="AA734" s="1"/>
      <c r="AB734" s="1"/>
    </row>
    <row r="735" spans="4:28" x14ac:dyDescent="0.25">
      <c r="D735" s="42"/>
      <c r="E735" s="42"/>
      <c r="Y735" s="42"/>
      <c r="Z735" s="1"/>
      <c r="AA735" s="1"/>
      <c r="AB735" s="1"/>
    </row>
    <row r="736" spans="4:28" x14ac:dyDescent="0.25">
      <c r="D736" s="42"/>
      <c r="E736" s="42"/>
      <c r="Y736" s="42"/>
      <c r="Z736" s="1"/>
      <c r="AA736" s="1"/>
      <c r="AB736" s="1"/>
    </row>
    <row r="737" spans="4:28" x14ac:dyDescent="0.25">
      <c r="D737" s="42"/>
      <c r="E737" s="42"/>
      <c r="Y737" s="42"/>
      <c r="Z737" s="1"/>
      <c r="AA737" s="1"/>
      <c r="AB737" s="1"/>
    </row>
    <row r="738" spans="4:28" x14ac:dyDescent="0.25">
      <c r="D738" s="42"/>
      <c r="E738" s="42"/>
      <c r="Y738" s="42"/>
      <c r="Z738" s="1"/>
      <c r="AA738" s="1"/>
      <c r="AB738" s="1"/>
    </row>
    <row r="739" spans="4:28" x14ac:dyDescent="0.25">
      <c r="D739" s="42"/>
      <c r="E739" s="42"/>
      <c r="Y739" s="42"/>
      <c r="Z739" s="1"/>
      <c r="AA739" s="1"/>
      <c r="AB739" s="1"/>
    </row>
    <row r="740" spans="4:28" x14ac:dyDescent="0.25">
      <c r="D740" s="42"/>
      <c r="E740" s="42"/>
      <c r="Y740" s="42"/>
      <c r="Z740" s="1"/>
      <c r="AA740" s="1"/>
      <c r="AB740" s="1"/>
    </row>
    <row r="741" spans="4:28" x14ac:dyDescent="0.25">
      <c r="D741" s="42"/>
      <c r="E741" s="42"/>
      <c r="Y741" s="42"/>
      <c r="Z741" s="1"/>
      <c r="AA741" s="1"/>
      <c r="AB741" s="1"/>
    </row>
    <row r="742" spans="4:28" x14ac:dyDescent="0.25">
      <c r="D742" s="42"/>
      <c r="E742" s="42"/>
      <c r="Y742" s="42"/>
      <c r="Z742" s="1"/>
      <c r="AA742" s="1"/>
      <c r="AB742" s="1"/>
    </row>
    <row r="743" spans="4:28" x14ac:dyDescent="0.25">
      <c r="D743" s="42"/>
      <c r="E743" s="42"/>
      <c r="Y743" s="42"/>
      <c r="Z743" s="1"/>
      <c r="AA743" s="1"/>
      <c r="AB743" s="1"/>
    </row>
    <row r="744" spans="4:28" x14ac:dyDescent="0.25">
      <c r="D744" s="42"/>
      <c r="E744" s="42"/>
      <c r="Y744" s="42"/>
      <c r="Z744" s="1"/>
      <c r="AA744" s="1"/>
      <c r="AB744" s="1"/>
    </row>
    <row r="745" spans="4:28" x14ac:dyDescent="0.25">
      <c r="D745" s="42"/>
      <c r="E745" s="42"/>
      <c r="Y745" s="42"/>
      <c r="Z745" s="1"/>
      <c r="AA745" s="1"/>
      <c r="AB745" s="1"/>
    </row>
    <row r="746" spans="4:28" x14ac:dyDescent="0.25">
      <c r="D746" s="42"/>
      <c r="E746" s="42"/>
      <c r="Y746" s="42"/>
      <c r="Z746" s="1"/>
      <c r="AA746" s="1"/>
      <c r="AB746" s="1"/>
    </row>
    <row r="747" spans="4:28" x14ac:dyDescent="0.25">
      <c r="D747" s="42"/>
      <c r="E747" s="42"/>
      <c r="Y747" s="42"/>
      <c r="Z747" s="1"/>
      <c r="AA747" s="1"/>
      <c r="AB747" s="1"/>
    </row>
    <row r="748" spans="4:28" x14ac:dyDescent="0.25">
      <c r="D748" s="42"/>
      <c r="E748" s="42"/>
      <c r="Y748" s="42"/>
      <c r="Z748" s="1"/>
      <c r="AA748" s="1"/>
      <c r="AB748" s="1"/>
    </row>
    <row r="749" spans="4:28" x14ac:dyDescent="0.25">
      <c r="D749" s="42"/>
      <c r="E749" s="42"/>
      <c r="Y749" s="42"/>
      <c r="Z749" s="1"/>
      <c r="AA749" s="1"/>
      <c r="AB749" s="1"/>
    </row>
    <row r="750" spans="4:28" x14ac:dyDescent="0.25">
      <c r="D750" s="42"/>
      <c r="E750" s="42"/>
      <c r="Y750" s="42"/>
      <c r="Z750" s="1"/>
      <c r="AA750" s="1"/>
      <c r="AB750" s="1"/>
    </row>
    <row r="751" spans="4:28" x14ac:dyDescent="0.25">
      <c r="D751" s="42"/>
      <c r="E751" s="42"/>
      <c r="P751" s="42"/>
      <c r="Y751" s="42"/>
      <c r="Z751" s="1"/>
      <c r="AA751" s="1"/>
      <c r="AB751" s="1"/>
    </row>
    <row r="752" spans="4:28" x14ac:dyDescent="0.25">
      <c r="D752" s="42"/>
      <c r="E752" s="42"/>
      <c r="Y752" s="42"/>
      <c r="Z752" s="1"/>
      <c r="AA752" s="1"/>
      <c r="AB752" s="1"/>
    </row>
    <row r="753" spans="4:28" x14ac:dyDescent="0.25">
      <c r="D753" s="42"/>
      <c r="E753" s="42"/>
      <c r="Y753" s="42"/>
      <c r="Z753" s="1"/>
      <c r="AA753" s="1"/>
      <c r="AB753" s="1"/>
    </row>
    <row r="754" spans="4:28" x14ac:dyDescent="0.25">
      <c r="D754" s="42"/>
      <c r="E754" s="42"/>
      <c r="Y754" s="42"/>
      <c r="Z754" s="1"/>
      <c r="AA754" s="1"/>
      <c r="AB754" s="1"/>
    </row>
    <row r="755" spans="4:28" x14ac:dyDescent="0.25">
      <c r="D755" s="42"/>
      <c r="E755" s="42"/>
      <c r="Y755" s="42"/>
      <c r="Z755" s="1"/>
      <c r="AA755" s="1"/>
      <c r="AB755" s="1"/>
    </row>
    <row r="756" spans="4:28" x14ac:dyDescent="0.25">
      <c r="D756" s="42"/>
      <c r="E756" s="42"/>
      <c r="Y756" s="42"/>
      <c r="Z756" s="1"/>
      <c r="AA756" s="1"/>
      <c r="AB756" s="1"/>
    </row>
    <row r="757" spans="4:28" x14ac:dyDescent="0.25">
      <c r="D757" s="42"/>
      <c r="E757" s="42"/>
      <c r="Y757" s="42"/>
      <c r="Z757" s="1"/>
      <c r="AA757" s="1"/>
      <c r="AB757" s="1"/>
    </row>
    <row r="758" spans="4:28" x14ac:dyDescent="0.25">
      <c r="D758" s="42"/>
      <c r="E758" s="42"/>
      <c r="Y758" s="42"/>
      <c r="Z758" s="1"/>
      <c r="AA758" s="1"/>
      <c r="AB758" s="1"/>
    </row>
    <row r="759" spans="4:28" x14ac:dyDescent="0.25">
      <c r="D759" s="42"/>
      <c r="E759" s="42"/>
      <c r="Y759" s="42"/>
      <c r="Z759" s="1"/>
      <c r="AA759" s="1"/>
      <c r="AB759" s="1"/>
    </row>
    <row r="760" spans="4:28" x14ac:dyDescent="0.25">
      <c r="D760" s="42"/>
      <c r="E760" s="42"/>
      <c r="Y760" s="42"/>
      <c r="Z760" s="1"/>
      <c r="AA760" s="1"/>
      <c r="AB760" s="1"/>
    </row>
    <row r="761" spans="4:28" x14ac:dyDescent="0.25">
      <c r="D761" s="42"/>
      <c r="E761" s="42"/>
      <c r="Y761" s="42"/>
      <c r="Z761" s="1"/>
      <c r="AA761" s="1"/>
      <c r="AB761" s="1"/>
    </row>
    <row r="762" spans="4:28" x14ac:dyDescent="0.25">
      <c r="D762" s="42"/>
      <c r="E762" s="42"/>
      <c r="Y762" s="42"/>
      <c r="Z762" s="1"/>
      <c r="AA762" s="1"/>
      <c r="AB762" s="1"/>
    </row>
    <row r="763" spans="4:28" x14ac:dyDescent="0.25">
      <c r="D763" s="42"/>
      <c r="E763" s="42"/>
      <c r="Y763" s="42"/>
      <c r="Z763" s="1"/>
      <c r="AA763" s="1"/>
      <c r="AB763" s="1"/>
    </row>
    <row r="764" spans="4:28" x14ac:dyDescent="0.25">
      <c r="D764" s="42"/>
      <c r="E764" s="42"/>
      <c r="Y764" s="42"/>
      <c r="Z764" s="1"/>
      <c r="AA764" s="1"/>
      <c r="AB764" s="1"/>
    </row>
    <row r="765" spans="4:28" x14ac:dyDescent="0.25">
      <c r="D765" s="42"/>
      <c r="E765" s="42"/>
      <c r="Y765" s="42"/>
      <c r="Z765" s="1"/>
      <c r="AA765" s="1"/>
      <c r="AB765" s="1"/>
    </row>
    <row r="766" spans="4:28" x14ac:dyDescent="0.25">
      <c r="D766" s="42"/>
      <c r="E766" s="42"/>
      <c r="Y766" s="42"/>
      <c r="Z766" s="1"/>
      <c r="AA766" s="1"/>
      <c r="AB766" s="1"/>
    </row>
    <row r="767" spans="4:28" x14ac:dyDescent="0.25">
      <c r="D767" s="42"/>
      <c r="E767" s="42"/>
      <c r="Y767" s="42"/>
      <c r="Z767" s="1"/>
      <c r="AA767" s="1"/>
      <c r="AB767" s="1"/>
    </row>
    <row r="768" spans="4:28" x14ac:dyDescent="0.25">
      <c r="D768" s="42"/>
      <c r="E768" s="42"/>
      <c r="Y768" s="42"/>
      <c r="Z768" s="1"/>
      <c r="AA768" s="1"/>
      <c r="AB768" s="1"/>
    </row>
    <row r="769" spans="4:28" x14ac:dyDescent="0.25">
      <c r="D769" s="42"/>
      <c r="Y769" s="42"/>
      <c r="Z769" s="1"/>
      <c r="AA769" s="1"/>
      <c r="AB769" s="1"/>
    </row>
    <row r="770" spans="4:28" x14ac:dyDescent="0.25">
      <c r="D770" s="42"/>
      <c r="Y770" s="42"/>
      <c r="Z770" s="1"/>
      <c r="AA770" s="1"/>
      <c r="AB770" s="1"/>
    </row>
    <row r="771" spans="4:28" x14ac:dyDescent="0.25">
      <c r="D771" s="42"/>
      <c r="Y771" s="42"/>
      <c r="Z771" s="1"/>
      <c r="AA771" s="1"/>
      <c r="AB771" s="1"/>
    </row>
    <row r="772" spans="4:28" x14ac:dyDescent="0.25">
      <c r="D772" s="42"/>
      <c r="Y772" s="42"/>
      <c r="Z772" s="1"/>
      <c r="AA772" s="1"/>
      <c r="AB772" s="1"/>
    </row>
    <row r="773" spans="4:28" x14ac:dyDescent="0.25">
      <c r="D773" s="42"/>
      <c r="Y773" s="42"/>
      <c r="Z773" s="1"/>
      <c r="AA773" s="1"/>
      <c r="AB773" s="1"/>
    </row>
    <row r="774" spans="4:28" x14ac:dyDescent="0.25">
      <c r="D774" s="42"/>
      <c r="Y774" s="42"/>
      <c r="Z774" s="1"/>
      <c r="AA774" s="1"/>
      <c r="AB774" s="1"/>
    </row>
    <row r="775" spans="4:28" x14ac:dyDescent="0.25">
      <c r="D775" s="42"/>
      <c r="Y775" s="42"/>
      <c r="Z775" s="1"/>
      <c r="AA775" s="1"/>
      <c r="AB775" s="1"/>
    </row>
    <row r="776" spans="4:28" x14ac:dyDescent="0.25">
      <c r="D776" s="42"/>
      <c r="Y776" s="42"/>
      <c r="Z776" s="1"/>
      <c r="AA776" s="1"/>
      <c r="AB776" s="1"/>
    </row>
    <row r="777" spans="4:28" x14ac:dyDescent="0.25">
      <c r="D777" s="42"/>
      <c r="Y777" s="42"/>
      <c r="Z777" s="1"/>
      <c r="AA777" s="1"/>
      <c r="AB777" s="1"/>
    </row>
    <row r="778" spans="4:28" x14ac:dyDescent="0.25">
      <c r="D778" s="42"/>
      <c r="Y778" s="42"/>
      <c r="Z778" s="1"/>
      <c r="AA778" s="1"/>
      <c r="AB778" s="1"/>
    </row>
    <row r="779" spans="4:28" x14ac:dyDescent="0.25">
      <c r="D779" s="42"/>
      <c r="Y779" s="42"/>
      <c r="Z779" s="1"/>
      <c r="AA779" s="1"/>
      <c r="AB779" s="1"/>
    </row>
    <row r="780" spans="4:28" x14ac:dyDescent="0.25">
      <c r="D780" s="42"/>
      <c r="Y780" s="42"/>
      <c r="Z780" s="1"/>
      <c r="AA780" s="1"/>
      <c r="AB780" s="1"/>
    </row>
    <row r="781" spans="4:28" x14ac:dyDescent="0.25">
      <c r="D781" s="42"/>
      <c r="Y781" s="42"/>
      <c r="Z781" s="1"/>
      <c r="AA781" s="1"/>
      <c r="AB781" s="1"/>
    </row>
    <row r="782" spans="4:28" x14ac:dyDescent="0.25">
      <c r="D782" s="42"/>
      <c r="Y782" s="42"/>
      <c r="Z782" s="1"/>
      <c r="AA782" s="1"/>
      <c r="AB782" s="1"/>
    </row>
    <row r="783" spans="4:28" x14ac:dyDescent="0.25">
      <c r="D783" s="42"/>
      <c r="Y783" s="42"/>
      <c r="Z783" s="1"/>
      <c r="AA783" s="1"/>
      <c r="AB783" s="1"/>
    </row>
    <row r="784" spans="4:28" x14ac:dyDescent="0.25">
      <c r="D784" s="42"/>
      <c r="Y784" s="42"/>
      <c r="Z784" s="1"/>
      <c r="AA784" s="1"/>
      <c r="AB784" s="1"/>
    </row>
    <row r="785" spans="4:28" x14ac:dyDescent="0.25">
      <c r="D785" s="42"/>
      <c r="Y785" s="42"/>
      <c r="Z785" s="1"/>
      <c r="AA785" s="1"/>
      <c r="AB785" s="1"/>
    </row>
    <row r="786" spans="4:28" x14ac:dyDescent="0.25">
      <c r="D786" s="42"/>
      <c r="Y786" s="42"/>
      <c r="Z786" s="1"/>
      <c r="AA786" s="1"/>
      <c r="AB786" s="1"/>
    </row>
    <row r="787" spans="4:28" x14ac:dyDescent="0.25">
      <c r="D787" s="42"/>
      <c r="Y787" s="42"/>
      <c r="Z787" s="1"/>
      <c r="AA787" s="1"/>
      <c r="AB787" s="1"/>
    </row>
    <row r="788" spans="4:28" x14ac:dyDescent="0.25">
      <c r="D788" s="42"/>
      <c r="Y788" s="42"/>
      <c r="Z788" s="1"/>
      <c r="AA788" s="1"/>
      <c r="AB788" s="1"/>
    </row>
    <row r="789" spans="4:28" x14ac:dyDescent="0.25">
      <c r="D789" s="42"/>
      <c r="Y789" s="42"/>
      <c r="Z789" s="1"/>
      <c r="AA789" s="1"/>
      <c r="AB789" s="1"/>
    </row>
    <row r="790" spans="4:28" x14ac:dyDescent="0.25">
      <c r="D790" s="42"/>
      <c r="Y790" s="42"/>
      <c r="Z790" s="1"/>
      <c r="AA790" s="1"/>
      <c r="AB790" s="1"/>
    </row>
    <row r="791" spans="4:28" x14ac:dyDescent="0.25">
      <c r="D791" s="42"/>
      <c r="Y791" s="42"/>
      <c r="Z791" s="1"/>
      <c r="AA791" s="1"/>
      <c r="AB791" s="1"/>
    </row>
    <row r="792" spans="4:28" x14ac:dyDescent="0.25">
      <c r="D792" s="42"/>
      <c r="Y792" s="42"/>
      <c r="Z792" s="1"/>
      <c r="AA792" s="1"/>
      <c r="AB792" s="1"/>
    </row>
    <row r="793" spans="4:28" x14ac:dyDescent="0.25">
      <c r="D793" s="42"/>
      <c r="Y793" s="42"/>
      <c r="Z793" s="1"/>
      <c r="AA793" s="1"/>
      <c r="AB793" s="1"/>
    </row>
    <row r="794" spans="4:28" x14ac:dyDescent="0.25">
      <c r="D794" s="42"/>
      <c r="Y794" s="42"/>
      <c r="Z794" s="1"/>
      <c r="AA794" s="1"/>
      <c r="AB794" s="1"/>
    </row>
    <row r="795" spans="4:28" x14ac:dyDescent="0.25">
      <c r="D795" s="42"/>
      <c r="Y795" s="42"/>
      <c r="Z795" s="1"/>
      <c r="AA795" s="1"/>
      <c r="AB795" s="1"/>
    </row>
    <row r="796" spans="4:28" x14ac:dyDescent="0.25">
      <c r="D796" s="42"/>
      <c r="Y796" s="42"/>
      <c r="Z796" s="1"/>
      <c r="AA796" s="1"/>
      <c r="AB796" s="1"/>
    </row>
    <row r="797" spans="4:28" x14ac:dyDescent="0.25">
      <c r="D797" s="42"/>
      <c r="Y797" s="42"/>
      <c r="Z797" s="1"/>
      <c r="AA797" s="1"/>
      <c r="AB797" s="1"/>
    </row>
    <row r="798" spans="4:28" x14ac:dyDescent="0.25">
      <c r="D798" s="42"/>
      <c r="Y798" s="42"/>
      <c r="Z798" s="1"/>
      <c r="AA798" s="1"/>
      <c r="AB798" s="1"/>
    </row>
    <row r="799" spans="4:28" x14ac:dyDescent="0.25">
      <c r="D799" s="42"/>
      <c r="Y799" s="42"/>
      <c r="Z799" s="1"/>
      <c r="AA799" s="1"/>
      <c r="AB799" s="1"/>
    </row>
    <row r="800" spans="4:28" x14ac:dyDescent="0.25">
      <c r="D800" s="42"/>
      <c r="Y800" s="42"/>
      <c r="Z800" s="1"/>
      <c r="AA800" s="1"/>
      <c r="AB800" s="1"/>
    </row>
    <row r="801" spans="4:28" x14ac:dyDescent="0.25">
      <c r="D801" s="42"/>
      <c r="Y801" s="42"/>
      <c r="Z801" s="1"/>
      <c r="AA801" s="1"/>
      <c r="AB801" s="1"/>
    </row>
    <row r="802" spans="4:28" x14ac:dyDescent="0.25">
      <c r="D802" s="42"/>
      <c r="Y802" s="42"/>
      <c r="Z802" s="1"/>
      <c r="AA802" s="1"/>
      <c r="AB802" s="1"/>
    </row>
    <row r="803" spans="4:28" x14ac:dyDescent="0.25">
      <c r="D803" s="42"/>
      <c r="Y803" s="42"/>
      <c r="Z803" s="1"/>
      <c r="AA803" s="1"/>
      <c r="AB803" s="1"/>
    </row>
    <row r="804" spans="4:28" x14ac:dyDescent="0.25">
      <c r="D804" s="42"/>
      <c r="Y804" s="42"/>
      <c r="Z804" s="1"/>
      <c r="AA804" s="1"/>
      <c r="AB804" s="1"/>
    </row>
    <row r="805" spans="4:28" x14ac:dyDescent="0.25">
      <c r="D805" s="42"/>
      <c r="Y805" s="42"/>
      <c r="Z805" s="1"/>
      <c r="AA805" s="1"/>
      <c r="AB805" s="1"/>
    </row>
    <row r="806" spans="4:28" x14ac:dyDescent="0.25">
      <c r="D806" s="42"/>
      <c r="Y806" s="42"/>
      <c r="Z806" s="1"/>
      <c r="AA806" s="1"/>
      <c r="AB806" s="1"/>
    </row>
    <row r="807" spans="4:28" x14ac:dyDescent="0.25">
      <c r="D807" s="42"/>
      <c r="Y807" s="42"/>
      <c r="Z807" s="1"/>
      <c r="AA807" s="1"/>
      <c r="AB807" s="1"/>
    </row>
    <row r="808" spans="4:28" x14ac:dyDescent="0.25">
      <c r="D808" s="42"/>
      <c r="Y808" s="42"/>
      <c r="Z808" s="1"/>
      <c r="AA808" s="1"/>
      <c r="AB808" s="1"/>
    </row>
    <row r="809" spans="4:28" x14ac:dyDescent="0.25">
      <c r="D809" s="42"/>
      <c r="Y809" s="42"/>
      <c r="Z809" s="1"/>
      <c r="AA809" s="1"/>
      <c r="AB809" s="1"/>
    </row>
    <row r="810" spans="4:28" x14ac:dyDescent="0.25">
      <c r="D810" s="42"/>
      <c r="Y810" s="42"/>
      <c r="Z810" s="1"/>
      <c r="AA810" s="1"/>
      <c r="AB810" s="1"/>
    </row>
    <row r="811" spans="4:28" x14ac:dyDescent="0.25">
      <c r="D811" s="42"/>
      <c r="Y811" s="42"/>
      <c r="Z811" s="1"/>
      <c r="AA811" s="1"/>
      <c r="AB811" s="1"/>
    </row>
    <row r="812" spans="4:28" x14ac:dyDescent="0.25">
      <c r="D812" s="42"/>
      <c r="Y812" s="42"/>
      <c r="Z812" s="1"/>
      <c r="AA812" s="1"/>
      <c r="AB812" s="1"/>
    </row>
    <row r="813" spans="4:28" x14ac:dyDescent="0.25">
      <c r="D813" s="42"/>
      <c r="Y813" s="42"/>
      <c r="Z813" s="1"/>
      <c r="AA813" s="1"/>
      <c r="AB813" s="1"/>
    </row>
    <row r="814" spans="4:28" x14ac:dyDescent="0.25">
      <c r="D814" s="42"/>
      <c r="Y814" s="42"/>
      <c r="Z814" s="1"/>
      <c r="AA814" s="1"/>
      <c r="AB814" s="1"/>
    </row>
    <row r="815" spans="4:28" x14ac:dyDescent="0.25">
      <c r="D815" s="42"/>
      <c r="Y815" s="42"/>
      <c r="Z815" s="1"/>
      <c r="AA815" s="1"/>
      <c r="AB815" s="1"/>
    </row>
    <row r="816" spans="4:28" x14ac:dyDescent="0.25">
      <c r="D816" s="42"/>
      <c r="Y816" s="42"/>
      <c r="Z816" s="1"/>
      <c r="AA816" s="1"/>
      <c r="AB816" s="1"/>
    </row>
    <row r="817" spans="4:28" x14ac:dyDescent="0.25">
      <c r="D817" s="42"/>
      <c r="Y817" s="42"/>
      <c r="Z817" s="1"/>
      <c r="AA817" s="1"/>
      <c r="AB817" s="1"/>
    </row>
    <row r="818" spans="4:28" x14ac:dyDescent="0.25">
      <c r="D818" s="42"/>
      <c r="Y818" s="42"/>
      <c r="Z818" s="1"/>
      <c r="AA818" s="1"/>
      <c r="AB818" s="1"/>
    </row>
    <row r="819" spans="4:28" x14ac:dyDescent="0.25">
      <c r="D819" s="42"/>
      <c r="Y819" s="42"/>
      <c r="Z819" s="1"/>
      <c r="AA819" s="1"/>
      <c r="AB819" s="1"/>
    </row>
    <row r="820" spans="4:28" x14ac:dyDescent="0.25">
      <c r="D820" s="42"/>
      <c r="Y820" s="42"/>
      <c r="Z820" s="1"/>
      <c r="AA820" s="1"/>
      <c r="AB820" s="1"/>
    </row>
    <row r="821" spans="4:28" x14ac:dyDescent="0.25">
      <c r="D821" s="42"/>
      <c r="Y821" s="42"/>
      <c r="Z821" s="1"/>
      <c r="AA821" s="1"/>
      <c r="AB821" s="1"/>
    </row>
    <row r="822" spans="4:28" x14ac:dyDescent="0.25">
      <c r="D822" s="42"/>
      <c r="Y822" s="42"/>
      <c r="Z822" s="1"/>
      <c r="AA822" s="1"/>
      <c r="AB822" s="1"/>
    </row>
    <row r="823" spans="4:28" x14ac:dyDescent="0.25">
      <c r="D823" s="42"/>
      <c r="Y823" s="42"/>
      <c r="Z823" s="1"/>
      <c r="AA823" s="1"/>
      <c r="AB823" s="1"/>
    </row>
    <row r="824" spans="4:28" x14ac:dyDescent="0.25">
      <c r="D824" s="42"/>
      <c r="Y824" s="42"/>
      <c r="Z824" s="1"/>
      <c r="AA824" s="1"/>
      <c r="AB824" s="1"/>
    </row>
    <row r="825" spans="4:28" x14ac:dyDescent="0.25">
      <c r="D825" s="42"/>
      <c r="Y825" s="42"/>
      <c r="Z825" s="1"/>
      <c r="AA825" s="1"/>
      <c r="AB825" s="1"/>
    </row>
    <row r="826" spans="4:28" x14ac:dyDescent="0.25">
      <c r="D826" s="42"/>
      <c r="Y826" s="42"/>
      <c r="Z826" s="1"/>
      <c r="AA826" s="1"/>
      <c r="AB826" s="1"/>
    </row>
    <row r="827" spans="4:28" x14ac:dyDescent="0.25">
      <c r="D827" s="42"/>
      <c r="Y827" s="42"/>
      <c r="Z827" s="1"/>
      <c r="AA827" s="1"/>
      <c r="AB827" s="1"/>
    </row>
    <row r="828" spans="4:28" x14ac:dyDescent="0.25">
      <c r="D828" s="42"/>
      <c r="Y828" s="42"/>
      <c r="Z828" s="1"/>
      <c r="AA828" s="1"/>
      <c r="AB828" s="1"/>
    </row>
    <row r="829" spans="4:28" x14ac:dyDescent="0.25">
      <c r="D829" s="42"/>
      <c r="Y829" s="42"/>
      <c r="Z829" s="1"/>
      <c r="AA829" s="1"/>
      <c r="AB829" s="1"/>
    </row>
    <row r="830" spans="4:28" x14ac:dyDescent="0.25">
      <c r="D830" s="42"/>
      <c r="Y830" s="42"/>
      <c r="Z830" s="1"/>
      <c r="AA830" s="1"/>
      <c r="AB830" s="1"/>
    </row>
    <row r="831" spans="4:28" x14ac:dyDescent="0.25">
      <c r="D831" s="42"/>
      <c r="P831" s="42"/>
      <c r="Y831" s="42"/>
      <c r="Z831" s="1"/>
      <c r="AA831" s="1"/>
      <c r="AB831" s="1"/>
    </row>
    <row r="832" spans="4:28" x14ac:dyDescent="0.25">
      <c r="D832" s="42"/>
      <c r="Y832" s="42"/>
      <c r="Z832" s="1"/>
      <c r="AA832" s="1"/>
      <c r="AB832" s="1"/>
    </row>
    <row r="833" spans="4:28" x14ac:dyDescent="0.25">
      <c r="D833" s="42"/>
      <c r="Y833" s="42"/>
      <c r="Z833" s="1"/>
      <c r="AA833" s="1"/>
      <c r="AB833" s="1"/>
    </row>
    <row r="834" spans="4:28" x14ac:dyDescent="0.25">
      <c r="D834" s="42"/>
      <c r="Y834" s="42"/>
      <c r="Z834" s="1"/>
      <c r="AA834" s="1"/>
      <c r="AB834" s="1"/>
    </row>
    <row r="835" spans="4:28" x14ac:dyDescent="0.25">
      <c r="D835" s="42"/>
      <c r="Y835" s="42"/>
      <c r="Z835" s="1"/>
      <c r="AA835" s="1"/>
      <c r="AB835" s="1"/>
    </row>
    <row r="836" spans="4:28" x14ac:dyDescent="0.25">
      <c r="D836" s="42"/>
      <c r="Y836" s="42"/>
      <c r="Z836" s="1"/>
      <c r="AA836" s="1"/>
      <c r="AB836" s="1"/>
    </row>
    <row r="837" spans="4:28" x14ac:dyDescent="0.25">
      <c r="D837" s="42"/>
      <c r="Y837" s="42"/>
      <c r="Z837" s="1"/>
      <c r="AA837" s="1"/>
      <c r="AB837" s="1"/>
    </row>
    <row r="838" spans="4:28" x14ac:dyDescent="0.25">
      <c r="D838" s="42"/>
      <c r="Y838" s="42"/>
      <c r="Z838" s="1"/>
      <c r="AA838" s="1"/>
      <c r="AB838" s="1"/>
    </row>
    <row r="839" spans="4:28" x14ac:dyDescent="0.25">
      <c r="D839" s="42"/>
      <c r="Y839" s="42"/>
      <c r="Z839" s="1"/>
      <c r="AA839" s="1"/>
      <c r="AB839" s="1"/>
    </row>
    <row r="840" spans="4:28" x14ac:dyDescent="0.25">
      <c r="D840" s="42"/>
      <c r="Y840" s="42"/>
      <c r="Z840" s="1"/>
      <c r="AA840" s="1"/>
      <c r="AB840" s="1"/>
    </row>
    <row r="841" spans="4:28" x14ac:dyDescent="0.25">
      <c r="D841" s="42"/>
      <c r="P841" s="42"/>
      <c r="Y841" s="42"/>
      <c r="Z841" s="1"/>
      <c r="AA841" s="1"/>
      <c r="AB841" s="1"/>
    </row>
    <row r="842" spans="4:28" x14ac:dyDescent="0.25">
      <c r="D842" s="42"/>
      <c r="Y842" s="42"/>
      <c r="Z842" s="1"/>
      <c r="AA842" s="1"/>
      <c r="AB842" s="1"/>
    </row>
    <row r="843" spans="4:28" x14ac:dyDescent="0.25">
      <c r="D843" s="42"/>
      <c r="Y843" s="42"/>
      <c r="Z843" s="1"/>
      <c r="AA843" s="1"/>
      <c r="AB843" s="1"/>
    </row>
    <row r="844" spans="4:28" x14ac:dyDescent="0.25">
      <c r="D844" s="42"/>
      <c r="Y844" s="42"/>
      <c r="Z844" s="1"/>
      <c r="AA844" s="1"/>
      <c r="AB844" s="1"/>
    </row>
    <row r="845" spans="4:28" x14ac:dyDescent="0.25">
      <c r="D845" s="42"/>
      <c r="Y845" s="42"/>
      <c r="Z845" s="1"/>
      <c r="AA845" s="1"/>
      <c r="AB845" s="1"/>
    </row>
    <row r="846" spans="4:28" x14ac:dyDescent="0.25">
      <c r="D846" s="42"/>
      <c r="Y846" s="42"/>
      <c r="Z846" s="1"/>
      <c r="AA846" s="1"/>
      <c r="AB846" s="1"/>
    </row>
    <row r="847" spans="4:28" x14ac:dyDescent="0.25">
      <c r="D847" s="42"/>
      <c r="Y847" s="42"/>
      <c r="Z847" s="1"/>
      <c r="AA847" s="1"/>
      <c r="AB847" s="1"/>
    </row>
    <row r="848" spans="4:28" x14ac:dyDescent="0.25">
      <c r="D848" s="42"/>
      <c r="Y848" s="42"/>
      <c r="Z848" s="1"/>
      <c r="AA848" s="1"/>
      <c r="AB848" s="1"/>
    </row>
    <row r="849" spans="4:28" x14ac:dyDescent="0.25">
      <c r="D849" s="42"/>
      <c r="Y849" s="42"/>
      <c r="Z849" s="1"/>
      <c r="AA849" s="1"/>
      <c r="AB849" s="1"/>
    </row>
    <row r="850" spans="4:28" x14ac:dyDescent="0.25">
      <c r="D850" s="42"/>
      <c r="Y850" s="42"/>
      <c r="Z850" s="1"/>
      <c r="AA850" s="1"/>
      <c r="AB850" s="1"/>
    </row>
    <row r="851" spans="4:28" x14ac:dyDescent="0.25">
      <c r="D851" s="42"/>
      <c r="Y851" s="42"/>
      <c r="Z851" s="1"/>
      <c r="AA851" s="1"/>
      <c r="AB851" s="1"/>
    </row>
    <row r="852" spans="4:28" x14ac:dyDescent="0.25">
      <c r="D852" s="42"/>
      <c r="Y852" s="42"/>
      <c r="Z852" s="1"/>
      <c r="AA852" s="1"/>
      <c r="AB852" s="1"/>
    </row>
    <row r="853" spans="4:28" x14ac:dyDescent="0.25">
      <c r="D853" s="42"/>
      <c r="Y853" s="42"/>
      <c r="Z853" s="1"/>
      <c r="AA853" s="1"/>
      <c r="AB853" s="1"/>
    </row>
    <row r="854" spans="4:28" x14ac:dyDescent="0.25">
      <c r="D854" s="42"/>
      <c r="Y854" s="42"/>
      <c r="Z854" s="1"/>
      <c r="AA854" s="1"/>
      <c r="AB854" s="1"/>
    </row>
    <row r="855" spans="4:28" x14ac:dyDescent="0.25">
      <c r="D855" s="42"/>
      <c r="Y855" s="42"/>
      <c r="Z855" s="1"/>
      <c r="AA855" s="1"/>
      <c r="AB855" s="1"/>
    </row>
    <row r="856" spans="4:28" x14ac:dyDescent="0.25">
      <c r="D856" s="42"/>
      <c r="Y856" s="42"/>
      <c r="Z856" s="1"/>
      <c r="AA856" s="1"/>
      <c r="AB856" s="1"/>
    </row>
    <row r="857" spans="4:28" x14ac:dyDescent="0.25">
      <c r="D857" s="42"/>
      <c r="Y857" s="42"/>
      <c r="Z857" s="1"/>
      <c r="AA857" s="1"/>
      <c r="AB857" s="1"/>
    </row>
    <row r="858" spans="4:28" x14ac:dyDescent="0.25">
      <c r="D858" s="42"/>
      <c r="Y858" s="42"/>
      <c r="Z858" s="1"/>
      <c r="AA858" s="1"/>
      <c r="AB858" s="1"/>
    </row>
    <row r="859" spans="4:28" x14ac:dyDescent="0.25">
      <c r="D859" s="42"/>
      <c r="Y859" s="42"/>
      <c r="Z859" s="1"/>
      <c r="AA859" s="1"/>
      <c r="AB859" s="1"/>
    </row>
    <row r="860" spans="4:28" x14ac:dyDescent="0.25">
      <c r="D860" s="42"/>
      <c r="Y860" s="42"/>
      <c r="Z860" s="1"/>
      <c r="AA860" s="1"/>
      <c r="AB860" s="1"/>
    </row>
    <row r="861" spans="4:28" x14ac:dyDescent="0.25">
      <c r="D861" s="42"/>
      <c r="Y861" s="42"/>
      <c r="AA861" s="1"/>
      <c r="AB861" s="1"/>
    </row>
    <row r="862" spans="4:28" x14ac:dyDescent="0.25">
      <c r="D862" s="42"/>
      <c r="Y862" s="42"/>
      <c r="Z862" s="1"/>
      <c r="AA862" s="1"/>
      <c r="AB862" s="1"/>
    </row>
    <row r="863" spans="4:28" x14ac:dyDescent="0.25">
      <c r="D863" s="42"/>
      <c r="P863" s="42"/>
      <c r="Y863" s="42"/>
      <c r="Z863" s="1"/>
      <c r="AA863" s="1"/>
      <c r="AB863" s="1"/>
    </row>
    <row r="864" spans="4:28" x14ac:dyDescent="0.25">
      <c r="D864" s="42"/>
      <c r="Y864" s="42"/>
      <c r="Z864" s="1"/>
      <c r="AA864" s="1"/>
      <c r="AB864" s="1"/>
    </row>
    <row r="865" spans="4:28" x14ac:dyDescent="0.25">
      <c r="D865" s="42"/>
      <c r="Y865" s="42"/>
      <c r="Z865" s="1"/>
      <c r="AA865" s="1"/>
      <c r="AB865" s="1"/>
    </row>
    <row r="866" spans="4:28" x14ac:dyDescent="0.25">
      <c r="D866" s="42"/>
      <c r="Y866" s="42"/>
      <c r="Z866" s="1"/>
      <c r="AA866" s="1"/>
      <c r="AB866" s="1"/>
    </row>
    <row r="867" spans="4:28" x14ac:dyDescent="0.25">
      <c r="D867" s="42"/>
      <c r="Y867" s="42"/>
      <c r="Z867" s="1"/>
      <c r="AA867" s="1"/>
      <c r="AB867" s="1"/>
    </row>
    <row r="868" spans="4:28" x14ac:dyDescent="0.25">
      <c r="D868" s="42"/>
      <c r="Y868" s="42"/>
      <c r="Z868" s="1"/>
      <c r="AA868" s="1"/>
      <c r="AB868" s="1"/>
    </row>
    <row r="869" spans="4:28" x14ac:dyDescent="0.25">
      <c r="D869" s="42"/>
      <c r="Y869" s="42"/>
      <c r="Z869" s="1"/>
      <c r="AA869" s="1"/>
      <c r="AB869" s="1"/>
    </row>
    <row r="870" spans="4:28" x14ac:dyDescent="0.25">
      <c r="D870" s="42"/>
      <c r="Y870" s="42"/>
      <c r="Z870" s="1"/>
      <c r="AA870" s="1"/>
      <c r="AB870" s="1"/>
    </row>
    <row r="871" spans="4:28" x14ac:dyDescent="0.25">
      <c r="D871" s="42"/>
      <c r="Y871" s="42"/>
      <c r="Z871" s="1"/>
      <c r="AA871" s="1"/>
      <c r="AB871" s="1"/>
    </row>
    <row r="872" spans="4:28" x14ac:dyDescent="0.25">
      <c r="D872" s="42"/>
      <c r="Y872" s="42"/>
      <c r="Z872" s="1"/>
      <c r="AA872" s="1"/>
      <c r="AB872" s="1"/>
    </row>
    <row r="873" spans="4:28" x14ac:dyDescent="0.25">
      <c r="D873" s="42"/>
      <c r="Y873" s="42"/>
      <c r="Z873" s="1"/>
      <c r="AA873" s="1"/>
      <c r="AB873" s="1"/>
    </row>
    <row r="874" spans="4:28" x14ac:dyDescent="0.25">
      <c r="D874" s="42"/>
      <c r="Y874" s="42"/>
      <c r="Z874" s="1"/>
      <c r="AA874" s="1"/>
      <c r="AB874" s="1"/>
    </row>
    <row r="875" spans="4:28" x14ac:dyDescent="0.25">
      <c r="D875" s="42"/>
      <c r="Y875" s="42"/>
      <c r="Z875" s="1"/>
      <c r="AA875" s="1"/>
      <c r="AB875" s="1"/>
    </row>
    <row r="876" spans="4:28" x14ac:dyDescent="0.25">
      <c r="D876" s="42"/>
      <c r="Y876" s="42"/>
      <c r="Z876" s="1"/>
      <c r="AA876" s="1"/>
      <c r="AB876" s="1"/>
    </row>
    <row r="877" spans="4:28" x14ac:dyDescent="0.25">
      <c r="D877" s="42"/>
      <c r="Y877" s="42"/>
      <c r="Z877" s="1"/>
      <c r="AA877" s="1"/>
      <c r="AB877" s="1"/>
    </row>
    <row r="878" spans="4:28" x14ac:dyDescent="0.25">
      <c r="D878" s="42"/>
      <c r="Y878" s="42"/>
      <c r="Z878" s="1"/>
      <c r="AA878" s="1"/>
      <c r="AB878" s="1"/>
    </row>
    <row r="879" spans="4:28" x14ac:dyDescent="0.25">
      <c r="D879" s="42"/>
      <c r="Y879" s="42"/>
      <c r="Z879" s="1"/>
      <c r="AA879" s="1"/>
      <c r="AB879" s="1"/>
    </row>
    <row r="880" spans="4:28" x14ac:dyDescent="0.25">
      <c r="D880" s="42"/>
      <c r="Y880" s="42"/>
      <c r="Z880" s="1"/>
      <c r="AA880" s="1"/>
      <c r="AB880" s="1"/>
    </row>
    <row r="881" spans="4:28" x14ac:dyDescent="0.25">
      <c r="D881" s="42"/>
      <c r="Y881" s="42"/>
      <c r="Z881" s="1"/>
      <c r="AA881" s="1"/>
      <c r="AB881" s="1"/>
    </row>
    <row r="882" spans="4:28" x14ac:dyDescent="0.25">
      <c r="D882" s="42"/>
      <c r="E882" s="42"/>
      <c r="Y882" s="42"/>
      <c r="Z882" s="1"/>
      <c r="AA882" s="1"/>
      <c r="AB882" s="1"/>
    </row>
    <row r="883" spans="4:28" x14ac:dyDescent="0.25">
      <c r="D883" s="42"/>
      <c r="E883" s="42"/>
      <c r="Y883" s="42"/>
      <c r="Z883" s="1"/>
      <c r="AA883" s="1"/>
      <c r="AB883" s="1"/>
    </row>
    <row r="884" spans="4:28" x14ac:dyDescent="0.25">
      <c r="D884" s="42"/>
      <c r="E884" s="42"/>
      <c r="Y884" s="42"/>
      <c r="Z884" s="1"/>
      <c r="AA884" s="1"/>
      <c r="AB884" s="1"/>
    </row>
    <row r="885" spans="4:28" x14ac:dyDescent="0.25">
      <c r="D885" s="42"/>
      <c r="E885" s="42"/>
      <c r="Y885" s="42"/>
      <c r="AA885" s="1"/>
      <c r="AB885" s="1"/>
    </row>
    <row r="886" spans="4:28" x14ac:dyDescent="0.25">
      <c r="D886" s="42"/>
      <c r="E886" s="42"/>
      <c r="Y886" s="42"/>
      <c r="Z886" s="1"/>
      <c r="AA886" s="1"/>
      <c r="AB886" s="1"/>
    </row>
    <row r="887" spans="4:28" x14ac:dyDescent="0.25">
      <c r="D887" s="42"/>
      <c r="E887" s="42"/>
      <c r="Y887" s="42"/>
      <c r="Z887" s="1"/>
      <c r="AA887" s="1"/>
      <c r="AB887" s="1"/>
    </row>
    <row r="888" spans="4:28" x14ac:dyDescent="0.25">
      <c r="D888" s="42"/>
      <c r="E888" s="42"/>
      <c r="Y888" s="42"/>
      <c r="Z888" s="1"/>
      <c r="AA888" s="1"/>
      <c r="AB888" s="1"/>
    </row>
    <row r="889" spans="4:28" x14ac:dyDescent="0.25">
      <c r="D889" s="42"/>
      <c r="Y889" s="42"/>
      <c r="AA889" s="1"/>
      <c r="AB889" s="1"/>
    </row>
    <row r="890" spans="4:28" x14ac:dyDescent="0.25">
      <c r="D890" s="42"/>
      <c r="Y890" s="42"/>
      <c r="AA890" s="1"/>
      <c r="AB890" s="1"/>
    </row>
    <row r="891" spans="4:28" x14ac:dyDescent="0.25">
      <c r="D891" s="42"/>
      <c r="Y891" s="42"/>
      <c r="AA891" s="1"/>
      <c r="AB891" s="1"/>
    </row>
    <row r="892" spans="4:28" x14ac:dyDescent="0.25">
      <c r="D892" s="42"/>
      <c r="Y892" s="42"/>
      <c r="AA892" s="1"/>
      <c r="AB892" s="1"/>
    </row>
    <row r="893" spans="4:28" x14ac:dyDescent="0.25">
      <c r="D893" s="42"/>
      <c r="Y893" s="42"/>
      <c r="AA893" s="1"/>
      <c r="AB893" s="1"/>
    </row>
    <row r="894" spans="4:28" x14ac:dyDescent="0.25">
      <c r="D894" s="42"/>
      <c r="Y894" s="42"/>
      <c r="AA894" s="1"/>
      <c r="AB894" s="1"/>
    </row>
    <row r="895" spans="4:28" x14ac:dyDescent="0.25">
      <c r="D895" s="42"/>
      <c r="Y895" s="42"/>
      <c r="AA895" s="1"/>
      <c r="AB895" s="1"/>
    </row>
    <row r="896" spans="4:28" x14ac:dyDescent="0.25">
      <c r="D896" s="42"/>
      <c r="Y896" s="42"/>
      <c r="AA896" s="1"/>
      <c r="AB896" s="1"/>
    </row>
    <row r="897" spans="4:28" x14ac:dyDescent="0.25">
      <c r="D897" s="42"/>
      <c r="Y897" s="42"/>
      <c r="AA897" s="1"/>
      <c r="AB897" s="1"/>
    </row>
    <row r="898" spans="4:28" x14ac:dyDescent="0.25">
      <c r="D898" s="42"/>
      <c r="Y898" s="42"/>
      <c r="AA898" s="1"/>
      <c r="AB898" s="1"/>
    </row>
    <row r="899" spans="4:28" x14ac:dyDescent="0.25">
      <c r="D899" s="42"/>
      <c r="Y899" s="42"/>
      <c r="AA899" s="1"/>
      <c r="AB899" s="1"/>
    </row>
    <row r="900" spans="4:28" x14ac:dyDescent="0.25">
      <c r="D900" s="42"/>
      <c r="Y900" s="42"/>
      <c r="AA900" s="1"/>
      <c r="AB900" s="1"/>
    </row>
    <row r="901" spans="4:28" x14ac:dyDescent="0.25">
      <c r="D901" s="42"/>
      <c r="Y901" s="42"/>
      <c r="AA901" s="1"/>
      <c r="AB901" s="1"/>
    </row>
    <row r="902" spans="4:28" x14ac:dyDescent="0.25">
      <c r="D902" s="42"/>
      <c r="Y902" s="42"/>
      <c r="AA902" s="1"/>
      <c r="AB902" s="1"/>
    </row>
    <row r="903" spans="4:28" x14ac:dyDescent="0.25">
      <c r="D903" s="42"/>
      <c r="Y903" s="42"/>
      <c r="AA903" s="1"/>
      <c r="AB903" s="1"/>
    </row>
    <row r="904" spans="4:28" x14ac:dyDescent="0.25">
      <c r="D904" s="42"/>
      <c r="Y904" s="42"/>
      <c r="AA904" s="1"/>
      <c r="AB904" s="1"/>
    </row>
    <row r="905" spans="4:28" x14ac:dyDescent="0.25">
      <c r="D905" s="42"/>
      <c r="Y905" s="42"/>
      <c r="AA905" s="1"/>
      <c r="AB905" s="1"/>
    </row>
    <row r="906" spans="4:28" x14ac:dyDescent="0.25">
      <c r="D906" s="42"/>
      <c r="Y906" s="42"/>
      <c r="AA906" s="1"/>
      <c r="AB906" s="1"/>
    </row>
    <row r="907" spans="4:28" x14ac:dyDescent="0.25">
      <c r="D907" s="42"/>
      <c r="Y907" s="42"/>
      <c r="AA907" s="1"/>
      <c r="AB907" s="1"/>
    </row>
    <row r="908" spans="4:28" x14ac:dyDescent="0.25">
      <c r="D908" s="42"/>
      <c r="Y908" s="42"/>
      <c r="AA908" s="1"/>
      <c r="AB908" s="1"/>
    </row>
    <row r="909" spans="4:28" x14ac:dyDescent="0.25">
      <c r="D909" s="42"/>
      <c r="Y909" s="42"/>
      <c r="AA909" s="1"/>
      <c r="AB909" s="1"/>
    </row>
    <row r="910" spans="4:28" x14ac:dyDescent="0.25">
      <c r="D910" s="42"/>
      <c r="Y910" s="42"/>
      <c r="AA910" s="1"/>
      <c r="AB910" s="1"/>
    </row>
    <row r="911" spans="4:28" x14ac:dyDescent="0.25">
      <c r="D911" s="42"/>
      <c r="Y911" s="42"/>
      <c r="AA911" s="1"/>
      <c r="AB911" s="1"/>
    </row>
    <row r="912" spans="4:28" x14ac:dyDescent="0.25">
      <c r="D912" s="42"/>
      <c r="Y912" s="42"/>
      <c r="AA912" s="1"/>
      <c r="AB912" s="1"/>
    </row>
    <row r="913" spans="4:28" x14ac:dyDescent="0.25">
      <c r="D913" s="42"/>
      <c r="Y913" s="42"/>
      <c r="AA913" s="1"/>
      <c r="AB913" s="1"/>
    </row>
    <row r="914" spans="4:28" x14ac:dyDescent="0.25">
      <c r="D914" s="42"/>
      <c r="Y914" s="42"/>
      <c r="AA914" s="1"/>
      <c r="AB914" s="1"/>
    </row>
    <row r="915" spans="4:28" x14ac:dyDescent="0.25">
      <c r="D915" s="42"/>
      <c r="Y915" s="42"/>
      <c r="AA915" s="1"/>
      <c r="AB915" s="1"/>
    </row>
    <row r="916" spans="4:28" x14ac:dyDescent="0.25">
      <c r="D916" s="42"/>
      <c r="Y916" s="42"/>
      <c r="AA916" s="1"/>
      <c r="AB916" s="1"/>
    </row>
    <row r="917" spans="4:28" x14ac:dyDescent="0.25">
      <c r="D917" s="42"/>
      <c r="Y917" s="42"/>
      <c r="AA917" s="1"/>
      <c r="AB917" s="1"/>
    </row>
    <row r="918" spans="4:28" x14ac:dyDescent="0.25">
      <c r="D918" s="42"/>
      <c r="Y918" s="42"/>
      <c r="AA918" s="1"/>
      <c r="AB918" s="1"/>
    </row>
    <row r="919" spans="4:28" x14ac:dyDescent="0.25">
      <c r="D919" s="42"/>
      <c r="Y919" s="42"/>
      <c r="AA919" s="1"/>
      <c r="AB919" s="1"/>
    </row>
    <row r="920" spans="4:28" x14ac:dyDescent="0.25">
      <c r="D920" s="42"/>
      <c r="Y920" s="42"/>
      <c r="AA920" s="1"/>
      <c r="AB920" s="1"/>
    </row>
    <row r="921" spans="4:28" x14ac:dyDescent="0.25">
      <c r="D921" s="42"/>
      <c r="Y921" s="42"/>
      <c r="AA921" s="1"/>
      <c r="AB921" s="1"/>
    </row>
    <row r="922" spans="4:28" x14ac:dyDescent="0.25">
      <c r="D922" s="42"/>
      <c r="Y922" s="42"/>
      <c r="AA922" s="1"/>
      <c r="AB922" s="1"/>
    </row>
    <row r="923" spans="4:28" x14ac:dyDescent="0.25">
      <c r="D923" s="42"/>
      <c r="Y923" s="42"/>
      <c r="AA923" s="1"/>
      <c r="AB923" s="1"/>
    </row>
    <row r="924" spans="4:28" x14ac:dyDescent="0.25">
      <c r="D924" s="42"/>
      <c r="Y924" s="42"/>
      <c r="AA924" s="1"/>
      <c r="AB924" s="1"/>
    </row>
    <row r="925" spans="4:28" x14ac:dyDescent="0.25">
      <c r="D925" s="42"/>
      <c r="Y925" s="42"/>
      <c r="AA925" s="1"/>
      <c r="AB925" s="1"/>
    </row>
    <row r="926" spans="4:28" x14ac:dyDescent="0.25">
      <c r="D926" s="42"/>
      <c r="Y926" s="42"/>
      <c r="AA926" s="1"/>
      <c r="AB926" s="1"/>
    </row>
    <row r="927" spans="4:28" x14ac:dyDescent="0.25">
      <c r="D927" s="42"/>
      <c r="Y927" s="42"/>
      <c r="AA927" s="1"/>
      <c r="AB927" s="1"/>
    </row>
    <row r="928" spans="4:28" x14ac:dyDescent="0.25">
      <c r="D928" s="42"/>
      <c r="Y928" s="42"/>
      <c r="AA928" s="1"/>
      <c r="AB928" s="1"/>
    </row>
    <row r="929" spans="4:28" x14ac:dyDescent="0.25">
      <c r="D929" s="42"/>
      <c r="Y929" s="42"/>
      <c r="AA929" s="1"/>
      <c r="AB929" s="1"/>
    </row>
    <row r="930" spans="4:28" x14ac:dyDescent="0.25">
      <c r="D930" s="42"/>
      <c r="Y930" s="42"/>
      <c r="AA930" s="1"/>
      <c r="AB930" s="1"/>
    </row>
    <row r="931" spans="4:28" x14ac:dyDescent="0.25">
      <c r="D931" s="42"/>
      <c r="Y931" s="42"/>
      <c r="AA931" s="1"/>
      <c r="AB931" s="1"/>
    </row>
    <row r="932" spans="4:28" x14ac:dyDescent="0.25">
      <c r="D932" s="42"/>
      <c r="Y932" s="42"/>
      <c r="AA932" s="1"/>
      <c r="AB932" s="1"/>
    </row>
    <row r="933" spans="4:28" x14ac:dyDescent="0.25">
      <c r="D933" s="42"/>
      <c r="Y933" s="42"/>
      <c r="AA933" s="1"/>
      <c r="AB933" s="1"/>
    </row>
    <row r="934" spans="4:28" x14ac:dyDescent="0.25">
      <c r="D934" s="42"/>
      <c r="Y934" s="42"/>
      <c r="AA934" s="1"/>
      <c r="AB934" s="1"/>
    </row>
    <row r="935" spans="4:28" x14ac:dyDescent="0.25">
      <c r="D935" s="42"/>
      <c r="Y935" s="42"/>
      <c r="AA935" s="1"/>
      <c r="AB935" s="1"/>
    </row>
    <row r="936" spans="4:28" x14ac:dyDescent="0.25">
      <c r="D936" s="42"/>
      <c r="Y936" s="42"/>
      <c r="AA936" s="1"/>
      <c r="AB936" s="1"/>
    </row>
    <row r="937" spans="4:28" x14ac:dyDescent="0.25">
      <c r="D937" s="42"/>
      <c r="Y937" s="42"/>
      <c r="AA937" s="1"/>
      <c r="AB937" s="1"/>
    </row>
    <row r="938" spans="4:28" x14ac:dyDescent="0.25">
      <c r="D938" s="42"/>
      <c r="Y938" s="42"/>
      <c r="AA938" s="1"/>
      <c r="AB938" s="1"/>
    </row>
    <row r="939" spans="4:28" x14ac:dyDescent="0.25">
      <c r="D939" s="42"/>
      <c r="Y939" s="42"/>
      <c r="AA939" s="1"/>
      <c r="AB939" s="1"/>
    </row>
    <row r="940" spans="4:28" x14ac:dyDescent="0.25">
      <c r="D940" s="42"/>
      <c r="Y940" s="42"/>
      <c r="AA940" s="1"/>
      <c r="AB940" s="1"/>
    </row>
    <row r="941" spans="4:28" x14ac:dyDescent="0.25">
      <c r="D941" s="42"/>
      <c r="Y941" s="42"/>
      <c r="AA941" s="1"/>
      <c r="AB941" s="1"/>
    </row>
    <row r="942" spans="4:28" x14ac:dyDescent="0.25">
      <c r="D942" s="42"/>
      <c r="Y942" s="42"/>
      <c r="AA942" s="1"/>
      <c r="AB942" s="1"/>
    </row>
    <row r="943" spans="4:28" x14ac:dyDescent="0.25">
      <c r="D943" s="42"/>
      <c r="Y943" s="42"/>
      <c r="AA943" s="1"/>
      <c r="AB943" s="1"/>
    </row>
    <row r="944" spans="4:28" x14ac:dyDescent="0.25">
      <c r="D944" s="42"/>
      <c r="Y944" s="42"/>
      <c r="AA944" s="1"/>
      <c r="AB944" s="1"/>
    </row>
    <row r="945" spans="4:28" x14ac:dyDescent="0.25">
      <c r="D945" s="42"/>
      <c r="Y945" s="42"/>
      <c r="AA945" s="1"/>
      <c r="AB945" s="1"/>
    </row>
    <row r="946" spans="4:28" x14ac:dyDescent="0.25">
      <c r="D946" s="42"/>
      <c r="Y946" s="42"/>
      <c r="AA946" s="1"/>
      <c r="AB946" s="1"/>
    </row>
    <row r="947" spans="4:28" x14ac:dyDescent="0.25">
      <c r="D947" s="42"/>
      <c r="Y947" s="42"/>
      <c r="AA947" s="1"/>
      <c r="AB947" s="1"/>
    </row>
    <row r="948" spans="4:28" x14ac:dyDescent="0.25">
      <c r="D948" s="42"/>
      <c r="Y948" s="42"/>
      <c r="AA948" s="1"/>
      <c r="AB948" s="1"/>
    </row>
    <row r="949" spans="4:28" x14ac:dyDescent="0.25">
      <c r="D949" s="42"/>
      <c r="Y949" s="42"/>
      <c r="AA949" s="1"/>
      <c r="AB949" s="1"/>
    </row>
    <row r="950" spans="4:28" x14ac:dyDescent="0.25">
      <c r="D950" s="42"/>
      <c r="Y950" s="42"/>
      <c r="AA950" s="1"/>
      <c r="AB950" s="1"/>
    </row>
    <row r="951" spans="4:28" x14ac:dyDescent="0.25">
      <c r="D951" s="42"/>
      <c r="Y951" s="42"/>
      <c r="AA951" s="1"/>
      <c r="AB951" s="1"/>
    </row>
    <row r="952" spans="4:28" x14ac:dyDescent="0.25">
      <c r="D952" s="42"/>
      <c r="Y952" s="42"/>
      <c r="AA952" s="1"/>
      <c r="AB952" s="1"/>
    </row>
    <row r="953" spans="4:28" x14ac:dyDescent="0.25">
      <c r="D953" s="42"/>
      <c r="Y953" s="42"/>
      <c r="AA953" s="1"/>
      <c r="AB953" s="1"/>
    </row>
    <row r="954" spans="4:28" x14ac:dyDescent="0.25">
      <c r="D954" s="42"/>
      <c r="Y954" s="42"/>
      <c r="AA954" s="1"/>
      <c r="AB954" s="1"/>
    </row>
    <row r="955" spans="4:28" x14ac:dyDescent="0.25">
      <c r="D955" s="42"/>
      <c r="Y955" s="42"/>
      <c r="AA955" s="1"/>
      <c r="AB955" s="1"/>
    </row>
    <row r="956" spans="4:28" x14ac:dyDescent="0.25">
      <c r="D956" s="42"/>
      <c r="Y956" s="42"/>
      <c r="AA956" s="1"/>
      <c r="AB956" s="1"/>
    </row>
    <row r="957" spans="4:28" x14ac:dyDescent="0.25">
      <c r="D957" s="42"/>
      <c r="Y957" s="42"/>
      <c r="AA957" s="1"/>
      <c r="AB957" s="1"/>
    </row>
    <row r="958" spans="4:28" x14ac:dyDescent="0.25">
      <c r="D958" s="42"/>
      <c r="Y958" s="42"/>
      <c r="AA958" s="1"/>
      <c r="AB958" s="1"/>
    </row>
    <row r="959" spans="4:28" x14ac:dyDescent="0.25">
      <c r="D959" s="42"/>
      <c r="Y959" s="42"/>
      <c r="AA959" s="1"/>
      <c r="AB959" s="1"/>
    </row>
    <row r="960" spans="4:28" x14ac:dyDescent="0.25">
      <c r="D960" s="42"/>
      <c r="Y960" s="42"/>
      <c r="AA960" s="1"/>
      <c r="AB960" s="1"/>
    </row>
    <row r="961" spans="4:28" x14ac:dyDescent="0.25">
      <c r="D961" s="42"/>
      <c r="Y961" s="42"/>
      <c r="AA961" s="1"/>
      <c r="AB961" s="1"/>
    </row>
    <row r="962" spans="4:28" x14ac:dyDescent="0.25">
      <c r="D962" s="42"/>
      <c r="Y962" s="42"/>
      <c r="AA962" s="1"/>
      <c r="AB962" s="1"/>
    </row>
    <row r="963" spans="4:28" x14ac:dyDescent="0.25">
      <c r="D963" s="42"/>
      <c r="Y963" s="42"/>
      <c r="AA963" s="1"/>
      <c r="AB963" s="1"/>
    </row>
    <row r="964" spans="4:28" x14ac:dyDescent="0.25">
      <c r="D964" s="42"/>
      <c r="Y964" s="42"/>
      <c r="AA964" s="1"/>
      <c r="AB964" s="1"/>
    </row>
    <row r="965" spans="4:28" x14ac:dyDescent="0.25">
      <c r="D965" s="42"/>
      <c r="Y965" s="42"/>
      <c r="AA965" s="1"/>
      <c r="AB965" s="1"/>
    </row>
    <row r="966" spans="4:28" x14ac:dyDescent="0.25">
      <c r="D966" s="42"/>
      <c r="Y966" s="42"/>
      <c r="AA966" s="1"/>
      <c r="AB966" s="1"/>
    </row>
    <row r="967" spans="4:28" x14ac:dyDescent="0.25">
      <c r="D967" s="42"/>
      <c r="Y967" s="42"/>
      <c r="AA967" s="1"/>
      <c r="AB967" s="1"/>
    </row>
    <row r="968" spans="4:28" x14ac:dyDescent="0.25">
      <c r="D968" s="42"/>
      <c r="Y968" s="42"/>
      <c r="AA968" s="1"/>
      <c r="AB968" s="1"/>
    </row>
    <row r="969" spans="4:28" x14ac:dyDescent="0.25">
      <c r="D969" s="42"/>
      <c r="Y969" s="42"/>
      <c r="AA969" s="1"/>
      <c r="AB969" s="1"/>
    </row>
    <row r="970" spans="4:28" x14ac:dyDescent="0.25">
      <c r="D970" s="42"/>
      <c r="Y970" s="42"/>
      <c r="AA970" s="1"/>
      <c r="AB970" s="1"/>
    </row>
    <row r="971" spans="4:28" x14ac:dyDescent="0.25">
      <c r="D971" s="42"/>
      <c r="Y971" s="42"/>
      <c r="AA971" s="1"/>
      <c r="AB971" s="1"/>
    </row>
    <row r="972" spans="4:28" x14ac:dyDescent="0.25">
      <c r="D972" s="42"/>
      <c r="Y972" s="42"/>
      <c r="AA972" s="1"/>
      <c r="AB972" s="1"/>
    </row>
    <row r="973" spans="4:28" x14ac:dyDescent="0.25">
      <c r="D973" s="42"/>
      <c r="Y973" s="42"/>
      <c r="AA973" s="1"/>
      <c r="AB973" s="1"/>
    </row>
    <row r="974" spans="4:28" x14ac:dyDescent="0.25">
      <c r="D974" s="42"/>
      <c r="Y974" s="42"/>
      <c r="AA974" s="1"/>
      <c r="AB974" s="1"/>
    </row>
    <row r="975" spans="4:28" x14ac:dyDescent="0.25">
      <c r="D975" s="42"/>
      <c r="Y975" s="42"/>
      <c r="AA975" s="1"/>
      <c r="AB975" s="1"/>
    </row>
    <row r="976" spans="4:28" x14ac:dyDescent="0.25">
      <c r="D976" s="42"/>
      <c r="Y976" s="42"/>
      <c r="AA976" s="1"/>
      <c r="AB976" s="1"/>
    </row>
    <row r="977" spans="4:28" x14ac:dyDescent="0.25">
      <c r="D977" s="42"/>
      <c r="Y977" s="42"/>
      <c r="AA977" s="1"/>
      <c r="AB977" s="1"/>
    </row>
    <row r="978" spans="4:28" x14ac:dyDescent="0.25">
      <c r="D978" s="42"/>
      <c r="Y978" s="42"/>
      <c r="AA978" s="1"/>
      <c r="AB978" s="1"/>
    </row>
    <row r="979" spans="4:28" x14ac:dyDescent="0.25">
      <c r="D979" s="42"/>
      <c r="Y979" s="42"/>
      <c r="AA979" s="1"/>
      <c r="AB979" s="1"/>
    </row>
    <row r="980" spans="4:28" x14ac:dyDescent="0.25">
      <c r="D980" s="42"/>
      <c r="Y980" s="42"/>
      <c r="AA980" s="1"/>
      <c r="AB980" s="1"/>
    </row>
    <row r="981" spans="4:28" x14ac:dyDescent="0.25">
      <c r="D981" s="42"/>
      <c r="Y981" s="42"/>
      <c r="AA981" s="1"/>
      <c r="AB981" s="1"/>
    </row>
    <row r="982" spans="4:28" x14ac:dyDescent="0.25">
      <c r="D982" s="42"/>
      <c r="Y982" s="42"/>
      <c r="AA982" s="1"/>
      <c r="AB982" s="1"/>
    </row>
    <row r="983" spans="4:28" x14ac:dyDescent="0.25">
      <c r="D983" s="42"/>
      <c r="Y983" s="42"/>
      <c r="AA983" s="1"/>
      <c r="AB983" s="1"/>
    </row>
    <row r="984" spans="4:28" x14ac:dyDescent="0.25">
      <c r="D984" s="42"/>
      <c r="Y984" s="42"/>
      <c r="AA984" s="1"/>
      <c r="AB984" s="1"/>
    </row>
    <row r="985" spans="4:28" x14ac:dyDescent="0.25">
      <c r="D985" s="42"/>
      <c r="Y985" s="42"/>
      <c r="AA985" s="1"/>
      <c r="AB985" s="1"/>
    </row>
    <row r="986" spans="4:28" x14ac:dyDescent="0.25">
      <c r="D986" s="42"/>
      <c r="Y986" s="42"/>
      <c r="AA986" s="1"/>
      <c r="AB986" s="1"/>
    </row>
    <row r="987" spans="4:28" x14ac:dyDescent="0.25">
      <c r="D987" s="42"/>
      <c r="Y987" s="42"/>
      <c r="AA987" s="1"/>
      <c r="AB987" s="1"/>
    </row>
    <row r="988" spans="4:28" x14ac:dyDescent="0.25">
      <c r="D988" s="42"/>
      <c r="Y988" s="42"/>
      <c r="AA988" s="1"/>
      <c r="AB988" s="1"/>
    </row>
    <row r="989" spans="4:28" x14ac:dyDescent="0.25">
      <c r="D989" s="42"/>
      <c r="Y989" s="42"/>
      <c r="AA989" s="1"/>
      <c r="AB989" s="1"/>
    </row>
    <row r="990" spans="4:28" x14ac:dyDescent="0.25">
      <c r="D990" s="42"/>
      <c r="Y990" s="42"/>
      <c r="AA990" s="1"/>
      <c r="AB990" s="1"/>
    </row>
    <row r="991" spans="4:28" x14ac:dyDescent="0.25">
      <c r="D991" s="42"/>
      <c r="Y991" s="42"/>
      <c r="AA991" s="1"/>
      <c r="AB991" s="1"/>
    </row>
    <row r="992" spans="4:28" x14ac:dyDescent="0.25">
      <c r="D992" s="42"/>
      <c r="Y992" s="42"/>
      <c r="AA992" s="1"/>
      <c r="AB992" s="1"/>
    </row>
    <row r="993" spans="4:28" x14ac:dyDescent="0.25">
      <c r="D993" s="42"/>
      <c r="Y993" s="42"/>
      <c r="AA993" s="1"/>
      <c r="AB993" s="1"/>
    </row>
    <row r="994" spans="4:28" x14ac:dyDescent="0.25">
      <c r="D994" s="42"/>
      <c r="Y994" s="42"/>
      <c r="AA994" s="1"/>
      <c r="AB994" s="1"/>
    </row>
    <row r="995" spans="4:28" x14ac:dyDescent="0.25">
      <c r="D995" s="42"/>
      <c r="Y995" s="42"/>
      <c r="AA995" s="1"/>
      <c r="AB995" s="1"/>
    </row>
    <row r="996" spans="4:28" x14ac:dyDescent="0.25">
      <c r="D996" s="42"/>
      <c r="Y996" s="42"/>
      <c r="AA996" s="1"/>
      <c r="AB996" s="1"/>
    </row>
    <row r="997" spans="4:28" x14ac:dyDescent="0.25">
      <c r="D997" s="42"/>
      <c r="Y997" s="42"/>
      <c r="AA997" s="1"/>
      <c r="AB997" s="1"/>
    </row>
    <row r="998" spans="4:28" x14ac:dyDescent="0.25">
      <c r="D998" s="42"/>
      <c r="Y998" s="42"/>
      <c r="AA998" s="1"/>
      <c r="AB998" s="1"/>
    </row>
    <row r="999" spans="4:28" x14ac:dyDescent="0.25">
      <c r="D999" s="42"/>
      <c r="Y999" s="42"/>
      <c r="AA999" s="1"/>
      <c r="AB999" s="1"/>
    </row>
    <row r="1000" spans="4:28" x14ac:dyDescent="0.25">
      <c r="D1000" s="42"/>
      <c r="Y1000" s="42"/>
      <c r="AA1000" s="1"/>
      <c r="AB1000" s="1"/>
    </row>
    <row r="1001" spans="4:28" x14ac:dyDescent="0.25">
      <c r="D1001" s="42"/>
      <c r="Y1001" s="42"/>
      <c r="AA1001" s="1"/>
      <c r="AB1001" s="1"/>
    </row>
    <row r="1002" spans="4:28" x14ac:dyDescent="0.25">
      <c r="D1002" s="42"/>
      <c r="Y1002" s="42"/>
      <c r="AA1002" s="1"/>
      <c r="AB1002" s="1"/>
    </row>
    <row r="1003" spans="4:28" x14ac:dyDescent="0.25">
      <c r="D1003" s="42"/>
      <c r="Y1003" s="42"/>
      <c r="AA1003" s="1"/>
      <c r="AB1003" s="1"/>
    </row>
    <row r="1004" spans="4:28" x14ac:dyDescent="0.25">
      <c r="D1004" s="42"/>
      <c r="Y1004" s="42"/>
      <c r="AA1004" s="1"/>
      <c r="AB1004" s="1"/>
    </row>
    <row r="1005" spans="4:28" x14ac:dyDescent="0.25">
      <c r="D1005" s="42"/>
      <c r="Y1005" s="42"/>
      <c r="AA1005" s="1"/>
      <c r="AB1005" s="1"/>
    </row>
    <row r="1006" spans="4:28" x14ac:dyDescent="0.25">
      <c r="D1006" s="42"/>
      <c r="Y1006" s="42"/>
      <c r="AA1006" s="1"/>
      <c r="AB1006" s="1"/>
    </row>
    <row r="1007" spans="4:28" x14ac:dyDescent="0.25">
      <c r="D1007" s="42"/>
      <c r="Y1007" s="42"/>
      <c r="AA1007" s="1"/>
      <c r="AB1007" s="1"/>
    </row>
    <row r="1008" spans="4:28" x14ac:dyDescent="0.25">
      <c r="D1008" s="42"/>
      <c r="Y1008" s="42"/>
      <c r="AA1008" s="1"/>
      <c r="AB1008" s="1"/>
    </row>
    <row r="1009" spans="4:28" x14ac:dyDescent="0.25">
      <c r="D1009" s="42"/>
      <c r="Y1009" s="42"/>
      <c r="AA1009" s="1"/>
      <c r="AB1009" s="1"/>
    </row>
    <row r="1010" spans="4:28" x14ac:dyDescent="0.25">
      <c r="D1010" s="42"/>
      <c r="Y1010" s="42"/>
      <c r="AA1010" s="1"/>
      <c r="AB1010" s="1"/>
    </row>
    <row r="1011" spans="4:28" x14ac:dyDescent="0.25">
      <c r="D1011" s="42"/>
      <c r="Y1011" s="42"/>
      <c r="AA1011" s="1"/>
      <c r="AB1011" s="1"/>
    </row>
    <row r="1012" spans="4:28" x14ac:dyDescent="0.25">
      <c r="D1012" s="42"/>
      <c r="Y1012" s="42"/>
      <c r="AA1012" s="1"/>
      <c r="AB1012" s="1"/>
    </row>
    <row r="1013" spans="4:28" x14ac:dyDescent="0.25">
      <c r="D1013" s="42"/>
      <c r="Y1013" s="42"/>
      <c r="AA1013" s="1"/>
      <c r="AB1013" s="1"/>
    </row>
    <row r="1014" spans="4:28" x14ac:dyDescent="0.25">
      <c r="D1014" s="42"/>
      <c r="Y1014" s="42"/>
      <c r="AA1014" s="1"/>
      <c r="AB1014" s="1"/>
    </row>
    <row r="1015" spans="4:28" x14ac:dyDescent="0.25">
      <c r="D1015" s="42"/>
      <c r="Y1015" s="42"/>
      <c r="AA1015" s="1"/>
      <c r="AB1015" s="1"/>
    </row>
    <row r="1016" spans="4:28" x14ac:dyDescent="0.25">
      <c r="D1016" s="42"/>
      <c r="Y1016" s="42"/>
      <c r="AA1016" s="1"/>
      <c r="AB1016" s="1"/>
    </row>
    <row r="1017" spans="4:28" x14ac:dyDescent="0.25">
      <c r="D1017" s="42"/>
      <c r="Y1017" s="42"/>
      <c r="AA1017" s="1"/>
      <c r="AB1017" s="1"/>
    </row>
    <row r="1018" spans="4:28" x14ac:dyDescent="0.25">
      <c r="D1018" s="42"/>
      <c r="Y1018" s="42"/>
      <c r="AA1018" s="1"/>
      <c r="AB1018" s="1"/>
    </row>
    <row r="1019" spans="4:28" x14ac:dyDescent="0.25">
      <c r="D1019" s="42"/>
      <c r="Y1019" s="42"/>
      <c r="AA1019" s="1"/>
      <c r="AB1019" s="1"/>
    </row>
    <row r="1020" spans="4:28" x14ac:dyDescent="0.25">
      <c r="D1020" s="42"/>
      <c r="Y1020" s="42"/>
      <c r="AA1020" s="1"/>
      <c r="AB1020" s="1"/>
    </row>
    <row r="1021" spans="4:28" x14ac:dyDescent="0.25">
      <c r="D1021" s="42"/>
      <c r="Y1021" s="42"/>
      <c r="AA1021" s="1"/>
      <c r="AB1021" s="1"/>
    </row>
    <row r="1022" spans="4:28" x14ac:dyDescent="0.25">
      <c r="D1022" s="42"/>
      <c r="Y1022" s="42"/>
      <c r="AA1022" s="1"/>
      <c r="AB1022" s="1"/>
    </row>
    <row r="1023" spans="4:28" x14ac:dyDescent="0.25">
      <c r="D1023" s="42"/>
      <c r="Y1023" s="42"/>
      <c r="AA1023" s="1"/>
      <c r="AB1023" s="1"/>
    </row>
    <row r="1024" spans="4:28" x14ac:dyDescent="0.25">
      <c r="D1024" s="42"/>
      <c r="Y1024" s="42"/>
      <c r="AA1024" s="1"/>
      <c r="AB1024" s="1"/>
    </row>
    <row r="1025" spans="4:28" x14ac:dyDescent="0.25">
      <c r="D1025" s="42"/>
      <c r="Y1025" s="42"/>
      <c r="AA1025" s="1"/>
      <c r="AB1025" s="1"/>
    </row>
    <row r="1026" spans="4:28" x14ac:dyDescent="0.25">
      <c r="D1026" s="42"/>
      <c r="Y1026" s="42"/>
      <c r="AA1026" s="1"/>
      <c r="AB1026" s="1"/>
    </row>
    <row r="1027" spans="4:28" x14ac:dyDescent="0.25">
      <c r="D1027" s="42"/>
      <c r="Y1027" s="42"/>
      <c r="AA1027" s="1"/>
      <c r="AB1027" s="1"/>
    </row>
    <row r="1028" spans="4:28" x14ac:dyDescent="0.25">
      <c r="D1028" s="42"/>
      <c r="Y1028" s="42"/>
      <c r="AA1028" s="1"/>
      <c r="AB1028" s="1"/>
    </row>
    <row r="1029" spans="4:28" x14ac:dyDescent="0.25">
      <c r="D1029" s="42"/>
      <c r="Y1029" s="42"/>
      <c r="AA1029" s="1"/>
      <c r="AB1029" s="1"/>
    </row>
    <row r="1030" spans="4:28" x14ac:dyDescent="0.25">
      <c r="D1030" s="42"/>
      <c r="Y1030" s="42"/>
      <c r="AA1030" s="1"/>
      <c r="AB1030" s="1"/>
    </row>
    <row r="1031" spans="4:28" x14ac:dyDescent="0.25">
      <c r="D1031" s="42"/>
      <c r="Y1031" s="42"/>
      <c r="AA1031" s="1"/>
      <c r="AB1031" s="1"/>
    </row>
    <row r="1032" spans="4:28" x14ac:dyDescent="0.25">
      <c r="D1032" s="42"/>
      <c r="Y1032" s="42"/>
      <c r="AA1032" s="1"/>
      <c r="AB1032" s="1"/>
    </row>
    <row r="1033" spans="4:28" x14ac:dyDescent="0.25">
      <c r="D1033" s="42"/>
      <c r="Y1033" s="42"/>
      <c r="AA1033" s="1"/>
      <c r="AB1033" s="1"/>
    </row>
    <row r="1034" spans="4:28" x14ac:dyDescent="0.25">
      <c r="D1034" s="42"/>
      <c r="Y1034" s="42"/>
      <c r="AA1034" s="1"/>
      <c r="AB1034" s="1"/>
    </row>
    <row r="1035" spans="4:28" x14ac:dyDescent="0.25">
      <c r="D1035" s="42"/>
      <c r="Y1035" s="42"/>
      <c r="AA1035" s="1"/>
      <c r="AB1035" s="1"/>
    </row>
    <row r="1036" spans="4:28" x14ac:dyDescent="0.25">
      <c r="D1036" s="42"/>
      <c r="Y1036" s="42"/>
      <c r="AA1036" s="1"/>
      <c r="AB1036" s="1"/>
    </row>
    <row r="1037" spans="4:28" x14ac:dyDescent="0.25">
      <c r="D1037" s="42"/>
      <c r="Y1037" s="42"/>
      <c r="AA1037" s="1"/>
      <c r="AB1037" s="1"/>
    </row>
    <row r="1038" spans="4:28" x14ac:dyDescent="0.25">
      <c r="D1038" s="42"/>
      <c r="Y1038" s="42"/>
      <c r="AA1038" s="1"/>
      <c r="AB1038" s="1"/>
    </row>
    <row r="1039" spans="4:28" x14ac:dyDescent="0.25">
      <c r="D1039" s="42"/>
      <c r="Y1039" s="42"/>
      <c r="AA1039" s="1"/>
      <c r="AB1039" s="1"/>
    </row>
    <row r="1040" spans="4:28" x14ac:dyDescent="0.25">
      <c r="D1040" s="42"/>
      <c r="Y1040" s="42"/>
      <c r="AA1040" s="1"/>
      <c r="AB1040" s="1"/>
    </row>
    <row r="1041" spans="4:28" x14ac:dyDescent="0.25">
      <c r="D1041" s="42"/>
      <c r="Y1041" s="42"/>
      <c r="AA1041" s="1"/>
      <c r="AB1041" s="1"/>
    </row>
    <row r="1042" spans="4:28" x14ac:dyDescent="0.25">
      <c r="D1042" s="42"/>
      <c r="Y1042" s="42"/>
      <c r="AA1042" s="1"/>
      <c r="AB1042" s="1"/>
    </row>
    <row r="1043" spans="4:28" x14ac:dyDescent="0.25">
      <c r="D1043" s="42"/>
      <c r="Y1043" s="42"/>
      <c r="AA1043" s="1"/>
      <c r="AB1043" s="1"/>
    </row>
    <row r="1044" spans="4:28" x14ac:dyDescent="0.25">
      <c r="D1044" s="42"/>
      <c r="Y1044" s="42"/>
      <c r="AA1044" s="1"/>
      <c r="AB1044" s="1"/>
    </row>
    <row r="1045" spans="4:28" x14ac:dyDescent="0.25">
      <c r="D1045" s="42"/>
      <c r="Y1045" s="42"/>
      <c r="AA1045" s="1"/>
      <c r="AB1045" s="1"/>
    </row>
    <row r="1046" spans="4:28" x14ac:dyDescent="0.25">
      <c r="D1046" s="42"/>
      <c r="Y1046" s="42"/>
      <c r="AA1046" s="1"/>
      <c r="AB1046" s="1"/>
    </row>
    <row r="1047" spans="4:28" x14ac:dyDescent="0.25">
      <c r="D1047" s="42"/>
      <c r="Y1047" s="42"/>
      <c r="AA1047" s="1"/>
      <c r="AB1047" s="1"/>
    </row>
    <row r="1048" spans="4:28" x14ac:dyDescent="0.25">
      <c r="D1048" s="42"/>
      <c r="Y1048" s="42"/>
      <c r="AA1048" s="1"/>
      <c r="AB1048" s="1"/>
    </row>
    <row r="1049" spans="4:28" x14ac:dyDescent="0.25">
      <c r="D1049" s="42"/>
      <c r="Y1049" s="42"/>
      <c r="AA1049" s="1"/>
      <c r="AB1049" s="1"/>
    </row>
    <row r="1050" spans="4:28" x14ac:dyDescent="0.25">
      <c r="D1050" s="42"/>
      <c r="Y1050" s="42"/>
      <c r="AA1050" s="1"/>
      <c r="AB1050" s="1"/>
    </row>
    <row r="1051" spans="4:28" x14ac:dyDescent="0.25">
      <c r="D1051" s="42"/>
      <c r="Y1051" s="42"/>
      <c r="AA1051" s="1"/>
      <c r="AB1051" s="1"/>
    </row>
    <row r="1052" spans="4:28" x14ac:dyDescent="0.25">
      <c r="D1052" s="42"/>
      <c r="Y1052" s="42"/>
      <c r="AA1052" s="1"/>
      <c r="AB1052" s="1"/>
    </row>
    <row r="1053" spans="4:28" x14ac:dyDescent="0.25">
      <c r="D1053" s="42"/>
      <c r="Y1053" s="42"/>
      <c r="AA1053" s="1"/>
      <c r="AB1053" s="1"/>
    </row>
    <row r="1054" spans="4:28" x14ac:dyDescent="0.25">
      <c r="D1054" s="42"/>
      <c r="Y1054" s="42"/>
      <c r="AA1054" s="1"/>
      <c r="AB1054" s="1"/>
    </row>
    <row r="1055" spans="4:28" x14ac:dyDescent="0.25">
      <c r="D1055" s="42"/>
      <c r="Y1055" s="42"/>
      <c r="AA1055" s="1"/>
      <c r="AB1055" s="1"/>
    </row>
    <row r="1056" spans="4:28" x14ac:dyDescent="0.25">
      <c r="D1056" s="42"/>
      <c r="Y1056" s="42"/>
      <c r="AA1056" s="1"/>
      <c r="AB1056" s="1"/>
    </row>
    <row r="1057" spans="4:28" x14ac:dyDescent="0.25">
      <c r="D1057" s="42"/>
      <c r="Y1057" s="42"/>
      <c r="AA1057" s="1"/>
      <c r="AB1057" s="1"/>
    </row>
    <row r="1058" spans="4:28" x14ac:dyDescent="0.25">
      <c r="D1058" s="42"/>
      <c r="Y1058" s="42"/>
      <c r="AA1058" s="1"/>
      <c r="AB1058" s="1"/>
    </row>
    <row r="1059" spans="4:28" x14ac:dyDescent="0.25">
      <c r="D1059" s="42"/>
      <c r="Y1059" s="42"/>
      <c r="AA1059" s="1"/>
      <c r="AB1059" s="1"/>
    </row>
    <row r="1060" spans="4:28" x14ac:dyDescent="0.25">
      <c r="D1060" s="42"/>
      <c r="Y1060" s="42"/>
      <c r="AA1060" s="1"/>
      <c r="AB1060" s="1"/>
    </row>
    <row r="1061" spans="4:28" x14ac:dyDescent="0.25">
      <c r="D1061" s="42"/>
      <c r="Y1061" s="42"/>
      <c r="AA1061" s="1"/>
      <c r="AB1061" s="1"/>
    </row>
    <row r="1062" spans="4:28" x14ac:dyDescent="0.25">
      <c r="D1062" s="42"/>
      <c r="Y1062" s="42"/>
      <c r="AA1062" s="1"/>
      <c r="AB1062" s="1"/>
    </row>
    <row r="1063" spans="4:28" x14ac:dyDescent="0.25">
      <c r="D1063" s="42"/>
      <c r="Y1063" s="42"/>
      <c r="AA1063" s="1"/>
      <c r="AB1063" s="1"/>
    </row>
    <row r="1064" spans="4:28" x14ac:dyDescent="0.25">
      <c r="D1064" s="42"/>
      <c r="Y1064" s="42"/>
      <c r="AA1064" s="1"/>
      <c r="AB1064" s="1"/>
    </row>
    <row r="1065" spans="4:28" x14ac:dyDescent="0.25">
      <c r="D1065" s="42"/>
      <c r="Y1065" s="42"/>
      <c r="AA1065" s="1"/>
      <c r="AB1065" s="1"/>
    </row>
    <row r="1066" spans="4:28" x14ac:dyDescent="0.25">
      <c r="D1066" s="42"/>
      <c r="Y1066" s="42"/>
      <c r="AA1066" s="1"/>
      <c r="AB1066" s="1"/>
    </row>
    <row r="1067" spans="4:28" x14ac:dyDescent="0.25">
      <c r="D1067" s="42"/>
      <c r="Y1067" s="42"/>
      <c r="AA1067" s="1"/>
      <c r="AB1067" s="1"/>
    </row>
    <row r="1068" spans="4:28" x14ac:dyDescent="0.25">
      <c r="D1068" s="42"/>
      <c r="Y1068" s="42"/>
      <c r="AA1068" s="1"/>
      <c r="AB1068" s="1"/>
    </row>
    <row r="1069" spans="4:28" x14ac:dyDescent="0.25">
      <c r="D1069" s="42"/>
      <c r="Y1069" s="42"/>
      <c r="AA1069" s="1"/>
      <c r="AB1069" s="1"/>
    </row>
    <row r="1070" spans="4:28" x14ac:dyDescent="0.25">
      <c r="D1070" s="42"/>
      <c r="Y1070" s="42"/>
      <c r="AA1070" s="1"/>
      <c r="AB1070" s="1"/>
    </row>
    <row r="1071" spans="4:28" x14ac:dyDescent="0.25">
      <c r="D1071" s="42"/>
      <c r="Y1071" s="42"/>
      <c r="AA1071" s="1"/>
      <c r="AB1071" s="1"/>
    </row>
    <row r="1072" spans="4:28" x14ac:dyDescent="0.25">
      <c r="D1072" s="42"/>
      <c r="Y1072" s="42"/>
      <c r="AA1072" s="1"/>
      <c r="AB1072" s="1"/>
    </row>
    <row r="1073" spans="4:28" x14ac:dyDescent="0.25">
      <c r="D1073" s="42"/>
      <c r="Y1073" s="42"/>
      <c r="AA1073" s="1"/>
      <c r="AB1073" s="1"/>
    </row>
    <row r="1074" spans="4:28" x14ac:dyDescent="0.25">
      <c r="D1074" s="42"/>
      <c r="Y1074" s="42"/>
      <c r="AA1074" s="1"/>
      <c r="AB1074" s="1"/>
    </row>
    <row r="1075" spans="4:28" x14ac:dyDescent="0.25">
      <c r="D1075" s="42"/>
      <c r="Y1075" s="42"/>
      <c r="AA1075" s="1"/>
      <c r="AB1075" s="1"/>
    </row>
    <row r="1076" spans="4:28" x14ac:dyDescent="0.25">
      <c r="D1076" s="42"/>
      <c r="Y1076" s="42"/>
      <c r="AA1076" s="1"/>
      <c r="AB1076" s="1"/>
    </row>
    <row r="1077" spans="4:28" x14ac:dyDescent="0.25">
      <c r="D1077" s="42"/>
      <c r="Y1077" s="42"/>
      <c r="AA1077" s="1"/>
      <c r="AB1077" s="1"/>
    </row>
    <row r="1078" spans="4:28" x14ac:dyDescent="0.25">
      <c r="D1078" s="42"/>
      <c r="Y1078" s="42"/>
      <c r="AA1078" s="1"/>
      <c r="AB1078" s="1"/>
    </row>
    <row r="1079" spans="4:28" x14ac:dyDescent="0.25">
      <c r="D1079" s="42"/>
      <c r="Y1079" s="42"/>
      <c r="AA1079" s="1"/>
      <c r="AB1079" s="1"/>
    </row>
    <row r="1080" spans="4:28" x14ac:dyDescent="0.25">
      <c r="D1080" s="42"/>
      <c r="Y1080" s="42"/>
      <c r="AA1080" s="1"/>
      <c r="AB1080" s="1"/>
    </row>
    <row r="1081" spans="4:28" x14ac:dyDescent="0.25">
      <c r="D1081" s="42"/>
      <c r="Y1081" s="42"/>
      <c r="AA1081" s="1"/>
      <c r="AB1081" s="1"/>
    </row>
    <row r="1082" spans="4:28" x14ac:dyDescent="0.25">
      <c r="D1082" s="42"/>
      <c r="Y1082" s="42"/>
      <c r="AA1082" s="1"/>
      <c r="AB1082" s="1"/>
    </row>
    <row r="1083" spans="4:28" x14ac:dyDescent="0.25">
      <c r="D1083" s="42"/>
      <c r="Y1083" s="42"/>
      <c r="AA1083" s="1"/>
      <c r="AB1083" s="1"/>
    </row>
    <row r="1084" spans="4:28" x14ac:dyDescent="0.25">
      <c r="D1084" s="42"/>
      <c r="Y1084" s="42"/>
      <c r="AA1084" s="1"/>
      <c r="AB1084" s="1"/>
    </row>
    <row r="1085" spans="4:28" x14ac:dyDescent="0.25">
      <c r="D1085" s="42"/>
      <c r="Y1085" s="42"/>
      <c r="AA1085" s="1"/>
      <c r="AB1085" s="1"/>
    </row>
    <row r="1086" spans="4:28" x14ac:dyDescent="0.25">
      <c r="D1086" s="42"/>
      <c r="Y1086" s="42"/>
      <c r="AA1086" s="1"/>
      <c r="AB1086" s="1"/>
    </row>
    <row r="1087" spans="4:28" x14ac:dyDescent="0.25">
      <c r="D1087" s="42"/>
      <c r="Y1087" s="42"/>
      <c r="AA1087" s="1"/>
      <c r="AB1087" s="1"/>
    </row>
    <row r="1088" spans="4:28" x14ac:dyDescent="0.25">
      <c r="D1088" s="42"/>
      <c r="Y1088" s="42"/>
      <c r="AA1088" s="1"/>
      <c r="AB1088" s="1"/>
    </row>
    <row r="1089" spans="4:28" x14ac:dyDescent="0.25">
      <c r="D1089" s="42"/>
      <c r="Y1089" s="42"/>
      <c r="AA1089" s="1"/>
      <c r="AB1089" s="1"/>
    </row>
    <row r="1090" spans="4:28" x14ac:dyDescent="0.25">
      <c r="D1090" s="42"/>
      <c r="Y1090" s="42"/>
      <c r="AA1090" s="1"/>
      <c r="AB1090" s="1"/>
    </row>
    <row r="1091" spans="4:28" x14ac:dyDescent="0.25">
      <c r="D1091" s="42"/>
      <c r="Y1091" s="42"/>
      <c r="AA1091" s="1"/>
      <c r="AB1091" s="1"/>
    </row>
    <row r="1092" spans="4:28" x14ac:dyDescent="0.25">
      <c r="D1092" s="42"/>
      <c r="Y1092" s="42"/>
      <c r="AA1092" s="1"/>
      <c r="AB1092" s="1"/>
    </row>
    <row r="1093" spans="4:28" x14ac:dyDescent="0.25">
      <c r="D1093" s="42"/>
      <c r="Y1093" s="42"/>
      <c r="AA1093" s="1"/>
      <c r="AB1093" s="1"/>
    </row>
    <row r="1094" spans="4:28" x14ac:dyDescent="0.25">
      <c r="D1094" s="42"/>
      <c r="Y1094" s="42"/>
      <c r="AA1094" s="1"/>
      <c r="AB1094" s="1"/>
    </row>
    <row r="1095" spans="4:28" x14ac:dyDescent="0.25">
      <c r="D1095" s="42"/>
      <c r="Y1095" s="42"/>
      <c r="AA1095" s="1"/>
      <c r="AB1095" s="1"/>
    </row>
    <row r="1096" spans="4:28" x14ac:dyDescent="0.25">
      <c r="D1096" s="42"/>
      <c r="Y1096" s="42"/>
      <c r="AA1096" s="1"/>
      <c r="AB1096" s="1"/>
    </row>
    <row r="1097" spans="4:28" x14ac:dyDescent="0.25">
      <c r="D1097" s="42"/>
      <c r="Y1097" s="42"/>
      <c r="AA1097" s="1"/>
      <c r="AB1097" s="1"/>
    </row>
    <row r="1098" spans="4:28" x14ac:dyDescent="0.25">
      <c r="D1098" s="42"/>
      <c r="Y1098" s="42"/>
      <c r="AA1098" s="1"/>
      <c r="AB1098" s="1"/>
    </row>
    <row r="1099" spans="4:28" x14ac:dyDescent="0.25">
      <c r="D1099" s="42"/>
      <c r="Y1099" s="42"/>
      <c r="AA1099" s="1"/>
      <c r="AB1099" s="1"/>
    </row>
    <row r="1100" spans="4:28" x14ac:dyDescent="0.25">
      <c r="D1100" s="42"/>
      <c r="Y1100" s="42"/>
      <c r="AA1100" s="1"/>
      <c r="AB1100" s="1"/>
    </row>
    <row r="1101" spans="4:28" x14ac:dyDescent="0.25">
      <c r="D1101" s="42"/>
      <c r="Y1101" s="42"/>
      <c r="AA1101" s="1"/>
      <c r="AB1101" s="1"/>
    </row>
    <row r="1102" spans="4:28" x14ac:dyDescent="0.25">
      <c r="D1102" s="42"/>
      <c r="Y1102" s="42"/>
      <c r="AA1102" s="1"/>
      <c r="AB1102" s="1"/>
    </row>
    <row r="1103" spans="4:28" x14ac:dyDescent="0.25">
      <c r="D1103" s="42"/>
      <c r="Y1103" s="42"/>
      <c r="AA1103" s="1"/>
      <c r="AB1103" s="1"/>
    </row>
    <row r="1104" spans="4:28" x14ac:dyDescent="0.25">
      <c r="D1104" s="42"/>
      <c r="Y1104" s="42"/>
      <c r="AA1104" s="1"/>
      <c r="AB1104" s="1"/>
    </row>
    <row r="1105" spans="4:28" x14ac:dyDescent="0.25">
      <c r="D1105" s="42"/>
      <c r="Y1105" s="42"/>
      <c r="AA1105" s="1"/>
      <c r="AB1105" s="1"/>
    </row>
    <row r="1106" spans="4:28" x14ac:dyDescent="0.25">
      <c r="D1106" s="42"/>
      <c r="Y1106" s="42"/>
      <c r="AA1106" s="1"/>
      <c r="AB1106" s="1"/>
    </row>
    <row r="1107" spans="4:28" x14ac:dyDescent="0.25">
      <c r="D1107" s="42"/>
      <c r="Y1107" s="42"/>
      <c r="AA1107" s="1"/>
      <c r="AB1107" s="1"/>
    </row>
    <row r="1108" spans="4:28" x14ac:dyDescent="0.25">
      <c r="D1108" s="42"/>
      <c r="Y1108" s="42"/>
      <c r="AA1108" s="1"/>
      <c r="AB1108" s="1"/>
    </row>
    <row r="1109" spans="4:28" x14ac:dyDescent="0.25">
      <c r="D1109" s="42"/>
      <c r="Y1109" s="42"/>
      <c r="AA1109" s="1"/>
      <c r="AB1109" s="1"/>
    </row>
    <row r="1110" spans="4:28" x14ac:dyDescent="0.25">
      <c r="D1110" s="42"/>
      <c r="Y1110" s="42"/>
      <c r="AA1110" s="1"/>
      <c r="AB1110" s="1"/>
    </row>
    <row r="1111" spans="4:28" x14ac:dyDescent="0.25">
      <c r="D1111" s="42"/>
      <c r="Y1111" s="42"/>
      <c r="AA1111" s="1"/>
      <c r="AB1111" s="1"/>
    </row>
    <row r="1112" spans="4:28" x14ac:dyDescent="0.25">
      <c r="D1112" s="42"/>
      <c r="Y1112" s="42"/>
      <c r="AA1112" s="1"/>
      <c r="AB1112" s="1"/>
    </row>
    <row r="1113" spans="4:28" x14ac:dyDescent="0.25">
      <c r="D1113" s="42"/>
      <c r="Y1113" s="42"/>
      <c r="AA1113" s="1"/>
      <c r="AB1113" s="1"/>
    </row>
    <row r="1114" spans="4:28" x14ac:dyDescent="0.25">
      <c r="D1114" s="42"/>
      <c r="Y1114" s="42"/>
      <c r="AA1114" s="1"/>
      <c r="AB1114" s="1"/>
    </row>
    <row r="1115" spans="4:28" x14ac:dyDescent="0.25">
      <c r="D1115" s="42"/>
      <c r="Y1115" s="42"/>
      <c r="AA1115" s="1"/>
      <c r="AB1115" s="1"/>
    </row>
    <row r="1116" spans="4:28" x14ac:dyDescent="0.25">
      <c r="D1116" s="42"/>
      <c r="Y1116" s="42"/>
      <c r="AA1116" s="1"/>
      <c r="AB1116" s="1"/>
    </row>
    <row r="1117" spans="4:28" x14ac:dyDescent="0.25">
      <c r="D1117" s="42"/>
      <c r="Y1117" s="42"/>
      <c r="AA1117" s="1"/>
      <c r="AB1117" s="1"/>
    </row>
    <row r="1118" spans="4:28" x14ac:dyDescent="0.25">
      <c r="D1118" s="42"/>
      <c r="Y1118" s="42"/>
      <c r="AA1118" s="1"/>
      <c r="AB1118" s="1"/>
    </row>
    <row r="1119" spans="4:28" x14ac:dyDescent="0.25">
      <c r="D1119" s="42"/>
      <c r="Y1119" s="42"/>
      <c r="AA1119" s="1"/>
      <c r="AB1119" s="1"/>
    </row>
    <row r="1120" spans="4:28" x14ac:dyDescent="0.25">
      <c r="D1120" s="42"/>
      <c r="Y1120" s="42"/>
      <c r="AA1120" s="1"/>
      <c r="AB1120" s="1"/>
    </row>
    <row r="1121" spans="4:28" x14ac:dyDescent="0.25">
      <c r="D1121" s="42"/>
      <c r="Y1121" s="42"/>
      <c r="AA1121" s="1"/>
      <c r="AB1121" s="1"/>
    </row>
    <row r="1122" spans="4:28" x14ac:dyDescent="0.25">
      <c r="D1122" s="42"/>
      <c r="Y1122" s="42"/>
      <c r="AA1122" s="1"/>
      <c r="AB1122" s="1"/>
    </row>
    <row r="1123" spans="4:28" x14ac:dyDescent="0.25">
      <c r="D1123" s="42"/>
      <c r="Y1123" s="42"/>
      <c r="AA1123" s="1"/>
      <c r="AB1123" s="1"/>
    </row>
    <row r="1124" spans="4:28" x14ac:dyDescent="0.25">
      <c r="D1124" s="42"/>
      <c r="Y1124" s="42"/>
      <c r="AA1124" s="1"/>
      <c r="AB1124" s="1"/>
    </row>
    <row r="1125" spans="4:28" x14ac:dyDescent="0.25">
      <c r="D1125" s="42"/>
      <c r="Y1125" s="42"/>
      <c r="AA1125" s="1"/>
      <c r="AB1125" s="1"/>
    </row>
    <row r="1126" spans="4:28" x14ac:dyDescent="0.25">
      <c r="D1126" s="42"/>
      <c r="Y1126" s="42"/>
      <c r="AA1126" s="1"/>
      <c r="AB1126" s="1"/>
    </row>
    <row r="1127" spans="4:28" x14ac:dyDescent="0.25">
      <c r="D1127" s="42"/>
      <c r="Y1127" s="42"/>
      <c r="AA1127" s="1"/>
      <c r="AB1127" s="1"/>
    </row>
    <row r="1128" spans="4:28" x14ac:dyDescent="0.25">
      <c r="D1128" s="42"/>
      <c r="Y1128" s="42"/>
      <c r="AA1128" s="1"/>
      <c r="AB1128" s="1"/>
    </row>
    <row r="1129" spans="4:28" x14ac:dyDescent="0.25">
      <c r="D1129" s="42"/>
      <c r="Y1129" s="42"/>
      <c r="AA1129" s="1"/>
      <c r="AB1129" s="1"/>
    </row>
    <row r="1130" spans="4:28" x14ac:dyDescent="0.25">
      <c r="D1130" s="42"/>
      <c r="Y1130" s="42"/>
      <c r="AA1130" s="1"/>
      <c r="AB1130" s="1"/>
    </row>
    <row r="1131" spans="4:28" x14ac:dyDescent="0.25">
      <c r="D1131" s="42"/>
      <c r="Y1131" s="42"/>
      <c r="AA1131" s="1"/>
      <c r="AB1131" s="1"/>
    </row>
    <row r="1132" spans="4:28" x14ac:dyDescent="0.25">
      <c r="D1132" s="42"/>
      <c r="Y1132" s="42"/>
      <c r="AA1132" s="1"/>
      <c r="AB1132" s="1"/>
    </row>
    <row r="1133" spans="4:28" x14ac:dyDescent="0.25">
      <c r="D1133" s="42"/>
      <c r="Y1133" s="42"/>
      <c r="AA1133" s="1"/>
      <c r="AB1133" s="1"/>
    </row>
    <row r="1134" spans="4:28" x14ac:dyDescent="0.25">
      <c r="D1134" s="42"/>
      <c r="Y1134" s="42"/>
      <c r="AA1134" s="1"/>
      <c r="AB1134" s="1"/>
    </row>
    <row r="1135" spans="4:28" x14ac:dyDescent="0.25">
      <c r="D1135" s="42"/>
      <c r="Y1135" s="42"/>
      <c r="AA1135" s="1"/>
      <c r="AB1135" s="1"/>
    </row>
    <row r="1136" spans="4:28" x14ac:dyDescent="0.25">
      <c r="D1136" s="42"/>
      <c r="Y1136" s="42"/>
      <c r="AA1136" s="1"/>
      <c r="AB1136" s="1"/>
    </row>
    <row r="1137" spans="4:28" x14ac:dyDescent="0.25">
      <c r="D1137" s="42"/>
      <c r="Y1137" s="42"/>
      <c r="AA1137" s="1"/>
      <c r="AB1137" s="1"/>
    </row>
    <row r="1138" spans="4:28" x14ac:dyDescent="0.25">
      <c r="D1138" s="42"/>
      <c r="Y1138" s="42"/>
      <c r="AA1138" s="1"/>
      <c r="AB1138" s="1"/>
    </row>
    <row r="1139" spans="4:28" x14ac:dyDescent="0.25">
      <c r="D1139" s="42"/>
      <c r="Y1139" s="42"/>
      <c r="AA1139" s="1"/>
      <c r="AB1139" s="1"/>
    </row>
    <row r="1140" spans="4:28" x14ac:dyDescent="0.25">
      <c r="D1140" s="42"/>
      <c r="Y1140" s="42"/>
      <c r="AA1140" s="1"/>
      <c r="AB1140" s="1"/>
    </row>
    <row r="1141" spans="4:28" x14ac:dyDescent="0.25">
      <c r="D1141" s="42"/>
      <c r="Y1141" s="42"/>
      <c r="AA1141" s="1"/>
      <c r="AB1141" s="1"/>
    </row>
    <row r="1142" spans="4:28" x14ac:dyDescent="0.25">
      <c r="D1142" s="42"/>
      <c r="Y1142" s="42"/>
      <c r="AA1142" s="1"/>
      <c r="AB1142" s="1"/>
    </row>
    <row r="1143" spans="4:28" x14ac:dyDescent="0.25">
      <c r="D1143" s="42"/>
      <c r="Y1143" s="42"/>
      <c r="AA1143" s="1"/>
      <c r="AB1143" s="1"/>
    </row>
    <row r="1144" spans="4:28" x14ac:dyDescent="0.25">
      <c r="D1144" s="42"/>
      <c r="P1144" s="42"/>
      <c r="Y1144" s="42"/>
      <c r="AA1144" s="1"/>
      <c r="AB1144" s="1"/>
    </row>
    <row r="1145" spans="4:28" x14ac:dyDescent="0.25">
      <c r="D1145" s="42"/>
      <c r="Y1145" s="42"/>
      <c r="AA1145" s="1"/>
      <c r="AB1145" s="1"/>
    </row>
    <row r="1146" spans="4:28" x14ac:dyDescent="0.25">
      <c r="D1146" s="42"/>
      <c r="Y1146" s="42"/>
      <c r="AA1146" s="1"/>
      <c r="AB1146" s="1"/>
    </row>
    <row r="1147" spans="4:28" x14ac:dyDescent="0.25">
      <c r="D1147" s="42"/>
      <c r="Y1147" s="42"/>
      <c r="AA1147" s="1"/>
      <c r="AB1147" s="1"/>
    </row>
    <row r="1148" spans="4:28" x14ac:dyDescent="0.25">
      <c r="D1148" s="42"/>
      <c r="Y1148" s="42"/>
      <c r="AA1148" s="1"/>
      <c r="AB1148" s="1"/>
    </row>
    <row r="1149" spans="4:28" x14ac:dyDescent="0.25">
      <c r="D1149" s="42"/>
      <c r="Y1149" s="42"/>
      <c r="AA1149" s="1"/>
      <c r="AB1149" s="1"/>
    </row>
    <row r="1150" spans="4:28" x14ac:dyDescent="0.25">
      <c r="D1150" s="42"/>
      <c r="Y1150" s="42"/>
      <c r="AA1150" s="1"/>
      <c r="AB1150" s="1"/>
    </row>
    <row r="1151" spans="4:28" x14ac:dyDescent="0.25">
      <c r="D1151" s="42"/>
      <c r="Y1151" s="42"/>
      <c r="AA1151" s="1"/>
      <c r="AB1151" s="1"/>
    </row>
    <row r="1152" spans="4:28" x14ac:dyDescent="0.25">
      <c r="D1152" s="42"/>
      <c r="Y1152" s="42"/>
      <c r="AA1152" s="1"/>
      <c r="AB1152" s="1"/>
    </row>
    <row r="1153" spans="4:28" x14ac:dyDescent="0.25">
      <c r="D1153" s="42"/>
      <c r="Y1153" s="42"/>
      <c r="AA1153" s="1"/>
      <c r="AB1153" s="1"/>
    </row>
    <row r="1154" spans="4:28" x14ac:dyDescent="0.25">
      <c r="D1154" s="42"/>
      <c r="Y1154" s="42"/>
      <c r="AA1154" s="1"/>
      <c r="AB1154" s="1"/>
    </row>
    <row r="1155" spans="4:28" x14ac:dyDescent="0.25">
      <c r="D1155" s="42"/>
      <c r="Y1155" s="42"/>
      <c r="AA1155" s="1"/>
      <c r="AB1155" s="1"/>
    </row>
    <row r="1156" spans="4:28" x14ac:dyDescent="0.25">
      <c r="D1156" s="42"/>
      <c r="Y1156" s="42"/>
      <c r="AA1156" s="1"/>
      <c r="AB1156" s="1"/>
    </row>
    <row r="1157" spans="4:28" x14ac:dyDescent="0.25">
      <c r="D1157" s="42"/>
      <c r="Y1157" s="42"/>
      <c r="AA1157" s="1"/>
      <c r="AB1157" s="1"/>
    </row>
    <row r="1158" spans="4:28" x14ac:dyDescent="0.25">
      <c r="D1158" s="42"/>
      <c r="Y1158" s="42"/>
      <c r="AA1158" s="1"/>
      <c r="AB1158" s="1"/>
    </row>
    <row r="1159" spans="4:28" x14ac:dyDescent="0.25">
      <c r="D1159" s="42"/>
      <c r="Y1159" s="42"/>
      <c r="AA1159" s="1"/>
      <c r="AB1159" s="1"/>
    </row>
    <row r="1160" spans="4:28" x14ac:dyDescent="0.25">
      <c r="D1160" s="42"/>
      <c r="Y1160" s="42"/>
      <c r="AA1160" s="1"/>
      <c r="AB1160" s="1"/>
    </row>
    <row r="1161" spans="4:28" x14ac:dyDescent="0.25">
      <c r="D1161" s="42"/>
      <c r="Y1161" s="42"/>
      <c r="AA1161" s="1"/>
      <c r="AB1161" s="1"/>
    </row>
    <row r="1162" spans="4:28" x14ac:dyDescent="0.25">
      <c r="D1162" s="42"/>
      <c r="Y1162" s="42"/>
      <c r="AA1162" s="1"/>
      <c r="AB1162" s="1"/>
    </row>
    <row r="1163" spans="4:28" x14ac:dyDescent="0.25">
      <c r="D1163" s="42"/>
      <c r="Y1163" s="42"/>
      <c r="AA1163" s="1"/>
      <c r="AB1163" s="1"/>
    </row>
    <row r="1164" spans="4:28" x14ac:dyDescent="0.25">
      <c r="D1164" s="42"/>
      <c r="Y1164" s="42"/>
      <c r="AA1164" s="1"/>
      <c r="AB1164" s="1"/>
    </row>
    <row r="1165" spans="4:28" x14ac:dyDescent="0.25">
      <c r="D1165" s="42"/>
      <c r="Y1165" s="42"/>
      <c r="AA1165" s="1"/>
      <c r="AB1165" s="1"/>
    </row>
  </sheetData>
  <sortState ref="A2:AB464">
    <sortCondition ref="E2:E216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40</vt:i4>
      </vt:variant>
    </vt:vector>
  </HeadingPairs>
  <TitlesOfParts>
    <vt:vector size="58" baseType="lpstr">
      <vt:lpstr>Highlevel Bench Mark</vt:lpstr>
      <vt:lpstr>Metrics</vt:lpstr>
      <vt:lpstr>Metrics - Paetec</vt:lpstr>
      <vt:lpstr>Metrics - Nuvox</vt:lpstr>
      <vt:lpstr>Extract</vt:lpstr>
      <vt:lpstr>Norlight Open-Closed</vt:lpstr>
      <vt:lpstr>Request Tickets</vt:lpstr>
      <vt:lpstr>RIS Tickets</vt:lpstr>
      <vt:lpstr>Nuvox Support</vt:lpstr>
      <vt:lpstr>Nuvox Request</vt:lpstr>
      <vt:lpstr>PAETEC Request</vt:lpstr>
      <vt:lpstr>PAETEC RIS</vt:lpstr>
      <vt:lpstr>Calc</vt:lpstr>
      <vt:lpstr>temp</vt:lpstr>
      <vt:lpstr>Extract -prev</vt:lpstr>
      <vt:lpstr>Paetec -prev</vt:lpstr>
      <vt:lpstr>Novox -Prev</vt:lpstr>
      <vt:lpstr>PAETEC Support</vt:lpstr>
      <vt:lpstr>closed_ticket</vt:lpstr>
      <vt:lpstr>cls_tkt_avl</vt:lpstr>
      <vt:lpstr>File_path</vt:lpstr>
      <vt:lpstr>i_cls_avl</vt:lpstr>
      <vt:lpstr>i_opn_avl</vt:lpstr>
      <vt:lpstr>iowa_closed</vt:lpstr>
      <vt:lpstr>iowa_open</vt:lpstr>
      <vt:lpstr>Main_file_name</vt:lpstr>
      <vt:lpstr>mn_fl_avl</vt:lpstr>
      <vt:lpstr>norlight_closed</vt:lpstr>
      <vt:lpstr>norlight_open</vt:lpstr>
      <vt:lpstr>norlight_open_tickets</vt:lpstr>
      <vt:lpstr>nr_cls_avl</vt:lpstr>
      <vt:lpstr>nr_opn_avl</vt:lpstr>
      <vt:lpstr>open_ticket</vt:lpstr>
      <vt:lpstr>opn_tkt_avl</vt:lpstr>
      <vt:lpstr>p_tickets_received</vt:lpstr>
      <vt:lpstr>p_tickets_resolved</vt:lpstr>
      <vt:lpstr>paetec</vt:lpstr>
      <vt:lpstr>paetec_closed</vt:lpstr>
      <vt:lpstr>paetech</vt:lpstr>
      <vt:lpstr>pat_avl</vt:lpstr>
      <vt:lpstr>pat_c_avl</vt:lpstr>
      <vt:lpstr>pivot1</vt:lpstr>
      <vt:lpstr>pivot2</vt:lpstr>
      <vt:lpstr>req_opn_avl</vt:lpstr>
      <vt:lpstr>request_open</vt:lpstr>
      <vt:lpstr>ris_open</vt:lpstr>
      <vt:lpstr>ris_opn_avl</vt:lpstr>
      <vt:lpstr>ticket_resolved_same_day</vt:lpstr>
      <vt:lpstr>tickets_received</vt:lpstr>
      <vt:lpstr>tickets_resolved</vt:lpstr>
      <vt:lpstr>tt</vt:lpstr>
      <vt:lpstr>wm_cls_avl</vt:lpstr>
      <vt:lpstr>wm_opn_avl</vt:lpstr>
      <vt:lpstr>wmes_audit_closed</vt:lpstr>
      <vt:lpstr>wmes_audit_open</vt:lpstr>
      <vt:lpstr>Yesterday_last_received</vt:lpstr>
      <vt:lpstr>Yesterday_last_resolved</vt:lpstr>
      <vt:lpstr>yesterday_resolved_ticket__on_same_day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Diravidamani G</dc:creator>
  <cp:lastModifiedBy>Balaji MA</cp:lastModifiedBy>
  <dcterms:created xsi:type="dcterms:W3CDTF">2011-07-26T18:29:48Z</dcterms:created>
  <dcterms:modified xsi:type="dcterms:W3CDTF">2018-10-31T13:41:23Z</dcterms:modified>
</cp:coreProperties>
</file>